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https://gastat-my.sharepoint.com/personal/ft_stats_gov_sa/Documents/FT Sharing/Reports/Annual/2024/"/>
    </mc:Choice>
  </mc:AlternateContent>
  <xr:revisionPtr revIDLastSave="9" documentId="14_{BF2ADE05-3394-43B8-B60B-FBE3416DFF7D}" xr6:coauthVersionLast="47" xr6:coauthVersionMax="47" xr10:uidLastSave="{D3DB24C6-99C9-4747-BC27-4B24E1026EFC}"/>
  <workbookProtection workbookAlgorithmName="SHA-512" workbookHashValue="I6wK884ATrZoZja/XYjI1xUuSa1raQQdmzxGusuhm5xudUBbdDHA1P4vcQ0byET7lSuNUCHls94squXMm/s1Sw==" workbookSaltValue="5vt1gvY3vcuXRYpfqKHKPA==" workbookSpinCount="100000" lockStructure="1"/>
  <bookViews>
    <workbookView xWindow="-108" yWindow="-108" windowWidth="23256" windowHeight="12576" tabRatio="815" xr2:uid="{00000000-000D-0000-FFFF-FFFF00000000}"/>
  </bookViews>
  <sheets>
    <sheet name="Home الرئيسية" sheetId="15" r:id="rId1"/>
    <sheet name="0" sheetId="42" r:id="rId2"/>
    <sheet name="1" sheetId="43" r:id="rId3"/>
    <sheet name="1.1" sheetId="11" r:id="rId4"/>
    <sheet name="1.2" sheetId="17" r:id="rId5"/>
    <sheet name="1.3" sheetId="18" r:id="rId6"/>
    <sheet name="1.4" sheetId="50" r:id="rId7"/>
    <sheet name="1.5" sheetId="34" r:id="rId8"/>
    <sheet name="1.6" sheetId="44" r:id="rId9"/>
    <sheet name="1.7" sheetId="48" r:id="rId10"/>
    <sheet name="1.8" sheetId="49" r:id="rId11"/>
    <sheet name="2" sheetId="19" r:id="rId12"/>
    <sheet name="2.1" sheetId="55" r:id="rId13"/>
    <sheet name="2.2" sheetId="56" r:id="rId14"/>
    <sheet name="2.3" sheetId="57" r:id="rId15"/>
    <sheet name="2.4" sheetId="51" r:id="rId16"/>
    <sheet name="2.5" sheetId="58" r:id="rId17"/>
    <sheet name="2.6" sheetId="40" r:id="rId18"/>
    <sheet name="2.7" sheetId="59" r:id="rId19"/>
    <sheet name="2.8" sheetId="52" r:id="rId20"/>
    <sheet name="2.9" sheetId="53" r:id="rId21"/>
    <sheet name="2.10" sheetId="54" r:id="rId22"/>
    <sheet name="3" sheetId="25" r:id="rId23"/>
    <sheet name="4" sheetId="28" r:id="rId24"/>
    <sheet name="5.1" sheetId="61" r:id="rId25"/>
    <sheet name="5.2" sheetId="60" r:id="rId26"/>
    <sheet name="TXM" sheetId="62" state="hidden" r:id="rId27"/>
    <sheet name="Countries" sheetId="63" state="hidden" r:id="rId28"/>
  </sheets>
  <externalReferences>
    <externalReference r:id="rId29"/>
  </externalReferences>
  <definedNames>
    <definedName name="_xlnm._FilterDatabase" localSheetId="24" hidden="1">'5.1'!#REF!</definedName>
    <definedName name="_xlnm._FilterDatabase" localSheetId="26" hidden="1">TXM!$A$4:$AF$4</definedName>
    <definedName name="mil">[1]RAW!$A$1</definedName>
    <definedName name="_xlnm.Print_Area" localSheetId="24">'5.1'!$A$5:$M$34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8" i="63" l="1"/>
  <c r="E277" i="63"/>
  <c r="E276" i="63"/>
  <c r="E275" i="63"/>
  <c r="E274" i="63"/>
  <c r="E273" i="63"/>
  <c r="E272" i="63"/>
  <c r="E271" i="63"/>
  <c r="E270" i="63"/>
  <c r="E269" i="63"/>
  <c r="E268" i="63"/>
  <c r="E267" i="63"/>
  <c r="E266" i="63"/>
  <c r="E265" i="63"/>
  <c r="E264" i="63"/>
  <c r="E263" i="63"/>
  <c r="E262" i="63"/>
  <c r="E261" i="63"/>
  <c r="E260" i="63"/>
  <c r="E259" i="63"/>
  <c r="E258" i="63"/>
  <c r="E257" i="63"/>
  <c r="E256" i="63"/>
  <c r="E255" i="63"/>
  <c r="E254" i="63"/>
  <c r="E253" i="63"/>
  <c r="E252" i="63"/>
  <c r="E251" i="63"/>
  <c r="E250" i="63"/>
  <c r="E249" i="63"/>
  <c r="E248" i="63"/>
  <c r="E247" i="63"/>
  <c r="E246" i="63"/>
  <c r="E245" i="63"/>
  <c r="E244" i="63"/>
  <c r="E243" i="63"/>
  <c r="E242" i="63"/>
  <c r="E241" i="63"/>
  <c r="E240" i="63"/>
  <c r="E239" i="63"/>
  <c r="E238" i="63"/>
  <c r="E237" i="63"/>
  <c r="E236" i="63"/>
  <c r="E235" i="63"/>
  <c r="E234" i="63"/>
  <c r="E233" i="63"/>
  <c r="E232" i="63"/>
  <c r="E231" i="63"/>
  <c r="E230" i="63"/>
  <c r="E229" i="63"/>
  <c r="E228" i="63"/>
  <c r="E227" i="63"/>
  <c r="E226" i="63"/>
  <c r="E225" i="63"/>
  <c r="E224" i="63"/>
  <c r="E223" i="63"/>
  <c r="E222" i="63"/>
  <c r="E221" i="63"/>
  <c r="E220" i="63"/>
  <c r="E219" i="63"/>
  <c r="E218" i="63"/>
  <c r="E217" i="63"/>
  <c r="E216" i="63"/>
  <c r="E215" i="63"/>
  <c r="E214" i="63"/>
  <c r="E213" i="63"/>
  <c r="E212" i="63"/>
  <c r="E211" i="63"/>
  <c r="E210" i="63"/>
  <c r="E209" i="63"/>
  <c r="E208" i="63"/>
  <c r="E207" i="63"/>
  <c r="E206" i="63"/>
  <c r="E205" i="63"/>
  <c r="E204" i="63"/>
  <c r="E203" i="63"/>
  <c r="E202" i="63"/>
  <c r="E201" i="63"/>
  <c r="E200" i="63"/>
  <c r="E199" i="63"/>
  <c r="E198" i="63"/>
  <c r="E197" i="63"/>
  <c r="E196" i="63"/>
  <c r="E195" i="63"/>
  <c r="E194" i="63"/>
  <c r="E193" i="63"/>
  <c r="E192" i="63"/>
  <c r="E191" i="63"/>
  <c r="E190" i="63"/>
  <c r="E189" i="63"/>
  <c r="E188" i="63"/>
  <c r="E187" i="63"/>
  <c r="E186" i="63"/>
  <c r="E185" i="63"/>
  <c r="E184" i="63"/>
  <c r="E183" i="63"/>
  <c r="E182" i="63"/>
  <c r="E181" i="63"/>
  <c r="E180" i="63"/>
  <c r="E179" i="63"/>
  <c r="E178" i="63"/>
  <c r="E177" i="63"/>
  <c r="E176" i="63"/>
  <c r="E175" i="63"/>
  <c r="E174" i="63"/>
  <c r="E173" i="63"/>
  <c r="E172" i="63"/>
  <c r="E171" i="63"/>
  <c r="E170" i="63"/>
  <c r="E169" i="63"/>
  <c r="E168" i="63"/>
  <c r="E167" i="63"/>
  <c r="E166" i="63"/>
  <c r="E165" i="63"/>
  <c r="E164" i="63"/>
  <c r="E163" i="63"/>
  <c r="E162" i="63"/>
  <c r="E161" i="63"/>
  <c r="E160" i="63"/>
  <c r="E159" i="63"/>
  <c r="E158" i="63"/>
  <c r="E157" i="63"/>
  <c r="E156" i="63"/>
  <c r="E155" i="63"/>
  <c r="E154" i="63"/>
  <c r="E153" i="63"/>
  <c r="E152" i="63"/>
  <c r="E151" i="63"/>
  <c r="E150" i="63"/>
  <c r="E149" i="63"/>
  <c r="E148" i="63"/>
  <c r="E147" i="63"/>
  <c r="E146" i="63"/>
  <c r="E145" i="63"/>
  <c r="E144" i="63"/>
  <c r="E143" i="63"/>
  <c r="E142" i="63"/>
  <c r="E141" i="63"/>
  <c r="E140" i="63"/>
  <c r="E139" i="63"/>
  <c r="E138" i="63"/>
  <c r="E137" i="63"/>
  <c r="E136" i="63"/>
  <c r="E135" i="63"/>
  <c r="E134" i="63"/>
  <c r="E133" i="63"/>
  <c r="E132" i="63"/>
  <c r="E131" i="63"/>
  <c r="E130" i="63"/>
  <c r="E129" i="63"/>
  <c r="E128" i="63"/>
  <c r="E127" i="63"/>
  <c r="E126" i="63"/>
  <c r="E125" i="63"/>
  <c r="E124" i="63"/>
  <c r="E123" i="63"/>
  <c r="E122" i="63"/>
  <c r="E121" i="63"/>
  <c r="E120" i="63"/>
  <c r="E119" i="63"/>
  <c r="E118" i="63"/>
  <c r="E117" i="63"/>
  <c r="E116" i="63"/>
  <c r="E115" i="63"/>
  <c r="E114" i="63"/>
  <c r="E113" i="63"/>
  <c r="E112" i="63"/>
  <c r="E111" i="63"/>
  <c r="E110" i="63"/>
  <c r="E109" i="63"/>
  <c r="E108" i="63"/>
  <c r="E107" i="63"/>
  <c r="E106" i="63"/>
  <c r="E105" i="63"/>
  <c r="E104" i="63"/>
  <c r="E103" i="63"/>
  <c r="E102" i="63"/>
  <c r="E101" i="63"/>
  <c r="E100" i="63"/>
  <c r="E99" i="63"/>
  <c r="E98" i="63"/>
  <c r="E97" i="63"/>
  <c r="E96" i="63"/>
  <c r="E95" i="63"/>
  <c r="E94" i="63"/>
  <c r="E93" i="63"/>
  <c r="E92" i="63"/>
  <c r="E91" i="63"/>
  <c r="E90" i="63"/>
  <c r="E89" i="63"/>
  <c r="E88" i="63"/>
  <c r="E87" i="63"/>
  <c r="E86" i="63"/>
  <c r="E85" i="63"/>
  <c r="E84" i="63"/>
  <c r="E83" i="63"/>
  <c r="E82" i="63"/>
  <c r="E81" i="63"/>
  <c r="E80" i="63"/>
  <c r="E79" i="63"/>
  <c r="E78" i="63"/>
  <c r="E77" i="63"/>
  <c r="E76" i="63"/>
  <c r="E75" i="63"/>
  <c r="E74" i="63"/>
  <c r="E73" i="63"/>
  <c r="E72" i="63"/>
  <c r="E71" i="63"/>
  <c r="E70" i="63"/>
  <c r="E69" i="63"/>
  <c r="E68" i="63"/>
  <c r="E67" i="63"/>
  <c r="E66" i="63"/>
  <c r="E65" i="63"/>
  <c r="E64" i="63"/>
  <c r="E63" i="63"/>
  <c r="E62" i="63"/>
  <c r="E61" i="63"/>
  <c r="E60" i="63"/>
  <c r="E59" i="63"/>
  <c r="E58" i="63"/>
  <c r="E57" i="63"/>
  <c r="E56" i="63"/>
  <c r="E55" i="63"/>
  <c r="E54" i="63"/>
  <c r="E53" i="63"/>
  <c r="E52" i="63"/>
  <c r="E51" i="63"/>
  <c r="E50" i="63"/>
  <c r="E49" i="63"/>
  <c r="E48" i="63"/>
  <c r="E47" i="63"/>
  <c r="E46" i="63"/>
  <c r="E45" i="63"/>
  <c r="E44" i="63"/>
  <c r="E43" i="63"/>
  <c r="E42" i="63"/>
  <c r="E41" i="63"/>
  <c r="E40" i="63"/>
  <c r="E39" i="63"/>
  <c r="E38" i="63"/>
  <c r="E37" i="63"/>
  <c r="E36" i="63"/>
  <c r="E35" i="63"/>
  <c r="E34" i="63"/>
  <c r="E33" i="63"/>
  <c r="E32" i="63"/>
  <c r="E31" i="63"/>
  <c r="E30" i="63"/>
  <c r="E29" i="63"/>
  <c r="E28" i="63"/>
  <c r="E27" i="63"/>
  <c r="E26" i="63"/>
  <c r="E25" i="63"/>
  <c r="E24" i="63"/>
  <c r="E23" i="63"/>
  <c r="E22" i="63"/>
  <c r="E21" i="63"/>
  <c r="E20" i="63"/>
  <c r="E19" i="63"/>
  <c r="E18" i="63"/>
  <c r="E17" i="63"/>
  <c r="E16" i="63"/>
  <c r="E15" i="63"/>
  <c r="E14" i="63"/>
  <c r="E13" i="63"/>
  <c r="E12" i="63"/>
  <c r="E11" i="63"/>
  <c r="E10" i="63"/>
  <c r="E9" i="63"/>
  <c r="E8" i="63"/>
  <c r="E7" i="63"/>
  <c r="E6" i="63"/>
  <c r="M8031" i="62"/>
  <c r="L8031" i="62"/>
  <c r="M8030" i="62"/>
  <c r="L8030" i="62"/>
  <c r="M8029" i="62"/>
  <c r="L8029" i="62"/>
  <c r="M8028" i="62"/>
  <c r="L8028" i="62"/>
  <c r="M8027" i="62"/>
  <c r="L8027" i="62"/>
  <c r="M8026" i="62"/>
  <c r="L8026" i="62"/>
  <c r="M8025" i="62"/>
  <c r="L8025" i="62"/>
  <c r="M8024" i="62"/>
  <c r="L8024" i="62"/>
  <c r="M8023" i="62"/>
  <c r="L8023" i="62"/>
  <c r="M8022" i="62"/>
  <c r="L8022" i="62"/>
  <c r="M8021" i="62"/>
  <c r="L8021" i="62"/>
  <c r="M8020" i="62"/>
  <c r="L8020" i="62"/>
  <c r="M8019" i="62"/>
  <c r="L8019" i="62"/>
  <c r="M8018" i="62"/>
  <c r="L8018" i="62"/>
  <c r="M8017" i="62"/>
  <c r="L8017" i="62"/>
  <c r="M8016" i="62"/>
  <c r="L8016" i="62"/>
  <c r="M8015" i="62"/>
  <c r="L8015" i="62"/>
  <c r="M8014" i="62"/>
  <c r="L8014" i="62"/>
  <c r="M8013" i="62"/>
  <c r="L8013" i="62"/>
  <c r="M8012" i="62"/>
  <c r="L8012" i="62"/>
  <c r="M8011" i="62"/>
  <c r="L8011" i="62"/>
  <c r="M8010" i="62"/>
  <c r="L8010" i="62"/>
  <c r="M8009" i="62"/>
  <c r="L8009" i="62"/>
  <c r="M8008" i="62"/>
  <c r="L8008" i="62"/>
  <c r="M8007" i="62"/>
  <c r="L8007" i="62"/>
  <c r="M8006" i="62"/>
  <c r="L8006" i="62"/>
  <c r="M8005" i="62"/>
  <c r="L8005" i="62"/>
  <c r="M8004" i="62"/>
  <c r="L8004" i="62"/>
  <c r="M8003" i="62"/>
  <c r="L8003" i="62"/>
  <c r="M8002" i="62"/>
  <c r="L8002" i="62"/>
  <c r="M8001" i="62"/>
  <c r="L8001" i="62"/>
  <c r="M8000" i="62"/>
  <c r="L8000" i="62"/>
  <c r="M7999" i="62"/>
  <c r="L7999" i="62"/>
  <c r="M7998" i="62"/>
  <c r="L7998" i="62"/>
  <c r="M7997" i="62"/>
  <c r="L7997" i="62"/>
  <c r="M7996" i="62"/>
  <c r="L7996" i="62"/>
  <c r="M7995" i="62"/>
  <c r="L7995" i="62"/>
  <c r="M7994" i="62"/>
  <c r="L7994" i="62"/>
  <c r="M7993" i="62"/>
  <c r="L7993" i="62"/>
  <c r="M7992" i="62"/>
  <c r="L7992" i="62"/>
  <c r="M7991" i="62"/>
  <c r="L7991" i="62"/>
  <c r="M7990" i="62"/>
  <c r="L7990" i="62"/>
  <c r="M7989" i="62"/>
  <c r="L7989" i="62"/>
  <c r="M7988" i="62"/>
  <c r="L7988" i="62"/>
  <c r="M7987" i="62"/>
  <c r="L7987" i="62"/>
  <c r="M7986" i="62"/>
  <c r="L7986" i="62"/>
  <c r="M7985" i="62"/>
  <c r="L7985" i="62"/>
  <c r="M7984" i="62"/>
  <c r="L7984" i="62"/>
  <c r="M7983" i="62"/>
  <c r="L7983" i="62"/>
  <c r="M7982" i="62"/>
  <c r="L7982" i="62"/>
  <c r="M7981" i="62"/>
  <c r="L7981" i="62"/>
  <c r="M7980" i="62"/>
  <c r="L7980" i="62"/>
  <c r="M7979" i="62"/>
  <c r="L7979" i="62"/>
  <c r="M7978" i="62"/>
  <c r="L7978" i="62"/>
  <c r="M7977" i="62"/>
  <c r="L7977" i="62"/>
  <c r="M7976" i="62"/>
  <c r="L7976" i="62"/>
  <c r="M7975" i="62"/>
  <c r="L7975" i="62"/>
  <c r="M7974" i="62"/>
  <c r="L7974" i="62"/>
  <c r="M7973" i="62"/>
  <c r="L7973" i="62"/>
  <c r="M7972" i="62"/>
  <c r="L7972" i="62"/>
  <c r="M7971" i="62"/>
  <c r="L7971" i="62"/>
  <c r="M7970" i="62"/>
  <c r="L7970" i="62"/>
  <c r="M7969" i="62"/>
  <c r="L7969" i="62"/>
  <c r="M7968" i="62"/>
  <c r="L7968" i="62"/>
  <c r="M7967" i="62"/>
  <c r="L7967" i="62"/>
  <c r="M7966" i="62"/>
  <c r="L7966" i="62"/>
  <c r="M7965" i="62"/>
  <c r="L7965" i="62"/>
  <c r="M7964" i="62"/>
  <c r="L7964" i="62"/>
  <c r="M7963" i="62"/>
  <c r="L7963" i="62"/>
  <c r="M7962" i="62"/>
  <c r="L7962" i="62"/>
  <c r="M7961" i="62"/>
  <c r="L7961" i="62"/>
  <c r="M7960" i="62"/>
  <c r="L7960" i="62"/>
  <c r="M7959" i="62"/>
  <c r="L7959" i="62"/>
  <c r="M7958" i="62"/>
  <c r="L7958" i="62"/>
  <c r="M7957" i="62"/>
  <c r="L7957" i="62"/>
  <c r="M7956" i="62"/>
  <c r="L7956" i="62"/>
  <c r="M7955" i="62"/>
  <c r="L7955" i="62"/>
  <c r="M7954" i="62"/>
  <c r="L7954" i="62"/>
  <c r="M7953" i="62"/>
  <c r="L7953" i="62"/>
  <c r="M7952" i="62"/>
  <c r="L7952" i="62"/>
  <c r="M7951" i="62"/>
  <c r="L7951" i="62"/>
  <c r="M7950" i="62"/>
  <c r="L7950" i="62"/>
  <c r="M7949" i="62"/>
  <c r="L7949" i="62"/>
  <c r="M7948" i="62"/>
  <c r="L7948" i="62"/>
  <c r="M7947" i="62"/>
  <c r="L7947" i="62"/>
  <c r="M7946" i="62"/>
  <c r="L7946" i="62"/>
  <c r="M7945" i="62"/>
  <c r="L7945" i="62"/>
  <c r="M7944" i="62"/>
  <c r="L7944" i="62"/>
  <c r="M7943" i="62"/>
  <c r="L7943" i="62"/>
  <c r="M7942" i="62"/>
  <c r="L7942" i="62"/>
  <c r="M7941" i="62"/>
  <c r="L7941" i="62"/>
  <c r="M7940" i="62"/>
  <c r="L7940" i="62"/>
  <c r="M7939" i="62"/>
  <c r="L7939" i="62"/>
  <c r="M7938" i="62"/>
  <c r="L7938" i="62"/>
  <c r="M7937" i="62"/>
  <c r="L7937" i="62"/>
  <c r="M7936" i="62"/>
  <c r="L7936" i="62"/>
  <c r="M7935" i="62"/>
  <c r="L7935" i="62"/>
  <c r="M7934" i="62"/>
  <c r="L7934" i="62"/>
  <c r="M7933" i="62"/>
  <c r="L7933" i="62"/>
  <c r="M7932" i="62"/>
  <c r="L7932" i="62"/>
  <c r="M7931" i="62"/>
  <c r="L7931" i="62"/>
  <c r="M7930" i="62"/>
  <c r="L7930" i="62"/>
  <c r="M7929" i="62"/>
  <c r="L7929" i="62"/>
  <c r="M7928" i="62"/>
  <c r="L7928" i="62"/>
  <c r="M7927" i="62"/>
  <c r="L7927" i="62"/>
  <c r="M7926" i="62"/>
  <c r="L7926" i="62"/>
  <c r="M7925" i="62"/>
  <c r="L7925" i="62"/>
  <c r="M7924" i="62"/>
  <c r="L7924" i="62"/>
  <c r="M7923" i="62"/>
  <c r="L7923" i="62"/>
  <c r="M7922" i="62"/>
  <c r="L7922" i="62"/>
  <c r="M7921" i="62"/>
  <c r="L7921" i="62"/>
  <c r="M7920" i="62"/>
  <c r="L7920" i="62"/>
  <c r="M7919" i="62"/>
  <c r="L7919" i="62"/>
  <c r="M7918" i="62"/>
  <c r="L7918" i="62"/>
  <c r="M7917" i="62"/>
  <c r="L7917" i="62"/>
  <c r="M7916" i="62"/>
  <c r="L7916" i="62"/>
  <c r="M7915" i="62"/>
  <c r="L7915" i="62"/>
  <c r="M7914" i="62"/>
  <c r="L7914" i="62"/>
  <c r="M7913" i="62"/>
  <c r="L7913" i="62"/>
  <c r="M7912" i="62"/>
  <c r="L7912" i="62"/>
  <c r="M7911" i="62"/>
  <c r="L7911" i="62"/>
  <c r="M7910" i="62"/>
  <c r="L7910" i="62"/>
  <c r="M7909" i="62"/>
  <c r="L7909" i="62"/>
  <c r="M7908" i="62"/>
  <c r="L7908" i="62"/>
  <c r="M7907" i="62"/>
  <c r="L7907" i="62"/>
  <c r="M7906" i="62"/>
  <c r="L7906" i="62"/>
  <c r="M7905" i="62"/>
  <c r="L7905" i="62"/>
  <c r="M7904" i="62"/>
  <c r="L7904" i="62"/>
  <c r="M7903" i="62"/>
  <c r="L7903" i="62"/>
  <c r="M7902" i="62"/>
  <c r="L7902" i="62"/>
  <c r="M7901" i="62"/>
  <c r="L7901" i="62"/>
  <c r="M7900" i="62"/>
  <c r="L7900" i="62"/>
  <c r="M7899" i="62"/>
  <c r="L7899" i="62"/>
  <c r="M7898" i="62"/>
  <c r="L7898" i="62"/>
  <c r="M7897" i="62"/>
  <c r="L7897" i="62"/>
  <c r="M7896" i="62"/>
  <c r="L7896" i="62"/>
  <c r="M7895" i="62"/>
  <c r="L7895" i="62"/>
  <c r="M7894" i="62"/>
  <c r="L7894" i="62"/>
  <c r="M7893" i="62"/>
  <c r="L7893" i="62"/>
  <c r="M7892" i="62"/>
  <c r="L7892" i="62"/>
  <c r="M7891" i="62"/>
  <c r="L7891" i="62"/>
  <c r="M7890" i="62"/>
  <c r="L7890" i="62"/>
  <c r="M7889" i="62"/>
  <c r="L7889" i="62"/>
  <c r="M7888" i="62"/>
  <c r="L7888" i="62"/>
  <c r="M7887" i="62"/>
  <c r="L7887" i="62"/>
  <c r="M7886" i="62"/>
  <c r="L7886" i="62"/>
  <c r="M7885" i="62"/>
  <c r="L7885" i="62"/>
  <c r="M7884" i="62"/>
  <c r="L7884" i="62"/>
  <c r="M7883" i="62"/>
  <c r="L7883" i="62"/>
  <c r="M7882" i="62"/>
  <c r="L7882" i="62"/>
  <c r="M7881" i="62"/>
  <c r="L7881" i="62"/>
  <c r="M7880" i="62"/>
  <c r="L7880" i="62"/>
  <c r="M7879" i="62"/>
  <c r="L7879" i="62"/>
  <c r="M7878" i="62"/>
  <c r="L7878" i="62"/>
  <c r="M7877" i="62"/>
  <c r="L7877" i="62"/>
  <c r="M7876" i="62"/>
  <c r="L7876" i="62"/>
  <c r="M7875" i="62"/>
  <c r="L7875" i="62"/>
  <c r="M7874" i="62"/>
  <c r="L7874" i="62"/>
  <c r="M7873" i="62"/>
  <c r="L7873" i="62"/>
  <c r="M7872" i="62"/>
  <c r="L7872" i="62"/>
  <c r="M7871" i="62"/>
  <c r="L7871" i="62"/>
  <c r="M7870" i="62"/>
  <c r="L7870" i="62"/>
  <c r="M7869" i="62"/>
  <c r="L7869" i="62"/>
  <c r="M7868" i="62"/>
  <c r="L7868" i="62"/>
  <c r="M7867" i="62"/>
  <c r="L7867" i="62"/>
  <c r="M7866" i="62"/>
  <c r="L7866" i="62"/>
  <c r="M7865" i="62"/>
  <c r="L7865" i="62"/>
  <c r="M7864" i="62"/>
  <c r="L7864" i="62"/>
  <c r="M7863" i="62"/>
  <c r="L7863" i="62"/>
  <c r="M7862" i="62"/>
  <c r="L7862" i="62"/>
  <c r="M7861" i="62"/>
  <c r="L7861" i="62"/>
  <c r="M7860" i="62"/>
  <c r="L7860" i="62"/>
  <c r="M7859" i="62"/>
  <c r="L7859" i="62"/>
  <c r="M7858" i="62"/>
  <c r="L7858" i="62"/>
  <c r="M7857" i="62"/>
  <c r="L7857" i="62"/>
  <c r="M7856" i="62"/>
  <c r="L7856" i="62"/>
  <c r="M7855" i="62"/>
  <c r="L7855" i="62"/>
  <c r="M7854" i="62"/>
  <c r="L7854" i="62"/>
  <c r="M7853" i="62"/>
  <c r="L7853" i="62"/>
  <c r="M7852" i="62"/>
  <c r="L7852" i="62"/>
  <c r="M7851" i="62"/>
  <c r="L7851" i="62"/>
  <c r="M7850" i="62"/>
  <c r="L7850" i="62"/>
  <c r="M7849" i="62"/>
  <c r="L7849" i="62"/>
  <c r="M7848" i="62"/>
  <c r="L7848" i="62"/>
  <c r="M7847" i="62"/>
  <c r="L7847" i="62"/>
  <c r="M7846" i="62"/>
  <c r="L7846" i="62"/>
  <c r="M7845" i="62"/>
  <c r="L7845" i="62"/>
  <c r="M7844" i="62"/>
  <c r="L7844" i="62"/>
  <c r="M7843" i="62"/>
  <c r="L7843" i="62"/>
  <c r="M7842" i="62"/>
  <c r="L7842" i="62"/>
  <c r="M7841" i="62"/>
  <c r="L7841" i="62"/>
  <c r="M7840" i="62"/>
  <c r="L7840" i="62"/>
  <c r="M7839" i="62"/>
  <c r="L7839" i="62"/>
  <c r="M7838" i="62"/>
  <c r="L7838" i="62"/>
  <c r="M7837" i="62"/>
  <c r="L7837" i="62"/>
  <c r="M7836" i="62"/>
  <c r="L7836" i="62"/>
  <c r="M7835" i="62"/>
  <c r="L7835" i="62"/>
  <c r="M7834" i="62"/>
  <c r="L7834" i="62"/>
  <c r="M7833" i="62"/>
  <c r="L7833" i="62"/>
  <c r="M7832" i="62"/>
  <c r="L7832" i="62"/>
  <c r="M7831" i="62"/>
  <c r="L7831" i="62"/>
  <c r="M7830" i="62"/>
  <c r="L7830" i="62"/>
  <c r="M7829" i="62"/>
  <c r="L7829" i="62"/>
  <c r="M7828" i="62"/>
  <c r="L7828" i="62"/>
  <c r="M7827" i="62"/>
  <c r="L7827" i="62"/>
  <c r="M7826" i="62"/>
  <c r="L7826" i="62"/>
  <c r="M7825" i="62"/>
  <c r="L7825" i="62"/>
  <c r="M7824" i="62"/>
  <c r="L7824" i="62"/>
  <c r="M7823" i="62"/>
  <c r="L7823" i="62"/>
  <c r="M7822" i="62"/>
  <c r="L7822" i="62"/>
  <c r="M7821" i="62"/>
  <c r="L7821" i="62"/>
  <c r="M7820" i="62"/>
  <c r="L7820" i="62"/>
  <c r="M7819" i="62"/>
  <c r="L7819" i="62"/>
  <c r="M7818" i="62"/>
  <c r="L7818" i="62"/>
  <c r="M7817" i="62"/>
  <c r="L7817" i="62"/>
  <c r="M7816" i="62"/>
  <c r="L7816" i="62"/>
  <c r="M7815" i="62"/>
  <c r="L7815" i="62"/>
  <c r="M7814" i="62"/>
  <c r="L7814" i="62"/>
  <c r="M7813" i="62"/>
  <c r="L7813" i="62"/>
  <c r="M7812" i="62"/>
  <c r="L7812" i="62"/>
  <c r="M7811" i="62"/>
  <c r="L7811" i="62"/>
  <c r="M7810" i="62"/>
  <c r="L7810" i="62"/>
  <c r="M7809" i="62"/>
  <c r="L7809" i="62"/>
  <c r="M7808" i="62"/>
  <c r="L7808" i="62"/>
  <c r="M7807" i="62"/>
  <c r="L7807" i="62"/>
  <c r="M7806" i="62"/>
  <c r="L7806" i="62"/>
  <c r="M7805" i="62"/>
  <c r="L7805" i="62"/>
  <c r="M7804" i="62"/>
  <c r="L7804" i="62"/>
  <c r="M7803" i="62"/>
  <c r="L7803" i="62"/>
  <c r="M7802" i="62"/>
  <c r="L7802" i="62"/>
  <c r="M7801" i="62"/>
  <c r="L7801" i="62"/>
  <c r="M7800" i="62"/>
  <c r="L7800" i="62"/>
  <c r="M7799" i="62"/>
  <c r="L7799" i="62"/>
  <c r="M7798" i="62"/>
  <c r="L7798" i="62"/>
  <c r="M7797" i="62"/>
  <c r="L7797" i="62"/>
  <c r="M7796" i="62"/>
  <c r="L7796" i="62"/>
  <c r="M7795" i="62"/>
  <c r="L7795" i="62"/>
  <c r="M7794" i="62"/>
  <c r="L7794" i="62"/>
  <c r="M7793" i="62"/>
  <c r="L7793" i="62"/>
  <c r="M7792" i="62"/>
  <c r="L7792" i="62"/>
  <c r="M7791" i="62"/>
  <c r="L7791" i="62"/>
  <c r="M7790" i="62"/>
  <c r="L7790" i="62"/>
  <c r="M7789" i="62"/>
  <c r="L7789" i="62"/>
  <c r="M7788" i="62"/>
  <c r="L7788" i="62"/>
  <c r="M7787" i="62"/>
  <c r="L7787" i="62"/>
  <c r="M7786" i="62"/>
  <c r="L7786" i="62"/>
  <c r="M7785" i="62"/>
  <c r="L7785" i="62"/>
  <c r="M7784" i="62"/>
  <c r="L7784" i="62"/>
  <c r="M7783" i="62"/>
  <c r="L7783" i="62"/>
  <c r="M7782" i="62"/>
  <c r="L7782" i="62"/>
  <c r="M7781" i="62"/>
  <c r="L7781" i="62"/>
  <c r="M7780" i="62"/>
  <c r="L7780" i="62"/>
  <c r="M7779" i="62"/>
  <c r="L7779" i="62"/>
  <c r="M7778" i="62"/>
  <c r="L7778" i="62"/>
  <c r="M7777" i="62"/>
  <c r="L7777" i="62"/>
  <c r="M7776" i="62"/>
  <c r="L7776" i="62"/>
  <c r="M7775" i="62"/>
  <c r="L7775" i="62"/>
  <c r="M7774" i="62"/>
  <c r="L7774" i="62"/>
  <c r="M7773" i="62"/>
  <c r="L7773" i="62"/>
  <c r="M7772" i="62"/>
  <c r="L7772" i="62"/>
  <c r="M7771" i="62"/>
  <c r="L7771" i="62"/>
  <c r="M7770" i="62"/>
  <c r="L7770" i="62"/>
  <c r="M7769" i="62"/>
  <c r="L7769" i="62"/>
  <c r="M7768" i="62"/>
  <c r="L7768" i="62"/>
  <c r="M7767" i="62"/>
  <c r="L7767" i="62"/>
  <c r="M7766" i="62"/>
  <c r="L7766" i="62"/>
  <c r="M7765" i="62"/>
  <c r="L7765" i="62"/>
  <c r="M7764" i="62"/>
  <c r="L7764" i="62"/>
  <c r="M7763" i="62"/>
  <c r="L7763" i="62"/>
  <c r="M7762" i="62"/>
  <c r="L7762" i="62"/>
  <c r="M7761" i="62"/>
  <c r="L7761" i="62"/>
  <c r="M7760" i="62"/>
  <c r="L7760" i="62"/>
  <c r="M7759" i="62"/>
  <c r="L7759" i="62"/>
  <c r="M7758" i="62"/>
  <c r="L7758" i="62"/>
  <c r="M7757" i="62"/>
  <c r="L7757" i="62"/>
  <c r="M7756" i="62"/>
  <c r="L7756" i="62"/>
  <c r="M7755" i="62"/>
  <c r="L7755" i="62"/>
  <c r="M7754" i="62"/>
  <c r="L7754" i="62"/>
  <c r="M7753" i="62"/>
  <c r="L7753" i="62"/>
  <c r="M7752" i="62"/>
  <c r="L7752" i="62"/>
  <c r="M7751" i="62"/>
  <c r="L7751" i="62"/>
  <c r="M7750" i="62"/>
  <c r="L7750" i="62"/>
  <c r="M7749" i="62"/>
  <c r="L7749" i="62"/>
  <c r="M7748" i="62"/>
  <c r="L7748" i="62"/>
  <c r="M7747" i="62"/>
  <c r="L7747" i="62"/>
  <c r="M7746" i="62"/>
  <c r="L7746" i="62"/>
  <c r="M7745" i="62"/>
  <c r="L7745" i="62"/>
  <c r="M7744" i="62"/>
  <c r="L7744" i="62"/>
  <c r="M7743" i="62"/>
  <c r="L7743" i="62"/>
  <c r="M7742" i="62"/>
  <c r="L7742" i="62"/>
  <c r="M7741" i="62"/>
  <c r="L7741" i="62"/>
  <c r="M7740" i="62"/>
  <c r="L7740" i="62"/>
  <c r="M7739" i="62"/>
  <c r="L7739" i="62"/>
  <c r="M7738" i="62"/>
  <c r="L7738" i="62"/>
  <c r="M7737" i="62"/>
  <c r="L7737" i="62"/>
  <c r="M7736" i="62"/>
  <c r="L7736" i="62"/>
  <c r="M7735" i="62"/>
  <c r="L7735" i="62"/>
  <c r="M7734" i="62"/>
  <c r="L7734" i="62"/>
  <c r="M7733" i="62"/>
  <c r="L7733" i="62"/>
  <c r="M7732" i="62"/>
  <c r="L7732" i="62"/>
  <c r="M7731" i="62"/>
  <c r="L7731" i="62"/>
  <c r="M7730" i="62"/>
  <c r="L7730" i="62"/>
  <c r="M7729" i="62"/>
  <c r="L7729" i="62"/>
  <c r="M7728" i="62"/>
  <c r="L7728" i="62"/>
  <c r="M7727" i="62"/>
  <c r="L7727" i="62"/>
  <c r="M7726" i="62"/>
  <c r="L7726" i="62"/>
  <c r="M7725" i="62"/>
  <c r="L7725" i="62"/>
  <c r="M7724" i="62"/>
  <c r="L7724" i="62"/>
  <c r="M7723" i="62"/>
  <c r="L7723" i="62"/>
  <c r="M7722" i="62"/>
  <c r="L7722" i="62"/>
  <c r="M7721" i="62"/>
  <c r="L7721" i="62"/>
  <c r="M7720" i="62"/>
  <c r="L7720" i="62"/>
  <c r="M7719" i="62"/>
  <c r="L7719" i="62"/>
  <c r="M7718" i="62"/>
  <c r="L7718" i="62"/>
  <c r="M7717" i="62"/>
  <c r="L7717" i="62"/>
  <c r="M7716" i="62"/>
  <c r="L7716" i="62"/>
  <c r="M7715" i="62"/>
  <c r="L7715" i="62"/>
  <c r="M7714" i="62"/>
  <c r="L7714" i="62"/>
  <c r="M7713" i="62"/>
  <c r="L7713" i="62"/>
  <c r="M7712" i="62"/>
  <c r="L7712" i="62"/>
  <c r="M7711" i="62"/>
  <c r="L7711" i="62"/>
  <c r="M7710" i="62"/>
  <c r="L7710" i="62"/>
  <c r="M7709" i="62"/>
  <c r="L7709" i="62"/>
  <c r="M7708" i="62"/>
  <c r="L7708" i="62"/>
  <c r="M7707" i="62"/>
  <c r="L7707" i="62"/>
  <c r="M7706" i="62"/>
  <c r="L7706" i="62"/>
  <c r="M7705" i="62"/>
  <c r="L7705" i="62"/>
  <c r="M7704" i="62"/>
  <c r="L7704" i="62"/>
  <c r="M7703" i="62"/>
  <c r="L7703" i="62"/>
  <c r="M7702" i="62"/>
  <c r="L7702" i="62"/>
  <c r="M7701" i="62"/>
  <c r="L7701" i="62"/>
  <c r="M7700" i="62"/>
  <c r="L7700" i="62"/>
  <c r="M7699" i="62"/>
  <c r="L7699" i="62"/>
  <c r="M7698" i="62"/>
  <c r="L7698" i="62"/>
  <c r="M7697" i="62"/>
  <c r="L7697" i="62"/>
  <c r="M7696" i="62"/>
  <c r="L7696" i="62"/>
  <c r="M7695" i="62"/>
  <c r="L7695" i="62"/>
  <c r="M7694" i="62"/>
  <c r="L7694" i="62"/>
  <c r="M7693" i="62"/>
  <c r="L7693" i="62"/>
  <c r="M7692" i="62"/>
  <c r="L7692" i="62"/>
  <c r="M7691" i="62"/>
  <c r="L7691" i="62"/>
  <c r="M7690" i="62"/>
  <c r="L7690" i="62"/>
  <c r="M7689" i="62"/>
  <c r="L7689" i="62"/>
  <c r="M7688" i="62"/>
  <c r="L7688" i="62"/>
  <c r="M7687" i="62"/>
  <c r="L7687" i="62"/>
  <c r="M7686" i="62"/>
  <c r="L7686" i="62"/>
  <c r="M7685" i="62"/>
  <c r="L7685" i="62"/>
  <c r="M7684" i="62"/>
  <c r="L7684" i="62"/>
  <c r="M7683" i="62"/>
  <c r="L7683" i="62"/>
  <c r="M7682" i="62"/>
  <c r="L7682" i="62"/>
  <c r="M7681" i="62"/>
  <c r="L7681" i="62"/>
  <c r="M7680" i="62"/>
  <c r="L7680" i="62"/>
  <c r="M7679" i="62"/>
  <c r="L7679" i="62"/>
  <c r="M7678" i="62"/>
  <c r="L7678" i="62"/>
  <c r="M7677" i="62"/>
  <c r="L7677" i="62"/>
  <c r="M7676" i="62"/>
  <c r="L7676" i="62"/>
  <c r="M7675" i="62"/>
  <c r="L7675" i="62"/>
  <c r="M7674" i="62"/>
  <c r="L7674" i="62"/>
  <c r="M7673" i="62"/>
  <c r="L7673" i="62"/>
  <c r="M7672" i="62"/>
  <c r="L7672" i="62"/>
  <c r="M7671" i="62"/>
  <c r="L7671" i="62"/>
  <c r="M7670" i="62"/>
  <c r="L7670" i="62"/>
  <c r="M7669" i="62"/>
  <c r="L7669" i="62"/>
  <c r="M7668" i="62"/>
  <c r="L7668" i="62"/>
  <c r="M7667" i="62"/>
  <c r="L7667" i="62"/>
  <c r="M7666" i="62"/>
  <c r="L7666" i="62"/>
  <c r="M7665" i="62"/>
  <c r="L7665" i="62"/>
  <c r="M7664" i="62"/>
  <c r="L7664" i="62"/>
  <c r="M7663" i="62"/>
  <c r="L7663" i="62"/>
  <c r="M7662" i="62"/>
  <c r="L7662" i="62"/>
  <c r="M7661" i="62"/>
  <c r="L7661" i="62"/>
  <c r="M7660" i="62"/>
  <c r="L7660" i="62"/>
  <c r="M7659" i="62"/>
  <c r="L7659" i="62"/>
  <c r="M7658" i="62"/>
  <c r="L7658" i="62"/>
  <c r="M7657" i="62"/>
  <c r="L7657" i="62"/>
  <c r="M7656" i="62"/>
  <c r="L7656" i="62"/>
  <c r="M7655" i="62"/>
  <c r="L7655" i="62"/>
  <c r="M7654" i="62"/>
  <c r="L7654" i="62"/>
  <c r="M7653" i="62"/>
  <c r="L7653" i="62"/>
  <c r="M7652" i="62"/>
  <c r="L7652" i="62"/>
  <c r="M7651" i="62"/>
  <c r="L7651" i="62"/>
  <c r="M7650" i="62"/>
  <c r="L7650" i="62"/>
  <c r="M7649" i="62"/>
  <c r="L7649" i="62"/>
  <c r="M7648" i="62"/>
  <c r="L7648" i="62"/>
  <c r="M7647" i="62"/>
  <c r="L7647" i="62"/>
  <c r="M7646" i="62"/>
  <c r="L7646" i="62"/>
  <c r="M7645" i="62"/>
  <c r="L7645" i="62"/>
  <c r="M7644" i="62"/>
  <c r="L7644" i="62"/>
  <c r="M7643" i="62"/>
  <c r="L7643" i="62"/>
  <c r="M7642" i="62"/>
  <c r="L7642" i="62"/>
  <c r="M7641" i="62"/>
  <c r="L7641" i="62"/>
  <c r="M7640" i="62"/>
  <c r="L7640" i="62"/>
  <c r="M7639" i="62"/>
  <c r="L7639" i="62"/>
  <c r="M7638" i="62"/>
  <c r="L7638" i="62"/>
  <c r="M7637" i="62"/>
  <c r="L7637" i="62"/>
  <c r="M7636" i="62"/>
  <c r="L7636" i="62"/>
  <c r="M7635" i="62"/>
  <c r="L7635" i="62"/>
  <c r="M7634" i="62"/>
  <c r="L7634" i="62"/>
  <c r="M7633" i="62"/>
  <c r="L7633" i="62"/>
  <c r="M7632" i="62"/>
  <c r="L7632" i="62"/>
  <c r="M7631" i="62"/>
  <c r="L7631" i="62"/>
  <c r="M7630" i="62"/>
  <c r="L7630" i="62"/>
  <c r="M7629" i="62"/>
  <c r="L7629" i="62"/>
  <c r="M7628" i="62"/>
  <c r="L7628" i="62"/>
  <c r="M7627" i="62"/>
  <c r="L7627" i="62"/>
  <c r="M7626" i="62"/>
  <c r="L7626" i="62"/>
  <c r="M7625" i="62"/>
  <c r="L7625" i="62"/>
  <c r="M7624" i="62"/>
  <c r="L7624" i="62"/>
  <c r="M7623" i="62"/>
  <c r="L7623" i="62"/>
  <c r="M7622" i="62"/>
  <c r="L7622" i="62"/>
  <c r="M7621" i="62"/>
  <c r="L7621" i="62"/>
  <c r="M7620" i="62"/>
  <c r="L7620" i="62"/>
  <c r="M7619" i="62"/>
  <c r="L7619" i="62"/>
  <c r="M7618" i="62"/>
  <c r="L7618" i="62"/>
  <c r="M7617" i="62"/>
  <c r="L7617" i="62"/>
  <c r="M7616" i="62"/>
  <c r="L7616" i="62"/>
  <c r="M7615" i="62"/>
  <c r="L7615" i="62"/>
  <c r="M7614" i="62"/>
  <c r="L7614" i="62"/>
  <c r="M7613" i="62"/>
  <c r="L7613" i="62"/>
  <c r="M7612" i="62"/>
  <c r="L7612" i="62"/>
  <c r="M7611" i="62"/>
  <c r="L7611" i="62"/>
  <c r="M7610" i="62"/>
  <c r="L7610" i="62"/>
  <c r="M7609" i="62"/>
  <c r="L7609" i="62"/>
  <c r="M7608" i="62"/>
  <c r="L7608" i="62"/>
  <c r="M7607" i="62"/>
  <c r="L7607" i="62"/>
  <c r="M7606" i="62"/>
  <c r="L7606" i="62"/>
  <c r="M7605" i="62"/>
  <c r="L7605" i="62"/>
  <c r="M7604" i="62"/>
  <c r="L7604" i="62"/>
  <c r="M7603" i="62"/>
  <c r="L7603" i="62"/>
  <c r="M7602" i="62"/>
  <c r="L7602" i="62"/>
  <c r="M7601" i="62"/>
  <c r="L7601" i="62"/>
  <c r="M7600" i="62"/>
  <c r="L7600" i="62"/>
  <c r="M7599" i="62"/>
  <c r="L7599" i="62"/>
  <c r="M7598" i="62"/>
  <c r="L7598" i="62"/>
  <c r="M7597" i="62"/>
  <c r="L7597" i="62"/>
  <c r="M7596" i="62"/>
  <c r="L7596" i="62"/>
  <c r="M7595" i="62"/>
  <c r="L7595" i="62"/>
  <c r="M7594" i="62"/>
  <c r="L7594" i="62"/>
  <c r="M7593" i="62"/>
  <c r="L7593" i="62"/>
  <c r="M7592" i="62"/>
  <c r="L7592" i="62"/>
  <c r="M7591" i="62"/>
  <c r="L7591" i="62"/>
  <c r="M7590" i="62"/>
  <c r="L7590" i="62"/>
  <c r="M7589" i="62"/>
  <c r="L7589" i="62"/>
  <c r="M7588" i="62"/>
  <c r="L7588" i="62"/>
  <c r="M7587" i="62"/>
  <c r="L7587" i="62"/>
  <c r="M7586" i="62"/>
  <c r="L7586" i="62"/>
  <c r="M7585" i="62"/>
  <c r="L7585" i="62"/>
  <c r="M7584" i="62"/>
  <c r="L7584" i="62"/>
  <c r="M7583" i="62"/>
  <c r="L7583" i="62"/>
  <c r="M7582" i="62"/>
  <c r="L7582" i="62"/>
  <c r="M7581" i="62"/>
  <c r="L7581" i="62"/>
  <c r="M7580" i="62"/>
  <c r="L7580" i="62"/>
  <c r="M7579" i="62"/>
  <c r="L7579" i="62"/>
  <c r="M7578" i="62"/>
  <c r="L7578" i="62"/>
  <c r="M7577" i="62"/>
  <c r="L7577" i="62"/>
  <c r="M7576" i="62"/>
  <c r="L7576" i="62"/>
  <c r="M7575" i="62"/>
  <c r="L7575" i="62"/>
  <c r="M7574" i="62"/>
  <c r="L7574" i="62"/>
  <c r="M7573" i="62"/>
  <c r="L7573" i="62"/>
  <c r="M7572" i="62"/>
  <c r="L7572" i="62"/>
  <c r="M7571" i="62"/>
  <c r="L7571" i="62"/>
  <c r="M7570" i="62"/>
  <c r="L7570" i="62"/>
  <c r="M7569" i="62"/>
  <c r="L7569" i="62"/>
  <c r="M7568" i="62"/>
  <c r="L7568" i="62"/>
  <c r="M7567" i="62"/>
  <c r="L7567" i="62"/>
  <c r="M7566" i="62"/>
  <c r="L7566" i="62"/>
  <c r="M7565" i="62"/>
  <c r="L7565" i="62"/>
  <c r="M7564" i="62"/>
  <c r="L7564" i="62"/>
  <c r="M7563" i="62"/>
  <c r="L7563" i="62"/>
  <c r="M7562" i="62"/>
  <c r="L7562" i="62"/>
  <c r="M7561" i="62"/>
  <c r="L7561" i="62"/>
  <c r="M7560" i="62"/>
  <c r="L7560" i="62"/>
  <c r="M7559" i="62"/>
  <c r="L7559" i="62"/>
  <c r="M7558" i="62"/>
  <c r="L7558" i="62"/>
  <c r="M7557" i="62"/>
  <c r="L7557" i="62"/>
  <c r="M7556" i="62"/>
  <c r="L7556" i="62"/>
  <c r="M7555" i="62"/>
  <c r="L7555" i="62"/>
  <c r="M7554" i="62"/>
  <c r="L7554" i="62"/>
  <c r="M7553" i="62"/>
  <c r="L7553" i="62"/>
  <c r="M7552" i="62"/>
  <c r="L7552" i="62"/>
  <c r="M7551" i="62"/>
  <c r="L7551" i="62"/>
  <c r="M7550" i="62"/>
  <c r="L7550" i="62"/>
  <c r="M7549" i="62"/>
  <c r="L7549" i="62"/>
  <c r="M7548" i="62"/>
  <c r="L7548" i="62"/>
  <c r="M7547" i="62"/>
  <c r="L7547" i="62"/>
  <c r="M7546" i="62"/>
  <c r="L7546" i="62"/>
  <c r="M7545" i="62"/>
  <c r="L7545" i="62"/>
  <c r="M7544" i="62"/>
  <c r="L7544" i="62"/>
  <c r="M7543" i="62"/>
  <c r="L7543" i="62"/>
  <c r="M7542" i="62"/>
  <c r="L7542" i="62"/>
  <c r="M7541" i="62"/>
  <c r="L7541" i="62"/>
  <c r="M7540" i="62"/>
  <c r="L7540" i="62"/>
  <c r="M7539" i="62"/>
  <c r="L7539" i="62"/>
  <c r="M7538" i="62"/>
  <c r="L7538" i="62"/>
  <c r="M7537" i="62"/>
  <c r="L7537" i="62"/>
  <c r="M7536" i="62"/>
  <c r="L7536" i="62"/>
  <c r="M7535" i="62"/>
  <c r="L7535" i="62"/>
  <c r="M7534" i="62"/>
  <c r="L7534" i="62"/>
  <c r="M7533" i="62"/>
  <c r="L7533" i="62"/>
  <c r="M7532" i="62"/>
  <c r="L7532" i="62"/>
  <c r="M7531" i="62"/>
  <c r="L7531" i="62"/>
  <c r="M7530" i="62"/>
  <c r="L7530" i="62"/>
  <c r="M7529" i="62"/>
  <c r="L7529" i="62"/>
  <c r="M7528" i="62"/>
  <c r="L7528" i="62"/>
  <c r="M7527" i="62"/>
  <c r="L7527" i="62"/>
  <c r="M7526" i="62"/>
  <c r="L7526" i="62"/>
  <c r="M7525" i="62"/>
  <c r="L7525" i="62"/>
  <c r="M7524" i="62"/>
  <c r="L7524" i="62"/>
  <c r="M7523" i="62"/>
  <c r="L7523" i="62"/>
  <c r="M7522" i="62"/>
  <c r="L7522" i="62"/>
  <c r="M7521" i="62"/>
  <c r="L7521" i="62"/>
  <c r="M7520" i="62"/>
  <c r="L7520" i="62"/>
  <c r="M7519" i="62"/>
  <c r="L7519" i="62"/>
  <c r="M7518" i="62"/>
  <c r="L7518" i="62"/>
  <c r="M7517" i="62"/>
  <c r="L7517" i="62"/>
  <c r="M7516" i="62"/>
  <c r="L7516" i="62"/>
  <c r="M7515" i="62"/>
  <c r="L7515" i="62"/>
  <c r="M7514" i="62"/>
  <c r="L7514" i="62"/>
  <c r="M7513" i="62"/>
  <c r="L7513" i="62"/>
  <c r="M7512" i="62"/>
  <c r="L7512" i="62"/>
  <c r="M7511" i="62"/>
  <c r="L7511" i="62"/>
  <c r="M7510" i="62"/>
  <c r="L7510" i="62"/>
  <c r="M7509" i="62"/>
  <c r="L7509" i="62"/>
  <c r="M7508" i="62"/>
  <c r="L7508" i="62"/>
  <c r="M7507" i="62"/>
  <c r="L7507" i="62"/>
  <c r="M7506" i="62"/>
  <c r="L7506" i="62"/>
  <c r="M7505" i="62"/>
  <c r="L7505" i="62"/>
  <c r="M7504" i="62"/>
  <c r="L7504" i="62"/>
  <c r="M7503" i="62"/>
  <c r="L7503" i="62"/>
  <c r="M7502" i="62"/>
  <c r="L7502" i="62"/>
  <c r="M7501" i="62"/>
  <c r="L7501" i="62"/>
  <c r="M7500" i="62"/>
  <c r="L7500" i="62"/>
  <c r="M7499" i="62"/>
  <c r="L7499" i="62"/>
  <c r="M7498" i="62"/>
  <c r="L7498" i="62"/>
  <c r="M7497" i="62"/>
  <c r="L7497" i="62"/>
  <c r="M7496" i="62"/>
  <c r="L7496" i="62"/>
  <c r="M7495" i="62"/>
  <c r="L7495" i="62"/>
  <c r="M7494" i="62"/>
  <c r="L7494" i="62"/>
  <c r="M7493" i="62"/>
  <c r="L7493" i="62"/>
  <c r="M7492" i="62"/>
  <c r="L7492" i="62"/>
  <c r="M7491" i="62"/>
  <c r="L7491" i="62"/>
  <c r="M7490" i="62"/>
  <c r="L7490" i="62"/>
  <c r="M7489" i="62"/>
  <c r="L7489" i="62"/>
  <c r="M7488" i="62"/>
  <c r="L7488" i="62"/>
  <c r="M7487" i="62"/>
  <c r="L7487" i="62"/>
  <c r="M7486" i="62"/>
  <c r="L7486" i="62"/>
  <c r="M7485" i="62"/>
  <c r="L7485" i="62"/>
  <c r="M7484" i="62"/>
  <c r="L7484" i="62"/>
  <c r="M7483" i="62"/>
  <c r="L7483" i="62"/>
  <c r="M7482" i="62"/>
  <c r="L7482" i="62"/>
  <c r="M7481" i="62"/>
  <c r="L7481" i="62"/>
  <c r="M7480" i="62"/>
  <c r="L7480" i="62"/>
  <c r="M7479" i="62"/>
  <c r="L7479" i="62"/>
  <c r="M7478" i="62"/>
  <c r="L7478" i="62"/>
  <c r="M7477" i="62"/>
  <c r="L7477" i="62"/>
  <c r="M7476" i="62"/>
  <c r="L7476" i="62"/>
  <c r="M7475" i="62"/>
  <c r="L7475" i="62"/>
  <c r="M7474" i="62"/>
  <c r="L7474" i="62"/>
  <c r="M7473" i="62"/>
  <c r="L7473" i="62"/>
  <c r="M7472" i="62"/>
  <c r="L7472" i="62"/>
  <c r="M7471" i="62"/>
  <c r="L7471" i="62"/>
  <c r="M7470" i="62"/>
  <c r="L7470" i="62"/>
  <c r="M7469" i="62"/>
  <c r="L7469" i="62"/>
  <c r="M7468" i="62"/>
  <c r="L7468" i="62"/>
  <c r="M7467" i="62"/>
  <c r="L7467" i="62"/>
  <c r="M7466" i="62"/>
  <c r="L7466" i="62"/>
  <c r="M7465" i="62"/>
  <c r="L7465" i="62"/>
  <c r="M7464" i="62"/>
  <c r="L7464" i="62"/>
  <c r="M7463" i="62"/>
  <c r="L7463" i="62"/>
  <c r="M7462" i="62"/>
  <c r="L7462" i="62"/>
  <c r="M7461" i="62"/>
  <c r="L7461" i="62"/>
  <c r="M7460" i="62"/>
  <c r="L7460" i="62"/>
  <c r="M7459" i="62"/>
  <c r="L7459" i="62"/>
  <c r="M7458" i="62"/>
  <c r="L7458" i="62"/>
  <c r="M7457" i="62"/>
  <c r="L7457" i="62"/>
  <c r="M7456" i="62"/>
  <c r="L7456" i="62"/>
  <c r="M7455" i="62"/>
  <c r="L7455" i="62"/>
  <c r="M7454" i="62"/>
  <c r="L7454" i="62"/>
  <c r="M7453" i="62"/>
  <c r="L7453" i="62"/>
  <c r="M7452" i="62"/>
  <c r="L7452" i="62"/>
  <c r="M7451" i="62"/>
  <c r="L7451" i="62"/>
  <c r="M7450" i="62"/>
  <c r="L7450" i="62"/>
  <c r="M7449" i="62"/>
  <c r="L7449" i="62"/>
  <c r="M7448" i="62"/>
  <c r="L7448" i="62"/>
  <c r="M7447" i="62"/>
  <c r="L7447" i="62"/>
  <c r="M7446" i="62"/>
  <c r="L7446" i="62"/>
  <c r="M7445" i="62"/>
  <c r="L7445" i="62"/>
  <c r="M7444" i="62"/>
  <c r="L7444" i="62"/>
  <c r="M7443" i="62"/>
  <c r="L7443" i="62"/>
  <c r="M7442" i="62"/>
  <c r="L7442" i="62"/>
  <c r="M7441" i="62"/>
  <c r="L7441" i="62"/>
  <c r="M7440" i="62"/>
  <c r="L7440" i="62"/>
  <c r="M7439" i="62"/>
  <c r="L7439" i="62"/>
  <c r="M7438" i="62"/>
  <c r="L7438" i="62"/>
  <c r="M7437" i="62"/>
  <c r="L7437" i="62"/>
  <c r="M7436" i="62"/>
  <c r="L7436" i="62"/>
  <c r="M7435" i="62"/>
  <c r="L7435" i="62"/>
  <c r="M7434" i="62"/>
  <c r="L7434" i="62"/>
  <c r="M7433" i="62"/>
  <c r="L7433" i="62"/>
  <c r="M7432" i="62"/>
  <c r="L7432" i="62"/>
  <c r="M7431" i="62"/>
  <c r="L7431" i="62"/>
  <c r="M7430" i="62"/>
  <c r="L7430" i="62"/>
  <c r="M7429" i="62"/>
  <c r="L7429" i="62"/>
  <c r="M7428" i="62"/>
  <c r="L7428" i="62"/>
  <c r="M7427" i="62"/>
  <c r="L7427" i="62"/>
  <c r="M7426" i="62"/>
  <c r="L7426" i="62"/>
  <c r="M7425" i="62"/>
  <c r="L7425" i="62"/>
  <c r="M7424" i="62"/>
  <c r="L7424" i="62"/>
  <c r="M7423" i="62"/>
  <c r="L7423" i="62"/>
  <c r="M7422" i="62"/>
  <c r="L7422" i="62"/>
  <c r="M7421" i="62"/>
  <c r="L7421" i="62"/>
  <c r="M7420" i="62"/>
  <c r="L7420" i="62"/>
  <c r="M7419" i="62"/>
  <c r="L7419" i="62"/>
  <c r="M7418" i="62"/>
  <c r="L7418" i="62"/>
  <c r="M7417" i="62"/>
  <c r="L7417" i="62"/>
  <c r="M7416" i="62"/>
  <c r="L7416" i="62"/>
  <c r="M7415" i="62"/>
  <c r="L7415" i="62"/>
  <c r="M7414" i="62"/>
  <c r="L7414" i="62"/>
  <c r="M7413" i="62"/>
  <c r="L7413" i="62"/>
  <c r="M7412" i="62"/>
  <c r="L7412" i="62"/>
  <c r="M7411" i="62"/>
  <c r="L7411" i="62"/>
  <c r="M7410" i="62"/>
  <c r="L7410" i="62"/>
  <c r="M7409" i="62"/>
  <c r="L7409" i="62"/>
  <c r="M7408" i="62"/>
  <c r="L7408" i="62"/>
  <c r="M7407" i="62"/>
  <c r="L7407" i="62"/>
  <c r="M7406" i="62"/>
  <c r="L7406" i="62"/>
  <c r="M7405" i="62"/>
  <c r="L7405" i="62"/>
  <c r="M7404" i="62"/>
  <c r="L7404" i="62"/>
  <c r="M7403" i="62"/>
  <c r="L7403" i="62"/>
  <c r="M7402" i="62"/>
  <c r="L7402" i="62"/>
  <c r="M7401" i="62"/>
  <c r="L7401" i="62"/>
  <c r="M7400" i="62"/>
  <c r="L7400" i="62"/>
  <c r="M7399" i="62"/>
  <c r="L7399" i="62"/>
  <c r="M7398" i="62"/>
  <c r="L7398" i="62"/>
  <c r="M7397" i="62"/>
  <c r="L7397" i="62"/>
  <c r="M7396" i="62"/>
  <c r="L7396" i="62"/>
  <c r="M7395" i="62"/>
  <c r="L7395" i="62"/>
  <c r="M7394" i="62"/>
  <c r="L7394" i="62"/>
  <c r="M7393" i="62"/>
  <c r="L7393" i="62"/>
  <c r="M7392" i="62"/>
  <c r="L7392" i="62"/>
  <c r="M7391" i="62"/>
  <c r="L7391" i="62"/>
  <c r="M7390" i="62"/>
  <c r="L7390" i="62"/>
  <c r="M7389" i="62"/>
  <c r="L7389" i="62"/>
  <c r="M7388" i="62"/>
  <c r="L7388" i="62"/>
  <c r="M7387" i="62"/>
  <c r="L7387" i="62"/>
  <c r="M7386" i="62"/>
  <c r="L7386" i="62"/>
  <c r="M7385" i="62"/>
  <c r="L7385" i="62"/>
  <c r="M7384" i="62"/>
  <c r="L7384" i="62"/>
  <c r="M7383" i="62"/>
  <c r="L7383" i="62"/>
  <c r="M7382" i="62"/>
  <c r="L7382" i="62"/>
  <c r="M7381" i="62"/>
  <c r="L7381" i="62"/>
  <c r="M7380" i="62"/>
  <c r="L7380" i="62"/>
  <c r="M7379" i="62"/>
  <c r="L7379" i="62"/>
  <c r="M7378" i="62"/>
  <c r="L7378" i="62"/>
  <c r="M7377" i="62"/>
  <c r="L7377" i="62"/>
  <c r="M7376" i="62"/>
  <c r="L7376" i="62"/>
  <c r="M7375" i="62"/>
  <c r="L7375" i="62"/>
  <c r="M7374" i="62"/>
  <c r="L7374" i="62"/>
  <c r="M7373" i="62"/>
  <c r="L7373" i="62"/>
  <c r="M7372" i="62"/>
  <c r="L7372" i="62"/>
  <c r="M7371" i="62"/>
  <c r="L7371" i="62"/>
  <c r="M7370" i="62"/>
  <c r="L7370" i="62"/>
  <c r="M7369" i="62"/>
  <c r="L7369" i="62"/>
  <c r="M7368" i="62"/>
  <c r="L7368" i="62"/>
  <c r="M7367" i="62"/>
  <c r="L7367" i="62"/>
  <c r="M7366" i="62"/>
  <c r="L7366" i="62"/>
  <c r="M7365" i="62"/>
  <c r="L7365" i="62"/>
  <c r="M7364" i="62"/>
  <c r="L7364" i="62"/>
  <c r="M7363" i="62"/>
  <c r="L7363" i="62"/>
  <c r="M7362" i="62"/>
  <c r="L7362" i="62"/>
  <c r="M7361" i="62"/>
  <c r="L7361" i="62"/>
  <c r="M7360" i="62"/>
  <c r="L7360" i="62"/>
  <c r="M7359" i="62"/>
  <c r="L7359" i="62"/>
  <c r="M7358" i="62"/>
  <c r="L7358" i="62"/>
  <c r="M7357" i="62"/>
  <c r="L7357" i="62"/>
  <c r="M7356" i="62"/>
  <c r="L7356" i="62"/>
  <c r="M7355" i="62"/>
  <c r="L7355" i="62"/>
  <c r="M7354" i="62"/>
  <c r="L7354" i="62"/>
  <c r="M7353" i="62"/>
  <c r="L7353" i="62"/>
  <c r="M7352" i="62"/>
  <c r="L7352" i="62"/>
  <c r="M7351" i="62"/>
  <c r="L7351" i="62"/>
  <c r="M7350" i="62"/>
  <c r="L7350" i="62"/>
  <c r="M7349" i="62"/>
  <c r="L7349" i="62"/>
  <c r="M7348" i="62"/>
  <c r="L7348" i="62"/>
  <c r="M7347" i="62"/>
  <c r="L7347" i="62"/>
  <c r="M7346" i="62"/>
  <c r="L7346" i="62"/>
  <c r="M7345" i="62"/>
  <c r="L7345" i="62"/>
  <c r="M7344" i="62"/>
  <c r="L7344" i="62"/>
  <c r="M7343" i="62"/>
  <c r="L7343" i="62"/>
  <c r="M7342" i="62"/>
  <c r="L7342" i="62"/>
  <c r="M7341" i="62"/>
  <c r="L7341" i="62"/>
  <c r="M7340" i="62"/>
  <c r="L7340" i="62"/>
  <c r="M7339" i="62"/>
  <c r="L7339" i="62"/>
  <c r="M7338" i="62"/>
  <c r="L7338" i="62"/>
  <c r="M7337" i="62"/>
  <c r="L7337" i="62"/>
  <c r="M7336" i="62"/>
  <c r="L7336" i="62"/>
  <c r="M7335" i="62"/>
  <c r="L7335" i="62"/>
  <c r="M7334" i="62"/>
  <c r="L7334" i="62"/>
  <c r="M7333" i="62"/>
  <c r="L7333" i="62"/>
  <c r="M7332" i="62"/>
  <c r="L7332" i="62"/>
  <c r="M7331" i="62"/>
  <c r="L7331" i="62"/>
  <c r="M7330" i="62"/>
  <c r="L7330" i="62"/>
  <c r="M7329" i="62"/>
  <c r="L7329" i="62"/>
  <c r="M7328" i="62"/>
  <c r="L7328" i="62"/>
  <c r="M7327" i="62"/>
  <c r="L7327" i="62"/>
  <c r="M7326" i="62"/>
  <c r="L7326" i="62"/>
  <c r="M7325" i="62"/>
  <c r="L7325" i="62"/>
  <c r="M7324" i="62"/>
  <c r="L7324" i="62"/>
  <c r="M7323" i="62"/>
  <c r="L7323" i="62"/>
  <c r="M7322" i="62"/>
  <c r="L7322" i="62"/>
  <c r="M7321" i="62"/>
  <c r="L7321" i="62"/>
  <c r="M7320" i="62"/>
  <c r="L7320" i="62"/>
  <c r="M7319" i="62"/>
  <c r="L7319" i="62"/>
  <c r="M7318" i="62"/>
  <c r="L7318" i="62"/>
  <c r="M7317" i="62"/>
  <c r="L7317" i="62"/>
  <c r="M7316" i="62"/>
  <c r="L7316" i="62"/>
  <c r="M7315" i="62"/>
  <c r="L7315" i="62"/>
  <c r="M7314" i="62"/>
  <c r="L7314" i="62"/>
  <c r="M7313" i="62"/>
  <c r="L7313" i="62"/>
  <c r="M7312" i="62"/>
  <c r="L7312" i="62"/>
  <c r="M7311" i="62"/>
  <c r="L7311" i="62"/>
  <c r="M7310" i="62"/>
  <c r="L7310" i="62"/>
  <c r="M7309" i="62"/>
  <c r="L7309" i="62"/>
  <c r="M7308" i="62"/>
  <c r="L7308" i="62"/>
  <c r="M7307" i="62"/>
  <c r="L7307" i="62"/>
  <c r="M7306" i="62"/>
  <c r="L7306" i="62"/>
  <c r="M7305" i="62"/>
  <c r="L7305" i="62"/>
  <c r="M7304" i="62"/>
  <c r="L7304" i="62"/>
  <c r="M7303" i="62"/>
  <c r="L7303" i="62"/>
  <c r="M7302" i="62"/>
  <c r="L7302" i="62"/>
  <c r="M7301" i="62"/>
  <c r="L7301" i="62"/>
  <c r="M7300" i="62"/>
  <c r="L7300" i="62"/>
  <c r="M7299" i="62"/>
  <c r="L7299" i="62"/>
  <c r="M7298" i="62"/>
  <c r="L7298" i="62"/>
  <c r="M7297" i="62"/>
  <c r="L7297" i="62"/>
  <c r="M7296" i="62"/>
  <c r="L7296" i="62"/>
  <c r="M7295" i="62"/>
  <c r="L7295" i="62"/>
  <c r="M7294" i="62"/>
  <c r="L7294" i="62"/>
  <c r="M7293" i="62"/>
  <c r="L7293" i="62"/>
  <c r="M7292" i="62"/>
  <c r="L7292" i="62"/>
  <c r="M7291" i="62"/>
  <c r="L7291" i="62"/>
  <c r="M7290" i="62"/>
  <c r="L7290" i="62"/>
  <c r="M7289" i="62"/>
  <c r="L7289" i="62"/>
  <c r="M7288" i="62"/>
  <c r="L7288" i="62"/>
  <c r="M7287" i="62"/>
  <c r="L7287" i="62"/>
  <c r="M7286" i="62"/>
  <c r="L7286" i="62"/>
  <c r="M7285" i="62"/>
  <c r="L7285" i="62"/>
  <c r="M7284" i="62"/>
  <c r="L7284" i="62"/>
  <c r="M7283" i="62"/>
  <c r="L7283" i="62"/>
  <c r="M7282" i="62"/>
  <c r="L7282" i="62"/>
  <c r="M7281" i="62"/>
  <c r="L7281" i="62"/>
  <c r="M7280" i="62"/>
  <c r="L7280" i="62"/>
  <c r="M7279" i="62"/>
  <c r="L7279" i="62"/>
  <c r="M7278" i="62"/>
  <c r="L7278" i="62"/>
  <c r="M7277" i="62"/>
  <c r="L7277" i="62"/>
  <c r="M7276" i="62"/>
  <c r="L7276" i="62"/>
  <c r="M7275" i="62"/>
  <c r="L7275" i="62"/>
  <c r="M7274" i="62"/>
  <c r="L7274" i="62"/>
  <c r="M7273" i="62"/>
  <c r="L7273" i="62"/>
  <c r="M7272" i="62"/>
  <c r="L7272" i="62"/>
  <c r="M7271" i="62"/>
  <c r="L7271" i="62"/>
  <c r="M7270" i="62"/>
  <c r="L7270" i="62"/>
  <c r="M7269" i="62"/>
  <c r="L7269" i="62"/>
  <c r="M7268" i="62"/>
  <c r="L7268" i="62"/>
  <c r="M7267" i="62"/>
  <c r="L7267" i="62"/>
  <c r="M7266" i="62"/>
  <c r="L7266" i="62"/>
  <c r="M7265" i="62"/>
  <c r="L7265" i="62"/>
  <c r="M7264" i="62"/>
  <c r="L7264" i="62"/>
  <c r="M7263" i="62"/>
  <c r="L7263" i="62"/>
  <c r="M7262" i="62"/>
  <c r="L7262" i="62"/>
  <c r="M7261" i="62"/>
  <c r="L7261" i="62"/>
  <c r="M7260" i="62"/>
  <c r="L7260" i="62"/>
  <c r="M7259" i="62"/>
  <c r="L7259" i="62"/>
  <c r="M7258" i="62"/>
  <c r="L7258" i="62"/>
  <c r="M7257" i="62"/>
  <c r="L7257" i="62"/>
  <c r="M7256" i="62"/>
  <c r="L7256" i="62"/>
  <c r="M7255" i="62"/>
  <c r="L7255" i="62"/>
  <c r="M7254" i="62"/>
  <c r="L7254" i="62"/>
  <c r="M7253" i="62"/>
  <c r="L7253" i="62"/>
  <c r="M7252" i="62"/>
  <c r="L7252" i="62"/>
  <c r="M7251" i="62"/>
  <c r="L7251" i="62"/>
  <c r="M7250" i="62"/>
  <c r="L7250" i="62"/>
  <c r="M7249" i="62"/>
  <c r="L7249" i="62"/>
  <c r="M7248" i="62"/>
  <c r="L7248" i="62"/>
  <c r="M7247" i="62"/>
  <c r="L7247" i="62"/>
  <c r="M7246" i="62"/>
  <c r="L7246" i="62"/>
  <c r="M7245" i="62"/>
  <c r="L7245" i="62"/>
  <c r="M7244" i="62"/>
  <c r="L7244" i="62"/>
  <c r="M7243" i="62"/>
  <c r="L7243" i="62"/>
  <c r="M7242" i="62"/>
  <c r="L7242" i="62"/>
  <c r="M7241" i="62"/>
  <c r="L7241" i="62"/>
  <c r="M7240" i="62"/>
  <c r="L7240" i="62"/>
  <c r="M7239" i="62"/>
  <c r="L7239" i="62"/>
  <c r="M7238" i="62"/>
  <c r="L7238" i="62"/>
  <c r="M7237" i="62"/>
  <c r="L7237" i="62"/>
  <c r="M7236" i="62"/>
  <c r="L7236" i="62"/>
  <c r="M7235" i="62"/>
  <c r="L7235" i="62"/>
  <c r="M7234" i="62"/>
  <c r="L7234" i="62"/>
  <c r="M7233" i="62"/>
  <c r="L7233" i="62"/>
  <c r="M7232" i="62"/>
  <c r="L7232" i="62"/>
  <c r="M7231" i="62"/>
  <c r="L7231" i="62"/>
  <c r="M7230" i="62"/>
  <c r="L7230" i="62"/>
  <c r="M7229" i="62"/>
  <c r="L7229" i="62"/>
  <c r="M7228" i="62"/>
  <c r="L7228" i="62"/>
  <c r="M7227" i="62"/>
  <c r="L7227" i="62"/>
  <c r="M7226" i="62"/>
  <c r="L7226" i="62"/>
  <c r="M7225" i="62"/>
  <c r="L7225" i="62"/>
  <c r="M7224" i="62"/>
  <c r="L7224" i="62"/>
  <c r="M7223" i="62"/>
  <c r="L7223" i="62"/>
  <c r="M7222" i="62"/>
  <c r="L7222" i="62"/>
  <c r="M7221" i="62"/>
  <c r="L7221" i="62"/>
  <c r="M7220" i="62"/>
  <c r="L7220" i="62"/>
  <c r="M7219" i="62"/>
  <c r="L7219" i="62"/>
  <c r="M7218" i="62"/>
  <c r="L7218" i="62"/>
  <c r="M7217" i="62"/>
  <c r="L7217" i="62"/>
  <c r="M7216" i="62"/>
  <c r="L7216" i="62"/>
  <c r="M7215" i="62"/>
  <c r="L7215" i="62"/>
  <c r="M7214" i="62"/>
  <c r="L7214" i="62"/>
  <c r="M7213" i="62"/>
  <c r="L7213" i="62"/>
  <c r="M7212" i="62"/>
  <c r="L7212" i="62"/>
  <c r="M7211" i="62"/>
  <c r="L7211" i="62"/>
  <c r="M7210" i="62"/>
  <c r="L7210" i="62"/>
  <c r="M7209" i="62"/>
  <c r="L7209" i="62"/>
  <c r="M7208" i="62"/>
  <c r="L7208" i="62"/>
  <c r="M7207" i="62"/>
  <c r="L7207" i="62"/>
  <c r="M7206" i="62"/>
  <c r="L7206" i="62"/>
  <c r="M7205" i="62"/>
  <c r="L7205" i="62"/>
  <c r="M7204" i="62"/>
  <c r="L7204" i="62"/>
  <c r="M7203" i="62"/>
  <c r="L7203" i="62"/>
  <c r="M7202" i="62"/>
  <c r="L7202" i="62"/>
  <c r="M7201" i="62"/>
  <c r="L7201" i="62"/>
  <c r="M7200" i="62"/>
  <c r="L7200" i="62"/>
  <c r="M7199" i="62"/>
  <c r="L7199" i="62"/>
  <c r="M7198" i="62"/>
  <c r="L7198" i="62"/>
  <c r="M7197" i="62"/>
  <c r="L7197" i="62"/>
  <c r="M7196" i="62"/>
  <c r="L7196" i="62"/>
  <c r="M7195" i="62"/>
  <c r="L7195" i="62"/>
  <c r="M7194" i="62"/>
  <c r="L7194" i="62"/>
  <c r="M7193" i="62"/>
  <c r="L7193" i="62"/>
  <c r="M7192" i="62"/>
  <c r="L7192" i="62"/>
  <c r="M7191" i="62"/>
  <c r="L7191" i="62"/>
  <c r="M7190" i="62"/>
  <c r="L7190" i="62"/>
  <c r="M7189" i="62"/>
  <c r="L7189" i="62"/>
  <c r="M7188" i="62"/>
  <c r="L7188" i="62"/>
  <c r="M7187" i="62"/>
  <c r="L7187" i="62"/>
  <c r="M7186" i="62"/>
  <c r="L7186" i="62"/>
  <c r="M7185" i="62"/>
  <c r="L7185" i="62"/>
  <c r="M7184" i="62"/>
  <c r="L7184" i="62"/>
  <c r="M7183" i="62"/>
  <c r="L7183" i="62"/>
  <c r="M7182" i="62"/>
  <c r="L7182" i="62"/>
  <c r="M7181" i="62"/>
  <c r="L7181" i="62"/>
  <c r="M7180" i="62"/>
  <c r="L7180" i="62"/>
  <c r="M7179" i="62"/>
  <c r="L7179" i="62"/>
  <c r="M7178" i="62"/>
  <c r="L7178" i="62"/>
  <c r="M7177" i="62"/>
  <c r="L7177" i="62"/>
  <c r="M7176" i="62"/>
  <c r="L7176" i="62"/>
  <c r="M7175" i="62"/>
  <c r="L7175" i="62"/>
  <c r="M7174" i="62"/>
  <c r="L7174" i="62"/>
  <c r="M7173" i="62"/>
  <c r="L7173" i="62"/>
  <c r="M7172" i="62"/>
  <c r="L7172" i="62"/>
  <c r="M7171" i="62"/>
  <c r="L7171" i="62"/>
  <c r="M7170" i="62"/>
  <c r="L7170" i="62"/>
  <c r="M7169" i="62"/>
  <c r="L7169" i="62"/>
  <c r="M7168" i="62"/>
  <c r="L7168" i="62"/>
  <c r="M7167" i="62"/>
  <c r="L7167" i="62"/>
  <c r="M7166" i="62"/>
  <c r="L7166" i="62"/>
  <c r="M7165" i="62"/>
  <c r="L7165" i="62"/>
  <c r="M7164" i="62"/>
  <c r="L7164" i="62"/>
  <c r="M7163" i="62"/>
  <c r="L7163" i="62"/>
  <c r="M7162" i="62"/>
  <c r="L7162" i="62"/>
  <c r="M7161" i="62"/>
  <c r="L7161" i="62"/>
  <c r="M7160" i="62"/>
  <c r="L7160" i="62"/>
  <c r="M7159" i="62"/>
  <c r="L7159" i="62"/>
  <c r="M7158" i="62"/>
  <c r="L7158" i="62"/>
  <c r="M7157" i="62"/>
  <c r="L7157" i="62"/>
  <c r="M7156" i="62"/>
  <c r="L7156" i="62"/>
  <c r="M7155" i="62"/>
  <c r="L7155" i="62"/>
  <c r="M7154" i="62"/>
  <c r="L7154" i="62"/>
  <c r="M7153" i="62"/>
  <c r="L7153" i="62"/>
  <c r="M7152" i="62"/>
  <c r="L7152" i="62"/>
  <c r="M7151" i="62"/>
  <c r="L7151" i="62"/>
  <c r="M7150" i="62"/>
  <c r="L7150" i="62"/>
  <c r="M7149" i="62"/>
  <c r="L7149" i="62"/>
  <c r="M7148" i="62"/>
  <c r="L7148" i="62"/>
  <c r="M7147" i="62"/>
  <c r="L7147" i="62"/>
  <c r="M7146" i="62"/>
  <c r="L7146" i="62"/>
  <c r="M7145" i="62"/>
  <c r="L7145" i="62"/>
  <c r="M7144" i="62"/>
  <c r="L7144" i="62"/>
  <c r="M7143" i="62"/>
  <c r="L7143" i="62"/>
  <c r="M7142" i="62"/>
  <c r="L7142" i="62"/>
  <c r="M7141" i="62"/>
  <c r="L7141" i="62"/>
  <c r="M7140" i="62"/>
  <c r="L7140" i="62"/>
  <c r="M7139" i="62"/>
  <c r="L7139" i="62"/>
  <c r="M7138" i="62"/>
  <c r="L7138" i="62"/>
  <c r="M7137" i="62"/>
  <c r="L7137" i="62"/>
  <c r="M7136" i="62"/>
  <c r="L7136" i="62"/>
  <c r="M7135" i="62"/>
  <c r="L7135" i="62"/>
  <c r="M7134" i="62"/>
  <c r="L7134" i="62"/>
  <c r="M7133" i="62"/>
  <c r="L7133" i="62"/>
  <c r="M7132" i="62"/>
  <c r="L7132" i="62"/>
  <c r="M7131" i="62"/>
  <c r="L7131" i="62"/>
  <c r="M7130" i="62"/>
  <c r="L7130" i="62"/>
  <c r="M7129" i="62"/>
  <c r="L7129" i="62"/>
  <c r="M7128" i="62"/>
  <c r="L7128" i="62"/>
  <c r="M7127" i="62"/>
  <c r="L7127" i="62"/>
  <c r="M7126" i="62"/>
  <c r="L7126" i="62"/>
  <c r="M7125" i="62"/>
  <c r="L7125" i="62"/>
  <c r="M7124" i="62"/>
  <c r="L7124" i="62"/>
  <c r="M7123" i="62"/>
  <c r="L7123" i="62"/>
  <c r="M7122" i="62"/>
  <c r="L7122" i="62"/>
  <c r="M7121" i="62"/>
  <c r="L7121" i="62"/>
  <c r="M7120" i="62"/>
  <c r="L7120" i="62"/>
  <c r="M7119" i="62"/>
  <c r="L7119" i="62"/>
  <c r="M7118" i="62"/>
  <c r="L7118" i="62"/>
  <c r="M7117" i="62"/>
  <c r="L7117" i="62"/>
  <c r="M7116" i="62"/>
  <c r="L7116" i="62"/>
  <c r="M7115" i="62"/>
  <c r="L7115" i="62"/>
  <c r="M7114" i="62"/>
  <c r="L7114" i="62"/>
  <c r="M7113" i="62"/>
  <c r="L7113" i="62"/>
  <c r="M7112" i="62"/>
  <c r="L7112" i="62"/>
  <c r="M7111" i="62"/>
  <c r="L7111" i="62"/>
  <c r="M7110" i="62"/>
  <c r="L7110" i="62"/>
  <c r="M7109" i="62"/>
  <c r="L7109" i="62"/>
  <c r="M7108" i="62"/>
  <c r="L7108" i="62"/>
  <c r="M7107" i="62"/>
  <c r="L7107" i="62"/>
  <c r="M7106" i="62"/>
  <c r="L7106" i="62"/>
  <c r="M7105" i="62"/>
  <c r="L7105" i="62"/>
  <c r="M7104" i="62"/>
  <c r="L7104" i="62"/>
  <c r="M7103" i="62"/>
  <c r="L7103" i="62"/>
  <c r="M7102" i="62"/>
  <c r="L7102" i="62"/>
  <c r="M7101" i="62"/>
  <c r="L7101" i="62"/>
  <c r="M7100" i="62"/>
  <c r="L7100" i="62"/>
  <c r="M7099" i="62"/>
  <c r="L7099" i="62"/>
  <c r="M7098" i="62"/>
  <c r="L7098" i="62"/>
  <c r="M7097" i="62"/>
  <c r="L7097" i="62"/>
  <c r="M7096" i="62"/>
  <c r="L7096" i="62"/>
  <c r="M7095" i="62"/>
  <c r="L7095" i="62"/>
  <c r="M7094" i="62"/>
  <c r="L7094" i="62"/>
  <c r="M7093" i="62"/>
  <c r="L7093" i="62"/>
  <c r="M7092" i="62"/>
  <c r="L7092" i="62"/>
  <c r="M7091" i="62"/>
  <c r="L7091" i="62"/>
  <c r="M7090" i="62"/>
  <c r="L7090" i="62"/>
  <c r="M7089" i="62"/>
  <c r="L7089" i="62"/>
  <c r="M7088" i="62"/>
  <c r="L7088" i="62"/>
  <c r="M7087" i="62"/>
  <c r="L7087" i="62"/>
  <c r="M7086" i="62"/>
  <c r="L7086" i="62"/>
  <c r="M7085" i="62"/>
  <c r="L7085" i="62"/>
  <c r="M7084" i="62"/>
  <c r="L7084" i="62"/>
  <c r="M7083" i="62"/>
  <c r="L7083" i="62"/>
  <c r="M7082" i="62"/>
  <c r="L7082" i="62"/>
  <c r="M7081" i="62"/>
  <c r="L7081" i="62"/>
  <c r="M7080" i="62"/>
  <c r="L7080" i="62"/>
  <c r="M7079" i="62"/>
  <c r="L7079" i="62"/>
  <c r="M7078" i="62"/>
  <c r="L7078" i="62"/>
  <c r="M7077" i="62"/>
  <c r="L7077" i="62"/>
  <c r="M7076" i="62"/>
  <c r="L7076" i="62"/>
  <c r="M7075" i="62"/>
  <c r="L7075" i="62"/>
  <c r="M7074" i="62"/>
  <c r="L7074" i="62"/>
  <c r="M7073" i="62"/>
  <c r="L7073" i="62"/>
  <c r="M7072" i="62"/>
  <c r="L7072" i="62"/>
  <c r="M7071" i="62"/>
  <c r="L7071" i="62"/>
  <c r="M7070" i="62"/>
  <c r="L7070" i="62"/>
  <c r="M7069" i="62"/>
  <c r="L7069" i="62"/>
  <c r="M7068" i="62"/>
  <c r="L7068" i="62"/>
  <c r="M7067" i="62"/>
  <c r="L7067" i="62"/>
  <c r="M7066" i="62"/>
  <c r="L7066" i="62"/>
  <c r="M7065" i="62"/>
  <c r="L7065" i="62"/>
  <c r="M7064" i="62"/>
  <c r="L7064" i="62"/>
  <c r="M7063" i="62"/>
  <c r="L7063" i="62"/>
  <c r="M7062" i="62"/>
  <c r="L7062" i="62"/>
  <c r="M7061" i="62"/>
  <c r="L7061" i="62"/>
  <c r="M7060" i="62"/>
  <c r="L7060" i="62"/>
  <c r="M7059" i="62"/>
  <c r="L7059" i="62"/>
  <c r="M7058" i="62"/>
  <c r="L7058" i="62"/>
  <c r="M7057" i="62"/>
  <c r="L7057" i="62"/>
  <c r="M7056" i="62"/>
  <c r="L7056" i="62"/>
  <c r="M7055" i="62"/>
  <c r="L7055" i="62"/>
  <c r="M7054" i="62"/>
  <c r="L7054" i="62"/>
  <c r="M7053" i="62"/>
  <c r="L7053" i="62"/>
  <c r="M7052" i="62"/>
  <c r="L7052" i="62"/>
  <c r="M7051" i="62"/>
  <c r="L7051" i="62"/>
  <c r="M7050" i="62"/>
  <c r="L7050" i="62"/>
  <c r="M7049" i="62"/>
  <c r="L7049" i="62"/>
  <c r="M7048" i="62"/>
  <c r="L7048" i="62"/>
  <c r="M7047" i="62"/>
  <c r="L7047" i="62"/>
  <c r="M7046" i="62"/>
  <c r="L7046" i="62"/>
  <c r="M7045" i="62"/>
  <c r="L7045" i="62"/>
  <c r="M7044" i="62"/>
  <c r="L7044" i="62"/>
  <c r="M7043" i="62"/>
  <c r="L7043" i="62"/>
  <c r="M7042" i="62"/>
  <c r="L7042" i="62"/>
  <c r="M7041" i="62"/>
  <c r="L7041" i="62"/>
  <c r="M7040" i="62"/>
  <c r="L7040" i="62"/>
  <c r="M7039" i="62"/>
  <c r="L7039" i="62"/>
  <c r="M7038" i="62"/>
  <c r="L7038" i="62"/>
  <c r="M7037" i="62"/>
  <c r="L7037" i="62"/>
  <c r="M7036" i="62"/>
  <c r="L7036" i="62"/>
  <c r="M7035" i="62"/>
  <c r="L7035" i="62"/>
  <c r="M7034" i="62"/>
  <c r="L7034" i="62"/>
  <c r="M7033" i="62"/>
  <c r="L7033" i="62"/>
  <c r="M7032" i="62"/>
  <c r="L7032" i="62"/>
  <c r="M7031" i="62"/>
  <c r="L7031" i="62"/>
  <c r="M7030" i="62"/>
  <c r="L7030" i="62"/>
  <c r="M7029" i="62"/>
  <c r="L7029" i="62"/>
  <c r="M7028" i="62"/>
  <c r="L7028" i="62"/>
  <c r="M7027" i="62"/>
  <c r="L7027" i="62"/>
  <c r="M7026" i="62"/>
  <c r="L7026" i="62"/>
  <c r="M7025" i="62"/>
  <c r="L7025" i="62"/>
  <c r="M7024" i="62"/>
  <c r="L7024" i="62"/>
  <c r="M7023" i="62"/>
  <c r="L7023" i="62"/>
  <c r="M7022" i="62"/>
  <c r="L7022" i="62"/>
  <c r="M7021" i="62"/>
  <c r="L7021" i="62"/>
  <c r="M7020" i="62"/>
  <c r="L7020" i="62"/>
  <c r="M7019" i="62"/>
  <c r="L7019" i="62"/>
  <c r="M7018" i="62"/>
  <c r="L7018" i="62"/>
  <c r="M7017" i="62"/>
  <c r="L7017" i="62"/>
  <c r="M7016" i="62"/>
  <c r="L7016" i="62"/>
  <c r="M7015" i="62"/>
  <c r="L7015" i="62"/>
  <c r="M7014" i="62"/>
  <c r="L7014" i="62"/>
  <c r="M7013" i="62"/>
  <c r="L7013" i="62"/>
  <c r="M7012" i="62"/>
  <c r="L7012" i="62"/>
  <c r="M7011" i="62"/>
  <c r="L7011" i="62"/>
  <c r="M7010" i="62"/>
  <c r="L7010" i="62"/>
  <c r="M7009" i="62"/>
  <c r="L7009" i="62"/>
  <c r="M7008" i="62"/>
  <c r="L7008" i="62"/>
  <c r="M7007" i="62"/>
  <c r="L7007" i="62"/>
  <c r="M7006" i="62"/>
  <c r="L7006" i="62"/>
  <c r="M7005" i="62"/>
  <c r="L7005" i="62"/>
  <c r="M7004" i="62"/>
  <c r="L7004" i="62"/>
  <c r="M7003" i="62"/>
  <c r="L7003" i="62"/>
  <c r="M7002" i="62"/>
  <c r="L7002" i="62"/>
  <c r="M7001" i="62"/>
  <c r="L7001" i="62"/>
  <c r="M7000" i="62"/>
  <c r="L7000" i="62"/>
  <c r="M6999" i="62"/>
  <c r="L6999" i="62"/>
  <c r="M6998" i="62"/>
  <c r="L6998" i="62"/>
  <c r="M6997" i="62"/>
  <c r="L6997" i="62"/>
  <c r="M6996" i="62"/>
  <c r="L6996" i="62"/>
  <c r="M6995" i="62"/>
  <c r="L6995" i="62"/>
  <c r="M6994" i="62"/>
  <c r="L6994" i="62"/>
  <c r="M6993" i="62"/>
  <c r="L6993" i="62"/>
  <c r="M6992" i="62"/>
  <c r="L6992" i="62"/>
  <c r="M6991" i="62"/>
  <c r="L6991" i="62"/>
  <c r="M6990" i="62"/>
  <c r="L6990" i="62"/>
  <c r="M6989" i="62"/>
  <c r="L6989" i="62"/>
  <c r="M6988" i="62"/>
  <c r="L6988" i="62"/>
  <c r="M6987" i="62"/>
  <c r="L6987" i="62"/>
  <c r="M6986" i="62"/>
  <c r="L6986" i="62"/>
  <c r="M6985" i="62"/>
  <c r="L6985" i="62"/>
  <c r="M6984" i="62"/>
  <c r="L6984" i="62"/>
  <c r="M6983" i="62"/>
  <c r="L6983" i="62"/>
  <c r="M6982" i="62"/>
  <c r="L6982" i="62"/>
  <c r="M6981" i="62"/>
  <c r="L6981" i="62"/>
  <c r="M6980" i="62"/>
  <c r="L6980" i="62"/>
  <c r="M6979" i="62"/>
  <c r="L6979" i="62"/>
  <c r="M6978" i="62"/>
  <c r="L6978" i="62"/>
  <c r="M6977" i="62"/>
  <c r="L6977" i="62"/>
  <c r="M6976" i="62"/>
  <c r="L6976" i="62"/>
  <c r="M6975" i="62"/>
  <c r="L6975" i="62"/>
  <c r="M6974" i="62"/>
  <c r="L6974" i="62"/>
  <c r="M6973" i="62"/>
  <c r="L6973" i="62"/>
  <c r="M6972" i="62"/>
  <c r="L6972" i="62"/>
  <c r="M6971" i="62"/>
  <c r="L6971" i="62"/>
  <c r="M6970" i="62"/>
  <c r="L6970" i="62"/>
  <c r="M6969" i="62"/>
  <c r="L6969" i="62"/>
  <c r="M6968" i="62"/>
  <c r="L6968" i="62"/>
  <c r="M6967" i="62"/>
  <c r="L6967" i="62"/>
  <c r="M6966" i="62"/>
  <c r="L6966" i="62"/>
  <c r="M6965" i="62"/>
  <c r="L6965" i="62"/>
  <c r="M6964" i="62"/>
  <c r="L6964" i="62"/>
  <c r="M6963" i="62"/>
  <c r="L6963" i="62"/>
  <c r="M6962" i="62"/>
  <c r="L6962" i="62"/>
  <c r="M6961" i="62"/>
  <c r="L6961" i="62"/>
  <c r="M6960" i="62"/>
  <c r="L6960" i="62"/>
  <c r="M6959" i="62"/>
  <c r="L6959" i="62"/>
  <c r="M6958" i="62"/>
  <c r="L6958" i="62"/>
  <c r="M6957" i="62"/>
  <c r="L6957" i="62"/>
  <c r="M6956" i="62"/>
  <c r="L6956" i="62"/>
  <c r="M6955" i="62"/>
  <c r="L6955" i="62"/>
  <c r="M6954" i="62"/>
  <c r="L6954" i="62"/>
  <c r="M6953" i="62"/>
  <c r="L6953" i="62"/>
  <c r="M6952" i="62"/>
  <c r="L6952" i="62"/>
  <c r="M6951" i="62"/>
  <c r="L6951" i="62"/>
  <c r="M6950" i="62"/>
  <c r="L6950" i="62"/>
  <c r="M6949" i="62"/>
  <c r="L6949" i="62"/>
  <c r="M6948" i="62"/>
  <c r="L6948" i="62"/>
  <c r="M6947" i="62"/>
  <c r="L6947" i="62"/>
  <c r="M6946" i="62"/>
  <c r="L6946" i="62"/>
  <c r="M6945" i="62"/>
  <c r="L6945" i="62"/>
  <c r="M6944" i="62"/>
  <c r="L6944" i="62"/>
  <c r="M6943" i="62"/>
  <c r="L6943" i="62"/>
  <c r="M6942" i="62"/>
  <c r="L6942" i="62"/>
  <c r="M6941" i="62"/>
  <c r="L6941" i="62"/>
  <c r="M6940" i="62"/>
  <c r="L6940" i="62"/>
  <c r="M6939" i="62"/>
  <c r="L6939" i="62"/>
  <c r="M6938" i="62"/>
  <c r="L6938" i="62"/>
  <c r="M6937" i="62"/>
  <c r="L6937" i="62"/>
  <c r="M6936" i="62"/>
  <c r="L6936" i="62"/>
  <c r="M6935" i="62"/>
  <c r="L6935" i="62"/>
  <c r="M6934" i="62"/>
  <c r="L6934" i="62"/>
  <c r="M6933" i="62"/>
  <c r="L6933" i="62"/>
  <c r="M6932" i="62"/>
  <c r="L6932" i="62"/>
  <c r="M6931" i="62"/>
  <c r="L6931" i="62"/>
  <c r="M6930" i="62"/>
  <c r="L6930" i="62"/>
  <c r="M6929" i="62"/>
  <c r="L6929" i="62"/>
  <c r="M6928" i="62"/>
  <c r="L6928" i="62"/>
  <c r="M6927" i="62"/>
  <c r="L6927" i="62"/>
  <c r="M6926" i="62"/>
  <c r="L6926" i="62"/>
  <c r="M6925" i="62"/>
  <c r="L6925" i="62"/>
  <c r="M6924" i="62"/>
  <c r="L6924" i="62"/>
  <c r="M6923" i="62"/>
  <c r="L6923" i="62"/>
  <c r="M6922" i="62"/>
  <c r="L6922" i="62"/>
  <c r="M6921" i="62"/>
  <c r="L6921" i="62"/>
  <c r="M6920" i="62"/>
  <c r="L6920" i="62"/>
  <c r="M6919" i="62"/>
  <c r="L6919" i="62"/>
  <c r="M6918" i="62"/>
  <c r="L6918" i="62"/>
  <c r="M6917" i="62"/>
  <c r="L6917" i="62"/>
  <c r="M6916" i="62"/>
  <c r="L6916" i="62"/>
  <c r="M6915" i="62"/>
  <c r="L6915" i="62"/>
  <c r="M6914" i="62"/>
  <c r="L6914" i="62"/>
  <c r="M6913" i="62"/>
  <c r="L6913" i="62"/>
  <c r="M6912" i="62"/>
  <c r="L6912" i="62"/>
  <c r="M6911" i="62"/>
  <c r="L6911" i="62"/>
  <c r="M6910" i="62"/>
  <c r="L6910" i="62"/>
  <c r="M6909" i="62"/>
  <c r="L6909" i="62"/>
  <c r="M6908" i="62"/>
  <c r="L6908" i="62"/>
  <c r="M6907" i="62"/>
  <c r="L6907" i="62"/>
  <c r="M6906" i="62"/>
  <c r="L6906" i="62"/>
  <c r="M6905" i="62"/>
  <c r="L6905" i="62"/>
  <c r="M6904" i="62"/>
  <c r="L6904" i="62"/>
  <c r="M6903" i="62"/>
  <c r="L6903" i="62"/>
  <c r="M6902" i="62"/>
  <c r="L6902" i="62"/>
  <c r="M6901" i="62"/>
  <c r="L6901" i="62"/>
  <c r="M6900" i="62"/>
  <c r="L6900" i="62"/>
  <c r="M6899" i="62"/>
  <c r="L6899" i="62"/>
  <c r="M6898" i="62"/>
  <c r="L6898" i="62"/>
  <c r="M6897" i="62"/>
  <c r="L6897" i="62"/>
  <c r="M6896" i="62"/>
  <c r="L6896" i="62"/>
  <c r="M6895" i="62"/>
  <c r="L6895" i="62"/>
  <c r="M6894" i="62"/>
  <c r="L6894" i="62"/>
  <c r="M6893" i="62"/>
  <c r="L6893" i="62"/>
  <c r="M6892" i="62"/>
  <c r="L6892" i="62"/>
  <c r="M6891" i="62"/>
  <c r="L6891" i="62"/>
  <c r="M6890" i="62"/>
  <c r="L6890" i="62"/>
  <c r="M6889" i="62"/>
  <c r="L6889" i="62"/>
  <c r="M6888" i="62"/>
  <c r="L6888" i="62"/>
  <c r="M6887" i="62"/>
  <c r="L6887" i="62"/>
  <c r="M6886" i="62"/>
  <c r="L6886" i="62"/>
  <c r="M6885" i="62"/>
  <c r="L6885" i="62"/>
  <c r="M6884" i="62"/>
  <c r="L6884" i="62"/>
  <c r="M6883" i="62"/>
  <c r="L6883" i="62"/>
  <c r="M6882" i="62"/>
  <c r="L6882" i="62"/>
  <c r="M6881" i="62"/>
  <c r="L6881" i="62"/>
  <c r="M6880" i="62"/>
  <c r="L6880" i="62"/>
  <c r="M6879" i="62"/>
  <c r="L6879" i="62"/>
  <c r="M6878" i="62"/>
  <c r="L6878" i="62"/>
  <c r="M6877" i="62"/>
  <c r="L6877" i="62"/>
  <c r="M6876" i="62"/>
  <c r="L6876" i="62"/>
  <c r="M6875" i="62"/>
  <c r="L6875" i="62"/>
  <c r="M6874" i="62"/>
  <c r="L6874" i="62"/>
  <c r="M6873" i="62"/>
  <c r="L6873" i="62"/>
  <c r="M6872" i="62"/>
  <c r="L6872" i="62"/>
  <c r="M6871" i="62"/>
  <c r="L6871" i="62"/>
  <c r="M6870" i="62"/>
  <c r="L6870" i="62"/>
  <c r="M6869" i="62"/>
  <c r="L6869" i="62"/>
  <c r="M6868" i="62"/>
  <c r="L6868" i="62"/>
  <c r="M6867" i="62"/>
  <c r="L6867" i="62"/>
  <c r="M6866" i="62"/>
  <c r="L6866" i="62"/>
  <c r="M6865" i="62"/>
  <c r="L6865" i="62"/>
  <c r="M6864" i="62"/>
  <c r="L6864" i="62"/>
  <c r="M6863" i="62"/>
  <c r="L6863" i="62"/>
  <c r="M6862" i="62"/>
  <c r="L6862" i="62"/>
  <c r="M6861" i="62"/>
  <c r="L6861" i="62"/>
  <c r="M6860" i="62"/>
  <c r="L6860" i="62"/>
  <c r="M6859" i="62"/>
  <c r="L6859" i="62"/>
  <c r="M6858" i="62"/>
  <c r="L6858" i="62"/>
  <c r="M6857" i="62"/>
  <c r="L6857" i="62"/>
  <c r="M6856" i="62"/>
  <c r="L6856" i="62"/>
  <c r="M6855" i="62"/>
  <c r="L6855" i="62"/>
  <c r="M6854" i="62"/>
  <c r="L6854" i="62"/>
  <c r="M6853" i="62"/>
  <c r="L6853" i="62"/>
  <c r="M6852" i="62"/>
  <c r="L6852" i="62"/>
  <c r="M6851" i="62"/>
  <c r="L6851" i="62"/>
  <c r="M6850" i="62"/>
  <c r="L6850" i="62"/>
  <c r="M6849" i="62"/>
  <c r="L6849" i="62"/>
  <c r="M6848" i="62"/>
  <c r="L6848" i="62"/>
  <c r="M6847" i="62"/>
  <c r="L6847" i="62"/>
  <c r="M6846" i="62"/>
  <c r="L6846" i="62"/>
  <c r="M6845" i="62"/>
  <c r="L6845" i="62"/>
  <c r="M6844" i="62"/>
  <c r="L6844" i="62"/>
  <c r="M6843" i="62"/>
  <c r="L6843" i="62"/>
  <c r="M6842" i="62"/>
  <c r="L6842" i="62"/>
  <c r="M6841" i="62"/>
  <c r="L6841" i="62"/>
  <c r="M6840" i="62"/>
  <c r="L6840" i="62"/>
  <c r="M6839" i="62"/>
  <c r="L6839" i="62"/>
  <c r="M6838" i="62"/>
  <c r="L6838" i="62"/>
  <c r="M6837" i="62"/>
  <c r="L6837" i="62"/>
  <c r="M6836" i="62"/>
  <c r="L6836" i="62"/>
  <c r="M6835" i="62"/>
  <c r="L6835" i="62"/>
  <c r="M6834" i="62"/>
  <c r="L6834" i="62"/>
  <c r="M6833" i="62"/>
  <c r="L6833" i="62"/>
  <c r="M6832" i="62"/>
  <c r="L6832" i="62"/>
  <c r="M6831" i="62"/>
  <c r="L6831" i="62"/>
  <c r="M6830" i="62"/>
  <c r="L6830" i="62"/>
  <c r="M6829" i="62"/>
  <c r="L6829" i="62"/>
  <c r="M6828" i="62"/>
  <c r="L6828" i="62"/>
  <c r="M6827" i="62"/>
  <c r="L6827" i="62"/>
  <c r="M6826" i="62"/>
  <c r="L6826" i="62"/>
  <c r="M6825" i="62"/>
  <c r="L6825" i="62"/>
  <c r="M6824" i="62"/>
  <c r="L6824" i="62"/>
  <c r="M6823" i="62"/>
  <c r="L6823" i="62"/>
  <c r="M6822" i="62"/>
  <c r="L6822" i="62"/>
  <c r="M6821" i="62"/>
  <c r="L6821" i="62"/>
  <c r="M6820" i="62"/>
  <c r="L6820" i="62"/>
  <c r="M6819" i="62"/>
  <c r="L6819" i="62"/>
  <c r="M6818" i="62"/>
  <c r="L6818" i="62"/>
  <c r="M6817" i="62"/>
  <c r="L6817" i="62"/>
  <c r="M6816" i="62"/>
  <c r="L6816" i="62"/>
  <c r="M6815" i="62"/>
  <c r="L6815" i="62"/>
  <c r="M6814" i="62"/>
  <c r="L6814" i="62"/>
  <c r="M6813" i="62"/>
  <c r="L6813" i="62"/>
  <c r="M6812" i="62"/>
  <c r="L6812" i="62"/>
  <c r="M6811" i="62"/>
  <c r="L6811" i="62"/>
  <c r="M6810" i="62"/>
  <c r="L6810" i="62"/>
  <c r="M6809" i="62"/>
  <c r="L6809" i="62"/>
  <c r="M6808" i="62"/>
  <c r="L6808" i="62"/>
  <c r="M6807" i="62"/>
  <c r="L6807" i="62"/>
  <c r="M6806" i="62"/>
  <c r="L6806" i="62"/>
  <c r="M6805" i="62"/>
  <c r="L6805" i="62"/>
  <c r="M6804" i="62"/>
  <c r="L6804" i="62"/>
  <c r="M6803" i="62"/>
  <c r="L6803" i="62"/>
  <c r="M6802" i="62"/>
  <c r="L6802" i="62"/>
  <c r="M6801" i="62"/>
  <c r="L6801" i="62"/>
  <c r="M6800" i="62"/>
  <c r="L6800" i="62"/>
  <c r="M6799" i="62"/>
  <c r="L6799" i="62"/>
  <c r="M6798" i="62"/>
  <c r="L6798" i="62"/>
  <c r="M6797" i="62"/>
  <c r="L6797" i="62"/>
  <c r="M6796" i="62"/>
  <c r="L6796" i="62"/>
  <c r="M6795" i="62"/>
  <c r="L6795" i="62"/>
  <c r="M6794" i="62"/>
  <c r="L6794" i="62"/>
  <c r="M6793" i="62"/>
  <c r="L6793" i="62"/>
  <c r="M6792" i="62"/>
  <c r="L6792" i="62"/>
  <c r="M6791" i="62"/>
  <c r="L6791" i="62"/>
  <c r="M6790" i="62"/>
  <c r="L6790" i="62"/>
  <c r="M6789" i="62"/>
  <c r="L6789" i="62"/>
  <c r="M6788" i="62"/>
  <c r="L6788" i="62"/>
  <c r="M6787" i="62"/>
  <c r="L6787" i="62"/>
  <c r="M6786" i="62"/>
  <c r="L6786" i="62"/>
  <c r="M6785" i="62"/>
  <c r="L6785" i="62"/>
  <c r="M6784" i="62"/>
  <c r="L6784" i="62"/>
  <c r="M6783" i="62"/>
  <c r="L6783" i="62"/>
  <c r="M6782" i="62"/>
  <c r="L6782" i="62"/>
  <c r="M6781" i="62"/>
  <c r="L6781" i="62"/>
  <c r="M6780" i="62"/>
  <c r="L6780" i="62"/>
  <c r="M6779" i="62"/>
  <c r="L6779" i="62"/>
  <c r="M6778" i="62"/>
  <c r="L6778" i="62"/>
  <c r="M6777" i="62"/>
  <c r="L6777" i="62"/>
  <c r="M6776" i="62"/>
  <c r="L6776" i="62"/>
  <c r="M6775" i="62"/>
  <c r="L6775" i="62"/>
  <c r="M6774" i="62"/>
  <c r="L6774" i="62"/>
  <c r="M6773" i="62"/>
  <c r="L6773" i="62"/>
  <c r="M6772" i="62"/>
  <c r="L6772" i="62"/>
  <c r="M6771" i="62"/>
  <c r="L6771" i="62"/>
  <c r="M6770" i="62"/>
  <c r="L6770" i="62"/>
  <c r="M6769" i="62"/>
  <c r="L6769" i="62"/>
  <c r="M6768" i="62"/>
  <c r="L6768" i="62"/>
  <c r="M6767" i="62"/>
  <c r="L6767" i="62"/>
  <c r="M6766" i="62"/>
  <c r="L6766" i="62"/>
  <c r="M6765" i="62"/>
  <c r="L6765" i="62"/>
  <c r="M6764" i="62"/>
  <c r="L6764" i="62"/>
  <c r="M6763" i="62"/>
  <c r="L6763" i="62"/>
  <c r="M6762" i="62"/>
  <c r="L6762" i="62"/>
  <c r="M6761" i="62"/>
  <c r="L6761" i="62"/>
  <c r="M6760" i="62"/>
  <c r="L6760" i="62"/>
  <c r="M6759" i="62"/>
  <c r="L6759" i="62"/>
  <c r="M6758" i="62"/>
  <c r="L6758" i="62"/>
  <c r="M6757" i="62"/>
  <c r="L6757" i="62"/>
  <c r="M6756" i="62"/>
  <c r="L6756" i="62"/>
  <c r="M6755" i="62"/>
  <c r="L6755" i="62"/>
  <c r="M6754" i="62"/>
  <c r="L6754" i="62"/>
  <c r="M6753" i="62"/>
  <c r="L6753" i="62"/>
  <c r="M6752" i="62"/>
  <c r="L6752" i="62"/>
  <c r="M6751" i="62"/>
  <c r="L6751" i="62"/>
  <c r="M6750" i="62"/>
  <c r="L6750" i="62"/>
  <c r="M6749" i="62"/>
  <c r="L6749" i="62"/>
  <c r="M6748" i="62"/>
  <c r="L6748" i="62"/>
  <c r="M6747" i="62"/>
  <c r="L6747" i="62"/>
  <c r="M6746" i="62"/>
  <c r="L6746" i="62"/>
  <c r="M6745" i="62"/>
  <c r="L6745" i="62"/>
  <c r="M6744" i="62"/>
  <c r="L6744" i="62"/>
  <c r="M6743" i="62"/>
  <c r="L6743" i="62"/>
  <c r="M6742" i="62"/>
  <c r="L6742" i="62"/>
  <c r="M6741" i="62"/>
  <c r="L6741" i="62"/>
  <c r="M6740" i="62"/>
  <c r="L6740" i="62"/>
  <c r="M6739" i="62"/>
  <c r="L6739" i="62"/>
  <c r="M6738" i="62"/>
  <c r="L6738" i="62"/>
  <c r="M6737" i="62"/>
  <c r="L6737" i="62"/>
  <c r="M6736" i="62"/>
  <c r="L6736" i="62"/>
  <c r="M6735" i="62"/>
  <c r="L6735" i="62"/>
  <c r="M6734" i="62"/>
  <c r="L6734" i="62"/>
  <c r="M6733" i="62"/>
  <c r="L6733" i="62"/>
  <c r="M6732" i="62"/>
  <c r="L6732" i="62"/>
  <c r="M6731" i="62"/>
  <c r="L6731" i="62"/>
  <c r="M6730" i="62"/>
  <c r="L6730" i="62"/>
  <c r="M6729" i="62"/>
  <c r="L6729" i="62"/>
  <c r="M6728" i="62"/>
  <c r="L6728" i="62"/>
  <c r="M6727" i="62"/>
  <c r="L6727" i="62"/>
  <c r="M6726" i="62"/>
  <c r="L6726" i="62"/>
  <c r="M6725" i="62"/>
  <c r="L6725" i="62"/>
  <c r="M6724" i="62"/>
  <c r="L6724" i="62"/>
  <c r="M6723" i="62"/>
  <c r="L6723" i="62"/>
  <c r="M6722" i="62"/>
  <c r="L6722" i="62"/>
  <c r="M6721" i="62"/>
  <c r="L6721" i="62"/>
  <c r="M6720" i="62"/>
  <c r="L6720" i="62"/>
  <c r="M6719" i="62"/>
  <c r="L6719" i="62"/>
  <c r="M6718" i="62"/>
  <c r="L6718" i="62"/>
  <c r="M6717" i="62"/>
  <c r="L6717" i="62"/>
  <c r="M6716" i="62"/>
  <c r="L6716" i="62"/>
  <c r="M6715" i="62"/>
  <c r="L6715" i="62"/>
  <c r="M6714" i="62"/>
  <c r="L6714" i="62"/>
  <c r="M6713" i="62"/>
  <c r="L6713" i="62"/>
  <c r="M6712" i="62"/>
  <c r="L6712" i="62"/>
  <c r="M6711" i="62"/>
  <c r="L6711" i="62"/>
  <c r="M6710" i="62"/>
  <c r="L6710" i="62"/>
  <c r="M6709" i="62"/>
  <c r="L6709" i="62"/>
  <c r="M6708" i="62"/>
  <c r="L6708" i="62"/>
  <c r="M6707" i="62"/>
  <c r="L6707" i="62"/>
  <c r="M6706" i="62"/>
  <c r="L6706" i="62"/>
  <c r="M6705" i="62"/>
  <c r="L6705" i="62"/>
  <c r="M6704" i="62"/>
  <c r="L6704" i="62"/>
  <c r="M6703" i="62"/>
  <c r="L6703" i="62"/>
  <c r="M6702" i="62"/>
  <c r="L6702" i="62"/>
  <c r="M6701" i="62"/>
  <c r="L6701" i="62"/>
  <c r="M6700" i="62"/>
  <c r="L6700" i="62"/>
  <c r="M6699" i="62"/>
  <c r="L6699" i="62"/>
  <c r="M6698" i="62"/>
  <c r="L6698" i="62"/>
  <c r="M6697" i="62"/>
  <c r="L6697" i="62"/>
  <c r="M6696" i="62"/>
  <c r="L6696" i="62"/>
  <c r="M6695" i="62"/>
  <c r="L6695" i="62"/>
  <c r="M6694" i="62"/>
  <c r="L6694" i="62"/>
  <c r="M6693" i="62"/>
  <c r="L6693" i="62"/>
  <c r="M6692" i="62"/>
  <c r="L6692" i="62"/>
  <c r="M6691" i="62"/>
  <c r="L6691" i="62"/>
  <c r="M6690" i="62"/>
  <c r="L6690" i="62"/>
  <c r="M6689" i="62"/>
  <c r="L6689" i="62"/>
  <c r="M6688" i="62"/>
  <c r="L6688" i="62"/>
  <c r="M6687" i="62"/>
  <c r="L6687" i="62"/>
  <c r="M6686" i="62"/>
  <c r="L6686" i="62"/>
  <c r="M6685" i="62"/>
  <c r="L6685" i="62"/>
  <c r="M6684" i="62"/>
  <c r="L6684" i="62"/>
  <c r="M6683" i="62"/>
  <c r="L6683" i="62"/>
  <c r="M6682" i="62"/>
  <c r="L6682" i="62"/>
  <c r="M6681" i="62"/>
  <c r="L6681" i="62"/>
  <c r="M6680" i="62"/>
  <c r="L6680" i="62"/>
  <c r="M6679" i="62"/>
  <c r="L6679" i="62"/>
  <c r="M6678" i="62"/>
  <c r="L6678" i="62"/>
  <c r="M6677" i="62"/>
  <c r="L6677" i="62"/>
  <c r="M6676" i="62"/>
  <c r="L6676" i="62"/>
  <c r="M6675" i="62"/>
  <c r="L6675" i="62"/>
  <c r="M6674" i="62"/>
  <c r="L6674" i="62"/>
  <c r="M6673" i="62"/>
  <c r="L6673" i="62"/>
  <c r="M6672" i="62"/>
  <c r="L6672" i="62"/>
  <c r="M6671" i="62"/>
  <c r="L6671" i="62"/>
  <c r="M6670" i="62"/>
  <c r="L6670" i="62"/>
  <c r="M6669" i="62"/>
  <c r="L6669" i="62"/>
  <c r="M6668" i="62"/>
  <c r="L6668" i="62"/>
  <c r="M6667" i="62"/>
  <c r="L6667" i="62"/>
  <c r="M6666" i="62"/>
  <c r="L6666" i="62"/>
  <c r="M6665" i="62"/>
  <c r="L6665" i="62"/>
  <c r="M6664" i="62"/>
  <c r="L6664" i="62"/>
  <c r="M6663" i="62"/>
  <c r="L6663" i="62"/>
  <c r="M6662" i="62"/>
  <c r="L6662" i="62"/>
  <c r="M6661" i="62"/>
  <c r="L6661" i="62"/>
  <c r="M6660" i="62"/>
  <c r="L6660" i="62"/>
  <c r="M6659" i="62"/>
  <c r="L6659" i="62"/>
  <c r="M6658" i="62"/>
  <c r="L6658" i="62"/>
  <c r="M6657" i="62"/>
  <c r="L6657" i="62"/>
  <c r="M6656" i="62"/>
  <c r="L6656" i="62"/>
  <c r="M6655" i="62"/>
  <c r="L6655" i="62"/>
  <c r="M6654" i="62"/>
  <c r="L6654" i="62"/>
  <c r="M6653" i="62"/>
  <c r="L6653" i="62"/>
  <c r="M6652" i="62"/>
  <c r="L6652" i="62"/>
  <c r="M6651" i="62"/>
  <c r="L6651" i="62"/>
  <c r="M6650" i="62"/>
  <c r="L6650" i="62"/>
  <c r="M6649" i="62"/>
  <c r="L6649" i="62"/>
  <c r="M6648" i="62"/>
  <c r="L6648" i="62"/>
  <c r="M6647" i="62"/>
  <c r="L6647" i="62"/>
  <c r="M6646" i="62"/>
  <c r="L6646" i="62"/>
  <c r="M6645" i="62"/>
  <c r="L6645" i="62"/>
  <c r="M6644" i="62"/>
  <c r="L6644" i="62"/>
  <c r="M6643" i="62"/>
  <c r="L6643" i="62"/>
  <c r="M6642" i="62"/>
  <c r="L6642" i="62"/>
  <c r="M6641" i="62"/>
  <c r="L6641" i="62"/>
  <c r="M6640" i="62"/>
  <c r="L6640" i="62"/>
  <c r="M6639" i="62"/>
  <c r="L6639" i="62"/>
  <c r="M6638" i="62"/>
  <c r="L6638" i="62"/>
  <c r="M6637" i="62"/>
  <c r="L6637" i="62"/>
  <c r="M6636" i="62"/>
  <c r="L6636" i="62"/>
  <c r="M6635" i="62"/>
  <c r="L6635" i="62"/>
  <c r="M6634" i="62"/>
  <c r="L6634" i="62"/>
  <c r="M6633" i="62"/>
  <c r="L6633" i="62"/>
  <c r="M6632" i="62"/>
  <c r="L6632" i="62"/>
  <c r="M6631" i="62"/>
  <c r="L6631" i="62"/>
  <c r="M6630" i="62"/>
  <c r="L6630" i="62"/>
  <c r="M6629" i="62"/>
  <c r="L6629" i="62"/>
  <c r="M6628" i="62"/>
  <c r="L6628" i="62"/>
  <c r="M6627" i="62"/>
  <c r="L6627" i="62"/>
  <c r="M6626" i="62"/>
  <c r="L6626" i="62"/>
  <c r="M6625" i="62"/>
  <c r="L6625" i="62"/>
  <c r="M6624" i="62"/>
  <c r="L6624" i="62"/>
  <c r="M6623" i="62"/>
  <c r="L6623" i="62"/>
  <c r="M6622" i="62"/>
  <c r="L6622" i="62"/>
  <c r="M6621" i="62"/>
  <c r="L6621" i="62"/>
  <c r="M6620" i="62"/>
  <c r="L6620" i="62"/>
  <c r="M6619" i="62"/>
  <c r="L6619" i="62"/>
  <c r="M6618" i="62"/>
  <c r="L6618" i="62"/>
  <c r="M6617" i="62"/>
  <c r="L6617" i="62"/>
  <c r="M6616" i="62"/>
  <c r="L6616" i="62"/>
  <c r="M6615" i="62"/>
  <c r="L6615" i="62"/>
  <c r="M6614" i="62"/>
  <c r="L6614" i="62"/>
  <c r="M6613" i="62"/>
  <c r="L6613" i="62"/>
  <c r="M6612" i="62"/>
  <c r="L6612" i="62"/>
  <c r="M6611" i="62"/>
  <c r="L6611" i="62"/>
  <c r="M6610" i="62"/>
  <c r="L6610" i="62"/>
  <c r="M6609" i="62"/>
  <c r="L6609" i="62"/>
  <c r="M6608" i="62"/>
  <c r="L6608" i="62"/>
  <c r="M6607" i="62"/>
  <c r="L6607" i="62"/>
  <c r="M6606" i="62"/>
  <c r="L6606" i="62"/>
  <c r="M6605" i="62"/>
  <c r="L6605" i="62"/>
  <c r="M6604" i="62"/>
  <c r="L6604" i="62"/>
  <c r="M6603" i="62"/>
  <c r="L6603" i="62"/>
  <c r="M6602" i="62"/>
  <c r="L6602" i="62"/>
  <c r="M6601" i="62"/>
  <c r="L6601" i="62"/>
  <c r="M6600" i="62"/>
  <c r="L6600" i="62"/>
  <c r="M6599" i="62"/>
  <c r="L6599" i="62"/>
  <c r="M6598" i="62"/>
  <c r="L6598" i="62"/>
  <c r="M6597" i="62"/>
  <c r="L6597" i="62"/>
  <c r="M6596" i="62"/>
  <c r="L6596" i="62"/>
  <c r="M6595" i="62"/>
  <c r="L6595" i="62"/>
  <c r="M6594" i="62"/>
  <c r="L6594" i="62"/>
  <c r="M6593" i="62"/>
  <c r="L6593" i="62"/>
  <c r="M6592" i="62"/>
  <c r="L6592" i="62"/>
  <c r="M6591" i="62"/>
  <c r="L6591" i="62"/>
  <c r="M6590" i="62"/>
  <c r="L6590" i="62"/>
  <c r="M6589" i="62"/>
  <c r="L6589" i="62"/>
  <c r="M6588" i="62"/>
  <c r="L6588" i="62"/>
  <c r="M6587" i="62"/>
  <c r="L6587" i="62"/>
  <c r="M6586" i="62"/>
  <c r="L6586" i="62"/>
  <c r="M6585" i="62"/>
  <c r="L6585" i="62"/>
  <c r="M6584" i="62"/>
  <c r="L6584" i="62"/>
  <c r="M6583" i="62"/>
  <c r="L6583" i="62"/>
  <c r="M6582" i="62"/>
  <c r="L6582" i="62"/>
  <c r="M6581" i="62"/>
  <c r="L6581" i="62"/>
  <c r="M6580" i="62"/>
  <c r="L6580" i="62"/>
  <c r="M6579" i="62"/>
  <c r="L6579" i="62"/>
  <c r="M6578" i="62"/>
  <c r="L6578" i="62"/>
  <c r="M6577" i="62"/>
  <c r="L6577" i="62"/>
  <c r="M6576" i="62"/>
  <c r="L6576" i="62"/>
  <c r="M6575" i="62"/>
  <c r="L6575" i="62"/>
  <c r="M6574" i="62"/>
  <c r="L6574" i="62"/>
  <c r="M6573" i="62"/>
  <c r="L6573" i="62"/>
  <c r="M6572" i="62"/>
  <c r="L6572" i="62"/>
  <c r="M6571" i="62"/>
  <c r="L6571" i="62"/>
  <c r="M6570" i="62"/>
  <c r="L6570" i="62"/>
  <c r="M6569" i="62"/>
  <c r="L6569" i="62"/>
  <c r="M6568" i="62"/>
  <c r="L6568" i="62"/>
  <c r="M6567" i="62"/>
  <c r="L6567" i="62"/>
  <c r="M6566" i="62"/>
  <c r="L6566" i="62"/>
  <c r="M6565" i="62"/>
  <c r="L6565" i="62"/>
  <c r="M6564" i="62"/>
  <c r="L6564" i="62"/>
  <c r="M6563" i="62"/>
  <c r="L6563" i="62"/>
  <c r="M6562" i="62"/>
  <c r="L6562" i="62"/>
  <c r="M6561" i="62"/>
  <c r="L6561" i="62"/>
  <c r="M6560" i="62"/>
  <c r="L6560" i="62"/>
  <c r="M6559" i="62"/>
  <c r="L6559" i="62"/>
  <c r="M6558" i="62"/>
  <c r="L6558" i="62"/>
  <c r="M6557" i="62"/>
  <c r="L6557" i="62"/>
  <c r="M6556" i="62"/>
  <c r="L6556" i="62"/>
  <c r="M6555" i="62"/>
  <c r="L6555" i="62"/>
  <c r="M6554" i="62"/>
  <c r="L6554" i="62"/>
  <c r="M6553" i="62"/>
  <c r="L6553" i="62"/>
  <c r="M6552" i="62"/>
  <c r="L6552" i="62"/>
  <c r="M6551" i="62"/>
  <c r="L6551" i="62"/>
  <c r="M6550" i="62"/>
  <c r="L6550" i="62"/>
  <c r="M6549" i="62"/>
  <c r="L6549" i="62"/>
  <c r="M6548" i="62"/>
  <c r="L6548" i="62"/>
  <c r="M6547" i="62"/>
  <c r="L6547" i="62"/>
  <c r="M6546" i="62"/>
  <c r="L6546" i="62"/>
  <c r="M6545" i="62"/>
  <c r="L6545" i="62"/>
  <c r="M6544" i="62"/>
  <c r="L6544" i="62"/>
  <c r="M6543" i="62"/>
  <c r="L6543" i="62"/>
  <c r="M6542" i="62"/>
  <c r="L6542" i="62"/>
  <c r="M6541" i="62"/>
  <c r="L6541" i="62"/>
  <c r="M6540" i="62"/>
  <c r="L6540" i="62"/>
  <c r="M6539" i="62"/>
  <c r="L6539" i="62"/>
  <c r="M6538" i="62"/>
  <c r="L6538" i="62"/>
  <c r="M6537" i="62"/>
  <c r="L6537" i="62"/>
  <c r="M6536" i="62"/>
  <c r="L6536" i="62"/>
  <c r="M6535" i="62"/>
  <c r="L6535" i="62"/>
  <c r="M6534" i="62"/>
  <c r="L6534" i="62"/>
  <c r="M6533" i="62"/>
  <c r="L6533" i="62"/>
  <c r="M6532" i="62"/>
  <c r="L6532" i="62"/>
  <c r="M6531" i="62"/>
  <c r="L6531" i="62"/>
  <c r="M6530" i="62"/>
  <c r="L6530" i="62"/>
  <c r="M6529" i="62"/>
  <c r="L6529" i="62"/>
  <c r="M6528" i="62"/>
  <c r="L6528" i="62"/>
  <c r="M6527" i="62"/>
  <c r="L6527" i="62"/>
  <c r="M6526" i="62"/>
  <c r="L6526" i="62"/>
  <c r="M6525" i="62"/>
  <c r="L6525" i="62"/>
  <c r="M6524" i="62"/>
  <c r="L6524" i="62"/>
  <c r="M6523" i="62"/>
  <c r="L6523" i="62"/>
  <c r="M6522" i="62"/>
  <c r="L6522" i="62"/>
  <c r="M6521" i="62"/>
  <c r="L6521" i="62"/>
  <c r="M6520" i="62"/>
  <c r="L6520" i="62"/>
  <c r="M6519" i="62"/>
  <c r="L6519" i="62"/>
  <c r="M6518" i="62"/>
  <c r="L6518" i="62"/>
  <c r="M6517" i="62"/>
  <c r="L6517" i="62"/>
  <c r="M6516" i="62"/>
  <c r="L6516" i="62"/>
  <c r="M6515" i="62"/>
  <c r="L6515" i="62"/>
  <c r="M6514" i="62"/>
  <c r="L6514" i="62"/>
  <c r="M6513" i="62"/>
  <c r="L6513" i="62"/>
  <c r="M6512" i="62"/>
  <c r="L6512" i="62"/>
  <c r="M6511" i="62"/>
  <c r="L6511" i="62"/>
  <c r="M6510" i="62"/>
  <c r="L6510" i="62"/>
  <c r="M6509" i="62"/>
  <c r="L6509" i="62"/>
  <c r="M6508" i="62"/>
  <c r="L6508" i="62"/>
  <c r="M6507" i="62"/>
  <c r="L6507" i="62"/>
  <c r="M6506" i="62"/>
  <c r="L6506" i="62"/>
  <c r="M6505" i="62"/>
  <c r="L6505" i="62"/>
  <c r="M6504" i="62"/>
  <c r="L6504" i="62"/>
  <c r="M6503" i="62"/>
  <c r="L6503" i="62"/>
  <c r="M6502" i="62"/>
  <c r="L6502" i="62"/>
  <c r="M6501" i="62"/>
  <c r="L6501" i="62"/>
  <c r="M6500" i="62"/>
  <c r="L6500" i="62"/>
  <c r="M6499" i="62"/>
  <c r="L6499" i="62"/>
  <c r="M6498" i="62"/>
  <c r="L6498" i="62"/>
  <c r="M6497" i="62"/>
  <c r="L6497" i="62"/>
  <c r="M6496" i="62"/>
  <c r="L6496" i="62"/>
  <c r="M6495" i="62"/>
  <c r="L6495" i="62"/>
  <c r="M6494" i="62"/>
  <c r="L6494" i="62"/>
  <c r="M6493" i="62"/>
  <c r="L6493" i="62"/>
  <c r="M6492" i="62"/>
  <c r="L6492" i="62"/>
  <c r="M6491" i="62"/>
  <c r="L6491" i="62"/>
  <c r="M6490" i="62"/>
  <c r="L6490" i="62"/>
  <c r="M6489" i="62"/>
  <c r="L6489" i="62"/>
  <c r="M6488" i="62"/>
  <c r="L6488" i="62"/>
  <c r="M6487" i="62"/>
  <c r="L6487" i="62"/>
  <c r="M6486" i="62"/>
  <c r="L6486" i="62"/>
  <c r="M6485" i="62"/>
  <c r="L6485" i="62"/>
  <c r="M6484" i="62"/>
  <c r="L6484" i="62"/>
  <c r="M6483" i="62"/>
  <c r="L6483" i="62"/>
  <c r="M6482" i="62"/>
  <c r="L6482" i="62"/>
  <c r="M6481" i="62"/>
  <c r="L6481" i="62"/>
  <c r="M6480" i="62"/>
  <c r="L6480" i="62"/>
  <c r="M6479" i="62"/>
  <c r="L6479" i="62"/>
  <c r="M6478" i="62"/>
  <c r="L6478" i="62"/>
  <c r="M6477" i="62"/>
  <c r="L6477" i="62"/>
  <c r="M6476" i="62"/>
  <c r="L6476" i="62"/>
  <c r="M6475" i="62"/>
  <c r="L6475" i="62"/>
  <c r="M6474" i="62"/>
  <c r="L6474" i="62"/>
  <c r="M6473" i="62"/>
  <c r="L6473" i="62"/>
  <c r="M6472" i="62"/>
  <c r="L6472" i="62"/>
  <c r="M6471" i="62"/>
  <c r="L6471" i="62"/>
  <c r="M6470" i="62"/>
  <c r="L6470" i="62"/>
  <c r="M6469" i="62"/>
  <c r="L6469" i="62"/>
  <c r="M6468" i="62"/>
  <c r="L6468" i="62"/>
  <c r="M6467" i="62"/>
  <c r="L6467" i="62"/>
  <c r="M6466" i="62"/>
  <c r="L6466" i="62"/>
  <c r="M6465" i="62"/>
  <c r="L6465" i="62"/>
  <c r="M6464" i="62"/>
  <c r="L6464" i="62"/>
  <c r="M6463" i="62"/>
  <c r="L6463" i="62"/>
  <c r="M6462" i="62"/>
  <c r="L6462" i="62"/>
  <c r="M6461" i="62"/>
  <c r="L6461" i="62"/>
  <c r="M6460" i="62"/>
  <c r="L6460" i="62"/>
  <c r="M6459" i="62"/>
  <c r="L6459" i="62"/>
  <c r="M6458" i="62"/>
  <c r="L6458" i="62"/>
  <c r="M6457" i="62"/>
  <c r="L6457" i="62"/>
  <c r="M6456" i="62"/>
  <c r="L6456" i="62"/>
  <c r="M6455" i="62"/>
  <c r="L6455" i="62"/>
  <c r="M6454" i="62"/>
  <c r="L6454" i="62"/>
  <c r="M6453" i="62"/>
  <c r="L6453" i="62"/>
  <c r="M6452" i="62"/>
  <c r="L6452" i="62"/>
  <c r="M6451" i="62"/>
  <c r="L6451" i="62"/>
  <c r="M6450" i="62"/>
  <c r="L6450" i="62"/>
  <c r="M6449" i="62"/>
  <c r="L6449" i="62"/>
  <c r="M6448" i="62"/>
  <c r="L6448" i="62"/>
  <c r="M6447" i="62"/>
  <c r="L6447" i="62"/>
  <c r="M6446" i="62"/>
  <c r="L6446" i="62"/>
  <c r="M6445" i="62"/>
  <c r="L6445" i="62"/>
  <c r="M6444" i="62"/>
  <c r="L6444" i="62"/>
  <c r="M6443" i="62"/>
  <c r="L6443" i="62"/>
  <c r="M6442" i="62"/>
  <c r="L6442" i="62"/>
  <c r="M6441" i="62"/>
  <c r="L6441" i="62"/>
  <c r="M6440" i="62"/>
  <c r="L6440" i="62"/>
  <c r="M6439" i="62"/>
  <c r="L6439" i="62"/>
  <c r="M6438" i="62"/>
  <c r="L6438" i="62"/>
  <c r="M6437" i="62"/>
  <c r="L6437" i="62"/>
  <c r="M6436" i="62"/>
  <c r="L6436" i="62"/>
  <c r="M6435" i="62"/>
  <c r="L6435" i="62"/>
  <c r="M6434" i="62"/>
  <c r="L6434" i="62"/>
  <c r="M6433" i="62"/>
  <c r="L6433" i="62"/>
  <c r="M6432" i="62"/>
  <c r="L6432" i="62"/>
  <c r="M6431" i="62"/>
  <c r="L6431" i="62"/>
  <c r="M6430" i="62"/>
  <c r="L6430" i="62"/>
  <c r="M6429" i="62"/>
  <c r="L6429" i="62"/>
  <c r="M6428" i="62"/>
  <c r="L6428" i="62"/>
  <c r="M6427" i="62"/>
  <c r="L6427" i="62"/>
  <c r="M6426" i="62"/>
  <c r="L6426" i="62"/>
  <c r="M6425" i="62"/>
  <c r="L6425" i="62"/>
  <c r="M6424" i="62"/>
  <c r="L6424" i="62"/>
  <c r="M6423" i="62"/>
  <c r="L6423" i="62"/>
  <c r="M6422" i="62"/>
  <c r="L6422" i="62"/>
  <c r="M6421" i="62"/>
  <c r="L6421" i="62"/>
  <c r="M6420" i="62"/>
  <c r="L6420" i="62"/>
  <c r="M6419" i="62"/>
  <c r="L6419" i="62"/>
  <c r="M6418" i="62"/>
  <c r="L6418" i="62"/>
  <c r="M6417" i="62"/>
  <c r="L6417" i="62"/>
  <c r="M6416" i="62"/>
  <c r="L6416" i="62"/>
  <c r="M6415" i="62"/>
  <c r="L6415" i="62"/>
  <c r="M6414" i="62"/>
  <c r="L6414" i="62"/>
  <c r="M6413" i="62"/>
  <c r="L6413" i="62"/>
  <c r="M6412" i="62"/>
  <c r="L6412" i="62"/>
  <c r="M6411" i="62"/>
  <c r="L6411" i="62"/>
  <c r="M6410" i="62"/>
  <c r="L6410" i="62"/>
  <c r="M6409" i="62"/>
  <c r="L6409" i="62"/>
  <c r="M6408" i="62"/>
  <c r="L6408" i="62"/>
  <c r="M6407" i="62"/>
  <c r="L6407" i="62"/>
  <c r="M6406" i="62"/>
  <c r="L6406" i="62"/>
  <c r="M6405" i="62"/>
  <c r="L6405" i="62"/>
  <c r="M6404" i="62"/>
  <c r="L6404" i="62"/>
  <c r="M6403" i="62"/>
  <c r="L6403" i="62"/>
  <c r="M6402" i="62"/>
  <c r="L6402" i="62"/>
  <c r="M6401" i="62"/>
  <c r="L6401" i="62"/>
  <c r="M6400" i="62"/>
  <c r="L6400" i="62"/>
  <c r="M6399" i="62"/>
  <c r="L6399" i="62"/>
  <c r="M6398" i="62"/>
  <c r="L6398" i="62"/>
  <c r="M6397" i="62"/>
  <c r="L6397" i="62"/>
  <c r="M6396" i="62"/>
  <c r="L6396" i="62"/>
  <c r="M6395" i="62"/>
  <c r="L6395" i="62"/>
  <c r="M6394" i="62"/>
  <c r="L6394" i="62"/>
  <c r="M6393" i="62"/>
  <c r="L6393" i="62"/>
  <c r="M6392" i="62"/>
  <c r="L6392" i="62"/>
  <c r="M6391" i="62"/>
  <c r="L6391" i="62"/>
  <c r="M6390" i="62"/>
  <c r="L6390" i="62"/>
  <c r="M6389" i="62"/>
  <c r="L6389" i="62"/>
  <c r="M6388" i="62"/>
  <c r="L6388" i="62"/>
  <c r="M6387" i="62"/>
  <c r="L6387" i="62"/>
  <c r="M6386" i="62"/>
  <c r="L6386" i="62"/>
  <c r="M6385" i="62"/>
  <c r="L6385" i="62"/>
  <c r="M6384" i="62"/>
  <c r="L6384" i="62"/>
  <c r="M6383" i="62"/>
  <c r="L6383" i="62"/>
  <c r="M6382" i="62"/>
  <c r="L6382" i="62"/>
  <c r="M6381" i="62"/>
  <c r="L6381" i="62"/>
  <c r="M6380" i="62"/>
  <c r="L6380" i="62"/>
  <c r="M6379" i="62"/>
  <c r="L6379" i="62"/>
  <c r="M6378" i="62"/>
  <c r="L6378" i="62"/>
  <c r="M6377" i="62"/>
  <c r="L6377" i="62"/>
  <c r="M6376" i="62"/>
  <c r="L6376" i="62"/>
  <c r="M6375" i="62"/>
  <c r="L6375" i="62"/>
  <c r="M6374" i="62"/>
  <c r="L6374" i="62"/>
  <c r="M6373" i="62"/>
  <c r="L6373" i="62"/>
  <c r="M6372" i="62"/>
  <c r="L6372" i="62"/>
  <c r="M6371" i="62"/>
  <c r="L6371" i="62"/>
  <c r="M6370" i="62"/>
  <c r="L6370" i="62"/>
  <c r="M6369" i="62"/>
  <c r="L6369" i="62"/>
  <c r="M6368" i="62"/>
  <c r="L6368" i="62"/>
  <c r="M6367" i="62"/>
  <c r="L6367" i="62"/>
  <c r="M6366" i="62"/>
  <c r="L6366" i="62"/>
  <c r="M6365" i="62"/>
  <c r="L6365" i="62"/>
  <c r="M6364" i="62"/>
  <c r="L6364" i="62"/>
  <c r="M6363" i="62"/>
  <c r="L6363" i="62"/>
  <c r="M6362" i="62"/>
  <c r="L6362" i="62"/>
  <c r="M6361" i="62"/>
  <c r="L6361" i="62"/>
  <c r="M6360" i="62"/>
  <c r="L6360" i="62"/>
  <c r="M6359" i="62"/>
  <c r="L6359" i="62"/>
  <c r="M6358" i="62"/>
  <c r="L6358" i="62"/>
  <c r="M6357" i="62"/>
  <c r="L6357" i="62"/>
  <c r="M6356" i="62"/>
  <c r="L6356" i="62"/>
  <c r="M6355" i="62"/>
  <c r="L6355" i="62"/>
  <c r="M6354" i="62"/>
  <c r="L6354" i="62"/>
  <c r="M6353" i="62"/>
  <c r="L6353" i="62"/>
  <c r="M6352" i="62"/>
  <c r="L6352" i="62"/>
  <c r="M6351" i="62"/>
  <c r="L6351" i="62"/>
  <c r="M6350" i="62"/>
  <c r="L6350" i="62"/>
  <c r="M6349" i="62"/>
  <c r="L6349" i="62"/>
  <c r="M6348" i="62"/>
  <c r="L6348" i="62"/>
  <c r="M6347" i="62"/>
  <c r="L6347" i="62"/>
  <c r="M6346" i="62"/>
  <c r="L6346" i="62"/>
  <c r="M6345" i="62"/>
  <c r="L6345" i="62"/>
  <c r="M6344" i="62"/>
  <c r="L6344" i="62"/>
  <c r="M6343" i="62"/>
  <c r="L6343" i="62"/>
  <c r="M6342" i="62"/>
  <c r="L6342" i="62"/>
  <c r="M6341" i="62"/>
  <c r="L6341" i="62"/>
  <c r="M6340" i="62"/>
  <c r="L6340" i="62"/>
  <c r="M6339" i="62"/>
  <c r="L6339" i="62"/>
  <c r="M6338" i="62"/>
  <c r="L6338" i="62"/>
  <c r="M6337" i="62"/>
  <c r="L6337" i="62"/>
  <c r="M6336" i="62"/>
  <c r="L6336" i="62"/>
  <c r="M6335" i="62"/>
  <c r="L6335" i="62"/>
  <c r="M6334" i="62"/>
  <c r="L6334" i="62"/>
  <c r="M6333" i="62"/>
  <c r="L6333" i="62"/>
  <c r="M6332" i="62"/>
  <c r="L6332" i="62"/>
  <c r="M6331" i="62"/>
  <c r="L6331" i="62"/>
  <c r="M6330" i="62"/>
  <c r="L6330" i="62"/>
  <c r="M6329" i="62"/>
  <c r="L6329" i="62"/>
  <c r="M6328" i="62"/>
  <c r="L6328" i="62"/>
  <c r="M6327" i="62"/>
  <c r="L6327" i="62"/>
  <c r="M6326" i="62"/>
  <c r="L6326" i="62"/>
  <c r="M6325" i="62"/>
  <c r="L6325" i="62"/>
  <c r="M6324" i="62"/>
  <c r="L6324" i="62"/>
  <c r="M6323" i="62"/>
  <c r="L6323" i="62"/>
  <c r="M6322" i="62"/>
  <c r="L6322" i="62"/>
  <c r="M6321" i="62"/>
  <c r="L6321" i="62"/>
  <c r="M6320" i="62"/>
  <c r="L6320" i="62"/>
  <c r="M6319" i="62"/>
  <c r="L6319" i="62"/>
  <c r="M6318" i="62"/>
  <c r="L6318" i="62"/>
  <c r="M6317" i="62"/>
  <c r="L6317" i="62"/>
  <c r="M6316" i="62"/>
  <c r="L6316" i="62"/>
  <c r="M6315" i="62"/>
  <c r="L6315" i="62"/>
  <c r="M6314" i="62"/>
  <c r="L6314" i="62"/>
  <c r="M6313" i="62"/>
  <c r="L6313" i="62"/>
  <c r="M6312" i="62"/>
  <c r="L6312" i="62"/>
  <c r="M6311" i="62"/>
  <c r="L6311" i="62"/>
  <c r="M6310" i="62"/>
  <c r="L6310" i="62"/>
  <c r="M6309" i="62"/>
  <c r="L6309" i="62"/>
  <c r="M6308" i="62"/>
  <c r="L6308" i="62"/>
  <c r="M6307" i="62"/>
  <c r="L6307" i="62"/>
  <c r="M6306" i="62"/>
  <c r="L6306" i="62"/>
  <c r="M6305" i="62"/>
  <c r="L6305" i="62"/>
  <c r="M6304" i="62"/>
  <c r="L6304" i="62"/>
  <c r="M6303" i="62"/>
  <c r="L6303" i="62"/>
  <c r="M6302" i="62"/>
  <c r="L6302" i="62"/>
  <c r="M6301" i="62"/>
  <c r="L6301" i="62"/>
  <c r="M6300" i="62"/>
  <c r="L6300" i="62"/>
  <c r="M6299" i="62"/>
  <c r="L6299" i="62"/>
  <c r="M6298" i="62"/>
  <c r="L6298" i="62"/>
  <c r="M6297" i="62"/>
  <c r="L6297" i="62"/>
  <c r="M6296" i="62"/>
  <c r="L6296" i="62"/>
  <c r="M6295" i="62"/>
  <c r="L6295" i="62"/>
  <c r="M6294" i="62"/>
  <c r="L6294" i="62"/>
  <c r="M6293" i="62"/>
  <c r="L6293" i="62"/>
  <c r="M6292" i="62"/>
  <c r="L6292" i="62"/>
  <c r="M6291" i="62"/>
  <c r="L6291" i="62"/>
  <c r="M6290" i="62"/>
  <c r="L6290" i="62"/>
  <c r="M6289" i="62"/>
  <c r="L6289" i="62"/>
  <c r="M6288" i="62"/>
  <c r="L6288" i="62"/>
  <c r="M6287" i="62"/>
  <c r="L6287" i="62"/>
  <c r="M6286" i="62"/>
  <c r="L6286" i="62"/>
  <c r="M6285" i="62"/>
  <c r="L6285" i="62"/>
  <c r="M6284" i="62"/>
  <c r="L6284" i="62"/>
  <c r="M6283" i="62"/>
  <c r="L6283" i="62"/>
  <c r="M6282" i="62"/>
  <c r="L6282" i="62"/>
  <c r="M6281" i="62"/>
  <c r="L6281" i="62"/>
  <c r="M6280" i="62"/>
  <c r="L6280" i="62"/>
  <c r="M6279" i="62"/>
  <c r="L6279" i="62"/>
  <c r="M6278" i="62"/>
  <c r="L6278" i="62"/>
  <c r="M6277" i="62"/>
  <c r="L6277" i="62"/>
  <c r="M6276" i="62"/>
  <c r="L6276" i="62"/>
  <c r="M6275" i="62"/>
  <c r="L6275" i="62"/>
  <c r="M6274" i="62"/>
  <c r="L6274" i="62"/>
  <c r="M6273" i="62"/>
  <c r="L6273" i="62"/>
  <c r="M6272" i="62"/>
  <c r="L6272" i="62"/>
  <c r="M6271" i="62"/>
  <c r="L6271" i="62"/>
  <c r="M6270" i="62"/>
  <c r="L6270" i="62"/>
  <c r="M6269" i="62"/>
  <c r="L6269" i="62"/>
  <c r="M6268" i="62"/>
  <c r="L6268" i="62"/>
  <c r="M6267" i="62"/>
  <c r="L6267" i="62"/>
  <c r="M6266" i="62"/>
  <c r="L6266" i="62"/>
  <c r="M6265" i="62"/>
  <c r="L6265" i="62"/>
  <c r="M6264" i="62"/>
  <c r="L6264" i="62"/>
  <c r="M6263" i="62"/>
  <c r="L6263" i="62"/>
  <c r="M6262" i="62"/>
  <c r="L6262" i="62"/>
  <c r="M6261" i="62"/>
  <c r="L6261" i="62"/>
  <c r="M6260" i="62"/>
  <c r="L6260" i="62"/>
  <c r="M6259" i="62"/>
  <c r="L6259" i="62"/>
  <c r="M6258" i="62"/>
  <c r="L6258" i="62"/>
  <c r="M6257" i="62"/>
  <c r="L6257" i="62"/>
  <c r="M6256" i="62"/>
  <c r="L6256" i="62"/>
  <c r="M6255" i="62"/>
  <c r="L6255" i="62"/>
  <c r="M6254" i="62"/>
  <c r="L6254" i="62"/>
  <c r="M6253" i="62"/>
  <c r="L6253" i="62"/>
  <c r="M6252" i="62"/>
  <c r="L6252" i="62"/>
  <c r="M6251" i="62"/>
  <c r="L6251" i="62"/>
  <c r="M6250" i="62"/>
  <c r="L6250" i="62"/>
  <c r="M6249" i="62"/>
  <c r="L6249" i="62"/>
  <c r="M6248" i="62"/>
  <c r="L6248" i="62"/>
  <c r="M6247" i="62"/>
  <c r="L6247" i="62"/>
  <c r="M6246" i="62"/>
  <c r="L6246" i="62"/>
  <c r="M6245" i="62"/>
  <c r="L6245" i="62"/>
  <c r="M6244" i="62"/>
  <c r="L6244" i="62"/>
  <c r="M6243" i="62"/>
  <c r="L6243" i="62"/>
  <c r="M6242" i="62"/>
  <c r="L6242" i="62"/>
  <c r="M6241" i="62"/>
  <c r="L6241" i="62"/>
  <c r="M6240" i="62"/>
  <c r="L6240" i="62"/>
  <c r="M6239" i="62"/>
  <c r="L6239" i="62"/>
  <c r="M6238" i="62"/>
  <c r="L6238" i="62"/>
  <c r="M6237" i="62"/>
  <c r="L6237" i="62"/>
  <c r="M6236" i="62"/>
  <c r="L6236" i="62"/>
  <c r="M6235" i="62"/>
  <c r="L6235" i="62"/>
  <c r="M6234" i="62"/>
  <c r="L6234" i="62"/>
  <c r="M6233" i="62"/>
  <c r="L6233" i="62"/>
  <c r="M6232" i="62"/>
  <c r="L6232" i="62"/>
  <c r="M6231" i="62"/>
  <c r="L6231" i="62"/>
  <c r="M6230" i="62"/>
  <c r="L6230" i="62"/>
  <c r="M6229" i="62"/>
  <c r="L6229" i="62"/>
  <c r="M6228" i="62"/>
  <c r="L6228" i="62"/>
  <c r="M6227" i="62"/>
  <c r="L6227" i="62"/>
  <c r="M6226" i="62"/>
  <c r="L6226" i="62"/>
  <c r="M6225" i="62"/>
  <c r="L6225" i="62"/>
  <c r="M6224" i="62"/>
  <c r="L6224" i="62"/>
  <c r="M6223" i="62"/>
  <c r="L6223" i="62"/>
  <c r="M6222" i="62"/>
  <c r="L6222" i="62"/>
  <c r="M6221" i="62"/>
  <c r="L6221" i="62"/>
  <c r="M6220" i="62"/>
  <c r="L6220" i="62"/>
  <c r="M6219" i="62"/>
  <c r="L6219" i="62"/>
  <c r="M6218" i="62"/>
  <c r="L6218" i="62"/>
  <c r="M6217" i="62"/>
  <c r="L6217" i="62"/>
  <c r="M6216" i="62"/>
  <c r="L6216" i="62"/>
  <c r="M6215" i="62"/>
  <c r="L6215" i="62"/>
  <c r="M6214" i="62"/>
  <c r="L6214" i="62"/>
  <c r="M6213" i="62"/>
  <c r="L6213" i="62"/>
  <c r="M6212" i="62"/>
  <c r="L6212" i="62"/>
  <c r="M6211" i="62"/>
  <c r="L6211" i="62"/>
  <c r="M6210" i="62"/>
  <c r="L6210" i="62"/>
  <c r="M6209" i="62"/>
  <c r="L6209" i="62"/>
  <c r="M6208" i="62"/>
  <c r="L6208" i="62"/>
  <c r="M6207" i="62"/>
  <c r="L6207" i="62"/>
  <c r="M6206" i="62"/>
  <c r="L6206" i="62"/>
  <c r="M6205" i="62"/>
  <c r="L6205" i="62"/>
  <c r="M6204" i="62"/>
  <c r="L6204" i="62"/>
  <c r="M6203" i="62"/>
  <c r="L6203" i="62"/>
  <c r="M6202" i="62"/>
  <c r="L6202" i="62"/>
  <c r="M6201" i="62"/>
  <c r="L6201" i="62"/>
  <c r="M6200" i="62"/>
  <c r="L6200" i="62"/>
  <c r="M6199" i="62"/>
  <c r="L6199" i="62"/>
  <c r="M6198" i="62"/>
  <c r="L6198" i="62"/>
  <c r="M6197" i="62"/>
  <c r="L6197" i="62"/>
  <c r="M6196" i="62"/>
  <c r="L6196" i="62"/>
  <c r="M6195" i="62"/>
  <c r="L6195" i="62"/>
  <c r="M6194" i="62"/>
  <c r="L6194" i="62"/>
  <c r="M6193" i="62"/>
  <c r="L6193" i="62"/>
  <c r="M6192" i="62"/>
  <c r="L6192" i="62"/>
  <c r="M6191" i="62"/>
  <c r="L6191" i="62"/>
  <c r="M6190" i="62"/>
  <c r="L6190" i="62"/>
  <c r="M6189" i="62"/>
  <c r="L6189" i="62"/>
  <c r="M6188" i="62"/>
  <c r="L6188" i="62"/>
  <c r="M6187" i="62"/>
  <c r="L6187" i="62"/>
  <c r="M6186" i="62"/>
  <c r="L6186" i="62"/>
  <c r="M6185" i="62"/>
  <c r="L6185" i="62"/>
  <c r="M6184" i="62"/>
  <c r="L6184" i="62"/>
  <c r="M6183" i="62"/>
  <c r="L6183" i="62"/>
  <c r="M6182" i="62"/>
  <c r="L6182" i="62"/>
  <c r="M6181" i="62"/>
  <c r="L6181" i="62"/>
  <c r="M6180" i="62"/>
  <c r="L6180" i="62"/>
  <c r="M6179" i="62"/>
  <c r="L6179" i="62"/>
  <c r="M6178" i="62"/>
  <c r="L6178" i="62"/>
  <c r="M6177" i="62"/>
  <c r="L6177" i="62"/>
  <c r="M6176" i="62"/>
  <c r="L6176" i="62"/>
  <c r="M6175" i="62"/>
  <c r="L6175" i="62"/>
  <c r="M6174" i="62"/>
  <c r="L6174" i="62"/>
  <c r="M6173" i="62"/>
  <c r="L6173" i="62"/>
  <c r="M6172" i="62"/>
  <c r="L6172" i="62"/>
  <c r="M6171" i="62"/>
  <c r="L6171" i="62"/>
  <c r="M6170" i="62"/>
  <c r="L6170" i="62"/>
  <c r="M6169" i="62"/>
  <c r="L6169" i="62"/>
  <c r="M6168" i="62"/>
  <c r="L6168" i="62"/>
  <c r="M6167" i="62"/>
  <c r="L6167" i="62"/>
  <c r="M6166" i="62"/>
  <c r="L6166" i="62"/>
  <c r="M6165" i="62"/>
  <c r="L6165" i="62"/>
  <c r="M6164" i="62"/>
  <c r="L6164" i="62"/>
  <c r="M6163" i="62"/>
  <c r="L6163" i="62"/>
  <c r="M6162" i="62"/>
  <c r="L6162" i="62"/>
  <c r="M6161" i="62"/>
  <c r="L6161" i="62"/>
  <c r="M6160" i="62"/>
  <c r="L6160" i="62"/>
  <c r="M6159" i="62"/>
  <c r="L6159" i="62"/>
  <c r="M6158" i="62"/>
  <c r="L6158" i="62"/>
  <c r="M6157" i="62"/>
  <c r="L6157" i="62"/>
  <c r="M6156" i="62"/>
  <c r="L6156" i="62"/>
  <c r="M6155" i="62"/>
  <c r="L6155" i="62"/>
  <c r="M6154" i="62"/>
  <c r="L6154" i="62"/>
  <c r="M6153" i="62"/>
  <c r="L6153" i="62"/>
  <c r="M6152" i="62"/>
  <c r="L6152" i="62"/>
  <c r="M6151" i="62"/>
  <c r="L6151" i="62"/>
  <c r="M6150" i="62"/>
  <c r="L6150" i="62"/>
  <c r="M6149" i="62"/>
  <c r="L6149" i="62"/>
  <c r="M6148" i="62"/>
  <c r="L6148" i="62"/>
  <c r="M6147" i="62"/>
  <c r="L6147" i="62"/>
  <c r="M6146" i="62"/>
  <c r="L6146" i="62"/>
  <c r="M6145" i="62"/>
  <c r="L6145" i="62"/>
  <c r="M6144" i="62"/>
  <c r="L6144" i="62"/>
  <c r="M6143" i="62"/>
  <c r="L6143" i="62"/>
  <c r="M6142" i="62"/>
  <c r="L6142" i="62"/>
  <c r="M6141" i="62"/>
  <c r="L6141" i="62"/>
  <c r="M6140" i="62"/>
  <c r="L6140" i="62"/>
  <c r="M6139" i="62"/>
  <c r="L6139" i="62"/>
  <c r="M6138" i="62"/>
  <c r="L6138" i="62"/>
  <c r="M6137" i="62"/>
  <c r="L6137" i="62"/>
  <c r="M6136" i="62"/>
  <c r="L6136" i="62"/>
  <c r="M6135" i="62"/>
  <c r="L6135" i="62"/>
  <c r="M6134" i="62"/>
  <c r="L6134" i="62"/>
  <c r="M6133" i="62"/>
  <c r="L6133" i="62"/>
  <c r="M6132" i="62"/>
  <c r="L6132" i="62"/>
  <c r="M6131" i="62"/>
  <c r="L6131" i="62"/>
  <c r="M6130" i="62"/>
  <c r="L6130" i="62"/>
  <c r="M6129" i="62"/>
  <c r="L6129" i="62"/>
  <c r="M6128" i="62"/>
  <c r="L6128" i="62"/>
  <c r="M6127" i="62"/>
  <c r="L6127" i="62"/>
  <c r="M6126" i="62"/>
  <c r="L6126" i="62"/>
  <c r="M6125" i="62"/>
  <c r="L6125" i="62"/>
  <c r="M6124" i="62"/>
  <c r="L6124" i="62"/>
  <c r="M6123" i="62"/>
  <c r="L6123" i="62"/>
  <c r="M6122" i="62"/>
  <c r="L6122" i="62"/>
  <c r="M6121" i="62"/>
  <c r="L6121" i="62"/>
  <c r="M6120" i="62"/>
  <c r="L6120" i="62"/>
  <c r="M6119" i="62"/>
  <c r="L6119" i="62"/>
  <c r="M6118" i="62"/>
  <c r="L6118" i="62"/>
  <c r="M6117" i="62"/>
  <c r="L6117" i="62"/>
  <c r="M6116" i="62"/>
  <c r="L6116" i="62"/>
  <c r="M6115" i="62"/>
  <c r="L6115" i="62"/>
  <c r="M6114" i="62"/>
  <c r="L6114" i="62"/>
  <c r="M6113" i="62"/>
  <c r="L6113" i="62"/>
  <c r="M6112" i="62"/>
  <c r="L6112" i="62"/>
  <c r="M6111" i="62"/>
  <c r="L6111" i="62"/>
  <c r="M6110" i="62"/>
  <c r="L6110" i="62"/>
  <c r="M6109" i="62"/>
  <c r="L6109" i="62"/>
  <c r="M6108" i="62"/>
  <c r="L6108" i="62"/>
  <c r="M6107" i="62"/>
  <c r="L6107" i="62"/>
  <c r="M6106" i="62"/>
  <c r="L6106" i="62"/>
  <c r="M6105" i="62"/>
  <c r="L6105" i="62"/>
  <c r="M6104" i="62"/>
  <c r="L6104" i="62"/>
  <c r="M6103" i="62"/>
  <c r="L6103" i="62"/>
  <c r="M6102" i="62"/>
  <c r="L6102" i="62"/>
  <c r="M6101" i="62"/>
  <c r="L6101" i="62"/>
  <c r="M6100" i="62"/>
  <c r="L6100" i="62"/>
  <c r="M6099" i="62"/>
  <c r="L6099" i="62"/>
  <c r="M6098" i="62"/>
  <c r="L6098" i="62"/>
  <c r="M6097" i="62"/>
  <c r="L6097" i="62"/>
  <c r="M6096" i="62"/>
  <c r="L6096" i="62"/>
  <c r="M6095" i="62"/>
  <c r="L6095" i="62"/>
  <c r="M6094" i="62"/>
  <c r="L6094" i="62"/>
  <c r="M6093" i="62"/>
  <c r="L6093" i="62"/>
  <c r="M6092" i="62"/>
  <c r="L6092" i="62"/>
  <c r="M6091" i="62"/>
  <c r="L6091" i="62"/>
  <c r="M6090" i="62"/>
  <c r="L6090" i="62"/>
  <c r="M6089" i="62"/>
  <c r="L6089" i="62"/>
  <c r="M6088" i="62"/>
  <c r="L6088" i="62"/>
  <c r="M6087" i="62"/>
  <c r="L6087" i="62"/>
  <c r="M6086" i="62"/>
  <c r="L6086" i="62"/>
  <c r="M6085" i="62"/>
  <c r="L6085" i="62"/>
  <c r="M6084" i="62"/>
  <c r="L6084" i="62"/>
  <c r="M6083" i="62"/>
  <c r="L6083" i="62"/>
  <c r="M6082" i="62"/>
  <c r="L6082" i="62"/>
  <c r="M6081" i="62"/>
  <c r="L6081" i="62"/>
  <c r="M6080" i="62"/>
  <c r="L6080" i="62"/>
  <c r="M6079" i="62"/>
  <c r="L6079" i="62"/>
  <c r="M6078" i="62"/>
  <c r="L6078" i="62"/>
  <c r="M6077" i="62"/>
  <c r="L6077" i="62"/>
  <c r="M6076" i="62"/>
  <c r="L6076" i="62"/>
  <c r="M6075" i="62"/>
  <c r="L6075" i="62"/>
  <c r="M6074" i="62"/>
  <c r="L6074" i="62"/>
  <c r="M6073" i="62"/>
  <c r="L6073" i="62"/>
  <c r="M6072" i="62"/>
  <c r="L6072" i="62"/>
  <c r="M6071" i="62"/>
  <c r="L6071" i="62"/>
  <c r="M6070" i="62"/>
  <c r="L6070" i="62"/>
  <c r="M6069" i="62"/>
  <c r="L6069" i="62"/>
  <c r="M6068" i="62"/>
  <c r="L6068" i="62"/>
  <c r="M6067" i="62"/>
  <c r="L6067" i="62"/>
  <c r="M6066" i="62"/>
  <c r="L6066" i="62"/>
  <c r="M6065" i="62"/>
  <c r="L6065" i="62"/>
  <c r="M6064" i="62"/>
  <c r="L6064" i="62"/>
  <c r="M6063" i="62"/>
  <c r="L6063" i="62"/>
  <c r="M6062" i="62"/>
  <c r="L6062" i="62"/>
  <c r="M6061" i="62"/>
  <c r="L6061" i="62"/>
  <c r="M6060" i="62"/>
  <c r="L6060" i="62"/>
  <c r="M6059" i="62"/>
  <c r="L6059" i="62"/>
  <c r="M6058" i="62"/>
  <c r="L6058" i="62"/>
  <c r="M6057" i="62"/>
  <c r="L6057" i="62"/>
  <c r="M6056" i="62"/>
  <c r="L6056" i="62"/>
  <c r="M6055" i="62"/>
  <c r="L6055" i="62"/>
  <c r="M6054" i="62"/>
  <c r="L6054" i="62"/>
  <c r="M6053" i="62"/>
  <c r="L6053" i="62"/>
  <c r="M6052" i="62"/>
  <c r="L6052" i="62"/>
  <c r="M6051" i="62"/>
  <c r="L6051" i="62"/>
  <c r="M6050" i="62"/>
  <c r="L6050" i="62"/>
  <c r="M6049" i="62"/>
  <c r="L6049" i="62"/>
  <c r="M6048" i="62"/>
  <c r="L6048" i="62"/>
  <c r="M6047" i="62"/>
  <c r="L6047" i="62"/>
  <c r="M6046" i="62"/>
  <c r="L6046" i="62"/>
  <c r="M6045" i="62"/>
  <c r="L6045" i="62"/>
  <c r="M6044" i="62"/>
  <c r="L6044" i="62"/>
  <c r="M6043" i="62"/>
  <c r="L6043" i="62"/>
  <c r="M6042" i="62"/>
  <c r="L6042" i="62"/>
  <c r="M6041" i="62"/>
  <c r="L6041" i="62"/>
  <c r="M6040" i="62"/>
  <c r="L6040" i="62"/>
  <c r="M6039" i="62"/>
  <c r="L6039" i="62"/>
  <c r="M6038" i="62"/>
  <c r="L6038" i="62"/>
  <c r="M6037" i="62"/>
  <c r="L6037" i="62"/>
  <c r="M6036" i="62"/>
  <c r="L6036" i="62"/>
  <c r="M6035" i="62"/>
  <c r="L6035" i="62"/>
  <c r="M6034" i="62"/>
  <c r="L6034" i="62"/>
  <c r="M6033" i="62"/>
  <c r="L6033" i="62"/>
  <c r="M6032" i="62"/>
  <c r="L6032" i="62"/>
  <c r="M6031" i="62"/>
  <c r="L6031" i="62"/>
  <c r="M6030" i="62"/>
  <c r="L6030" i="62"/>
  <c r="M6029" i="62"/>
  <c r="L6029" i="62"/>
  <c r="M6028" i="62"/>
  <c r="L6028" i="62"/>
  <c r="M6027" i="62"/>
  <c r="L6027" i="62"/>
  <c r="M6026" i="62"/>
  <c r="L6026" i="62"/>
  <c r="M6025" i="62"/>
  <c r="L6025" i="62"/>
  <c r="M6024" i="62"/>
  <c r="L6024" i="62"/>
  <c r="M6023" i="62"/>
  <c r="L6023" i="62"/>
  <c r="M6022" i="62"/>
  <c r="L6022" i="62"/>
  <c r="M6021" i="62"/>
  <c r="L6021" i="62"/>
  <c r="M6020" i="62"/>
  <c r="L6020" i="62"/>
  <c r="M6019" i="62"/>
  <c r="L6019" i="62"/>
  <c r="M6018" i="62"/>
  <c r="L6018" i="62"/>
  <c r="M6017" i="62"/>
  <c r="L6017" i="62"/>
  <c r="M6016" i="62"/>
  <c r="L6016" i="62"/>
  <c r="M6015" i="62"/>
  <c r="L6015" i="62"/>
  <c r="M6014" i="62"/>
  <c r="L6014" i="62"/>
  <c r="M6013" i="62"/>
  <c r="L6013" i="62"/>
  <c r="M6012" i="62"/>
  <c r="L6012" i="62"/>
  <c r="M6011" i="62"/>
  <c r="L6011" i="62"/>
  <c r="M6010" i="62"/>
  <c r="L6010" i="62"/>
  <c r="M6009" i="62"/>
  <c r="L6009" i="62"/>
  <c r="M6008" i="62"/>
  <c r="L6008" i="62"/>
  <c r="M6007" i="62"/>
  <c r="L6007" i="62"/>
  <c r="M6006" i="62"/>
  <c r="L6006" i="62"/>
  <c r="M6005" i="62"/>
  <c r="L6005" i="62"/>
  <c r="M6004" i="62"/>
  <c r="L6004" i="62"/>
  <c r="M6003" i="62"/>
  <c r="L6003" i="62"/>
  <c r="M6002" i="62"/>
  <c r="L6002" i="62"/>
  <c r="M6001" i="62"/>
  <c r="L6001" i="62"/>
  <c r="M6000" i="62"/>
  <c r="L6000" i="62"/>
  <c r="M5999" i="62"/>
  <c r="L5999" i="62"/>
  <c r="M5998" i="62"/>
  <c r="L5998" i="62"/>
  <c r="M5997" i="62"/>
  <c r="L5997" i="62"/>
  <c r="M5996" i="62"/>
  <c r="L5996" i="62"/>
  <c r="M5995" i="62"/>
  <c r="L5995" i="62"/>
  <c r="M5994" i="62"/>
  <c r="L5994" i="62"/>
  <c r="M5993" i="62"/>
  <c r="L5993" i="62"/>
  <c r="M5992" i="62"/>
  <c r="L5992" i="62"/>
  <c r="M5991" i="62"/>
  <c r="L5991" i="62"/>
  <c r="M5990" i="62"/>
  <c r="L5990" i="62"/>
  <c r="M5989" i="62"/>
  <c r="L5989" i="62"/>
  <c r="M5988" i="62"/>
  <c r="L5988" i="62"/>
  <c r="M5987" i="62"/>
  <c r="L5987" i="62"/>
  <c r="M5986" i="62"/>
  <c r="L5986" i="62"/>
  <c r="M5985" i="62"/>
  <c r="L5985" i="62"/>
  <c r="M5984" i="62"/>
  <c r="L5984" i="62"/>
  <c r="M5983" i="62"/>
  <c r="L5983" i="62"/>
  <c r="M5982" i="62"/>
  <c r="L5982" i="62"/>
  <c r="M5981" i="62"/>
  <c r="L5981" i="62"/>
  <c r="M5980" i="62"/>
  <c r="L5980" i="62"/>
  <c r="M5979" i="62"/>
  <c r="L5979" i="62"/>
  <c r="M5978" i="62"/>
  <c r="L5978" i="62"/>
  <c r="M5977" i="62"/>
  <c r="L5977" i="62"/>
  <c r="M5976" i="62"/>
  <c r="L5976" i="62"/>
  <c r="M5975" i="62"/>
  <c r="L5975" i="62"/>
  <c r="M5974" i="62"/>
  <c r="L5974" i="62"/>
  <c r="M5973" i="62"/>
  <c r="L5973" i="62"/>
  <c r="M5972" i="62"/>
  <c r="L5972" i="62"/>
  <c r="M5971" i="62"/>
  <c r="L5971" i="62"/>
  <c r="M5970" i="62"/>
  <c r="L5970" i="62"/>
  <c r="M5969" i="62"/>
  <c r="L5969" i="62"/>
  <c r="M5968" i="62"/>
  <c r="L5968" i="62"/>
  <c r="M5967" i="62"/>
  <c r="L5967" i="62"/>
  <c r="M5966" i="62"/>
  <c r="L5966" i="62"/>
  <c r="M5965" i="62"/>
  <c r="L5965" i="62"/>
  <c r="M5964" i="62"/>
  <c r="L5964" i="62"/>
  <c r="M5963" i="62"/>
  <c r="L5963" i="62"/>
  <c r="M5962" i="62"/>
  <c r="L5962" i="62"/>
  <c r="M5961" i="62"/>
  <c r="L5961" i="62"/>
  <c r="M5960" i="62"/>
  <c r="L5960" i="62"/>
  <c r="M5959" i="62"/>
  <c r="L5959" i="62"/>
  <c r="M5958" i="62"/>
  <c r="L5958" i="62"/>
  <c r="M5957" i="62"/>
  <c r="L5957" i="62"/>
  <c r="M5956" i="62"/>
  <c r="L5956" i="62"/>
  <c r="M5955" i="62"/>
  <c r="L5955" i="62"/>
  <c r="M5954" i="62"/>
  <c r="L5954" i="62"/>
  <c r="M5953" i="62"/>
  <c r="L5953" i="62"/>
  <c r="M5952" i="62"/>
  <c r="L5952" i="62"/>
  <c r="M5951" i="62"/>
  <c r="L5951" i="62"/>
  <c r="M5950" i="62"/>
  <c r="L5950" i="62"/>
  <c r="M5949" i="62"/>
  <c r="L5949" i="62"/>
  <c r="M5948" i="62"/>
  <c r="L5948" i="62"/>
  <c r="M5947" i="62"/>
  <c r="L5947" i="62"/>
  <c r="M5946" i="62"/>
  <c r="L5946" i="62"/>
  <c r="M5945" i="62"/>
  <c r="L5945" i="62"/>
  <c r="M5944" i="62"/>
  <c r="L5944" i="62"/>
  <c r="M5943" i="62"/>
  <c r="L5943" i="62"/>
  <c r="M5942" i="62"/>
  <c r="L5942" i="62"/>
  <c r="M5941" i="62"/>
  <c r="L5941" i="62"/>
  <c r="M5940" i="62"/>
  <c r="L5940" i="62"/>
  <c r="M5939" i="62"/>
  <c r="L5939" i="62"/>
  <c r="M5938" i="62"/>
  <c r="L5938" i="62"/>
  <c r="M5937" i="62"/>
  <c r="L5937" i="62"/>
  <c r="M5936" i="62"/>
  <c r="L5936" i="62"/>
  <c r="M5935" i="62"/>
  <c r="L5935" i="62"/>
  <c r="M5934" i="62"/>
  <c r="L5934" i="62"/>
  <c r="M5933" i="62"/>
  <c r="L5933" i="62"/>
  <c r="M5932" i="62"/>
  <c r="L5932" i="62"/>
  <c r="M5931" i="62"/>
  <c r="L5931" i="62"/>
  <c r="M5930" i="62"/>
  <c r="L5930" i="62"/>
  <c r="M5929" i="62"/>
  <c r="L5929" i="62"/>
  <c r="M5928" i="62"/>
  <c r="L5928" i="62"/>
  <c r="M5927" i="62"/>
  <c r="L5927" i="62"/>
  <c r="M5926" i="62"/>
  <c r="L5926" i="62"/>
  <c r="M5925" i="62"/>
  <c r="L5925" i="62"/>
  <c r="M5924" i="62"/>
  <c r="L5924" i="62"/>
  <c r="M5923" i="62"/>
  <c r="L5923" i="62"/>
  <c r="M5922" i="62"/>
  <c r="L5922" i="62"/>
  <c r="M5921" i="62"/>
  <c r="L5921" i="62"/>
  <c r="M5920" i="62"/>
  <c r="L5920" i="62"/>
  <c r="M5919" i="62"/>
  <c r="L5919" i="62"/>
  <c r="M5918" i="62"/>
  <c r="L5918" i="62"/>
  <c r="M5917" i="62"/>
  <c r="L5917" i="62"/>
  <c r="M5916" i="62"/>
  <c r="L5916" i="62"/>
  <c r="M5915" i="62"/>
  <c r="L5915" i="62"/>
  <c r="M5914" i="62"/>
  <c r="L5914" i="62"/>
  <c r="M5913" i="62"/>
  <c r="L5913" i="62"/>
  <c r="M5912" i="62"/>
  <c r="L5912" i="62"/>
  <c r="M5911" i="62"/>
  <c r="L5911" i="62"/>
  <c r="M5910" i="62"/>
  <c r="L5910" i="62"/>
  <c r="M5909" i="62"/>
  <c r="L5909" i="62"/>
  <c r="M5908" i="62"/>
  <c r="L5908" i="62"/>
  <c r="M5907" i="62"/>
  <c r="L5907" i="62"/>
  <c r="M5906" i="62"/>
  <c r="L5906" i="62"/>
  <c r="M5905" i="62"/>
  <c r="L5905" i="62"/>
  <c r="M5904" i="62"/>
  <c r="L5904" i="62"/>
  <c r="M5903" i="62"/>
  <c r="L5903" i="62"/>
  <c r="M5902" i="62"/>
  <c r="L5902" i="62"/>
  <c r="M5901" i="62"/>
  <c r="L5901" i="62"/>
  <c r="M5900" i="62"/>
  <c r="L5900" i="62"/>
  <c r="M5899" i="62"/>
  <c r="L5899" i="62"/>
  <c r="M5898" i="62"/>
  <c r="L5898" i="62"/>
  <c r="M5897" i="62"/>
  <c r="L5897" i="62"/>
  <c r="M5896" i="62"/>
  <c r="L5896" i="62"/>
  <c r="M5895" i="62"/>
  <c r="L5895" i="62"/>
  <c r="M5894" i="62"/>
  <c r="L5894" i="62"/>
  <c r="M5893" i="62"/>
  <c r="L5893" i="62"/>
  <c r="M5892" i="62"/>
  <c r="L5892" i="62"/>
  <c r="M5891" i="62"/>
  <c r="L5891" i="62"/>
  <c r="M5890" i="62"/>
  <c r="L5890" i="62"/>
  <c r="M5889" i="62"/>
  <c r="L5889" i="62"/>
  <c r="M5888" i="62"/>
  <c r="L5888" i="62"/>
  <c r="M5887" i="62"/>
  <c r="L5887" i="62"/>
  <c r="M5886" i="62"/>
  <c r="L5886" i="62"/>
  <c r="M5885" i="62"/>
  <c r="L5885" i="62"/>
  <c r="M5884" i="62"/>
  <c r="L5884" i="62"/>
  <c r="M5883" i="62"/>
  <c r="L5883" i="62"/>
  <c r="M5882" i="62"/>
  <c r="L5882" i="62"/>
  <c r="M5881" i="62"/>
  <c r="L5881" i="62"/>
  <c r="M5880" i="62"/>
  <c r="L5880" i="62"/>
  <c r="M5879" i="62"/>
  <c r="L5879" i="62"/>
  <c r="M5878" i="62"/>
  <c r="L5878" i="62"/>
  <c r="M5877" i="62"/>
  <c r="L5877" i="62"/>
  <c r="M5876" i="62"/>
  <c r="L5876" i="62"/>
  <c r="M5875" i="62"/>
  <c r="L5875" i="62"/>
  <c r="M5874" i="62"/>
  <c r="L5874" i="62"/>
  <c r="M5873" i="62"/>
  <c r="L5873" i="62"/>
  <c r="M5872" i="62"/>
  <c r="L5872" i="62"/>
  <c r="M5871" i="62"/>
  <c r="L5871" i="62"/>
  <c r="M5870" i="62"/>
  <c r="L5870" i="62"/>
  <c r="M5869" i="62"/>
  <c r="L5869" i="62"/>
  <c r="M5868" i="62"/>
  <c r="L5868" i="62"/>
  <c r="M5867" i="62"/>
  <c r="L5867" i="62"/>
  <c r="M5866" i="62"/>
  <c r="L5866" i="62"/>
  <c r="M5865" i="62"/>
  <c r="L5865" i="62"/>
  <c r="M5864" i="62"/>
  <c r="L5864" i="62"/>
  <c r="M5863" i="62"/>
  <c r="L5863" i="62"/>
  <c r="M5862" i="62"/>
  <c r="L5862" i="62"/>
  <c r="M5861" i="62"/>
  <c r="L5861" i="62"/>
  <c r="M5860" i="62"/>
  <c r="L5860" i="62"/>
  <c r="M5859" i="62"/>
  <c r="L5859" i="62"/>
  <c r="M5858" i="62"/>
  <c r="L5858" i="62"/>
  <c r="M5857" i="62"/>
  <c r="L5857" i="62"/>
  <c r="M5856" i="62"/>
  <c r="L5856" i="62"/>
  <c r="M5855" i="62"/>
  <c r="L5855" i="62"/>
  <c r="M5854" i="62"/>
  <c r="L5854" i="62"/>
  <c r="M5853" i="62"/>
  <c r="L5853" i="62"/>
  <c r="M5852" i="62"/>
  <c r="L5852" i="62"/>
  <c r="M5851" i="62"/>
  <c r="L5851" i="62"/>
  <c r="M5850" i="62"/>
  <c r="L5850" i="62"/>
  <c r="M5849" i="62"/>
  <c r="L5849" i="62"/>
  <c r="M5848" i="62"/>
  <c r="L5848" i="62"/>
  <c r="M5847" i="62"/>
  <c r="L5847" i="62"/>
  <c r="M5846" i="62"/>
  <c r="L5846" i="62"/>
  <c r="M5845" i="62"/>
  <c r="L5845" i="62"/>
  <c r="M5844" i="62"/>
  <c r="L5844" i="62"/>
  <c r="M5843" i="62"/>
  <c r="L5843" i="62"/>
  <c r="M5842" i="62"/>
  <c r="L5842" i="62"/>
  <c r="M5841" i="62"/>
  <c r="L5841" i="62"/>
  <c r="M5840" i="62"/>
  <c r="L5840" i="62"/>
  <c r="M5839" i="62"/>
  <c r="L5839" i="62"/>
  <c r="M5838" i="62"/>
  <c r="L5838" i="62"/>
  <c r="M5837" i="62"/>
  <c r="L5837" i="62"/>
  <c r="M5836" i="62"/>
  <c r="L5836" i="62"/>
  <c r="M5835" i="62"/>
  <c r="L5835" i="62"/>
  <c r="M5834" i="62"/>
  <c r="L5834" i="62"/>
  <c r="M5833" i="62"/>
  <c r="L5833" i="62"/>
  <c r="M5832" i="62"/>
  <c r="L5832" i="62"/>
  <c r="M5831" i="62"/>
  <c r="L5831" i="62"/>
  <c r="M5830" i="62"/>
  <c r="L5830" i="62"/>
  <c r="M5829" i="62"/>
  <c r="L5829" i="62"/>
  <c r="M5828" i="62"/>
  <c r="L5828" i="62"/>
  <c r="M5827" i="62"/>
  <c r="L5827" i="62"/>
  <c r="M5826" i="62"/>
  <c r="L5826" i="62"/>
  <c r="M5825" i="62"/>
  <c r="L5825" i="62"/>
  <c r="M5824" i="62"/>
  <c r="L5824" i="62"/>
  <c r="M5823" i="62"/>
  <c r="L5823" i="62"/>
  <c r="M5822" i="62"/>
  <c r="L5822" i="62"/>
  <c r="M5821" i="62"/>
  <c r="L5821" i="62"/>
  <c r="M5820" i="62"/>
  <c r="L5820" i="62"/>
  <c r="M5819" i="62"/>
  <c r="L5819" i="62"/>
  <c r="M5818" i="62"/>
  <c r="L5818" i="62"/>
  <c r="M5817" i="62"/>
  <c r="L5817" i="62"/>
  <c r="M5816" i="62"/>
  <c r="L5816" i="62"/>
  <c r="M5815" i="62"/>
  <c r="L5815" i="62"/>
  <c r="M5814" i="62"/>
  <c r="L5814" i="62"/>
  <c r="M5813" i="62"/>
  <c r="L5813" i="62"/>
  <c r="M5812" i="62"/>
  <c r="L5812" i="62"/>
  <c r="M5811" i="62"/>
  <c r="L5811" i="62"/>
  <c r="M5810" i="62"/>
  <c r="L5810" i="62"/>
  <c r="M5809" i="62"/>
  <c r="L5809" i="62"/>
  <c r="M5808" i="62"/>
  <c r="L5808" i="62"/>
  <c r="M5807" i="62"/>
  <c r="L5807" i="62"/>
  <c r="M5806" i="62"/>
  <c r="L5806" i="62"/>
  <c r="M5805" i="62"/>
  <c r="L5805" i="62"/>
  <c r="M5804" i="62"/>
  <c r="L5804" i="62"/>
  <c r="M5803" i="62"/>
  <c r="L5803" i="62"/>
  <c r="M5802" i="62"/>
  <c r="L5802" i="62"/>
  <c r="M5801" i="62"/>
  <c r="L5801" i="62"/>
  <c r="M5800" i="62"/>
  <c r="L5800" i="62"/>
  <c r="M5799" i="62"/>
  <c r="L5799" i="62"/>
  <c r="M5798" i="62"/>
  <c r="L5798" i="62"/>
  <c r="M5797" i="62"/>
  <c r="L5797" i="62"/>
  <c r="M5796" i="62"/>
  <c r="L5796" i="62"/>
  <c r="M5795" i="62"/>
  <c r="L5795" i="62"/>
  <c r="M5794" i="62"/>
  <c r="L5794" i="62"/>
  <c r="M5793" i="62"/>
  <c r="L5793" i="62"/>
  <c r="M5792" i="62"/>
  <c r="L5792" i="62"/>
  <c r="M5791" i="62"/>
  <c r="L5791" i="62"/>
  <c r="M5790" i="62"/>
  <c r="L5790" i="62"/>
  <c r="M5789" i="62"/>
  <c r="L5789" i="62"/>
  <c r="M5788" i="62"/>
  <c r="L5788" i="62"/>
  <c r="M5787" i="62"/>
  <c r="L5787" i="62"/>
  <c r="M5786" i="62"/>
  <c r="L5786" i="62"/>
  <c r="M5785" i="62"/>
  <c r="L5785" i="62"/>
  <c r="M5784" i="62"/>
  <c r="L5784" i="62"/>
  <c r="M5783" i="62"/>
  <c r="L5783" i="62"/>
  <c r="M5782" i="62"/>
  <c r="L5782" i="62"/>
  <c r="M5781" i="62"/>
  <c r="L5781" i="62"/>
  <c r="M5780" i="62"/>
  <c r="L5780" i="62"/>
  <c r="M5779" i="62"/>
  <c r="L5779" i="62"/>
  <c r="M5778" i="62"/>
  <c r="L5778" i="62"/>
  <c r="M5777" i="62"/>
  <c r="L5777" i="62"/>
  <c r="M5776" i="62"/>
  <c r="L5776" i="62"/>
  <c r="M5775" i="62"/>
  <c r="L5775" i="62"/>
  <c r="M5774" i="62"/>
  <c r="L5774" i="62"/>
  <c r="M5773" i="62"/>
  <c r="L5773" i="62"/>
  <c r="M5772" i="62"/>
  <c r="L5772" i="62"/>
  <c r="M5771" i="62"/>
  <c r="L5771" i="62"/>
  <c r="M5770" i="62"/>
  <c r="L5770" i="62"/>
  <c r="M5769" i="62"/>
  <c r="L5769" i="62"/>
  <c r="M5768" i="62"/>
  <c r="L5768" i="62"/>
  <c r="M5767" i="62"/>
  <c r="L5767" i="62"/>
  <c r="M5766" i="62"/>
  <c r="L5766" i="62"/>
  <c r="M5765" i="62"/>
  <c r="L5765" i="62"/>
  <c r="M5764" i="62"/>
  <c r="L5764" i="62"/>
  <c r="M5763" i="62"/>
  <c r="L5763" i="62"/>
  <c r="M5762" i="62"/>
  <c r="L5762" i="62"/>
  <c r="M5761" i="62"/>
  <c r="L5761" i="62"/>
  <c r="M5760" i="62"/>
  <c r="L5760" i="62"/>
  <c r="M5759" i="62"/>
  <c r="L5759" i="62"/>
  <c r="M5758" i="62"/>
  <c r="L5758" i="62"/>
  <c r="M5757" i="62"/>
  <c r="L5757" i="62"/>
  <c r="M5756" i="62"/>
  <c r="L5756" i="62"/>
  <c r="M5755" i="62"/>
  <c r="L5755" i="62"/>
  <c r="M5754" i="62"/>
  <c r="L5754" i="62"/>
  <c r="M5753" i="62"/>
  <c r="L5753" i="62"/>
  <c r="M5752" i="62"/>
  <c r="L5752" i="62"/>
  <c r="M5751" i="62"/>
  <c r="L5751" i="62"/>
  <c r="M5750" i="62"/>
  <c r="L5750" i="62"/>
  <c r="M5749" i="62"/>
  <c r="L5749" i="62"/>
  <c r="M5748" i="62"/>
  <c r="L5748" i="62"/>
  <c r="M5747" i="62"/>
  <c r="L5747" i="62"/>
  <c r="M5746" i="62"/>
  <c r="L5746" i="62"/>
  <c r="M5745" i="62"/>
  <c r="L5745" i="62"/>
  <c r="M5744" i="62"/>
  <c r="L5744" i="62"/>
  <c r="M5743" i="62"/>
  <c r="L5743" i="62"/>
  <c r="M5742" i="62"/>
  <c r="L5742" i="62"/>
  <c r="M5741" i="62"/>
  <c r="L5741" i="62"/>
  <c r="M5740" i="62"/>
  <c r="L5740" i="62"/>
  <c r="M5739" i="62"/>
  <c r="L5739" i="62"/>
  <c r="M5738" i="62"/>
  <c r="L5738" i="62"/>
  <c r="M5737" i="62"/>
  <c r="L5737" i="62"/>
  <c r="M5736" i="62"/>
  <c r="L5736" i="62"/>
  <c r="M5735" i="62"/>
  <c r="L5735" i="62"/>
  <c r="M5734" i="62"/>
  <c r="L5734" i="62"/>
  <c r="M5733" i="62"/>
  <c r="L5733" i="62"/>
  <c r="M5732" i="62"/>
  <c r="L5732" i="62"/>
  <c r="M5731" i="62"/>
  <c r="L5731" i="62"/>
  <c r="M5730" i="62"/>
  <c r="L5730" i="62"/>
  <c r="M5729" i="62"/>
  <c r="L5729" i="62"/>
  <c r="M5728" i="62"/>
  <c r="L5728" i="62"/>
  <c r="M5727" i="62"/>
  <c r="L5727" i="62"/>
  <c r="M5726" i="62"/>
  <c r="L5726" i="62"/>
  <c r="M5725" i="62"/>
  <c r="L5725" i="62"/>
  <c r="M5724" i="62"/>
  <c r="L5724" i="62"/>
  <c r="M5723" i="62"/>
  <c r="L5723" i="62"/>
  <c r="M5722" i="62"/>
  <c r="L5722" i="62"/>
  <c r="M5721" i="62"/>
  <c r="L5721" i="62"/>
  <c r="M5720" i="62"/>
  <c r="L5720" i="62"/>
  <c r="M5719" i="62"/>
  <c r="L5719" i="62"/>
  <c r="M5718" i="62"/>
  <c r="L5718" i="62"/>
  <c r="M5717" i="62"/>
  <c r="L5717" i="62"/>
  <c r="M5716" i="62"/>
  <c r="L5716" i="62"/>
  <c r="M5715" i="62"/>
  <c r="L5715" i="62"/>
  <c r="M5714" i="62"/>
  <c r="L5714" i="62"/>
  <c r="M5713" i="62"/>
  <c r="L5713" i="62"/>
  <c r="M5712" i="62"/>
  <c r="L5712" i="62"/>
  <c r="M5711" i="62"/>
  <c r="L5711" i="62"/>
  <c r="M5710" i="62"/>
  <c r="L5710" i="62"/>
  <c r="M5709" i="62"/>
  <c r="L5709" i="62"/>
  <c r="M5708" i="62"/>
  <c r="L5708" i="62"/>
  <c r="M5707" i="62"/>
  <c r="L5707" i="62"/>
  <c r="M5706" i="62"/>
  <c r="L5706" i="62"/>
  <c r="M5705" i="62"/>
  <c r="L5705" i="62"/>
  <c r="M5704" i="62"/>
  <c r="L5704" i="62"/>
  <c r="M5703" i="62"/>
  <c r="L5703" i="62"/>
  <c r="M5702" i="62"/>
  <c r="L5702" i="62"/>
  <c r="M5701" i="62"/>
  <c r="L5701" i="62"/>
  <c r="M5700" i="62"/>
  <c r="L5700" i="62"/>
  <c r="M5699" i="62"/>
  <c r="L5699" i="62"/>
  <c r="M5698" i="62"/>
  <c r="L5698" i="62"/>
  <c r="M5697" i="62"/>
  <c r="L5697" i="62"/>
  <c r="M5696" i="62"/>
  <c r="L5696" i="62"/>
  <c r="M5695" i="62"/>
  <c r="L5695" i="62"/>
  <c r="M5694" i="62"/>
  <c r="L5694" i="62"/>
  <c r="M5693" i="62"/>
  <c r="L5693" i="62"/>
  <c r="M5692" i="62"/>
  <c r="L5692" i="62"/>
  <c r="M5691" i="62"/>
  <c r="L5691" i="62"/>
  <c r="M5690" i="62"/>
  <c r="L5690" i="62"/>
  <c r="M5689" i="62"/>
  <c r="L5689" i="62"/>
  <c r="M5688" i="62"/>
  <c r="L5688" i="62"/>
  <c r="M5687" i="62"/>
  <c r="L5687" i="62"/>
  <c r="M5686" i="62"/>
  <c r="L5686" i="62"/>
  <c r="M5685" i="62"/>
  <c r="L5685" i="62"/>
  <c r="M5684" i="62"/>
  <c r="L5684" i="62"/>
  <c r="M5683" i="62"/>
  <c r="L5683" i="62"/>
  <c r="M5682" i="62"/>
  <c r="L5682" i="62"/>
  <c r="M5681" i="62"/>
  <c r="L5681" i="62"/>
  <c r="M5680" i="62"/>
  <c r="L5680" i="62"/>
  <c r="M5679" i="62"/>
  <c r="L5679" i="62"/>
  <c r="M5678" i="62"/>
  <c r="L5678" i="62"/>
  <c r="M5677" i="62"/>
  <c r="L5677" i="62"/>
  <c r="M5676" i="62"/>
  <c r="L5676" i="62"/>
  <c r="M5675" i="62"/>
  <c r="L5675" i="62"/>
  <c r="M5674" i="62"/>
  <c r="L5674" i="62"/>
  <c r="M5673" i="62"/>
  <c r="L5673" i="62"/>
  <c r="M5672" i="62"/>
  <c r="L5672" i="62"/>
  <c r="M5671" i="62"/>
  <c r="L5671" i="62"/>
  <c r="M5670" i="62"/>
  <c r="L5670" i="62"/>
  <c r="M5669" i="62"/>
  <c r="L5669" i="62"/>
  <c r="M5668" i="62"/>
  <c r="L5668" i="62"/>
  <c r="M5667" i="62"/>
  <c r="L5667" i="62"/>
  <c r="M5666" i="62"/>
  <c r="L5666" i="62"/>
  <c r="M5665" i="62"/>
  <c r="L5665" i="62"/>
  <c r="M5664" i="62"/>
  <c r="L5664" i="62"/>
  <c r="M5663" i="62"/>
  <c r="L5663" i="62"/>
  <c r="M5662" i="62"/>
  <c r="L5662" i="62"/>
  <c r="M5661" i="62"/>
  <c r="L5661" i="62"/>
  <c r="M5660" i="62"/>
  <c r="L5660" i="62"/>
  <c r="M5659" i="62"/>
  <c r="L5659" i="62"/>
  <c r="M5658" i="62"/>
  <c r="L5658" i="62"/>
  <c r="M5657" i="62"/>
  <c r="L5657" i="62"/>
  <c r="M5656" i="62"/>
  <c r="L5656" i="62"/>
  <c r="M5655" i="62"/>
  <c r="L5655" i="62"/>
  <c r="M5654" i="62"/>
  <c r="L5654" i="62"/>
  <c r="M5653" i="62"/>
  <c r="L5653" i="62"/>
  <c r="M5652" i="62"/>
  <c r="L5652" i="62"/>
  <c r="M5651" i="62"/>
  <c r="L5651" i="62"/>
  <c r="M5650" i="62"/>
  <c r="L5650" i="62"/>
  <c r="M5649" i="62"/>
  <c r="L5649" i="62"/>
  <c r="M5648" i="62"/>
  <c r="L5648" i="62"/>
  <c r="M5647" i="62"/>
  <c r="L5647" i="62"/>
  <c r="M5646" i="62"/>
  <c r="L5646" i="62"/>
  <c r="M5645" i="62"/>
  <c r="L5645" i="62"/>
  <c r="M5644" i="62"/>
  <c r="L5644" i="62"/>
  <c r="M5643" i="62"/>
  <c r="L5643" i="62"/>
  <c r="M5642" i="62"/>
  <c r="L5642" i="62"/>
  <c r="M5641" i="62"/>
  <c r="L5641" i="62"/>
  <c r="M5640" i="62"/>
  <c r="L5640" i="62"/>
  <c r="M5639" i="62"/>
  <c r="L5639" i="62"/>
  <c r="M5638" i="62"/>
  <c r="L5638" i="62"/>
  <c r="M5637" i="62"/>
  <c r="L5637" i="62"/>
  <c r="M5636" i="62"/>
  <c r="L5636" i="62"/>
  <c r="M5635" i="62"/>
  <c r="L5635" i="62"/>
  <c r="M5634" i="62"/>
  <c r="L5634" i="62"/>
  <c r="M5633" i="62"/>
  <c r="L5633" i="62"/>
  <c r="M5632" i="62"/>
  <c r="L5632" i="62"/>
  <c r="M5631" i="62"/>
  <c r="L5631" i="62"/>
  <c r="M5630" i="62"/>
  <c r="L5630" i="62"/>
  <c r="M5629" i="62"/>
  <c r="L5629" i="62"/>
  <c r="M5628" i="62"/>
  <c r="L5628" i="62"/>
  <c r="M5627" i="62"/>
  <c r="L5627" i="62"/>
  <c r="M5626" i="62"/>
  <c r="L5626" i="62"/>
  <c r="M5625" i="62"/>
  <c r="L5625" i="62"/>
  <c r="M5624" i="62"/>
  <c r="L5624" i="62"/>
  <c r="M5623" i="62"/>
  <c r="L5623" i="62"/>
  <c r="M5622" i="62"/>
  <c r="L5622" i="62"/>
  <c r="M5621" i="62"/>
  <c r="L5621" i="62"/>
  <c r="M5620" i="62"/>
  <c r="L5620" i="62"/>
  <c r="M5619" i="62"/>
  <c r="L5619" i="62"/>
  <c r="M5618" i="62"/>
  <c r="L5618" i="62"/>
  <c r="M5617" i="62"/>
  <c r="L5617" i="62"/>
  <c r="M5616" i="62"/>
  <c r="L5616" i="62"/>
  <c r="M5615" i="62"/>
  <c r="L5615" i="62"/>
  <c r="M5614" i="62"/>
  <c r="L5614" i="62"/>
  <c r="M5613" i="62"/>
  <c r="L5613" i="62"/>
  <c r="M5612" i="62"/>
  <c r="L5612" i="62"/>
  <c r="M5611" i="62"/>
  <c r="L5611" i="62"/>
  <c r="M5610" i="62"/>
  <c r="L5610" i="62"/>
  <c r="M5609" i="62"/>
  <c r="L5609" i="62"/>
  <c r="M5608" i="62"/>
  <c r="L5608" i="62"/>
  <c r="M5607" i="62"/>
  <c r="L5607" i="62"/>
  <c r="M5606" i="62"/>
  <c r="L5606" i="62"/>
  <c r="M5605" i="62"/>
  <c r="L5605" i="62"/>
  <c r="M5604" i="62"/>
  <c r="L5604" i="62"/>
  <c r="M5603" i="62"/>
  <c r="L5603" i="62"/>
  <c r="M5602" i="62"/>
  <c r="L5602" i="62"/>
  <c r="M5601" i="62"/>
  <c r="L5601" i="62"/>
  <c r="M5600" i="62"/>
  <c r="L5600" i="62"/>
  <c r="M5599" i="62"/>
  <c r="L5599" i="62"/>
  <c r="M5598" i="62"/>
  <c r="L5598" i="62"/>
  <c r="M5597" i="62"/>
  <c r="L5597" i="62"/>
  <c r="M5596" i="62"/>
  <c r="L5596" i="62"/>
  <c r="M5595" i="62"/>
  <c r="L5595" i="62"/>
  <c r="M5594" i="62"/>
  <c r="L5594" i="62"/>
  <c r="M5593" i="62"/>
  <c r="L5593" i="62"/>
  <c r="M5592" i="62"/>
  <c r="L5592" i="62"/>
  <c r="M5591" i="62"/>
  <c r="L5591" i="62"/>
  <c r="M5590" i="62"/>
  <c r="L5590" i="62"/>
  <c r="M5589" i="62"/>
  <c r="L5589" i="62"/>
  <c r="M5588" i="62"/>
  <c r="L5588" i="62"/>
  <c r="M5587" i="62"/>
  <c r="L5587" i="62"/>
  <c r="M5586" i="62"/>
  <c r="L5586" i="62"/>
  <c r="M5585" i="62"/>
  <c r="L5585" i="62"/>
  <c r="M5584" i="62"/>
  <c r="L5584" i="62"/>
  <c r="M5583" i="62"/>
  <c r="L5583" i="62"/>
  <c r="M5582" i="62"/>
  <c r="L5582" i="62"/>
  <c r="M5581" i="62"/>
  <c r="L5581" i="62"/>
  <c r="M5580" i="62"/>
  <c r="L5580" i="62"/>
  <c r="M5579" i="62"/>
  <c r="L5579" i="62"/>
  <c r="M5578" i="62"/>
  <c r="L5578" i="62"/>
  <c r="M5577" i="62"/>
  <c r="L5577" i="62"/>
  <c r="M5576" i="62"/>
  <c r="L5576" i="62"/>
  <c r="M5575" i="62"/>
  <c r="L5575" i="62"/>
  <c r="M5574" i="62"/>
  <c r="L5574" i="62"/>
  <c r="M5573" i="62"/>
  <c r="L5573" i="62"/>
  <c r="M5572" i="62"/>
  <c r="L5572" i="62"/>
  <c r="M5571" i="62"/>
  <c r="L5571" i="62"/>
  <c r="M5570" i="62"/>
  <c r="L5570" i="62"/>
  <c r="M5569" i="62"/>
  <c r="L5569" i="62"/>
  <c r="M5568" i="62"/>
  <c r="L5568" i="62"/>
  <c r="M5567" i="62"/>
  <c r="L5567" i="62"/>
  <c r="M5566" i="62"/>
  <c r="L5566" i="62"/>
  <c r="M5565" i="62"/>
  <c r="L5565" i="62"/>
  <c r="M5564" i="62"/>
  <c r="L5564" i="62"/>
  <c r="M5563" i="62"/>
  <c r="L5563" i="62"/>
  <c r="M5562" i="62"/>
  <c r="L5562" i="62"/>
  <c r="M5561" i="62"/>
  <c r="L5561" i="62"/>
  <c r="M5560" i="62"/>
  <c r="L5560" i="62"/>
  <c r="M5559" i="62"/>
  <c r="L5559" i="62"/>
  <c r="M5558" i="62"/>
  <c r="L5558" i="62"/>
  <c r="M5557" i="62"/>
  <c r="L5557" i="62"/>
  <c r="M5556" i="62"/>
  <c r="L5556" i="62"/>
  <c r="M5555" i="62"/>
  <c r="L5555" i="62"/>
  <c r="M5554" i="62"/>
  <c r="L5554" i="62"/>
  <c r="M5553" i="62"/>
  <c r="L5553" i="62"/>
  <c r="M5552" i="62"/>
  <c r="L5552" i="62"/>
  <c r="M5551" i="62"/>
  <c r="L5551" i="62"/>
  <c r="M5550" i="62"/>
  <c r="L5550" i="62"/>
  <c r="M5549" i="62"/>
  <c r="L5549" i="62"/>
  <c r="M5548" i="62"/>
  <c r="L5548" i="62"/>
  <c r="M5547" i="62"/>
  <c r="L5547" i="62"/>
  <c r="M5546" i="62"/>
  <c r="L5546" i="62"/>
  <c r="M5545" i="62"/>
  <c r="L5545" i="62"/>
  <c r="M5544" i="62"/>
  <c r="L5544" i="62"/>
  <c r="M5543" i="62"/>
  <c r="L5543" i="62"/>
  <c r="M5542" i="62"/>
  <c r="L5542" i="62"/>
  <c r="M5541" i="62"/>
  <c r="L5541" i="62"/>
  <c r="M5540" i="62"/>
  <c r="L5540" i="62"/>
  <c r="M5539" i="62"/>
  <c r="L5539" i="62"/>
  <c r="M5538" i="62"/>
  <c r="L5538" i="62"/>
  <c r="M5537" i="62"/>
  <c r="L5537" i="62"/>
  <c r="M5536" i="62"/>
  <c r="L5536" i="62"/>
  <c r="M5535" i="62"/>
  <c r="L5535" i="62"/>
  <c r="M5534" i="62"/>
  <c r="L5534" i="62"/>
  <c r="M5533" i="62"/>
  <c r="L5533" i="62"/>
  <c r="M5532" i="62"/>
  <c r="L5532" i="62"/>
  <c r="M5531" i="62"/>
  <c r="L5531" i="62"/>
  <c r="M5530" i="62"/>
  <c r="L5530" i="62"/>
  <c r="M5529" i="62"/>
  <c r="L5529" i="62"/>
  <c r="M5528" i="62"/>
  <c r="L5528" i="62"/>
  <c r="M5527" i="62"/>
  <c r="L5527" i="62"/>
  <c r="M5526" i="62"/>
  <c r="L5526" i="62"/>
  <c r="M5525" i="62"/>
  <c r="L5525" i="62"/>
  <c r="M5524" i="62"/>
  <c r="L5524" i="62"/>
  <c r="M5523" i="62"/>
  <c r="L5523" i="62"/>
  <c r="M5522" i="62"/>
  <c r="L5522" i="62"/>
  <c r="M5521" i="62"/>
  <c r="L5521" i="62"/>
  <c r="M5520" i="62"/>
  <c r="L5520" i="62"/>
  <c r="M5519" i="62"/>
  <c r="L5519" i="62"/>
  <c r="M5518" i="62"/>
  <c r="L5518" i="62"/>
  <c r="M5517" i="62"/>
  <c r="L5517" i="62"/>
  <c r="M5516" i="62"/>
  <c r="L5516" i="62"/>
  <c r="M5515" i="62"/>
  <c r="L5515" i="62"/>
  <c r="M5514" i="62"/>
  <c r="L5514" i="62"/>
  <c r="M5513" i="62"/>
  <c r="L5513" i="62"/>
  <c r="M5512" i="62"/>
  <c r="L5512" i="62"/>
  <c r="M5511" i="62"/>
  <c r="L5511" i="62"/>
  <c r="M5510" i="62"/>
  <c r="L5510" i="62"/>
  <c r="M5509" i="62"/>
  <c r="L5509" i="62"/>
  <c r="M5508" i="62"/>
  <c r="L5508" i="62"/>
  <c r="M5507" i="62"/>
  <c r="L5507" i="62"/>
  <c r="M5506" i="62"/>
  <c r="L5506" i="62"/>
  <c r="M5505" i="62"/>
  <c r="L5505" i="62"/>
  <c r="M5504" i="62"/>
  <c r="L5504" i="62"/>
  <c r="M5503" i="62"/>
  <c r="L5503" i="62"/>
  <c r="M5502" i="62"/>
  <c r="L5502" i="62"/>
  <c r="M5501" i="62"/>
  <c r="L5501" i="62"/>
  <c r="M5500" i="62"/>
  <c r="L5500" i="62"/>
  <c r="M5499" i="62"/>
  <c r="L5499" i="62"/>
  <c r="M5498" i="62"/>
  <c r="L5498" i="62"/>
  <c r="M5497" i="62"/>
  <c r="L5497" i="62"/>
  <c r="M5496" i="62"/>
  <c r="L5496" i="62"/>
  <c r="M5495" i="62"/>
  <c r="L5495" i="62"/>
  <c r="M5494" i="62"/>
  <c r="L5494" i="62"/>
  <c r="M5493" i="62"/>
  <c r="L5493" i="62"/>
  <c r="M5492" i="62"/>
  <c r="L5492" i="62"/>
  <c r="M5491" i="62"/>
  <c r="L5491" i="62"/>
  <c r="M5490" i="62"/>
  <c r="L5490" i="62"/>
  <c r="M5489" i="62"/>
  <c r="L5489" i="62"/>
  <c r="M5488" i="62"/>
  <c r="L5488" i="62"/>
  <c r="M5487" i="62"/>
  <c r="L5487" i="62"/>
  <c r="M5486" i="62"/>
  <c r="L5486" i="62"/>
  <c r="M5485" i="62"/>
  <c r="L5485" i="62"/>
  <c r="M5484" i="62"/>
  <c r="L5484" i="62"/>
  <c r="M5483" i="62"/>
  <c r="L5483" i="62"/>
  <c r="M5482" i="62"/>
  <c r="L5482" i="62"/>
  <c r="M5481" i="62"/>
  <c r="L5481" i="62"/>
  <c r="M5480" i="62"/>
  <c r="L5480" i="62"/>
  <c r="M5479" i="62"/>
  <c r="L5479" i="62"/>
  <c r="M5478" i="62"/>
  <c r="L5478" i="62"/>
  <c r="M5477" i="62"/>
  <c r="L5477" i="62"/>
  <c r="M5476" i="62"/>
  <c r="L5476" i="62"/>
  <c r="M5475" i="62"/>
  <c r="L5475" i="62"/>
  <c r="M5474" i="62"/>
  <c r="L5474" i="62"/>
  <c r="M5473" i="62"/>
  <c r="L5473" i="62"/>
  <c r="M5472" i="62"/>
  <c r="L5472" i="62"/>
  <c r="M5471" i="62"/>
  <c r="L5471" i="62"/>
  <c r="M5470" i="62"/>
  <c r="L5470" i="62"/>
  <c r="M5469" i="62"/>
  <c r="L5469" i="62"/>
  <c r="M5468" i="62"/>
  <c r="L5468" i="62"/>
  <c r="M5467" i="62"/>
  <c r="L5467" i="62"/>
  <c r="M5466" i="62"/>
  <c r="L5466" i="62"/>
  <c r="M5465" i="62"/>
  <c r="L5465" i="62"/>
  <c r="M5464" i="62"/>
  <c r="L5464" i="62"/>
  <c r="M5463" i="62"/>
  <c r="L5463" i="62"/>
  <c r="M5462" i="62"/>
  <c r="L5462" i="62"/>
  <c r="M5461" i="62"/>
  <c r="L5461" i="62"/>
  <c r="M5460" i="62"/>
  <c r="L5460" i="62"/>
  <c r="M5459" i="62"/>
  <c r="L5459" i="62"/>
  <c r="M5458" i="62"/>
  <c r="L5458" i="62"/>
  <c r="M5457" i="62"/>
  <c r="L5457" i="62"/>
  <c r="M5456" i="62"/>
  <c r="L5456" i="62"/>
  <c r="M5455" i="62"/>
  <c r="L5455" i="62"/>
  <c r="M5454" i="62"/>
  <c r="L5454" i="62"/>
  <c r="M5453" i="62"/>
  <c r="L5453" i="62"/>
  <c r="M5452" i="62"/>
  <c r="L5452" i="62"/>
  <c r="M5451" i="62"/>
  <c r="L5451" i="62"/>
  <c r="M5450" i="62"/>
  <c r="L5450" i="62"/>
  <c r="M5449" i="62"/>
  <c r="L5449" i="62"/>
  <c r="M5448" i="62"/>
  <c r="L5448" i="62"/>
  <c r="M5447" i="62"/>
  <c r="L5447" i="62"/>
  <c r="M5446" i="62"/>
  <c r="L5446" i="62"/>
  <c r="M5445" i="62"/>
  <c r="L5445" i="62"/>
  <c r="M5444" i="62"/>
  <c r="L5444" i="62"/>
  <c r="M5443" i="62"/>
  <c r="L5443" i="62"/>
  <c r="M5442" i="62"/>
  <c r="L5442" i="62"/>
  <c r="M5441" i="62"/>
  <c r="L5441" i="62"/>
  <c r="M5440" i="62"/>
  <c r="L5440" i="62"/>
  <c r="M5439" i="62"/>
  <c r="L5439" i="62"/>
  <c r="M5438" i="62"/>
  <c r="L5438" i="62"/>
  <c r="M5437" i="62"/>
  <c r="L5437" i="62"/>
  <c r="M5436" i="62"/>
  <c r="L5436" i="62"/>
  <c r="M5435" i="62"/>
  <c r="L5435" i="62"/>
  <c r="M5434" i="62"/>
  <c r="L5434" i="62"/>
  <c r="M5433" i="62"/>
  <c r="L5433" i="62"/>
  <c r="M5432" i="62"/>
  <c r="L5432" i="62"/>
  <c r="M5431" i="62"/>
  <c r="L5431" i="62"/>
  <c r="M5430" i="62"/>
  <c r="L5430" i="62"/>
  <c r="M5429" i="62"/>
  <c r="L5429" i="62"/>
  <c r="M5428" i="62"/>
  <c r="L5428" i="62"/>
  <c r="M5427" i="62"/>
  <c r="L5427" i="62"/>
  <c r="M5426" i="62"/>
  <c r="L5426" i="62"/>
  <c r="M5425" i="62"/>
  <c r="L5425" i="62"/>
  <c r="M5424" i="62"/>
  <c r="L5424" i="62"/>
  <c r="M5423" i="62"/>
  <c r="L5423" i="62"/>
  <c r="M5422" i="62"/>
  <c r="L5422" i="62"/>
  <c r="M5421" i="62"/>
  <c r="L5421" i="62"/>
  <c r="M5420" i="62"/>
  <c r="L5420" i="62"/>
  <c r="M5419" i="62"/>
  <c r="L5419" i="62"/>
  <c r="M5418" i="62"/>
  <c r="L5418" i="62"/>
  <c r="M5417" i="62"/>
  <c r="L5417" i="62"/>
  <c r="M5416" i="62"/>
  <c r="L5416" i="62"/>
  <c r="M5415" i="62"/>
  <c r="L5415" i="62"/>
  <c r="M5414" i="62"/>
  <c r="L5414" i="62"/>
  <c r="M5413" i="62"/>
  <c r="L5413" i="62"/>
  <c r="M5412" i="62"/>
  <c r="L5412" i="62"/>
  <c r="M5411" i="62"/>
  <c r="L5411" i="62"/>
  <c r="M5410" i="62"/>
  <c r="L5410" i="62"/>
  <c r="M5409" i="62"/>
  <c r="L5409" i="62"/>
  <c r="M5408" i="62"/>
  <c r="L5408" i="62"/>
  <c r="M5407" i="62"/>
  <c r="L5407" i="62"/>
  <c r="M5406" i="62"/>
  <c r="L5406" i="62"/>
  <c r="M5405" i="62"/>
  <c r="L5405" i="62"/>
  <c r="M5404" i="62"/>
  <c r="L5404" i="62"/>
  <c r="M5403" i="62"/>
  <c r="L5403" i="62"/>
  <c r="M5402" i="62"/>
  <c r="L5402" i="62"/>
  <c r="M5401" i="62"/>
  <c r="L5401" i="62"/>
  <c r="M5400" i="62"/>
  <c r="L5400" i="62"/>
  <c r="M5399" i="62"/>
  <c r="L5399" i="62"/>
  <c r="M5398" i="62"/>
  <c r="L5398" i="62"/>
  <c r="M5397" i="62"/>
  <c r="L5397" i="62"/>
  <c r="M5396" i="62"/>
  <c r="L5396" i="62"/>
  <c r="M5395" i="62"/>
  <c r="L5395" i="62"/>
  <c r="M5394" i="62"/>
  <c r="L5394" i="62"/>
  <c r="M5393" i="62"/>
  <c r="L5393" i="62"/>
  <c r="M5392" i="62"/>
  <c r="L5392" i="62"/>
  <c r="M5391" i="62"/>
  <c r="L5391" i="62"/>
  <c r="M5390" i="62"/>
  <c r="L5390" i="62"/>
  <c r="M5389" i="62"/>
  <c r="L5389" i="62"/>
  <c r="M5388" i="62"/>
  <c r="L5388" i="62"/>
  <c r="M5387" i="62"/>
  <c r="L5387" i="62"/>
  <c r="M5386" i="62"/>
  <c r="L5386" i="62"/>
  <c r="M5385" i="62"/>
  <c r="L5385" i="62"/>
  <c r="M5384" i="62"/>
  <c r="L5384" i="62"/>
  <c r="M5383" i="62"/>
  <c r="L5383" i="62"/>
  <c r="M5382" i="62"/>
  <c r="L5382" i="62"/>
  <c r="M5381" i="62"/>
  <c r="L5381" i="62"/>
  <c r="M5380" i="62"/>
  <c r="L5380" i="62"/>
  <c r="M5379" i="62"/>
  <c r="L5379" i="62"/>
  <c r="M5378" i="62"/>
  <c r="L5378" i="62"/>
  <c r="M5377" i="62"/>
  <c r="L5377" i="62"/>
  <c r="M5376" i="62"/>
  <c r="L5376" i="62"/>
  <c r="M5375" i="62"/>
  <c r="L5375" i="62"/>
  <c r="M5374" i="62"/>
  <c r="L5374" i="62"/>
  <c r="M5373" i="62"/>
  <c r="L5373" i="62"/>
  <c r="M5372" i="62"/>
  <c r="L5372" i="62"/>
  <c r="M5371" i="62"/>
  <c r="L5371" i="62"/>
  <c r="M5370" i="62"/>
  <c r="L5370" i="62"/>
  <c r="M5369" i="62"/>
  <c r="L5369" i="62"/>
  <c r="M5368" i="62"/>
  <c r="L5368" i="62"/>
  <c r="M5367" i="62"/>
  <c r="L5367" i="62"/>
  <c r="M5366" i="62"/>
  <c r="L5366" i="62"/>
  <c r="M5365" i="62"/>
  <c r="L5365" i="62"/>
  <c r="M5364" i="62"/>
  <c r="L5364" i="62"/>
  <c r="M5363" i="62"/>
  <c r="L5363" i="62"/>
  <c r="M5362" i="62"/>
  <c r="L5362" i="62"/>
  <c r="M5361" i="62"/>
  <c r="L5361" i="62"/>
  <c r="M5360" i="62"/>
  <c r="L5360" i="62"/>
  <c r="M5359" i="62"/>
  <c r="L5359" i="62"/>
  <c r="M5358" i="62"/>
  <c r="L5358" i="62"/>
  <c r="M5357" i="62"/>
  <c r="L5357" i="62"/>
  <c r="M5356" i="62"/>
  <c r="L5356" i="62"/>
  <c r="M5355" i="62"/>
  <c r="L5355" i="62"/>
  <c r="M5354" i="62"/>
  <c r="L5354" i="62"/>
  <c r="M5353" i="62"/>
  <c r="L5353" i="62"/>
  <c r="M5352" i="62"/>
  <c r="L5352" i="62"/>
  <c r="M5351" i="62"/>
  <c r="L5351" i="62"/>
  <c r="M5350" i="62"/>
  <c r="L5350" i="62"/>
  <c r="M5349" i="62"/>
  <c r="L5349" i="62"/>
  <c r="M5348" i="62"/>
  <c r="L5348" i="62"/>
  <c r="M5347" i="62"/>
  <c r="L5347" i="62"/>
  <c r="M5346" i="62"/>
  <c r="L5346" i="62"/>
  <c r="M5345" i="62"/>
  <c r="L5345" i="62"/>
  <c r="M5344" i="62"/>
  <c r="L5344" i="62"/>
  <c r="M5343" i="62"/>
  <c r="L5343" i="62"/>
  <c r="M5342" i="62"/>
  <c r="L5342" i="62"/>
  <c r="M5341" i="62"/>
  <c r="L5341" i="62"/>
  <c r="M5340" i="62"/>
  <c r="L5340" i="62"/>
  <c r="M5339" i="62"/>
  <c r="L5339" i="62"/>
  <c r="M5338" i="62"/>
  <c r="L5338" i="62"/>
  <c r="M5337" i="62"/>
  <c r="L5337" i="62"/>
  <c r="M5336" i="62"/>
  <c r="L5336" i="62"/>
  <c r="M5335" i="62"/>
  <c r="L5335" i="62"/>
  <c r="M5334" i="62"/>
  <c r="L5334" i="62"/>
  <c r="M5333" i="62"/>
  <c r="L5333" i="62"/>
  <c r="M5332" i="62"/>
  <c r="L5332" i="62"/>
  <c r="M5331" i="62"/>
  <c r="L5331" i="62"/>
  <c r="M5330" i="62"/>
  <c r="L5330" i="62"/>
  <c r="M5329" i="62"/>
  <c r="L5329" i="62"/>
  <c r="M5328" i="62"/>
  <c r="L5328" i="62"/>
  <c r="M5327" i="62"/>
  <c r="L5327" i="62"/>
  <c r="M5326" i="62"/>
  <c r="L5326" i="62"/>
  <c r="M5325" i="62"/>
  <c r="L5325" i="62"/>
  <c r="M5324" i="62"/>
  <c r="L5324" i="62"/>
  <c r="M5323" i="62"/>
  <c r="L5323" i="62"/>
  <c r="M5322" i="62"/>
  <c r="L5322" i="62"/>
  <c r="M5321" i="62"/>
  <c r="L5321" i="62"/>
  <c r="M5320" i="62"/>
  <c r="L5320" i="62"/>
  <c r="M5319" i="62"/>
  <c r="L5319" i="62"/>
  <c r="M5318" i="62"/>
  <c r="L5318" i="62"/>
  <c r="M5317" i="62"/>
  <c r="L5317" i="62"/>
  <c r="M5316" i="62"/>
  <c r="L5316" i="62"/>
  <c r="M5315" i="62"/>
  <c r="L5315" i="62"/>
  <c r="M5314" i="62"/>
  <c r="L5314" i="62"/>
  <c r="M5313" i="62"/>
  <c r="L5313" i="62"/>
  <c r="M5312" i="62"/>
  <c r="L5312" i="62"/>
  <c r="M5311" i="62"/>
  <c r="L5311" i="62"/>
  <c r="M5310" i="62"/>
  <c r="L5310" i="62"/>
  <c r="M5309" i="62"/>
  <c r="L5309" i="62"/>
  <c r="M5308" i="62"/>
  <c r="L5308" i="62"/>
  <c r="M5307" i="62"/>
  <c r="L5307" i="62"/>
  <c r="M5306" i="62"/>
  <c r="L5306" i="62"/>
  <c r="M5305" i="62"/>
  <c r="L5305" i="62"/>
  <c r="M5304" i="62"/>
  <c r="L5304" i="62"/>
  <c r="M5303" i="62"/>
  <c r="L5303" i="62"/>
  <c r="M5302" i="62"/>
  <c r="L5302" i="62"/>
  <c r="M5301" i="62"/>
  <c r="L5301" i="62"/>
  <c r="M5300" i="62"/>
  <c r="L5300" i="62"/>
  <c r="M5299" i="62"/>
  <c r="L5299" i="62"/>
  <c r="M5298" i="62"/>
  <c r="L5298" i="62"/>
  <c r="M5297" i="62"/>
  <c r="L5297" i="62"/>
  <c r="M5296" i="62"/>
  <c r="L5296" i="62"/>
  <c r="M5295" i="62"/>
  <c r="L5295" i="62"/>
  <c r="M5294" i="62"/>
  <c r="L5294" i="62"/>
  <c r="M5293" i="62"/>
  <c r="L5293" i="62"/>
  <c r="M5292" i="62"/>
  <c r="L5292" i="62"/>
  <c r="M5291" i="62"/>
  <c r="L5291" i="62"/>
  <c r="M5290" i="62"/>
  <c r="L5290" i="62"/>
  <c r="M5289" i="62"/>
  <c r="L5289" i="62"/>
  <c r="M5288" i="62"/>
  <c r="L5288" i="62"/>
  <c r="M5287" i="62"/>
  <c r="L5287" i="62"/>
  <c r="M5286" i="62"/>
  <c r="L5286" i="62"/>
  <c r="M5285" i="62"/>
  <c r="L5285" i="62"/>
  <c r="M5284" i="62"/>
  <c r="L5284" i="62"/>
  <c r="M5283" i="62"/>
  <c r="L5283" i="62"/>
  <c r="M5282" i="62"/>
  <c r="L5282" i="62"/>
  <c r="M5281" i="62"/>
  <c r="L5281" i="62"/>
  <c r="M5280" i="62"/>
  <c r="L5280" i="62"/>
  <c r="M5279" i="62"/>
  <c r="L5279" i="62"/>
  <c r="M5278" i="62"/>
  <c r="L5278" i="62"/>
  <c r="M5277" i="62"/>
  <c r="L5277" i="62"/>
  <c r="M5276" i="62"/>
  <c r="L5276" i="62"/>
  <c r="M5275" i="62"/>
  <c r="L5275" i="62"/>
  <c r="M5274" i="62"/>
  <c r="L5274" i="62"/>
  <c r="M5273" i="62"/>
  <c r="L5273" i="62"/>
  <c r="M5272" i="62"/>
  <c r="L5272" i="62"/>
  <c r="M5271" i="62"/>
  <c r="L5271" i="62"/>
  <c r="M5270" i="62"/>
  <c r="L5270" i="62"/>
  <c r="M5269" i="62"/>
  <c r="L5269" i="62"/>
  <c r="M5268" i="62"/>
  <c r="L5268" i="62"/>
  <c r="M5267" i="62"/>
  <c r="L5267" i="62"/>
  <c r="M5266" i="62"/>
  <c r="L5266" i="62"/>
  <c r="M5265" i="62"/>
  <c r="L5265" i="62"/>
  <c r="M5264" i="62"/>
  <c r="L5264" i="62"/>
  <c r="M5263" i="62"/>
  <c r="L5263" i="62"/>
  <c r="M5262" i="62"/>
  <c r="L5262" i="62"/>
  <c r="M5261" i="62"/>
  <c r="L5261" i="62"/>
  <c r="M5260" i="62"/>
  <c r="L5260" i="62"/>
  <c r="M5259" i="62"/>
  <c r="L5259" i="62"/>
  <c r="M5258" i="62"/>
  <c r="L5258" i="62"/>
  <c r="M5257" i="62"/>
  <c r="L5257" i="62"/>
  <c r="M5256" i="62"/>
  <c r="L5256" i="62"/>
  <c r="M5255" i="62"/>
  <c r="L5255" i="62"/>
  <c r="M5254" i="62"/>
  <c r="L5254" i="62"/>
  <c r="M5253" i="62"/>
  <c r="L5253" i="62"/>
  <c r="M5252" i="62"/>
  <c r="L5252" i="62"/>
  <c r="M5251" i="62"/>
  <c r="L5251" i="62"/>
  <c r="M5250" i="62"/>
  <c r="L5250" i="62"/>
  <c r="M5249" i="62"/>
  <c r="L5249" i="62"/>
  <c r="M5248" i="62"/>
  <c r="L5248" i="62"/>
  <c r="M5247" i="62"/>
  <c r="L5247" i="62"/>
  <c r="M5246" i="62"/>
  <c r="L5246" i="62"/>
  <c r="M5245" i="62"/>
  <c r="L5245" i="62"/>
  <c r="M5244" i="62"/>
  <c r="L5244" i="62"/>
  <c r="M5243" i="62"/>
  <c r="L5243" i="62"/>
  <c r="M5242" i="62"/>
  <c r="L5242" i="62"/>
  <c r="M5241" i="62"/>
  <c r="L5241" i="62"/>
  <c r="M5240" i="62"/>
  <c r="L5240" i="62"/>
  <c r="M5239" i="62"/>
  <c r="L5239" i="62"/>
  <c r="M5238" i="62"/>
  <c r="L5238" i="62"/>
  <c r="M5237" i="62"/>
  <c r="L5237" i="62"/>
  <c r="M5236" i="62"/>
  <c r="L5236" i="62"/>
  <c r="M5235" i="62"/>
  <c r="L5235" i="62"/>
  <c r="M5234" i="62"/>
  <c r="L5234" i="62"/>
  <c r="M5233" i="62"/>
  <c r="L5233" i="62"/>
  <c r="M5232" i="62"/>
  <c r="L5232" i="62"/>
  <c r="M5231" i="62"/>
  <c r="L5231" i="62"/>
  <c r="M5230" i="62"/>
  <c r="L5230" i="62"/>
  <c r="M5229" i="62"/>
  <c r="L5229" i="62"/>
  <c r="M5228" i="62"/>
  <c r="L5228" i="62"/>
  <c r="M5227" i="62"/>
  <c r="L5227" i="62"/>
  <c r="M5226" i="62"/>
  <c r="L5226" i="62"/>
  <c r="M5225" i="62"/>
  <c r="L5225" i="62"/>
  <c r="M5224" i="62"/>
  <c r="L5224" i="62"/>
  <c r="M5223" i="62"/>
  <c r="L5223" i="62"/>
  <c r="M5222" i="62"/>
  <c r="L5222" i="62"/>
  <c r="M5221" i="62"/>
  <c r="L5221" i="62"/>
  <c r="M5220" i="62"/>
  <c r="L5220" i="62"/>
  <c r="M5219" i="62"/>
  <c r="L5219" i="62"/>
  <c r="M5218" i="62"/>
  <c r="L5218" i="62"/>
  <c r="M5217" i="62"/>
  <c r="L5217" i="62"/>
  <c r="M5216" i="62"/>
  <c r="L5216" i="62"/>
  <c r="M5215" i="62"/>
  <c r="L5215" i="62"/>
  <c r="M5214" i="62"/>
  <c r="L5214" i="62"/>
  <c r="M5213" i="62"/>
  <c r="L5213" i="62"/>
  <c r="M5212" i="62"/>
  <c r="L5212" i="62"/>
  <c r="M5211" i="62"/>
  <c r="L5211" i="62"/>
  <c r="M5210" i="62"/>
  <c r="L5210" i="62"/>
  <c r="M5209" i="62"/>
  <c r="L5209" i="62"/>
  <c r="M5208" i="62"/>
  <c r="L5208" i="62"/>
  <c r="M5207" i="62"/>
  <c r="L5207" i="62"/>
  <c r="M5206" i="62"/>
  <c r="L5206" i="62"/>
  <c r="M5205" i="62"/>
  <c r="L5205" i="62"/>
  <c r="M5204" i="62"/>
  <c r="L5204" i="62"/>
  <c r="M5203" i="62"/>
  <c r="L5203" i="62"/>
  <c r="M5202" i="62"/>
  <c r="L5202" i="62"/>
  <c r="M5201" i="62"/>
  <c r="L5201" i="62"/>
  <c r="M5200" i="62"/>
  <c r="L5200" i="62"/>
  <c r="M5199" i="62"/>
  <c r="L5199" i="62"/>
  <c r="M5198" i="62"/>
  <c r="L5198" i="62"/>
  <c r="M5197" i="62"/>
  <c r="L5197" i="62"/>
  <c r="M5196" i="62"/>
  <c r="L5196" i="62"/>
  <c r="M5195" i="62"/>
  <c r="L5195" i="62"/>
  <c r="M5194" i="62"/>
  <c r="L5194" i="62"/>
  <c r="M5193" i="62"/>
  <c r="L5193" i="62"/>
  <c r="M5192" i="62"/>
  <c r="L5192" i="62"/>
  <c r="M5191" i="62"/>
  <c r="L5191" i="62"/>
  <c r="M5190" i="62"/>
  <c r="L5190" i="62"/>
  <c r="M5189" i="62"/>
  <c r="L5189" i="62"/>
  <c r="M5188" i="62"/>
  <c r="L5188" i="62"/>
  <c r="M5187" i="62"/>
  <c r="L5187" i="62"/>
  <c r="M5186" i="62"/>
  <c r="L5186" i="62"/>
  <c r="M5185" i="62"/>
  <c r="L5185" i="62"/>
  <c r="M5184" i="62"/>
  <c r="L5184" i="62"/>
  <c r="M5183" i="62"/>
  <c r="L5183" i="62"/>
  <c r="M5182" i="62"/>
  <c r="L5182" i="62"/>
  <c r="M5181" i="62"/>
  <c r="L5181" i="62"/>
  <c r="M5180" i="62"/>
  <c r="L5180" i="62"/>
  <c r="M5179" i="62"/>
  <c r="L5179" i="62"/>
  <c r="M5178" i="62"/>
  <c r="L5178" i="62"/>
  <c r="M5177" i="62"/>
  <c r="L5177" i="62"/>
  <c r="M5176" i="62"/>
  <c r="L5176" i="62"/>
  <c r="M5175" i="62"/>
  <c r="L5175" i="62"/>
  <c r="M5174" i="62"/>
  <c r="L5174" i="62"/>
  <c r="M5173" i="62"/>
  <c r="L5173" i="62"/>
  <c r="M5172" i="62"/>
  <c r="L5172" i="62"/>
  <c r="M5171" i="62"/>
  <c r="L5171" i="62"/>
  <c r="M5170" i="62"/>
  <c r="L5170" i="62"/>
  <c r="M5169" i="62"/>
  <c r="L5169" i="62"/>
  <c r="M5168" i="62"/>
  <c r="L5168" i="62"/>
  <c r="M5167" i="62"/>
  <c r="L5167" i="62"/>
  <c r="M5166" i="62"/>
  <c r="L5166" i="62"/>
  <c r="M5165" i="62"/>
  <c r="L5165" i="62"/>
  <c r="M5164" i="62"/>
  <c r="L5164" i="62"/>
  <c r="M5163" i="62"/>
  <c r="L5163" i="62"/>
  <c r="M5162" i="62"/>
  <c r="L5162" i="62"/>
  <c r="M5161" i="62"/>
  <c r="L5161" i="62"/>
  <c r="M5160" i="62"/>
  <c r="L5160" i="62"/>
  <c r="M5159" i="62"/>
  <c r="L5159" i="62"/>
  <c r="M5158" i="62"/>
  <c r="L5158" i="62"/>
  <c r="M5157" i="62"/>
  <c r="L5157" i="62"/>
  <c r="M5156" i="62"/>
  <c r="L5156" i="62"/>
  <c r="M5155" i="62"/>
  <c r="L5155" i="62"/>
  <c r="M5154" i="62"/>
  <c r="L5154" i="62"/>
  <c r="M5153" i="62"/>
  <c r="L5153" i="62"/>
  <c r="M5152" i="62"/>
  <c r="L5152" i="62"/>
  <c r="M5151" i="62"/>
  <c r="L5151" i="62"/>
  <c r="M5150" i="62"/>
  <c r="L5150" i="62"/>
  <c r="M5149" i="62"/>
  <c r="L5149" i="62"/>
  <c r="M5148" i="62"/>
  <c r="L5148" i="62"/>
  <c r="M5147" i="62"/>
  <c r="L5147" i="62"/>
  <c r="M5146" i="62"/>
  <c r="L5146" i="62"/>
  <c r="M5145" i="62"/>
  <c r="L5145" i="62"/>
  <c r="M5144" i="62"/>
  <c r="L5144" i="62"/>
  <c r="M5143" i="62"/>
  <c r="L5143" i="62"/>
  <c r="M5142" i="62"/>
  <c r="L5142" i="62"/>
  <c r="M5141" i="62"/>
  <c r="L5141" i="62"/>
  <c r="M5140" i="62"/>
  <c r="L5140" i="62"/>
  <c r="M5139" i="62"/>
  <c r="L5139" i="62"/>
  <c r="M5138" i="62"/>
  <c r="L5138" i="62"/>
  <c r="M5137" i="62"/>
  <c r="L5137" i="62"/>
  <c r="M5136" i="62"/>
  <c r="L5136" i="62"/>
  <c r="M5135" i="62"/>
  <c r="L5135" i="62"/>
  <c r="M5134" i="62"/>
  <c r="L5134" i="62"/>
  <c r="M5133" i="62"/>
  <c r="L5133" i="62"/>
  <c r="M5132" i="62"/>
  <c r="L5132" i="62"/>
  <c r="M5131" i="62"/>
  <c r="L5131" i="62"/>
  <c r="M5130" i="62"/>
  <c r="L5130" i="62"/>
  <c r="M5129" i="62"/>
  <c r="L5129" i="62"/>
  <c r="M5128" i="62"/>
  <c r="L5128" i="62"/>
  <c r="M5127" i="62"/>
  <c r="L5127" i="62"/>
  <c r="M5126" i="62"/>
  <c r="L5126" i="62"/>
  <c r="M5125" i="62"/>
  <c r="L5125" i="62"/>
  <c r="M5124" i="62"/>
  <c r="L5124" i="62"/>
  <c r="M5123" i="62"/>
  <c r="L5123" i="62"/>
  <c r="M5122" i="62"/>
  <c r="L5122" i="62"/>
  <c r="M5121" i="62"/>
  <c r="L5121" i="62"/>
  <c r="M5120" i="62"/>
  <c r="L5120" i="62"/>
  <c r="M5119" i="62"/>
  <c r="L5119" i="62"/>
  <c r="M5118" i="62"/>
  <c r="L5118" i="62"/>
  <c r="M5117" i="62"/>
  <c r="L5117" i="62"/>
  <c r="M5116" i="62"/>
  <c r="L5116" i="62"/>
  <c r="M5115" i="62"/>
  <c r="L5115" i="62"/>
  <c r="M5114" i="62"/>
  <c r="L5114" i="62"/>
  <c r="M5113" i="62"/>
  <c r="L5113" i="62"/>
  <c r="M5112" i="62"/>
  <c r="L5112" i="62"/>
  <c r="M5111" i="62"/>
  <c r="L5111" i="62"/>
  <c r="M5110" i="62"/>
  <c r="L5110" i="62"/>
  <c r="M5109" i="62"/>
  <c r="L5109" i="62"/>
  <c r="M5108" i="62"/>
  <c r="L5108" i="62"/>
  <c r="M5107" i="62"/>
  <c r="L5107" i="62"/>
  <c r="M5106" i="62"/>
  <c r="L5106" i="62"/>
  <c r="M5105" i="62"/>
  <c r="L5105" i="62"/>
  <c r="M5104" i="62"/>
  <c r="L5104" i="62"/>
  <c r="M5103" i="62"/>
  <c r="L5103" i="62"/>
  <c r="M5102" i="62"/>
  <c r="L5102" i="62"/>
  <c r="M5101" i="62"/>
  <c r="L5101" i="62"/>
  <c r="M5100" i="62"/>
  <c r="L5100" i="62"/>
  <c r="M5099" i="62"/>
  <c r="L5099" i="62"/>
  <c r="M5098" i="62"/>
  <c r="L5098" i="62"/>
  <c r="M5097" i="62"/>
  <c r="L5097" i="62"/>
  <c r="M5096" i="62"/>
  <c r="L5096" i="62"/>
  <c r="M5095" i="62"/>
  <c r="L5095" i="62"/>
  <c r="M5094" i="62"/>
  <c r="L5094" i="62"/>
  <c r="M5093" i="62"/>
  <c r="L5093" i="62"/>
  <c r="M5092" i="62"/>
  <c r="L5092" i="62"/>
  <c r="M5091" i="62"/>
  <c r="L5091" i="62"/>
  <c r="M5090" i="62"/>
  <c r="L5090" i="62"/>
  <c r="M5089" i="62"/>
  <c r="L5089" i="62"/>
  <c r="M5088" i="62"/>
  <c r="L5088" i="62"/>
  <c r="M5087" i="62"/>
  <c r="L5087" i="62"/>
  <c r="M5086" i="62"/>
  <c r="L5086" i="62"/>
  <c r="M5085" i="62"/>
  <c r="L5085" i="62"/>
  <c r="M5084" i="62"/>
  <c r="L5084" i="62"/>
  <c r="M5083" i="62"/>
  <c r="L5083" i="62"/>
  <c r="M5082" i="62"/>
  <c r="L5082" i="62"/>
  <c r="M5081" i="62"/>
  <c r="L5081" i="62"/>
  <c r="M5080" i="62"/>
  <c r="L5080" i="62"/>
  <c r="M5079" i="62"/>
  <c r="L5079" i="62"/>
  <c r="M5078" i="62"/>
  <c r="L5078" i="62"/>
  <c r="M5077" i="62"/>
  <c r="L5077" i="62"/>
  <c r="M5076" i="62"/>
  <c r="L5076" i="62"/>
  <c r="M5075" i="62"/>
  <c r="L5075" i="62"/>
  <c r="M5074" i="62"/>
  <c r="L5074" i="62"/>
  <c r="M5073" i="62"/>
  <c r="L5073" i="62"/>
  <c r="M5072" i="62"/>
  <c r="L5072" i="62"/>
  <c r="M5071" i="62"/>
  <c r="L5071" i="62"/>
  <c r="M5070" i="62"/>
  <c r="L5070" i="62"/>
  <c r="M5069" i="62"/>
  <c r="L5069" i="62"/>
  <c r="M5068" i="62"/>
  <c r="L5068" i="62"/>
  <c r="M5067" i="62"/>
  <c r="L5067" i="62"/>
  <c r="M5066" i="62"/>
  <c r="L5066" i="62"/>
  <c r="M5065" i="62"/>
  <c r="L5065" i="62"/>
  <c r="M5064" i="62"/>
  <c r="L5064" i="62"/>
  <c r="M5063" i="62"/>
  <c r="L5063" i="62"/>
  <c r="M5062" i="62"/>
  <c r="L5062" i="62"/>
  <c r="M5061" i="62"/>
  <c r="L5061" i="62"/>
  <c r="M5060" i="62"/>
  <c r="L5060" i="62"/>
  <c r="M5059" i="62"/>
  <c r="L5059" i="62"/>
  <c r="M5058" i="62"/>
  <c r="L5058" i="62"/>
  <c r="M5057" i="62"/>
  <c r="L5057" i="62"/>
  <c r="M5056" i="62"/>
  <c r="L5056" i="62"/>
  <c r="M5055" i="62"/>
  <c r="L5055" i="62"/>
  <c r="M5054" i="62"/>
  <c r="L5054" i="62"/>
  <c r="M5053" i="62"/>
  <c r="L5053" i="62"/>
  <c r="M5052" i="62"/>
  <c r="L5052" i="62"/>
  <c r="M5051" i="62"/>
  <c r="L5051" i="62"/>
  <c r="M5050" i="62"/>
  <c r="L5050" i="62"/>
  <c r="M5049" i="62"/>
  <c r="L5049" i="62"/>
  <c r="M5048" i="62"/>
  <c r="L5048" i="62"/>
  <c r="M5047" i="62"/>
  <c r="L5047" i="62"/>
  <c r="M5046" i="62"/>
  <c r="L5046" i="62"/>
  <c r="M5045" i="62"/>
  <c r="L5045" i="62"/>
  <c r="M5044" i="62"/>
  <c r="L5044" i="62"/>
  <c r="M5043" i="62"/>
  <c r="L5043" i="62"/>
  <c r="M5042" i="62"/>
  <c r="L5042" i="62"/>
  <c r="M5041" i="62"/>
  <c r="L5041" i="62"/>
  <c r="M5040" i="62"/>
  <c r="L5040" i="62"/>
  <c r="M5039" i="62"/>
  <c r="L5039" i="62"/>
  <c r="M5038" i="62"/>
  <c r="L5038" i="62"/>
  <c r="M5037" i="62"/>
  <c r="L5037" i="62"/>
  <c r="M5036" i="62"/>
  <c r="L5036" i="62"/>
  <c r="M5035" i="62"/>
  <c r="L5035" i="62"/>
  <c r="M5034" i="62"/>
  <c r="L5034" i="62"/>
  <c r="M5033" i="62"/>
  <c r="L5033" i="62"/>
  <c r="M5032" i="62"/>
  <c r="L5032" i="62"/>
  <c r="M5031" i="62"/>
  <c r="L5031" i="62"/>
  <c r="M5030" i="62"/>
  <c r="L5030" i="62"/>
  <c r="M5029" i="62"/>
  <c r="L5029" i="62"/>
  <c r="M5028" i="62"/>
  <c r="L5028" i="62"/>
  <c r="M5027" i="62"/>
  <c r="L5027" i="62"/>
  <c r="M5026" i="62"/>
  <c r="L5026" i="62"/>
  <c r="M5025" i="62"/>
  <c r="L5025" i="62"/>
  <c r="M5024" i="62"/>
  <c r="L5024" i="62"/>
  <c r="M5023" i="62"/>
  <c r="L5023" i="62"/>
  <c r="M5022" i="62"/>
  <c r="L5022" i="62"/>
  <c r="M5021" i="62"/>
  <c r="L5021" i="62"/>
  <c r="M5020" i="62"/>
  <c r="L5020" i="62"/>
  <c r="M5019" i="62"/>
  <c r="L5019" i="62"/>
  <c r="M5018" i="62"/>
  <c r="L5018" i="62"/>
  <c r="M5017" i="62"/>
  <c r="L5017" i="62"/>
  <c r="M5016" i="62"/>
  <c r="L5016" i="62"/>
  <c r="M5015" i="62"/>
  <c r="L5015" i="62"/>
  <c r="M5014" i="62"/>
  <c r="L5014" i="62"/>
  <c r="M5013" i="62"/>
  <c r="L5013" i="62"/>
  <c r="M5012" i="62"/>
  <c r="L5012" i="62"/>
  <c r="M5011" i="62"/>
  <c r="L5011" i="62"/>
  <c r="M5010" i="62"/>
  <c r="L5010" i="62"/>
  <c r="M5009" i="62"/>
  <c r="L5009" i="62"/>
  <c r="M5008" i="62"/>
  <c r="L5008" i="62"/>
  <c r="M5007" i="62"/>
  <c r="L5007" i="62"/>
  <c r="M5006" i="62"/>
  <c r="L5006" i="62"/>
  <c r="M5005" i="62"/>
  <c r="L5005" i="62"/>
  <c r="M5004" i="62"/>
  <c r="L5004" i="62"/>
  <c r="M5003" i="62"/>
  <c r="L5003" i="62"/>
  <c r="M5002" i="62"/>
  <c r="L5002" i="62"/>
  <c r="M5001" i="62"/>
  <c r="L5001" i="62"/>
  <c r="M5000" i="62"/>
  <c r="L5000" i="62"/>
  <c r="M4999" i="62"/>
  <c r="L4999" i="62"/>
  <c r="M4998" i="62"/>
  <c r="L4998" i="62"/>
  <c r="M4997" i="62"/>
  <c r="L4997" i="62"/>
  <c r="M4996" i="62"/>
  <c r="L4996" i="62"/>
  <c r="M4995" i="62"/>
  <c r="L4995" i="62"/>
  <c r="M4994" i="62"/>
  <c r="L4994" i="62"/>
  <c r="M4993" i="62"/>
  <c r="L4993" i="62"/>
  <c r="M4992" i="62"/>
  <c r="L4992" i="62"/>
  <c r="M4991" i="62"/>
  <c r="L4991" i="62"/>
  <c r="M4990" i="62"/>
  <c r="L4990" i="62"/>
  <c r="M4989" i="62"/>
  <c r="L4989" i="62"/>
  <c r="M4988" i="62"/>
  <c r="L4988" i="62"/>
  <c r="M4987" i="62"/>
  <c r="L4987" i="62"/>
  <c r="M4986" i="62"/>
  <c r="L4986" i="62"/>
  <c r="M4985" i="62"/>
  <c r="L4985" i="62"/>
  <c r="M4984" i="62"/>
  <c r="L4984" i="62"/>
  <c r="M4983" i="62"/>
  <c r="L4983" i="62"/>
  <c r="M4982" i="62"/>
  <c r="L4982" i="62"/>
  <c r="M4981" i="62"/>
  <c r="L4981" i="62"/>
  <c r="M4980" i="62"/>
  <c r="L4980" i="62"/>
  <c r="M4979" i="62"/>
  <c r="L4979" i="62"/>
  <c r="M4978" i="62"/>
  <c r="L4978" i="62"/>
  <c r="M4977" i="62"/>
  <c r="L4977" i="62"/>
  <c r="M4976" i="62"/>
  <c r="L4976" i="62"/>
  <c r="M4975" i="62"/>
  <c r="L4975" i="62"/>
  <c r="M4974" i="62"/>
  <c r="L4974" i="62"/>
  <c r="M4973" i="62"/>
  <c r="L4973" i="62"/>
  <c r="M4972" i="62"/>
  <c r="L4972" i="62"/>
  <c r="M4971" i="62"/>
  <c r="L4971" i="62"/>
  <c r="M4970" i="62"/>
  <c r="L4970" i="62"/>
  <c r="M4969" i="62"/>
  <c r="L4969" i="62"/>
  <c r="M4968" i="62"/>
  <c r="L4968" i="62"/>
  <c r="M4967" i="62"/>
  <c r="L4967" i="62"/>
  <c r="M4966" i="62"/>
  <c r="L4966" i="62"/>
  <c r="M4965" i="62"/>
  <c r="L4965" i="62"/>
  <c r="M4964" i="62"/>
  <c r="L4964" i="62"/>
  <c r="M4963" i="62"/>
  <c r="L4963" i="62"/>
  <c r="M4962" i="62"/>
  <c r="L4962" i="62"/>
  <c r="M4961" i="62"/>
  <c r="L4961" i="62"/>
  <c r="M4960" i="62"/>
  <c r="L4960" i="62"/>
  <c r="M4959" i="62"/>
  <c r="L4959" i="62"/>
  <c r="M4958" i="62"/>
  <c r="L4958" i="62"/>
  <c r="M4957" i="62"/>
  <c r="L4957" i="62"/>
  <c r="M4956" i="62"/>
  <c r="L4956" i="62"/>
  <c r="M4955" i="62"/>
  <c r="L4955" i="62"/>
  <c r="M4954" i="62"/>
  <c r="L4954" i="62"/>
  <c r="M4953" i="62"/>
  <c r="L4953" i="62"/>
  <c r="M4952" i="62"/>
  <c r="L4952" i="62"/>
  <c r="M4951" i="62"/>
  <c r="L4951" i="62"/>
  <c r="M4950" i="62"/>
  <c r="L4950" i="62"/>
  <c r="M4949" i="62"/>
  <c r="L4949" i="62"/>
  <c r="M4948" i="62"/>
  <c r="L4948" i="62"/>
  <c r="M4947" i="62"/>
  <c r="L4947" i="62"/>
  <c r="M4946" i="62"/>
  <c r="L4946" i="62"/>
  <c r="M4945" i="62"/>
  <c r="L4945" i="62"/>
  <c r="M4944" i="62"/>
  <c r="L4944" i="62"/>
  <c r="M4943" i="62"/>
  <c r="L4943" i="62"/>
  <c r="M4942" i="62"/>
  <c r="L4942" i="62"/>
  <c r="M4941" i="62"/>
  <c r="L4941" i="62"/>
  <c r="M4940" i="62"/>
  <c r="L4940" i="62"/>
  <c r="M4939" i="62"/>
  <c r="L4939" i="62"/>
  <c r="M4938" i="62"/>
  <c r="L4938" i="62"/>
  <c r="M4937" i="62"/>
  <c r="L4937" i="62"/>
  <c r="M4936" i="62"/>
  <c r="L4936" i="62"/>
  <c r="M4935" i="62"/>
  <c r="L4935" i="62"/>
  <c r="M4934" i="62"/>
  <c r="L4934" i="62"/>
  <c r="M4933" i="62"/>
  <c r="L4933" i="62"/>
  <c r="M4932" i="62"/>
  <c r="L4932" i="62"/>
  <c r="M4931" i="62"/>
  <c r="L4931" i="62"/>
  <c r="M4930" i="62"/>
  <c r="L4930" i="62"/>
  <c r="M4929" i="62"/>
  <c r="L4929" i="62"/>
  <c r="M4928" i="62"/>
  <c r="L4928" i="62"/>
  <c r="M4927" i="62"/>
  <c r="L4927" i="62"/>
  <c r="M4926" i="62"/>
  <c r="L4926" i="62"/>
  <c r="M4925" i="62"/>
  <c r="L4925" i="62"/>
  <c r="M4924" i="62"/>
  <c r="L4924" i="62"/>
  <c r="M4923" i="62"/>
  <c r="L4923" i="62"/>
  <c r="M4922" i="62"/>
  <c r="L4922" i="62"/>
  <c r="M4921" i="62"/>
  <c r="L4921" i="62"/>
  <c r="M4920" i="62"/>
  <c r="L4920" i="62"/>
  <c r="M4919" i="62"/>
  <c r="L4919" i="62"/>
  <c r="M4918" i="62"/>
  <c r="L4918" i="62"/>
  <c r="M4917" i="62"/>
  <c r="L4917" i="62"/>
  <c r="M4916" i="62"/>
  <c r="L4916" i="62"/>
  <c r="M4915" i="62"/>
  <c r="L4915" i="62"/>
  <c r="M4914" i="62"/>
  <c r="L4914" i="62"/>
  <c r="M4913" i="62"/>
  <c r="L4913" i="62"/>
  <c r="M4912" i="62"/>
  <c r="L4912" i="62"/>
  <c r="M4911" i="62"/>
  <c r="L4911" i="62"/>
  <c r="M4910" i="62"/>
  <c r="L4910" i="62"/>
  <c r="M4909" i="62"/>
  <c r="L4909" i="62"/>
  <c r="M4908" i="62"/>
  <c r="L4908" i="62"/>
  <c r="M4907" i="62"/>
  <c r="L4907" i="62"/>
  <c r="M4906" i="62"/>
  <c r="L4906" i="62"/>
  <c r="M4905" i="62"/>
  <c r="L4905" i="62"/>
  <c r="M4904" i="62"/>
  <c r="L4904" i="62"/>
  <c r="M4903" i="62"/>
  <c r="L4903" i="62"/>
  <c r="M4902" i="62"/>
  <c r="L4902" i="62"/>
  <c r="M4901" i="62"/>
  <c r="L4901" i="62"/>
  <c r="M4900" i="62"/>
  <c r="L4900" i="62"/>
  <c r="M4899" i="62"/>
  <c r="L4899" i="62"/>
  <c r="M4898" i="62"/>
  <c r="L4898" i="62"/>
  <c r="M4897" i="62"/>
  <c r="L4897" i="62"/>
  <c r="M4896" i="62"/>
  <c r="L4896" i="62"/>
  <c r="M4895" i="62"/>
  <c r="L4895" i="62"/>
  <c r="M4894" i="62"/>
  <c r="L4894" i="62"/>
  <c r="M4893" i="62"/>
  <c r="L4893" i="62"/>
  <c r="M4892" i="62"/>
  <c r="L4892" i="62"/>
  <c r="M4891" i="62"/>
  <c r="L4891" i="62"/>
  <c r="M4890" i="62"/>
  <c r="L4890" i="62"/>
  <c r="M4889" i="62"/>
  <c r="L4889" i="62"/>
  <c r="M4888" i="62"/>
  <c r="L4888" i="62"/>
  <c r="M4887" i="62"/>
  <c r="L4887" i="62"/>
  <c r="M4886" i="62"/>
  <c r="L4886" i="62"/>
  <c r="M4885" i="62"/>
  <c r="L4885" i="62"/>
  <c r="M4884" i="62"/>
  <c r="L4884" i="62"/>
  <c r="M4883" i="62"/>
  <c r="L4883" i="62"/>
  <c r="M4882" i="62"/>
  <c r="L4882" i="62"/>
  <c r="M4881" i="62"/>
  <c r="L4881" i="62"/>
  <c r="M4880" i="62"/>
  <c r="L4880" i="62"/>
  <c r="M4879" i="62"/>
  <c r="L4879" i="62"/>
  <c r="M4878" i="62"/>
  <c r="L4878" i="62"/>
  <c r="M4877" i="62"/>
  <c r="L4877" i="62"/>
  <c r="M4876" i="62"/>
  <c r="L4876" i="62"/>
  <c r="M4875" i="62"/>
  <c r="L4875" i="62"/>
  <c r="M4874" i="62"/>
  <c r="L4874" i="62"/>
  <c r="M4873" i="62"/>
  <c r="L4873" i="62"/>
  <c r="M4872" i="62"/>
  <c r="L4872" i="62"/>
  <c r="M4871" i="62"/>
  <c r="L4871" i="62"/>
  <c r="M4870" i="62"/>
  <c r="L4870" i="62"/>
  <c r="M4869" i="62"/>
  <c r="L4869" i="62"/>
  <c r="M4868" i="62"/>
  <c r="L4868" i="62"/>
  <c r="M4867" i="62"/>
  <c r="L4867" i="62"/>
  <c r="M4866" i="62"/>
  <c r="L4866" i="62"/>
  <c r="M4865" i="62"/>
  <c r="L4865" i="62"/>
  <c r="M4864" i="62"/>
  <c r="L4864" i="62"/>
  <c r="M4863" i="62"/>
  <c r="L4863" i="62"/>
  <c r="M4862" i="62"/>
  <c r="L4862" i="62"/>
  <c r="M4861" i="62"/>
  <c r="L4861" i="62"/>
  <c r="M4860" i="62"/>
  <c r="L4860" i="62"/>
  <c r="M4859" i="62"/>
  <c r="L4859" i="62"/>
  <c r="M4858" i="62"/>
  <c r="L4858" i="62"/>
  <c r="M4857" i="62"/>
  <c r="L4857" i="62"/>
  <c r="M4856" i="62"/>
  <c r="L4856" i="62"/>
  <c r="M4855" i="62"/>
  <c r="L4855" i="62"/>
  <c r="M4854" i="62"/>
  <c r="L4854" i="62"/>
  <c r="M4853" i="62"/>
  <c r="L4853" i="62"/>
  <c r="M4852" i="62"/>
  <c r="L4852" i="62"/>
  <c r="M4851" i="62"/>
  <c r="L4851" i="62"/>
  <c r="M4850" i="62"/>
  <c r="L4850" i="62"/>
  <c r="M4849" i="62"/>
  <c r="L4849" i="62"/>
  <c r="M4848" i="62"/>
  <c r="L4848" i="62"/>
  <c r="M4847" i="62"/>
  <c r="L4847" i="62"/>
  <c r="M4846" i="62"/>
  <c r="L4846" i="62"/>
  <c r="M4845" i="62"/>
  <c r="L4845" i="62"/>
  <c r="M4844" i="62"/>
  <c r="L4844" i="62"/>
  <c r="M4843" i="62"/>
  <c r="L4843" i="62"/>
  <c r="M4842" i="62"/>
  <c r="L4842" i="62"/>
  <c r="M4841" i="62"/>
  <c r="L4841" i="62"/>
  <c r="M4840" i="62"/>
  <c r="L4840" i="62"/>
  <c r="M4839" i="62"/>
  <c r="L4839" i="62"/>
  <c r="M4838" i="62"/>
  <c r="L4838" i="62"/>
  <c r="M4837" i="62"/>
  <c r="L4837" i="62"/>
  <c r="M4836" i="62"/>
  <c r="L4836" i="62"/>
  <c r="M4835" i="62"/>
  <c r="L4835" i="62"/>
  <c r="M4834" i="62"/>
  <c r="L4834" i="62"/>
  <c r="M4833" i="62"/>
  <c r="L4833" i="62"/>
  <c r="M4832" i="62"/>
  <c r="L4832" i="62"/>
  <c r="M4831" i="62"/>
  <c r="L4831" i="62"/>
  <c r="M4830" i="62"/>
  <c r="L4830" i="62"/>
  <c r="M4829" i="62"/>
  <c r="L4829" i="62"/>
  <c r="M4828" i="62"/>
  <c r="L4828" i="62"/>
  <c r="M4827" i="62"/>
  <c r="L4827" i="62"/>
  <c r="M4826" i="62"/>
  <c r="L4826" i="62"/>
  <c r="M4825" i="62"/>
  <c r="L4825" i="62"/>
  <c r="M4824" i="62"/>
  <c r="L4824" i="62"/>
  <c r="M4823" i="62"/>
  <c r="L4823" i="62"/>
  <c r="M4822" i="62"/>
  <c r="L4822" i="62"/>
  <c r="M4821" i="62"/>
  <c r="L4821" i="62"/>
  <c r="M4820" i="62"/>
  <c r="L4820" i="62"/>
  <c r="M4819" i="62"/>
  <c r="L4819" i="62"/>
  <c r="M4818" i="62"/>
  <c r="L4818" i="62"/>
  <c r="M4817" i="62"/>
  <c r="L4817" i="62"/>
  <c r="M4816" i="62"/>
  <c r="L4816" i="62"/>
  <c r="M4815" i="62"/>
  <c r="L4815" i="62"/>
  <c r="M4814" i="62"/>
  <c r="L4814" i="62"/>
  <c r="M4813" i="62"/>
  <c r="L4813" i="62"/>
  <c r="M4812" i="62"/>
  <c r="L4812" i="62"/>
  <c r="M4811" i="62"/>
  <c r="L4811" i="62"/>
  <c r="M4810" i="62"/>
  <c r="L4810" i="62"/>
  <c r="M4809" i="62"/>
  <c r="L4809" i="62"/>
  <c r="M4808" i="62"/>
  <c r="L4808" i="62"/>
  <c r="M4807" i="62"/>
  <c r="L4807" i="62"/>
  <c r="M4806" i="62"/>
  <c r="L4806" i="62"/>
  <c r="M4805" i="62"/>
  <c r="L4805" i="62"/>
  <c r="M4804" i="62"/>
  <c r="L4804" i="62"/>
  <c r="M4803" i="62"/>
  <c r="L4803" i="62"/>
  <c r="M4802" i="62"/>
  <c r="L4802" i="62"/>
  <c r="M4801" i="62"/>
  <c r="L4801" i="62"/>
  <c r="M4800" i="62"/>
  <c r="L4800" i="62"/>
  <c r="M4799" i="62"/>
  <c r="L4799" i="62"/>
  <c r="M4798" i="62"/>
  <c r="L4798" i="62"/>
  <c r="M4797" i="62"/>
  <c r="L4797" i="62"/>
  <c r="M4796" i="62"/>
  <c r="L4796" i="62"/>
  <c r="M4795" i="62"/>
  <c r="L4795" i="62"/>
  <c r="M4794" i="62"/>
  <c r="L4794" i="62"/>
  <c r="M4793" i="62"/>
  <c r="L4793" i="62"/>
  <c r="M4792" i="62"/>
  <c r="L4792" i="62"/>
  <c r="M4791" i="62"/>
  <c r="L4791" i="62"/>
  <c r="M4790" i="62"/>
  <c r="L4790" i="62"/>
  <c r="M4789" i="62"/>
  <c r="L4789" i="62"/>
  <c r="M4788" i="62"/>
  <c r="L4788" i="62"/>
  <c r="M4787" i="62"/>
  <c r="L4787" i="62"/>
  <c r="M4786" i="62"/>
  <c r="L4786" i="62"/>
  <c r="M4785" i="62"/>
  <c r="L4785" i="62"/>
  <c r="M4784" i="62"/>
  <c r="L4784" i="62"/>
  <c r="M4783" i="62"/>
  <c r="L4783" i="62"/>
  <c r="M4782" i="62"/>
  <c r="L4782" i="62"/>
  <c r="M4781" i="62"/>
  <c r="L4781" i="62"/>
  <c r="M4780" i="62"/>
  <c r="L4780" i="62"/>
  <c r="M4779" i="62"/>
  <c r="L4779" i="62"/>
  <c r="M4778" i="62"/>
  <c r="L4778" i="62"/>
  <c r="M4777" i="62"/>
  <c r="L4777" i="62"/>
  <c r="M4776" i="62"/>
  <c r="L4776" i="62"/>
  <c r="M4775" i="62"/>
  <c r="L4775" i="62"/>
  <c r="M4774" i="62"/>
  <c r="L4774" i="62"/>
  <c r="M4773" i="62"/>
  <c r="L4773" i="62"/>
  <c r="M4772" i="62"/>
  <c r="L4772" i="62"/>
  <c r="M4771" i="62"/>
  <c r="L4771" i="62"/>
  <c r="M4770" i="62"/>
  <c r="L4770" i="62"/>
  <c r="M4769" i="62"/>
  <c r="L4769" i="62"/>
  <c r="M4768" i="62"/>
  <c r="L4768" i="62"/>
  <c r="M4767" i="62"/>
  <c r="L4767" i="62"/>
  <c r="M4766" i="62"/>
  <c r="L4766" i="62"/>
  <c r="M4765" i="62"/>
  <c r="L4765" i="62"/>
  <c r="M4764" i="62"/>
  <c r="L4764" i="62"/>
  <c r="M4763" i="62"/>
  <c r="L4763" i="62"/>
  <c r="M4762" i="62"/>
  <c r="L4762" i="62"/>
  <c r="M4761" i="62"/>
  <c r="L4761" i="62"/>
  <c r="M4760" i="62"/>
  <c r="L4760" i="62"/>
  <c r="M4759" i="62"/>
  <c r="L4759" i="62"/>
  <c r="M4758" i="62"/>
  <c r="L4758" i="62"/>
  <c r="M4757" i="62"/>
  <c r="L4757" i="62"/>
  <c r="M4756" i="62"/>
  <c r="L4756" i="62"/>
  <c r="M4755" i="62"/>
  <c r="L4755" i="62"/>
  <c r="M4754" i="62"/>
  <c r="L4754" i="62"/>
  <c r="M4753" i="62"/>
  <c r="L4753" i="62"/>
  <c r="M4752" i="62"/>
  <c r="L4752" i="62"/>
  <c r="M4751" i="62"/>
  <c r="L4751" i="62"/>
  <c r="M4750" i="62"/>
  <c r="L4750" i="62"/>
  <c r="M4749" i="62"/>
  <c r="L4749" i="62"/>
  <c r="M4748" i="62"/>
  <c r="L4748" i="62"/>
  <c r="M4747" i="62"/>
  <c r="L4747" i="62"/>
  <c r="M4746" i="62"/>
  <c r="L4746" i="62"/>
  <c r="M4745" i="62"/>
  <c r="L4745" i="62"/>
  <c r="M4744" i="62"/>
  <c r="L4744" i="62"/>
  <c r="M4743" i="62"/>
  <c r="L4743" i="62"/>
  <c r="M4742" i="62"/>
  <c r="L4742" i="62"/>
  <c r="M4741" i="62"/>
  <c r="L4741" i="62"/>
  <c r="M4740" i="62"/>
  <c r="L4740" i="62"/>
  <c r="M4739" i="62"/>
  <c r="L4739" i="62"/>
  <c r="M4738" i="62"/>
  <c r="L4738" i="62"/>
  <c r="M4737" i="62"/>
  <c r="L4737" i="62"/>
  <c r="M4736" i="62"/>
  <c r="L4736" i="62"/>
  <c r="M4735" i="62"/>
  <c r="L4735" i="62"/>
  <c r="M4734" i="62"/>
  <c r="L4734" i="62"/>
  <c r="M4733" i="62"/>
  <c r="L4733" i="62"/>
  <c r="M4732" i="62"/>
  <c r="L4732" i="62"/>
  <c r="M4731" i="62"/>
  <c r="L4731" i="62"/>
  <c r="M4730" i="62"/>
  <c r="L4730" i="62"/>
  <c r="M4729" i="62"/>
  <c r="L4729" i="62"/>
  <c r="M4728" i="62"/>
  <c r="L4728" i="62"/>
  <c r="M4727" i="62"/>
  <c r="L4727" i="62"/>
  <c r="M4726" i="62"/>
  <c r="L4726" i="62"/>
  <c r="M4725" i="62"/>
  <c r="L4725" i="62"/>
  <c r="M4724" i="62"/>
  <c r="L4724" i="62"/>
  <c r="M4723" i="62"/>
  <c r="L4723" i="62"/>
  <c r="M4722" i="62"/>
  <c r="L4722" i="62"/>
  <c r="M4721" i="62"/>
  <c r="L4721" i="62"/>
  <c r="M4720" i="62"/>
  <c r="L4720" i="62"/>
  <c r="M4719" i="62"/>
  <c r="L4719" i="62"/>
  <c r="M4718" i="62"/>
  <c r="L4718" i="62"/>
  <c r="M4717" i="62"/>
  <c r="L4717" i="62"/>
  <c r="M4716" i="62"/>
  <c r="L4716" i="62"/>
  <c r="M4715" i="62"/>
  <c r="L4715" i="62"/>
  <c r="M4714" i="62"/>
  <c r="L4714" i="62"/>
  <c r="M4713" i="62"/>
  <c r="L4713" i="62"/>
  <c r="M4712" i="62"/>
  <c r="L4712" i="62"/>
  <c r="M4711" i="62"/>
  <c r="L4711" i="62"/>
  <c r="M4710" i="62"/>
  <c r="L4710" i="62"/>
  <c r="M4709" i="62"/>
  <c r="L4709" i="62"/>
  <c r="M4708" i="62"/>
  <c r="L4708" i="62"/>
  <c r="M4707" i="62"/>
  <c r="L4707" i="62"/>
  <c r="M4706" i="62"/>
  <c r="L4706" i="62"/>
  <c r="M4705" i="62"/>
  <c r="L4705" i="62"/>
  <c r="M4704" i="62"/>
  <c r="L4704" i="62"/>
  <c r="M4703" i="62"/>
  <c r="L4703" i="62"/>
  <c r="M4702" i="62"/>
  <c r="L4702" i="62"/>
  <c r="M4701" i="62"/>
  <c r="L4701" i="62"/>
  <c r="M4700" i="62"/>
  <c r="L4700" i="62"/>
  <c r="M4699" i="62"/>
  <c r="L4699" i="62"/>
  <c r="M4698" i="62"/>
  <c r="L4698" i="62"/>
  <c r="M4697" i="62"/>
  <c r="L4697" i="62"/>
  <c r="M4696" i="62"/>
  <c r="L4696" i="62"/>
  <c r="M4695" i="62"/>
  <c r="L4695" i="62"/>
  <c r="M4694" i="62"/>
  <c r="L4694" i="62"/>
  <c r="M4693" i="62"/>
  <c r="L4693" i="62"/>
  <c r="M4692" i="62"/>
  <c r="L4692" i="62"/>
  <c r="M4691" i="62"/>
  <c r="L4691" i="62"/>
  <c r="M4690" i="62"/>
  <c r="L4690" i="62"/>
  <c r="M4689" i="62"/>
  <c r="L4689" i="62"/>
  <c r="M4688" i="62"/>
  <c r="L4688" i="62"/>
  <c r="M4687" i="62"/>
  <c r="L4687" i="62"/>
  <c r="M4686" i="62"/>
  <c r="L4686" i="62"/>
  <c r="M4685" i="62"/>
  <c r="L4685" i="62"/>
  <c r="M4684" i="62"/>
  <c r="L4684" i="62"/>
  <c r="M4683" i="62"/>
  <c r="L4683" i="62"/>
  <c r="M4682" i="62"/>
  <c r="L4682" i="62"/>
  <c r="M4681" i="62"/>
  <c r="L4681" i="62"/>
  <c r="M4680" i="62"/>
  <c r="L4680" i="62"/>
  <c r="M4679" i="62"/>
  <c r="L4679" i="62"/>
  <c r="M4678" i="62"/>
  <c r="L4678" i="62"/>
  <c r="M4677" i="62"/>
  <c r="L4677" i="62"/>
  <c r="M4676" i="62"/>
  <c r="L4676" i="62"/>
  <c r="M4675" i="62"/>
  <c r="L4675" i="62"/>
  <c r="M4674" i="62"/>
  <c r="L4674" i="62"/>
  <c r="M4673" i="62"/>
  <c r="L4673" i="62"/>
  <c r="M4672" i="62"/>
  <c r="L4672" i="62"/>
  <c r="M4671" i="62"/>
  <c r="L4671" i="62"/>
  <c r="M4670" i="62"/>
  <c r="L4670" i="62"/>
  <c r="M4669" i="62"/>
  <c r="L4669" i="62"/>
  <c r="M4668" i="62"/>
  <c r="L4668" i="62"/>
  <c r="M4667" i="62"/>
  <c r="L4667" i="62"/>
  <c r="M4666" i="62"/>
  <c r="L4666" i="62"/>
  <c r="M4665" i="62"/>
  <c r="L4665" i="62"/>
  <c r="M4664" i="62"/>
  <c r="L4664" i="62"/>
  <c r="M4663" i="62"/>
  <c r="L4663" i="62"/>
  <c r="M4662" i="62"/>
  <c r="L4662" i="62"/>
  <c r="M4661" i="62"/>
  <c r="L4661" i="62"/>
  <c r="M4660" i="62"/>
  <c r="L4660" i="62"/>
  <c r="M4659" i="62"/>
  <c r="L4659" i="62"/>
  <c r="M4658" i="62"/>
  <c r="L4658" i="62"/>
  <c r="M4657" i="62"/>
  <c r="L4657" i="62"/>
  <c r="M4656" i="62"/>
  <c r="L4656" i="62"/>
  <c r="M4655" i="62"/>
  <c r="L4655" i="62"/>
  <c r="M4654" i="62"/>
  <c r="L4654" i="62"/>
  <c r="M4653" i="62"/>
  <c r="L4653" i="62"/>
  <c r="M4652" i="62"/>
  <c r="L4652" i="62"/>
  <c r="M4651" i="62"/>
  <c r="L4651" i="62"/>
  <c r="M4650" i="62"/>
  <c r="L4650" i="62"/>
  <c r="M4649" i="62"/>
  <c r="L4649" i="62"/>
  <c r="M4648" i="62"/>
  <c r="L4648" i="62"/>
  <c r="M4647" i="62"/>
  <c r="L4647" i="62"/>
  <c r="M4646" i="62"/>
  <c r="L4646" i="62"/>
  <c r="M4645" i="62"/>
  <c r="L4645" i="62"/>
  <c r="M4644" i="62"/>
  <c r="L4644" i="62"/>
  <c r="M4643" i="62"/>
  <c r="L4643" i="62"/>
  <c r="M4642" i="62"/>
  <c r="L4642" i="62"/>
  <c r="M4641" i="62"/>
  <c r="L4641" i="62"/>
  <c r="M4640" i="62"/>
  <c r="L4640" i="62"/>
  <c r="M4639" i="62"/>
  <c r="L4639" i="62"/>
  <c r="M4638" i="62"/>
  <c r="L4638" i="62"/>
  <c r="M4637" i="62"/>
  <c r="L4637" i="62"/>
  <c r="M4636" i="62"/>
  <c r="L4636" i="62"/>
  <c r="M4635" i="62"/>
  <c r="L4635" i="62"/>
  <c r="M4634" i="62"/>
  <c r="L4634" i="62"/>
  <c r="M4633" i="62"/>
  <c r="L4633" i="62"/>
  <c r="M4632" i="62"/>
  <c r="L4632" i="62"/>
  <c r="M4631" i="62"/>
  <c r="L4631" i="62"/>
  <c r="M4630" i="62"/>
  <c r="L4630" i="62"/>
  <c r="M4629" i="62"/>
  <c r="L4629" i="62"/>
  <c r="M4628" i="62"/>
  <c r="L4628" i="62"/>
  <c r="M4627" i="62"/>
  <c r="L4627" i="62"/>
  <c r="M4626" i="62"/>
  <c r="L4626" i="62"/>
  <c r="M4625" i="62"/>
  <c r="L4625" i="62"/>
  <c r="M4624" i="62"/>
  <c r="L4624" i="62"/>
  <c r="M4623" i="62"/>
  <c r="L4623" i="62"/>
  <c r="M4622" i="62"/>
  <c r="L4622" i="62"/>
  <c r="M4621" i="62"/>
  <c r="L4621" i="62"/>
  <c r="M4620" i="62"/>
  <c r="L4620" i="62"/>
  <c r="M4619" i="62"/>
  <c r="L4619" i="62"/>
  <c r="M4618" i="62"/>
  <c r="L4618" i="62"/>
  <c r="M4617" i="62"/>
  <c r="L4617" i="62"/>
  <c r="M4616" i="62"/>
  <c r="L4616" i="62"/>
  <c r="M4615" i="62"/>
  <c r="L4615" i="62"/>
  <c r="M4614" i="62"/>
  <c r="L4614" i="62"/>
  <c r="M4613" i="62"/>
  <c r="L4613" i="62"/>
  <c r="M4612" i="62"/>
  <c r="L4612" i="62"/>
  <c r="M4611" i="62"/>
  <c r="L4611" i="62"/>
  <c r="M4610" i="62"/>
  <c r="L4610" i="62"/>
  <c r="M4609" i="62"/>
  <c r="L4609" i="62"/>
  <c r="M4608" i="62"/>
  <c r="L4608" i="62"/>
  <c r="M4607" i="62"/>
  <c r="L4607" i="62"/>
  <c r="M4606" i="62"/>
  <c r="L4606" i="62"/>
  <c r="M4605" i="62"/>
  <c r="L4605" i="62"/>
  <c r="M4604" i="62"/>
  <c r="L4604" i="62"/>
  <c r="M4603" i="62"/>
  <c r="L4603" i="62"/>
  <c r="M4602" i="62"/>
  <c r="L4602" i="62"/>
  <c r="M4601" i="62"/>
  <c r="L4601" i="62"/>
  <c r="M4600" i="62"/>
  <c r="L4600" i="62"/>
  <c r="M4599" i="62"/>
  <c r="L4599" i="62"/>
  <c r="M4598" i="62"/>
  <c r="L4598" i="62"/>
  <c r="M4597" i="62"/>
  <c r="L4597" i="62"/>
  <c r="M4596" i="62"/>
  <c r="L4596" i="62"/>
  <c r="M4595" i="62"/>
  <c r="L4595" i="62"/>
  <c r="M4594" i="62"/>
  <c r="L4594" i="62"/>
  <c r="M4593" i="62"/>
  <c r="L4593" i="62"/>
  <c r="M4592" i="62"/>
  <c r="L4592" i="62"/>
  <c r="M4591" i="62"/>
  <c r="L4591" i="62"/>
  <c r="M4590" i="62"/>
  <c r="L4590" i="62"/>
  <c r="M4589" i="62"/>
  <c r="L4589" i="62"/>
  <c r="M4588" i="62"/>
  <c r="L4588" i="62"/>
  <c r="M4587" i="62"/>
  <c r="L4587" i="62"/>
  <c r="M4586" i="62"/>
  <c r="L4586" i="62"/>
  <c r="M4585" i="62"/>
  <c r="L4585" i="62"/>
  <c r="M4584" i="62"/>
  <c r="L4584" i="62"/>
  <c r="M4583" i="62"/>
  <c r="L4583" i="62"/>
  <c r="M4582" i="62"/>
  <c r="L4582" i="62"/>
  <c r="M4581" i="62"/>
  <c r="L4581" i="62"/>
  <c r="M4580" i="62"/>
  <c r="L4580" i="62"/>
  <c r="M4579" i="62"/>
  <c r="L4579" i="62"/>
  <c r="M4578" i="62"/>
  <c r="L4578" i="62"/>
  <c r="M4577" i="62"/>
  <c r="L4577" i="62"/>
  <c r="M4576" i="62"/>
  <c r="L4576" i="62"/>
  <c r="M4575" i="62"/>
  <c r="L4575" i="62"/>
  <c r="M4574" i="62"/>
  <c r="L4574" i="62"/>
  <c r="M4573" i="62"/>
  <c r="L4573" i="62"/>
  <c r="M4572" i="62"/>
  <c r="L4572" i="62"/>
  <c r="M4571" i="62"/>
  <c r="L4571" i="62"/>
  <c r="M4570" i="62"/>
  <c r="L4570" i="62"/>
  <c r="M4569" i="62"/>
  <c r="L4569" i="62"/>
  <c r="M4568" i="62"/>
  <c r="L4568" i="62"/>
  <c r="M4567" i="62"/>
  <c r="L4567" i="62"/>
  <c r="M4566" i="62"/>
  <c r="L4566" i="62"/>
  <c r="M4565" i="62"/>
  <c r="L4565" i="62"/>
  <c r="M4564" i="62"/>
  <c r="L4564" i="62"/>
  <c r="M4563" i="62"/>
  <c r="L4563" i="62"/>
  <c r="M4562" i="62"/>
  <c r="L4562" i="62"/>
  <c r="M4561" i="62"/>
  <c r="L4561" i="62"/>
  <c r="M4560" i="62"/>
  <c r="L4560" i="62"/>
  <c r="M4559" i="62"/>
  <c r="L4559" i="62"/>
  <c r="M4558" i="62"/>
  <c r="L4558" i="62"/>
  <c r="M4557" i="62"/>
  <c r="L4557" i="62"/>
  <c r="M4556" i="62"/>
  <c r="L4556" i="62"/>
  <c r="M4555" i="62"/>
  <c r="L4555" i="62"/>
  <c r="M4554" i="62"/>
  <c r="L4554" i="62"/>
  <c r="M4553" i="62"/>
  <c r="L4553" i="62"/>
  <c r="M4552" i="62"/>
  <c r="L4552" i="62"/>
  <c r="M4551" i="62"/>
  <c r="L4551" i="62"/>
  <c r="M4550" i="62"/>
  <c r="L4550" i="62"/>
  <c r="M4549" i="62"/>
  <c r="L4549" i="62"/>
  <c r="M4548" i="62"/>
  <c r="L4548" i="62"/>
  <c r="M4547" i="62"/>
  <c r="L4547" i="62"/>
  <c r="M4546" i="62"/>
  <c r="L4546" i="62"/>
  <c r="M4545" i="62"/>
  <c r="L4545" i="62"/>
  <c r="M4544" i="62"/>
  <c r="L4544" i="62"/>
  <c r="M4543" i="62"/>
  <c r="L4543" i="62"/>
  <c r="M4542" i="62"/>
  <c r="L4542" i="62"/>
  <c r="M4541" i="62"/>
  <c r="L4541" i="62"/>
  <c r="M4540" i="62"/>
  <c r="L4540" i="62"/>
  <c r="M4539" i="62"/>
  <c r="L4539" i="62"/>
  <c r="M4538" i="62"/>
  <c r="L4538" i="62"/>
  <c r="M4537" i="62"/>
  <c r="L4537" i="62"/>
  <c r="M4536" i="62"/>
  <c r="L4536" i="62"/>
  <c r="M4535" i="62"/>
  <c r="L4535" i="62"/>
  <c r="M4534" i="62"/>
  <c r="L4534" i="62"/>
  <c r="M4533" i="62"/>
  <c r="L4533" i="62"/>
  <c r="M4532" i="62"/>
  <c r="L4532" i="62"/>
  <c r="M4531" i="62"/>
  <c r="L4531" i="62"/>
  <c r="M4530" i="62"/>
  <c r="L4530" i="62"/>
  <c r="M4529" i="62"/>
  <c r="L4529" i="62"/>
  <c r="M4528" i="62"/>
  <c r="L4528" i="62"/>
  <c r="M4527" i="62"/>
  <c r="L4527" i="62"/>
  <c r="M4526" i="62"/>
  <c r="L4526" i="62"/>
  <c r="M4525" i="62"/>
  <c r="L4525" i="62"/>
  <c r="M4524" i="62"/>
  <c r="L4524" i="62"/>
  <c r="M4523" i="62"/>
  <c r="L4523" i="62"/>
  <c r="M4522" i="62"/>
  <c r="L4522" i="62"/>
  <c r="M4521" i="62"/>
  <c r="L4521" i="62"/>
  <c r="M4520" i="62"/>
  <c r="L4520" i="62"/>
  <c r="M4519" i="62"/>
  <c r="L4519" i="62"/>
  <c r="M4518" i="62"/>
  <c r="L4518" i="62"/>
  <c r="M4517" i="62"/>
  <c r="L4517" i="62"/>
  <c r="M4516" i="62"/>
  <c r="L4516" i="62"/>
  <c r="M4515" i="62"/>
  <c r="L4515" i="62"/>
  <c r="M4514" i="62"/>
  <c r="L4514" i="62"/>
  <c r="M4513" i="62"/>
  <c r="L4513" i="62"/>
  <c r="M4512" i="62"/>
  <c r="L4512" i="62"/>
  <c r="M4511" i="62"/>
  <c r="L4511" i="62"/>
  <c r="M4510" i="62"/>
  <c r="L4510" i="62"/>
  <c r="M4509" i="62"/>
  <c r="L4509" i="62"/>
  <c r="M4508" i="62"/>
  <c r="L4508" i="62"/>
  <c r="M4507" i="62"/>
  <c r="L4507" i="62"/>
  <c r="M4506" i="62"/>
  <c r="L4506" i="62"/>
  <c r="M4505" i="62"/>
  <c r="L4505" i="62"/>
  <c r="M4504" i="62"/>
  <c r="L4504" i="62"/>
  <c r="M4503" i="62"/>
  <c r="L4503" i="62"/>
  <c r="M4502" i="62"/>
  <c r="L4502" i="62"/>
  <c r="M4501" i="62"/>
  <c r="L4501" i="62"/>
  <c r="M4500" i="62"/>
  <c r="L4500" i="62"/>
  <c r="M4499" i="62"/>
  <c r="L4499" i="62"/>
  <c r="M4498" i="62"/>
  <c r="L4498" i="62"/>
  <c r="M4497" i="62"/>
  <c r="L4497" i="62"/>
  <c r="M4496" i="62"/>
  <c r="L4496" i="62"/>
  <c r="M4495" i="62"/>
  <c r="L4495" i="62"/>
  <c r="M4494" i="62"/>
  <c r="L4494" i="62"/>
  <c r="M4493" i="62"/>
  <c r="L4493" i="62"/>
  <c r="M4492" i="62"/>
  <c r="L4492" i="62"/>
  <c r="M4491" i="62"/>
  <c r="L4491" i="62"/>
  <c r="M4490" i="62"/>
  <c r="L4490" i="62"/>
  <c r="M4489" i="62"/>
  <c r="L4489" i="62"/>
  <c r="M4488" i="62"/>
  <c r="L4488" i="62"/>
  <c r="M4487" i="62"/>
  <c r="L4487" i="62"/>
  <c r="M4486" i="62"/>
  <c r="L4486" i="62"/>
  <c r="M4485" i="62"/>
  <c r="L4485" i="62"/>
  <c r="M4484" i="62"/>
  <c r="L4484" i="62"/>
  <c r="M4483" i="62"/>
  <c r="L4483" i="62"/>
  <c r="M4482" i="62"/>
  <c r="L4482" i="62"/>
  <c r="M4481" i="62"/>
  <c r="L4481" i="62"/>
  <c r="M4480" i="62"/>
  <c r="L4480" i="62"/>
  <c r="M4479" i="62"/>
  <c r="L4479" i="62"/>
  <c r="M4478" i="62"/>
  <c r="L4478" i="62"/>
  <c r="M4477" i="62"/>
  <c r="L4477" i="62"/>
  <c r="M4476" i="62"/>
  <c r="L4476" i="62"/>
  <c r="M4475" i="62"/>
  <c r="L4475" i="62"/>
  <c r="M4474" i="62"/>
  <c r="L4474" i="62"/>
  <c r="M4473" i="62"/>
  <c r="L4473" i="62"/>
  <c r="M4472" i="62"/>
  <c r="L4472" i="62"/>
  <c r="M4471" i="62"/>
  <c r="L4471" i="62"/>
  <c r="M4470" i="62"/>
  <c r="L4470" i="62"/>
  <c r="M4469" i="62"/>
  <c r="L4469" i="62"/>
  <c r="M4468" i="62"/>
  <c r="L4468" i="62"/>
  <c r="M4467" i="62"/>
  <c r="L4467" i="62"/>
  <c r="M4466" i="62"/>
  <c r="L4466" i="62"/>
  <c r="M4465" i="62"/>
  <c r="L4465" i="62"/>
  <c r="M4464" i="62"/>
  <c r="L4464" i="62"/>
  <c r="M4463" i="62"/>
  <c r="L4463" i="62"/>
  <c r="M4462" i="62"/>
  <c r="L4462" i="62"/>
  <c r="M4461" i="62"/>
  <c r="L4461" i="62"/>
  <c r="M4460" i="62"/>
  <c r="L4460" i="62"/>
  <c r="M4459" i="62"/>
  <c r="L4459" i="62"/>
  <c r="M4458" i="62"/>
  <c r="L4458" i="62"/>
  <c r="M4457" i="62"/>
  <c r="L4457" i="62"/>
  <c r="M4456" i="62"/>
  <c r="L4456" i="62"/>
  <c r="M4455" i="62"/>
  <c r="L4455" i="62"/>
  <c r="M4454" i="62"/>
  <c r="L4454" i="62"/>
  <c r="M4453" i="62"/>
  <c r="L4453" i="62"/>
  <c r="M4452" i="62"/>
  <c r="L4452" i="62"/>
  <c r="M4451" i="62"/>
  <c r="L4451" i="62"/>
  <c r="M4450" i="62"/>
  <c r="L4450" i="62"/>
  <c r="M4449" i="62"/>
  <c r="L4449" i="62"/>
  <c r="M4448" i="62"/>
  <c r="L4448" i="62"/>
  <c r="M4447" i="62"/>
  <c r="L4447" i="62"/>
  <c r="M4446" i="62"/>
  <c r="L4446" i="62"/>
  <c r="M4445" i="62"/>
  <c r="L4445" i="62"/>
  <c r="M4444" i="62"/>
  <c r="L4444" i="62"/>
  <c r="M4443" i="62"/>
  <c r="L4443" i="62"/>
  <c r="M4442" i="62"/>
  <c r="L4442" i="62"/>
  <c r="M4441" i="62"/>
  <c r="L4441" i="62"/>
  <c r="M4440" i="62"/>
  <c r="L4440" i="62"/>
  <c r="M4439" i="62"/>
  <c r="L4439" i="62"/>
  <c r="M4438" i="62"/>
  <c r="L4438" i="62"/>
  <c r="M4437" i="62"/>
  <c r="L4437" i="62"/>
  <c r="M4436" i="62"/>
  <c r="L4436" i="62"/>
  <c r="M4435" i="62"/>
  <c r="L4435" i="62"/>
  <c r="M4434" i="62"/>
  <c r="L4434" i="62"/>
  <c r="M4433" i="62"/>
  <c r="L4433" i="62"/>
  <c r="M4432" i="62"/>
  <c r="L4432" i="62"/>
  <c r="M4431" i="62"/>
  <c r="L4431" i="62"/>
  <c r="M4430" i="62"/>
  <c r="L4430" i="62"/>
  <c r="M4429" i="62"/>
  <c r="L4429" i="62"/>
  <c r="M4428" i="62"/>
  <c r="L4428" i="62"/>
  <c r="M4427" i="62"/>
  <c r="L4427" i="62"/>
  <c r="M4426" i="62"/>
  <c r="L4426" i="62"/>
  <c r="M4425" i="62"/>
  <c r="L4425" i="62"/>
  <c r="M4424" i="62"/>
  <c r="L4424" i="62"/>
  <c r="M4423" i="62"/>
  <c r="L4423" i="62"/>
  <c r="M4422" i="62"/>
  <c r="L4422" i="62"/>
  <c r="M4421" i="62"/>
  <c r="L4421" i="62"/>
  <c r="M4420" i="62"/>
  <c r="L4420" i="62"/>
  <c r="M4419" i="62"/>
  <c r="L4419" i="62"/>
  <c r="M4418" i="62"/>
  <c r="L4418" i="62"/>
  <c r="M4417" i="62"/>
  <c r="L4417" i="62"/>
  <c r="M4416" i="62"/>
  <c r="L4416" i="62"/>
  <c r="M4415" i="62"/>
  <c r="L4415" i="62"/>
  <c r="M4414" i="62"/>
  <c r="L4414" i="62"/>
  <c r="M4413" i="62"/>
  <c r="L4413" i="62"/>
  <c r="M4412" i="62"/>
  <c r="L4412" i="62"/>
  <c r="M4411" i="62"/>
  <c r="L4411" i="62"/>
  <c r="M4410" i="62"/>
  <c r="L4410" i="62"/>
  <c r="M4409" i="62"/>
  <c r="L4409" i="62"/>
  <c r="M4408" i="62"/>
  <c r="L4408" i="62"/>
  <c r="M4407" i="62"/>
  <c r="L4407" i="62"/>
  <c r="M4406" i="62"/>
  <c r="L4406" i="62"/>
  <c r="M4405" i="62"/>
  <c r="L4405" i="62"/>
  <c r="M4404" i="62"/>
  <c r="L4404" i="62"/>
  <c r="M4403" i="62"/>
  <c r="L4403" i="62"/>
  <c r="M4402" i="62"/>
  <c r="L4402" i="62"/>
  <c r="M4401" i="62"/>
  <c r="L4401" i="62"/>
  <c r="M4400" i="62"/>
  <c r="L4400" i="62"/>
  <c r="M4399" i="62"/>
  <c r="L4399" i="62"/>
  <c r="M4398" i="62"/>
  <c r="L4398" i="62"/>
  <c r="M4397" i="62"/>
  <c r="L4397" i="62"/>
  <c r="M4396" i="62"/>
  <c r="L4396" i="62"/>
  <c r="M4395" i="62"/>
  <c r="L4395" i="62"/>
  <c r="M4394" i="62"/>
  <c r="L4394" i="62"/>
  <c r="M4393" i="62"/>
  <c r="L4393" i="62"/>
  <c r="M4392" i="62"/>
  <c r="L4392" i="62"/>
  <c r="M4391" i="62"/>
  <c r="L4391" i="62"/>
  <c r="M4390" i="62"/>
  <c r="L4390" i="62"/>
  <c r="M4389" i="62"/>
  <c r="L4389" i="62"/>
  <c r="M4388" i="62"/>
  <c r="L4388" i="62"/>
  <c r="M4387" i="62"/>
  <c r="L4387" i="62"/>
  <c r="M4386" i="62"/>
  <c r="L4386" i="62"/>
  <c r="M4385" i="62"/>
  <c r="L4385" i="62"/>
  <c r="M4384" i="62"/>
  <c r="L4384" i="62"/>
  <c r="M4383" i="62"/>
  <c r="L4383" i="62"/>
  <c r="M4382" i="62"/>
  <c r="L4382" i="62"/>
  <c r="M4381" i="62"/>
  <c r="L4381" i="62"/>
  <c r="M4380" i="62"/>
  <c r="L4380" i="62"/>
  <c r="M4379" i="62"/>
  <c r="L4379" i="62"/>
  <c r="M4378" i="62"/>
  <c r="L4378" i="62"/>
  <c r="M4377" i="62"/>
  <c r="L4377" i="62"/>
  <c r="M4376" i="62"/>
  <c r="L4376" i="62"/>
  <c r="M4375" i="62"/>
  <c r="L4375" i="62"/>
  <c r="M4374" i="62"/>
  <c r="L4374" i="62"/>
  <c r="M4373" i="62"/>
  <c r="L4373" i="62"/>
  <c r="M4372" i="62"/>
  <c r="L4372" i="62"/>
  <c r="M4371" i="62"/>
  <c r="L4371" i="62"/>
  <c r="M4370" i="62"/>
  <c r="L4370" i="62"/>
  <c r="M4369" i="62"/>
  <c r="L4369" i="62"/>
  <c r="M4368" i="62"/>
  <c r="L4368" i="62"/>
  <c r="M4367" i="62"/>
  <c r="L4367" i="62"/>
  <c r="M4366" i="62"/>
  <c r="L4366" i="62"/>
  <c r="M4365" i="62"/>
  <c r="L4365" i="62"/>
  <c r="M4364" i="62"/>
  <c r="L4364" i="62"/>
  <c r="M4363" i="62"/>
  <c r="L4363" i="62"/>
  <c r="M4362" i="62"/>
  <c r="L4362" i="62"/>
  <c r="M4361" i="62"/>
  <c r="L4361" i="62"/>
  <c r="M4360" i="62"/>
  <c r="L4360" i="62"/>
  <c r="M4359" i="62"/>
  <c r="L4359" i="62"/>
  <c r="M4358" i="62"/>
  <c r="L4358" i="62"/>
  <c r="M4357" i="62"/>
  <c r="L4357" i="62"/>
  <c r="M4356" i="62"/>
  <c r="L4356" i="62"/>
  <c r="M4355" i="62"/>
  <c r="L4355" i="62"/>
  <c r="M4354" i="62"/>
  <c r="L4354" i="62"/>
  <c r="M4353" i="62"/>
  <c r="L4353" i="62"/>
  <c r="M4352" i="62"/>
  <c r="L4352" i="62"/>
  <c r="M4351" i="62"/>
  <c r="L4351" i="62"/>
  <c r="M4350" i="62"/>
  <c r="L4350" i="62"/>
  <c r="M4349" i="62"/>
  <c r="L4349" i="62"/>
  <c r="M4348" i="62"/>
  <c r="L4348" i="62"/>
  <c r="M4347" i="62"/>
  <c r="L4347" i="62"/>
  <c r="M4346" i="62"/>
  <c r="L4346" i="62"/>
  <c r="M4345" i="62"/>
  <c r="L4345" i="62"/>
  <c r="M4344" i="62"/>
  <c r="L4344" i="62"/>
  <c r="M4343" i="62"/>
  <c r="L4343" i="62"/>
  <c r="M4342" i="62"/>
  <c r="L4342" i="62"/>
  <c r="M4341" i="62"/>
  <c r="L4341" i="62"/>
  <c r="M4340" i="62"/>
  <c r="L4340" i="62"/>
  <c r="M4339" i="62"/>
  <c r="L4339" i="62"/>
  <c r="M4338" i="62"/>
  <c r="L4338" i="62"/>
  <c r="M4337" i="62"/>
  <c r="L4337" i="62"/>
  <c r="M4336" i="62"/>
  <c r="L4336" i="62"/>
  <c r="M4335" i="62"/>
  <c r="L4335" i="62"/>
  <c r="M4334" i="62"/>
  <c r="L4334" i="62"/>
  <c r="M4333" i="62"/>
  <c r="L4333" i="62"/>
  <c r="M4332" i="62"/>
  <c r="L4332" i="62"/>
  <c r="M4331" i="62"/>
  <c r="L4331" i="62"/>
  <c r="M4330" i="62"/>
  <c r="L4330" i="62"/>
  <c r="M4329" i="62"/>
  <c r="L4329" i="62"/>
  <c r="M4328" i="62"/>
  <c r="L4328" i="62"/>
  <c r="M4327" i="62"/>
  <c r="L4327" i="62"/>
  <c r="M4326" i="62"/>
  <c r="L4326" i="62"/>
  <c r="M4325" i="62"/>
  <c r="L4325" i="62"/>
  <c r="M4324" i="62"/>
  <c r="L4324" i="62"/>
  <c r="M4323" i="62"/>
  <c r="L4323" i="62"/>
  <c r="M4322" i="62"/>
  <c r="L4322" i="62"/>
  <c r="M4321" i="62"/>
  <c r="L4321" i="62"/>
  <c r="M4320" i="62"/>
  <c r="L4320" i="62"/>
  <c r="M4319" i="62"/>
  <c r="L4319" i="62"/>
  <c r="M4318" i="62"/>
  <c r="L4318" i="62"/>
  <c r="M4317" i="62"/>
  <c r="L4317" i="62"/>
  <c r="M4316" i="62"/>
  <c r="L4316" i="62"/>
  <c r="M4315" i="62"/>
  <c r="L4315" i="62"/>
  <c r="M4314" i="62"/>
  <c r="L4314" i="62"/>
  <c r="M4313" i="62"/>
  <c r="L4313" i="62"/>
  <c r="M4312" i="62"/>
  <c r="L4312" i="62"/>
  <c r="M4311" i="62"/>
  <c r="L4311" i="62"/>
  <c r="M4310" i="62"/>
  <c r="L4310" i="62"/>
  <c r="M4309" i="62"/>
  <c r="L4309" i="62"/>
  <c r="M4308" i="62"/>
  <c r="L4308" i="62"/>
  <c r="M4307" i="62"/>
  <c r="L4307" i="62"/>
  <c r="M4306" i="62"/>
  <c r="L4306" i="62"/>
  <c r="M4305" i="62"/>
  <c r="L4305" i="62"/>
  <c r="M4304" i="62"/>
  <c r="L4304" i="62"/>
  <c r="M4303" i="62"/>
  <c r="L4303" i="62"/>
  <c r="M4302" i="62"/>
  <c r="L4302" i="62"/>
  <c r="M4301" i="62"/>
  <c r="L4301" i="62"/>
  <c r="M4300" i="62"/>
  <c r="L4300" i="62"/>
  <c r="M4299" i="62"/>
  <c r="L4299" i="62"/>
  <c r="M4298" i="62"/>
  <c r="L4298" i="62"/>
  <c r="M4297" i="62"/>
  <c r="L4297" i="62"/>
  <c r="M4296" i="62"/>
  <c r="L4296" i="62"/>
  <c r="M4295" i="62"/>
  <c r="L4295" i="62"/>
  <c r="M4294" i="62"/>
  <c r="L4294" i="62"/>
  <c r="M4293" i="62"/>
  <c r="L4293" i="62"/>
  <c r="M4292" i="62"/>
  <c r="L4292" i="62"/>
  <c r="M4291" i="62"/>
  <c r="L4291" i="62"/>
  <c r="M4290" i="62"/>
  <c r="L4290" i="62"/>
  <c r="M4289" i="62"/>
  <c r="L4289" i="62"/>
  <c r="M4288" i="62"/>
  <c r="L4288" i="62"/>
  <c r="M4287" i="62"/>
  <c r="L4287" i="62"/>
  <c r="M4286" i="62"/>
  <c r="L4286" i="62"/>
  <c r="M4285" i="62"/>
  <c r="L4285" i="62"/>
  <c r="M4284" i="62"/>
  <c r="L4284" i="62"/>
  <c r="M4283" i="62"/>
  <c r="L4283" i="62"/>
  <c r="M4282" i="62"/>
  <c r="L4282" i="62"/>
  <c r="M4281" i="62"/>
  <c r="L4281" i="62"/>
  <c r="M4280" i="62"/>
  <c r="L4280" i="62"/>
  <c r="M4279" i="62"/>
  <c r="L4279" i="62"/>
  <c r="M4278" i="62"/>
  <c r="L4278" i="62"/>
  <c r="M4277" i="62"/>
  <c r="L4277" i="62"/>
  <c r="M4276" i="62"/>
  <c r="L4276" i="62"/>
  <c r="M4275" i="62"/>
  <c r="L4275" i="62"/>
  <c r="M4274" i="62"/>
  <c r="L4274" i="62"/>
  <c r="M4273" i="62"/>
  <c r="L4273" i="62"/>
  <c r="M4272" i="62"/>
  <c r="L4272" i="62"/>
  <c r="M4271" i="62"/>
  <c r="L4271" i="62"/>
  <c r="M4270" i="62"/>
  <c r="L4270" i="62"/>
  <c r="M4269" i="62"/>
  <c r="L4269" i="62"/>
  <c r="M4268" i="62"/>
  <c r="L4268" i="62"/>
  <c r="M4267" i="62"/>
  <c r="L4267" i="62"/>
  <c r="M4266" i="62"/>
  <c r="L4266" i="62"/>
  <c r="M4265" i="62"/>
  <c r="L4265" i="62"/>
  <c r="M4264" i="62"/>
  <c r="L4264" i="62"/>
  <c r="M4263" i="62"/>
  <c r="L4263" i="62"/>
  <c r="M4262" i="62"/>
  <c r="L4262" i="62"/>
  <c r="M4261" i="62"/>
  <c r="L4261" i="62"/>
  <c r="M4260" i="62"/>
  <c r="L4260" i="62"/>
  <c r="M4259" i="62"/>
  <c r="L4259" i="62"/>
  <c r="M4258" i="62"/>
  <c r="L4258" i="62"/>
  <c r="M4257" i="62"/>
  <c r="L4257" i="62"/>
  <c r="M4256" i="62"/>
  <c r="L4256" i="62"/>
  <c r="M4255" i="62"/>
  <c r="L4255" i="62"/>
  <c r="M4254" i="62"/>
  <c r="L4254" i="62"/>
  <c r="M4253" i="62"/>
  <c r="L4253" i="62"/>
  <c r="M4252" i="62"/>
  <c r="L4252" i="62"/>
  <c r="M4251" i="62"/>
  <c r="L4251" i="62"/>
  <c r="M4250" i="62"/>
  <c r="L4250" i="62"/>
  <c r="M4249" i="62"/>
  <c r="L4249" i="62"/>
  <c r="M4248" i="62"/>
  <c r="L4248" i="62"/>
  <c r="M4247" i="62"/>
  <c r="L4247" i="62"/>
  <c r="M4246" i="62"/>
  <c r="L4246" i="62"/>
  <c r="M4245" i="62"/>
  <c r="L4245" i="62"/>
  <c r="M4244" i="62"/>
  <c r="L4244" i="62"/>
  <c r="M4243" i="62"/>
  <c r="L4243" i="62"/>
  <c r="M4242" i="62"/>
  <c r="L4242" i="62"/>
  <c r="M4241" i="62"/>
  <c r="L4241" i="62"/>
  <c r="M4240" i="62"/>
  <c r="L4240" i="62"/>
  <c r="M4239" i="62"/>
  <c r="L4239" i="62"/>
  <c r="M4238" i="62"/>
  <c r="L4238" i="62"/>
  <c r="M4237" i="62"/>
  <c r="L4237" i="62"/>
  <c r="M4236" i="62"/>
  <c r="L4236" i="62"/>
  <c r="M4235" i="62"/>
  <c r="L4235" i="62"/>
  <c r="M4234" i="62"/>
  <c r="L4234" i="62"/>
  <c r="M4233" i="62"/>
  <c r="L4233" i="62"/>
  <c r="M4232" i="62"/>
  <c r="L4232" i="62"/>
  <c r="M4231" i="62"/>
  <c r="L4231" i="62"/>
  <c r="M4230" i="62"/>
  <c r="L4230" i="62"/>
  <c r="M4229" i="62"/>
  <c r="L4229" i="62"/>
  <c r="M4228" i="62"/>
  <c r="L4228" i="62"/>
  <c r="M4227" i="62"/>
  <c r="L4227" i="62"/>
  <c r="M4226" i="62"/>
  <c r="L4226" i="62"/>
  <c r="M4225" i="62"/>
  <c r="L4225" i="62"/>
  <c r="M4224" i="62"/>
  <c r="L4224" i="62"/>
  <c r="M4223" i="62"/>
  <c r="L4223" i="62"/>
  <c r="M4222" i="62"/>
  <c r="L4222" i="62"/>
  <c r="M4221" i="62"/>
  <c r="L4221" i="62"/>
  <c r="M4220" i="62"/>
  <c r="L4220" i="62"/>
  <c r="M4219" i="62"/>
  <c r="L4219" i="62"/>
  <c r="M4218" i="62"/>
  <c r="L4218" i="62"/>
  <c r="M4217" i="62"/>
  <c r="L4217" i="62"/>
  <c r="M4216" i="62"/>
  <c r="L4216" i="62"/>
  <c r="M4215" i="62"/>
  <c r="L4215" i="62"/>
  <c r="M4214" i="62"/>
  <c r="L4214" i="62"/>
  <c r="M4213" i="62"/>
  <c r="L4213" i="62"/>
  <c r="M4212" i="62"/>
  <c r="L4212" i="62"/>
  <c r="M4211" i="62"/>
  <c r="L4211" i="62"/>
  <c r="M4210" i="62"/>
  <c r="L4210" i="62"/>
  <c r="M4209" i="62"/>
  <c r="L4209" i="62"/>
  <c r="M4208" i="62"/>
  <c r="L4208" i="62"/>
  <c r="M4207" i="62"/>
  <c r="L4207" i="62"/>
  <c r="M4206" i="62"/>
  <c r="L4206" i="62"/>
  <c r="M4205" i="62"/>
  <c r="L4205" i="62"/>
  <c r="M4204" i="62"/>
  <c r="L4204" i="62"/>
  <c r="M4203" i="62"/>
  <c r="L4203" i="62"/>
  <c r="M4202" i="62"/>
  <c r="L4202" i="62"/>
  <c r="M4201" i="62"/>
  <c r="L4201" i="62"/>
  <c r="M4200" i="62"/>
  <c r="L4200" i="62"/>
  <c r="M4199" i="62"/>
  <c r="L4199" i="62"/>
  <c r="M4198" i="62"/>
  <c r="L4198" i="62"/>
  <c r="M4197" i="62"/>
  <c r="L4197" i="62"/>
  <c r="M4196" i="62"/>
  <c r="L4196" i="62"/>
  <c r="M4195" i="62"/>
  <c r="L4195" i="62"/>
  <c r="M4194" i="62"/>
  <c r="L4194" i="62"/>
  <c r="M4193" i="62"/>
  <c r="L4193" i="62"/>
  <c r="M4192" i="62"/>
  <c r="L4192" i="62"/>
  <c r="M4191" i="62"/>
  <c r="L4191" i="62"/>
  <c r="M4190" i="62"/>
  <c r="L4190" i="62"/>
  <c r="M4189" i="62"/>
  <c r="L4189" i="62"/>
  <c r="M4188" i="62"/>
  <c r="L4188" i="62"/>
  <c r="M4187" i="62"/>
  <c r="L4187" i="62"/>
  <c r="M4186" i="62"/>
  <c r="L4186" i="62"/>
  <c r="M4185" i="62"/>
  <c r="L4185" i="62"/>
  <c r="M4184" i="62"/>
  <c r="L4184" i="62"/>
  <c r="M4183" i="62"/>
  <c r="L4183" i="62"/>
  <c r="M4182" i="62"/>
  <c r="L4182" i="62"/>
  <c r="M4181" i="62"/>
  <c r="L4181" i="62"/>
  <c r="M4180" i="62"/>
  <c r="L4180" i="62"/>
  <c r="M4179" i="62"/>
  <c r="L4179" i="62"/>
  <c r="M4178" i="62"/>
  <c r="L4178" i="62"/>
  <c r="M4177" i="62"/>
  <c r="L4177" i="62"/>
  <c r="M4176" i="62"/>
  <c r="L4176" i="62"/>
  <c r="M4175" i="62"/>
  <c r="L4175" i="62"/>
  <c r="M4174" i="62"/>
  <c r="L4174" i="62"/>
  <c r="M4173" i="62"/>
  <c r="L4173" i="62"/>
  <c r="M4172" i="62"/>
  <c r="L4172" i="62"/>
  <c r="M4171" i="62"/>
  <c r="L4171" i="62"/>
  <c r="M4170" i="62"/>
  <c r="L4170" i="62"/>
  <c r="M4169" i="62"/>
  <c r="L4169" i="62"/>
  <c r="M4168" i="62"/>
  <c r="L4168" i="62"/>
  <c r="M4167" i="62"/>
  <c r="L4167" i="62"/>
  <c r="M4166" i="62"/>
  <c r="L4166" i="62"/>
  <c r="M4165" i="62"/>
  <c r="L4165" i="62"/>
  <c r="M4164" i="62"/>
  <c r="L4164" i="62"/>
  <c r="M4163" i="62"/>
  <c r="L4163" i="62"/>
  <c r="M4162" i="62"/>
  <c r="L4162" i="62"/>
  <c r="M4161" i="62"/>
  <c r="L4161" i="62"/>
  <c r="M4160" i="62"/>
  <c r="L4160" i="62"/>
  <c r="M4159" i="62"/>
  <c r="L4159" i="62"/>
  <c r="M4158" i="62"/>
  <c r="L4158" i="62"/>
  <c r="M4157" i="62"/>
  <c r="L4157" i="62"/>
  <c r="M4156" i="62"/>
  <c r="L4156" i="62"/>
  <c r="M4155" i="62"/>
  <c r="L4155" i="62"/>
  <c r="M4154" i="62"/>
  <c r="L4154" i="62"/>
  <c r="M4153" i="62"/>
  <c r="L4153" i="62"/>
  <c r="M4152" i="62"/>
  <c r="L4152" i="62"/>
  <c r="M4151" i="62"/>
  <c r="L4151" i="62"/>
  <c r="M4150" i="62"/>
  <c r="L4150" i="62"/>
  <c r="M4149" i="62"/>
  <c r="L4149" i="62"/>
  <c r="M4148" i="62"/>
  <c r="L4148" i="62"/>
  <c r="M4147" i="62"/>
  <c r="L4147" i="62"/>
  <c r="M4146" i="62"/>
  <c r="L4146" i="62"/>
  <c r="M4145" i="62"/>
  <c r="L4145" i="62"/>
  <c r="M4144" i="62"/>
  <c r="L4144" i="62"/>
  <c r="M4143" i="62"/>
  <c r="L4143" i="62"/>
  <c r="M4142" i="62"/>
  <c r="L4142" i="62"/>
  <c r="M4141" i="62"/>
  <c r="L4141" i="62"/>
  <c r="M4140" i="62"/>
  <c r="L4140" i="62"/>
  <c r="M4139" i="62"/>
  <c r="L4139" i="62"/>
  <c r="M4138" i="62"/>
  <c r="L4138" i="62"/>
  <c r="M4137" i="62"/>
  <c r="L4137" i="62"/>
  <c r="M4136" i="62"/>
  <c r="L4136" i="62"/>
  <c r="M4135" i="62"/>
  <c r="L4135" i="62"/>
  <c r="M4134" i="62"/>
  <c r="L4134" i="62"/>
  <c r="M4133" i="62"/>
  <c r="L4133" i="62"/>
  <c r="M4132" i="62"/>
  <c r="L4132" i="62"/>
  <c r="M4131" i="62"/>
  <c r="L4131" i="62"/>
  <c r="M4130" i="62"/>
  <c r="L4130" i="62"/>
  <c r="M4129" i="62"/>
  <c r="L4129" i="62"/>
  <c r="M4128" i="62"/>
  <c r="L4128" i="62"/>
  <c r="M4127" i="62"/>
  <c r="L4127" i="62"/>
  <c r="M4126" i="62"/>
  <c r="L4126" i="62"/>
  <c r="M4125" i="62"/>
  <c r="L4125" i="62"/>
  <c r="M4124" i="62"/>
  <c r="L4124" i="62"/>
  <c r="M4123" i="62"/>
  <c r="L4123" i="62"/>
  <c r="M4122" i="62"/>
  <c r="L4122" i="62"/>
  <c r="M4121" i="62"/>
  <c r="L4121" i="62"/>
  <c r="M4120" i="62"/>
  <c r="L4120" i="62"/>
  <c r="M4119" i="62"/>
  <c r="L4119" i="62"/>
  <c r="M4118" i="62"/>
  <c r="L4118" i="62"/>
  <c r="M4117" i="62"/>
  <c r="L4117" i="62"/>
  <c r="M4116" i="62"/>
  <c r="L4116" i="62"/>
  <c r="M4115" i="62"/>
  <c r="L4115" i="62"/>
  <c r="M4114" i="62"/>
  <c r="L4114" i="62"/>
  <c r="M4113" i="62"/>
  <c r="L4113" i="62"/>
  <c r="M4112" i="62"/>
  <c r="L4112" i="62"/>
  <c r="M4111" i="62"/>
  <c r="L4111" i="62"/>
  <c r="M4110" i="62"/>
  <c r="L4110" i="62"/>
  <c r="M4109" i="62"/>
  <c r="L4109" i="62"/>
  <c r="M4108" i="62"/>
  <c r="L4108" i="62"/>
  <c r="M4107" i="62"/>
  <c r="L4107" i="62"/>
  <c r="M4106" i="62"/>
  <c r="L4106" i="62"/>
  <c r="M4105" i="62"/>
  <c r="L4105" i="62"/>
  <c r="M4104" i="62"/>
  <c r="L4104" i="62"/>
  <c r="M4103" i="62"/>
  <c r="L4103" i="62"/>
  <c r="M4102" i="62"/>
  <c r="L4102" i="62"/>
  <c r="M4101" i="62"/>
  <c r="L4101" i="62"/>
  <c r="M4100" i="62"/>
  <c r="L4100" i="62"/>
  <c r="M4099" i="62"/>
  <c r="L4099" i="62"/>
  <c r="M4098" i="62"/>
  <c r="L4098" i="62"/>
  <c r="M4097" i="62"/>
  <c r="L4097" i="62"/>
  <c r="M4096" i="62"/>
  <c r="L4096" i="62"/>
  <c r="M4095" i="62"/>
  <c r="L4095" i="62"/>
  <c r="M4094" i="62"/>
  <c r="L4094" i="62"/>
  <c r="M4093" i="62"/>
  <c r="L4093" i="62"/>
  <c r="M4092" i="62"/>
  <c r="L4092" i="62"/>
  <c r="M4091" i="62"/>
  <c r="L4091" i="62"/>
  <c r="M4090" i="62"/>
  <c r="L4090" i="62"/>
  <c r="M4089" i="62"/>
  <c r="L4089" i="62"/>
  <c r="M4088" i="62"/>
  <c r="L4088" i="62"/>
  <c r="M4087" i="62"/>
  <c r="L4087" i="62"/>
  <c r="M4086" i="62"/>
  <c r="L4086" i="62"/>
  <c r="M4085" i="62"/>
  <c r="L4085" i="62"/>
  <c r="M4084" i="62"/>
  <c r="L4084" i="62"/>
  <c r="M4083" i="62"/>
  <c r="L4083" i="62"/>
  <c r="M4082" i="62"/>
  <c r="L4082" i="62"/>
  <c r="M4081" i="62"/>
  <c r="L4081" i="62"/>
  <c r="M4080" i="62"/>
  <c r="L4080" i="62"/>
  <c r="M4079" i="62"/>
  <c r="L4079" i="62"/>
  <c r="M4078" i="62"/>
  <c r="L4078" i="62"/>
  <c r="M4077" i="62"/>
  <c r="L4077" i="62"/>
  <c r="M4076" i="62"/>
  <c r="L4076" i="62"/>
  <c r="M4075" i="62"/>
  <c r="L4075" i="62"/>
  <c r="M4074" i="62"/>
  <c r="L4074" i="62"/>
  <c r="M4073" i="62"/>
  <c r="L4073" i="62"/>
  <c r="M4072" i="62"/>
  <c r="L4072" i="62"/>
  <c r="M4071" i="62"/>
  <c r="L4071" i="62"/>
  <c r="M4070" i="62"/>
  <c r="L4070" i="62"/>
  <c r="M4069" i="62"/>
  <c r="L4069" i="62"/>
  <c r="M4068" i="62"/>
  <c r="L4068" i="62"/>
  <c r="M4067" i="62"/>
  <c r="L4067" i="62"/>
  <c r="M4066" i="62"/>
  <c r="L4066" i="62"/>
  <c r="M4065" i="62"/>
  <c r="L4065" i="62"/>
  <c r="M4064" i="62"/>
  <c r="L4064" i="62"/>
  <c r="M4063" i="62"/>
  <c r="L4063" i="62"/>
  <c r="M4062" i="62"/>
  <c r="L4062" i="62"/>
  <c r="M4061" i="62"/>
  <c r="L4061" i="62"/>
  <c r="M4060" i="62"/>
  <c r="L4060" i="62"/>
  <c r="M4059" i="62"/>
  <c r="L4059" i="62"/>
  <c r="M4058" i="62"/>
  <c r="L4058" i="62"/>
  <c r="M4057" i="62"/>
  <c r="L4057" i="62"/>
  <c r="M4056" i="62"/>
  <c r="L4056" i="62"/>
  <c r="M4055" i="62"/>
  <c r="L4055" i="62"/>
  <c r="M4054" i="62"/>
  <c r="L4054" i="62"/>
  <c r="M4053" i="62"/>
  <c r="L4053" i="62"/>
  <c r="M4052" i="62"/>
  <c r="L4052" i="62"/>
  <c r="M4051" i="62"/>
  <c r="L4051" i="62"/>
  <c r="M4050" i="62"/>
  <c r="L4050" i="62"/>
  <c r="M4049" i="62"/>
  <c r="L4049" i="62"/>
  <c r="M4048" i="62"/>
  <c r="L4048" i="62"/>
  <c r="M4047" i="62"/>
  <c r="L4047" i="62"/>
  <c r="M4046" i="62"/>
  <c r="L4046" i="62"/>
  <c r="M4045" i="62"/>
  <c r="L4045" i="62"/>
  <c r="M4044" i="62"/>
  <c r="L4044" i="62"/>
  <c r="M4043" i="62"/>
  <c r="L4043" i="62"/>
  <c r="M4042" i="62"/>
  <c r="L4042" i="62"/>
  <c r="M4041" i="62"/>
  <c r="L4041" i="62"/>
  <c r="M4040" i="62"/>
  <c r="L4040" i="62"/>
  <c r="M4039" i="62"/>
  <c r="L4039" i="62"/>
  <c r="M4038" i="62"/>
  <c r="L4038" i="62"/>
  <c r="M4037" i="62"/>
  <c r="L4037" i="62"/>
  <c r="M4036" i="62"/>
  <c r="L4036" i="62"/>
  <c r="M4035" i="62"/>
  <c r="L4035" i="62"/>
  <c r="M4034" i="62"/>
  <c r="L4034" i="62"/>
  <c r="M4033" i="62"/>
  <c r="L4033" i="62"/>
  <c r="M4032" i="62"/>
  <c r="L4032" i="62"/>
  <c r="M4031" i="62"/>
  <c r="L4031" i="62"/>
  <c r="M4030" i="62"/>
  <c r="L4030" i="62"/>
  <c r="M4029" i="62"/>
  <c r="L4029" i="62"/>
  <c r="M4028" i="62"/>
  <c r="L4028" i="62"/>
  <c r="M4027" i="62"/>
  <c r="L4027" i="62"/>
  <c r="M4026" i="62"/>
  <c r="L4026" i="62"/>
  <c r="M4025" i="62"/>
  <c r="L4025" i="62"/>
  <c r="M4024" i="62"/>
  <c r="L4024" i="62"/>
  <c r="M4023" i="62"/>
  <c r="L4023" i="62"/>
  <c r="M4022" i="62"/>
  <c r="L4022" i="62"/>
  <c r="M4021" i="62"/>
  <c r="L4021" i="62"/>
  <c r="M4020" i="62"/>
  <c r="L4020" i="62"/>
  <c r="M4019" i="62"/>
  <c r="L4019" i="62"/>
  <c r="M4018" i="62"/>
  <c r="L4018" i="62"/>
  <c r="M4017" i="62"/>
  <c r="L4017" i="62"/>
  <c r="M4016" i="62"/>
  <c r="L4016" i="62"/>
  <c r="M4015" i="62"/>
  <c r="L4015" i="62"/>
  <c r="M4014" i="62"/>
  <c r="L4014" i="62"/>
  <c r="M4013" i="62"/>
  <c r="L4013" i="62"/>
  <c r="M4012" i="62"/>
  <c r="L4012" i="62"/>
  <c r="M4011" i="62"/>
  <c r="L4011" i="62"/>
  <c r="M4010" i="62"/>
  <c r="L4010" i="62"/>
  <c r="M4009" i="62"/>
  <c r="L4009" i="62"/>
  <c r="M4008" i="62"/>
  <c r="L4008" i="62"/>
  <c r="M4007" i="62"/>
  <c r="L4007" i="62"/>
  <c r="M4006" i="62"/>
  <c r="L4006" i="62"/>
  <c r="M4005" i="62"/>
  <c r="L4005" i="62"/>
  <c r="M4004" i="62"/>
  <c r="L4004" i="62"/>
  <c r="M4003" i="62"/>
  <c r="L4003" i="62"/>
  <c r="M4002" i="62"/>
  <c r="L4002" i="62"/>
  <c r="M4001" i="62"/>
  <c r="L4001" i="62"/>
  <c r="M4000" i="62"/>
  <c r="L4000" i="62"/>
  <c r="M3999" i="62"/>
  <c r="L3999" i="62"/>
  <c r="M3998" i="62"/>
  <c r="L3998" i="62"/>
  <c r="M3997" i="62"/>
  <c r="L3997" i="62"/>
  <c r="M3996" i="62"/>
  <c r="L3996" i="62"/>
  <c r="M3995" i="62"/>
  <c r="L3995" i="62"/>
  <c r="M3994" i="62"/>
  <c r="L3994" i="62"/>
  <c r="M3993" i="62"/>
  <c r="L3993" i="62"/>
  <c r="M3992" i="62"/>
  <c r="L3992" i="62"/>
  <c r="M3991" i="62"/>
  <c r="L3991" i="62"/>
  <c r="M3990" i="62"/>
  <c r="L3990" i="62"/>
  <c r="M3989" i="62"/>
  <c r="L3989" i="62"/>
  <c r="M3988" i="62"/>
  <c r="L3988" i="62"/>
  <c r="M3987" i="62"/>
  <c r="L3987" i="62"/>
  <c r="M3986" i="62"/>
  <c r="L3986" i="62"/>
  <c r="M3985" i="62"/>
  <c r="L3985" i="62"/>
  <c r="M3984" i="62"/>
  <c r="L3984" i="62"/>
  <c r="M3983" i="62"/>
  <c r="L3983" i="62"/>
  <c r="M3982" i="62"/>
  <c r="L3982" i="62"/>
  <c r="M3981" i="62"/>
  <c r="L3981" i="62"/>
  <c r="M3980" i="62"/>
  <c r="L3980" i="62"/>
  <c r="M3979" i="62"/>
  <c r="L3979" i="62"/>
  <c r="M3978" i="62"/>
  <c r="L3978" i="62"/>
  <c r="M3977" i="62"/>
  <c r="L3977" i="62"/>
  <c r="M3976" i="62"/>
  <c r="L3976" i="62"/>
  <c r="M3975" i="62"/>
  <c r="L3975" i="62"/>
  <c r="M3974" i="62"/>
  <c r="L3974" i="62"/>
  <c r="M3973" i="62"/>
  <c r="L3973" i="62"/>
  <c r="M3972" i="62"/>
  <c r="L3972" i="62"/>
  <c r="M3971" i="62"/>
  <c r="L3971" i="62"/>
  <c r="M3970" i="62"/>
  <c r="L3970" i="62"/>
  <c r="M3969" i="62"/>
  <c r="L3969" i="62"/>
  <c r="M3968" i="62"/>
  <c r="L3968" i="62"/>
  <c r="M3967" i="62"/>
  <c r="L3967" i="62"/>
  <c r="M3966" i="62"/>
  <c r="L3966" i="62"/>
  <c r="M3965" i="62"/>
  <c r="L3965" i="62"/>
  <c r="M3964" i="62"/>
  <c r="L3964" i="62"/>
  <c r="M3963" i="62"/>
  <c r="L3963" i="62"/>
  <c r="M3962" i="62"/>
  <c r="L3962" i="62"/>
  <c r="M3961" i="62"/>
  <c r="L3961" i="62"/>
  <c r="M3960" i="62"/>
  <c r="L3960" i="62"/>
  <c r="M3959" i="62"/>
  <c r="L3959" i="62"/>
  <c r="M3958" i="62"/>
  <c r="L3958" i="62"/>
  <c r="M3957" i="62"/>
  <c r="L3957" i="62"/>
  <c r="M3956" i="62"/>
  <c r="L3956" i="62"/>
  <c r="M3955" i="62"/>
  <c r="L3955" i="62"/>
  <c r="M3954" i="62"/>
  <c r="L3954" i="62"/>
  <c r="M3953" i="62"/>
  <c r="L3953" i="62"/>
  <c r="M3952" i="62"/>
  <c r="L3952" i="62"/>
  <c r="M3951" i="62"/>
  <c r="L3951" i="62"/>
  <c r="M3950" i="62"/>
  <c r="L3950" i="62"/>
  <c r="M3949" i="62"/>
  <c r="L3949" i="62"/>
  <c r="M3948" i="62"/>
  <c r="L3948" i="62"/>
  <c r="M3947" i="62"/>
  <c r="L3947" i="62"/>
  <c r="M3946" i="62"/>
  <c r="L3946" i="62"/>
  <c r="M3945" i="62"/>
  <c r="L3945" i="62"/>
  <c r="M3944" i="62"/>
  <c r="L3944" i="62"/>
  <c r="M3943" i="62"/>
  <c r="L3943" i="62"/>
  <c r="M3942" i="62"/>
  <c r="L3942" i="62"/>
  <c r="M3941" i="62"/>
  <c r="L3941" i="62"/>
  <c r="M3940" i="62"/>
  <c r="L3940" i="62"/>
  <c r="M3939" i="62"/>
  <c r="L3939" i="62"/>
  <c r="M3938" i="62"/>
  <c r="L3938" i="62"/>
  <c r="M3937" i="62"/>
  <c r="L3937" i="62"/>
  <c r="M3936" i="62"/>
  <c r="L3936" i="62"/>
  <c r="M3935" i="62"/>
  <c r="L3935" i="62"/>
  <c r="M3934" i="62"/>
  <c r="L3934" i="62"/>
  <c r="M3933" i="62"/>
  <c r="L3933" i="62"/>
  <c r="M3932" i="62"/>
  <c r="L3932" i="62"/>
  <c r="M3931" i="62"/>
  <c r="L3931" i="62"/>
  <c r="M3930" i="62"/>
  <c r="L3930" i="62"/>
  <c r="M3929" i="62"/>
  <c r="L3929" i="62"/>
  <c r="M3928" i="62"/>
  <c r="L3928" i="62"/>
  <c r="M3927" i="62"/>
  <c r="L3927" i="62"/>
  <c r="M3926" i="62"/>
  <c r="L3926" i="62"/>
  <c r="M3925" i="62"/>
  <c r="L3925" i="62"/>
  <c r="M3924" i="62"/>
  <c r="L3924" i="62"/>
  <c r="M3923" i="62"/>
  <c r="L3923" i="62"/>
  <c r="M3922" i="62"/>
  <c r="L3922" i="62"/>
  <c r="M3921" i="62"/>
  <c r="L3921" i="62"/>
  <c r="M3920" i="62"/>
  <c r="L3920" i="62"/>
  <c r="M3919" i="62"/>
  <c r="L3919" i="62"/>
  <c r="M3918" i="62"/>
  <c r="L3918" i="62"/>
  <c r="M3917" i="62"/>
  <c r="L3917" i="62"/>
  <c r="M3916" i="62"/>
  <c r="L3916" i="62"/>
  <c r="M3915" i="62"/>
  <c r="L3915" i="62"/>
  <c r="M3914" i="62"/>
  <c r="L3914" i="62"/>
  <c r="M3913" i="62"/>
  <c r="L3913" i="62"/>
  <c r="M3912" i="62"/>
  <c r="L3912" i="62"/>
  <c r="M3911" i="62"/>
  <c r="L3911" i="62"/>
  <c r="M3910" i="62"/>
  <c r="L3910" i="62"/>
  <c r="M3909" i="62"/>
  <c r="L3909" i="62"/>
  <c r="M3908" i="62"/>
  <c r="L3908" i="62"/>
  <c r="M3907" i="62"/>
  <c r="L3907" i="62"/>
  <c r="M3906" i="62"/>
  <c r="L3906" i="62"/>
  <c r="M3905" i="62"/>
  <c r="L3905" i="62"/>
  <c r="M3904" i="62"/>
  <c r="L3904" i="62"/>
  <c r="M3903" i="62"/>
  <c r="L3903" i="62"/>
  <c r="M3902" i="62"/>
  <c r="L3902" i="62"/>
  <c r="M3901" i="62"/>
  <c r="L3901" i="62"/>
  <c r="M3900" i="62"/>
  <c r="L3900" i="62"/>
  <c r="M3899" i="62"/>
  <c r="L3899" i="62"/>
  <c r="M3898" i="62"/>
  <c r="L3898" i="62"/>
  <c r="M3897" i="62"/>
  <c r="L3897" i="62"/>
  <c r="M3896" i="62"/>
  <c r="L3896" i="62"/>
  <c r="M3895" i="62"/>
  <c r="L3895" i="62"/>
  <c r="M3894" i="62"/>
  <c r="L3894" i="62"/>
  <c r="M3893" i="62"/>
  <c r="L3893" i="62"/>
  <c r="M3892" i="62"/>
  <c r="L3892" i="62"/>
  <c r="M3891" i="62"/>
  <c r="L3891" i="62"/>
  <c r="M3890" i="62"/>
  <c r="L3890" i="62"/>
  <c r="M3889" i="62"/>
  <c r="L3889" i="62"/>
  <c r="M3888" i="62"/>
  <c r="L3888" i="62"/>
  <c r="M3887" i="62"/>
  <c r="L3887" i="62"/>
  <c r="M3886" i="62"/>
  <c r="L3886" i="62"/>
  <c r="M3885" i="62"/>
  <c r="L3885" i="62"/>
  <c r="M3884" i="62"/>
  <c r="L3884" i="62"/>
  <c r="M3883" i="62"/>
  <c r="L3883" i="62"/>
  <c r="M3882" i="62"/>
  <c r="L3882" i="62"/>
  <c r="M3881" i="62"/>
  <c r="L3881" i="62"/>
  <c r="M3880" i="62"/>
  <c r="L3880" i="62"/>
  <c r="M3879" i="62"/>
  <c r="L3879" i="62"/>
  <c r="M3878" i="62"/>
  <c r="L3878" i="62"/>
  <c r="M3877" i="62"/>
  <c r="L3877" i="62"/>
  <c r="M3876" i="62"/>
  <c r="L3876" i="62"/>
  <c r="M3875" i="62"/>
  <c r="L3875" i="62"/>
  <c r="M3874" i="62"/>
  <c r="L3874" i="62"/>
  <c r="M3873" i="62"/>
  <c r="L3873" i="62"/>
  <c r="M3872" i="62"/>
  <c r="L3872" i="62"/>
  <c r="M3871" i="62"/>
  <c r="L3871" i="62"/>
  <c r="M3870" i="62"/>
  <c r="L3870" i="62"/>
  <c r="M3869" i="62"/>
  <c r="L3869" i="62"/>
  <c r="M3868" i="62"/>
  <c r="L3868" i="62"/>
  <c r="M3867" i="62"/>
  <c r="L3867" i="62"/>
  <c r="M3866" i="62"/>
  <c r="L3866" i="62"/>
  <c r="M3865" i="62"/>
  <c r="L3865" i="62"/>
  <c r="M3864" i="62"/>
  <c r="L3864" i="62"/>
  <c r="M3863" i="62"/>
  <c r="L3863" i="62"/>
  <c r="M3862" i="62"/>
  <c r="L3862" i="62"/>
  <c r="M3861" i="62"/>
  <c r="L3861" i="62"/>
  <c r="M3860" i="62"/>
  <c r="L3860" i="62"/>
  <c r="M3859" i="62"/>
  <c r="L3859" i="62"/>
  <c r="M3858" i="62"/>
  <c r="L3858" i="62"/>
  <c r="M3857" i="62"/>
  <c r="L3857" i="62"/>
  <c r="M3856" i="62"/>
  <c r="L3856" i="62"/>
  <c r="M3855" i="62"/>
  <c r="L3855" i="62"/>
  <c r="M3854" i="62"/>
  <c r="L3854" i="62"/>
  <c r="M3853" i="62"/>
  <c r="L3853" i="62"/>
  <c r="M3852" i="62"/>
  <c r="L3852" i="62"/>
  <c r="M3851" i="62"/>
  <c r="L3851" i="62"/>
  <c r="M3850" i="62"/>
  <c r="L3850" i="62"/>
  <c r="M3849" i="62"/>
  <c r="L3849" i="62"/>
  <c r="M3848" i="62"/>
  <c r="L3848" i="62"/>
  <c r="M3847" i="62"/>
  <c r="L3847" i="62"/>
  <c r="M3846" i="62"/>
  <c r="L3846" i="62"/>
  <c r="M3845" i="62"/>
  <c r="L3845" i="62"/>
  <c r="M3844" i="62"/>
  <c r="L3844" i="62"/>
  <c r="M3843" i="62"/>
  <c r="L3843" i="62"/>
  <c r="M3842" i="62"/>
  <c r="L3842" i="62"/>
  <c r="M3841" i="62"/>
  <c r="L3841" i="62"/>
  <c r="M3840" i="62"/>
  <c r="L3840" i="62"/>
  <c r="M3839" i="62"/>
  <c r="L3839" i="62"/>
  <c r="M3838" i="62"/>
  <c r="L3838" i="62"/>
  <c r="M3837" i="62"/>
  <c r="L3837" i="62"/>
  <c r="M3836" i="62"/>
  <c r="L3836" i="62"/>
  <c r="M3835" i="62"/>
  <c r="L3835" i="62"/>
  <c r="M3834" i="62"/>
  <c r="L3834" i="62"/>
  <c r="M3833" i="62"/>
  <c r="L3833" i="62"/>
  <c r="M3832" i="62"/>
  <c r="L3832" i="62"/>
  <c r="M3831" i="62"/>
  <c r="L3831" i="62"/>
  <c r="M3830" i="62"/>
  <c r="L3830" i="62"/>
  <c r="M3829" i="62"/>
  <c r="L3829" i="62"/>
  <c r="M3828" i="62"/>
  <c r="L3828" i="62"/>
  <c r="M3827" i="62"/>
  <c r="L3827" i="62"/>
  <c r="M3826" i="62"/>
  <c r="L3826" i="62"/>
  <c r="M3825" i="62"/>
  <c r="L3825" i="62"/>
  <c r="M3824" i="62"/>
  <c r="L3824" i="62"/>
  <c r="M3823" i="62"/>
  <c r="L3823" i="62"/>
  <c r="M3822" i="62"/>
  <c r="L3822" i="62"/>
  <c r="M3821" i="62"/>
  <c r="L3821" i="62"/>
  <c r="M3820" i="62"/>
  <c r="L3820" i="62"/>
  <c r="M3819" i="62"/>
  <c r="L3819" i="62"/>
  <c r="M3818" i="62"/>
  <c r="L3818" i="62"/>
  <c r="M3817" i="62"/>
  <c r="L3817" i="62"/>
  <c r="M3816" i="62"/>
  <c r="L3816" i="62"/>
  <c r="M3815" i="62"/>
  <c r="L3815" i="62"/>
  <c r="M3814" i="62"/>
  <c r="L3814" i="62"/>
  <c r="M3813" i="62"/>
  <c r="L3813" i="62"/>
  <c r="M3812" i="62"/>
  <c r="L3812" i="62"/>
  <c r="M3811" i="62"/>
  <c r="L3811" i="62"/>
  <c r="M3810" i="62"/>
  <c r="L3810" i="62"/>
  <c r="M3809" i="62"/>
  <c r="L3809" i="62"/>
  <c r="M3808" i="62"/>
  <c r="L3808" i="62"/>
  <c r="M3807" i="62"/>
  <c r="L3807" i="62"/>
  <c r="M3806" i="62"/>
  <c r="L3806" i="62"/>
  <c r="M3805" i="62"/>
  <c r="L3805" i="62"/>
  <c r="M3804" i="62"/>
  <c r="L3804" i="62"/>
  <c r="M3803" i="62"/>
  <c r="L3803" i="62"/>
  <c r="M3802" i="62"/>
  <c r="L3802" i="62"/>
  <c r="M3801" i="62"/>
  <c r="L3801" i="62"/>
  <c r="M3800" i="62"/>
  <c r="L3800" i="62"/>
  <c r="M3799" i="62"/>
  <c r="L3799" i="62"/>
  <c r="M3798" i="62"/>
  <c r="L3798" i="62"/>
  <c r="M3797" i="62"/>
  <c r="L3797" i="62"/>
  <c r="M3796" i="62"/>
  <c r="L3796" i="62"/>
  <c r="M3795" i="62"/>
  <c r="L3795" i="62"/>
  <c r="M3794" i="62"/>
  <c r="L3794" i="62"/>
  <c r="M3793" i="62"/>
  <c r="L3793" i="62"/>
  <c r="M3792" i="62"/>
  <c r="L3792" i="62"/>
  <c r="M3791" i="62"/>
  <c r="L3791" i="62"/>
  <c r="M3790" i="62"/>
  <c r="L3790" i="62"/>
  <c r="M3789" i="62"/>
  <c r="L3789" i="62"/>
  <c r="M3788" i="62"/>
  <c r="L3788" i="62"/>
  <c r="M3787" i="62"/>
  <c r="L3787" i="62"/>
  <c r="M3786" i="62"/>
  <c r="L3786" i="62"/>
  <c r="M3785" i="62"/>
  <c r="L3785" i="62"/>
  <c r="M3784" i="62"/>
  <c r="L3784" i="62"/>
  <c r="M3783" i="62"/>
  <c r="L3783" i="62"/>
  <c r="M3782" i="62"/>
  <c r="L3782" i="62"/>
  <c r="M3781" i="62"/>
  <c r="L3781" i="62"/>
  <c r="M3780" i="62"/>
  <c r="L3780" i="62"/>
  <c r="M3779" i="62"/>
  <c r="L3779" i="62"/>
  <c r="M3778" i="62"/>
  <c r="L3778" i="62"/>
  <c r="M3777" i="62"/>
  <c r="L3777" i="62"/>
  <c r="M3776" i="62"/>
  <c r="L3776" i="62"/>
  <c r="M3775" i="62"/>
  <c r="L3775" i="62"/>
  <c r="M3774" i="62"/>
  <c r="L3774" i="62"/>
  <c r="M3773" i="62"/>
  <c r="L3773" i="62"/>
  <c r="M3772" i="62"/>
  <c r="L3772" i="62"/>
  <c r="M3771" i="62"/>
  <c r="L3771" i="62"/>
  <c r="M3770" i="62"/>
  <c r="L3770" i="62"/>
  <c r="M3769" i="62"/>
  <c r="L3769" i="62"/>
  <c r="M3768" i="62"/>
  <c r="L3768" i="62"/>
  <c r="M3767" i="62"/>
  <c r="L3767" i="62"/>
  <c r="M3766" i="62"/>
  <c r="L3766" i="62"/>
  <c r="M3765" i="62"/>
  <c r="L3765" i="62"/>
  <c r="M3764" i="62"/>
  <c r="L3764" i="62"/>
  <c r="M3763" i="62"/>
  <c r="L3763" i="62"/>
  <c r="M3762" i="62"/>
  <c r="L3762" i="62"/>
  <c r="M3761" i="62"/>
  <c r="L3761" i="62"/>
  <c r="M3760" i="62"/>
  <c r="L3760" i="62"/>
  <c r="M3759" i="62"/>
  <c r="L3759" i="62"/>
  <c r="M3758" i="62"/>
  <c r="L3758" i="62"/>
  <c r="M3757" i="62"/>
  <c r="L3757" i="62"/>
  <c r="M3756" i="62"/>
  <c r="L3756" i="62"/>
  <c r="M3755" i="62"/>
  <c r="L3755" i="62"/>
  <c r="M3754" i="62"/>
  <c r="L3754" i="62"/>
  <c r="M3753" i="62"/>
  <c r="L3753" i="62"/>
  <c r="M3752" i="62"/>
  <c r="L3752" i="62"/>
  <c r="M3751" i="62"/>
  <c r="L3751" i="62"/>
  <c r="M3750" i="62"/>
  <c r="L3750" i="62"/>
  <c r="M3749" i="62"/>
  <c r="L3749" i="62"/>
  <c r="M3748" i="62"/>
  <c r="L3748" i="62"/>
  <c r="M3747" i="62"/>
  <c r="L3747" i="62"/>
  <c r="M3746" i="62"/>
  <c r="L3746" i="62"/>
  <c r="M3745" i="62"/>
  <c r="L3745" i="62"/>
  <c r="M3744" i="62"/>
  <c r="L3744" i="62"/>
  <c r="M3743" i="62"/>
  <c r="L3743" i="62"/>
  <c r="M3742" i="62"/>
  <c r="L3742" i="62"/>
  <c r="M3741" i="62"/>
  <c r="L3741" i="62"/>
  <c r="M3740" i="62"/>
  <c r="L3740" i="62"/>
  <c r="M3739" i="62"/>
  <c r="L3739" i="62"/>
  <c r="M3738" i="62"/>
  <c r="L3738" i="62"/>
  <c r="M3737" i="62"/>
  <c r="L3737" i="62"/>
  <c r="M3736" i="62"/>
  <c r="L3736" i="62"/>
  <c r="M3735" i="62"/>
  <c r="L3735" i="62"/>
  <c r="M3734" i="62"/>
  <c r="L3734" i="62"/>
  <c r="M3733" i="62"/>
  <c r="L3733" i="62"/>
  <c r="M3732" i="62"/>
  <c r="L3732" i="62"/>
  <c r="M3731" i="62"/>
  <c r="L3731" i="62"/>
  <c r="M3730" i="62"/>
  <c r="L3730" i="62"/>
  <c r="M3729" i="62"/>
  <c r="L3729" i="62"/>
  <c r="M3728" i="62"/>
  <c r="L3728" i="62"/>
  <c r="M3727" i="62"/>
  <c r="L3727" i="62"/>
  <c r="M3726" i="62"/>
  <c r="L3726" i="62"/>
  <c r="M3725" i="62"/>
  <c r="L3725" i="62"/>
  <c r="M3724" i="62"/>
  <c r="L3724" i="62"/>
  <c r="M3723" i="62"/>
  <c r="L3723" i="62"/>
  <c r="M3722" i="62"/>
  <c r="L3722" i="62"/>
  <c r="M3721" i="62"/>
  <c r="L3721" i="62"/>
  <c r="M3720" i="62"/>
  <c r="L3720" i="62"/>
  <c r="M3719" i="62"/>
  <c r="L3719" i="62"/>
  <c r="M3718" i="62"/>
  <c r="L3718" i="62"/>
  <c r="M3717" i="62"/>
  <c r="L3717" i="62"/>
  <c r="M3716" i="62"/>
  <c r="L3716" i="62"/>
  <c r="M3715" i="62"/>
  <c r="L3715" i="62"/>
  <c r="M3714" i="62"/>
  <c r="L3714" i="62"/>
  <c r="M3713" i="62"/>
  <c r="L3713" i="62"/>
  <c r="M3712" i="62"/>
  <c r="L3712" i="62"/>
  <c r="M3711" i="62"/>
  <c r="L3711" i="62"/>
  <c r="M3710" i="62"/>
  <c r="L3710" i="62"/>
  <c r="M3709" i="62"/>
  <c r="L3709" i="62"/>
  <c r="M3708" i="62"/>
  <c r="L3708" i="62"/>
  <c r="M3707" i="62"/>
  <c r="L3707" i="62"/>
  <c r="M3706" i="62"/>
  <c r="L3706" i="62"/>
  <c r="M3705" i="62"/>
  <c r="L3705" i="62"/>
  <c r="M3704" i="62"/>
  <c r="L3704" i="62"/>
  <c r="M3703" i="62"/>
  <c r="L3703" i="62"/>
  <c r="M3702" i="62"/>
  <c r="L3702" i="62"/>
  <c r="M3701" i="62"/>
  <c r="L3701" i="62"/>
  <c r="M3700" i="62"/>
  <c r="L3700" i="62"/>
  <c r="M3699" i="62"/>
  <c r="L3699" i="62"/>
  <c r="M3698" i="62"/>
  <c r="L3698" i="62"/>
  <c r="M3697" i="62"/>
  <c r="L3697" i="62"/>
  <c r="M3696" i="62"/>
  <c r="L3696" i="62"/>
  <c r="M3695" i="62"/>
  <c r="L3695" i="62"/>
  <c r="M3694" i="62"/>
  <c r="L3694" i="62"/>
  <c r="M3693" i="62"/>
  <c r="L3693" i="62"/>
  <c r="M3692" i="62"/>
  <c r="L3692" i="62"/>
  <c r="M3691" i="62"/>
  <c r="L3691" i="62"/>
  <c r="M3690" i="62"/>
  <c r="L3690" i="62"/>
  <c r="M3689" i="62"/>
  <c r="L3689" i="62"/>
  <c r="M3688" i="62"/>
  <c r="L3688" i="62"/>
  <c r="M3687" i="62"/>
  <c r="L3687" i="62"/>
  <c r="M3686" i="62"/>
  <c r="L3686" i="62"/>
  <c r="M3685" i="62"/>
  <c r="L3685" i="62"/>
  <c r="M3684" i="62"/>
  <c r="L3684" i="62"/>
  <c r="M3683" i="62"/>
  <c r="L3683" i="62"/>
  <c r="M3682" i="62"/>
  <c r="L3682" i="62"/>
  <c r="M3681" i="62"/>
  <c r="L3681" i="62"/>
  <c r="M3680" i="62"/>
  <c r="L3680" i="62"/>
  <c r="M3679" i="62"/>
  <c r="L3679" i="62"/>
  <c r="M3678" i="62"/>
  <c r="L3678" i="62"/>
  <c r="M3677" i="62"/>
  <c r="L3677" i="62"/>
  <c r="M3676" i="62"/>
  <c r="L3676" i="62"/>
  <c r="M3675" i="62"/>
  <c r="L3675" i="62"/>
  <c r="M3674" i="62"/>
  <c r="L3674" i="62"/>
  <c r="M3673" i="62"/>
  <c r="L3673" i="62"/>
  <c r="M3672" i="62"/>
  <c r="L3672" i="62"/>
  <c r="M3671" i="62"/>
  <c r="L3671" i="62"/>
  <c r="M3670" i="62"/>
  <c r="L3670" i="62"/>
  <c r="M3669" i="62"/>
  <c r="L3669" i="62"/>
  <c r="M3668" i="62"/>
  <c r="L3668" i="62"/>
  <c r="M3667" i="62"/>
  <c r="L3667" i="62"/>
  <c r="M3666" i="62"/>
  <c r="L3666" i="62"/>
  <c r="M3665" i="62"/>
  <c r="L3665" i="62"/>
  <c r="M3664" i="62"/>
  <c r="L3664" i="62"/>
  <c r="M3663" i="62"/>
  <c r="L3663" i="62"/>
  <c r="M3662" i="62"/>
  <c r="L3662" i="62"/>
  <c r="M3661" i="62"/>
  <c r="L3661" i="62"/>
  <c r="M3660" i="62"/>
  <c r="L3660" i="62"/>
  <c r="M3659" i="62"/>
  <c r="L3659" i="62"/>
  <c r="M3658" i="62"/>
  <c r="L3658" i="62"/>
  <c r="M3657" i="62"/>
  <c r="L3657" i="62"/>
  <c r="M3656" i="62"/>
  <c r="L3656" i="62"/>
  <c r="M3655" i="62"/>
  <c r="L3655" i="62"/>
  <c r="M3654" i="62"/>
  <c r="L3654" i="62"/>
  <c r="M3653" i="62"/>
  <c r="L3653" i="62"/>
  <c r="M3652" i="62"/>
  <c r="L3652" i="62"/>
  <c r="M3651" i="62"/>
  <c r="L3651" i="62"/>
  <c r="M3650" i="62"/>
  <c r="L3650" i="62"/>
  <c r="M3649" i="62"/>
  <c r="L3649" i="62"/>
  <c r="M3648" i="62"/>
  <c r="L3648" i="62"/>
  <c r="M3647" i="62"/>
  <c r="L3647" i="62"/>
  <c r="M3646" i="62"/>
  <c r="L3646" i="62"/>
  <c r="M3645" i="62"/>
  <c r="L3645" i="62"/>
  <c r="M3644" i="62"/>
  <c r="L3644" i="62"/>
  <c r="M3643" i="62"/>
  <c r="L3643" i="62"/>
  <c r="M3642" i="62"/>
  <c r="L3642" i="62"/>
  <c r="M3641" i="62"/>
  <c r="L3641" i="62"/>
  <c r="M3640" i="62"/>
  <c r="L3640" i="62"/>
  <c r="M3639" i="62"/>
  <c r="L3639" i="62"/>
  <c r="M3638" i="62"/>
  <c r="L3638" i="62"/>
  <c r="M3637" i="62"/>
  <c r="L3637" i="62"/>
  <c r="M3636" i="62"/>
  <c r="L3636" i="62"/>
  <c r="M3635" i="62"/>
  <c r="L3635" i="62"/>
  <c r="M3634" i="62"/>
  <c r="L3634" i="62"/>
  <c r="M3633" i="62"/>
  <c r="L3633" i="62"/>
  <c r="M3632" i="62"/>
  <c r="L3632" i="62"/>
  <c r="M3631" i="62"/>
  <c r="L3631" i="62"/>
  <c r="M3630" i="62"/>
  <c r="L3630" i="62"/>
  <c r="M3629" i="62"/>
  <c r="L3629" i="62"/>
  <c r="M3628" i="62"/>
  <c r="L3628" i="62"/>
  <c r="M3627" i="62"/>
  <c r="L3627" i="62"/>
  <c r="M3626" i="62"/>
  <c r="L3626" i="62"/>
  <c r="M3625" i="62"/>
  <c r="L3625" i="62"/>
  <c r="M3624" i="62"/>
  <c r="L3624" i="62"/>
  <c r="M3623" i="62"/>
  <c r="L3623" i="62"/>
  <c r="M3622" i="62"/>
  <c r="L3622" i="62"/>
  <c r="M3621" i="62"/>
  <c r="L3621" i="62"/>
  <c r="M3620" i="62"/>
  <c r="L3620" i="62"/>
  <c r="M3619" i="62"/>
  <c r="L3619" i="62"/>
  <c r="M3618" i="62"/>
  <c r="L3618" i="62"/>
  <c r="M3617" i="62"/>
  <c r="L3617" i="62"/>
  <c r="M3616" i="62"/>
  <c r="L3616" i="62"/>
  <c r="M3615" i="62"/>
  <c r="L3615" i="62"/>
  <c r="M3614" i="62"/>
  <c r="L3614" i="62"/>
  <c r="M3613" i="62"/>
  <c r="L3613" i="62"/>
  <c r="M3612" i="62"/>
  <c r="L3612" i="62"/>
  <c r="M3611" i="62"/>
  <c r="L3611" i="62"/>
  <c r="M3610" i="62"/>
  <c r="L3610" i="62"/>
  <c r="M3609" i="62"/>
  <c r="L3609" i="62"/>
  <c r="M3608" i="62"/>
  <c r="L3608" i="62"/>
  <c r="M3607" i="62"/>
  <c r="L3607" i="62"/>
  <c r="M3606" i="62"/>
  <c r="L3606" i="62"/>
  <c r="E3606" i="62"/>
  <c r="D3606" i="62"/>
  <c r="M3605" i="62"/>
  <c r="L3605" i="62"/>
  <c r="E3605" i="62"/>
  <c r="D3605" i="62"/>
  <c r="M3604" i="62"/>
  <c r="L3604" i="62"/>
  <c r="E3604" i="62"/>
  <c r="D3604" i="62"/>
  <c r="M3603" i="62"/>
  <c r="L3603" i="62"/>
  <c r="E3603" i="62"/>
  <c r="D3603" i="62"/>
  <c r="M3602" i="62"/>
  <c r="L3602" i="62"/>
  <c r="E3602" i="62"/>
  <c r="D3602" i="62"/>
  <c r="M3601" i="62"/>
  <c r="L3601" i="62"/>
  <c r="E3601" i="62"/>
  <c r="D3601" i="62"/>
  <c r="M3600" i="62"/>
  <c r="L3600" i="62"/>
  <c r="E3600" i="62"/>
  <c r="D3600" i="62"/>
  <c r="M3599" i="62"/>
  <c r="L3599" i="62"/>
  <c r="E3599" i="62"/>
  <c r="D3599" i="62"/>
  <c r="M3598" i="62"/>
  <c r="L3598" i="62"/>
  <c r="E3598" i="62"/>
  <c r="D3598" i="62"/>
  <c r="M3597" i="62"/>
  <c r="L3597" i="62"/>
  <c r="E3597" i="62"/>
  <c r="D3597" i="62"/>
  <c r="M3596" i="62"/>
  <c r="L3596" i="62"/>
  <c r="E3596" i="62"/>
  <c r="D3596" i="62"/>
  <c r="M3595" i="62"/>
  <c r="L3595" i="62"/>
  <c r="E3595" i="62"/>
  <c r="D3595" i="62"/>
  <c r="M3594" i="62"/>
  <c r="L3594" i="62"/>
  <c r="E3594" i="62"/>
  <c r="D3594" i="62"/>
  <c r="M3593" i="62"/>
  <c r="L3593" i="62"/>
  <c r="E3593" i="62"/>
  <c r="D3593" i="62"/>
  <c r="M3592" i="62"/>
  <c r="L3592" i="62"/>
  <c r="E3592" i="62"/>
  <c r="D3592" i="62"/>
  <c r="M3591" i="62"/>
  <c r="L3591" i="62"/>
  <c r="E3591" i="62"/>
  <c r="D3591" i="62"/>
  <c r="M3590" i="62"/>
  <c r="L3590" i="62"/>
  <c r="E3590" i="62"/>
  <c r="D3590" i="62"/>
  <c r="M3589" i="62"/>
  <c r="L3589" i="62"/>
  <c r="E3589" i="62"/>
  <c r="D3589" i="62"/>
  <c r="M3588" i="62"/>
  <c r="L3588" i="62"/>
  <c r="E3588" i="62"/>
  <c r="D3588" i="62"/>
  <c r="M3587" i="62"/>
  <c r="L3587" i="62"/>
  <c r="E3587" i="62"/>
  <c r="D3587" i="62"/>
  <c r="M3586" i="62"/>
  <c r="L3586" i="62"/>
  <c r="E3586" i="62"/>
  <c r="D3586" i="62"/>
  <c r="M3585" i="62"/>
  <c r="L3585" i="62"/>
  <c r="E3585" i="62"/>
  <c r="D3585" i="62"/>
  <c r="M3584" i="62"/>
  <c r="L3584" i="62"/>
  <c r="E3584" i="62"/>
  <c r="D3584" i="62"/>
  <c r="M3583" i="62"/>
  <c r="L3583" i="62"/>
  <c r="E3583" i="62"/>
  <c r="D3583" i="62"/>
  <c r="M3582" i="62"/>
  <c r="L3582" i="62"/>
  <c r="E3582" i="62"/>
  <c r="D3582" i="62"/>
  <c r="M3581" i="62"/>
  <c r="L3581" i="62"/>
  <c r="E3581" i="62"/>
  <c r="D3581" i="62"/>
  <c r="M3580" i="62"/>
  <c r="L3580" i="62"/>
  <c r="E3580" i="62"/>
  <c r="D3580" i="62"/>
  <c r="M3579" i="62"/>
  <c r="L3579" i="62"/>
  <c r="E3579" i="62"/>
  <c r="D3579" i="62"/>
  <c r="M3578" i="62"/>
  <c r="L3578" i="62"/>
  <c r="E3578" i="62"/>
  <c r="D3578" i="62"/>
  <c r="M3577" i="62"/>
  <c r="L3577" i="62"/>
  <c r="E3577" i="62"/>
  <c r="D3577" i="62"/>
  <c r="M3576" i="62"/>
  <c r="L3576" i="62"/>
  <c r="E3576" i="62"/>
  <c r="D3576" i="62"/>
  <c r="M3575" i="62"/>
  <c r="L3575" i="62"/>
  <c r="E3575" i="62"/>
  <c r="D3575" i="62"/>
  <c r="M3574" i="62"/>
  <c r="L3574" i="62"/>
  <c r="E3574" i="62"/>
  <c r="D3574" i="62"/>
  <c r="M3573" i="62"/>
  <c r="L3573" i="62"/>
  <c r="E3573" i="62"/>
  <c r="D3573" i="62"/>
  <c r="M3572" i="62"/>
  <c r="L3572" i="62"/>
  <c r="E3572" i="62"/>
  <c r="D3572" i="62"/>
  <c r="M3571" i="62"/>
  <c r="L3571" i="62"/>
  <c r="E3571" i="62"/>
  <c r="D3571" i="62"/>
  <c r="M3570" i="62"/>
  <c r="L3570" i="62"/>
  <c r="E3570" i="62"/>
  <c r="D3570" i="62"/>
  <c r="M3569" i="62"/>
  <c r="L3569" i="62"/>
  <c r="E3569" i="62"/>
  <c r="D3569" i="62"/>
  <c r="M3568" i="62"/>
  <c r="L3568" i="62"/>
  <c r="E3568" i="62"/>
  <c r="D3568" i="62"/>
  <c r="M3567" i="62"/>
  <c r="L3567" i="62"/>
  <c r="E3567" i="62"/>
  <c r="D3567" i="62"/>
  <c r="M3566" i="62"/>
  <c r="L3566" i="62"/>
  <c r="E3566" i="62"/>
  <c r="D3566" i="62"/>
  <c r="M3565" i="62"/>
  <c r="L3565" i="62"/>
  <c r="E3565" i="62"/>
  <c r="D3565" i="62"/>
  <c r="M3564" i="62"/>
  <c r="L3564" i="62"/>
  <c r="E3564" i="62"/>
  <c r="D3564" i="62"/>
  <c r="M3563" i="62"/>
  <c r="L3563" i="62"/>
  <c r="E3563" i="62"/>
  <c r="D3563" i="62"/>
  <c r="M3562" i="62"/>
  <c r="L3562" i="62"/>
  <c r="E3562" i="62"/>
  <c r="D3562" i="62"/>
  <c r="M3561" i="62"/>
  <c r="L3561" i="62"/>
  <c r="E3561" i="62"/>
  <c r="D3561" i="62"/>
  <c r="M3560" i="62"/>
  <c r="L3560" i="62"/>
  <c r="E3560" i="62"/>
  <c r="D3560" i="62"/>
  <c r="M3559" i="62"/>
  <c r="L3559" i="62"/>
  <c r="E3559" i="62"/>
  <c r="D3559" i="62"/>
  <c r="M3558" i="62"/>
  <c r="L3558" i="62"/>
  <c r="E3558" i="62"/>
  <c r="D3558" i="62"/>
  <c r="M3557" i="62"/>
  <c r="L3557" i="62"/>
  <c r="E3557" i="62"/>
  <c r="D3557" i="62"/>
  <c r="M3556" i="62"/>
  <c r="L3556" i="62"/>
  <c r="E3556" i="62"/>
  <c r="D3556" i="62"/>
  <c r="M3555" i="62"/>
  <c r="L3555" i="62"/>
  <c r="E3555" i="62"/>
  <c r="D3555" i="62"/>
  <c r="M3554" i="62"/>
  <c r="L3554" i="62"/>
  <c r="E3554" i="62"/>
  <c r="D3554" i="62"/>
  <c r="M3553" i="62"/>
  <c r="L3553" i="62"/>
  <c r="E3553" i="62"/>
  <c r="D3553" i="62"/>
  <c r="M3552" i="62"/>
  <c r="L3552" i="62"/>
  <c r="E3552" i="62"/>
  <c r="D3552" i="62"/>
  <c r="M3551" i="62"/>
  <c r="L3551" i="62"/>
  <c r="E3551" i="62"/>
  <c r="D3551" i="62"/>
  <c r="M3550" i="62"/>
  <c r="L3550" i="62"/>
  <c r="E3550" i="62"/>
  <c r="D3550" i="62"/>
  <c r="M3549" i="62"/>
  <c r="L3549" i="62"/>
  <c r="E3549" i="62"/>
  <c r="D3549" i="62"/>
  <c r="M3548" i="62"/>
  <c r="L3548" i="62"/>
  <c r="E3548" i="62"/>
  <c r="D3548" i="62"/>
  <c r="M3547" i="62"/>
  <c r="L3547" i="62"/>
  <c r="E3547" i="62"/>
  <c r="D3547" i="62"/>
  <c r="M3546" i="62"/>
  <c r="L3546" i="62"/>
  <c r="E3546" i="62"/>
  <c r="D3546" i="62"/>
  <c r="M3545" i="62"/>
  <c r="L3545" i="62"/>
  <c r="E3545" i="62"/>
  <c r="D3545" i="62"/>
  <c r="M3544" i="62"/>
  <c r="L3544" i="62"/>
  <c r="E3544" i="62"/>
  <c r="D3544" i="62"/>
  <c r="M3543" i="62"/>
  <c r="L3543" i="62"/>
  <c r="E3543" i="62"/>
  <c r="D3543" i="62"/>
  <c r="M3542" i="62"/>
  <c r="L3542" i="62"/>
  <c r="E3542" i="62"/>
  <c r="D3542" i="62"/>
  <c r="M3541" i="62"/>
  <c r="L3541" i="62"/>
  <c r="E3541" i="62"/>
  <c r="D3541" i="62"/>
  <c r="M3540" i="62"/>
  <c r="L3540" i="62"/>
  <c r="E3540" i="62"/>
  <c r="D3540" i="62"/>
  <c r="M3539" i="62"/>
  <c r="L3539" i="62"/>
  <c r="E3539" i="62"/>
  <c r="D3539" i="62"/>
  <c r="M3538" i="62"/>
  <c r="L3538" i="62"/>
  <c r="E3538" i="62"/>
  <c r="D3538" i="62"/>
  <c r="M3537" i="62"/>
  <c r="L3537" i="62"/>
  <c r="E3537" i="62"/>
  <c r="D3537" i="62"/>
  <c r="M3536" i="62"/>
  <c r="L3536" i="62"/>
  <c r="E3536" i="62"/>
  <c r="D3536" i="62"/>
  <c r="M3535" i="62"/>
  <c r="L3535" i="62"/>
  <c r="E3535" i="62"/>
  <c r="D3535" i="62"/>
  <c r="M3534" i="62"/>
  <c r="L3534" i="62"/>
  <c r="E3534" i="62"/>
  <c r="D3534" i="62"/>
  <c r="M3533" i="62"/>
  <c r="L3533" i="62"/>
  <c r="E3533" i="62"/>
  <c r="D3533" i="62"/>
  <c r="M3532" i="62"/>
  <c r="L3532" i="62"/>
  <c r="E3532" i="62"/>
  <c r="D3532" i="62"/>
  <c r="M3531" i="62"/>
  <c r="L3531" i="62"/>
  <c r="E3531" i="62"/>
  <c r="D3531" i="62"/>
  <c r="M3530" i="62"/>
  <c r="L3530" i="62"/>
  <c r="E3530" i="62"/>
  <c r="D3530" i="62"/>
  <c r="M3529" i="62"/>
  <c r="L3529" i="62"/>
  <c r="E3529" i="62"/>
  <c r="D3529" i="62"/>
  <c r="M3528" i="62"/>
  <c r="L3528" i="62"/>
  <c r="E3528" i="62"/>
  <c r="D3528" i="62"/>
  <c r="M3527" i="62"/>
  <c r="L3527" i="62"/>
  <c r="E3527" i="62"/>
  <c r="D3527" i="62"/>
  <c r="M3526" i="62"/>
  <c r="L3526" i="62"/>
  <c r="E3526" i="62"/>
  <c r="D3526" i="62"/>
  <c r="M3525" i="62"/>
  <c r="L3525" i="62"/>
  <c r="E3525" i="62"/>
  <c r="D3525" i="62"/>
  <c r="M3524" i="62"/>
  <c r="L3524" i="62"/>
  <c r="E3524" i="62"/>
  <c r="D3524" i="62"/>
  <c r="M3523" i="62"/>
  <c r="L3523" i="62"/>
  <c r="E3523" i="62"/>
  <c r="D3523" i="62"/>
  <c r="M3522" i="62"/>
  <c r="L3522" i="62"/>
  <c r="E3522" i="62"/>
  <c r="D3522" i="62"/>
  <c r="M3521" i="62"/>
  <c r="L3521" i="62"/>
  <c r="E3521" i="62"/>
  <c r="D3521" i="62"/>
  <c r="M3520" i="62"/>
  <c r="L3520" i="62"/>
  <c r="E3520" i="62"/>
  <c r="D3520" i="62"/>
  <c r="M3519" i="62"/>
  <c r="L3519" i="62"/>
  <c r="E3519" i="62"/>
  <c r="D3519" i="62"/>
  <c r="M3518" i="62"/>
  <c r="L3518" i="62"/>
  <c r="E3518" i="62"/>
  <c r="D3518" i="62"/>
  <c r="M3517" i="62"/>
  <c r="L3517" i="62"/>
  <c r="E3517" i="62"/>
  <c r="D3517" i="62"/>
  <c r="M3516" i="62"/>
  <c r="L3516" i="62"/>
  <c r="E3516" i="62"/>
  <c r="D3516" i="62"/>
  <c r="M3515" i="62"/>
  <c r="L3515" i="62"/>
  <c r="E3515" i="62"/>
  <c r="D3515" i="62"/>
  <c r="M3514" i="62"/>
  <c r="L3514" i="62"/>
  <c r="E3514" i="62"/>
  <c r="D3514" i="62"/>
  <c r="M3513" i="62"/>
  <c r="L3513" i="62"/>
  <c r="E3513" i="62"/>
  <c r="D3513" i="62"/>
  <c r="M3512" i="62"/>
  <c r="L3512" i="62"/>
  <c r="E3512" i="62"/>
  <c r="D3512" i="62"/>
  <c r="M3511" i="62"/>
  <c r="L3511" i="62"/>
  <c r="E3511" i="62"/>
  <c r="D3511" i="62"/>
  <c r="M3510" i="62"/>
  <c r="L3510" i="62"/>
  <c r="E3510" i="62"/>
  <c r="D3510" i="62"/>
  <c r="M3509" i="62"/>
  <c r="L3509" i="62"/>
  <c r="E3509" i="62"/>
  <c r="D3509" i="62"/>
  <c r="M3508" i="62"/>
  <c r="L3508" i="62"/>
  <c r="E3508" i="62"/>
  <c r="D3508" i="62"/>
  <c r="M3507" i="62"/>
  <c r="L3507" i="62"/>
  <c r="E3507" i="62"/>
  <c r="D3507" i="62"/>
  <c r="M3506" i="62"/>
  <c r="L3506" i="62"/>
  <c r="E3506" i="62"/>
  <c r="D3506" i="62"/>
  <c r="M3505" i="62"/>
  <c r="L3505" i="62"/>
  <c r="E3505" i="62"/>
  <c r="D3505" i="62"/>
  <c r="M3504" i="62"/>
  <c r="L3504" i="62"/>
  <c r="E3504" i="62"/>
  <c r="D3504" i="62"/>
  <c r="M3503" i="62"/>
  <c r="L3503" i="62"/>
  <c r="E3503" i="62"/>
  <c r="D3503" i="62"/>
  <c r="M3502" i="62"/>
  <c r="L3502" i="62"/>
  <c r="E3502" i="62"/>
  <c r="D3502" i="62"/>
  <c r="M3501" i="62"/>
  <c r="L3501" i="62"/>
  <c r="E3501" i="62"/>
  <c r="D3501" i="62"/>
  <c r="M3500" i="62"/>
  <c r="L3500" i="62"/>
  <c r="E3500" i="62"/>
  <c r="D3500" i="62"/>
  <c r="M3499" i="62"/>
  <c r="L3499" i="62"/>
  <c r="E3499" i="62"/>
  <c r="D3499" i="62"/>
  <c r="M3498" i="62"/>
  <c r="L3498" i="62"/>
  <c r="E3498" i="62"/>
  <c r="D3498" i="62"/>
  <c r="M3497" i="62"/>
  <c r="L3497" i="62"/>
  <c r="E3497" i="62"/>
  <c r="D3497" i="62"/>
  <c r="M3496" i="62"/>
  <c r="L3496" i="62"/>
  <c r="E3496" i="62"/>
  <c r="D3496" i="62"/>
  <c r="M3495" i="62"/>
  <c r="L3495" i="62"/>
  <c r="E3495" i="62"/>
  <c r="D3495" i="62"/>
  <c r="M3494" i="62"/>
  <c r="L3494" i="62"/>
  <c r="E3494" i="62"/>
  <c r="D3494" i="62"/>
  <c r="M3493" i="62"/>
  <c r="L3493" i="62"/>
  <c r="E3493" i="62"/>
  <c r="D3493" i="62"/>
  <c r="M3492" i="62"/>
  <c r="L3492" i="62"/>
  <c r="E3492" i="62"/>
  <c r="D3492" i="62"/>
  <c r="M3491" i="62"/>
  <c r="L3491" i="62"/>
  <c r="E3491" i="62"/>
  <c r="D3491" i="62"/>
  <c r="M3490" i="62"/>
  <c r="L3490" i="62"/>
  <c r="E3490" i="62"/>
  <c r="D3490" i="62"/>
  <c r="M3489" i="62"/>
  <c r="L3489" i="62"/>
  <c r="E3489" i="62"/>
  <c r="D3489" i="62"/>
  <c r="M3488" i="62"/>
  <c r="L3488" i="62"/>
  <c r="E3488" i="62"/>
  <c r="D3488" i="62"/>
  <c r="M3487" i="62"/>
  <c r="L3487" i="62"/>
  <c r="E3487" i="62"/>
  <c r="D3487" i="62"/>
  <c r="M3486" i="62"/>
  <c r="L3486" i="62"/>
  <c r="E3486" i="62"/>
  <c r="D3486" i="62"/>
  <c r="M3485" i="62"/>
  <c r="L3485" i="62"/>
  <c r="E3485" i="62"/>
  <c r="D3485" i="62"/>
  <c r="M3484" i="62"/>
  <c r="L3484" i="62"/>
  <c r="E3484" i="62"/>
  <c r="D3484" i="62"/>
  <c r="M3483" i="62"/>
  <c r="L3483" i="62"/>
  <c r="E3483" i="62"/>
  <c r="D3483" i="62"/>
  <c r="M3482" i="62"/>
  <c r="L3482" i="62"/>
  <c r="E3482" i="62"/>
  <c r="D3482" i="62"/>
  <c r="M3481" i="62"/>
  <c r="L3481" i="62"/>
  <c r="E3481" i="62"/>
  <c r="D3481" i="62"/>
  <c r="M3480" i="62"/>
  <c r="L3480" i="62"/>
  <c r="E3480" i="62"/>
  <c r="D3480" i="62"/>
  <c r="M3479" i="62"/>
  <c r="L3479" i="62"/>
  <c r="E3479" i="62"/>
  <c r="D3479" i="62"/>
  <c r="M3478" i="62"/>
  <c r="L3478" i="62"/>
  <c r="E3478" i="62"/>
  <c r="D3478" i="62"/>
  <c r="M3477" i="62"/>
  <c r="L3477" i="62"/>
  <c r="E3477" i="62"/>
  <c r="D3477" i="62"/>
  <c r="M3476" i="62"/>
  <c r="L3476" i="62"/>
  <c r="E3476" i="62"/>
  <c r="D3476" i="62"/>
  <c r="M3475" i="62"/>
  <c r="L3475" i="62"/>
  <c r="E3475" i="62"/>
  <c r="D3475" i="62"/>
  <c r="M3474" i="62"/>
  <c r="L3474" i="62"/>
  <c r="E3474" i="62"/>
  <c r="D3474" i="62"/>
  <c r="M3473" i="62"/>
  <c r="L3473" i="62"/>
  <c r="E3473" i="62"/>
  <c r="D3473" i="62"/>
  <c r="M3472" i="62"/>
  <c r="L3472" i="62"/>
  <c r="E3472" i="62"/>
  <c r="D3472" i="62"/>
  <c r="M3471" i="62"/>
  <c r="L3471" i="62"/>
  <c r="E3471" i="62"/>
  <c r="D3471" i="62"/>
  <c r="M3470" i="62"/>
  <c r="L3470" i="62"/>
  <c r="E3470" i="62"/>
  <c r="D3470" i="62"/>
  <c r="M3469" i="62"/>
  <c r="L3469" i="62"/>
  <c r="E3469" i="62"/>
  <c r="D3469" i="62"/>
  <c r="M3468" i="62"/>
  <c r="L3468" i="62"/>
  <c r="E3468" i="62"/>
  <c r="D3468" i="62"/>
  <c r="M3467" i="62"/>
  <c r="L3467" i="62"/>
  <c r="E3467" i="62"/>
  <c r="D3467" i="62"/>
  <c r="M3466" i="62"/>
  <c r="L3466" i="62"/>
  <c r="E3466" i="62"/>
  <c r="D3466" i="62"/>
  <c r="M3465" i="62"/>
  <c r="L3465" i="62"/>
  <c r="E3465" i="62"/>
  <c r="D3465" i="62"/>
  <c r="M3464" i="62"/>
  <c r="L3464" i="62"/>
  <c r="E3464" i="62"/>
  <c r="D3464" i="62"/>
  <c r="M3463" i="62"/>
  <c r="L3463" i="62"/>
  <c r="E3463" i="62"/>
  <c r="D3463" i="62"/>
  <c r="M3462" i="62"/>
  <c r="L3462" i="62"/>
  <c r="E3462" i="62"/>
  <c r="D3462" i="62"/>
  <c r="M3461" i="62"/>
  <c r="L3461" i="62"/>
  <c r="E3461" i="62"/>
  <c r="D3461" i="62"/>
  <c r="M3460" i="62"/>
  <c r="L3460" i="62"/>
  <c r="E3460" i="62"/>
  <c r="D3460" i="62"/>
  <c r="M3459" i="62"/>
  <c r="L3459" i="62"/>
  <c r="E3459" i="62"/>
  <c r="D3459" i="62"/>
  <c r="M3458" i="62"/>
  <c r="L3458" i="62"/>
  <c r="E3458" i="62"/>
  <c r="D3458" i="62"/>
  <c r="M3457" i="62"/>
  <c r="L3457" i="62"/>
  <c r="E3457" i="62"/>
  <c r="D3457" i="62"/>
  <c r="M3456" i="62"/>
  <c r="L3456" i="62"/>
  <c r="E3456" i="62"/>
  <c r="D3456" i="62"/>
  <c r="M3455" i="62"/>
  <c r="L3455" i="62"/>
  <c r="E3455" i="62"/>
  <c r="D3455" i="62"/>
  <c r="M3454" i="62"/>
  <c r="L3454" i="62"/>
  <c r="E3454" i="62"/>
  <c r="D3454" i="62"/>
  <c r="M3453" i="62"/>
  <c r="L3453" i="62"/>
  <c r="E3453" i="62"/>
  <c r="D3453" i="62"/>
  <c r="M3452" i="62"/>
  <c r="L3452" i="62"/>
  <c r="E3452" i="62"/>
  <c r="D3452" i="62"/>
  <c r="M3451" i="62"/>
  <c r="L3451" i="62"/>
  <c r="E3451" i="62"/>
  <c r="D3451" i="62"/>
  <c r="M3450" i="62"/>
  <c r="L3450" i="62"/>
  <c r="E3450" i="62"/>
  <c r="D3450" i="62"/>
  <c r="M3449" i="62"/>
  <c r="L3449" i="62"/>
  <c r="E3449" i="62"/>
  <c r="D3449" i="62"/>
  <c r="M3448" i="62"/>
  <c r="L3448" i="62"/>
  <c r="E3448" i="62"/>
  <c r="D3448" i="62"/>
  <c r="M3447" i="62"/>
  <c r="L3447" i="62"/>
  <c r="E3447" i="62"/>
  <c r="D3447" i="62"/>
  <c r="M3446" i="62"/>
  <c r="L3446" i="62"/>
  <c r="E3446" i="62"/>
  <c r="D3446" i="62"/>
  <c r="M3445" i="62"/>
  <c r="L3445" i="62"/>
  <c r="E3445" i="62"/>
  <c r="D3445" i="62"/>
  <c r="M3444" i="62"/>
  <c r="L3444" i="62"/>
  <c r="E3444" i="62"/>
  <c r="D3444" i="62"/>
  <c r="M3443" i="62"/>
  <c r="L3443" i="62"/>
  <c r="E3443" i="62"/>
  <c r="D3443" i="62"/>
  <c r="M3442" i="62"/>
  <c r="L3442" i="62"/>
  <c r="E3442" i="62"/>
  <c r="D3442" i="62"/>
  <c r="M3441" i="62"/>
  <c r="L3441" i="62"/>
  <c r="E3441" i="62"/>
  <c r="D3441" i="62"/>
  <c r="M3440" i="62"/>
  <c r="L3440" i="62"/>
  <c r="E3440" i="62"/>
  <c r="D3440" i="62"/>
  <c r="M3439" i="62"/>
  <c r="L3439" i="62"/>
  <c r="E3439" i="62"/>
  <c r="D3439" i="62"/>
  <c r="M3438" i="62"/>
  <c r="L3438" i="62"/>
  <c r="E3438" i="62"/>
  <c r="D3438" i="62"/>
  <c r="M3437" i="62"/>
  <c r="L3437" i="62"/>
  <c r="E3437" i="62"/>
  <c r="D3437" i="62"/>
  <c r="M3436" i="62"/>
  <c r="L3436" i="62"/>
  <c r="E3436" i="62"/>
  <c r="D3436" i="62"/>
  <c r="M3435" i="62"/>
  <c r="L3435" i="62"/>
  <c r="E3435" i="62"/>
  <c r="D3435" i="62"/>
  <c r="M3434" i="62"/>
  <c r="L3434" i="62"/>
  <c r="E3434" i="62"/>
  <c r="D3434" i="62"/>
  <c r="M3433" i="62"/>
  <c r="L3433" i="62"/>
  <c r="E3433" i="62"/>
  <c r="D3433" i="62"/>
  <c r="M3432" i="62"/>
  <c r="L3432" i="62"/>
  <c r="E3432" i="62"/>
  <c r="D3432" i="62"/>
  <c r="M3431" i="62"/>
  <c r="L3431" i="62"/>
  <c r="E3431" i="62"/>
  <c r="D3431" i="62"/>
  <c r="M3430" i="62"/>
  <c r="L3430" i="62"/>
  <c r="E3430" i="62"/>
  <c r="D3430" i="62"/>
  <c r="M3429" i="62"/>
  <c r="L3429" i="62"/>
  <c r="E3429" i="62"/>
  <c r="D3429" i="62"/>
  <c r="M3428" i="62"/>
  <c r="L3428" i="62"/>
  <c r="E3428" i="62"/>
  <c r="D3428" i="62"/>
  <c r="M3427" i="62"/>
  <c r="L3427" i="62"/>
  <c r="E3427" i="62"/>
  <c r="D3427" i="62"/>
  <c r="M3426" i="62"/>
  <c r="L3426" i="62"/>
  <c r="E3426" i="62"/>
  <c r="D3426" i="62"/>
  <c r="M3425" i="62"/>
  <c r="L3425" i="62"/>
  <c r="E3425" i="62"/>
  <c r="D3425" i="62"/>
  <c r="M3424" i="62"/>
  <c r="L3424" i="62"/>
  <c r="E3424" i="62"/>
  <c r="D3424" i="62"/>
  <c r="M3423" i="62"/>
  <c r="L3423" i="62"/>
  <c r="E3423" i="62"/>
  <c r="D3423" i="62"/>
  <c r="M3422" i="62"/>
  <c r="L3422" i="62"/>
  <c r="E3422" i="62"/>
  <c r="D3422" i="62"/>
  <c r="T3421" i="62"/>
  <c r="S3421" i="62"/>
  <c r="M3421" i="62"/>
  <c r="L3421" i="62"/>
  <c r="E3421" i="62"/>
  <c r="D3421" i="62"/>
  <c r="T3420" i="62"/>
  <c r="S3420" i="62"/>
  <c r="M3420" i="62"/>
  <c r="L3420" i="62"/>
  <c r="E3420" i="62"/>
  <c r="D3420" i="62"/>
  <c r="T3419" i="62"/>
  <c r="S3419" i="62"/>
  <c r="M3419" i="62"/>
  <c r="L3419" i="62"/>
  <c r="E3419" i="62"/>
  <c r="D3419" i="62"/>
  <c r="T3418" i="62"/>
  <c r="S3418" i="62"/>
  <c r="M3418" i="62"/>
  <c r="L3418" i="62"/>
  <c r="E3418" i="62"/>
  <c r="D3418" i="62"/>
  <c r="T3417" i="62"/>
  <c r="S3417" i="62"/>
  <c r="M3417" i="62"/>
  <c r="L3417" i="62"/>
  <c r="E3417" i="62"/>
  <c r="D3417" i="62"/>
  <c r="T3416" i="62"/>
  <c r="S3416" i="62"/>
  <c r="M3416" i="62"/>
  <c r="L3416" i="62"/>
  <c r="E3416" i="62"/>
  <c r="D3416" i="62"/>
  <c r="T3415" i="62"/>
  <c r="S3415" i="62"/>
  <c r="M3415" i="62"/>
  <c r="L3415" i="62"/>
  <c r="E3415" i="62"/>
  <c r="D3415" i="62"/>
  <c r="T3414" i="62"/>
  <c r="S3414" i="62"/>
  <c r="M3414" i="62"/>
  <c r="L3414" i="62"/>
  <c r="E3414" i="62"/>
  <c r="D3414" i="62"/>
  <c r="T3413" i="62"/>
  <c r="S3413" i="62"/>
  <c r="M3413" i="62"/>
  <c r="L3413" i="62"/>
  <c r="E3413" i="62"/>
  <c r="D3413" i="62"/>
  <c r="T3412" i="62"/>
  <c r="S3412" i="62"/>
  <c r="M3412" i="62"/>
  <c r="L3412" i="62"/>
  <c r="E3412" i="62"/>
  <c r="D3412" i="62"/>
  <c r="T3411" i="62"/>
  <c r="S3411" i="62"/>
  <c r="M3411" i="62"/>
  <c r="L3411" i="62"/>
  <c r="E3411" i="62"/>
  <c r="D3411" i="62"/>
  <c r="T3410" i="62"/>
  <c r="S3410" i="62"/>
  <c r="M3410" i="62"/>
  <c r="L3410" i="62"/>
  <c r="E3410" i="62"/>
  <c r="D3410" i="62"/>
  <c r="T3409" i="62"/>
  <c r="S3409" i="62"/>
  <c r="M3409" i="62"/>
  <c r="L3409" i="62"/>
  <c r="E3409" i="62"/>
  <c r="D3409" i="62"/>
  <c r="T3408" i="62"/>
  <c r="S3408" i="62"/>
  <c r="M3408" i="62"/>
  <c r="L3408" i="62"/>
  <c r="E3408" i="62"/>
  <c r="D3408" i="62"/>
  <c r="T3407" i="62"/>
  <c r="S3407" i="62"/>
  <c r="M3407" i="62"/>
  <c r="L3407" i="62"/>
  <c r="E3407" i="62"/>
  <c r="D3407" i="62"/>
  <c r="T3406" i="62"/>
  <c r="S3406" i="62"/>
  <c r="M3406" i="62"/>
  <c r="L3406" i="62"/>
  <c r="E3406" i="62"/>
  <c r="D3406" i="62"/>
  <c r="T3405" i="62"/>
  <c r="S3405" i="62"/>
  <c r="M3405" i="62"/>
  <c r="L3405" i="62"/>
  <c r="E3405" i="62"/>
  <c r="D3405" i="62"/>
  <c r="T3404" i="62"/>
  <c r="S3404" i="62"/>
  <c r="M3404" i="62"/>
  <c r="L3404" i="62"/>
  <c r="E3404" i="62"/>
  <c r="D3404" i="62"/>
  <c r="T3403" i="62"/>
  <c r="S3403" i="62"/>
  <c r="M3403" i="62"/>
  <c r="L3403" i="62"/>
  <c r="E3403" i="62"/>
  <c r="D3403" i="62"/>
  <c r="T3402" i="62"/>
  <c r="S3402" i="62"/>
  <c r="M3402" i="62"/>
  <c r="L3402" i="62"/>
  <c r="E3402" i="62"/>
  <c r="D3402" i="62"/>
  <c r="T3401" i="62"/>
  <c r="S3401" i="62"/>
  <c r="M3401" i="62"/>
  <c r="L3401" i="62"/>
  <c r="E3401" i="62"/>
  <c r="D3401" i="62"/>
  <c r="T3400" i="62"/>
  <c r="S3400" i="62"/>
  <c r="M3400" i="62"/>
  <c r="L3400" i="62"/>
  <c r="E3400" i="62"/>
  <c r="D3400" i="62"/>
  <c r="T3399" i="62"/>
  <c r="S3399" i="62"/>
  <c r="M3399" i="62"/>
  <c r="L3399" i="62"/>
  <c r="E3399" i="62"/>
  <c r="D3399" i="62"/>
  <c r="T3398" i="62"/>
  <c r="S3398" i="62"/>
  <c r="M3398" i="62"/>
  <c r="L3398" i="62"/>
  <c r="E3398" i="62"/>
  <c r="D3398" i="62"/>
  <c r="T3397" i="62"/>
  <c r="S3397" i="62"/>
  <c r="M3397" i="62"/>
  <c r="L3397" i="62"/>
  <c r="E3397" i="62"/>
  <c r="D3397" i="62"/>
  <c r="T3396" i="62"/>
  <c r="S3396" i="62"/>
  <c r="M3396" i="62"/>
  <c r="L3396" i="62"/>
  <c r="E3396" i="62"/>
  <c r="D3396" i="62"/>
  <c r="T3395" i="62"/>
  <c r="S3395" i="62"/>
  <c r="M3395" i="62"/>
  <c r="L3395" i="62"/>
  <c r="E3395" i="62"/>
  <c r="D3395" i="62"/>
  <c r="T3394" i="62"/>
  <c r="S3394" i="62"/>
  <c r="M3394" i="62"/>
  <c r="L3394" i="62"/>
  <c r="E3394" i="62"/>
  <c r="D3394" i="62"/>
  <c r="T3393" i="62"/>
  <c r="S3393" i="62"/>
  <c r="M3393" i="62"/>
  <c r="L3393" i="62"/>
  <c r="E3393" i="62"/>
  <c r="D3393" i="62"/>
  <c r="T3392" i="62"/>
  <c r="S3392" i="62"/>
  <c r="M3392" i="62"/>
  <c r="L3392" i="62"/>
  <c r="E3392" i="62"/>
  <c r="D3392" i="62"/>
  <c r="T3391" i="62"/>
  <c r="S3391" i="62"/>
  <c r="M3391" i="62"/>
  <c r="L3391" i="62"/>
  <c r="E3391" i="62"/>
  <c r="D3391" i="62"/>
  <c r="T3390" i="62"/>
  <c r="S3390" i="62"/>
  <c r="M3390" i="62"/>
  <c r="L3390" i="62"/>
  <c r="E3390" i="62"/>
  <c r="D3390" i="62"/>
  <c r="T3389" i="62"/>
  <c r="S3389" i="62"/>
  <c r="M3389" i="62"/>
  <c r="L3389" i="62"/>
  <c r="E3389" i="62"/>
  <c r="D3389" i="62"/>
  <c r="T3388" i="62"/>
  <c r="S3388" i="62"/>
  <c r="M3388" i="62"/>
  <c r="L3388" i="62"/>
  <c r="E3388" i="62"/>
  <c r="D3388" i="62"/>
  <c r="T3387" i="62"/>
  <c r="S3387" i="62"/>
  <c r="M3387" i="62"/>
  <c r="L3387" i="62"/>
  <c r="E3387" i="62"/>
  <c r="D3387" i="62"/>
  <c r="T3386" i="62"/>
  <c r="S3386" i="62"/>
  <c r="M3386" i="62"/>
  <c r="L3386" i="62"/>
  <c r="E3386" i="62"/>
  <c r="D3386" i="62"/>
  <c r="T3385" i="62"/>
  <c r="S3385" i="62"/>
  <c r="M3385" i="62"/>
  <c r="L3385" i="62"/>
  <c r="E3385" i="62"/>
  <c r="D3385" i="62"/>
  <c r="T3384" i="62"/>
  <c r="S3384" i="62"/>
  <c r="M3384" i="62"/>
  <c r="L3384" i="62"/>
  <c r="E3384" i="62"/>
  <c r="D3384" i="62"/>
  <c r="T3383" i="62"/>
  <c r="S3383" i="62"/>
  <c r="M3383" i="62"/>
  <c r="L3383" i="62"/>
  <c r="E3383" i="62"/>
  <c r="D3383" i="62"/>
  <c r="T3382" i="62"/>
  <c r="S3382" i="62"/>
  <c r="M3382" i="62"/>
  <c r="L3382" i="62"/>
  <c r="E3382" i="62"/>
  <c r="D3382" i="62"/>
  <c r="T3381" i="62"/>
  <c r="S3381" i="62"/>
  <c r="M3381" i="62"/>
  <c r="L3381" i="62"/>
  <c r="E3381" i="62"/>
  <c r="D3381" i="62"/>
  <c r="T3380" i="62"/>
  <c r="S3380" i="62"/>
  <c r="M3380" i="62"/>
  <c r="L3380" i="62"/>
  <c r="E3380" i="62"/>
  <c r="D3380" i="62"/>
  <c r="T3379" i="62"/>
  <c r="S3379" i="62"/>
  <c r="M3379" i="62"/>
  <c r="L3379" i="62"/>
  <c r="E3379" i="62"/>
  <c r="D3379" i="62"/>
  <c r="T3378" i="62"/>
  <c r="S3378" i="62"/>
  <c r="M3378" i="62"/>
  <c r="L3378" i="62"/>
  <c r="E3378" i="62"/>
  <c r="D3378" i="62"/>
  <c r="T3377" i="62"/>
  <c r="S3377" i="62"/>
  <c r="M3377" i="62"/>
  <c r="L3377" i="62"/>
  <c r="E3377" i="62"/>
  <c r="D3377" i="62"/>
  <c r="T3376" i="62"/>
  <c r="S3376" i="62"/>
  <c r="M3376" i="62"/>
  <c r="L3376" i="62"/>
  <c r="E3376" i="62"/>
  <c r="D3376" i="62"/>
  <c r="T3375" i="62"/>
  <c r="S3375" i="62"/>
  <c r="M3375" i="62"/>
  <c r="L3375" i="62"/>
  <c r="E3375" i="62"/>
  <c r="D3375" i="62"/>
  <c r="T3374" i="62"/>
  <c r="S3374" i="62"/>
  <c r="M3374" i="62"/>
  <c r="L3374" i="62"/>
  <c r="E3374" i="62"/>
  <c r="D3374" i="62"/>
  <c r="T3373" i="62"/>
  <c r="S3373" i="62"/>
  <c r="M3373" i="62"/>
  <c r="L3373" i="62"/>
  <c r="E3373" i="62"/>
  <c r="D3373" i="62"/>
  <c r="T3372" i="62"/>
  <c r="S3372" i="62"/>
  <c r="M3372" i="62"/>
  <c r="L3372" i="62"/>
  <c r="E3372" i="62"/>
  <c r="D3372" i="62"/>
  <c r="T3371" i="62"/>
  <c r="S3371" i="62"/>
  <c r="M3371" i="62"/>
  <c r="L3371" i="62"/>
  <c r="E3371" i="62"/>
  <c r="D3371" i="62"/>
  <c r="T3370" i="62"/>
  <c r="S3370" i="62"/>
  <c r="M3370" i="62"/>
  <c r="L3370" i="62"/>
  <c r="E3370" i="62"/>
  <c r="D3370" i="62"/>
  <c r="T3369" i="62"/>
  <c r="S3369" i="62"/>
  <c r="M3369" i="62"/>
  <c r="L3369" i="62"/>
  <c r="E3369" i="62"/>
  <c r="D3369" i="62"/>
  <c r="T3368" i="62"/>
  <c r="S3368" i="62"/>
  <c r="M3368" i="62"/>
  <c r="L3368" i="62"/>
  <c r="E3368" i="62"/>
  <c r="D3368" i="62"/>
  <c r="T3367" i="62"/>
  <c r="S3367" i="62"/>
  <c r="M3367" i="62"/>
  <c r="L3367" i="62"/>
  <c r="E3367" i="62"/>
  <c r="D3367" i="62"/>
  <c r="T3366" i="62"/>
  <c r="S3366" i="62"/>
  <c r="M3366" i="62"/>
  <c r="L3366" i="62"/>
  <c r="E3366" i="62"/>
  <c r="D3366" i="62"/>
  <c r="T3365" i="62"/>
  <c r="S3365" i="62"/>
  <c r="M3365" i="62"/>
  <c r="L3365" i="62"/>
  <c r="E3365" i="62"/>
  <c r="D3365" i="62"/>
  <c r="T3364" i="62"/>
  <c r="S3364" i="62"/>
  <c r="M3364" i="62"/>
  <c r="L3364" i="62"/>
  <c r="E3364" i="62"/>
  <c r="D3364" i="62"/>
  <c r="T3363" i="62"/>
  <c r="S3363" i="62"/>
  <c r="M3363" i="62"/>
  <c r="L3363" i="62"/>
  <c r="E3363" i="62"/>
  <c r="D3363" i="62"/>
  <c r="T3362" i="62"/>
  <c r="S3362" i="62"/>
  <c r="M3362" i="62"/>
  <c r="L3362" i="62"/>
  <c r="E3362" i="62"/>
  <c r="D3362" i="62"/>
  <c r="T3361" i="62"/>
  <c r="S3361" i="62"/>
  <c r="M3361" i="62"/>
  <c r="L3361" i="62"/>
  <c r="E3361" i="62"/>
  <c r="D3361" i="62"/>
  <c r="T3360" i="62"/>
  <c r="S3360" i="62"/>
  <c r="M3360" i="62"/>
  <c r="L3360" i="62"/>
  <c r="E3360" i="62"/>
  <c r="D3360" i="62"/>
  <c r="T3359" i="62"/>
  <c r="S3359" i="62"/>
  <c r="M3359" i="62"/>
  <c r="L3359" i="62"/>
  <c r="E3359" i="62"/>
  <c r="D3359" i="62"/>
  <c r="T3358" i="62"/>
  <c r="S3358" i="62"/>
  <c r="M3358" i="62"/>
  <c r="L3358" i="62"/>
  <c r="E3358" i="62"/>
  <c r="D3358" i="62"/>
  <c r="T3357" i="62"/>
  <c r="S3357" i="62"/>
  <c r="M3357" i="62"/>
  <c r="L3357" i="62"/>
  <c r="E3357" i="62"/>
  <c r="D3357" i="62"/>
  <c r="T3356" i="62"/>
  <c r="S3356" i="62"/>
  <c r="M3356" i="62"/>
  <c r="L3356" i="62"/>
  <c r="E3356" i="62"/>
  <c r="D3356" i="62"/>
  <c r="T3355" i="62"/>
  <c r="S3355" i="62"/>
  <c r="M3355" i="62"/>
  <c r="L3355" i="62"/>
  <c r="E3355" i="62"/>
  <c r="D3355" i="62"/>
  <c r="T3354" i="62"/>
  <c r="S3354" i="62"/>
  <c r="M3354" i="62"/>
  <c r="L3354" i="62"/>
  <c r="E3354" i="62"/>
  <c r="D3354" i="62"/>
  <c r="T3353" i="62"/>
  <c r="S3353" i="62"/>
  <c r="M3353" i="62"/>
  <c r="L3353" i="62"/>
  <c r="E3353" i="62"/>
  <c r="D3353" i="62"/>
  <c r="T3352" i="62"/>
  <c r="S3352" i="62"/>
  <c r="M3352" i="62"/>
  <c r="L3352" i="62"/>
  <c r="E3352" i="62"/>
  <c r="D3352" i="62"/>
  <c r="T3351" i="62"/>
  <c r="S3351" i="62"/>
  <c r="M3351" i="62"/>
  <c r="L3351" i="62"/>
  <c r="E3351" i="62"/>
  <c r="D3351" i="62"/>
  <c r="T3350" i="62"/>
  <c r="S3350" i="62"/>
  <c r="M3350" i="62"/>
  <c r="L3350" i="62"/>
  <c r="E3350" i="62"/>
  <c r="D3350" i="62"/>
  <c r="T3349" i="62"/>
  <c r="S3349" i="62"/>
  <c r="M3349" i="62"/>
  <c r="L3349" i="62"/>
  <c r="E3349" i="62"/>
  <c r="D3349" i="62"/>
  <c r="T3348" i="62"/>
  <c r="S3348" i="62"/>
  <c r="M3348" i="62"/>
  <c r="L3348" i="62"/>
  <c r="E3348" i="62"/>
  <c r="D3348" i="62"/>
  <c r="T3347" i="62"/>
  <c r="S3347" i="62"/>
  <c r="M3347" i="62"/>
  <c r="L3347" i="62"/>
  <c r="E3347" i="62"/>
  <c r="D3347" i="62"/>
  <c r="T3346" i="62"/>
  <c r="S3346" i="62"/>
  <c r="M3346" i="62"/>
  <c r="L3346" i="62"/>
  <c r="E3346" i="62"/>
  <c r="D3346" i="62"/>
  <c r="T3345" i="62"/>
  <c r="S3345" i="62"/>
  <c r="M3345" i="62"/>
  <c r="L3345" i="62"/>
  <c r="E3345" i="62"/>
  <c r="D3345" i="62"/>
  <c r="T3344" i="62"/>
  <c r="S3344" i="62"/>
  <c r="M3344" i="62"/>
  <c r="L3344" i="62"/>
  <c r="E3344" i="62"/>
  <c r="D3344" i="62"/>
  <c r="T3343" i="62"/>
  <c r="S3343" i="62"/>
  <c r="M3343" i="62"/>
  <c r="L3343" i="62"/>
  <c r="E3343" i="62"/>
  <c r="D3343" i="62"/>
  <c r="T3342" i="62"/>
  <c r="S3342" i="62"/>
  <c r="M3342" i="62"/>
  <c r="L3342" i="62"/>
  <c r="E3342" i="62"/>
  <c r="D3342" i="62"/>
  <c r="T3341" i="62"/>
  <c r="S3341" i="62"/>
  <c r="M3341" i="62"/>
  <c r="L3341" i="62"/>
  <c r="E3341" i="62"/>
  <c r="D3341" i="62"/>
  <c r="T3340" i="62"/>
  <c r="S3340" i="62"/>
  <c r="M3340" i="62"/>
  <c r="L3340" i="62"/>
  <c r="E3340" i="62"/>
  <c r="D3340" i="62"/>
  <c r="T3339" i="62"/>
  <c r="S3339" i="62"/>
  <c r="M3339" i="62"/>
  <c r="L3339" i="62"/>
  <c r="E3339" i="62"/>
  <c r="D3339" i="62"/>
  <c r="T3338" i="62"/>
  <c r="S3338" i="62"/>
  <c r="M3338" i="62"/>
  <c r="L3338" i="62"/>
  <c r="E3338" i="62"/>
  <c r="D3338" i="62"/>
  <c r="T3337" i="62"/>
  <c r="S3337" i="62"/>
  <c r="M3337" i="62"/>
  <c r="L3337" i="62"/>
  <c r="E3337" i="62"/>
  <c r="D3337" i="62"/>
  <c r="T3336" i="62"/>
  <c r="S3336" i="62"/>
  <c r="M3336" i="62"/>
  <c r="L3336" i="62"/>
  <c r="E3336" i="62"/>
  <c r="D3336" i="62"/>
  <c r="T3335" i="62"/>
  <c r="S3335" i="62"/>
  <c r="M3335" i="62"/>
  <c r="L3335" i="62"/>
  <c r="E3335" i="62"/>
  <c r="D3335" i="62"/>
  <c r="T3334" i="62"/>
  <c r="S3334" i="62"/>
  <c r="M3334" i="62"/>
  <c r="L3334" i="62"/>
  <c r="E3334" i="62"/>
  <c r="D3334" i="62"/>
  <c r="T3333" i="62"/>
  <c r="S3333" i="62"/>
  <c r="M3333" i="62"/>
  <c r="L3333" i="62"/>
  <c r="E3333" i="62"/>
  <c r="D3333" i="62"/>
  <c r="T3332" i="62"/>
  <c r="S3332" i="62"/>
  <c r="M3332" i="62"/>
  <c r="L3332" i="62"/>
  <c r="E3332" i="62"/>
  <c r="D3332" i="62"/>
  <c r="T3331" i="62"/>
  <c r="S3331" i="62"/>
  <c r="M3331" i="62"/>
  <c r="L3331" i="62"/>
  <c r="E3331" i="62"/>
  <c r="D3331" i="62"/>
  <c r="T3330" i="62"/>
  <c r="S3330" i="62"/>
  <c r="M3330" i="62"/>
  <c r="L3330" i="62"/>
  <c r="E3330" i="62"/>
  <c r="D3330" i="62"/>
  <c r="T3329" i="62"/>
  <c r="S3329" i="62"/>
  <c r="M3329" i="62"/>
  <c r="L3329" i="62"/>
  <c r="E3329" i="62"/>
  <c r="D3329" i="62"/>
  <c r="T3328" i="62"/>
  <c r="S3328" i="62"/>
  <c r="M3328" i="62"/>
  <c r="L3328" i="62"/>
  <c r="E3328" i="62"/>
  <c r="D3328" i="62"/>
  <c r="T3327" i="62"/>
  <c r="S3327" i="62"/>
  <c r="M3327" i="62"/>
  <c r="L3327" i="62"/>
  <c r="E3327" i="62"/>
  <c r="D3327" i="62"/>
  <c r="T3326" i="62"/>
  <c r="S3326" i="62"/>
  <c r="M3326" i="62"/>
  <c r="L3326" i="62"/>
  <c r="E3326" i="62"/>
  <c r="D3326" i="62"/>
  <c r="T3325" i="62"/>
  <c r="S3325" i="62"/>
  <c r="M3325" i="62"/>
  <c r="L3325" i="62"/>
  <c r="E3325" i="62"/>
  <c r="D3325" i="62"/>
  <c r="T3324" i="62"/>
  <c r="S3324" i="62"/>
  <c r="M3324" i="62"/>
  <c r="L3324" i="62"/>
  <c r="E3324" i="62"/>
  <c r="D3324" i="62"/>
  <c r="T3323" i="62"/>
  <c r="S3323" i="62"/>
  <c r="M3323" i="62"/>
  <c r="L3323" i="62"/>
  <c r="E3323" i="62"/>
  <c r="D3323" i="62"/>
  <c r="T3322" i="62"/>
  <c r="S3322" i="62"/>
  <c r="M3322" i="62"/>
  <c r="L3322" i="62"/>
  <c r="E3322" i="62"/>
  <c r="D3322" i="62"/>
  <c r="T3321" i="62"/>
  <c r="S3321" i="62"/>
  <c r="M3321" i="62"/>
  <c r="L3321" i="62"/>
  <c r="E3321" i="62"/>
  <c r="D3321" i="62"/>
  <c r="T3320" i="62"/>
  <c r="S3320" i="62"/>
  <c r="M3320" i="62"/>
  <c r="L3320" i="62"/>
  <c r="E3320" i="62"/>
  <c r="D3320" i="62"/>
  <c r="T3319" i="62"/>
  <c r="S3319" i="62"/>
  <c r="M3319" i="62"/>
  <c r="L3319" i="62"/>
  <c r="E3319" i="62"/>
  <c r="D3319" i="62"/>
  <c r="T3318" i="62"/>
  <c r="S3318" i="62"/>
  <c r="M3318" i="62"/>
  <c r="L3318" i="62"/>
  <c r="E3318" i="62"/>
  <c r="D3318" i="62"/>
  <c r="T3317" i="62"/>
  <c r="S3317" i="62"/>
  <c r="M3317" i="62"/>
  <c r="L3317" i="62"/>
  <c r="E3317" i="62"/>
  <c r="D3317" i="62"/>
  <c r="T3316" i="62"/>
  <c r="S3316" i="62"/>
  <c r="M3316" i="62"/>
  <c r="L3316" i="62"/>
  <c r="E3316" i="62"/>
  <c r="D3316" i="62"/>
  <c r="T3315" i="62"/>
  <c r="S3315" i="62"/>
  <c r="M3315" i="62"/>
  <c r="L3315" i="62"/>
  <c r="E3315" i="62"/>
  <c r="D3315" i="62"/>
  <c r="T3314" i="62"/>
  <c r="S3314" i="62"/>
  <c r="M3314" i="62"/>
  <c r="L3314" i="62"/>
  <c r="E3314" i="62"/>
  <c r="D3314" i="62"/>
  <c r="T3313" i="62"/>
  <c r="S3313" i="62"/>
  <c r="M3313" i="62"/>
  <c r="L3313" i="62"/>
  <c r="E3313" i="62"/>
  <c r="D3313" i="62"/>
  <c r="T3312" i="62"/>
  <c r="S3312" i="62"/>
  <c r="M3312" i="62"/>
  <c r="L3312" i="62"/>
  <c r="E3312" i="62"/>
  <c r="D3312" i="62"/>
  <c r="T3311" i="62"/>
  <c r="S3311" i="62"/>
  <c r="M3311" i="62"/>
  <c r="L3311" i="62"/>
  <c r="E3311" i="62"/>
  <c r="D3311" i="62"/>
  <c r="T3310" i="62"/>
  <c r="S3310" i="62"/>
  <c r="M3310" i="62"/>
  <c r="L3310" i="62"/>
  <c r="E3310" i="62"/>
  <c r="D3310" i="62"/>
  <c r="T3309" i="62"/>
  <c r="S3309" i="62"/>
  <c r="M3309" i="62"/>
  <c r="L3309" i="62"/>
  <c r="E3309" i="62"/>
  <c r="D3309" i="62"/>
  <c r="T3308" i="62"/>
  <c r="S3308" i="62"/>
  <c r="M3308" i="62"/>
  <c r="L3308" i="62"/>
  <c r="E3308" i="62"/>
  <c r="D3308" i="62"/>
  <c r="T3307" i="62"/>
  <c r="S3307" i="62"/>
  <c r="M3307" i="62"/>
  <c r="L3307" i="62"/>
  <c r="E3307" i="62"/>
  <c r="D3307" i="62"/>
  <c r="T3306" i="62"/>
  <c r="S3306" i="62"/>
  <c r="M3306" i="62"/>
  <c r="L3306" i="62"/>
  <c r="E3306" i="62"/>
  <c r="D3306" i="62"/>
  <c r="T3305" i="62"/>
  <c r="S3305" i="62"/>
  <c r="M3305" i="62"/>
  <c r="L3305" i="62"/>
  <c r="E3305" i="62"/>
  <c r="D3305" i="62"/>
  <c r="T3304" i="62"/>
  <c r="S3304" i="62"/>
  <c r="M3304" i="62"/>
  <c r="L3304" i="62"/>
  <c r="E3304" i="62"/>
  <c r="D3304" i="62"/>
  <c r="T3303" i="62"/>
  <c r="S3303" i="62"/>
  <c r="M3303" i="62"/>
  <c r="L3303" i="62"/>
  <c r="E3303" i="62"/>
  <c r="D3303" i="62"/>
  <c r="T3302" i="62"/>
  <c r="S3302" i="62"/>
  <c r="M3302" i="62"/>
  <c r="L3302" i="62"/>
  <c r="E3302" i="62"/>
  <c r="D3302" i="62"/>
  <c r="T3301" i="62"/>
  <c r="S3301" i="62"/>
  <c r="M3301" i="62"/>
  <c r="L3301" i="62"/>
  <c r="E3301" i="62"/>
  <c r="D3301" i="62"/>
  <c r="T3300" i="62"/>
  <c r="S3300" i="62"/>
  <c r="M3300" i="62"/>
  <c r="L3300" i="62"/>
  <c r="E3300" i="62"/>
  <c r="D3300" i="62"/>
  <c r="T3299" i="62"/>
  <c r="S3299" i="62"/>
  <c r="M3299" i="62"/>
  <c r="L3299" i="62"/>
  <c r="E3299" i="62"/>
  <c r="D3299" i="62"/>
  <c r="T3298" i="62"/>
  <c r="S3298" i="62"/>
  <c r="M3298" i="62"/>
  <c r="L3298" i="62"/>
  <c r="E3298" i="62"/>
  <c r="D3298" i="62"/>
  <c r="T3297" i="62"/>
  <c r="S3297" i="62"/>
  <c r="M3297" i="62"/>
  <c r="L3297" i="62"/>
  <c r="E3297" i="62"/>
  <c r="D3297" i="62"/>
  <c r="T3296" i="62"/>
  <c r="S3296" i="62"/>
  <c r="M3296" i="62"/>
  <c r="L3296" i="62"/>
  <c r="E3296" i="62"/>
  <c r="D3296" i="62"/>
  <c r="T3295" i="62"/>
  <c r="S3295" i="62"/>
  <c r="M3295" i="62"/>
  <c r="L3295" i="62"/>
  <c r="E3295" i="62"/>
  <c r="D3295" i="62"/>
  <c r="T3294" i="62"/>
  <c r="S3294" i="62"/>
  <c r="M3294" i="62"/>
  <c r="L3294" i="62"/>
  <c r="E3294" i="62"/>
  <c r="D3294" i="62"/>
  <c r="T3293" i="62"/>
  <c r="S3293" i="62"/>
  <c r="M3293" i="62"/>
  <c r="L3293" i="62"/>
  <c r="E3293" i="62"/>
  <c r="D3293" i="62"/>
  <c r="T3292" i="62"/>
  <c r="S3292" i="62"/>
  <c r="M3292" i="62"/>
  <c r="L3292" i="62"/>
  <c r="E3292" i="62"/>
  <c r="D3292" i="62"/>
  <c r="T3291" i="62"/>
  <c r="S3291" i="62"/>
  <c r="M3291" i="62"/>
  <c r="L3291" i="62"/>
  <c r="E3291" i="62"/>
  <c r="D3291" i="62"/>
  <c r="T3290" i="62"/>
  <c r="S3290" i="62"/>
  <c r="M3290" i="62"/>
  <c r="L3290" i="62"/>
  <c r="E3290" i="62"/>
  <c r="D3290" i="62"/>
  <c r="T3289" i="62"/>
  <c r="S3289" i="62"/>
  <c r="M3289" i="62"/>
  <c r="L3289" i="62"/>
  <c r="E3289" i="62"/>
  <c r="D3289" i="62"/>
  <c r="T3288" i="62"/>
  <c r="S3288" i="62"/>
  <c r="M3288" i="62"/>
  <c r="L3288" i="62"/>
  <c r="E3288" i="62"/>
  <c r="D3288" i="62"/>
  <c r="T3287" i="62"/>
  <c r="S3287" i="62"/>
  <c r="M3287" i="62"/>
  <c r="L3287" i="62"/>
  <c r="E3287" i="62"/>
  <c r="D3287" i="62"/>
  <c r="T3286" i="62"/>
  <c r="S3286" i="62"/>
  <c r="M3286" i="62"/>
  <c r="L3286" i="62"/>
  <c r="E3286" i="62"/>
  <c r="D3286" i="62"/>
  <c r="T3285" i="62"/>
  <c r="S3285" i="62"/>
  <c r="M3285" i="62"/>
  <c r="L3285" i="62"/>
  <c r="E3285" i="62"/>
  <c r="D3285" i="62"/>
  <c r="T3284" i="62"/>
  <c r="S3284" i="62"/>
  <c r="M3284" i="62"/>
  <c r="L3284" i="62"/>
  <c r="E3284" i="62"/>
  <c r="D3284" i="62"/>
  <c r="T3283" i="62"/>
  <c r="S3283" i="62"/>
  <c r="M3283" i="62"/>
  <c r="L3283" i="62"/>
  <c r="E3283" i="62"/>
  <c r="D3283" i="62"/>
  <c r="T3282" i="62"/>
  <c r="S3282" i="62"/>
  <c r="M3282" i="62"/>
  <c r="L3282" i="62"/>
  <c r="E3282" i="62"/>
  <c r="D3282" i="62"/>
  <c r="T3281" i="62"/>
  <c r="S3281" i="62"/>
  <c r="M3281" i="62"/>
  <c r="L3281" i="62"/>
  <c r="E3281" i="62"/>
  <c r="D3281" i="62"/>
  <c r="T3280" i="62"/>
  <c r="S3280" i="62"/>
  <c r="M3280" i="62"/>
  <c r="L3280" i="62"/>
  <c r="E3280" i="62"/>
  <c r="D3280" i="62"/>
  <c r="T3279" i="62"/>
  <c r="S3279" i="62"/>
  <c r="M3279" i="62"/>
  <c r="L3279" i="62"/>
  <c r="E3279" i="62"/>
  <c r="D3279" i="62"/>
  <c r="T3278" i="62"/>
  <c r="S3278" i="62"/>
  <c r="M3278" i="62"/>
  <c r="L3278" i="62"/>
  <c r="E3278" i="62"/>
  <c r="D3278" i="62"/>
  <c r="T3277" i="62"/>
  <c r="S3277" i="62"/>
  <c r="M3277" i="62"/>
  <c r="L3277" i="62"/>
  <c r="E3277" i="62"/>
  <c r="D3277" i="62"/>
  <c r="T3276" i="62"/>
  <c r="S3276" i="62"/>
  <c r="M3276" i="62"/>
  <c r="L3276" i="62"/>
  <c r="E3276" i="62"/>
  <c r="D3276" i="62"/>
  <c r="T3275" i="62"/>
  <c r="S3275" i="62"/>
  <c r="M3275" i="62"/>
  <c r="L3275" i="62"/>
  <c r="E3275" i="62"/>
  <c r="D3275" i="62"/>
  <c r="T3274" i="62"/>
  <c r="S3274" i="62"/>
  <c r="M3274" i="62"/>
  <c r="L3274" i="62"/>
  <c r="E3274" i="62"/>
  <c r="D3274" i="62"/>
  <c r="T3273" i="62"/>
  <c r="S3273" i="62"/>
  <c r="M3273" i="62"/>
  <c r="L3273" i="62"/>
  <c r="E3273" i="62"/>
  <c r="D3273" i="62"/>
  <c r="T3272" i="62"/>
  <c r="S3272" i="62"/>
  <c r="M3272" i="62"/>
  <c r="L3272" i="62"/>
  <c r="E3272" i="62"/>
  <c r="D3272" i="62"/>
  <c r="T3271" i="62"/>
  <c r="S3271" i="62"/>
  <c r="M3271" i="62"/>
  <c r="L3271" i="62"/>
  <c r="E3271" i="62"/>
  <c r="D3271" i="62"/>
  <c r="T3270" i="62"/>
  <c r="S3270" i="62"/>
  <c r="M3270" i="62"/>
  <c r="L3270" i="62"/>
  <c r="E3270" i="62"/>
  <c r="D3270" i="62"/>
  <c r="T3269" i="62"/>
  <c r="S3269" i="62"/>
  <c r="M3269" i="62"/>
  <c r="L3269" i="62"/>
  <c r="E3269" i="62"/>
  <c r="D3269" i="62"/>
  <c r="T3268" i="62"/>
  <c r="S3268" i="62"/>
  <c r="M3268" i="62"/>
  <c r="L3268" i="62"/>
  <c r="E3268" i="62"/>
  <c r="D3268" i="62"/>
  <c r="T3267" i="62"/>
  <c r="S3267" i="62"/>
  <c r="M3267" i="62"/>
  <c r="L3267" i="62"/>
  <c r="E3267" i="62"/>
  <c r="D3267" i="62"/>
  <c r="T3266" i="62"/>
  <c r="S3266" i="62"/>
  <c r="M3266" i="62"/>
  <c r="L3266" i="62"/>
  <c r="E3266" i="62"/>
  <c r="D3266" i="62"/>
  <c r="T3265" i="62"/>
  <c r="S3265" i="62"/>
  <c r="M3265" i="62"/>
  <c r="L3265" i="62"/>
  <c r="E3265" i="62"/>
  <c r="D3265" i="62"/>
  <c r="T3264" i="62"/>
  <c r="S3264" i="62"/>
  <c r="M3264" i="62"/>
  <c r="L3264" i="62"/>
  <c r="E3264" i="62"/>
  <c r="D3264" i="62"/>
  <c r="T3263" i="62"/>
  <c r="S3263" i="62"/>
  <c r="M3263" i="62"/>
  <c r="L3263" i="62"/>
  <c r="E3263" i="62"/>
  <c r="D3263" i="62"/>
  <c r="T3262" i="62"/>
  <c r="S3262" i="62"/>
  <c r="M3262" i="62"/>
  <c r="L3262" i="62"/>
  <c r="E3262" i="62"/>
  <c r="D3262" i="62"/>
  <c r="T3261" i="62"/>
  <c r="S3261" i="62"/>
  <c r="M3261" i="62"/>
  <c r="L3261" i="62"/>
  <c r="E3261" i="62"/>
  <c r="D3261" i="62"/>
  <c r="T3260" i="62"/>
  <c r="S3260" i="62"/>
  <c r="M3260" i="62"/>
  <c r="L3260" i="62"/>
  <c r="E3260" i="62"/>
  <c r="D3260" i="62"/>
  <c r="T3259" i="62"/>
  <c r="S3259" i="62"/>
  <c r="M3259" i="62"/>
  <c r="L3259" i="62"/>
  <c r="E3259" i="62"/>
  <c r="D3259" i="62"/>
  <c r="T3258" i="62"/>
  <c r="S3258" i="62"/>
  <c r="M3258" i="62"/>
  <c r="L3258" i="62"/>
  <c r="E3258" i="62"/>
  <c r="D3258" i="62"/>
  <c r="T3257" i="62"/>
  <c r="S3257" i="62"/>
  <c r="M3257" i="62"/>
  <c r="L3257" i="62"/>
  <c r="E3257" i="62"/>
  <c r="D3257" i="62"/>
  <c r="T3256" i="62"/>
  <c r="S3256" i="62"/>
  <c r="M3256" i="62"/>
  <c r="L3256" i="62"/>
  <c r="E3256" i="62"/>
  <c r="D3256" i="62"/>
  <c r="T3255" i="62"/>
  <c r="S3255" i="62"/>
  <c r="M3255" i="62"/>
  <c r="L3255" i="62"/>
  <c r="E3255" i="62"/>
  <c r="D3255" i="62"/>
  <c r="T3254" i="62"/>
  <c r="S3254" i="62"/>
  <c r="M3254" i="62"/>
  <c r="L3254" i="62"/>
  <c r="E3254" i="62"/>
  <c r="D3254" i="62"/>
  <c r="T3253" i="62"/>
  <c r="S3253" i="62"/>
  <c r="M3253" i="62"/>
  <c r="L3253" i="62"/>
  <c r="E3253" i="62"/>
  <c r="D3253" i="62"/>
  <c r="T3252" i="62"/>
  <c r="S3252" i="62"/>
  <c r="M3252" i="62"/>
  <c r="L3252" i="62"/>
  <c r="E3252" i="62"/>
  <c r="D3252" i="62"/>
  <c r="T3251" i="62"/>
  <c r="S3251" i="62"/>
  <c r="M3251" i="62"/>
  <c r="L3251" i="62"/>
  <c r="E3251" i="62"/>
  <c r="D3251" i="62"/>
  <c r="T3250" i="62"/>
  <c r="S3250" i="62"/>
  <c r="M3250" i="62"/>
  <c r="L3250" i="62"/>
  <c r="E3250" i="62"/>
  <c r="D3250" i="62"/>
  <c r="T3249" i="62"/>
  <c r="S3249" i="62"/>
  <c r="M3249" i="62"/>
  <c r="L3249" i="62"/>
  <c r="E3249" i="62"/>
  <c r="D3249" i="62"/>
  <c r="T3248" i="62"/>
  <c r="S3248" i="62"/>
  <c r="M3248" i="62"/>
  <c r="L3248" i="62"/>
  <c r="E3248" i="62"/>
  <c r="D3248" i="62"/>
  <c r="T3247" i="62"/>
  <c r="S3247" i="62"/>
  <c r="M3247" i="62"/>
  <c r="L3247" i="62"/>
  <c r="E3247" i="62"/>
  <c r="D3247" i="62"/>
  <c r="T3246" i="62"/>
  <c r="S3246" i="62"/>
  <c r="M3246" i="62"/>
  <c r="L3246" i="62"/>
  <c r="E3246" i="62"/>
  <c r="D3246" i="62"/>
  <c r="T3245" i="62"/>
  <c r="S3245" i="62"/>
  <c r="M3245" i="62"/>
  <c r="L3245" i="62"/>
  <c r="E3245" i="62"/>
  <c r="D3245" i="62"/>
  <c r="T3244" i="62"/>
  <c r="S3244" i="62"/>
  <c r="M3244" i="62"/>
  <c r="L3244" i="62"/>
  <c r="E3244" i="62"/>
  <c r="D3244" i="62"/>
  <c r="T3243" i="62"/>
  <c r="S3243" i="62"/>
  <c r="M3243" i="62"/>
  <c r="L3243" i="62"/>
  <c r="E3243" i="62"/>
  <c r="D3243" i="62"/>
  <c r="T3242" i="62"/>
  <c r="S3242" i="62"/>
  <c r="M3242" i="62"/>
  <c r="L3242" i="62"/>
  <c r="E3242" i="62"/>
  <c r="D3242" i="62"/>
  <c r="T3241" i="62"/>
  <c r="S3241" i="62"/>
  <c r="M3241" i="62"/>
  <c r="L3241" i="62"/>
  <c r="E3241" i="62"/>
  <c r="D3241" i="62"/>
  <c r="T3240" i="62"/>
  <c r="S3240" i="62"/>
  <c r="M3240" i="62"/>
  <c r="L3240" i="62"/>
  <c r="E3240" i="62"/>
  <c r="D3240" i="62"/>
  <c r="T3239" i="62"/>
  <c r="S3239" i="62"/>
  <c r="M3239" i="62"/>
  <c r="L3239" i="62"/>
  <c r="E3239" i="62"/>
  <c r="D3239" i="62"/>
  <c r="T3238" i="62"/>
  <c r="S3238" i="62"/>
  <c r="M3238" i="62"/>
  <c r="L3238" i="62"/>
  <c r="E3238" i="62"/>
  <c r="D3238" i="62"/>
  <c r="T3237" i="62"/>
  <c r="S3237" i="62"/>
  <c r="M3237" i="62"/>
  <c r="L3237" i="62"/>
  <c r="E3237" i="62"/>
  <c r="D3237" i="62"/>
  <c r="T3236" i="62"/>
  <c r="S3236" i="62"/>
  <c r="M3236" i="62"/>
  <c r="L3236" i="62"/>
  <c r="E3236" i="62"/>
  <c r="D3236" i="62"/>
  <c r="T3235" i="62"/>
  <c r="S3235" i="62"/>
  <c r="M3235" i="62"/>
  <c r="L3235" i="62"/>
  <c r="E3235" i="62"/>
  <c r="D3235" i="62"/>
  <c r="T3234" i="62"/>
  <c r="S3234" i="62"/>
  <c r="M3234" i="62"/>
  <c r="L3234" i="62"/>
  <c r="E3234" i="62"/>
  <c r="D3234" i="62"/>
  <c r="T3233" i="62"/>
  <c r="S3233" i="62"/>
  <c r="M3233" i="62"/>
  <c r="L3233" i="62"/>
  <c r="E3233" i="62"/>
  <c r="D3233" i="62"/>
  <c r="T3232" i="62"/>
  <c r="S3232" i="62"/>
  <c r="M3232" i="62"/>
  <c r="L3232" i="62"/>
  <c r="E3232" i="62"/>
  <c r="D3232" i="62"/>
  <c r="T3231" i="62"/>
  <c r="S3231" i="62"/>
  <c r="M3231" i="62"/>
  <c r="L3231" i="62"/>
  <c r="E3231" i="62"/>
  <c r="D3231" i="62"/>
  <c r="T3230" i="62"/>
  <c r="S3230" i="62"/>
  <c r="M3230" i="62"/>
  <c r="L3230" i="62"/>
  <c r="E3230" i="62"/>
  <c r="D3230" i="62"/>
  <c r="T3229" i="62"/>
  <c r="S3229" i="62"/>
  <c r="M3229" i="62"/>
  <c r="L3229" i="62"/>
  <c r="E3229" i="62"/>
  <c r="D3229" i="62"/>
  <c r="T3228" i="62"/>
  <c r="S3228" i="62"/>
  <c r="M3228" i="62"/>
  <c r="L3228" i="62"/>
  <c r="E3228" i="62"/>
  <c r="D3228" i="62"/>
  <c r="T3227" i="62"/>
  <c r="S3227" i="62"/>
  <c r="M3227" i="62"/>
  <c r="L3227" i="62"/>
  <c r="E3227" i="62"/>
  <c r="D3227" i="62"/>
  <c r="T3226" i="62"/>
  <c r="S3226" i="62"/>
  <c r="M3226" i="62"/>
  <c r="L3226" i="62"/>
  <c r="E3226" i="62"/>
  <c r="D3226" i="62"/>
  <c r="T3225" i="62"/>
  <c r="S3225" i="62"/>
  <c r="M3225" i="62"/>
  <c r="L3225" i="62"/>
  <c r="E3225" i="62"/>
  <c r="D3225" i="62"/>
  <c r="T3224" i="62"/>
  <c r="S3224" i="62"/>
  <c r="M3224" i="62"/>
  <c r="L3224" i="62"/>
  <c r="E3224" i="62"/>
  <c r="D3224" i="62"/>
  <c r="T3223" i="62"/>
  <c r="S3223" i="62"/>
  <c r="M3223" i="62"/>
  <c r="L3223" i="62"/>
  <c r="E3223" i="62"/>
  <c r="D3223" i="62"/>
  <c r="T3222" i="62"/>
  <c r="S3222" i="62"/>
  <c r="M3222" i="62"/>
  <c r="L3222" i="62"/>
  <c r="E3222" i="62"/>
  <c r="D3222" i="62"/>
  <c r="T3221" i="62"/>
  <c r="S3221" i="62"/>
  <c r="M3221" i="62"/>
  <c r="L3221" i="62"/>
  <c r="E3221" i="62"/>
  <c r="D3221" i="62"/>
  <c r="T3220" i="62"/>
  <c r="S3220" i="62"/>
  <c r="M3220" i="62"/>
  <c r="L3220" i="62"/>
  <c r="E3220" i="62"/>
  <c r="D3220" i="62"/>
  <c r="T3219" i="62"/>
  <c r="S3219" i="62"/>
  <c r="M3219" i="62"/>
  <c r="L3219" i="62"/>
  <c r="E3219" i="62"/>
  <c r="D3219" i="62"/>
  <c r="T3218" i="62"/>
  <c r="S3218" i="62"/>
  <c r="M3218" i="62"/>
  <c r="L3218" i="62"/>
  <c r="E3218" i="62"/>
  <c r="D3218" i="62"/>
  <c r="T3217" i="62"/>
  <c r="S3217" i="62"/>
  <c r="M3217" i="62"/>
  <c r="L3217" i="62"/>
  <c r="E3217" i="62"/>
  <c r="D3217" i="62"/>
  <c r="T3216" i="62"/>
  <c r="S3216" i="62"/>
  <c r="M3216" i="62"/>
  <c r="L3216" i="62"/>
  <c r="E3216" i="62"/>
  <c r="D3216" i="62"/>
  <c r="T3215" i="62"/>
  <c r="S3215" i="62"/>
  <c r="M3215" i="62"/>
  <c r="L3215" i="62"/>
  <c r="E3215" i="62"/>
  <c r="D3215" i="62"/>
  <c r="T3214" i="62"/>
  <c r="S3214" i="62"/>
  <c r="M3214" i="62"/>
  <c r="L3214" i="62"/>
  <c r="E3214" i="62"/>
  <c r="D3214" i="62"/>
  <c r="T3213" i="62"/>
  <c r="S3213" i="62"/>
  <c r="M3213" i="62"/>
  <c r="L3213" i="62"/>
  <c r="E3213" i="62"/>
  <c r="D3213" i="62"/>
  <c r="T3212" i="62"/>
  <c r="S3212" i="62"/>
  <c r="M3212" i="62"/>
  <c r="L3212" i="62"/>
  <c r="E3212" i="62"/>
  <c r="D3212" i="62"/>
  <c r="T3211" i="62"/>
  <c r="S3211" i="62"/>
  <c r="M3211" i="62"/>
  <c r="L3211" i="62"/>
  <c r="E3211" i="62"/>
  <c r="D3211" i="62"/>
  <c r="T3210" i="62"/>
  <c r="S3210" i="62"/>
  <c r="M3210" i="62"/>
  <c r="L3210" i="62"/>
  <c r="E3210" i="62"/>
  <c r="D3210" i="62"/>
  <c r="T3209" i="62"/>
  <c r="S3209" i="62"/>
  <c r="M3209" i="62"/>
  <c r="L3209" i="62"/>
  <c r="E3209" i="62"/>
  <c r="D3209" i="62"/>
  <c r="T3208" i="62"/>
  <c r="S3208" i="62"/>
  <c r="M3208" i="62"/>
  <c r="L3208" i="62"/>
  <c r="E3208" i="62"/>
  <c r="D3208" i="62"/>
  <c r="T3207" i="62"/>
  <c r="S3207" i="62"/>
  <c r="M3207" i="62"/>
  <c r="L3207" i="62"/>
  <c r="E3207" i="62"/>
  <c r="D3207" i="62"/>
  <c r="T3206" i="62"/>
  <c r="S3206" i="62"/>
  <c r="M3206" i="62"/>
  <c r="L3206" i="62"/>
  <c r="E3206" i="62"/>
  <c r="D3206" i="62"/>
  <c r="T3205" i="62"/>
  <c r="S3205" i="62"/>
  <c r="M3205" i="62"/>
  <c r="L3205" i="62"/>
  <c r="E3205" i="62"/>
  <c r="D3205" i="62"/>
  <c r="T3204" i="62"/>
  <c r="S3204" i="62"/>
  <c r="M3204" i="62"/>
  <c r="L3204" i="62"/>
  <c r="E3204" i="62"/>
  <c r="D3204" i="62"/>
  <c r="T3203" i="62"/>
  <c r="S3203" i="62"/>
  <c r="M3203" i="62"/>
  <c r="L3203" i="62"/>
  <c r="E3203" i="62"/>
  <c r="D3203" i="62"/>
  <c r="T3202" i="62"/>
  <c r="S3202" i="62"/>
  <c r="M3202" i="62"/>
  <c r="L3202" i="62"/>
  <c r="E3202" i="62"/>
  <c r="D3202" i="62"/>
  <c r="T3201" i="62"/>
  <c r="S3201" i="62"/>
  <c r="M3201" i="62"/>
  <c r="L3201" i="62"/>
  <c r="E3201" i="62"/>
  <c r="D3201" i="62"/>
  <c r="T3200" i="62"/>
  <c r="S3200" i="62"/>
  <c r="M3200" i="62"/>
  <c r="L3200" i="62"/>
  <c r="E3200" i="62"/>
  <c r="D3200" i="62"/>
  <c r="T3199" i="62"/>
  <c r="S3199" i="62"/>
  <c r="M3199" i="62"/>
  <c r="L3199" i="62"/>
  <c r="E3199" i="62"/>
  <c r="D3199" i="62"/>
  <c r="T3198" i="62"/>
  <c r="S3198" i="62"/>
  <c r="M3198" i="62"/>
  <c r="L3198" i="62"/>
  <c r="E3198" i="62"/>
  <c r="D3198" i="62"/>
  <c r="T3197" i="62"/>
  <c r="S3197" i="62"/>
  <c r="M3197" i="62"/>
  <c r="L3197" i="62"/>
  <c r="E3197" i="62"/>
  <c r="D3197" i="62"/>
  <c r="T3196" i="62"/>
  <c r="S3196" i="62"/>
  <c r="M3196" i="62"/>
  <c r="L3196" i="62"/>
  <c r="E3196" i="62"/>
  <c r="D3196" i="62"/>
  <c r="T3195" i="62"/>
  <c r="S3195" i="62"/>
  <c r="M3195" i="62"/>
  <c r="L3195" i="62"/>
  <c r="E3195" i="62"/>
  <c r="D3195" i="62"/>
  <c r="T3194" i="62"/>
  <c r="S3194" i="62"/>
  <c r="M3194" i="62"/>
  <c r="L3194" i="62"/>
  <c r="E3194" i="62"/>
  <c r="D3194" i="62"/>
  <c r="T3193" i="62"/>
  <c r="S3193" i="62"/>
  <c r="M3193" i="62"/>
  <c r="L3193" i="62"/>
  <c r="E3193" i="62"/>
  <c r="D3193" i="62"/>
  <c r="T3192" i="62"/>
  <c r="S3192" i="62"/>
  <c r="M3192" i="62"/>
  <c r="L3192" i="62"/>
  <c r="E3192" i="62"/>
  <c r="D3192" i="62"/>
  <c r="T3191" i="62"/>
  <c r="S3191" i="62"/>
  <c r="M3191" i="62"/>
  <c r="L3191" i="62"/>
  <c r="E3191" i="62"/>
  <c r="D3191" i="62"/>
  <c r="T3190" i="62"/>
  <c r="S3190" i="62"/>
  <c r="M3190" i="62"/>
  <c r="L3190" i="62"/>
  <c r="E3190" i="62"/>
  <c r="D3190" i="62"/>
  <c r="T3189" i="62"/>
  <c r="S3189" i="62"/>
  <c r="M3189" i="62"/>
  <c r="L3189" i="62"/>
  <c r="E3189" i="62"/>
  <c r="D3189" i="62"/>
  <c r="T3188" i="62"/>
  <c r="S3188" i="62"/>
  <c r="M3188" i="62"/>
  <c r="L3188" i="62"/>
  <c r="E3188" i="62"/>
  <c r="D3188" i="62"/>
  <c r="T3187" i="62"/>
  <c r="S3187" i="62"/>
  <c r="M3187" i="62"/>
  <c r="L3187" i="62"/>
  <c r="E3187" i="62"/>
  <c r="D3187" i="62"/>
  <c r="T3186" i="62"/>
  <c r="S3186" i="62"/>
  <c r="M3186" i="62"/>
  <c r="L3186" i="62"/>
  <c r="E3186" i="62"/>
  <c r="D3186" i="62"/>
  <c r="T3185" i="62"/>
  <c r="S3185" i="62"/>
  <c r="M3185" i="62"/>
  <c r="L3185" i="62"/>
  <c r="E3185" i="62"/>
  <c r="D3185" i="62"/>
  <c r="T3184" i="62"/>
  <c r="S3184" i="62"/>
  <c r="M3184" i="62"/>
  <c r="L3184" i="62"/>
  <c r="E3184" i="62"/>
  <c r="D3184" i="62"/>
  <c r="T3183" i="62"/>
  <c r="S3183" i="62"/>
  <c r="M3183" i="62"/>
  <c r="L3183" i="62"/>
  <c r="E3183" i="62"/>
  <c r="D3183" i="62"/>
  <c r="T3182" i="62"/>
  <c r="S3182" i="62"/>
  <c r="M3182" i="62"/>
  <c r="L3182" i="62"/>
  <c r="E3182" i="62"/>
  <c r="D3182" i="62"/>
  <c r="T3181" i="62"/>
  <c r="S3181" i="62"/>
  <c r="M3181" i="62"/>
  <c r="L3181" i="62"/>
  <c r="E3181" i="62"/>
  <c r="D3181" i="62"/>
  <c r="T3180" i="62"/>
  <c r="S3180" i="62"/>
  <c r="M3180" i="62"/>
  <c r="L3180" i="62"/>
  <c r="E3180" i="62"/>
  <c r="D3180" i="62"/>
  <c r="T3179" i="62"/>
  <c r="S3179" i="62"/>
  <c r="M3179" i="62"/>
  <c r="L3179" i="62"/>
  <c r="E3179" i="62"/>
  <c r="D3179" i="62"/>
  <c r="T3178" i="62"/>
  <c r="S3178" i="62"/>
  <c r="M3178" i="62"/>
  <c r="L3178" i="62"/>
  <c r="E3178" i="62"/>
  <c r="D3178" i="62"/>
  <c r="T3177" i="62"/>
  <c r="S3177" i="62"/>
  <c r="M3177" i="62"/>
  <c r="L3177" i="62"/>
  <c r="E3177" i="62"/>
  <c r="D3177" i="62"/>
  <c r="T3176" i="62"/>
  <c r="S3176" i="62"/>
  <c r="M3176" i="62"/>
  <c r="L3176" i="62"/>
  <c r="E3176" i="62"/>
  <c r="D3176" i="62"/>
  <c r="T3175" i="62"/>
  <c r="S3175" i="62"/>
  <c r="M3175" i="62"/>
  <c r="L3175" i="62"/>
  <c r="E3175" i="62"/>
  <c r="D3175" i="62"/>
  <c r="T3174" i="62"/>
  <c r="S3174" i="62"/>
  <c r="M3174" i="62"/>
  <c r="L3174" i="62"/>
  <c r="E3174" i="62"/>
  <c r="D3174" i="62"/>
  <c r="T3173" i="62"/>
  <c r="S3173" i="62"/>
  <c r="M3173" i="62"/>
  <c r="L3173" i="62"/>
  <c r="E3173" i="62"/>
  <c r="D3173" i="62"/>
  <c r="T3172" i="62"/>
  <c r="S3172" i="62"/>
  <c r="M3172" i="62"/>
  <c r="L3172" i="62"/>
  <c r="E3172" i="62"/>
  <c r="D3172" i="62"/>
  <c r="T3171" i="62"/>
  <c r="S3171" i="62"/>
  <c r="M3171" i="62"/>
  <c r="L3171" i="62"/>
  <c r="E3171" i="62"/>
  <c r="D3171" i="62"/>
  <c r="T3170" i="62"/>
  <c r="S3170" i="62"/>
  <c r="M3170" i="62"/>
  <c r="L3170" i="62"/>
  <c r="E3170" i="62"/>
  <c r="D3170" i="62"/>
  <c r="T3169" i="62"/>
  <c r="S3169" i="62"/>
  <c r="M3169" i="62"/>
  <c r="L3169" i="62"/>
  <c r="E3169" i="62"/>
  <c r="D3169" i="62"/>
  <c r="T3168" i="62"/>
  <c r="S3168" i="62"/>
  <c r="M3168" i="62"/>
  <c r="L3168" i="62"/>
  <c r="E3168" i="62"/>
  <c r="D3168" i="62"/>
  <c r="T3167" i="62"/>
  <c r="S3167" i="62"/>
  <c r="M3167" i="62"/>
  <c r="L3167" i="62"/>
  <c r="E3167" i="62"/>
  <c r="D3167" i="62"/>
  <c r="T3166" i="62"/>
  <c r="S3166" i="62"/>
  <c r="M3166" i="62"/>
  <c r="L3166" i="62"/>
  <c r="E3166" i="62"/>
  <c r="D3166" i="62"/>
  <c r="T3165" i="62"/>
  <c r="S3165" i="62"/>
  <c r="M3165" i="62"/>
  <c r="L3165" i="62"/>
  <c r="E3165" i="62"/>
  <c r="D3165" i="62"/>
  <c r="T3164" i="62"/>
  <c r="S3164" i="62"/>
  <c r="M3164" i="62"/>
  <c r="L3164" i="62"/>
  <c r="E3164" i="62"/>
  <c r="D3164" i="62"/>
  <c r="T3163" i="62"/>
  <c r="S3163" i="62"/>
  <c r="M3163" i="62"/>
  <c r="L3163" i="62"/>
  <c r="E3163" i="62"/>
  <c r="D3163" i="62"/>
  <c r="T3162" i="62"/>
  <c r="S3162" i="62"/>
  <c r="M3162" i="62"/>
  <c r="L3162" i="62"/>
  <c r="E3162" i="62"/>
  <c r="D3162" i="62"/>
  <c r="T3161" i="62"/>
  <c r="S3161" i="62"/>
  <c r="M3161" i="62"/>
  <c r="L3161" i="62"/>
  <c r="E3161" i="62"/>
  <c r="D3161" i="62"/>
  <c r="T3160" i="62"/>
  <c r="S3160" i="62"/>
  <c r="M3160" i="62"/>
  <c r="L3160" i="62"/>
  <c r="E3160" i="62"/>
  <c r="D3160" i="62"/>
  <c r="T3159" i="62"/>
  <c r="S3159" i="62"/>
  <c r="M3159" i="62"/>
  <c r="L3159" i="62"/>
  <c r="E3159" i="62"/>
  <c r="D3159" i="62"/>
  <c r="T3158" i="62"/>
  <c r="S3158" i="62"/>
  <c r="M3158" i="62"/>
  <c r="L3158" i="62"/>
  <c r="E3158" i="62"/>
  <c r="D3158" i="62"/>
  <c r="T3157" i="62"/>
  <c r="S3157" i="62"/>
  <c r="M3157" i="62"/>
  <c r="L3157" i="62"/>
  <c r="E3157" i="62"/>
  <c r="D3157" i="62"/>
  <c r="T3156" i="62"/>
  <c r="S3156" i="62"/>
  <c r="M3156" i="62"/>
  <c r="L3156" i="62"/>
  <c r="E3156" i="62"/>
  <c r="D3156" i="62"/>
  <c r="T3155" i="62"/>
  <c r="S3155" i="62"/>
  <c r="M3155" i="62"/>
  <c r="L3155" i="62"/>
  <c r="E3155" i="62"/>
  <c r="D3155" i="62"/>
  <c r="T3154" i="62"/>
  <c r="S3154" i="62"/>
  <c r="M3154" i="62"/>
  <c r="L3154" i="62"/>
  <c r="E3154" i="62"/>
  <c r="D3154" i="62"/>
  <c r="T3153" i="62"/>
  <c r="S3153" i="62"/>
  <c r="M3153" i="62"/>
  <c r="L3153" i="62"/>
  <c r="E3153" i="62"/>
  <c r="D3153" i="62"/>
  <c r="T3152" i="62"/>
  <c r="S3152" i="62"/>
  <c r="M3152" i="62"/>
  <c r="L3152" i="62"/>
  <c r="E3152" i="62"/>
  <c r="D3152" i="62"/>
  <c r="T3151" i="62"/>
  <c r="S3151" i="62"/>
  <c r="M3151" i="62"/>
  <c r="L3151" i="62"/>
  <c r="E3151" i="62"/>
  <c r="D3151" i="62"/>
  <c r="T3150" i="62"/>
  <c r="S3150" i="62"/>
  <c r="M3150" i="62"/>
  <c r="L3150" i="62"/>
  <c r="E3150" i="62"/>
  <c r="D3150" i="62"/>
  <c r="T3149" i="62"/>
  <c r="S3149" i="62"/>
  <c r="M3149" i="62"/>
  <c r="L3149" i="62"/>
  <c r="E3149" i="62"/>
  <c r="D3149" i="62"/>
  <c r="T3148" i="62"/>
  <c r="S3148" i="62"/>
  <c r="M3148" i="62"/>
  <c r="L3148" i="62"/>
  <c r="E3148" i="62"/>
  <c r="D3148" i="62"/>
  <c r="T3147" i="62"/>
  <c r="S3147" i="62"/>
  <c r="M3147" i="62"/>
  <c r="L3147" i="62"/>
  <c r="E3147" i="62"/>
  <c r="D3147" i="62"/>
  <c r="T3146" i="62"/>
  <c r="S3146" i="62"/>
  <c r="M3146" i="62"/>
  <c r="L3146" i="62"/>
  <c r="E3146" i="62"/>
  <c r="D3146" i="62"/>
  <c r="T3145" i="62"/>
  <c r="S3145" i="62"/>
  <c r="M3145" i="62"/>
  <c r="L3145" i="62"/>
  <c r="E3145" i="62"/>
  <c r="D3145" i="62"/>
  <c r="T3144" i="62"/>
  <c r="S3144" i="62"/>
  <c r="M3144" i="62"/>
  <c r="L3144" i="62"/>
  <c r="E3144" i="62"/>
  <c r="D3144" i="62"/>
  <c r="T3143" i="62"/>
  <c r="S3143" i="62"/>
  <c r="M3143" i="62"/>
  <c r="L3143" i="62"/>
  <c r="E3143" i="62"/>
  <c r="D3143" i="62"/>
  <c r="T3142" i="62"/>
  <c r="S3142" i="62"/>
  <c r="M3142" i="62"/>
  <c r="L3142" i="62"/>
  <c r="E3142" i="62"/>
  <c r="D3142" i="62"/>
  <c r="T3141" i="62"/>
  <c r="S3141" i="62"/>
  <c r="M3141" i="62"/>
  <c r="L3141" i="62"/>
  <c r="E3141" i="62"/>
  <c r="D3141" i="62"/>
  <c r="T3140" i="62"/>
  <c r="S3140" i="62"/>
  <c r="M3140" i="62"/>
  <c r="L3140" i="62"/>
  <c r="E3140" i="62"/>
  <c r="D3140" i="62"/>
  <c r="T3139" i="62"/>
  <c r="S3139" i="62"/>
  <c r="M3139" i="62"/>
  <c r="L3139" i="62"/>
  <c r="E3139" i="62"/>
  <c r="D3139" i="62"/>
  <c r="T3138" i="62"/>
  <c r="S3138" i="62"/>
  <c r="M3138" i="62"/>
  <c r="L3138" i="62"/>
  <c r="E3138" i="62"/>
  <c r="D3138" i="62"/>
  <c r="T3137" i="62"/>
  <c r="S3137" i="62"/>
  <c r="M3137" i="62"/>
  <c r="L3137" i="62"/>
  <c r="E3137" i="62"/>
  <c r="D3137" i="62"/>
  <c r="T3136" i="62"/>
  <c r="S3136" i="62"/>
  <c r="M3136" i="62"/>
  <c r="L3136" i="62"/>
  <c r="E3136" i="62"/>
  <c r="D3136" i="62"/>
  <c r="T3135" i="62"/>
  <c r="S3135" i="62"/>
  <c r="M3135" i="62"/>
  <c r="L3135" i="62"/>
  <c r="E3135" i="62"/>
  <c r="D3135" i="62"/>
  <c r="T3134" i="62"/>
  <c r="S3134" i="62"/>
  <c r="M3134" i="62"/>
  <c r="L3134" i="62"/>
  <c r="E3134" i="62"/>
  <c r="D3134" i="62"/>
  <c r="T3133" i="62"/>
  <c r="S3133" i="62"/>
  <c r="M3133" i="62"/>
  <c r="L3133" i="62"/>
  <c r="E3133" i="62"/>
  <c r="D3133" i="62"/>
  <c r="T3132" i="62"/>
  <c r="S3132" i="62"/>
  <c r="M3132" i="62"/>
  <c r="L3132" i="62"/>
  <c r="E3132" i="62"/>
  <c r="D3132" i="62"/>
  <c r="T3131" i="62"/>
  <c r="S3131" i="62"/>
  <c r="M3131" i="62"/>
  <c r="L3131" i="62"/>
  <c r="E3131" i="62"/>
  <c r="D3131" i="62"/>
  <c r="T3130" i="62"/>
  <c r="S3130" i="62"/>
  <c r="M3130" i="62"/>
  <c r="L3130" i="62"/>
  <c r="E3130" i="62"/>
  <c r="D3130" i="62"/>
  <c r="T3129" i="62"/>
  <c r="S3129" i="62"/>
  <c r="M3129" i="62"/>
  <c r="L3129" i="62"/>
  <c r="E3129" i="62"/>
  <c r="D3129" i="62"/>
  <c r="T3128" i="62"/>
  <c r="S3128" i="62"/>
  <c r="M3128" i="62"/>
  <c r="L3128" i="62"/>
  <c r="E3128" i="62"/>
  <c r="D3128" i="62"/>
  <c r="T3127" i="62"/>
  <c r="S3127" i="62"/>
  <c r="M3127" i="62"/>
  <c r="L3127" i="62"/>
  <c r="E3127" i="62"/>
  <c r="D3127" i="62"/>
  <c r="T3126" i="62"/>
  <c r="S3126" i="62"/>
  <c r="M3126" i="62"/>
  <c r="L3126" i="62"/>
  <c r="E3126" i="62"/>
  <c r="D3126" i="62"/>
  <c r="T3125" i="62"/>
  <c r="S3125" i="62"/>
  <c r="M3125" i="62"/>
  <c r="L3125" i="62"/>
  <c r="E3125" i="62"/>
  <c r="D3125" i="62"/>
  <c r="T3124" i="62"/>
  <c r="S3124" i="62"/>
  <c r="M3124" i="62"/>
  <c r="L3124" i="62"/>
  <c r="E3124" i="62"/>
  <c r="D3124" i="62"/>
  <c r="T3123" i="62"/>
  <c r="S3123" i="62"/>
  <c r="M3123" i="62"/>
  <c r="L3123" i="62"/>
  <c r="E3123" i="62"/>
  <c r="D3123" i="62"/>
  <c r="T3122" i="62"/>
  <c r="S3122" i="62"/>
  <c r="M3122" i="62"/>
  <c r="L3122" i="62"/>
  <c r="E3122" i="62"/>
  <c r="D3122" i="62"/>
  <c r="T3121" i="62"/>
  <c r="S3121" i="62"/>
  <c r="M3121" i="62"/>
  <c r="L3121" i="62"/>
  <c r="E3121" i="62"/>
  <c r="D3121" i="62"/>
  <c r="T3120" i="62"/>
  <c r="S3120" i="62"/>
  <c r="M3120" i="62"/>
  <c r="L3120" i="62"/>
  <c r="E3120" i="62"/>
  <c r="D3120" i="62"/>
  <c r="T3119" i="62"/>
  <c r="S3119" i="62"/>
  <c r="M3119" i="62"/>
  <c r="L3119" i="62"/>
  <c r="E3119" i="62"/>
  <c r="D3119" i="62"/>
  <c r="T3118" i="62"/>
  <c r="S3118" i="62"/>
  <c r="M3118" i="62"/>
  <c r="L3118" i="62"/>
  <c r="E3118" i="62"/>
  <c r="D3118" i="62"/>
  <c r="T3117" i="62"/>
  <c r="S3117" i="62"/>
  <c r="M3117" i="62"/>
  <c r="L3117" i="62"/>
  <c r="E3117" i="62"/>
  <c r="D3117" i="62"/>
  <c r="T3116" i="62"/>
  <c r="S3116" i="62"/>
  <c r="M3116" i="62"/>
  <c r="L3116" i="62"/>
  <c r="E3116" i="62"/>
  <c r="D3116" i="62"/>
  <c r="T3115" i="62"/>
  <c r="S3115" i="62"/>
  <c r="M3115" i="62"/>
  <c r="L3115" i="62"/>
  <c r="E3115" i="62"/>
  <c r="D3115" i="62"/>
  <c r="T3114" i="62"/>
  <c r="S3114" i="62"/>
  <c r="M3114" i="62"/>
  <c r="L3114" i="62"/>
  <c r="E3114" i="62"/>
  <c r="D3114" i="62"/>
  <c r="T3113" i="62"/>
  <c r="S3113" i="62"/>
  <c r="M3113" i="62"/>
  <c r="L3113" i="62"/>
  <c r="E3113" i="62"/>
  <c r="D3113" i="62"/>
  <c r="T3112" i="62"/>
  <c r="S3112" i="62"/>
  <c r="M3112" i="62"/>
  <c r="L3112" i="62"/>
  <c r="E3112" i="62"/>
  <c r="D3112" i="62"/>
  <c r="T3111" i="62"/>
  <c r="S3111" i="62"/>
  <c r="M3111" i="62"/>
  <c r="L3111" i="62"/>
  <c r="E3111" i="62"/>
  <c r="D3111" i="62"/>
  <c r="T3110" i="62"/>
  <c r="S3110" i="62"/>
  <c r="M3110" i="62"/>
  <c r="L3110" i="62"/>
  <c r="E3110" i="62"/>
  <c r="D3110" i="62"/>
  <c r="T3109" i="62"/>
  <c r="S3109" i="62"/>
  <c r="M3109" i="62"/>
  <c r="L3109" i="62"/>
  <c r="E3109" i="62"/>
  <c r="D3109" i="62"/>
  <c r="T3108" i="62"/>
  <c r="S3108" i="62"/>
  <c r="M3108" i="62"/>
  <c r="L3108" i="62"/>
  <c r="E3108" i="62"/>
  <c r="D3108" i="62"/>
  <c r="T3107" i="62"/>
  <c r="S3107" i="62"/>
  <c r="M3107" i="62"/>
  <c r="L3107" i="62"/>
  <c r="E3107" i="62"/>
  <c r="D3107" i="62"/>
  <c r="T3106" i="62"/>
  <c r="S3106" i="62"/>
  <c r="M3106" i="62"/>
  <c r="L3106" i="62"/>
  <c r="E3106" i="62"/>
  <c r="D3106" i="62"/>
  <c r="T3105" i="62"/>
  <c r="S3105" i="62"/>
  <c r="M3105" i="62"/>
  <c r="L3105" i="62"/>
  <c r="E3105" i="62"/>
  <c r="D3105" i="62"/>
  <c r="T3104" i="62"/>
  <c r="S3104" i="62"/>
  <c r="M3104" i="62"/>
  <c r="L3104" i="62"/>
  <c r="E3104" i="62"/>
  <c r="D3104" i="62"/>
  <c r="T3103" i="62"/>
  <c r="S3103" i="62"/>
  <c r="M3103" i="62"/>
  <c r="L3103" i="62"/>
  <c r="E3103" i="62"/>
  <c r="D3103" i="62"/>
  <c r="T3102" i="62"/>
  <c r="S3102" i="62"/>
  <c r="M3102" i="62"/>
  <c r="L3102" i="62"/>
  <c r="E3102" i="62"/>
  <c r="D3102" i="62"/>
  <c r="T3101" i="62"/>
  <c r="S3101" i="62"/>
  <c r="M3101" i="62"/>
  <c r="L3101" i="62"/>
  <c r="E3101" i="62"/>
  <c r="D3101" i="62"/>
  <c r="T3100" i="62"/>
  <c r="S3100" i="62"/>
  <c r="M3100" i="62"/>
  <c r="L3100" i="62"/>
  <c r="E3100" i="62"/>
  <c r="D3100" i="62"/>
  <c r="T3099" i="62"/>
  <c r="S3099" i="62"/>
  <c r="M3099" i="62"/>
  <c r="L3099" i="62"/>
  <c r="E3099" i="62"/>
  <c r="D3099" i="62"/>
  <c r="T3098" i="62"/>
  <c r="S3098" i="62"/>
  <c r="M3098" i="62"/>
  <c r="L3098" i="62"/>
  <c r="E3098" i="62"/>
  <c r="D3098" i="62"/>
  <c r="T3097" i="62"/>
  <c r="S3097" i="62"/>
  <c r="M3097" i="62"/>
  <c r="L3097" i="62"/>
  <c r="E3097" i="62"/>
  <c r="D3097" i="62"/>
  <c r="T3096" i="62"/>
  <c r="S3096" i="62"/>
  <c r="M3096" i="62"/>
  <c r="L3096" i="62"/>
  <c r="E3096" i="62"/>
  <c r="D3096" i="62"/>
  <c r="T3095" i="62"/>
  <c r="S3095" i="62"/>
  <c r="M3095" i="62"/>
  <c r="L3095" i="62"/>
  <c r="E3095" i="62"/>
  <c r="D3095" i="62"/>
  <c r="T3094" i="62"/>
  <c r="S3094" i="62"/>
  <c r="M3094" i="62"/>
  <c r="L3094" i="62"/>
  <c r="E3094" i="62"/>
  <c r="D3094" i="62"/>
  <c r="T3093" i="62"/>
  <c r="S3093" i="62"/>
  <c r="M3093" i="62"/>
  <c r="L3093" i="62"/>
  <c r="E3093" i="62"/>
  <c r="D3093" i="62"/>
  <c r="T3092" i="62"/>
  <c r="S3092" i="62"/>
  <c r="M3092" i="62"/>
  <c r="L3092" i="62"/>
  <c r="E3092" i="62"/>
  <c r="D3092" i="62"/>
  <c r="T3091" i="62"/>
  <c r="S3091" i="62"/>
  <c r="M3091" i="62"/>
  <c r="L3091" i="62"/>
  <c r="E3091" i="62"/>
  <c r="D3091" i="62"/>
  <c r="T3090" i="62"/>
  <c r="S3090" i="62"/>
  <c r="M3090" i="62"/>
  <c r="L3090" i="62"/>
  <c r="E3090" i="62"/>
  <c r="D3090" i="62"/>
  <c r="T3089" i="62"/>
  <c r="S3089" i="62"/>
  <c r="M3089" i="62"/>
  <c r="L3089" i="62"/>
  <c r="E3089" i="62"/>
  <c r="D3089" i="62"/>
  <c r="T3088" i="62"/>
  <c r="S3088" i="62"/>
  <c r="M3088" i="62"/>
  <c r="L3088" i="62"/>
  <c r="E3088" i="62"/>
  <c r="D3088" i="62"/>
  <c r="T3087" i="62"/>
  <c r="S3087" i="62"/>
  <c r="M3087" i="62"/>
  <c r="L3087" i="62"/>
  <c r="E3087" i="62"/>
  <c r="D3087" i="62"/>
  <c r="T3086" i="62"/>
  <c r="S3086" i="62"/>
  <c r="M3086" i="62"/>
  <c r="L3086" i="62"/>
  <c r="E3086" i="62"/>
  <c r="D3086" i="62"/>
  <c r="T3085" i="62"/>
  <c r="S3085" i="62"/>
  <c r="M3085" i="62"/>
  <c r="L3085" i="62"/>
  <c r="E3085" i="62"/>
  <c r="D3085" i="62"/>
  <c r="T3084" i="62"/>
  <c r="S3084" i="62"/>
  <c r="M3084" i="62"/>
  <c r="L3084" i="62"/>
  <c r="E3084" i="62"/>
  <c r="D3084" i="62"/>
  <c r="T3083" i="62"/>
  <c r="S3083" i="62"/>
  <c r="M3083" i="62"/>
  <c r="L3083" i="62"/>
  <c r="E3083" i="62"/>
  <c r="D3083" i="62"/>
  <c r="T3082" i="62"/>
  <c r="S3082" i="62"/>
  <c r="M3082" i="62"/>
  <c r="L3082" i="62"/>
  <c r="E3082" i="62"/>
  <c r="D3082" i="62"/>
  <c r="T3081" i="62"/>
  <c r="S3081" i="62"/>
  <c r="M3081" i="62"/>
  <c r="L3081" i="62"/>
  <c r="E3081" i="62"/>
  <c r="D3081" i="62"/>
  <c r="T3080" i="62"/>
  <c r="S3080" i="62"/>
  <c r="M3080" i="62"/>
  <c r="L3080" i="62"/>
  <c r="E3080" i="62"/>
  <c r="D3080" i="62"/>
  <c r="T3079" i="62"/>
  <c r="S3079" i="62"/>
  <c r="M3079" i="62"/>
  <c r="L3079" i="62"/>
  <c r="E3079" i="62"/>
  <c r="D3079" i="62"/>
  <c r="T3078" i="62"/>
  <c r="S3078" i="62"/>
  <c r="M3078" i="62"/>
  <c r="L3078" i="62"/>
  <c r="E3078" i="62"/>
  <c r="D3078" i="62"/>
  <c r="T3077" i="62"/>
  <c r="S3077" i="62"/>
  <c r="M3077" i="62"/>
  <c r="L3077" i="62"/>
  <c r="E3077" i="62"/>
  <c r="D3077" i="62"/>
  <c r="T3076" i="62"/>
  <c r="S3076" i="62"/>
  <c r="M3076" i="62"/>
  <c r="L3076" i="62"/>
  <c r="E3076" i="62"/>
  <c r="D3076" i="62"/>
  <c r="T3075" i="62"/>
  <c r="S3075" i="62"/>
  <c r="M3075" i="62"/>
  <c r="L3075" i="62"/>
  <c r="E3075" i="62"/>
  <c r="D3075" i="62"/>
  <c r="T3074" i="62"/>
  <c r="S3074" i="62"/>
  <c r="M3074" i="62"/>
  <c r="L3074" i="62"/>
  <c r="E3074" i="62"/>
  <c r="D3074" i="62"/>
  <c r="T3073" i="62"/>
  <c r="S3073" i="62"/>
  <c r="M3073" i="62"/>
  <c r="L3073" i="62"/>
  <c r="E3073" i="62"/>
  <c r="D3073" i="62"/>
  <c r="T3072" i="62"/>
  <c r="S3072" i="62"/>
  <c r="M3072" i="62"/>
  <c r="L3072" i="62"/>
  <c r="E3072" i="62"/>
  <c r="D3072" i="62"/>
  <c r="T3071" i="62"/>
  <c r="S3071" i="62"/>
  <c r="M3071" i="62"/>
  <c r="L3071" i="62"/>
  <c r="E3071" i="62"/>
  <c r="D3071" i="62"/>
  <c r="T3070" i="62"/>
  <c r="S3070" i="62"/>
  <c r="M3070" i="62"/>
  <c r="L3070" i="62"/>
  <c r="E3070" i="62"/>
  <c r="D3070" i="62"/>
  <c r="T3069" i="62"/>
  <c r="S3069" i="62"/>
  <c r="M3069" i="62"/>
  <c r="L3069" i="62"/>
  <c r="E3069" i="62"/>
  <c r="D3069" i="62"/>
  <c r="T3068" i="62"/>
  <c r="S3068" i="62"/>
  <c r="M3068" i="62"/>
  <c r="L3068" i="62"/>
  <c r="E3068" i="62"/>
  <c r="D3068" i="62"/>
  <c r="T3067" i="62"/>
  <c r="S3067" i="62"/>
  <c r="M3067" i="62"/>
  <c r="L3067" i="62"/>
  <c r="E3067" i="62"/>
  <c r="D3067" i="62"/>
  <c r="T3066" i="62"/>
  <c r="S3066" i="62"/>
  <c r="M3066" i="62"/>
  <c r="L3066" i="62"/>
  <c r="E3066" i="62"/>
  <c r="D3066" i="62"/>
  <c r="T3065" i="62"/>
  <c r="S3065" i="62"/>
  <c r="M3065" i="62"/>
  <c r="L3065" i="62"/>
  <c r="E3065" i="62"/>
  <c r="D3065" i="62"/>
  <c r="T3064" i="62"/>
  <c r="S3064" i="62"/>
  <c r="M3064" i="62"/>
  <c r="L3064" i="62"/>
  <c r="E3064" i="62"/>
  <c r="D3064" i="62"/>
  <c r="T3063" i="62"/>
  <c r="S3063" i="62"/>
  <c r="M3063" i="62"/>
  <c r="L3063" i="62"/>
  <c r="E3063" i="62"/>
  <c r="D3063" i="62"/>
  <c r="T3062" i="62"/>
  <c r="S3062" i="62"/>
  <c r="M3062" i="62"/>
  <c r="L3062" i="62"/>
  <c r="E3062" i="62"/>
  <c r="D3062" i="62"/>
  <c r="T3061" i="62"/>
  <c r="S3061" i="62"/>
  <c r="M3061" i="62"/>
  <c r="L3061" i="62"/>
  <c r="E3061" i="62"/>
  <c r="D3061" i="62"/>
  <c r="T3060" i="62"/>
  <c r="S3060" i="62"/>
  <c r="M3060" i="62"/>
  <c r="L3060" i="62"/>
  <c r="E3060" i="62"/>
  <c r="D3060" i="62"/>
  <c r="T3059" i="62"/>
  <c r="S3059" i="62"/>
  <c r="M3059" i="62"/>
  <c r="L3059" i="62"/>
  <c r="E3059" i="62"/>
  <c r="D3059" i="62"/>
  <c r="T3058" i="62"/>
  <c r="S3058" i="62"/>
  <c r="M3058" i="62"/>
  <c r="L3058" i="62"/>
  <c r="E3058" i="62"/>
  <c r="D3058" i="62"/>
  <c r="T3057" i="62"/>
  <c r="S3057" i="62"/>
  <c r="M3057" i="62"/>
  <c r="L3057" i="62"/>
  <c r="E3057" i="62"/>
  <c r="D3057" i="62"/>
  <c r="T3056" i="62"/>
  <c r="S3056" i="62"/>
  <c r="M3056" i="62"/>
  <c r="L3056" i="62"/>
  <c r="E3056" i="62"/>
  <c r="D3056" i="62"/>
  <c r="T3055" i="62"/>
  <c r="S3055" i="62"/>
  <c r="M3055" i="62"/>
  <c r="L3055" i="62"/>
  <c r="E3055" i="62"/>
  <c r="D3055" i="62"/>
  <c r="T3054" i="62"/>
  <c r="S3054" i="62"/>
  <c r="M3054" i="62"/>
  <c r="L3054" i="62"/>
  <c r="E3054" i="62"/>
  <c r="D3054" i="62"/>
  <c r="T3053" i="62"/>
  <c r="S3053" i="62"/>
  <c r="M3053" i="62"/>
  <c r="L3053" i="62"/>
  <c r="E3053" i="62"/>
  <c r="D3053" i="62"/>
  <c r="T3052" i="62"/>
  <c r="S3052" i="62"/>
  <c r="M3052" i="62"/>
  <c r="L3052" i="62"/>
  <c r="E3052" i="62"/>
  <c r="D3052" i="62"/>
  <c r="T3051" i="62"/>
  <c r="S3051" i="62"/>
  <c r="M3051" i="62"/>
  <c r="L3051" i="62"/>
  <c r="E3051" i="62"/>
  <c r="D3051" i="62"/>
  <c r="T3050" i="62"/>
  <c r="S3050" i="62"/>
  <c r="M3050" i="62"/>
  <c r="L3050" i="62"/>
  <c r="E3050" i="62"/>
  <c r="D3050" i="62"/>
  <c r="T3049" i="62"/>
  <c r="S3049" i="62"/>
  <c r="M3049" i="62"/>
  <c r="L3049" i="62"/>
  <c r="E3049" i="62"/>
  <c r="D3049" i="62"/>
  <c r="T3048" i="62"/>
  <c r="S3048" i="62"/>
  <c r="M3048" i="62"/>
  <c r="L3048" i="62"/>
  <c r="E3048" i="62"/>
  <c r="D3048" i="62"/>
  <c r="T3047" i="62"/>
  <c r="S3047" i="62"/>
  <c r="M3047" i="62"/>
  <c r="L3047" i="62"/>
  <c r="E3047" i="62"/>
  <c r="D3047" i="62"/>
  <c r="T3046" i="62"/>
  <c r="S3046" i="62"/>
  <c r="M3046" i="62"/>
  <c r="L3046" i="62"/>
  <c r="E3046" i="62"/>
  <c r="D3046" i="62"/>
  <c r="T3045" i="62"/>
  <c r="S3045" i="62"/>
  <c r="M3045" i="62"/>
  <c r="L3045" i="62"/>
  <c r="E3045" i="62"/>
  <c r="D3045" i="62"/>
  <c r="T3044" i="62"/>
  <c r="S3044" i="62"/>
  <c r="M3044" i="62"/>
  <c r="L3044" i="62"/>
  <c r="E3044" i="62"/>
  <c r="D3044" i="62"/>
  <c r="T3043" i="62"/>
  <c r="S3043" i="62"/>
  <c r="M3043" i="62"/>
  <c r="L3043" i="62"/>
  <c r="E3043" i="62"/>
  <c r="D3043" i="62"/>
  <c r="T3042" i="62"/>
  <c r="S3042" i="62"/>
  <c r="M3042" i="62"/>
  <c r="L3042" i="62"/>
  <c r="E3042" i="62"/>
  <c r="D3042" i="62"/>
  <c r="T3041" i="62"/>
  <c r="S3041" i="62"/>
  <c r="M3041" i="62"/>
  <c r="L3041" i="62"/>
  <c r="E3041" i="62"/>
  <c r="D3041" i="62"/>
  <c r="T3040" i="62"/>
  <c r="S3040" i="62"/>
  <c r="M3040" i="62"/>
  <c r="L3040" i="62"/>
  <c r="E3040" i="62"/>
  <c r="D3040" i="62"/>
  <c r="T3039" i="62"/>
  <c r="S3039" i="62"/>
  <c r="M3039" i="62"/>
  <c r="L3039" i="62"/>
  <c r="E3039" i="62"/>
  <c r="D3039" i="62"/>
  <c r="T3038" i="62"/>
  <c r="S3038" i="62"/>
  <c r="M3038" i="62"/>
  <c r="L3038" i="62"/>
  <c r="E3038" i="62"/>
  <c r="D3038" i="62"/>
  <c r="T3037" i="62"/>
  <c r="S3037" i="62"/>
  <c r="M3037" i="62"/>
  <c r="L3037" i="62"/>
  <c r="E3037" i="62"/>
  <c r="D3037" i="62"/>
  <c r="T3036" i="62"/>
  <c r="S3036" i="62"/>
  <c r="M3036" i="62"/>
  <c r="L3036" i="62"/>
  <c r="E3036" i="62"/>
  <c r="D3036" i="62"/>
  <c r="T3035" i="62"/>
  <c r="S3035" i="62"/>
  <c r="M3035" i="62"/>
  <c r="L3035" i="62"/>
  <c r="E3035" i="62"/>
  <c r="D3035" i="62"/>
  <c r="T3034" i="62"/>
  <c r="S3034" i="62"/>
  <c r="M3034" i="62"/>
  <c r="L3034" i="62"/>
  <c r="E3034" i="62"/>
  <c r="D3034" i="62"/>
  <c r="T3033" i="62"/>
  <c r="S3033" i="62"/>
  <c r="M3033" i="62"/>
  <c r="L3033" i="62"/>
  <c r="E3033" i="62"/>
  <c r="D3033" i="62"/>
  <c r="T3032" i="62"/>
  <c r="S3032" i="62"/>
  <c r="M3032" i="62"/>
  <c r="L3032" i="62"/>
  <c r="E3032" i="62"/>
  <c r="D3032" i="62"/>
  <c r="T3031" i="62"/>
  <c r="S3031" i="62"/>
  <c r="M3031" i="62"/>
  <c r="L3031" i="62"/>
  <c r="E3031" i="62"/>
  <c r="D3031" i="62"/>
  <c r="T3030" i="62"/>
  <c r="S3030" i="62"/>
  <c r="M3030" i="62"/>
  <c r="L3030" i="62"/>
  <c r="E3030" i="62"/>
  <c r="D3030" i="62"/>
  <c r="T3029" i="62"/>
  <c r="S3029" i="62"/>
  <c r="M3029" i="62"/>
  <c r="L3029" i="62"/>
  <c r="E3029" i="62"/>
  <c r="D3029" i="62"/>
  <c r="T3028" i="62"/>
  <c r="S3028" i="62"/>
  <c r="M3028" i="62"/>
  <c r="L3028" i="62"/>
  <c r="E3028" i="62"/>
  <c r="D3028" i="62"/>
  <c r="T3027" i="62"/>
  <c r="S3027" i="62"/>
  <c r="M3027" i="62"/>
  <c r="L3027" i="62"/>
  <c r="E3027" i="62"/>
  <c r="D3027" i="62"/>
  <c r="T3026" i="62"/>
  <c r="S3026" i="62"/>
  <c r="M3026" i="62"/>
  <c r="L3026" i="62"/>
  <c r="E3026" i="62"/>
  <c r="D3026" i="62"/>
  <c r="T3025" i="62"/>
  <c r="S3025" i="62"/>
  <c r="M3025" i="62"/>
  <c r="L3025" i="62"/>
  <c r="E3025" i="62"/>
  <c r="D3025" i="62"/>
  <c r="T3024" i="62"/>
  <c r="S3024" i="62"/>
  <c r="M3024" i="62"/>
  <c r="L3024" i="62"/>
  <c r="E3024" i="62"/>
  <c r="D3024" i="62"/>
  <c r="T3023" i="62"/>
  <c r="S3023" i="62"/>
  <c r="M3023" i="62"/>
  <c r="L3023" i="62"/>
  <c r="E3023" i="62"/>
  <c r="D3023" i="62"/>
  <c r="T3022" i="62"/>
  <c r="S3022" i="62"/>
  <c r="M3022" i="62"/>
  <c r="L3022" i="62"/>
  <c r="E3022" i="62"/>
  <c r="D3022" i="62"/>
  <c r="T3021" i="62"/>
  <c r="S3021" i="62"/>
  <c r="M3021" i="62"/>
  <c r="L3021" i="62"/>
  <c r="E3021" i="62"/>
  <c r="D3021" i="62"/>
  <c r="T3020" i="62"/>
  <c r="S3020" i="62"/>
  <c r="M3020" i="62"/>
  <c r="L3020" i="62"/>
  <c r="E3020" i="62"/>
  <c r="D3020" i="62"/>
  <c r="T3019" i="62"/>
  <c r="S3019" i="62"/>
  <c r="M3019" i="62"/>
  <c r="L3019" i="62"/>
  <c r="E3019" i="62"/>
  <c r="D3019" i="62"/>
  <c r="T3018" i="62"/>
  <c r="S3018" i="62"/>
  <c r="M3018" i="62"/>
  <c r="L3018" i="62"/>
  <c r="E3018" i="62"/>
  <c r="D3018" i="62"/>
  <c r="T3017" i="62"/>
  <c r="S3017" i="62"/>
  <c r="M3017" i="62"/>
  <c r="L3017" i="62"/>
  <c r="E3017" i="62"/>
  <c r="D3017" i="62"/>
  <c r="T3016" i="62"/>
  <c r="S3016" i="62"/>
  <c r="M3016" i="62"/>
  <c r="L3016" i="62"/>
  <c r="E3016" i="62"/>
  <c r="D3016" i="62"/>
  <c r="T3015" i="62"/>
  <c r="S3015" i="62"/>
  <c r="M3015" i="62"/>
  <c r="L3015" i="62"/>
  <c r="E3015" i="62"/>
  <c r="D3015" i="62"/>
  <c r="T3014" i="62"/>
  <c r="S3014" i="62"/>
  <c r="M3014" i="62"/>
  <c r="L3014" i="62"/>
  <c r="E3014" i="62"/>
  <c r="D3014" i="62"/>
  <c r="T3013" i="62"/>
  <c r="S3013" i="62"/>
  <c r="M3013" i="62"/>
  <c r="L3013" i="62"/>
  <c r="E3013" i="62"/>
  <c r="D3013" i="62"/>
  <c r="T3012" i="62"/>
  <c r="S3012" i="62"/>
  <c r="M3012" i="62"/>
  <c r="L3012" i="62"/>
  <c r="E3012" i="62"/>
  <c r="D3012" i="62"/>
  <c r="T3011" i="62"/>
  <c r="S3011" i="62"/>
  <c r="M3011" i="62"/>
  <c r="L3011" i="62"/>
  <c r="E3011" i="62"/>
  <c r="D3011" i="62"/>
  <c r="T3010" i="62"/>
  <c r="S3010" i="62"/>
  <c r="M3010" i="62"/>
  <c r="L3010" i="62"/>
  <c r="E3010" i="62"/>
  <c r="D3010" i="62"/>
  <c r="T3009" i="62"/>
  <c r="S3009" i="62"/>
  <c r="M3009" i="62"/>
  <c r="L3009" i="62"/>
  <c r="E3009" i="62"/>
  <c r="D3009" i="62"/>
  <c r="T3008" i="62"/>
  <c r="S3008" i="62"/>
  <c r="M3008" i="62"/>
  <c r="L3008" i="62"/>
  <c r="E3008" i="62"/>
  <c r="D3008" i="62"/>
  <c r="T3007" i="62"/>
  <c r="S3007" i="62"/>
  <c r="M3007" i="62"/>
  <c r="L3007" i="62"/>
  <c r="E3007" i="62"/>
  <c r="D3007" i="62"/>
  <c r="T3006" i="62"/>
  <c r="S3006" i="62"/>
  <c r="M3006" i="62"/>
  <c r="L3006" i="62"/>
  <c r="E3006" i="62"/>
  <c r="D3006" i="62"/>
  <c r="T3005" i="62"/>
  <c r="S3005" i="62"/>
  <c r="M3005" i="62"/>
  <c r="L3005" i="62"/>
  <c r="E3005" i="62"/>
  <c r="D3005" i="62"/>
  <c r="T3004" i="62"/>
  <c r="S3004" i="62"/>
  <c r="M3004" i="62"/>
  <c r="L3004" i="62"/>
  <c r="E3004" i="62"/>
  <c r="D3004" i="62"/>
  <c r="T3003" i="62"/>
  <c r="S3003" i="62"/>
  <c r="M3003" i="62"/>
  <c r="L3003" i="62"/>
  <c r="E3003" i="62"/>
  <c r="D3003" i="62"/>
  <c r="T3002" i="62"/>
  <c r="S3002" i="62"/>
  <c r="M3002" i="62"/>
  <c r="L3002" i="62"/>
  <c r="E3002" i="62"/>
  <c r="D3002" i="62"/>
  <c r="T3001" i="62"/>
  <c r="S3001" i="62"/>
  <c r="M3001" i="62"/>
  <c r="L3001" i="62"/>
  <c r="E3001" i="62"/>
  <c r="D3001" i="62"/>
  <c r="T3000" i="62"/>
  <c r="S3000" i="62"/>
  <c r="M3000" i="62"/>
  <c r="L3000" i="62"/>
  <c r="E3000" i="62"/>
  <c r="D3000" i="62"/>
  <c r="T2999" i="62"/>
  <c r="S2999" i="62"/>
  <c r="M2999" i="62"/>
  <c r="L2999" i="62"/>
  <c r="E2999" i="62"/>
  <c r="D2999" i="62"/>
  <c r="T2998" i="62"/>
  <c r="S2998" i="62"/>
  <c r="M2998" i="62"/>
  <c r="L2998" i="62"/>
  <c r="E2998" i="62"/>
  <c r="D2998" i="62"/>
  <c r="T2997" i="62"/>
  <c r="S2997" i="62"/>
  <c r="M2997" i="62"/>
  <c r="L2997" i="62"/>
  <c r="E2997" i="62"/>
  <c r="D2997" i="62"/>
  <c r="T2996" i="62"/>
  <c r="S2996" i="62"/>
  <c r="M2996" i="62"/>
  <c r="L2996" i="62"/>
  <c r="E2996" i="62"/>
  <c r="D2996" i="62"/>
  <c r="T2995" i="62"/>
  <c r="S2995" i="62"/>
  <c r="M2995" i="62"/>
  <c r="L2995" i="62"/>
  <c r="E2995" i="62"/>
  <c r="D2995" i="62"/>
  <c r="T2994" i="62"/>
  <c r="S2994" i="62"/>
  <c r="M2994" i="62"/>
  <c r="L2994" i="62"/>
  <c r="E2994" i="62"/>
  <c r="D2994" i="62"/>
  <c r="T2993" i="62"/>
  <c r="S2993" i="62"/>
  <c r="M2993" i="62"/>
  <c r="L2993" i="62"/>
  <c r="E2993" i="62"/>
  <c r="D2993" i="62"/>
  <c r="T2992" i="62"/>
  <c r="S2992" i="62"/>
  <c r="M2992" i="62"/>
  <c r="L2992" i="62"/>
  <c r="E2992" i="62"/>
  <c r="D2992" i="62"/>
  <c r="T2991" i="62"/>
  <c r="S2991" i="62"/>
  <c r="M2991" i="62"/>
  <c r="L2991" i="62"/>
  <c r="E2991" i="62"/>
  <c r="D2991" i="62"/>
  <c r="T2990" i="62"/>
  <c r="S2990" i="62"/>
  <c r="M2990" i="62"/>
  <c r="L2990" i="62"/>
  <c r="E2990" i="62"/>
  <c r="D2990" i="62"/>
  <c r="T2989" i="62"/>
  <c r="S2989" i="62"/>
  <c r="M2989" i="62"/>
  <c r="L2989" i="62"/>
  <c r="E2989" i="62"/>
  <c r="D2989" i="62"/>
  <c r="T2988" i="62"/>
  <c r="S2988" i="62"/>
  <c r="M2988" i="62"/>
  <c r="L2988" i="62"/>
  <c r="E2988" i="62"/>
  <c r="D2988" i="62"/>
  <c r="T2987" i="62"/>
  <c r="S2987" i="62"/>
  <c r="M2987" i="62"/>
  <c r="L2987" i="62"/>
  <c r="E2987" i="62"/>
  <c r="D2987" i="62"/>
  <c r="T2986" i="62"/>
  <c r="S2986" i="62"/>
  <c r="M2986" i="62"/>
  <c r="L2986" i="62"/>
  <c r="E2986" i="62"/>
  <c r="D2986" i="62"/>
  <c r="T2985" i="62"/>
  <c r="S2985" i="62"/>
  <c r="M2985" i="62"/>
  <c r="L2985" i="62"/>
  <c r="E2985" i="62"/>
  <c r="D2985" i="62"/>
  <c r="T2984" i="62"/>
  <c r="S2984" i="62"/>
  <c r="M2984" i="62"/>
  <c r="L2984" i="62"/>
  <c r="E2984" i="62"/>
  <c r="D2984" i="62"/>
  <c r="T2983" i="62"/>
  <c r="S2983" i="62"/>
  <c r="M2983" i="62"/>
  <c r="L2983" i="62"/>
  <c r="E2983" i="62"/>
  <c r="D2983" i="62"/>
  <c r="T2982" i="62"/>
  <c r="S2982" i="62"/>
  <c r="M2982" i="62"/>
  <c r="L2982" i="62"/>
  <c r="E2982" i="62"/>
  <c r="D2982" i="62"/>
  <c r="T2981" i="62"/>
  <c r="S2981" i="62"/>
  <c r="M2981" i="62"/>
  <c r="L2981" i="62"/>
  <c r="E2981" i="62"/>
  <c r="D2981" i="62"/>
  <c r="T2980" i="62"/>
  <c r="S2980" i="62"/>
  <c r="M2980" i="62"/>
  <c r="L2980" i="62"/>
  <c r="E2980" i="62"/>
  <c r="D2980" i="62"/>
  <c r="T2979" i="62"/>
  <c r="S2979" i="62"/>
  <c r="M2979" i="62"/>
  <c r="L2979" i="62"/>
  <c r="E2979" i="62"/>
  <c r="D2979" i="62"/>
  <c r="T2978" i="62"/>
  <c r="S2978" i="62"/>
  <c r="M2978" i="62"/>
  <c r="L2978" i="62"/>
  <c r="E2978" i="62"/>
  <c r="D2978" i="62"/>
  <c r="T2977" i="62"/>
  <c r="S2977" i="62"/>
  <c r="M2977" i="62"/>
  <c r="L2977" i="62"/>
  <c r="E2977" i="62"/>
  <c r="D2977" i="62"/>
  <c r="T2976" i="62"/>
  <c r="S2976" i="62"/>
  <c r="M2976" i="62"/>
  <c r="L2976" i="62"/>
  <c r="E2976" i="62"/>
  <c r="D2976" i="62"/>
  <c r="T2975" i="62"/>
  <c r="S2975" i="62"/>
  <c r="M2975" i="62"/>
  <c r="L2975" i="62"/>
  <c r="E2975" i="62"/>
  <c r="D2975" i="62"/>
  <c r="T2974" i="62"/>
  <c r="S2974" i="62"/>
  <c r="M2974" i="62"/>
  <c r="L2974" i="62"/>
  <c r="E2974" i="62"/>
  <c r="D2974" i="62"/>
  <c r="T2973" i="62"/>
  <c r="S2973" i="62"/>
  <c r="M2973" i="62"/>
  <c r="L2973" i="62"/>
  <c r="E2973" i="62"/>
  <c r="D2973" i="62"/>
  <c r="T2972" i="62"/>
  <c r="S2972" i="62"/>
  <c r="M2972" i="62"/>
  <c r="L2972" i="62"/>
  <c r="E2972" i="62"/>
  <c r="D2972" i="62"/>
  <c r="T2971" i="62"/>
  <c r="S2971" i="62"/>
  <c r="M2971" i="62"/>
  <c r="L2971" i="62"/>
  <c r="E2971" i="62"/>
  <c r="D2971" i="62"/>
  <c r="T2970" i="62"/>
  <c r="S2970" i="62"/>
  <c r="M2970" i="62"/>
  <c r="L2970" i="62"/>
  <c r="E2970" i="62"/>
  <c r="D2970" i="62"/>
  <c r="T2969" i="62"/>
  <c r="S2969" i="62"/>
  <c r="M2969" i="62"/>
  <c r="L2969" i="62"/>
  <c r="E2969" i="62"/>
  <c r="D2969" i="62"/>
  <c r="T2968" i="62"/>
  <c r="S2968" i="62"/>
  <c r="M2968" i="62"/>
  <c r="L2968" i="62"/>
  <c r="E2968" i="62"/>
  <c r="D2968" i="62"/>
  <c r="T2967" i="62"/>
  <c r="S2967" i="62"/>
  <c r="M2967" i="62"/>
  <c r="L2967" i="62"/>
  <c r="E2967" i="62"/>
  <c r="D2967" i="62"/>
  <c r="T2966" i="62"/>
  <c r="S2966" i="62"/>
  <c r="M2966" i="62"/>
  <c r="L2966" i="62"/>
  <c r="E2966" i="62"/>
  <c r="D2966" i="62"/>
  <c r="T2965" i="62"/>
  <c r="S2965" i="62"/>
  <c r="M2965" i="62"/>
  <c r="L2965" i="62"/>
  <c r="E2965" i="62"/>
  <c r="D2965" i="62"/>
  <c r="T2964" i="62"/>
  <c r="S2964" i="62"/>
  <c r="M2964" i="62"/>
  <c r="L2964" i="62"/>
  <c r="E2964" i="62"/>
  <c r="D2964" i="62"/>
  <c r="T2963" i="62"/>
  <c r="S2963" i="62"/>
  <c r="M2963" i="62"/>
  <c r="L2963" i="62"/>
  <c r="E2963" i="62"/>
  <c r="D2963" i="62"/>
  <c r="T2962" i="62"/>
  <c r="S2962" i="62"/>
  <c r="M2962" i="62"/>
  <c r="L2962" i="62"/>
  <c r="E2962" i="62"/>
  <c r="D2962" i="62"/>
  <c r="T2961" i="62"/>
  <c r="S2961" i="62"/>
  <c r="M2961" i="62"/>
  <c r="L2961" i="62"/>
  <c r="E2961" i="62"/>
  <c r="D2961" i="62"/>
  <c r="T2960" i="62"/>
  <c r="S2960" i="62"/>
  <c r="M2960" i="62"/>
  <c r="L2960" i="62"/>
  <c r="E2960" i="62"/>
  <c r="D2960" i="62"/>
  <c r="T2959" i="62"/>
  <c r="S2959" i="62"/>
  <c r="M2959" i="62"/>
  <c r="L2959" i="62"/>
  <c r="E2959" i="62"/>
  <c r="D2959" i="62"/>
  <c r="T2958" i="62"/>
  <c r="S2958" i="62"/>
  <c r="M2958" i="62"/>
  <c r="L2958" i="62"/>
  <c r="E2958" i="62"/>
  <c r="D2958" i="62"/>
  <c r="T2957" i="62"/>
  <c r="S2957" i="62"/>
  <c r="M2957" i="62"/>
  <c r="L2957" i="62"/>
  <c r="E2957" i="62"/>
  <c r="D2957" i="62"/>
  <c r="T2956" i="62"/>
  <c r="S2956" i="62"/>
  <c r="M2956" i="62"/>
  <c r="L2956" i="62"/>
  <c r="E2956" i="62"/>
  <c r="D2956" i="62"/>
  <c r="T2955" i="62"/>
  <c r="S2955" i="62"/>
  <c r="M2955" i="62"/>
  <c r="L2955" i="62"/>
  <c r="E2955" i="62"/>
  <c r="D2955" i="62"/>
  <c r="T2954" i="62"/>
  <c r="S2954" i="62"/>
  <c r="M2954" i="62"/>
  <c r="L2954" i="62"/>
  <c r="E2954" i="62"/>
  <c r="D2954" i="62"/>
  <c r="T2953" i="62"/>
  <c r="S2953" i="62"/>
  <c r="M2953" i="62"/>
  <c r="L2953" i="62"/>
  <c r="E2953" i="62"/>
  <c r="D2953" i="62"/>
  <c r="T2952" i="62"/>
  <c r="S2952" i="62"/>
  <c r="M2952" i="62"/>
  <c r="L2952" i="62"/>
  <c r="E2952" i="62"/>
  <c r="D2952" i="62"/>
  <c r="T2951" i="62"/>
  <c r="S2951" i="62"/>
  <c r="M2951" i="62"/>
  <c r="L2951" i="62"/>
  <c r="E2951" i="62"/>
  <c r="D2951" i="62"/>
  <c r="T2950" i="62"/>
  <c r="S2950" i="62"/>
  <c r="M2950" i="62"/>
  <c r="L2950" i="62"/>
  <c r="E2950" i="62"/>
  <c r="D2950" i="62"/>
  <c r="T2949" i="62"/>
  <c r="S2949" i="62"/>
  <c r="M2949" i="62"/>
  <c r="L2949" i="62"/>
  <c r="E2949" i="62"/>
  <c r="D2949" i="62"/>
  <c r="T2948" i="62"/>
  <c r="S2948" i="62"/>
  <c r="M2948" i="62"/>
  <c r="L2948" i="62"/>
  <c r="E2948" i="62"/>
  <c r="D2948" i="62"/>
  <c r="T2947" i="62"/>
  <c r="S2947" i="62"/>
  <c r="M2947" i="62"/>
  <c r="L2947" i="62"/>
  <c r="E2947" i="62"/>
  <c r="D2947" i="62"/>
  <c r="T2946" i="62"/>
  <c r="S2946" i="62"/>
  <c r="M2946" i="62"/>
  <c r="L2946" i="62"/>
  <c r="E2946" i="62"/>
  <c r="D2946" i="62"/>
  <c r="T2945" i="62"/>
  <c r="S2945" i="62"/>
  <c r="M2945" i="62"/>
  <c r="L2945" i="62"/>
  <c r="E2945" i="62"/>
  <c r="D2945" i="62"/>
  <c r="T2944" i="62"/>
  <c r="S2944" i="62"/>
  <c r="M2944" i="62"/>
  <c r="L2944" i="62"/>
  <c r="E2944" i="62"/>
  <c r="D2944" i="62"/>
  <c r="T2943" i="62"/>
  <c r="S2943" i="62"/>
  <c r="M2943" i="62"/>
  <c r="L2943" i="62"/>
  <c r="E2943" i="62"/>
  <c r="D2943" i="62"/>
  <c r="T2942" i="62"/>
  <c r="S2942" i="62"/>
  <c r="M2942" i="62"/>
  <c r="L2942" i="62"/>
  <c r="E2942" i="62"/>
  <c r="D2942" i="62"/>
  <c r="T2941" i="62"/>
  <c r="S2941" i="62"/>
  <c r="M2941" i="62"/>
  <c r="L2941" i="62"/>
  <c r="E2941" i="62"/>
  <c r="D2941" i="62"/>
  <c r="T2940" i="62"/>
  <c r="S2940" i="62"/>
  <c r="M2940" i="62"/>
  <c r="L2940" i="62"/>
  <c r="E2940" i="62"/>
  <c r="D2940" i="62"/>
  <c r="T2939" i="62"/>
  <c r="S2939" i="62"/>
  <c r="M2939" i="62"/>
  <c r="L2939" i="62"/>
  <c r="E2939" i="62"/>
  <c r="D2939" i="62"/>
  <c r="T2938" i="62"/>
  <c r="S2938" i="62"/>
  <c r="M2938" i="62"/>
  <c r="L2938" i="62"/>
  <c r="E2938" i="62"/>
  <c r="D2938" i="62"/>
  <c r="T2937" i="62"/>
  <c r="S2937" i="62"/>
  <c r="M2937" i="62"/>
  <c r="L2937" i="62"/>
  <c r="E2937" i="62"/>
  <c r="D2937" i="62"/>
  <c r="T2936" i="62"/>
  <c r="S2936" i="62"/>
  <c r="M2936" i="62"/>
  <c r="L2936" i="62"/>
  <c r="E2936" i="62"/>
  <c r="D2936" i="62"/>
  <c r="T2935" i="62"/>
  <c r="S2935" i="62"/>
  <c r="M2935" i="62"/>
  <c r="L2935" i="62"/>
  <c r="E2935" i="62"/>
  <c r="D2935" i="62"/>
  <c r="T2934" i="62"/>
  <c r="S2934" i="62"/>
  <c r="M2934" i="62"/>
  <c r="L2934" i="62"/>
  <c r="E2934" i="62"/>
  <c r="D2934" i="62"/>
  <c r="T2933" i="62"/>
  <c r="S2933" i="62"/>
  <c r="M2933" i="62"/>
  <c r="L2933" i="62"/>
  <c r="E2933" i="62"/>
  <c r="D2933" i="62"/>
  <c r="T2932" i="62"/>
  <c r="S2932" i="62"/>
  <c r="M2932" i="62"/>
  <c r="L2932" i="62"/>
  <c r="E2932" i="62"/>
  <c r="D2932" i="62"/>
  <c r="T2931" i="62"/>
  <c r="S2931" i="62"/>
  <c r="M2931" i="62"/>
  <c r="L2931" i="62"/>
  <c r="E2931" i="62"/>
  <c r="D2931" i="62"/>
  <c r="T2930" i="62"/>
  <c r="S2930" i="62"/>
  <c r="M2930" i="62"/>
  <c r="L2930" i="62"/>
  <c r="E2930" i="62"/>
  <c r="D2930" i="62"/>
  <c r="T2929" i="62"/>
  <c r="S2929" i="62"/>
  <c r="M2929" i="62"/>
  <c r="L2929" i="62"/>
  <c r="E2929" i="62"/>
  <c r="D2929" i="62"/>
  <c r="T2928" i="62"/>
  <c r="S2928" i="62"/>
  <c r="M2928" i="62"/>
  <c r="L2928" i="62"/>
  <c r="E2928" i="62"/>
  <c r="D2928" i="62"/>
  <c r="T2927" i="62"/>
  <c r="S2927" i="62"/>
  <c r="M2927" i="62"/>
  <c r="L2927" i="62"/>
  <c r="E2927" i="62"/>
  <c r="D2927" i="62"/>
  <c r="T2926" i="62"/>
  <c r="S2926" i="62"/>
  <c r="M2926" i="62"/>
  <c r="L2926" i="62"/>
  <c r="E2926" i="62"/>
  <c r="D2926" i="62"/>
  <c r="T2925" i="62"/>
  <c r="S2925" i="62"/>
  <c r="M2925" i="62"/>
  <c r="L2925" i="62"/>
  <c r="E2925" i="62"/>
  <c r="D2925" i="62"/>
  <c r="T2924" i="62"/>
  <c r="S2924" i="62"/>
  <c r="M2924" i="62"/>
  <c r="L2924" i="62"/>
  <c r="E2924" i="62"/>
  <c r="D2924" i="62"/>
  <c r="T2923" i="62"/>
  <c r="S2923" i="62"/>
  <c r="M2923" i="62"/>
  <c r="L2923" i="62"/>
  <c r="E2923" i="62"/>
  <c r="D2923" i="62"/>
  <c r="T2922" i="62"/>
  <c r="S2922" i="62"/>
  <c r="M2922" i="62"/>
  <c r="L2922" i="62"/>
  <c r="E2922" i="62"/>
  <c r="D2922" i="62"/>
  <c r="T2921" i="62"/>
  <c r="S2921" i="62"/>
  <c r="M2921" i="62"/>
  <c r="L2921" i="62"/>
  <c r="E2921" i="62"/>
  <c r="D2921" i="62"/>
  <c r="T2920" i="62"/>
  <c r="S2920" i="62"/>
  <c r="M2920" i="62"/>
  <c r="L2920" i="62"/>
  <c r="E2920" i="62"/>
  <c r="D2920" i="62"/>
  <c r="T2919" i="62"/>
  <c r="S2919" i="62"/>
  <c r="M2919" i="62"/>
  <c r="L2919" i="62"/>
  <c r="E2919" i="62"/>
  <c r="D2919" i="62"/>
  <c r="T2918" i="62"/>
  <c r="S2918" i="62"/>
  <c r="M2918" i="62"/>
  <c r="L2918" i="62"/>
  <c r="E2918" i="62"/>
  <c r="D2918" i="62"/>
  <c r="T2917" i="62"/>
  <c r="S2917" i="62"/>
  <c r="M2917" i="62"/>
  <c r="L2917" i="62"/>
  <c r="E2917" i="62"/>
  <c r="D2917" i="62"/>
  <c r="T2916" i="62"/>
  <c r="S2916" i="62"/>
  <c r="M2916" i="62"/>
  <c r="L2916" i="62"/>
  <c r="E2916" i="62"/>
  <c r="D2916" i="62"/>
  <c r="T2915" i="62"/>
  <c r="S2915" i="62"/>
  <c r="M2915" i="62"/>
  <c r="L2915" i="62"/>
  <c r="E2915" i="62"/>
  <c r="D2915" i="62"/>
  <c r="T2914" i="62"/>
  <c r="S2914" i="62"/>
  <c r="M2914" i="62"/>
  <c r="L2914" i="62"/>
  <c r="E2914" i="62"/>
  <c r="D2914" i="62"/>
  <c r="T2913" i="62"/>
  <c r="S2913" i="62"/>
  <c r="M2913" i="62"/>
  <c r="L2913" i="62"/>
  <c r="E2913" i="62"/>
  <c r="D2913" i="62"/>
  <c r="T2912" i="62"/>
  <c r="S2912" i="62"/>
  <c r="M2912" i="62"/>
  <c r="L2912" i="62"/>
  <c r="E2912" i="62"/>
  <c r="D2912" i="62"/>
  <c r="T2911" i="62"/>
  <c r="S2911" i="62"/>
  <c r="M2911" i="62"/>
  <c r="L2911" i="62"/>
  <c r="E2911" i="62"/>
  <c r="D2911" i="62"/>
  <c r="T2910" i="62"/>
  <c r="S2910" i="62"/>
  <c r="M2910" i="62"/>
  <c r="L2910" i="62"/>
  <c r="E2910" i="62"/>
  <c r="D2910" i="62"/>
  <c r="T2909" i="62"/>
  <c r="S2909" i="62"/>
  <c r="M2909" i="62"/>
  <c r="L2909" i="62"/>
  <c r="E2909" i="62"/>
  <c r="D2909" i="62"/>
  <c r="T2908" i="62"/>
  <c r="S2908" i="62"/>
  <c r="M2908" i="62"/>
  <c r="L2908" i="62"/>
  <c r="E2908" i="62"/>
  <c r="D2908" i="62"/>
  <c r="T2907" i="62"/>
  <c r="S2907" i="62"/>
  <c r="M2907" i="62"/>
  <c r="L2907" i="62"/>
  <c r="E2907" i="62"/>
  <c r="D2907" i="62"/>
  <c r="T2906" i="62"/>
  <c r="S2906" i="62"/>
  <c r="M2906" i="62"/>
  <c r="L2906" i="62"/>
  <c r="E2906" i="62"/>
  <c r="D2906" i="62"/>
  <c r="T2905" i="62"/>
  <c r="S2905" i="62"/>
  <c r="M2905" i="62"/>
  <c r="L2905" i="62"/>
  <c r="E2905" i="62"/>
  <c r="D2905" i="62"/>
  <c r="T2904" i="62"/>
  <c r="S2904" i="62"/>
  <c r="M2904" i="62"/>
  <c r="L2904" i="62"/>
  <c r="E2904" i="62"/>
  <c r="D2904" i="62"/>
  <c r="T2903" i="62"/>
  <c r="S2903" i="62"/>
  <c r="M2903" i="62"/>
  <c r="L2903" i="62"/>
  <c r="E2903" i="62"/>
  <c r="D2903" i="62"/>
  <c r="T2902" i="62"/>
  <c r="S2902" i="62"/>
  <c r="M2902" i="62"/>
  <c r="L2902" i="62"/>
  <c r="E2902" i="62"/>
  <c r="D2902" i="62"/>
  <c r="T2901" i="62"/>
  <c r="S2901" i="62"/>
  <c r="M2901" i="62"/>
  <c r="L2901" i="62"/>
  <c r="E2901" i="62"/>
  <c r="D2901" i="62"/>
  <c r="T2900" i="62"/>
  <c r="S2900" i="62"/>
  <c r="M2900" i="62"/>
  <c r="L2900" i="62"/>
  <c r="E2900" i="62"/>
  <c r="D2900" i="62"/>
  <c r="T2899" i="62"/>
  <c r="S2899" i="62"/>
  <c r="M2899" i="62"/>
  <c r="L2899" i="62"/>
  <c r="E2899" i="62"/>
  <c r="D2899" i="62"/>
  <c r="T2898" i="62"/>
  <c r="S2898" i="62"/>
  <c r="M2898" i="62"/>
  <c r="L2898" i="62"/>
  <c r="E2898" i="62"/>
  <c r="D2898" i="62"/>
  <c r="T2897" i="62"/>
  <c r="S2897" i="62"/>
  <c r="M2897" i="62"/>
  <c r="L2897" i="62"/>
  <c r="E2897" i="62"/>
  <c r="D2897" i="62"/>
  <c r="T2896" i="62"/>
  <c r="S2896" i="62"/>
  <c r="M2896" i="62"/>
  <c r="L2896" i="62"/>
  <c r="E2896" i="62"/>
  <c r="D2896" i="62"/>
  <c r="T2895" i="62"/>
  <c r="S2895" i="62"/>
  <c r="M2895" i="62"/>
  <c r="L2895" i="62"/>
  <c r="E2895" i="62"/>
  <c r="D2895" i="62"/>
  <c r="T2894" i="62"/>
  <c r="S2894" i="62"/>
  <c r="M2894" i="62"/>
  <c r="L2894" i="62"/>
  <c r="E2894" i="62"/>
  <c r="D2894" i="62"/>
  <c r="T2893" i="62"/>
  <c r="S2893" i="62"/>
  <c r="M2893" i="62"/>
  <c r="L2893" i="62"/>
  <c r="E2893" i="62"/>
  <c r="D2893" i="62"/>
  <c r="T2892" i="62"/>
  <c r="S2892" i="62"/>
  <c r="M2892" i="62"/>
  <c r="L2892" i="62"/>
  <c r="E2892" i="62"/>
  <c r="D2892" i="62"/>
  <c r="T2891" i="62"/>
  <c r="S2891" i="62"/>
  <c r="M2891" i="62"/>
  <c r="L2891" i="62"/>
  <c r="E2891" i="62"/>
  <c r="D2891" i="62"/>
  <c r="T2890" i="62"/>
  <c r="S2890" i="62"/>
  <c r="M2890" i="62"/>
  <c r="L2890" i="62"/>
  <c r="E2890" i="62"/>
  <c r="D2890" i="62"/>
  <c r="T2889" i="62"/>
  <c r="S2889" i="62"/>
  <c r="M2889" i="62"/>
  <c r="L2889" i="62"/>
  <c r="E2889" i="62"/>
  <c r="D2889" i="62"/>
  <c r="T2888" i="62"/>
  <c r="S2888" i="62"/>
  <c r="M2888" i="62"/>
  <c r="L2888" i="62"/>
  <c r="E2888" i="62"/>
  <c r="D2888" i="62"/>
  <c r="T2887" i="62"/>
  <c r="S2887" i="62"/>
  <c r="M2887" i="62"/>
  <c r="L2887" i="62"/>
  <c r="E2887" i="62"/>
  <c r="D2887" i="62"/>
  <c r="T2886" i="62"/>
  <c r="S2886" i="62"/>
  <c r="M2886" i="62"/>
  <c r="L2886" i="62"/>
  <c r="E2886" i="62"/>
  <c r="D2886" i="62"/>
  <c r="T2885" i="62"/>
  <c r="S2885" i="62"/>
  <c r="M2885" i="62"/>
  <c r="L2885" i="62"/>
  <c r="E2885" i="62"/>
  <c r="D2885" i="62"/>
  <c r="T2884" i="62"/>
  <c r="S2884" i="62"/>
  <c r="M2884" i="62"/>
  <c r="L2884" i="62"/>
  <c r="E2884" i="62"/>
  <c r="D2884" i="62"/>
  <c r="T2883" i="62"/>
  <c r="S2883" i="62"/>
  <c r="M2883" i="62"/>
  <c r="L2883" i="62"/>
  <c r="E2883" i="62"/>
  <c r="D2883" i="62"/>
  <c r="T2882" i="62"/>
  <c r="S2882" i="62"/>
  <c r="M2882" i="62"/>
  <c r="L2882" i="62"/>
  <c r="E2882" i="62"/>
  <c r="D2882" i="62"/>
  <c r="T2881" i="62"/>
  <c r="S2881" i="62"/>
  <c r="M2881" i="62"/>
  <c r="L2881" i="62"/>
  <c r="E2881" i="62"/>
  <c r="D2881" i="62"/>
  <c r="T2880" i="62"/>
  <c r="S2880" i="62"/>
  <c r="M2880" i="62"/>
  <c r="L2880" i="62"/>
  <c r="E2880" i="62"/>
  <c r="D2880" i="62"/>
  <c r="T2879" i="62"/>
  <c r="S2879" i="62"/>
  <c r="M2879" i="62"/>
  <c r="L2879" i="62"/>
  <c r="E2879" i="62"/>
  <c r="D2879" i="62"/>
  <c r="T2878" i="62"/>
  <c r="S2878" i="62"/>
  <c r="M2878" i="62"/>
  <c r="L2878" i="62"/>
  <c r="E2878" i="62"/>
  <c r="D2878" i="62"/>
  <c r="T2877" i="62"/>
  <c r="S2877" i="62"/>
  <c r="M2877" i="62"/>
  <c r="L2877" i="62"/>
  <c r="E2877" i="62"/>
  <c r="D2877" i="62"/>
  <c r="T2876" i="62"/>
  <c r="S2876" i="62"/>
  <c r="M2876" i="62"/>
  <c r="L2876" i="62"/>
  <c r="E2876" i="62"/>
  <c r="D2876" i="62"/>
  <c r="T2875" i="62"/>
  <c r="S2875" i="62"/>
  <c r="M2875" i="62"/>
  <c r="L2875" i="62"/>
  <c r="E2875" i="62"/>
  <c r="D2875" i="62"/>
  <c r="T2874" i="62"/>
  <c r="S2874" i="62"/>
  <c r="M2874" i="62"/>
  <c r="L2874" i="62"/>
  <c r="E2874" i="62"/>
  <c r="D2874" i="62"/>
  <c r="T2873" i="62"/>
  <c r="S2873" i="62"/>
  <c r="M2873" i="62"/>
  <c r="L2873" i="62"/>
  <c r="E2873" i="62"/>
  <c r="D2873" i="62"/>
  <c r="T2872" i="62"/>
  <c r="S2872" i="62"/>
  <c r="M2872" i="62"/>
  <c r="L2872" i="62"/>
  <c r="E2872" i="62"/>
  <c r="D2872" i="62"/>
  <c r="T2871" i="62"/>
  <c r="S2871" i="62"/>
  <c r="M2871" i="62"/>
  <c r="L2871" i="62"/>
  <c r="E2871" i="62"/>
  <c r="D2871" i="62"/>
  <c r="T2870" i="62"/>
  <c r="S2870" i="62"/>
  <c r="M2870" i="62"/>
  <c r="L2870" i="62"/>
  <c r="E2870" i="62"/>
  <c r="D2870" i="62"/>
  <c r="T2869" i="62"/>
  <c r="S2869" i="62"/>
  <c r="M2869" i="62"/>
  <c r="L2869" i="62"/>
  <c r="E2869" i="62"/>
  <c r="D2869" i="62"/>
  <c r="T2868" i="62"/>
  <c r="S2868" i="62"/>
  <c r="M2868" i="62"/>
  <c r="L2868" i="62"/>
  <c r="E2868" i="62"/>
  <c r="D2868" i="62"/>
  <c r="T2867" i="62"/>
  <c r="S2867" i="62"/>
  <c r="M2867" i="62"/>
  <c r="L2867" i="62"/>
  <c r="E2867" i="62"/>
  <c r="D2867" i="62"/>
  <c r="T2866" i="62"/>
  <c r="S2866" i="62"/>
  <c r="M2866" i="62"/>
  <c r="L2866" i="62"/>
  <c r="E2866" i="62"/>
  <c r="D2866" i="62"/>
  <c r="T2865" i="62"/>
  <c r="S2865" i="62"/>
  <c r="M2865" i="62"/>
  <c r="L2865" i="62"/>
  <c r="E2865" i="62"/>
  <c r="D2865" i="62"/>
  <c r="T2864" i="62"/>
  <c r="S2864" i="62"/>
  <c r="M2864" i="62"/>
  <c r="L2864" i="62"/>
  <c r="E2864" i="62"/>
  <c r="D2864" i="62"/>
  <c r="T2863" i="62"/>
  <c r="S2863" i="62"/>
  <c r="M2863" i="62"/>
  <c r="L2863" i="62"/>
  <c r="E2863" i="62"/>
  <c r="D2863" i="62"/>
  <c r="T2862" i="62"/>
  <c r="S2862" i="62"/>
  <c r="M2862" i="62"/>
  <c r="L2862" i="62"/>
  <c r="E2862" i="62"/>
  <c r="D2862" i="62"/>
  <c r="T2861" i="62"/>
  <c r="S2861" i="62"/>
  <c r="M2861" i="62"/>
  <c r="L2861" i="62"/>
  <c r="E2861" i="62"/>
  <c r="D2861" i="62"/>
  <c r="T2860" i="62"/>
  <c r="S2860" i="62"/>
  <c r="M2860" i="62"/>
  <c r="L2860" i="62"/>
  <c r="E2860" i="62"/>
  <c r="D2860" i="62"/>
  <c r="T2859" i="62"/>
  <c r="S2859" i="62"/>
  <c r="M2859" i="62"/>
  <c r="L2859" i="62"/>
  <c r="E2859" i="62"/>
  <c r="D2859" i="62"/>
  <c r="T2858" i="62"/>
  <c r="S2858" i="62"/>
  <c r="M2858" i="62"/>
  <c r="L2858" i="62"/>
  <c r="E2858" i="62"/>
  <c r="D2858" i="62"/>
  <c r="T2857" i="62"/>
  <c r="S2857" i="62"/>
  <c r="M2857" i="62"/>
  <c r="L2857" i="62"/>
  <c r="E2857" i="62"/>
  <c r="D2857" i="62"/>
  <c r="T2856" i="62"/>
  <c r="S2856" i="62"/>
  <c r="M2856" i="62"/>
  <c r="L2856" i="62"/>
  <c r="E2856" i="62"/>
  <c r="D2856" i="62"/>
  <c r="T2855" i="62"/>
  <c r="S2855" i="62"/>
  <c r="M2855" i="62"/>
  <c r="L2855" i="62"/>
  <c r="E2855" i="62"/>
  <c r="D2855" i="62"/>
  <c r="T2854" i="62"/>
  <c r="S2854" i="62"/>
  <c r="M2854" i="62"/>
  <c r="L2854" i="62"/>
  <c r="E2854" i="62"/>
  <c r="D2854" i="62"/>
  <c r="T2853" i="62"/>
  <c r="S2853" i="62"/>
  <c r="M2853" i="62"/>
  <c r="L2853" i="62"/>
  <c r="E2853" i="62"/>
  <c r="D2853" i="62"/>
  <c r="T2852" i="62"/>
  <c r="S2852" i="62"/>
  <c r="M2852" i="62"/>
  <c r="L2852" i="62"/>
  <c r="E2852" i="62"/>
  <c r="D2852" i="62"/>
  <c r="T2851" i="62"/>
  <c r="S2851" i="62"/>
  <c r="M2851" i="62"/>
  <c r="L2851" i="62"/>
  <c r="E2851" i="62"/>
  <c r="D2851" i="62"/>
  <c r="T2850" i="62"/>
  <c r="S2850" i="62"/>
  <c r="M2850" i="62"/>
  <c r="L2850" i="62"/>
  <c r="E2850" i="62"/>
  <c r="D2850" i="62"/>
  <c r="T2849" i="62"/>
  <c r="S2849" i="62"/>
  <c r="M2849" i="62"/>
  <c r="L2849" i="62"/>
  <c r="E2849" i="62"/>
  <c r="D2849" i="62"/>
  <c r="T2848" i="62"/>
  <c r="S2848" i="62"/>
  <c r="M2848" i="62"/>
  <c r="L2848" i="62"/>
  <c r="E2848" i="62"/>
  <c r="D2848" i="62"/>
  <c r="T2847" i="62"/>
  <c r="S2847" i="62"/>
  <c r="M2847" i="62"/>
  <c r="L2847" i="62"/>
  <c r="E2847" i="62"/>
  <c r="D2847" i="62"/>
  <c r="T2846" i="62"/>
  <c r="S2846" i="62"/>
  <c r="M2846" i="62"/>
  <c r="L2846" i="62"/>
  <c r="E2846" i="62"/>
  <c r="D2846" i="62"/>
  <c r="T2845" i="62"/>
  <c r="S2845" i="62"/>
  <c r="M2845" i="62"/>
  <c r="L2845" i="62"/>
  <c r="E2845" i="62"/>
  <c r="D2845" i="62"/>
  <c r="T2844" i="62"/>
  <c r="S2844" i="62"/>
  <c r="M2844" i="62"/>
  <c r="L2844" i="62"/>
  <c r="E2844" i="62"/>
  <c r="D2844" i="62"/>
  <c r="T2843" i="62"/>
  <c r="S2843" i="62"/>
  <c r="M2843" i="62"/>
  <c r="L2843" i="62"/>
  <c r="E2843" i="62"/>
  <c r="D2843" i="62"/>
  <c r="T2842" i="62"/>
  <c r="S2842" i="62"/>
  <c r="M2842" i="62"/>
  <c r="L2842" i="62"/>
  <c r="E2842" i="62"/>
  <c r="D2842" i="62"/>
  <c r="T2841" i="62"/>
  <c r="S2841" i="62"/>
  <c r="M2841" i="62"/>
  <c r="L2841" i="62"/>
  <c r="E2841" i="62"/>
  <c r="D2841" i="62"/>
  <c r="T2840" i="62"/>
  <c r="S2840" i="62"/>
  <c r="M2840" i="62"/>
  <c r="L2840" i="62"/>
  <c r="E2840" i="62"/>
  <c r="D2840" i="62"/>
  <c r="T2839" i="62"/>
  <c r="S2839" i="62"/>
  <c r="M2839" i="62"/>
  <c r="L2839" i="62"/>
  <c r="E2839" i="62"/>
  <c r="D2839" i="62"/>
  <c r="T2838" i="62"/>
  <c r="S2838" i="62"/>
  <c r="M2838" i="62"/>
  <c r="L2838" i="62"/>
  <c r="E2838" i="62"/>
  <c r="D2838" i="62"/>
  <c r="T2837" i="62"/>
  <c r="S2837" i="62"/>
  <c r="M2837" i="62"/>
  <c r="L2837" i="62"/>
  <c r="E2837" i="62"/>
  <c r="D2837" i="62"/>
  <c r="T2836" i="62"/>
  <c r="S2836" i="62"/>
  <c r="M2836" i="62"/>
  <c r="L2836" i="62"/>
  <c r="E2836" i="62"/>
  <c r="D2836" i="62"/>
  <c r="T2835" i="62"/>
  <c r="S2835" i="62"/>
  <c r="M2835" i="62"/>
  <c r="L2835" i="62"/>
  <c r="E2835" i="62"/>
  <c r="D2835" i="62"/>
  <c r="T2834" i="62"/>
  <c r="S2834" i="62"/>
  <c r="M2834" i="62"/>
  <c r="L2834" i="62"/>
  <c r="E2834" i="62"/>
  <c r="D2834" i="62"/>
  <c r="T2833" i="62"/>
  <c r="S2833" i="62"/>
  <c r="M2833" i="62"/>
  <c r="L2833" i="62"/>
  <c r="E2833" i="62"/>
  <c r="D2833" i="62"/>
  <c r="T2832" i="62"/>
  <c r="S2832" i="62"/>
  <c r="M2832" i="62"/>
  <c r="L2832" i="62"/>
  <c r="E2832" i="62"/>
  <c r="D2832" i="62"/>
  <c r="T2831" i="62"/>
  <c r="S2831" i="62"/>
  <c r="M2831" i="62"/>
  <c r="L2831" i="62"/>
  <c r="E2831" i="62"/>
  <c r="D2831" i="62"/>
  <c r="T2830" i="62"/>
  <c r="S2830" i="62"/>
  <c r="M2830" i="62"/>
  <c r="L2830" i="62"/>
  <c r="E2830" i="62"/>
  <c r="D2830" i="62"/>
  <c r="T2829" i="62"/>
  <c r="S2829" i="62"/>
  <c r="M2829" i="62"/>
  <c r="L2829" i="62"/>
  <c r="E2829" i="62"/>
  <c r="D2829" i="62"/>
  <c r="T2828" i="62"/>
  <c r="S2828" i="62"/>
  <c r="M2828" i="62"/>
  <c r="L2828" i="62"/>
  <c r="E2828" i="62"/>
  <c r="D2828" i="62"/>
  <c r="T2827" i="62"/>
  <c r="S2827" i="62"/>
  <c r="M2827" i="62"/>
  <c r="L2827" i="62"/>
  <c r="E2827" i="62"/>
  <c r="D2827" i="62"/>
  <c r="T2826" i="62"/>
  <c r="S2826" i="62"/>
  <c r="M2826" i="62"/>
  <c r="L2826" i="62"/>
  <c r="E2826" i="62"/>
  <c r="D2826" i="62"/>
  <c r="T2825" i="62"/>
  <c r="S2825" i="62"/>
  <c r="M2825" i="62"/>
  <c r="L2825" i="62"/>
  <c r="E2825" i="62"/>
  <c r="D2825" i="62"/>
  <c r="T2824" i="62"/>
  <c r="S2824" i="62"/>
  <c r="M2824" i="62"/>
  <c r="L2824" i="62"/>
  <c r="E2824" i="62"/>
  <c r="D2824" i="62"/>
  <c r="T2823" i="62"/>
  <c r="S2823" i="62"/>
  <c r="M2823" i="62"/>
  <c r="L2823" i="62"/>
  <c r="E2823" i="62"/>
  <c r="D2823" i="62"/>
  <c r="T2822" i="62"/>
  <c r="S2822" i="62"/>
  <c r="M2822" i="62"/>
  <c r="L2822" i="62"/>
  <c r="E2822" i="62"/>
  <c r="D2822" i="62"/>
  <c r="T2821" i="62"/>
  <c r="S2821" i="62"/>
  <c r="M2821" i="62"/>
  <c r="L2821" i="62"/>
  <c r="E2821" i="62"/>
  <c r="D2821" i="62"/>
  <c r="T2820" i="62"/>
  <c r="S2820" i="62"/>
  <c r="M2820" i="62"/>
  <c r="L2820" i="62"/>
  <c r="E2820" i="62"/>
  <c r="D2820" i="62"/>
  <c r="T2819" i="62"/>
  <c r="S2819" i="62"/>
  <c r="M2819" i="62"/>
  <c r="L2819" i="62"/>
  <c r="E2819" i="62"/>
  <c r="D2819" i="62"/>
  <c r="T2818" i="62"/>
  <c r="S2818" i="62"/>
  <c r="M2818" i="62"/>
  <c r="L2818" i="62"/>
  <c r="E2818" i="62"/>
  <c r="D2818" i="62"/>
  <c r="T2817" i="62"/>
  <c r="S2817" i="62"/>
  <c r="M2817" i="62"/>
  <c r="L2817" i="62"/>
  <c r="E2817" i="62"/>
  <c r="D2817" i="62"/>
  <c r="T2816" i="62"/>
  <c r="S2816" i="62"/>
  <c r="M2816" i="62"/>
  <c r="L2816" i="62"/>
  <c r="E2816" i="62"/>
  <c r="D2816" i="62"/>
  <c r="T2815" i="62"/>
  <c r="S2815" i="62"/>
  <c r="M2815" i="62"/>
  <c r="L2815" i="62"/>
  <c r="E2815" i="62"/>
  <c r="D2815" i="62"/>
  <c r="T2814" i="62"/>
  <c r="S2814" i="62"/>
  <c r="M2814" i="62"/>
  <c r="L2814" i="62"/>
  <c r="E2814" i="62"/>
  <c r="D2814" i="62"/>
  <c r="T2813" i="62"/>
  <c r="S2813" i="62"/>
  <c r="M2813" i="62"/>
  <c r="L2813" i="62"/>
  <c r="E2813" i="62"/>
  <c r="D2813" i="62"/>
  <c r="T2812" i="62"/>
  <c r="S2812" i="62"/>
  <c r="M2812" i="62"/>
  <c r="L2812" i="62"/>
  <c r="E2812" i="62"/>
  <c r="D2812" i="62"/>
  <c r="T2811" i="62"/>
  <c r="S2811" i="62"/>
  <c r="M2811" i="62"/>
  <c r="L2811" i="62"/>
  <c r="E2811" i="62"/>
  <c r="D2811" i="62"/>
  <c r="T2810" i="62"/>
  <c r="S2810" i="62"/>
  <c r="M2810" i="62"/>
  <c r="L2810" i="62"/>
  <c r="E2810" i="62"/>
  <c r="D2810" i="62"/>
  <c r="T2809" i="62"/>
  <c r="S2809" i="62"/>
  <c r="M2809" i="62"/>
  <c r="L2809" i="62"/>
  <c r="E2809" i="62"/>
  <c r="D2809" i="62"/>
  <c r="T2808" i="62"/>
  <c r="S2808" i="62"/>
  <c r="M2808" i="62"/>
  <c r="L2808" i="62"/>
  <c r="E2808" i="62"/>
  <c r="D2808" i="62"/>
  <c r="T2807" i="62"/>
  <c r="S2807" i="62"/>
  <c r="M2807" i="62"/>
  <c r="L2807" i="62"/>
  <c r="E2807" i="62"/>
  <c r="D2807" i="62"/>
  <c r="T2806" i="62"/>
  <c r="S2806" i="62"/>
  <c r="M2806" i="62"/>
  <c r="L2806" i="62"/>
  <c r="E2806" i="62"/>
  <c r="D2806" i="62"/>
  <c r="T2805" i="62"/>
  <c r="S2805" i="62"/>
  <c r="M2805" i="62"/>
  <c r="L2805" i="62"/>
  <c r="E2805" i="62"/>
  <c r="D2805" i="62"/>
  <c r="T2804" i="62"/>
  <c r="S2804" i="62"/>
  <c r="M2804" i="62"/>
  <c r="L2804" i="62"/>
  <c r="E2804" i="62"/>
  <c r="D2804" i="62"/>
  <c r="T2803" i="62"/>
  <c r="S2803" i="62"/>
  <c r="M2803" i="62"/>
  <c r="L2803" i="62"/>
  <c r="E2803" i="62"/>
  <c r="D2803" i="62"/>
  <c r="T2802" i="62"/>
  <c r="S2802" i="62"/>
  <c r="M2802" i="62"/>
  <c r="L2802" i="62"/>
  <c r="E2802" i="62"/>
  <c r="D2802" i="62"/>
  <c r="T2801" i="62"/>
  <c r="S2801" i="62"/>
  <c r="M2801" i="62"/>
  <c r="L2801" i="62"/>
  <c r="E2801" i="62"/>
  <c r="D2801" i="62"/>
  <c r="T2800" i="62"/>
  <c r="S2800" i="62"/>
  <c r="M2800" i="62"/>
  <c r="L2800" i="62"/>
  <c r="E2800" i="62"/>
  <c r="D2800" i="62"/>
  <c r="T2799" i="62"/>
  <c r="S2799" i="62"/>
  <c r="M2799" i="62"/>
  <c r="L2799" i="62"/>
  <c r="E2799" i="62"/>
  <c r="D2799" i="62"/>
  <c r="T2798" i="62"/>
  <c r="S2798" i="62"/>
  <c r="M2798" i="62"/>
  <c r="L2798" i="62"/>
  <c r="E2798" i="62"/>
  <c r="D2798" i="62"/>
  <c r="T2797" i="62"/>
  <c r="S2797" i="62"/>
  <c r="M2797" i="62"/>
  <c r="L2797" i="62"/>
  <c r="E2797" i="62"/>
  <c r="D2797" i="62"/>
  <c r="T2796" i="62"/>
  <c r="S2796" i="62"/>
  <c r="M2796" i="62"/>
  <c r="L2796" i="62"/>
  <c r="E2796" i="62"/>
  <c r="D2796" i="62"/>
  <c r="T2795" i="62"/>
  <c r="S2795" i="62"/>
  <c r="M2795" i="62"/>
  <c r="L2795" i="62"/>
  <c r="E2795" i="62"/>
  <c r="D2795" i="62"/>
  <c r="T2794" i="62"/>
  <c r="S2794" i="62"/>
  <c r="M2794" i="62"/>
  <c r="L2794" i="62"/>
  <c r="E2794" i="62"/>
  <c r="D2794" i="62"/>
  <c r="T2793" i="62"/>
  <c r="S2793" i="62"/>
  <c r="M2793" i="62"/>
  <c r="L2793" i="62"/>
  <c r="E2793" i="62"/>
  <c r="D2793" i="62"/>
  <c r="T2792" i="62"/>
  <c r="S2792" i="62"/>
  <c r="M2792" i="62"/>
  <c r="L2792" i="62"/>
  <c r="E2792" i="62"/>
  <c r="D2792" i="62"/>
  <c r="T2791" i="62"/>
  <c r="S2791" i="62"/>
  <c r="M2791" i="62"/>
  <c r="L2791" i="62"/>
  <c r="E2791" i="62"/>
  <c r="D2791" i="62"/>
  <c r="T2790" i="62"/>
  <c r="S2790" i="62"/>
  <c r="M2790" i="62"/>
  <c r="L2790" i="62"/>
  <c r="E2790" i="62"/>
  <c r="D2790" i="62"/>
  <c r="T2789" i="62"/>
  <c r="S2789" i="62"/>
  <c r="M2789" i="62"/>
  <c r="L2789" i="62"/>
  <c r="E2789" i="62"/>
  <c r="D2789" i="62"/>
  <c r="T2788" i="62"/>
  <c r="S2788" i="62"/>
  <c r="M2788" i="62"/>
  <c r="L2788" i="62"/>
  <c r="E2788" i="62"/>
  <c r="D2788" i="62"/>
  <c r="T2787" i="62"/>
  <c r="S2787" i="62"/>
  <c r="M2787" i="62"/>
  <c r="L2787" i="62"/>
  <c r="E2787" i="62"/>
  <c r="D2787" i="62"/>
  <c r="T2786" i="62"/>
  <c r="S2786" i="62"/>
  <c r="M2786" i="62"/>
  <c r="L2786" i="62"/>
  <c r="E2786" i="62"/>
  <c r="D2786" i="62"/>
  <c r="T2785" i="62"/>
  <c r="S2785" i="62"/>
  <c r="M2785" i="62"/>
  <c r="L2785" i="62"/>
  <c r="E2785" i="62"/>
  <c r="D2785" i="62"/>
  <c r="T2784" i="62"/>
  <c r="S2784" i="62"/>
  <c r="M2784" i="62"/>
  <c r="L2784" i="62"/>
  <c r="E2784" i="62"/>
  <c r="D2784" i="62"/>
  <c r="T2783" i="62"/>
  <c r="S2783" i="62"/>
  <c r="M2783" i="62"/>
  <c r="L2783" i="62"/>
  <c r="E2783" i="62"/>
  <c r="D2783" i="62"/>
  <c r="T2782" i="62"/>
  <c r="S2782" i="62"/>
  <c r="M2782" i="62"/>
  <c r="L2782" i="62"/>
  <c r="E2782" i="62"/>
  <c r="D2782" i="62"/>
  <c r="T2781" i="62"/>
  <c r="S2781" i="62"/>
  <c r="M2781" i="62"/>
  <c r="L2781" i="62"/>
  <c r="E2781" i="62"/>
  <c r="D2781" i="62"/>
  <c r="T2780" i="62"/>
  <c r="S2780" i="62"/>
  <c r="M2780" i="62"/>
  <c r="L2780" i="62"/>
  <c r="E2780" i="62"/>
  <c r="D2780" i="62"/>
  <c r="T2779" i="62"/>
  <c r="S2779" i="62"/>
  <c r="M2779" i="62"/>
  <c r="L2779" i="62"/>
  <c r="E2779" i="62"/>
  <c r="D2779" i="62"/>
  <c r="T2778" i="62"/>
  <c r="S2778" i="62"/>
  <c r="M2778" i="62"/>
  <c r="L2778" i="62"/>
  <c r="E2778" i="62"/>
  <c r="D2778" i="62"/>
  <c r="T2777" i="62"/>
  <c r="S2777" i="62"/>
  <c r="M2777" i="62"/>
  <c r="L2777" i="62"/>
  <c r="E2777" i="62"/>
  <c r="D2777" i="62"/>
  <c r="T2776" i="62"/>
  <c r="S2776" i="62"/>
  <c r="M2776" i="62"/>
  <c r="L2776" i="62"/>
  <c r="E2776" i="62"/>
  <c r="D2776" i="62"/>
  <c r="T2775" i="62"/>
  <c r="S2775" i="62"/>
  <c r="M2775" i="62"/>
  <c r="L2775" i="62"/>
  <c r="E2775" i="62"/>
  <c r="D2775" i="62"/>
  <c r="T2774" i="62"/>
  <c r="S2774" i="62"/>
  <c r="M2774" i="62"/>
  <c r="L2774" i="62"/>
  <c r="E2774" i="62"/>
  <c r="D2774" i="62"/>
  <c r="T2773" i="62"/>
  <c r="S2773" i="62"/>
  <c r="M2773" i="62"/>
  <c r="L2773" i="62"/>
  <c r="E2773" i="62"/>
  <c r="D2773" i="62"/>
  <c r="T2772" i="62"/>
  <c r="S2772" i="62"/>
  <c r="M2772" i="62"/>
  <c r="L2772" i="62"/>
  <c r="E2772" i="62"/>
  <c r="D2772" i="62"/>
  <c r="T2771" i="62"/>
  <c r="S2771" i="62"/>
  <c r="M2771" i="62"/>
  <c r="L2771" i="62"/>
  <c r="E2771" i="62"/>
  <c r="D2771" i="62"/>
  <c r="T2770" i="62"/>
  <c r="S2770" i="62"/>
  <c r="M2770" i="62"/>
  <c r="L2770" i="62"/>
  <c r="E2770" i="62"/>
  <c r="D2770" i="62"/>
  <c r="T2769" i="62"/>
  <c r="S2769" i="62"/>
  <c r="M2769" i="62"/>
  <c r="L2769" i="62"/>
  <c r="E2769" i="62"/>
  <c r="D2769" i="62"/>
  <c r="T2768" i="62"/>
  <c r="S2768" i="62"/>
  <c r="M2768" i="62"/>
  <c r="L2768" i="62"/>
  <c r="E2768" i="62"/>
  <c r="D2768" i="62"/>
  <c r="T2767" i="62"/>
  <c r="S2767" i="62"/>
  <c r="M2767" i="62"/>
  <c r="L2767" i="62"/>
  <c r="E2767" i="62"/>
  <c r="D2767" i="62"/>
  <c r="T2766" i="62"/>
  <c r="S2766" i="62"/>
  <c r="M2766" i="62"/>
  <c r="L2766" i="62"/>
  <c r="E2766" i="62"/>
  <c r="D2766" i="62"/>
  <c r="T2765" i="62"/>
  <c r="S2765" i="62"/>
  <c r="M2765" i="62"/>
  <c r="L2765" i="62"/>
  <c r="E2765" i="62"/>
  <c r="D2765" i="62"/>
  <c r="T2764" i="62"/>
  <c r="S2764" i="62"/>
  <c r="M2764" i="62"/>
  <c r="L2764" i="62"/>
  <c r="E2764" i="62"/>
  <c r="D2764" i="62"/>
  <c r="T2763" i="62"/>
  <c r="S2763" i="62"/>
  <c r="M2763" i="62"/>
  <c r="L2763" i="62"/>
  <c r="E2763" i="62"/>
  <c r="D2763" i="62"/>
  <c r="T2762" i="62"/>
  <c r="S2762" i="62"/>
  <c r="M2762" i="62"/>
  <c r="L2762" i="62"/>
  <c r="E2762" i="62"/>
  <c r="D2762" i="62"/>
  <c r="T2761" i="62"/>
  <c r="S2761" i="62"/>
  <c r="M2761" i="62"/>
  <c r="L2761" i="62"/>
  <c r="E2761" i="62"/>
  <c r="D2761" i="62"/>
  <c r="T2760" i="62"/>
  <c r="S2760" i="62"/>
  <c r="M2760" i="62"/>
  <c r="L2760" i="62"/>
  <c r="E2760" i="62"/>
  <c r="D2760" i="62"/>
  <c r="T2759" i="62"/>
  <c r="S2759" i="62"/>
  <c r="M2759" i="62"/>
  <c r="L2759" i="62"/>
  <c r="E2759" i="62"/>
  <c r="D2759" i="62"/>
  <c r="T2758" i="62"/>
  <c r="S2758" i="62"/>
  <c r="M2758" i="62"/>
  <c r="L2758" i="62"/>
  <c r="E2758" i="62"/>
  <c r="D2758" i="62"/>
  <c r="T2757" i="62"/>
  <c r="S2757" i="62"/>
  <c r="M2757" i="62"/>
  <c r="L2757" i="62"/>
  <c r="E2757" i="62"/>
  <c r="D2757" i="62"/>
  <c r="T2756" i="62"/>
  <c r="S2756" i="62"/>
  <c r="M2756" i="62"/>
  <c r="L2756" i="62"/>
  <c r="E2756" i="62"/>
  <c r="D2756" i="62"/>
  <c r="T2755" i="62"/>
  <c r="S2755" i="62"/>
  <c r="M2755" i="62"/>
  <c r="L2755" i="62"/>
  <c r="E2755" i="62"/>
  <c r="D2755" i="62"/>
  <c r="T2754" i="62"/>
  <c r="S2754" i="62"/>
  <c r="M2754" i="62"/>
  <c r="L2754" i="62"/>
  <c r="E2754" i="62"/>
  <c r="D2754" i="62"/>
  <c r="T2753" i="62"/>
  <c r="S2753" i="62"/>
  <c r="M2753" i="62"/>
  <c r="L2753" i="62"/>
  <c r="E2753" i="62"/>
  <c r="D2753" i="62"/>
  <c r="T2752" i="62"/>
  <c r="S2752" i="62"/>
  <c r="M2752" i="62"/>
  <c r="L2752" i="62"/>
  <c r="E2752" i="62"/>
  <c r="D2752" i="62"/>
  <c r="T2751" i="62"/>
  <c r="S2751" i="62"/>
  <c r="M2751" i="62"/>
  <c r="L2751" i="62"/>
  <c r="E2751" i="62"/>
  <c r="D2751" i="62"/>
  <c r="T2750" i="62"/>
  <c r="S2750" i="62"/>
  <c r="M2750" i="62"/>
  <c r="L2750" i="62"/>
  <c r="E2750" i="62"/>
  <c r="D2750" i="62"/>
  <c r="T2749" i="62"/>
  <c r="S2749" i="62"/>
  <c r="M2749" i="62"/>
  <c r="L2749" i="62"/>
  <c r="E2749" i="62"/>
  <c r="D2749" i="62"/>
  <c r="T2748" i="62"/>
  <c r="S2748" i="62"/>
  <c r="M2748" i="62"/>
  <c r="L2748" i="62"/>
  <c r="E2748" i="62"/>
  <c r="D2748" i="62"/>
  <c r="T2747" i="62"/>
  <c r="S2747" i="62"/>
  <c r="M2747" i="62"/>
  <c r="L2747" i="62"/>
  <c r="E2747" i="62"/>
  <c r="D2747" i="62"/>
  <c r="T2746" i="62"/>
  <c r="S2746" i="62"/>
  <c r="M2746" i="62"/>
  <c r="L2746" i="62"/>
  <c r="E2746" i="62"/>
  <c r="D2746" i="62"/>
  <c r="T2745" i="62"/>
  <c r="S2745" i="62"/>
  <c r="M2745" i="62"/>
  <c r="L2745" i="62"/>
  <c r="E2745" i="62"/>
  <c r="D2745" i="62"/>
  <c r="T2744" i="62"/>
  <c r="S2744" i="62"/>
  <c r="M2744" i="62"/>
  <c r="L2744" i="62"/>
  <c r="E2744" i="62"/>
  <c r="D2744" i="62"/>
  <c r="T2743" i="62"/>
  <c r="S2743" i="62"/>
  <c r="M2743" i="62"/>
  <c r="L2743" i="62"/>
  <c r="E2743" i="62"/>
  <c r="D2743" i="62"/>
  <c r="T2742" i="62"/>
  <c r="S2742" i="62"/>
  <c r="M2742" i="62"/>
  <c r="L2742" i="62"/>
  <c r="E2742" i="62"/>
  <c r="D2742" i="62"/>
  <c r="T2741" i="62"/>
  <c r="S2741" i="62"/>
  <c r="M2741" i="62"/>
  <c r="L2741" i="62"/>
  <c r="E2741" i="62"/>
  <c r="D2741" i="62"/>
  <c r="T2740" i="62"/>
  <c r="S2740" i="62"/>
  <c r="M2740" i="62"/>
  <c r="L2740" i="62"/>
  <c r="E2740" i="62"/>
  <c r="D2740" i="62"/>
  <c r="T2739" i="62"/>
  <c r="S2739" i="62"/>
  <c r="M2739" i="62"/>
  <c r="L2739" i="62"/>
  <c r="E2739" i="62"/>
  <c r="D2739" i="62"/>
  <c r="T2738" i="62"/>
  <c r="S2738" i="62"/>
  <c r="M2738" i="62"/>
  <c r="L2738" i="62"/>
  <c r="E2738" i="62"/>
  <c r="D2738" i="62"/>
  <c r="T2737" i="62"/>
  <c r="S2737" i="62"/>
  <c r="M2737" i="62"/>
  <c r="L2737" i="62"/>
  <c r="E2737" i="62"/>
  <c r="D2737" i="62"/>
  <c r="T2736" i="62"/>
  <c r="S2736" i="62"/>
  <c r="M2736" i="62"/>
  <c r="L2736" i="62"/>
  <c r="E2736" i="62"/>
  <c r="D2736" i="62"/>
  <c r="T2735" i="62"/>
  <c r="S2735" i="62"/>
  <c r="M2735" i="62"/>
  <c r="L2735" i="62"/>
  <c r="E2735" i="62"/>
  <c r="D2735" i="62"/>
  <c r="T2734" i="62"/>
  <c r="S2734" i="62"/>
  <c r="M2734" i="62"/>
  <c r="L2734" i="62"/>
  <c r="E2734" i="62"/>
  <c r="D2734" i="62"/>
  <c r="T2733" i="62"/>
  <c r="S2733" i="62"/>
  <c r="M2733" i="62"/>
  <c r="L2733" i="62"/>
  <c r="E2733" i="62"/>
  <c r="D2733" i="62"/>
  <c r="T2732" i="62"/>
  <c r="S2732" i="62"/>
  <c r="M2732" i="62"/>
  <c r="L2732" i="62"/>
  <c r="E2732" i="62"/>
  <c r="D2732" i="62"/>
  <c r="T2731" i="62"/>
  <c r="S2731" i="62"/>
  <c r="M2731" i="62"/>
  <c r="L2731" i="62"/>
  <c r="E2731" i="62"/>
  <c r="D2731" i="62"/>
  <c r="T2730" i="62"/>
  <c r="S2730" i="62"/>
  <c r="M2730" i="62"/>
  <c r="L2730" i="62"/>
  <c r="E2730" i="62"/>
  <c r="D2730" i="62"/>
  <c r="T2729" i="62"/>
  <c r="S2729" i="62"/>
  <c r="M2729" i="62"/>
  <c r="L2729" i="62"/>
  <c r="E2729" i="62"/>
  <c r="D2729" i="62"/>
  <c r="T2728" i="62"/>
  <c r="S2728" i="62"/>
  <c r="M2728" i="62"/>
  <c r="L2728" i="62"/>
  <c r="E2728" i="62"/>
  <c r="D2728" i="62"/>
  <c r="T2727" i="62"/>
  <c r="S2727" i="62"/>
  <c r="M2727" i="62"/>
  <c r="L2727" i="62"/>
  <c r="E2727" i="62"/>
  <c r="D2727" i="62"/>
  <c r="T2726" i="62"/>
  <c r="S2726" i="62"/>
  <c r="M2726" i="62"/>
  <c r="L2726" i="62"/>
  <c r="E2726" i="62"/>
  <c r="D2726" i="62"/>
  <c r="T2725" i="62"/>
  <c r="S2725" i="62"/>
  <c r="M2725" i="62"/>
  <c r="L2725" i="62"/>
  <c r="E2725" i="62"/>
  <c r="D2725" i="62"/>
  <c r="T2724" i="62"/>
  <c r="S2724" i="62"/>
  <c r="M2724" i="62"/>
  <c r="L2724" i="62"/>
  <c r="E2724" i="62"/>
  <c r="D2724" i="62"/>
  <c r="T2723" i="62"/>
  <c r="S2723" i="62"/>
  <c r="M2723" i="62"/>
  <c r="L2723" i="62"/>
  <c r="E2723" i="62"/>
  <c r="D2723" i="62"/>
  <c r="T2722" i="62"/>
  <c r="S2722" i="62"/>
  <c r="M2722" i="62"/>
  <c r="L2722" i="62"/>
  <c r="E2722" i="62"/>
  <c r="D2722" i="62"/>
  <c r="T2721" i="62"/>
  <c r="S2721" i="62"/>
  <c r="M2721" i="62"/>
  <c r="L2721" i="62"/>
  <c r="E2721" i="62"/>
  <c r="D2721" i="62"/>
  <c r="T2720" i="62"/>
  <c r="S2720" i="62"/>
  <c r="M2720" i="62"/>
  <c r="L2720" i="62"/>
  <c r="E2720" i="62"/>
  <c r="D2720" i="62"/>
  <c r="T2719" i="62"/>
  <c r="S2719" i="62"/>
  <c r="M2719" i="62"/>
  <c r="L2719" i="62"/>
  <c r="E2719" i="62"/>
  <c r="D2719" i="62"/>
  <c r="T2718" i="62"/>
  <c r="S2718" i="62"/>
  <c r="M2718" i="62"/>
  <c r="L2718" i="62"/>
  <c r="E2718" i="62"/>
  <c r="D2718" i="62"/>
  <c r="T2717" i="62"/>
  <c r="S2717" i="62"/>
  <c r="M2717" i="62"/>
  <c r="L2717" i="62"/>
  <c r="E2717" i="62"/>
  <c r="D2717" i="62"/>
  <c r="T2716" i="62"/>
  <c r="S2716" i="62"/>
  <c r="M2716" i="62"/>
  <c r="L2716" i="62"/>
  <c r="E2716" i="62"/>
  <c r="D2716" i="62"/>
  <c r="T2715" i="62"/>
  <c r="S2715" i="62"/>
  <c r="M2715" i="62"/>
  <c r="L2715" i="62"/>
  <c r="E2715" i="62"/>
  <c r="D2715" i="62"/>
  <c r="T2714" i="62"/>
  <c r="S2714" i="62"/>
  <c r="M2714" i="62"/>
  <c r="L2714" i="62"/>
  <c r="E2714" i="62"/>
  <c r="D2714" i="62"/>
  <c r="T2713" i="62"/>
  <c r="S2713" i="62"/>
  <c r="M2713" i="62"/>
  <c r="L2713" i="62"/>
  <c r="E2713" i="62"/>
  <c r="D2713" i="62"/>
  <c r="T2712" i="62"/>
  <c r="S2712" i="62"/>
  <c r="M2712" i="62"/>
  <c r="L2712" i="62"/>
  <c r="E2712" i="62"/>
  <c r="D2712" i="62"/>
  <c r="T2711" i="62"/>
  <c r="S2711" i="62"/>
  <c r="M2711" i="62"/>
  <c r="L2711" i="62"/>
  <c r="E2711" i="62"/>
  <c r="D2711" i="62"/>
  <c r="T2710" i="62"/>
  <c r="S2710" i="62"/>
  <c r="M2710" i="62"/>
  <c r="L2710" i="62"/>
  <c r="E2710" i="62"/>
  <c r="D2710" i="62"/>
  <c r="T2709" i="62"/>
  <c r="S2709" i="62"/>
  <c r="M2709" i="62"/>
  <c r="L2709" i="62"/>
  <c r="E2709" i="62"/>
  <c r="D2709" i="62"/>
  <c r="T2708" i="62"/>
  <c r="S2708" i="62"/>
  <c r="M2708" i="62"/>
  <c r="L2708" i="62"/>
  <c r="E2708" i="62"/>
  <c r="D2708" i="62"/>
  <c r="T2707" i="62"/>
  <c r="S2707" i="62"/>
  <c r="M2707" i="62"/>
  <c r="L2707" i="62"/>
  <c r="E2707" i="62"/>
  <c r="D2707" i="62"/>
  <c r="T2706" i="62"/>
  <c r="S2706" i="62"/>
  <c r="M2706" i="62"/>
  <c r="L2706" i="62"/>
  <c r="E2706" i="62"/>
  <c r="D2706" i="62"/>
  <c r="T2705" i="62"/>
  <c r="S2705" i="62"/>
  <c r="M2705" i="62"/>
  <c r="L2705" i="62"/>
  <c r="E2705" i="62"/>
  <c r="D2705" i="62"/>
  <c r="T2704" i="62"/>
  <c r="S2704" i="62"/>
  <c r="M2704" i="62"/>
  <c r="L2704" i="62"/>
  <c r="E2704" i="62"/>
  <c r="D2704" i="62"/>
  <c r="T2703" i="62"/>
  <c r="S2703" i="62"/>
  <c r="M2703" i="62"/>
  <c r="L2703" i="62"/>
  <c r="E2703" i="62"/>
  <c r="D2703" i="62"/>
  <c r="T2702" i="62"/>
  <c r="S2702" i="62"/>
  <c r="M2702" i="62"/>
  <c r="L2702" i="62"/>
  <c r="E2702" i="62"/>
  <c r="D2702" i="62"/>
  <c r="T2701" i="62"/>
  <c r="S2701" i="62"/>
  <c r="M2701" i="62"/>
  <c r="L2701" i="62"/>
  <c r="E2701" i="62"/>
  <c r="D2701" i="62"/>
  <c r="T2700" i="62"/>
  <c r="S2700" i="62"/>
  <c r="M2700" i="62"/>
  <c r="L2700" i="62"/>
  <c r="E2700" i="62"/>
  <c r="D2700" i="62"/>
  <c r="T2699" i="62"/>
  <c r="S2699" i="62"/>
  <c r="M2699" i="62"/>
  <c r="L2699" i="62"/>
  <c r="E2699" i="62"/>
  <c r="D2699" i="62"/>
  <c r="T2698" i="62"/>
  <c r="S2698" i="62"/>
  <c r="M2698" i="62"/>
  <c r="L2698" i="62"/>
  <c r="E2698" i="62"/>
  <c r="D2698" i="62"/>
  <c r="T2697" i="62"/>
  <c r="S2697" i="62"/>
  <c r="M2697" i="62"/>
  <c r="L2697" i="62"/>
  <c r="E2697" i="62"/>
  <c r="D2697" i="62"/>
  <c r="T2696" i="62"/>
  <c r="S2696" i="62"/>
  <c r="M2696" i="62"/>
  <c r="L2696" i="62"/>
  <c r="E2696" i="62"/>
  <c r="D2696" i="62"/>
  <c r="T2695" i="62"/>
  <c r="S2695" i="62"/>
  <c r="M2695" i="62"/>
  <c r="L2695" i="62"/>
  <c r="E2695" i="62"/>
  <c r="D2695" i="62"/>
  <c r="T2694" i="62"/>
  <c r="S2694" i="62"/>
  <c r="M2694" i="62"/>
  <c r="L2694" i="62"/>
  <c r="E2694" i="62"/>
  <c r="D2694" i="62"/>
  <c r="T2693" i="62"/>
  <c r="S2693" i="62"/>
  <c r="M2693" i="62"/>
  <c r="L2693" i="62"/>
  <c r="E2693" i="62"/>
  <c r="D2693" i="62"/>
  <c r="T2692" i="62"/>
  <c r="S2692" i="62"/>
  <c r="M2692" i="62"/>
  <c r="L2692" i="62"/>
  <c r="E2692" i="62"/>
  <c r="D2692" i="62"/>
  <c r="T2691" i="62"/>
  <c r="S2691" i="62"/>
  <c r="M2691" i="62"/>
  <c r="L2691" i="62"/>
  <c r="E2691" i="62"/>
  <c r="D2691" i="62"/>
  <c r="T2690" i="62"/>
  <c r="S2690" i="62"/>
  <c r="M2690" i="62"/>
  <c r="L2690" i="62"/>
  <c r="E2690" i="62"/>
  <c r="D2690" i="62"/>
  <c r="T2689" i="62"/>
  <c r="S2689" i="62"/>
  <c r="M2689" i="62"/>
  <c r="L2689" i="62"/>
  <c r="E2689" i="62"/>
  <c r="D2689" i="62"/>
  <c r="T2688" i="62"/>
  <c r="S2688" i="62"/>
  <c r="M2688" i="62"/>
  <c r="L2688" i="62"/>
  <c r="E2688" i="62"/>
  <c r="D2688" i="62"/>
  <c r="T2687" i="62"/>
  <c r="S2687" i="62"/>
  <c r="M2687" i="62"/>
  <c r="L2687" i="62"/>
  <c r="E2687" i="62"/>
  <c r="D2687" i="62"/>
  <c r="T2686" i="62"/>
  <c r="S2686" i="62"/>
  <c r="M2686" i="62"/>
  <c r="L2686" i="62"/>
  <c r="E2686" i="62"/>
  <c r="D2686" i="62"/>
  <c r="T2685" i="62"/>
  <c r="S2685" i="62"/>
  <c r="M2685" i="62"/>
  <c r="L2685" i="62"/>
  <c r="E2685" i="62"/>
  <c r="D2685" i="62"/>
  <c r="T2684" i="62"/>
  <c r="S2684" i="62"/>
  <c r="M2684" i="62"/>
  <c r="L2684" i="62"/>
  <c r="E2684" i="62"/>
  <c r="D2684" i="62"/>
  <c r="T2683" i="62"/>
  <c r="S2683" i="62"/>
  <c r="M2683" i="62"/>
  <c r="L2683" i="62"/>
  <c r="E2683" i="62"/>
  <c r="D2683" i="62"/>
  <c r="T2682" i="62"/>
  <c r="S2682" i="62"/>
  <c r="M2682" i="62"/>
  <c r="L2682" i="62"/>
  <c r="E2682" i="62"/>
  <c r="D2682" i="62"/>
  <c r="T2681" i="62"/>
  <c r="S2681" i="62"/>
  <c r="M2681" i="62"/>
  <c r="L2681" i="62"/>
  <c r="E2681" i="62"/>
  <c r="D2681" i="62"/>
  <c r="T2680" i="62"/>
  <c r="S2680" i="62"/>
  <c r="M2680" i="62"/>
  <c r="L2680" i="62"/>
  <c r="E2680" i="62"/>
  <c r="D2680" i="62"/>
  <c r="T2679" i="62"/>
  <c r="S2679" i="62"/>
  <c r="M2679" i="62"/>
  <c r="L2679" i="62"/>
  <c r="E2679" i="62"/>
  <c r="D2679" i="62"/>
  <c r="T2678" i="62"/>
  <c r="S2678" i="62"/>
  <c r="M2678" i="62"/>
  <c r="L2678" i="62"/>
  <c r="E2678" i="62"/>
  <c r="D2678" i="62"/>
  <c r="T2677" i="62"/>
  <c r="S2677" i="62"/>
  <c r="M2677" i="62"/>
  <c r="L2677" i="62"/>
  <c r="E2677" i="62"/>
  <c r="D2677" i="62"/>
  <c r="T2676" i="62"/>
  <c r="S2676" i="62"/>
  <c r="M2676" i="62"/>
  <c r="L2676" i="62"/>
  <c r="E2676" i="62"/>
  <c r="D2676" i="62"/>
  <c r="T2675" i="62"/>
  <c r="S2675" i="62"/>
  <c r="M2675" i="62"/>
  <c r="L2675" i="62"/>
  <c r="E2675" i="62"/>
  <c r="D2675" i="62"/>
  <c r="T2674" i="62"/>
  <c r="S2674" i="62"/>
  <c r="M2674" i="62"/>
  <c r="L2674" i="62"/>
  <c r="E2674" i="62"/>
  <c r="D2674" i="62"/>
  <c r="T2673" i="62"/>
  <c r="S2673" i="62"/>
  <c r="M2673" i="62"/>
  <c r="L2673" i="62"/>
  <c r="E2673" i="62"/>
  <c r="D2673" i="62"/>
  <c r="T2672" i="62"/>
  <c r="S2672" i="62"/>
  <c r="M2672" i="62"/>
  <c r="L2672" i="62"/>
  <c r="E2672" i="62"/>
  <c r="D2672" i="62"/>
  <c r="T2671" i="62"/>
  <c r="S2671" i="62"/>
  <c r="M2671" i="62"/>
  <c r="L2671" i="62"/>
  <c r="E2671" i="62"/>
  <c r="D2671" i="62"/>
  <c r="T2670" i="62"/>
  <c r="S2670" i="62"/>
  <c r="M2670" i="62"/>
  <c r="L2670" i="62"/>
  <c r="E2670" i="62"/>
  <c r="D2670" i="62"/>
  <c r="T2669" i="62"/>
  <c r="S2669" i="62"/>
  <c r="M2669" i="62"/>
  <c r="L2669" i="62"/>
  <c r="E2669" i="62"/>
  <c r="D2669" i="62"/>
  <c r="T2668" i="62"/>
  <c r="S2668" i="62"/>
  <c r="M2668" i="62"/>
  <c r="L2668" i="62"/>
  <c r="E2668" i="62"/>
  <c r="D2668" i="62"/>
  <c r="T2667" i="62"/>
  <c r="S2667" i="62"/>
  <c r="M2667" i="62"/>
  <c r="L2667" i="62"/>
  <c r="E2667" i="62"/>
  <c r="D2667" i="62"/>
  <c r="T2666" i="62"/>
  <c r="S2666" i="62"/>
  <c r="M2666" i="62"/>
  <c r="L2666" i="62"/>
  <c r="E2666" i="62"/>
  <c r="D2666" i="62"/>
  <c r="T2665" i="62"/>
  <c r="S2665" i="62"/>
  <c r="M2665" i="62"/>
  <c r="L2665" i="62"/>
  <c r="E2665" i="62"/>
  <c r="D2665" i="62"/>
  <c r="T2664" i="62"/>
  <c r="S2664" i="62"/>
  <c r="M2664" i="62"/>
  <c r="L2664" i="62"/>
  <c r="E2664" i="62"/>
  <c r="D2664" i="62"/>
  <c r="T2663" i="62"/>
  <c r="S2663" i="62"/>
  <c r="M2663" i="62"/>
  <c r="L2663" i="62"/>
  <c r="E2663" i="62"/>
  <c r="D2663" i="62"/>
  <c r="T2662" i="62"/>
  <c r="S2662" i="62"/>
  <c r="M2662" i="62"/>
  <c r="L2662" i="62"/>
  <c r="E2662" i="62"/>
  <c r="D2662" i="62"/>
  <c r="T2661" i="62"/>
  <c r="S2661" i="62"/>
  <c r="M2661" i="62"/>
  <c r="L2661" i="62"/>
  <c r="E2661" i="62"/>
  <c r="D2661" i="62"/>
  <c r="T2660" i="62"/>
  <c r="S2660" i="62"/>
  <c r="M2660" i="62"/>
  <c r="L2660" i="62"/>
  <c r="E2660" i="62"/>
  <c r="D2660" i="62"/>
  <c r="T2659" i="62"/>
  <c r="S2659" i="62"/>
  <c r="M2659" i="62"/>
  <c r="L2659" i="62"/>
  <c r="E2659" i="62"/>
  <c r="D2659" i="62"/>
  <c r="T2658" i="62"/>
  <c r="S2658" i="62"/>
  <c r="M2658" i="62"/>
  <c r="L2658" i="62"/>
  <c r="E2658" i="62"/>
  <c r="D2658" i="62"/>
  <c r="T2657" i="62"/>
  <c r="S2657" i="62"/>
  <c r="M2657" i="62"/>
  <c r="L2657" i="62"/>
  <c r="E2657" i="62"/>
  <c r="D2657" i="62"/>
  <c r="T2656" i="62"/>
  <c r="S2656" i="62"/>
  <c r="M2656" i="62"/>
  <c r="L2656" i="62"/>
  <c r="E2656" i="62"/>
  <c r="D2656" i="62"/>
  <c r="T2655" i="62"/>
  <c r="S2655" i="62"/>
  <c r="M2655" i="62"/>
  <c r="L2655" i="62"/>
  <c r="E2655" i="62"/>
  <c r="D2655" i="62"/>
  <c r="T2654" i="62"/>
  <c r="S2654" i="62"/>
  <c r="M2654" i="62"/>
  <c r="L2654" i="62"/>
  <c r="E2654" i="62"/>
  <c r="D2654" i="62"/>
  <c r="T2653" i="62"/>
  <c r="S2653" i="62"/>
  <c r="M2653" i="62"/>
  <c r="L2653" i="62"/>
  <c r="E2653" i="62"/>
  <c r="D2653" i="62"/>
  <c r="T2652" i="62"/>
  <c r="S2652" i="62"/>
  <c r="M2652" i="62"/>
  <c r="L2652" i="62"/>
  <c r="E2652" i="62"/>
  <c r="D2652" i="62"/>
  <c r="T2651" i="62"/>
  <c r="S2651" i="62"/>
  <c r="M2651" i="62"/>
  <c r="L2651" i="62"/>
  <c r="E2651" i="62"/>
  <c r="D2651" i="62"/>
  <c r="T2650" i="62"/>
  <c r="S2650" i="62"/>
  <c r="M2650" i="62"/>
  <c r="L2650" i="62"/>
  <c r="E2650" i="62"/>
  <c r="D2650" i="62"/>
  <c r="T2649" i="62"/>
  <c r="S2649" i="62"/>
  <c r="M2649" i="62"/>
  <c r="L2649" i="62"/>
  <c r="E2649" i="62"/>
  <c r="D2649" i="62"/>
  <c r="T2648" i="62"/>
  <c r="S2648" i="62"/>
  <c r="M2648" i="62"/>
  <c r="L2648" i="62"/>
  <c r="E2648" i="62"/>
  <c r="D2648" i="62"/>
  <c r="T2647" i="62"/>
  <c r="S2647" i="62"/>
  <c r="M2647" i="62"/>
  <c r="L2647" i="62"/>
  <c r="E2647" i="62"/>
  <c r="D2647" i="62"/>
  <c r="T2646" i="62"/>
  <c r="S2646" i="62"/>
  <c r="M2646" i="62"/>
  <c r="L2646" i="62"/>
  <c r="E2646" i="62"/>
  <c r="D2646" i="62"/>
  <c r="T2645" i="62"/>
  <c r="S2645" i="62"/>
  <c r="M2645" i="62"/>
  <c r="L2645" i="62"/>
  <c r="E2645" i="62"/>
  <c r="D2645" i="62"/>
  <c r="T2644" i="62"/>
  <c r="S2644" i="62"/>
  <c r="M2644" i="62"/>
  <c r="L2644" i="62"/>
  <c r="E2644" i="62"/>
  <c r="D2644" i="62"/>
  <c r="T2643" i="62"/>
  <c r="S2643" i="62"/>
  <c r="M2643" i="62"/>
  <c r="L2643" i="62"/>
  <c r="E2643" i="62"/>
  <c r="D2643" i="62"/>
  <c r="T2642" i="62"/>
  <c r="S2642" i="62"/>
  <c r="M2642" i="62"/>
  <c r="L2642" i="62"/>
  <c r="E2642" i="62"/>
  <c r="D2642" i="62"/>
  <c r="T2641" i="62"/>
  <c r="S2641" i="62"/>
  <c r="M2641" i="62"/>
  <c r="L2641" i="62"/>
  <c r="E2641" i="62"/>
  <c r="D2641" i="62"/>
  <c r="T2640" i="62"/>
  <c r="S2640" i="62"/>
  <c r="M2640" i="62"/>
  <c r="L2640" i="62"/>
  <c r="E2640" i="62"/>
  <c r="D2640" i="62"/>
  <c r="T2639" i="62"/>
  <c r="S2639" i="62"/>
  <c r="M2639" i="62"/>
  <c r="L2639" i="62"/>
  <c r="E2639" i="62"/>
  <c r="D2639" i="62"/>
  <c r="T2638" i="62"/>
  <c r="S2638" i="62"/>
  <c r="M2638" i="62"/>
  <c r="L2638" i="62"/>
  <c r="E2638" i="62"/>
  <c r="D2638" i="62"/>
  <c r="T2637" i="62"/>
  <c r="S2637" i="62"/>
  <c r="M2637" i="62"/>
  <c r="L2637" i="62"/>
  <c r="E2637" i="62"/>
  <c r="D2637" i="62"/>
  <c r="T2636" i="62"/>
  <c r="S2636" i="62"/>
  <c r="M2636" i="62"/>
  <c r="L2636" i="62"/>
  <c r="E2636" i="62"/>
  <c r="D2636" i="62"/>
  <c r="T2635" i="62"/>
  <c r="S2635" i="62"/>
  <c r="M2635" i="62"/>
  <c r="L2635" i="62"/>
  <c r="E2635" i="62"/>
  <c r="D2635" i="62"/>
  <c r="T2634" i="62"/>
  <c r="S2634" i="62"/>
  <c r="M2634" i="62"/>
  <c r="L2634" i="62"/>
  <c r="E2634" i="62"/>
  <c r="D2634" i="62"/>
  <c r="T2633" i="62"/>
  <c r="S2633" i="62"/>
  <c r="M2633" i="62"/>
  <c r="L2633" i="62"/>
  <c r="E2633" i="62"/>
  <c r="D2633" i="62"/>
  <c r="T2632" i="62"/>
  <c r="S2632" i="62"/>
  <c r="M2632" i="62"/>
  <c r="L2632" i="62"/>
  <c r="E2632" i="62"/>
  <c r="D2632" i="62"/>
  <c r="T2631" i="62"/>
  <c r="S2631" i="62"/>
  <c r="M2631" i="62"/>
  <c r="L2631" i="62"/>
  <c r="E2631" i="62"/>
  <c r="D2631" i="62"/>
  <c r="T2630" i="62"/>
  <c r="S2630" i="62"/>
  <c r="M2630" i="62"/>
  <c r="L2630" i="62"/>
  <c r="E2630" i="62"/>
  <c r="D2630" i="62"/>
  <c r="T2629" i="62"/>
  <c r="S2629" i="62"/>
  <c r="M2629" i="62"/>
  <c r="L2629" i="62"/>
  <c r="E2629" i="62"/>
  <c r="D2629" i="62"/>
  <c r="T2628" i="62"/>
  <c r="S2628" i="62"/>
  <c r="M2628" i="62"/>
  <c r="L2628" i="62"/>
  <c r="E2628" i="62"/>
  <c r="D2628" i="62"/>
  <c r="T2627" i="62"/>
  <c r="S2627" i="62"/>
  <c r="M2627" i="62"/>
  <c r="L2627" i="62"/>
  <c r="E2627" i="62"/>
  <c r="D2627" i="62"/>
  <c r="T2626" i="62"/>
  <c r="S2626" i="62"/>
  <c r="M2626" i="62"/>
  <c r="L2626" i="62"/>
  <c r="E2626" i="62"/>
  <c r="D2626" i="62"/>
  <c r="T2625" i="62"/>
  <c r="S2625" i="62"/>
  <c r="M2625" i="62"/>
  <c r="L2625" i="62"/>
  <c r="E2625" i="62"/>
  <c r="D2625" i="62"/>
  <c r="T2624" i="62"/>
  <c r="S2624" i="62"/>
  <c r="M2624" i="62"/>
  <c r="L2624" i="62"/>
  <c r="E2624" i="62"/>
  <c r="D2624" i="62"/>
  <c r="T2623" i="62"/>
  <c r="S2623" i="62"/>
  <c r="M2623" i="62"/>
  <c r="L2623" i="62"/>
  <c r="E2623" i="62"/>
  <c r="D2623" i="62"/>
  <c r="T2622" i="62"/>
  <c r="S2622" i="62"/>
  <c r="M2622" i="62"/>
  <c r="L2622" i="62"/>
  <c r="E2622" i="62"/>
  <c r="D2622" i="62"/>
  <c r="T2621" i="62"/>
  <c r="S2621" i="62"/>
  <c r="M2621" i="62"/>
  <c r="L2621" i="62"/>
  <c r="E2621" i="62"/>
  <c r="D2621" i="62"/>
  <c r="T2620" i="62"/>
  <c r="S2620" i="62"/>
  <c r="M2620" i="62"/>
  <c r="L2620" i="62"/>
  <c r="E2620" i="62"/>
  <c r="D2620" i="62"/>
  <c r="T2619" i="62"/>
  <c r="S2619" i="62"/>
  <c r="M2619" i="62"/>
  <c r="L2619" i="62"/>
  <c r="E2619" i="62"/>
  <c r="D2619" i="62"/>
  <c r="T2618" i="62"/>
  <c r="S2618" i="62"/>
  <c r="M2618" i="62"/>
  <c r="L2618" i="62"/>
  <c r="E2618" i="62"/>
  <c r="D2618" i="62"/>
  <c r="T2617" i="62"/>
  <c r="S2617" i="62"/>
  <c r="M2617" i="62"/>
  <c r="L2617" i="62"/>
  <c r="E2617" i="62"/>
  <c r="D2617" i="62"/>
  <c r="T2616" i="62"/>
  <c r="S2616" i="62"/>
  <c r="M2616" i="62"/>
  <c r="L2616" i="62"/>
  <c r="E2616" i="62"/>
  <c r="D2616" i="62"/>
  <c r="T2615" i="62"/>
  <c r="S2615" i="62"/>
  <c r="M2615" i="62"/>
  <c r="L2615" i="62"/>
  <c r="E2615" i="62"/>
  <c r="D2615" i="62"/>
  <c r="T2614" i="62"/>
  <c r="S2614" i="62"/>
  <c r="M2614" i="62"/>
  <c r="L2614" i="62"/>
  <c r="E2614" i="62"/>
  <c r="D2614" i="62"/>
  <c r="T2613" i="62"/>
  <c r="S2613" i="62"/>
  <c r="M2613" i="62"/>
  <c r="L2613" i="62"/>
  <c r="E2613" i="62"/>
  <c r="D2613" i="62"/>
  <c r="T2612" i="62"/>
  <c r="S2612" i="62"/>
  <c r="M2612" i="62"/>
  <c r="L2612" i="62"/>
  <c r="E2612" i="62"/>
  <c r="D2612" i="62"/>
  <c r="T2611" i="62"/>
  <c r="S2611" i="62"/>
  <c r="M2611" i="62"/>
  <c r="L2611" i="62"/>
  <c r="E2611" i="62"/>
  <c r="D2611" i="62"/>
  <c r="T2610" i="62"/>
  <c r="S2610" i="62"/>
  <c r="M2610" i="62"/>
  <c r="L2610" i="62"/>
  <c r="E2610" i="62"/>
  <c r="D2610" i="62"/>
  <c r="T2609" i="62"/>
  <c r="S2609" i="62"/>
  <c r="M2609" i="62"/>
  <c r="L2609" i="62"/>
  <c r="E2609" i="62"/>
  <c r="D2609" i="62"/>
  <c r="T2608" i="62"/>
  <c r="S2608" i="62"/>
  <c r="M2608" i="62"/>
  <c r="L2608" i="62"/>
  <c r="E2608" i="62"/>
  <c r="D2608" i="62"/>
  <c r="T2607" i="62"/>
  <c r="S2607" i="62"/>
  <c r="M2607" i="62"/>
  <c r="L2607" i="62"/>
  <c r="E2607" i="62"/>
  <c r="D2607" i="62"/>
  <c r="T2606" i="62"/>
  <c r="S2606" i="62"/>
  <c r="M2606" i="62"/>
  <c r="L2606" i="62"/>
  <c r="E2606" i="62"/>
  <c r="D2606" i="62"/>
  <c r="T2605" i="62"/>
  <c r="S2605" i="62"/>
  <c r="M2605" i="62"/>
  <c r="L2605" i="62"/>
  <c r="E2605" i="62"/>
  <c r="D2605" i="62"/>
  <c r="T2604" i="62"/>
  <c r="S2604" i="62"/>
  <c r="M2604" i="62"/>
  <c r="L2604" i="62"/>
  <c r="E2604" i="62"/>
  <c r="D2604" i="62"/>
  <c r="T2603" i="62"/>
  <c r="S2603" i="62"/>
  <c r="M2603" i="62"/>
  <c r="L2603" i="62"/>
  <c r="E2603" i="62"/>
  <c r="D2603" i="62"/>
  <c r="T2602" i="62"/>
  <c r="S2602" i="62"/>
  <c r="M2602" i="62"/>
  <c r="L2602" i="62"/>
  <c r="E2602" i="62"/>
  <c r="D2602" i="62"/>
  <c r="T2601" i="62"/>
  <c r="S2601" i="62"/>
  <c r="M2601" i="62"/>
  <c r="L2601" i="62"/>
  <c r="E2601" i="62"/>
  <c r="D2601" i="62"/>
  <c r="T2600" i="62"/>
  <c r="S2600" i="62"/>
  <c r="M2600" i="62"/>
  <c r="L2600" i="62"/>
  <c r="E2600" i="62"/>
  <c r="D2600" i="62"/>
  <c r="T2599" i="62"/>
  <c r="S2599" i="62"/>
  <c r="M2599" i="62"/>
  <c r="L2599" i="62"/>
  <c r="E2599" i="62"/>
  <c r="D2599" i="62"/>
  <c r="T2598" i="62"/>
  <c r="S2598" i="62"/>
  <c r="M2598" i="62"/>
  <c r="L2598" i="62"/>
  <c r="E2598" i="62"/>
  <c r="D2598" i="62"/>
  <c r="T2597" i="62"/>
  <c r="S2597" i="62"/>
  <c r="M2597" i="62"/>
  <c r="L2597" i="62"/>
  <c r="E2597" i="62"/>
  <c r="D2597" i="62"/>
  <c r="T2596" i="62"/>
  <c r="S2596" i="62"/>
  <c r="M2596" i="62"/>
  <c r="L2596" i="62"/>
  <c r="E2596" i="62"/>
  <c r="D2596" i="62"/>
  <c r="T2595" i="62"/>
  <c r="S2595" i="62"/>
  <c r="M2595" i="62"/>
  <c r="L2595" i="62"/>
  <c r="E2595" i="62"/>
  <c r="D2595" i="62"/>
  <c r="T2594" i="62"/>
  <c r="S2594" i="62"/>
  <c r="M2594" i="62"/>
  <c r="L2594" i="62"/>
  <c r="E2594" i="62"/>
  <c r="D2594" i="62"/>
  <c r="T2593" i="62"/>
  <c r="S2593" i="62"/>
  <c r="M2593" i="62"/>
  <c r="L2593" i="62"/>
  <c r="E2593" i="62"/>
  <c r="D2593" i="62"/>
  <c r="T2592" i="62"/>
  <c r="S2592" i="62"/>
  <c r="M2592" i="62"/>
  <c r="L2592" i="62"/>
  <c r="E2592" i="62"/>
  <c r="D2592" i="62"/>
  <c r="T2591" i="62"/>
  <c r="S2591" i="62"/>
  <c r="M2591" i="62"/>
  <c r="L2591" i="62"/>
  <c r="E2591" i="62"/>
  <c r="D2591" i="62"/>
  <c r="T2590" i="62"/>
  <c r="S2590" i="62"/>
  <c r="M2590" i="62"/>
  <c r="L2590" i="62"/>
  <c r="E2590" i="62"/>
  <c r="D2590" i="62"/>
  <c r="T2589" i="62"/>
  <c r="S2589" i="62"/>
  <c r="M2589" i="62"/>
  <c r="L2589" i="62"/>
  <c r="E2589" i="62"/>
  <c r="D2589" i="62"/>
  <c r="T2588" i="62"/>
  <c r="S2588" i="62"/>
  <c r="M2588" i="62"/>
  <c r="L2588" i="62"/>
  <c r="E2588" i="62"/>
  <c r="D2588" i="62"/>
  <c r="T2587" i="62"/>
  <c r="S2587" i="62"/>
  <c r="M2587" i="62"/>
  <c r="L2587" i="62"/>
  <c r="E2587" i="62"/>
  <c r="D2587" i="62"/>
  <c r="T2586" i="62"/>
  <c r="S2586" i="62"/>
  <c r="M2586" i="62"/>
  <c r="L2586" i="62"/>
  <c r="E2586" i="62"/>
  <c r="D2586" i="62"/>
  <c r="T2585" i="62"/>
  <c r="S2585" i="62"/>
  <c r="M2585" i="62"/>
  <c r="L2585" i="62"/>
  <c r="E2585" i="62"/>
  <c r="D2585" i="62"/>
  <c r="T2584" i="62"/>
  <c r="S2584" i="62"/>
  <c r="M2584" i="62"/>
  <c r="L2584" i="62"/>
  <c r="E2584" i="62"/>
  <c r="D2584" i="62"/>
  <c r="T2583" i="62"/>
  <c r="S2583" i="62"/>
  <c r="M2583" i="62"/>
  <c r="L2583" i="62"/>
  <c r="E2583" i="62"/>
  <c r="D2583" i="62"/>
  <c r="T2582" i="62"/>
  <c r="S2582" i="62"/>
  <c r="M2582" i="62"/>
  <c r="L2582" i="62"/>
  <c r="E2582" i="62"/>
  <c r="D2582" i="62"/>
  <c r="T2581" i="62"/>
  <c r="S2581" i="62"/>
  <c r="M2581" i="62"/>
  <c r="L2581" i="62"/>
  <c r="E2581" i="62"/>
  <c r="D2581" i="62"/>
  <c r="T2580" i="62"/>
  <c r="S2580" i="62"/>
  <c r="M2580" i="62"/>
  <c r="L2580" i="62"/>
  <c r="E2580" i="62"/>
  <c r="D2580" i="62"/>
  <c r="T2579" i="62"/>
  <c r="S2579" i="62"/>
  <c r="M2579" i="62"/>
  <c r="L2579" i="62"/>
  <c r="E2579" i="62"/>
  <c r="D2579" i="62"/>
  <c r="T2578" i="62"/>
  <c r="S2578" i="62"/>
  <c r="M2578" i="62"/>
  <c r="L2578" i="62"/>
  <c r="E2578" i="62"/>
  <c r="D2578" i="62"/>
  <c r="T2577" i="62"/>
  <c r="S2577" i="62"/>
  <c r="M2577" i="62"/>
  <c r="L2577" i="62"/>
  <c r="E2577" i="62"/>
  <c r="D2577" i="62"/>
  <c r="T2576" i="62"/>
  <c r="S2576" i="62"/>
  <c r="M2576" i="62"/>
  <c r="L2576" i="62"/>
  <c r="E2576" i="62"/>
  <c r="D2576" i="62"/>
  <c r="T2575" i="62"/>
  <c r="S2575" i="62"/>
  <c r="M2575" i="62"/>
  <c r="L2575" i="62"/>
  <c r="E2575" i="62"/>
  <c r="D2575" i="62"/>
  <c r="T2574" i="62"/>
  <c r="S2574" i="62"/>
  <c r="M2574" i="62"/>
  <c r="L2574" i="62"/>
  <c r="E2574" i="62"/>
  <c r="D2574" i="62"/>
  <c r="T2573" i="62"/>
  <c r="S2573" i="62"/>
  <c r="M2573" i="62"/>
  <c r="L2573" i="62"/>
  <c r="E2573" i="62"/>
  <c r="D2573" i="62"/>
  <c r="T2572" i="62"/>
  <c r="S2572" i="62"/>
  <c r="M2572" i="62"/>
  <c r="L2572" i="62"/>
  <c r="E2572" i="62"/>
  <c r="D2572" i="62"/>
  <c r="T2571" i="62"/>
  <c r="S2571" i="62"/>
  <c r="M2571" i="62"/>
  <c r="L2571" i="62"/>
  <c r="E2571" i="62"/>
  <c r="D2571" i="62"/>
  <c r="T2570" i="62"/>
  <c r="S2570" i="62"/>
  <c r="M2570" i="62"/>
  <c r="L2570" i="62"/>
  <c r="E2570" i="62"/>
  <c r="D2570" i="62"/>
  <c r="T2569" i="62"/>
  <c r="S2569" i="62"/>
  <c r="M2569" i="62"/>
  <c r="L2569" i="62"/>
  <c r="E2569" i="62"/>
  <c r="D2569" i="62"/>
  <c r="T2568" i="62"/>
  <c r="S2568" i="62"/>
  <c r="M2568" i="62"/>
  <c r="L2568" i="62"/>
  <c r="E2568" i="62"/>
  <c r="D2568" i="62"/>
  <c r="T2567" i="62"/>
  <c r="S2567" i="62"/>
  <c r="M2567" i="62"/>
  <c r="L2567" i="62"/>
  <c r="E2567" i="62"/>
  <c r="D2567" i="62"/>
  <c r="T2566" i="62"/>
  <c r="S2566" i="62"/>
  <c r="M2566" i="62"/>
  <c r="L2566" i="62"/>
  <c r="E2566" i="62"/>
  <c r="D2566" i="62"/>
  <c r="T2565" i="62"/>
  <c r="S2565" i="62"/>
  <c r="M2565" i="62"/>
  <c r="L2565" i="62"/>
  <c r="E2565" i="62"/>
  <c r="D2565" i="62"/>
  <c r="T2564" i="62"/>
  <c r="S2564" i="62"/>
  <c r="M2564" i="62"/>
  <c r="L2564" i="62"/>
  <c r="E2564" i="62"/>
  <c r="D2564" i="62"/>
  <c r="T2563" i="62"/>
  <c r="S2563" i="62"/>
  <c r="M2563" i="62"/>
  <c r="L2563" i="62"/>
  <c r="E2563" i="62"/>
  <c r="D2563" i="62"/>
  <c r="T2562" i="62"/>
  <c r="S2562" i="62"/>
  <c r="M2562" i="62"/>
  <c r="L2562" i="62"/>
  <c r="E2562" i="62"/>
  <c r="D2562" i="62"/>
  <c r="T2561" i="62"/>
  <c r="S2561" i="62"/>
  <c r="M2561" i="62"/>
  <c r="L2561" i="62"/>
  <c r="E2561" i="62"/>
  <c r="D2561" i="62"/>
  <c r="T2560" i="62"/>
  <c r="S2560" i="62"/>
  <c r="M2560" i="62"/>
  <c r="L2560" i="62"/>
  <c r="E2560" i="62"/>
  <c r="D2560" i="62"/>
  <c r="T2559" i="62"/>
  <c r="S2559" i="62"/>
  <c r="M2559" i="62"/>
  <c r="L2559" i="62"/>
  <c r="E2559" i="62"/>
  <c r="D2559" i="62"/>
  <c r="T2558" i="62"/>
  <c r="S2558" i="62"/>
  <c r="M2558" i="62"/>
  <c r="L2558" i="62"/>
  <c r="E2558" i="62"/>
  <c r="D2558" i="62"/>
  <c r="T2557" i="62"/>
  <c r="S2557" i="62"/>
  <c r="M2557" i="62"/>
  <c r="L2557" i="62"/>
  <c r="E2557" i="62"/>
  <c r="D2557" i="62"/>
  <c r="T2556" i="62"/>
  <c r="S2556" i="62"/>
  <c r="M2556" i="62"/>
  <c r="L2556" i="62"/>
  <c r="E2556" i="62"/>
  <c r="D2556" i="62"/>
  <c r="T2555" i="62"/>
  <c r="S2555" i="62"/>
  <c r="M2555" i="62"/>
  <c r="L2555" i="62"/>
  <c r="E2555" i="62"/>
  <c r="D2555" i="62"/>
  <c r="T2554" i="62"/>
  <c r="S2554" i="62"/>
  <c r="M2554" i="62"/>
  <c r="L2554" i="62"/>
  <c r="E2554" i="62"/>
  <c r="D2554" i="62"/>
  <c r="T2553" i="62"/>
  <c r="S2553" i="62"/>
  <c r="M2553" i="62"/>
  <c r="L2553" i="62"/>
  <c r="E2553" i="62"/>
  <c r="D2553" i="62"/>
  <c r="T2552" i="62"/>
  <c r="S2552" i="62"/>
  <c r="M2552" i="62"/>
  <c r="L2552" i="62"/>
  <c r="E2552" i="62"/>
  <c r="D2552" i="62"/>
  <c r="T2551" i="62"/>
  <c r="S2551" i="62"/>
  <c r="M2551" i="62"/>
  <c r="L2551" i="62"/>
  <c r="E2551" i="62"/>
  <c r="D2551" i="62"/>
  <c r="T2550" i="62"/>
  <c r="S2550" i="62"/>
  <c r="M2550" i="62"/>
  <c r="L2550" i="62"/>
  <c r="E2550" i="62"/>
  <c r="D2550" i="62"/>
  <c r="T2549" i="62"/>
  <c r="S2549" i="62"/>
  <c r="M2549" i="62"/>
  <c r="L2549" i="62"/>
  <c r="E2549" i="62"/>
  <c r="D2549" i="62"/>
  <c r="T2548" i="62"/>
  <c r="S2548" i="62"/>
  <c r="M2548" i="62"/>
  <c r="L2548" i="62"/>
  <c r="E2548" i="62"/>
  <c r="D2548" i="62"/>
  <c r="T2547" i="62"/>
  <c r="S2547" i="62"/>
  <c r="M2547" i="62"/>
  <c r="L2547" i="62"/>
  <c r="E2547" i="62"/>
  <c r="D2547" i="62"/>
  <c r="T2546" i="62"/>
  <c r="S2546" i="62"/>
  <c r="M2546" i="62"/>
  <c r="L2546" i="62"/>
  <c r="E2546" i="62"/>
  <c r="D2546" i="62"/>
  <c r="T2545" i="62"/>
  <c r="S2545" i="62"/>
  <c r="M2545" i="62"/>
  <c r="L2545" i="62"/>
  <c r="E2545" i="62"/>
  <c r="D2545" i="62"/>
  <c r="T2544" i="62"/>
  <c r="S2544" i="62"/>
  <c r="M2544" i="62"/>
  <c r="L2544" i="62"/>
  <c r="E2544" i="62"/>
  <c r="D2544" i="62"/>
  <c r="T2543" i="62"/>
  <c r="S2543" i="62"/>
  <c r="M2543" i="62"/>
  <c r="L2543" i="62"/>
  <c r="E2543" i="62"/>
  <c r="D2543" i="62"/>
  <c r="T2542" i="62"/>
  <c r="S2542" i="62"/>
  <c r="M2542" i="62"/>
  <c r="L2542" i="62"/>
  <c r="E2542" i="62"/>
  <c r="D2542" i="62"/>
  <c r="T2541" i="62"/>
  <c r="S2541" i="62"/>
  <c r="M2541" i="62"/>
  <c r="L2541" i="62"/>
  <c r="E2541" i="62"/>
  <c r="D2541" i="62"/>
  <c r="T2540" i="62"/>
  <c r="S2540" i="62"/>
  <c r="M2540" i="62"/>
  <c r="L2540" i="62"/>
  <c r="E2540" i="62"/>
  <c r="D2540" i="62"/>
  <c r="T2539" i="62"/>
  <c r="S2539" i="62"/>
  <c r="M2539" i="62"/>
  <c r="L2539" i="62"/>
  <c r="E2539" i="62"/>
  <c r="D2539" i="62"/>
  <c r="T2538" i="62"/>
  <c r="S2538" i="62"/>
  <c r="M2538" i="62"/>
  <c r="L2538" i="62"/>
  <c r="E2538" i="62"/>
  <c r="D2538" i="62"/>
  <c r="T2537" i="62"/>
  <c r="S2537" i="62"/>
  <c r="M2537" i="62"/>
  <c r="L2537" i="62"/>
  <c r="E2537" i="62"/>
  <c r="D2537" i="62"/>
  <c r="T2536" i="62"/>
  <c r="S2536" i="62"/>
  <c r="M2536" i="62"/>
  <c r="L2536" i="62"/>
  <c r="E2536" i="62"/>
  <c r="D2536" i="62"/>
  <c r="T2535" i="62"/>
  <c r="S2535" i="62"/>
  <c r="M2535" i="62"/>
  <c r="L2535" i="62"/>
  <c r="E2535" i="62"/>
  <c r="D2535" i="62"/>
  <c r="T2534" i="62"/>
  <c r="S2534" i="62"/>
  <c r="M2534" i="62"/>
  <c r="L2534" i="62"/>
  <c r="E2534" i="62"/>
  <c r="D2534" i="62"/>
  <c r="T2533" i="62"/>
  <c r="S2533" i="62"/>
  <c r="M2533" i="62"/>
  <c r="L2533" i="62"/>
  <c r="E2533" i="62"/>
  <c r="D2533" i="62"/>
  <c r="T2532" i="62"/>
  <c r="S2532" i="62"/>
  <c r="M2532" i="62"/>
  <c r="L2532" i="62"/>
  <c r="E2532" i="62"/>
  <c r="D2532" i="62"/>
  <c r="T2531" i="62"/>
  <c r="S2531" i="62"/>
  <c r="M2531" i="62"/>
  <c r="L2531" i="62"/>
  <c r="E2531" i="62"/>
  <c r="D2531" i="62"/>
  <c r="T2530" i="62"/>
  <c r="S2530" i="62"/>
  <c r="M2530" i="62"/>
  <c r="L2530" i="62"/>
  <c r="E2530" i="62"/>
  <c r="D2530" i="62"/>
  <c r="T2529" i="62"/>
  <c r="S2529" i="62"/>
  <c r="M2529" i="62"/>
  <c r="L2529" i="62"/>
  <c r="E2529" i="62"/>
  <c r="D2529" i="62"/>
  <c r="T2528" i="62"/>
  <c r="S2528" i="62"/>
  <c r="M2528" i="62"/>
  <c r="L2528" i="62"/>
  <c r="E2528" i="62"/>
  <c r="D2528" i="62"/>
  <c r="T2527" i="62"/>
  <c r="S2527" i="62"/>
  <c r="M2527" i="62"/>
  <c r="L2527" i="62"/>
  <c r="E2527" i="62"/>
  <c r="D2527" i="62"/>
  <c r="T2526" i="62"/>
  <c r="S2526" i="62"/>
  <c r="M2526" i="62"/>
  <c r="L2526" i="62"/>
  <c r="E2526" i="62"/>
  <c r="D2526" i="62"/>
  <c r="T2525" i="62"/>
  <c r="S2525" i="62"/>
  <c r="M2525" i="62"/>
  <c r="L2525" i="62"/>
  <c r="E2525" i="62"/>
  <c r="D2525" i="62"/>
  <c r="T2524" i="62"/>
  <c r="S2524" i="62"/>
  <c r="M2524" i="62"/>
  <c r="L2524" i="62"/>
  <c r="E2524" i="62"/>
  <c r="D2524" i="62"/>
  <c r="T2523" i="62"/>
  <c r="S2523" i="62"/>
  <c r="M2523" i="62"/>
  <c r="L2523" i="62"/>
  <c r="E2523" i="62"/>
  <c r="D2523" i="62"/>
  <c r="T2522" i="62"/>
  <c r="S2522" i="62"/>
  <c r="M2522" i="62"/>
  <c r="L2522" i="62"/>
  <c r="E2522" i="62"/>
  <c r="D2522" i="62"/>
  <c r="T2521" i="62"/>
  <c r="S2521" i="62"/>
  <c r="M2521" i="62"/>
  <c r="L2521" i="62"/>
  <c r="E2521" i="62"/>
  <c r="D2521" i="62"/>
  <c r="T2520" i="62"/>
  <c r="S2520" i="62"/>
  <c r="M2520" i="62"/>
  <c r="L2520" i="62"/>
  <c r="E2520" i="62"/>
  <c r="D2520" i="62"/>
  <c r="T2519" i="62"/>
  <c r="S2519" i="62"/>
  <c r="M2519" i="62"/>
  <c r="L2519" i="62"/>
  <c r="E2519" i="62"/>
  <c r="D2519" i="62"/>
  <c r="T2518" i="62"/>
  <c r="S2518" i="62"/>
  <c r="M2518" i="62"/>
  <c r="L2518" i="62"/>
  <c r="E2518" i="62"/>
  <c r="D2518" i="62"/>
  <c r="T2517" i="62"/>
  <c r="S2517" i="62"/>
  <c r="M2517" i="62"/>
  <c r="L2517" i="62"/>
  <c r="E2517" i="62"/>
  <c r="D2517" i="62"/>
  <c r="T2516" i="62"/>
  <c r="S2516" i="62"/>
  <c r="M2516" i="62"/>
  <c r="L2516" i="62"/>
  <c r="E2516" i="62"/>
  <c r="D2516" i="62"/>
  <c r="T2515" i="62"/>
  <c r="S2515" i="62"/>
  <c r="M2515" i="62"/>
  <c r="L2515" i="62"/>
  <c r="E2515" i="62"/>
  <c r="D2515" i="62"/>
  <c r="T2514" i="62"/>
  <c r="S2514" i="62"/>
  <c r="M2514" i="62"/>
  <c r="L2514" i="62"/>
  <c r="E2514" i="62"/>
  <c r="D2514" i="62"/>
  <c r="T2513" i="62"/>
  <c r="S2513" i="62"/>
  <c r="M2513" i="62"/>
  <c r="L2513" i="62"/>
  <c r="E2513" i="62"/>
  <c r="D2513" i="62"/>
  <c r="T2512" i="62"/>
  <c r="S2512" i="62"/>
  <c r="M2512" i="62"/>
  <c r="L2512" i="62"/>
  <c r="E2512" i="62"/>
  <c r="D2512" i="62"/>
  <c r="T2511" i="62"/>
  <c r="S2511" i="62"/>
  <c r="M2511" i="62"/>
  <c r="L2511" i="62"/>
  <c r="E2511" i="62"/>
  <c r="D2511" i="62"/>
  <c r="T2510" i="62"/>
  <c r="S2510" i="62"/>
  <c r="M2510" i="62"/>
  <c r="L2510" i="62"/>
  <c r="E2510" i="62"/>
  <c r="D2510" i="62"/>
  <c r="T2509" i="62"/>
  <c r="S2509" i="62"/>
  <c r="M2509" i="62"/>
  <c r="L2509" i="62"/>
  <c r="E2509" i="62"/>
  <c r="D2509" i="62"/>
  <c r="T2508" i="62"/>
  <c r="S2508" i="62"/>
  <c r="M2508" i="62"/>
  <c r="L2508" i="62"/>
  <c r="E2508" i="62"/>
  <c r="D2508" i="62"/>
  <c r="T2507" i="62"/>
  <c r="S2507" i="62"/>
  <c r="M2507" i="62"/>
  <c r="L2507" i="62"/>
  <c r="E2507" i="62"/>
  <c r="D2507" i="62"/>
  <c r="T2506" i="62"/>
  <c r="S2506" i="62"/>
  <c r="M2506" i="62"/>
  <c r="L2506" i="62"/>
  <c r="E2506" i="62"/>
  <c r="D2506" i="62"/>
  <c r="T2505" i="62"/>
  <c r="S2505" i="62"/>
  <c r="M2505" i="62"/>
  <c r="L2505" i="62"/>
  <c r="E2505" i="62"/>
  <c r="D2505" i="62"/>
  <c r="T2504" i="62"/>
  <c r="S2504" i="62"/>
  <c r="M2504" i="62"/>
  <c r="L2504" i="62"/>
  <c r="E2504" i="62"/>
  <c r="D2504" i="62"/>
  <c r="T2503" i="62"/>
  <c r="S2503" i="62"/>
  <c r="M2503" i="62"/>
  <c r="L2503" i="62"/>
  <c r="E2503" i="62"/>
  <c r="D2503" i="62"/>
  <c r="T2502" i="62"/>
  <c r="S2502" i="62"/>
  <c r="M2502" i="62"/>
  <c r="L2502" i="62"/>
  <c r="E2502" i="62"/>
  <c r="D2502" i="62"/>
  <c r="T2501" i="62"/>
  <c r="S2501" i="62"/>
  <c r="M2501" i="62"/>
  <c r="L2501" i="62"/>
  <c r="E2501" i="62"/>
  <c r="D2501" i="62"/>
  <c r="T2500" i="62"/>
  <c r="S2500" i="62"/>
  <c r="M2500" i="62"/>
  <c r="L2500" i="62"/>
  <c r="E2500" i="62"/>
  <c r="D2500" i="62"/>
  <c r="T2499" i="62"/>
  <c r="S2499" i="62"/>
  <c r="M2499" i="62"/>
  <c r="L2499" i="62"/>
  <c r="E2499" i="62"/>
  <c r="D2499" i="62"/>
  <c r="T2498" i="62"/>
  <c r="S2498" i="62"/>
  <c r="M2498" i="62"/>
  <c r="L2498" i="62"/>
  <c r="E2498" i="62"/>
  <c r="D2498" i="62"/>
  <c r="T2497" i="62"/>
  <c r="S2497" i="62"/>
  <c r="M2497" i="62"/>
  <c r="L2497" i="62"/>
  <c r="E2497" i="62"/>
  <c r="D2497" i="62"/>
  <c r="T2496" i="62"/>
  <c r="S2496" i="62"/>
  <c r="M2496" i="62"/>
  <c r="L2496" i="62"/>
  <c r="E2496" i="62"/>
  <c r="D2496" i="62"/>
  <c r="T2495" i="62"/>
  <c r="S2495" i="62"/>
  <c r="M2495" i="62"/>
  <c r="L2495" i="62"/>
  <c r="E2495" i="62"/>
  <c r="D2495" i="62"/>
  <c r="T2494" i="62"/>
  <c r="S2494" i="62"/>
  <c r="M2494" i="62"/>
  <c r="L2494" i="62"/>
  <c r="E2494" i="62"/>
  <c r="D2494" i="62"/>
  <c r="T2493" i="62"/>
  <c r="S2493" i="62"/>
  <c r="M2493" i="62"/>
  <c r="L2493" i="62"/>
  <c r="E2493" i="62"/>
  <c r="D2493" i="62"/>
  <c r="T2492" i="62"/>
  <c r="S2492" i="62"/>
  <c r="M2492" i="62"/>
  <c r="L2492" i="62"/>
  <c r="E2492" i="62"/>
  <c r="D2492" i="62"/>
  <c r="T2491" i="62"/>
  <c r="S2491" i="62"/>
  <c r="M2491" i="62"/>
  <c r="L2491" i="62"/>
  <c r="E2491" i="62"/>
  <c r="D2491" i="62"/>
  <c r="T2490" i="62"/>
  <c r="S2490" i="62"/>
  <c r="M2490" i="62"/>
  <c r="L2490" i="62"/>
  <c r="E2490" i="62"/>
  <c r="D2490" i="62"/>
  <c r="T2489" i="62"/>
  <c r="S2489" i="62"/>
  <c r="M2489" i="62"/>
  <c r="L2489" i="62"/>
  <c r="E2489" i="62"/>
  <c r="D2489" i="62"/>
  <c r="T2488" i="62"/>
  <c r="S2488" i="62"/>
  <c r="M2488" i="62"/>
  <c r="L2488" i="62"/>
  <c r="E2488" i="62"/>
  <c r="D2488" i="62"/>
  <c r="T2487" i="62"/>
  <c r="S2487" i="62"/>
  <c r="M2487" i="62"/>
  <c r="L2487" i="62"/>
  <c r="E2487" i="62"/>
  <c r="D2487" i="62"/>
  <c r="T2486" i="62"/>
  <c r="S2486" i="62"/>
  <c r="M2486" i="62"/>
  <c r="L2486" i="62"/>
  <c r="E2486" i="62"/>
  <c r="D2486" i="62"/>
  <c r="T2485" i="62"/>
  <c r="S2485" i="62"/>
  <c r="M2485" i="62"/>
  <c r="L2485" i="62"/>
  <c r="E2485" i="62"/>
  <c r="D2485" i="62"/>
  <c r="T2484" i="62"/>
  <c r="S2484" i="62"/>
  <c r="M2484" i="62"/>
  <c r="L2484" i="62"/>
  <c r="E2484" i="62"/>
  <c r="D2484" i="62"/>
  <c r="T2483" i="62"/>
  <c r="S2483" i="62"/>
  <c r="M2483" i="62"/>
  <c r="L2483" i="62"/>
  <c r="E2483" i="62"/>
  <c r="D2483" i="62"/>
  <c r="T2482" i="62"/>
  <c r="S2482" i="62"/>
  <c r="M2482" i="62"/>
  <c r="L2482" i="62"/>
  <c r="E2482" i="62"/>
  <c r="D2482" i="62"/>
  <c r="T2481" i="62"/>
  <c r="S2481" i="62"/>
  <c r="M2481" i="62"/>
  <c r="L2481" i="62"/>
  <c r="E2481" i="62"/>
  <c r="D2481" i="62"/>
  <c r="T2480" i="62"/>
  <c r="S2480" i="62"/>
  <c r="M2480" i="62"/>
  <c r="L2480" i="62"/>
  <c r="E2480" i="62"/>
  <c r="D2480" i="62"/>
  <c r="T2479" i="62"/>
  <c r="S2479" i="62"/>
  <c r="M2479" i="62"/>
  <c r="L2479" i="62"/>
  <c r="E2479" i="62"/>
  <c r="D2479" i="62"/>
  <c r="T2478" i="62"/>
  <c r="S2478" i="62"/>
  <c r="M2478" i="62"/>
  <c r="L2478" i="62"/>
  <c r="E2478" i="62"/>
  <c r="D2478" i="62"/>
  <c r="T2477" i="62"/>
  <c r="S2477" i="62"/>
  <c r="M2477" i="62"/>
  <c r="L2477" i="62"/>
  <c r="E2477" i="62"/>
  <c r="D2477" i="62"/>
  <c r="T2476" i="62"/>
  <c r="S2476" i="62"/>
  <c r="M2476" i="62"/>
  <c r="L2476" i="62"/>
  <c r="E2476" i="62"/>
  <c r="D2476" i="62"/>
  <c r="T2475" i="62"/>
  <c r="S2475" i="62"/>
  <c r="M2475" i="62"/>
  <c r="L2475" i="62"/>
  <c r="E2475" i="62"/>
  <c r="D2475" i="62"/>
  <c r="T2474" i="62"/>
  <c r="S2474" i="62"/>
  <c r="M2474" i="62"/>
  <c r="L2474" i="62"/>
  <c r="E2474" i="62"/>
  <c r="D2474" i="62"/>
  <c r="T2473" i="62"/>
  <c r="S2473" i="62"/>
  <c r="M2473" i="62"/>
  <c r="L2473" i="62"/>
  <c r="E2473" i="62"/>
  <c r="D2473" i="62"/>
  <c r="T2472" i="62"/>
  <c r="S2472" i="62"/>
  <c r="M2472" i="62"/>
  <c r="L2472" i="62"/>
  <c r="E2472" i="62"/>
  <c r="D2472" i="62"/>
  <c r="T2471" i="62"/>
  <c r="S2471" i="62"/>
  <c r="M2471" i="62"/>
  <c r="L2471" i="62"/>
  <c r="E2471" i="62"/>
  <c r="D2471" i="62"/>
  <c r="T2470" i="62"/>
  <c r="S2470" i="62"/>
  <c r="M2470" i="62"/>
  <c r="L2470" i="62"/>
  <c r="E2470" i="62"/>
  <c r="D2470" i="62"/>
  <c r="T2469" i="62"/>
  <c r="S2469" i="62"/>
  <c r="M2469" i="62"/>
  <c r="L2469" i="62"/>
  <c r="E2469" i="62"/>
  <c r="D2469" i="62"/>
  <c r="T2468" i="62"/>
  <c r="S2468" i="62"/>
  <c r="M2468" i="62"/>
  <c r="L2468" i="62"/>
  <c r="E2468" i="62"/>
  <c r="D2468" i="62"/>
  <c r="T2467" i="62"/>
  <c r="S2467" i="62"/>
  <c r="M2467" i="62"/>
  <c r="L2467" i="62"/>
  <c r="E2467" i="62"/>
  <c r="D2467" i="62"/>
  <c r="T2466" i="62"/>
  <c r="S2466" i="62"/>
  <c r="M2466" i="62"/>
  <c r="L2466" i="62"/>
  <c r="E2466" i="62"/>
  <c r="D2466" i="62"/>
  <c r="T2465" i="62"/>
  <c r="S2465" i="62"/>
  <c r="M2465" i="62"/>
  <c r="L2465" i="62"/>
  <c r="E2465" i="62"/>
  <c r="D2465" i="62"/>
  <c r="T2464" i="62"/>
  <c r="S2464" i="62"/>
  <c r="M2464" i="62"/>
  <c r="L2464" i="62"/>
  <c r="E2464" i="62"/>
  <c r="D2464" i="62"/>
  <c r="T2463" i="62"/>
  <c r="S2463" i="62"/>
  <c r="M2463" i="62"/>
  <c r="L2463" i="62"/>
  <c r="E2463" i="62"/>
  <c r="D2463" i="62"/>
  <c r="T2462" i="62"/>
  <c r="S2462" i="62"/>
  <c r="M2462" i="62"/>
  <c r="L2462" i="62"/>
  <c r="E2462" i="62"/>
  <c r="D2462" i="62"/>
  <c r="T2461" i="62"/>
  <c r="S2461" i="62"/>
  <c r="M2461" i="62"/>
  <c r="L2461" i="62"/>
  <c r="E2461" i="62"/>
  <c r="D2461" i="62"/>
  <c r="T2460" i="62"/>
  <c r="S2460" i="62"/>
  <c r="M2460" i="62"/>
  <c r="L2460" i="62"/>
  <c r="E2460" i="62"/>
  <c r="D2460" i="62"/>
  <c r="T2459" i="62"/>
  <c r="S2459" i="62"/>
  <c r="M2459" i="62"/>
  <c r="L2459" i="62"/>
  <c r="E2459" i="62"/>
  <c r="D2459" i="62"/>
  <c r="T2458" i="62"/>
  <c r="S2458" i="62"/>
  <c r="M2458" i="62"/>
  <c r="L2458" i="62"/>
  <c r="E2458" i="62"/>
  <c r="D2458" i="62"/>
  <c r="T2457" i="62"/>
  <c r="S2457" i="62"/>
  <c r="M2457" i="62"/>
  <c r="L2457" i="62"/>
  <c r="E2457" i="62"/>
  <c r="D2457" i="62"/>
  <c r="T2456" i="62"/>
  <c r="S2456" i="62"/>
  <c r="M2456" i="62"/>
  <c r="L2456" i="62"/>
  <c r="E2456" i="62"/>
  <c r="D2456" i="62"/>
  <c r="T2455" i="62"/>
  <c r="S2455" i="62"/>
  <c r="M2455" i="62"/>
  <c r="L2455" i="62"/>
  <c r="E2455" i="62"/>
  <c r="D2455" i="62"/>
  <c r="T2454" i="62"/>
  <c r="S2454" i="62"/>
  <c r="M2454" i="62"/>
  <c r="L2454" i="62"/>
  <c r="E2454" i="62"/>
  <c r="D2454" i="62"/>
  <c r="T2453" i="62"/>
  <c r="S2453" i="62"/>
  <c r="M2453" i="62"/>
  <c r="L2453" i="62"/>
  <c r="E2453" i="62"/>
  <c r="D2453" i="62"/>
  <c r="T2452" i="62"/>
  <c r="S2452" i="62"/>
  <c r="M2452" i="62"/>
  <c r="L2452" i="62"/>
  <c r="E2452" i="62"/>
  <c r="D2452" i="62"/>
  <c r="T2451" i="62"/>
  <c r="S2451" i="62"/>
  <c r="M2451" i="62"/>
  <c r="L2451" i="62"/>
  <c r="E2451" i="62"/>
  <c r="D2451" i="62"/>
  <c r="T2450" i="62"/>
  <c r="S2450" i="62"/>
  <c r="M2450" i="62"/>
  <c r="L2450" i="62"/>
  <c r="E2450" i="62"/>
  <c r="D2450" i="62"/>
  <c r="T2449" i="62"/>
  <c r="S2449" i="62"/>
  <c r="M2449" i="62"/>
  <c r="L2449" i="62"/>
  <c r="E2449" i="62"/>
  <c r="D2449" i="62"/>
  <c r="T2448" i="62"/>
  <c r="S2448" i="62"/>
  <c r="M2448" i="62"/>
  <c r="L2448" i="62"/>
  <c r="E2448" i="62"/>
  <c r="D2448" i="62"/>
  <c r="T2447" i="62"/>
  <c r="S2447" i="62"/>
  <c r="M2447" i="62"/>
  <c r="L2447" i="62"/>
  <c r="E2447" i="62"/>
  <c r="D2447" i="62"/>
  <c r="T2446" i="62"/>
  <c r="S2446" i="62"/>
  <c r="M2446" i="62"/>
  <c r="L2446" i="62"/>
  <c r="E2446" i="62"/>
  <c r="D2446" i="62"/>
  <c r="T2445" i="62"/>
  <c r="S2445" i="62"/>
  <c r="M2445" i="62"/>
  <c r="L2445" i="62"/>
  <c r="E2445" i="62"/>
  <c r="D2445" i="62"/>
  <c r="T2444" i="62"/>
  <c r="S2444" i="62"/>
  <c r="M2444" i="62"/>
  <c r="L2444" i="62"/>
  <c r="E2444" i="62"/>
  <c r="D2444" i="62"/>
  <c r="T2443" i="62"/>
  <c r="S2443" i="62"/>
  <c r="M2443" i="62"/>
  <c r="L2443" i="62"/>
  <c r="E2443" i="62"/>
  <c r="D2443" i="62"/>
  <c r="T2442" i="62"/>
  <c r="S2442" i="62"/>
  <c r="M2442" i="62"/>
  <c r="L2442" i="62"/>
  <c r="E2442" i="62"/>
  <c r="D2442" i="62"/>
  <c r="T2441" i="62"/>
  <c r="S2441" i="62"/>
  <c r="M2441" i="62"/>
  <c r="L2441" i="62"/>
  <c r="E2441" i="62"/>
  <c r="D2441" i="62"/>
  <c r="T2440" i="62"/>
  <c r="S2440" i="62"/>
  <c r="M2440" i="62"/>
  <c r="L2440" i="62"/>
  <c r="E2440" i="62"/>
  <c r="D2440" i="62"/>
  <c r="T2439" i="62"/>
  <c r="S2439" i="62"/>
  <c r="M2439" i="62"/>
  <c r="L2439" i="62"/>
  <c r="E2439" i="62"/>
  <c r="D2439" i="62"/>
  <c r="T2438" i="62"/>
  <c r="S2438" i="62"/>
  <c r="M2438" i="62"/>
  <c r="L2438" i="62"/>
  <c r="E2438" i="62"/>
  <c r="D2438" i="62"/>
  <c r="T2437" i="62"/>
  <c r="S2437" i="62"/>
  <c r="M2437" i="62"/>
  <c r="L2437" i="62"/>
  <c r="E2437" i="62"/>
  <c r="D2437" i="62"/>
  <c r="T2436" i="62"/>
  <c r="S2436" i="62"/>
  <c r="M2436" i="62"/>
  <c r="L2436" i="62"/>
  <c r="E2436" i="62"/>
  <c r="D2436" i="62"/>
  <c r="T2435" i="62"/>
  <c r="S2435" i="62"/>
  <c r="M2435" i="62"/>
  <c r="L2435" i="62"/>
  <c r="E2435" i="62"/>
  <c r="D2435" i="62"/>
  <c r="T2434" i="62"/>
  <c r="S2434" i="62"/>
  <c r="M2434" i="62"/>
  <c r="L2434" i="62"/>
  <c r="E2434" i="62"/>
  <c r="D2434" i="62"/>
  <c r="T2433" i="62"/>
  <c r="S2433" i="62"/>
  <c r="M2433" i="62"/>
  <c r="L2433" i="62"/>
  <c r="E2433" i="62"/>
  <c r="D2433" i="62"/>
  <c r="T2432" i="62"/>
  <c r="S2432" i="62"/>
  <c r="M2432" i="62"/>
  <c r="L2432" i="62"/>
  <c r="E2432" i="62"/>
  <c r="D2432" i="62"/>
  <c r="T2431" i="62"/>
  <c r="S2431" i="62"/>
  <c r="M2431" i="62"/>
  <c r="L2431" i="62"/>
  <c r="E2431" i="62"/>
  <c r="D2431" i="62"/>
  <c r="T2430" i="62"/>
  <c r="S2430" i="62"/>
  <c r="M2430" i="62"/>
  <c r="L2430" i="62"/>
  <c r="E2430" i="62"/>
  <c r="D2430" i="62"/>
  <c r="T2429" i="62"/>
  <c r="S2429" i="62"/>
  <c r="M2429" i="62"/>
  <c r="L2429" i="62"/>
  <c r="E2429" i="62"/>
  <c r="D2429" i="62"/>
  <c r="T2428" i="62"/>
  <c r="S2428" i="62"/>
  <c r="M2428" i="62"/>
  <c r="L2428" i="62"/>
  <c r="E2428" i="62"/>
  <c r="D2428" i="62"/>
  <c r="T2427" i="62"/>
  <c r="S2427" i="62"/>
  <c r="M2427" i="62"/>
  <c r="L2427" i="62"/>
  <c r="E2427" i="62"/>
  <c r="D2427" i="62"/>
  <c r="T2426" i="62"/>
  <c r="S2426" i="62"/>
  <c r="M2426" i="62"/>
  <c r="L2426" i="62"/>
  <c r="E2426" i="62"/>
  <c r="D2426" i="62"/>
  <c r="T2425" i="62"/>
  <c r="S2425" i="62"/>
  <c r="M2425" i="62"/>
  <c r="L2425" i="62"/>
  <c r="E2425" i="62"/>
  <c r="D2425" i="62"/>
  <c r="T2424" i="62"/>
  <c r="S2424" i="62"/>
  <c r="M2424" i="62"/>
  <c r="L2424" i="62"/>
  <c r="E2424" i="62"/>
  <c r="D2424" i="62"/>
  <c r="T2423" i="62"/>
  <c r="S2423" i="62"/>
  <c r="M2423" i="62"/>
  <c r="L2423" i="62"/>
  <c r="E2423" i="62"/>
  <c r="D2423" i="62"/>
  <c r="T2422" i="62"/>
  <c r="S2422" i="62"/>
  <c r="M2422" i="62"/>
  <c r="L2422" i="62"/>
  <c r="E2422" i="62"/>
  <c r="D2422" i="62"/>
  <c r="T2421" i="62"/>
  <c r="S2421" i="62"/>
  <c r="M2421" i="62"/>
  <c r="L2421" i="62"/>
  <c r="E2421" i="62"/>
  <c r="D2421" i="62"/>
  <c r="T2420" i="62"/>
  <c r="S2420" i="62"/>
  <c r="M2420" i="62"/>
  <c r="L2420" i="62"/>
  <c r="E2420" i="62"/>
  <c r="D2420" i="62"/>
  <c r="T2419" i="62"/>
  <c r="S2419" i="62"/>
  <c r="M2419" i="62"/>
  <c r="L2419" i="62"/>
  <c r="E2419" i="62"/>
  <c r="D2419" i="62"/>
  <c r="T2418" i="62"/>
  <c r="S2418" i="62"/>
  <c r="M2418" i="62"/>
  <c r="L2418" i="62"/>
  <c r="E2418" i="62"/>
  <c r="D2418" i="62"/>
  <c r="T2417" i="62"/>
  <c r="S2417" i="62"/>
  <c r="M2417" i="62"/>
  <c r="L2417" i="62"/>
  <c r="E2417" i="62"/>
  <c r="D2417" i="62"/>
  <c r="T2416" i="62"/>
  <c r="S2416" i="62"/>
  <c r="M2416" i="62"/>
  <c r="L2416" i="62"/>
  <c r="E2416" i="62"/>
  <c r="D2416" i="62"/>
  <c r="T2415" i="62"/>
  <c r="S2415" i="62"/>
  <c r="M2415" i="62"/>
  <c r="L2415" i="62"/>
  <c r="E2415" i="62"/>
  <c r="D2415" i="62"/>
  <c r="T2414" i="62"/>
  <c r="S2414" i="62"/>
  <c r="M2414" i="62"/>
  <c r="L2414" i="62"/>
  <c r="E2414" i="62"/>
  <c r="D2414" i="62"/>
  <c r="T2413" i="62"/>
  <c r="S2413" i="62"/>
  <c r="M2413" i="62"/>
  <c r="L2413" i="62"/>
  <c r="E2413" i="62"/>
  <c r="D2413" i="62"/>
  <c r="T2412" i="62"/>
  <c r="S2412" i="62"/>
  <c r="M2412" i="62"/>
  <c r="L2412" i="62"/>
  <c r="E2412" i="62"/>
  <c r="D2412" i="62"/>
  <c r="T2411" i="62"/>
  <c r="S2411" i="62"/>
  <c r="M2411" i="62"/>
  <c r="L2411" i="62"/>
  <c r="E2411" i="62"/>
  <c r="D2411" i="62"/>
  <c r="T2410" i="62"/>
  <c r="S2410" i="62"/>
  <c r="M2410" i="62"/>
  <c r="L2410" i="62"/>
  <c r="E2410" i="62"/>
  <c r="D2410" i="62"/>
  <c r="T2409" i="62"/>
  <c r="S2409" i="62"/>
  <c r="M2409" i="62"/>
  <c r="L2409" i="62"/>
  <c r="E2409" i="62"/>
  <c r="D2409" i="62"/>
  <c r="T2408" i="62"/>
  <c r="S2408" i="62"/>
  <c r="M2408" i="62"/>
  <c r="L2408" i="62"/>
  <c r="E2408" i="62"/>
  <c r="D2408" i="62"/>
  <c r="T2407" i="62"/>
  <c r="S2407" i="62"/>
  <c r="M2407" i="62"/>
  <c r="L2407" i="62"/>
  <c r="E2407" i="62"/>
  <c r="D2407" i="62"/>
  <c r="T2406" i="62"/>
  <c r="S2406" i="62"/>
  <c r="M2406" i="62"/>
  <c r="L2406" i="62"/>
  <c r="E2406" i="62"/>
  <c r="D2406" i="62"/>
  <c r="T2405" i="62"/>
  <c r="S2405" i="62"/>
  <c r="M2405" i="62"/>
  <c r="L2405" i="62"/>
  <c r="E2405" i="62"/>
  <c r="D2405" i="62"/>
  <c r="T2404" i="62"/>
  <c r="S2404" i="62"/>
  <c r="M2404" i="62"/>
  <c r="L2404" i="62"/>
  <c r="E2404" i="62"/>
  <c r="D2404" i="62"/>
  <c r="T2403" i="62"/>
  <c r="S2403" i="62"/>
  <c r="M2403" i="62"/>
  <c r="L2403" i="62"/>
  <c r="E2403" i="62"/>
  <c r="D2403" i="62"/>
  <c r="T2402" i="62"/>
  <c r="S2402" i="62"/>
  <c r="M2402" i="62"/>
  <c r="L2402" i="62"/>
  <c r="E2402" i="62"/>
  <c r="D2402" i="62"/>
  <c r="T2401" i="62"/>
  <c r="S2401" i="62"/>
  <c r="M2401" i="62"/>
  <c r="L2401" i="62"/>
  <c r="E2401" i="62"/>
  <c r="D2401" i="62"/>
  <c r="T2400" i="62"/>
  <c r="S2400" i="62"/>
  <c r="M2400" i="62"/>
  <c r="L2400" i="62"/>
  <c r="E2400" i="62"/>
  <c r="D2400" i="62"/>
  <c r="T2399" i="62"/>
  <c r="S2399" i="62"/>
  <c r="M2399" i="62"/>
  <c r="L2399" i="62"/>
  <c r="E2399" i="62"/>
  <c r="D2399" i="62"/>
  <c r="T2398" i="62"/>
  <c r="S2398" i="62"/>
  <c r="M2398" i="62"/>
  <c r="L2398" i="62"/>
  <c r="E2398" i="62"/>
  <c r="D2398" i="62"/>
  <c r="T2397" i="62"/>
  <c r="S2397" i="62"/>
  <c r="M2397" i="62"/>
  <c r="L2397" i="62"/>
  <c r="E2397" i="62"/>
  <c r="D2397" i="62"/>
  <c r="T2396" i="62"/>
  <c r="S2396" i="62"/>
  <c r="M2396" i="62"/>
  <c r="L2396" i="62"/>
  <c r="E2396" i="62"/>
  <c r="D2396" i="62"/>
  <c r="T2395" i="62"/>
  <c r="S2395" i="62"/>
  <c r="M2395" i="62"/>
  <c r="L2395" i="62"/>
  <c r="E2395" i="62"/>
  <c r="D2395" i="62"/>
  <c r="T2394" i="62"/>
  <c r="S2394" i="62"/>
  <c r="M2394" i="62"/>
  <c r="L2394" i="62"/>
  <c r="E2394" i="62"/>
  <c r="D2394" i="62"/>
  <c r="T2393" i="62"/>
  <c r="S2393" i="62"/>
  <c r="M2393" i="62"/>
  <c r="L2393" i="62"/>
  <c r="E2393" i="62"/>
  <c r="D2393" i="62"/>
  <c r="T2392" i="62"/>
  <c r="S2392" i="62"/>
  <c r="M2392" i="62"/>
  <c r="L2392" i="62"/>
  <c r="E2392" i="62"/>
  <c r="D2392" i="62"/>
  <c r="T2391" i="62"/>
  <c r="S2391" i="62"/>
  <c r="M2391" i="62"/>
  <c r="L2391" i="62"/>
  <c r="E2391" i="62"/>
  <c r="D2391" i="62"/>
  <c r="T2390" i="62"/>
  <c r="S2390" i="62"/>
  <c r="M2390" i="62"/>
  <c r="L2390" i="62"/>
  <c r="E2390" i="62"/>
  <c r="D2390" i="62"/>
  <c r="T2389" i="62"/>
  <c r="S2389" i="62"/>
  <c r="M2389" i="62"/>
  <c r="L2389" i="62"/>
  <c r="E2389" i="62"/>
  <c r="D2389" i="62"/>
  <c r="T2388" i="62"/>
  <c r="S2388" i="62"/>
  <c r="M2388" i="62"/>
  <c r="L2388" i="62"/>
  <c r="E2388" i="62"/>
  <c r="D2388" i="62"/>
  <c r="T2387" i="62"/>
  <c r="S2387" i="62"/>
  <c r="M2387" i="62"/>
  <c r="L2387" i="62"/>
  <c r="E2387" i="62"/>
  <c r="D2387" i="62"/>
  <c r="T2386" i="62"/>
  <c r="S2386" i="62"/>
  <c r="M2386" i="62"/>
  <c r="L2386" i="62"/>
  <c r="E2386" i="62"/>
  <c r="D2386" i="62"/>
  <c r="T2385" i="62"/>
  <c r="S2385" i="62"/>
  <c r="M2385" i="62"/>
  <c r="L2385" i="62"/>
  <c r="E2385" i="62"/>
  <c r="D2385" i="62"/>
  <c r="T2384" i="62"/>
  <c r="S2384" i="62"/>
  <c r="M2384" i="62"/>
  <c r="L2384" i="62"/>
  <c r="E2384" i="62"/>
  <c r="D2384" i="62"/>
  <c r="T2383" i="62"/>
  <c r="S2383" i="62"/>
  <c r="M2383" i="62"/>
  <c r="L2383" i="62"/>
  <c r="E2383" i="62"/>
  <c r="D2383" i="62"/>
  <c r="T2382" i="62"/>
  <c r="S2382" i="62"/>
  <c r="M2382" i="62"/>
  <c r="L2382" i="62"/>
  <c r="E2382" i="62"/>
  <c r="D2382" i="62"/>
  <c r="T2381" i="62"/>
  <c r="S2381" i="62"/>
  <c r="M2381" i="62"/>
  <c r="L2381" i="62"/>
  <c r="E2381" i="62"/>
  <c r="D2381" i="62"/>
  <c r="T2380" i="62"/>
  <c r="S2380" i="62"/>
  <c r="M2380" i="62"/>
  <c r="L2380" i="62"/>
  <c r="E2380" i="62"/>
  <c r="D2380" i="62"/>
  <c r="T2379" i="62"/>
  <c r="S2379" i="62"/>
  <c r="M2379" i="62"/>
  <c r="L2379" i="62"/>
  <c r="E2379" i="62"/>
  <c r="D2379" i="62"/>
  <c r="T2378" i="62"/>
  <c r="S2378" i="62"/>
  <c r="M2378" i="62"/>
  <c r="L2378" i="62"/>
  <c r="E2378" i="62"/>
  <c r="D2378" i="62"/>
  <c r="T2377" i="62"/>
  <c r="S2377" i="62"/>
  <c r="M2377" i="62"/>
  <c r="L2377" i="62"/>
  <c r="E2377" i="62"/>
  <c r="D2377" i="62"/>
  <c r="T2376" i="62"/>
  <c r="S2376" i="62"/>
  <c r="M2376" i="62"/>
  <c r="L2376" i="62"/>
  <c r="E2376" i="62"/>
  <c r="D2376" i="62"/>
  <c r="T2375" i="62"/>
  <c r="S2375" i="62"/>
  <c r="M2375" i="62"/>
  <c r="L2375" i="62"/>
  <c r="E2375" i="62"/>
  <c r="D2375" i="62"/>
  <c r="T2374" i="62"/>
  <c r="S2374" i="62"/>
  <c r="M2374" i="62"/>
  <c r="L2374" i="62"/>
  <c r="E2374" i="62"/>
  <c r="D2374" i="62"/>
  <c r="T2373" i="62"/>
  <c r="S2373" i="62"/>
  <c r="M2373" i="62"/>
  <c r="L2373" i="62"/>
  <c r="E2373" i="62"/>
  <c r="D2373" i="62"/>
  <c r="T2372" i="62"/>
  <c r="S2372" i="62"/>
  <c r="M2372" i="62"/>
  <c r="L2372" i="62"/>
  <c r="E2372" i="62"/>
  <c r="D2372" i="62"/>
  <c r="T2371" i="62"/>
  <c r="S2371" i="62"/>
  <c r="M2371" i="62"/>
  <c r="L2371" i="62"/>
  <c r="E2371" i="62"/>
  <c r="D2371" i="62"/>
  <c r="T2370" i="62"/>
  <c r="S2370" i="62"/>
  <c r="M2370" i="62"/>
  <c r="L2370" i="62"/>
  <c r="E2370" i="62"/>
  <c r="D2370" i="62"/>
  <c r="T2369" i="62"/>
  <c r="S2369" i="62"/>
  <c r="M2369" i="62"/>
  <c r="L2369" i="62"/>
  <c r="E2369" i="62"/>
  <c r="D2369" i="62"/>
  <c r="T2368" i="62"/>
  <c r="S2368" i="62"/>
  <c r="M2368" i="62"/>
  <c r="L2368" i="62"/>
  <c r="E2368" i="62"/>
  <c r="D2368" i="62"/>
  <c r="T2367" i="62"/>
  <c r="S2367" i="62"/>
  <c r="M2367" i="62"/>
  <c r="L2367" i="62"/>
  <c r="E2367" i="62"/>
  <c r="D2367" i="62"/>
  <c r="T2366" i="62"/>
  <c r="S2366" i="62"/>
  <c r="M2366" i="62"/>
  <c r="L2366" i="62"/>
  <c r="E2366" i="62"/>
  <c r="D2366" i="62"/>
  <c r="T2365" i="62"/>
  <c r="S2365" i="62"/>
  <c r="M2365" i="62"/>
  <c r="L2365" i="62"/>
  <c r="E2365" i="62"/>
  <c r="D2365" i="62"/>
  <c r="T2364" i="62"/>
  <c r="S2364" i="62"/>
  <c r="M2364" i="62"/>
  <c r="L2364" i="62"/>
  <c r="E2364" i="62"/>
  <c r="D2364" i="62"/>
  <c r="T2363" i="62"/>
  <c r="S2363" i="62"/>
  <c r="M2363" i="62"/>
  <c r="L2363" i="62"/>
  <c r="E2363" i="62"/>
  <c r="D2363" i="62"/>
  <c r="T2362" i="62"/>
  <c r="S2362" i="62"/>
  <c r="M2362" i="62"/>
  <c r="L2362" i="62"/>
  <c r="E2362" i="62"/>
  <c r="D2362" i="62"/>
  <c r="T2361" i="62"/>
  <c r="S2361" i="62"/>
  <c r="M2361" i="62"/>
  <c r="L2361" i="62"/>
  <c r="E2361" i="62"/>
  <c r="D2361" i="62"/>
  <c r="T2360" i="62"/>
  <c r="S2360" i="62"/>
  <c r="M2360" i="62"/>
  <c r="L2360" i="62"/>
  <c r="E2360" i="62"/>
  <c r="D2360" i="62"/>
  <c r="T2359" i="62"/>
  <c r="S2359" i="62"/>
  <c r="M2359" i="62"/>
  <c r="L2359" i="62"/>
  <c r="E2359" i="62"/>
  <c r="D2359" i="62"/>
  <c r="T2358" i="62"/>
  <c r="S2358" i="62"/>
  <c r="M2358" i="62"/>
  <c r="L2358" i="62"/>
  <c r="E2358" i="62"/>
  <c r="D2358" i="62"/>
  <c r="T2357" i="62"/>
  <c r="S2357" i="62"/>
  <c r="M2357" i="62"/>
  <c r="L2357" i="62"/>
  <c r="E2357" i="62"/>
  <c r="D2357" i="62"/>
  <c r="T2356" i="62"/>
  <c r="S2356" i="62"/>
  <c r="M2356" i="62"/>
  <c r="L2356" i="62"/>
  <c r="E2356" i="62"/>
  <c r="D2356" i="62"/>
  <c r="T2355" i="62"/>
  <c r="S2355" i="62"/>
  <c r="M2355" i="62"/>
  <c r="L2355" i="62"/>
  <c r="E2355" i="62"/>
  <c r="D2355" i="62"/>
  <c r="T2354" i="62"/>
  <c r="S2354" i="62"/>
  <c r="M2354" i="62"/>
  <c r="L2354" i="62"/>
  <c r="E2354" i="62"/>
  <c r="D2354" i="62"/>
  <c r="T2353" i="62"/>
  <c r="S2353" i="62"/>
  <c r="M2353" i="62"/>
  <c r="L2353" i="62"/>
  <c r="E2353" i="62"/>
  <c r="D2353" i="62"/>
  <c r="T2352" i="62"/>
  <c r="S2352" i="62"/>
  <c r="M2352" i="62"/>
  <c r="L2352" i="62"/>
  <c r="E2352" i="62"/>
  <c r="D2352" i="62"/>
  <c r="T2351" i="62"/>
  <c r="S2351" i="62"/>
  <c r="M2351" i="62"/>
  <c r="L2351" i="62"/>
  <c r="E2351" i="62"/>
  <c r="D2351" i="62"/>
  <c r="T2350" i="62"/>
  <c r="S2350" i="62"/>
  <c r="M2350" i="62"/>
  <c r="L2350" i="62"/>
  <c r="E2350" i="62"/>
  <c r="D2350" i="62"/>
  <c r="T2349" i="62"/>
  <c r="S2349" i="62"/>
  <c r="M2349" i="62"/>
  <c r="L2349" i="62"/>
  <c r="E2349" i="62"/>
  <c r="D2349" i="62"/>
  <c r="T2348" i="62"/>
  <c r="S2348" i="62"/>
  <c r="M2348" i="62"/>
  <c r="L2348" i="62"/>
  <c r="E2348" i="62"/>
  <c r="D2348" i="62"/>
  <c r="T2347" i="62"/>
  <c r="S2347" i="62"/>
  <c r="M2347" i="62"/>
  <c r="L2347" i="62"/>
  <c r="E2347" i="62"/>
  <c r="D2347" i="62"/>
  <c r="T2346" i="62"/>
  <c r="S2346" i="62"/>
  <c r="M2346" i="62"/>
  <c r="L2346" i="62"/>
  <c r="E2346" i="62"/>
  <c r="D2346" i="62"/>
  <c r="T2345" i="62"/>
  <c r="S2345" i="62"/>
  <c r="M2345" i="62"/>
  <c r="L2345" i="62"/>
  <c r="E2345" i="62"/>
  <c r="D2345" i="62"/>
  <c r="T2344" i="62"/>
  <c r="S2344" i="62"/>
  <c r="M2344" i="62"/>
  <c r="L2344" i="62"/>
  <c r="E2344" i="62"/>
  <c r="D2344" i="62"/>
  <c r="T2343" i="62"/>
  <c r="S2343" i="62"/>
  <c r="M2343" i="62"/>
  <c r="L2343" i="62"/>
  <c r="E2343" i="62"/>
  <c r="D2343" i="62"/>
  <c r="T2342" i="62"/>
  <c r="S2342" i="62"/>
  <c r="M2342" i="62"/>
  <c r="L2342" i="62"/>
  <c r="E2342" i="62"/>
  <c r="D2342" i="62"/>
  <c r="T2341" i="62"/>
  <c r="S2341" i="62"/>
  <c r="M2341" i="62"/>
  <c r="L2341" i="62"/>
  <c r="E2341" i="62"/>
  <c r="D2341" i="62"/>
  <c r="T2340" i="62"/>
  <c r="S2340" i="62"/>
  <c r="M2340" i="62"/>
  <c r="L2340" i="62"/>
  <c r="E2340" i="62"/>
  <c r="D2340" i="62"/>
  <c r="T2339" i="62"/>
  <c r="S2339" i="62"/>
  <c r="M2339" i="62"/>
  <c r="L2339" i="62"/>
  <c r="E2339" i="62"/>
  <c r="D2339" i="62"/>
  <c r="T2338" i="62"/>
  <c r="S2338" i="62"/>
  <c r="M2338" i="62"/>
  <c r="L2338" i="62"/>
  <c r="E2338" i="62"/>
  <c r="D2338" i="62"/>
  <c r="T2337" i="62"/>
  <c r="S2337" i="62"/>
  <c r="M2337" i="62"/>
  <c r="L2337" i="62"/>
  <c r="E2337" i="62"/>
  <c r="D2337" i="62"/>
  <c r="T2336" i="62"/>
  <c r="S2336" i="62"/>
  <c r="M2336" i="62"/>
  <c r="L2336" i="62"/>
  <c r="E2336" i="62"/>
  <c r="D2336" i="62"/>
  <c r="T2335" i="62"/>
  <c r="S2335" i="62"/>
  <c r="M2335" i="62"/>
  <c r="L2335" i="62"/>
  <c r="E2335" i="62"/>
  <c r="D2335" i="62"/>
  <c r="T2334" i="62"/>
  <c r="S2334" i="62"/>
  <c r="M2334" i="62"/>
  <c r="L2334" i="62"/>
  <c r="E2334" i="62"/>
  <c r="D2334" i="62"/>
  <c r="T2333" i="62"/>
  <c r="S2333" i="62"/>
  <c r="M2333" i="62"/>
  <c r="L2333" i="62"/>
  <c r="E2333" i="62"/>
  <c r="D2333" i="62"/>
  <c r="T2332" i="62"/>
  <c r="S2332" i="62"/>
  <c r="M2332" i="62"/>
  <c r="L2332" i="62"/>
  <c r="E2332" i="62"/>
  <c r="D2332" i="62"/>
  <c r="T2331" i="62"/>
  <c r="S2331" i="62"/>
  <c r="M2331" i="62"/>
  <c r="L2331" i="62"/>
  <c r="E2331" i="62"/>
  <c r="D2331" i="62"/>
  <c r="T2330" i="62"/>
  <c r="S2330" i="62"/>
  <c r="M2330" i="62"/>
  <c r="L2330" i="62"/>
  <c r="E2330" i="62"/>
  <c r="D2330" i="62"/>
  <c r="T2329" i="62"/>
  <c r="S2329" i="62"/>
  <c r="M2329" i="62"/>
  <c r="L2329" i="62"/>
  <c r="E2329" i="62"/>
  <c r="D2329" i="62"/>
  <c r="T2328" i="62"/>
  <c r="S2328" i="62"/>
  <c r="M2328" i="62"/>
  <c r="L2328" i="62"/>
  <c r="E2328" i="62"/>
  <c r="D2328" i="62"/>
  <c r="T2327" i="62"/>
  <c r="S2327" i="62"/>
  <c r="M2327" i="62"/>
  <c r="L2327" i="62"/>
  <c r="E2327" i="62"/>
  <c r="D2327" i="62"/>
  <c r="T2326" i="62"/>
  <c r="S2326" i="62"/>
  <c r="M2326" i="62"/>
  <c r="L2326" i="62"/>
  <c r="E2326" i="62"/>
  <c r="D2326" i="62"/>
  <c r="T2325" i="62"/>
  <c r="S2325" i="62"/>
  <c r="M2325" i="62"/>
  <c r="L2325" i="62"/>
  <c r="E2325" i="62"/>
  <c r="D2325" i="62"/>
  <c r="T2324" i="62"/>
  <c r="S2324" i="62"/>
  <c r="M2324" i="62"/>
  <c r="L2324" i="62"/>
  <c r="E2324" i="62"/>
  <c r="D2324" i="62"/>
  <c r="T2323" i="62"/>
  <c r="S2323" i="62"/>
  <c r="M2323" i="62"/>
  <c r="L2323" i="62"/>
  <c r="E2323" i="62"/>
  <c r="D2323" i="62"/>
  <c r="T2322" i="62"/>
  <c r="S2322" i="62"/>
  <c r="M2322" i="62"/>
  <c r="L2322" i="62"/>
  <c r="E2322" i="62"/>
  <c r="D2322" i="62"/>
  <c r="T2321" i="62"/>
  <c r="S2321" i="62"/>
  <c r="M2321" i="62"/>
  <c r="L2321" i="62"/>
  <c r="E2321" i="62"/>
  <c r="D2321" i="62"/>
  <c r="T2320" i="62"/>
  <c r="S2320" i="62"/>
  <c r="M2320" i="62"/>
  <c r="L2320" i="62"/>
  <c r="E2320" i="62"/>
  <c r="D2320" i="62"/>
  <c r="T2319" i="62"/>
  <c r="S2319" i="62"/>
  <c r="M2319" i="62"/>
  <c r="L2319" i="62"/>
  <c r="E2319" i="62"/>
  <c r="D2319" i="62"/>
  <c r="T2318" i="62"/>
  <c r="S2318" i="62"/>
  <c r="M2318" i="62"/>
  <c r="L2318" i="62"/>
  <c r="E2318" i="62"/>
  <c r="D2318" i="62"/>
  <c r="T2317" i="62"/>
  <c r="S2317" i="62"/>
  <c r="M2317" i="62"/>
  <c r="L2317" i="62"/>
  <c r="E2317" i="62"/>
  <c r="D2317" i="62"/>
  <c r="T2316" i="62"/>
  <c r="S2316" i="62"/>
  <c r="M2316" i="62"/>
  <c r="L2316" i="62"/>
  <c r="E2316" i="62"/>
  <c r="D2316" i="62"/>
  <c r="T2315" i="62"/>
  <c r="S2315" i="62"/>
  <c r="M2315" i="62"/>
  <c r="L2315" i="62"/>
  <c r="E2315" i="62"/>
  <c r="D2315" i="62"/>
  <c r="T2314" i="62"/>
  <c r="S2314" i="62"/>
  <c r="M2314" i="62"/>
  <c r="L2314" i="62"/>
  <c r="E2314" i="62"/>
  <c r="D2314" i="62"/>
  <c r="T2313" i="62"/>
  <c r="S2313" i="62"/>
  <c r="M2313" i="62"/>
  <c r="L2313" i="62"/>
  <c r="E2313" i="62"/>
  <c r="D2313" i="62"/>
  <c r="T2312" i="62"/>
  <c r="S2312" i="62"/>
  <c r="M2312" i="62"/>
  <c r="L2312" i="62"/>
  <c r="E2312" i="62"/>
  <c r="D2312" i="62"/>
  <c r="T2311" i="62"/>
  <c r="S2311" i="62"/>
  <c r="M2311" i="62"/>
  <c r="L2311" i="62"/>
  <c r="E2311" i="62"/>
  <c r="D2311" i="62"/>
  <c r="T2310" i="62"/>
  <c r="S2310" i="62"/>
  <c r="M2310" i="62"/>
  <c r="L2310" i="62"/>
  <c r="E2310" i="62"/>
  <c r="D2310" i="62"/>
  <c r="T2309" i="62"/>
  <c r="S2309" i="62"/>
  <c r="M2309" i="62"/>
  <c r="L2309" i="62"/>
  <c r="E2309" i="62"/>
  <c r="D2309" i="62"/>
  <c r="T2308" i="62"/>
  <c r="S2308" i="62"/>
  <c r="M2308" i="62"/>
  <c r="L2308" i="62"/>
  <c r="E2308" i="62"/>
  <c r="D2308" i="62"/>
  <c r="T2307" i="62"/>
  <c r="S2307" i="62"/>
  <c r="M2307" i="62"/>
  <c r="L2307" i="62"/>
  <c r="E2307" i="62"/>
  <c r="D2307" i="62"/>
  <c r="T2306" i="62"/>
  <c r="S2306" i="62"/>
  <c r="M2306" i="62"/>
  <c r="L2306" i="62"/>
  <c r="E2306" i="62"/>
  <c r="D2306" i="62"/>
  <c r="T2305" i="62"/>
  <c r="S2305" i="62"/>
  <c r="M2305" i="62"/>
  <c r="L2305" i="62"/>
  <c r="E2305" i="62"/>
  <c r="D2305" i="62"/>
  <c r="T2304" i="62"/>
  <c r="S2304" i="62"/>
  <c r="M2304" i="62"/>
  <c r="L2304" i="62"/>
  <c r="E2304" i="62"/>
  <c r="D2304" i="62"/>
  <c r="T2303" i="62"/>
  <c r="S2303" i="62"/>
  <c r="M2303" i="62"/>
  <c r="L2303" i="62"/>
  <c r="E2303" i="62"/>
  <c r="D2303" i="62"/>
  <c r="T2302" i="62"/>
  <c r="S2302" i="62"/>
  <c r="M2302" i="62"/>
  <c r="L2302" i="62"/>
  <c r="E2302" i="62"/>
  <c r="D2302" i="62"/>
  <c r="T2301" i="62"/>
  <c r="S2301" i="62"/>
  <c r="M2301" i="62"/>
  <c r="L2301" i="62"/>
  <c r="E2301" i="62"/>
  <c r="D2301" i="62"/>
  <c r="T2300" i="62"/>
  <c r="S2300" i="62"/>
  <c r="M2300" i="62"/>
  <c r="L2300" i="62"/>
  <c r="E2300" i="62"/>
  <c r="D2300" i="62"/>
  <c r="T2299" i="62"/>
  <c r="S2299" i="62"/>
  <c r="M2299" i="62"/>
  <c r="L2299" i="62"/>
  <c r="E2299" i="62"/>
  <c r="D2299" i="62"/>
  <c r="T2298" i="62"/>
  <c r="S2298" i="62"/>
  <c r="M2298" i="62"/>
  <c r="L2298" i="62"/>
  <c r="E2298" i="62"/>
  <c r="D2298" i="62"/>
  <c r="T2297" i="62"/>
  <c r="S2297" i="62"/>
  <c r="M2297" i="62"/>
  <c r="L2297" i="62"/>
  <c r="E2297" i="62"/>
  <c r="D2297" i="62"/>
  <c r="T2296" i="62"/>
  <c r="S2296" i="62"/>
  <c r="M2296" i="62"/>
  <c r="L2296" i="62"/>
  <c r="E2296" i="62"/>
  <c r="D2296" i="62"/>
  <c r="T2295" i="62"/>
  <c r="S2295" i="62"/>
  <c r="M2295" i="62"/>
  <c r="L2295" i="62"/>
  <c r="E2295" i="62"/>
  <c r="D2295" i="62"/>
  <c r="T2294" i="62"/>
  <c r="S2294" i="62"/>
  <c r="M2294" i="62"/>
  <c r="L2294" i="62"/>
  <c r="E2294" i="62"/>
  <c r="D2294" i="62"/>
  <c r="T2293" i="62"/>
  <c r="S2293" i="62"/>
  <c r="M2293" i="62"/>
  <c r="L2293" i="62"/>
  <c r="E2293" i="62"/>
  <c r="D2293" i="62"/>
  <c r="T2292" i="62"/>
  <c r="S2292" i="62"/>
  <c r="M2292" i="62"/>
  <c r="L2292" i="62"/>
  <c r="E2292" i="62"/>
  <c r="D2292" i="62"/>
  <c r="T2291" i="62"/>
  <c r="S2291" i="62"/>
  <c r="M2291" i="62"/>
  <c r="L2291" i="62"/>
  <c r="E2291" i="62"/>
  <c r="D2291" i="62"/>
  <c r="T2290" i="62"/>
  <c r="S2290" i="62"/>
  <c r="M2290" i="62"/>
  <c r="L2290" i="62"/>
  <c r="E2290" i="62"/>
  <c r="D2290" i="62"/>
  <c r="T2289" i="62"/>
  <c r="S2289" i="62"/>
  <c r="M2289" i="62"/>
  <c r="L2289" i="62"/>
  <c r="E2289" i="62"/>
  <c r="D2289" i="62"/>
  <c r="T2288" i="62"/>
  <c r="S2288" i="62"/>
  <c r="M2288" i="62"/>
  <c r="L2288" i="62"/>
  <c r="E2288" i="62"/>
  <c r="D2288" i="62"/>
  <c r="T2287" i="62"/>
  <c r="S2287" i="62"/>
  <c r="M2287" i="62"/>
  <c r="L2287" i="62"/>
  <c r="E2287" i="62"/>
  <c r="D2287" i="62"/>
  <c r="T2286" i="62"/>
  <c r="S2286" i="62"/>
  <c r="M2286" i="62"/>
  <c r="L2286" i="62"/>
  <c r="E2286" i="62"/>
  <c r="D2286" i="62"/>
  <c r="T2285" i="62"/>
  <c r="S2285" i="62"/>
  <c r="M2285" i="62"/>
  <c r="L2285" i="62"/>
  <c r="E2285" i="62"/>
  <c r="D2285" i="62"/>
  <c r="T2284" i="62"/>
  <c r="S2284" i="62"/>
  <c r="M2284" i="62"/>
  <c r="L2284" i="62"/>
  <c r="E2284" i="62"/>
  <c r="D2284" i="62"/>
  <c r="T2283" i="62"/>
  <c r="S2283" i="62"/>
  <c r="M2283" i="62"/>
  <c r="L2283" i="62"/>
  <c r="E2283" i="62"/>
  <c r="D2283" i="62"/>
  <c r="T2282" i="62"/>
  <c r="S2282" i="62"/>
  <c r="M2282" i="62"/>
  <c r="L2282" i="62"/>
  <c r="E2282" i="62"/>
  <c r="D2282" i="62"/>
  <c r="T2281" i="62"/>
  <c r="S2281" i="62"/>
  <c r="M2281" i="62"/>
  <c r="L2281" i="62"/>
  <c r="E2281" i="62"/>
  <c r="D2281" i="62"/>
  <c r="T2280" i="62"/>
  <c r="S2280" i="62"/>
  <c r="M2280" i="62"/>
  <c r="L2280" i="62"/>
  <c r="E2280" i="62"/>
  <c r="D2280" i="62"/>
  <c r="T2279" i="62"/>
  <c r="S2279" i="62"/>
  <c r="M2279" i="62"/>
  <c r="L2279" i="62"/>
  <c r="E2279" i="62"/>
  <c r="D2279" i="62"/>
  <c r="T2278" i="62"/>
  <c r="S2278" i="62"/>
  <c r="M2278" i="62"/>
  <c r="L2278" i="62"/>
  <c r="E2278" i="62"/>
  <c r="D2278" i="62"/>
  <c r="T2277" i="62"/>
  <c r="S2277" i="62"/>
  <c r="M2277" i="62"/>
  <c r="L2277" i="62"/>
  <c r="E2277" i="62"/>
  <c r="D2277" i="62"/>
  <c r="T2276" i="62"/>
  <c r="S2276" i="62"/>
  <c r="M2276" i="62"/>
  <c r="L2276" i="62"/>
  <c r="E2276" i="62"/>
  <c r="D2276" i="62"/>
  <c r="T2275" i="62"/>
  <c r="S2275" i="62"/>
  <c r="M2275" i="62"/>
  <c r="L2275" i="62"/>
  <c r="E2275" i="62"/>
  <c r="D2275" i="62"/>
  <c r="T2274" i="62"/>
  <c r="S2274" i="62"/>
  <c r="M2274" i="62"/>
  <c r="L2274" i="62"/>
  <c r="E2274" i="62"/>
  <c r="D2274" i="62"/>
  <c r="T2273" i="62"/>
  <c r="S2273" i="62"/>
  <c r="M2273" i="62"/>
  <c r="L2273" i="62"/>
  <c r="E2273" i="62"/>
  <c r="D2273" i="62"/>
  <c r="T2272" i="62"/>
  <c r="S2272" i="62"/>
  <c r="M2272" i="62"/>
  <c r="L2272" i="62"/>
  <c r="E2272" i="62"/>
  <c r="D2272" i="62"/>
  <c r="T2271" i="62"/>
  <c r="S2271" i="62"/>
  <c r="M2271" i="62"/>
  <c r="L2271" i="62"/>
  <c r="E2271" i="62"/>
  <c r="D2271" i="62"/>
  <c r="T2270" i="62"/>
  <c r="S2270" i="62"/>
  <c r="M2270" i="62"/>
  <c r="L2270" i="62"/>
  <c r="E2270" i="62"/>
  <c r="D2270" i="62"/>
  <c r="T2269" i="62"/>
  <c r="S2269" i="62"/>
  <c r="M2269" i="62"/>
  <c r="L2269" i="62"/>
  <c r="E2269" i="62"/>
  <c r="D2269" i="62"/>
  <c r="T2268" i="62"/>
  <c r="S2268" i="62"/>
  <c r="M2268" i="62"/>
  <c r="L2268" i="62"/>
  <c r="E2268" i="62"/>
  <c r="D2268" i="62"/>
  <c r="T2267" i="62"/>
  <c r="S2267" i="62"/>
  <c r="M2267" i="62"/>
  <c r="L2267" i="62"/>
  <c r="E2267" i="62"/>
  <c r="D2267" i="62"/>
  <c r="T2266" i="62"/>
  <c r="S2266" i="62"/>
  <c r="M2266" i="62"/>
  <c r="L2266" i="62"/>
  <c r="E2266" i="62"/>
  <c r="D2266" i="62"/>
  <c r="T2265" i="62"/>
  <c r="S2265" i="62"/>
  <c r="M2265" i="62"/>
  <c r="L2265" i="62"/>
  <c r="E2265" i="62"/>
  <c r="D2265" i="62"/>
  <c r="T2264" i="62"/>
  <c r="S2264" i="62"/>
  <c r="M2264" i="62"/>
  <c r="L2264" i="62"/>
  <c r="E2264" i="62"/>
  <c r="D2264" i="62"/>
  <c r="T2263" i="62"/>
  <c r="S2263" i="62"/>
  <c r="M2263" i="62"/>
  <c r="L2263" i="62"/>
  <c r="E2263" i="62"/>
  <c r="D2263" i="62"/>
  <c r="T2262" i="62"/>
  <c r="S2262" i="62"/>
  <c r="M2262" i="62"/>
  <c r="L2262" i="62"/>
  <c r="E2262" i="62"/>
  <c r="D2262" i="62"/>
  <c r="T2261" i="62"/>
  <c r="S2261" i="62"/>
  <c r="M2261" i="62"/>
  <c r="L2261" i="62"/>
  <c r="E2261" i="62"/>
  <c r="D2261" i="62"/>
  <c r="T2260" i="62"/>
  <c r="S2260" i="62"/>
  <c r="M2260" i="62"/>
  <c r="L2260" i="62"/>
  <c r="E2260" i="62"/>
  <c r="D2260" i="62"/>
  <c r="T2259" i="62"/>
  <c r="S2259" i="62"/>
  <c r="M2259" i="62"/>
  <c r="L2259" i="62"/>
  <c r="E2259" i="62"/>
  <c r="D2259" i="62"/>
  <c r="T2258" i="62"/>
  <c r="S2258" i="62"/>
  <c r="M2258" i="62"/>
  <c r="L2258" i="62"/>
  <c r="E2258" i="62"/>
  <c r="D2258" i="62"/>
  <c r="T2257" i="62"/>
  <c r="S2257" i="62"/>
  <c r="M2257" i="62"/>
  <c r="L2257" i="62"/>
  <c r="E2257" i="62"/>
  <c r="D2257" i="62"/>
  <c r="T2256" i="62"/>
  <c r="S2256" i="62"/>
  <c r="M2256" i="62"/>
  <c r="L2256" i="62"/>
  <c r="E2256" i="62"/>
  <c r="D2256" i="62"/>
  <c r="T2255" i="62"/>
  <c r="S2255" i="62"/>
  <c r="M2255" i="62"/>
  <c r="L2255" i="62"/>
  <c r="E2255" i="62"/>
  <c r="D2255" i="62"/>
  <c r="T2254" i="62"/>
  <c r="S2254" i="62"/>
  <c r="M2254" i="62"/>
  <c r="L2254" i="62"/>
  <c r="E2254" i="62"/>
  <c r="D2254" i="62"/>
  <c r="T2253" i="62"/>
  <c r="S2253" i="62"/>
  <c r="M2253" i="62"/>
  <c r="L2253" i="62"/>
  <c r="E2253" i="62"/>
  <c r="D2253" i="62"/>
  <c r="T2252" i="62"/>
  <c r="S2252" i="62"/>
  <c r="M2252" i="62"/>
  <c r="L2252" i="62"/>
  <c r="E2252" i="62"/>
  <c r="D2252" i="62"/>
  <c r="T2251" i="62"/>
  <c r="S2251" i="62"/>
  <c r="M2251" i="62"/>
  <c r="L2251" i="62"/>
  <c r="E2251" i="62"/>
  <c r="D2251" i="62"/>
  <c r="T2250" i="62"/>
  <c r="S2250" i="62"/>
  <c r="M2250" i="62"/>
  <c r="L2250" i="62"/>
  <c r="E2250" i="62"/>
  <c r="D2250" i="62"/>
  <c r="T2249" i="62"/>
  <c r="S2249" i="62"/>
  <c r="M2249" i="62"/>
  <c r="L2249" i="62"/>
  <c r="E2249" i="62"/>
  <c r="D2249" i="62"/>
  <c r="T2248" i="62"/>
  <c r="S2248" i="62"/>
  <c r="M2248" i="62"/>
  <c r="L2248" i="62"/>
  <c r="E2248" i="62"/>
  <c r="D2248" i="62"/>
  <c r="T2247" i="62"/>
  <c r="S2247" i="62"/>
  <c r="M2247" i="62"/>
  <c r="L2247" i="62"/>
  <c r="E2247" i="62"/>
  <c r="D2247" i="62"/>
  <c r="T2246" i="62"/>
  <c r="S2246" i="62"/>
  <c r="M2246" i="62"/>
  <c r="L2246" i="62"/>
  <c r="E2246" i="62"/>
  <c r="D2246" i="62"/>
  <c r="T2245" i="62"/>
  <c r="S2245" i="62"/>
  <c r="M2245" i="62"/>
  <c r="L2245" i="62"/>
  <c r="E2245" i="62"/>
  <c r="D2245" i="62"/>
  <c r="T2244" i="62"/>
  <c r="S2244" i="62"/>
  <c r="M2244" i="62"/>
  <c r="L2244" i="62"/>
  <c r="E2244" i="62"/>
  <c r="D2244" i="62"/>
  <c r="T2243" i="62"/>
  <c r="S2243" i="62"/>
  <c r="M2243" i="62"/>
  <c r="L2243" i="62"/>
  <c r="E2243" i="62"/>
  <c r="D2243" i="62"/>
  <c r="T2242" i="62"/>
  <c r="S2242" i="62"/>
  <c r="M2242" i="62"/>
  <c r="L2242" i="62"/>
  <c r="E2242" i="62"/>
  <c r="D2242" i="62"/>
  <c r="T2241" i="62"/>
  <c r="S2241" i="62"/>
  <c r="M2241" i="62"/>
  <c r="L2241" i="62"/>
  <c r="E2241" i="62"/>
  <c r="D2241" i="62"/>
  <c r="T2240" i="62"/>
  <c r="S2240" i="62"/>
  <c r="M2240" i="62"/>
  <c r="L2240" i="62"/>
  <c r="E2240" i="62"/>
  <c r="D2240" i="62"/>
  <c r="T2239" i="62"/>
  <c r="S2239" i="62"/>
  <c r="M2239" i="62"/>
  <c r="L2239" i="62"/>
  <c r="E2239" i="62"/>
  <c r="D2239" i="62"/>
  <c r="T2238" i="62"/>
  <c r="S2238" i="62"/>
  <c r="M2238" i="62"/>
  <c r="L2238" i="62"/>
  <c r="E2238" i="62"/>
  <c r="D2238" i="62"/>
  <c r="T2237" i="62"/>
  <c r="S2237" i="62"/>
  <c r="M2237" i="62"/>
  <c r="L2237" i="62"/>
  <c r="E2237" i="62"/>
  <c r="D2237" i="62"/>
  <c r="T2236" i="62"/>
  <c r="S2236" i="62"/>
  <c r="M2236" i="62"/>
  <c r="L2236" i="62"/>
  <c r="E2236" i="62"/>
  <c r="D2236" i="62"/>
  <c r="T2235" i="62"/>
  <c r="S2235" i="62"/>
  <c r="M2235" i="62"/>
  <c r="L2235" i="62"/>
  <c r="E2235" i="62"/>
  <c r="D2235" i="62"/>
  <c r="T2234" i="62"/>
  <c r="S2234" i="62"/>
  <c r="M2234" i="62"/>
  <c r="L2234" i="62"/>
  <c r="E2234" i="62"/>
  <c r="D2234" i="62"/>
  <c r="T2233" i="62"/>
  <c r="S2233" i="62"/>
  <c r="M2233" i="62"/>
  <c r="L2233" i="62"/>
  <c r="E2233" i="62"/>
  <c r="D2233" i="62"/>
  <c r="T2232" i="62"/>
  <c r="S2232" i="62"/>
  <c r="M2232" i="62"/>
  <c r="L2232" i="62"/>
  <c r="E2232" i="62"/>
  <c r="D2232" i="62"/>
  <c r="T2231" i="62"/>
  <c r="S2231" i="62"/>
  <c r="M2231" i="62"/>
  <c r="L2231" i="62"/>
  <c r="E2231" i="62"/>
  <c r="D2231" i="62"/>
  <c r="T2230" i="62"/>
  <c r="S2230" i="62"/>
  <c r="M2230" i="62"/>
  <c r="L2230" i="62"/>
  <c r="E2230" i="62"/>
  <c r="D2230" i="62"/>
  <c r="T2229" i="62"/>
  <c r="S2229" i="62"/>
  <c r="M2229" i="62"/>
  <c r="L2229" i="62"/>
  <c r="E2229" i="62"/>
  <c r="D2229" i="62"/>
  <c r="T2228" i="62"/>
  <c r="S2228" i="62"/>
  <c r="M2228" i="62"/>
  <c r="L2228" i="62"/>
  <c r="E2228" i="62"/>
  <c r="D2228" i="62"/>
  <c r="T2227" i="62"/>
  <c r="S2227" i="62"/>
  <c r="M2227" i="62"/>
  <c r="L2227" i="62"/>
  <c r="E2227" i="62"/>
  <c r="D2227" i="62"/>
  <c r="T2226" i="62"/>
  <c r="S2226" i="62"/>
  <c r="M2226" i="62"/>
  <c r="L2226" i="62"/>
  <c r="E2226" i="62"/>
  <c r="D2226" i="62"/>
  <c r="T2225" i="62"/>
  <c r="S2225" i="62"/>
  <c r="M2225" i="62"/>
  <c r="L2225" i="62"/>
  <c r="E2225" i="62"/>
  <c r="D2225" i="62"/>
  <c r="T2224" i="62"/>
  <c r="S2224" i="62"/>
  <c r="M2224" i="62"/>
  <c r="L2224" i="62"/>
  <c r="E2224" i="62"/>
  <c r="D2224" i="62"/>
  <c r="T2223" i="62"/>
  <c r="S2223" i="62"/>
  <c r="M2223" i="62"/>
  <c r="L2223" i="62"/>
  <c r="E2223" i="62"/>
  <c r="D2223" i="62"/>
  <c r="T2222" i="62"/>
  <c r="S2222" i="62"/>
  <c r="M2222" i="62"/>
  <c r="L2222" i="62"/>
  <c r="E2222" i="62"/>
  <c r="D2222" i="62"/>
  <c r="T2221" i="62"/>
  <c r="S2221" i="62"/>
  <c r="M2221" i="62"/>
  <c r="L2221" i="62"/>
  <c r="E2221" i="62"/>
  <c r="D2221" i="62"/>
  <c r="T2220" i="62"/>
  <c r="S2220" i="62"/>
  <c r="M2220" i="62"/>
  <c r="L2220" i="62"/>
  <c r="E2220" i="62"/>
  <c r="D2220" i="62"/>
  <c r="T2219" i="62"/>
  <c r="S2219" i="62"/>
  <c r="M2219" i="62"/>
  <c r="L2219" i="62"/>
  <c r="E2219" i="62"/>
  <c r="D2219" i="62"/>
  <c r="T2218" i="62"/>
  <c r="S2218" i="62"/>
  <c r="M2218" i="62"/>
  <c r="L2218" i="62"/>
  <c r="E2218" i="62"/>
  <c r="D2218" i="62"/>
  <c r="T2217" i="62"/>
  <c r="S2217" i="62"/>
  <c r="M2217" i="62"/>
  <c r="L2217" i="62"/>
  <c r="E2217" i="62"/>
  <c r="D2217" i="62"/>
  <c r="T2216" i="62"/>
  <c r="S2216" i="62"/>
  <c r="M2216" i="62"/>
  <c r="L2216" i="62"/>
  <c r="E2216" i="62"/>
  <c r="D2216" i="62"/>
  <c r="T2215" i="62"/>
  <c r="S2215" i="62"/>
  <c r="M2215" i="62"/>
  <c r="L2215" i="62"/>
  <c r="E2215" i="62"/>
  <c r="D2215" i="62"/>
  <c r="T2214" i="62"/>
  <c r="S2214" i="62"/>
  <c r="M2214" i="62"/>
  <c r="L2214" i="62"/>
  <c r="E2214" i="62"/>
  <c r="D2214" i="62"/>
  <c r="T2213" i="62"/>
  <c r="S2213" i="62"/>
  <c r="M2213" i="62"/>
  <c r="L2213" i="62"/>
  <c r="E2213" i="62"/>
  <c r="D2213" i="62"/>
  <c r="T2212" i="62"/>
  <c r="S2212" i="62"/>
  <c r="M2212" i="62"/>
  <c r="L2212" i="62"/>
  <c r="E2212" i="62"/>
  <c r="D2212" i="62"/>
  <c r="T2211" i="62"/>
  <c r="S2211" i="62"/>
  <c r="M2211" i="62"/>
  <c r="L2211" i="62"/>
  <c r="E2211" i="62"/>
  <c r="D2211" i="62"/>
  <c r="T2210" i="62"/>
  <c r="S2210" i="62"/>
  <c r="M2210" i="62"/>
  <c r="L2210" i="62"/>
  <c r="E2210" i="62"/>
  <c r="D2210" i="62"/>
  <c r="T2209" i="62"/>
  <c r="S2209" i="62"/>
  <c r="M2209" i="62"/>
  <c r="L2209" i="62"/>
  <c r="E2209" i="62"/>
  <c r="D2209" i="62"/>
  <c r="T2208" i="62"/>
  <c r="S2208" i="62"/>
  <c r="M2208" i="62"/>
  <c r="L2208" i="62"/>
  <c r="E2208" i="62"/>
  <c r="D2208" i="62"/>
  <c r="T2207" i="62"/>
  <c r="S2207" i="62"/>
  <c r="M2207" i="62"/>
  <c r="L2207" i="62"/>
  <c r="E2207" i="62"/>
  <c r="D2207" i="62"/>
  <c r="T2206" i="62"/>
  <c r="S2206" i="62"/>
  <c r="M2206" i="62"/>
  <c r="L2206" i="62"/>
  <c r="E2206" i="62"/>
  <c r="D2206" i="62"/>
  <c r="T2205" i="62"/>
  <c r="S2205" i="62"/>
  <c r="M2205" i="62"/>
  <c r="L2205" i="62"/>
  <c r="E2205" i="62"/>
  <c r="D2205" i="62"/>
  <c r="T2204" i="62"/>
  <c r="S2204" i="62"/>
  <c r="M2204" i="62"/>
  <c r="L2204" i="62"/>
  <c r="E2204" i="62"/>
  <c r="D2204" i="62"/>
  <c r="T2203" i="62"/>
  <c r="S2203" i="62"/>
  <c r="M2203" i="62"/>
  <c r="L2203" i="62"/>
  <c r="E2203" i="62"/>
  <c r="D2203" i="62"/>
  <c r="T2202" i="62"/>
  <c r="S2202" i="62"/>
  <c r="M2202" i="62"/>
  <c r="L2202" i="62"/>
  <c r="E2202" i="62"/>
  <c r="D2202" i="62"/>
  <c r="T2201" i="62"/>
  <c r="S2201" i="62"/>
  <c r="M2201" i="62"/>
  <c r="L2201" i="62"/>
  <c r="E2201" i="62"/>
  <c r="D2201" i="62"/>
  <c r="T2200" i="62"/>
  <c r="S2200" i="62"/>
  <c r="M2200" i="62"/>
  <c r="L2200" i="62"/>
  <c r="E2200" i="62"/>
  <c r="D2200" i="62"/>
  <c r="T2199" i="62"/>
  <c r="S2199" i="62"/>
  <c r="M2199" i="62"/>
  <c r="L2199" i="62"/>
  <c r="E2199" i="62"/>
  <c r="D2199" i="62"/>
  <c r="T2198" i="62"/>
  <c r="S2198" i="62"/>
  <c r="M2198" i="62"/>
  <c r="L2198" i="62"/>
  <c r="E2198" i="62"/>
  <c r="D2198" i="62"/>
  <c r="T2197" i="62"/>
  <c r="S2197" i="62"/>
  <c r="M2197" i="62"/>
  <c r="L2197" i="62"/>
  <c r="E2197" i="62"/>
  <c r="D2197" i="62"/>
  <c r="T2196" i="62"/>
  <c r="S2196" i="62"/>
  <c r="M2196" i="62"/>
  <c r="L2196" i="62"/>
  <c r="E2196" i="62"/>
  <c r="D2196" i="62"/>
  <c r="T2195" i="62"/>
  <c r="S2195" i="62"/>
  <c r="M2195" i="62"/>
  <c r="L2195" i="62"/>
  <c r="E2195" i="62"/>
  <c r="D2195" i="62"/>
  <c r="T2194" i="62"/>
  <c r="S2194" i="62"/>
  <c r="M2194" i="62"/>
  <c r="L2194" i="62"/>
  <c r="E2194" i="62"/>
  <c r="D2194" i="62"/>
  <c r="T2193" i="62"/>
  <c r="S2193" i="62"/>
  <c r="M2193" i="62"/>
  <c r="L2193" i="62"/>
  <c r="E2193" i="62"/>
  <c r="D2193" i="62"/>
  <c r="T2192" i="62"/>
  <c r="S2192" i="62"/>
  <c r="M2192" i="62"/>
  <c r="L2192" i="62"/>
  <c r="E2192" i="62"/>
  <c r="D2192" i="62"/>
  <c r="T2191" i="62"/>
  <c r="S2191" i="62"/>
  <c r="M2191" i="62"/>
  <c r="L2191" i="62"/>
  <c r="E2191" i="62"/>
  <c r="D2191" i="62"/>
  <c r="T2190" i="62"/>
  <c r="S2190" i="62"/>
  <c r="M2190" i="62"/>
  <c r="L2190" i="62"/>
  <c r="E2190" i="62"/>
  <c r="D2190" i="62"/>
  <c r="T2189" i="62"/>
  <c r="S2189" i="62"/>
  <c r="M2189" i="62"/>
  <c r="L2189" i="62"/>
  <c r="E2189" i="62"/>
  <c r="D2189" i="62"/>
  <c r="T2188" i="62"/>
  <c r="S2188" i="62"/>
  <c r="M2188" i="62"/>
  <c r="L2188" i="62"/>
  <c r="E2188" i="62"/>
  <c r="D2188" i="62"/>
  <c r="T2187" i="62"/>
  <c r="S2187" i="62"/>
  <c r="M2187" i="62"/>
  <c r="L2187" i="62"/>
  <c r="E2187" i="62"/>
  <c r="D2187" i="62"/>
  <c r="T2186" i="62"/>
  <c r="S2186" i="62"/>
  <c r="L2186" i="62"/>
  <c r="M2186" i="62" s="1"/>
  <c r="E2186" i="62"/>
  <c r="D2186" i="62"/>
  <c r="T2185" i="62"/>
  <c r="S2185" i="62"/>
  <c r="L2185" i="62"/>
  <c r="M2185" i="62" s="1"/>
  <c r="E2185" i="62"/>
  <c r="D2185" i="62"/>
  <c r="T2184" i="62"/>
  <c r="S2184" i="62"/>
  <c r="L2184" i="62"/>
  <c r="M2184" i="62" s="1"/>
  <c r="E2184" i="62"/>
  <c r="D2184" i="62"/>
  <c r="T2183" i="62"/>
  <c r="S2183" i="62"/>
  <c r="L2183" i="62"/>
  <c r="M2183" i="62" s="1"/>
  <c r="E2183" i="62"/>
  <c r="D2183" i="62"/>
  <c r="T2182" i="62"/>
  <c r="S2182" i="62"/>
  <c r="L2182" i="62"/>
  <c r="M2182" i="62" s="1"/>
  <c r="E2182" i="62"/>
  <c r="D2182" i="62"/>
  <c r="T2181" i="62"/>
  <c r="S2181" i="62"/>
  <c r="L2181" i="62"/>
  <c r="M2181" i="62" s="1"/>
  <c r="E2181" i="62"/>
  <c r="D2181" i="62"/>
  <c r="T2180" i="62"/>
  <c r="S2180" i="62"/>
  <c r="L2180" i="62"/>
  <c r="M2180" i="62" s="1"/>
  <c r="E2180" i="62"/>
  <c r="D2180" i="62"/>
  <c r="T2179" i="62"/>
  <c r="S2179" i="62"/>
  <c r="L2179" i="62"/>
  <c r="M2179" i="62" s="1"/>
  <c r="E2179" i="62"/>
  <c r="D2179" i="62"/>
  <c r="T2178" i="62"/>
  <c r="S2178" i="62"/>
  <c r="L2178" i="62"/>
  <c r="M2178" i="62" s="1"/>
  <c r="E2178" i="62"/>
  <c r="D2178" i="62"/>
  <c r="T2177" i="62"/>
  <c r="S2177" i="62"/>
  <c r="L2177" i="62"/>
  <c r="M2177" i="62" s="1"/>
  <c r="E2177" i="62"/>
  <c r="D2177" i="62"/>
  <c r="T2176" i="62"/>
  <c r="S2176" i="62"/>
  <c r="L2176" i="62"/>
  <c r="M2176" i="62" s="1"/>
  <c r="E2176" i="62"/>
  <c r="D2176" i="62"/>
  <c r="T2175" i="62"/>
  <c r="S2175" i="62"/>
  <c r="L2175" i="62"/>
  <c r="M2175" i="62" s="1"/>
  <c r="E2175" i="62"/>
  <c r="D2175" i="62"/>
  <c r="T2174" i="62"/>
  <c r="S2174" i="62"/>
  <c r="L2174" i="62"/>
  <c r="M2174" i="62" s="1"/>
  <c r="E2174" i="62"/>
  <c r="D2174" i="62"/>
  <c r="T2173" i="62"/>
  <c r="S2173" i="62"/>
  <c r="L2173" i="62"/>
  <c r="M2173" i="62" s="1"/>
  <c r="E2173" i="62"/>
  <c r="D2173" i="62"/>
  <c r="T2172" i="62"/>
  <c r="S2172" i="62"/>
  <c r="L2172" i="62"/>
  <c r="M2172" i="62" s="1"/>
  <c r="E2172" i="62"/>
  <c r="D2172" i="62"/>
  <c r="T2171" i="62"/>
  <c r="S2171" i="62"/>
  <c r="L2171" i="62"/>
  <c r="M2171" i="62" s="1"/>
  <c r="E2171" i="62"/>
  <c r="D2171" i="62"/>
  <c r="T2170" i="62"/>
  <c r="S2170" i="62"/>
  <c r="M2170" i="62"/>
  <c r="L2170" i="62"/>
  <c r="E2170" i="62"/>
  <c r="D2170" i="62"/>
  <c r="T2169" i="62"/>
  <c r="S2169" i="62"/>
  <c r="L2169" i="62"/>
  <c r="M2169" i="62" s="1"/>
  <c r="E2169" i="62"/>
  <c r="D2169" i="62"/>
  <c r="T2168" i="62"/>
  <c r="S2168" i="62"/>
  <c r="L2168" i="62"/>
  <c r="M2168" i="62" s="1"/>
  <c r="E2168" i="62"/>
  <c r="D2168" i="62"/>
  <c r="T2167" i="62"/>
  <c r="S2167" i="62"/>
  <c r="M2167" i="62"/>
  <c r="L2167" i="62"/>
  <c r="E2167" i="62"/>
  <c r="D2167" i="62"/>
  <c r="T2166" i="62"/>
  <c r="S2166" i="62"/>
  <c r="L2166" i="62"/>
  <c r="M2166" i="62" s="1"/>
  <c r="E2166" i="62"/>
  <c r="D2166" i="62"/>
  <c r="T2165" i="62"/>
  <c r="S2165" i="62"/>
  <c r="L2165" i="62"/>
  <c r="M2165" i="62" s="1"/>
  <c r="E2165" i="62"/>
  <c r="D2165" i="62"/>
  <c r="T2164" i="62"/>
  <c r="S2164" i="62"/>
  <c r="L2164" i="62"/>
  <c r="M2164" i="62" s="1"/>
  <c r="E2164" i="62"/>
  <c r="D2164" i="62"/>
  <c r="T2163" i="62"/>
  <c r="S2163" i="62"/>
  <c r="L2163" i="62"/>
  <c r="M2163" i="62" s="1"/>
  <c r="E2163" i="62"/>
  <c r="D2163" i="62"/>
  <c r="T2162" i="62"/>
  <c r="S2162" i="62"/>
  <c r="L2162" i="62"/>
  <c r="M2162" i="62" s="1"/>
  <c r="E2162" i="62"/>
  <c r="D2162" i="62"/>
  <c r="T2161" i="62"/>
  <c r="S2161" i="62"/>
  <c r="L2161" i="62"/>
  <c r="M2161" i="62" s="1"/>
  <c r="E2161" i="62"/>
  <c r="D2161" i="62"/>
  <c r="T2160" i="62"/>
  <c r="S2160" i="62"/>
  <c r="L2160" i="62"/>
  <c r="M2160" i="62" s="1"/>
  <c r="E2160" i="62"/>
  <c r="D2160" i="62"/>
  <c r="T2159" i="62"/>
  <c r="S2159" i="62"/>
  <c r="L2159" i="62"/>
  <c r="M2159" i="62" s="1"/>
  <c r="E2159" i="62"/>
  <c r="D2159" i="62"/>
  <c r="T2158" i="62"/>
  <c r="S2158" i="62"/>
  <c r="L2158" i="62"/>
  <c r="M2158" i="62" s="1"/>
  <c r="E2158" i="62"/>
  <c r="D2158" i="62"/>
  <c r="T2157" i="62"/>
  <c r="S2157" i="62"/>
  <c r="L2157" i="62"/>
  <c r="M2157" i="62" s="1"/>
  <c r="E2157" i="62"/>
  <c r="D2157" i="62"/>
  <c r="T2156" i="62"/>
  <c r="S2156" i="62"/>
  <c r="L2156" i="62"/>
  <c r="M2156" i="62" s="1"/>
  <c r="E2156" i="62"/>
  <c r="D2156" i="62"/>
  <c r="T2155" i="62"/>
  <c r="S2155" i="62"/>
  <c r="L2155" i="62"/>
  <c r="M2155" i="62" s="1"/>
  <c r="E2155" i="62"/>
  <c r="D2155" i="62"/>
  <c r="T2154" i="62"/>
  <c r="S2154" i="62"/>
  <c r="M2154" i="62"/>
  <c r="L2154" i="62"/>
  <c r="E2154" i="62"/>
  <c r="D2154" i="62"/>
  <c r="T2153" i="62"/>
  <c r="S2153" i="62"/>
  <c r="L2153" i="62"/>
  <c r="M2153" i="62" s="1"/>
  <c r="E2153" i="62"/>
  <c r="D2153" i="62"/>
  <c r="T2152" i="62"/>
  <c r="S2152" i="62"/>
  <c r="L2152" i="62"/>
  <c r="M2152" i="62" s="1"/>
  <c r="E2152" i="62"/>
  <c r="D2152" i="62"/>
  <c r="T2151" i="62"/>
  <c r="S2151" i="62"/>
  <c r="M2151" i="62"/>
  <c r="L2151" i="62"/>
  <c r="E2151" i="62"/>
  <c r="D2151" i="62"/>
  <c r="T2150" i="62"/>
  <c r="S2150" i="62"/>
  <c r="L2150" i="62"/>
  <c r="M2150" i="62" s="1"/>
  <c r="E2150" i="62"/>
  <c r="D2150" i="62"/>
  <c r="T2149" i="62"/>
  <c r="S2149" i="62"/>
  <c r="L2149" i="62"/>
  <c r="M2149" i="62" s="1"/>
  <c r="E2149" i="62"/>
  <c r="D2149" i="62"/>
  <c r="T2148" i="62"/>
  <c r="S2148" i="62"/>
  <c r="L2148" i="62"/>
  <c r="M2148" i="62" s="1"/>
  <c r="E2148" i="62"/>
  <c r="D2148" i="62"/>
  <c r="T2147" i="62"/>
  <c r="S2147" i="62"/>
  <c r="L2147" i="62"/>
  <c r="M2147" i="62" s="1"/>
  <c r="E2147" i="62"/>
  <c r="D2147" i="62"/>
  <c r="T2146" i="62"/>
  <c r="S2146" i="62"/>
  <c r="L2146" i="62"/>
  <c r="M2146" i="62" s="1"/>
  <c r="E2146" i="62"/>
  <c r="D2146" i="62"/>
  <c r="T2145" i="62"/>
  <c r="S2145" i="62"/>
  <c r="L2145" i="62"/>
  <c r="M2145" i="62" s="1"/>
  <c r="E2145" i="62"/>
  <c r="D2145" i="62"/>
  <c r="T2144" i="62"/>
  <c r="S2144" i="62"/>
  <c r="L2144" i="62"/>
  <c r="M2144" i="62" s="1"/>
  <c r="E2144" i="62"/>
  <c r="D2144" i="62"/>
  <c r="T2143" i="62"/>
  <c r="S2143" i="62"/>
  <c r="L2143" i="62"/>
  <c r="M2143" i="62" s="1"/>
  <c r="E2143" i="62"/>
  <c r="D2143" i="62"/>
  <c r="T2142" i="62"/>
  <c r="S2142" i="62"/>
  <c r="M2142" i="62"/>
  <c r="L2142" i="62"/>
  <c r="E2142" i="62"/>
  <c r="D2142" i="62"/>
  <c r="T2141" i="62"/>
  <c r="S2141" i="62"/>
  <c r="L2141" i="62"/>
  <c r="M2141" i="62" s="1"/>
  <c r="E2141" i="62"/>
  <c r="D2141" i="62"/>
  <c r="T2140" i="62"/>
  <c r="S2140" i="62"/>
  <c r="L2140" i="62"/>
  <c r="M2140" i="62" s="1"/>
  <c r="E2140" i="62"/>
  <c r="D2140" i="62"/>
  <c r="T2139" i="62"/>
  <c r="S2139" i="62"/>
  <c r="M2139" i="62"/>
  <c r="L2139" i="62"/>
  <c r="E2139" i="62"/>
  <c r="D2139" i="62"/>
  <c r="T2138" i="62"/>
  <c r="S2138" i="62"/>
  <c r="M2138" i="62"/>
  <c r="L2138" i="62"/>
  <c r="E2138" i="62"/>
  <c r="D2138" i="62"/>
  <c r="T2137" i="62"/>
  <c r="S2137" i="62"/>
  <c r="L2137" i="62"/>
  <c r="M2137" i="62" s="1"/>
  <c r="E2137" i="62"/>
  <c r="D2137" i="62"/>
  <c r="T2136" i="62"/>
  <c r="S2136" i="62"/>
  <c r="L2136" i="62"/>
  <c r="M2136" i="62" s="1"/>
  <c r="E2136" i="62"/>
  <c r="D2136" i="62"/>
  <c r="T2135" i="62"/>
  <c r="S2135" i="62"/>
  <c r="M2135" i="62"/>
  <c r="L2135" i="62"/>
  <c r="E2135" i="62"/>
  <c r="D2135" i="62"/>
  <c r="T2134" i="62"/>
  <c r="S2134" i="62"/>
  <c r="L2134" i="62"/>
  <c r="M2134" i="62" s="1"/>
  <c r="E2134" i="62"/>
  <c r="D2134" i="62"/>
  <c r="T2133" i="62"/>
  <c r="S2133" i="62"/>
  <c r="L2133" i="62"/>
  <c r="M2133" i="62" s="1"/>
  <c r="E2133" i="62"/>
  <c r="D2133" i="62"/>
  <c r="T2132" i="62"/>
  <c r="S2132" i="62"/>
  <c r="L2132" i="62"/>
  <c r="M2132" i="62" s="1"/>
  <c r="E2132" i="62"/>
  <c r="D2132" i="62"/>
  <c r="T2131" i="62"/>
  <c r="S2131" i="62"/>
  <c r="L2131" i="62"/>
  <c r="M2131" i="62" s="1"/>
  <c r="E2131" i="62"/>
  <c r="D2131" i="62"/>
  <c r="T2130" i="62"/>
  <c r="S2130" i="62"/>
  <c r="M2130" i="62"/>
  <c r="L2130" i="62"/>
  <c r="E2130" i="62"/>
  <c r="D2130" i="62"/>
  <c r="T2129" i="62"/>
  <c r="S2129" i="62"/>
  <c r="L2129" i="62"/>
  <c r="M2129" i="62" s="1"/>
  <c r="E2129" i="62"/>
  <c r="D2129" i="62"/>
  <c r="T2128" i="62"/>
  <c r="S2128" i="62"/>
  <c r="L2128" i="62"/>
  <c r="M2128" i="62" s="1"/>
  <c r="E2128" i="62"/>
  <c r="D2128" i="62"/>
  <c r="T2127" i="62"/>
  <c r="S2127" i="62"/>
  <c r="M2127" i="62"/>
  <c r="L2127" i="62"/>
  <c r="E2127" i="62"/>
  <c r="D2127" i="62"/>
  <c r="T2126" i="62"/>
  <c r="S2126" i="62"/>
  <c r="M2126" i="62"/>
  <c r="L2126" i="62"/>
  <c r="E2126" i="62"/>
  <c r="D2126" i="62"/>
  <c r="T2125" i="62"/>
  <c r="S2125" i="62"/>
  <c r="L2125" i="62"/>
  <c r="M2125" i="62" s="1"/>
  <c r="E2125" i="62"/>
  <c r="D2125" i="62"/>
  <c r="T2124" i="62"/>
  <c r="S2124" i="62"/>
  <c r="L2124" i="62"/>
  <c r="M2124" i="62" s="1"/>
  <c r="E2124" i="62"/>
  <c r="D2124" i="62"/>
  <c r="T2123" i="62"/>
  <c r="S2123" i="62"/>
  <c r="M2123" i="62"/>
  <c r="L2123" i="62"/>
  <c r="E2123" i="62"/>
  <c r="D2123" i="62"/>
  <c r="T2122" i="62"/>
  <c r="S2122" i="62"/>
  <c r="L2122" i="62"/>
  <c r="M2122" i="62" s="1"/>
  <c r="E2122" i="62"/>
  <c r="D2122" i="62"/>
  <c r="T2121" i="62"/>
  <c r="S2121" i="62"/>
  <c r="L2121" i="62"/>
  <c r="M2121" i="62" s="1"/>
  <c r="E2121" i="62"/>
  <c r="D2121" i="62"/>
  <c r="T2120" i="62"/>
  <c r="S2120" i="62"/>
  <c r="L2120" i="62"/>
  <c r="M2120" i="62" s="1"/>
  <c r="E2120" i="62"/>
  <c r="D2120" i="62"/>
  <c r="T2119" i="62"/>
  <c r="S2119" i="62"/>
  <c r="L2119" i="62"/>
  <c r="M2119" i="62" s="1"/>
  <c r="E2119" i="62"/>
  <c r="D2119" i="62"/>
  <c r="T2118" i="62"/>
  <c r="S2118" i="62"/>
  <c r="L2118" i="62"/>
  <c r="M2118" i="62" s="1"/>
  <c r="E2118" i="62"/>
  <c r="D2118" i="62"/>
  <c r="T2117" i="62"/>
  <c r="S2117" i="62"/>
  <c r="L2117" i="62"/>
  <c r="M2117" i="62" s="1"/>
  <c r="E2117" i="62"/>
  <c r="D2117" i="62"/>
  <c r="T2116" i="62"/>
  <c r="S2116" i="62"/>
  <c r="L2116" i="62"/>
  <c r="M2116" i="62" s="1"/>
  <c r="E2116" i="62"/>
  <c r="D2116" i="62"/>
  <c r="T2115" i="62"/>
  <c r="S2115" i="62"/>
  <c r="L2115" i="62"/>
  <c r="M2115" i="62" s="1"/>
  <c r="E2115" i="62"/>
  <c r="D2115" i="62"/>
  <c r="T2114" i="62"/>
  <c r="S2114" i="62"/>
  <c r="M2114" i="62"/>
  <c r="L2114" i="62"/>
  <c r="E2114" i="62"/>
  <c r="D2114" i="62"/>
  <c r="T2113" i="62"/>
  <c r="S2113" i="62"/>
  <c r="L2113" i="62"/>
  <c r="M2113" i="62" s="1"/>
  <c r="E2113" i="62"/>
  <c r="D2113" i="62"/>
  <c r="T2112" i="62"/>
  <c r="S2112" i="62"/>
  <c r="L2112" i="62"/>
  <c r="M2112" i="62" s="1"/>
  <c r="E2112" i="62"/>
  <c r="D2112" i="62"/>
  <c r="T2111" i="62"/>
  <c r="S2111" i="62"/>
  <c r="M2111" i="62"/>
  <c r="L2111" i="62"/>
  <c r="E2111" i="62"/>
  <c r="D2111" i="62"/>
  <c r="T2110" i="62"/>
  <c r="S2110" i="62"/>
  <c r="L2110" i="62"/>
  <c r="M2110" i="62" s="1"/>
  <c r="E2110" i="62"/>
  <c r="D2110" i="62"/>
  <c r="T2109" i="62"/>
  <c r="S2109" i="62"/>
  <c r="L2109" i="62"/>
  <c r="M2109" i="62" s="1"/>
  <c r="E2109" i="62"/>
  <c r="D2109" i="62"/>
  <c r="T2108" i="62"/>
  <c r="S2108" i="62"/>
  <c r="L2108" i="62"/>
  <c r="M2108" i="62" s="1"/>
  <c r="E2108" i="62"/>
  <c r="D2108" i="62"/>
  <c r="T2107" i="62"/>
  <c r="S2107" i="62"/>
  <c r="L2107" i="62"/>
  <c r="M2107" i="62" s="1"/>
  <c r="E2107" i="62"/>
  <c r="D2107" i="62"/>
  <c r="T2106" i="62"/>
  <c r="S2106" i="62"/>
  <c r="M2106" i="62"/>
  <c r="L2106" i="62"/>
  <c r="E2106" i="62"/>
  <c r="D2106" i="62"/>
  <c r="T2105" i="62"/>
  <c r="S2105" i="62"/>
  <c r="L2105" i="62"/>
  <c r="M2105" i="62" s="1"/>
  <c r="E2105" i="62"/>
  <c r="D2105" i="62"/>
  <c r="T2104" i="62"/>
  <c r="S2104" i="62"/>
  <c r="L2104" i="62"/>
  <c r="M2104" i="62" s="1"/>
  <c r="E2104" i="62"/>
  <c r="D2104" i="62"/>
  <c r="T2103" i="62"/>
  <c r="S2103" i="62"/>
  <c r="M2103" i="62"/>
  <c r="L2103" i="62"/>
  <c r="E2103" i="62"/>
  <c r="D2103" i="62"/>
  <c r="T2102" i="62"/>
  <c r="S2102" i="62"/>
  <c r="L2102" i="62"/>
  <c r="M2102" i="62" s="1"/>
  <c r="E2102" i="62"/>
  <c r="D2102" i="62"/>
  <c r="T2101" i="62"/>
  <c r="S2101" i="62"/>
  <c r="L2101" i="62"/>
  <c r="M2101" i="62" s="1"/>
  <c r="E2101" i="62"/>
  <c r="D2101" i="62"/>
  <c r="T2100" i="62"/>
  <c r="S2100" i="62"/>
  <c r="L2100" i="62"/>
  <c r="M2100" i="62" s="1"/>
  <c r="E2100" i="62"/>
  <c r="D2100" i="62"/>
  <c r="T2099" i="62"/>
  <c r="S2099" i="62"/>
  <c r="L2099" i="62"/>
  <c r="M2099" i="62" s="1"/>
  <c r="E2099" i="62"/>
  <c r="D2099" i="62"/>
  <c r="T2098" i="62"/>
  <c r="S2098" i="62"/>
  <c r="L2098" i="62"/>
  <c r="M2098" i="62" s="1"/>
  <c r="E2098" i="62"/>
  <c r="D2098" i="62"/>
  <c r="T2097" i="62"/>
  <c r="S2097" i="62"/>
  <c r="L2097" i="62"/>
  <c r="M2097" i="62" s="1"/>
  <c r="E2097" i="62"/>
  <c r="D2097" i="62"/>
  <c r="T2096" i="62"/>
  <c r="S2096" i="62"/>
  <c r="L2096" i="62"/>
  <c r="M2096" i="62" s="1"/>
  <c r="E2096" i="62"/>
  <c r="D2096" i="62"/>
  <c r="T2095" i="62"/>
  <c r="S2095" i="62"/>
  <c r="L2095" i="62"/>
  <c r="M2095" i="62" s="1"/>
  <c r="E2095" i="62"/>
  <c r="D2095" i="62"/>
  <c r="T2094" i="62"/>
  <c r="S2094" i="62"/>
  <c r="M2094" i="62"/>
  <c r="L2094" i="62"/>
  <c r="E2094" i="62"/>
  <c r="D2094" i="62"/>
  <c r="T2093" i="62"/>
  <c r="S2093" i="62"/>
  <c r="L2093" i="62"/>
  <c r="M2093" i="62" s="1"/>
  <c r="E2093" i="62"/>
  <c r="D2093" i="62"/>
  <c r="T2092" i="62"/>
  <c r="S2092" i="62"/>
  <c r="M2092" i="62"/>
  <c r="L2092" i="62"/>
  <c r="E2092" i="62"/>
  <c r="D2092" i="62"/>
  <c r="T2091" i="62"/>
  <c r="S2091" i="62"/>
  <c r="M2091" i="62"/>
  <c r="L2091" i="62"/>
  <c r="E2091" i="62"/>
  <c r="D2091" i="62"/>
  <c r="T2090" i="62"/>
  <c r="S2090" i="62"/>
  <c r="M2090" i="62"/>
  <c r="L2090" i="62"/>
  <c r="E2090" i="62"/>
  <c r="D2090" i="62"/>
  <c r="T2089" i="62"/>
  <c r="S2089" i="62"/>
  <c r="M2089" i="62"/>
  <c r="L2089" i="62"/>
  <c r="E2089" i="62"/>
  <c r="D2089" i="62"/>
  <c r="T2088" i="62"/>
  <c r="S2088" i="62"/>
  <c r="M2088" i="62"/>
  <c r="L2088" i="62"/>
  <c r="E2088" i="62"/>
  <c r="D2088" i="62"/>
  <c r="T2087" i="62"/>
  <c r="S2087" i="62"/>
  <c r="M2087" i="62"/>
  <c r="L2087" i="62"/>
  <c r="E2087" i="62"/>
  <c r="D2087" i="62"/>
  <c r="T2086" i="62"/>
  <c r="S2086" i="62"/>
  <c r="M2086" i="62"/>
  <c r="L2086" i="62"/>
  <c r="E2086" i="62"/>
  <c r="D2086" i="62"/>
  <c r="T2085" i="62"/>
  <c r="S2085" i="62"/>
  <c r="M2085" i="62"/>
  <c r="L2085" i="62"/>
  <c r="E2085" i="62"/>
  <c r="D2085" i="62"/>
  <c r="T2084" i="62"/>
  <c r="S2084" i="62"/>
  <c r="M2084" i="62"/>
  <c r="L2084" i="62"/>
  <c r="E2084" i="62"/>
  <c r="D2084" i="62"/>
  <c r="T2083" i="62"/>
  <c r="S2083" i="62"/>
  <c r="M2083" i="62"/>
  <c r="L2083" i="62"/>
  <c r="E2083" i="62"/>
  <c r="D2083" i="62"/>
  <c r="T2082" i="62"/>
  <c r="S2082" i="62"/>
  <c r="M2082" i="62"/>
  <c r="L2082" i="62"/>
  <c r="E2082" i="62"/>
  <c r="D2082" i="62"/>
  <c r="T2081" i="62"/>
  <c r="S2081" i="62"/>
  <c r="M2081" i="62"/>
  <c r="L2081" i="62"/>
  <c r="E2081" i="62"/>
  <c r="D2081" i="62"/>
  <c r="T2080" i="62"/>
  <c r="S2080" i="62"/>
  <c r="M2080" i="62"/>
  <c r="L2080" i="62"/>
  <c r="E2080" i="62"/>
  <c r="D2080" i="62"/>
  <c r="T2079" i="62"/>
  <c r="S2079" i="62"/>
  <c r="M2079" i="62"/>
  <c r="L2079" i="62"/>
  <c r="E2079" i="62"/>
  <c r="D2079" i="62"/>
  <c r="T2078" i="62"/>
  <c r="S2078" i="62"/>
  <c r="M2078" i="62"/>
  <c r="L2078" i="62"/>
  <c r="E2078" i="62"/>
  <c r="D2078" i="62"/>
  <c r="T2077" i="62"/>
  <c r="S2077" i="62"/>
  <c r="M2077" i="62"/>
  <c r="L2077" i="62"/>
  <c r="E2077" i="62"/>
  <c r="D2077" i="62"/>
  <c r="T2076" i="62"/>
  <c r="S2076" i="62"/>
  <c r="M2076" i="62"/>
  <c r="L2076" i="62"/>
  <c r="E2076" i="62"/>
  <c r="D2076" i="62"/>
  <c r="T2075" i="62"/>
  <c r="S2075" i="62"/>
  <c r="M2075" i="62"/>
  <c r="L2075" i="62"/>
  <c r="E2075" i="62"/>
  <c r="D2075" i="62"/>
  <c r="T2074" i="62"/>
  <c r="S2074" i="62"/>
  <c r="M2074" i="62"/>
  <c r="L2074" i="62"/>
  <c r="E2074" i="62"/>
  <c r="D2074" i="62"/>
  <c r="T2073" i="62"/>
  <c r="S2073" i="62"/>
  <c r="M2073" i="62"/>
  <c r="L2073" i="62"/>
  <c r="E2073" i="62"/>
  <c r="D2073" i="62"/>
  <c r="T2072" i="62"/>
  <c r="S2072" i="62"/>
  <c r="M2072" i="62"/>
  <c r="L2072" i="62"/>
  <c r="E2072" i="62"/>
  <c r="D2072" i="62"/>
  <c r="T2071" i="62"/>
  <c r="S2071" i="62"/>
  <c r="M2071" i="62"/>
  <c r="L2071" i="62"/>
  <c r="E2071" i="62"/>
  <c r="D2071" i="62"/>
  <c r="T2070" i="62"/>
  <c r="S2070" i="62"/>
  <c r="M2070" i="62"/>
  <c r="L2070" i="62"/>
  <c r="E2070" i="62"/>
  <c r="D2070" i="62"/>
  <c r="T2069" i="62"/>
  <c r="S2069" i="62"/>
  <c r="M2069" i="62"/>
  <c r="L2069" i="62"/>
  <c r="E2069" i="62"/>
  <c r="D2069" i="62"/>
  <c r="T2068" i="62"/>
  <c r="S2068" i="62"/>
  <c r="M2068" i="62"/>
  <c r="L2068" i="62"/>
  <c r="E2068" i="62"/>
  <c r="D2068" i="62"/>
  <c r="T2067" i="62"/>
  <c r="S2067" i="62"/>
  <c r="M2067" i="62"/>
  <c r="L2067" i="62"/>
  <c r="E2067" i="62"/>
  <c r="D2067" i="62"/>
  <c r="T2066" i="62"/>
  <c r="S2066" i="62"/>
  <c r="M2066" i="62"/>
  <c r="L2066" i="62"/>
  <c r="E2066" i="62"/>
  <c r="D2066" i="62"/>
  <c r="T2065" i="62"/>
  <c r="S2065" i="62"/>
  <c r="M2065" i="62"/>
  <c r="L2065" i="62"/>
  <c r="E2065" i="62"/>
  <c r="D2065" i="62"/>
  <c r="T2064" i="62"/>
  <c r="S2064" i="62"/>
  <c r="M2064" i="62"/>
  <c r="L2064" i="62"/>
  <c r="E2064" i="62"/>
  <c r="D2064" i="62"/>
  <c r="T2063" i="62"/>
  <c r="S2063" i="62"/>
  <c r="M2063" i="62"/>
  <c r="L2063" i="62"/>
  <c r="E2063" i="62"/>
  <c r="D2063" i="62"/>
  <c r="T2062" i="62"/>
  <c r="S2062" i="62"/>
  <c r="M2062" i="62"/>
  <c r="L2062" i="62"/>
  <c r="E2062" i="62"/>
  <c r="D2062" i="62"/>
  <c r="T2061" i="62"/>
  <c r="S2061" i="62"/>
  <c r="M2061" i="62"/>
  <c r="L2061" i="62"/>
  <c r="E2061" i="62"/>
  <c r="D2061" i="62"/>
  <c r="T2060" i="62"/>
  <c r="S2060" i="62"/>
  <c r="M2060" i="62"/>
  <c r="L2060" i="62"/>
  <c r="E2060" i="62"/>
  <c r="D2060" i="62"/>
  <c r="T2059" i="62"/>
  <c r="S2059" i="62"/>
  <c r="M2059" i="62"/>
  <c r="L2059" i="62"/>
  <c r="E2059" i="62"/>
  <c r="D2059" i="62"/>
  <c r="T2058" i="62"/>
  <c r="S2058" i="62"/>
  <c r="M2058" i="62"/>
  <c r="L2058" i="62"/>
  <c r="E2058" i="62"/>
  <c r="D2058" i="62"/>
  <c r="T2057" i="62"/>
  <c r="S2057" i="62"/>
  <c r="M2057" i="62"/>
  <c r="L2057" i="62"/>
  <c r="E2057" i="62"/>
  <c r="D2057" i="62"/>
  <c r="T2056" i="62"/>
  <c r="S2056" i="62"/>
  <c r="M2056" i="62"/>
  <c r="L2056" i="62"/>
  <c r="E2056" i="62"/>
  <c r="D2056" i="62"/>
  <c r="T2055" i="62"/>
  <c r="S2055" i="62"/>
  <c r="M2055" i="62"/>
  <c r="L2055" i="62"/>
  <c r="E2055" i="62"/>
  <c r="D2055" i="62"/>
  <c r="T2054" i="62"/>
  <c r="S2054" i="62"/>
  <c r="M2054" i="62"/>
  <c r="L2054" i="62"/>
  <c r="E2054" i="62"/>
  <c r="D2054" i="62"/>
  <c r="T2053" i="62"/>
  <c r="S2053" i="62"/>
  <c r="M2053" i="62"/>
  <c r="L2053" i="62"/>
  <c r="E2053" i="62"/>
  <c r="D2053" i="62"/>
  <c r="T2052" i="62"/>
  <c r="S2052" i="62"/>
  <c r="M2052" i="62"/>
  <c r="L2052" i="62"/>
  <c r="E2052" i="62"/>
  <c r="D2052" i="62"/>
  <c r="T2051" i="62"/>
  <c r="S2051" i="62"/>
  <c r="M2051" i="62"/>
  <c r="L2051" i="62"/>
  <c r="E2051" i="62"/>
  <c r="D2051" i="62"/>
  <c r="T2050" i="62"/>
  <c r="S2050" i="62"/>
  <c r="M2050" i="62"/>
  <c r="L2050" i="62"/>
  <c r="E2050" i="62"/>
  <c r="D2050" i="62"/>
  <c r="T2049" i="62"/>
  <c r="S2049" i="62"/>
  <c r="M2049" i="62"/>
  <c r="L2049" i="62"/>
  <c r="E2049" i="62"/>
  <c r="D2049" i="62"/>
  <c r="T2048" i="62"/>
  <c r="S2048" i="62"/>
  <c r="M2048" i="62"/>
  <c r="L2048" i="62"/>
  <c r="E2048" i="62"/>
  <c r="D2048" i="62"/>
  <c r="T2047" i="62"/>
  <c r="S2047" i="62"/>
  <c r="M2047" i="62"/>
  <c r="L2047" i="62"/>
  <c r="E2047" i="62"/>
  <c r="D2047" i="62"/>
  <c r="T2046" i="62"/>
  <c r="S2046" i="62"/>
  <c r="M2046" i="62"/>
  <c r="L2046" i="62"/>
  <c r="E2046" i="62"/>
  <c r="D2046" i="62"/>
  <c r="T2045" i="62"/>
  <c r="S2045" i="62"/>
  <c r="M2045" i="62"/>
  <c r="L2045" i="62"/>
  <c r="E2045" i="62"/>
  <c r="D2045" i="62"/>
  <c r="T2044" i="62"/>
  <c r="S2044" i="62"/>
  <c r="M2044" i="62"/>
  <c r="L2044" i="62"/>
  <c r="E2044" i="62"/>
  <c r="D2044" i="62"/>
  <c r="T2043" i="62"/>
  <c r="S2043" i="62"/>
  <c r="M2043" i="62"/>
  <c r="L2043" i="62"/>
  <c r="E2043" i="62"/>
  <c r="D2043" i="62"/>
  <c r="T2042" i="62"/>
  <c r="S2042" i="62"/>
  <c r="M2042" i="62"/>
  <c r="L2042" i="62"/>
  <c r="E2042" i="62"/>
  <c r="D2042" i="62"/>
  <c r="T2041" i="62"/>
  <c r="S2041" i="62"/>
  <c r="M2041" i="62"/>
  <c r="L2041" i="62"/>
  <c r="E2041" i="62"/>
  <c r="D2041" i="62"/>
  <c r="T2040" i="62"/>
  <c r="S2040" i="62"/>
  <c r="M2040" i="62"/>
  <c r="L2040" i="62"/>
  <c r="E2040" i="62"/>
  <c r="D2040" i="62"/>
  <c r="T2039" i="62"/>
  <c r="S2039" i="62"/>
  <c r="M2039" i="62"/>
  <c r="L2039" i="62"/>
  <c r="E2039" i="62"/>
  <c r="D2039" i="62"/>
  <c r="T2038" i="62"/>
  <c r="S2038" i="62"/>
  <c r="M2038" i="62"/>
  <c r="L2038" i="62"/>
  <c r="E2038" i="62"/>
  <c r="D2038" i="62"/>
  <c r="T2037" i="62"/>
  <c r="S2037" i="62"/>
  <c r="M2037" i="62"/>
  <c r="L2037" i="62"/>
  <c r="E2037" i="62"/>
  <c r="D2037" i="62"/>
  <c r="T2036" i="62"/>
  <c r="S2036" i="62"/>
  <c r="M2036" i="62"/>
  <c r="L2036" i="62"/>
  <c r="E2036" i="62"/>
  <c r="D2036" i="62"/>
  <c r="T2035" i="62"/>
  <c r="S2035" i="62"/>
  <c r="M2035" i="62"/>
  <c r="L2035" i="62"/>
  <c r="E2035" i="62"/>
  <c r="D2035" i="62"/>
  <c r="T2034" i="62"/>
  <c r="S2034" i="62"/>
  <c r="M2034" i="62"/>
  <c r="L2034" i="62"/>
  <c r="E2034" i="62"/>
  <c r="D2034" i="62"/>
  <c r="T2033" i="62"/>
  <c r="S2033" i="62"/>
  <c r="M2033" i="62"/>
  <c r="L2033" i="62"/>
  <c r="E2033" i="62"/>
  <c r="D2033" i="62"/>
  <c r="T2032" i="62"/>
  <c r="S2032" i="62"/>
  <c r="M2032" i="62"/>
  <c r="L2032" i="62"/>
  <c r="E2032" i="62"/>
  <c r="D2032" i="62"/>
  <c r="T2031" i="62"/>
  <c r="S2031" i="62"/>
  <c r="M2031" i="62"/>
  <c r="L2031" i="62"/>
  <c r="E2031" i="62"/>
  <c r="D2031" i="62"/>
  <c r="T2030" i="62"/>
  <c r="S2030" i="62"/>
  <c r="M2030" i="62"/>
  <c r="L2030" i="62"/>
  <c r="E2030" i="62"/>
  <c r="D2030" i="62"/>
  <c r="T2029" i="62"/>
  <c r="S2029" i="62"/>
  <c r="M2029" i="62"/>
  <c r="L2029" i="62"/>
  <c r="E2029" i="62"/>
  <c r="D2029" i="62"/>
  <c r="T2028" i="62"/>
  <c r="S2028" i="62"/>
  <c r="M2028" i="62"/>
  <c r="L2028" i="62"/>
  <c r="E2028" i="62"/>
  <c r="D2028" i="62"/>
  <c r="T2027" i="62"/>
  <c r="S2027" i="62"/>
  <c r="M2027" i="62"/>
  <c r="L2027" i="62"/>
  <c r="E2027" i="62"/>
  <c r="D2027" i="62"/>
  <c r="T2026" i="62"/>
  <c r="S2026" i="62"/>
  <c r="M2026" i="62"/>
  <c r="L2026" i="62"/>
  <c r="E2026" i="62"/>
  <c r="D2026" i="62"/>
  <c r="T2025" i="62"/>
  <c r="S2025" i="62"/>
  <c r="M2025" i="62"/>
  <c r="L2025" i="62"/>
  <c r="E2025" i="62"/>
  <c r="D2025" i="62"/>
  <c r="T2024" i="62"/>
  <c r="S2024" i="62"/>
  <c r="M2024" i="62"/>
  <c r="L2024" i="62"/>
  <c r="E2024" i="62"/>
  <c r="D2024" i="62"/>
  <c r="T2023" i="62"/>
  <c r="S2023" i="62"/>
  <c r="M2023" i="62"/>
  <c r="L2023" i="62"/>
  <c r="E2023" i="62"/>
  <c r="D2023" i="62"/>
  <c r="T2022" i="62"/>
  <c r="S2022" i="62"/>
  <c r="M2022" i="62"/>
  <c r="L2022" i="62"/>
  <c r="E2022" i="62"/>
  <c r="D2022" i="62"/>
  <c r="T2021" i="62"/>
  <c r="S2021" i="62"/>
  <c r="M2021" i="62"/>
  <c r="L2021" i="62"/>
  <c r="E2021" i="62"/>
  <c r="D2021" i="62"/>
  <c r="T2020" i="62"/>
  <c r="S2020" i="62"/>
  <c r="M2020" i="62"/>
  <c r="L2020" i="62"/>
  <c r="E2020" i="62"/>
  <c r="D2020" i="62"/>
  <c r="T2019" i="62"/>
  <c r="S2019" i="62"/>
  <c r="M2019" i="62"/>
  <c r="L2019" i="62"/>
  <c r="E2019" i="62"/>
  <c r="D2019" i="62"/>
  <c r="T2018" i="62"/>
  <c r="S2018" i="62"/>
  <c r="M2018" i="62"/>
  <c r="L2018" i="62"/>
  <c r="E2018" i="62"/>
  <c r="D2018" i="62"/>
  <c r="T2017" i="62"/>
  <c r="S2017" i="62"/>
  <c r="M2017" i="62"/>
  <c r="L2017" i="62"/>
  <c r="E2017" i="62"/>
  <c r="D2017" i="62"/>
  <c r="T2016" i="62"/>
  <c r="S2016" i="62"/>
  <c r="M2016" i="62"/>
  <c r="L2016" i="62"/>
  <c r="E2016" i="62"/>
  <c r="D2016" i="62"/>
  <c r="T2015" i="62"/>
  <c r="S2015" i="62"/>
  <c r="M2015" i="62"/>
  <c r="L2015" i="62"/>
  <c r="E2015" i="62"/>
  <c r="D2015" i="62"/>
  <c r="T2014" i="62"/>
  <c r="S2014" i="62"/>
  <c r="M2014" i="62"/>
  <c r="L2014" i="62"/>
  <c r="E2014" i="62"/>
  <c r="D2014" i="62"/>
  <c r="T2013" i="62"/>
  <c r="S2013" i="62"/>
  <c r="M2013" i="62"/>
  <c r="L2013" i="62"/>
  <c r="E2013" i="62"/>
  <c r="D2013" i="62"/>
  <c r="T2012" i="62"/>
  <c r="S2012" i="62"/>
  <c r="M2012" i="62"/>
  <c r="L2012" i="62"/>
  <c r="E2012" i="62"/>
  <c r="D2012" i="62"/>
  <c r="T2011" i="62"/>
  <c r="S2011" i="62"/>
  <c r="M2011" i="62"/>
  <c r="L2011" i="62"/>
  <c r="E2011" i="62"/>
  <c r="D2011" i="62"/>
  <c r="T2010" i="62"/>
  <c r="S2010" i="62"/>
  <c r="M2010" i="62"/>
  <c r="L2010" i="62"/>
  <c r="E2010" i="62"/>
  <c r="D2010" i="62"/>
  <c r="T2009" i="62"/>
  <c r="S2009" i="62"/>
  <c r="M2009" i="62"/>
  <c r="L2009" i="62"/>
  <c r="E2009" i="62"/>
  <c r="D2009" i="62"/>
  <c r="T2008" i="62"/>
  <c r="S2008" i="62"/>
  <c r="M2008" i="62"/>
  <c r="L2008" i="62"/>
  <c r="E2008" i="62"/>
  <c r="D2008" i="62"/>
  <c r="T2007" i="62"/>
  <c r="S2007" i="62"/>
  <c r="M2007" i="62"/>
  <c r="L2007" i="62"/>
  <c r="E2007" i="62"/>
  <c r="D2007" i="62"/>
  <c r="T2006" i="62"/>
  <c r="S2006" i="62"/>
  <c r="M2006" i="62"/>
  <c r="L2006" i="62"/>
  <c r="E2006" i="62"/>
  <c r="D2006" i="62"/>
  <c r="T2005" i="62"/>
  <c r="S2005" i="62"/>
  <c r="M2005" i="62"/>
  <c r="L2005" i="62"/>
  <c r="E2005" i="62"/>
  <c r="D2005" i="62"/>
  <c r="T2004" i="62"/>
  <c r="S2004" i="62"/>
  <c r="M2004" i="62"/>
  <c r="L2004" i="62"/>
  <c r="E2004" i="62"/>
  <c r="D2004" i="62"/>
  <c r="T2003" i="62"/>
  <c r="S2003" i="62"/>
  <c r="M2003" i="62"/>
  <c r="L2003" i="62"/>
  <c r="E2003" i="62"/>
  <c r="D2003" i="62"/>
  <c r="T2002" i="62"/>
  <c r="S2002" i="62"/>
  <c r="M2002" i="62"/>
  <c r="L2002" i="62"/>
  <c r="E2002" i="62"/>
  <c r="D2002" i="62"/>
  <c r="T2001" i="62"/>
  <c r="S2001" i="62"/>
  <c r="M2001" i="62"/>
  <c r="L2001" i="62"/>
  <c r="E2001" i="62"/>
  <c r="D2001" i="62"/>
  <c r="T2000" i="62"/>
  <c r="S2000" i="62"/>
  <c r="M2000" i="62"/>
  <c r="L2000" i="62"/>
  <c r="E2000" i="62"/>
  <c r="D2000" i="62"/>
  <c r="T1999" i="62"/>
  <c r="S1999" i="62"/>
  <c r="M1999" i="62"/>
  <c r="L1999" i="62"/>
  <c r="E1999" i="62"/>
  <c r="D1999" i="62"/>
  <c r="T1998" i="62"/>
  <c r="S1998" i="62"/>
  <c r="M1998" i="62"/>
  <c r="L1998" i="62"/>
  <c r="E1998" i="62"/>
  <c r="D1998" i="62"/>
  <c r="T1997" i="62"/>
  <c r="S1997" i="62"/>
  <c r="M1997" i="62"/>
  <c r="L1997" i="62"/>
  <c r="E1997" i="62"/>
  <c r="D1997" i="62"/>
  <c r="T1996" i="62"/>
  <c r="S1996" i="62"/>
  <c r="M1996" i="62"/>
  <c r="L1996" i="62"/>
  <c r="E1996" i="62"/>
  <c r="D1996" i="62"/>
  <c r="T1995" i="62"/>
  <c r="S1995" i="62"/>
  <c r="M1995" i="62"/>
  <c r="L1995" i="62"/>
  <c r="E1995" i="62"/>
  <c r="D1995" i="62"/>
  <c r="T1994" i="62"/>
  <c r="S1994" i="62"/>
  <c r="M1994" i="62"/>
  <c r="L1994" i="62"/>
  <c r="E1994" i="62"/>
  <c r="D1994" i="62"/>
  <c r="T1993" i="62"/>
  <c r="S1993" i="62"/>
  <c r="M1993" i="62"/>
  <c r="L1993" i="62"/>
  <c r="E1993" i="62"/>
  <c r="D1993" i="62"/>
  <c r="T1992" i="62"/>
  <c r="S1992" i="62"/>
  <c r="M1992" i="62"/>
  <c r="L1992" i="62"/>
  <c r="E1992" i="62"/>
  <c r="D1992" i="62"/>
  <c r="T1991" i="62"/>
  <c r="S1991" i="62"/>
  <c r="M1991" i="62"/>
  <c r="L1991" i="62"/>
  <c r="E1991" i="62"/>
  <c r="D1991" i="62"/>
  <c r="T1990" i="62"/>
  <c r="S1990" i="62"/>
  <c r="M1990" i="62"/>
  <c r="L1990" i="62"/>
  <c r="E1990" i="62"/>
  <c r="D1990" i="62"/>
  <c r="T1989" i="62"/>
  <c r="S1989" i="62"/>
  <c r="M1989" i="62"/>
  <c r="L1989" i="62"/>
  <c r="E1989" i="62"/>
  <c r="D1989" i="62"/>
  <c r="T1988" i="62"/>
  <c r="S1988" i="62"/>
  <c r="M1988" i="62"/>
  <c r="L1988" i="62"/>
  <c r="E1988" i="62"/>
  <c r="D1988" i="62"/>
  <c r="T1987" i="62"/>
  <c r="S1987" i="62"/>
  <c r="M1987" i="62"/>
  <c r="L1987" i="62"/>
  <c r="E1987" i="62"/>
  <c r="D1987" i="62"/>
  <c r="T1986" i="62"/>
  <c r="S1986" i="62"/>
  <c r="M1986" i="62"/>
  <c r="L1986" i="62"/>
  <c r="E1986" i="62"/>
  <c r="D1986" i="62"/>
  <c r="T1985" i="62"/>
  <c r="S1985" i="62"/>
  <c r="M1985" i="62"/>
  <c r="L1985" i="62"/>
  <c r="E1985" i="62"/>
  <c r="D1985" i="62"/>
  <c r="T1984" i="62"/>
  <c r="S1984" i="62"/>
  <c r="M1984" i="62"/>
  <c r="L1984" i="62"/>
  <c r="E1984" i="62"/>
  <c r="D1984" i="62"/>
  <c r="T1983" i="62"/>
  <c r="S1983" i="62"/>
  <c r="M1983" i="62"/>
  <c r="L1983" i="62"/>
  <c r="E1983" i="62"/>
  <c r="D1983" i="62"/>
  <c r="T1982" i="62"/>
  <c r="S1982" i="62"/>
  <c r="M1982" i="62"/>
  <c r="L1982" i="62"/>
  <c r="E1982" i="62"/>
  <c r="D1982" i="62"/>
  <c r="T1981" i="62"/>
  <c r="S1981" i="62"/>
  <c r="M1981" i="62"/>
  <c r="L1981" i="62"/>
  <c r="E1981" i="62"/>
  <c r="D1981" i="62"/>
  <c r="T1980" i="62"/>
  <c r="S1980" i="62"/>
  <c r="M1980" i="62"/>
  <c r="L1980" i="62"/>
  <c r="E1980" i="62"/>
  <c r="D1980" i="62"/>
  <c r="T1979" i="62"/>
  <c r="S1979" i="62"/>
  <c r="M1979" i="62"/>
  <c r="L1979" i="62"/>
  <c r="E1979" i="62"/>
  <c r="D1979" i="62"/>
  <c r="T1978" i="62"/>
  <c r="S1978" i="62"/>
  <c r="M1978" i="62"/>
  <c r="L1978" i="62"/>
  <c r="E1978" i="62"/>
  <c r="D1978" i="62"/>
  <c r="T1977" i="62"/>
  <c r="S1977" i="62"/>
  <c r="M1977" i="62"/>
  <c r="L1977" i="62"/>
  <c r="E1977" i="62"/>
  <c r="D1977" i="62"/>
  <c r="T1976" i="62"/>
  <c r="S1976" i="62"/>
  <c r="M1976" i="62"/>
  <c r="L1976" i="62"/>
  <c r="E1976" i="62"/>
  <c r="D1976" i="62"/>
  <c r="T1975" i="62"/>
  <c r="S1975" i="62"/>
  <c r="M1975" i="62"/>
  <c r="L1975" i="62"/>
  <c r="E1975" i="62"/>
  <c r="D1975" i="62"/>
  <c r="T1974" i="62"/>
  <c r="S1974" i="62"/>
  <c r="M1974" i="62"/>
  <c r="L1974" i="62"/>
  <c r="E1974" i="62"/>
  <c r="D1974" i="62"/>
  <c r="T1973" i="62"/>
  <c r="S1973" i="62"/>
  <c r="M1973" i="62"/>
  <c r="L1973" i="62"/>
  <c r="E1973" i="62"/>
  <c r="D1973" i="62"/>
  <c r="T1972" i="62"/>
  <c r="S1972" i="62"/>
  <c r="M1972" i="62"/>
  <c r="L1972" i="62"/>
  <c r="E1972" i="62"/>
  <c r="D1972" i="62"/>
  <c r="T1971" i="62"/>
  <c r="S1971" i="62"/>
  <c r="M1971" i="62"/>
  <c r="L1971" i="62"/>
  <c r="E1971" i="62"/>
  <c r="D1971" i="62"/>
  <c r="T1970" i="62"/>
  <c r="S1970" i="62"/>
  <c r="M1970" i="62"/>
  <c r="L1970" i="62"/>
  <c r="E1970" i="62"/>
  <c r="D1970" i="62"/>
  <c r="T1969" i="62"/>
  <c r="S1969" i="62"/>
  <c r="M1969" i="62"/>
  <c r="L1969" i="62"/>
  <c r="E1969" i="62"/>
  <c r="D1969" i="62"/>
  <c r="T1968" i="62"/>
  <c r="S1968" i="62"/>
  <c r="M1968" i="62"/>
  <c r="L1968" i="62"/>
  <c r="E1968" i="62"/>
  <c r="D1968" i="62"/>
  <c r="T1967" i="62"/>
  <c r="S1967" i="62"/>
  <c r="M1967" i="62"/>
  <c r="L1967" i="62"/>
  <c r="E1967" i="62"/>
  <c r="D1967" i="62"/>
  <c r="T1966" i="62"/>
  <c r="S1966" i="62"/>
  <c r="M1966" i="62"/>
  <c r="L1966" i="62"/>
  <c r="E1966" i="62"/>
  <c r="D1966" i="62"/>
  <c r="T1965" i="62"/>
  <c r="S1965" i="62"/>
  <c r="M1965" i="62"/>
  <c r="L1965" i="62"/>
  <c r="E1965" i="62"/>
  <c r="D1965" i="62"/>
  <c r="T1964" i="62"/>
  <c r="S1964" i="62"/>
  <c r="M1964" i="62"/>
  <c r="L1964" i="62"/>
  <c r="E1964" i="62"/>
  <c r="D1964" i="62"/>
  <c r="T1963" i="62"/>
  <c r="S1963" i="62"/>
  <c r="M1963" i="62"/>
  <c r="L1963" i="62"/>
  <c r="E1963" i="62"/>
  <c r="D1963" i="62"/>
  <c r="T1962" i="62"/>
  <c r="S1962" i="62"/>
  <c r="M1962" i="62"/>
  <c r="L1962" i="62"/>
  <c r="E1962" i="62"/>
  <c r="D1962" i="62"/>
  <c r="T1961" i="62"/>
  <c r="S1961" i="62"/>
  <c r="M1961" i="62"/>
  <c r="L1961" i="62"/>
  <c r="E1961" i="62"/>
  <c r="D1961" i="62"/>
  <c r="T1960" i="62"/>
  <c r="S1960" i="62"/>
  <c r="M1960" i="62"/>
  <c r="L1960" i="62"/>
  <c r="E1960" i="62"/>
  <c r="D1960" i="62"/>
  <c r="T1959" i="62"/>
  <c r="S1959" i="62"/>
  <c r="M1959" i="62"/>
  <c r="L1959" i="62"/>
  <c r="E1959" i="62"/>
  <c r="D1959" i="62"/>
  <c r="T1958" i="62"/>
  <c r="S1958" i="62"/>
  <c r="M1958" i="62"/>
  <c r="L1958" i="62"/>
  <c r="E1958" i="62"/>
  <c r="D1958" i="62"/>
  <c r="T1957" i="62"/>
  <c r="S1957" i="62"/>
  <c r="M1957" i="62"/>
  <c r="L1957" i="62"/>
  <c r="E1957" i="62"/>
  <c r="D1957" i="62"/>
  <c r="T1956" i="62"/>
  <c r="S1956" i="62"/>
  <c r="M1956" i="62"/>
  <c r="L1956" i="62"/>
  <c r="E1956" i="62"/>
  <c r="D1956" i="62"/>
  <c r="T1955" i="62"/>
  <c r="S1955" i="62"/>
  <c r="M1955" i="62"/>
  <c r="L1955" i="62"/>
  <c r="E1955" i="62"/>
  <c r="D1955" i="62"/>
  <c r="T1954" i="62"/>
  <c r="S1954" i="62"/>
  <c r="M1954" i="62"/>
  <c r="L1954" i="62"/>
  <c r="E1954" i="62"/>
  <c r="D1954" i="62"/>
  <c r="T1953" i="62"/>
  <c r="S1953" i="62"/>
  <c r="M1953" i="62"/>
  <c r="L1953" i="62"/>
  <c r="E1953" i="62"/>
  <c r="D1953" i="62"/>
  <c r="T1952" i="62"/>
  <c r="S1952" i="62"/>
  <c r="M1952" i="62"/>
  <c r="L1952" i="62"/>
  <c r="E1952" i="62"/>
  <c r="D1952" i="62"/>
  <c r="T1951" i="62"/>
  <c r="S1951" i="62"/>
  <c r="M1951" i="62"/>
  <c r="L1951" i="62"/>
  <c r="E1951" i="62"/>
  <c r="D1951" i="62"/>
  <c r="T1950" i="62"/>
  <c r="S1950" i="62"/>
  <c r="M1950" i="62"/>
  <c r="L1950" i="62"/>
  <c r="E1950" i="62"/>
  <c r="D1950" i="62"/>
  <c r="T1949" i="62"/>
  <c r="S1949" i="62"/>
  <c r="M1949" i="62"/>
  <c r="L1949" i="62"/>
  <c r="E1949" i="62"/>
  <c r="D1949" i="62"/>
  <c r="T1948" i="62"/>
  <c r="S1948" i="62"/>
  <c r="M1948" i="62"/>
  <c r="L1948" i="62"/>
  <c r="E1948" i="62"/>
  <c r="D1948" i="62"/>
  <c r="T1947" i="62"/>
  <c r="S1947" i="62"/>
  <c r="M1947" i="62"/>
  <c r="L1947" i="62"/>
  <c r="E1947" i="62"/>
  <c r="D1947" i="62"/>
  <c r="T1946" i="62"/>
  <c r="S1946" i="62"/>
  <c r="M1946" i="62"/>
  <c r="L1946" i="62"/>
  <c r="E1946" i="62"/>
  <c r="D1946" i="62"/>
  <c r="T1945" i="62"/>
  <c r="S1945" i="62"/>
  <c r="M1945" i="62"/>
  <c r="L1945" i="62"/>
  <c r="E1945" i="62"/>
  <c r="D1945" i="62"/>
  <c r="T1944" i="62"/>
  <c r="S1944" i="62"/>
  <c r="M1944" i="62"/>
  <c r="L1944" i="62"/>
  <c r="E1944" i="62"/>
  <c r="D1944" i="62"/>
  <c r="T1943" i="62"/>
  <c r="S1943" i="62"/>
  <c r="M1943" i="62"/>
  <c r="L1943" i="62"/>
  <c r="E1943" i="62"/>
  <c r="D1943" i="62"/>
  <c r="T1942" i="62"/>
  <c r="S1942" i="62"/>
  <c r="M1942" i="62"/>
  <c r="L1942" i="62"/>
  <c r="E1942" i="62"/>
  <c r="D1942" i="62"/>
  <c r="T1941" i="62"/>
  <c r="S1941" i="62"/>
  <c r="M1941" i="62"/>
  <c r="L1941" i="62"/>
  <c r="E1941" i="62"/>
  <c r="D1941" i="62"/>
  <c r="T1940" i="62"/>
  <c r="S1940" i="62"/>
  <c r="M1940" i="62"/>
  <c r="L1940" i="62"/>
  <c r="E1940" i="62"/>
  <c r="D1940" i="62"/>
  <c r="T1939" i="62"/>
  <c r="S1939" i="62"/>
  <c r="M1939" i="62"/>
  <c r="L1939" i="62"/>
  <c r="E1939" i="62"/>
  <c r="D1939" i="62"/>
  <c r="T1938" i="62"/>
  <c r="S1938" i="62"/>
  <c r="M1938" i="62"/>
  <c r="L1938" i="62"/>
  <c r="E1938" i="62"/>
  <c r="D1938" i="62"/>
  <c r="T1937" i="62"/>
  <c r="S1937" i="62"/>
  <c r="M1937" i="62"/>
  <c r="L1937" i="62"/>
  <c r="E1937" i="62"/>
  <c r="D1937" i="62"/>
  <c r="T1936" i="62"/>
  <c r="S1936" i="62"/>
  <c r="M1936" i="62"/>
  <c r="L1936" i="62"/>
  <c r="E1936" i="62"/>
  <c r="D1936" i="62"/>
  <c r="T1935" i="62"/>
  <c r="S1935" i="62"/>
  <c r="M1935" i="62"/>
  <c r="L1935" i="62"/>
  <c r="E1935" i="62"/>
  <c r="D1935" i="62"/>
  <c r="T1934" i="62"/>
  <c r="S1934" i="62"/>
  <c r="M1934" i="62"/>
  <c r="L1934" i="62"/>
  <c r="E1934" i="62"/>
  <c r="D1934" i="62"/>
  <c r="T1933" i="62"/>
  <c r="S1933" i="62"/>
  <c r="M1933" i="62"/>
  <c r="L1933" i="62"/>
  <c r="E1933" i="62"/>
  <c r="D1933" i="62"/>
  <c r="T1932" i="62"/>
  <c r="S1932" i="62"/>
  <c r="M1932" i="62"/>
  <c r="L1932" i="62"/>
  <c r="E1932" i="62"/>
  <c r="D1932" i="62"/>
  <c r="T1931" i="62"/>
  <c r="S1931" i="62"/>
  <c r="M1931" i="62"/>
  <c r="L1931" i="62"/>
  <c r="E1931" i="62"/>
  <c r="D1931" i="62"/>
  <c r="T1930" i="62"/>
  <c r="S1930" i="62"/>
  <c r="M1930" i="62"/>
  <c r="L1930" i="62"/>
  <c r="E1930" i="62"/>
  <c r="D1930" i="62"/>
  <c r="T1929" i="62"/>
  <c r="S1929" i="62"/>
  <c r="M1929" i="62"/>
  <c r="L1929" i="62"/>
  <c r="E1929" i="62"/>
  <c r="D1929" i="62"/>
  <c r="T1928" i="62"/>
  <c r="S1928" i="62"/>
  <c r="M1928" i="62"/>
  <c r="L1928" i="62"/>
  <c r="E1928" i="62"/>
  <c r="D1928" i="62"/>
  <c r="T1927" i="62"/>
  <c r="S1927" i="62"/>
  <c r="M1927" i="62"/>
  <c r="L1927" i="62"/>
  <c r="E1927" i="62"/>
  <c r="D1927" i="62"/>
  <c r="T1926" i="62"/>
  <c r="S1926" i="62"/>
  <c r="M1926" i="62"/>
  <c r="L1926" i="62"/>
  <c r="E1926" i="62"/>
  <c r="D1926" i="62"/>
  <c r="T1925" i="62"/>
  <c r="S1925" i="62"/>
  <c r="M1925" i="62"/>
  <c r="L1925" i="62"/>
  <c r="E1925" i="62"/>
  <c r="D1925" i="62"/>
  <c r="T1924" i="62"/>
  <c r="S1924" i="62"/>
  <c r="M1924" i="62"/>
  <c r="L1924" i="62"/>
  <c r="E1924" i="62"/>
  <c r="D1924" i="62"/>
  <c r="T1923" i="62"/>
  <c r="S1923" i="62"/>
  <c r="M1923" i="62"/>
  <c r="L1923" i="62"/>
  <c r="E1923" i="62"/>
  <c r="D1923" i="62"/>
  <c r="T1922" i="62"/>
  <c r="S1922" i="62"/>
  <c r="M1922" i="62"/>
  <c r="L1922" i="62"/>
  <c r="E1922" i="62"/>
  <c r="D1922" i="62"/>
  <c r="T1921" i="62"/>
  <c r="S1921" i="62"/>
  <c r="M1921" i="62"/>
  <c r="L1921" i="62"/>
  <c r="E1921" i="62"/>
  <c r="D1921" i="62"/>
  <c r="T1920" i="62"/>
  <c r="S1920" i="62"/>
  <c r="M1920" i="62"/>
  <c r="L1920" i="62"/>
  <c r="E1920" i="62"/>
  <c r="D1920" i="62"/>
  <c r="T1919" i="62"/>
  <c r="S1919" i="62"/>
  <c r="M1919" i="62"/>
  <c r="L1919" i="62"/>
  <c r="E1919" i="62"/>
  <c r="D1919" i="62"/>
  <c r="T1918" i="62"/>
  <c r="S1918" i="62"/>
  <c r="M1918" i="62"/>
  <c r="L1918" i="62"/>
  <c r="E1918" i="62"/>
  <c r="D1918" i="62"/>
  <c r="T1917" i="62"/>
  <c r="S1917" i="62"/>
  <c r="M1917" i="62"/>
  <c r="L1917" i="62"/>
  <c r="E1917" i="62"/>
  <c r="D1917" i="62"/>
  <c r="T1916" i="62"/>
  <c r="S1916" i="62"/>
  <c r="M1916" i="62"/>
  <c r="L1916" i="62"/>
  <c r="E1916" i="62"/>
  <c r="D1916" i="62"/>
  <c r="T1915" i="62"/>
  <c r="S1915" i="62"/>
  <c r="M1915" i="62"/>
  <c r="L1915" i="62"/>
  <c r="E1915" i="62"/>
  <c r="D1915" i="62"/>
  <c r="T1914" i="62"/>
  <c r="S1914" i="62"/>
  <c r="M1914" i="62"/>
  <c r="L1914" i="62"/>
  <c r="E1914" i="62"/>
  <c r="D1914" i="62"/>
  <c r="T1913" i="62"/>
  <c r="S1913" i="62"/>
  <c r="M1913" i="62"/>
  <c r="L1913" i="62"/>
  <c r="E1913" i="62"/>
  <c r="D1913" i="62"/>
  <c r="T1912" i="62"/>
  <c r="S1912" i="62"/>
  <c r="M1912" i="62"/>
  <c r="L1912" i="62"/>
  <c r="E1912" i="62"/>
  <c r="D1912" i="62"/>
  <c r="T1911" i="62"/>
  <c r="S1911" i="62"/>
  <c r="M1911" i="62"/>
  <c r="L1911" i="62"/>
  <c r="E1911" i="62"/>
  <c r="D1911" i="62"/>
  <c r="T1910" i="62"/>
  <c r="S1910" i="62"/>
  <c r="M1910" i="62"/>
  <c r="L1910" i="62"/>
  <c r="E1910" i="62"/>
  <c r="D1910" i="62"/>
  <c r="T1909" i="62"/>
  <c r="S1909" i="62"/>
  <c r="M1909" i="62"/>
  <c r="L1909" i="62"/>
  <c r="E1909" i="62"/>
  <c r="D1909" i="62"/>
  <c r="T1908" i="62"/>
  <c r="S1908" i="62"/>
  <c r="M1908" i="62"/>
  <c r="L1908" i="62"/>
  <c r="E1908" i="62"/>
  <c r="D1908" i="62"/>
  <c r="T1907" i="62"/>
  <c r="S1907" i="62"/>
  <c r="M1907" i="62"/>
  <c r="L1907" i="62"/>
  <c r="E1907" i="62"/>
  <c r="D1907" i="62"/>
  <c r="T1906" i="62"/>
  <c r="S1906" i="62"/>
  <c r="M1906" i="62"/>
  <c r="L1906" i="62"/>
  <c r="E1906" i="62"/>
  <c r="D1906" i="62"/>
  <c r="T1905" i="62"/>
  <c r="S1905" i="62"/>
  <c r="M1905" i="62"/>
  <c r="L1905" i="62"/>
  <c r="E1905" i="62"/>
  <c r="D1905" i="62"/>
  <c r="T1904" i="62"/>
  <c r="S1904" i="62"/>
  <c r="M1904" i="62"/>
  <c r="L1904" i="62"/>
  <c r="E1904" i="62"/>
  <c r="D1904" i="62"/>
  <c r="T1903" i="62"/>
  <c r="S1903" i="62"/>
  <c r="M1903" i="62"/>
  <c r="L1903" i="62"/>
  <c r="E1903" i="62"/>
  <c r="D1903" i="62"/>
  <c r="T1902" i="62"/>
  <c r="S1902" i="62"/>
  <c r="M1902" i="62"/>
  <c r="L1902" i="62"/>
  <c r="E1902" i="62"/>
  <c r="D1902" i="62"/>
  <c r="T1901" i="62"/>
  <c r="S1901" i="62"/>
  <c r="M1901" i="62"/>
  <c r="L1901" i="62"/>
  <c r="E1901" i="62"/>
  <c r="D1901" i="62"/>
  <c r="T1900" i="62"/>
  <c r="S1900" i="62"/>
  <c r="M1900" i="62"/>
  <c r="L1900" i="62"/>
  <c r="E1900" i="62"/>
  <c r="D1900" i="62"/>
  <c r="T1899" i="62"/>
  <c r="S1899" i="62"/>
  <c r="M1899" i="62"/>
  <c r="L1899" i="62"/>
  <c r="E1899" i="62"/>
  <c r="D1899" i="62"/>
  <c r="T1898" i="62"/>
  <c r="S1898" i="62"/>
  <c r="M1898" i="62"/>
  <c r="L1898" i="62"/>
  <c r="E1898" i="62"/>
  <c r="D1898" i="62"/>
  <c r="T1897" i="62"/>
  <c r="S1897" i="62"/>
  <c r="M1897" i="62"/>
  <c r="L1897" i="62"/>
  <c r="E1897" i="62"/>
  <c r="D1897" i="62"/>
  <c r="T1896" i="62"/>
  <c r="S1896" i="62"/>
  <c r="M1896" i="62"/>
  <c r="L1896" i="62"/>
  <c r="E1896" i="62"/>
  <c r="D1896" i="62"/>
  <c r="T1895" i="62"/>
  <c r="S1895" i="62"/>
  <c r="M1895" i="62"/>
  <c r="L1895" i="62"/>
  <c r="E1895" i="62"/>
  <c r="D1895" i="62"/>
  <c r="T1894" i="62"/>
  <c r="S1894" i="62"/>
  <c r="M1894" i="62"/>
  <c r="L1894" i="62"/>
  <c r="E1894" i="62"/>
  <c r="D1894" i="62"/>
  <c r="T1893" i="62"/>
  <c r="S1893" i="62"/>
  <c r="M1893" i="62"/>
  <c r="L1893" i="62"/>
  <c r="E1893" i="62"/>
  <c r="D1893" i="62"/>
  <c r="T1892" i="62"/>
  <c r="S1892" i="62"/>
  <c r="M1892" i="62"/>
  <c r="L1892" i="62"/>
  <c r="E1892" i="62"/>
  <c r="D1892" i="62"/>
  <c r="T1891" i="62"/>
  <c r="S1891" i="62"/>
  <c r="M1891" i="62"/>
  <c r="L1891" i="62"/>
  <c r="E1891" i="62"/>
  <c r="D1891" i="62"/>
  <c r="T1890" i="62"/>
  <c r="S1890" i="62"/>
  <c r="M1890" i="62"/>
  <c r="L1890" i="62"/>
  <c r="E1890" i="62"/>
  <c r="D1890" i="62"/>
  <c r="T1889" i="62"/>
  <c r="S1889" i="62"/>
  <c r="M1889" i="62"/>
  <c r="L1889" i="62"/>
  <c r="E1889" i="62"/>
  <c r="D1889" i="62"/>
  <c r="T1888" i="62"/>
  <c r="S1888" i="62"/>
  <c r="M1888" i="62"/>
  <c r="L1888" i="62"/>
  <c r="E1888" i="62"/>
  <c r="D1888" i="62"/>
  <c r="T1887" i="62"/>
  <c r="S1887" i="62"/>
  <c r="M1887" i="62"/>
  <c r="L1887" i="62"/>
  <c r="E1887" i="62"/>
  <c r="D1887" i="62"/>
  <c r="T1886" i="62"/>
  <c r="S1886" i="62"/>
  <c r="M1886" i="62"/>
  <c r="L1886" i="62"/>
  <c r="E1886" i="62"/>
  <c r="D1886" i="62"/>
  <c r="T1885" i="62"/>
  <c r="S1885" i="62"/>
  <c r="M1885" i="62"/>
  <c r="L1885" i="62"/>
  <c r="E1885" i="62"/>
  <c r="D1885" i="62"/>
  <c r="T1884" i="62"/>
  <c r="S1884" i="62"/>
  <c r="M1884" i="62"/>
  <c r="L1884" i="62"/>
  <c r="E1884" i="62"/>
  <c r="D1884" i="62"/>
  <c r="T1883" i="62"/>
  <c r="S1883" i="62"/>
  <c r="M1883" i="62"/>
  <c r="L1883" i="62"/>
  <c r="E1883" i="62"/>
  <c r="D1883" i="62"/>
  <c r="T1882" i="62"/>
  <c r="S1882" i="62"/>
  <c r="M1882" i="62"/>
  <c r="L1882" i="62"/>
  <c r="E1882" i="62"/>
  <c r="D1882" i="62"/>
  <c r="T1881" i="62"/>
  <c r="S1881" i="62"/>
  <c r="M1881" i="62"/>
  <c r="L1881" i="62"/>
  <c r="E1881" i="62"/>
  <c r="D1881" i="62"/>
  <c r="T1880" i="62"/>
  <c r="S1880" i="62"/>
  <c r="M1880" i="62"/>
  <c r="L1880" i="62"/>
  <c r="E1880" i="62"/>
  <c r="D1880" i="62"/>
  <c r="T1879" i="62"/>
  <c r="S1879" i="62"/>
  <c r="M1879" i="62"/>
  <c r="L1879" i="62"/>
  <c r="E1879" i="62"/>
  <c r="D1879" i="62"/>
  <c r="T1878" i="62"/>
  <c r="S1878" i="62"/>
  <c r="M1878" i="62"/>
  <c r="L1878" i="62"/>
  <c r="E1878" i="62"/>
  <c r="D1878" i="62"/>
  <c r="T1877" i="62"/>
  <c r="S1877" i="62"/>
  <c r="M1877" i="62"/>
  <c r="L1877" i="62"/>
  <c r="E1877" i="62"/>
  <c r="D1877" i="62"/>
  <c r="T1876" i="62"/>
  <c r="S1876" i="62"/>
  <c r="M1876" i="62"/>
  <c r="L1876" i="62"/>
  <c r="E1876" i="62"/>
  <c r="D1876" i="62"/>
  <c r="T1875" i="62"/>
  <c r="S1875" i="62"/>
  <c r="M1875" i="62"/>
  <c r="L1875" i="62"/>
  <c r="E1875" i="62"/>
  <c r="D1875" i="62"/>
  <c r="T1874" i="62"/>
  <c r="S1874" i="62"/>
  <c r="M1874" i="62"/>
  <c r="L1874" i="62"/>
  <c r="E1874" i="62"/>
  <c r="D1874" i="62"/>
  <c r="T1873" i="62"/>
  <c r="S1873" i="62"/>
  <c r="M1873" i="62"/>
  <c r="L1873" i="62"/>
  <c r="E1873" i="62"/>
  <c r="D1873" i="62"/>
  <c r="T1872" i="62"/>
  <c r="S1872" i="62"/>
  <c r="M1872" i="62"/>
  <c r="L1872" i="62"/>
  <c r="E1872" i="62"/>
  <c r="D1872" i="62"/>
  <c r="T1871" i="62"/>
  <c r="S1871" i="62"/>
  <c r="M1871" i="62"/>
  <c r="L1871" i="62"/>
  <c r="E1871" i="62"/>
  <c r="D1871" i="62"/>
  <c r="T1870" i="62"/>
  <c r="S1870" i="62"/>
  <c r="M1870" i="62"/>
  <c r="L1870" i="62"/>
  <c r="E1870" i="62"/>
  <c r="D1870" i="62"/>
  <c r="T1869" i="62"/>
  <c r="S1869" i="62"/>
  <c r="M1869" i="62"/>
  <c r="L1869" i="62"/>
  <c r="E1869" i="62"/>
  <c r="D1869" i="62"/>
  <c r="T1868" i="62"/>
  <c r="S1868" i="62"/>
  <c r="M1868" i="62"/>
  <c r="L1868" i="62"/>
  <c r="E1868" i="62"/>
  <c r="D1868" i="62"/>
  <c r="T1867" i="62"/>
  <c r="S1867" i="62"/>
  <c r="M1867" i="62"/>
  <c r="L1867" i="62"/>
  <c r="E1867" i="62"/>
  <c r="D1867" i="62"/>
  <c r="T1866" i="62"/>
  <c r="S1866" i="62"/>
  <c r="M1866" i="62"/>
  <c r="L1866" i="62"/>
  <c r="E1866" i="62"/>
  <c r="D1866" i="62"/>
  <c r="T1865" i="62"/>
  <c r="S1865" i="62"/>
  <c r="M1865" i="62"/>
  <c r="L1865" i="62"/>
  <c r="E1865" i="62"/>
  <c r="D1865" i="62"/>
  <c r="T1864" i="62"/>
  <c r="S1864" i="62"/>
  <c r="M1864" i="62"/>
  <c r="L1864" i="62"/>
  <c r="E1864" i="62"/>
  <c r="D1864" i="62"/>
  <c r="T1863" i="62"/>
  <c r="S1863" i="62"/>
  <c r="M1863" i="62"/>
  <c r="L1863" i="62"/>
  <c r="E1863" i="62"/>
  <c r="D1863" i="62"/>
  <c r="T1862" i="62"/>
  <c r="S1862" i="62"/>
  <c r="M1862" i="62"/>
  <c r="L1862" i="62"/>
  <c r="E1862" i="62"/>
  <c r="D1862" i="62"/>
  <c r="T1861" i="62"/>
  <c r="S1861" i="62"/>
  <c r="M1861" i="62"/>
  <c r="L1861" i="62"/>
  <c r="E1861" i="62"/>
  <c r="D1861" i="62"/>
  <c r="T1860" i="62"/>
  <c r="S1860" i="62"/>
  <c r="M1860" i="62"/>
  <c r="L1860" i="62"/>
  <c r="E1860" i="62"/>
  <c r="D1860" i="62"/>
  <c r="T1859" i="62"/>
  <c r="S1859" i="62"/>
  <c r="M1859" i="62"/>
  <c r="L1859" i="62"/>
  <c r="E1859" i="62"/>
  <c r="D1859" i="62"/>
  <c r="T1858" i="62"/>
  <c r="S1858" i="62"/>
  <c r="M1858" i="62"/>
  <c r="L1858" i="62"/>
  <c r="E1858" i="62"/>
  <c r="D1858" i="62"/>
  <c r="T1857" i="62"/>
  <c r="S1857" i="62"/>
  <c r="M1857" i="62"/>
  <c r="L1857" i="62"/>
  <c r="E1857" i="62"/>
  <c r="D1857" i="62"/>
  <c r="T1856" i="62"/>
  <c r="S1856" i="62"/>
  <c r="M1856" i="62"/>
  <c r="L1856" i="62"/>
  <c r="E1856" i="62"/>
  <c r="D1856" i="62"/>
  <c r="T1855" i="62"/>
  <c r="S1855" i="62"/>
  <c r="M1855" i="62"/>
  <c r="L1855" i="62"/>
  <c r="E1855" i="62"/>
  <c r="D1855" i="62"/>
  <c r="T1854" i="62"/>
  <c r="S1854" i="62"/>
  <c r="M1854" i="62"/>
  <c r="L1854" i="62"/>
  <c r="E1854" i="62"/>
  <c r="D1854" i="62"/>
  <c r="T1853" i="62"/>
  <c r="S1853" i="62"/>
  <c r="M1853" i="62"/>
  <c r="L1853" i="62"/>
  <c r="E1853" i="62"/>
  <c r="D1853" i="62"/>
  <c r="T1852" i="62"/>
  <c r="S1852" i="62"/>
  <c r="M1852" i="62"/>
  <c r="L1852" i="62"/>
  <c r="E1852" i="62"/>
  <c r="D1852" i="62"/>
  <c r="T1851" i="62"/>
  <c r="S1851" i="62"/>
  <c r="M1851" i="62"/>
  <c r="L1851" i="62"/>
  <c r="E1851" i="62"/>
  <c r="D1851" i="62"/>
  <c r="T1850" i="62"/>
  <c r="S1850" i="62"/>
  <c r="M1850" i="62"/>
  <c r="L1850" i="62"/>
  <c r="E1850" i="62"/>
  <c r="D1850" i="62"/>
  <c r="T1849" i="62"/>
  <c r="S1849" i="62"/>
  <c r="M1849" i="62"/>
  <c r="L1849" i="62"/>
  <c r="E1849" i="62"/>
  <c r="D1849" i="62"/>
  <c r="T1848" i="62"/>
  <c r="S1848" i="62"/>
  <c r="M1848" i="62"/>
  <c r="L1848" i="62"/>
  <c r="E1848" i="62"/>
  <c r="D1848" i="62"/>
  <c r="T1847" i="62"/>
  <c r="S1847" i="62"/>
  <c r="M1847" i="62"/>
  <c r="L1847" i="62"/>
  <c r="E1847" i="62"/>
  <c r="D1847" i="62"/>
  <c r="T1846" i="62"/>
  <c r="S1846" i="62"/>
  <c r="M1846" i="62"/>
  <c r="L1846" i="62"/>
  <c r="E1846" i="62"/>
  <c r="D1846" i="62"/>
  <c r="T1845" i="62"/>
  <c r="S1845" i="62"/>
  <c r="M1845" i="62"/>
  <c r="L1845" i="62"/>
  <c r="E1845" i="62"/>
  <c r="D1845" i="62"/>
  <c r="T1844" i="62"/>
  <c r="S1844" i="62"/>
  <c r="M1844" i="62"/>
  <c r="L1844" i="62"/>
  <c r="E1844" i="62"/>
  <c r="D1844" i="62"/>
  <c r="T1843" i="62"/>
  <c r="S1843" i="62"/>
  <c r="M1843" i="62"/>
  <c r="L1843" i="62"/>
  <c r="E1843" i="62"/>
  <c r="D1843" i="62"/>
  <c r="T1842" i="62"/>
  <c r="S1842" i="62"/>
  <c r="M1842" i="62"/>
  <c r="L1842" i="62"/>
  <c r="E1842" i="62"/>
  <c r="D1842" i="62"/>
  <c r="T1841" i="62"/>
  <c r="S1841" i="62"/>
  <c r="M1841" i="62"/>
  <c r="L1841" i="62"/>
  <c r="E1841" i="62"/>
  <c r="D1841" i="62"/>
  <c r="T1840" i="62"/>
  <c r="S1840" i="62"/>
  <c r="M1840" i="62"/>
  <c r="L1840" i="62"/>
  <c r="E1840" i="62"/>
  <c r="D1840" i="62"/>
  <c r="T1839" i="62"/>
  <c r="S1839" i="62"/>
  <c r="M1839" i="62"/>
  <c r="L1839" i="62"/>
  <c r="E1839" i="62"/>
  <c r="D1839" i="62"/>
  <c r="T1838" i="62"/>
  <c r="S1838" i="62"/>
  <c r="M1838" i="62"/>
  <c r="L1838" i="62"/>
  <c r="E1838" i="62"/>
  <c r="D1838" i="62"/>
  <c r="T1837" i="62"/>
  <c r="S1837" i="62"/>
  <c r="M1837" i="62"/>
  <c r="L1837" i="62"/>
  <c r="E1837" i="62"/>
  <c r="D1837" i="62"/>
  <c r="T1836" i="62"/>
  <c r="S1836" i="62"/>
  <c r="M1836" i="62"/>
  <c r="L1836" i="62"/>
  <c r="E1836" i="62"/>
  <c r="D1836" i="62"/>
  <c r="T1835" i="62"/>
  <c r="S1835" i="62"/>
  <c r="M1835" i="62"/>
  <c r="L1835" i="62"/>
  <c r="E1835" i="62"/>
  <c r="D1835" i="62"/>
  <c r="T1834" i="62"/>
  <c r="S1834" i="62"/>
  <c r="M1834" i="62"/>
  <c r="L1834" i="62"/>
  <c r="E1834" i="62"/>
  <c r="D1834" i="62"/>
  <c r="T1833" i="62"/>
  <c r="S1833" i="62"/>
  <c r="M1833" i="62"/>
  <c r="L1833" i="62"/>
  <c r="E1833" i="62"/>
  <c r="D1833" i="62"/>
  <c r="T1832" i="62"/>
  <c r="S1832" i="62"/>
  <c r="M1832" i="62"/>
  <c r="L1832" i="62"/>
  <c r="E1832" i="62"/>
  <c r="D1832" i="62"/>
  <c r="T1831" i="62"/>
  <c r="S1831" i="62"/>
  <c r="M1831" i="62"/>
  <c r="L1831" i="62"/>
  <c r="E1831" i="62"/>
  <c r="D1831" i="62"/>
  <c r="T1830" i="62"/>
  <c r="S1830" i="62"/>
  <c r="M1830" i="62"/>
  <c r="L1830" i="62"/>
  <c r="E1830" i="62"/>
  <c r="D1830" i="62"/>
  <c r="T1829" i="62"/>
  <c r="S1829" i="62"/>
  <c r="M1829" i="62"/>
  <c r="L1829" i="62"/>
  <c r="E1829" i="62"/>
  <c r="D1829" i="62"/>
  <c r="T1828" i="62"/>
  <c r="S1828" i="62"/>
  <c r="M1828" i="62"/>
  <c r="L1828" i="62"/>
  <c r="E1828" i="62"/>
  <c r="D1828" i="62"/>
  <c r="T1827" i="62"/>
  <c r="S1827" i="62"/>
  <c r="M1827" i="62"/>
  <c r="L1827" i="62"/>
  <c r="E1827" i="62"/>
  <c r="D1827" i="62"/>
  <c r="T1826" i="62"/>
  <c r="S1826" i="62"/>
  <c r="M1826" i="62"/>
  <c r="L1826" i="62"/>
  <c r="E1826" i="62"/>
  <c r="D1826" i="62"/>
  <c r="T1825" i="62"/>
  <c r="S1825" i="62"/>
  <c r="M1825" i="62"/>
  <c r="L1825" i="62"/>
  <c r="E1825" i="62"/>
  <c r="D1825" i="62"/>
  <c r="T1824" i="62"/>
  <c r="S1824" i="62"/>
  <c r="M1824" i="62"/>
  <c r="L1824" i="62"/>
  <c r="E1824" i="62"/>
  <c r="D1824" i="62"/>
  <c r="T1823" i="62"/>
  <c r="S1823" i="62"/>
  <c r="M1823" i="62"/>
  <c r="L1823" i="62"/>
  <c r="E1823" i="62"/>
  <c r="D1823" i="62"/>
  <c r="T1822" i="62"/>
  <c r="S1822" i="62"/>
  <c r="M1822" i="62"/>
  <c r="L1822" i="62"/>
  <c r="E1822" i="62"/>
  <c r="D1822" i="62"/>
  <c r="T1821" i="62"/>
  <c r="S1821" i="62"/>
  <c r="M1821" i="62"/>
  <c r="L1821" i="62"/>
  <c r="E1821" i="62"/>
  <c r="D1821" i="62"/>
  <c r="T1820" i="62"/>
  <c r="S1820" i="62"/>
  <c r="M1820" i="62"/>
  <c r="L1820" i="62"/>
  <c r="E1820" i="62"/>
  <c r="D1820" i="62"/>
  <c r="T1819" i="62"/>
  <c r="S1819" i="62"/>
  <c r="M1819" i="62"/>
  <c r="L1819" i="62"/>
  <c r="E1819" i="62"/>
  <c r="D1819" i="62"/>
  <c r="T1818" i="62"/>
  <c r="S1818" i="62"/>
  <c r="M1818" i="62"/>
  <c r="L1818" i="62"/>
  <c r="E1818" i="62"/>
  <c r="D1818" i="62"/>
  <c r="T1817" i="62"/>
  <c r="S1817" i="62"/>
  <c r="M1817" i="62"/>
  <c r="L1817" i="62"/>
  <c r="E1817" i="62"/>
  <c r="D1817" i="62"/>
  <c r="T1816" i="62"/>
  <c r="S1816" i="62"/>
  <c r="M1816" i="62"/>
  <c r="L1816" i="62"/>
  <c r="E1816" i="62"/>
  <c r="D1816" i="62"/>
  <c r="T1815" i="62"/>
  <c r="S1815" i="62"/>
  <c r="M1815" i="62"/>
  <c r="L1815" i="62"/>
  <c r="E1815" i="62"/>
  <c r="D1815" i="62"/>
  <c r="T1814" i="62"/>
  <c r="S1814" i="62"/>
  <c r="M1814" i="62"/>
  <c r="L1814" i="62"/>
  <c r="E1814" i="62"/>
  <c r="D1814" i="62"/>
  <c r="T1813" i="62"/>
  <c r="S1813" i="62"/>
  <c r="M1813" i="62"/>
  <c r="L1813" i="62"/>
  <c r="E1813" i="62"/>
  <c r="D1813" i="62"/>
  <c r="T1812" i="62"/>
  <c r="S1812" i="62"/>
  <c r="M1812" i="62"/>
  <c r="L1812" i="62"/>
  <c r="E1812" i="62"/>
  <c r="D1812" i="62"/>
  <c r="T1811" i="62"/>
  <c r="S1811" i="62"/>
  <c r="M1811" i="62"/>
  <c r="L1811" i="62"/>
  <c r="E1811" i="62"/>
  <c r="D1811" i="62"/>
  <c r="T1810" i="62"/>
  <c r="S1810" i="62"/>
  <c r="M1810" i="62"/>
  <c r="L1810" i="62"/>
  <c r="E1810" i="62"/>
  <c r="D1810" i="62"/>
  <c r="T1809" i="62"/>
  <c r="S1809" i="62"/>
  <c r="M1809" i="62"/>
  <c r="L1809" i="62"/>
  <c r="E1809" i="62"/>
  <c r="D1809" i="62"/>
  <c r="T1808" i="62"/>
  <c r="S1808" i="62"/>
  <c r="M1808" i="62"/>
  <c r="L1808" i="62"/>
  <c r="E1808" i="62"/>
  <c r="D1808" i="62"/>
  <c r="T1807" i="62"/>
  <c r="S1807" i="62"/>
  <c r="M1807" i="62"/>
  <c r="L1807" i="62"/>
  <c r="E1807" i="62"/>
  <c r="D1807" i="62"/>
  <c r="T1806" i="62"/>
  <c r="S1806" i="62"/>
  <c r="M1806" i="62"/>
  <c r="L1806" i="62"/>
  <c r="E1806" i="62"/>
  <c r="D1806" i="62"/>
  <c r="T1805" i="62"/>
  <c r="S1805" i="62"/>
  <c r="M1805" i="62"/>
  <c r="L1805" i="62"/>
  <c r="E1805" i="62"/>
  <c r="D1805" i="62"/>
  <c r="T1804" i="62"/>
  <c r="S1804" i="62"/>
  <c r="M1804" i="62"/>
  <c r="L1804" i="62"/>
  <c r="E1804" i="62"/>
  <c r="D1804" i="62"/>
  <c r="T1803" i="62"/>
  <c r="S1803" i="62"/>
  <c r="M1803" i="62"/>
  <c r="L1803" i="62"/>
  <c r="E1803" i="62"/>
  <c r="D1803" i="62"/>
  <c r="T1802" i="62"/>
  <c r="S1802" i="62"/>
  <c r="M1802" i="62"/>
  <c r="L1802" i="62"/>
  <c r="E1802" i="62"/>
  <c r="D1802" i="62"/>
  <c r="T1801" i="62"/>
  <c r="S1801" i="62"/>
  <c r="M1801" i="62"/>
  <c r="L1801" i="62"/>
  <c r="E1801" i="62"/>
  <c r="D1801" i="62"/>
  <c r="T1800" i="62"/>
  <c r="S1800" i="62"/>
  <c r="M1800" i="62"/>
  <c r="L1800" i="62"/>
  <c r="E1800" i="62"/>
  <c r="D1800" i="62"/>
  <c r="T1799" i="62"/>
  <c r="S1799" i="62"/>
  <c r="M1799" i="62"/>
  <c r="L1799" i="62"/>
  <c r="E1799" i="62"/>
  <c r="D1799" i="62"/>
  <c r="T1798" i="62"/>
  <c r="S1798" i="62"/>
  <c r="M1798" i="62"/>
  <c r="L1798" i="62"/>
  <c r="E1798" i="62"/>
  <c r="D1798" i="62"/>
  <c r="T1797" i="62"/>
  <c r="S1797" i="62"/>
  <c r="M1797" i="62"/>
  <c r="L1797" i="62"/>
  <c r="E1797" i="62"/>
  <c r="D1797" i="62"/>
  <c r="T1796" i="62"/>
  <c r="S1796" i="62"/>
  <c r="M1796" i="62"/>
  <c r="L1796" i="62"/>
  <c r="E1796" i="62"/>
  <c r="D1796" i="62"/>
  <c r="T1795" i="62"/>
  <c r="S1795" i="62"/>
  <c r="M1795" i="62"/>
  <c r="L1795" i="62"/>
  <c r="E1795" i="62"/>
  <c r="D1795" i="62"/>
  <c r="T1794" i="62"/>
  <c r="S1794" i="62"/>
  <c r="M1794" i="62"/>
  <c r="L1794" i="62"/>
  <c r="E1794" i="62"/>
  <c r="D1794" i="62"/>
  <c r="T1793" i="62"/>
  <c r="S1793" i="62"/>
  <c r="M1793" i="62"/>
  <c r="L1793" i="62"/>
  <c r="E1793" i="62"/>
  <c r="D1793" i="62"/>
  <c r="T1792" i="62"/>
  <c r="S1792" i="62"/>
  <c r="M1792" i="62"/>
  <c r="L1792" i="62"/>
  <c r="E1792" i="62"/>
  <c r="D1792" i="62"/>
  <c r="T1791" i="62"/>
  <c r="S1791" i="62"/>
  <c r="M1791" i="62"/>
  <c r="L1791" i="62"/>
  <c r="E1791" i="62"/>
  <c r="D1791" i="62"/>
  <c r="T1790" i="62"/>
  <c r="S1790" i="62"/>
  <c r="M1790" i="62"/>
  <c r="L1790" i="62"/>
  <c r="E1790" i="62"/>
  <c r="D1790" i="62"/>
  <c r="T1789" i="62"/>
  <c r="S1789" i="62"/>
  <c r="M1789" i="62"/>
  <c r="L1789" i="62"/>
  <c r="E1789" i="62"/>
  <c r="D1789" i="62"/>
  <c r="T1788" i="62"/>
  <c r="S1788" i="62"/>
  <c r="M1788" i="62"/>
  <c r="L1788" i="62"/>
  <c r="E1788" i="62"/>
  <c r="D1788" i="62"/>
  <c r="T1787" i="62"/>
  <c r="S1787" i="62"/>
  <c r="M1787" i="62"/>
  <c r="L1787" i="62"/>
  <c r="E1787" i="62"/>
  <c r="D1787" i="62"/>
  <c r="T1786" i="62"/>
  <c r="S1786" i="62"/>
  <c r="M1786" i="62"/>
  <c r="L1786" i="62"/>
  <c r="E1786" i="62"/>
  <c r="D1786" i="62"/>
  <c r="T1785" i="62"/>
  <c r="S1785" i="62"/>
  <c r="M1785" i="62"/>
  <c r="L1785" i="62"/>
  <c r="E1785" i="62"/>
  <c r="D1785" i="62"/>
  <c r="T1784" i="62"/>
  <c r="S1784" i="62"/>
  <c r="M1784" i="62"/>
  <c r="L1784" i="62"/>
  <c r="E1784" i="62"/>
  <c r="D1784" i="62"/>
  <c r="T1783" i="62"/>
  <c r="S1783" i="62"/>
  <c r="M1783" i="62"/>
  <c r="L1783" i="62"/>
  <c r="E1783" i="62"/>
  <c r="D1783" i="62"/>
  <c r="T1782" i="62"/>
  <c r="S1782" i="62"/>
  <c r="M1782" i="62"/>
  <c r="L1782" i="62"/>
  <c r="E1782" i="62"/>
  <c r="D1782" i="62"/>
  <c r="T1781" i="62"/>
  <c r="S1781" i="62"/>
  <c r="M1781" i="62"/>
  <c r="L1781" i="62"/>
  <c r="E1781" i="62"/>
  <c r="D1781" i="62"/>
  <c r="T1780" i="62"/>
  <c r="S1780" i="62"/>
  <c r="M1780" i="62"/>
  <c r="L1780" i="62"/>
  <c r="E1780" i="62"/>
  <c r="D1780" i="62"/>
  <c r="T1779" i="62"/>
  <c r="S1779" i="62"/>
  <c r="M1779" i="62"/>
  <c r="L1779" i="62"/>
  <c r="E1779" i="62"/>
  <c r="D1779" i="62"/>
  <c r="T1778" i="62"/>
  <c r="S1778" i="62"/>
  <c r="M1778" i="62"/>
  <c r="L1778" i="62"/>
  <c r="E1778" i="62"/>
  <c r="D1778" i="62"/>
  <c r="T1777" i="62"/>
  <c r="S1777" i="62"/>
  <c r="M1777" i="62"/>
  <c r="L1777" i="62"/>
  <c r="E1777" i="62"/>
  <c r="D1777" i="62"/>
  <c r="T1776" i="62"/>
  <c r="S1776" i="62"/>
  <c r="M1776" i="62"/>
  <c r="L1776" i="62"/>
  <c r="E1776" i="62"/>
  <c r="D1776" i="62"/>
  <c r="T1775" i="62"/>
  <c r="S1775" i="62"/>
  <c r="M1775" i="62"/>
  <c r="L1775" i="62"/>
  <c r="E1775" i="62"/>
  <c r="D1775" i="62"/>
  <c r="T1774" i="62"/>
  <c r="S1774" i="62"/>
  <c r="M1774" i="62"/>
  <c r="L1774" i="62"/>
  <c r="E1774" i="62"/>
  <c r="D1774" i="62"/>
  <c r="T1773" i="62"/>
  <c r="S1773" i="62"/>
  <c r="M1773" i="62"/>
  <c r="L1773" i="62"/>
  <c r="E1773" i="62"/>
  <c r="D1773" i="62"/>
  <c r="T1772" i="62"/>
  <c r="S1772" i="62"/>
  <c r="M1772" i="62"/>
  <c r="L1772" i="62"/>
  <c r="E1772" i="62"/>
  <c r="D1772" i="62"/>
  <c r="T1771" i="62"/>
  <c r="S1771" i="62"/>
  <c r="M1771" i="62"/>
  <c r="L1771" i="62"/>
  <c r="E1771" i="62"/>
  <c r="D1771" i="62"/>
  <c r="T1770" i="62"/>
  <c r="S1770" i="62"/>
  <c r="M1770" i="62"/>
  <c r="L1770" i="62"/>
  <c r="E1770" i="62"/>
  <c r="D1770" i="62"/>
  <c r="T1769" i="62"/>
  <c r="S1769" i="62"/>
  <c r="M1769" i="62"/>
  <c r="L1769" i="62"/>
  <c r="E1769" i="62"/>
  <c r="D1769" i="62"/>
  <c r="T1768" i="62"/>
  <c r="S1768" i="62"/>
  <c r="M1768" i="62"/>
  <c r="L1768" i="62"/>
  <c r="E1768" i="62"/>
  <c r="D1768" i="62"/>
  <c r="T1767" i="62"/>
  <c r="S1767" i="62"/>
  <c r="M1767" i="62"/>
  <c r="L1767" i="62"/>
  <c r="E1767" i="62"/>
  <c r="D1767" i="62"/>
  <c r="T1766" i="62"/>
  <c r="S1766" i="62"/>
  <c r="M1766" i="62"/>
  <c r="L1766" i="62"/>
  <c r="E1766" i="62"/>
  <c r="D1766" i="62"/>
  <c r="T1765" i="62"/>
  <c r="S1765" i="62"/>
  <c r="M1765" i="62"/>
  <c r="L1765" i="62"/>
  <c r="E1765" i="62"/>
  <c r="D1765" i="62"/>
  <c r="T1764" i="62"/>
  <c r="S1764" i="62"/>
  <c r="M1764" i="62"/>
  <c r="L1764" i="62"/>
  <c r="E1764" i="62"/>
  <c r="D1764" i="62"/>
  <c r="T1763" i="62"/>
  <c r="S1763" i="62"/>
  <c r="M1763" i="62"/>
  <c r="L1763" i="62"/>
  <c r="E1763" i="62"/>
  <c r="D1763" i="62"/>
  <c r="T1762" i="62"/>
  <c r="S1762" i="62"/>
  <c r="M1762" i="62"/>
  <c r="L1762" i="62"/>
  <c r="E1762" i="62"/>
  <c r="D1762" i="62"/>
  <c r="T1761" i="62"/>
  <c r="S1761" i="62"/>
  <c r="M1761" i="62"/>
  <c r="L1761" i="62"/>
  <c r="E1761" i="62"/>
  <c r="D1761" i="62"/>
  <c r="T1760" i="62"/>
  <c r="S1760" i="62"/>
  <c r="M1760" i="62"/>
  <c r="L1760" i="62"/>
  <c r="E1760" i="62"/>
  <c r="D1760" i="62"/>
  <c r="T1759" i="62"/>
  <c r="S1759" i="62"/>
  <c r="M1759" i="62"/>
  <c r="L1759" i="62"/>
  <c r="E1759" i="62"/>
  <c r="D1759" i="62"/>
  <c r="T1758" i="62"/>
  <c r="S1758" i="62"/>
  <c r="M1758" i="62"/>
  <c r="L1758" i="62"/>
  <c r="E1758" i="62"/>
  <c r="D1758" i="62"/>
  <c r="T1757" i="62"/>
  <c r="S1757" i="62"/>
  <c r="M1757" i="62"/>
  <c r="L1757" i="62"/>
  <c r="E1757" i="62"/>
  <c r="D1757" i="62"/>
  <c r="T1756" i="62"/>
  <c r="S1756" i="62"/>
  <c r="M1756" i="62"/>
  <c r="L1756" i="62"/>
  <c r="E1756" i="62"/>
  <c r="D1756" i="62"/>
  <c r="T1755" i="62"/>
  <c r="S1755" i="62"/>
  <c r="M1755" i="62"/>
  <c r="L1755" i="62"/>
  <c r="E1755" i="62"/>
  <c r="D1755" i="62"/>
  <c r="T1754" i="62"/>
  <c r="S1754" i="62"/>
  <c r="M1754" i="62"/>
  <c r="L1754" i="62"/>
  <c r="E1754" i="62"/>
  <c r="D1754" i="62"/>
  <c r="T1753" i="62"/>
  <c r="S1753" i="62"/>
  <c r="M1753" i="62"/>
  <c r="L1753" i="62"/>
  <c r="E1753" i="62"/>
  <c r="D1753" i="62"/>
  <c r="T1752" i="62"/>
  <c r="S1752" i="62"/>
  <c r="M1752" i="62"/>
  <c r="L1752" i="62"/>
  <c r="E1752" i="62"/>
  <c r="D1752" i="62"/>
  <c r="T1751" i="62"/>
  <c r="S1751" i="62"/>
  <c r="M1751" i="62"/>
  <c r="L1751" i="62"/>
  <c r="E1751" i="62"/>
  <c r="D1751" i="62"/>
  <c r="T1750" i="62"/>
  <c r="S1750" i="62"/>
  <c r="M1750" i="62"/>
  <c r="L1750" i="62"/>
  <c r="E1750" i="62"/>
  <c r="D1750" i="62"/>
  <c r="T1749" i="62"/>
  <c r="S1749" i="62"/>
  <c r="M1749" i="62"/>
  <c r="L1749" i="62"/>
  <c r="E1749" i="62"/>
  <c r="D1749" i="62"/>
  <c r="T1748" i="62"/>
  <c r="S1748" i="62"/>
  <c r="M1748" i="62"/>
  <c r="L1748" i="62"/>
  <c r="E1748" i="62"/>
  <c r="D1748" i="62"/>
  <c r="T1747" i="62"/>
  <c r="S1747" i="62"/>
  <c r="M1747" i="62"/>
  <c r="L1747" i="62"/>
  <c r="E1747" i="62"/>
  <c r="D1747" i="62"/>
  <c r="T1746" i="62"/>
  <c r="S1746" i="62"/>
  <c r="M1746" i="62"/>
  <c r="L1746" i="62"/>
  <c r="E1746" i="62"/>
  <c r="D1746" i="62"/>
  <c r="T1745" i="62"/>
  <c r="S1745" i="62"/>
  <c r="M1745" i="62"/>
  <c r="L1745" i="62"/>
  <c r="E1745" i="62"/>
  <c r="D1745" i="62"/>
  <c r="T1744" i="62"/>
  <c r="S1744" i="62"/>
  <c r="M1744" i="62"/>
  <c r="L1744" i="62"/>
  <c r="E1744" i="62"/>
  <c r="D1744" i="62"/>
  <c r="T1743" i="62"/>
  <c r="S1743" i="62"/>
  <c r="M1743" i="62"/>
  <c r="L1743" i="62"/>
  <c r="E1743" i="62"/>
  <c r="D1743" i="62"/>
  <c r="T1742" i="62"/>
  <c r="S1742" i="62"/>
  <c r="M1742" i="62"/>
  <c r="L1742" i="62"/>
  <c r="E1742" i="62"/>
  <c r="D1742" i="62"/>
  <c r="T1741" i="62"/>
  <c r="S1741" i="62"/>
  <c r="M1741" i="62"/>
  <c r="L1741" i="62"/>
  <c r="E1741" i="62"/>
  <c r="D1741" i="62"/>
  <c r="T1740" i="62"/>
  <c r="S1740" i="62"/>
  <c r="M1740" i="62"/>
  <c r="L1740" i="62"/>
  <c r="E1740" i="62"/>
  <c r="D1740" i="62"/>
  <c r="T1739" i="62"/>
  <c r="S1739" i="62"/>
  <c r="M1739" i="62"/>
  <c r="L1739" i="62"/>
  <c r="E1739" i="62"/>
  <c r="D1739" i="62"/>
  <c r="T1738" i="62"/>
  <c r="S1738" i="62"/>
  <c r="M1738" i="62"/>
  <c r="L1738" i="62"/>
  <c r="E1738" i="62"/>
  <c r="D1738" i="62"/>
  <c r="T1737" i="62"/>
  <c r="S1737" i="62"/>
  <c r="M1737" i="62"/>
  <c r="L1737" i="62"/>
  <c r="E1737" i="62"/>
  <c r="D1737" i="62"/>
  <c r="T1736" i="62"/>
  <c r="S1736" i="62"/>
  <c r="M1736" i="62"/>
  <c r="L1736" i="62"/>
  <c r="E1736" i="62"/>
  <c r="D1736" i="62"/>
  <c r="T1735" i="62"/>
  <c r="S1735" i="62"/>
  <c r="M1735" i="62"/>
  <c r="L1735" i="62"/>
  <c r="E1735" i="62"/>
  <c r="D1735" i="62"/>
  <c r="T1734" i="62"/>
  <c r="S1734" i="62"/>
  <c r="M1734" i="62"/>
  <c r="L1734" i="62"/>
  <c r="E1734" i="62"/>
  <c r="D1734" i="62"/>
  <c r="T1733" i="62"/>
  <c r="S1733" i="62"/>
  <c r="M1733" i="62"/>
  <c r="L1733" i="62"/>
  <c r="E1733" i="62"/>
  <c r="D1733" i="62"/>
  <c r="T1732" i="62"/>
  <c r="S1732" i="62"/>
  <c r="M1732" i="62"/>
  <c r="L1732" i="62"/>
  <c r="E1732" i="62"/>
  <c r="D1732" i="62"/>
  <c r="T1731" i="62"/>
  <c r="S1731" i="62"/>
  <c r="M1731" i="62"/>
  <c r="L1731" i="62"/>
  <c r="E1731" i="62"/>
  <c r="D1731" i="62"/>
  <c r="T1730" i="62"/>
  <c r="S1730" i="62"/>
  <c r="M1730" i="62"/>
  <c r="L1730" i="62"/>
  <c r="E1730" i="62"/>
  <c r="D1730" i="62"/>
  <c r="T1729" i="62"/>
  <c r="S1729" i="62"/>
  <c r="M1729" i="62"/>
  <c r="L1729" i="62"/>
  <c r="E1729" i="62"/>
  <c r="D1729" i="62"/>
  <c r="T1728" i="62"/>
  <c r="S1728" i="62"/>
  <c r="M1728" i="62"/>
  <c r="L1728" i="62"/>
  <c r="E1728" i="62"/>
  <c r="D1728" i="62"/>
  <c r="T1727" i="62"/>
  <c r="S1727" i="62"/>
  <c r="M1727" i="62"/>
  <c r="L1727" i="62"/>
  <c r="E1727" i="62"/>
  <c r="D1727" i="62"/>
  <c r="T1726" i="62"/>
  <c r="S1726" i="62"/>
  <c r="M1726" i="62"/>
  <c r="L1726" i="62"/>
  <c r="E1726" i="62"/>
  <c r="D1726" i="62"/>
  <c r="T1725" i="62"/>
  <c r="S1725" i="62"/>
  <c r="M1725" i="62"/>
  <c r="L1725" i="62"/>
  <c r="E1725" i="62"/>
  <c r="D1725" i="62"/>
  <c r="T1724" i="62"/>
  <c r="S1724" i="62"/>
  <c r="M1724" i="62"/>
  <c r="L1724" i="62"/>
  <c r="E1724" i="62"/>
  <c r="D1724" i="62"/>
  <c r="T1723" i="62"/>
  <c r="S1723" i="62"/>
  <c r="M1723" i="62"/>
  <c r="L1723" i="62"/>
  <c r="E1723" i="62"/>
  <c r="D1723" i="62"/>
  <c r="T1722" i="62"/>
  <c r="S1722" i="62"/>
  <c r="M1722" i="62"/>
  <c r="L1722" i="62"/>
  <c r="E1722" i="62"/>
  <c r="D1722" i="62"/>
  <c r="T1721" i="62"/>
  <c r="S1721" i="62"/>
  <c r="M1721" i="62"/>
  <c r="L1721" i="62"/>
  <c r="E1721" i="62"/>
  <c r="D1721" i="62"/>
  <c r="T1720" i="62"/>
  <c r="S1720" i="62"/>
  <c r="M1720" i="62"/>
  <c r="L1720" i="62"/>
  <c r="E1720" i="62"/>
  <c r="D1720" i="62"/>
  <c r="T1719" i="62"/>
  <c r="S1719" i="62"/>
  <c r="M1719" i="62"/>
  <c r="L1719" i="62"/>
  <c r="E1719" i="62"/>
  <c r="D1719" i="62"/>
  <c r="T1718" i="62"/>
  <c r="S1718" i="62"/>
  <c r="M1718" i="62"/>
  <c r="L1718" i="62"/>
  <c r="E1718" i="62"/>
  <c r="D1718" i="62"/>
  <c r="T1717" i="62"/>
  <c r="S1717" i="62"/>
  <c r="M1717" i="62"/>
  <c r="L1717" i="62"/>
  <c r="E1717" i="62"/>
  <c r="D1717" i="62"/>
  <c r="T1716" i="62"/>
  <c r="S1716" i="62"/>
  <c r="M1716" i="62"/>
  <c r="L1716" i="62"/>
  <c r="E1716" i="62"/>
  <c r="D1716" i="62"/>
  <c r="T1715" i="62"/>
  <c r="S1715" i="62"/>
  <c r="M1715" i="62"/>
  <c r="L1715" i="62"/>
  <c r="E1715" i="62"/>
  <c r="D1715" i="62"/>
  <c r="T1714" i="62"/>
  <c r="S1714" i="62"/>
  <c r="M1714" i="62"/>
  <c r="L1714" i="62"/>
  <c r="E1714" i="62"/>
  <c r="D1714" i="62"/>
  <c r="T1713" i="62"/>
  <c r="S1713" i="62"/>
  <c r="M1713" i="62"/>
  <c r="L1713" i="62"/>
  <c r="E1713" i="62"/>
  <c r="D1713" i="62"/>
  <c r="T1712" i="62"/>
  <c r="S1712" i="62"/>
  <c r="M1712" i="62"/>
  <c r="L1712" i="62"/>
  <c r="E1712" i="62"/>
  <c r="D1712" i="62"/>
  <c r="T1711" i="62"/>
  <c r="S1711" i="62"/>
  <c r="M1711" i="62"/>
  <c r="L1711" i="62"/>
  <c r="E1711" i="62"/>
  <c r="D1711" i="62"/>
  <c r="T1710" i="62"/>
  <c r="S1710" i="62"/>
  <c r="M1710" i="62"/>
  <c r="L1710" i="62"/>
  <c r="E1710" i="62"/>
  <c r="D1710" i="62"/>
  <c r="T1709" i="62"/>
  <c r="S1709" i="62"/>
  <c r="M1709" i="62"/>
  <c r="L1709" i="62"/>
  <c r="E1709" i="62"/>
  <c r="D1709" i="62"/>
  <c r="T1708" i="62"/>
  <c r="S1708" i="62"/>
  <c r="M1708" i="62"/>
  <c r="L1708" i="62"/>
  <c r="E1708" i="62"/>
  <c r="D1708" i="62"/>
  <c r="T1707" i="62"/>
  <c r="S1707" i="62"/>
  <c r="M1707" i="62"/>
  <c r="L1707" i="62"/>
  <c r="E1707" i="62"/>
  <c r="D1707" i="62"/>
  <c r="T1706" i="62"/>
  <c r="S1706" i="62"/>
  <c r="M1706" i="62"/>
  <c r="L1706" i="62"/>
  <c r="E1706" i="62"/>
  <c r="D1706" i="62"/>
  <c r="T1705" i="62"/>
  <c r="S1705" i="62"/>
  <c r="M1705" i="62"/>
  <c r="L1705" i="62"/>
  <c r="E1705" i="62"/>
  <c r="D1705" i="62"/>
  <c r="T1704" i="62"/>
  <c r="S1704" i="62"/>
  <c r="M1704" i="62"/>
  <c r="L1704" i="62"/>
  <c r="E1704" i="62"/>
  <c r="D1704" i="62"/>
  <c r="T1703" i="62"/>
  <c r="S1703" i="62"/>
  <c r="M1703" i="62"/>
  <c r="L1703" i="62"/>
  <c r="E1703" i="62"/>
  <c r="D1703" i="62"/>
  <c r="T1702" i="62"/>
  <c r="S1702" i="62"/>
  <c r="M1702" i="62"/>
  <c r="L1702" i="62"/>
  <c r="E1702" i="62"/>
  <c r="D1702" i="62"/>
  <c r="T1701" i="62"/>
  <c r="S1701" i="62"/>
  <c r="M1701" i="62"/>
  <c r="L1701" i="62"/>
  <c r="E1701" i="62"/>
  <c r="D1701" i="62"/>
  <c r="T1700" i="62"/>
  <c r="S1700" i="62"/>
  <c r="M1700" i="62"/>
  <c r="L1700" i="62"/>
  <c r="E1700" i="62"/>
  <c r="D1700" i="62"/>
  <c r="T1699" i="62"/>
  <c r="S1699" i="62"/>
  <c r="M1699" i="62"/>
  <c r="L1699" i="62"/>
  <c r="E1699" i="62"/>
  <c r="D1699" i="62"/>
  <c r="T1698" i="62"/>
  <c r="S1698" i="62"/>
  <c r="M1698" i="62"/>
  <c r="L1698" i="62"/>
  <c r="E1698" i="62"/>
  <c r="D1698" i="62"/>
  <c r="T1697" i="62"/>
  <c r="S1697" i="62"/>
  <c r="M1697" i="62"/>
  <c r="L1697" i="62"/>
  <c r="E1697" i="62"/>
  <c r="D1697" i="62"/>
  <c r="T1696" i="62"/>
  <c r="S1696" i="62"/>
  <c r="M1696" i="62"/>
  <c r="L1696" i="62"/>
  <c r="E1696" i="62"/>
  <c r="D1696" i="62"/>
  <c r="T1695" i="62"/>
  <c r="S1695" i="62"/>
  <c r="M1695" i="62"/>
  <c r="L1695" i="62"/>
  <c r="E1695" i="62"/>
  <c r="D1695" i="62"/>
  <c r="T1694" i="62"/>
  <c r="S1694" i="62"/>
  <c r="M1694" i="62"/>
  <c r="L1694" i="62"/>
  <c r="E1694" i="62"/>
  <c r="D1694" i="62"/>
  <c r="T1693" i="62"/>
  <c r="S1693" i="62"/>
  <c r="M1693" i="62"/>
  <c r="L1693" i="62"/>
  <c r="E1693" i="62"/>
  <c r="D1693" i="62"/>
  <c r="T1692" i="62"/>
  <c r="S1692" i="62"/>
  <c r="M1692" i="62"/>
  <c r="L1692" i="62"/>
  <c r="E1692" i="62"/>
  <c r="D1692" i="62"/>
  <c r="T1691" i="62"/>
  <c r="S1691" i="62"/>
  <c r="M1691" i="62"/>
  <c r="L1691" i="62"/>
  <c r="E1691" i="62"/>
  <c r="D1691" i="62"/>
  <c r="T1690" i="62"/>
  <c r="S1690" i="62"/>
  <c r="M1690" i="62"/>
  <c r="L1690" i="62"/>
  <c r="E1690" i="62"/>
  <c r="D1690" i="62"/>
  <c r="T1689" i="62"/>
  <c r="S1689" i="62"/>
  <c r="M1689" i="62"/>
  <c r="L1689" i="62"/>
  <c r="E1689" i="62"/>
  <c r="D1689" i="62"/>
  <c r="T1688" i="62"/>
  <c r="S1688" i="62"/>
  <c r="M1688" i="62"/>
  <c r="L1688" i="62"/>
  <c r="E1688" i="62"/>
  <c r="D1688" i="62"/>
  <c r="T1687" i="62"/>
  <c r="S1687" i="62"/>
  <c r="M1687" i="62"/>
  <c r="L1687" i="62"/>
  <c r="E1687" i="62"/>
  <c r="D1687" i="62"/>
  <c r="T1686" i="62"/>
  <c r="S1686" i="62"/>
  <c r="M1686" i="62"/>
  <c r="L1686" i="62"/>
  <c r="E1686" i="62"/>
  <c r="D1686" i="62"/>
  <c r="T1685" i="62"/>
  <c r="S1685" i="62"/>
  <c r="M1685" i="62"/>
  <c r="L1685" i="62"/>
  <c r="E1685" i="62"/>
  <c r="D1685" i="62"/>
  <c r="T1684" i="62"/>
  <c r="S1684" i="62"/>
  <c r="M1684" i="62"/>
  <c r="L1684" i="62"/>
  <c r="E1684" i="62"/>
  <c r="D1684" i="62"/>
  <c r="T1683" i="62"/>
  <c r="S1683" i="62"/>
  <c r="M1683" i="62"/>
  <c r="L1683" i="62"/>
  <c r="E1683" i="62"/>
  <c r="D1683" i="62"/>
  <c r="T1682" i="62"/>
  <c r="S1682" i="62"/>
  <c r="M1682" i="62"/>
  <c r="L1682" i="62"/>
  <c r="E1682" i="62"/>
  <c r="D1682" i="62"/>
  <c r="T1681" i="62"/>
  <c r="S1681" i="62"/>
  <c r="M1681" i="62"/>
  <c r="L1681" i="62"/>
  <c r="E1681" i="62"/>
  <c r="D1681" i="62"/>
  <c r="T1680" i="62"/>
  <c r="S1680" i="62"/>
  <c r="M1680" i="62"/>
  <c r="L1680" i="62"/>
  <c r="E1680" i="62"/>
  <c r="D1680" i="62"/>
  <c r="T1679" i="62"/>
  <c r="S1679" i="62"/>
  <c r="M1679" i="62"/>
  <c r="L1679" i="62"/>
  <c r="E1679" i="62"/>
  <c r="D1679" i="62"/>
  <c r="T1678" i="62"/>
  <c r="S1678" i="62"/>
  <c r="M1678" i="62"/>
  <c r="L1678" i="62"/>
  <c r="E1678" i="62"/>
  <c r="D1678" i="62"/>
  <c r="T1677" i="62"/>
  <c r="S1677" i="62"/>
  <c r="M1677" i="62"/>
  <c r="L1677" i="62"/>
  <c r="E1677" i="62"/>
  <c r="D1677" i="62"/>
  <c r="T1676" i="62"/>
  <c r="S1676" i="62"/>
  <c r="M1676" i="62"/>
  <c r="L1676" i="62"/>
  <c r="E1676" i="62"/>
  <c r="D1676" i="62"/>
  <c r="T1675" i="62"/>
  <c r="S1675" i="62"/>
  <c r="M1675" i="62"/>
  <c r="L1675" i="62"/>
  <c r="E1675" i="62"/>
  <c r="D1675" i="62"/>
  <c r="T1674" i="62"/>
  <c r="S1674" i="62"/>
  <c r="M1674" i="62"/>
  <c r="L1674" i="62"/>
  <c r="E1674" i="62"/>
  <c r="D1674" i="62"/>
  <c r="T1673" i="62"/>
  <c r="S1673" i="62"/>
  <c r="M1673" i="62"/>
  <c r="L1673" i="62"/>
  <c r="E1673" i="62"/>
  <c r="D1673" i="62"/>
  <c r="T1672" i="62"/>
  <c r="S1672" i="62"/>
  <c r="M1672" i="62"/>
  <c r="L1672" i="62"/>
  <c r="E1672" i="62"/>
  <c r="D1672" i="62"/>
  <c r="T1671" i="62"/>
  <c r="S1671" i="62"/>
  <c r="M1671" i="62"/>
  <c r="L1671" i="62"/>
  <c r="E1671" i="62"/>
  <c r="D1671" i="62"/>
  <c r="T1670" i="62"/>
  <c r="S1670" i="62"/>
  <c r="M1670" i="62"/>
  <c r="L1670" i="62"/>
  <c r="E1670" i="62"/>
  <c r="D1670" i="62"/>
  <c r="T1669" i="62"/>
  <c r="S1669" i="62"/>
  <c r="M1669" i="62"/>
  <c r="L1669" i="62"/>
  <c r="E1669" i="62"/>
  <c r="D1669" i="62"/>
  <c r="T1668" i="62"/>
  <c r="S1668" i="62"/>
  <c r="M1668" i="62"/>
  <c r="L1668" i="62"/>
  <c r="E1668" i="62"/>
  <c r="D1668" i="62"/>
  <c r="T1667" i="62"/>
  <c r="S1667" i="62"/>
  <c r="M1667" i="62"/>
  <c r="L1667" i="62"/>
  <c r="E1667" i="62"/>
  <c r="D1667" i="62"/>
  <c r="T1666" i="62"/>
  <c r="S1666" i="62"/>
  <c r="M1666" i="62"/>
  <c r="L1666" i="62"/>
  <c r="E1666" i="62"/>
  <c r="D1666" i="62"/>
  <c r="T1665" i="62"/>
  <c r="S1665" i="62"/>
  <c r="M1665" i="62"/>
  <c r="L1665" i="62"/>
  <c r="E1665" i="62"/>
  <c r="D1665" i="62"/>
  <c r="T1664" i="62"/>
  <c r="S1664" i="62"/>
  <c r="M1664" i="62"/>
  <c r="L1664" i="62"/>
  <c r="E1664" i="62"/>
  <c r="D1664" i="62"/>
  <c r="T1663" i="62"/>
  <c r="S1663" i="62"/>
  <c r="M1663" i="62"/>
  <c r="L1663" i="62"/>
  <c r="E1663" i="62"/>
  <c r="D1663" i="62"/>
  <c r="T1662" i="62"/>
  <c r="S1662" i="62"/>
  <c r="M1662" i="62"/>
  <c r="L1662" i="62"/>
  <c r="E1662" i="62"/>
  <c r="D1662" i="62"/>
  <c r="T1661" i="62"/>
  <c r="S1661" i="62"/>
  <c r="M1661" i="62"/>
  <c r="L1661" i="62"/>
  <c r="E1661" i="62"/>
  <c r="D1661" i="62"/>
  <c r="T1660" i="62"/>
  <c r="S1660" i="62"/>
  <c r="M1660" i="62"/>
  <c r="L1660" i="62"/>
  <c r="E1660" i="62"/>
  <c r="D1660" i="62"/>
  <c r="T1659" i="62"/>
  <c r="S1659" i="62"/>
  <c r="M1659" i="62"/>
  <c r="L1659" i="62"/>
  <c r="E1659" i="62"/>
  <c r="D1659" i="62"/>
  <c r="T1658" i="62"/>
  <c r="S1658" i="62"/>
  <c r="M1658" i="62"/>
  <c r="L1658" i="62"/>
  <c r="E1658" i="62"/>
  <c r="D1658" i="62"/>
  <c r="T1657" i="62"/>
  <c r="S1657" i="62"/>
  <c r="M1657" i="62"/>
  <c r="L1657" i="62"/>
  <c r="E1657" i="62"/>
  <c r="D1657" i="62"/>
  <c r="T1656" i="62"/>
  <c r="S1656" i="62"/>
  <c r="M1656" i="62"/>
  <c r="L1656" i="62"/>
  <c r="E1656" i="62"/>
  <c r="D1656" i="62"/>
  <c r="T1655" i="62"/>
  <c r="S1655" i="62"/>
  <c r="M1655" i="62"/>
  <c r="L1655" i="62"/>
  <c r="E1655" i="62"/>
  <c r="D1655" i="62"/>
  <c r="T1654" i="62"/>
  <c r="S1654" i="62"/>
  <c r="M1654" i="62"/>
  <c r="L1654" i="62"/>
  <c r="E1654" i="62"/>
  <c r="D1654" i="62"/>
  <c r="T1653" i="62"/>
  <c r="S1653" i="62"/>
  <c r="M1653" i="62"/>
  <c r="L1653" i="62"/>
  <c r="E1653" i="62"/>
  <c r="D1653" i="62"/>
  <c r="T1652" i="62"/>
  <c r="S1652" i="62"/>
  <c r="M1652" i="62"/>
  <c r="L1652" i="62"/>
  <c r="E1652" i="62"/>
  <c r="D1652" i="62"/>
  <c r="T1651" i="62"/>
  <c r="S1651" i="62"/>
  <c r="M1651" i="62"/>
  <c r="L1651" i="62"/>
  <c r="E1651" i="62"/>
  <c r="D1651" i="62"/>
  <c r="T1650" i="62"/>
  <c r="S1650" i="62"/>
  <c r="M1650" i="62"/>
  <c r="L1650" i="62"/>
  <c r="E1650" i="62"/>
  <c r="D1650" i="62"/>
  <c r="T1649" i="62"/>
  <c r="S1649" i="62"/>
  <c r="M1649" i="62"/>
  <c r="L1649" i="62"/>
  <c r="E1649" i="62"/>
  <c r="D1649" i="62"/>
  <c r="T1648" i="62"/>
  <c r="S1648" i="62"/>
  <c r="M1648" i="62"/>
  <c r="L1648" i="62"/>
  <c r="E1648" i="62"/>
  <c r="D1648" i="62"/>
  <c r="T1647" i="62"/>
  <c r="S1647" i="62"/>
  <c r="M1647" i="62"/>
  <c r="L1647" i="62"/>
  <c r="E1647" i="62"/>
  <c r="D1647" i="62"/>
  <c r="T1646" i="62"/>
  <c r="S1646" i="62"/>
  <c r="M1646" i="62"/>
  <c r="L1646" i="62"/>
  <c r="E1646" i="62"/>
  <c r="D1646" i="62"/>
  <c r="T1645" i="62"/>
  <c r="S1645" i="62"/>
  <c r="M1645" i="62"/>
  <c r="L1645" i="62"/>
  <c r="E1645" i="62"/>
  <c r="D1645" i="62"/>
  <c r="T1644" i="62"/>
  <c r="S1644" i="62"/>
  <c r="M1644" i="62"/>
  <c r="L1644" i="62"/>
  <c r="E1644" i="62"/>
  <c r="D1644" i="62"/>
  <c r="T1643" i="62"/>
  <c r="S1643" i="62"/>
  <c r="M1643" i="62"/>
  <c r="L1643" i="62"/>
  <c r="E1643" i="62"/>
  <c r="D1643" i="62"/>
  <c r="T1642" i="62"/>
  <c r="S1642" i="62"/>
  <c r="M1642" i="62"/>
  <c r="L1642" i="62"/>
  <c r="E1642" i="62"/>
  <c r="D1642" i="62"/>
  <c r="T1641" i="62"/>
  <c r="S1641" i="62"/>
  <c r="M1641" i="62"/>
  <c r="L1641" i="62"/>
  <c r="E1641" i="62"/>
  <c r="D1641" i="62"/>
  <c r="T1640" i="62"/>
  <c r="S1640" i="62"/>
  <c r="M1640" i="62"/>
  <c r="L1640" i="62"/>
  <c r="E1640" i="62"/>
  <c r="D1640" i="62"/>
  <c r="T1639" i="62"/>
  <c r="S1639" i="62"/>
  <c r="M1639" i="62"/>
  <c r="L1639" i="62"/>
  <c r="E1639" i="62"/>
  <c r="D1639" i="62"/>
  <c r="T1638" i="62"/>
  <c r="S1638" i="62"/>
  <c r="M1638" i="62"/>
  <c r="L1638" i="62"/>
  <c r="E1638" i="62"/>
  <c r="D1638" i="62"/>
  <c r="T1637" i="62"/>
  <c r="S1637" i="62"/>
  <c r="M1637" i="62"/>
  <c r="L1637" i="62"/>
  <c r="E1637" i="62"/>
  <c r="D1637" i="62"/>
  <c r="T1636" i="62"/>
  <c r="S1636" i="62"/>
  <c r="M1636" i="62"/>
  <c r="L1636" i="62"/>
  <c r="E1636" i="62"/>
  <c r="D1636" i="62"/>
  <c r="T1635" i="62"/>
  <c r="S1635" i="62"/>
  <c r="M1635" i="62"/>
  <c r="L1635" i="62"/>
  <c r="E1635" i="62"/>
  <c r="D1635" i="62"/>
  <c r="T1634" i="62"/>
  <c r="S1634" i="62"/>
  <c r="M1634" i="62"/>
  <c r="L1634" i="62"/>
  <c r="E1634" i="62"/>
  <c r="D1634" i="62"/>
  <c r="T1633" i="62"/>
  <c r="S1633" i="62"/>
  <c r="M1633" i="62"/>
  <c r="L1633" i="62"/>
  <c r="E1633" i="62"/>
  <c r="D1633" i="62"/>
  <c r="T1632" i="62"/>
  <c r="S1632" i="62"/>
  <c r="M1632" i="62"/>
  <c r="L1632" i="62"/>
  <c r="E1632" i="62"/>
  <c r="D1632" i="62"/>
  <c r="T1631" i="62"/>
  <c r="S1631" i="62"/>
  <c r="M1631" i="62"/>
  <c r="L1631" i="62"/>
  <c r="E1631" i="62"/>
  <c r="D1631" i="62"/>
  <c r="T1630" i="62"/>
  <c r="S1630" i="62"/>
  <c r="M1630" i="62"/>
  <c r="L1630" i="62"/>
  <c r="E1630" i="62"/>
  <c r="D1630" i="62"/>
  <c r="T1629" i="62"/>
  <c r="S1629" i="62"/>
  <c r="M1629" i="62"/>
  <c r="L1629" i="62"/>
  <c r="E1629" i="62"/>
  <c r="D1629" i="62"/>
  <c r="T1628" i="62"/>
  <c r="S1628" i="62"/>
  <c r="M1628" i="62"/>
  <c r="L1628" i="62"/>
  <c r="E1628" i="62"/>
  <c r="D1628" i="62"/>
  <c r="T1627" i="62"/>
  <c r="S1627" i="62"/>
  <c r="M1627" i="62"/>
  <c r="L1627" i="62"/>
  <c r="E1627" i="62"/>
  <c r="D1627" i="62"/>
  <c r="T1626" i="62"/>
  <c r="S1626" i="62"/>
  <c r="M1626" i="62"/>
  <c r="L1626" i="62"/>
  <c r="E1626" i="62"/>
  <c r="D1626" i="62"/>
  <c r="T1625" i="62"/>
  <c r="S1625" i="62"/>
  <c r="M1625" i="62"/>
  <c r="L1625" i="62"/>
  <c r="E1625" i="62"/>
  <c r="D1625" i="62"/>
  <c r="T1624" i="62"/>
  <c r="S1624" i="62"/>
  <c r="M1624" i="62"/>
  <c r="L1624" i="62"/>
  <c r="E1624" i="62"/>
  <c r="D1624" i="62"/>
  <c r="T1623" i="62"/>
  <c r="S1623" i="62"/>
  <c r="M1623" i="62"/>
  <c r="L1623" i="62"/>
  <c r="E1623" i="62"/>
  <c r="D1623" i="62"/>
  <c r="T1622" i="62"/>
  <c r="S1622" i="62"/>
  <c r="M1622" i="62"/>
  <c r="L1622" i="62"/>
  <c r="E1622" i="62"/>
  <c r="D1622" i="62"/>
  <c r="T1621" i="62"/>
  <c r="S1621" i="62"/>
  <c r="M1621" i="62"/>
  <c r="L1621" i="62"/>
  <c r="E1621" i="62"/>
  <c r="D1621" i="62"/>
  <c r="T1620" i="62"/>
  <c r="S1620" i="62"/>
  <c r="M1620" i="62"/>
  <c r="L1620" i="62"/>
  <c r="E1620" i="62"/>
  <c r="D1620" i="62"/>
  <c r="T1619" i="62"/>
  <c r="S1619" i="62"/>
  <c r="M1619" i="62"/>
  <c r="L1619" i="62"/>
  <c r="E1619" i="62"/>
  <c r="D1619" i="62"/>
  <c r="T1618" i="62"/>
  <c r="S1618" i="62"/>
  <c r="M1618" i="62"/>
  <c r="L1618" i="62"/>
  <c r="E1618" i="62"/>
  <c r="D1618" i="62"/>
  <c r="T1617" i="62"/>
  <c r="S1617" i="62"/>
  <c r="M1617" i="62"/>
  <c r="L1617" i="62"/>
  <c r="E1617" i="62"/>
  <c r="D1617" i="62"/>
  <c r="T1616" i="62"/>
  <c r="S1616" i="62"/>
  <c r="M1616" i="62"/>
  <c r="L1616" i="62"/>
  <c r="E1616" i="62"/>
  <c r="D1616" i="62"/>
  <c r="T1615" i="62"/>
  <c r="S1615" i="62"/>
  <c r="M1615" i="62"/>
  <c r="L1615" i="62"/>
  <c r="E1615" i="62"/>
  <c r="D1615" i="62"/>
  <c r="T1614" i="62"/>
  <c r="S1614" i="62"/>
  <c r="M1614" i="62"/>
  <c r="L1614" i="62"/>
  <c r="E1614" i="62"/>
  <c r="D1614" i="62"/>
  <c r="T1613" i="62"/>
  <c r="S1613" i="62"/>
  <c r="M1613" i="62"/>
  <c r="L1613" i="62"/>
  <c r="E1613" i="62"/>
  <c r="D1613" i="62"/>
  <c r="T1612" i="62"/>
  <c r="S1612" i="62"/>
  <c r="M1612" i="62"/>
  <c r="L1612" i="62"/>
  <c r="E1612" i="62"/>
  <c r="D1612" i="62"/>
  <c r="T1611" i="62"/>
  <c r="S1611" i="62"/>
  <c r="M1611" i="62"/>
  <c r="L1611" i="62"/>
  <c r="E1611" i="62"/>
  <c r="D1611" i="62"/>
  <c r="T1610" i="62"/>
  <c r="S1610" i="62"/>
  <c r="M1610" i="62"/>
  <c r="L1610" i="62"/>
  <c r="E1610" i="62"/>
  <c r="D1610" i="62"/>
  <c r="T1609" i="62"/>
  <c r="S1609" i="62"/>
  <c r="M1609" i="62"/>
  <c r="L1609" i="62"/>
  <c r="E1609" i="62"/>
  <c r="D1609" i="62"/>
  <c r="T1608" i="62"/>
  <c r="S1608" i="62"/>
  <c r="M1608" i="62"/>
  <c r="L1608" i="62"/>
  <c r="E1608" i="62"/>
  <c r="D1608" i="62"/>
  <c r="T1607" i="62"/>
  <c r="S1607" i="62"/>
  <c r="M1607" i="62"/>
  <c r="L1607" i="62"/>
  <c r="E1607" i="62"/>
  <c r="D1607" i="62"/>
  <c r="T1606" i="62"/>
  <c r="S1606" i="62"/>
  <c r="M1606" i="62"/>
  <c r="L1606" i="62"/>
  <c r="E1606" i="62"/>
  <c r="D1606" i="62"/>
  <c r="T1605" i="62"/>
  <c r="S1605" i="62"/>
  <c r="M1605" i="62"/>
  <c r="L1605" i="62"/>
  <c r="E1605" i="62"/>
  <c r="D1605" i="62"/>
  <c r="T1604" i="62"/>
  <c r="S1604" i="62"/>
  <c r="M1604" i="62"/>
  <c r="L1604" i="62"/>
  <c r="E1604" i="62"/>
  <c r="D1604" i="62"/>
  <c r="T1603" i="62"/>
  <c r="S1603" i="62"/>
  <c r="M1603" i="62"/>
  <c r="L1603" i="62"/>
  <c r="E1603" i="62"/>
  <c r="D1603" i="62"/>
  <c r="T1602" i="62"/>
  <c r="S1602" i="62"/>
  <c r="M1602" i="62"/>
  <c r="L1602" i="62"/>
  <c r="E1602" i="62"/>
  <c r="D1602" i="62"/>
  <c r="T1601" i="62"/>
  <c r="S1601" i="62"/>
  <c r="M1601" i="62"/>
  <c r="L1601" i="62"/>
  <c r="E1601" i="62"/>
  <c r="D1601" i="62"/>
  <c r="T1600" i="62"/>
  <c r="S1600" i="62"/>
  <c r="M1600" i="62"/>
  <c r="L1600" i="62"/>
  <c r="E1600" i="62"/>
  <c r="D1600" i="62"/>
  <c r="T1599" i="62"/>
  <c r="S1599" i="62"/>
  <c r="M1599" i="62"/>
  <c r="L1599" i="62"/>
  <c r="E1599" i="62"/>
  <c r="D1599" i="62"/>
  <c r="T1598" i="62"/>
  <c r="S1598" i="62"/>
  <c r="M1598" i="62"/>
  <c r="L1598" i="62"/>
  <c r="E1598" i="62"/>
  <c r="D1598" i="62"/>
  <c r="T1597" i="62"/>
  <c r="S1597" i="62"/>
  <c r="M1597" i="62"/>
  <c r="L1597" i="62"/>
  <c r="E1597" i="62"/>
  <c r="D1597" i="62"/>
  <c r="T1596" i="62"/>
  <c r="S1596" i="62"/>
  <c r="M1596" i="62"/>
  <c r="L1596" i="62"/>
  <c r="E1596" i="62"/>
  <c r="D1596" i="62"/>
  <c r="T1595" i="62"/>
  <c r="S1595" i="62"/>
  <c r="M1595" i="62"/>
  <c r="L1595" i="62"/>
  <c r="E1595" i="62"/>
  <c r="D1595" i="62"/>
  <c r="T1594" i="62"/>
  <c r="S1594" i="62"/>
  <c r="M1594" i="62"/>
  <c r="L1594" i="62"/>
  <c r="E1594" i="62"/>
  <c r="D1594" i="62"/>
  <c r="T1593" i="62"/>
  <c r="S1593" i="62"/>
  <c r="M1593" i="62"/>
  <c r="L1593" i="62"/>
  <c r="E1593" i="62"/>
  <c r="D1593" i="62"/>
  <c r="T1592" i="62"/>
  <c r="S1592" i="62"/>
  <c r="M1592" i="62"/>
  <c r="L1592" i="62"/>
  <c r="E1592" i="62"/>
  <c r="D1592" i="62"/>
  <c r="T1591" i="62"/>
  <c r="S1591" i="62"/>
  <c r="M1591" i="62"/>
  <c r="L1591" i="62"/>
  <c r="E1591" i="62"/>
  <c r="D1591" i="62"/>
  <c r="T1590" i="62"/>
  <c r="S1590" i="62"/>
  <c r="M1590" i="62"/>
  <c r="L1590" i="62"/>
  <c r="E1590" i="62"/>
  <c r="D1590" i="62"/>
  <c r="T1589" i="62"/>
  <c r="S1589" i="62"/>
  <c r="M1589" i="62"/>
  <c r="L1589" i="62"/>
  <c r="E1589" i="62"/>
  <c r="D1589" i="62"/>
  <c r="T1588" i="62"/>
  <c r="S1588" i="62"/>
  <c r="M1588" i="62"/>
  <c r="L1588" i="62"/>
  <c r="E1588" i="62"/>
  <c r="D1588" i="62"/>
  <c r="T1587" i="62"/>
  <c r="S1587" i="62"/>
  <c r="M1587" i="62"/>
  <c r="L1587" i="62"/>
  <c r="E1587" i="62"/>
  <c r="D1587" i="62"/>
  <c r="T1586" i="62"/>
  <c r="S1586" i="62"/>
  <c r="M1586" i="62"/>
  <c r="L1586" i="62"/>
  <c r="E1586" i="62"/>
  <c r="D1586" i="62"/>
  <c r="T1585" i="62"/>
  <c r="S1585" i="62"/>
  <c r="M1585" i="62"/>
  <c r="L1585" i="62"/>
  <c r="E1585" i="62"/>
  <c r="D1585" i="62"/>
  <c r="T1584" i="62"/>
  <c r="S1584" i="62"/>
  <c r="M1584" i="62"/>
  <c r="L1584" i="62"/>
  <c r="E1584" i="62"/>
  <c r="D1584" i="62"/>
  <c r="T1583" i="62"/>
  <c r="S1583" i="62"/>
  <c r="M1583" i="62"/>
  <c r="L1583" i="62"/>
  <c r="E1583" i="62"/>
  <c r="D1583" i="62"/>
  <c r="T1582" i="62"/>
  <c r="S1582" i="62"/>
  <c r="M1582" i="62"/>
  <c r="L1582" i="62"/>
  <c r="E1582" i="62"/>
  <c r="D1582" i="62"/>
  <c r="T1581" i="62"/>
  <c r="S1581" i="62"/>
  <c r="M1581" i="62"/>
  <c r="L1581" i="62"/>
  <c r="E1581" i="62"/>
  <c r="D1581" i="62"/>
  <c r="T1580" i="62"/>
  <c r="S1580" i="62"/>
  <c r="M1580" i="62"/>
  <c r="L1580" i="62"/>
  <c r="E1580" i="62"/>
  <c r="D1580" i="62"/>
  <c r="T1579" i="62"/>
  <c r="S1579" i="62"/>
  <c r="M1579" i="62"/>
  <c r="L1579" i="62"/>
  <c r="E1579" i="62"/>
  <c r="D1579" i="62"/>
  <c r="T1578" i="62"/>
  <c r="S1578" i="62"/>
  <c r="M1578" i="62"/>
  <c r="L1578" i="62"/>
  <c r="E1578" i="62"/>
  <c r="D1578" i="62"/>
  <c r="T1577" i="62"/>
  <c r="S1577" i="62"/>
  <c r="M1577" i="62"/>
  <c r="L1577" i="62"/>
  <c r="E1577" i="62"/>
  <c r="D1577" i="62"/>
  <c r="T1576" i="62"/>
  <c r="S1576" i="62"/>
  <c r="M1576" i="62"/>
  <c r="L1576" i="62"/>
  <c r="E1576" i="62"/>
  <c r="D1576" i="62"/>
  <c r="T1575" i="62"/>
  <c r="S1575" i="62"/>
  <c r="M1575" i="62"/>
  <c r="L1575" i="62"/>
  <c r="E1575" i="62"/>
  <c r="D1575" i="62"/>
  <c r="T1574" i="62"/>
  <c r="S1574" i="62"/>
  <c r="M1574" i="62"/>
  <c r="L1574" i="62"/>
  <c r="E1574" i="62"/>
  <c r="D1574" i="62"/>
  <c r="T1573" i="62"/>
  <c r="S1573" i="62"/>
  <c r="M1573" i="62"/>
  <c r="L1573" i="62"/>
  <c r="E1573" i="62"/>
  <c r="D1573" i="62"/>
  <c r="T1572" i="62"/>
  <c r="S1572" i="62"/>
  <c r="M1572" i="62"/>
  <c r="L1572" i="62"/>
  <c r="E1572" i="62"/>
  <c r="D1572" i="62"/>
  <c r="T1571" i="62"/>
  <c r="S1571" i="62"/>
  <c r="M1571" i="62"/>
  <c r="L1571" i="62"/>
  <c r="E1571" i="62"/>
  <c r="D1571" i="62"/>
  <c r="T1570" i="62"/>
  <c r="S1570" i="62"/>
  <c r="M1570" i="62"/>
  <c r="L1570" i="62"/>
  <c r="E1570" i="62"/>
  <c r="D1570" i="62"/>
  <c r="T1569" i="62"/>
  <c r="S1569" i="62"/>
  <c r="M1569" i="62"/>
  <c r="L1569" i="62"/>
  <c r="E1569" i="62"/>
  <c r="D1569" i="62"/>
  <c r="T1568" i="62"/>
  <c r="S1568" i="62"/>
  <c r="M1568" i="62"/>
  <c r="L1568" i="62"/>
  <c r="E1568" i="62"/>
  <c r="D1568" i="62"/>
  <c r="T1567" i="62"/>
  <c r="S1567" i="62"/>
  <c r="M1567" i="62"/>
  <c r="L1567" i="62"/>
  <c r="E1567" i="62"/>
  <c r="D1567" i="62"/>
  <c r="T1566" i="62"/>
  <c r="S1566" i="62"/>
  <c r="M1566" i="62"/>
  <c r="L1566" i="62"/>
  <c r="E1566" i="62"/>
  <c r="D1566" i="62"/>
  <c r="T1565" i="62"/>
  <c r="S1565" i="62"/>
  <c r="M1565" i="62"/>
  <c r="L1565" i="62"/>
  <c r="E1565" i="62"/>
  <c r="D1565" i="62"/>
  <c r="T1564" i="62"/>
  <c r="S1564" i="62"/>
  <c r="M1564" i="62"/>
  <c r="L1564" i="62"/>
  <c r="E1564" i="62"/>
  <c r="D1564" i="62"/>
  <c r="T1563" i="62"/>
  <c r="S1563" i="62"/>
  <c r="M1563" i="62"/>
  <c r="L1563" i="62"/>
  <c r="E1563" i="62"/>
  <c r="D1563" i="62"/>
  <c r="T1562" i="62"/>
  <c r="S1562" i="62"/>
  <c r="M1562" i="62"/>
  <c r="L1562" i="62"/>
  <c r="E1562" i="62"/>
  <c r="D1562" i="62"/>
  <c r="T1561" i="62"/>
  <c r="S1561" i="62"/>
  <c r="M1561" i="62"/>
  <c r="L1561" i="62"/>
  <c r="E1561" i="62"/>
  <c r="D1561" i="62"/>
  <c r="T1560" i="62"/>
  <c r="S1560" i="62"/>
  <c r="M1560" i="62"/>
  <c r="L1560" i="62"/>
  <c r="E1560" i="62"/>
  <c r="D1560" i="62"/>
  <c r="T1559" i="62"/>
  <c r="S1559" i="62"/>
  <c r="M1559" i="62"/>
  <c r="L1559" i="62"/>
  <c r="E1559" i="62"/>
  <c r="D1559" i="62"/>
  <c r="T1558" i="62"/>
  <c r="S1558" i="62"/>
  <c r="M1558" i="62"/>
  <c r="L1558" i="62"/>
  <c r="E1558" i="62"/>
  <c r="D1558" i="62"/>
  <c r="T1557" i="62"/>
  <c r="S1557" i="62"/>
  <c r="M1557" i="62"/>
  <c r="L1557" i="62"/>
  <c r="E1557" i="62"/>
  <c r="D1557" i="62"/>
  <c r="T1556" i="62"/>
  <c r="S1556" i="62"/>
  <c r="M1556" i="62"/>
  <c r="L1556" i="62"/>
  <c r="E1556" i="62"/>
  <c r="D1556" i="62"/>
  <c r="T1555" i="62"/>
  <c r="S1555" i="62"/>
  <c r="M1555" i="62"/>
  <c r="L1555" i="62"/>
  <c r="E1555" i="62"/>
  <c r="D1555" i="62"/>
  <c r="T1554" i="62"/>
  <c r="S1554" i="62"/>
  <c r="M1554" i="62"/>
  <c r="L1554" i="62"/>
  <c r="E1554" i="62"/>
  <c r="D1554" i="62"/>
  <c r="T1553" i="62"/>
  <c r="S1553" i="62"/>
  <c r="M1553" i="62"/>
  <c r="L1553" i="62"/>
  <c r="E1553" i="62"/>
  <c r="D1553" i="62"/>
  <c r="T1552" i="62"/>
  <c r="S1552" i="62"/>
  <c r="M1552" i="62"/>
  <c r="L1552" i="62"/>
  <c r="E1552" i="62"/>
  <c r="D1552" i="62"/>
  <c r="T1551" i="62"/>
  <c r="S1551" i="62"/>
  <c r="M1551" i="62"/>
  <c r="L1551" i="62"/>
  <c r="E1551" i="62"/>
  <c r="D1551" i="62"/>
  <c r="T1550" i="62"/>
  <c r="S1550" i="62"/>
  <c r="M1550" i="62"/>
  <c r="L1550" i="62"/>
  <c r="E1550" i="62"/>
  <c r="D1550" i="62"/>
  <c r="T1549" i="62"/>
  <c r="S1549" i="62"/>
  <c r="M1549" i="62"/>
  <c r="L1549" i="62"/>
  <c r="E1549" i="62"/>
  <c r="D1549" i="62"/>
  <c r="T1548" i="62"/>
  <c r="S1548" i="62"/>
  <c r="M1548" i="62"/>
  <c r="L1548" i="62"/>
  <c r="E1548" i="62"/>
  <c r="D1548" i="62"/>
  <c r="T1547" i="62"/>
  <c r="S1547" i="62"/>
  <c r="M1547" i="62"/>
  <c r="L1547" i="62"/>
  <c r="E1547" i="62"/>
  <c r="D1547" i="62"/>
  <c r="T1546" i="62"/>
  <c r="S1546" i="62"/>
  <c r="M1546" i="62"/>
  <c r="L1546" i="62"/>
  <c r="E1546" i="62"/>
  <c r="D1546" i="62"/>
  <c r="T1545" i="62"/>
  <c r="S1545" i="62"/>
  <c r="M1545" i="62"/>
  <c r="L1545" i="62"/>
  <c r="E1545" i="62"/>
  <c r="D1545" i="62"/>
  <c r="T1544" i="62"/>
  <c r="S1544" i="62"/>
  <c r="M1544" i="62"/>
  <c r="L1544" i="62"/>
  <c r="E1544" i="62"/>
  <c r="D1544" i="62"/>
  <c r="T1543" i="62"/>
  <c r="S1543" i="62"/>
  <c r="M1543" i="62"/>
  <c r="L1543" i="62"/>
  <c r="E1543" i="62"/>
  <c r="D1543" i="62"/>
  <c r="T1542" i="62"/>
  <c r="S1542" i="62"/>
  <c r="M1542" i="62"/>
  <c r="L1542" i="62"/>
  <c r="E1542" i="62"/>
  <c r="D1542" i="62"/>
  <c r="T1541" i="62"/>
  <c r="S1541" i="62"/>
  <c r="M1541" i="62"/>
  <c r="L1541" i="62"/>
  <c r="E1541" i="62"/>
  <c r="D1541" i="62"/>
  <c r="T1540" i="62"/>
  <c r="S1540" i="62"/>
  <c r="M1540" i="62"/>
  <c r="L1540" i="62"/>
  <c r="E1540" i="62"/>
  <c r="D1540" i="62"/>
  <c r="T1539" i="62"/>
  <c r="S1539" i="62"/>
  <c r="M1539" i="62"/>
  <c r="L1539" i="62"/>
  <c r="E1539" i="62"/>
  <c r="D1539" i="62"/>
  <c r="T1538" i="62"/>
  <c r="S1538" i="62"/>
  <c r="M1538" i="62"/>
  <c r="L1538" i="62"/>
  <c r="E1538" i="62"/>
  <c r="D1538" i="62"/>
  <c r="T1537" i="62"/>
  <c r="S1537" i="62"/>
  <c r="M1537" i="62"/>
  <c r="L1537" i="62"/>
  <c r="E1537" i="62"/>
  <c r="D1537" i="62"/>
  <c r="T1536" i="62"/>
  <c r="S1536" i="62"/>
  <c r="M1536" i="62"/>
  <c r="L1536" i="62"/>
  <c r="E1536" i="62"/>
  <c r="D1536" i="62"/>
  <c r="T1535" i="62"/>
  <c r="S1535" i="62"/>
  <c r="M1535" i="62"/>
  <c r="L1535" i="62"/>
  <c r="E1535" i="62"/>
  <c r="D1535" i="62"/>
  <c r="T1534" i="62"/>
  <c r="S1534" i="62"/>
  <c r="M1534" i="62"/>
  <c r="L1534" i="62"/>
  <c r="E1534" i="62"/>
  <c r="D1534" i="62"/>
  <c r="T1533" i="62"/>
  <c r="S1533" i="62"/>
  <c r="M1533" i="62"/>
  <c r="L1533" i="62"/>
  <c r="E1533" i="62"/>
  <c r="D1533" i="62"/>
  <c r="T1532" i="62"/>
  <c r="S1532" i="62"/>
  <c r="M1532" i="62"/>
  <c r="L1532" i="62"/>
  <c r="E1532" i="62"/>
  <c r="D1532" i="62"/>
  <c r="T1531" i="62"/>
  <c r="S1531" i="62"/>
  <c r="M1531" i="62"/>
  <c r="L1531" i="62"/>
  <c r="E1531" i="62"/>
  <c r="D1531" i="62"/>
  <c r="T1530" i="62"/>
  <c r="S1530" i="62"/>
  <c r="M1530" i="62"/>
  <c r="L1530" i="62"/>
  <c r="E1530" i="62"/>
  <c r="D1530" i="62"/>
  <c r="T1529" i="62"/>
  <c r="S1529" i="62"/>
  <c r="M1529" i="62"/>
  <c r="L1529" i="62"/>
  <c r="E1529" i="62"/>
  <c r="D1529" i="62"/>
  <c r="T1528" i="62"/>
  <c r="S1528" i="62"/>
  <c r="M1528" i="62"/>
  <c r="L1528" i="62"/>
  <c r="E1528" i="62"/>
  <c r="D1528" i="62"/>
  <c r="T1527" i="62"/>
  <c r="S1527" i="62"/>
  <c r="M1527" i="62"/>
  <c r="L1527" i="62"/>
  <c r="E1527" i="62"/>
  <c r="D1527" i="62"/>
  <c r="T1526" i="62"/>
  <c r="S1526" i="62"/>
  <c r="M1526" i="62"/>
  <c r="L1526" i="62"/>
  <c r="E1526" i="62"/>
  <c r="D1526" i="62"/>
  <c r="T1525" i="62"/>
  <c r="S1525" i="62"/>
  <c r="M1525" i="62"/>
  <c r="L1525" i="62"/>
  <c r="E1525" i="62"/>
  <c r="D1525" i="62"/>
  <c r="T1524" i="62"/>
  <c r="S1524" i="62"/>
  <c r="M1524" i="62"/>
  <c r="L1524" i="62"/>
  <c r="E1524" i="62"/>
  <c r="D1524" i="62"/>
  <c r="T1523" i="62"/>
  <c r="S1523" i="62"/>
  <c r="M1523" i="62"/>
  <c r="L1523" i="62"/>
  <c r="E1523" i="62"/>
  <c r="D1523" i="62"/>
  <c r="T1522" i="62"/>
  <c r="S1522" i="62"/>
  <c r="M1522" i="62"/>
  <c r="L1522" i="62"/>
  <c r="E1522" i="62"/>
  <c r="D1522" i="62"/>
  <c r="T1521" i="62"/>
  <c r="S1521" i="62"/>
  <c r="M1521" i="62"/>
  <c r="L1521" i="62"/>
  <c r="E1521" i="62"/>
  <c r="D1521" i="62"/>
  <c r="T1520" i="62"/>
  <c r="S1520" i="62"/>
  <c r="M1520" i="62"/>
  <c r="L1520" i="62"/>
  <c r="E1520" i="62"/>
  <c r="D1520" i="62"/>
  <c r="T1519" i="62"/>
  <c r="S1519" i="62"/>
  <c r="M1519" i="62"/>
  <c r="L1519" i="62"/>
  <c r="E1519" i="62"/>
  <c r="D1519" i="62"/>
  <c r="T1518" i="62"/>
  <c r="S1518" i="62"/>
  <c r="M1518" i="62"/>
  <c r="L1518" i="62"/>
  <c r="E1518" i="62"/>
  <c r="D1518" i="62"/>
  <c r="T1517" i="62"/>
  <c r="S1517" i="62"/>
  <c r="M1517" i="62"/>
  <c r="L1517" i="62"/>
  <c r="E1517" i="62"/>
  <c r="D1517" i="62"/>
  <c r="T1516" i="62"/>
  <c r="S1516" i="62"/>
  <c r="M1516" i="62"/>
  <c r="L1516" i="62"/>
  <c r="E1516" i="62"/>
  <c r="D1516" i="62"/>
  <c r="T1515" i="62"/>
  <c r="S1515" i="62"/>
  <c r="M1515" i="62"/>
  <c r="L1515" i="62"/>
  <c r="E1515" i="62"/>
  <c r="D1515" i="62"/>
  <c r="T1514" i="62"/>
  <c r="S1514" i="62"/>
  <c r="M1514" i="62"/>
  <c r="L1514" i="62"/>
  <c r="E1514" i="62"/>
  <c r="D1514" i="62"/>
  <c r="T1513" i="62"/>
  <c r="S1513" i="62"/>
  <c r="M1513" i="62"/>
  <c r="L1513" i="62"/>
  <c r="E1513" i="62"/>
  <c r="D1513" i="62"/>
  <c r="T1512" i="62"/>
  <c r="S1512" i="62"/>
  <c r="M1512" i="62"/>
  <c r="L1512" i="62"/>
  <c r="E1512" i="62"/>
  <c r="D1512" i="62"/>
  <c r="T1511" i="62"/>
  <c r="S1511" i="62"/>
  <c r="M1511" i="62"/>
  <c r="L1511" i="62"/>
  <c r="E1511" i="62"/>
  <c r="D1511" i="62"/>
  <c r="T1510" i="62"/>
  <c r="S1510" i="62"/>
  <c r="M1510" i="62"/>
  <c r="L1510" i="62"/>
  <c r="E1510" i="62"/>
  <c r="D1510" i="62"/>
  <c r="T1509" i="62"/>
  <c r="S1509" i="62"/>
  <c r="M1509" i="62"/>
  <c r="L1509" i="62"/>
  <c r="E1509" i="62"/>
  <c r="D1509" i="62"/>
  <c r="T1508" i="62"/>
  <c r="S1508" i="62"/>
  <c r="M1508" i="62"/>
  <c r="L1508" i="62"/>
  <c r="E1508" i="62"/>
  <c r="D1508" i="62"/>
  <c r="T1507" i="62"/>
  <c r="S1507" i="62"/>
  <c r="M1507" i="62"/>
  <c r="L1507" i="62"/>
  <c r="E1507" i="62"/>
  <c r="D1507" i="62"/>
  <c r="T1506" i="62"/>
  <c r="S1506" i="62"/>
  <c r="M1506" i="62"/>
  <c r="L1506" i="62"/>
  <c r="E1506" i="62"/>
  <c r="D1506" i="62"/>
  <c r="T1505" i="62"/>
  <c r="S1505" i="62"/>
  <c r="M1505" i="62"/>
  <c r="L1505" i="62"/>
  <c r="E1505" i="62"/>
  <c r="D1505" i="62"/>
  <c r="T1504" i="62"/>
  <c r="S1504" i="62"/>
  <c r="M1504" i="62"/>
  <c r="L1504" i="62"/>
  <c r="E1504" i="62"/>
  <c r="D1504" i="62"/>
  <c r="T1503" i="62"/>
  <c r="S1503" i="62"/>
  <c r="M1503" i="62"/>
  <c r="L1503" i="62"/>
  <c r="E1503" i="62"/>
  <c r="D1503" i="62"/>
  <c r="T1502" i="62"/>
  <c r="S1502" i="62"/>
  <c r="M1502" i="62"/>
  <c r="L1502" i="62"/>
  <c r="E1502" i="62"/>
  <c r="D1502" i="62"/>
  <c r="T1501" i="62"/>
  <c r="S1501" i="62"/>
  <c r="M1501" i="62"/>
  <c r="L1501" i="62"/>
  <c r="E1501" i="62"/>
  <c r="D1501" i="62"/>
  <c r="T1500" i="62"/>
  <c r="S1500" i="62"/>
  <c r="M1500" i="62"/>
  <c r="L1500" i="62"/>
  <c r="E1500" i="62"/>
  <c r="D1500" i="62"/>
  <c r="T1499" i="62"/>
  <c r="S1499" i="62"/>
  <c r="M1499" i="62"/>
  <c r="L1499" i="62"/>
  <c r="E1499" i="62"/>
  <c r="D1499" i="62"/>
  <c r="T1498" i="62"/>
  <c r="S1498" i="62"/>
  <c r="M1498" i="62"/>
  <c r="L1498" i="62"/>
  <c r="E1498" i="62"/>
  <c r="D1498" i="62"/>
  <c r="T1497" i="62"/>
  <c r="S1497" i="62"/>
  <c r="M1497" i="62"/>
  <c r="L1497" i="62"/>
  <c r="E1497" i="62"/>
  <c r="D1497" i="62"/>
  <c r="T1496" i="62"/>
  <c r="S1496" i="62"/>
  <c r="M1496" i="62"/>
  <c r="L1496" i="62"/>
  <c r="E1496" i="62"/>
  <c r="D1496" i="62"/>
  <c r="T1495" i="62"/>
  <c r="S1495" i="62"/>
  <c r="M1495" i="62"/>
  <c r="L1495" i="62"/>
  <c r="E1495" i="62"/>
  <c r="D1495" i="62"/>
  <c r="T1494" i="62"/>
  <c r="S1494" i="62"/>
  <c r="M1494" i="62"/>
  <c r="L1494" i="62"/>
  <c r="E1494" i="62"/>
  <c r="D1494" i="62"/>
  <c r="T1493" i="62"/>
  <c r="S1493" i="62"/>
  <c r="M1493" i="62"/>
  <c r="L1493" i="62"/>
  <c r="E1493" i="62"/>
  <c r="D1493" i="62"/>
  <c r="T1492" i="62"/>
  <c r="S1492" i="62"/>
  <c r="M1492" i="62"/>
  <c r="L1492" i="62"/>
  <c r="E1492" i="62"/>
  <c r="D1492" i="62"/>
  <c r="T1491" i="62"/>
  <c r="S1491" i="62"/>
  <c r="M1491" i="62"/>
  <c r="L1491" i="62"/>
  <c r="E1491" i="62"/>
  <c r="D1491" i="62"/>
  <c r="T1490" i="62"/>
  <c r="S1490" i="62"/>
  <c r="M1490" i="62"/>
  <c r="L1490" i="62"/>
  <c r="E1490" i="62"/>
  <c r="D1490" i="62"/>
  <c r="T1489" i="62"/>
  <c r="S1489" i="62"/>
  <c r="M1489" i="62"/>
  <c r="L1489" i="62"/>
  <c r="E1489" i="62"/>
  <c r="D1489" i="62"/>
  <c r="T1488" i="62"/>
  <c r="S1488" i="62"/>
  <c r="M1488" i="62"/>
  <c r="L1488" i="62"/>
  <c r="E1488" i="62"/>
  <c r="D1488" i="62"/>
  <c r="T1487" i="62"/>
  <c r="S1487" i="62"/>
  <c r="M1487" i="62"/>
  <c r="L1487" i="62"/>
  <c r="E1487" i="62"/>
  <c r="D1487" i="62"/>
  <c r="T1486" i="62"/>
  <c r="S1486" i="62"/>
  <c r="M1486" i="62"/>
  <c r="L1486" i="62"/>
  <c r="E1486" i="62"/>
  <c r="D1486" i="62"/>
  <c r="T1485" i="62"/>
  <c r="S1485" i="62"/>
  <c r="M1485" i="62"/>
  <c r="L1485" i="62"/>
  <c r="E1485" i="62"/>
  <c r="D1485" i="62"/>
  <c r="T1484" i="62"/>
  <c r="S1484" i="62"/>
  <c r="M1484" i="62"/>
  <c r="L1484" i="62"/>
  <c r="E1484" i="62"/>
  <c r="D1484" i="62"/>
  <c r="T1483" i="62"/>
  <c r="S1483" i="62"/>
  <c r="M1483" i="62"/>
  <c r="L1483" i="62"/>
  <c r="E1483" i="62"/>
  <c r="D1483" i="62"/>
  <c r="T1482" i="62"/>
  <c r="S1482" i="62"/>
  <c r="M1482" i="62"/>
  <c r="L1482" i="62"/>
  <c r="E1482" i="62"/>
  <c r="D1482" i="62"/>
  <c r="T1481" i="62"/>
  <c r="S1481" i="62"/>
  <c r="M1481" i="62"/>
  <c r="L1481" i="62"/>
  <c r="E1481" i="62"/>
  <c r="D1481" i="62"/>
  <c r="T1480" i="62"/>
  <c r="S1480" i="62"/>
  <c r="M1480" i="62"/>
  <c r="L1480" i="62"/>
  <c r="E1480" i="62"/>
  <c r="D1480" i="62"/>
  <c r="T1479" i="62"/>
  <c r="S1479" i="62"/>
  <c r="M1479" i="62"/>
  <c r="L1479" i="62"/>
  <c r="E1479" i="62"/>
  <c r="D1479" i="62"/>
  <c r="T1478" i="62"/>
  <c r="S1478" i="62"/>
  <c r="M1478" i="62"/>
  <c r="L1478" i="62"/>
  <c r="E1478" i="62"/>
  <c r="D1478" i="62"/>
  <c r="T1477" i="62"/>
  <c r="S1477" i="62"/>
  <c r="M1477" i="62"/>
  <c r="L1477" i="62"/>
  <c r="E1477" i="62"/>
  <c r="D1477" i="62"/>
  <c r="T1476" i="62"/>
  <c r="S1476" i="62"/>
  <c r="M1476" i="62"/>
  <c r="L1476" i="62"/>
  <c r="E1476" i="62"/>
  <c r="D1476" i="62"/>
  <c r="T1475" i="62"/>
  <c r="S1475" i="62"/>
  <c r="M1475" i="62"/>
  <c r="L1475" i="62"/>
  <c r="E1475" i="62"/>
  <c r="D1475" i="62"/>
  <c r="T1474" i="62"/>
  <c r="S1474" i="62"/>
  <c r="M1474" i="62"/>
  <c r="L1474" i="62"/>
  <c r="E1474" i="62"/>
  <c r="D1474" i="62"/>
  <c r="T1473" i="62"/>
  <c r="S1473" i="62"/>
  <c r="M1473" i="62"/>
  <c r="L1473" i="62"/>
  <c r="E1473" i="62"/>
  <c r="D1473" i="62"/>
  <c r="T1472" i="62"/>
  <c r="S1472" i="62"/>
  <c r="M1472" i="62"/>
  <c r="L1472" i="62"/>
  <c r="E1472" i="62"/>
  <c r="D1472" i="62"/>
  <c r="T1471" i="62"/>
  <c r="S1471" i="62"/>
  <c r="M1471" i="62"/>
  <c r="L1471" i="62"/>
  <c r="E1471" i="62"/>
  <c r="D1471" i="62"/>
  <c r="T1470" i="62"/>
  <c r="S1470" i="62"/>
  <c r="M1470" i="62"/>
  <c r="L1470" i="62"/>
  <c r="E1470" i="62"/>
  <c r="D1470" i="62"/>
  <c r="T1469" i="62"/>
  <c r="S1469" i="62"/>
  <c r="M1469" i="62"/>
  <c r="L1469" i="62"/>
  <c r="E1469" i="62"/>
  <c r="D1469" i="62"/>
  <c r="T1468" i="62"/>
  <c r="S1468" i="62"/>
  <c r="M1468" i="62"/>
  <c r="L1468" i="62"/>
  <c r="E1468" i="62"/>
  <c r="D1468" i="62"/>
  <c r="T1467" i="62"/>
  <c r="S1467" i="62"/>
  <c r="M1467" i="62"/>
  <c r="L1467" i="62"/>
  <c r="E1467" i="62"/>
  <c r="D1467" i="62"/>
  <c r="T1466" i="62"/>
  <c r="S1466" i="62"/>
  <c r="M1466" i="62"/>
  <c r="L1466" i="62"/>
  <c r="E1466" i="62"/>
  <c r="D1466" i="62"/>
  <c r="T1465" i="62"/>
  <c r="S1465" i="62"/>
  <c r="M1465" i="62"/>
  <c r="L1465" i="62"/>
  <c r="E1465" i="62"/>
  <c r="D1465" i="62"/>
  <c r="T1464" i="62"/>
  <c r="S1464" i="62"/>
  <c r="M1464" i="62"/>
  <c r="L1464" i="62"/>
  <c r="E1464" i="62"/>
  <c r="D1464" i="62"/>
  <c r="T1463" i="62"/>
  <c r="S1463" i="62"/>
  <c r="M1463" i="62"/>
  <c r="L1463" i="62"/>
  <c r="E1463" i="62"/>
  <c r="D1463" i="62"/>
  <c r="T1462" i="62"/>
  <c r="S1462" i="62"/>
  <c r="M1462" i="62"/>
  <c r="L1462" i="62"/>
  <c r="E1462" i="62"/>
  <c r="D1462" i="62"/>
  <c r="T1461" i="62"/>
  <c r="S1461" i="62"/>
  <c r="M1461" i="62"/>
  <c r="L1461" i="62"/>
  <c r="E1461" i="62"/>
  <c r="D1461" i="62"/>
  <c r="T1460" i="62"/>
  <c r="S1460" i="62"/>
  <c r="M1460" i="62"/>
  <c r="L1460" i="62"/>
  <c r="E1460" i="62"/>
  <c r="D1460" i="62"/>
  <c r="T1459" i="62"/>
  <c r="S1459" i="62"/>
  <c r="M1459" i="62"/>
  <c r="L1459" i="62"/>
  <c r="E1459" i="62"/>
  <c r="D1459" i="62"/>
  <c r="T1458" i="62"/>
  <c r="S1458" i="62"/>
  <c r="M1458" i="62"/>
  <c r="L1458" i="62"/>
  <c r="E1458" i="62"/>
  <c r="D1458" i="62"/>
  <c r="T1457" i="62"/>
  <c r="S1457" i="62"/>
  <c r="M1457" i="62"/>
  <c r="L1457" i="62"/>
  <c r="E1457" i="62"/>
  <c r="D1457" i="62"/>
  <c r="T1456" i="62"/>
  <c r="S1456" i="62"/>
  <c r="M1456" i="62"/>
  <c r="L1456" i="62"/>
  <c r="E1456" i="62"/>
  <c r="D1456" i="62"/>
  <c r="T1455" i="62"/>
  <c r="S1455" i="62"/>
  <c r="M1455" i="62"/>
  <c r="L1455" i="62"/>
  <c r="E1455" i="62"/>
  <c r="D1455" i="62"/>
  <c r="T1454" i="62"/>
  <c r="S1454" i="62"/>
  <c r="M1454" i="62"/>
  <c r="L1454" i="62"/>
  <c r="E1454" i="62"/>
  <c r="D1454" i="62"/>
  <c r="T1453" i="62"/>
  <c r="S1453" i="62"/>
  <c r="M1453" i="62"/>
  <c r="L1453" i="62"/>
  <c r="E1453" i="62"/>
  <c r="D1453" i="62"/>
  <c r="T1452" i="62"/>
  <c r="S1452" i="62"/>
  <c r="M1452" i="62"/>
  <c r="L1452" i="62"/>
  <c r="E1452" i="62"/>
  <c r="D1452" i="62"/>
  <c r="T1451" i="62"/>
  <c r="S1451" i="62"/>
  <c r="L1451" i="62"/>
  <c r="M1451" i="62" s="1"/>
  <c r="E1451" i="62"/>
  <c r="D1451" i="62"/>
  <c r="T1450" i="62"/>
  <c r="S1450" i="62"/>
  <c r="M1450" i="62"/>
  <c r="L1450" i="62"/>
  <c r="E1450" i="62"/>
  <c r="D1450" i="62"/>
  <c r="T1449" i="62"/>
  <c r="S1449" i="62"/>
  <c r="M1449" i="62"/>
  <c r="L1449" i="62"/>
  <c r="E1449" i="62"/>
  <c r="D1449" i="62"/>
  <c r="T1448" i="62"/>
  <c r="S1448" i="62"/>
  <c r="L1448" i="62"/>
  <c r="M1448" i="62" s="1"/>
  <c r="E1448" i="62"/>
  <c r="D1448" i="62"/>
  <c r="T1447" i="62"/>
  <c r="S1447" i="62"/>
  <c r="L1447" i="62"/>
  <c r="M1447" i="62" s="1"/>
  <c r="E1447" i="62"/>
  <c r="D1447" i="62"/>
  <c r="T1446" i="62"/>
  <c r="S1446" i="62"/>
  <c r="L1446" i="62"/>
  <c r="M1446" i="62" s="1"/>
  <c r="E1446" i="62"/>
  <c r="D1446" i="62"/>
  <c r="T1445" i="62"/>
  <c r="S1445" i="62"/>
  <c r="M1445" i="62"/>
  <c r="L1445" i="62"/>
  <c r="E1445" i="62"/>
  <c r="D1445" i="62"/>
  <c r="T1444" i="62"/>
  <c r="S1444" i="62"/>
  <c r="M1444" i="62"/>
  <c r="L1444" i="62"/>
  <c r="E1444" i="62"/>
  <c r="D1444" i="62"/>
  <c r="T1443" i="62"/>
  <c r="S1443" i="62"/>
  <c r="L1443" i="62"/>
  <c r="M1443" i="62" s="1"/>
  <c r="E1443" i="62"/>
  <c r="D1443" i="62"/>
  <c r="T1442" i="62"/>
  <c r="S1442" i="62"/>
  <c r="M1442" i="62"/>
  <c r="L1442" i="62"/>
  <c r="E1442" i="62"/>
  <c r="D1442" i="62"/>
  <c r="T1441" i="62"/>
  <c r="S1441" i="62"/>
  <c r="M1441" i="62"/>
  <c r="L1441" i="62"/>
  <c r="E1441" i="62"/>
  <c r="D1441" i="62"/>
  <c r="T1440" i="62"/>
  <c r="S1440" i="62"/>
  <c r="L1440" i="62"/>
  <c r="M1440" i="62" s="1"/>
  <c r="E1440" i="62"/>
  <c r="D1440" i="62"/>
  <c r="T1439" i="62"/>
  <c r="S1439" i="62"/>
  <c r="M1439" i="62"/>
  <c r="L1439" i="62"/>
  <c r="E1439" i="62"/>
  <c r="D1439" i="62"/>
  <c r="T1438" i="62"/>
  <c r="S1438" i="62"/>
  <c r="L1438" i="62"/>
  <c r="M1438" i="62" s="1"/>
  <c r="E1438" i="62"/>
  <c r="D1438" i="62"/>
  <c r="T1437" i="62"/>
  <c r="S1437" i="62"/>
  <c r="L1437" i="62"/>
  <c r="M1437" i="62" s="1"/>
  <c r="E1437" i="62"/>
  <c r="D1437" i="62"/>
  <c r="T1436" i="62"/>
  <c r="S1436" i="62"/>
  <c r="M1436" i="62"/>
  <c r="L1436" i="62"/>
  <c r="E1436" i="62"/>
  <c r="D1436" i="62"/>
  <c r="T1435" i="62"/>
  <c r="S1435" i="62"/>
  <c r="L1435" i="62"/>
  <c r="M1435" i="62" s="1"/>
  <c r="E1435" i="62"/>
  <c r="D1435" i="62"/>
  <c r="T1434" i="62"/>
  <c r="S1434" i="62"/>
  <c r="M1434" i="62"/>
  <c r="L1434" i="62"/>
  <c r="E1434" i="62"/>
  <c r="D1434" i="62"/>
  <c r="T1433" i="62"/>
  <c r="S1433" i="62"/>
  <c r="M1433" i="62"/>
  <c r="L1433" i="62"/>
  <c r="E1433" i="62"/>
  <c r="D1433" i="62"/>
  <c r="T1432" i="62"/>
  <c r="S1432" i="62"/>
  <c r="L1432" i="62"/>
  <c r="M1432" i="62" s="1"/>
  <c r="E1432" i="62"/>
  <c r="D1432" i="62"/>
  <c r="T1431" i="62"/>
  <c r="S1431" i="62"/>
  <c r="M1431" i="62"/>
  <c r="L1431" i="62"/>
  <c r="E1431" i="62"/>
  <c r="D1431" i="62"/>
  <c r="T1430" i="62"/>
  <c r="S1430" i="62"/>
  <c r="L1430" i="62"/>
  <c r="M1430" i="62" s="1"/>
  <c r="E1430" i="62"/>
  <c r="D1430" i="62"/>
  <c r="T1429" i="62"/>
  <c r="S1429" i="62"/>
  <c r="M1429" i="62"/>
  <c r="L1429" i="62"/>
  <c r="E1429" i="62"/>
  <c r="D1429" i="62"/>
  <c r="T1428" i="62"/>
  <c r="S1428" i="62"/>
  <c r="M1428" i="62"/>
  <c r="L1428" i="62"/>
  <c r="E1428" i="62"/>
  <c r="D1428" i="62"/>
  <c r="T1427" i="62"/>
  <c r="S1427" i="62"/>
  <c r="L1427" i="62"/>
  <c r="M1427" i="62" s="1"/>
  <c r="E1427" i="62"/>
  <c r="D1427" i="62"/>
  <c r="T1426" i="62"/>
  <c r="S1426" i="62"/>
  <c r="M1426" i="62"/>
  <c r="L1426" i="62"/>
  <c r="E1426" i="62"/>
  <c r="D1426" i="62"/>
  <c r="T1425" i="62"/>
  <c r="S1425" i="62"/>
  <c r="M1425" i="62"/>
  <c r="L1425" i="62"/>
  <c r="E1425" i="62"/>
  <c r="D1425" i="62"/>
  <c r="T1424" i="62"/>
  <c r="S1424" i="62"/>
  <c r="L1424" i="62"/>
  <c r="M1424" i="62" s="1"/>
  <c r="E1424" i="62"/>
  <c r="D1424" i="62"/>
  <c r="T1423" i="62"/>
  <c r="S1423" i="62"/>
  <c r="M1423" i="62"/>
  <c r="L1423" i="62"/>
  <c r="E1423" i="62"/>
  <c r="D1423" i="62"/>
  <c r="T1422" i="62"/>
  <c r="S1422" i="62"/>
  <c r="L1422" i="62"/>
  <c r="M1422" i="62" s="1"/>
  <c r="E1422" i="62"/>
  <c r="D1422" i="62"/>
  <c r="T1421" i="62"/>
  <c r="S1421" i="62"/>
  <c r="M1421" i="62"/>
  <c r="L1421" i="62"/>
  <c r="E1421" i="62"/>
  <c r="D1421" i="62"/>
  <c r="T1420" i="62"/>
  <c r="S1420" i="62"/>
  <c r="M1420" i="62"/>
  <c r="L1420" i="62"/>
  <c r="E1420" i="62"/>
  <c r="D1420" i="62"/>
  <c r="T1419" i="62"/>
  <c r="S1419" i="62"/>
  <c r="L1419" i="62"/>
  <c r="M1419" i="62" s="1"/>
  <c r="E1419" i="62"/>
  <c r="D1419" i="62"/>
  <c r="T1418" i="62"/>
  <c r="S1418" i="62"/>
  <c r="M1418" i="62"/>
  <c r="L1418" i="62"/>
  <c r="E1418" i="62"/>
  <c r="D1418" i="62"/>
  <c r="T1417" i="62"/>
  <c r="S1417" i="62"/>
  <c r="M1417" i="62"/>
  <c r="L1417" i="62"/>
  <c r="E1417" i="62"/>
  <c r="D1417" i="62"/>
  <c r="T1416" i="62"/>
  <c r="S1416" i="62"/>
  <c r="L1416" i="62"/>
  <c r="M1416" i="62" s="1"/>
  <c r="E1416" i="62"/>
  <c r="D1416" i="62"/>
  <c r="T1415" i="62"/>
  <c r="S1415" i="62"/>
  <c r="M1415" i="62"/>
  <c r="L1415" i="62"/>
  <c r="E1415" i="62"/>
  <c r="D1415" i="62"/>
  <c r="T1414" i="62"/>
  <c r="S1414" i="62"/>
  <c r="L1414" i="62"/>
  <c r="M1414" i="62" s="1"/>
  <c r="E1414" i="62"/>
  <c r="D1414" i="62"/>
  <c r="T1413" i="62"/>
  <c r="S1413" i="62"/>
  <c r="M1413" i="62"/>
  <c r="L1413" i="62"/>
  <c r="E1413" i="62"/>
  <c r="D1413" i="62"/>
  <c r="T1412" i="62"/>
  <c r="S1412" i="62"/>
  <c r="M1412" i="62"/>
  <c r="L1412" i="62"/>
  <c r="E1412" i="62"/>
  <c r="D1412" i="62"/>
  <c r="T1411" i="62"/>
  <c r="S1411" i="62"/>
  <c r="L1411" i="62"/>
  <c r="M1411" i="62" s="1"/>
  <c r="E1411" i="62"/>
  <c r="D1411" i="62"/>
  <c r="T1410" i="62"/>
  <c r="S1410" i="62"/>
  <c r="M1410" i="62"/>
  <c r="L1410" i="62"/>
  <c r="E1410" i="62"/>
  <c r="D1410" i="62"/>
  <c r="T1409" i="62"/>
  <c r="S1409" i="62"/>
  <c r="M1409" i="62"/>
  <c r="L1409" i="62"/>
  <c r="E1409" i="62"/>
  <c r="D1409" i="62"/>
  <c r="T1408" i="62"/>
  <c r="S1408" i="62"/>
  <c r="L1408" i="62"/>
  <c r="M1408" i="62" s="1"/>
  <c r="E1408" i="62"/>
  <c r="D1408" i="62"/>
  <c r="T1407" i="62"/>
  <c r="S1407" i="62"/>
  <c r="M1407" i="62"/>
  <c r="L1407" i="62"/>
  <c r="E1407" i="62"/>
  <c r="D1407" i="62"/>
  <c r="T1406" i="62"/>
  <c r="S1406" i="62"/>
  <c r="L1406" i="62"/>
  <c r="M1406" i="62" s="1"/>
  <c r="E1406" i="62"/>
  <c r="D1406" i="62"/>
  <c r="T1405" i="62"/>
  <c r="S1405" i="62"/>
  <c r="L1405" i="62"/>
  <c r="M1405" i="62" s="1"/>
  <c r="E1405" i="62"/>
  <c r="D1405" i="62"/>
  <c r="T1404" i="62"/>
  <c r="S1404" i="62"/>
  <c r="M1404" i="62"/>
  <c r="L1404" i="62"/>
  <c r="E1404" i="62"/>
  <c r="D1404" i="62"/>
  <c r="T1403" i="62"/>
  <c r="S1403" i="62"/>
  <c r="M1403" i="62"/>
  <c r="L1403" i="62"/>
  <c r="E1403" i="62"/>
  <c r="D1403" i="62"/>
  <c r="T1402" i="62"/>
  <c r="S1402" i="62"/>
  <c r="M1402" i="62"/>
  <c r="L1402" i="62"/>
  <c r="E1402" i="62"/>
  <c r="D1402" i="62"/>
  <c r="T1401" i="62"/>
  <c r="S1401" i="62"/>
  <c r="M1401" i="62"/>
  <c r="L1401" i="62"/>
  <c r="E1401" i="62"/>
  <c r="D1401" i="62"/>
  <c r="T1400" i="62"/>
  <c r="S1400" i="62"/>
  <c r="L1400" i="62"/>
  <c r="M1400" i="62" s="1"/>
  <c r="E1400" i="62"/>
  <c r="D1400" i="62"/>
  <c r="T1399" i="62"/>
  <c r="S1399" i="62"/>
  <c r="M1399" i="62"/>
  <c r="L1399" i="62"/>
  <c r="E1399" i="62"/>
  <c r="D1399" i="62"/>
  <c r="T1398" i="62"/>
  <c r="S1398" i="62"/>
  <c r="L1398" i="62"/>
  <c r="M1398" i="62" s="1"/>
  <c r="E1398" i="62"/>
  <c r="D1398" i="62"/>
  <c r="T1397" i="62"/>
  <c r="S1397" i="62"/>
  <c r="M1397" i="62"/>
  <c r="L1397" i="62"/>
  <c r="E1397" i="62"/>
  <c r="D1397" i="62"/>
  <c r="T1396" i="62"/>
  <c r="S1396" i="62"/>
  <c r="M1396" i="62"/>
  <c r="L1396" i="62"/>
  <c r="E1396" i="62"/>
  <c r="D1396" i="62"/>
  <c r="T1395" i="62"/>
  <c r="S1395" i="62"/>
  <c r="M1395" i="62"/>
  <c r="L1395" i="62"/>
  <c r="E1395" i="62"/>
  <c r="D1395" i="62"/>
  <c r="T1394" i="62"/>
  <c r="S1394" i="62"/>
  <c r="M1394" i="62"/>
  <c r="L1394" i="62"/>
  <c r="E1394" i="62"/>
  <c r="D1394" i="62"/>
  <c r="T1393" i="62"/>
  <c r="S1393" i="62"/>
  <c r="M1393" i="62"/>
  <c r="L1393" i="62"/>
  <c r="E1393" i="62"/>
  <c r="D1393" i="62"/>
  <c r="T1392" i="62"/>
  <c r="S1392" i="62"/>
  <c r="M1392" i="62"/>
  <c r="L1392" i="62"/>
  <c r="E1392" i="62"/>
  <c r="D1392" i="62"/>
  <c r="T1391" i="62"/>
  <c r="S1391" i="62"/>
  <c r="L1391" i="62"/>
  <c r="M1391" i="62" s="1"/>
  <c r="E1391" i="62"/>
  <c r="D1391" i="62"/>
  <c r="T1390" i="62"/>
  <c r="S1390" i="62"/>
  <c r="L1390" i="62"/>
  <c r="M1390" i="62" s="1"/>
  <c r="E1390" i="62"/>
  <c r="D1390" i="62"/>
  <c r="T1389" i="62"/>
  <c r="S1389" i="62"/>
  <c r="L1389" i="62"/>
  <c r="M1389" i="62" s="1"/>
  <c r="E1389" i="62"/>
  <c r="D1389" i="62"/>
  <c r="T1388" i="62"/>
  <c r="S1388" i="62"/>
  <c r="L1388" i="62"/>
  <c r="M1388" i="62" s="1"/>
  <c r="E1388" i="62"/>
  <c r="D1388" i="62"/>
  <c r="T1387" i="62"/>
  <c r="S1387" i="62"/>
  <c r="L1387" i="62"/>
  <c r="M1387" i="62" s="1"/>
  <c r="E1387" i="62"/>
  <c r="D1387" i="62"/>
  <c r="T1386" i="62"/>
  <c r="S1386" i="62"/>
  <c r="M1386" i="62"/>
  <c r="L1386" i="62"/>
  <c r="E1386" i="62"/>
  <c r="D1386" i="62"/>
  <c r="T1385" i="62"/>
  <c r="S1385" i="62"/>
  <c r="M1385" i="62"/>
  <c r="L1385" i="62"/>
  <c r="E1385" i="62"/>
  <c r="D1385" i="62"/>
  <c r="T1384" i="62"/>
  <c r="S1384" i="62"/>
  <c r="M1384" i="62"/>
  <c r="L1384" i="62"/>
  <c r="E1384" i="62"/>
  <c r="D1384" i="62"/>
  <c r="T1383" i="62"/>
  <c r="S1383" i="62"/>
  <c r="M1383" i="62"/>
  <c r="L1383" i="62"/>
  <c r="E1383" i="62"/>
  <c r="D1383" i="62"/>
  <c r="T1382" i="62"/>
  <c r="S1382" i="62"/>
  <c r="L1382" i="62"/>
  <c r="M1382" i="62" s="1"/>
  <c r="E1382" i="62"/>
  <c r="D1382" i="62"/>
  <c r="T1381" i="62"/>
  <c r="S1381" i="62"/>
  <c r="M1381" i="62"/>
  <c r="L1381" i="62"/>
  <c r="E1381" i="62"/>
  <c r="D1381" i="62"/>
  <c r="T1380" i="62"/>
  <c r="S1380" i="62"/>
  <c r="M1380" i="62"/>
  <c r="L1380" i="62"/>
  <c r="E1380" i="62"/>
  <c r="D1380" i="62"/>
  <c r="T1379" i="62"/>
  <c r="S1379" i="62"/>
  <c r="M1379" i="62"/>
  <c r="L1379" i="62"/>
  <c r="E1379" i="62"/>
  <c r="D1379" i="62"/>
  <c r="T1378" i="62"/>
  <c r="S1378" i="62"/>
  <c r="M1378" i="62"/>
  <c r="L1378" i="62"/>
  <c r="E1378" i="62"/>
  <c r="D1378" i="62"/>
  <c r="T1377" i="62"/>
  <c r="S1377" i="62"/>
  <c r="M1377" i="62"/>
  <c r="L1377" i="62"/>
  <c r="E1377" i="62"/>
  <c r="D1377" i="62"/>
  <c r="T1376" i="62"/>
  <c r="S1376" i="62"/>
  <c r="M1376" i="62"/>
  <c r="L1376" i="62"/>
  <c r="E1376" i="62"/>
  <c r="D1376" i="62"/>
  <c r="T1375" i="62"/>
  <c r="S1375" i="62"/>
  <c r="M1375" i="62"/>
  <c r="L1375" i="62"/>
  <c r="E1375" i="62"/>
  <c r="D1375" i="62"/>
  <c r="T1374" i="62"/>
  <c r="S1374" i="62"/>
  <c r="L1374" i="62"/>
  <c r="M1374" i="62" s="1"/>
  <c r="E1374" i="62"/>
  <c r="D1374" i="62"/>
  <c r="T1373" i="62"/>
  <c r="S1373" i="62"/>
  <c r="M1373" i="62"/>
  <c r="L1373" i="62"/>
  <c r="E1373" i="62"/>
  <c r="D1373" i="62"/>
  <c r="T1372" i="62"/>
  <c r="S1372" i="62"/>
  <c r="M1372" i="62"/>
  <c r="L1372" i="62"/>
  <c r="E1372" i="62"/>
  <c r="D1372" i="62"/>
  <c r="T1371" i="62"/>
  <c r="S1371" i="62"/>
  <c r="M1371" i="62"/>
  <c r="L1371" i="62"/>
  <c r="E1371" i="62"/>
  <c r="D1371" i="62"/>
  <c r="T1370" i="62"/>
  <c r="S1370" i="62"/>
  <c r="M1370" i="62"/>
  <c r="L1370" i="62"/>
  <c r="E1370" i="62"/>
  <c r="D1370" i="62"/>
  <c r="T1369" i="62"/>
  <c r="S1369" i="62"/>
  <c r="M1369" i="62"/>
  <c r="L1369" i="62"/>
  <c r="E1369" i="62"/>
  <c r="D1369" i="62"/>
  <c r="T1368" i="62"/>
  <c r="S1368" i="62"/>
  <c r="L1368" i="62"/>
  <c r="M1368" i="62" s="1"/>
  <c r="E1368" i="62"/>
  <c r="D1368" i="62"/>
  <c r="T1367" i="62"/>
  <c r="S1367" i="62"/>
  <c r="M1367" i="62"/>
  <c r="L1367" i="62"/>
  <c r="E1367" i="62"/>
  <c r="D1367" i="62"/>
  <c r="T1366" i="62"/>
  <c r="S1366" i="62"/>
  <c r="L1366" i="62"/>
  <c r="M1366" i="62" s="1"/>
  <c r="E1366" i="62"/>
  <c r="D1366" i="62"/>
  <c r="T1365" i="62"/>
  <c r="S1365" i="62"/>
  <c r="M1365" i="62"/>
  <c r="L1365" i="62"/>
  <c r="E1365" i="62"/>
  <c r="D1365" i="62"/>
  <c r="T1364" i="62"/>
  <c r="S1364" i="62"/>
  <c r="M1364" i="62"/>
  <c r="L1364" i="62"/>
  <c r="E1364" i="62"/>
  <c r="D1364" i="62"/>
  <c r="T1363" i="62"/>
  <c r="S1363" i="62"/>
  <c r="L1363" i="62"/>
  <c r="M1363" i="62" s="1"/>
  <c r="E1363" i="62"/>
  <c r="D1363" i="62"/>
  <c r="T1362" i="62"/>
  <c r="S1362" i="62"/>
  <c r="M1362" i="62"/>
  <c r="L1362" i="62"/>
  <c r="E1362" i="62"/>
  <c r="D1362" i="62"/>
  <c r="T1361" i="62"/>
  <c r="S1361" i="62"/>
  <c r="M1361" i="62"/>
  <c r="L1361" i="62"/>
  <c r="E1361" i="62"/>
  <c r="D1361" i="62"/>
  <c r="T1360" i="62"/>
  <c r="S1360" i="62"/>
  <c r="L1360" i="62"/>
  <c r="M1360" i="62" s="1"/>
  <c r="E1360" i="62"/>
  <c r="D1360" i="62"/>
  <c r="T1359" i="62"/>
  <c r="S1359" i="62"/>
  <c r="M1359" i="62"/>
  <c r="L1359" i="62"/>
  <c r="E1359" i="62"/>
  <c r="D1359" i="62"/>
  <c r="T1358" i="62"/>
  <c r="S1358" i="62"/>
  <c r="L1358" i="62"/>
  <c r="M1358" i="62" s="1"/>
  <c r="E1358" i="62"/>
  <c r="D1358" i="62"/>
  <c r="T1357" i="62"/>
  <c r="S1357" i="62"/>
  <c r="M1357" i="62"/>
  <c r="L1357" i="62"/>
  <c r="E1357" i="62"/>
  <c r="D1357" i="62"/>
  <c r="T1356" i="62"/>
  <c r="S1356" i="62"/>
  <c r="M1356" i="62"/>
  <c r="L1356" i="62"/>
  <c r="E1356" i="62"/>
  <c r="D1356" i="62"/>
  <c r="T1355" i="62"/>
  <c r="S1355" i="62"/>
  <c r="M1355" i="62"/>
  <c r="L1355" i="62"/>
  <c r="E1355" i="62"/>
  <c r="D1355" i="62"/>
  <c r="T1354" i="62"/>
  <c r="S1354" i="62"/>
  <c r="M1354" i="62"/>
  <c r="L1354" i="62"/>
  <c r="E1354" i="62"/>
  <c r="D1354" i="62"/>
  <c r="T1353" i="62"/>
  <c r="S1353" i="62"/>
  <c r="M1353" i="62"/>
  <c r="L1353" i="62"/>
  <c r="E1353" i="62"/>
  <c r="D1353" i="62"/>
  <c r="T1352" i="62"/>
  <c r="S1352" i="62"/>
  <c r="M1352" i="62"/>
  <c r="L1352" i="62"/>
  <c r="E1352" i="62"/>
  <c r="D1352" i="62"/>
  <c r="T1351" i="62"/>
  <c r="S1351" i="62"/>
  <c r="M1351" i="62"/>
  <c r="L1351" i="62"/>
  <c r="E1351" i="62"/>
  <c r="D1351" i="62"/>
  <c r="T1350" i="62"/>
  <c r="S1350" i="62"/>
  <c r="M1350" i="62"/>
  <c r="L1350" i="62"/>
  <c r="E1350" i="62"/>
  <c r="D1350" i="62"/>
  <c r="T1349" i="62"/>
  <c r="S1349" i="62"/>
  <c r="M1349" i="62"/>
  <c r="L1349" i="62"/>
  <c r="E1349" i="62"/>
  <c r="D1349" i="62"/>
  <c r="T1348" i="62"/>
  <c r="S1348" i="62"/>
  <c r="M1348" i="62"/>
  <c r="L1348" i="62"/>
  <c r="E1348" i="62"/>
  <c r="D1348" i="62"/>
  <c r="T1347" i="62"/>
  <c r="S1347" i="62"/>
  <c r="M1347" i="62"/>
  <c r="L1347" i="62"/>
  <c r="E1347" i="62"/>
  <c r="D1347" i="62"/>
  <c r="T1346" i="62"/>
  <c r="S1346" i="62"/>
  <c r="M1346" i="62"/>
  <c r="L1346" i="62"/>
  <c r="E1346" i="62"/>
  <c r="D1346" i="62"/>
  <c r="T1345" i="62"/>
  <c r="S1345" i="62"/>
  <c r="M1345" i="62"/>
  <c r="L1345" i="62"/>
  <c r="E1345" i="62"/>
  <c r="D1345" i="62"/>
  <c r="T1344" i="62"/>
  <c r="S1344" i="62"/>
  <c r="M1344" i="62"/>
  <c r="L1344" i="62"/>
  <c r="E1344" i="62"/>
  <c r="D1344" i="62"/>
  <c r="T1343" i="62"/>
  <c r="S1343" i="62"/>
  <c r="M1343" i="62"/>
  <c r="L1343" i="62"/>
  <c r="E1343" i="62"/>
  <c r="D1343" i="62"/>
  <c r="T1342" i="62"/>
  <c r="S1342" i="62"/>
  <c r="M1342" i="62"/>
  <c r="L1342" i="62"/>
  <c r="E1342" i="62"/>
  <c r="D1342" i="62"/>
  <c r="T1341" i="62"/>
  <c r="S1341" i="62"/>
  <c r="M1341" i="62"/>
  <c r="L1341" i="62"/>
  <c r="E1341" i="62"/>
  <c r="D1341" i="62"/>
  <c r="T1340" i="62"/>
  <c r="S1340" i="62"/>
  <c r="M1340" i="62"/>
  <c r="L1340" i="62"/>
  <c r="E1340" i="62"/>
  <c r="D1340" i="62"/>
  <c r="T1339" i="62"/>
  <c r="S1339" i="62"/>
  <c r="M1339" i="62"/>
  <c r="L1339" i="62"/>
  <c r="E1339" i="62"/>
  <c r="D1339" i="62"/>
  <c r="T1338" i="62"/>
  <c r="S1338" i="62"/>
  <c r="M1338" i="62"/>
  <c r="L1338" i="62"/>
  <c r="E1338" i="62"/>
  <c r="D1338" i="62"/>
  <c r="T1337" i="62"/>
  <c r="S1337" i="62"/>
  <c r="M1337" i="62"/>
  <c r="L1337" i="62"/>
  <c r="E1337" i="62"/>
  <c r="D1337" i="62"/>
  <c r="T1336" i="62"/>
  <c r="S1336" i="62"/>
  <c r="M1336" i="62"/>
  <c r="L1336" i="62"/>
  <c r="E1336" i="62"/>
  <c r="D1336" i="62"/>
  <c r="T1335" i="62"/>
  <c r="S1335" i="62"/>
  <c r="M1335" i="62"/>
  <c r="L1335" i="62"/>
  <c r="E1335" i="62"/>
  <c r="D1335" i="62"/>
  <c r="T1334" i="62"/>
  <c r="S1334" i="62"/>
  <c r="M1334" i="62"/>
  <c r="L1334" i="62"/>
  <c r="E1334" i="62"/>
  <c r="D1334" i="62"/>
  <c r="T1333" i="62"/>
  <c r="S1333" i="62"/>
  <c r="M1333" i="62"/>
  <c r="L1333" i="62"/>
  <c r="E1333" i="62"/>
  <c r="D1333" i="62"/>
  <c r="T1332" i="62"/>
  <c r="S1332" i="62"/>
  <c r="M1332" i="62"/>
  <c r="L1332" i="62"/>
  <c r="E1332" i="62"/>
  <c r="D1332" i="62"/>
  <c r="T1331" i="62"/>
  <c r="S1331" i="62"/>
  <c r="M1331" i="62"/>
  <c r="L1331" i="62"/>
  <c r="E1331" i="62"/>
  <c r="D1331" i="62"/>
  <c r="T1330" i="62"/>
  <c r="S1330" i="62"/>
  <c r="M1330" i="62"/>
  <c r="L1330" i="62"/>
  <c r="E1330" i="62"/>
  <c r="D1330" i="62"/>
  <c r="T1329" i="62"/>
  <c r="S1329" i="62"/>
  <c r="M1329" i="62"/>
  <c r="L1329" i="62"/>
  <c r="E1329" i="62"/>
  <c r="D1329" i="62"/>
  <c r="T1328" i="62"/>
  <c r="S1328" i="62"/>
  <c r="M1328" i="62"/>
  <c r="L1328" i="62"/>
  <c r="E1328" i="62"/>
  <c r="D1328" i="62"/>
  <c r="T1327" i="62"/>
  <c r="S1327" i="62"/>
  <c r="M1327" i="62"/>
  <c r="L1327" i="62"/>
  <c r="E1327" i="62"/>
  <c r="D1327" i="62"/>
  <c r="T1326" i="62"/>
  <c r="S1326" i="62"/>
  <c r="M1326" i="62"/>
  <c r="L1326" i="62"/>
  <c r="E1326" i="62"/>
  <c r="D1326" i="62"/>
  <c r="T1325" i="62"/>
  <c r="S1325" i="62"/>
  <c r="M1325" i="62"/>
  <c r="L1325" i="62"/>
  <c r="E1325" i="62"/>
  <c r="D1325" i="62"/>
  <c r="T1324" i="62"/>
  <c r="S1324" i="62"/>
  <c r="M1324" i="62"/>
  <c r="L1324" i="62"/>
  <c r="E1324" i="62"/>
  <c r="D1324" i="62"/>
  <c r="T1323" i="62"/>
  <c r="S1323" i="62"/>
  <c r="M1323" i="62"/>
  <c r="L1323" i="62"/>
  <c r="E1323" i="62"/>
  <c r="D1323" i="62"/>
  <c r="T1322" i="62"/>
  <c r="S1322" i="62"/>
  <c r="M1322" i="62"/>
  <c r="L1322" i="62"/>
  <c r="E1322" i="62"/>
  <c r="D1322" i="62"/>
  <c r="T1321" i="62"/>
  <c r="S1321" i="62"/>
  <c r="M1321" i="62"/>
  <c r="L1321" i="62"/>
  <c r="E1321" i="62"/>
  <c r="D1321" i="62"/>
  <c r="T1320" i="62"/>
  <c r="S1320" i="62"/>
  <c r="M1320" i="62"/>
  <c r="L1320" i="62"/>
  <c r="E1320" i="62"/>
  <c r="D1320" i="62"/>
  <c r="T1319" i="62"/>
  <c r="S1319" i="62"/>
  <c r="M1319" i="62"/>
  <c r="L1319" i="62"/>
  <c r="E1319" i="62"/>
  <c r="D1319" i="62"/>
  <c r="T1318" i="62"/>
  <c r="S1318" i="62"/>
  <c r="M1318" i="62"/>
  <c r="L1318" i="62"/>
  <c r="E1318" i="62"/>
  <c r="D1318" i="62"/>
  <c r="T1317" i="62"/>
  <c r="S1317" i="62"/>
  <c r="M1317" i="62"/>
  <c r="L1317" i="62"/>
  <c r="E1317" i="62"/>
  <c r="D1317" i="62"/>
  <c r="T1316" i="62"/>
  <c r="S1316" i="62"/>
  <c r="M1316" i="62"/>
  <c r="L1316" i="62"/>
  <c r="E1316" i="62"/>
  <c r="D1316" i="62"/>
  <c r="T1315" i="62"/>
  <c r="S1315" i="62"/>
  <c r="M1315" i="62"/>
  <c r="L1315" i="62"/>
  <c r="E1315" i="62"/>
  <c r="D1315" i="62"/>
  <c r="T1314" i="62"/>
  <c r="S1314" i="62"/>
  <c r="M1314" i="62"/>
  <c r="L1314" i="62"/>
  <c r="E1314" i="62"/>
  <c r="D1314" i="62"/>
  <c r="T1313" i="62"/>
  <c r="S1313" i="62"/>
  <c r="M1313" i="62"/>
  <c r="L1313" i="62"/>
  <c r="E1313" i="62"/>
  <c r="D1313" i="62"/>
  <c r="T1312" i="62"/>
  <c r="S1312" i="62"/>
  <c r="M1312" i="62"/>
  <c r="L1312" i="62"/>
  <c r="E1312" i="62"/>
  <c r="D1312" i="62"/>
  <c r="T1311" i="62"/>
  <c r="S1311" i="62"/>
  <c r="M1311" i="62"/>
  <c r="L1311" i="62"/>
  <c r="E1311" i="62"/>
  <c r="D1311" i="62"/>
  <c r="T1310" i="62"/>
  <c r="S1310" i="62"/>
  <c r="M1310" i="62"/>
  <c r="L1310" i="62"/>
  <c r="E1310" i="62"/>
  <c r="D1310" i="62"/>
  <c r="T1309" i="62"/>
  <c r="S1309" i="62"/>
  <c r="M1309" i="62"/>
  <c r="L1309" i="62"/>
  <c r="E1309" i="62"/>
  <c r="D1309" i="62"/>
  <c r="T1308" i="62"/>
  <c r="S1308" i="62"/>
  <c r="M1308" i="62"/>
  <c r="L1308" i="62"/>
  <c r="E1308" i="62"/>
  <c r="D1308" i="62"/>
  <c r="T1307" i="62"/>
  <c r="S1307" i="62"/>
  <c r="M1307" i="62"/>
  <c r="L1307" i="62"/>
  <c r="E1307" i="62"/>
  <c r="D1307" i="62"/>
  <c r="T1306" i="62"/>
  <c r="S1306" i="62"/>
  <c r="M1306" i="62"/>
  <c r="L1306" i="62"/>
  <c r="E1306" i="62"/>
  <c r="D1306" i="62"/>
  <c r="T1305" i="62"/>
  <c r="S1305" i="62"/>
  <c r="M1305" i="62"/>
  <c r="L1305" i="62"/>
  <c r="E1305" i="62"/>
  <c r="D1305" i="62"/>
  <c r="T1304" i="62"/>
  <c r="S1304" i="62"/>
  <c r="M1304" i="62"/>
  <c r="L1304" i="62"/>
  <c r="E1304" i="62"/>
  <c r="D1304" i="62"/>
  <c r="T1303" i="62"/>
  <c r="S1303" i="62"/>
  <c r="M1303" i="62"/>
  <c r="L1303" i="62"/>
  <c r="E1303" i="62"/>
  <c r="D1303" i="62"/>
  <c r="T1302" i="62"/>
  <c r="S1302" i="62"/>
  <c r="M1302" i="62"/>
  <c r="L1302" i="62"/>
  <c r="E1302" i="62"/>
  <c r="D1302" i="62"/>
  <c r="T1301" i="62"/>
  <c r="S1301" i="62"/>
  <c r="M1301" i="62"/>
  <c r="L1301" i="62"/>
  <c r="E1301" i="62"/>
  <c r="D1301" i="62"/>
  <c r="T1300" i="62"/>
  <c r="S1300" i="62"/>
  <c r="M1300" i="62"/>
  <c r="L1300" i="62"/>
  <c r="E1300" i="62"/>
  <c r="D1300" i="62"/>
  <c r="T1299" i="62"/>
  <c r="S1299" i="62"/>
  <c r="M1299" i="62"/>
  <c r="L1299" i="62"/>
  <c r="E1299" i="62"/>
  <c r="D1299" i="62"/>
  <c r="T1298" i="62"/>
  <c r="S1298" i="62"/>
  <c r="M1298" i="62"/>
  <c r="L1298" i="62"/>
  <c r="E1298" i="62"/>
  <c r="D1298" i="62"/>
  <c r="T1297" i="62"/>
  <c r="S1297" i="62"/>
  <c r="M1297" i="62"/>
  <c r="L1297" i="62"/>
  <c r="E1297" i="62"/>
  <c r="D1297" i="62"/>
  <c r="T1296" i="62"/>
  <c r="S1296" i="62"/>
  <c r="M1296" i="62"/>
  <c r="L1296" i="62"/>
  <c r="E1296" i="62"/>
  <c r="D1296" i="62"/>
  <c r="T1295" i="62"/>
  <c r="S1295" i="62"/>
  <c r="M1295" i="62"/>
  <c r="L1295" i="62"/>
  <c r="E1295" i="62"/>
  <c r="D1295" i="62"/>
  <c r="T1294" i="62"/>
  <c r="S1294" i="62"/>
  <c r="M1294" i="62"/>
  <c r="L1294" i="62"/>
  <c r="E1294" i="62"/>
  <c r="D1294" i="62"/>
  <c r="T1293" i="62"/>
  <c r="S1293" i="62"/>
  <c r="M1293" i="62"/>
  <c r="L1293" i="62"/>
  <c r="E1293" i="62"/>
  <c r="D1293" i="62"/>
  <c r="T1292" i="62"/>
  <c r="S1292" i="62"/>
  <c r="M1292" i="62"/>
  <c r="L1292" i="62"/>
  <c r="E1292" i="62"/>
  <c r="D1292" i="62"/>
  <c r="T1291" i="62"/>
  <c r="S1291" i="62"/>
  <c r="M1291" i="62"/>
  <c r="L1291" i="62"/>
  <c r="E1291" i="62"/>
  <c r="D1291" i="62"/>
  <c r="T1290" i="62"/>
  <c r="S1290" i="62"/>
  <c r="M1290" i="62"/>
  <c r="L1290" i="62"/>
  <c r="E1290" i="62"/>
  <c r="D1290" i="62"/>
  <c r="T1289" i="62"/>
  <c r="S1289" i="62"/>
  <c r="M1289" i="62"/>
  <c r="L1289" i="62"/>
  <c r="E1289" i="62"/>
  <c r="D1289" i="62"/>
  <c r="T1288" i="62"/>
  <c r="S1288" i="62"/>
  <c r="M1288" i="62"/>
  <c r="L1288" i="62"/>
  <c r="E1288" i="62"/>
  <c r="D1288" i="62"/>
  <c r="T1287" i="62"/>
  <c r="S1287" i="62"/>
  <c r="M1287" i="62"/>
  <c r="L1287" i="62"/>
  <c r="E1287" i="62"/>
  <c r="D1287" i="62"/>
  <c r="T1286" i="62"/>
  <c r="S1286" i="62"/>
  <c r="M1286" i="62"/>
  <c r="L1286" i="62"/>
  <c r="E1286" i="62"/>
  <c r="D1286" i="62"/>
  <c r="T1285" i="62"/>
  <c r="S1285" i="62"/>
  <c r="M1285" i="62"/>
  <c r="L1285" i="62"/>
  <c r="E1285" i="62"/>
  <c r="D1285" i="62"/>
  <c r="T1284" i="62"/>
  <c r="S1284" i="62"/>
  <c r="M1284" i="62"/>
  <c r="L1284" i="62"/>
  <c r="E1284" i="62"/>
  <c r="D1284" i="62"/>
  <c r="T1283" i="62"/>
  <c r="S1283" i="62"/>
  <c r="M1283" i="62"/>
  <c r="L1283" i="62"/>
  <c r="E1283" i="62"/>
  <c r="D1283" i="62"/>
  <c r="T1282" i="62"/>
  <c r="S1282" i="62"/>
  <c r="M1282" i="62"/>
  <c r="L1282" i="62"/>
  <c r="E1282" i="62"/>
  <c r="D1282" i="62"/>
  <c r="T1281" i="62"/>
  <c r="S1281" i="62"/>
  <c r="M1281" i="62"/>
  <c r="L1281" i="62"/>
  <c r="E1281" i="62"/>
  <c r="D1281" i="62"/>
  <c r="T1280" i="62"/>
  <c r="S1280" i="62"/>
  <c r="M1280" i="62"/>
  <c r="L1280" i="62"/>
  <c r="E1280" i="62"/>
  <c r="D1280" i="62"/>
  <c r="T1279" i="62"/>
  <c r="S1279" i="62"/>
  <c r="M1279" i="62"/>
  <c r="L1279" i="62"/>
  <c r="E1279" i="62"/>
  <c r="D1279" i="62"/>
  <c r="T1278" i="62"/>
  <c r="S1278" i="62"/>
  <c r="M1278" i="62"/>
  <c r="L1278" i="62"/>
  <c r="E1278" i="62"/>
  <c r="D1278" i="62"/>
  <c r="T1277" i="62"/>
  <c r="S1277" i="62"/>
  <c r="M1277" i="62"/>
  <c r="L1277" i="62"/>
  <c r="E1277" i="62"/>
  <c r="D1277" i="62"/>
  <c r="T1276" i="62"/>
  <c r="S1276" i="62"/>
  <c r="M1276" i="62"/>
  <c r="L1276" i="62"/>
  <c r="E1276" i="62"/>
  <c r="D1276" i="62"/>
  <c r="T1275" i="62"/>
  <c r="S1275" i="62"/>
  <c r="M1275" i="62"/>
  <c r="L1275" i="62"/>
  <c r="E1275" i="62"/>
  <c r="D1275" i="62"/>
  <c r="T1274" i="62"/>
  <c r="S1274" i="62"/>
  <c r="M1274" i="62"/>
  <c r="L1274" i="62"/>
  <c r="E1274" i="62"/>
  <c r="D1274" i="62"/>
  <c r="T1273" i="62"/>
  <c r="S1273" i="62"/>
  <c r="M1273" i="62"/>
  <c r="L1273" i="62"/>
  <c r="E1273" i="62"/>
  <c r="D1273" i="62"/>
  <c r="T1272" i="62"/>
  <c r="S1272" i="62"/>
  <c r="M1272" i="62"/>
  <c r="L1272" i="62"/>
  <c r="E1272" i="62"/>
  <c r="D1272" i="62"/>
  <c r="T1271" i="62"/>
  <c r="S1271" i="62"/>
  <c r="M1271" i="62"/>
  <c r="L1271" i="62"/>
  <c r="E1271" i="62"/>
  <c r="D1271" i="62"/>
  <c r="T1270" i="62"/>
  <c r="S1270" i="62"/>
  <c r="M1270" i="62"/>
  <c r="L1270" i="62"/>
  <c r="E1270" i="62"/>
  <c r="D1270" i="62"/>
  <c r="T1269" i="62"/>
  <c r="S1269" i="62"/>
  <c r="M1269" i="62"/>
  <c r="L1269" i="62"/>
  <c r="E1269" i="62"/>
  <c r="D1269" i="62"/>
  <c r="T1268" i="62"/>
  <c r="S1268" i="62"/>
  <c r="M1268" i="62"/>
  <c r="L1268" i="62"/>
  <c r="E1268" i="62"/>
  <c r="D1268" i="62"/>
  <c r="T1267" i="62"/>
  <c r="S1267" i="62"/>
  <c r="M1267" i="62"/>
  <c r="L1267" i="62"/>
  <c r="E1267" i="62"/>
  <c r="D1267" i="62"/>
  <c r="T1266" i="62"/>
  <c r="S1266" i="62"/>
  <c r="M1266" i="62"/>
  <c r="L1266" i="62"/>
  <c r="E1266" i="62"/>
  <c r="D1266" i="62"/>
  <c r="T1265" i="62"/>
  <c r="S1265" i="62"/>
  <c r="M1265" i="62"/>
  <c r="L1265" i="62"/>
  <c r="E1265" i="62"/>
  <c r="D1265" i="62"/>
  <c r="T1264" i="62"/>
  <c r="S1264" i="62"/>
  <c r="M1264" i="62"/>
  <c r="L1264" i="62"/>
  <c r="E1264" i="62"/>
  <c r="D1264" i="62"/>
  <c r="T1263" i="62"/>
  <c r="S1263" i="62"/>
  <c r="M1263" i="62"/>
  <c r="L1263" i="62"/>
  <c r="E1263" i="62"/>
  <c r="D1263" i="62"/>
  <c r="T1262" i="62"/>
  <c r="S1262" i="62"/>
  <c r="M1262" i="62"/>
  <c r="L1262" i="62"/>
  <c r="E1262" i="62"/>
  <c r="D1262" i="62"/>
  <c r="T1261" i="62"/>
  <c r="S1261" i="62"/>
  <c r="M1261" i="62"/>
  <c r="L1261" i="62"/>
  <c r="E1261" i="62"/>
  <c r="D1261" i="62"/>
  <c r="T1260" i="62"/>
  <c r="S1260" i="62"/>
  <c r="M1260" i="62"/>
  <c r="L1260" i="62"/>
  <c r="E1260" i="62"/>
  <c r="D1260" i="62"/>
  <c r="T1259" i="62"/>
  <c r="S1259" i="62"/>
  <c r="M1259" i="62"/>
  <c r="L1259" i="62"/>
  <c r="E1259" i="62"/>
  <c r="D1259" i="62"/>
  <c r="T1258" i="62"/>
  <c r="S1258" i="62"/>
  <c r="M1258" i="62"/>
  <c r="L1258" i="62"/>
  <c r="E1258" i="62"/>
  <c r="D1258" i="62"/>
  <c r="T1257" i="62"/>
  <c r="S1257" i="62"/>
  <c r="M1257" i="62"/>
  <c r="L1257" i="62"/>
  <c r="E1257" i="62"/>
  <c r="D1257" i="62"/>
  <c r="T1256" i="62"/>
  <c r="S1256" i="62"/>
  <c r="M1256" i="62"/>
  <c r="L1256" i="62"/>
  <c r="E1256" i="62"/>
  <c r="D1256" i="62"/>
  <c r="T1255" i="62"/>
  <c r="S1255" i="62"/>
  <c r="M1255" i="62"/>
  <c r="L1255" i="62"/>
  <c r="E1255" i="62"/>
  <c r="D1255" i="62"/>
  <c r="T1254" i="62"/>
  <c r="S1254" i="62"/>
  <c r="M1254" i="62"/>
  <c r="L1254" i="62"/>
  <c r="E1254" i="62"/>
  <c r="D1254" i="62"/>
  <c r="T1253" i="62"/>
  <c r="S1253" i="62"/>
  <c r="M1253" i="62"/>
  <c r="L1253" i="62"/>
  <c r="E1253" i="62"/>
  <c r="D1253" i="62"/>
  <c r="T1252" i="62"/>
  <c r="S1252" i="62"/>
  <c r="M1252" i="62"/>
  <c r="L1252" i="62"/>
  <c r="E1252" i="62"/>
  <c r="D1252" i="62"/>
  <c r="T1251" i="62"/>
  <c r="S1251" i="62"/>
  <c r="M1251" i="62"/>
  <c r="L1251" i="62"/>
  <c r="E1251" i="62"/>
  <c r="D1251" i="62"/>
  <c r="T1250" i="62"/>
  <c r="S1250" i="62"/>
  <c r="M1250" i="62"/>
  <c r="L1250" i="62"/>
  <c r="E1250" i="62"/>
  <c r="D1250" i="62"/>
  <c r="T1249" i="62"/>
  <c r="S1249" i="62"/>
  <c r="M1249" i="62"/>
  <c r="L1249" i="62"/>
  <c r="E1249" i="62"/>
  <c r="D1249" i="62"/>
  <c r="T1248" i="62"/>
  <c r="S1248" i="62"/>
  <c r="M1248" i="62"/>
  <c r="L1248" i="62"/>
  <c r="E1248" i="62"/>
  <c r="D1248" i="62"/>
  <c r="T1247" i="62"/>
  <c r="S1247" i="62"/>
  <c r="M1247" i="62"/>
  <c r="L1247" i="62"/>
  <c r="E1247" i="62"/>
  <c r="D1247" i="62"/>
  <c r="T1246" i="62"/>
  <c r="S1246" i="62"/>
  <c r="M1246" i="62"/>
  <c r="L1246" i="62"/>
  <c r="E1246" i="62"/>
  <c r="D1246" i="62"/>
  <c r="T1245" i="62"/>
  <c r="S1245" i="62"/>
  <c r="M1245" i="62"/>
  <c r="L1245" i="62"/>
  <c r="E1245" i="62"/>
  <c r="D1245" i="62"/>
  <c r="T1244" i="62"/>
  <c r="S1244" i="62"/>
  <c r="M1244" i="62"/>
  <c r="L1244" i="62"/>
  <c r="E1244" i="62"/>
  <c r="D1244" i="62"/>
  <c r="T1243" i="62"/>
  <c r="S1243" i="62"/>
  <c r="M1243" i="62"/>
  <c r="L1243" i="62"/>
  <c r="E1243" i="62"/>
  <c r="D1243" i="62"/>
  <c r="T1242" i="62"/>
  <c r="S1242" i="62"/>
  <c r="M1242" i="62"/>
  <c r="L1242" i="62"/>
  <c r="E1242" i="62"/>
  <c r="D1242" i="62"/>
  <c r="T1241" i="62"/>
  <c r="S1241" i="62"/>
  <c r="M1241" i="62"/>
  <c r="L1241" i="62"/>
  <c r="E1241" i="62"/>
  <c r="D1241" i="62"/>
  <c r="T1240" i="62"/>
  <c r="S1240" i="62"/>
  <c r="M1240" i="62"/>
  <c r="L1240" i="62"/>
  <c r="E1240" i="62"/>
  <c r="D1240" i="62"/>
  <c r="T1239" i="62"/>
  <c r="S1239" i="62"/>
  <c r="M1239" i="62"/>
  <c r="L1239" i="62"/>
  <c r="E1239" i="62"/>
  <c r="D1239" i="62"/>
  <c r="T1238" i="62"/>
  <c r="S1238" i="62"/>
  <c r="M1238" i="62"/>
  <c r="L1238" i="62"/>
  <c r="E1238" i="62"/>
  <c r="D1238" i="62"/>
  <c r="T1237" i="62"/>
  <c r="S1237" i="62"/>
  <c r="M1237" i="62"/>
  <c r="L1237" i="62"/>
  <c r="E1237" i="62"/>
  <c r="D1237" i="62"/>
  <c r="T1236" i="62"/>
  <c r="S1236" i="62"/>
  <c r="M1236" i="62"/>
  <c r="L1236" i="62"/>
  <c r="E1236" i="62"/>
  <c r="D1236" i="62"/>
  <c r="T1235" i="62"/>
  <c r="S1235" i="62"/>
  <c r="M1235" i="62"/>
  <c r="L1235" i="62"/>
  <c r="E1235" i="62"/>
  <c r="D1235" i="62"/>
  <c r="T1234" i="62"/>
  <c r="S1234" i="62"/>
  <c r="M1234" i="62"/>
  <c r="L1234" i="62"/>
  <c r="E1234" i="62"/>
  <c r="D1234" i="62"/>
  <c r="T1233" i="62"/>
  <c r="S1233" i="62"/>
  <c r="M1233" i="62"/>
  <c r="L1233" i="62"/>
  <c r="E1233" i="62"/>
  <c r="D1233" i="62"/>
  <c r="T1232" i="62"/>
  <c r="S1232" i="62"/>
  <c r="M1232" i="62"/>
  <c r="L1232" i="62"/>
  <c r="E1232" i="62"/>
  <c r="D1232" i="62"/>
  <c r="T1231" i="62"/>
  <c r="S1231" i="62"/>
  <c r="M1231" i="62"/>
  <c r="L1231" i="62"/>
  <c r="E1231" i="62"/>
  <c r="D1231" i="62"/>
  <c r="T1230" i="62"/>
  <c r="S1230" i="62"/>
  <c r="M1230" i="62"/>
  <c r="L1230" i="62"/>
  <c r="E1230" i="62"/>
  <c r="D1230" i="62"/>
  <c r="T1229" i="62"/>
  <c r="S1229" i="62"/>
  <c r="M1229" i="62"/>
  <c r="L1229" i="62"/>
  <c r="E1229" i="62"/>
  <c r="D1229" i="62"/>
  <c r="T1228" i="62"/>
  <c r="S1228" i="62"/>
  <c r="M1228" i="62"/>
  <c r="L1228" i="62"/>
  <c r="E1228" i="62"/>
  <c r="D1228" i="62"/>
  <c r="T1227" i="62"/>
  <c r="S1227" i="62"/>
  <c r="M1227" i="62"/>
  <c r="L1227" i="62"/>
  <c r="E1227" i="62"/>
  <c r="D1227" i="62"/>
  <c r="T1226" i="62"/>
  <c r="S1226" i="62"/>
  <c r="M1226" i="62"/>
  <c r="L1226" i="62"/>
  <c r="E1226" i="62"/>
  <c r="D1226" i="62"/>
  <c r="T1225" i="62"/>
  <c r="S1225" i="62"/>
  <c r="M1225" i="62"/>
  <c r="L1225" i="62"/>
  <c r="E1225" i="62"/>
  <c r="D1225" i="62"/>
  <c r="T1224" i="62"/>
  <c r="S1224" i="62"/>
  <c r="M1224" i="62"/>
  <c r="L1224" i="62"/>
  <c r="E1224" i="62"/>
  <c r="D1224" i="62"/>
  <c r="T1223" i="62"/>
  <c r="S1223" i="62"/>
  <c r="M1223" i="62"/>
  <c r="L1223" i="62"/>
  <c r="E1223" i="62"/>
  <c r="D1223" i="62"/>
  <c r="T1222" i="62"/>
  <c r="S1222" i="62"/>
  <c r="M1222" i="62"/>
  <c r="L1222" i="62"/>
  <c r="E1222" i="62"/>
  <c r="D1222" i="62"/>
  <c r="T1221" i="62"/>
  <c r="S1221" i="62"/>
  <c r="M1221" i="62"/>
  <c r="L1221" i="62"/>
  <c r="E1221" i="62"/>
  <c r="D1221" i="62"/>
  <c r="T1220" i="62"/>
  <c r="S1220" i="62"/>
  <c r="M1220" i="62"/>
  <c r="L1220" i="62"/>
  <c r="E1220" i="62"/>
  <c r="D1220" i="62"/>
  <c r="T1219" i="62"/>
  <c r="S1219" i="62"/>
  <c r="M1219" i="62"/>
  <c r="L1219" i="62"/>
  <c r="E1219" i="62"/>
  <c r="D1219" i="62"/>
  <c r="T1218" i="62"/>
  <c r="S1218" i="62"/>
  <c r="M1218" i="62"/>
  <c r="L1218" i="62"/>
  <c r="E1218" i="62"/>
  <c r="D1218" i="62"/>
  <c r="T1217" i="62"/>
  <c r="S1217" i="62"/>
  <c r="M1217" i="62"/>
  <c r="L1217" i="62"/>
  <c r="E1217" i="62"/>
  <c r="D1217" i="62"/>
  <c r="T1216" i="62"/>
  <c r="S1216" i="62"/>
  <c r="M1216" i="62"/>
  <c r="L1216" i="62"/>
  <c r="E1216" i="62"/>
  <c r="D1216" i="62"/>
  <c r="T1215" i="62"/>
  <c r="S1215" i="62"/>
  <c r="M1215" i="62"/>
  <c r="L1215" i="62"/>
  <c r="E1215" i="62"/>
  <c r="D1215" i="62"/>
  <c r="T1214" i="62"/>
  <c r="S1214" i="62"/>
  <c r="M1214" i="62"/>
  <c r="L1214" i="62"/>
  <c r="E1214" i="62"/>
  <c r="D1214" i="62"/>
  <c r="T1213" i="62"/>
  <c r="S1213" i="62"/>
  <c r="M1213" i="62"/>
  <c r="L1213" i="62"/>
  <c r="E1213" i="62"/>
  <c r="D1213" i="62"/>
  <c r="T1212" i="62"/>
  <c r="S1212" i="62"/>
  <c r="M1212" i="62"/>
  <c r="L1212" i="62"/>
  <c r="E1212" i="62"/>
  <c r="D1212" i="62"/>
  <c r="T1211" i="62"/>
  <c r="S1211" i="62"/>
  <c r="M1211" i="62"/>
  <c r="L1211" i="62"/>
  <c r="E1211" i="62"/>
  <c r="D1211" i="62"/>
  <c r="T1210" i="62"/>
  <c r="S1210" i="62"/>
  <c r="M1210" i="62"/>
  <c r="L1210" i="62"/>
  <c r="E1210" i="62"/>
  <c r="D1210" i="62"/>
  <c r="T1209" i="62"/>
  <c r="S1209" i="62"/>
  <c r="M1209" i="62"/>
  <c r="L1209" i="62"/>
  <c r="E1209" i="62"/>
  <c r="D1209" i="62"/>
  <c r="T1208" i="62"/>
  <c r="S1208" i="62"/>
  <c r="M1208" i="62"/>
  <c r="L1208" i="62"/>
  <c r="E1208" i="62"/>
  <c r="D1208" i="62"/>
  <c r="T1207" i="62"/>
  <c r="S1207" i="62"/>
  <c r="M1207" i="62"/>
  <c r="L1207" i="62"/>
  <c r="E1207" i="62"/>
  <c r="D1207" i="62"/>
  <c r="T1206" i="62"/>
  <c r="S1206" i="62"/>
  <c r="M1206" i="62"/>
  <c r="L1206" i="62"/>
  <c r="E1206" i="62"/>
  <c r="D1206" i="62"/>
  <c r="T1205" i="62"/>
  <c r="S1205" i="62"/>
  <c r="M1205" i="62"/>
  <c r="L1205" i="62"/>
  <c r="E1205" i="62"/>
  <c r="D1205" i="62"/>
  <c r="T1204" i="62"/>
  <c r="S1204" i="62"/>
  <c r="M1204" i="62"/>
  <c r="L1204" i="62"/>
  <c r="E1204" i="62"/>
  <c r="D1204" i="62"/>
  <c r="T1203" i="62"/>
  <c r="S1203" i="62"/>
  <c r="M1203" i="62"/>
  <c r="L1203" i="62"/>
  <c r="E1203" i="62"/>
  <c r="D1203" i="62"/>
  <c r="T1202" i="62"/>
  <c r="S1202" i="62"/>
  <c r="M1202" i="62"/>
  <c r="L1202" i="62"/>
  <c r="E1202" i="62"/>
  <c r="D1202" i="62"/>
  <c r="T1201" i="62"/>
  <c r="S1201" i="62"/>
  <c r="M1201" i="62"/>
  <c r="L1201" i="62"/>
  <c r="E1201" i="62"/>
  <c r="D1201" i="62"/>
  <c r="T1200" i="62"/>
  <c r="S1200" i="62"/>
  <c r="M1200" i="62"/>
  <c r="L1200" i="62"/>
  <c r="E1200" i="62"/>
  <c r="D1200" i="62"/>
  <c r="T1199" i="62"/>
  <c r="S1199" i="62"/>
  <c r="M1199" i="62"/>
  <c r="L1199" i="62"/>
  <c r="E1199" i="62"/>
  <c r="D1199" i="62"/>
  <c r="T1198" i="62"/>
  <c r="S1198" i="62"/>
  <c r="M1198" i="62"/>
  <c r="L1198" i="62"/>
  <c r="E1198" i="62"/>
  <c r="D1198" i="62"/>
  <c r="T1197" i="62"/>
  <c r="S1197" i="62"/>
  <c r="M1197" i="62"/>
  <c r="L1197" i="62"/>
  <c r="E1197" i="62"/>
  <c r="D1197" i="62"/>
  <c r="T1196" i="62"/>
  <c r="S1196" i="62"/>
  <c r="M1196" i="62"/>
  <c r="L1196" i="62"/>
  <c r="E1196" i="62"/>
  <c r="D1196" i="62"/>
  <c r="T1195" i="62"/>
  <c r="S1195" i="62"/>
  <c r="M1195" i="62"/>
  <c r="L1195" i="62"/>
  <c r="E1195" i="62"/>
  <c r="D1195" i="62"/>
  <c r="T1194" i="62"/>
  <c r="S1194" i="62"/>
  <c r="M1194" i="62"/>
  <c r="L1194" i="62"/>
  <c r="E1194" i="62"/>
  <c r="D1194" i="62"/>
  <c r="T1193" i="62"/>
  <c r="S1193" i="62"/>
  <c r="M1193" i="62"/>
  <c r="L1193" i="62"/>
  <c r="E1193" i="62"/>
  <c r="D1193" i="62"/>
  <c r="T1192" i="62"/>
  <c r="S1192" i="62"/>
  <c r="M1192" i="62"/>
  <c r="L1192" i="62"/>
  <c r="E1192" i="62"/>
  <c r="D1192" i="62"/>
  <c r="T1191" i="62"/>
  <c r="S1191" i="62"/>
  <c r="M1191" i="62"/>
  <c r="L1191" i="62"/>
  <c r="E1191" i="62"/>
  <c r="D1191" i="62"/>
  <c r="T1190" i="62"/>
  <c r="S1190" i="62"/>
  <c r="M1190" i="62"/>
  <c r="L1190" i="62"/>
  <c r="E1190" i="62"/>
  <c r="D1190" i="62"/>
  <c r="T1189" i="62"/>
  <c r="S1189" i="62"/>
  <c r="M1189" i="62"/>
  <c r="L1189" i="62"/>
  <c r="E1189" i="62"/>
  <c r="D1189" i="62"/>
  <c r="T1188" i="62"/>
  <c r="S1188" i="62"/>
  <c r="M1188" i="62"/>
  <c r="L1188" i="62"/>
  <c r="E1188" i="62"/>
  <c r="D1188" i="62"/>
  <c r="T1187" i="62"/>
  <c r="S1187" i="62"/>
  <c r="M1187" i="62"/>
  <c r="L1187" i="62"/>
  <c r="E1187" i="62"/>
  <c r="D1187" i="62"/>
  <c r="T1186" i="62"/>
  <c r="S1186" i="62"/>
  <c r="M1186" i="62"/>
  <c r="L1186" i="62"/>
  <c r="E1186" i="62"/>
  <c r="D1186" i="62"/>
  <c r="T1185" i="62"/>
  <c r="S1185" i="62"/>
  <c r="M1185" i="62"/>
  <c r="L1185" i="62"/>
  <c r="E1185" i="62"/>
  <c r="D1185" i="62"/>
  <c r="T1184" i="62"/>
  <c r="S1184" i="62"/>
  <c r="M1184" i="62"/>
  <c r="L1184" i="62"/>
  <c r="E1184" i="62"/>
  <c r="D1184" i="62"/>
  <c r="T1183" i="62"/>
  <c r="S1183" i="62"/>
  <c r="M1183" i="62"/>
  <c r="L1183" i="62"/>
  <c r="E1183" i="62"/>
  <c r="D1183" i="62"/>
  <c r="T1182" i="62"/>
  <c r="S1182" i="62"/>
  <c r="M1182" i="62"/>
  <c r="L1182" i="62"/>
  <c r="E1182" i="62"/>
  <c r="D1182" i="62"/>
  <c r="T1181" i="62"/>
  <c r="S1181" i="62"/>
  <c r="M1181" i="62"/>
  <c r="L1181" i="62"/>
  <c r="E1181" i="62"/>
  <c r="D1181" i="62"/>
  <c r="T1180" i="62"/>
  <c r="S1180" i="62"/>
  <c r="M1180" i="62"/>
  <c r="L1180" i="62"/>
  <c r="E1180" i="62"/>
  <c r="D1180" i="62"/>
  <c r="T1179" i="62"/>
  <c r="S1179" i="62"/>
  <c r="M1179" i="62"/>
  <c r="L1179" i="62"/>
  <c r="E1179" i="62"/>
  <c r="D1179" i="62"/>
  <c r="T1178" i="62"/>
  <c r="S1178" i="62"/>
  <c r="M1178" i="62"/>
  <c r="L1178" i="62"/>
  <c r="E1178" i="62"/>
  <c r="D1178" i="62"/>
  <c r="T1177" i="62"/>
  <c r="S1177" i="62"/>
  <c r="M1177" i="62"/>
  <c r="L1177" i="62"/>
  <c r="E1177" i="62"/>
  <c r="D1177" i="62"/>
  <c r="T1176" i="62"/>
  <c r="S1176" i="62"/>
  <c r="M1176" i="62"/>
  <c r="L1176" i="62"/>
  <c r="E1176" i="62"/>
  <c r="D1176" i="62"/>
  <c r="T1175" i="62"/>
  <c r="S1175" i="62"/>
  <c r="M1175" i="62"/>
  <c r="L1175" i="62"/>
  <c r="E1175" i="62"/>
  <c r="D1175" i="62"/>
  <c r="T1174" i="62"/>
  <c r="S1174" i="62"/>
  <c r="M1174" i="62"/>
  <c r="L1174" i="62"/>
  <c r="E1174" i="62"/>
  <c r="D1174" i="62"/>
  <c r="T1173" i="62"/>
  <c r="S1173" i="62"/>
  <c r="M1173" i="62"/>
  <c r="L1173" i="62"/>
  <c r="E1173" i="62"/>
  <c r="D1173" i="62"/>
  <c r="T1172" i="62"/>
  <c r="S1172" i="62"/>
  <c r="M1172" i="62"/>
  <c r="L1172" i="62"/>
  <c r="E1172" i="62"/>
  <c r="D1172" i="62"/>
  <c r="T1171" i="62"/>
  <c r="S1171" i="62"/>
  <c r="M1171" i="62"/>
  <c r="L1171" i="62"/>
  <c r="E1171" i="62"/>
  <c r="D1171" i="62"/>
  <c r="T1170" i="62"/>
  <c r="S1170" i="62"/>
  <c r="M1170" i="62"/>
  <c r="L1170" i="62"/>
  <c r="E1170" i="62"/>
  <c r="D1170" i="62"/>
  <c r="T1169" i="62"/>
  <c r="S1169" i="62"/>
  <c r="M1169" i="62"/>
  <c r="L1169" i="62"/>
  <c r="E1169" i="62"/>
  <c r="D1169" i="62"/>
  <c r="T1168" i="62"/>
  <c r="S1168" i="62"/>
  <c r="M1168" i="62"/>
  <c r="L1168" i="62"/>
  <c r="E1168" i="62"/>
  <c r="D1168" i="62"/>
  <c r="T1167" i="62"/>
  <c r="S1167" i="62"/>
  <c r="M1167" i="62"/>
  <c r="L1167" i="62"/>
  <c r="E1167" i="62"/>
  <c r="D1167" i="62"/>
  <c r="T1166" i="62"/>
  <c r="S1166" i="62"/>
  <c r="M1166" i="62"/>
  <c r="L1166" i="62"/>
  <c r="E1166" i="62"/>
  <c r="D1166" i="62"/>
  <c r="T1165" i="62"/>
  <c r="S1165" i="62"/>
  <c r="M1165" i="62"/>
  <c r="L1165" i="62"/>
  <c r="E1165" i="62"/>
  <c r="D1165" i="62"/>
  <c r="T1164" i="62"/>
  <c r="S1164" i="62"/>
  <c r="M1164" i="62"/>
  <c r="L1164" i="62"/>
  <c r="E1164" i="62"/>
  <c r="D1164" i="62"/>
  <c r="T1163" i="62"/>
  <c r="S1163" i="62"/>
  <c r="M1163" i="62"/>
  <c r="L1163" i="62"/>
  <c r="E1163" i="62"/>
  <c r="D1163" i="62"/>
  <c r="T1162" i="62"/>
  <c r="S1162" i="62"/>
  <c r="M1162" i="62"/>
  <c r="L1162" i="62"/>
  <c r="E1162" i="62"/>
  <c r="D1162" i="62"/>
  <c r="T1161" i="62"/>
  <c r="S1161" i="62"/>
  <c r="M1161" i="62"/>
  <c r="L1161" i="62"/>
  <c r="E1161" i="62"/>
  <c r="D1161" i="62"/>
  <c r="T1160" i="62"/>
  <c r="S1160" i="62"/>
  <c r="M1160" i="62"/>
  <c r="L1160" i="62"/>
  <c r="E1160" i="62"/>
  <c r="D1160" i="62"/>
  <c r="T1159" i="62"/>
  <c r="S1159" i="62"/>
  <c r="M1159" i="62"/>
  <c r="L1159" i="62"/>
  <c r="E1159" i="62"/>
  <c r="D1159" i="62"/>
  <c r="T1158" i="62"/>
  <c r="S1158" i="62"/>
  <c r="M1158" i="62"/>
  <c r="L1158" i="62"/>
  <c r="E1158" i="62"/>
  <c r="D1158" i="62"/>
  <c r="T1157" i="62"/>
  <c r="S1157" i="62"/>
  <c r="M1157" i="62"/>
  <c r="L1157" i="62"/>
  <c r="E1157" i="62"/>
  <c r="D1157" i="62"/>
  <c r="T1156" i="62"/>
  <c r="S1156" i="62"/>
  <c r="M1156" i="62"/>
  <c r="L1156" i="62"/>
  <c r="E1156" i="62"/>
  <c r="D1156" i="62"/>
  <c r="T1155" i="62"/>
  <c r="S1155" i="62"/>
  <c r="M1155" i="62"/>
  <c r="L1155" i="62"/>
  <c r="E1155" i="62"/>
  <c r="D1155" i="62"/>
  <c r="T1154" i="62"/>
  <c r="S1154" i="62"/>
  <c r="M1154" i="62"/>
  <c r="L1154" i="62"/>
  <c r="E1154" i="62"/>
  <c r="D1154" i="62"/>
  <c r="T1153" i="62"/>
  <c r="S1153" i="62"/>
  <c r="M1153" i="62"/>
  <c r="L1153" i="62"/>
  <c r="E1153" i="62"/>
  <c r="D1153" i="62"/>
  <c r="T1152" i="62"/>
  <c r="S1152" i="62"/>
  <c r="M1152" i="62"/>
  <c r="L1152" i="62"/>
  <c r="E1152" i="62"/>
  <c r="D1152" i="62"/>
  <c r="T1151" i="62"/>
  <c r="S1151" i="62"/>
  <c r="M1151" i="62"/>
  <c r="L1151" i="62"/>
  <c r="E1151" i="62"/>
  <c r="D1151" i="62"/>
  <c r="T1150" i="62"/>
  <c r="S1150" i="62"/>
  <c r="M1150" i="62"/>
  <c r="L1150" i="62"/>
  <c r="E1150" i="62"/>
  <c r="D1150" i="62"/>
  <c r="T1149" i="62"/>
  <c r="S1149" i="62"/>
  <c r="M1149" i="62"/>
  <c r="L1149" i="62"/>
  <c r="E1149" i="62"/>
  <c r="D1149" i="62"/>
  <c r="T1148" i="62"/>
  <c r="S1148" i="62"/>
  <c r="M1148" i="62"/>
  <c r="L1148" i="62"/>
  <c r="E1148" i="62"/>
  <c r="D1148" i="62"/>
  <c r="T1147" i="62"/>
  <c r="S1147" i="62"/>
  <c r="M1147" i="62"/>
  <c r="L1147" i="62"/>
  <c r="E1147" i="62"/>
  <c r="D1147" i="62"/>
  <c r="T1146" i="62"/>
  <c r="S1146" i="62"/>
  <c r="M1146" i="62"/>
  <c r="L1146" i="62"/>
  <c r="E1146" i="62"/>
  <c r="D1146" i="62"/>
  <c r="T1145" i="62"/>
  <c r="S1145" i="62"/>
  <c r="M1145" i="62"/>
  <c r="L1145" i="62"/>
  <c r="E1145" i="62"/>
  <c r="D1145" i="62"/>
  <c r="T1144" i="62"/>
  <c r="S1144" i="62"/>
  <c r="M1144" i="62"/>
  <c r="L1144" i="62"/>
  <c r="E1144" i="62"/>
  <c r="D1144" i="62"/>
  <c r="T1143" i="62"/>
  <c r="S1143" i="62"/>
  <c r="M1143" i="62"/>
  <c r="L1143" i="62"/>
  <c r="E1143" i="62"/>
  <c r="D1143" i="62"/>
  <c r="T1142" i="62"/>
  <c r="S1142" i="62"/>
  <c r="M1142" i="62"/>
  <c r="L1142" i="62"/>
  <c r="E1142" i="62"/>
  <c r="D1142" i="62"/>
  <c r="T1141" i="62"/>
  <c r="S1141" i="62"/>
  <c r="M1141" i="62"/>
  <c r="L1141" i="62"/>
  <c r="E1141" i="62"/>
  <c r="D1141" i="62"/>
  <c r="T1140" i="62"/>
  <c r="S1140" i="62"/>
  <c r="M1140" i="62"/>
  <c r="L1140" i="62"/>
  <c r="E1140" i="62"/>
  <c r="D1140" i="62"/>
  <c r="T1139" i="62"/>
  <c r="S1139" i="62"/>
  <c r="M1139" i="62"/>
  <c r="L1139" i="62"/>
  <c r="E1139" i="62"/>
  <c r="D1139" i="62"/>
  <c r="T1138" i="62"/>
  <c r="S1138" i="62"/>
  <c r="M1138" i="62"/>
  <c r="L1138" i="62"/>
  <c r="E1138" i="62"/>
  <c r="D1138" i="62"/>
  <c r="T1137" i="62"/>
  <c r="S1137" i="62"/>
  <c r="M1137" i="62"/>
  <c r="L1137" i="62"/>
  <c r="E1137" i="62"/>
  <c r="D1137" i="62"/>
  <c r="T1136" i="62"/>
  <c r="S1136" i="62"/>
  <c r="M1136" i="62"/>
  <c r="L1136" i="62"/>
  <c r="E1136" i="62"/>
  <c r="D1136" i="62"/>
  <c r="T1135" i="62"/>
  <c r="S1135" i="62"/>
  <c r="M1135" i="62"/>
  <c r="L1135" i="62"/>
  <c r="E1135" i="62"/>
  <c r="D1135" i="62"/>
  <c r="T1134" i="62"/>
  <c r="S1134" i="62"/>
  <c r="M1134" i="62"/>
  <c r="L1134" i="62"/>
  <c r="E1134" i="62"/>
  <c r="D1134" i="62"/>
  <c r="T1133" i="62"/>
  <c r="S1133" i="62"/>
  <c r="M1133" i="62"/>
  <c r="L1133" i="62"/>
  <c r="E1133" i="62"/>
  <c r="D1133" i="62"/>
  <c r="T1132" i="62"/>
  <c r="S1132" i="62"/>
  <c r="M1132" i="62"/>
  <c r="L1132" i="62"/>
  <c r="E1132" i="62"/>
  <c r="D1132" i="62"/>
  <c r="T1131" i="62"/>
  <c r="S1131" i="62"/>
  <c r="M1131" i="62"/>
  <c r="L1131" i="62"/>
  <c r="E1131" i="62"/>
  <c r="D1131" i="62"/>
  <c r="T1130" i="62"/>
  <c r="S1130" i="62"/>
  <c r="M1130" i="62"/>
  <c r="L1130" i="62"/>
  <c r="E1130" i="62"/>
  <c r="D1130" i="62"/>
  <c r="T1129" i="62"/>
  <c r="S1129" i="62"/>
  <c r="M1129" i="62"/>
  <c r="L1129" i="62"/>
  <c r="E1129" i="62"/>
  <c r="D1129" i="62"/>
  <c r="T1128" i="62"/>
  <c r="S1128" i="62"/>
  <c r="M1128" i="62"/>
  <c r="L1128" i="62"/>
  <c r="E1128" i="62"/>
  <c r="D1128" i="62"/>
  <c r="T1127" i="62"/>
  <c r="S1127" i="62"/>
  <c r="M1127" i="62"/>
  <c r="L1127" i="62"/>
  <c r="E1127" i="62"/>
  <c r="D1127" i="62"/>
  <c r="T1126" i="62"/>
  <c r="S1126" i="62"/>
  <c r="M1126" i="62"/>
  <c r="L1126" i="62"/>
  <c r="E1126" i="62"/>
  <c r="D1126" i="62"/>
  <c r="T1125" i="62"/>
  <c r="S1125" i="62"/>
  <c r="M1125" i="62"/>
  <c r="L1125" i="62"/>
  <c r="E1125" i="62"/>
  <c r="D1125" i="62"/>
  <c r="T1124" i="62"/>
  <c r="S1124" i="62"/>
  <c r="M1124" i="62"/>
  <c r="L1124" i="62"/>
  <c r="E1124" i="62"/>
  <c r="D1124" i="62"/>
  <c r="T1123" i="62"/>
  <c r="S1123" i="62"/>
  <c r="M1123" i="62"/>
  <c r="L1123" i="62"/>
  <c r="E1123" i="62"/>
  <c r="D1123" i="62"/>
  <c r="T1122" i="62"/>
  <c r="S1122" i="62"/>
  <c r="M1122" i="62"/>
  <c r="L1122" i="62"/>
  <c r="E1122" i="62"/>
  <c r="D1122" i="62"/>
  <c r="T1121" i="62"/>
  <c r="S1121" i="62"/>
  <c r="M1121" i="62"/>
  <c r="L1121" i="62"/>
  <c r="E1121" i="62"/>
  <c r="D1121" i="62"/>
  <c r="T1120" i="62"/>
  <c r="S1120" i="62"/>
  <c r="M1120" i="62"/>
  <c r="L1120" i="62"/>
  <c r="E1120" i="62"/>
  <c r="D1120" i="62"/>
  <c r="T1119" i="62"/>
  <c r="S1119" i="62"/>
  <c r="M1119" i="62"/>
  <c r="L1119" i="62"/>
  <c r="E1119" i="62"/>
  <c r="D1119" i="62"/>
  <c r="T1118" i="62"/>
  <c r="S1118" i="62"/>
  <c r="M1118" i="62"/>
  <c r="L1118" i="62"/>
  <c r="E1118" i="62"/>
  <c r="D1118" i="62"/>
  <c r="T1117" i="62"/>
  <c r="S1117" i="62"/>
  <c r="M1117" i="62"/>
  <c r="L1117" i="62"/>
  <c r="E1117" i="62"/>
  <c r="D1117" i="62"/>
  <c r="T1116" i="62"/>
  <c r="S1116" i="62"/>
  <c r="M1116" i="62"/>
  <c r="L1116" i="62"/>
  <c r="E1116" i="62"/>
  <c r="D1116" i="62"/>
  <c r="T1115" i="62"/>
  <c r="S1115" i="62"/>
  <c r="M1115" i="62"/>
  <c r="L1115" i="62"/>
  <c r="E1115" i="62"/>
  <c r="D1115" i="62"/>
  <c r="T1114" i="62"/>
  <c r="S1114" i="62"/>
  <c r="M1114" i="62"/>
  <c r="L1114" i="62"/>
  <c r="E1114" i="62"/>
  <c r="D1114" i="62"/>
  <c r="T1113" i="62"/>
  <c r="S1113" i="62"/>
  <c r="M1113" i="62"/>
  <c r="L1113" i="62"/>
  <c r="E1113" i="62"/>
  <c r="D1113" i="62"/>
  <c r="T1112" i="62"/>
  <c r="S1112" i="62"/>
  <c r="M1112" i="62"/>
  <c r="L1112" i="62"/>
  <c r="E1112" i="62"/>
  <c r="D1112" i="62"/>
  <c r="T1111" i="62"/>
  <c r="S1111" i="62"/>
  <c r="M1111" i="62"/>
  <c r="L1111" i="62"/>
  <c r="E1111" i="62"/>
  <c r="D1111" i="62"/>
  <c r="T1110" i="62"/>
  <c r="S1110" i="62"/>
  <c r="M1110" i="62"/>
  <c r="L1110" i="62"/>
  <c r="E1110" i="62"/>
  <c r="D1110" i="62"/>
  <c r="T1109" i="62"/>
  <c r="S1109" i="62"/>
  <c r="M1109" i="62"/>
  <c r="L1109" i="62"/>
  <c r="E1109" i="62"/>
  <c r="D1109" i="62"/>
  <c r="T1108" i="62"/>
  <c r="S1108" i="62"/>
  <c r="M1108" i="62"/>
  <c r="L1108" i="62"/>
  <c r="E1108" i="62"/>
  <c r="D1108" i="62"/>
  <c r="T1107" i="62"/>
  <c r="S1107" i="62"/>
  <c r="M1107" i="62"/>
  <c r="L1107" i="62"/>
  <c r="E1107" i="62"/>
  <c r="D1107" i="62"/>
  <c r="T1106" i="62"/>
  <c r="S1106" i="62"/>
  <c r="M1106" i="62"/>
  <c r="L1106" i="62"/>
  <c r="E1106" i="62"/>
  <c r="D1106" i="62"/>
  <c r="T1105" i="62"/>
  <c r="S1105" i="62"/>
  <c r="M1105" i="62"/>
  <c r="L1105" i="62"/>
  <c r="E1105" i="62"/>
  <c r="D1105" i="62"/>
  <c r="T1104" i="62"/>
  <c r="S1104" i="62"/>
  <c r="M1104" i="62"/>
  <c r="L1104" i="62"/>
  <c r="E1104" i="62"/>
  <c r="D1104" i="62"/>
  <c r="T1103" i="62"/>
  <c r="S1103" i="62"/>
  <c r="M1103" i="62"/>
  <c r="L1103" i="62"/>
  <c r="E1103" i="62"/>
  <c r="D1103" i="62"/>
  <c r="T1102" i="62"/>
  <c r="S1102" i="62"/>
  <c r="M1102" i="62"/>
  <c r="L1102" i="62"/>
  <c r="E1102" i="62"/>
  <c r="D1102" i="62"/>
  <c r="T1101" i="62"/>
  <c r="S1101" i="62"/>
  <c r="M1101" i="62"/>
  <c r="L1101" i="62"/>
  <c r="E1101" i="62"/>
  <c r="D1101" i="62"/>
  <c r="T1100" i="62"/>
  <c r="S1100" i="62"/>
  <c r="M1100" i="62"/>
  <c r="L1100" i="62"/>
  <c r="E1100" i="62"/>
  <c r="D1100" i="62"/>
  <c r="T1099" i="62"/>
  <c r="S1099" i="62"/>
  <c r="M1099" i="62"/>
  <c r="L1099" i="62"/>
  <c r="E1099" i="62"/>
  <c r="D1099" i="62"/>
  <c r="T1098" i="62"/>
  <c r="S1098" i="62"/>
  <c r="M1098" i="62"/>
  <c r="L1098" i="62"/>
  <c r="E1098" i="62"/>
  <c r="D1098" i="62"/>
  <c r="T1097" i="62"/>
  <c r="S1097" i="62"/>
  <c r="M1097" i="62"/>
  <c r="L1097" i="62"/>
  <c r="E1097" i="62"/>
  <c r="D1097" i="62"/>
  <c r="T1096" i="62"/>
  <c r="S1096" i="62"/>
  <c r="M1096" i="62"/>
  <c r="L1096" i="62"/>
  <c r="E1096" i="62"/>
  <c r="D1096" i="62"/>
  <c r="T1095" i="62"/>
  <c r="S1095" i="62"/>
  <c r="M1095" i="62"/>
  <c r="L1095" i="62"/>
  <c r="E1095" i="62"/>
  <c r="D1095" i="62"/>
  <c r="T1094" i="62"/>
  <c r="S1094" i="62"/>
  <c r="M1094" i="62"/>
  <c r="L1094" i="62"/>
  <c r="E1094" i="62"/>
  <c r="D1094" i="62"/>
  <c r="T1093" i="62"/>
  <c r="S1093" i="62"/>
  <c r="M1093" i="62"/>
  <c r="L1093" i="62"/>
  <c r="E1093" i="62"/>
  <c r="D1093" i="62"/>
  <c r="T1092" i="62"/>
  <c r="S1092" i="62"/>
  <c r="M1092" i="62"/>
  <c r="L1092" i="62"/>
  <c r="E1092" i="62"/>
  <c r="D1092" i="62"/>
  <c r="T1091" i="62"/>
  <c r="S1091" i="62"/>
  <c r="M1091" i="62"/>
  <c r="L1091" i="62"/>
  <c r="E1091" i="62"/>
  <c r="D1091" i="62"/>
  <c r="T1090" i="62"/>
  <c r="S1090" i="62"/>
  <c r="M1090" i="62"/>
  <c r="L1090" i="62"/>
  <c r="E1090" i="62"/>
  <c r="D1090" i="62"/>
  <c r="T1089" i="62"/>
  <c r="S1089" i="62"/>
  <c r="M1089" i="62"/>
  <c r="L1089" i="62"/>
  <c r="E1089" i="62"/>
  <c r="D1089" i="62"/>
  <c r="T1088" i="62"/>
  <c r="S1088" i="62"/>
  <c r="M1088" i="62"/>
  <c r="L1088" i="62"/>
  <c r="E1088" i="62"/>
  <c r="D1088" i="62"/>
  <c r="T1087" i="62"/>
  <c r="S1087" i="62"/>
  <c r="M1087" i="62"/>
  <c r="L1087" i="62"/>
  <c r="E1087" i="62"/>
  <c r="D1087" i="62"/>
  <c r="T1086" i="62"/>
  <c r="S1086" i="62"/>
  <c r="M1086" i="62"/>
  <c r="L1086" i="62"/>
  <c r="E1086" i="62"/>
  <c r="D1086" i="62"/>
  <c r="T1085" i="62"/>
  <c r="S1085" i="62"/>
  <c r="M1085" i="62"/>
  <c r="L1085" i="62"/>
  <c r="E1085" i="62"/>
  <c r="D1085" i="62"/>
  <c r="T1084" i="62"/>
  <c r="S1084" i="62"/>
  <c r="M1084" i="62"/>
  <c r="L1084" i="62"/>
  <c r="E1084" i="62"/>
  <c r="D1084" i="62"/>
  <c r="T1083" i="62"/>
  <c r="S1083" i="62"/>
  <c r="M1083" i="62"/>
  <c r="L1083" i="62"/>
  <c r="E1083" i="62"/>
  <c r="D1083" i="62"/>
  <c r="T1082" i="62"/>
  <c r="S1082" i="62"/>
  <c r="M1082" i="62"/>
  <c r="L1082" i="62"/>
  <c r="E1082" i="62"/>
  <c r="D1082" i="62"/>
  <c r="T1081" i="62"/>
  <c r="S1081" i="62"/>
  <c r="M1081" i="62"/>
  <c r="L1081" i="62"/>
  <c r="E1081" i="62"/>
  <c r="D1081" i="62"/>
  <c r="T1080" i="62"/>
  <c r="S1080" i="62"/>
  <c r="M1080" i="62"/>
  <c r="L1080" i="62"/>
  <c r="E1080" i="62"/>
  <c r="D1080" i="62"/>
  <c r="T1079" i="62"/>
  <c r="S1079" i="62"/>
  <c r="M1079" i="62"/>
  <c r="L1079" i="62"/>
  <c r="E1079" i="62"/>
  <c r="D1079" i="62"/>
  <c r="T1078" i="62"/>
  <c r="S1078" i="62"/>
  <c r="M1078" i="62"/>
  <c r="L1078" i="62"/>
  <c r="E1078" i="62"/>
  <c r="D1078" i="62"/>
  <c r="T1077" i="62"/>
  <c r="S1077" i="62"/>
  <c r="M1077" i="62"/>
  <c r="L1077" i="62"/>
  <c r="E1077" i="62"/>
  <c r="D1077" i="62"/>
  <c r="T1076" i="62"/>
  <c r="S1076" i="62"/>
  <c r="M1076" i="62"/>
  <c r="L1076" i="62"/>
  <c r="E1076" i="62"/>
  <c r="D1076" i="62"/>
  <c r="T1075" i="62"/>
  <c r="S1075" i="62"/>
  <c r="M1075" i="62"/>
  <c r="L1075" i="62"/>
  <c r="E1075" i="62"/>
  <c r="D1075" i="62"/>
  <c r="T1074" i="62"/>
  <c r="S1074" i="62"/>
  <c r="M1074" i="62"/>
  <c r="L1074" i="62"/>
  <c r="E1074" i="62"/>
  <c r="D1074" i="62"/>
  <c r="T1073" i="62"/>
  <c r="S1073" i="62"/>
  <c r="M1073" i="62"/>
  <c r="L1073" i="62"/>
  <c r="E1073" i="62"/>
  <c r="D1073" i="62"/>
  <c r="T1072" i="62"/>
  <c r="S1072" i="62"/>
  <c r="M1072" i="62"/>
  <c r="L1072" i="62"/>
  <c r="E1072" i="62"/>
  <c r="D1072" i="62"/>
  <c r="T1071" i="62"/>
  <c r="S1071" i="62"/>
  <c r="M1071" i="62"/>
  <c r="L1071" i="62"/>
  <c r="E1071" i="62"/>
  <c r="D1071" i="62"/>
  <c r="T1070" i="62"/>
  <c r="S1070" i="62"/>
  <c r="M1070" i="62"/>
  <c r="L1070" i="62"/>
  <c r="E1070" i="62"/>
  <c r="D1070" i="62"/>
  <c r="T1069" i="62"/>
  <c r="S1069" i="62"/>
  <c r="M1069" i="62"/>
  <c r="L1069" i="62"/>
  <c r="E1069" i="62"/>
  <c r="D1069" i="62"/>
  <c r="T1068" i="62"/>
  <c r="S1068" i="62"/>
  <c r="M1068" i="62"/>
  <c r="L1068" i="62"/>
  <c r="E1068" i="62"/>
  <c r="D1068" i="62"/>
  <c r="T1067" i="62"/>
  <c r="S1067" i="62"/>
  <c r="M1067" i="62"/>
  <c r="L1067" i="62"/>
  <c r="E1067" i="62"/>
  <c r="D1067" i="62"/>
  <c r="T1066" i="62"/>
  <c r="S1066" i="62"/>
  <c r="M1066" i="62"/>
  <c r="L1066" i="62"/>
  <c r="E1066" i="62"/>
  <c r="D1066" i="62"/>
  <c r="T1065" i="62"/>
  <c r="S1065" i="62"/>
  <c r="M1065" i="62"/>
  <c r="L1065" i="62"/>
  <c r="E1065" i="62"/>
  <c r="D1065" i="62"/>
  <c r="T1064" i="62"/>
  <c r="S1064" i="62"/>
  <c r="M1064" i="62"/>
  <c r="L1064" i="62"/>
  <c r="E1064" i="62"/>
  <c r="D1064" i="62"/>
  <c r="T1063" i="62"/>
  <c r="S1063" i="62"/>
  <c r="M1063" i="62"/>
  <c r="L1063" i="62"/>
  <c r="E1063" i="62"/>
  <c r="D1063" i="62"/>
  <c r="T1062" i="62"/>
  <c r="S1062" i="62"/>
  <c r="M1062" i="62"/>
  <c r="L1062" i="62"/>
  <c r="E1062" i="62"/>
  <c r="D1062" i="62"/>
  <c r="T1061" i="62"/>
  <c r="S1061" i="62"/>
  <c r="M1061" i="62"/>
  <c r="L1061" i="62"/>
  <c r="E1061" i="62"/>
  <c r="D1061" i="62"/>
  <c r="T1060" i="62"/>
  <c r="S1060" i="62"/>
  <c r="M1060" i="62"/>
  <c r="L1060" i="62"/>
  <c r="E1060" i="62"/>
  <c r="D1060" i="62"/>
  <c r="T1059" i="62"/>
  <c r="S1059" i="62"/>
  <c r="M1059" i="62"/>
  <c r="L1059" i="62"/>
  <c r="E1059" i="62"/>
  <c r="D1059" i="62"/>
  <c r="T1058" i="62"/>
  <c r="S1058" i="62"/>
  <c r="M1058" i="62"/>
  <c r="L1058" i="62"/>
  <c r="E1058" i="62"/>
  <c r="D1058" i="62"/>
  <c r="T1057" i="62"/>
  <c r="S1057" i="62"/>
  <c r="M1057" i="62"/>
  <c r="L1057" i="62"/>
  <c r="E1057" i="62"/>
  <c r="D1057" i="62"/>
  <c r="T1056" i="62"/>
  <c r="S1056" i="62"/>
  <c r="M1056" i="62"/>
  <c r="L1056" i="62"/>
  <c r="E1056" i="62"/>
  <c r="D1056" i="62"/>
  <c r="T1055" i="62"/>
  <c r="S1055" i="62"/>
  <c r="M1055" i="62"/>
  <c r="L1055" i="62"/>
  <c r="E1055" i="62"/>
  <c r="D1055" i="62"/>
  <c r="T1054" i="62"/>
  <c r="S1054" i="62"/>
  <c r="M1054" i="62"/>
  <c r="L1054" i="62"/>
  <c r="E1054" i="62"/>
  <c r="D1054" i="62"/>
  <c r="T1053" i="62"/>
  <c r="S1053" i="62"/>
  <c r="M1053" i="62"/>
  <c r="L1053" i="62"/>
  <c r="E1053" i="62"/>
  <c r="D1053" i="62"/>
  <c r="T1052" i="62"/>
  <c r="S1052" i="62"/>
  <c r="M1052" i="62"/>
  <c r="L1052" i="62"/>
  <c r="E1052" i="62"/>
  <c r="D1052" i="62"/>
  <c r="T1051" i="62"/>
  <c r="S1051" i="62"/>
  <c r="M1051" i="62"/>
  <c r="L1051" i="62"/>
  <c r="E1051" i="62"/>
  <c r="D1051" i="62"/>
  <c r="T1050" i="62"/>
  <c r="S1050" i="62"/>
  <c r="M1050" i="62"/>
  <c r="L1050" i="62"/>
  <c r="E1050" i="62"/>
  <c r="D1050" i="62"/>
  <c r="T1049" i="62"/>
  <c r="S1049" i="62"/>
  <c r="M1049" i="62"/>
  <c r="L1049" i="62"/>
  <c r="E1049" i="62"/>
  <c r="D1049" i="62"/>
  <c r="T1048" i="62"/>
  <c r="S1048" i="62"/>
  <c r="M1048" i="62"/>
  <c r="L1048" i="62"/>
  <c r="E1048" i="62"/>
  <c r="D1048" i="62"/>
  <c r="T1047" i="62"/>
  <c r="S1047" i="62"/>
  <c r="M1047" i="62"/>
  <c r="L1047" i="62"/>
  <c r="E1047" i="62"/>
  <c r="D1047" i="62"/>
  <c r="T1046" i="62"/>
  <c r="S1046" i="62"/>
  <c r="M1046" i="62"/>
  <c r="L1046" i="62"/>
  <c r="E1046" i="62"/>
  <c r="D1046" i="62"/>
  <c r="T1045" i="62"/>
  <c r="S1045" i="62"/>
  <c r="M1045" i="62"/>
  <c r="L1045" i="62"/>
  <c r="E1045" i="62"/>
  <c r="D1045" i="62"/>
  <c r="T1044" i="62"/>
  <c r="S1044" i="62"/>
  <c r="M1044" i="62"/>
  <c r="L1044" i="62"/>
  <c r="E1044" i="62"/>
  <c r="D1044" i="62"/>
  <c r="T1043" i="62"/>
  <c r="S1043" i="62"/>
  <c r="M1043" i="62"/>
  <c r="L1043" i="62"/>
  <c r="E1043" i="62"/>
  <c r="D1043" i="62"/>
  <c r="T1042" i="62"/>
  <c r="S1042" i="62"/>
  <c r="M1042" i="62"/>
  <c r="L1042" i="62"/>
  <c r="E1042" i="62"/>
  <c r="D1042" i="62"/>
  <c r="T1041" i="62"/>
  <c r="S1041" i="62"/>
  <c r="M1041" i="62"/>
  <c r="L1041" i="62"/>
  <c r="E1041" i="62"/>
  <c r="D1041" i="62"/>
  <c r="T1040" i="62"/>
  <c r="S1040" i="62"/>
  <c r="M1040" i="62"/>
  <c r="L1040" i="62"/>
  <c r="E1040" i="62"/>
  <c r="D1040" i="62"/>
  <c r="T1039" i="62"/>
  <c r="S1039" i="62"/>
  <c r="M1039" i="62"/>
  <c r="L1039" i="62"/>
  <c r="E1039" i="62"/>
  <c r="D1039" i="62"/>
  <c r="T1038" i="62"/>
  <c r="S1038" i="62"/>
  <c r="M1038" i="62"/>
  <c r="L1038" i="62"/>
  <c r="E1038" i="62"/>
  <c r="D1038" i="62"/>
  <c r="T1037" i="62"/>
  <c r="S1037" i="62"/>
  <c r="M1037" i="62"/>
  <c r="L1037" i="62"/>
  <c r="E1037" i="62"/>
  <c r="D1037" i="62"/>
  <c r="T1036" i="62"/>
  <c r="S1036" i="62"/>
  <c r="M1036" i="62"/>
  <c r="L1036" i="62"/>
  <c r="E1036" i="62"/>
  <c r="D1036" i="62"/>
  <c r="T1035" i="62"/>
  <c r="S1035" i="62"/>
  <c r="M1035" i="62"/>
  <c r="L1035" i="62"/>
  <c r="E1035" i="62"/>
  <c r="D1035" i="62"/>
  <c r="T1034" i="62"/>
  <c r="S1034" i="62"/>
  <c r="M1034" i="62"/>
  <c r="L1034" i="62"/>
  <c r="E1034" i="62"/>
  <c r="D1034" i="62"/>
  <c r="T1033" i="62"/>
  <c r="S1033" i="62"/>
  <c r="M1033" i="62"/>
  <c r="L1033" i="62"/>
  <c r="E1033" i="62"/>
  <c r="D1033" i="62"/>
  <c r="T1032" i="62"/>
  <c r="S1032" i="62"/>
  <c r="M1032" i="62"/>
  <c r="L1032" i="62"/>
  <c r="E1032" i="62"/>
  <c r="D1032" i="62"/>
  <c r="T1031" i="62"/>
  <c r="S1031" i="62"/>
  <c r="M1031" i="62"/>
  <c r="L1031" i="62"/>
  <c r="E1031" i="62"/>
  <c r="D1031" i="62"/>
  <c r="T1030" i="62"/>
  <c r="S1030" i="62"/>
  <c r="M1030" i="62"/>
  <c r="L1030" i="62"/>
  <c r="E1030" i="62"/>
  <c r="D1030" i="62"/>
  <c r="T1029" i="62"/>
  <c r="S1029" i="62"/>
  <c r="M1029" i="62"/>
  <c r="L1029" i="62"/>
  <c r="E1029" i="62"/>
  <c r="D1029" i="62"/>
  <c r="T1028" i="62"/>
  <c r="S1028" i="62"/>
  <c r="M1028" i="62"/>
  <c r="L1028" i="62"/>
  <c r="E1028" i="62"/>
  <c r="D1028" i="62"/>
  <c r="T1027" i="62"/>
  <c r="S1027" i="62"/>
  <c r="M1027" i="62"/>
  <c r="L1027" i="62"/>
  <c r="E1027" i="62"/>
  <c r="D1027" i="62"/>
  <c r="T1026" i="62"/>
  <c r="S1026" i="62"/>
  <c r="M1026" i="62"/>
  <c r="L1026" i="62"/>
  <c r="E1026" i="62"/>
  <c r="D1026" i="62"/>
  <c r="T1025" i="62"/>
  <c r="S1025" i="62"/>
  <c r="M1025" i="62"/>
  <c r="L1025" i="62"/>
  <c r="E1025" i="62"/>
  <c r="D1025" i="62"/>
  <c r="T1024" i="62"/>
  <c r="S1024" i="62"/>
  <c r="M1024" i="62"/>
  <c r="L1024" i="62"/>
  <c r="E1024" i="62"/>
  <c r="D1024" i="62"/>
  <c r="T1023" i="62"/>
  <c r="S1023" i="62"/>
  <c r="M1023" i="62"/>
  <c r="L1023" i="62"/>
  <c r="E1023" i="62"/>
  <c r="D1023" i="62"/>
  <c r="T1022" i="62"/>
  <c r="S1022" i="62"/>
  <c r="M1022" i="62"/>
  <c r="L1022" i="62"/>
  <c r="E1022" i="62"/>
  <c r="D1022" i="62"/>
  <c r="T1021" i="62"/>
  <c r="S1021" i="62"/>
  <c r="M1021" i="62"/>
  <c r="L1021" i="62"/>
  <c r="E1021" i="62"/>
  <c r="D1021" i="62"/>
  <c r="T1020" i="62"/>
  <c r="S1020" i="62"/>
  <c r="M1020" i="62"/>
  <c r="L1020" i="62"/>
  <c r="E1020" i="62"/>
  <c r="D1020" i="62"/>
  <c r="T1019" i="62"/>
  <c r="S1019" i="62"/>
  <c r="M1019" i="62"/>
  <c r="L1019" i="62"/>
  <c r="E1019" i="62"/>
  <c r="D1019" i="62"/>
  <c r="T1018" i="62"/>
  <c r="S1018" i="62"/>
  <c r="M1018" i="62"/>
  <c r="L1018" i="62"/>
  <c r="E1018" i="62"/>
  <c r="D1018" i="62"/>
  <c r="T1017" i="62"/>
  <c r="S1017" i="62"/>
  <c r="M1017" i="62"/>
  <c r="L1017" i="62"/>
  <c r="E1017" i="62"/>
  <c r="D1017" i="62"/>
  <c r="T1016" i="62"/>
  <c r="S1016" i="62"/>
  <c r="M1016" i="62"/>
  <c r="L1016" i="62"/>
  <c r="E1016" i="62"/>
  <c r="D1016" i="62"/>
  <c r="T1015" i="62"/>
  <c r="S1015" i="62"/>
  <c r="M1015" i="62"/>
  <c r="L1015" i="62"/>
  <c r="E1015" i="62"/>
  <c r="D1015" i="62"/>
  <c r="T1014" i="62"/>
  <c r="S1014" i="62"/>
  <c r="M1014" i="62"/>
  <c r="L1014" i="62"/>
  <c r="E1014" i="62"/>
  <c r="D1014" i="62"/>
  <c r="T1013" i="62"/>
  <c r="S1013" i="62"/>
  <c r="M1013" i="62"/>
  <c r="L1013" i="62"/>
  <c r="E1013" i="62"/>
  <c r="D1013" i="62"/>
  <c r="T1012" i="62"/>
  <c r="S1012" i="62"/>
  <c r="M1012" i="62"/>
  <c r="L1012" i="62"/>
  <c r="E1012" i="62"/>
  <c r="D1012" i="62"/>
  <c r="T1011" i="62"/>
  <c r="S1011" i="62"/>
  <c r="M1011" i="62"/>
  <c r="L1011" i="62"/>
  <c r="E1011" i="62"/>
  <c r="D1011" i="62"/>
  <c r="T1010" i="62"/>
  <c r="S1010" i="62"/>
  <c r="M1010" i="62"/>
  <c r="L1010" i="62"/>
  <c r="E1010" i="62"/>
  <c r="D1010" i="62"/>
  <c r="T1009" i="62"/>
  <c r="S1009" i="62"/>
  <c r="M1009" i="62"/>
  <c r="L1009" i="62"/>
  <c r="E1009" i="62"/>
  <c r="D1009" i="62"/>
  <c r="T1008" i="62"/>
  <c r="S1008" i="62"/>
  <c r="M1008" i="62"/>
  <c r="L1008" i="62"/>
  <c r="E1008" i="62"/>
  <c r="D1008" i="62"/>
  <c r="T1007" i="62"/>
  <c r="S1007" i="62"/>
  <c r="M1007" i="62"/>
  <c r="L1007" i="62"/>
  <c r="E1007" i="62"/>
  <c r="D1007" i="62"/>
  <c r="T1006" i="62"/>
  <c r="S1006" i="62"/>
  <c r="M1006" i="62"/>
  <c r="L1006" i="62"/>
  <c r="E1006" i="62"/>
  <c r="D1006" i="62"/>
  <c r="T1005" i="62"/>
  <c r="S1005" i="62"/>
  <c r="M1005" i="62"/>
  <c r="L1005" i="62"/>
  <c r="E1005" i="62"/>
  <c r="D1005" i="62"/>
  <c r="T1004" i="62"/>
  <c r="S1004" i="62"/>
  <c r="M1004" i="62"/>
  <c r="L1004" i="62"/>
  <c r="E1004" i="62"/>
  <c r="D1004" i="62"/>
  <c r="T1003" i="62"/>
  <c r="S1003" i="62"/>
  <c r="M1003" i="62"/>
  <c r="L1003" i="62"/>
  <c r="E1003" i="62"/>
  <c r="D1003" i="62"/>
  <c r="T1002" i="62"/>
  <c r="S1002" i="62"/>
  <c r="M1002" i="62"/>
  <c r="L1002" i="62"/>
  <c r="E1002" i="62"/>
  <c r="D1002" i="62"/>
  <c r="T1001" i="62"/>
  <c r="S1001" i="62"/>
  <c r="M1001" i="62"/>
  <c r="L1001" i="62"/>
  <c r="E1001" i="62"/>
  <c r="D1001" i="62"/>
  <c r="T1000" i="62"/>
  <c r="S1000" i="62"/>
  <c r="M1000" i="62"/>
  <c r="L1000" i="62"/>
  <c r="E1000" i="62"/>
  <c r="D1000" i="62"/>
  <c r="T999" i="62"/>
  <c r="S999" i="62"/>
  <c r="M999" i="62"/>
  <c r="L999" i="62"/>
  <c r="E999" i="62"/>
  <c r="D999" i="62"/>
  <c r="T998" i="62"/>
  <c r="S998" i="62"/>
  <c r="M998" i="62"/>
  <c r="L998" i="62"/>
  <c r="E998" i="62"/>
  <c r="D998" i="62"/>
  <c r="T997" i="62"/>
  <c r="S997" i="62"/>
  <c r="M997" i="62"/>
  <c r="L997" i="62"/>
  <c r="E997" i="62"/>
  <c r="D997" i="62"/>
  <c r="T996" i="62"/>
  <c r="S996" i="62"/>
  <c r="M996" i="62"/>
  <c r="L996" i="62"/>
  <c r="E996" i="62"/>
  <c r="D996" i="62"/>
  <c r="T995" i="62"/>
  <c r="S995" i="62"/>
  <c r="M995" i="62"/>
  <c r="L995" i="62"/>
  <c r="E995" i="62"/>
  <c r="D995" i="62"/>
  <c r="T994" i="62"/>
  <c r="S994" i="62"/>
  <c r="M994" i="62"/>
  <c r="L994" i="62"/>
  <c r="E994" i="62"/>
  <c r="D994" i="62"/>
  <c r="T993" i="62"/>
  <c r="S993" i="62"/>
  <c r="M993" i="62"/>
  <c r="L993" i="62"/>
  <c r="E993" i="62"/>
  <c r="D993" i="62"/>
  <c r="T992" i="62"/>
  <c r="S992" i="62"/>
  <c r="M992" i="62"/>
  <c r="L992" i="62"/>
  <c r="E992" i="62"/>
  <c r="D992" i="62"/>
  <c r="T991" i="62"/>
  <c r="S991" i="62"/>
  <c r="M991" i="62"/>
  <c r="L991" i="62"/>
  <c r="E991" i="62"/>
  <c r="D991" i="62"/>
  <c r="T990" i="62"/>
  <c r="S990" i="62"/>
  <c r="M990" i="62"/>
  <c r="L990" i="62"/>
  <c r="E990" i="62"/>
  <c r="D990" i="62"/>
  <c r="T989" i="62"/>
  <c r="S989" i="62"/>
  <c r="M989" i="62"/>
  <c r="L989" i="62"/>
  <c r="E989" i="62"/>
  <c r="D989" i="62"/>
  <c r="T988" i="62"/>
  <c r="S988" i="62"/>
  <c r="M988" i="62"/>
  <c r="L988" i="62"/>
  <c r="E988" i="62"/>
  <c r="D988" i="62"/>
  <c r="T987" i="62"/>
  <c r="S987" i="62"/>
  <c r="M987" i="62"/>
  <c r="L987" i="62"/>
  <c r="E987" i="62"/>
  <c r="D987" i="62"/>
  <c r="T986" i="62"/>
  <c r="S986" i="62"/>
  <c r="M986" i="62"/>
  <c r="L986" i="62"/>
  <c r="E986" i="62"/>
  <c r="D986" i="62"/>
  <c r="T985" i="62"/>
  <c r="S985" i="62"/>
  <c r="M985" i="62"/>
  <c r="L985" i="62"/>
  <c r="E985" i="62"/>
  <c r="D985" i="62"/>
  <c r="T984" i="62"/>
  <c r="S984" i="62"/>
  <c r="M984" i="62"/>
  <c r="L984" i="62"/>
  <c r="E984" i="62"/>
  <c r="D984" i="62"/>
  <c r="T983" i="62"/>
  <c r="S983" i="62"/>
  <c r="M983" i="62"/>
  <c r="L983" i="62"/>
  <c r="E983" i="62"/>
  <c r="D983" i="62"/>
  <c r="T982" i="62"/>
  <c r="S982" i="62"/>
  <c r="M982" i="62"/>
  <c r="L982" i="62"/>
  <c r="E982" i="62"/>
  <c r="D982" i="62"/>
  <c r="T981" i="62"/>
  <c r="S981" i="62"/>
  <c r="M981" i="62"/>
  <c r="L981" i="62"/>
  <c r="E981" i="62"/>
  <c r="D981" i="62"/>
  <c r="T980" i="62"/>
  <c r="S980" i="62"/>
  <c r="M980" i="62"/>
  <c r="L980" i="62"/>
  <c r="E980" i="62"/>
  <c r="D980" i="62"/>
  <c r="S979" i="62"/>
  <c r="T979" i="62" s="1"/>
  <c r="M979" i="62"/>
  <c r="L979" i="62"/>
  <c r="E979" i="62"/>
  <c r="D979" i="62"/>
  <c r="S978" i="62"/>
  <c r="T978" i="62" s="1"/>
  <c r="M978" i="62"/>
  <c r="L978" i="62"/>
  <c r="E978" i="62"/>
  <c r="D978" i="62"/>
  <c r="S977" i="62"/>
  <c r="T977" i="62" s="1"/>
  <c r="M977" i="62"/>
  <c r="L977" i="62"/>
  <c r="E977" i="62"/>
  <c r="D977" i="62"/>
  <c r="S976" i="62"/>
  <c r="T976" i="62" s="1"/>
  <c r="M976" i="62"/>
  <c r="L976" i="62"/>
  <c r="E976" i="62"/>
  <c r="D976" i="62"/>
  <c r="S975" i="62"/>
  <c r="T975" i="62" s="1"/>
  <c r="M975" i="62"/>
  <c r="L975" i="62"/>
  <c r="E975" i="62"/>
  <c r="D975" i="62"/>
  <c r="S974" i="62"/>
  <c r="T974" i="62" s="1"/>
  <c r="M974" i="62"/>
  <c r="L974" i="62"/>
  <c r="E974" i="62"/>
  <c r="D974" i="62"/>
  <c r="S973" i="62"/>
  <c r="T973" i="62" s="1"/>
  <c r="M973" i="62"/>
  <c r="L973" i="62"/>
  <c r="E973" i="62"/>
  <c r="D973" i="62"/>
  <c r="S972" i="62"/>
  <c r="T972" i="62" s="1"/>
  <c r="M972" i="62"/>
  <c r="L972" i="62"/>
  <c r="E972" i="62"/>
  <c r="D972" i="62"/>
  <c r="S971" i="62"/>
  <c r="T971" i="62" s="1"/>
  <c r="M971" i="62"/>
  <c r="L971" i="62"/>
  <c r="E971" i="62"/>
  <c r="D971" i="62"/>
  <c r="S970" i="62"/>
  <c r="T970" i="62" s="1"/>
  <c r="M970" i="62"/>
  <c r="L970" i="62"/>
  <c r="E970" i="62"/>
  <c r="D970" i="62"/>
  <c r="S969" i="62"/>
  <c r="T969" i="62" s="1"/>
  <c r="M969" i="62"/>
  <c r="L969" i="62"/>
  <c r="E969" i="62"/>
  <c r="D969" i="62"/>
  <c r="S968" i="62"/>
  <c r="T968" i="62" s="1"/>
  <c r="M968" i="62"/>
  <c r="L968" i="62"/>
  <c r="E968" i="62"/>
  <c r="D968" i="62"/>
  <c r="S967" i="62"/>
  <c r="T967" i="62" s="1"/>
  <c r="M967" i="62"/>
  <c r="L967" i="62"/>
  <c r="E967" i="62"/>
  <c r="D967" i="62"/>
  <c r="S966" i="62"/>
  <c r="T966" i="62" s="1"/>
  <c r="M966" i="62"/>
  <c r="L966" i="62"/>
  <c r="E966" i="62"/>
  <c r="D966" i="62"/>
  <c r="S965" i="62"/>
  <c r="T965" i="62" s="1"/>
  <c r="M965" i="62"/>
  <c r="L965" i="62"/>
  <c r="E965" i="62"/>
  <c r="D965" i="62"/>
  <c r="S964" i="62"/>
  <c r="T964" i="62" s="1"/>
  <c r="M964" i="62"/>
  <c r="L964" i="62"/>
  <c r="E964" i="62"/>
  <c r="D964" i="62"/>
  <c r="S963" i="62"/>
  <c r="T963" i="62" s="1"/>
  <c r="M963" i="62"/>
  <c r="L963" i="62"/>
  <c r="E963" i="62"/>
  <c r="D963" i="62"/>
  <c r="S962" i="62"/>
  <c r="T962" i="62" s="1"/>
  <c r="M962" i="62"/>
  <c r="L962" i="62"/>
  <c r="E962" i="62"/>
  <c r="D962" i="62"/>
  <c r="S961" i="62"/>
  <c r="T961" i="62" s="1"/>
  <c r="M961" i="62"/>
  <c r="L961" i="62"/>
  <c r="E961" i="62"/>
  <c r="D961" i="62"/>
  <c r="S960" i="62"/>
  <c r="T960" i="62" s="1"/>
  <c r="M960" i="62"/>
  <c r="L960" i="62"/>
  <c r="E960" i="62"/>
  <c r="D960" i="62"/>
  <c r="S959" i="62"/>
  <c r="T959" i="62" s="1"/>
  <c r="M959" i="62"/>
  <c r="L959" i="62"/>
  <c r="E959" i="62"/>
  <c r="D959" i="62"/>
  <c r="S958" i="62"/>
  <c r="T958" i="62" s="1"/>
  <c r="M958" i="62"/>
  <c r="L958" i="62"/>
  <c r="E958" i="62"/>
  <c r="D958" i="62"/>
  <c r="S957" i="62"/>
  <c r="T957" i="62" s="1"/>
  <c r="M957" i="62"/>
  <c r="L957" i="62"/>
  <c r="E957" i="62"/>
  <c r="D957" i="62"/>
  <c r="S956" i="62"/>
  <c r="T956" i="62" s="1"/>
  <c r="M956" i="62"/>
  <c r="L956" i="62"/>
  <c r="E956" i="62"/>
  <c r="D956" i="62"/>
  <c r="S955" i="62"/>
  <c r="T955" i="62" s="1"/>
  <c r="M955" i="62"/>
  <c r="L955" i="62"/>
  <c r="E955" i="62"/>
  <c r="D955" i="62"/>
  <c r="S954" i="62"/>
  <c r="T954" i="62" s="1"/>
  <c r="M954" i="62"/>
  <c r="L954" i="62"/>
  <c r="E954" i="62"/>
  <c r="D954" i="62"/>
  <c r="S953" i="62"/>
  <c r="T953" i="62" s="1"/>
  <c r="M953" i="62"/>
  <c r="L953" i="62"/>
  <c r="E953" i="62"/>
  <c r="D953" i="62"/>
  <c r="S952" i="62"/>
  <c r="T952" i="62" s="1"/>
  <c r="M952" i="62"/>
  <c r="L952" i="62"/>
  <c r="D952" i="62"/>
  <c r="E952" i="62" s="1"/>
  <c r="S951" i="62"/>
  <c r="T951" i="62" s="1"/>
  <c r="M951" i="62"/>
  <c r="L951" i="62"/>
  <c r="D951" i="62"/>
  <c r="E951" i="62" s="1"/>
  <c r="S950" i="62"/>
  <c r="T950" i="62" s="1"/>
  <c r="M950" i="62"/>
  <c r="L950" i="62"/>
  <c r="D950" i="62"/>
  <c r="E950" i="62" s="1"/>
  <c r="S949" i="62"/>
  <c r="T949" i="62" s="1"/>
  <c r="M949" i="62"/>
  <c r="L949" i="62"/>
  <c r="D949" i="62"/>
  <c r="E949" i="62" s="1"/>
  <c r="S948" i="62"/>
  <c r="T948" i="62" s="1"/>
  <c r="M948" i="62"/>
  <c r="L948" i="62"/>
  <c r="D948" i="62"/>
  <c r="E948" i="62" s="1"/>
  <c r="S947" i="62"/>
  <c r="T947" i="62" s="1"/>
  <c r="M947" i="62"/>
  <c r="L947" i="62"/>
  <c r="D947" i="62"/>
  <c r="E947" i="62" s="1"/>
  <c r="S946" i="62"/>
  <c r="T946" i="62" s="1"/>
  <c r="M946" i="62"/>
  <c r="L946" i="62"/>
  <c r="D946" i="62"/>
  <c r="E946" i="62" s="1"/>
  <c r="S945" i="62"/>
  <c r="T945" i="62" s="1"/>
  <c r="M945" i="62"/>
  <c r="L945" i="62"/>
  <c r="D945" i="62"/>
  <c r="E945" i="62" s="1"/>
  <c r="S944" i="62"/>
  <c r="T944" i="62" s="1"/>
  <c r="M944" i="62"/>
  <c r="L944" i="62"/>
  <c r="D944" i="62"/>
  <c r="E944" i="62" s="1"/>
  <c r="S943" i="62"/>
  <c r="T943" i="62" s="1"/>
  <c r="M943" i="62"/>
  <c r="L943" i="62"/>
  <c r="D943" i="62"/>
  <c r="E943" i="62" s="1"/>
  <c r="S942" i="62"/>
  <c r="T942" i="62" s="1"/>
  <c r="M942" i="62"/>
  <c r="L942" i="62"/>
  <c r="D942" i="62"/>
  <c r="E942" i="62" s="1"/>
  <c r="S941" i="62"/>
  <c r="T941" i="62" s="1"/>
  <c r="M941" i="62"/>
  <c r="L941" i="62"/>
  <c r="D941" i="62"/>
  <c r="E941" i="62" s="1"/>
  <c r="S940" i="62"/>
  <c r="T940" i="62" s="1"/>
  <c r="M940" i="62"/>
  <c r="L940" i="62"/>
  <c r="D940" i="62"/>
  <c r="E940" i="62" s="1"/>
  <c r="S939" i="62"/>
  <c r="T939" i="62" s="1"/>
  <c r="M939" i="62"/>
  <c r="L939" i="62"/>
  <c r="D939" i="62"/>
  <c r="E939" i="62" s="1"/>
  <c r="S938" i="62"/>
  <c r="T938" i="62" s="1"/>
  <c r="M938" i="62"/>
  <c r="L938" i="62"/>
  <c r="D938" i="62"/>
  <c r="E938" i="62" s="1"/>
  <c r="S937" i="62"/>
  <c r="T937" i="62" s="1"/>
  <c r="M937" i="62"/>
  <c r="L937" i="62"/>
  <c r="D937" i="62"/>
  <c r="E937" i="62" s="1"/>
  <c r="S936" i="62"/>
  <c r="T936" i="62" s="1"/>
  <c r="M936" i="62"/>
  <c r="L936" i="62"/>
  <c r="D936" i="62"/>
  <c r="E936" i="62" s="1"/>
  <c r="S935" i="62"/>
  <c r="T935" i="62" s="1"/>
  <c r="M935" i="62"/>
  <c r="L935" i="62"/>
  <c r="D935" i="62"/>
  <c r="E935" i="62" s="1"/>
  <c r="S934" i="62"/>
  <c r="T934" i="62" s="1"/>
  <c r="M934" i="62"/>
  <c r="L934" i="62"/>
  <c r="D934" i="62"/>
  <c r="E934" i="62" s="1"/>
  <c r="S933" i="62"/>
  <c r="T933" i="62" s="1"/>
  <c r="M933" i="62"/>
  <c r="L933" i="62"/>
  <c r="D933" i="62"/>
  <c r="E933" i="62" s="1"/>
  <c r="S932" i="62"/>
  <c r="T932" i="62" s="1"/>
  <c r="M932" i="62"/>
  <c r="L932" i="62"/>
  <c r="D932" i="62"/>
  <c r="E932" i="62" s="1"/>
  <c r="S931" i="62"/>
  <c r="T931" i="62" s="1"/>
  <c r="M931" i="62"/>
  <c r="L931" i="62"/>
  <c r="D931" i="62"/>
  <c r="E931" i="62" s="1"/>
  <c r="S930" i="62"/>
  <c r="T930" i="62" s="1"/>
  <c r="M930" i="62"/>
  <c r="L930" i="62"/>
  <c r="D930" i="62"/>
  <c r="E930" i="62" s="1"/>
  <c r="S929" i="62"/>
  <c r="T929" i="62" s="1"/>
  <c r="M929" i="62"/>
  <c r="L929" i="62"/>
  <c r="D929" i="62"/>
  <c r="E929" i="62" s="1"/>
  <c r="S928" i="62"/>
  <c r="T928" i="62" s="1"/>
  <c r="M928" i="62"/>
  <c r="L928" i="62"/>
  <c r="D928" i="62"/>
  <c r="E928" i="62" s="1"/>
  <c r="S927" i="62"/>
  <c r="T927" i="62" s="1"/>
  <c r="M927" i="62"/>
  <c r="L927" i="62"/>
  <c r="D927" i="62"/>
  <c r="E927" i="62" s="1"/>
  <c r="S926" i="62"/>
  <c r="T926" i="62" s="1"/>
  <c r="M926" i="62"/>
  <c r="L926" i="62"/>
  <c r="D926" i="62"/>
  <c r="E926" i="62" s="1"/>
  <c r="S925" i="62"/>
  <c r="T925" i="62" s="1"/>
  <c r="M925" i="62"/>
  <c r="L925" i="62"/>
  <c r="D925" i="62"/>
  <c r="E925" i="62" s="1"/>
  <c r="S924" i="62"/>
  <c r="T924" i="62" s="1"/>
  <c r="M924" i="62"/>
  <c r="L924" i="62"/>
  <c r="D924" i="62"/>
  <c r="E924" i="62" s="1"/>
  <c r="T923" i="62"/>
  <c r="S923" i="62"/>
  <c r="M923" i="62"/>
  <c r="L923" i="62"/>
  <c r="D923" i="62"/>
  <c r="E923" i="62" s="1"/>
  <c r="T922" i="62"/>
  <c r="S922" i="62"/>
  <c r="M922" i="62"/>
  <c r="L922" i="62"/>
  <c r="D922" i="62"/>
  <c r="E922" i="62" s="1"/>
  <c r="T921" i="62"/>
  <c r="S921" i="62"/>
  <c r="M921" i="62"/>
  <c r="L921" i="62"/>
  <c r="D921" i="62"/>
  <c r="E921" i="62" s="1"/>
  <c r="T920" i="62"/>
  <c r="S920" i="62"/>
  <c r="M920" i="62"/>
  <c r="L920" i="62"/>
  <c r="D920" i="62"/>
  <c r="E920" i="62" s="1"/>
  <c r="T919" i="62"/>
  <c r="S919" i="62"/>
  <c r="M919" i="62"/>
  <c r="L919" i="62"/>
  <c r="D919" i="62"/>
  <c r="E919" i="62" s="1"/>
  <c r="T918" i="62"/>
  <c r="S918" i="62"/>
  <c r="M918" i="62"/>
  <c r="L918" i="62"/>
  <c r="D918" i="62"/>
  <c r="E918" i="62" s="1"/>
  <c r="T917" i="62"/>
  <c r="S917" i="62"/>
  <c r="M917" i="62"/>
  <c r="L917" i="62"/>
  <c r="D917" i="62"/>
  <c r="E917" i="62" s="1"/>
  <c r="T916" i="62"/>
  <c r="S916" i="62"/>
  <c r="M916" i="62"/>
  <c r="L916" i="62"/>
  <c r="D916" i="62"/>
  <c r="E916" i="62" s="1"/>
  <c r="T915" i="62"/>
  <c r="S915" i="62"/>
  <c r="M915" i="62"/>
  <c r="L915" i="62"/>
  <c r="D915" i="62"/>
  <c r="E915" i="62" s="1"/>
  <c r="T914" i="62"/>
  <c r="S914" i="62"/>
  <c r="M914" i="62"/>
  <c r="L914" i="62"/>
  <c r="D914" i="62"/>
  <c r="E914" i="62" s="1"/>
  <c r="T913" i="62"/>
  <c r="S913" i="62"/>
  <c r="M913" i="62"/>
  <c r="L913" i="62"/>
  <c r="D913" i="62"/>
  <c r="E913" i="62" s="1"/>
  <c r="T912" i="62"/>
  <c r="S912" i="62"/>
  <c r="M912" i="62"/>
  <c r="L912" i="62"/>
  <c r="D912" i="62"/>
  <c r="E912" i="62" s="1"/>
  <c r="T911" i="62"/>
  <c r="S911" i="62"/>
  <c r="M911" i="62"/>
  <c r="L911" i="62"/>
  <c r="D911" i="62"/>
  <c r="E911" i="62" s="1"/>
  <c r="T910" i="62"/>
  <c r="S910" i="62"/>
  <c r="M910" i="62"/>
  <c r="L910" i="62"/>
  <c r="D910" i="62"/>
  <c r="E910" i="62" s="1"/>
  <c r="T909" i="62"/>
  <c r="S909" i="62"/>
  <c r="M909" i="62"/>
  <c r="L909" i="62"/>
  <c r="D909" i="62"/>
  <c r="E909" i="62" s="1"/>
  <c r="T908" i="62"/>
  <c r="S908" i="62"/>
  <c r="M908" i="62"/>
  <c r="L908" i="62"/>
  <c r="D908" i="62"/>
  <c r="E908" i="62" s="1"/>
  <c r="T907" i="62"/>
  <c r="S907" i="62"/>
  <c r="M907" i="62"/>
  <c r="L907" i="62"/>
  <c r="D907" i="62"/>
  <c r="E907" i="62" s="1"/>
  <c r="T906" i="62"/>
  <c r="S906" i="62"/>
  <c r="M906" i="62"/>
  <c r="L906" i="62"/>
  <c r="D906" i="62"/>
  <c r="E906" i="62" s="1"/>
  <c r="T905" i="62"/>
  <c r="S905" i="62"/>
  <c r="M905" i="62"/>
  <c r="L905" i="62"/>
  <c r="D905" i="62"/>
  <c r="E905" i="62" s="1"/>
  <c r="T904" i="62"/>
  <c r="S904" i="62"/>
  <c r="M904" i="62"/>
  <c r="L904" i="62"/>
  <c r="D904" i="62"/>
  <c r="E904" i="62" s="1"/>
  <c r="T903" i="62"/>
  <c r="S903" i="62"/>
  <c r="M903" i="62"/>
  <c r="L903" i="62"/>
  <c r="D903" i="62"/>
  <c r="E903" i="62" s="1"/>
  <c r="T902" i="62"/>
  <c r="S902" i="62"/>
  <c r="M902" i="62"/>
  <c r="L902" i="62"/>
  <c r="D902" i="62"/>
  <c r="E902" i="62" s="1"/>
  <c r="T901" i="62"/>
  <c r="S901" i="62"/>
  <c r="M901" i="62"/>
  <c r="L901" i="62"/>
  <c r="D901" i="62"/>
  <c r="E901" i="62" s="1"/>
  <c r="T900" i="62"/>
  <c r="S900" i="62"/>
  <c r="M900" i="62"/>
  <c r="L900" i="62"/>
  <c r="D900" i="62"/>
  <c r="E900" i="62" s="1"/>
  <c r="T899" i="62"/>
  <c r="S899" i="62"/>
  <c r="M899" i="62"/>
  <c r="L899" i="62"/>
  <c r="D899" i="62"/>
  <c r="E899" i="62" s="1"/>
  <c r="T898" i="62"/>
  <c r="S898" i="62"/>
  <c r="M898" i="62"/>
  <c r="L898" i="62"/>
  <c r="D898" i="62"/>
  <c r="E898" i="62" s="1"/>
  <c r="T897" i="62"/>
  <c r="S897" i="62"/>
  <c r="M897" i="62"/>
  <c r="L897" i="62"/>
  <c r="E897" i="62"/>
  <c r="D897" i="62"/>
  <c r="T896" i="62"/>
  <c r="S896" i="62"/>
  <c r="M896" i="62"/>
  <c r="L896" i="62"/>
  <c r="E896" i="62"/>
  <c r="D896" i="62"/>
  <c r="T895" i="62"/>
  <c r="S895" i="62"/>
  <c r="M895" i="62"/>
  <c r="L895" i="62"/>
  <c r="E895" i="62"/>
  <c r="D895" i="62"/>
  <c r="T894" i="62"/>
  <c r="S894" i="62"/>
  <c r="M894" i="62"/>
  <c r="L894" i="62"/>
  <c r="E894" i="62"/>
  <c r="D894" i="62"/>
  <c r="T893" i="62"/>
  <c r="S893" i="62"/>
  <c r="M893" i="62"/>
  <c r="L893" i="62"/>
  <c r="E893" i="62"/>
  <c r="D893" i="62"/>
  <c r="T892" i="62"/>
  <c r="S892" i="62"/>
  <c r="M892" i="62"/>
  <c r="L892" i="62"/>
  <c r="E892" i="62"/>
  <c r="D892" i="62"/>
  <c r="T891" i="62"/>
  <c r="S891" i="62"/>
  <c r="M891" i="62"/>
  <c r="L891" i="62"/>
  <c r="E891" i="62"/>
  <c r="D891" i="62"/>
  <c r="T890" i="62"/>
  <c r="S890" i="62"/>
  <c r="M890" i="62"/>
  <c r="L890" i="62"/>
  <c r="E890" i="62"/>
  <c r="D890" i="62"/>
  <c r="T889" i="62"/>
  <c r="S889" i="62"/>
  <c r="M889" i="62"/>
  <c r="L889" i="62"/>
  <c r="E889" i="62"/>
  <c r="D889" i="62"/>
  <c r="T888" i="62"/>
  <c r="S888" i="62"/>
  <c r="M888" i="62"/>
  <c r="L888" i="62"/>
  <c r="E888" i="62"/>
  <c r="D888" i="62"/>
  <c r="T887" i="62"/>
  <c r="S887" i="62"/>
  <c r="M887" i="62"/>
  <c r="L887" i="62"/>
  <c r="E887" i="62"/>
  <c r="D887" i="62"/>
  <c r="T886" i="62"/>
  <c r="S886" i="62"/>
  <c r="M886" i="62"/>
  <c r="L886" i="62"/>
  <c r="E886" i="62"/>
  <c r="D886" i="62"/>
  <c r="T885" i="62"/>
  <c r="S885" i="62"/>
  <c r="M885" i="62"/>
  <c r="L885" i="62"/>
  <c r="E885" i="62"/>
  <c r="D885" i="62"/>
  <c r="T884" i="62"/>
  <c r="S884" i="62"/>
  <c r="M884" i="62"/>
  <c r="L884" i="62"/>
  <c r="E884" i="62"/>
  <c r="D884" i="62"/>
  <c r="T883" i="62"/>
  <c r="S883" i="62"/>
  <c r="M883" i="62"/>
  <c r="L883" i="62"/>
  <c r="E883" i="62"/>
  <c r="D883" i="62"/>
  <c r="T882" i="62"/>
  <c r="S882" i="62"/>
  <c r="M882" i="62"/>
  <c r="L882" i="62"/>
  <c r="E882" i="62"/>
  <c r="D882" i="62"/>
  <c r="T881" i="62"/>
  <c r="S881" i="62"/>
  <c r="M881" i="62"/>
  <c r="L881" i="62"/>
  <c r="E881" i="62"/>
  <c r="D881" i="62"/>
  <c r="T880" i="62"/>
  <c r="S880" i="62"/>
  <c r="M880" i="62"/>
  <c r="L880" i="62"/>
  <c r="E880" i="62"/>
  <c r="D880" i="62"/>
  <c r="T879" i="62"/>
  <c r="S879" i="62"/>
  <c r="M879" i="62"/>
  <c r="L879" i="62"/>
  <c r="E879" i="62"/>
  <c r="D879" i="62"/>
  <c r="T878" i="62"/>
  <c r="S878" i="62"/>
  <c r="M878" i="62"/>
  <c r="L878" i="62"/>
  <c r="E878" i="62"/>
  <c r="D878" i="62"/>
  <c r="T877" i="62"/>
  <c r="S877" i="62"/>
  <c r="M877" i="62"/>
  <c r="L877" i="62"/>
  <c r="E877" i="62"/>
  <c r="D877" i="62"/>
  <c r="T876" i="62"/>
  <c r="S876" i="62"/>
  <c r="M876" i="62"/>
  <c r="L876" i="62"/>
  <c r="E876" i="62"/>
  <c r="D876" i="62"/>
  <c r="T875" i="62"/>
  <c r="S875" i="62"/>
  <c r="M875" i="62"/>
  <c r="L875" i="62"/>
  <c r="E875" i="62"/>
  <c r="D875" i="62"/>
  <c r="T874" i="62"/>
  <c r="S874" i="62"/>
  <c r="M874" i="62"/>
  <c r="L874" i="62"/>
  <c r="E874" i="62"/>
  <c r="D874" i="62"/>
  <c r="T873" i="62"/>
  <c r="S873" i="62"/>
  <c r="M873" i="62"/>
  <c r="L873" i="62"/>
  <c r="E873" i="62"/>
  <c r="D873" i="62"/>
  <c r="T872" i="62"/>
  <c r="S872" i="62"/>
  <c r="M872" i="62"/>
  <c r="L872" i="62"/>
  <c r="E872" i="62"/>
  <c r="D872" i="62"/>
  <c r="T871" i="62"/>
  <c r="S871" i="62"/>
  <c r="M871" i="62"/>
  <c r="L871" i="62"/>
  <c r="E871" i="62"/>
  <c r="D871" i="62"/>
  <c r="T870" i="62"/>
  <c r="S870" i="62"/>
  <c r="M870" i="62"/>
  <c r="L870" i="62"/>
  <c r="E870" i="62"/>
  <c r="D870" i="62"/>
  <c r="T869" i="62"/>
  <c r="S869" i="62"/>
  <c r="M869" i="62"/>
  <c r="L869" i="62"/>
  <c r="E869" i="62"/>
  <c r="D869" i="62"/>
  <c r="T868" i="62"/>
  <c r="S868" i="62"/>
  <c r="M868" i="62"/>
  <c r="L868" i="62"/>
  <c r="E868" i="62"/>
  <c r="D868" i="62"/>
  <c r="T867" i="62"/>
  <c r="S867" i="62"/>
  <c r="M867" i="62"/>
  <c r="L867" i="62"/>
  <c r="E867" i="62"/>
  <c r="D867" i="62"/>
  <c r="T866" i="62"/>
  <c r="S866" i="62"/>
  <c r="M866" i="62"/>
  <c r="L866" i="62"/>
  <c r="E866" i="62"/>
  <c r="D866" i="62"/>
  <c r="T865" i="62"/>
  <c r="S865" i="62"/>
  <c r="M865" i="62"/>
  <c r="L865" i="62"/>
  <c r="E865" i="62"/>
  <c r="D865" i="62"/>
  <c r="T864" i="62"/>
  <c r="S864" i="62"/>
  <c r="M864" i="62"/>
  <c r="L864" i="62"/>
  <c r="E864" i="62"/>
  <c r="D864" i="62"/>
  <c r="T863" i="62"/>
  <c r="S863" i="62"/>
  <c r="M863" i="62"/>
  <c r="L863" i="62"/>
  <c r="E863" i="62"/>
  <c r="D863" i="62"/>
  <c r="T862" i="62"/>
  <c r="S862" i="62"/>
  <c r="M862" i="62"/>
  <c r="L862" i="62"/>
  <c r="E862" i="62"/>
  <c r="D862" i="62"/>
  <c r="T861" i="62"/>
  <c r="S861" i="62"/>
  <c r="M861" i="62"/>
  <c r="L861" i="62"/>
  <c r="E861" i="62"/>
  <c r="D861" i="62"/>
  <c r="T860" i="62"/>
  <c r="S860" i="62"/>
  <c r="M860" i="62"/>
  <c r="L860" i="62"/>
  <c r="E860" i="62"/>
  <c r="D860" i="62"/>
  <c r="T859" i="62"/>
  <c r="S859" i="62"/>
  <c r="M859" i="62"/>
  <c r="L859" i="62"/>
  <c r="E859" i="62"/>
  <c r="D859" i="62"/>
  <c r="T858" i="62"/>
  <c r="S858" i="62"/>
  <c r="M858" i="62"/>
  <c r="L858" i="62"/>
  <c r="E858" i="62"/>
  <c r="D858" i="62"/>
  <c r="T857" i="62"/>
  <c r="S857" i="62"/>
  <c r="M857" i="62"/>
  <c r="L857" i="62"/>
  <c r="E857" i="62"/>
  <c r="D857" i="62"/>
  <c r="T856" i="62"/>
  <c r="S856" i="62"/>
  <c r="M856" i="62"/>
  <c r="L856" i="62"/>
  <c r="E856" i="62"/>
  <c r="D856" i="62"/>
  <c r="T855" i="62"/>
  <c r="S855" i="62"/>
  <c r="M855" i="62"/>
  <c r="L855" i="62"/>
  <c r="E855" i="62"/>
  <c r="D855" i="62"/>
  <c r="T854" i="62"/>
  <c r="S854" i="62"/>
  <c r="M854" i="62"/>
  <c r="L854" i="62"/>
  <c r="E854" i="62"/>
  <c r="D854" i="62"/>
  <c r="T853" i="62"/>
  <c r="S853" i="62"/>
  <c r="M853" i="62"/>
  <c r="L853" i="62"/>
  <c r="E853" i="62"/>
  <c r="D853" i="62"/>
  <c r="T852" i="62"/>
  <c r="S852" i="62"/>
  <c r="M852" i="62"/>
  <c r="L852" i="62"/>
  <c r="E852" i="62"/>
  <c r="D852" i="62"/>
  <c r="T851" i="62"/>
  <c r="S851" i="62"/>
  <c r="M851" i="62"/>
  <c r="L851" i="62"/>
  <c r="E851" i="62"/>
  <c r="D851" i="62"/>
  <c r="T850" i="62"/>
  <c r="S850" i="62"/>
  <c r="M850" i="62"/>
  <c r="L850" i="62"/>
  <c r="E850" i="62"/>
  <c r="D850" i="62"/>
  <c r="T849" i="62"/>
  <c r="S849" i="62"/>
  <c r="M849" i="62"/>
  <c r="L849" i="62"/>
  <c r="E849" i="62"/>
  <c r="D849" i="62"/>
  <c r="T848" i="62"/>
  <c r="S848" i="62"/>
  <c r="M848" i="62"/>
  <c r="L848" i="62"/>
  <c r="E848" i="62"/>
  <c r="D848" i="62"/>
  <c r="T847" i="62"/>
  <c r="S847" i="62"/>
  <c r="M847" i="62"/>
  <c r="L847" i="62"/>
  <c r="E847" i="62"/>
  <c r="D847" i="62"/>
  <c r="T846" i="62"/>
  <c r="S846" i="62"/>
  <c r="M846" i="62"/>
  <c r="L846" i="62"/>
  <c r="E846" i="62"/>
  <c r="D846" i="62"/>
  <c r="T845" i="62"/>
  <c r="S845" i="62"/>
  <c r="M845" i="62"/>
  <c r="L845" i="62"/>
  <c r="E845" i="62"/>
  <c r="D845" i="62"/>
  <c r="T844" i="62"/>
  <c r="S844" i="62"/>
  <c r="M844" i="62"/>
  <c r="L844" i="62"/>
  <c r="E844" i="62"/>
  <c r="D844" i="62"/>
  <c r="T843" i="62"/>
  <c r="S843" i="62"/>
  <c r="M843" i="62"/>
  <c r="L843" i="62"/>
  <c r="E843" i="62"/>
  <c r="D843" i="62"/>
  <c r="T842" i="62"/>
  <c r="S842" i="62"/>
  <c r="M842" i="62"/>
  <c r="L842" i="62"/>
  <c r="E842" i="62"/>
  <c r="D842" i="62"/>
  <c r="T841" i="62"/>
  <c r="S841" i="62"/>
  <c r="M841" i="62"/>
  <c r="L841" i="62"/>
  <c r="E841" i="62"/>
  <c r="D841" i="62"/>
  <c r="T840" i="62"/>
  <c r="S840" i="62"/>
  <c r="M840" i="62"/>
  <c r="L840" i="62"/>
  <c r="E840" i="62"/>
  <c r="D840" i="62"/>
  <c r="T839" i="62"/>
  <c r="S839" i="62"/>
  <c r="M839" i="62"/>
  <c r="L839" i="62"/>
  <c r="E839" i="62"/>
  <c r="D839" i="62"/>
  <c r="T838" i="62"/>
  <c r="S838" i="62"/>
  <c r="M838" i="62"/>
  <c r="L838" i="62"/>
  <c r="E838" i="62"/>
  <c r="D838" i="62"/>
  <c r="T837" i="62"/>
  <c r="S837" i="62"/>
  <c r="M837" i="62"/>
  <c r="L837" i="62"/>
  <c r="E837" i="62"/>
  <c r="D837" i="62"/>
  <c r="T836" i="62"/>
  <c r="S836" i="62"/>
  <c r="M836" i="62"/>
  <c r="L836" i="62"/>
  <c r="E836" i="62"/>
  <c r="D836" i="62"/>
  <c r="T835" i="62"/>
  <c r="S835" i="62"/>
  <c r="M835" i="62"/>
  <c r="L835" i="62"/>
  <c r="E835" i="62"/>
  <c r="D835" i="62"/>
  <c r="T834" i="62"/>
  <c r="S834" i="62"/>
  <c r="M834" i="62"/>
  <c r="L834" i="62"/>
  <c r="E834" i="62"/>
  <c r="D834" i="62"/>
  <c r="T833" i="62"/>
  <c r="S833" i="62"/>
  <c r="M833" i="62"/>
  <c r="L833" i="62"/>
  <c r="E833" i="62"/>
  <c r="D833" i="62"/>
  <c r="T832" i="62"/>
  <c r="S832" i="62"/>
  <c r="M832" i="62"/>
  <c r="L832" i="62"/>
  <c r="E832" i="62"/>
  <c r="D832" i="62"/>
  <c r="T831" i="62"/>
  <c r="S831" i="62"/>
  <c r="M831" i="62"/>
  <c r="L831" i="62"/>
  <c r="E831" i="62"/>
  <c r="D831" i="62"/>
  <c r="T830" i="62"/>
  <c r="S830" i="62"/>
  <c r="M830" i="62"/>
  <c r="L830" i="62"/>
  <c r="E830" i="62"/>
  <c r="D830" i="62"/>
  <c r="T829" i="62"/>
  <c r="S829" i="62"/>
  <c r="M829" i="62"/>
  <c r="L829" i="62"/>
  <c r="E829" i="62"/>
  <c r="D829" i="62"/>
  <c r="T828" i="62"/>
  <c r="S828" i="62"/>
  <c r="M828" i="62"/>
  <c r="L828" i="62"/>
  <c r="E828" i="62"/>
  <c r="D828" i="62"/>
  <c r="T827" i="62"/>
  <c r="S827" i="62"/>
  <c r="M827" i="62"/>
  <c r="L827" i="62"/>
  <c r="E827" i="62"/>
  <c r="D827" i="62"/>
  <c r="T826" i="62"/>
  <c r="S826" i="62"/>
  <c r="M826" i="62"/>
  <c r="L826" i="62"/>
  <c r="E826" i="62"/>
  <c r="D826" i="62"/>
  <c r="T825" i="62"/>
  <c r="S825" i="62"/>
  <c r="M825" i="62"/>
  <c r="L825" i="62"/>
  <c r="E825" i="62"/>
  <c r="D825" i="62"/>
  <c r="T824" i="62"/>
  <c r="S824" i="62"/>
  <c r="M824" i="62"/>
  <c r="L824" i="62"/>
  <c r="E824" i="62"/>
  <c r="D824" i="62"/>
  <c r="T823" i="62"/>
  <c r="S823" i="62"/>
  <c r="M823" i="62"/>
  <c r="L823" i="62"/>
  <c r="E823" i="62"/>
  <c r="D823" i="62"/>
  <c r="T822" i="62"/>
  <c r="S822" i="62"/>
  <c r="M822" i="62"/>
  <c r="L822" i="62"/>
  <c r="E822" i="62"/>
  <c r="D822" i="62"/>
  <c r="T821" i="62"/>
  <c r="S821" i="62"/>
  <c r="M821" i="62"/>
  <c r="L821" i="62"/>
  <c r="E821" i="62"/>
  <c r="D821" i="62"/>
  <c r="T820" i="62"/>
  <c r="S820" i="62"/>
  <c r="M820" i="62"/>
  <c r="L820" i="62"/>
  <c r="E820" i="62"/>
  <c r="D820" i="62"/>
  <c r="T819" i="62"/>
  <c r="S819" i="62"/>
  <c r="M819" i="62"/>
  <c r="L819" i="62"/>
  <c r="E819" i="62"/>
  <c r="D819" i="62"/>
  <c r="T818" i="62"/>
  <c r="S818" i="62"/>
  <c r="M818" i="62"/>
  <c r="L818" i="62"/>
  <c r="E818" i="62"/>
  <c r="D818" i="62"/>
  <c r="T817" i="62"/>
  <c r="S817" i="62"/>
  <c r="M817" i="62"/>
  <c r="L817" i="62"/>
  <c r="E817" i="62"/>
  <c r="D817" i="62"/>
  <c r="T816" i="62"/>
  <c r="S816" i="62"/>
  <c r="M816" i="62"/>
  <c r="L816" i="62"/>
  <c r="E816" i="62"/>
  <c r="D816" i="62"/>
  <c r="T815" i="62"/>
  <c r="S815" i="62"/>
  <c r="M815" i="62"/>
  <c r="L815" i="62"/>
  <c r="E815" i="62"/>
  <c r="D815" i="62"/>
  <c r="T814" i="62"/>
  <c r="S814" i="62"/>
  <c r="M814" i="62"/>
  <c r="L814" i="62"/>
  <c r="E814" i="62"/>
  <c r="D814" i="62"/>
  <c r="T813" i="62"/>
  <c r="S813" i="62"/>
  <c r="M813" i="62"/>
  <c r="L813" i="62"/>
  <c r="E813" i="62"/>
  <c r="D813" i="62"/>
  <c r="T812" i="62"/>
  <c r="S812" i="62"/>
  <c r="M812" i="62"/>
  <c r="L812" i="62"/>
  <c r="E812" i="62"/>
  <c r="D812" i="62"/>
  <c r="T811" i="62"/>
  <c r="S811" i="62"/>
  <c r="M811" i="62"/>
  <c r="L811" i="62"/>
  <c r="E811" i="62"/>
  <c r="D811" i="62"/>
  <c r="T810" i="62"/>
  <c r="S810" i="62"/>
  <c r="M810" i="62"/>
  <c r="L810" i="62"/>
  <c r="E810" i="62"/>
  <c r="D810" i="62"/>
  <c r="T809" i="62"/>
  <c r="S809" i="62"/>
  <c r="M809" i="62"/>
  <c r="L809" i="62"/>
  <c r="E809" i="62"/>
  <c r="D809" i="62"/>
  <c r="T808" i="62"/>
  <c r="S808" i="62"/>
  <c r="M808" i="62"/>
  <c r="L808" i="62"/>
  <c r="E808" i="62"/>
  <c r="D808" i="62"/>
  <c r="T807" i="62"/>
  <c r="S807" i="62"/>
  <c r="M807" i="62"/>
  <c r="L807" i="62"/>
  <c r="E807" i="62"/>
  <c r="D807" i="62"/>
  <c r="T806" i="62"/>
  <c r="S806" i="62"/>
  <c r="M806" i="62"/>
  <c r="L806" i="62"/>
  <c r="E806" i="62"/>
  <c r="D806" i="62"/>
  <c r="T805" i="62"/>
  <c r="S805" i="62"/>
  <c r="M805" i="62"/>
  <c r="L805" i="62"/>
  <c r="E805" i="62"/>
  <c r="D805" i="62"/>
  <c r="T804" i="62"/>
  <c r="S804" i="62"/>
  <c r="M804" i="62"/>
  <c r="L804" i="62"/>
  <c r="E804" i="62"/>
  <c r="D804" i="62"/>
  <c r="T803" i="62"/>
  <c r="S803" i="62"/>
  <c r="M803" i="62"/>
  <c r="L803" i="62"/>
  <c r="E803" i="62"/>
  <c r="D803" i="62"/>
  <c r="T802" i="62"/>
  <c r="S802" i="62"/>
  <c r="M802" i="62"/>
  <c r="L802" i="62"/>
  <c r="E802" i="62"/>
  <c r="D802" i="62"/>
  <c r="T801" i="62"/>
  <c r="S801" i="62"/>
  <c r="M801" i="62"/>
  <c r="L801" i="62"/>
  <c r="E801" i="62"/>
  <c r="D801" i="62"/>
  <c r="T800" i="62"/>
  <c r="S800" i="62"/>
  <c r="M800" i="62"/>
  <c r="L800" i="62"/>
  <c r="E800" i="62"/>
  <c r="D800" i="62"/>
  <c r="T799" i="62"/>
  <c r="S799" i="62"/>
  <c r="M799" i="62"/>
  <c r="L799" i="62"/>
  <c r="E799" i="62"/>
  <c r="D799" i="62"/>
  <c r="T798" i="62"/>
  <c r="S798" i="62"/>
  <c r="M798" i="62"/>
  <c r="L798" i="62"/>
  <c r="E798" i="62"/>
  <c r="D798" i="62"/>
  <c r="T797" i="62"/>
  <c r="S797" i="62"/>
  <c r="M797" i="62"/>
  <c r="L797" i="62"/>
  <c r="E797" i="62"/>
  <c r="D797" i="62"/>
  <c r="T796" i="62"/>
  <c r="S796" i="62"/>
  <c r="M796" i="62"/>
  <c r="L796" i="62"/>
  <c r="E796" i="62"/>
  <c r="D796" i="62"/>
  <c r="T795" i="62"/>
  <c r="S795" i="62"/>
  <c r="M795" i="62"/>
  <c r="L795" i="62"/>
  <c r="E795" i="62"/>
  <c r="D795" i="62"/>
  <c r="T794" i="62"/>
  <c r="S794" i="62"/>
  <c r="M794" i="62"/>
  <c r="L794" i="62"/>
  <c r="E794" i="62"/>
  <c r="D794" i="62"/>
  <c r="T793" i="62"/>
  <c r="S793" i="62"/>
  <c r="M793" i="62"/>
  <c r="L793" i="62"/>
  <c r="E793" i="62"/>
  <c r="D793" i="62"/>
  <c r="T792" i="62"/>
  <c r="S792" i="62"/>
  <c r="M792" i="62"/>
  <c r="L792" i="62"/>
  <c r="E792" i="62"/>
  <c r="D792" i="62"/>
  <c r="T791" i="62"/>
  <c r="S791" i="62"/>
  <c r="M791" i="62"/>
  <c r="L791" i="62"/>
  <c r="E791" i="62"/>
  <c r="D791" i="62"/>
  <c r="T790" i="62"/>
  <c r="S790" i="62"/>
  <c r="M790" i="62"/>
  <c r="L790" i="62"/>
  <c r="E790" i="62"/>
  <c r="D790" i="62"/>
  <c r="T789" i="62"/>
  <c r="S789" i="62"/>
  <c r="M789" i="62"/>
  <c r="L789" i="62"/>
  <c r="E789" i="62"/>
  <c r="D789" i="62"/>
  <c r="T788" i="62"/>
  <c r="S788" i="62"/>
  <c r="M788" i="62"/>
  <c r="L788" i="62"/>
  <c r="E788" i="62"/>
  <c r="D788" i="62"/>
  <c r="T787" i="62"/>
  <c r="S787" i="62"/>
  <c r="M787" i="62"/>
  <c r="L787" i="62"/>
  <c r="E787" i="62"/>
  <c r="D787" i="62"/>
  <c r="T786" i="62"/>
  <c r="S786" i="62"/>
  <c r="M786" i="62"/>
  <c r="L786" i="62"/>
  <c r="E786" i="62"/>
  <c r="D786" i="62"/>
  <c r="T785" i="62"/>
  <c r="S785" i="62"/>
  <c r="M785" i="62"/>
  <c r="L785" i="62"/>
  <c r="E785" i="62"/>
  <c r="D785" i="62"/>
  <c r="T784" i="62"/>
  <c r="S784" i="62"/>
  <c r="M784" i="62"/>
  <c r="L784" i="62"/>
  <c r="E784" i="62"/>
  <c r="D784" i="62"/>
  <c r="T783" i="62"/>
  <c r="S783" i="62"/>
  <c r="M783" i="62"/>
  <c r="L783" i="62"/>
  <c r="E783" i="62"/>
  <c r="D783" i="62"/>
  <c r="T782" i="62"/>
  <c r="S782" i="62"/>
  <c r="M782" i="62"/>
  <c r="L782" i="62"/>
  <c r="E782" i="62"/>
  <c r="D782" i="62"/>
  <c r="T781" i="62"/>
  <c r="S781" i="62"/>
  <c r="M781" i="62"/>
  <c r="L781" i="62"/>
  <c r="E781" i="62"/>
  <c r="D781" i="62"/>
  <c r="T780" i="62"/>
  <c r="S780" i="62"/>
  <c r="M780" i="62"/>
  <c r="L780" i="62"/>
  <c r="E780" i="62"/>
  <c r="D780" i="62"/>
  <c r="T779" i="62"/>
  <c r="S779" i="62"/>
  <c r="M779" i="62"/>
  <c r="L779" i="62"/>
  <c r="E779" i="62"/>
  <c r="D779" i="62"/>
  <c r="T778" i="62"/>
  <c r="S778" i="62"/>
  <c r="M778" i="62"/>
  <c r="L778" i="62"/>
  <c r="E778" i="62"/>
  <c r="D778" i="62"/>
  <c r="T777" i="62"/>
  <c r="S777" i="62"/>
  <c r="M777" i="62"/>
  <c r="L777" i="62"/>
  <c r="E777" i="62"/>
  <c r="D777" i="62"/>
  <c r="T776" i="62"/>
  <c r="S776" i="62"/>
  <c r="M776" i="62"/>
  <c r="L776" i="62"/>
  <c r="E776" i="62"/>
  <c r="D776" i="62"/>
  <c r="T775" i="62"/>
  <c r="S775" i="62"/>
  <c r="M775" i="62"/>
  <c r="L775" i="62"/>
  <c r="E775" i="62"/>
  <c r="D775" i="62"/>
  <c r="T774" i="62"/>
  <c r="S774" i="62"/>
  <c r="M774" i="62"/>
  <c r="L774" i="62"/>
  <c r="E774" i="62"/>
  <c r="D774" i="62"/>
  <c r="T773" i="62"/>
  <c r="S773" i="62"/>
  <c r="M773" i="62"/>
  <c r="L773" i="62"/>
  <c r="E773" i="62"/>
  <c r="D773" i="62"/>
  <c r="T772" i="62"/>
  <c r="S772" i="62"/>
  <c r="M772" i="62"/>
  <c r="L772" i="62"/>
  <c r="E772" i="62"/>
  <c r="D772" i="62"/>
  <c r="T771" i="62"/>
  <c r="S771" i="62"/>
  <c r="M771" i="62"/>
  <c r="L771" i="62"/>
  <c r="E771" i="62"/>
  <c r="D771" i="62"/>
  <c r="T770" i="62"/>
  <c r="S770" i="62"/>
  <c r="M770" i="62"/>
  <c r="L770" i="62"/>
  <c r="E770" i="62"/>
  <c r="D770" i="62"/>
  <c r="T769" i="62"/>
  <c r="S769" i="62"/>
  <c r="M769" i="62"/>
  <c r="L769" i="62"/>
  <c r="E769" i="62"/>
  <c r="D769" i="62"/>
  <c r="T768" i="62"/>
  <c r="S768" i="62"/>
  <c r="M768" i="62"/>
  <c r="L768" i="62"/>
  <c r="E768" i="62"/>
  <c r="D768" i="62"/>
  <c r="T767" i="62"/>
  <c r="S767" i="62"/>
  <c r="M767" i="62"/>
  <c r="L767" i="62"/>
  <c r="E767" i="62"/>
  <c r="D767" i="62"/>
  <c r="T766" i="62"/>
  <c r="S766" i="62"/>
  <c r="M766" i="62"/>
  <c r="L766" i="62"/>
  <c r="E766" i="62"/>
  <c r="D766" i="62"/>
  <c r="T765" i="62"/>
  <c r="S765" i="62"/>
  <c r="M765" i="62"/>
  <c r="L765" i="62"/>
  <c r="E765" i="62"/>
  <c r="D765" i="62"/>
  <c r="T764" i="62"/>
  <c r="S764" i="62"/>
  <c r="M764" i="62"/>
  <c r="L764" i="62"/>
  <c r="E764" i="62"/>
  <c r="D764" i="62"/>
  <c r="T763" i="62"/>
  <c r="S763" i="62"/>
  <c r="M763" i="62"/>
  <c r="L763" i="62"/>
  <c r="E763" i="62"/>
  <c r="D763" i="62"/>
  <c r="T762" i="62"/>
  <c r="S762" i="62"/>
  <c r="M762" i="62"/>
  <c r="L762" i="62"/>
  <c r="E762" i="62"/>
  <c r="D762" i="62"/>
  <c r="T761" i="62"/>
  <c r="S761" i="62"/>
  <c r="M761" i="62"/>
  <c r="L761" i="62"/>
  <c r="E761" i="62"/>
  <c r="D761" i="62"/>
  <c r="T760" i="62"/>
  <c r="S760" i="62"/>
  <c r="M760" i="62"/>
  <c r="L760" i="62"/>
  <c r="E760" i="62"/>
  <c r="D760" i="62"/>
  <c r="T759" i="62"/>
  <c r="S759" i="62"/>
  <c r="M759" i="62"/>
  <c r="L759" i="62"/>
  <c r="E759" i="62"/>
  <c r="D759" i="62"/>
  <c r="T758" i="62"/>
  <c r="S758" i="62"/>
  <c r="M758" i="62"/>
  <c r="L758" i="62"/>
  <c r="E758" i="62"/>
  <c r="D758" i="62"/>
  <c r="T757" i="62"/>
  <c r="S757" i="62"/>
  <c r="M757" i="62"/>
  <c r="L757" i="62"/>
  <c r="E757" i="62"/>
  <c r="D757" i="62"/>
  <c r="T756" i="62"/>
  <c r="S756" i="62"/>
  <c r="M756" i="62"/>
  <c r="L756" i="62"/>
  <c r="E756" i="62"/>
  <c r="D756" i="62"/>
  <c r="T755" i="62"/>
  <c r="S755" i="62"/>
  <c r="M755" i="62"/>
  <c r="L755" i="62"/>
  <c r="E755" i="62"/>
  <c r="D755" i="62"/>
  <c r="T754" i="62"/>
  <c r="S754" i="62"/>
  <c r="M754" i="62"/>
  <c r="L754" i="62"/>
  <c r="E754" i="62"/>
  <c r="D754" i="62"/>
  <c r="T753" i="62"/>
  <c r="S753" i="62"/>
  <c r="M753" i="62"/>
  <c r="L753" i="62"/>
  <c r="E753" i="62"/>
  <c r="D753" i="62"/>
  <c r="T752" i="62"/>
  <c r="S752" i="62"/>
  <c r="M752" i="62"/>
  <c r="L752" i="62"/>
  <c r="E752" i="62"/>
  <c r="D752" i="62"/>
  <c r="T751" i="62"/>
  <c r="S751" i="62"/>
  <c r="M751" i="62"/>
  <c r="L751" i="62"/>
  <c r="E751" i="62"/>
  <c r="D751" i="62"/>
  <c r="T750" i="62"/>
  <c r="S750" i="62"/>
  <c r="M750" i="62"/>
  <c r="L750" i="62"/>
  <c r="E750" i="62"/>
  <c r="D750" i="62"/>
  <c r="T749" i="62"/>
  <c r="S749" i="62"/>
  <c r="M749" i="62"/>
  <c r="L749" i="62"/>
  <c r="E749" i="62"/>
  <c r="D749" i="62"/>
  <c r="T748" i="62"/>
  <c r="S748" i="62"/>
  <c r="M748" i="62"/>
  <c r="L748" i="62"/>
  <c r="E748" i="62"/>
  <c r="D748" i="62"/>
  <c r="T747" i="62"/>
  <c r="S747" i="62"/>
  <c r="M747" i="62"/>
  <c r="L747" i="62"/>
  <c r="E747" i="62"/>
  <c r="D747" i="62"/>
  <c r="T746" i="62"/>
  <c r="S746" i="62"/>
  <c r="M746" i="62"/>
  <c r="L746" i="62"/>
  <c r="E746" i="62"/>
  <c r="D746" i="62"/>
  <c r="T745" i="62"/>
  <c r="S745" i="62"/>
  <c r="M745" i="62"/>
  <c r="L745" i="62"/>
  <c r="E745" i="62"/>
  <c r="D745" i="62"/>
  <c r="T744" i="62"/>
  <c r="S744" i="62"/>
  <c r="M744" i="62"/>
  <c r="L744" i="62"/>
  <c r="E744" i="62"/>
  <c r="D744" i="62"/>
  <c r="T743" i="62"/>
  <c r="S743" i="62"/>
  <c r="M743" i="62"/>
  <c r="L743" i="62"/>
  <c r="E743" i="62"/>
  <c r="D743" i="62"/>
  <c r="T742" i="62"/>
  <c r="S742" i="62"/>
  <c r="M742" i="62"/>
  <c r="L742" i="62"/>
  <c r="E742" i="62"/>
  <c r="D742" i="62"/>
  <c r="T741" i="62"/>
  <c r="S741" i="62"/>
  <c r="M741" i="62"/>
  <c r="L741" i="62"/>
  <c r="E741" i="62"/>
  <c r="D741" i="62"/>
  <c r="T740" i="62"/>
  <c r="S740" i="62"/>
  <c r="M740" i="62"/>
  <c r="L740" i="62"/>
  <c r="E740" i="62"/>
  <c r="D740" i="62"/>
  <c r="T739" i="62"/>
  <c r="S739" i="62"/>
  <c r="M739" i="62"/>
  <c r="L739" i="62"/>
  <c r="E739" i="62"/>
  <c r="D739" i="62"/>
  <c r="T738" i="62"/>
  <c r="S738" i="62"/>
  <c r="M738" i="62"/>
  <c r="L738" i="62"/>
  <c r="E738" i="62"/>
  <c r="D738" i="62"/>
  <c r="T737" i="62"/>
  <c r="S737" i="62"/>
  <c r="M737" i="62"/>
  <c r="L737" i="62"/>
  <c r="E737" i="62"/>
  <c r="D737" i="62"/>
  <c r="T736" i="62"/>
  <c r="S736" i="62"/>
  <c r="M736" i="62"/>
  <c r="L736" i="62"/>
  <c r="E736" i="62"/>
  <c r="D736" i="62"/>
  <c r="T735" i="62"/>
  <c r="S735" i="62"/>
  <c r="M735" i="62"/>
  <c r="L735" i="62"/>
  <c r="E735" i="62"/>
  <c r="D735" i="62"/>
  <c r="T734" i="62"/>
  <c r="S734" i="62"/>
  <c r="M734" i="62"/>
  <c r="L734" i="62"/>
  <c r="E734" i="62"/>
  <c r="D734" i="62"/>
  <c r="T733" i="62"/>
  <c r="S733" i="62"/>
  <c r="M733" i="62"/>
  <c r="L733" i="62"/>
  <c r="E733" i="62"/>
  <c r="D733" i="62"/>
  <c r="T732" i="62"/>
  <c r="S732" i="62"/>
  <c r="M732" i="62"/>
  <c r="L732" i="62"/>
  <c r="E732" i="62"/>
  <c r="D732" i="62"/>
  <c r="T731" i="62"/>
  <c r="S731" i="62"/>
  <c r="M731" i="62"/>
  <c r="L731" i="62"/>
  <c r="E731" i="62"/>
  <c r="D731" i="62"/>
  <c r="T730" i="62"/>
  <c r="S730" i="62"/>
  <c r="M730" i="62"/>
  <c r="L730" i="62"/>
  <c r="E730" i="62"/>
  <c r="D730" i="62"/>
  <c r="T729" i="62"/>
  <c r="S729" i="62"/>
  <c r="M729" i="62"/>
  <c r="L729" i="62"/>
  <c r="E729" i="62"/>
  <c r="D729" i="62"/>
  <c r="T728" i="62"/>
  <c r="S728" i="62"/>
  <c r="M728" i="62"/>
  <c r="L728" i="62"/>
  <c r="E728" i="62"/>
  <c r="D728" i="62"/>
  <c r="T727" i="62"/>
  <c r="S727" i="62"/>
  <c r="M727" i="62"/>
  <c r="L727" i="62"/>
  <c r="E727" i="62"/>
  <c r="D727" i="62"/>
  <c r="T726" i="62"/>
  <c r="S726" i="62"/>
  <c r="M726" i="62"/>
  <c r="L726" i="62"/>
  <c r="E726" i="62"/>
  <c r="D726" i="62"/>
  <c r="T725" i="62"/>
  <c r="S725" i="62"/>
  <c r="M725" i="62"/>
  <c r="L725" i="62"/>
  <c r="E725" i="62"/>
  <c r="D725" i="62"/>
  <c r="T724" i="62"/>
  <c r="S724" i="62"/>
  <c r="M724" i="62"/>
  <c r="L724" i="62"/>
  <c r="E724" i="62"/>
  <c r="D724" i="62"/>
  <c r="T723" i="62"/>
  <c r="S723" i="62"/>
  <c r="M723" i="62"/>
  <c r="L723" i="62"/>
  <c r="E723" i="62"/>
  <c r="D723" i="62"/>
  <c r="T722" i="62"/>
  <c r="S722" i="62"/>
  <c r="M722" i="62"/>
  <c r="L722" i="62"/>
  <c r="E722" i="62"/>
  <c r="D722" i="62"/>
  <c r="T721" i="62"/>
  <c r="S721" i="62"/>
  <c r="M721" i="62"/>
  <c r="L721" i="62"/>
  <c r="E721" i="62"/>
  <c r="D721" i="62"/>
  <c r="T720" i="62"/>
  <c r="S720" i="62"/>
  <c r="M720" i="62"/>
  <c r="L720" i="62"/>
  <c r="E720" i="62"/>
  <c r="D720" i="62"/>
  <c r="T719" i="62"/>
  <c r="S719" i="62"/>
  <c r="M719" i="62"/>
  <c r="L719" i="62"/>
  <c r="E719" i="62"/>
  <c r="D719" i="62"/>
  <c r="T718" i="62"/>
  <c r="S718" i="62"/>
  <c r="M718" i="62"/>
  <c r="L718" i="62"/>
  <c r="E718" i="62"/>
  <c r="D718" i="62"/>
  <c r="T717" i="62"/>
  <c r="S717" i="62"/>
  <c r="M717" i="62"/>
  <c r="L717" i="62"/>
  <c r="E717" i="62"/>
  <c r="D717" i="62"/>
  <c r="T716" i="62"/>
  <c r="S716" i="62"/>
  <c r="M716" i="62"/>
  <c r="L716" i="62"/>
  <c r="E716" i="62"/>
  <c r="D716" i="62"/>
  <c r="T715" i="62"/>
  <c r="S715" i="62"/>
  <c r="M715" i="62"/>
  <c r="L715" i="62"/>
  <c r="E715" i="62"/>
  <c r="D715" i="62"/>
  <c r="T714" i="62"/>
  <c r="S714" i="62"/>
  <c r="M714" i="62"/>
  <c r="L714" i="62"/>
  <c r="E714" i="62"/>
  <c r="D714" i="62"/>
  <c r="T713" i="62"/>
  <c r="S713" i="62"/>
  <c r="M713" i="62"/>
  <c r="L713" i="62"/>
  <c r="E713" i="62"/>
  <c r="D713" i="62"/>
  <c r="T712" i="62"/>
  <c r="S712" i="62"/>
  <c r="M712" i="62"/>
  <c r="L712" i="62"/>
  <c r="E712" i="62"/>
  <c r="D712" i="62"/>
  <c r="T711" i="62"/>
  <c r="S711" i="62"/>
  <c r="M711" i="62"/>
  <c r="L711" i="62"/>
  <c r="E711" i="62"/>
  <c r="D711" i="62"/>
  <c r="T710" i="62"/>
  <c r="S710" i="62"/>
  <c r="M710" i="62"/>
  <c r="L710" i="62"/>
  <c r="E710" i="62"/>
  <c r="D710" i="62"/>
  <c r="T709" i="62"/>
  <c r="S709" i="62"/>
  <c r="M709" i="62"/>
  <c r="L709" i="62"/>
  <c r="E709" i="62"/>
  <c r="D709" i="62"/>
  <c r="T708" i="62"/>
  <c r="S708" i="62"/>
  <c r="M708" i="62"/>
  <c r="L708" i="62"/>
  <c r="E708" i="62"/>
  <c r="D708" i="62"/>
  <c r="T707" i="62"/>
  <c r="S707" i="62"/>
  <c r="M707" i="62"/>
  <c r="L707" i="62"/>
  <c r="E707" i="62"/>
  <c r="D707" i="62"/>
  <c r="T706" i="62"/>
  <c r="S706" i="62"/>
  <c r="M706" i="62"/>
  <c r="L706" i="62"/>
  <c r="E706" i="62"/>
  <c r="D706" i="62"/>
  <c r="T705" i="62"/>
  <c r="S705" i="62"/>
  <c r="M705" i="62"/>
  <c r="L705" i="62"/>
  <c r="E705" i="62"/>
  <c r="D705" i="62"/>
  <c r="T704" i="62"/>
  <c r="S704" i="62"/>
  <c r="M704" i="62"/>
  <c r="L704" i="62"/>
  <c r="E704" i="62"/>
  <c r="D704" i="62"/>
  <c r="T703" i="62"/>
  <c r="S703" i="62"/>
  <c r="M703" i="62"/>
  <c r="L703" i="62"/>
  <c r="E703" i="62"/>
  <c r="D703" i="62"/>
  <c r="T702" i="62"/>
  <c r="S702" i="62"/>
  <c r="M702" i="62"/>
  <c r="L702" i="62"/>
  <c r="E702" i="62"/>
  <c r="D702" i="62"/>
  <c r="T701" i="62"/>
  <c r="S701" i="62"/>
  <c r="M701" i="62"/>
  <c r="L701" i="62"/>
  <c r="E701" i="62"/>
  <c r="D701" i="62"/>
  <c r="T700" i="62"/>
  <c r="S700" i="62"/>
  <c r="M700" i="62"/>
  <c r="L700" i="62"/>
  <c r="E700" i="62"/>
  <c r="D700" i="62"/>
  <c r="T699" i="62"/>
  <c r="S699" i="62"/>
  <c r="M699" i="62"/>
  <c r="L699" i="62"/>
  <c r="E699" i="62"/>
  <c r="D699" i="62"/>
  <c r="T698" i="62"/>
  <c r="S698" i="62"/>
  <c r="M698" i="62"/>
  <c r="L698" i="62"/>
  <c r="E698" i="62"/>
  <c r="D698" i="62"/>
  <c r="T697" i="62"/>
  <c r="S697" i="62"/>
  <c r="M697" i="62"/>
  <c r="L697" i="62"/>
  <c r="E697" i="62"/>
  <c r="D697" i="62"/>
  <c r="T696" i="62"/>
  <c r="S696" i="62"/>
  <c r="M696" i="62"/>
  <c r="L696" i="62"/>
  <c r="E696" i="62"/>
  <c r="D696" i="62"/>
  <c r="T695" i="62"/>
  <c r="S695" i="62"/>
  <c r="M695" i="62"/>
  <c r="L695" i="62"/>
  <c r="E695" i="62"/>
  <c r="D695" i="62"/>
  <c r="T694" i="62"/>
  <c r="S694" i="62"/>
  <c r="M694" i="62"/>
  <c r="L694" i="62"/>
  <c r="E694" i="62"/>
  <c r="D694" i="62"/>
  <c r="T693" i="62"/>
  <c r="S693" i="62"/>
  <c r="M693" i="62"/>
  <c r="L693" i="62"/>
  <c r="E693" i="62"/>
  <c r="D693" i="62"/>
  <c r="T692" i="62"/>
  <c r="S692" i="62"/>
  <c r="M692" i="62"/>
  <c r="L692" i="62"/>
  <c r="E692" i="62"/>
  <c r="D692" i="62"/>
  <c r="T691" i="62"/>
  <c r="S691" i="62"/>
  <c r="M691" i="62"/>
  <c r="L691" i="62"/>
  <c r="E691" i="62"/>
  <c r="D691" i="62"/>
  <c r="T690" i="62"/>
  <c r="S690" i="62"/>
  <c r="M690" i="62"/>
  <c r="L690" i="62"/>
  <c r="E690" i="62"/>
  <c r="D690" i="62"/>
  <c r="T689" i="62"/>
  <c r="S689" i="62"/>
  <c r="M689" i="62"/>
  <c r="L689" i="62"/>
  <c r="E689" i="62"/>
  <c r="D689" i="62"/>
  <c r="T688" i="62"/>
  <c r="S688" i="62"/>
  <c r="M688" i="62"/>
  <c r="L688" i="62"/>
  <c r="E688" i="62"/>
  <c r="D688" i="62"/>
  <c r="T687" i="62"/>
  <c r="S687" i="62"/>
  <c r="M687" i="62"/>
  <c r="L687" i="62"/>
  <c r="E687" i="62"/>
  <c r="D687" i="62"/>
  <c r="T686" i="62"/>
  <c r="S686" i="62"/>
  <c r="M686" i="62"/>
  <c r="L686" i="62"/>
  <c r="E686" i="62"/>
  <c r="D686" i="62"/>
  <c r="T685" i="62"/>
  <c r="S685" i="62"/>
  <c r="M685" i="62"/>
  <c r="L685" i="62"/>
  <c r="E685" i="62"/>
  <c r="D685" i="62"/>
  <c r="T684" i="62"/>
  <c r="S684" i="62"/>
  <c r="M684" i="62"/>
  <c r="L684" i="62"/>
  <c r="E684" i="62"/>
  <c r="D684" i="62"/>
  <c r="T683" i="62"/>
  <c r="S683" i="62"/>
  <c r="M683" i="62"/>
  <c r="L683" i="62"/>
  <c r="E683" i="62"/>
  <c r="D683" i="62"/>
  <c r="T682" i="62"/>
  <c r="S682" i="62"/>
  <c r="M682" i="62"/>
  <c r="L682" i="62"/>
  <c r="E682" i="62"/>
  <c r="D682" i="62"/>
  <c r="T681" i="62"/>
  <c r="S681" i="62"/>
  <c r="M681" i="62"/>
  <c r="L681" i="62"/>
  <c r="E681" i="62"/>
  <c r="D681" i="62"/>
  <c r="T680" i="62"/>
  <c r="S680" i="62"/>
  <c r="M680" i="62"/>
  <c r="L680" i="62"/>
  <c r="E680" i="62"/>
  <c r="D680" i="62"/>
  <c r="T679" i="62"/>
  <c r="S679" i="62"/>
  <c r="M679" i="62"/>
  <c r="L679" i="62"/>
  <c r="E679" i="62"/>
  <c r="D679" i="62"/>
  <c r="T678" i="62"/>
  <c r="S678" i="62"/>
  <c r="M678" i="62"/>
  <c r="L678" i="62"/>
  <c r="E678" i="62"/>
  <c r="D678" i="62"/>
  <c r="T677" i="62"/>
  <c r="S677" i="62"/>
  <c r="M677" i="62"/>
  <c r="L677" i="62"/>
  <c r="E677" i="62"/>
  <c r="D677" i="62"/>
  <c r="T676" i="62"/>
  <c r="S676" i="62"/>
  <c r="M676" i="62"/>
  <c r="L676" i="62"/>
  <c r="E676" i="62"/>
  <c r="D676" i="62"/>
  <c r="T675" i="62"/>
  <c r="S675" i="62"/>
  <c r="M675" i="62"/>
  <c r="L675" i="62"/>
  <c r="E675" i="62"/>
  <c r="D675" i="62"/>
  <c r="T674" i="62"/>
  <c r="S674" i="62"/>
  <c r="M674" i="62"/>
  <c r="L674" i="62"/>
  <c r="E674" i="62"/>
  <c r="D674" i="62"/>
  <c r="T673" i="62"/>
  <c r="S673" i="62"/>
  <c r="M673" i="62"/>
  <c r="L673" i="62"/>
  <c r="E673" i="62"/>
  <c r="D673" i="62"/>
  <c r="T672" i="62"/>
  <c r="S672" i="62"/>
  <c r="M672" i="62"/>
  <c r="L672" i="62"/>
  <c r="E672" i="62"/>
  <c r="D672" i="62"/>
  <c r="T671" i="62"/>
  <c r="S671" i="62"/>
  <c r="M671" i="62"/>
  <c r="L671" i="62"/>
  <c r="E671" i="62"/>
  <c r="D671" i="62"/>
  <c r="T670" i="62"/>
  <c r="S670" i="62"/>
  <c r="M670" i="62"/>
  <c r="L670" i="62"/>
  <c r="E670" i="62"/>
  <c r="D670" i="62"/>
  <c r="T669" i="62"/>
  <c r="S669" i="62"/>
  <c r="M669" i="62"/>
  <c r="L669" i="62"/>
  <c r="E669" i="62"/>
  <c r="D669" i="62"/>
  <c r="T668" i="62"/>
  <c r="S668" i="62"/>
  <c r="M668" i="62"/>
  <c r="L668" i="62"/>
  <c r="E668" i="62"/>
  <c r="D668" i="62"/>
  <c r="T667" i="62"/>
  <c r="S667" i="62"/>
  <c r="M667" i="62"/>
  <c r="L667" i="62"/>
  <c r="E667" i="62"/>
  <c r="D667" i="62"/>
  <c r="T666" i="62"/>
  <c r="S666" i="62"/>
  <c r="M666" i="62"/>
  <c r="L666" i="62"/>
  <c r="E666" i="62"/>
  <c r="D666" i="62"/>
  <c r="T665" i="62"/>
  <c r="S665" i="62"/>
  <c r="M665" i="62"/>
  <c r="L665" i="62"/>
  <c r="E665" i="62"/>
  <c r="D665" i="62"/>
  <c r="T664" i="62"/>
  <c r="S664" i="62"/>
  <c r="M664" i="62"/>
  <c r="L664" i="62"/>
  <c r="E664" i="62"/>
  <c r="D664" i="62"/>
  <c r="T663" i="62"/>
  <c r="S663" i="62"/>
  <c r="M663" i="62"/>
  <c r="L663" i="62"/>
  <c r="E663" i="62"/>
  <c r="D663" i="62"/>
  <c r="T662" i="62"/>
  <c r="S662" i="62"/>
  <c r="M662" i="62"/>
  <c r="L662" i="62"/>
  <c r="E662" i="62"/>
  <c r="D662" i="62"/>
  <c r="T661" i="62"/>
  <c r="S661" i="62"/>
  <c r="M661" i="62"/>
  <c r="L661" i="62"/>
  <c r="E661" i="62"/>
  <c r="D661" i="62"/>
  <c r="T660" i="62"/>
  <c r="S660" i="62"/>
  <c r="M660" i="62"/>
  <c r="L660" i="62"/>
  <c r="E660" i="62"/>
  <c r="D660" i="62"/>
  <c r="T659" i="62"/>
  <c r="S659" i="62"/>
  <c r="M659" i="62"/>
  <c r="L659" i="62"/>
  <c r="E659" i="62"/>
  <c r="D659" i="62"/>
  <c r="T658" i="62"/>
  <c r="S658" i="62"/>
  <c r="M658" i="62"/>
  <c r="L658" i="62"/>
  <c r="E658" i="62"/>
  <c r="D658" i="62"/>
  <c r="T657" i="62"/>
  <c r="S657" i="62"/>
  <c r="M657" i="62"/>
  <c r="L657" i="62"/>
  <c r="E657" i="62"/>
  <c r="D657" i="62"/>
  <c r="T656" i="62"/>
  <c r="S656" i="62"/>
  <c r="M656" i="62"/>
  <c r="L656" i="62"/>
  <c r="E656" i="62"/>
  <c r="D656" i="62"/>
  <c r="T655" i="62"/>
  <c r="S655" i="62"/>
  <c r="M655" i="62"/>
  <c r="L655" i="62"/>
  <c r="E655" i="62"/>
  <c r="D655" i="62"/>
  <c r="T654" i="62"/>
  <c r="S654" i="62"/>
  <c r="M654" i="62"/>
  <c r="L654" i="62"/>
  <c r="E654" i="62"/>
  <c r="D654" i="62"/>
  <c r="T653" i="62"/>
  <c r="S653" i="62"/>
  <c r="M653" i="62"/>
  <c r="L653" i="62"/>
  <c r="E653" i="62"/>
  <c r="D653" i="62"/>
  <c r="T652" i="62"/>
  <c r="S652" i="62"/>
  <c r="M652" i="62"/>
  <c r="L652" i="62"/>
  <c r="E652" i="62"/>
  <c r="D652" i="62"/>
  <c r="T651" i="62"/>
  <c r="S651" i="62"/>
  <c r="M651" i="62"/>
  <c r="L651" i="62"/>
  <c r="E651" i="62"/>
  <c r="D651" i="62"/>
  <c r="T650" i="62"/>
  <c r="S650" i="62"/>
  <c r="M650" i="62"/>
  <c r="L650" i="62"/>
  <c r="E650" i="62"/>
  <c r="D650" i="62"/>
  <c r="T649" i="62"/>
  <c r="S649" i="62"/>
  <c r="M649" i="62"/>
  <c r="L649" i="62"/>
  <c r="E649" i="62"/>
  <c r="D649" i="62"/>
  <c r="T648" i="62"/>
  <c r="S648" i="62"/>
  <c r="M648" i="62"/>
  <c r="L648" i="62"/>
  <c r="E648" i="62"/>
  <c r="D648" i="62"/>
  <c r="T647" i="62"/>
  <c r="S647" i="62"/>
  <c r="M647" i="62"/>
  <c r="L647" i="62"/>
  <c r="E647" i="62"/>
  <c r="D647" i="62"/>
  <c r="T646" i="62"/>
  <c r="S646" i="62"/>
  <c r="M646" i="62"/>
  <c r="L646" i="62"/>
  <c r="E646" i="62"/>
  <c r="D646" i="62"/>
  <c r="T645" i="62"/>
  <c r="S645" i="62"/>
  <c r="M645" i="62"/>
  <c r="L645" i="62"/>
  <c r="E645" i="62"/>
  <c r="D645" i="62"/>
  <c r="T644" i="62"/>
  <c r="S644" i="62"/>
  <c r="M644" i="62"/>
  <c r="L644" i="62"/>
  <c r="E644" i="62"/>
  <c r="D644" i="62"/>
  <c r="T643" i="62"/>
  <c r="S643" i="62"/>
  <c r="M643" i="62"/>
  <c r="L643" i="62"/>
  <c r="E643" i="62"/>
  <c r="D643" i="62"/>
  <c r="T642" i="62"/>
  <c r="S642" i="62"/>
  <c r="M642" i="62"/>
  <c r="L642" i="62"/>
  <c r="E642" i="62"/>
  <c r="D642" i="62"/>
  <c r="T641" i="62"/>
  <c r="S641" i="62"/>
  <c r="M641" i="62"/>
  <c r="L641" i="62"/>
  <c r="E641" i="62"/>
  <c r="D641" i="62"/>
  <c r="T640" i="62"/>
  <c r="S640" i="62"/>
  <c r="M640" i="62"/>
  <c r="L640" i="62"/>
  <c r="E640" i="62"/>
  <c r="D640" i="62"/>
  <c r="T639" i="62"/>
  <c r="S639" i="62"/>
  <c r="M639" i="62"/>
  <c r="L639" i="62"/>
  <c r="E639" i="62"/>
  <c r="D639" i="62"/>
  <c r="T638" i="62"/>
  <c r="S638" i="62"/>
  <c r="M638" i="62"/>
  <c r="L638" i="62"/>
  <c r="E638" i="62"/>
  <c r="D638" i="62"/>
  <c r="T637" i="62"/>
  <c r="S637" i="62"/>
  <c r="M637" i="62"/>
  <c r="L637" i="62"/>
  <c r="E637" i="62"/>
  <c r="D637" i="62"/>
  <c r="T636" i="62"/>
  <c r="S636" i="62"/>
  <c r="M636" i="62"/>
  <c r="L636" i="62"/>
  <c r="E636" i="62"/>
  <c r="D636" i="62"/>
  <c r="T635" i="62"/>
  <c r="S635" i="62"/>
  <c r="M635" i="62"/>
  <c r="L635" i="62"/>
  <c r="E635" i="62"/>
  <c r="D635" i="62"/>
  <c r="T634" i="62"/>
  <c r="S634" i="62"/>
  <c r="M634" i="62"/>
  <c r="L634" i="62"/>
  <c r="E634" i="62"/>
  <c r="D634" i="62"/>
  <c r="T633" i="62"/>
  <c r="S633" i="62"/>
  <c r="M633" i="62"/>
  <c r="L633" i="62"/>
  <c r="E633" i="62"/>
  <c r="D633" i="62"/>
  <c r="T632" i="62"/>
  <c r="S632" i="62"/>
  <c r="M632" i="62"/>
  <c r="L632" i="62"/>
  <c r="E632" i="62"/>
  <c r="D632" i="62"/>
  <c r="T631" i="62"/>
  <c r="S631" i="62"/>
  <c r="M631" i="62"/>
  <c r="L631" i="62"/>
  <c r="E631" i="62"/>
  <c r="D631" i="62"/>
  <c r="T630" i="62"/>
  <c r="S630" i="62"/>
  <c r="M630" i="62"/>
  <c r="L630" i="62"/>
  <c r="E630" i="62"/>
  <c r="D630" i="62"/>
  <c r="T629" i="62"/>
  <c r="S629" i="62"/>
  <c r="M629" i="62"/>
  <c r="L629" i="62"/>
  <c r="E629" i="62"/>
  <c r="D629" i="62"/>
  <c r="T628" i="62"/>
  <c r="S628" i="62"/>
  <c r="M628" i="62"/>
  <c r="L628" i="62"/>
  <c r="E628" i="62"/>
  <c r="D628" i="62"/>
  <c r="T627" i="62"/>
  <c r="S627" i="62"/>
  <c r="M627" i="62"/>
  <c r="L627" i="62"/>
  <c r="E627" i="62"/>
  <c r="D627" i="62"/>
  <c r="T626" i="62"/>
  <c r="S626" i="62"/>
  <c r="M626" i="62"/>
  <c r="L626" i="62"/>
  <c r="E626" i="62"/>
  <c r="D626" i="62"/>
  <c r="T625" i="62"/>
  <c r="S625" i="62"/>
  <c r="M625" i="62"/>
  <c r="L625" i="62"/>
  <c r="E625" i="62"/>
  <c r="D625" i="62"/>
  <c r="T624" i="62"/>
  <c r="S624" i="62"/>
  <c r="M624" i="62"/>
  <c r="L624" i="62"/>
  <c r="E624" i="62"/>
  <c r="D624" i="62"/>
  <c r="T623" i="62"/>
  <c r="S623" i="62"/>
  <c r="M623" i="62"/>
  <c r="L623" i="62"/>
  <c r="E623" i="62"/>
  <c r="D623" i="62"/>
  <c r="T622" i="62"/>
  <c r="S622" i="62"/>
  <c r="M622" i="62"/>
  <c r="L622" i="62"/>
  <c r="E622" i="62"/>
  <c r="D622" i="62"/>
  <c r="T621" i="62"/>
  <c r="S621" i="62"/>
  <c r="M621" i="62"/>
  <c r="L621" i="62"/>
  <c r="E621" i="62"/>
  <c r="D621" i="62"/>
  <c r="T620" i="62"/>
  <c r="S620" i="62"/>
  <c r="M620" i="62"/>
  <c r="L620" i="62"/>
  <c r="E620" i="62"/>
  <c r="D620" i="62"/>
  <c r="T619" i="62"/>
  <c r="S619" i="62"/>
  <c r="M619" i="62"/>
  <c r="L619" i="62"/>
  <c r="E619" i="62"/>
  <c r="D619" i="62"/>
  <c r="T618" i="62"/>
  <c r="S618" i="62"/>
  <c r="M618" i="62"/>
  <c r="L618" i="62"/>
  <c r="E618" i="62"/>
  <c r="D618" i="62"/>
  <c r="T617" i="62"/>
  <c r="S617" i="62"/>
  <c r="M617" i="62"/>
  <c r="L617" i="62"/>
  <c r="E617" i="62"/>
  <c r="D617" i="62"/>
  <c r="T616" i="62"/>
  <c r="S616" i="62"/>
  <c r="M616" i="62"/>
  <c r="L616" i="62"/>
  <c r="E616" i="62"/>
  <c r="D616" i="62"/>
  <c r="T615" i="62"/>
  <c r="S615" i="62"/>
  <c r="M615" i="62"/>
  <c r="L615" i="62"/>
  <c r="E615" i="62"/>
  <c r="D615" i="62"/>
  <c r="T614" i="62"/>
  <c r="S614" i="62"/>
  <c r="M614" i="62"/>
  <c r="L614" i="62"/>
  <c r="E614" i="62"/>
  <c r="D614" i="62"/>
  <c r="T613" i="62"/>
  <c r="S613" i="62"/>
  <c r="M613" i="62"/>
  <c r="L613" i="62"/>
  <c r="E613" i="62"/>
  <c r="D613" i="62"/>
  <c r="T612" i="62"/>
  <c r="S612" i="62"/>
  <c r="M612" i="62"/>
  <c r="L612" i="62"/>
  <c r="E612" i="62"/>
  <c r="D612" i="62"/>
  <c r="T611" i="62"/>
  <c r="S611" i="62"/>
  <c r="M611" i="62"/>
  <c r="L611" i="62"/>
  <c r="E611" i="62"/>
  <c r="D611" i="62"/>
  <c r="T610" i="62"/>
  <c r="S610" i="62"/>
  <c r="M610" i="62"/>
  <c r="L610" i="62"/>
  <c r="E610" i="62"/>
  <c r="D610" i="62"/>
  <c r="T609" i="62"/>
  <c r="S609" i="62"/>
  <c r="M609" i="62"/>
  <c r="L609" i="62"/>
  <c r="E609" i="62"/>
  <c r="D609" i="62"/>
  <c r="T608" i="62"/>
  <c r="S608" i="62"/>
  <c r="M608" i="62"/>
  <c r="L608" i="62"/>
  <c r="E608" i="62"/>
  <c r="D608" i="62"/>
  <c r="T607" i="62"/>
  <c r="S607" i="62"/>
  <c r="M607" i="62"/>
  <c r="L607" i="62"/>
  <c r="E607" i="62"/>
  <c r="D607" i="62"/>
  <c r="T606" i="62"/>
  <c r="S606" i="62"/>
  <c r="M606" i="62"/>
  <c r="L606" i="62"/>
  <c r="E606" i="62"/>
  <c r="D606" i="62"/>
  <c r="T605" i="62"/>
  <c r="S605" i="62"/>
  <c r="M605" i="62"/>
  <c r="L605" i="62"/>
  <c r="E605" i="62"/>
  <c r="D605" i="62"/>
  <c r="T604" i="62"/>
  <c r="S604" i="62"/>
  <c r="M604" i="62"/>
  <c r="L604" i="62"/>
  <c r="E604" i="62"/>
  <c r="D604" i="62"/>
  <c r="T603" i="62"/>
  <c r="S603" i="62"/>
  <c r="M603" i="62"/>
  <c r="L603" i="62"/>
  <c r="E603" i="62"/>
  <c r="D603" i="62"/>
  <c r="T602" i="62"/>
  <c r="S602" i="62"/>
  <c r="M602" i="62"/>
  <c r="L602" i="62"/>
  <c r="E602" i="62"/>
  <c r="D602" i="62"/>
  <c r="T601" i="62"/>
  <c r="S601" i="62"/>
  <c r="M601" i="62"/>
  <c r="L601" i="62"/>
  <c r="E601" i="62"/>
  <c r="D601" i="62"/>
  <c r="T600" i="62"/>
  <c r="S600" i="62"/>
  <c r="M600" i="62"/>
  <c r="L600" i="62"/>
  <c r="E600" i="62"/>
  <c r="D600" i="62"/>
  <c r="T599" i="62"/>
  <c r="S599" i="62"/>
  <c r="M599" i="62"/>
  <c r="L599" i="62"/>
  <c r="E599" i="62"/>
  <c r="D599" i="62"/>
  <c r="T598" i="62"/>
  <c r="S598" i="62"/>
  <c r="M598" i="62"/>
  <c r="L598" i="62"/>
  <c r="E598" i="62"/>
  <c r="D598" i="62"/>
  <c r="T597" i="62"/>
  <c r="S597" i="62"/>
  <c r="M597" i="62"/>
  <c r="L597" i="62"/>
  <c r="E597" i="62"/>
  <c r="D597" i="62"/>
  <c r="T596" i="62"/>
  <c r="S596" i="62"/>
  <c r="M596" i="62"/>
  <c r="L596" i="62"/>
  <c r="D596" i="62"/>
  <c r="E596" i="62" s="1"/>
  <c r="T595" i="62"/>
  <c r="S595" i="62"/>
  <c r="M595" i="62"/>
  <c r="L595" i="62"/>
  <c r="E595" i="62"/>
  <c r="D595" i="62"/>
  <c r="T594" i="62"/>
  <c r="S594" i="62"/>
  <c r="M594" i="62"/>
  <c r="L594" i="62"/>
  <c r="E594" i="62"/>
  <c r="D594" i="62"/>
  <c r="T593" i="62"/>
  <c r="S593" i="62"/>
  <c r="M593" i="62"/>
  <c r="L593" i="62"/>
  <c r="D593" i="62"/>
  <c r="E593" i="62" s="1"/>
  <c r="T592" i="62"/>
  <c r="S592" i="62"/>
  <c r="M592" i="62"/>
  <c r="L592" i="62"/>
  <c r="E592" i="62"/>
  <c r="D592" i="62"/>
  <c r="T591" i="62"/>
  <c r="S591" i="62"/>
  <c r="M591" i="62"/>
  <c r="L591" i="62"/>
  <c r="E591" i="62"/>
  <c r="D591" i="62"/>
  <c r="T590" i="62"/>
  <c r="S590" i="62"/>
  <c r="M590" i="62"/>
  <c r="L590" i="62"/>
  <c r="E590" i="62"/>
  <c r="D590" i="62"/>
  <c r="T589" i="62"/>
  <c r="S589" i="62"/>
  <c r="M589" i="62"/>
  <c r="L589" i="62"/>
  <c r="E589" i="62"/>
  <c r="D589" i="62"/>
  <c r="T588" i="62"/>
  <c r="S588" i="62"/>
  <c r="M588" i="62"/>
  <c r="L588" i="62"/>
  <c r="D588" i="62"/>
  <c r="E588" i="62" s="1"/>
  <c r="T587" i="62"/>
  <c r="S587" i="62"/>
  <c r="M587" i="62"/>
  <c r="L587" i="62"/>
  <c r="E587" i="62"/>
  <c r="D587" i="62"/>
  <c r="T586" i="62"/>
  <c r="S586" i="62"/>
  <c r="M586" i="62"/>
  <c r="L586" i="62"/>
  <c r="E586" i="62"/>
  <c r="D586" i="62"/>
  <c r="T585" i="62"/>
  <c r="S585" i="62"/>
  <c r="M585" i="62"/>
  <c r="L585" i="62"/>
  <c r="D585" i="62"/>
  <c r="E585" i="62" s="1"/>
  <c r="T584" i="62"/>
  <c r="S584" i="62"/>
  <c r="M584" i="62"/>
  <c r="L584" i="62"/>
  <c r="E584" i="62"/>
  <c r="D584" i="62"/>
  <c r="T583" i="62"/>
  <c r="S583" i="62"/>
  <c r="M583" i="62"/>
  <c r="L583" i="62"/>
  <c r="E583" i="62"/>
  <c r="D583" i="62"/>
  <c r="S582" i="62"/>
  <c r="T582" i="62" s="1"/>
  <c r="M582" i="62"/>
  <c r="L582" i="62"/>
  <c r="E582" i="62"/>
  <c r="D582" i="62"/>
  <c r="T581" i="62"/>
  <c r="S581" i="62"/>
  <c r="M581" i="62"/>
  <c r="L581" i="62"/>
  <c r="E581" i="62"/>
  <c r="D581" i="62"/>
  <c r="T580" i="62"/>
  <c r="S580" i="62"/>
  <c r="M580" i="62"/>
  <c r="L580" i="62"/>
  <c r="D580" i="62"/>
  <c r="E580" i="62" s="1"/>
  <c r="S579" i="62"/>
  <c r="T579" i="62" s="1"/>
  <c r="M579" i="62"/>
  <c r="L579" i="62"/>
  <c r="E579" i="62"/>
  <c r="D579" i="62"/>
  <c r="T578" i="62"/>
  <c r="S578" i="62"/>
  <c r="M578" i="62"/>
  <c r="L578" i="62"/>
  <c r="E578" i="62"/>
  <c r="D578" i="62"/>
  <c r="T577" i="62"/>
  <c r="S577" i="62"/>
  <c r="M577" i="62"/>
  <c r="L577" i="62"/>
  <c r="D577" i="62"/>
  <c r="E577" i="62" s="1"/>
  <c r="T576" i="62"/>
  <c r="S576" i="62"/>
  <c r="M576" i="62"/>
  <c r="L576" i="62"/>
  <c r="E576" i="62"/>
  <c r="D576" i="62"/>
  <c r="T575" i="62"/>
  <c r="S575" i="62"/>
  <c r="M575" i="62"/>
  <c r="L575" i="62"/>
  <c r="E575" i="62"/>
  <c r="D575" i="62"/>
  <c r="S574" i="62"/>
  <c r="T574" i="62" s="1"/>
  <c r="M574" i="62"/>
  <c r="L574" i="62"/>
  <c r="E574" i="62"/>
  <c r="D574" i="62"/>
  <c r="T573" i="62"/>
  <c r="S573" i="62"/>
  <c r="M573" i="62"/>
  <c r="L573" i="62"/>
  <c r="E573" i="62"/>
  <c r="D573" i="62"/>
  <c r="T572" i="62"/>
  <c r="S572" i="62"/>
  <c r="M572" i="62"/>
  <c r="L572" i="62"/>
  <c r="D572" i="62"/>
  <c r="E572" i="62" s="1"/>
  <c r="S571" i="62"/>
  <c r="T571" i="62" s="1"/>
  <c r="M571" i="62"/>
  <c r="L571" i="62"/>
  <c r="E571" i="62"/>
  <c r="D571" i="62"/>
  <c r="T570" i="62"/>
  <c r="S570" i="62"/>
  <c r="M570" i="62"/>
  <c r="L570" i="62"/>
  <c r="E570" i="62"/>
  <c r="D570" i="62"/>
  <c r="T569" i="62"/>
  <c r="S569" i="62"/>
  <c r="M569" i="62"/>
  <c r="L569" i="62"/>
  <c r="D569" i="62"/>
  <c r="E569" i="62" s="1"/>
  <c r="T568" i="62"/>
  <c r="S568" i="62"/>
  <c r="M568" i="62"/>
  <c r="L568" i="62"/>
  <c r="E568" i="62"/>
  <c r="D568" i="62"/>
  <c r="T567" i="62"/>
  <c r="S567" i="62"/>
  <c r="M567" i="62"/>
  <c r="L567" i="62"/>
  <c r="E567" i="62"/>
  <c r="D567" i="62"/>
  <c r="S566" i="62"/>
  <c r="T566" i="62" s="1"/>
  <c r="M566" i="62"/>
  <c r="L566" i="62"/>
  <c r="E566" i="62"/>
  <c r="D566" i="62"/>
  <c r="T565" i="62"/>
  <c r="S565" i="62"/>
  <c r="M565" i="62"/>
  <c r="L565" i="62"/>
  <c r="E565" i="62"/>
  <c r="D565" i="62"/>
  <c r="T564" i="62"/>
  <c r="S564" i="62"/>
  <c r="M564" i="62"/>
  <c r="L564" i="62"/>
  <c r="D564" i="62"/>
  <c r="E564" i="62" s="1"/>
  <c r="S563" i="62"/>
  <c r="T563" i="62" s="1"/>
  <c r="M563" i="62"/>
  <c r="L563" i="62"/>
  <c r="E563" i="62"/>
  <c r="D563" i="62"/>
  <c r="T562" i="62"/>
  <c r="S562" i="62"/>
  <c r="M562" i="62"/>
  <c r="L562" i="62"/>
  <c r="E562" i="62"/>
  <c r="D562" i="62"/>
  <c r="T561" i="62"/>
  <c r="S561" i="62"/>
  <c r="M561" i="62"/>
  <c r="L561" i="62"/>
  <c r="D561" i="62"/>
  <c r="E561" i="62" s="1"/>
  <c r="T560" i="62"/>
  <c r="S560" i="62"/>
  <c r="M560" i="62"/>
  <c r="L560" i="62"/>
  <c r="E560" i="62"/>
  <c r="D560" i="62"/>
  <c r="T559" i="62"/>
  <c r="S559" i="62"/>
  <c r="M559" i="62"/>
  <c r="L559" i="62"/>
  <c r="E559" i="62"/>
  <c r="D559" i="62"/>
  <c r="S558" i="62"/>
  <c r="T558" i="62" s="1"/>
  <c r="M558" i="62"/>
  <c r="L558" i="62"/>
  <c r="E558" i="62"/>
  <c r="D558" i="62"/>
  <c r="T557" i="62"/>
  <c r="S557" i="62"/>
  <c r="M557" i="62"/>
  <c r="L557" i="62"/>
  <c r="E557" i="62"/>
  <c r="D557" i="62"/>
  <c r="T556" i="62"/>
  <c r="S556" i="62"/>
  <c r="M556" i="62"/>
  <c r="L556" i="62"/>
  <c r="D556" i="62"/>
  <c r="E556" i="62" s="1"/>
  <c r="S555" i="62"/>
  <c r="T555" i="62" s="1"/>
  <c r="M555" i="62"/>
  <c r="L555" i="62"/>
  <c r="E555" i="62"/>
  <c r="D555" i="62"/>
  <c r="T554" i="62"/>
  <c r="S554" i="62"/>
  <c r="M554" i="62"/>
  <c r="L554" i="62"/>
  <c r="E554" i="62"/>
  <c r="D554" i="62"/>
  <c r="T553" i="62"/>
  <c r="S553" i="62"/>
  <c r="M553" i="62"/>
  <c r="L553" i="62"/>
  <c r="D553" i="62"/>
  <c r="E553" i="62" s="1"/>
  <c r="T552" i="62"/>
  <c r="S552" i="62"/>
  <c r="M552" i="62"/>
  <c r="L552" i="62"/>
  <c r="E552" i="62"/>
  <c r="D552" i="62"/>
  <c r="T551" i="62"/>
  <c r="S551" i="62"/>
  <c r="M551" i="62"/>
  <c r="L551" i="62"/>
  <c r="E551" i="62"/>
  <c r="D551" i="62"/>
  <c r="S550" i="62"/>
  <c r="T550" i="62" s="1"/>
  <c r="M550" i="62"/>
  <c r="L550" i="62"/>
  <c r="E550" i="62"/>
  <c r="D550" i="62"/>
  <c r="T549" i="62"/>
  <c r="S549" i="62"/>
  <c r="M549" i="62"/>
  <c r="L549" i="62"/>
  <c r="E549" i="62"/>
  <c r="D549" i="62"/>
  <c r="T548" i="62"/>
  <c r="S548" i="62"/>
  <c r="M548" i="62"/>
  <c r="L548" i="62"/>
  <c r="D548" i="62"/>
  <c r="E548" i="62" s="1"/>
  <c r="S547" i="62"/>
  <c r="T547" i="62" s="1"/>
  <c r="M547" i="62"/>
  <c r="L547" i="62"/>
  <c r="E547" i="62"/>
  <c r="D547" i="62"/>
  <c r="T546" i="62"/>
  <c r="S546" i="62"/>
  <c r="M546" i="62"/>
  <c r="L546" i="62"/>
  <c r="E546" i="62"/>
  <c r="D546" i="62"/>
  <c r="T545" i="62"/>
  <c r="S545" i="62"/>
  <c r="M545" i="62"/>
  <c r="L545" i="62"/>
  <c r="D545" i="62"/>
  <c r="E545" i="62" s="1"/>
  <c r="T544" i="62"/>
  <c r="S544" i="62"/>
  <c r="M544" i="62"/>
  <c r="L544" i="62"/>
  <c r="E544" i="62"/>
  <c r="D544" i="62"/>
  <c r="T543" i="62"/>
  <c r="S543" i="62"/>
  <c r="M543" i="62"/>
  <c r="L543" i="62"/>
  <c r="E543" i="62"/>
  <c r="D543" i="62"/>
  <c r="S542" i="62"/>
  <c r="T542" i="62" s="1"/>
  <c r="M542" i="62"/>
  <c r="L542" i="62"/>
  <c r="E542" i="62"/>
  <c r="D542" i="62"/>
  <c r="T541" i="62"/>
  <c r="S541" i="62"/>
  <c r="M541" i="62"/>
  <c r="L541" i="62"/>
  <c r="E541" i="62"/>
  <c r="D541" i="62"/>
  <c r="T540" i="62"/>
  <c r="S540" i="62"/>
  <c r="M540" i="62"/>
  <c r="L540" i="62"/>
  <c r="D540" i="62"/>
  <c r="E540" i="62" s="1"/>
  <c r="S539" i="62"/>
  <c r="T539" i="62" s="1"/>
  <c r="M539" i="62"/>
  <c r="L539" i="62"/>
  <c r="E539" i="62"/>
  <c r="D539" i="62"/>
  <c r="T538" i="62"/>
  <c r="S538" i="62"/>
  <c r="M538" i="62"/>
  <c r="L538" i="62"/>
  <c r="E538" i="62"/>
  <c r="D538" i="62"/>
  <c r="T537" i="62"/>
  <c r="S537" i="62"/>
  <c r="M537" i="62"/>
  <c r="L537" i="62"/>
  <c r="D537" i="62"/>
  <c r="E537" i="62" s="1"/>
  <c r="T536" i="62"/>
  <c r="S536" i="62"/>
  <c r="M536" i="62"/>
  <c r="L536" i="62"/>
  <c r="E536" i="62"/>
  <c r="D536" i="62"/>
  <c r="T535" i="62"/>
  <c r="S535" i="62"/>
  <c r="M535" i="62"/>
  <c r="L535" i="62"/>
  <c r="E535" i="62"/>
  <c r="D535" i="62"/>
  <c r="S534" i="62"/>
  <c r="T534" i="62" s="1"/>
  <c r="M534" i="62"/>
  <c r="L534" i="62"/>
  <c r="E534" i="62"/>
  <c r="D534" i="62"/>
  <c r="T533" i="62"/>
  <c r="S533" i="62"/>
  <c r="M533" i="62"/>
  <c r="L533" i="62"/>
  <c r="E533" i="62"/>
  <c r="D533" i="62"/>
  <c r="T532" i="62"/>
  <c r="S532" i="62"/>
  <c r="M532" i="62"/>
  <c r="L532" i="62"/>
  <c r="D532" i="62"/>
  <c r="E532" i="62" s="1"/>
  <c r="S531" i="62"/>
  <c r="T531" i="62" s="1"/>
  <c r="M531" i="62"/>
  <c r="L531" i="62"/>
  <c r="E531" i="62"/>
  <c r="D531" i="62"/>
  <c r="T530" i="62"/>
  <c r="S530" i="62"/>
  <c r="M530" i="62"/>
  <c r="L530" i="62"/>
  <c r="E530" i="62"/>
  <c r="D530" i="62"/>
  <c r="T529" i="62"/>
  <c r="S529" i="62"/>
  <c r="M529" i="62"/>
  <c r="L529" i="62"/>
  <c r="D529" i="62"/>
  <c r="E529" i="62" s="1"/>
  <c r="T528" i="62"/>
  <c r="S528" i="62"/>
  <c r="M528" i="62"/>
  <c r="L528" i="62"/>
  <c r="E528" i="62"/>
  <c r="D528" i="62"/>
  <c r="T527" i="62"/>
  <c r="S527" i="62"/>
  <c r="M527" i="62"/>
  <c r="L527" i="62"/>
  <c r="E527" i="62"/>
  <c r="D527" i="62"/>
  <c r="S526" i="62"/>
  <c r="T526" i="62" s="1"/>
  <c r="M526" i="62"/>
  <c r="L526" i="62"/>
  <c r="E526" i="62"/>
  <c r="D526" i="62"/>
  <c r="T525" i="62"/>
  <c r="S525" i="62"/>
  <c r="M525" i="62"/>
  <c r="L525" i="62"/>
  <c r="E525" i="62"/>
  <c r="D525" i="62"/>
  <c r="T524" i="62"/>
  <c r="S524" i="62"/>
  <c r="M524" i="62"/>
  <c r="L524" i="62"/>
  <c r="D524" i="62"/>
  <c r="E524" i="62" s="1"/>
  <c r="S523" i="62"/>
  <c r="T523" i="62" s="1"/>
  <c r="M523" i="62"/>
  <c r="L523" i="62"/>
  <c r="E523" i="62"/>
  <c r="D523" i="62"/>
  <c r="T522" i="62"/>
  <c r="S522" i="62"/>
  <c r="M522" i="62"/>
  <c r="L522" i="62"/>
  <c r="E522" i="62"/>
  <c r="D522" i="62"/>
  <c r="T521" i="62"/>
  <c r="S521" i="62"/>
  <c r="M521" i="62"/>
  <c r="L521" i="62"/>
  <c r="D521" i="62"/>
  <c r="E521" i="62" s="1"/>
  <c r="T520" i="62"/>
  <c r="S520" i="62"/>
  <c r="M520" i="62"/>
  <c r="L520" i="62"/>
  <c r="E520" i="62"/>
  <c r="D520" i="62"/>
  <c r="T519" i="62"/>
  <c r="S519" i="62"/>
  <c r="M519" i="62"/>
  <c r="L519" i="62"/>
  <c r="E519" i="62"/>
  <c r="D519" i="62"/>
  <c r="S518" i="62"/>
  <c r="T518" i="62" s="1"/>
  <c r="M518" i="62"/>
  <c r="L518" i="62"/>
  <c r="E518" i="62"/>
  <c r="D518" i="62"/>
  <c r="T517" i="62"/>
  <c r="S517" i="62"/>
  <c r="M517" i="62"/>
  <c r="L517" i="62"/>
  <c r="E517" i="62"/>
  <c r="D517" i="62"/>
  <c r="T516" i="62"/>
  <c r="S516" i="62"/>
  <c r="M516" i="62"/>
  <c r="L516" i="62"/>
  <c r="D516" i="62"/>
  <c r="E516" i="62" s="1"/>
  <c r="S515" i="62"/>
  <c r="T515" i="62" s="1"/>
  <c r="M515" i="62"/>
  <c r="L515" i="62"/>
  <c r="E515" i="62"/>
  <c r="D515" i="62"/>
  <c r="T514" i="62"/>
  <c r="S514" i="62"/>
  <c r="M514" i="62"/>
  <c r="L514" i="62"/>
  <c r="E514" i="62"/>
  <c r="D514" i="62"/>
  <c r="T513" i="62"/>
  <c r="S513" i="62"/>
  <c r="M513" i="62"/>
  <c r="L513" i="62"/>
  <c r="D513" i="62"/>
  <c r="E513" i="62" s="1"/>
  <c r="T512" i="62"/>
  <c r="S512" i="62"/>
  <c r="M512" i="62"/>
  <c r="L512" i="62"/>
  <c r="E512" i="62"/>
  <c r="D512" i="62"/>
  <c r="T511" i="62"/>
  <c r="S511" i="62"/>
  <c r="M511" i="62"/>
  <c r="L511" i="62"/>
  <c r="E511" i="62"/>
  <c r="D511" i="62"/>
  <c r="S510" i="62"/>
  <c r="T510" i="62" s="1"/>
  <c r="M510" i="62"/>
  <c r="L510" i="62"/>
  <c r="E510" i="62"/>
  <c r="D510" i="62"/>
  <c r="T509" i="62"/>
  <c r="S509" i="62"/>
  <c r="M509" i="62"/>
  <c r="L509" i="62"/>
  <c r="E509" i="62"/>
  <c r="D509" i="62"/>
  <c r="T508" i="62"/>
  <c r="S508" i="62"/>
  <c r="M508" i="62"/>
  <c r="L508" i="62"/>
  <c r="E508" i="62"/>
  <c r="D508" i="62"/>
  <c r="S507" i="62"/>
  <c r="T507" i="62" s="1"/>
  <c r="M507" i="62"/>
  <c r="L507" i="62"/>
  <c r="E507" i="62"/>
  <c r="D507" i="62"/>
  <c r="T506" i="62"/>
  <c r="S506" i="62"/>
  <c r="M506" i="62"/>
  <c r="L506" i="62"/>
  <c r="E506" i="62"/>
  <c r="D506" i="62"/>
  <c r="T505" i="62"/>
  <c r="S505" i="62"/>
  <c r="M505" i="62"/>
  <c r="L505" i="62"/>
  <c r="E505" i="62"/>
  <c r="D505" i="62"/>
  <c r="T504" i="62"/>
  <c r="S504" i="62"/>
  <c r="M504" i="62"/>
  <c r="L504" i="62"/>
  <c r="E504" i="62"/>
  <c r="D504" i="62"/>
  <c r="T503" i="62"/>
  <c r="S503" i="62"/>
  <c r="M503" i="62"/>
  <c r="L503" i="62"/>
  <c r="E503" i="62"/>
  <c r="D503" i="62"/>
  <c r="S502" i="62"/>
  <c r="T502" i="62" s="1"/>
  <c r="M502" i="62"/>
  <c r="L502" i="62"/>
  <c r="E502" i="62"/>
  <c r="D502" i="62"/>
  <c r="T501" i="62"/>
  <c r="S501" i="62"/>
  <c r="M501" i="62"/>
  <c r="L501" i="62"/>
  <c r="E501" i="62"/>
  <c r="D501" i="62"/>
  <c r="T500" i="62"/>
  <c r="S500" i="62"/>
  <c r="M500" i="62"/>
  <c r="L500" i="62"/>
  <c r="E500" i="62"/>
  <c r="D500" i="62"/>
  <c r="S499" i="62"/>
  <c r="T499" i="62" s="1"/>
  <c r="M499" i="62"/>
  <c r="L499" i="62"/>
  <c r="E499" i="62"/>
  <c r="D499" i="62"/>
  <c r="T498" i="62"/>
  <c r="S498" i="62"/>
  <c r="M498" i="62"/>
  <c r="L498" i="62"/>
  <c r="E498" i="62"/>
  <c r="D498" i="62"/>
  <c r="T497" i="62"/>
  <c r="S497" i="62"/>
  <c r="M497" i="62"/>
  <c r="L497" i="62"/>
  <c r="E497" i="62"/>
  <c r="D497" i="62"/>
  <c r="T496" i="62"/>
  <c r="S496" i="62"/>
  <c r="M496" i="62"/>
  <c r="L496" i="62"/>
  <c r="E496" i="62"/>
  <c r="D496" i="62"/>
  <c r="T495" i="62"/>
  <c r="S495" i="62"/>
  <c r="M495" i="62"/>
  <c r="L495" i="62"/>
  <c r="E495" i="62"/>
  <c r="D495" i="62"/>
  <c r="S494" i="62"/>
  <c r="T494" i="62" s="1"/>
  <c r="M494" i="62"/>
  <c r="L494" i="62"/>
  <c r="E494" i="62"/>
  <c r="D494" i="62"/>
  <c r="T493" i="62"/>
  <c r="S493" i="62"/>
  <c r="M493" i="62"/>
  <c r="L493" i="62"/>
  <c r="E493" i="62"/>
  <c r="D493" i="62"/>
  <c r="T492" i="62"/>
  <c r="S492" i="62"/>
  <c r="M492" i="62"/>
  <c r="L492" i="62"/>
  <c r="E492" i="62"/>
  <c r="D492" i="62"/>
  <c r="S491" i="62"/>
  <c r="T491" i="62" s="1"/>
  <c r="M491" i="62"/>
  <c r="L491" i="62"/>
  <c r="E491" i="62"/>
  <c r="D491" i="62"/>
  <c r="T490" i="62"/>
  <c r="S490" i="62"/>
  <c r="M490" i="62"/>
  <c r="L490" i="62"/>
  <c r="E490" i="62"/>
  <c r="D490" i="62"/>
  <c r="T489" i="62"/>
  <c r="S489" i="62"/>
  <c r="M489" i="62"/>
  <c r="L489" i="62"/>
  <c r="E489" i="62"/>
  <c r="D489" i="62"/>
  <c r="T488" i="62"/>
  <c r="S488" i="62"/>
  <c r="M488" i="62"/>
  <c r="L488" i="62"/>
  <c r="E488" i="62"/>
  <c r="D488" i="62"/>
  <c r="T487" i="62"/>
  <c r="S487" i="62"/>
  <c r="M487" i="62"/>
  <c r="L487" i="62"/>
  <c r="E487" i="62"/>
  <c r="D487" i="62"/>
  <c r="T486" i="62"/>
  <c r="S486" i="62"/>
  <c r="M486" i="62"/>
  <c r="L486" i="62"/>
  <c r="E486" i="62"/>
  <c r="D486" i="62"/>
  <c r="T485" i="62"/>
  <c r="S485" i="62"/>
  <c r="M485" i="62"/>
  <c r="L485" i="62"/>
  <c r="E485" i="62"/>
  <c r="D485" i="62"/>
  <c r="T484" i="62"/>
  <c r="S484" i="62"/>
  <c r="M484" i="62"/>
  <c r="L484" i="62"/>
  <c r="E484" i="62"/>
  <c r="D484" i="62"/>
  <c r="T483" i="62"/>
  <c r="S483" i="62"/>
  <c r="M483" i="62"/>
  <c r="L483" i="62"/>
  <c r="E483" i="62"/>
  <c r="D483" i="62"/>
  <c r="T482" i="62"/>
  <c r="S482" i="62"/>
  <c r="M482" i="62"/>
  <c r="L482" i="62"/>
  <c r="E482" i="62"/>
  <c r="D482" i="62"/>
  <c r="T481" i="62"/>
  <c r="S481" i="62"/>
  <c r="M481" i="62"/>
  <c r="L481" i="62"/>
  <c r="E481" i="62"/>
  <c r="D481" i="62"/>
  <c r="T480" i="62"/>
  <c r="S480" i="62"/>
  <c r="M480" i="62"/>
  <c r="L480" i="62"/>
  <c r="E480" i="62"/>
  <c r="D480" i="62"/>
  <c r="T479" i="62"/>
  <c r="S479" i="62"/>
  <c r="M479" i="62"/>
  <c r="L479" i="62"/>
  <c r="E479" i="62"/>
  <c r="D479" i="62"/>
  <c r="T478" i="62"/>
  <c r="S478" i="62"/>
  <c r="M478" i="62"/>
  <c r="L478" i="62"/>
  <c r="E478" i="62"/>
  <c r="D478" i="62"/>
  <c r="T477" i="62"/>
  <c r="S477" i="62"/>
  <c r="M477" i="62"/>
  <c r="L477" i="62"/>
  <c r="E477" i="62"/>
  <c r="D477" i="62"/>
  <c r="T476" i="62"/>
  <c r="S476" i="62"/>
  <c r="M476" i="62"/>
  <c r="L476" i="62"/>
  <c r="E476" i="62"/>
  <c r="D476" i="62"/>
  <c r="T475" i="62"/>
  <c r="S475" i="62"/>
  <c r="M475" i="62"/>
  <c r="L475" i="62"/>
  <c r="E475" i="62"/>
  <c r="D475" i="62"/>
  <c r="T474" i="62"/>
  <c r="S474" i="62"/>
  <c r="M474" i="62"/>
  <c r="L474" i="62"/>
  <c r="E474" i="62"/>
  <c r="D474" i="62"/>
  <c r="T473" i="62"/>
  <c r="S473" i="62"/>
  <c r="M473" i="62"/>
  <c r="L473" i="62"/>
  <c r="E473" i="62"/>
  <c r="D473" i="62"/>
  <c r="T472" i="62"/>
  <c r="S472" i="62"/>
  <c r="M472" i="62"/>
  <c r="L472" i="62"/>
  <c r="E472" i="62"/>
  <c r="D472" i="62"/>
  <c r="T471" i="62"/>
  <c r="S471" i="62"/>
  <c r="M471" i="62"/>
  <c r="L471" i="62"/>
  <c r="E471" i="62"/>
  <c r="D471" i="62"/>
  <c r="T470" i="62"/>
  <c r="S470" i="62"/>
  <c r="M470" i="62"/>
  <c r="L470" i="62"/>
  <c r="E470" i="62"/>
  <c r="D470" i="62"/>
  <c r="T469" i="62"/>
  <c r="S469" i="62"/>
  <c r="M469" i="62"/>
  <c r="L469" i="62"/>
  <c r="E469" i="62"/>
  <c r="D469" i="62"/>
  <c r="T468" i="62"/>
  <c r="S468" i="62"/>
  <c r="M468" i="62"/>
  <c r="L468" i="62"/>
  <c r="E468" i="62"/>
  <c r="D468" i="62"/>
  <c r="T467" i="62"/>
  <c r="S467" i="62"/>
  <c r="M467" i="62"/>
  <c r="L467" i="62"/>
  <c r="E467" i="62"/>
  <c r="D467" i="62"/>
  <c r="T466" i="62"/>
  <c r="S466" i="62"/>
  <c r="M466" i="62"/>
  <c r="L466" i="62"/>
  <c r="E466" i="62"/>
  <c r="D466" i="62"/>
  <c r="T465" i="62"/>
  <c r="S465" i="62"/>
  <c r="M465" i="62"/>
  <c r="L465" i="62"/>
  <c r="E465" i="62"/>
  <c r="D465" i="62"/>
  <c r="T464" i="62"/>
  <c r="S464" i="62"/>
  <c r="M464" i="62"/>
  <c r="L464" i="62"/>
  <c r="E464" i="62"/>
  <c r="D464" i="62"/>
  <c r="T463" i="62"/>
  <c r="S463" i="62"/>
  <c r="M463" i="62"/>
  <c r="L463" i="62"/>
  <c r="E463" i="62"/>
  <c r="D463" i="62"/>
  <c r="T462" i="62"/>
  <c r="S462" i="62"/>
  <c r="M462" i="62"/>
  <c r="L462" i="62"/>
  <c r="E462" i="62"/>
  <c r="D462" i="62"/>
  <c r="T461" i="62"/>
  <c r="S461" i="62"/>
  <c r="M461" i="62"/>
  <c r="L461" i="62"/>
  <c r="E461" i="62"/>
  <c r="D461" i="62"/>
  <c r="T460" i="62"/>
  <c r="S460" i="62"/>
  <c r="M460" i="62"/>
  <c r="L460" i="62"/>
  <c r="E460" i="62"/>
  <c r="D460" i="62"/>
  <c r="T459" i="62"/>
  <c r="S459" i="62"/>
  <c r="M459" i="62"/>
  <c r="L459" i="62"/>
  <c r="E459" i="62"/>
  <c r="D459" i="62"/>
  <c r="T458" i="62"/>
  <c r="S458" i="62"/>
  <c r="M458" i="62"/>
  <c r="L458" i="62"/>
  <c r="E458" i="62"/>
  <c r="D458" i="62"/>
  <c r="T457" i="62"/>
  <c r="S457" i="62"/>
  <c r="M457" i="62"/>
  <c r="L457" i="62"/>
  <c r="E457" i="62"/>
  <c r="D457" i="62"/>
  <c r="T456" i="62"/>
  <c r="S456" i="62"/>
  <c r="M456" i="62"/>
  <c r="L456" i="62"/>
  <c r="E456" i="62"/>
  <c r="D456" i="62"/>
  <c r="T455" i="62"/>
  <c r="S455" i="62"/>
  <c r="M455" i="62"/>
  <c r="L455" i="62"/>
  <c r="E455" i="62"/>
  <c r="D455" i="62"/>
  <c r="T454" i="62"/>
  <c r="S454" i="62"/>
  <c r="M454" i="62"/>
  <c r="L454" i="62"/>
  <c r="E454" i="62"/>
  <c r="D454" i="62"/>
  <c r="T453" i="62"/>
  <c r="S453" i="62"/>
  <c r="M453" i="62"/>
  <c r="L453" i="62"/>
  <c r="E453" i="62"/>
  <c r="D453" i="62"/>
  <c r="T452" i="62"/>
  <c r="S452" i="62"/>
  <c r="M452" i="62"/>
  <c r="L452" i="62"/>
  <c r="E452" i="62"/>
  <c r="D452" i="62"/>
  <c r="T451" i="62"/>
  <c r="S451" i="62"/>
  <c r="M451" i="62"/>
  <c r="L451" i="62"/>
  <c r="E451" i="62"/>
  <c r="D451" i="62"/>
  <c r="T450" i="62"/>
  <c r="S450" i="62"/>
  <c r="M450" i="62"/>
  <c r="L450" i="62"/>
  <c r="E450" i="62"/>
  <c r="D450" i="62"/>
  <c r="T449" i="62"/>
  <c r="S449" i="62"/>
  <c r="M449" i="62"/>
  <c r="L449" i="62"/>
  <c r="E449" i="62"/>
  <c r="D449" i="62"/>
  <c r="T448" i="62"/>
  <c r="S448" i="62"/>
  <c r="M448" i="62"/>
  <c r="L448" i="62"/>
  <c r="E448" i="62"/>
  <c r="D448" i="62"/>
  <c r="T447" i="62"/>
  <c r="S447" i="62"/>
  <c r="M447" i="62"/>
  <c r="L447" i="62"/>
  <c r="E447" i="62"/>
  <c r="D447" i="62"/>
  <c r="T446" i="62"/>
  <c r="S446" i="62"/>
  <c r="M446" i="62"/>
  <c r="L446" i="62"/>
  <c r="E446" i="62"/>
  <c r="D446" i="62"/>
  <c r="T445" i="62"/>
  <c r="S445" i="62"/>
  <c r="M445" i="62"/>
  <c r="L445" i="62"/>
  <c r="E445" i="62"/>
  <c r="D445" i="62"/>
  <c r="T444" i="62"/>
  <c r="S444" i="62"/>
  <c r="M444" i="62"/>
  <c r="L444" i="62"/>
  <c r="E444" i="62"/>
  <c r="D444" i="62"/>
  <c r="T443" i="62"/>
  <c r="S443" i="62"/>
  <c r="M443" i="62"/>
  <c r="L443" i="62"/>
  <c r="E443" i="62"/>
  <c r="D443" i="62"/>
  <c r="T442" i="62"/>
  <c r="S442" i="62"/>
  <c r="M442" i="62"/>
  <c r="L442" i="62"/>
  <c r="E442" i="62"/>
  <c r="D442" i="62"/>
  <c r="T441" i="62"/>
  <c r="S441" i="62"/>
  <c r="M441" i="62"/>
  <c r="L441" i="62"/>
  <c r="E441" i="62"/>
  <c r="D441" i="62"/>
  <c r="T440" i="62"/>
  <c r="S440" i="62"/>
  <c r="M440" i="62"/>
  <c r="L440" i="62"/>
  <c r="E440" i="62"/>
  <c r="D440" i="62"/>
  <c r="T439" i="62"/>
  <c r="S439" i="62"/>
  <c r="M439" i="62"/>
  <c r="L439" i="62"/>
  <c r="E439" i="62"/>
  <c r="D439" i="62"/>
  <c r="T438" i="62"/>
  <c r="S438" i="62"/>
  <c r="M438" i="62"/>
  <c r="L438" i="62"/>
  <c r="E438" i="62"/>
  <c r="D438" i="62"/>
  <c r="T437" i="62"/>
  <c r="S437" i="62"/>
  <c r="M437" i="62"/>
  <c r="L437" i="62"/>
  <c r="E437" i="62"/>
  <c r="D437" i="62"/>
  <c r="T436" i="62"/>
  <c r="S436" i="62"/>
  <c r="M436" i="62"/>
  <c r="L436" i="62"/>
  <c r="E436" i="62"/>
  <c r="D436" i="62"/>
  <c r="T435" i="62"/>
  <c r="S435" i="62"/>
  <c r="M435" i="62"/>
  <c r="L435" i="62"/>
  <c r="E435" i="62"/>
  <c r="D435" i="62"/>
  <c r="T434" i="62"/>
  <c r="S434" i="62"/>
  <c r="M434" i="62"/>
  <c r="L434" i="62"/>
  <c r="E434" i="62"/>
  <c r="D434" i="62"/>
  <c r="T433" i="62"/>
  <c r="S433" i="62"/>
  <c r="M433" i="62"/>
  <c r="L433" i="62"/>
  <c r="E433" i="62"/>
  <c r="D433" i="62"/>
  <c r="T432" i="62"/>
  <c r="S432" i="62"/>
  <c r="M432" i="62"/>
  <c r="L432" i="62"/>
  <c r="E432" i="62"/>
  <c r="D432" i="62"/>
  <c r="T431" i="62"/>
  <c r="S431" i="62"/>
  <c r="M431" i="62"/>
  <c r="L431" i="62"/>
  <c r="E431" i="62"/>
  <c r="D431" i="62"/>
  <c r="T430" i="62"/>
  <c r="S430" i="62"/>
  <c r="M430" i="62"/>
  <c r="L430" i="62"/>
  <c r="E430" i="62"/>
  <c r="D430" i="62"/>
  <c r="T429" i="62"/>
  <c r="S429" i="62"/>
  <c r="M429" i="62"/>
  <c r="L429" i="62"/>
  <c r="E429" i="62"/>
  <c r="D429" i="62"/>
  <c r="T428" i="62"/>
  <c r="S428" i="62"/>
  <c r="M428" i="62"/>
  <c r="L428" i="62"/>
  <c r="E428" i="62"/>
  <c r="D428" i="62"/>
  <c r="T427" i="62"/>
  <c r="S427" i="62"/>
  <c r="M427" i="62"/>
  <c r="L427" i="62"/>
  <c r="E427" i="62"/>
  <c r="D427" i="62"/>
  <c r="T426" i="62"/>
  <c r="S426" i="62"/>
  <c r="M426" i="62"/>
  <c r="L426" i="62"/>
  <c r="E426" i="62"/>
  <c r="D426" i="62"/>
  <c r="T425" i="62"/>
  <c r="S425" i="62"/>
  <c r="M425" i="62"/>
  <c r="L425" i="62"/>
  <c r="E425" i="62"/>
  <c r="D425" i="62"/>
  <c r="T424" i="62"/>
  <c r="S424" i="62"/>
  <c r="M424" i="62"/>
  <c r="L424" i="62"/>
  <c r="E424" i="62"/>
  <c r="D424" i="62"/>
  <c r="T423" i="62"/>
  <c r="S423" i="62"/>
  <c r="M423" i="62"/>
  <c r="L423" i="62"/>
  <c r="E423" i="62"/>
  <c r="D423" i="62"/>
  <c r="T422" i="62"/>
  <c r="S422" i="62"/>
  <c r="M422" i="62"/>
  <c r="L422" i="62"/>
  <c r="E422" i="62"/>
  <c r="D422" i="62"/>
  <c r="T421" i="62"/>
  <c r="S421" i="62"/>
  <c r="M421" i="62"/>
  <c r="L421" i="62"/>
  <c r="E421" i="62"/>
  <c r="D421" i="62"/>
  <c r="T420" i="62"/>
  <c r="S420" i="62"/>
  <c r="M420" i="62"/>
  <c r="L420" i="62"/>
  <c r="E420" i="62"/>
  <c r="D420" i="62"/>
  <c r="T419" i="62"/>
  <c r="S419" i="62"/>
  <c r="M419" i="62"/>
  <c r="L419" i="62"/>
  <c r="E419" i="62"/>
  <c r="D419" i="62"/>
  <c r="T418" i="62"/>
  <c r="S418" i="62"/>
  <c r="M418" i="62"/>
  <c r="L418" i="62"/>
  <c r="E418" i="62"/>
  <c r="D418" i="62"/>
  <c r="T417" i="62"/>
  <c r="S417" i="62"/>
  <c r="M417" i="62"/>
  <c r="L417" i="62"/>
  <c r="E417" i="62"/>
  <c r="D417" i="62"/>
  <c r="T416" i="62"/>
  <c r="S416" i="62"/>
  <c r="M416" i="62"/>
  <c r="L416" i="62"/>
  <c r="E416" i="62"/>
  <c r="D416" i="62"/>
  <c r="T415" i="62"/>
  <c r="S415" i="62"/>
  <c r="M415" i="62"/>
  <c r="L415" i="62"/>
  <c r="E415" i="62"/>
  <c r="D415" i="62"/>
  <c r="T414" i="62"/>
  <c r="S414" i="62"/>
  <c r="M414" i="62"/>
  <c r="L414" i="62"/>
  <c r="E414" i="62"/>
  <c r="D414" i="62"/>
  <c r="T413" i="62"/>
  <c r="S413" i="62"/>
  <c r="M413" i="62"/>
  <c r="L413" i="62"/>
  <c r="E413" i="62"/>
  <c r="D413" i="62"/>
  <c r="T412" i="62"/>
  <c r="S412" i="62"/>
  <c r="M412" i="62"/>
  <c r="L412" i="62"/>
  <c r="E412" i="62"/>
  <c r="D412" i="62"/>
  <c r="T411" i="62"/>
  <c r="S411" i="62"/>
  <c r="M411" i="62"/>
  <c r="L411" i="62"/>
  <c r="E411" i="62"/>
  <c r="D411" i="62"/>
  <c r="T410" i="62"/>
  <c r="S410" i="62"/>
  <c r="M410" i="62"/>
  <c r="L410" i="62"/>
  <c r="E410" i="62"/>
  <c r="D410" i="62"/>
  <c r="T409" i="62"/>
  <c r="S409" i="62"/>
  <c r="M409" i="62"/>
  <c r="L409" i="62"/>
  <c r="E409" i="62"/>
  <c r="D409" i="62"/>
  <c r="T408" i="62"/>
  <c r="S408" i="62"/>
  <c r="M408" i="62"/>
  <c r="L408" i="62"/>
  <c r="E408" i="62"/>
  <c r="D408" i="62"/>
  <c r="T407" i="62"/>
  <c r="S407" i="62"/>
  <c r="M407" i="62"/>
  <c r="L407" i="62"/>
  <c r="E407" i="62"/>
  <c r="D407" i="62"/>
  <c r="T406" i="62"/>
  <c r="S406" i="62"/>
  <c r="M406" i="62"/>
  <c r="L406" i="62"/>
  <c r="E406" i="62"/>
  <c r="D406" i="62"/>
  <c r="T405" i="62"/>
  <c r="S405" i="62"/>
  <c r="M405" i="62"/>
  <c r="L405" i="62"/>
  <c r="E405" i="62"/>
  <c r="D405" i="62"/>
  <c r="T404" i="62"/>
  <c r="S404" i="62"/>
  <c r="M404" i="62"/>
  <c r="L404" i="62"/>
  <c r="E404" i="62"/>
  <c r="D404" i="62"/>
  <c r="T403" i="62"/>
  <c r="S403" i="62"/>
  <c r="M403" i="62"/>
  <c r="L403" i="62"/>
  <c r="E403" i="62"/>
  <c r="D403" i="62"/>
  <c r="T402" i="62"/>
  <c r="S402" i="62"/>
  <c r="M402" i="62"/>
  <c r="L402" i="62"/>
  <c r="E402" i="62"/>
  <c r="D402" i="62"/>
  <c r="T401" i="62"/>
  <c r="S401" i="62"/>
  <c r="M401" i="62"/>
  <c r="L401" i="62"/>
  <c r="E401" i="62"/>
  <c r="D401" i="62"/>
  <c r="T400" i="62"/>
  <c r="S400" i="62"/>
  <c r="M400" i="62"/>
  <c r="L400" i="62"/>
  <c r="E400" i="62"/>
  <c r="D400" i="62"/>
  <c r="T399" i="62"/>
  <c r="S399" i="62"/>
  <c r="M399" i="62"/>
  <c r="L399" i="62"/>
  <c r="E399" i="62"/>
  <c r="D399" i="62"/>
  <c r="T398" i="62"/>
  <c r="S398" i="62"/>
  <c r="M398" i="62"/>
  <c r="L398" i="62"/>
  <c r="E398" i="62"/>
  <c r="D398" i="62"/>
  <c r="T397" i="62"/>
  <c r="S397" i="62"/>
  <c r="M397" i="62"/>
  <c r="L397" i="62"/>
  <c r="E397" i="62"/>
  <c r="D397" i="62"/>
  <c r="T396" i="62"/>
  <c r="S396" i="62"/>
  <c r="M396" i="62"/>
  <c r="L396" i="62"/>
  <c r="E396" i="62"/>
  <c r="D396" i="62"/>
  <c r="T395" i="62"/>
  <c r="S395" i="62"/>
  <c r="M395" i="62"/>
  <c r="L395" i="62"/>
  <c r="E395" i="62"/>
  <c r="D395" i="62"/>
  <c r="T394" i="62"/>
  <c r="S394" i="62"/>
  <c r="M394" i="62"/>
  <c r="L394" i="62"/>
  <c r="E394" i="62"/>
  <c r="D394" i="62"/>
  <c r="T393" i="62"/>
  <c r="S393" i="62"/>
  <c r="M393" i="62"/>
  <c r="L393" i="62"/>
  <c r="E393" i="62"/>
  <c r="D393" i="62"/>
  <c r="T392" i="62"/>
  <c r="S392" i="62"/>
  <c r="M392" i="62"/>
  <c r="L392" i="62"/>
  <c r="E392" i="62"/>
  <c r="D392" i="62"/>
  <c r="T391" i="62"/>
  <c r="S391" i="62"/>
  <c r="M391" i="62"/>
  <c r="L391" i="62"/>
  <c r="E391" i="62"/>
  <c r="D391" i="62"/>
  <c r="T390" i="62"/>
  <c r="S390" i="62"/>
  <c r="M390" i="62"/>
  <c r="L390" i="62"/>
  <c r="E390" i="62"/>
  <c r="D390" i="62"/>
  <c r="T389" i="62"/>
  <c r="S389" i="62"/>
  <c r="M389" i="62"/>
  <c r="L389" i="62"/>
  <c r="E389" i="62"/>
  <c r="D389" i="62"/>
  <c r="T388" i="62"/>
  <c r="S388" i="62"/>
  <c r="M388" i="62"/>
  <c r="L388" i="62"/>
  <c r="E388" i="62"/>
  <c r="D388" i="62"/>
  <c r="T387" i="62"/>
  <c r="S387" i="62"/>
  <c r="M387" i="62"/>
  <c r="L387" i="62"/>
  <c r="E387" i="62"/>
  <c r="D387" i="62"/>
  <c r="T386" i="62"/>
  <c r="S386" i="62"/>
  <c r="M386" i="62"/>
  <c r="L386" i="62"/>
  <c r="E386" i="62"/>
  <c r="D386" i="62"/>
  <c r="T385" i="62"/>
  <c r="S385" i="62"/>
  <c r="M385" i="62"/>
  <c r="L385" i="62"/>
  <c r="E385" i="62"/>
  <c r="D385" i="62"/>
  <c r="T384" i="62"/>
  <c r="S384" i="62"/>
  <c r="M384" i="62"/>
  <c r="L384" i="62"/>
  <c r="E384" i="62"/>
  <c r="D384" i="62"/>
  <c r="T383" i="62"/>
  <c r="S383" i="62"/>
  <c r="M383" i="62"/>
  <c r="L383" i="62"/>
  <c r="E383" i="62"/>
  <c r="D383" i="62"/>
  <c r="T382" i="62"/>
  <c r="S382" i="62"/>
  <c r="M382" i="62"/>
  <c r="L382" i="62"/>
  <c r="E382" i="62"/>
  <c r="D382" i="62"/>
  <c r="T381" i="62"/>
  <c r="S381" i="62"/>
  <c r="M381" i="62"/>
  <c r="L381" i="62"/>
  <c r="E381" i="62"/>
  <c r="D381" i="62"/>
  <c r="T380" i="62"/>
  <c r="S380" i="62"/>
  <c r="M380" i="62"/>
  <c r="L380" i="62"/>
  <c r="E380" i="62"/>
  <c r="D380" i="62"/>
  <c r="T379" i="62"/>
  <c r="S379" i="62"/>
  <c r="M379" i="62"/>
  <c r="L379" i="62"/>
  <c r="E379" i="62"/>
  <c r="D379" i="62"/>
  <c r="T378" i="62"/>
  <c r="S378" i="62"/>
  <c r="M378" i="62"/>
  <c r="L378" i="62"/>
  <c r="E378" i="62"/>
  <c r="D378" i="62"/>
  <c r="T377" i="62"/>
  <c r="S377" i="62"/>
  <c r="M377" i="62"/>
  <c r="L377" i="62"/>
  <c r="E377" i="62"/>
  <c r="D377" i="62"/>
  <c r="T376" i="62"/>
  <c r="S376" i="62"/>
  <c r="M376" i="62"/>
  <c r="L376" i="62"/>
  <c r="E376" i="62"/>
  <c r="D376" i="62"/>
  <c r="T375" i="62"/>
  <c r="S375" i="62"/>
  <c r="M375" i="62"/>
  <c r="L375" i="62"/>
  <c r="E375" i="62"/>
  <c r="D375" i="62"/>
  <c r="T374" i="62"/>
  <c r="S374" i="62"/>
  <c r="M374" i="62"/>
  <c r="L374" i="62"/>
  <c r="E374" i="62"/>
  <c r="D374" i="62"/>
  <c r="T373" i="62"/>
  <c r="S373" i="62"/>
  <c r="M373" i="62"/>
  <c r="L373" i="62"/>
  <c r="E373" i="62"/>
  <c r="D373" i="62"/>
  <c r="T372" i="62"/>
  <c r="S372" i="62"/>
  <c r="M372" i="62"/>
  <c r="L372" i="62"/>
  <c r="E372" i="62"/>
  <c r="D372" i="62"/>
  <c r="T371" i="62"/>
  <c r="S371" i="62"/>
  <c r="M371" i="62"/>
  <c r="L371" i="62"/>
  <c r="E371" i="62"/>
  <c r="D371" i="62"/>
  <c r="T370" i="62"/>
  <c r="S370" i="62"/>
  <c r="M370" i="62"/>
  <c r="L370" i="62"/>
  <c r="E370" i="62"/>
  <c r="D370" i="62"/>
  <c r="T369" i="62"/>
  <c r="S369" i="62"/>
  <c r="M369" i="62"/>
  <c r="L369" i="62"/>
  <c r="E369" i="62"/>
  <c r="D369" i="62"/>
  <c r="T368" i="62"/>
  <c r="S368" i="62"/>
  <c r="M368" i="62"/>
  <c r="L368" i="62"/>
  <c r="E368" i="62"/>
  <c r="D368" i="62"/>
  <c r="T367" i="62"/>
  <c r="S367" i="62"/>
  <c r="M367" i="62"/>
  <c r="L367" i="62"/>
  <c r="E367" i="62"/>
  <c r="D367" i="62"/>
  <c r="T366" i="62"/>
  <c r="S366" i="62"/>
  <c r="M366" i="62"/>
  <c r="L366" i="62"/>
  <c r="E366" i="62"/>
  <c r="D366" i="62"/>
  <c r="T365" i="62"/>
  <c r="S365" i="62"/>
  <c r="M365" i="62"/>
  <c r="L365" i="62"/>
  <c r="E365" i="62"/>
  <c r="D365" i="62"/>
  <c r="T364" i="62"/>
  <c r="S364" i="62"/>
  <c r="M364" i="62"/>
  <c r="L364" i="62"/>
  <c r="E364" i="62"/>
  <c r="D364" i="62"/>
  <c r="T363" i="62"/>
  <c r="S363" i="62"/>
  <c r="M363" i="62"/>
  <c r="L363" i="62"/>
  <c r="E363" i="62"/>
  <c r="D363" i="62"/>
  <c r="T362" i="62"/>
  <c r="S362" i="62"/>
  <c r="M362" i="62"/>
  <c r="L362" i="62"/>
  <c r="E362" i="62"/>
  <c r="D362" i="62"/>
  <c r="T361" i="62"/>
  <c r="S361" i="62"/>
  <c r="M361" i="62"/>
  <c r="L361" i="62"/>
  <c r="E361" i="62"/>
  <c r="D361" i="62"/>
  <c r="T360" i="62"/>
  <c r="S360" i="62"/>
  <c r="M360" i="62"/>
  <c r="L360" i="62"/>
  <c r="E360" i="62"/>
  <c r="D360" i="62"/>
  <c r="T359" i="62"/>
  <c r="S359" i="62"/>
  <c r="M359" i="62"/>
  <c r="L359" i="62"/>
  <c r="E359" i="62"/>
  <c r="D359" i="62"/>
  <c r="T358" i="62"/>
  <c r="S358" i="62"/>
  <c r="M358" i="62"/>
  <c r="L358" i="62"/>
  <c r="E358" i="62"/>
  <c r="D358" i="62"/>
  <c r="T357" i="62"/>
  <c r="S357" i="62"/>
  <c r="M357" i="62"/>
  <c r="L357" i="62"/>
  <c r="E357" i="62"/>
  <c r="D357" i="62"/>
  <c r="T356" i="62"/>
  <c r="S356" i="62"/>
  <c r="M356" i="62"/>
  <c r="L356" i="62"/>
  <c r="E356" i="62"/>
  <c r="D356" i="62"/>
  <c r="T355" i="62"/>
  <c r="S355" i="62"/>
  <c r="M355" i="62"/>
  <c r="L355" i="62"/>
  <c r="E355" i="62"/>
  <c r="D355" i="62"/>
  <c r="T354" i="62"/>
  <c r="S354" i="62"/>
  <c r="M354" i="62"/>
  <c r="L354" i="62"/>
  <c r="E354" i="62"/>
  <c r="D354" i="62"/>
  <c r="T353" i="62"/>
  <c r="S353" i="62"/>
  <c r="M353" i="62"/>
  <c r="L353" i="62"/>
  <c r="E353" i="62"/>
  <c r="D353" i="62"/>
  <c r="T352" i="62"/>
  <c r="S352" i="62"/>
  <c r="M352" i="62"/>
  <c r="L352" i="62"/>
  <c r="E352" i="62"/>
  <c r="D352" i="62"/>
  <c r="T351" i="62"/>
  <c r="S351" i="62"/>
  <c r="M351" i="62"/>
  <c r="L351" i="62"/>
  <c r="E351" i="62"/>
  <c r="D351" i="62"/>
  <c r="T350" i="62"/>
  <c r="S350" i="62"/>
  <c r="M350" i="62"/>
  <c r="L350" i="62"/>
  <c r="E350" i="62"/>
  <c r="D350" i="62"/>
  <c r="T349" i="62"/>
  <c r="S349" i="62"/>
  <c r="M349" i="62"/>
  <c r="L349" i="62"/>
  <c r="E349" i="62"/>
  <c r="D349" i="62"/>
  <c r="T348" i="62"/>
  <c r="S348" i="62"/>
  <c r="M348" i="62"/>
  <c r="L348" i="62"/>
  <c r="E348" i="62"/>
  <c r="D348" i="62"/>
  <c r="T347" i="62"/>
  <c r="S347" i="62"/>
  <c r="M347" i="62"/>
  <c r="L347" i="62"/>
  <c r="E347" i="62"/>
  <c r="D347" i="62"/>
  <c r="T346" i="62"/>
  <c r="S346" i="62"/>
  <c r="M346" i="62"/>
  <c r="L346" i="62"/>
  <c r="E346" i="62"/>
  <c r="D346" i="62"/>
  <c r="T345" i="62"/>
  <c r="S345" i="62"/>
  <c r="M345" i="62"/>
  <c r="L345" i="62"/>
  <c r="E345" i="62"/>
  <c r="D345" i="62"/>
  <c r="T344" i="62"/>
  <c r="S344" i="62"/>
  <c r="M344" i="62"/>
  <c r="L344" i="62"/>
  <c r="E344" i="62"/>
  <c r="D344" i="62"/>
  <c r="T343" i="62"/>
  <c r="S343" i="62"/>
  <c r="M343" i="62"/>
  <c r="L343" i="62"/>
  <c r="E343" i="62"/>
  <c r="D343" i="62"/>
  <c r="T342" i="62"/>
  <c r="S342" i="62"/>
  <c r="M342" i="62"/>
  <c r="L342" i="62"/>
  <c r="E342" i="62"/>
  <c r="D342" i="62"/>
  <c r="T341" i="62"/>
  <c r="S341" i="62"/>
  <c r="M341" i="62"/>
  <c r="L341" i="62"/>
  <c r="E341" i="62"/>
  <c r="D341" i="62"/>
  <c r="T340" i="62"/>
  <c r="S340" i="62"/>
  <c r="M340" i="62"/>
  <c r="L340" i="62"/>
  <c r="E340" i="62"/>
  <c r="D340" i="62"/>
  <c r="T339" i="62"/>
  <c r="S339" i="62"/>
  <c r="M339" i="62"/>
  <c r="L339" i="62"/>
  <c r="E339" i="62"/>
  <c r="D339" i="62"/>
  <c r="T338" i="62"/>
  <c r="S338" i="62"/>
  <c r="M338" i="62"/>
  <c r="L338" i="62"/>
  <c r="E338" i="62"/>
  <c r="D338" i="62"/>
  <c r="T337" i="62"/>
  <c r="S337" i="62"/>
  <c r="M337" i="62"/>
  <c r="L337" i="62"/>
  <c r="E337" i="62"/>
  <c r="D337" i="62"/>
  <c r="T336" i="62"/>
  <c r="S336" i="62"/>
  <c r="M336" i="62"/>
  <c r="L336" i="62"/>
  <c r="E336" i="62"/>
  <c r="D336" i="62"/>
  <c r="T335" i="62"/>
  <c r="S335" i="62"/>
  <c r="M335" i="62"/>
  <c r="L335" i="62"/>
  <c r="E335" i="62"/>
  <c r="D335" i="62"/>
  <c r="T334" i="62"/>
  <c r="S334" i="62"/>
  <c r="M334" i="62"/>
  <c r="L334" i="62"/>
  <c r="E334" i="62"/>
  <c r="D334" i="62"/>
  <c r="T333" i="62"/>
  <c r="S333" i="62"/>
  <c r="M333" i="62"/>
  <c r="L333" i="62"/>
  <c r="E333" i="62"/>
  <c r="D333" i="62"/>
  <c r="T332" i="62"/>
  <c r="S332" i="62"/>
  <c r="M332" i="62"/>
  <c r="L332" i="62"/>
  <c r="E332" i="62"/>
  <c r="D332" i="62"/>
  <c r="T331" i="62"/>
  <c r="S331" i="62"/>
  <c r="M331" i="62"/>
  <c r="L331" i="62"/>
  <c r="E331" i="62"/>
  <c r="D331" i="62"/>
  <c r="T330" i="62"/>
  <c r="S330" i="62"/>
  <c r="M330" i="62"/>
  <c r="L330" i="62"/>
  <c r="E330" i="62"/>
  <c r="D330" i="62"/>
  <c r="T329" i="62"/>
  <c r="S329" i="62"/>
  <c r="M329" i="62"/>
  <c r="L329" i="62"/>
  <c r="E329" i="62"/>
  <c r="D329" i="62"/>
  <c r="T328" i="62"/>
  <c r="S328" i="62"/>
  <c r="M328" i="62"/>
  <c r="L328" i="62"/>
  <c r="E328" i="62"/>
  <c r="D328" i="62"/>
  <c r="T327" i="62"/>
  <c r="S327" i="62"/>
  <c r="M327" i="62"/>
  <c r="L327" i="62"/>
  <c r="E327" i="62"/>
  <c r="D327" i="62"/>
  <c r="T326" i="62"/>
  <c r="S326" i="62"/>
  <c r="M326" i="62"/>
  <c r="L326" i="62"/>
  <c r="E326" i="62"/>
  <c r="D326" i="62"/>
  <c r="T325" i="62"/>
  <c r="S325" i="62"/>
  <c r="M325" i="62"/>
  <c r="L325" i="62"/>
  <c r="E325" i="62"/>
  <c r="D325" i="62"/>
  <c r="T324" i="62"/>
  <c r="S324" i="62"/>
  <c r="M324" i="62"/>
  <c r="L324" i="62"/>
  <c r="E324" i="62"/>
  <c r="D324" i="62"/>
  <c r="T323" i="62"/>
  <c r="S323" i="62"/>
  <c r="M323" i="62"/>
  <c r="L323" i="62"/>
  <c r="E323" i="62"/>
  <c r="D323" i="62"/>
  <c r="T322" i="62"/>
  <c r="S322" i="62"/>
  <c r="M322" i="62"/>
  <c r="L322" i="62"/>
  <c r="E322" i="62"/>
  <c r="D322" i="62"/>
  <c r="T321" i="62"/>
  <c r="S321" i="62"/>
  <c r="M321" i="62"/>
  <c r="L321" i="62"/>
  <c r="E321" i="62"/>
  <c r="D321" i="62"/>
  <c r="T320" i="62"/>
  <c r="S320" i="62"/>
  <c r="M320" i="62"/>
  <c r="L320" i="62"/>
  <c r="E320" i="62"/>
  <c r="D320" i="62"/>
  <c r="T319" i="62"/>
  <c r="S319" i="62"/>
  <c r="M319" i="62"/>
  <c r="L319" i="62"/>
  <c r="E319" i="62"/>
  <c r="D319" i="62"/>
  <c r="T318" i="62"/>
  <c r="S318" i="62"/>
  <c r="M318" i="62"/>
  <c r="L318" i="62"/>
  <c r="E318" i="62"/>
  <c r="D318" i="62"/>
  <c r="T317" i="62"/>
  <c r="S317" i="62"/>
  <c r="M317" i="62"/>
  <c r="L317" i="62"/>
  <c r="E317" i="62"/>
  <c r="D317" i="62"/>
  <c r="T316" i="62"/>
  <c r="S316" i="62"/>
  <c r="M316" i="62"/>
  <c r="L316" i="62"/>
  <c r="E316" i="62"/>
  <c r="D316" i="62"/>
  <c r="T315" i="62"/>
  <c r="S315" i="62"/>
  <c r="M315" i="62"/>
  <c r="L315" i="62"/>
  <c r="E315" i="62"/>
  <c r="D315" i="62"/>
  <c r="T314" i="62"/>
  <c r="S314" i="62"/>
  <c r="M314" i="62"/>
  <c r="L314" i="62"/>
  <c r="E314" i="62"/>
  <c r="D314" i="62"/>
  <c r="T313" i="62"/>
  <c r="S313" i="62"/>
  <c r="M313" i="62"/>
  <c r="L313" i="62"/>
  <c r="E313" i="62"/>
  <c r="D313" i="62"/>
  <c r="T312" i="62"/>
  <c r="S312" i="62"/>
  <c r="M312" i="62"/>
  <c r="L312" i="62"/>
  <c r="E312" i="62"/>
  <c r="D312" i="62"/>
  <c r="T311" i="62"/>
  <c r="S311" i="62"/>
  <c r="M311" i="62"/>
  <c r="L311" i="62"/>
  <c r="E311" i="62"/>
  <c r="D311" i="62"/>
  <c r="T310" i="62"/>
  <c r="S310" i="62"/>
  <c r="M310" i="62"/>
  <c r="L310" i="62"/>
  <c r="E310" i="62"/>
  <c r="D310" i="62"/>
  <c r="T309" i="62"/>
  <c r="S309" i="62"/>
  <c r="M309" i="62"/>
  <c r="L309" i="62"/>
  <c r="E309" i="62"/>
  <c r="D309" i="62"/>
  <c r="T308" i="62"/>
  <c r="S308" i="62"/>
  <c r="M308" i="62"/>
  <c r="L308" i="62"/>
  <c r="E308" i="62"/>
  <c r="D308" i="62"/>
  <c r="T307" i="62"/>
  <c r="S307" i="62"/>
  <c r="M307" i="62"/>
  <c r="L307" i="62"/>
  <c r="E307" i="62"/>
  <c r="D307" i="62"/>
  <c r="T306" i="62"/>
  <c r="S306" i="62"/>
  <c r="M306" i="62"/>
  <c r="L306" i="62"/>
  <c r="E306" i="62"/>
  <c r="D306" i="62"/>
  <c r="T305" i="62"/>
  <c r="S305" i="62"/>
  <c r="M305" i="62"/>
  <c r="L305" i="62"/>
  <c r="E305" i="62"/>
  <c r="D305" i="62"/>
  <c r="T304" i="62"/>
  <c r="S304" i="62"/>
  <c r="M304" i="62"/>
  <c r="L304" i="62"/>
  <c r="E304" i="62"/>
  <c r="D304" i="62"/>
  <c r="T303" i="62"/>
  <c r="S303" i="62"/>
  <c r="M303" i="62"/>
  <c r="L303" i="62"/>
  <c r="E303" i="62"/>
  <c r="D303" i="62"/>
  <c r="T302" i="62"/>
  <c r="S302" i="62"/>
  <c r="M302" i="62"/>
  <c r="L302" i="62"/>
  <c r="E302" i="62"/>
  <c r="D302" i="62"/>
  <c r="T301" i="62"/>
  <c r="S301" i="62"/>
  <c r="M301" i="62"/>
  <c r="L301" i="62"/>
  <c r="E301" i="62"/>
  <c r="D301" i="62"/>
  <c r="T300" i="62"/>
  <c r="S300" i="62"/>
  <c r="M300" i="62"/>
  <c r="L300" i="62"/>
  <c r="E300" i="62"/>
  <c r="D300" i="62"/>
  <c r="T299" i="62"/>
  <c r="S299" i="62"/>
  <c r="M299" i="62"/>
  <c r="L299" i="62"/>
  <c r="E299" i="62"/>
  <c r="D299" i="62"/>
  <c r="T298" i="62"/>
  <c r="S298" i="62"/>
  <c r="M298" i="62"/>
  <c r="L298" i="62"/>
  <c r="E298" i="62"/>
  <c r="D298" i="62"/>
  <c r="T297" i="62"/>
  <c r="S297" i="62"/>
  <c r="M297" i="62"/>
  <c r="L297" i="62"/>
  <c r="E297" i="62"/>
  <c r="D297" i="62"/>
  <c r="T296" i="62"/>
  <c r="S296" i="62"/>
  <c r="M296" i="62"/>
  <c r="L296" i="62"/>
  <c r="E296" i="62"/>
  <c r="D296" i="62"/>
  <c r="T295" i="62"/>
  <c r="S295" i="62"/>
  <c r="M295" i="62"/>
  <c r="L295" i="62"/>
  <c r="E295" i="62"/>
  <c r="D295" i="62"/>
  <c r="T294" i="62"/>
  <c r="S294" i="62"/>
  <c r="M294" i="62"/>
  <c r="L294" i="62"/>
  <c r="E294" i="62"/>
  <c r="D294" i="62"/>
  <c r="T293" i="62"/>
  <c r="S293" i="62"/>
  <c r="M293" i="62"/>
  <c r="L293" i="62"/>
  <c r="E293" i="62"/>
  <c r="D293" i="62"/>
  <c r="T292" i="62"/>
  <c r="S292" i="62"/>
  <c r="M292" i="62"/>
  <c r="L292" i="62"/>
  <c r="E292" i="62"/>
  <c r="D292" i="62"/>
  <c r="T291" i="62"/>
  <c r="S291" i="62"/>
  <c r="M291" i="62"/>
  <c r="L291" i="62"/>
  <c r="E291" i="62"/>
  <c r="D291" i="62"/>
  <c r="T290" i="62"/>
  <c r="S290" i="62"/>
  <c r="M290" i="62"/>
  <c r="L290" i="62"/>
  <c r="E290" i="62"/>
  <c r="D290" i="62"/>
  <c r="T289" i="62"/>
  <c r="S289" i="62"/>
  <c r="M289" i="62"/>
  <c r="L289" i="62"/>
  <c r="E289" i="62"/>
  <c r="D289" i="62"/>
  <c r="T288" i="62"/>
  <c r="S288" i="62"/>
  <c r="M288" i="62"/>
  <c r="L288" i="62"/>
  <c r="E288" i="62"/>
  <c r="D288" i="62"/>
  <c r="T287" i="62"/>
  <c r="S287" i="62"/>
  <c r="M287" i="62"/>
  <c r="L287" i="62"/>
  <c r="E287" i="62"/>
  <c r="D287" i="62"/>
  <c r="T286" i="62"/>
  <c r="S286" i="62"/>
  <c r="M286" i="62"/>
  <c r="L286" i="62"/>
  <c r="E286" i="62"/>
  <c r="D286" i="62"/>
  <c r="T285" i="62"/>
  <c r="S285" i="62"/>
  <c r="M285" i="62"/>
  <c r="L285" i="62"/>
  <c r="E285" i="62"/>
  <c r="D285" i="62"/>
  <c r="T284" i="62"/>
  <c r="S284" i="62"/>
  <c r="M284" i="62"/>
  <c r="L284" i="62"/>
  <c r="E284" i="62"/>
  <c r="D284" i="62"/>
  <c r="T283" i="62"/>
  <c r="S283" i="62"/>
  <c r="M283" i="62"/>
  <c r="L283" i="62"/>
  <c r="E283" i="62"/>
  <c r="D283" i="62"/>
  <c r="T282" i="62"/>
  <c r="S282" i="62"/>
  <c r="M282" i="62"/>
  <c r="L282" i="62"/>
  <c r="E282" i="62"/>
  <c r="D282" i="62"/>
  <c r="T281" i="62"/>
  <c r="S281" i="62"/>
  <c r="M281" i="62"/>
  <c r="L281" i="62"/>
  <c r="E281" i="62"/>
  <c r="D281" i="62"/>
  <c r="T280" i="62"/>
  <c r="S280" i="62"/>
  <c r="M280" i="62"/>
  <c r="L280" i="62"/>
  <c r="E280" i="62"/>
  <c r="D280" i="62"/>
  <c r="T279" i="62"/>
  <c r="S279" i="62"/>
  <c r="M279" i="62"/>
  <c r="L279" i="62"/>
  <c r="E279" i="62"/>
  <c r="D279" i="62"/>
  <c r="T278" i="62"/>
  <c r="S278" i="62"/>
  <c r="M278" i="62"/>
  <c r="L278" i="62"/>
  <c r="E278" i="62"/>
  <c r="D278" i="62"/>
  <c r="T277" i="62"/>
  <c r="S277" i="62"/>
  <c r="M277" i="62"/>
  <c r="L277" i="62"/>
  <c r="E277" i="62"/>
  <c r="D277" i="62"/>
  <c r="T276" i="62"/>
  <c r="S276" i="62"/>
  <c r="M276" i="62"/>
  <c r="L276" i="62"/>
  <c r="E276" i="62"/>
  <c r="D276" i="62"/>
  <c r="T275" i="62"/>
  <c r="S275" i="62"/>
  <c r="M275" i="62"/>
  <c r="L275" i="62"/>
  <c r="E275" i="62"/>
  <c r="D275" i="62"/>
  <c r="T274" i="62"/>
  <c r="S274" i="62"/>
  <c r="M274" i="62"/>
  <c r="L274" i="62"/>
  <c r="E274" i="62"/>
  <c r="D274" i="62"/>
  <c r="T273" i="62"/>
  <c r="S273" i="62"/>
  <c r="M273" i="62"/>
  <c r="L273" i="62"/>
  <c r="E273" i="62"/>
  <c r="D273" i="62"/>
  <c r="T272" i="62"/>
  <c r="S272" i="62"/>
  <c r="M272" i="62"/>
  <c r="L272" i="62"/>
  <c r="E272" i="62"/>
  <c r="D272" i="62"/>
  <c r="T271" i="62"/>
  <c r="S271" i="62"/>
  <c r="M271" i="62"/>
  <c r="L271" i="62"/>
  <c r="E271" i="62"/>
  <c r="D271" i="62"/>
  <c r="T270" i="62"/>
  <c r="S270" i="62"/>
  <c r="M270" i="62"/>
  <c r="L270" i="62"/>
  <c r="E270" i="62"/>
  <c r="D270" i="62"/>
  <c r="T269" i="62"/>
  <c r="S269" i="62"/>
  <c r="M269" i="62"/>
  <c r="L269" i="62"/>
  <c r="E269" i="62"/>
  <c r="D269" i="62"/>
  <c r="T268" i="62"/>
  <c r="S268" i="62"/>
  <c r="M268" i="62"/>
  <c r="L268" i="62"/>
  <c r="E268" i="62"/>
  <c r="D268" i="62"/>
  <c r="T267" i="62"/>
  <c r="S267" i="62"/>
  <c r="M267" i="62"/>
  <c r="L267" i="62"/>
  <c r="E267" i="62"/>
  <c r="D267" i="62"/>
  <c r="T266" i="62"/>
  <c r="S266" i="62"/>
  <c r="M266" i="62"/>
  <c r="L266" i="62"/>
  <c r="E266" i="62"/>
  <c r="D266" i="62"/>
  <c r="T265" i="62"/>
  <c r="S265" i="62"/>
  <c r="M265" i="62"/>
  <c r="L265" i="62"/>
  <c r="E265" i="62"/>
  <c r="D265" i="62"/>
  <c r="T264" i="62"/>
  <c r="S264" i="62"/>
  <c r="M264" i="62"/>
  <c r="L264" i="62"/>
  <c r="E264" i="62"/>
  <c r="D264" i="62"/>
  <c r="T263" i="62"/>
  <c r="S263" i="62"/>
  <c r="M263" i="62"/>
  <c r="L263" i="62"/>
  <c r="E263" i="62"/>
  <c r="D263" i="62"/>
  <c r="T262" i="62"/>
  <c r="S262" i="62"/>
  <c r="M262" i="62"/>
  <c r="L262" i="62"/>
  <c r="E262" i="62"/>
  <c r="D262" i="62"/>
  <c r="T261" i="62"/>
  <c r="S261" i="62"/>
  <c r="M261" i="62"/>
  <c r="L261" i="62"/>
  <c r="E261" i="62"/>
  <c r="D261" i="62"/>
  <c r="T260" i="62"/>
  <c r="S260" i="62"/>
  <c r="M260" i="62"/>
  <c r="L260" i="62"/>
  <c r="E260" i="62"/>
  <c r="D260" i="62"/>
  <c r="T259" i="62"/>
  <c r="S259" i="62"/>
  <c r="M259" i="62"/>
  <c r="L259" i="62"/>
  <c r="E259" i="62"/>
  <c r="D259" i="62"/>
  <c r="T258" i="62"/>
  <c r="S258" i="62"/>
  <c r="M258" i="62"/>
  <c r="L258" i="62"/>
  <c r="E258" i="62"/>
  <c r="D258" i="62"/>
  <c r="T257" i="62"/>
  <c r="S257" i="62"/>
  <c r="M257" i="62"/>
  <c r="L257" i="62"/>
  <c r="E257" i="62"/>
  <c r="D257" i="62"/>
  <c r="T256" i="62"/>
  <c r="S256" i="62"/>
  <c r="M256" i="62"/>
  <c r="L256" i="62"/>
  <c r="E256" i="62"/>
  <c r="D256" i="62"/>
  <c r="T255" i="62"/>
  <c r="S255" i="62"/>
  <c r="M255" i="62"/>
  <c r="L255" i="62"/>
  <c r="E255" i="62"/>
  <c r="D255" i="62"/>
  <c r="T254" i="62"/>
  <c r="S254" i="62"/>
  <c r="M254" i="62"/>
  <c r="L254" i="62"/>
  <c r="E254" i="62"/>
  <c r="D254" i="62"/>
  <c r="T253" i="62"/>
  <c r="S253" i="62"/>
  <c r="M253" i="62"/>
  <c r="L253" i="62"/>
  <c r="E253" i="62"/>
  <c r="D253" i="62"/>
  <c r="T252" i="62"/>
  <c r="S252" i="62"/>
  <c r="M252" i="62"/>
  <c r="L252" i="62"/>
  <c r="E252" i="62"/>
  <c r="D252" i="62"/>
  <c r="T251" i="62"/>
  <c r="S251" i="62"/>
  <c r="M251" i="62"/>
  <c r="L251" i="62"/>
  <c r="E251" i="62"/>
  <c r="D251" i="62"/>
  <c r="T250" i="62"/>
  <c r="S250" i="62"/>
  <c r="M250" i="62"/>
  <c r="L250" i="62"/>
  <c r="E250" i="62"/>
  <c r="D250" i="62"/>
  <c r="T249" i="62"/>
  <c r="S249" i="62"/>
  <c r="M249" i="62"/>
  <c r="L249" i="62"/>
  <c r="E249" i="62"/>
  <c r="D249" i="62"/>
  <c r="T248" i="62"/>
  <c r="S248" i="62"/>
  <c r="M248" i="62"/>
  <c r="L248" i="62"/>
  <c r="E248" i="62"/>
  <c r="D248" i="62"/>
  <c r="T247" i="62"/>
  <c r="S247" i="62"/>
  <c r="M247" i="62"/>
  <c r="L247" i="62"/>
  <c r="E247" i="62"/>
  <c r="D247" i="62"/>
  <c r="T246" i="62"/>
  <c r="S246" i="62"/>
  <c r="M246" i="62"/>
  <c r="L246" i="62"/>
  <c r="E246" i="62"/>
  <c r="D246" i="62"/>
  <c r="T245" i="62"/>
  <c r="S245" i="62"/>
  <c r="M245" i="62"/>
  <c r="L245" i="62"/>
  <c r="E245" i="62"/>
  <c r="D245" i="62"/>
  <c r="T244" i="62"/>
  <c r="S244" i="62"/>
  <c r="M244" i="62"/>
  <c r="L244" i="62"/>
  <c r="E244" i="62"/>
  <c r="D244" i="62"/>
  <c r="T243" i="62"/>
  <c r="S243" i="62"/>
  <c r="M243" i="62"/>
  <c r="L243" i="62"/>
  <c r="E243" i="62"/>
  <c r="D243" i="62"/>
  <c r="T242" i="62"/>
  <c r="S242" i="62"/>
  <c r="M242" i="62"/>
  <c r="L242" i="62"/>
  <c r="E242" i="62"/>
  <c r="D242" i="62"/>
  <c r="T241" i="62"/>
  <c r="S241" i="62"/>
  <c r="M241" i="62"/>
  <c r="L241" i="62"/>
  <c r="E241" i="62"/>
  <c r="D241" i="62"/>
  <c r="T240" i="62"/>
  <c r="S240" i="62"/>
  <c r="M240" i="62"/>
  <c r="L240" i="62"/>
  <c r="E240" i="62"/>
  <c r="D240" i="62"/>
  <c r="T239" i="62"/>
  <c r="S239" i="62"/>
  <c r="M239" i="62"/>
  <c r="L239" i="62"/>
  <c r="E239" i="62"/>
  <c r="D239" i="62"/>
  <c r="T238" i="62"/>
  <c r="S238" i="62"/>
  <c r="M238" i="62"/>
  <c r="L238" i="62"/>
  <c r="E238" i="62"/>
  <c r="D238" i="62"/>
  <c r="T237" i="62"/>
  <c r="S237" i="62"/>
  <c r="M237" i="62"/>
  <c r="L237" i="62"/>
  <c r="E237" i="62"/>
  <c r="D237" i="62"/>
  <c r="T236" i="62"/>
  <c r="S236" i="62"/>
  <c r="M236" i="62"/>
  <c r="L236" i="62"/>
  <c r="E236" i="62"/>
  <c r="D236" i="62"/>
  <c r="T235" i="62"/>
  <c r="S235" i="62"/>
  <c r="M235" i="62"/>
  <c r="L235" i="62"/>
  <c r="E235" i="62"/>
  <c r="D235" i="62"/>
  <c r="T234" i="62"/>
  <c r="S234" i="62"/>
  <c r="M234" i="62"/>
  <c r="L234" i="62"/>
  <c r="E234" i="62"/>
  <c r="D234" i="62"/>
  <c r="T233" i="62"/>
  <c r="S233" i="62"/>
  <c r="M233" i="62"/>
  <c r="L233" i="62"/>
  <c r="E233" i="62"/>
  <c r="D233" i="62"/>
  <c r="T232" i="62"/>
  <c r="S232" i="62"/>
  <c r="M232" i="62"/>
  <c r="L232" i="62"/>
  <c r="E232" i="62"/>
  <c r="D232" i="62"/>
  <c r="T231" i="62"/>
  <c r="S231" i="62"/>
  <c r="M231" i="62"/>
  <c r="L231" i="62"/>
  <c r="E231" i="62"/>
  <c r="D231" i="62"/>
  <c r="T230" i="62"/>
  <c r="S230" i="62"/>
  <c r="M230" i="62"/>
  <c r="L230" i="62"/>
  <c r="E230" i="62"/>
  <c r="D230" i="62"/>
  <c r="T229" i="62"/>
  <c r="S229" i="62"/>
  <c r="M229" i="62"/>
  <c r="L229" i="62"/>
  <c r="E229" i="62"/>
  <c r="D229" i="62"/>
  <c r="T228" i="62"/>
  <c r="S228" i="62"/>
  <c r="M228" i="62"/>
  <c r="L228" i="62"/>
  <c r="E228" i="62"/>
  <c r="D228" i="62"/>
  <c r="T227" i="62"/>
  <c r="S227" i="62"/>
  <c r="M227" i="62"/>
  <c r="L227" i="62"/>
  <c r="E227" i="62"/>
  <c r="D227" i="62"/>
  <c r="T226" i="62"/>
  <c r="S226" i="62"/>
  <c r="M226" i="62"/>
  <c r="L226" i="62"/>
  <c r="E226" i="62"/>
  <c r="D226" i="62"/>
  <c r="T225" i="62"/>
  <c r="S225" i="62"/>
  <c r="M225" i="62"/>
  <c r="L225" i="62"/>
  <c r="E225" i="62"/>
  <c r="D225" i="62"/>
  <c r="T224" i="62"/>
  <c r="S224" i="62"/>
  <c r="M224" i="62"/>
  <c r="L224" i="62"/>
  <c r="E224" i="62"/>
  <c r="D224" i="62"/>
  <c r="T223" i="62"/>
  <c r="S223" i="62"/>
  <c r="M223" i="62"/>
  <c r="L223" i="62"/>
  <c r="E223" i="62"/>
  <c r="D223" i="62"/>
  <c r="T222" i="62"/>
  <c r="S222" i="62"/>
  <c r="M222" i="62"/>
  <c r="L222" i="62"/>
  <c r="E222" i="62"/>
  <c r="D222" i="62"/>
  <c r="T221" i="62"/>
  <c r="S221" i="62"/>
  <c r="M221" i="62"/>
  <c r="L221" i="62"/>
  <c r="E221" i="62"/>
  <c r="D221" i="62"/>
  <c r="T220" i="62"/>
  <c r="S220" i="62"/>
  <c r="M220" i="62"/>
  <c r="L220" i="62"/>
  <c r="E220" i="62"/>
  <c r="D220" i="62"/>
  <c r="T219" i="62"/>
  <c r="S219" i="62"/>
  <c r="M219" i="62"/>
  <c r="L219" i="62"/>
  <c r="E219" i="62"/>
  <c r="D219" i="62"/>
  <c r="T218" i="62"/>
  <c r="S218" i="62"/>
  <c r="M218" i="62"/>
  <c r="L218" i="62"/>
  <c r="E218" i="62"/>
  <c r="D218" i="62"/>
  <c r="T217" i="62"/>
  <c r="S217" i="62"/>
  <c r="M217" i="62"/>
  <c r="L217" i="62"/>
  <c r="E217" i="62"/>
  <c r="D217" i="62"/>
  <c r="T216" i="62"/>
  <c r="S216" i="62"/>
  <c r="M216" i="62"/>
  <c r="L216" i="62"/>
  <c r="E216" i="62"/>
  <c r="D216" i="62"/>
  <c r="T215" i="62"/>
  <c r="S215" i="62"/>
  <c r="M215" i="62"/>
  <c r="L215" i="62"/>
  <c r="E215" i="62"/>
  <c r="D215" i="62"/>
  <c r="T214" i="62"/>
  <c r="S214" i="62"/>
  <c r="M214" i="62"/>
  <c r="L214" i="62"/>
  <c r="E214" i="62"/>
  <c r="D214" i="62"/>
  <c r="T213" i="62"/>
  <c r="S213" i="62"/>
  <c r="M213" i="62"/>
  <c r="L213" i="62"/>
  <c r="E213" i="62"/>
  <c r="D213" i="62"/>
  <c r="T212" i="62"/>
  <c r="S212" i="62"/>
  <c r="M212" i="62"/>
  <c r="L212" i="62"/>
  <c r="E212" i="62"/>
  <c r="D212" i="62"/>
  <c r="T211" i="62"/>
  <c r="S211" i="62"/>
  <c r="M211" i="62"/>
  <c r="L211" i="62"/>
  <c r="E211" i="62"/>
  <c r="D211" i="62"/>
  <c r="T210" i="62"/>
  <c r="S210" i="62"/>
  <c r="M210" i="62"/>
  <c r="L210" i="62"/>
  <c r="E210" i="62"/>
  <c r="D210" i="62"/>
  <c r="T209" i="62"/>
  <c r="S209" i="62"/>
  <c r="M209" i="62"/>
  <c r="L209" i="62"/>
  <c r="E209" i="62"/>
  <c r="D209" i="62"/>
  <c r="T208" i="62"/>
  <c r="S208" i="62"/>
  <c r="M208" i="62"/>
  <c r="L208" i="62"/>
  <c r="E208" i="62"/>
  <c r="D208" i="62"/>
  <c r="T207" i="62"/>
  <c r="S207" i="62"/>
  <c r="M207" i="62"/>
  <c r="L207" i="62"/>
  <c r="E207" i="62"/>
  <c r="D207" i="62"/>
  <c r="T206" i="62"/>
  <c r="S206" i="62"/>
  <c r="M206" i="62"/>
  <c r="L206" i="62"/>
  <c r="E206" i="62"/>
  <c r="D206" i="62"/>
  <c r="T205" i="62"/>
  <c r="S205" i="62"/>
  <c r="M205" i="62"/>
  <c r="L205" i="62"/>
  <c r="E205" i="62"/>
  <c r="D205" i="62"/>
  <c r="T204" i="62"/>
  <c r="S204" i="62"/>
  <c r="M204" i="62"/>
  <c r="L204" i="62"/>
  <c r="E204" i="62"/>
  <c r="D204" i="62"/>
  <c r="T203" i="62"/>
  <c r="S203" i="62"/>
  <c r="M203" i="62"/>
  <c r="L203" i="62"/>
  <c r="E203" i="62"/>
  <c r="D203" i="62"/>
  <c r="T202" i="62"/>
  <c r="S202" i="62"/>
  <c r="M202" i="62"/>
  <c r="L202" i="62"/>
  <c r="E202" i="62"/>
  <c r="D202" i="62"/>
  <c r="T201" i="62"/>
  <c r="S201" i="62"/>
  <c r="M201" i="62"/>
  <c r="L201" i="62"/>
  <c r="E201" i="62"/>
  <c r="D201" i="62"/>
  <c r="T200" i="62"/>
  <c r="S200" i="62"/>
  <c r="M200" i="62"/>
  <c r="L200" i="62"/>
  <c r="E200" i="62"/>
  <c r="D200" i="62"/>
  <c r="T199" i="62"/>
  <c r="S199" i="62"/>
  <c r="M199" i="62"/>
  <c r="L199" i="62"/>
  <c r="E199" i="62"/>
  <c r="D199" i="62"/>
  <c r="T198" i="62"/>
  <c r="S198" i="62"/>
  <c r="M198" i="62"/>
  <c r="L198" i="62"/>
  <c r="E198" i="62"/>
  <c r="D198" i="62"/>
  <c r="T197" i="62"/>
  <c r="S197" i="62"/>
  <c r="M197" i="62"/>
  <c r="L197" i="62"/>
  <c r="E197" i="62"/>
  <c r="D197" i="62"/>
  <c r="T196" i="62"/>
  <c r="S196" i="62"/>
  <c r="M196" i="62"/>
  <c r="L196" i="62"/>
  <c r="E196" i="62"/>
  <c r="D196" i="62"/>
  <c r="T195" i="62"/>
  <c r="S195" i="62"/>
  <c r="M195" i="62"/>
  <c r="L195" i="62"/>
  <c r="E195" i="62"/>
  <c r="D195" i="62"/>
  <c r="T194" i="62"/>
  <c r="S194" i="62"/>
  <c r="M194" i="62"/>
  <c r="L194" i="62"/>
  <c r="E194" i="62"/>
  <c r="D194" i="62"/>
  <c r="T193" i="62"/>
  <c r="S193" i="62"/>
  <c r="M193" i="62"/>
  <c r="L193" i="62"/>
  <c r="E193" i="62"/>
  <c r="D193" i="62"/>
  <c r="T192" i="62"/>
  <c r="S192" i="62"/>
  <c r="M192" i="62"/>
  <c r="L192" i="62"/>
  <c r="E192" i="62"/>
  <c r="D192" i="62"/>
  <c r="T191" i="62"/>
  <c r="S191" i="62"/>
  <c r="M191" i="62"/>
  <c r="L191" i="62"/>
  <c r="E191" i="62"/>
  <c r="D191" i="62"/>
  <c r="T190" i="62"/>
  <c r="S190" i="62"/>
  <c r="M190" i="62"/>
  <c r="L190" i="62"/>
  <c r="E190" i="62"/>
  <c r="D190" i="62"/>
  <c r="T189" i="62"/>
  <c r="S189" i="62"/>
  <c r="M189" i="62"/>
  <c r="L189" i="62"/>
  <c r="E189" i="62"/>
  <c r="D189" i="62"/>
  <c r="T188" i="62"/>
  <c r="S188" i="62"/>
  <c r="M188" i="62"/>
  <c r="L188" i="62"/>
  <c r="E188" i="62"/>
  <c r="D188" i="62"/>
  <c r="T187" i="62"/>
  <c r="S187" i="62"/>
  <c r="M187" i="62"/>
  <c r="L187" i="62"/>
  <c r="E187" i="62"/>
  <c r="D187" i="62"/>
  <c r="T186" i="62"/>
  <c r="S186" i="62"/>
  <c r="M186" i="62"/>
  <c r="L186" i="62"/>
  <c r="E186" i="62"/>
  <c r="D186" i="62"/>
  <c r="T185" i="62"/>
  <c r="S185" i="62"/>
  <c r="M185" i="62"/>
  <c r="L185" i="62"/>
  <c r="E185" i="62"/>
  <c r="D185" i="62"/>
  <c r="T184" i="62"/>
  <c r="S184" i="62"/>
  <c r="M184" i="62"/>
  <c r="L184" i="62"/>
  <c r="E184" i="62"/>
  <c r="D184" i="62"/>
  <c r="T183" i="62"/>
  <c r="S183" i="62"/>
  <c r="M183" i="62"/>
  <c r="L183" i="62"/>
  <c r="E183" i="62"/>
  <c r="D183" i="62"/>
  <c r="T182" i="62"/>
  <c r="S182" i="62"/>
  <c r="M182" i="62"/>
  <c r="L182" i="62"/>
  <c r="E182" i="62"/>
  <c r="D182" i="62"/>
  <c r="T181" i="62"/>
  <c r="S181" i="62"/>
  <c r="M181" i="62"/>
  <c r="L181" i="62"/>
  <c r="E181" i="62"/>
  <c r="D181" i="62"/>
  <c r="T180" i="62"/>
  <c r="S180" i="62"/>
  <c r="M180" i="62"/>
  <c r="L180" i="62"/>
  <c r="E180" i="62"/>
  <c r="D180" i="62"/>
  <c r="T179" i="62"/>
  <c r="S179" i="62"/>
  <c r="M179" i="62"/>
  <c r="L179" i="62"/>
  <c r="E179" i="62"/>
  <c r="D179" i="62"/>
  <c r="T178" i="62"/>
  <c r="S178" i="62"/>
  <c r="M178" i="62"/>
  <c r="L178" i="62"/>
  <c r="E178" i="62"/>
  <c r="D178" i="62"/>
  <c r="T177" i="62"/>
  <c r="S177" i="62"/>
  <c r="M177" i="62"/>
  <c r="L177" i="62"/>
  <c r="E177" i="62"/>
  <c r="D177" i="62"/>
  <c r="T176" i="62"/>
  <c r="S176" i="62"/>
  <c r="M176" i="62"/>
  <c r="L176" i="62"/>
  <c r="E176" i="62"/>
  <c r="D176" i="62"/>
  <c r="T175" i="62"/>
  <c r="S175" i="62"/>
  <c r="M175" i="62"/>
  <c r="L175" i="62"/>
  <c r="E175" i="62"/>
  <c r="D175" i="62"/>
  <c r="T174" i="62"/>
  <c r="S174" i="62"/>
  <c r="M174" i="62"/>
  <c r="L174" i="62"/>
  <c r="E174" i="62"/>
  <c r="D174" i="62"/>
  <c r="T173" i="62"/>
  <c r="S173" i="62"/>
  <c r="M173" i="62"/>
  <c r="L173" i="62"/>
  <c r="E173" i="62"/>
  <c r="D173" i="62"/>
  <c r="T172" i="62"/>
  <c r="S172" i="62"/>
  <c r="M172" i="62"/>
  <c r="L172" i="62"/>
  <c r="E172" i="62"/>
  <c r="D172" i="62"/>
  <c r="T171" i="62"/>
  <c r="S171" i="62"/>
  <c r="M171" i="62"/>
  <c r="L171" i="62"/>
  <c r="E171" i="62"/>
  <c r="D171" i="62"/>
  <c r="T170" i="62"/>
  <c r="S170" i="62"/>
  <c r="M170" i="62"/>
  <c r="L170" i="62"/>
  <c r="E170" i="62"/>
  <c r="D170" i="62"/>
  <c r="T169" i="62"/>
  <c r="S169" i="62"/>
  <c r="M169" i="62"/>
  <c r="L169" i="62"/>
  <c r="E169" i="62"/>
  <c r="D169" i="62"/>
  <c r="T168" i="62"/>
  <c r="S168" i="62"/>
  <c r="M168" i="62"/>
  <c r="L168" i="62"/>
  <c r="E168" i="62"/>
  <c r="D168" i="62"/>
  <c r="T167" i="62"/>
  <c r="S167" i="62"/>
  <c r="M167" i="62"/>
  <c r="L167" i="62"/>
  <c r="E167" i="62"/>
  <c r="D167" i="62"/>
  <c r="T166" i="62"/>
  <c r="S166" i="62"/>
  <c r="M166" i="62"/>
  <c r="L166" i="62"/>
  <c r="E166" i="62"/>
  <c r="D166" i="62"/>
  <c r="T165" i="62"/>
  <c r="S165" i="62"/>
  <c r="M165" i="62"/>
  <c r="L165" i="62"/>
  <c r="E165" i="62"/>
  <c r="D165" i="62"/>
  <c r="T164" i="62"/>
  <c r="S164" i="62"/>
  <c r="M164" i="62"/>
  <c r="L164" i="62"/>
  <c r="E164" i="62"/>
  <c r="D164" i="62"/>
  <c r="T163" i="62"/>
  <c r="S163" i="62"/>
  <c r="M163" i="62"/>
  <c r="L163" i="62"/>
  <c r="E163" i="62"/>
  <c r="D163" i="62"/>
  <c r="T162" i="62"/>
  <c r="S162" i="62"/>
  <c r="M162" i="62"/>
  <c r="L162" i="62"/>
  <c r="E162" i="62"/>
  <c r="D162" i="62"/>
  <c r="T161" i="62"/>
  <c r="S161" i="62"/>
  <c r="M161" i="62"/>
  <c r="L161" i="62"/>
  <c r="E161" i="62"/>
  <c r="D161" i="62"/>
  <c r="T160" i="62"/>
  <c r="S160" i="62"/>
  <c r="M160" i="62"/>
  <c r="L160" i="62"/>
  <c r="E160" i="62"/>
  <c r="D160" i="62"/>
  <c r="T159" i="62"/>
  <c r="S159" i="62"/>
  <c r="M159" i="62"/>
  <c r="L159" i="62"/>
  <c r="E159" i="62"/>
  <c r="D159" i="62"/>
  <c r="T158" i="62"/>
  <c r="S158" i="62"/>
  <c r="M158" i="62"/>
  <c r="L158" i="62"/>
  <c r="E158" i="62"/>
  <c r="D158" i="62"/>
  <c r="T157" i="62"/>
  <c r="S157" i="62"/>
  <c r="M157" i="62"/>
  <c r="L157" i="62"/>
  <c r="E157" i="62"/>
  <c r="D157" i="62"/>
  <c r="T156" i="62"/>
  <c r="S156" i="62"/>
  <c r="M156" i="62"/>
  <c r="L156" i="62"/>
  <c r="E156" i="62"/>
  <c r="D156" i="62"/>
  <c r="T155" i="62"/>
  <c r="S155" i="62"/>
  <c r="M155" i="62"/>
  <c r="L155" i="62"/>
  <c r="E155" i="62"/>
  <c r="D155" i="62"/>
  <c r="T154" i="62"/>
  <c r="S154" i="62"/>
  <c r="M154" i="62"/>
  <c r="L154" i="62"/>
  <c r="E154" i="62"/>
  <c r="D154" i="62"/>
  <c r="T153" i="62"/>
  <c r="S153" i="62"/>
  <c r="M153" i="62"/>
  <c r="L153" i="62"/>
  <c r="E153" i="62"/>
  <c r="D153" i="62"/>
  <c r="T152" i="62"/>
  <c r="S152" i="62"/>
  <c r="M152" i="62"/>
  <c r="L152" i="62"/>
  <c r="E152" i="62"/>
  <c r="D152" i="62"/>
  <c r="T151" i="62"/>
  <c r="S151" i="62"/>
  <c r="M151" i="62"/>
  <c r="L151" i="62"/>
  <c r="E151" i="62"/>
  <c r="D151" i="62"/>
  <c r="T150" i="62"/>
  <c r="S150" i="62"/>
  <c r="M150" i="62"/>
  <c r="L150" i="62"/>
  <c r="E150" i="62"/>
  <c r="D150" i="62"/>
  <c r="T149" i="62"/>
  <c r="S149" i="62"/>
  <c r="M149" i="62"/>
  <c r="L149" i="62"/>
  <c r="E149" i="62"/>
  <c r="D149" i="62"/>
  <c r="T148" i="62"/>
  <c r="S148" i="62"/>
  <c r="M148" i="62"/>
  <c r="L148" i="62"/>
  <c r="E148" i="62"/>
  <c r="D148" i="62"/>
  <c r="T147" i="62"/>
  <c r="S147" i="62"/>
  <c r="M147" i="62"/>
  <c r="L147" i="62"/>
  <c r="E147" i="62"/>
  <c r="D147" i="62"/>
  <c r="T146" i="62"/>
  <c r="S146" i="62"/>
  <c r="M146" i="62"/>
  <c r="L146" i="62"/>
  <c r="E146" i="62"/>
  <c r="D146" i="62"/>
  <c r="T145" i="62"/>
  <c r="S145" i="62"/>
  <c r="M145" i="62"/>
  <c r="L145" i="62"/>
  <c r="E145" i="62"/>
  <c r="D145" i="62"/>
  <c r="T144" i="62"/>
  <c r="S144" i="62"/>
  <c r="M144" i="62"/>
  <c r="L144" i="62"/>
  <c r="E144" i="62"/>
  <c r="D144" i="62"/>
  <c r="T143" i="62"/>
  <c r="S143" i="62"/>
  <c r="M143" i="62"/>
  <c r="L143" i="62"/>
  <c r="E143" i="62"/>
  <c r="D143" i="62"/>
  <c r="T142" i="62"/>
  <c r="S142" i="62"/>
  <c r="M142" i="62"/>
  <c r="L142" i="62"/>
  <c r="E142" i="62"/>
  <c r="D142" i="62"/>
  <c r="T141" i="62"/>
  <c r="S141" i="62"/>
  <c r="M141" i="62"/>
  <c r="L141" i="62"/>
  <c r="E141" i="62"/>
  <c r="D141" i="62"/>
  <c r="T140" i="62"/>
  <c r="S140" i="62"/>
  <c r="M140" i="62"/>
  <c r="L140" i="62"/>
  <c r="E140" i="62"/>
  <c r="D140" i="62"/>
  <c r="T139" i="62"/>
  <c r="S139" i="62"/>
  <c r="M139" i="62"/>
  <c r="L139" i="62"/>
  <c r="E139" i="62"/>
  <c r="D139" i="62"/>
  <c r="T138" i="62"/>
  <c r="S138" i="62"/>
  <c r="M138" i="62"/>
  <c r="L138" i="62"/>
  <c r="E138" i="62"/>
  <c r="D138" i="62"/>
  <c r="T137" i="62"/>
  <c r="S137" i="62"/>
  <c r="M137" i="62"/>
  <c r="L137" i="62"/>
  <c r="E137" i="62"/>
  <c r="D137" i="62"/>
  <c r="T136" i="62"/>
  <c r="S136" i="62"/>
  <c r="M136" i="62"/>
  <c r="L136" i="62"/>
  <c r="E136" i="62"/>
  <c r="D136" i="62"/>
  <c r="T135" i="62"/>
  <c r="S135" i="62"/>
  <c r="M135" i="62"/>
  <c r="L135" i="62"/>
  <c r="E135" i="62"/>
  <c r="D135" i="62"/>
  <c r="T134" i="62"/>
  <c r="S134" i="62"/>
  <c r="M134" i="62"/>
  <c r="L134" i="62"/>
  <c r="E134" i="62"/>
  <c r="D134" i="62"/>
  <c r="T133" i="62"/>
  <c r="S133" i="62"/>
  <c r="M133" i="62"/>
  <c r="L133" i="62"/>
  <c r="E133" i="62"/>
  <c r="D133" i="62"/>
  <c r="T132" i="62"/>
  <c r="S132" i="62"/>
  <c r="M132" i="62"/>
  <c r="L132" i="62"/>
  <c r="E132" i="62"/>
  <c r="D132" i="62"/>
  <c r="T131" i="62"/>
  <c r="S131" i="62"/>
  <c r="M131" i="62"/>
  <c r="L131" i="62"/>
  <c r="E131" i="62"/>
  <c r="D131" i="62"/>
  <c r="T130" i="62"/>
  <c r="S130" i="62"/>
  <c r="M130" i="62"/>
  <c r="L130" i="62"/>
  <c r="E130" i="62"/>
  <c r="D130" i="62"/>
  <c r="T129" i="62"/>
  <c r="S129" i="62"/>
  <c r="M129" i="62"/>
  <c r="L129" i="62"/>
  <c r="E129" i="62"/>
  <c r="D129" i="62"/>
  <c r="T128" i="62"/>
  <c r="S128" i="62"/>
  <c r="M128" i="62"/>
  <c r="L128" i="62"/>
  <c r="E128" i="62"/>
  <c r="D128" i="62"/>
  <c r="T127" i="62"/>
  <c r="S127" i="62"/>
  <c r="M127" i="62"/>
  <c r="L127" i="62"/>
  <c r="E127" i="62"/>
  <c r="D127" i="62"/>
  <c r="T126" i="62"/>
  <c r="S126" i="62"/>
  <c r="M126" i="62"/>
  <c r="L126" i="62"/>
  <c r="E126" i="62"/>
  <c r="D126" i="62"/>
  <c r="T125" i="62"/>
  <c r="S125" i="62"/>
  <c r="M125" i="62"/>
  <c r="L125" i="62"/>
  <c r="E125" i="62"/>
  <c r="D125" i="62"/>
  <c r="T124" i="62"/>
  <c r="S124" i="62"/>
  <c r="M124" i="62"/>
  <c r="L124" i="62"/>
  <c r="E124" i="62"/>
  <c r="D124" i="62"/>
  <c r="T123" i="62"/>
  <c r="S123" i="62"/>
  <c r="M123" i="62"/>
  <c r="L123" i="62"/>
  <c r="E123" i="62"/>
  <c r="D123" i="62"/>
  <c r="T122" i="62"/>
  <c r="S122" i="62"/>
  <c r="M122" i="62"/>
  <c r="L122" i="62"/>
  <c r="E122" i="62"/>
  <c r="D122" i="62"/>
  <c r="T121" i="62"/>
  <c r="S121" i="62"/>
  <c r="M121" i="62"/>
  <c r="L121" i="62"/>
  <c r="E121" i="62"/>
  <c r="D121" i="62"/>
  <c r="T120" i="62"/>
  <c r="S120" i="62"/>
  <c r="M120" i="62"/>
  <c r="L120" i="62"/>
  <c r="E120" i="62"/>
  <c r="D120" i="62"/>
  <c r="T119" i="62"/>
  <c r="S119" i="62"/>
  <c r="M119" i="62"/>
  <c r="L119" i="62"/>
  <c r="E119" i="62"/>
  <c r="D119" i="62"/>
  <c r="T118" i="62"/>
  <c r="S118" i="62"/>
  <c r="M118" i="62"/>
  <c r="L118" i="62"/>
  <c r="E118" i="62"/>
  <c r="D118" i="62"/>
  <c r="T117" i="62"/>
  <c r="S117" i="62"/>
  <c r="M117" i="62"/>
  <c r="L117" i="62"/>
  <c r="E117" i="62"/>
  <c r="D117" i="62"/>
  <c r="T116" i="62"/>
  <c r="S116" i="62"/>
  <c r="M116" i="62"/>
  <c r="L116" i="62"/>
  <c r="E116" i="62"/>
  <c r="D116" i="62"/>
  <c r="T115" i="62"/>
  <c r="S115" i="62"/>
  <c r="M115" i="62"/>
  <c r="L115" i="62"/>
  <c r="E115" i="62"/>
  <c r="D115" i="62"/>
  <c r="T114" i="62"/>
  <c r="S114" i="62"/>
  <c r="M114" i="62"/>
  <c r="L114" i="62"/>
  <c r="E114" i="62"/>
  <c r="D114" i="62"/>
  <c r="T113" i="62"/>
  <c r="S113" i="62"/>
  <c r="M113" i="62"/>
  <c r="L113" i="62"/>
  <c r="E113" i="62"/>
  <c r="D113" i="62"/>
  <c r="T112" i="62"/>
  <c r="S112" i="62"/>
  <c r="M112" i="62"/>
  <c r="L112" i="62"/>
  <c r="E112" i="62"/>
  <c r="D112" i="62"/>
  <c r="T111" i="62"/>
  <c r="S111" i="62"/>
  <c r="M111" i="62"/>
  <c r="L111" i="62"/>
  <c r="E111" i="62"/>
  <c r="D111" i="62"/>
  <c r="T110" i="62"/>
  <c r="S110" i="62"/>
  <c r="M110" i="62"/>
  <c r="L110" i="62"/>
  <c r="E110" i="62"/>
  <c r="D110" i="62"/>
  <c r="T109" i="62"/>
  <c r="S109" i="62"/>
  <c r="M109" i="62"/>
  <c r="L109" i="62"/>
  <c r="E109" i="62"/>
  <c r="D109" i="62"/>
  <c r="T108" i="62"/>
  <c r="S108" i="62"/>
  <c r="M108" i="62"/>
  <c r="L108" i="62"/>
  <c r="E108" i="62"/>
  <c r="D108" i="62"/>
  <c r="T107" i="62"/>
  <c r="S107" i="62"/>
  <c r="M107" i="62"/>
  <c r="L107" i="62"/>
  <c r="E107" i="62"/>
  <c r="D107" i="62"/>
  <c r="T106" i="62"/>
  <c r="S106" i="62"/>
  <c r="M106" i="62"/>
  <c r="L106" i="62"/>
  <c r="E106" i="62"/>
  <c r="D106" i="62"/>
  <c r="T105" i="62"/>
  <c r="S105" i="62"/>
  <c r="M105" i="62"/>
  <c r="L105" i="62"/>
  <c r="E105" i="62"/>
  <c r="D105" i="62"/>
  <c r="T104" i="62"/>
  <c r="S104" i="62"/>
  <c r="M104" i="62"/>
  <c r="L104" i="62"/>
  <c r="E104" i="62"/>
  <c r="D104" i="62"/>
  <c r="T103" i="62"/>
  <c r="S103" i="62"/>
  <c r="M103" i="62"/>
  <c r="L103" i="62"/>
  <c r="E103" i="62"/>
  <c r="D103" i="62"/>
  <c r="T102" i="62"/>
  <c r="S102" i="62"/>
  <c r="M102" i="62"/>
  <c r="L102" i="62"/>
  <c r="E102" i="62"/>
  <c r="D102" i="62"/>
  <c r="T101" i="62"/>
  <c r="S101" i="62"/>
  <c r="M101" i="62"/>
  <c r="L101" i="62"/>
  <c r="E101" i="62"/>
  <c r="D101" i="62"/>
  <c r="T100" i="62"/>
  <c r="S100" i="62"/>
  <c r="M100" i="62"/>
  <c r="L100" i="62"/>
  <c r="E100" i="62"/>
  <c r="D100" i="62"/>
  <c r="T99" i="62"/>
  <c r="S99" i="62"/>
  <c r="M99" i="62"/>
  <c r="L99" i="62"/>
  <c r="E99" i="62"/>
  <c r="D99" i="62"/>
  <c r="T98" i="62"/>
  <c r="S98" i="62"/>
  <c r="M98" i="62"/>
  <c r="L98" i="62"/>
  <c r="E98" i="62"/>
  <c r="D98" i="62"/>
  <c r="T97" i="62"/>
  <c r="S97" i="62"/>
  <c r="M97" i="62"/>
  <c r="L97" i="62"/>
  <c r="E97" i="62"/>
  <c r="D97" i="62"/>
  <c r="T96" i="62"/>
  <c r="S96" i="62"/>
  <c r="M96" i="62"/>
  <c r="L96" i="62"/>
  <c r="E96" i="62"/>
  <c r="D96" i="62"/>
  <c r="T95" i="62"/>
  <c r="S95" i="62"/>
  <c r="M95" i="62"/>
  <c r="L95" i="62"/>
  <c r="E95" i="62"/>
  <c r="D95" i="62"/>
  <c r="T94" i="62"/>
  <c r="S94" i="62"/>
  <c r="M94" i="62"/>
  <c r="L94" i="62"/>
  <c r="E94" i="62"/>
  <c r="D94" i="62"/>
  <c r="T93" i="62"/>
  <c r="S93" i="62"/>
  <c r="M93" i="62"/>
  <c r="L93" i="62"/>
  <c r="E93" i="62"/>
  <c r="D93" i="62"/>
  <c r="T92" i="62"/>
  <c r="S92" i="62"/>
  <c r="M92" i="62"/>
  <c r="L92" i="62"/>
  <c r="E92" i="62"/>
  <c r="D92" i="62"/>
  <c r="T91" i="62"/>
  <c r="S91" i="62"/>
  <c r="M91" i="62"/>
  <c r="L91" i="62"/>
  <c r="E91" i="62"/>
  <c r="D91" i="62"/>
  <c r="T90" i="62"/>
  <c r="S90" i="62"/>
  <c r="M90" i="62"/>
  <c r="L90" i="62"/>
  <c r="E90" i="62"/>
  <c r="D90" i="62"/>
  <c r="T89" i="62"/>
  <c r="S89" i="62"/>
  <c r="M89" i="62"/>
  <c r="L89" i="62"/>
  <c r="E89" i="62"/>
  <c r="D89" i="62"/>
  <c r="T88" i="62"/>
  <c r="S88" i="62"/>
  <c r="M88" i="62"/>
  <c r="L88" i="62"/>
  <c r="E88" i="62"/>
  <c r="D88" i="62"/>
  <c r="T87" i="62"/>
  <c r="S87" i="62"/>
  <c r="M87" i="62"/>
  <c r="L87" i="62"/>
  <c r="E87" i="62"/>
  <c r="D87" i="62"/>
  <c r="T86" i="62"/>
  <c r="S86" i="62"/>
  <c r="M86" i="62"/>
  <c r="L86" i="62"/>
  <c r="E86" i="62"/>
  <c r="D86" i="62"/>
  <c r="T85" i="62"/>
  <c r="S85" i="62"/>
  <c r="M85" i="62"/>
  <c r="L85" i="62"/>
  <c r="E85" i="62"/>
  <c r="D85" i="62"/>
  <c r="T84" i="62"/>
  <c r="S84" i="62"/>
  <c r="M84" i="62"/>
  <c r="L84" i="62"/>
  <c r="E84" i="62"/>
  <c r="D84" i="62"/>
  <c r="T83" i="62"/>
  <c r="S83" i="62"/>
  <c r="M83" i="62"/>
  <c r="L83" i="62"/>
  <c r="E83" i="62"/>
  <c r="D83" i="62"/>
  <c r="T82" i="62"/>
  <c r="S82" i="62"/>
  <c r="M82" i="62"/>
  <c r="L82" i="62"/>
  <c r="E82" i="62"/>
  <c r="D82" i="62"/>
  <c r="T81" i="62"/>
  <c r="S81" i="62"/>
  <c r="M81" i="62"/>
  <c r="L81" i="62"/>
  <c r="E81" i="62"/>
  <c r="D81" i="62"/>
  <c r="T80" i="62"/>
  <c r="S80" i="62"/>
  <c r="M80" i="62"/>
  <c r="L80" i="62"/>
  <c r="E80" i="62"/>
  <c r="D80" i="62"/>
  <c r="T79" i="62"/>
  <c r="S79" i="62"/>
  <c r="M79" i="62"/>
  <c r="L79" i="62"/>
  <c r="E79" i="62"/>
  <c r="D79" i="62"/>
  <c r="T78" i="62"/>
  <c r="S78" i="62"/>
  <c r="M78" i="62"/>
  <c r="L78" i="62"/>
  <c r="E78" i="62"/>
  <c r="D78" i="62"/>
  <c r="T77" i="62"/>
  <c r="S77" i="62"/>
  <c r="M77" i="62"/>
  <c r="L77" i="62"/>
  <c r="E77" i="62"/>
  <c r="D77" i="62"/>
  <c r="T76" i="62"/>
  <c r="S76" i="62"/>
  <c r="M76" i="62"/>
  <c r="L76" i="62"/>
  <c r="E76" i="62"/>
  <c r="D76" i="62"/>
  <c r="T75" i="62"/>
  <c r="S75" i="62"/>
  <c r="M75" i="62"/>
  <c r="L75" i="62"/>
  <c r="E75" i="62"/>
  <c r="D75" i="62"/>
  <c r="T74" i="62"/>
  <c r="S74" i="62"/>
  <c r="M74" i="62"/>
  <c r="L74" i="62"/>
  <c r="E74" i="62"/>
  <c r="D74" i="62"/>
  <c r="T73" i="62"/>
  <c r="S73" i="62"/>
  <c r="M73" i="62"/>
  <c r="L73" i="62"/>
  <c r="E73" i="62"/>
  <c r="D73" i="62"/>
  <c r="T72" i="62"/>
  <c r="S72" i="62"/>
  <c r="M72" i="62"/>
  <c r="L72" i="62"/>
  <c r="E72" i="62"/>
  <c r="D72" i="62"/>
  <c r="T71" i="62"/>
  <c r="S71" i="62"/>
  <c r="M71" i="62"/>
  <c r="L71" i="62"/>
  <c r="E71" i="62"/>
  <c r="D71" i="62"/>
  <c r="T70" i="62"/>
  <c r="S70" i="62"/>
  <c r="M70" i="62"/>
  <c r="L70" i="62"/>
  <c r="E70" i="62"/>
  <c r="D70" i="62"/>
  <c r="T69" i="62"/>
  <c r="S69" i="62"/>
  <c r="M69" i="62"/>
  <c r="L69" i="62"/>
  <c r="E69" i="62"/>
  <c r="D69" i="62"/>
  <c r="T68" i="62"/>
  <c r="S68" i="62"/>
  <c r="M68" i="62"/>
  <c r="L68" i="62"/>
  <c r="E68" i="62"/>
  <c r="D68" i="62"/>
  <c r="T67" i="62"/>
  <c r="S67" i="62"/>
  <c r="M67" i="62"/>
  <c r="L67" i="62"/>
  <c r="E67" i="62"/>
  <c r="D67" i="62"/>
  <c r="T66" i="62"/>
  <c r="S66" i="62"/>
  <c r="M66" i="62"/>
  <c r="L66" i="62"/>
  <c r="E66" i="62"/>
  <c r="D66" i="62"/>
  <c r="T65" i="62"/>
  <c r="S65" i="62"/>
  <c r="M65" i="62"/>
  <c r="L65" i="62"/>
  <c r="E65" i="62"/>
  <c r="D65" i="62"/>
  <c r="T64" i="62"/>
  <c r="S64" i="62"/>
  <c r="M64" i="62"/>
  <c r="L64" i="62"/>
  <c r="E64" i="62"/>
  <c r="D64" i="62"/>
  <c r="T63" i="62"/>
  <c r="S63" i="62"/>
  <c r="M63" i="62"/>
  <c r="L63" i="62"/>
  <c r="E63" i="62"/>
  <c r="D63" i="62"/>
  <c r="T62" i="62"/>
  <c r="S62" i="62"/>
  <c r="M62" i="62"/>
  <c r="L62" i="62"/>
  <c r="E62" i="62"/>
  <c r="D62" i="62"/>
  <c r="T61" i="62"/>
  <c r="S61" i="62"/>
  <c r="M61" i="62"/>
  <c r="L61" i="62"/>
  <c r="E61" i="62"/>
  <c r="D61" i="62"/>
  <c r="T60" i="62"/>
  <c r="S60" i="62"/>
  <c r="M60" i="62"/>
  <c r="L60" i="62"/>
  <c r="E60" i="62"/>
  <c r="D60" i="62"/>
  <c r="T59" i="62"/>
  <c r="S59" i="62"/>
  <c r="M59" i="62"/>
  <c r="L59" i="62"/>
  <c r="E59" i="62"/>
  <c r="D59" i="62"/>
  <c r="T58" i="62"/>
  <c r="S58" i="62"/>
  <c r="M58" i="62"/>
  <c r="L58" i="62"/>
  <c r="E58" i="62"/>
  <c r="D58" i="62"/>
  <c r="T57" i="62"/>
  <c r="S57" i="62"/>
  <c r="M57" i="62"/>
  <c r="L57" i="62"/>
  <c r="E57" i="62"/>
  <c r="D57" i="62"/>
  <c r="T56" i="62"/>
  <c r="S56" i="62"/>
  <c r="M56" i="62"/>
  <c r="L56" i="62"/>
  <c r="E56" i="62"/>
  <c r="D56" i="62"/>
  <c r="T55" i="62"/>
  <c r="S55" i="62"/>
  <c r="M55" i="62"/>
  <c r="L55" i="62"/>
  <c r="E55" i="62"/>
  <c r="D55" i="62"/>
  <c r="T54" i="62"/>
  <c r="S54" i="62"/>
  <c r="M54" i="62"/>
  <c r="L54" i="62"/>
  <c r="E54" i="62"/>
  <c r="D54" i="62"/>
  <c r="T53" i="62"/>
  <c r="S53" i="62"/>
  <c r="M53" i="62"/>
  <c r="L53" i="62"/>
  <c r="E53" i="62"/>
  <c r="D53" i="62"/>
  <c r="T52" i="62"/>
  <c r="S52" i="62"/>
  <c r="M52" i="62"/>
  <c r="L52" i="62"/>
  <c r="E52" i="62"/>
  <c r="D52" i="62"/>
  <c r="T51" i="62"/>
  <c r="S51" i="62"/>
  <c r="M51" i="62"/>
  <c r="L51" i="62"/>
  <c r="E51" i="62"/>
  <c r="D51" i="62"/>
  <c r="T50" i="62"/>
  <c r="S50" i="62"/>
  <c r="M50" i="62"/>
  <c r="L50" i="62"/>
  <c r="E50" i="62"/>
  <c r="D50" i="62"/>
  <c r="T49" i="62"/>
  <c r="S49" i="62"/>
  <c r="M49" i="62"/>
  <c r="L49" i="62"/>
  <c r="E49" i="62"/>
  <c r="D49" i="62"/>
  <c r="T48" i="62"/>
  <c r="S48" i="62"/>
  <c r="M48" i="62"/>
  <c r="L48" i="62"/>
  <c r="E48" i="62"/>
  <c r="D48" i="62"/>
  <c r="T47" i="62"/>
  <c r="S47" i="62"/>
  <c r="M47" i="62"/>
  <c r="L47" i="62"/>
  <c r="E47" i="62"/>
  <c r="D47" i="62"/>
  <c r="T46" i="62"/>
  <c r="S46" i="62"/>
  <c r="M46" i="62"/>
  <c r="L46" i="62"/>
  <c r="E46" i="62"/>
  <c r="D46" i="62"/>
  <c r="T45" i="62"/>
  <c r="S45" i="62"/>
  <c r="M45" i="62"/>
  <c r="L45" i="62"/>
  <c r="E45" i="62"/>
  <c r="D45" i="62"/>
  <c r="T44" i="62"/>
  <c r="S44" i="62"/>
  <c r="M44" i="62"/>
  <c r="L44" i="62"/>
  <c r="E44" i="62"/>
  <c r="D44" i="62"/>
  <c r="T43" i="62"/>
  <c r="S43" i="62"/>
  <c r="M43" i="62"/>
  <c r="L43" i="62"/>
  <c r="E43" i="62"/>
  <c r="D43" i="62"/>
  <c r="T42" i="62"/>
  <c r="S42" i="62"/>
  <c r="M42" i="62"/>
  <c r="L42" i="62"/>
  <c r="E42" i="62"/>
  <c r="D42" i="62"/>
  <c r="T41" i="62"/>
  <c r="S41" i="62"/>
  <c r="M41" i="62"/>
  <c r="L41" i="62"/>
  <c r="E41" i="62"/>
  <c r="D41" i="62"/>
  <c r="T40" i="62"/>
  <c r="S40" i="62"/>
  <c r="M40" i="62"/>
  <c r="L40" i="62"/>
  <c r="E40" i="62"/>
  <c r="D40" i="62"/>
  <c r="T39" i="62"/>
  <c r="S39" i="62"/>
  <c r="M39" i="62"/>
  <c r="L39" i="62"/>
  <c r="E39" i="62"/>
  <c r="D39" i="62"/>
  <c r="T38" i="62"/>
  <c r="S38" i="62"/>
  <c r="M38" i="62"/>
  <c r="L38" i="62"/>
  <c r="E38" i="62"/>
  <c r="D38" i="62"/>
  <c r="T37" i="62"/>
  <c r="S37" i="62"/>
  <c r="M37" i="62"/>
  <c r="L37" i="62"/>
  <c r="E37" i="62"/>
  <c r="D37" i="62"/>
  <c r="T36" i="62"/>
  <c r="S36" i="62"/>
  <c r="M36" i="62"/>
  <c r="L36" i="62"/>
  <c r="E36" i="62"/>
  <c r="D36" i="62"/>
  <c r="T35" i="62"/>
  <c r="S35" i="62"/>
  <c r="M35" i="62"/>
  <c r="L35" i="62"/>
  <c r="E35" i="62"/>
  <c r="D35" i="62"/>
  <c r="T34" i="62"/>
  <c r="S34" i="62"/>
  <c r="M34" i="62"/>
  <c r="L34" i="62"/>
  <c r="E34" i="62"/>
  <c r="D34" i="62"/>
  <c r="T33" i="62"/>
  <c r="S33" i="62"/>
  <c r="M33" i="62"/>
  <c r="L33" i="62"/>
  <c r="E33" i="62"/>
  <c r="D33" i="62"/>
  <c r="T32" i="62"/>
  <c r="S32" i="62"/>
  <c r="M32" i="62"/>
  <c r="L32" i="62"/>
  <c r="E32" i="62"/>
  <c r="D32" i="62"/>
  <c r="T31" i="62"/>
  <c r="S31" i="62"/>
  <c r="M31" i="62"/>
  <c r="L31" i="62"/>
  <c r="E31" i="62"/>
  <c r="D31" i="62"/>
  <c r="T30" i="62"/>
  <c r="S30" i="62"/>
  <c r="M30" i="62"/>
  <c r="L30" i="62"/>
  <c r="E30" i="62"/>
  <c r="D30" i="62"/>
  <c r="T29" i="62"/>
  <c r="S29" i="62"/>
  <c r="M29" i="62"/>
  <c r="L29" i="62"/>
  <c r="E29" i="62"/>
  <c r="D29" i="62"/>
  <c r="T28" i="62"/>
  <c r="S28" i="62"/>
  <c r="M28" i="62"/>
  <c r="L28" i="62"/>
  <c r="E28" i="62"/>
  <c r="D28" i="62"/>
  <c r="T27" i="62"/>
  <c r="S27" i="62"/>
  <c r="M27" i="62"/>
  <c r="L27" i="62"/>
  <c r="E27" i="62"/>
  <c r="D27" i="62"/>
  <c r="T26" i="62"/>
  <c r="S26" i="62"/>
  <c r="M26" i="62"/>
  <c r="L26" i="62"/>
  <c r="E26" i="62"/>
  <c r="D26" i="62"/>
  <c r="T25" i="62"/>
  <c r="S25" i="62"/>
  <c r="M25" i="62"/>
  <c r="L25" i="62"/>
  <c r="E25" i="62"/>
  <c r="D25" i="62"/>
  <c r="T24" i="62"/>
  <c r="S24" i="62"/>
  <c r="M24" i="62"/>
  <c r="L24" i="62"/>
  <c r="E24" i="62"/>
  <c r="D24" i="62"/>
  <c r="T23" i="62"/>
  <c r="S23" i="62"/>
  <c r="M23" i="62"/>
  <c r="L23" i="62"/>
  <c r="E23" i="62"/>
  <c r="D23" i="62"/>
  <c r="T22" i="62"/>
  <c r="S22" i="62"/>
  <c r="M22" i="62"/>
  <c r="L22" i="62"/>
  <c r="E22" i="62"/>
  <c r="D22" i="62"/>
  <c r="T21" i="62"/>
  <c r="S21" i="62"/>
  <c r="M21" i="62"/>
  <c r="L21" i="62"/>
  <c r="E21" i="62"/>
  <c r="D21" i="62"/>
  <c r="T20" i="62"/>
  <c r="S20" i="62"/>
  <c r="M20" i="62"/>
  <c r="L20" i="62"/>
  <c r="E20" i="62"/>
  <c r="D20" i="62"/>
  <c r="T19" i="62"/>
  <c r="S19" i="62"/>
  <c r="M19" i="62"/>
  <c r="L19" i="62"/>
  <c r="E19" i="62"/>
  <c r="D19" i="62"/>
  <c r="T18" i="62"/>
  <c r="S18" i="62"/>
  <c r="M18" i="62"/>
  <c r="L18" i="62"/>
  <c r="E18" i="62"/>
  <c r="D18" i="62"/>
  <c r="T17" i="62"/>
  <c r="S17" i="62"/>
  <c r="M17" i="62"/>
  <c r="L17" i="62"/>
  <c r="E17" i="62"/>
  <c r="D17" i="62"/>
  <c r="T16" i="62"/>
  <c r="S16" i="62"/>
  <c r="M16" i="62"/>
  <c r="L16" i="62"/>
  <c r="E16" i="62"/>
  <c r="D16" i="62"/>
  <c r="T15" i="62"/>
  <c r="S15" i="62"/>
  <c r="M15" i="62"/>
  <c r="L15" i="62"/>
  <c r="E15" i="62"/>
  <c r="D15" i="62"/>
  <c r="T14" i="62"/>
  <c r="S14" i="62"/>
  <c r="M14" i="62"/>
  <c r="L14" i="62"/>
  <c r="E14" i="62"/>
  <c r="D14" i="62"/>
  <c r="T13" i="62"/>
  <c r="S13" i="62"/>
  <c r="M13" i="62"/>
  <c r="L13" i="62"/>
  <c r="E13" i="62"/>
  <c r="D13" i="62"/>
  <c r="T12" i="62"/>
  <c r="S12" i="62"/>
  <c r="M12" i="62"/>
  <c r="L12" i="62"/>
  <c r="E12" i="62"/>
  <c r="D12" i="62"/>
  <c r="T11" i="62"/>
  <c r="S11" i="62"/>
  <c r="M11" i="62"/>
  <c r="L11" i="62"/>
  <c r="E11" i="62"/>
  <c r="D11" i="62"/>
  <c r="T10" i="62"/>
  <c r="S10" i="62"/>
  <c r="M10" i="62"/>
  <c r="L10" i="62"/>
  <c r="E10" i="62"/>
  <c r="D10" i="62"/>
  <c r="T9" i="62"/>
  <c r="S9" i="62"/>
  <c r="M9" i="62"/>
  <c r="L9" i="62"/>
  <c r="E9" i="62"/>
  <c r="D9" i="62"/>
  <c r="T8" i="62"/>
  <c r="S8" i="62"/>
  <c r="M8" i="62"/>
  <c r="L8" i="62"/>
  <c r="E8" i="62"/>
  <c r="D8" i="62"/>
  <c r="T7" i="62"/>
  <c r="S7" i="62"/>
  <c r="M7" i="62"/>
  <c r="L7" i="62"/>
  <c r="E7" i="62"/>
  <c r="D7" i="62"/>
  <c r="T6" i="62"/>
  <c r="S6" i="62"/>
  <c r="M6" i="62"/>
  <c r="L6" i="62"/>
  <c r="E6" i="62"/>
  <c r="D6" i="62"/>
  <c r="T5" i="62"/>
  <c r="S5" i="62"/>
  <c r="M5" i="62"/>
  <c r="L5" i="62"/>
  <c r="E5" i="62"/>
  <c r="D5" i="62"/>
  <c r="K22" i="61"/>
  <c r="J22" i="61"/>
  <c r="H22" i="61"/>
  <c r="I22" i="61" s="1"/>
  <c r="D22" i="61"/>
  <c r="E22" i="61" s="1"/>
  <c r="B22" i="61"/>
  <c r="C22" i="61" s="1"/>
  <c r="K21" i="61"/>
  <c r="J21" i="61"/>
  <c r="H21" i="61"/>
  <c r="D21" i="61"/>
  <c r="E21" i="61" s="1"/>
  <c r="B21" i="61"/>
  <c r="C21" i="61" s="1"/>
  <c r="K20" i="61"/>
  <c r="J20" i="61"/>
  <c r="H20" i="61"/>
  <c r="I20" i="61" s="1"/>
  <c r="D20" i="61"/>
  <c r="E20" i="61" s="1"/>
  <c r="B20" i="61"/>
  <c r="C20" i="61" s="1"/>
  <c r="K19" i="61"/>
  <c r="J19" i="61"/>
  <c r="H19" i="61"/>
  <c r="I19" i="61" s="1"/>
  <c r="D19" i="61"/>
  <c r="E19" i="61" s="1"/>
  <c r="B19" i="61"/>
  <c r="C19" i="61" s="1"/>
  <c r="K18" i="61"/>
  <c r="J18" i="61"/>
  <c r="H18" i="61"/>
  <c r="I18" i="61" s="1"/>
  <c r="D18" i="61"/>
  <c r="E18" i="61" s="1"/>
  <c r="B18" i="61"/>
  <c r="C18" i="61" s="1"/>
  <c r="K17" i="61"/>
  <c r="J17" i="61"/>
  <c r="H17" i="61"/>
  <c r="I17" i="61" s="1"/>
  <c r="D17" i="61"/>
  <c r="E17" i="61" s="1"/>
  <c r="B17" i="61"/>
  <c r="C17" i="61" s="1"/>
  <c r="K16" i="61"/>
  <c r="J16" i="61"/>
  <c r="H16" i="61"/>
  <c r="I16" i="61" s="1"/>
  <c r="D16" i="61"/>
  <c r="E16" i="61" s="1"/>
  <c r="B16" i="61"/>
  <c r="C16" i="61" s="1"/>
  <c r="K15" i="61"/>
  <c r="J15" i="61"/>
  <c r="H15" i="61"/>
  <c r="I15" i="61" s="1"/>
  <c r="D15" i="61"/>
  <c r="E15" i="61" s="1"/>
  <c r="B15" i="61"/>
  <c r="C15" i="61" s="1"/>
  <c r="K14" i="61"/>
  <c r="J14" i="61"/>
  <c r="H14" i="61"/>
  <c r="I14" i="61" s="1"/>
  <c r="D14" i="61"/>
  <c r="E14" i="61" s="1"/>
  <c r="B14" i="61"/>
  <c r="C14" i="61" s="1"/>
  <c r="K13" i="61"/>
  <c r="J13" i="61"/>
  <c r="H13" i="61"/>
  <c r="D13" i="61"/>
  <c r="E13" i="61" s="1"/>
  <c r="B13" i="61"/>
  <c r="C13" i="61" s="1"/>
  <c r="K12" i="61"/>
  <c r="J12" i="61"/>
  <c r="H12" i="61"/>
  <c r="I12" i="61" s="1"/>
  <c r="D12" i="61"/>
  <c r="E12" i="61" s="1"/>
  <c r="B12" i="61"/>
  <c r="C12" i="61" s="1"/>
  <c r="K11" i="61"/>
  <c r="J11" i="61"/>
  <c r="H11" i="61"/>
  <c r="I11" i="61" s="1"/>
  <c r="D11" i="61"/>
  <c r="E11" i="61" s="1"/>
  <c r="B11" i="61"/>
  <c r="C11" i="61" s="1"/>
  <c r="K10" i="61"/>
  <c r="J10" i="61"/>
  <c r="H10" i="61"/>
  <c r="I10" i="61" s="1"/>
  <c r="D10" i="61"/>
  <c r="E10" i="61" s="1"/>
  <c r="B10" i="61"/>
  <c r="C10" i="61" s="1"/>
  <c r="K9" i="61"/>
  <c r="J9" i="61"/>
  <c r="H9" i="61"/>
  <c r="I9" i="61" s="1"/>
  <c r="D9" i="61"/>
  <c r="E9" i="61" s="1"/>
  <c r="B9" i="61"/>
  <c r="C9" i="61" s="1"/>
  <c r="F19" i="61" l="1"/>
  <c r="F15" i="61"/>
  <c r="F11" i="61"/>
  <c r="F12" i="61"/>
  <c r="L12" i="61" s="1"/>
  <c r="F20" i="61"/>
  <c r="L20" i="61" s="1"/>
  <c r="F22" i="61"/>
  <c r="F9" i="61"/>
  <c r="G9" i="61" s="1"/>
  <c r="F13" i="61"/>
  <c r="G13" i="61" s="1"/>
  <c r="F17" i="61"/>
  <c r="G17" i="61" s="1"/>
  <c r="F10" i="61"/>
  <c r="G10" i="61" s="1"/>
  <c r="F14" i="61"/>
  <c r="F18" i="61"/>
  <c r="G18" i="61" s="1"/>
  <c r="F21" i="61"/>
  <c r="G21" i="61" s="1"/>
  <c r="F16" i="61"/>
  <c r="G16" i="61" s="1"/>
  <c r="L11" i="61"/>
  <c r="L19" i="61"/>
  <c r="F922" i="62"/>
  <c r="U9" i="62"/>
  <c r="H33" i="61" s="1"/>
  <c r="E33" i="61" s="1"/>
  <c r="U791" i="62"/>
  <c r="G11" i="61"/>
  <c r="N943" i="62"/>
  <c r="U8" i="62"/>
  <c r="H31" i="61" s="1"/>
  <c r="E31" i="61" s="1"/>
  <c r="F319" i="62"/>
  <c r="U425" i="62"/>
  <c r="U33" i="62"/>
  <c r="F55" i="62"/>
  <c r="F127" i="62"/>
  <c r="U233" i="62"/>
  <c r="N276" i="62"/>
  <c r="U297" i="62"/>
  <c r="N404" i="62"/>
  <c r="U489" i="62"/>
  <c r="F527" i="62"/>
  <c r="U633" i="62"/>
  <c r="N682" i="62"/>
  <c r="U836" i="62"/>
  <c r="G12" i="61"/>
  <c r="L22" i="61"/>
  <c r="G22" i="61"/>
  <c r="N11" i="62"/>
  <c r="F22" i="62"/>
  <c r="U32" i="62"/>
  <c r="N43" i="62"/>
  <c r="F54" i="62"/>
  <c r="U64" i="62"/>
  <c r="N75" i="62"/>
  <c r="F86" i="62"/>
  <c r="U96" i="62"/>
  <c r="N107" i="62"/>
  <c r="U129" i="62"/>
  <c r="F151" i="62"/>
  <c r="N172" i="62"/>
  <c r="U193" i="62"/>
  <c r="F215" i="62"/>
  <c r="N236" i="62"/>
  <c r="U257" i="62"/>
  <c r="F279" i="62"/>
  <c r="N300" i="62"/>
  <c r="U321" i="62"/>
  <c r="F343" i="62"/>
  <c r="N364" i="62"/>
  <c r="U385" i="62"/>
  <c r="F407" i="62"/>
  <c r="N428" i="62"/>
  <c r="U449" i="62"/>
  <c r="F471" i="62"/>
  <c r="U497" i="62"/>
  <c r="N500" i="62"/>
  <c r="F503" i="62"/>
  <c r="N516" i="62"/>
  <c r="F519" i="62"/>
  <c r="U521" i="62"/>
  <c r="N580" i="62"/>
  <c r="F583" i="62"/>
  <c r="U585" i="62"/>
  <c r="N588" i="62"/>
  <c r="F615" i="62"/>
  <c r="N636" i="62"/>
  <c r="U657" i="62"/>
  <c r="U667" i="62"/>
  <c r="N681" i="62"/>
  <c r="U699" i="62"/>
  <c r="F858" i="62"/>
  <c r="U1028" i="62"/>
  <c r="N1249" i="62"/>
  <c r="F23" i="62"/>
  <c r="F87" i="62"/>
  <c r="U97" i="62"/>
  <c r="U169" i="62"/>
  <c r="N340" i="62"/>
  <c r="F447" i="62"/>
  <c r="F495" i="62"/>
  <c r="N524" i="62"/>
  <c r="L9" i="61"/>
  <c r="L14" i="61"/>
  <c r="G14" i="61"/>
  <c r="I21" i="61"/>
  <c r="U1334" i="62"/>
  <c r="F15" i="62"/>
  <c r="U25" i="62"/>
  <c r="N36" i="62"/>
  <c r="F47" i="62"/>
  <c r="U57" i="62"/>
  <c r="N68" i="62"/>
  <c r="F79" i="62"/>
  <c r="U89" i="62"/>
  <c r="N100" i="62"/>
  <c r="F111" i="62"/>
  <c r="N132" i="62"/>
  <c r="U153" i="62"/>
  <c r="F175" i="62"/>
  <c r="N196" i="62"/>
  <c r="U217" i="62"/>
  <c r="F239" i="62"/>
  <c r="N260" i="62"/>
  <c r="U281" i="62"/>
  <c r="F303" i="62"/>
  <c r="N324" i="62"/>
  <c r="U345" i="62"/>
  <c r="F367" i="62"/>
  <c r="N388" i="62"/>
  <c r="U409" i="62"/>
  <c r="F431" i="62"/>
  <c r="N452" i="62"/>
  <c r="U473" i="62"/>
  <c r="U505" i="62"/>
  <c r="N508" i="62"/>
  <c r="F511" i="62"/>
  <c r="U513" i="62"/>
  <c r="N572" i="62"/>
  <c r="F575" i="62"/>
  <c r="U577" i="62"/>
  <c r="F591" i="62"/>
  <c r="U593" i="62"/>
  <c r="N596" i="62"/>
  <c r="U617" i="62"/>
  <c r="F639" i="62"/>
  <c r="N660" i="62"/>
  <c r="N674" i="62"/>
  <c r="N680" i="62"/>
  <c r="N879" i="62"/>
  <c r="F1050" i="62"/>
  <c r="I13" i="61"/>
  <c r="N35" i="62"/>
  <c r="F46" i="62"/>
  <c r="U56" i="62"/>
  <c r="N67" i="62"/>
  <c r="F78" i="62"/>
  <c r="U88" i="62"/>
  <c r="N99" i="62"/>
  <c r="F110" i="62"/>
  <c r="U113" i="62"/>
  <c r="F135" i="62"/>
  <c r="N156" i="62"/>
  <c r="U177" i="62"/>
  <c r="F199" i="62"/>
  <c r="N220" i="62"/>
  <c r="U241" i="62"/>
  <c r="F263" i="62"/>
  <c r="N284" i="62"/>
  <c r="U305" i="62"/>
  <c r="F327" i="62"/>
  <c r="N348" i="62"/>
  <c r="U369" i="62"/>
  <c r="F391" i="62"/>
  <c r="N412" i="62"/>
  <c r="U433" i="62"/>
  <c r="F455" i="62"/>
  <c r="N476" i="62"/>
  <c r="N564" i="62"/>
  <c r="F567" i="62"/>
  <c r="U569" i="62"/>
  <c r="F599" i="62"/>
  <c r="N620" i="62"/>
  <c r="U641" i="62"/>
  <c r="F663" i="62"/>
  <c r="N679" i="62"/>
  <c r="U900" i="62"/>
  <c r="N1071" i="62"/>
  <c r="N12" i="62"/>
  <c r="N76" i="62"/>
  <c r="N212" i="62"/>
  <c r="F255" i="62"/>
  <c r="F383" i="62"/>
  <c r="U790" i="62"/>
  <c r="G15" i="61"/>
  <c r="L15" i="61"/>
  <c r="F14" i="62"/>
  <c r="U24" i="62"/>
  <c r="F530" i="62"/>
  <c r="F7" i="62"/>
  <c r="D29" i="61" s="1"/>
  <c r="U17" i="62"/>
  <c r="N28" i="62"/>
  <c r="F39" i="62"/>
  <c r="U49" i="62"/>
  <c r="N60" i="62"/>
  <c r="F71" i="62"/>
  <c r="U81" i="62"/>
  <c r="N92" i="62"/>
  <c r="F103" i="62"/>
  <c r="N116" i="62"/>
  <c r="U137" i="62"/>
  <c r="F159" i="62"/>
  <c r="N180" i="62"/>
  <c r="U201" i="62"/>
  <c r="F223" i="62"/>
  <c r="N244" i="62"/>
  <c r="U265" i="62"/>
  <c r="F287" i="62"/>
  <c r="N308" i="62"/>
  <c r="U329" i="62"/>
  <c r="F351" i="62"/>
  <c r="N372" i="62"/>
  <c r="U393" i="62"/>
  <c r="F415" i="62"/>
  <c r="N436" i="62"/>
  <c r="U457" i="62"/>
  <c r="F479" i="62"/>
  <c r="N556" i="62"/>
  <c r="F559" i="62"/>
  <c r="U561" i="62"/>
  <c r="U601" i="62"/>
  <c r="F623" i="62"/>
  <c r="N644" i="62"/>
  <c r="U665" i="62"/>
  <c r="N678" i="62"/>
  <c r="U1092" i="62"/>
  <c r="N44" i="62"/>
  <c r="N148" i="62"/>
  <c r="N468" i="62"/>
  <c r="U529" i="62"/>
  <c r="F655" i="62"/>
  <c r="U700" i="62"/>
  <c r="F278" i="62"/>
  <c r="F270" i="62"/>
  <c r="F262" i="62"/>
  <c r="F254" i="62"/>
  <c r="F246" i="62"/>
  <c r="F238" i="62"/>
  <c r="F230" i="62"/>
  <c r="F222" i="62"/>
  <c r="F214" i="62"/>
  <c r="F206" i="62"/>
  <c r="F198" i="62"/>
  <c r="F190" i="62"/>
  <c r="F182" i="62"/>
  <c r="F174" i="62"/>
  <c r="F166" i="62"/>
  <c r="F158" i="62"/>
  <c r="F150" i="62"/>
  <c r="F142" i="62"/>
  <c r="F134" i="62"/>
  <c r="F126" i="62"/>
  <c r="F118" i="62"/>
  <c r="F5" i="62"/>
  <c r="D25" i="61" s="1"/>
  <c r="F226" i="62"/>
  <c r="F218" i="62"/>
  <c r="F210" i="62"/>
  <c r="F186" i="62"/>
  <c r="F90" i="62"/>
  <c r="F58" i="62"/>
  <c r="F42" i="62"/>
  <c r="F34" i="62"/>
  <c r="F10" i="62"/>
  <c r="F234" i="62"/>
  <c r="F170" i="62"/>
  <c r="F162" i="62"/>
  <c r="F138" i="62"/>
  <c r="F130" i="62"/>
  <c r="F122" i="62"/>
  <c r="F114" i="62"/>
  <c r="F106" i="62"/>
  <c r="F98" i="62"/>
  <c r="F82" i="62"/>
  <c r="F74" i="62"/>
  <c r="F18" i="62"/>
  <c r="F202" i="62"/>
  <c r="F194" i="62"/>
  <c r="F178" i="62"/>
  <c r="F154" i="62"/>
  <c r="F146" i="62"/>
  <c r="F26" i="62"/>
  <c r="F522" i="62"/>
  <c r="F514" i="62"/>
  <c r="F506" i="62"/>
  <c r="F498" i="62"/>
  <c r="F490" i="62"/>
  <c r="F482" i="62"/>
  <c r="F474" i="62"/>
  <c r="F466" i="62"/>
  <c r="F458" i="62"/>
  <c r="F450" i="62"/>
  <c r="F442" i="62"/>
  <c r="F434" i="62"/>
  <c r="F426" i="62"/>
  <c r="F418" i="62"/>
  <c r="F410" i="62"/>
  <c r="F402" i="62"/>
  <c r="F394" i="62"/>
  <c r="F386" i="62"/>
  <c r="F378" i="62"/>
  <c r="F370" i="62"/>
  <c r="F362" i="62"/>
  <c r="F354" i="62"/>
  <c r="F346" i="62"/>
  <c r="F338" i="62"/>
  <c r="F330" i="62"/>
  <c r="F322" i="62"/>
  <c r="F314" i="62"/>
  <c r="F306" i="62"/>
  <c r="F298" i="62"/>
  <c r="F290" i="62"/>
  <c r="F282" i="62"/>
  <c r="F274" i="62"/>
  <c r="F266" i="62"/>
  <c r="F258" i="62"/>
  <c r="F250" i="62"/>
  <c r="F242" i="62"/>
  <c r="F66" i="62"/>
  <c r="F50" i="62"/>
  <c r="F289" i="62"/>
  <c r="F281" i="62"/>
  <c r="F273" i="62"/>
  <c r="F265" i="62"/>
  <c r="F257" i="62"/>
  <c r="F249" i="62"/>
  <c r="F241" i="62"/>
  <c r="F233" i="62"/>
  <c r="F225" i="62"/>
  <c r="F217" i="62"/>
  <c r="F209" i="62"/>
  <c r="F201" i="62"/>
  <c r="F193" i="62"/>
  <c r="F185" i="62"/>
  <c r="F177" i="62"/>
  <c r="F169" i="62"/>
  <c r="F161" i="62"/>
  <c r="F153" i="62"/>
  <c r="F145" i="62"/>
  <c r="F137" i="62"/>
  <c r="F129" i="62"/>
  <c r="F121" i="62"/>
  <c r="F113" i="62"/>
  <c r="F105" i="62"/>
  <c r="F97" i="62"/>
  <c r="F89" i="62"/>
  <c r="F81" i="62"/>
  <c r="F73" i="62"/>
  <c r="F65" i="62"/>
  <c r="F57" i="62"/>
  <c r="F49" i="62"/>
  <c r="F41" i="62"/>
  <c r="F33" i="62"/>
  <c r="F25" i="62"/>
  <c r="F17" i="62"/>
  <c r="F9" i="62"/>
  <c r="D33" i="61" s="1"/>
  <c r="F6" i="62"/>
  <c r="D27" i="61" s="1"/>
  <c r="U16" i="62"/>
  <c r="N27" i="62"/>
  <c r="F38" i="62"/>
  <c r="U48" i="62"/>
  <c r="N59" i="62"/>
  <c r="F70" i="62"/>
  <c r="U80" i="62"/>
  <c r="N91" i="62"/>
  <c r="F102" i="62"/>
  <c r="F119" i="62"/>
  <c r="N140" i="62"/>
  <c r="U161" i="62"/>
  <c r="F183" i="62"/>
  <c r="N204" i="62"/>
  <c r="U225" i="62"/>
  <c r="F247" i="62"/>
  <c r="N268" i="62"/>
  <c r="U289" i="62"/>
  <c r="F311" i="62"/>
  <c r="N332" i="62"/>
  <c r="U353" i="62"/>
  <c r="F375" i="62"/>
  <c r="N396" i="62"/>
  <c r="U417" i="62"/>
  <c r="F439" i="62"/>
  <c r="N460" i="62"/>
  <c r="U481" i="62"/>
  <c r="N548" i="62"/>
  <c r="F551" i="62"/>
  <c r="U553" i="62"/>
  <c r="N604" i="62"/>
  <c r="U625" i="62"/>
  <c r="F647" i="62"/>
  <c r="U703" i="62"/>
  <c r="N8026" i="62"/>
  <c r="N8018" i="62"/>
  <c r="N8010" i="62"/>
  <c r="N8002" i="62"/>
  <c r="N7994" i="62"/>
  <c r="N7986" i="62"/>
  <c r="N7978" i="62"/>
  <c r="N7970" i="62"/>
  <c r="N7962" i="62"/>
  <c r="N7954" i="62"/>
  <c r="N7946" i="62"/>
  <c r="N7938" i="62"/>
  <c r="N7930" i="62"/>
  <c r="N7922" i="62"/>
  <c r="N7914" i="62"/>
  <c r="N7906" i="62"/>
  <c r="N7898" i="62"/>
  <c r="N7890" i="62"/>
  <c r="N7882" i="62"/>
  <c r="N7874" i="62"/>
  <c r="N7866" i="62"/>
  <c r="N7858" i="62"/>
  <c r="N7850" i="62"/>
  <c r="N7842" i="62"/>
  <c r="N7834" i="62"/>
  <c r="N7826" i="62"/>
  <c r="N7818" i="62"/>
  <c r="N7810" i="62"/>
  <c r="N7802" i="62"/>
  <c r="N7794" i="62"/>
  <c r="N7786" i="62"/>
  <c r="N7778" i="62"/>
  <c r="N7770" i="62"/>
  <c r="N7762" i="62"/>
  <c r="N7754" i="62"/>
  <c r="N7746" i="62"/>
  <c r="N7738" i="62"/>
  <c r="N7730" i="62"/>
  <c r="N7722" i="62"/>
  <c r="N7714" i="62"/>
  <c r="N7706" i="62"/>
  <c r="N7698" i="62"/>
  <c r="N7690" i="62"/>
  <c r="N7682" i="62"/>
  <c r="N7674" i="62"/>
  <c r="N7666" i="62"/>
  <c r="N7658" i="62"/>
  <c r="N7650" i="62"/>
  <c r="N7642" i="62"/>
  <c r="N7634" i="62"/>
  <c r="N7626" i="62"/>
  <c r="N7618" i="62"/>
  <c r="N7610" i="62"/>
  <c r="N7602" i="62"/>
  <c r="N7594" i="62"/>
  <c r="N7586" i="62"/>
  <c r="N7578" i="62"/>
  <c r="N7570" i="62"/>
  <c r="N7562" i="62"/>
  <c r="N7554" i="62"/>
  <c r="N7546" i="62"/>
  <c r="N7538" i="62"/>
  <c r="N7530" i="62"/>
  <c r="N7522" i="62"/>
  <c r="N7514" i="62"/>
  <c r="N7506" i="62"/>
  <c r="N7498" i="62"/>
  <c r="N7490" i="62"/>
  <c r="N7482" i="62"/>
  <c r="N7474" i="62"/>
  <c r="N7466" i="62"/>
  <c r="N7458" i="62"/>
  <c r="N7450" i="62"/>
  <c r="N7442" i="62"/>
  <c r="N7434" i="62"/>
  <c r="N7426" i="62"/>
  <c r="N7418" i="62"/>
  <c r="N7410" i="62"/>
  <c r="N7402" i="62"/>
  <c r="N7394" i="62"/>
  <c r="N7386" i="62"/>
  <c r="N7378" i="62"/>
  <c r="N7370" i="62"/>
  <c r="N7362" i="62"/>
  <c r="N7354" i="62"/>
  <c r="N8031" i="62"/>
  <c r="N8023" i="62"/>
  <c r="N8015" i="62"/>
  <c r="N8007" i="62"/>
  <c r="N7999" i="62"/>
  <c r="N7991" i="62"/>
  <c r="N7983" i="62"/>
  <c r="N7975" i="62"/>
  <c r="N7967" i="62"/>
  <c r="N7959" i="62"/>
  <c r="N7951" i="62"/>
  <c r="N7943" i="62"/>
  <c r="N7935" i="62"/>
  <c r="N7927" i="62"/>
  <c r="N7919" i="62"/>
  <c r="N7911" i="62"/>
  <c r="N7903" i="62"/>
  <c r="N7895" i="62"/>
  <c r="N7887" i="62"/>
  <c r="N7879" i="62"/>
  <c r="N7871" i="62"/>
  <c r="N7863" i="62"/>
  <c r="N7855" i="62"/>
  <c r="N7847" i="62"/>
  <c r="N7839" i="62"/>
  <c r="N7831" i="62"/>
  <c r="N7823" i="62"/>
  <c r="N7815" i="62"/>
  <c r="N7807" i="62"/>
  <c r="N7799" i="62"/>
  <c r="N7791" i="62"/>
  <c r="N7783" i="62"/>
  <c r="N7775" i="62"/>
  <c r="N7767" i="62"/>
  <c r="N7759" i="62"/>
  <c r="N7751" i="62"/>
  <c r="N7743" i="62"/>
  <c r="N7735" i="62"/>
  <c r="N7727" i="62"/>
  <c r="N7719" i="62"/>
  <c r="N7711" i="62"/>
  <c r="N7703" i="62"/>
  <c r="N7695" i="62"/>
  <c r="N7687" i="62"/>
  <c r="N7679" i="62"/>
  <c r="N7671" i="62"/>
  <c r="N7663" i="62"/>
  <c r="N7655" i="62"/>
  <c r="N7647" i="62"/>
  <c r="N7639" i="62"/>
  <c r="N7631" i="62"/>
  <c r="N7623" i="62"/>
  <c r="N7615" i="62"/>
  <c r="N7607" i="62"/>
  <c r="N7599" i="62"/>
  <c r="N7591" i="62"/>
  <c r="N7583" i="62"/>
  <c r="N7575" i="62"/>
  <c r="N7567" i="62"/>
  <c r="N7559" i="62"/>
  <c r="N7551" i="62"/>
  <c r="N7543" i="62"/>
  <c r="N7535" i="62"/>
  <c r="N7527" i="62"/>
  <c r="N7519" i="62"/>
  <c r="N7511" i="62"/>
  <c r="N7503" i="62"/>
  <c r="N7495" i="62"/>
  <c r="N7487" i="62"/>
  <c r="N7479" i="62"/>
  <c r="N7471" i="62"/>
  <c r="N7463" i="62"/>
  <c r="N7455" i="62"/>
  <c r="N7447" i="62"/>
  <c r="N7439" i="62"/>
  <c r="N8028" i="62"/>
  <c r="N8020" i="62"/>
  <c r="N8012" i="62"/>
  <c r="N8004" i="62"/>
  <c r="N7996" i="62"/>
  <c r="N7988" i="62"/>
  <c r="N7980" i="62"/>
  <c r="N7972" i="62"/>
  <c r="N7964" i="62"/>
  <c r="N7956" i="62"/>
  <c r="N7948" i="62"/>
  <c r="N7940" i="62"/>
  <c r="N7932" i="62"/>
  <c r="N7924" i="62"/>
  <c r="N7916" i="62"/>
  <c r="N7908" i="62"/>
  <c r="N7900" i="62"/>
  <c r="N7892" i="62"/>
  <c r="N7884" i="62"/>
  <c r="N7876" i="62"/>
  <c r="N7868" i="62"/>
  <c r="N7860" i="62"/>
  <c r="N7852" i="62"/>
  <c r="N7844" i="62"/>
  <c r="N7836" i="62"/>
  <c r="N7828" i="62"/>
  <c r="N7820" i="62"/>
  <c r="N7812" i="62"/>
  <c r="N7804" i="62"/>
  <c r="N7796" i="62"/>
  <c r="N7788" i="62"/>
  <c r="N7780" i="62"/>
  <c r="N7772" i="62"/>
  <c r="N7764" i="62"/>
  <c r="N7756" i="62"/>
  <c r="N7748" i="62"/>
  <c r="N7740" i="62"/>
  <c r="N7732" i="62"/>
  <c r="N7724" i="62"/>
  <c r="N7716" i="62"/>
  <c r="N7708" i="62"/>
  <c r="N7700" i="62"/>
  <c r="N7692" i="62"/>
  <c r="N7684" i="62"/>
  <c r="N7676" i="62"/>
  <c r="N7668" i="62"/>
  <c r="N7660" i="62"/>
  <c r="N7652" i="62"/>
  <c r="N7644" i="62"/>
  <c r="N7636" i="62"/>
  <c r="N7628" i="62"/>
  <c r="N7620" i="62"/>
  <c r="N7612" i="62"/>
  <c r="N7604" i="62"/>
  <c r="N7596" i="62"/>
  <c r="N7588" i="62"/>
  <c r="N7580" i="62"/>
  <c r="N7572" i="62"/>
  <c r="N7564" i="62"/>
  <c r="N7556" i="62"/>
  <c r="N7548" i="62"/>
  <c r="N7540" i="62"/>
  <c r="N7532" i="62"/>
  <c r="N7524" i="62"/>
  <c r="N7516" i="62"/>
  <c r="N7508" i="62"/>
  <c r="N7500" i="62"/>
  <c r="N7492" i="62"/>
  <c r="N7484" i="62"/>
  <c r="N7476" i="62"/>
  <c r="N7468" i="62"/>
  <c r="N7460" i="62"/>
  <c r="N7452" i="62"/>
  <c r="N8025" i="62"/>
  <c r="N8030" i="62"/>
  <c r="N8022" i="62"/>
  <c r="N8014" i="62"/>
  <c r="N8006" i="62"/>
  <c r="N7998" i="62"/>
  <c r="N7990" i="62"/>
  <c r="N7982" i="62"/>
  <c r="N7974" i="62"/>
  <c r="N7966" i="62"/>
  <c r="N7958" i="62"/>
  <c r="N7950" i="62"/>
  <c r="N7942" i="62"/>
  <c r="N7934" i="62"/>
  <c r="N7926" i="62"/>
  <c r="N7918" i="62"/>
  <c r="N7910" i="62"/>
  <c r="N7902" i="62"/>
  <c r="N7894" i="62"/>
  <c r="N7886" i="62"/>
  <c r="N7878" i="62"/>
  <c r="N7870" i="62"/>
  <c r="N7862" i="62"/>
  <c r="N7854" i="62"/>
  <c r="N7846" i="62"/>
  <c r="N7838" i="62"/>
  <c r="N7830" i="62"/>
  <c r="N7822" i="62"/>
  <c r="N7814" i="62"/>
  <c r="N7806" i="62"/>
  <c r="N7798" i="62"/>
  <c r="N7790" i="62"/>
  <c r="N7782" i="62"/>
  <c r="N7774" i="62"/>
  <c r="N7766" i="62"/>
  <c r="N7758" i="62"/>
  <c r="N7750" i="62"/>
  <c r="N7742" i="62"/>
  <c r="N7734" i="62"/>
  <c r="N7726" i="62"/>
  <c r="N7718" i="62"/>
  <c r="N7710" i="62"/>
  <c r="N7702" i="62"/>
  <c r="N7694" i="62"/>
  <c r="N7686" i="62"/>
  <c r="N7678" i="62"/>
  <c r="N7670" i="62"/>
  <c r="N7662" i="62"/>
  <c r="N7654" i="62"/>
  <c r="N7646" i="62"/>
  <c r="N7638" i="62"/>
  <c r="N7630" i="62"/>
  <c r="N7622" i="62"/>
  <c r="N7614" i="62"/>
  <c r="N7606" i="62"/>
  <c r="N7598" i="62"/>
  <c r="N7590" i="62"/>
  <c r="N7582" i="62"/>
  <c r="N7574" i="62"/>
  <c r="N7566" i="62"/>
  <c r="N7558" i="62"/>
  <c r="N7550" i="62"/>
  <c r="N7542" i="62"/>
  <c r="N7534" i="62"/>
  <c r="N7526" i="62"/>
  <c r="N7518" i="62"/>
  <c r="N7510" i="62"/>
  <c r="N7502" i="62"/>
  <c r="N7494" i="62"/>
  <c r="N7486" i="62"/>
  <c r="N7478" i="62"/>
  <c r="N7470" i="62"/>
  <c r="N7462" i="62"/>
  <c r="N7454" i="62"/>
  <c r="N7446" i="62"/>
  <c r="N8027" i="62"/>
  <c r="N8019" i="62"/>
  <c r="N8011" i="62"/>
  <c r="N8003" i="62"/>
  <c r="N7995" i="62"/>
  <c r="N7987" i="62"/>
  <c r="N7979" i="62"/>
  <c r="N7971" i="62"/>
  <c r="N7963" i="62"/>
  <c r="N7955" i="62"/>
  <c r="N7947" i="62"/>
  <c r="N7939" i="62"/>
  <c r="N7931" i="62"/>
  <c r="N7923" i="62"/>
  <c r="N7915" i="62"/>
  <c r="N7907" i="62"/>
  <c r="N7899" i="62"/>
  <c r="N7891" i="62"/>
  <c r="N7883" i="62"/>
  <c r="N7875" i="62"/>
  <c r="N7867" i="62"/>
  <c r="N7859" i="62"/>
  <c r="N7851" i="62"/>
  <c r="N7843" i="62"/>
  <c r="N7835" i="62"/>
  <c r="N7827" i="62"/>
  <c r="N7819" i="62"/>
  <c r="N7811" i="62"/>
  <c r="N7803" i="62"/>
  <c r="N7795" i="62"/>
  <c r="N7787" i="62"/>
  <c r="N7779" i="62"/>
  <c r="N7771" i="62"/>
  <c r="N7763" i="62"/>
  <c r="N7755" i="62"/>
  <c r="N7747" i="62"/>
  <c r="N7739" i="62"/>
  <c r="N7731" i="62"/>
  <c r="N7723" i="62"/>
  <c r="N7715" i="62"/>
  <c r="N7707" i="62"/>
  <c r="N7699" i="62"/>
  <c r="N7691" i="62"/>
  <c r="N7683" i="62"/>
  <c r="N7675" i="62"/>
  <c r="N7667" i="62"/>
  <c r="N7659" i="62"/>
  <c r="N7651" i="62"/>
  <c r="N7643" i="62"/>
  <c r="N7635" i="62"/>
  <c r="N7627" i="62"/>
  <c r="N7619" i="62"/>
  <c r="N7611" i="62"/>
  <c r="N7603" i="62"/>
  <c r="N7595" i="62"/>
  <c r="N7587" i="62"/>
  <c r="N7579" i="62"/>
  <c r="N7571" i="62"/>
  <c r="N7563" i="62"/>
  <c r="N7555" i="62"/>
  <c r="N7547" i="62"/>
  <c r="N7539" i="62"/>
  <c r="N7531" i="62"/>
  <c r="N7523" i="62"/>
  <c r="N7515" i="62"/>
  <c r="N7507" i="62"/>
  <c r="N7499" i="62"/>
  <c r="N7491" i="62"/>
  <c r="N7483" i="62"/>
  <c r="N7475" i="62"/>
  <c r="N7467" i="62"/>
  <c r="N7459" i="62"/>
  <c r="N7451" i="62"/>
  <c r="N8024" i="62"/>
  <c r="N8029" i="62"/>
  <c r="N8021" i="62"/>
  <c r="N8013" i="62"/>
  <c r="N8005" i="62"/>
  <c r="N7997" i="62"/>
  <c r="N7989" i="62"/>
  <c r="N7981" i="62"/>
  <c r="N7973" i="62"/>
  <c r="N7965" i="62"/>
  <c r="N7957" i="62"/>
  <c r="N7949" i="62"/>
  <c r="N7941" i="62"/>
  <c r="N7933" i="62"/>
  <c r="N7925" i="62"/>
  <c r="N7917" i="62"/>
  <c r="N7909" i="62"/>
  <c r="N7901" i="62"/>
  <c r="N7893" i="62"/>
  <c r="N7885" i="62"/>
  <c r="N7877" i="62"/>
  <c r="N7869" i="62"/>
  <c r="N7861" i="62"/>
  <c r="N7853" i="62"/>
  <c r="N7845" i="62"/>
  <c r="N7837" i="62"/>
  <c r="N7829" i="62"/>
  <c r="N7821" i="62"/>
  <c r="N7813" i="62"/>
  <c r="N7805" i="62"/>
  <c r="N7797" i="62"/>
  <c r="N7789" i="62"/>
  <c r="N7781" i="62"/>
  <c r="N7773" i="62"/>
  <c r="N7765" i="62"/>
  <c r="N7757" i="62"/>
  <c r="N7749" i="62"/>
  <c r="N7741" i="62"/>
  <c r="N7733" i="62"/>
  <c r="N7725" i="62"/>
  <c r="N7717" i="62"/>
  <c r="N7709" i="62"/>
  <c r="N7701" i="62"/>
  <c r="N7693" i="62"/>
  <c r="N7685" i="62"/>
  <c r="N7677" i="62"/>
  <c r="N7669" i="62"/>
  <c r="N7661" i="62"/>
  <c r="N7653" i="62"/>
  <c r="N7645" i="62"/>
  <c r="N7637" i="62"/>
  <c r="N7629" i="62"/>
  <c r="N7621" i="62"/>
  <c r="N7613" i="62"/>
  <c r="N7605" i="62"/>
  <c r="N7597" i="62"/>
  <c r="N7589" i="62"/>
  <c r="N7581" i="62"/>
  <c r="N7573" i="62"/>
  <c r="N7565" i="62"/>
  <c r="N7557" i="62"/>
  <c r="N7549" i="62"/>
  <c r="N7541" i="62"/>
  <c r="N7533" i="62"/>
  <c r="N7525" i="62"/>
  <c r="N7517" i="62"/>
  <c r="N7509" i="62"/>
  <c r="N7501" i="62"/>
  <c r="N7493" i="62"/>
  <c r="N7485" i="62"/>
  <c r="N7477" i="62"/>
  <c r="N7469" i="62"/>
  <c r="N7461" i="62"/>
  <c r="N7453" i="62"/>
  <c r="N7445" i="62"/>
  <c r="N7437" i="62"/>
  <c r="N8016" i="62"/>
  <c r="N7984" i="62"/>
  <c r="N7952" i="62"/>
  <c r="N7920" i="62"/>
  <c r="N7888" i="62"/>
  <c r="N7856" i="62"/>
  <c r="N7824" i="62"/>
  <c r="N7792" i="62"/>
  <c r="N7760" i="62"/>
  <c r="N7728" i="62"/>
  <c r="N7696" i="62"/>
  <c r="N7664" i="62"/>
  <c r="N7632" i="62"/>
  <c r="N7600" i="62"/>
  <c r="N7568" i="62"/>
  <c r="N7536" i="62"/>
  <c r="N7504" i="62"/>
  <c r="N7472" i="62"/>
  <c r="N7429" i="62"/>
  <c r="N7415" i="62"/>
  <c r="N7404" i="62"/>
  <c r="N7401" i="62"/>
  <c r="N7390" i="62"/>
  <c r="N7379" i="62"/>
  <c r="N7376" i="62"/>
  <c r="N7365" i="62"/>
  <c r="N7351" i="62"/>
  <c r="N7343" i="62"/>
  <c r="N7335" i="62"/>
  <c r="N7327" i="62"/>
  <c r="N7319" i="62"/>
  <c r="N7311" i="62"/>
  <c r="N7303" i="62"/>
  <c r="N7295" i="62"/>
  <c r="N7287" i="62"/>
  <c r="N7279" i="62"/>
  <c r="N7271" i="62"/>
  <c r="N7263" i="62"/>
  <c r="N7255" i="62"/>
  <c r="N7247" i="62"/>
  <c r="N7239" i="62"/>
  <c r="N7231" i="62"/>
  <c r="N7223" i="62"/>
  <c r="N7215" i="62"/>
  <c r="N7207" i="62"/>
  <c r="N7199" i="62"/>
  <c r="N7191" i="62"/>
  <c r="N7183" i="62"/>
  <c r="N7175" i="62"/>
  <c r="N7167" i="62"/>
  <c r="N7159" i="62"/>
  <c r="N7151" i="62"/>
  <c r="N7143" i="62"/>
  <c r="N7135" i="62"/>
  <c r="N7127" i="62"/>
  <c r="N7119" i="62"/>
  <c r="N7111" i="62"/>
  <c r="N7103" i="62"/>
  <c r="N7095" i="62"/>
  <c r="N7087" i="62"/>
  <c r="N7079" i="62"/>
  <c r="N7071" i="62"/>
  <c r="N7063" i="62"/>
  <c r="N8001" i="62"/>
  <c r="N7969" i="62"/>
  <c r="N7937" i="62"/>
  <c r="N7905" i="62"/>
  <c r="N7873" i="62"/>
  <c r="N7841" i="62"/>
  <c r="N7809" i="62"/>
  <c r="N7777" i="62"/>
  <c r="N7745" i="62"/>
  <c r="N7713" i="62"/>
  <c r="N7681" i="62"/>
  <c r="N7649" i="62"/>
  <c r="N7617" i="62"/>
  <c r="N7585" i="62"/>
  <c r="N7553" i="62"/>
  <c r="N7521" i="62"/>
  <c r="N7489" i="62"/>
  <c r="N7457" i="62"/>
  <c r="N7423" i="62"/>
  <c r="N7412" i="62"/>
  <c r="N7409" i="62"/>
  <c r="N7398" i="62"/>
  <c r="N7387" i="62"/>
  <c r="N7384" i="62"/>
  <c r="N7373" i="62"/>
  <c r="N7359" i="62"/>
  <c r="N7348" i="62"/>
  <c r="N7340" i="62"/>
  <c r="N7332" i="62"/>
  <c r="N7324" i="62"/>
  <c r="N7316" i="62"/>
  <c r="N7308" i="62"/>
  <c r="N7300" i="62"/>
  <c r="N7292" i="62"/>
  <c r="N7284" i="62"/>
  <c r="N7276" i="62"/>
  <c r="N7268" i="62"/>
  <c r="N7260" i="62"/>
  <c r="N7252" i="62"/>
  <c r="N7244" i="62"/>
  <c r="N7236" i="62"/>
  <c r="N7228" i="62"/>
  <c r="N7220" i="62"/>
  <c r="N7212" i="62"/>
  <c r="N7204" i="62"/>
  <c r="N7196" i="62"/>
  <c r="N7188" i="62"/>
  <c r="N7180" i="62"/>
  <c r="N7172" i="62"/>
  <c r="N7164" i="62"/>
  <c r="N8008" i="62"/>
  <c r="N7976" i="62"/>
  <c r="N7944" i="62"/>
  <c r="N7912" i="62"/>
  <c r="N7880" i="62"/>
  <c r="N7848" i="62"/>
  <c r="N7816" i="62"/>
  <c r="N7784" i="62"/>
  <c r="N7752" i="62"/>
  <c r="N7720" i="62"/>
  <c r="N7688" i="62"/>
  <c r="N7656" i="62"/>
  <c r="N7624" i="62"/>
  <c r="N7592" i="62"/>
  <c r="N7560" i="62"/>
  <c r="N7528" i="62"/>
  <c r="N7496" i="62"/>
  <c r="N7464" i="62"/>
  <c r="N7443" i="62"/>
  <c r="N7440" i="62"/>
  <c r="N7431" i="62"/>
  <c r="N7420" i="62"/>
  <c r="N7417" i="62"/>
  <c r="N7406" i="62"/>
  <c r="N7395" i="62"/>
  <c r="N7392" i="62"/>
  <c r="N7381" i="62"/>
  <c r="N7367" i="62"/>
  <c r="N7356" i="62"/>
  <c r="N7353" i="62"/>
  <c r="N7345" i="62"/>
  <c r="N7337" i="62"/>
  <c r="N7329" i="62"/>
  <c r="N7321" i="62"/>
  <c r="N7313" i="62"/>
  <c r="N7305" i="62"/>
  <c r="N7297" i="62"/>
  <c r="N7289" i="62"/>
  <c r="N7281" i="62"/>
  <c r="N7273" i="62"/>
  <c r="N7265" i="62"/>
  <c r="N7257" i="62"/>
  <c r="N7249" i="62"/>
  <c r="N7241" i="62"/>
  <c r="N7233" i="62"/>
  <c r="N7225" i="62"/>
  <c r="N7217" i="62"/>
  <c r="N7209" i="62"/>
  <c r="N7201" i="62"/>
  <c r="N7193" i="62"/>
  <c r="N7185" i="62"/>
  <c r="N7177" i="62"/>
  <c r="N7169" i="62"/>
  <c r="N7161" i="62"/>
  <c r="N7153" i="62"/>
  <c r="N7145" i="62"/>
  <c r="N7137" i="62"/>
  <c r="N7129" i="62"/>
  <c r="N7121" i="62"/>
  <c r="N7113" i="62"/>
  <c r="N7105" i="62"/>
  <c r="N7097" i="62"/>
  <c r="N7089" i="62"/>
  <c r="N7081" i="62"/>
  <c r="N7073" i="62"/>
  <c r="N7065" i="62"/>
  <c r="N7993" i="62"/>
  <c r="N7961" i="62"/>
  <c r="N7929" i="62"/>
  <c r="N7897" i="62"/>
  <c r="N7865" i="62"/>
  <c r="N7833" i="62"/>
  <c r="N7801" i="62"/>
  <c r="N7769" i="62"/>
  <c r="N7737" i="62"/>
  <c r="N7705" i="62"/>
  <c r="N7673" i="62"/>
  <c r="N7641" i="62"/>
  <c r="N7609" i="62"/>
  <c r="N7577" i="62"/>
  <c r="N7545" i="62"/>
  <c r="N7513" i="62"/>
  <c r="N7481" i="62"/>
  <c r="N7449" i="62"/>
  <c r="N7428" i="62"/>
  <c r="N7425" i="62"/>
  <c r="N7414" i="62"/>
  <c r="N7403" i="62"/>
  <c r="N7400" i="62"/>
  <c r="N7389" i="62"/>
  <c r="N7375" i="62"/>
  <c r="N7364" i="62"/>
  <c r="N7361" i="62"/>
  <c r="N7350" i="62"/>
  <c r="N7342" i="62"/>
  <c r="N7334" i="62"/>
  <c r="N7326" i="62"/>
  <c r="N7318" i="62"/>
  <c r="N7310" i="62"/>
  <c r="N7302" i="62"/>
  <c r="N7294" i="62"/>
  <c r="N7286" i="62"/>
  <c r="N7278" i="62"/>
  <c r="N7270" i="62"/>
  <c r="N7262" i="62"/>
  <c r="N7254" i="62"/>
  <c r="N7246" i="62"/>
  <c r="N7238" i="62"/>
  <c r="N7230" i="62"/>
  <c r="N7222" i="62"/>
  <c r="N7214" i="62"/>
  <c r="N7206" i="62"/>
  <c r="N7198" i="62"/>
  <c r="N7190" i="62"/>
  <c r="N7182" i="62"/>
  <c r="N7174" i="62"/>
  <c r="N7166" i="62"/>
  <c r="N7158" i="62"/>
  <c r="N7150" i="62"/>
  <c r="N7142" i="62"/>
  <c r="N7134" i="62"/>
  <c r="N7126" i="62"/>
  <c r="N7118" i="62"/>
  <c r="N7110" i="62"/>
  <c r="N7102" i="62"/>
  <c r="N7094" i="62"/>
  <c r="N7086" i="62"/>
  <c r="N7078" i="62"/>
  <c r="N7070" i="62"/>
  <c r="N7062" i="62"/>
  <c r="N7054" i="62"/>
  <c r="N7046" i="62"/>
  <c r="N7038" i="62"/>
  <c r="N7030" i="62"/>
  <c r="N7022" i="62"/>
  <c r="N7014" i="62"/>
  <c r="N7006" i="62"/>
  <c r="N6998" i="62"/>
  <c r="N6990" i="62"/>
  <c r="N6982" i="62"/>
  <c r="N6974" i="62"/>
  <c r="N6966" i="62"/>
  <c r="N6958" i="62"/>
  <c r="N6950" i="62"/>
  <c r="N6942" i="62"/>
  <c r="N8000" i="62"/>
  <c r="N7968" i="62"/>
  <c r="N7936" i="62"/>
  <c r="N7904" i="62"/>
  <c r="N7872" i="62"/>
  <c r="N7840" i="62"/>
  <c r="N7808" i="62"/>
  <c r="N7776" i="62"/>
  <c r="N7744" i="62"/>
  <c r="N7712" i="62"/>
  <c r="N7680" i="62"/>
  <c r="N7648" i="62"/>
  <c r="N7616" i="62"/>
  <c r="N7584" i="62"/>
  <c r="N7552" i="62"/>
  <c r="N7520" i="62"/>
  <c r="N7488" i="62"/>
  <c r="N7456" i="62"/>
  <c r="N7436" i="62"/>
  <c r="N7433" i="62"/>
  <c r="N7422" i="62"/>
  <c r="N7411" i="62"/>
  <c r="N7408" i="62"/>
  <c r="N7397" i="62"/>
  <c r="N7383" i="62"/>
  <c r="N7372" i="62"/>
  <c r="N7369" i="62"/>
  <c r="N7358" i="62"/>
  <c r="N7347" i="62"/>
  <c r="N7339" i="62"/>
  <c r="N7331" i="62"/>
  <c r="N7323" i="62"/>
  <c r="N7315" i="62"/>
  <c r="N7307" i="62"/>
  <c r="N7299" i="62"/>
  <c r="N7291" i="62"/>
  <c r="N7283" i="62"/>
  <c r="N7275" i="62"/>
  <c r="N7267" i="62"/>
  <c r="N7259" i="62"/>
  <c r="N7251" i="62"/>
  <c r="N7243" i="62"/>
  <c r="N7235" i="62"/>
  <c r="N7227" i="62"/>
  <c r="N7219" i="62"/>
  <c r="N7211" i="62"/>
  <c r="N7203" i="62"/>
  <c r="N7195" i="62"/>
  <c r="N7187" i="62"/>
  <c r="N7179" i="62"/>
  <c r="N7171" i="62"/>
  <c r="N7163" i="62"/>
  <c r="N7155" i="62"/>
  <c r="N7147" i="62"/>
  <c r="N7139" i="62"/>
  <c r="N7131" i="62"/>
  <c r="N7123" i="62"/>
  <c r="N7115" i="62"/>
  <c r="N7107" i="62"/>
  <c r="N7099" i="62"/>
  <c r="N7091" i="62"/>
  <c r="N7992" i="62"/>
  <c r="N7960" i="62"/>
  <c r="N7928" i="62"/>
  <c r="N7896" i="62"/>
  <c r="N7864" i="62"/>
  <c r="N7832" i="62"/>
  <c r="N7800" i="62"/>
  <c r="N7768" i="62"/>
  <c r="N7736" i="62"/>
  <c r="N7704" i="62"/>
  <c r="N7672" i="62"/>
  <c r="N7640" i="62"/>
  <c r="N7608" i="62"/>
  <c r="N7576" i="62"/>
  <c r="N7544" i="62"/>
  <c r="N7512" i="62"/>
  <c r="N7480" i="62"/>
  <c r="N7448" i="62"/>
  <c r="N7427" i="62"/>
  <c r="N7424" i="62"/>
  <c r="N7413" i="62"/>
  <c r="N7399" i="62"/>
  <c r="N7388" i="62"/>
  <c r="N7385" i="62"/>
  <c r="N7374" i="62"/>
  <c r="N7363" i="62"/>
  <c r="N7360" i="62"/>
  <c r="N7349" i="62"/>
  <c r="N7341" i="62"/>
  <c r="N7333" i="62"/>
  <c r="N7325" i="62"/>
  <c r="N7317" i="62"/>
  <c r="N7309" i="62"/>
  <c r="N7301" i="62"/>
  <c r="N7293" i="62"/>
  <c r="N7285" i="62"/>
  <c r="N7277" i="62"/>
  <c r="N7269" i="62"/>
  <c r="N7261" i="62"/>
  <c r="N7253" i="62"/>
  <c r="N7245" i="62"/>
  <c r="N7237" i="62"/>
  <c r="N7229" i="62"/>
  <c r="N7221" i="62"/>
  <c r="N7213" i="62"/>
  <c r="N7205" i="62"/>
  <c r="N7197" i="62"/>
  <c r="N7189" i="62"/>
  <c r="N7181" i="62"/>
  <c r="N7173" i="62"/>
  <c r="N7165" i="62"/>
  <c r="N7157" i="62"/>
  <c r="N7149" i="62"/>
  <c r="N7141" i="62"/>
  <c r="N7133" i="62"/>
  <c r="N7125" i="62"/>
  <c r="N7117" i="62"/>
  <c r="N7109" i="62"/>
  <c r="N7101" i="62"/>
  <c r="N7093" i="62"/>
  <c r="N7085" i="62"/>
  <c r="N7077" i="62"/>
  <c r="N7069" i="62"/>
  <c r="N7061" i="62"/>
  <c r="N7053" i="62"/>
  <c r="N7045" i="62"/>
  <c r="N7037" i="62"/>
  <c r="N7029" i="62"/>
  <c r="N7021" i="62"/>
  <c r="N7013" i="62"/>
  <c r="N7005" i="62"/>
  <c r="N6997" i="62"/>
  <c r="N6989" i="62"/>
  <c r="N6981" i="62"/>
  <c r="N6973" i="62"/>
  <c r="N6965" i="62"/>
  <c r="N6957" i="62"/>
  <c r="N6949" i="62"/>
  <c r="N6941" i="62"/>
  <c r="N6933" i="62"/>
  <c r="N6925" i="62"/>
  <c r="N6917" i="62"/>
  <c r="N6909" i="62"/>
  <c r="N6901" i="62"/>
  <c r="N6893" i="62"/>
  <c r="N7977" i="62"/>
  <c r="N7849" i="62"/>
  <c r="N7721" i="62"/>
  <c r="N7593" i="62"/>
  <c r="N7465" i="62"/>
  <c r="N7435" i="62"/>
  <c r="N7338" i="62"/>
  <c r="N7306" i="62"/>
  <c r="N7274" i="62"/>
  <c r="N7242" i="62"/>
  <c r="N7210" i="62"/>
  <c r="N7178" i="62"/>
  <c r="N7140" i="62"/>
  <c r="N7130" i="62"/>
  <c r="N7120" i="62"/>
  <c r="N7083" i="62"/>
  <c r="N7080" i="62"/>
  <c r="N7067" i="62"/>
  <c r="N7064" i="62"/>
  <c r="N7055" i="62"/>
  <c r="N7049" i="62"/>
  <c r="N7043" i="62"/>
  <c r="N7023" i="62"/>
  <c r="N7017" i="62"/>
  <c r="N7011" i="62"/>
  <c r="N6991" i="62"/>
  <c r="N6985" i="62"/>
  <c r="N6979" i="62"/>
  <c r="N6959" i="62"/>
  <c r="N6953" i="62"/>
  <c r="N6947" i="62"/>
  <c r="N6930" i="62"/>
  <c r="N6919" i="62"/>
  <c r="N6916" i="62"/>
  <c r="N6905" i="62"/>
  <c r="N6894" i="62"/>
  <c r="N6891" i="62"/>
  <c r="N6883" i="62"/>
  <c r="N6875" i="62"/>
  <c r="N6867" i="62"/>
  <c r="N6859" i="62"/>
  <c r="N6851" i="62"/>
  <c r="N6843" i="62"/>
  <c r="N6835" i="62"/>
  <c r="N6827" i="62"/>
  <c r="N6819" i="62"/>
  <c r="N6811" i="62"/>
  <c r="N6803" i="62"/>
  <c r="N6795" i="62"/>
  <c r="N6787" i="62"/>
  <c r="N6779" i="62"/>
  <c r="N6771" i="62"/>
  <c r="N6763" i="62"/>
  <c r="N6755" i="62"/>
  <c r="N6747" i="62"/>
  <c r="N6739" i="62"/>
  <c r="N6731" i="62"/>
  <c r="N6723" i="62"/>
  <c r="N6715" i="62"/>
  <c r="N6707" i="62"/>
  <c r="N6699" i="62"/>
  <c r="N6691" i="62"/>
  <c r="N6683" i="62"/>
  <c r="N6675" i="62"/>
  <c r="N6667" i="62"/>
  <c r="N6659" i="62"/>
  <c r="N6651" i="62"/>
  <c r="N6643" i="62"/>
  <c r="N6635" i="62"/>
  <c r="N6627" i="62"/>
  <c r="N6619" i="62"/>
  <c r="N6611" i="62"/>
  <c r="N6603" i="62"/>
  <c r="N6595" i="62"/>
  <c r="N6587" i="62"/>
  <c r="N6579" i="62"/>
  <c r="N6571" i="62"/>
  <c r="N6563" i="62"/>
  <c r="N6555" i="62"/>
  <c r="N6547" i="62"/>
  <c r="N6539" i="62"/>
  <c r="N6531" i="62"/>
  <c r="N6523" i="62"/>
  <c r="N6515" i="62"/>
  <c r="N6507" i="62"/>
  <c r="N6499" i="62"/>
  <c r="N6491" i="62"/>
  <c r="N6483" i="62"/>
  <c r="N6475" i="62"/>
  <c r="N7953" i="62"/>
  <c r="N7825" i="62"/>
  <c r="N7697" i="62"/>
  <c r="N7569" i="62"/>
  <c r="N7438" i="62"/>
  <c r="N7377" i="62"/>
  <c r="N7352" i="62"/>
  <c r="N7320" i="62"/>
  <c r="N7288" i="62"/>
  <c r="N7256" i="62"/>
  <c r="N7224" i="62"/>
  <c r="N7192" i="62"/>
  <c r="N7160" i="62"/>
  <c r="N7116" i="62"/>
  <c r="N7106" i="62"/>
  <c r="N7096" i="62"/>
  <c r="N7076" i="62"/>
  <c r="N7060" i="62"/>
  <c r="N7040" i="62"/>
  <c r="N7034" i="62"/>
  <c r="N7028" i="62"/>
  <c r="N7008" i="62"/>
  <c r="N7002" i="62"/>
  <c r="N6996" i="62"/>
  <c r="N6976" i="62"/>
  <c r="N6970" i="62"/>
  <c r="N6964" i="62"/>
  <c r="N6944" i="62"/>
  <c r="N6938" i="62"/>
  <c r="N6927" i="62"/>
  <c r="N6924" i="62"/>
  <c r="N6913" i="62"/>
  <c r="N6902" i="62"/>
  <c r="N6899" i="62"/>
  <c r="N6888" i="62"/>
  <c r="N6880" i="62"/>
  <c r="N6872" i="62"/>
  <c r="N6864" i="62"/>
  <c r="N6856" i="62"/>
  <c r="N6848" i="62"/>
  <c r="N6840" i="62"/>
  <c r="N6832" i="62"/>
  <c r="N6824" i="62"/>
  <c r="N6816" i="62"/>
  <c r="N6808" i="62"/>
  <c r="N6800" i="62"/>
  <c r="N6792" i="62"/>
  <c r="N6784" i="62"/>
  <c r="N6776" i="62"/>
  <c r="N6768" i="62"/>
  <c r="N6760" i="62"/>
  <c r="N6752" i="62"/>
  <c r="N6744" i="62"/>
  <c r="N6736" i="62"/>
  <c r="N6728" i="62"/>
  <c r="N6720" i="62"/>
  <c r="N6712" i="62"/>
  <c r="N6704" i="62"/>
  <c r="N6696" i="62"/>
  <c r="N6688" i="62"/>
  <c r="N6680" i="62"/>
  <c r="N6672" i="62"/>
  <c r="N6664" i="62"/>
  <c r="N7945" i="62"/>
  <c r="N7817" i="62"/>
  <c r="N7689" i="62"/>
  <c r="N7561" i="62"/>
  <c r="N7441" i="62"/>
  <c r="N7391" i="62"/>
  <c r="N7380" i="62"/>
  <c r="N7366" i="62"/>
  <c r="N7355" i="62"/>
  <c r="N7330" i="62"/>
  <c r="N7298" i="62"/>
  <c r="N7266" i="62"/>
  <c r="N7234" i="62"/>
  <c r="N7202" i="62"/>
  <c r="N7170" i="62"/>
  <c r="N7156" i="62"/>
  <c r="N7146" i="62"/>
  <c r="N7136" i="62"/>
  <c r="N7092" i="62"/>
  <c r="N7057" i="62"/>
  <c r="N7051" i="62"/>
  <c r="N7031" i="62"/>
  <c r="N7025" i="62"/>
  <c r="N7019" i="62"/>
  <c r="N6999" i="62"/>
  <c r="N6993" i="62"/>
  <c r="N6987" i="62"/>
  <c r="N6967" i="62"/>
  <c r="N6961" i="62"/>
  <c r="N6955" i="62"/>
  <c r="N6935" i="62"/>
  <c r="N6932" i="62"/>
  <c r="N6921" i="62"/>
  <c r="N6910" i="62"/>
  <c r="N6907" i="62"/>
  <c r="N6896" i="62"/>
  <c r="N7921" i="62"/>
  <c r="N7793" i="62"/>
  <c r="N7665" i="62"/>
  <c r="N7537" i="62"/>
  <c r="N7444" i="62"/>
  <c r="N7416" i="62"/>
  <c r="N7405" i="62"/>
  <c r="N7344" i="62"/>
  <c r="N7312" i="62"/>
  <c r="N7280" i="62"/>
  <c r="N7248" i="62"/>
  <c r="N7216" i="62"/>
  <c r="N7184" i="62"/>
  <c r="N7132" i="62"/>
  <c r="N7122" i="62"/>
  <c r="N7112" i="62"/>
  <c r="N7082" i="62"/>
  <c r="N7066" i="62"/>
  <c r="N7048" i="62"/>
  <c r="N7042" i="62"/>
  <c r="N7036" i="62"/>
  <c r="N7016" i="62"/>
  <c r="N7010" i="62"/>
  <c r="N7004" i="62"/>
  <c r="N6984" i="62"/>
  <c r="N6978" i="62"/>
  <c r="N6972" i="62"/>
  <c r="N6952" i="62"/>
  <c r="N6946" i="62"/>
  <c r="N6940" i="62"/>
  <c r="N6929" i="62"/>
  <c r="N6918" i="62"/>
  <c r="N6915" i="62"/>
  <c r="N6904" i="62"/>
  <c r="N6890" i="62"/>
  <c r="N6882" i="62"/>
  <c r="N6874" i="62"/>
  <c r="N6866" i="62"/>
  <c r="N6858" i="62"/>
  <c r="N6850" i="62"/>
  <c r="N6842" i="62"/>
  <c r="N6834" i="62"/>
  <c r="N6826" i="62"/>
  <c r="N6818" i="62"/>
  <c r="N6810" i="62"/>
  <c r="N6802" i="62"/>
  <c r="N6794" i="62"/>
  <c r="N6786" i="62"/>
  <c r="N6778" i="62"/>
  <c r="N6770" i="62"/>
  <c r="N6762" i="62"/>
  <c r="N6754" i="62"/>
  <c r="N6746" i="62"/>
  <c r="N6738" i="62"/>
  <c r="N6730" i="62"/>
  <c r="N6722" i="62"/>
  <c r="N6714" i="62"/>
  <c r="N6706" i="62"/>
  <c r="N6698" i="62"/>
  <c r="N6690" i="62"/>
  <c r="N6682" i="62"/>
  <c r="N6674" i="62"/>
  <c r="N6666" i="62"/>
  <c r="N6658" i="62"/>
  <c r="N6650" i="62"/>
  <c r="N6642" i="62"/>
  <c r="N6634" i="62"/>
  <c r="N6626" i="62"/>
  <c r="N6618" i="62"/>
  <c r="N6610" i="62"/>
  <c r="N6602" i="62"/>
  <c r="N6594" i="62"/>
  <c r="N6586" i="62"/>
  <c r="N6578" i="62"/>
  <c r="N6570" i="62"/>
  <c r="N6562" i="62"/>
  <c r="N6554" i="62"/>
  <c r="N6546" i="62"/>
  <c r="N6538" i="62"/>
  <c r="N6530" i="62"/>
  <c r="N6522" i="62"/>
  <c r="N6514" i="62"/>
  <c r="N6506" i="62"/>
  <c r="N6498" i="62"/>
  <c r="N6490" i="62"/>
  <c r="N7913" i="62"/>
  <c r="N7785" i="62"/>
  <c r="N7657" i="62"/>
  <c r="N7529" i="62"/>
  <c r="N7430" i="62"/>
  <c r="N7419" i="62"/>
  <c r="N7322" i="62"/>
  <c r="N7290" i="62"/>
  <c r="N7258" i="62"/>
  <c r="N7226" i="62"/>
  <c r="N7194" i="62"/>
  <c r="N7162" i="62"/>
  <c r="N7152" i="62"/>
  <c r="N7108" i="62"/>
  <c r="N7098" i="62"/>
  <c r="N7088" i="62"/>
  <c r="N7075" i="62"/>
  <c r="N7072" i="62"/>
  <c r="N7059" i="62"/>
  <c r="N7039" i="62"/>
  <c r="N7033" i="62"/>
  <c r="N7027" i="62"/>
  <c r="N7007" i="62"/>
  <c r="N7001" i="62"/>
  <c r="N6995" i="62"/>
  <c r="N6975" i="62"/>
  <c r="N6969" i="62"/>
  <c r="N6963" i="62"/>
  <c r="N6943" i="62"/>
  <c r="N6937" i="62"/>
  <c r="N6926" i="62"/>
  <c r="N6923" i="62"/>
  <c r="N6912" i="62"/>
  <c r="N6898" i="62"/>
  <c r="N6887" i="62"/>
  <c r="N6879" i="62"/>
  <c r="N6871" i="62"/>
  <c r="N6863" i="62"/>
  <c r="N6855" i="62"/>
  <c r="N6847" i="62"/>
  <c r="N6839" i="62"/>
  <c r="N6831" i="62"/>
  <c r="N6823" i="62"/>
  <c r="N6815" i="62"/>
  <c r="N6807" i="62"/>
  <c r="N6799" i="62"/>
  <c r="N6791" i="62"/>
  <c r="N6783" i="62"/>
  <c r="N6775" i="62"/>
  <c r="N6767" i="62"/>
  <c r="N6759" i="62"/>
  <c r="N6751" i="62"/>
  <c r="N6743" i="62"/>
  <c r="N6735" i="62"/>
  <c r="N6727" i="62"/>
  <c r="N6719" i="62"/>
  <c r="N6711" i="62"/>
  <c r="N6703" i="62"/>
  <c r="N6695" i="62"/>
  <c r="N6687" i="62"/>
  <c r="N6679" i="62"/>
  <c r="N6671" i="62"/>
  <c r="N6663" i="62"/>
  <c r="N6655" i="62"/>
  <c r="N6647" i="62"/>
  <c r="N6639" i="62"/>
  <c r="N6631" i="62"/>
  <c r="N6623" i="62"/>
  <c r="N6615" i="62"/>
  <c r="N6607" i="62"/>
  <c r="N6599" i="62"/>
  <c r="N6591" i="62"/>
  <c r="N6583" i="62"/>
  <c r="N8009" i="62"/>
  <c r="N7881" i="62"/>
  <c r="N7753" i="62"/>
  <c r="N7625" i="62"/>
  <c r="N7497" i="62"/>
  <c r="N7407" i="62"/>
  <c r="N7396" i="62"/>
  <c r="N7371" i="62"/>
  <c r="N7346" i="62"/>
  <c r="N7314" i="62"/>
  <c r="N7282" i="62"/>
  <c r="N7250" i="62"/>
  <c r="N7218" i="62"/>
  <c r="N7186" i="62"/>
  <c r="N7124" i="62"/>
  <c r="N7114" i="62"/>
  <c r="N7104" i="62"/>
  <c r="N7047" i="62"/>
  <c r="N7041" i="62"/>
  <c r="N7035" i="62"/>
  <c r="N7015" i="62"/>
  <c r="N7009" i="62"/>
  <c r="N7003" i="62"/>
  <c r="N6983" i="62"/>
  <c r="N6977" i="62"/>
  <c r="N6971" i="62"/>
  <c r="N6951" i="62"/>
  <c r="N6945" i="62"/>
  <c r="N6939" i="62"/>
  <c r="N6928" i="62"/>
  <c r="N6914" i="62"/>
  <c r="N6903" i="62"/>
  <c r="N6900" i="62"/>
  <c r="N6889" i="62"/>
  <c r="N6881" i="62"/>
  <c r="N6873" i="62"/>
  <c r="N6865" i="62"/>
  <c r="N6857" i="62"/>
  <c r="N6849" i="62"/>
  <c r="N6841" i="62"/>
  <c r="N6833" i="62"/>
  <c r="N6825" i="62"/>
  <c r="N6817" i="62"/>
  <c r="N6809" i="62"/>
  <c r="N6801" i="62"/>
  <c r="N6793" i="62"/>
  <c r="N6785" i="62"/>
  <c r="N6777" i="62"/>
  <c r="N6769" i="62"/>
  <c r="N6761" i="62"/>
  <c r="N6753" i="62"/>
  <c r="N6745" i="62"/>
  <c r="N6737" i="62"/>
  <c r="N6729" i="62"/>
  <c r="N6721" i="62"/>
  <c r="N6713" i="62"/>
  <c r="N6705" i="62"/>
  <c r="N6697" i="62"/>
  <c r="N6689" i="62"/>
  <c r="N6681" i="62"/>
  <c r="N6673" i="62"/>
  <c r="N6665" i="62"/>
  <c r="N6657" i="62"/>
  <c r="N6649" i="62"/>
  <c r="N6641" i="62"/>
  <c r="N6633" i="62"/>
  <c r="N6625" i="62"/>
  <c r="N6617" i="62"/>
  <c r="N6609" i="62"/>
  <c r="N6601" i="62"/>
  <c r="N6593" i="62"/>
  <c r="N6585" i="62"/>
  <c r="N6577" i="62"/>
  <c r="N6569" i="62"/>
  <c r="N6561" i="62"/>
  <c r="N6553" i="62"/>
  <c r="N6545" i="62"/>
  <c r="N6537" i="62"/>
  <c r="N6529" i="62"/>
  <c r="N6521" i="62"/>
  <c r="N6513" i="62"/>
  <c r="N6505" i="62"/>
  <c r="N6497" i="62"/>
  <c r="N6489" i="62"/>
  <c r="N6481" i="62"/>
  <c r="N6473" i="62"/>
  <c r="N6465" i="62"/>
  <c r="N6457" i="62"/>
  <c r="N6449" i="62"/>
  <c r="N7857" i="62"/>
  <c r="N7421" i="62"/>
  <c r="N7382" i="62"/>
  <c r="N7328" i="62"/>
  <c r="N7200" i="62"/>
  <c r="N7100" i="62"/>
  <c r="N7000" i="62"/>
  <c r="N6986" i="62"/>
  <c r="N6960" i="62"/>
  <c r="N6931" i="62"/>
  <c r="N6920" i="62"/>
  <c r="N6844" i="62"/>
  <c r="N6837" i="62"/>
  <c r="N6830" i="62"/>
  <c r="N6780" i="62"/>
  <c r="N6773" i="62"/>
  <c r="N6766" i="62"/>
  <c r="N6716" i="62"/>
  <c r="N6709" i="62"/>
  <c r="N6702" i="62"/>
  <c r="N6560" i="62"/>
  <c r="N6551" i="62"/>
  <c r="N6542" i="62"/>
  <c r="N6533" i="62"/>
  <c r="N6524" i="62"/>
  <c r="N6496" i="62"/>
  <c r="N6487" i="62"/>
  <c r="N6467" i="62"/>
  <c r="N6464" i="62"/>
  <c r="N6453" i="62"/>
  <c r="N6442" i="62"/>
  <c r="N6434" i="62"/>
  <c r="N6426" i="62"/>
  <c r="N6418" i="62"/>
  <c r="N6410" i="62"/>
  <c r="N6402" i="62"/>
  <c r="N6394" i="62"/>
  <c r="N6386" i="62"/>
  <c r="N6378" i="62"/>
  <c r="N6370" i="62"/>
  <c r="N6362" i="62"/>
  <c r="N6354" i="62"/>
  <c r="N6346" i="62"/>
  <c r="N6338" i="62"/>
  <c r="N6330" i="62"/>
  <c r="N6322" i="62"/>
  <c r="N6314" i="62"/>
  <c r="N6306" i="62"/>
  <c r="N6298" i="62"/>
  <c r="N6290" i="62"/>
  <c r="N6282" i="62"/>
  <c r="N6274" i="62"/>
  <c r="N6266" i="62"/>
  <c r="N6258" i="62"/>
  <c r="N6250" i="62"/>
  <c r="N6242" i="62"/>
  <c r="N6234" i="62"/>
  <c r="N6226" i="62"/>
  <c r="N6218" i="62"/>
  <c r="N6210" i="62"/>
  <c r="N6202" i="62"/>
  <c r="N6194" i="62"/>
  <c r="N6186" i="62"/>
  <c r="N6178" i="62"/>
  <c r="N6170" i="62"/>
  <c r="N6162" i="62"/>
  <c r="N6154" i="62"/>
  <c r="N6146" i="62"/>
  <c r="N6138" i="62"/>
  <c r="N6130" i="62"/>
  <c r="N6122" i="62"/>
  <c r="N6114" i="62"/>
  <c r="N6106" i="62"/>
  <c r="N6098" i="62"/>
  <c r="N6090" i="62"/>
  <c r="N6082" i="62"/>
  <c r="N6074" i="62"/>
  <c r="N6066" i="62"/>
  <c r="N6058" i="62"/>
  <c r="N6050" i="62"/>
  <c r="N6042" i="62"/>
  <c r="N6034" i="62"/>
  <c r="N6026" i="62"/>
  <c r="N6018" i="62"/>
  <c r="N6010" i="62"/>
  <c r="N6002" i="62"/>
  <c r="N5994" i="62"/>
  <c r="N5986" i="62"/>
  <c r="N5978" i="62"/>
  <c r="N5970" i="62"/>
  <c r="N5962" i="62"/>
  <c r="N5954" i="62"/>
  <c r="N5946" i="62"/>
  <c r="N5938" i="62"/>
  <c r="N5930" i="62"/>
  <c r="N7761" i="62"/>
  <c r="N7432" i="62"/>
  <c r="N7393" i="62"/>
  <c r="N7304" i="62"/>
  <c r="N7176" i="62"/>
  <c r="N7058" i="62"/>
  <c r="N7044" i="62"/>
  <c r="N6956" i="62"/>
  <c r="N6934" i="62"/>
  <c r="N6884" i="62"/>
  <c r="N6877" i="62"/>
  <c r="N6870" i="62"/>
  <c r="N6820" i="62"/>
  <c r="N6813" i="62"/>
  <c r="N6806" i="62"/>
  <c r="N6756" i="62"/>
  <c r="N6749" i="62"/>
  <c r="N6742" i="62"/>
  <c r="N6692" i="62"/>
  <c r="N6685" i="62"/>
  <c r="N6678" i="62"/>
  <c r="N6652" i="62"/>
  <c r="N6636" i="62"/>
  <c r="N6620" i="62"/>
  <c r="N6604" i="62"/>
  <c r="N6588" i="62"/>
  <c r="N6575" i="62"/>
  <c r="N6566" i="62"/>
  <c r="N6557" i="62"/>
  <c r="N6548" i="62"/>
  <c r="N6520" i="62"/>
  <c r="N6511" i="62"/>
  <c r="N6502" i="62"/>
  <c r="N6493" i="62"/>
  <c r="N6484" i="62"/>
  <c r="N6478" i="62"/>
  <c r="N6472" i="62"/>
  <c r="N6461" i="62"/>
  <c r="N6450" i="62"/>
  <c r="N6447" i="62"/>
  <c r="N6439" i="62"/>
  <c r="N6431" i="62"/>
  <c r="N6423" i="62"/>
  <c r="N6415" i="62"/>
  <c r="N6407" i="62"/>
  <c r="N6399" i="62"/>
  <c r="N6391" i="62"/>
  <c r="N6383" i="62"/>
  <c r="N6375" i="62"/>
  <c r="N6367" i="62"/>
  <c r="N6359" i="62"/>
  <c r="N6351" i="62"/>
  <c r="N6343" i="62"/>
  <c r="N6335" i="62"/>
  <c r="N6327" i="62"/>
  <c r="N6319" i="62"/>
  <c r="N6311" i="62"/>
  <c r="N6303" i="62"/>
  <c r="N6295" i="62"/>
  <c r="N6287" i="62"/>
  <c r="N6279" i="62"/>
  <c r="N6271" i="62"/>
  <c r="N6263" i="62"/>
  <c r="N6255" i="62"/>
  <c r="N6247" i="62"/>
  <c r="N6239" i="62"/>
  <c r="N6231" i="62"/>
  <c r="N6223" i="62"/>
  <c r="N6215" i="62"/>
  <c r="N6207" i="62"/>
  <c r="N6199" i="62"/>
  <c r="N6191" i="62"/>
  <c r="N6183" i="62"/>
  <c r="N6175" i="62"/>
  <c r="N6167" i="62"/>
  <c r="N6159" i="62"/>
  <c r="N6151" i="62"/>
  <c r="N6143" i="62"/>
  <c r="N6135" i="62"/>
  <c r="N7729" i="62"/>
  <c r="N7296" i="62"/>
  <c r="N7168" i="62"/>
  <c r="N7138" i="62"/>
  <c r="N7084" i="62"/>
  <c r="N7032" i="62"/>
  <c r="N7018" i="62"/>
  <c r="N6992" i="62"/>
  <c r="N6908" i="62"/>
  <c r="N6897" i="62"/>
  <c r="N6860" i="62"/>
  <c r="N6853" i="62"/>
  <c r="N6846" i="62"/>
  <c r="N6796" i="62"/>
  <c r="N6789" i="62"/>
  <c r="N6782" i="62"/>
  <c r="N6732" i="62"/>
  <c r="N6725" i="62"/>
  <c r="N6718" i="62"/>
  <c r="N6668" i="62"/>
  <c r="N6661" i="62"/>
  <c r="N6648" i="62"/>
  <c r="N6645" i="62"/>
  <c r="N6632" i="62"/>
  <c r="N6629" i="62"/>
  <c r="N6616" i="62"/>
  <c r="N6613" i="62"/>
  <c r="N6600" i="62"/>
  <c r="N6597" i="62"/>
  <c r="N6584" i="62"/>
  <c r="N6581" i="62"/>
  <c r="N6572" i="62"/>
  <c r="N6544" i="62"/>
  <c r="N6535" i="62"/>
  <c r="N6526" i="62"/>
  <c r="N6517" i="62"/>
  <c r="N6508" i="62"/>
  <c r="N6469" i="62"/>
  <c r="N6458" i="62"/>
  <c r="N6455" i="62"/>
  <c r="N6444" i="62"/>
  <c r="N6436" i="62"/>
  <c r="N6428" i="62"/>
  <c r="N6420" i="62"/>
  <c r="N6412" i="62"/>
  <c r="N6404" i="62"/>
  <c r="N6396" i="62"/>
  <c r="N6388" i="62"/>
  <c r="N6380" i="62"/>
  <c r="N6372" i="62"/>
  <c r="N6364" i="62"/>
  <c r="N6356" i="62"/>
  <c r="N6348" i="62"/>
  <c r="N6340" i="62"/>
  <c r="N6332" i="62"/>
  <c r="N6324" i="62"/>
  <c r="N6316" i="62"/>
  <c r="N6308" i="62"/>
  <c r="N6300" i="62"/>
  <c r="N6292" i="62"/>
  <c r="N6284" i="62"/>
  <c r="N6276" i="62"/>
  <c r="N6268" i="62"/>
  <c r="N6260" i="62"/>
  <c r="N6252" i="62"/>
  <c r="N6244" i="62"/>
  <c r="N6236" i="62"/>
  <c r="N6228" i="62"/>
  <c r="N6220" i="62"/>
  <c r="N6212" i="62"/>
  <c r="N6204" i="62"/>
  <c r="N6196" i="62"/>
  <c r="N6188" i="62"/>
  <c r="N6180" i="62"/>
  <c r="N6172" i="62"/>
  <c r="N6164" i="62"/>
  <c r="N6156" i="62"/>
  <c r="N6148" i="62"/>
  <c r="N6140" i="62"/>
  <c r="N6132" i="62"/>
  <c r="N6124" i="62"/>
  <c r="N6116" i="62"/>
  <c r="N6108" i="62"/>
  <c r="N6100" i="62"/>
  <c r="N6092" i="62"/>
  <c r="N7633" i="62"/>
  <c r="N7272" i="62"/>
  <c r="N6988" i="62"/>
  <c r="N6962" i="62"/>
  <c r="N6948" i="62"/>
  <c r="N6922" i="62"/>
  <c r="N6911" i="62"/>
  <c r="N6886" i="62"/>
  <c r="N6836" i="62"/>
  <c r="N6829" i="62"/>
  <c r="N6822" i="62"/>
  <c r="N6772" i="62"/>
  <c r="N6765" i="62"/>
  <c r="N6758" i="62"/>
  <c r="N6708" i="62"/>
  <c r="N6701" i="62"/>
  <c r="N6694" i="62"/>
  <c r="N6654" i="62"/>
  <c r="N6638" i="62"/>
  <c r="N6622" i="62"/>
  <c r="N6606" i="62"/>
  <c r="N6590" i="62"/>
  <c r="N6568" i="62"/>
  <c r="N6559" i="62"/>
  <c r="N6550" i="62"/>
  <c r="N6541" i="62"/>
  <c r="N6532" i="62"/>
  <c r="N6504" i="62"/>
  <c r="N6495" i="62"/>
  <c r="N6486" i="62"/>
  <c r="N6480" i="62"/>
  <c r="N6466" i="62"/>
  <c r="N6463" i="62"/>
  <c r="N6452" i="62"/>
  <c r="N6441" i="62"/>
  <c r="N6433" i="62"/>
  <c r="N6425" i="62"/>
  <c r="N6417" i="62"/>
  <c r="N6409" i="62"/>
  <c r="N6401" i="62"/>
  <c r="N6393" i="62"/>
  <c r="N6385" i="62"/>
  <c r="N6377" i="62"/>
  <c r="N6369" i="62"/>
  <c r="N6361" i="62"/>
  <c r="N6353" i="62"/>
  <c r="N6345" i="62"/>
  <c r="N6337" i="62"/>
  <c r="N6329" i="62"/>
  <c r="N6321" i="62"/>
  <c r="N6313" i="62"/>
  <c r="N6305" i="62"/>
  <c r="N6297" i="62"/>
  <c r="N6289" i="62"/>
  <c r="N6281" i="62"/>
  <c r="N6273" i="62"/>
  <c r="N6265" i="62"/>
  <c r="N6257" i="62"/>
  <c r="N6249" i="62"/>
  <c r="N6241" i="62"/>
  <c r="N6233" i="62"/>
  <c r="N6225" i="62"/>
  <c r="N6217" i="62"/>
  <c r="N6209" i="62"/>
  <c r="N6201" i="62"/>
  <c r="N6193" i="62"/>
  <c r="N6185" i="62"/>
  <c r="N6177" i="62"/>
  <c r="N6169" i="62"/>
  <c r="N6161" i="62"/>
  <c r="N6153" i="62"/>
  <c r="N6145" i="62"/>
  <c r="N6137" i="62"/>
  <c r="N6129" i="62"/>
  <c r="N6121" i="62"/>
  <c r="N6113" i="62"/>
  <c r="N6105" i="62"/>
  <c r="N6097" i="62"/>
  <c r="N6089" i="62"/>
  <c r="N6081" i="62"/>
  <c r="N6073" i="62"/>
  <c r="N6065" i="62"/>
  <c r="N6057" i="62"/>
  <c r="N6049" i="62"/>
  <c r="N6041" i="62"/>
  <c r="N6033" i="62"/>
  <c r="N6025" i="62"/>
  <c r="N6017" i="62"/>
  <c r="N6009" i="62"/>
  <c r="N6001" i="62"/>
  <c r="N5993" i="62"/>
  <c r="N5985" i="62"/>
  <c r="N5977" i="62"/>
  <c r="N5969" i="62"/>
  <c r="N5961" i="62"/>
  <c r="N5953" i="62"/>
  <c r="N5945" i="62"/>
  <c r="N5937" i="62"/>
  <c r="N5929" i="62"/>
  <c r="N5921" i="62"/>
  <c r="N5913" i="62"/>
  <c r="N5905" i="62"/>
  <c r="N7601" i="62"/>
  <c r="N7357" i="62"/>
  <c r="N7264" i="62"/>
  <c r="N7148" i="62"/>
  <c r="N7068" i="62"/>
  <c r="N7050" i="62"/>
  <c r="N7024" i="62"/>
  <c r="N6936" i="62"/>
  <c r="N6876" i="62"/>
  <c r="N6869" i="62"/>
  <c r="N6862" i="62"/>
  <c r="N6812" i="62"/>
  <c r="N6805" i="62"/>
  <c r="N6798" i="62"/>
  <c r="N6748" i="62"/>
  <c r="N6741" i="62"/>
  <c r="N6734" i="62"/>
  <c r="N6684" i="62"/>
  <c r="N6677" i="62"/>
  <c r="N6670" i="62"/>
  <c r="N6574" i="62"/>
  <c r="N6565" i="62"/>
  <c r="N6556" i="62"/>
  <c r="N6528" i="62"/>
  <c r="N6519" i="62"/>
  <c r="N6510" i="62"/>
  <c r="N6501" i="62"/>
  <c r="N6492" i="62"/>
  <c r="N6477" i="62"/>
  <c r="N6474" i="62"/>
  <c r="N6471" i="62"/>
  <c r="N6460" i="62"/>
  <c r="N6446" i="62"/>
  <c r="N6438" i="62"/>
  <c r="N6430" i="62"/>
  <c r="N6422" i="62"/>
  <c r="N6414" i="62"/>
  <c r="N6406" i="62"/>
  <c r="N6398" i="62"/>
  <c r="N6390" i="62"/>
  <c r="N6382" i="62"/>
  <c r="N6374" i="62"/>
  <c r="N6366" i="62"/>
  <c r="N6358" i="62"/>
  <c r="N6350" i="62"/>
  <c r="N6342" i="62"/>
  <c r="N6334" i="62"/>
  <c r="N6326" i="62"/>
  <c r="N6318" i="62"/>
  <c r="N6310" i="62"/>
  <c r="N6302" i="62"/>
  <c r="N6294" i="62"/>
  <c r="N6286" i="62"/>
  <c r="N6278" i="62"/>
  <c r="N6270" i="62"/>
  <c r="N6262" i="62"/>
  <c r="N6254" i="62"/>
  <c r="N6246" i="62"/>
  <c r="N6238" i="62"/>
  <c r="N6230" i="62"/>
  <c r="N6222" i="62"/>
  <c r="N6214" i="62"/>
  <c r="N6206" i="62"/>
  <c r="N6198" i="62"/>
  <c r="N6190" i="62"/>
  <c r="N6182" i="62"/>
  <c r="N6174" i="62"/>
  <c r="N6166" i="62"/>
  <c r="N6158" i="62"/>
  <c r="N6150" i="62"/>
  <c r="N6142" i="62"/>
  <c r="N6134" i="62"/>
  <c r="N6126" i="62"/>
  <c r="N6118" i="62"/>
  <c r="N6110" i="62"/>
  <c r="N7985" i="62"/>
  <c r="N7473" i="62"/>
  <c r="N7232" i="62"/>
  <c r="N7056" i="62"/>
  <c r="N6968" i="62"/>
  <c r="N6954" i="62"/>
  <c r="N6892" i="62"/>
  <c r="N6885" i="62"/>
  <c r="N6878" i="62"/>
  <c r="N6828" i="62"/>
  <c r="N6821" i="62"/>
  <c r="N6814" i="62"/>
  <c r="N6764" i="62"/>
  <c r="N6757" i="62"/>
  <c r="N6750" i="62"/>
  <c r="N6700" i="62"/>
  <c r="N6693" i="62"/>
  <c r="N6686" i="62"/>
  <c r="N6656" i="62"/>
  <c r="N6653" i="62"/>
  <c r="N6640" i="62"/>
  <c r="N6637" i="62"/>
  <c r="N6624" i="62"/>
  <c r="N6621" i="62"/>
  <c r="N6608" i="62"/>
  <c r="N6605" i="62"/>
  <c r="N6592" i="62"/>
  <c r="N6589" i="62"/>
  <c r="N6576" i="62"/>
  <c r="N6567" i="62"/>
  <c r="N6558" i="62"/>
  <c r="N6549" i="62"/>
  <c r="N6540" i="62"/>
  <c r="N6512" i="62"/>
  <c r="N6503" i="62"/>
  <c r="N6494" i="62"/>
  <c r="N6485" i="62"/>
  <c r="N6482" i="62"/>
  <c r="N6479" i="62"/>
  <c r="N6462" i="62"/>
  <c r="N6451" i="62"/>
  <c r="N6448" i="62"/>
  <c r="N6440" i="62"/>
  <c r="N6432" i="62"/>
  <c r="N6424" i="62"/>
  <c r="N6416" i="62"/>
  <c r="N6408" i="62"/>
  <c r="N6400" i="62"/>
  <c r="N6392" i="62"/>
  <c r="N6384" i="62"/>
  <c r="N6376" i="62"/>
  <c r="N6368" i="62"/>
  <c r="N6360" i="62"/>
  <c r="N6352" i="62"/>
  <c r="N6344" i="62"/>
  <c r="N6336" i="62"/>
  <c r="N6328" i="62"/>
  <c r="N6320" i="62"/>
  <c r="N6312" i="62"/>
  <c r="N6304" i="62"/>
  <c r="N6296" i="62"/>
  <c r="N6288" i="62"/>
  <c r="N6280" i="62"/>
  <c r="N6272" i="62"/>
  <c r="N6264" i="62"/>
  <c r="N6256" i="62"/>
  <c r="N6248" i="62"/>
  <c r="N6240" i="62"/>
  <c r="N6232" i="62"/>
  <c r="N6224" i="62"/>
  <c r="N6216" i="62"/>
  <c r="N6208" i="62"/>
  <c r="N6200" i="62"/>
  <c r="N6192" i="62"/>
  <c r="N6184" i="62"/>
  <c r="N6176" i="62"/>
  <c r="N6168" i="62"/>
  <c r="N6160" i="62"/>
  <c r="N6152" i="62"/>
  <c r="N6144" i="62"/>
  <c r="N6136" i="62"/>
  <c r="N6128" i="62"/>
  <c r="N6120" i="62"/>
  <c r="N6112" i="62"/>
  <c r="N6104" i="62"/>
  <c r="N6096" i="62"/>
  <c r="N6088" i="62"/>
  <c r="N6080" i="62"/>
  <c r="N6072" i="62"/>
  <c r="N6064" i="62"/>
  <c r="N6056" i="62"/>
  <c r="N6048" i="62"/>
  <c r="N6040" i="62"/>
  <c r="N6032" i="62"/>
  <c r="N6024" i="62"/>
  <c r="N6016" i="62"/>
  <c r="N6008" i="62"/>
  <c r="N6000" i="62"/>
  <c r="N5992" i="62"/>
  <c r="N5984" i="62"/>
  <c r="N5976" i="62"/>
  <c r="N5968" i="62"/>
  <c r="N5960" i="62"/>
  <c r="N5952" i="62"/>
  <c r="N5944" i="62"/>
  <c r="N5936" i="62"/>
  <c r="N5928" i="62"/>
  <c r="N5920" i="62"/>
  <c r="N5912" i="62"/>
  <c r="N5904" i="62"/>
  <c r="N7889" i="62"/>
  <c r="N7336" i="62"/>
  <c r="N7208" i="62"/>
  <c r="N7154" i="62"/>
  <c r="N7128" i="62"/>
  <c r="N7074" i="62"/>
  <c r="N7052" i="62"/>
  <c r="N7026" i="62"/>
  <c r="N7012" i="62"/>
  <c r="N6906" i="62"/>
  <c r="N6895" i="62"/>
  <c r="N6868" i="62"/>
  <c r="N6861" i="62"/>
  <c r="N6854" i="62"/>
  <c r="N6804" i="62"/>
  <c r="N6797" i="62"/>
  <c r="N6790" i="62"/>
  <c r="N6740" i="62"/>
  <c r="N6733" i="62"/>
  <c r="N6726" i="62"/>
  <c r="N6676" i="62"/>
  <c r="N6669" i="62"/>
  <c r="N6662" i="62"/>
  <c r="N6646" i="62"/>
  <c r="N6630" i="62"/>
  <c r="N6614" i="62"/>
  <c r="N6598" i="62"/>
  <c r="N6582" i="62"/>
  <c r="N6573" i="62"/>
  <c r="N6564" i="62"/>
  <c r="N6536" i="62"/>
  <c r="N6527" i="62"/>
  <c r="N6518" i="62"/>
  <c r="N6509" i="62"/>
  <c r="N6500" i="62"/>
  <c r="N6476" i="62"/>
  <c r="N6470" i="62"/>
  <c r="N6459" i="62"/>
  <c r="N6456" i="62"/>
  <c r="N6445" i="62"/>
  <c r="N6437" i="62"/>
  <c r="N6429" i="62"/>
  <c r="N6421" i="62"/>
  <c r="N6413" i="62"/>
  <c r="N6405" i="62"/>
  <c r="N6397" i="62"/>
  <c r="N6389" i="62"/>
  <c r="N6381" i="62"/>
  <c r="N6373" i="62"/>
  <c r="N6365" i="62"/>
  <c r="N6357" i="62"/>
  <c r="N6349" i="62"/>
  <c r="N6341" i="62"/>
  <c r="N6333" i="62"/>
  <c r="N6325" i="62"/>
  <c r="N6317" i="62"/>
  <c r="N6309" i="62"/>
  <c r="N6301" i="62"/>
  <c r="N6293" i="62"/>
  <c r="N6285" i="62"/>
  <c r="N6277" i="62"/>
  <c r="N6269" i="62"/>
  <c r="N6261" i="62"/>
  <c r="N6253" i="62"/>
  <c r="N7090" i="62"/>
  <c r="N6852" i="62"/>
  <c r="N6525" i="62"/>
  <c r="N6387" i="62"/>
  <c r="N6323" i="62"/>
  <c r="N6259" i="62"/>
  <c r="N6237" i="62"/>
  <c r="N6205" i="62"/>
  <c r="N6173" i="62"/>
  <c r="N6141" i="62"/>
  <c r="N6127" i="62"/>
  <c r="N6117" i="62"/>
  <c r="N6107" i="62"/>
  <c r="N6094" i="62"/>
  <c r="N6091" i="62"/>
  <c r="N6063" i="62"/>
  <c r="N6054" i="62"/>
  <c r="N6045" i="62"/>
  <c r="N6036" i="62"/>
  <c r="N6027" i="62"/>
  <c r="N5999" i="62"/>
  <c r="N5990" i="62"/>
  <c r="N5981" i="62"/>
  <c r="N5972" i="62"/>
  <c r="N5963" i="62"/>
  <c r="N5935" i="62"/>
  <c r="N5926" i="62"/>
  <c r="N5906" i="62"/>
  <c r="N5900" i="62"/>
  <c r="N5892" i="62"/>
  <c r="N5884" i="62"/>
  <c r="N5876" i="62"/>
  <c r="N5868" i="62"/>
  <c r="N5860" i="62"/>
  <c r="N5852" i="62"/>
  <c r="N5844" i="62"/>
  <c r="N5836" i="62"/>
  <c r="N5828" i="62"/>
  <c r="N5820" i="62"/>
  <c r="N5812" i="62"/>
  <c r="N5804" i="62"/>
  <c r="N5796" i="62"/>
  <c r="N5788" i="62"/>
  <c r="N5780" i="62"/>
  <c r="N5772" i="62"/>
  <c r="N5764" i="62"/>
  <c r="N5756" i="62"/>
  <c r="N5748" i="62"/>
  <c r="N5740" i="62"/>
  <c r="N5732" i="62"/>
  <c r="N5724" i="62"/>
  <c r="N5716" i="62"/>
  <c r="N5708" i="62"/>
  <c r="N5700" i="62"/>
  <c r="N5692" i="62"/>
  <c r="N5684" i="62"/>
  <c r="N5676" i="62"/>
  <c r="N5668" i="62"/>
  <c r="N5660" i="62"/>
  <c r="N5652" i="62"/>
  <c r="N5644" i="62"/>
  <c r="N5636" i="62"/>
  <c r="N5628" i="62"/>
  <c r="N5620" i="62"/>
  <c r="N5612" i="62"/>
  <c r="N5604" i="62"/>
  <c r="N5596" i="62"/>
  <c r="N5588" i="62"/>
  <c r="N5580" i="62"/>
  <c r="N5572" i="62"/>
  <c r="N5564" i="62"/>
  <c r="N5556" i="62"/>
  <c r="N5548" i="62"/>
  <c r="N5540" i="62"/>
  <c r="N5532" i="62"/>
  <c r="N5524" i="62"/>
  <c r="N5516" i="62"/>
  <c r="N5508" i="62"/>
  <c r="N5500" i="62"/>
  <c r="N5492" i="62"/>
  <c r="N5484" i="62"/>
  <c r="N5476" i="62"/>
  <c r="N7368" i="62"/>
  <c r="N6774" i="62"/>
  <c r="N6660" i="62"/>
  <c r="N6443" i="62"/>
  <c r="N6379" i="62"/>
  <c r="N6315" i="62"/>
  <c r="N6251" i="62"/>
  <c r="N6219" i="62"/>
  <c r="N6187" i="62"/>
  <c r="N6155" i="62"/>
  <c r="N6103" i="62"/>
  <c r="N6087" i="62"/>
  <c r="N6078" i="62"/>
  <c r="N6069" i="62"/>
  <c r="N6060" i="62"/>
  <c r="N6051" i="62"/>
  <c r="N6023" i="62"/>
  <c r="N6014" i="62"/>
  <c r="N6005" i="62"/>
  <c r="N5996" i="62"/>
  <c r="N5987" i="62"/>
  <c r="N5959" i="62"/>
  <c r="N5950" i="62"/>
  <c r="N5941" i="62"/>
  <c r="N5932" i="62"/>
  <c r="N5923" i="62"/>
  <c r="N5917" i="62"/>
  <c r="N5911" i="62"/>
  <c r="N5897" i="62"/>
  <c r="N5889" i="62"/>
  <c r="N5881" i="62"/>
  <c r="N5873" i="62"/>
  <c r="N5865" i="62"/>
  <c r="N5857" i="62"/>
  <c r="N5849" i="62"/>
  <c r="N5841" i="62"/>
  <c r="N5833" i="62"/>
  <c r="N5825" i="62"/>
  <c r="N5817" i="62"/>
  <c r="N5809" i="62"/>
  <c r="N5801" i="62"/>
  <c r="N5793" i="62"/>
  <c r="N5785" i="62"/>
  <c r="N5777" i="62"/>
  <c r="N5769" i="62"/>
  <c r="N5761" i="62"/>
  <c r="N5753" i="62"/>
  <c r="N5745" i="62"/>
  <c r="N5737" i="62"/>
  <c r="N5729" i="62"/>
  <c r="N5721" i="62"/>
  <c r="N5713" i="62"/>
  <c r="N5705" i="62"/>
  <c r="N5697" i="62"/>
  <c r="N5689" i="62"/>
  <c r="N5681" i="62"/>
  <c r="N5673" i="62"/>
  <c r="N5665" i="62"/>
  <c r="N5657" i="62"/>
  <c r="N5649" i="62"/>
  <c r="N5641" i="62"/>
  <c r="N5633" i="62"/>
  <c r="N5625" i="62"/>
  <c r="N5617" i="62"/>
  <c r="N5609" i="62"/>
  <c r="N5601" i="62"/>
  <c r="N5593" i="62"/>
  <c r="N5585" i="62"/>
  <c r="N5577" i="62"/>
  <c r="N5569" i="62"/>
  <c r="N5561" i="62"/>
  <c r="N5553" i="62"/>
  <c r="N5545" i="62"/>
  <c r="N7240" i="62"/>
  <c r="N6994" i="62"/>
  <c r="N6781" i="62"/>
  <c r="N6644" i="62"/>
  <c r="N6543" i="62"/>
  <c r="N6454" i="62"/>
  <c r="N6435" i="62"/>
  <c r="N6371" i="62"/>
  <c r="N6307" i="62"/>
  <c r="N6229" i="62"/>
  <c r="N6197" i="62"/>
  <c r="N6165" i="62"/>
  <c r="N6133" i="62"/>
  <c r="N6123" i="62"/>
  <c r="N6084" i="62"/>
  <c r="N6075" i="62"/>
  <c r="N6047" i="62"/>
  <c r="N6038" i="62"/>
  <c r="N6029" i="62"/>
  <c r="N6020" i="62"/>
  <c r="N6011" i="62"/>
  <c r="N5983" i="62"/>
  <c r="N5974" i="62"/>
  <c r="N5965" i="62"/>
  <c r="N5956" i="62"/>
  <c r="N5947" i="62"/>
  <c r="N5914" i="62"/>
  <c r="N5908" i="62"/>
  <c r="N5902" i="62"/>
  <c r="N5894" i="62"/>
  <c r="N5886" i="62"/>
  <c r="N5878" i="62"/>
  <c r="N5870" i="62"/>
  <c r="N5862" i="62"/>
  <c r="N5854" i="62"/>
  <c r="N5846" i="62"/>
  <c r="N5838" i="62"/>
  <c r="N5830" i="62"/>
  <c r="N5822" i="62"/>
  <c r="N5814" i="62"/>
  <c r="N5806" i="62"/>
  <c r="N5798" i="62"/>
  <c r="N5790" i="62"/>
  <c r="N5782" i="62"/>
  <c r="N5774" i="62"/>
  <c r="N5766" i="62"/>
  <c r="N5758" i="62"/>
  <c r="N5750" i="62"/>
  <c r="N5742" i="62"/>
  <c r="N5734" i="62"/>
  <c r="N5726" i="62"/>
  <c r="N5718" i="62"/>
  <c r="N5710" i="62"/>
  <c r="N5702" i="62"/>
  <c r="N5694" i="62"/>
  <c r="N5686" i="62"/>
  <c r="N5678" i="62"/>
  <c r="N5670" i="62"/>
  <c r="N5662" i="62"/>
  <c r="N5654" i="62"/>
  <c r="N5646" i="62"/>
  <c r="N5638" i="62"/>
  <c r="N5630" i="62"/>
  <c r="N5622" i="62"/>
  <c r="N5614" i="62"/>
  <c r="N5606" i="62"/>
  <c r="N5598" i="62"/>
  <c r="N5590" i="62"/>
  <c r="N5582" i="62"/>
  <c r="N5574" i="62"/>
  <c r="N5566" i="62"/>
  <c r="N5558" i="62"/>
  <c r="N5550" i="62"/>
  <c r="N5542" i="62"/>
  <c r="N5534" i="62"/>
  <c r="N5526" i="62"/>
  <c r="N5518" i="62"/>
  <c r="N5510" i="62"/>
  <c r="N5502" i="62"/>
  <c r="N5494" i="62"/>
  <c r="N5486" i="62"/>
  <c r="N5478" i="62"/>
  <c r="N7144" i="62"/>
  <c r="N6788" i="62"/>
  <c r="N6628" i="62"/>
  <c r="N6516" i="62"/>
  <c r="N6427" i="62"/>
  <c r="N6363" i="62"/>
  <c r="N6299" i="62"/>
  <c r="N6243" i="62"/>
  <c r="N6211" i="62"/>
  <c r="N6179" i="62"/>
  <c r="N6147" i="62"/>
  <c r="N6119" i="62"/>
  <c r="N6109" i="62"/>
  <c r="N6093" i="62"/>
  <c r="N6071" i="62"/>
  <c r="N6062" i="62"/>
  <c r="N6053" i="62"/>
  <c r="N6044" i="62"/>
  <c r="N6035" i="62"/>
  <c r="N6007" i="62"/>
  <c r="N5998" i="62"/>
  <c r="N5989" i="62"/>
  <c r="N5980" i="62"/>
  <c r="N5971" i="62"/>
  <c r="N5943" i="62"/>
  <c r="N5934" i="62"/>
  <c r="N5925" i="62"/>
  <c r="N5919" i="62"/>
  <c r="N5899" i="62"/>
  <c r="N5891" i="62"/>
  <c r="N5883" i="62"/>
  <c r="N5875" i="62"/>
  <c r="N5867" i="62"/>
  <c r="N5859" i="62"/>
  <c r="N5851" i="62"/>
  <c r="N5843" i="62"/>
  <c r="N5835" i="62"/>
  <c r="N5827" i="62"/>
  <c r="N5819" i="62"/>
  <c r="N5811" i="62"/>
  <c r="N5803" i="62"/>
  <c r="N5795" i="62"/>
  <c r="N5787" i="62"/>
  <c r="N5779" i="62"/>
  <c r="N5771" i="62"/>
  <c r="N5763" i="62"/>
  <c r="N5755" i="62"/>
  <c r="N5747" i="62"/>
  <c r="N5739" i="62"/>
  <c r="N5731" i="62"/>
  <c r="N5723" i="62"/>
  <c r="N5715" i="62"/>
  <c r="N5707" i="62"/>
  <c r="N5699" i="62"/>
  <c r="N5691" i="62"/>
  <c r="N5683" i="62"/>
  <c r="N5675" i="62"/>
  <c r="N5667" i="62"/>
  <c r="N5659" i="62"/>
  <c r="N5651" i="62"/>
  <c r="N5643" i="62"/>
  <c r="N5635" i="62"/>
  <c r="N5627" i="62"/>
  <c r="N5619" i="62"/>
  <c r="N5611" i="62"/>
  <c r="N5603" i="62"/>
  <c r="N5595" i="62"/>
  <c r="N5587" i="62"/>
  <c r="N5579" i="62"/>
  <c r="N5571" i="62"/>
  <c r="N5563" i="62"/>
  <c r="N5555" i="62"/>
  <c r="N5547" i="62"/>
  <c r="N5539" i="62"/>
  <c r="N5531" i="62"/>
  <c r="N5523" i="62"/>
  <c r="N5515" i="62"/>
  <c r="N5507" i="62"/>
  <c r="N5499" i="62"/>
  <c r="N5491" i="62"/>
  <c r="N5483" i="62"/>
  <c r="N5475" i="62"/>
  <c r="N5467" i="62"/>
  <c r="N5459" i="62"/>
  <c r="N5451" i="62"/>
  <c r="N5443" i="62"/>
  <c r="N5435" i="62"/>
  <c r="N5427" i="62"/>
  <c r="N5419" i="62"/>
  <c r="N5411" i="62"/>
  <c r="N5403" i="62"/>
  <c r="N5395" i="62"/>
  <c r="N6710" i="62"/>
  <c r="N6612" i="62"/>
  <c r="N6488" i="62"/>
  <c r="N6419" i="62"/>
  <c r="N6355" i="62"/>
  <c r="N6291" i="62"/>
  <c r="N6221" i="62"/>
  <c r="N6189" i="62"/>
  <c r="N6157" i="62"/>
  <c r="N6102" i="62"/>
  <c r="N6099" i="62"/>
  <c r="N6086" i="62"/>
  <c r="N6077" i="62"/>
  <c r="N6068" i="62"/>
  <c r="N6059" i="62"/>
  <c r="N6031" i="62"/>
  <c r="N6022" i="62"/>
  <c r="N6013" i="62"/>
  <c r="N6004" i="62"/>
  <c r="N5995" i="62"/>
  <c r="N5967" i="62"/>
  <c r="N5958" i="62"/>
  <c r="N5949" i="62"/>
  <c r="N5940" i="62"/>
  <c r="N5931" i="62"/>
  <c r="N5922" i="62"/>
  <c r="N5916" i="62"/>
  <c r="N5910" i="62"/>
  <c r="N5896" i="62"/>
  <c r="N5888" i="62"/>
  <c r="N5880" i="62"/>
  <c r="N5872" i="62"/>
  <c r="N5864" i="62"/>
  <c r="N5856" i="62"/>
  <c r="N5848" i="62"/>
  <c r="N5840" i="62"/>
  <c r="N5832" i="62"/>
  <c r="N5824" i="62"/>
  <c r="N5816" i="62"/>
  <c r="N5808" i="62"/>
  <c r="N5800" i="62"/>
  <c r="N5792" i="62"/>
  <c r="N5784" i="62"/>
  <c r="N5776" i="62"/>
  <c r="N5768" i="62"/>
  <c r="N5760" i="62"/>
  <c r="N5752" i="62"/>
  <c r="N5744" i="62"/>
  <c r="N5736" i="62"/>
  <c r="N5728" i="62"/>
  <c r="N5720" i="62"/>
  <c r="N5712" i="62"/>
  <c r="N5704" i="62"/>
  <c r="N5696" i="62"/>
  <c r="N5688" i="62"/>
  <c r="N5680" i="62"/>
  <c r="N5672" i="62"/>
  <c r="N5664" i="62"/>
  <c r="N5656" i="62"/>
  <c r="N5648" i="62"/>
  <c r="N5640" i="62"/>
  <c r="N5632" i="62"/>
  <c r="N5624" i="62"/>
  <c r="N5616" i="62"/>
  <c r="N5608" i="62"/>
  <c r="N5600" i="62"/>
  <c r="N5592" i="62"/>
  <c r="N5584" i="62"/>
  <c r="N5576" i="62"/>
  <c r="N5568" i="62"/>
  <c r="N5560" i="62"/>
  <c r="N5552" i="62"/>
  <c r="N5544" i="62"/>
  <c r="N5536" i="62"/>
  <c r="N5528" i="62"/>
  <c r="N5520" i="62"/>
  <c r="N5512" i="62"/>
  <c r="N5504" i="62"/>
  <c r="N5496" i="62"/>
  <c r="N5488" i="62"/>
  <c r="N5480" i="62"/>
  <c r="N5472" i="62"/>
  <c r="N5464" i="62"/>
  <c r="N5456" i="62"/>
  <c r="N5448" i="62"/>
  <c r="N8017" i="62"/>
  <c r="N7020" i="62"/>
  <c r="N6717" i="62"/>
  <c r="N6596" i="62"/>
  <c r="N6534" i="62"/>
  <c r="N6468" i="62"/>
  <c r="N6411" i="62"/>
  <c r="N6347" i="62"/>
  <c r="N6283" i="62"/>
  <c r="N6235" i="62"/>
  <c r="N6203" i="62"/>
  <c r="N6171" i="62"/>
  <c r="N6139" i="62"/>
  <c r="N6125" i="62"/>
  <c r="N6115" i="62"/>
  <c r="N6095" i="62"/>
  <c r="N6083" i="62"/>
  <c r="N6055" i="62"/>
  <c r="N6046" i="62"/>
  <c r="N6037" i="62"/>
  <c r="N6028" i="62"/>
  <c r="N6019" i="62"/>
  <c r="N5991" i="62"/>
  <c r="N5982" i="62"/>
  <c r="N5973" i="62"/>
  <c r="N5964" i="62"/>
  <c r="N5955" i="62"/>
  <c r="N5927" i="62"/>
  <c r="N5907" i="62"/>
  <c r="N5901" i="62"/>
  <c r="N5893" i="62"/>
  <c r="N5885" i="62"/>
  <c r="N5877" i="62"/>
  <c r="N5869" i="62"/>
  <c r="N5861" i="62"/>
  <c r="N5853" i="62"/>
  <c r="N5845" i="62"/>
  <c r="N5837" i="62"/>
  <c r="N5829" i="62"/>
  <c r="N5821" i="62"/>
  <c r="N5813" i="62"/>
  <c r="N5805" i="62"/>
  <c r="N5797" i="62"/>
  <c r="N5789" i="62"/>
  <c r="N5781" i="62"/>
  <c r="N5773" i="62"/>
  <c r="N5765" i="62"/>
  <c r="N5757" i="62"/>
  <c r="N5749" i="62"/>
  <c r="N5741" i="62"/>
  <c r="N5733" i="62"/>
  <c r="N5725" i="62"/>
  <c r="N5717" i="62"/>
  <c r="N5709" i="62"/>
  <c r="N5701" i="62"/>
  <c r="N5693" i="62"/>
  <c r="N5685" i="62"/>
  <c r="N5677" i="62"/>
  <c r="N5669" i="62"/>
  <c r="N5661" i="62"/>
  <c r="N5653" i="62"/>
  <c r="N5645" i="62"/>
  <c r="N5637" i="62"/>
  <c r="N5629" i="62"/>
  <c r="N5621" i="62"/>
  <c r="N5613" i="62"/>
  <c r="N5605" i="62"/>
  <c r="N5597" i="62"/>
  <c r="N5589" i="62"/>
  <c r="N5581" i="62"/>
  <c r="N5573" i="62"/>
  <c r="N5565" i="62"/>
  <c r="N5557" i="62"/>
  <c r="N5549" i="62"/>
  <c r="N7505" i="62"/>
  <c r="N6838" i="62"/>
  <c r="N6724" i="62"/>
  <c r="N6580" i="62"/>
  <c r="N6403" i="62"/>
  <c r="N6339" i="62"/>
  <c r="N6275" i="62"/>
  <c r="N6245" i="62"/>
  <c r="N6213" i="62"/>
  <c r="N6181" i="62"/>
  <c r="N6149" i="62"/>
  <c r="N6111" i="62"/>
  <c r="N6079" i="62"/>
  <c r="N6070" i="62"/>
  <c r="N6061" i="62"/>
  <c r="N6052" i="62"/>
  <c r="N6043" i="62"/>
  <c r="N6015" i="62"/>
  <c r="N6006" i="62"/>
  <c r="N5997" i="62"/>
  <c r="N5988" i="62"/>
  <c r="N5979" i="62"/>
  <c r="N5951" i="62"/>
  <c r="N5942" i="62"/>
  <c r="N5933" i="62"/>
  <c r="N5924" i="62"/>
  <c r="N5918" i="62"/>
  <c r="N5898" i="62"/>
  <c r="N5890" i="62"/>
  <c r="N5882" i="62"/>
  <c r="N5874" i="62"/>
  <c r="N5866" i="62"/>
  <c r="N5858" i="62"/>
  <c r="N5850" i="62"/>
  <c r="N5842" i="62"/>
  <c r="N5834" i="62"/>
  <c r="N5826" i="62"/>
  <c r="N5818" i="62"/>
  <c r="N5810" i="62"/>
  <c r="N5802" i="62"/>
  <c r="N5794" i="62"/>
  <c r="N5786" i="62"/>
  <c r="N5778" i="62"/>
  <c r="N5770" i="62"/>
  <c r="N5762" i="62"/>
  <c r="N5754" i="62"/>
  <c r="N5746" i="62"/>
  <c r="N5738" i="62"/>
  <c r="N5730" i="62"/>
  <c r="N5722" i="62"/>
  <c r="N5714" i="62"/>
  <c r="N5706" i="62"/>
  <c r="N5698" i="62"/>
  <c r="N5690" i="62"/>
  <c r="N5682" i="62"/>
  <c r="N5674" i="62"/>
  <c r="N5666" i="62"/>
  <c r="N5658" i="62"/>
  <c r="N5650" i="62"/>
  <c r="N5642" i="62"/>
  <c r="N5634" i="62"/>
  <c r="N5626" i="62"/>
  <c r="N5618" i="62"/>
  <c r="N5610" i="62"/>
  <c r="N5602" i="62"/>
  <c r="N5594" i="62"/>
  <c r="N5586" i="62"/>
  <c r="N5578" i="62"/>
  <c r="N5570" i="62"/>
  <c r="N5562" i="62"/>
  <c r="N5554" i="62"/>
  <c r="N5546" i="62"/>
  <c r="N5538" i="62"/>
  <c r="N5530" i="62"/>
  <c r="N5522" i="62"/>
  <c r="N5514" i="62"/>
  <c r="N5506" i="62"/>
  <c r="N5498" i="62"/>
  <c r="N5490" i="62"/>
  <c r="N5482" i="62"/>
  <c r="N5474" i="62"/>
  <c r="N5466" i="62"/>
  <c r="N5458" i="62"/>
  <c r="N5450" i="62"/>
  <c r="N5442" i="62"/>
  <c r="N5434" i="62"/>
  <c r="N5426" i="62"/>
  <c r="N5418" i="62"/>
  <c r="N5410" i="62"/>
  <c r="N5402" i="62"/>
  <c r="N5394" i="62"/>
  <c r="N6195" i="62"/>
  <c r="N6085" i="62"/>
  <c r="N6012" i="62"/>
  <c r="N5939" i="62"/>
  <c r="N5863" i="62"/>
  <c r="N5799" i="62"/>
  <c r="N5735" i="62"/>
  <c r="N5671" i="62"/>
  <c r="N5607" i="62"/>
  <c r="N5543" i="62"/>
  <c r="N5533" i="62"/>
  <c r="N5489" i="62"/>
  <c r="N5479" i="62"/>
  <c r="N5463" i="62"/>
  <c r="N5457" i="62"/>
  <c r="N5454" i="62"/>
  <c r="N5445" i="62"/>
  <c r="N5439" i="62"/>
  <c r="N5433" i="62"/>
  <c r="N5413" i="62"/>
  <c r="N5407" i="62"/>
  <c r="N5401" i="62"/>
  <c r="N5387" i="62"/>
  <c r="N5379" i="62"/>
  <c r="N5371" i="62"/>
  <c r="N5363" i="62"/>
  <c r="N5355" i="62"/>
  <c r="N5347" i="62"/>
  <c r="N5339" i="62"/>
  <c r="N5331" i="62"/>
  <c r="N5323" i="62"/>
  <c r="N5315" i="62"/>
  <c r="N5307" i="62"/>
  <c r="N5299" i="62"/>
  <c r="N5291" i="62"/>
  <c r="N5283" i="62"/>
  <c r="N5275" i="62"/>
  <c r="N5267" i="62"/>
  <c r="N5259" i="62"/>
  <c r="N5251" i="62"/>
  <c r="N5243" i="62"/>
  <c r="N5235" i="62"/>
  <c r="N5227" i="62"/>
  <c r="N5219" i="62"/>
  <c r="N5211" i="62"/>
  <c r="N5203" i="62"/>
  <c r="N5195" i="62"/>
  <c r="N5187" i="62"/>
  <c r="N5179" i="62"/>
  <c r="N5171" i="62"/>
  <c r="N5163" i="62"/>
  <c r="N5155" i="62"/>
  <c r="N5147" i="62"/>
  <c r="N5139" i="62"/>
  <c r="N5131" i="62"/>
  <c r="N5123" i="62"/>
  <c r="N5115" i="62"/>
  <c r="N5107" i="62"/>
  <c r="N5099" i="62"/>
  <c r="N5091" i="62"/>
  <c r="N5083" i="62"/>
  <c r="N5075" i="62"/>
  <c r="N5067" i="62"/>
  <c r="N5059" i="62"/>
  <c r="N5051" i="62"/>
  <c r="N5043" i="62"/>
  <c r="N5035" i="62"/>
  <c r="N5027" i="62"/>
  <c r="N5019" i="62"/>
  <c r="N5011" i="62"/>
  <c r="N5003" i="62"/>
  <c r="N4995" i="62"/>
  <c r="N4987" i="62"/>
  <c r="N4979" i="62"/>
  <c r="N4971" i="62"/>
  <c r="N4963" i="62"/>
  <c r="N4955" i="62"/>
  <c r="N4947" i="62"/>
  <c r="N4939" i="62"/>
  <c r="N4931" i="62"/>
  <c r="N6552" i="62"/>
  <c r="N6163" i="62"/>
  <c r="N5915" i="62"/>
  <c r="N5855" i="62"/>
  <c r="N5791" i="62"/>
  <c r="N5727" i="62"/>
  <c r="N5663" i="62"/>
  <c r="N5599" i="62"/>
  <c r="N5529" i="62"/>
  <c r="N5519" i="62"/>
  <c r="N5509" i="62"/>
  <c r="N5469" i="62"/>
  <c r="N5460" i="62"/>
  <c r="N5436" i="62"/>
  <c r="N5430" i="62"/>
  <c r="N5424" i="62"/>
  <c r="N5404" i="62"/>
  <c r="N5398" i="62"/>
  <c r="N5392" i="62"/>
  <c r="N5384" i="62"/>
  <c r="N5376" i="62"/>
  <c r="N5368" i="62"/>
  <c r="N5360" i="62"/>
  <c r="N5352" i="62"/>
  <c r="N5344" i="62"/>
  <c r="N5336" i="62"/>
  <c r="N5328" i="62"/>
  <c r="N5320" i="62"/>
  <c r="N5312" i="62"/>
  <c r="N5304" i="62"/>
  <c r="N5296" i="62"/>
  <c r="N5288" i="62"/>
  <c r="N5280" i="62"/>
  <c r="N5272" i="62"/>
  <c r="N5264" i="62"/>
  <c r="N5256" i="62"/>
  <c r="N5248" i="62"/>
  <c r="N5240" i="62"/>
  <c r="N5232" i="62"/>
  <c r="N5224" i="62"/>
  <c r="N5216" i="62"/>
  <c r="N5208" i="62"/>
  <c r="N5200" i="62"/>
  <c r="N5192" i="62"/>
  <c r="N5184" i="62"/>
  <c r="N5176" i="62"/>
  <c r="N5168" i="62"/>
  <c r="N5160" i="62"/>
  <c r="N5152" i="62"/>
  <c r="N5144" i="62"/>
  <c r="N5136" i="62"/>
  <c r="N5128" i="62"/>
  <c r="N5120" i="62"/>
  <c r="N5112" i="62"/>
  <c r="N5104" i="62"/>
  <c r="N5096" i="62"/>
  <c r="N5088" i="62"/>
  <c r="N5080" i="62"/>
  <c r="N5072" i="62"/>
  <c r="N5064" i="62"/>
  <c r="N5056" i="62"/>
  <c r="N5048" i="62"/>
  <c r="N5040" i="62"/>
  <c r="N5032" i="62"/>
  <c r="N5024" i="62"/>
  <c r="N5016" i="62"/>
  <c r="N5008" i="62"/>
  <c r="N5000" i="62"/>
  <c r="N4992" i="62"/>
  <c r="N4984" i="62"/>
  <c r="N4976" i="62"/>
  <c r="N4968" i="62"/>
  <c r="N4960" i="62"/>
  <c r="N4952" i="62"/>
  <c r="N4944" i="62"/>
  <c r="N4936" i="62"/>
  <c r="N4928" i="62"/>
  <c r="N4920" i="62"/>
  <c r="N4912" i="62"/>
  <c r="N4904" i="62"/>
  <c r="N4896" i="62"/>
  <c r="N4888" i="62"/>
  <c r="N4880" i="62"/>
  <c r="N4872" i="62"/>
  <c r="N4864" i="62"/>
  <c r="N6131" i="62"/>
  <c r="N6030" i="62"/>
  <c r="N5957" i="62"/>
  <c r="N5847" i="62"/>
  <c r="N5783" i="62"/>
  <c r="N5719" i="62"/>
  <c r="N5655" i="62"/>
  <c r="N5591" i="62"/>
  <c r="N5505" i="62"/>
  <c r="N5495" i="62"/>
  <c r="N5485" i="62"/>
  <c r="N5447" i="62"/>
  <c r="N5441" i="62"/>
  <c r="N5421" i="62"/>
  <c r="N5415" i="62"/>
  <c r="N5409" i="62"/>
  <c r="N5389" i="62"/>
  <c r="N5381" i="62"/>
  <c r="N5373" i="62"/>
  <c r="N5365" i="62"/>
  <c r="N5357" i="62"/>
  <c r="N5349" i="62"/>
  <c r="N5341" i="62"/>
  <c r="N5333" i="62"/>
  <c r="N5325" i="62"/>
  <c r="N5317" i="62"/>
  <c r="N5309" i="62"/>
  <c r="N5301" i="62"/>
  <c r="N5293" i="62"/>
  <c r="N5285" i="62"/>
  <c r="N5277" i="62"/>
  <c r="N5269" i="62"/>
  <c r="N5261" i="62"/>
  <c r="N5253" i="62"/>
  <c r="N5245" i="62"/>
  <c r="N5237" i="62"/>
  <c r="N5229" i="62"/>
  <c r="N5221" i="62"/>
  <c r="N5213" i="62"/>
  <c r="N5205" i="62"/>
  <c r="N5197" i="62"/>
  <c r="N5189" i="62"/>
  <c r="N5181" i="62"/>
  <c r="N5173" i="62"/>
  <c r="N5165" i="62"/>
  <c r="N5157" i="62"/>
  <c r="N5149" i="62"/>
  <c r="N5141" i="62"/>
  <c r="N5133" i="62"/>
  <c r="N5125" i="62"/>
  <c r="N5117" i="62"/>
  <c r="N5109" i="62"/>
  <c r="N5101" i="62"/>
  <c r="N5093" i="62"/>
  <c r="N5085" i="62"/>
  <c r="N5077" i="62"/>
  <c r="N5069" i="62"/>
  <c r="N5061" i="62"/>
  <c r="N5053" i="62"/>
  <c r="N5045" i="62"/>
  <c r="N5037" i="62"/>
  <c r="N5029" i="62"/>
  <c r="N5021" i="62"/>
  <c r="N5013" i="62"/>
  <c r="N5005" i="62"/>
  <c r="N4997" i="62"/>
  <c r="N4989" i="62"/>
  <c r="N4981" i="62"/>
  <c r="N4973" i="62"/>
  <c r="N4965" i="62"/>
  <c r="N4957" i="62"/>
  <c r="N4949" i="62"/>
  <c r="N4941" i="62"/>
  <c r="N4933" i="62"/>
  <c r="N6076" i="62"/>
  <c r="N6003" i="62"/>
  <c r="N5903" i="62"/>
  <c r="N5839" i="62"/>
  <c r="N5775" i="62"/>
  <c r="N5711" i="62"/>
  <c r="N5647" i="62"/>
  <c r="N5583" i="62"/>
  <c r="N5535" i="62"/>
  <c r="N5525" i="62"/>
  <c r="N5481" i="62"/>
  <c r="N5471" i="62"/>
  <c r="N5465" i="62"/>
  <c r="N5462" i="62"/>
  <c r="N5453" i="62"/>
  <c r="N5444" i="62"/>
  <c r="N5438" i="62"/>
  <c r="N5432" i="62"/>
  <c r="N5412" i="62"/>
  <c r="N5406" i="62"/>
  <c r="N5400" i="62"/>
  <c r="N5386" i="62"/>
  <c r="N5378" i="62"/>
  <c r="N5370" i="62"/>
  <c r="N5362" i="62"/>
  <c r="N5354" i="62"/>
  <c r="N5346" i="62"/>
  <c r="N5338" i="62"/>
  <c r="N5330" i="62"/>
  <c r="N5322" i="62"/>
  <c r="N5314" i="62"/>
  <c r="N5306" i="62"/>
  <c r="N5298" i="62"/>
  <c r="N5290" i="62"/>
  <c r="N5282" i="62"/>
  <c r="N5274" i="62"/>
  <c r="N5266" i="62"/>
  <c r="N5258" i="62"/>
  <c r="N5250" i="62"/>
  <c r="N5242" i="62"/>
  <c r="N5234" i="62"/>
  <c r="N5226" i="62"/>
  <c r="N5218" i="62"/>
  <c r="N5210" i="62"/>
  <c r="N5202" i="62"/>
  <c r="N5194" i="62"/>
  <c r="N5186" i="62"/>
  <c r="N5178" i="62"/>
  <c r="N5170" i="62"/>
  <c r="N5162" i="62"/>
  <c r="N5154" i="62"/>
  <c r="N5146" i="62"/>
  <c r="N5138" i="62"/>
  <c r="N5130" i="62"/>
  <c r="N5122" i="62"/>
  <c r="N5114" i="62"/>
  <c r="N5106" i="62"/>
  <c r="N5098" i="62"/>
  <c r="N5090" i="62"/>
  <c r="N5082" i="62"/>
  <c r="N5074" i="62"/>
  <c r="N5066" i="62"/>
  <c r="N5058" i="62"/>
  <c r="N5050" i="62"/>
  <c r="N5042" i="62"/>
  <c r="N5034" i="62"/>
  <c r="N5026" i="62"/>
  <c r="N5018" i="62"/>
  <c r="N5010" i="62"/>
  <c r="N5002" i="62"/>
  <c r="N4994" i="62"/>
  <c r="N4986" i="62"/>
  <c r="N4978" i="62"/>
  <c r="N4970" i="62"/>
  <c r="N4962" i="62"/>
  <c r="N4954" i="62"/>
  <c r="N4946" i="62"/>
  <c r="N4938" i="62"/>
  <c r="N4930" i="62"/>
  <c r="N4922" i="62"/>
  <c r="N4914" i="62"/>
  <c r="N4906" i="62"/>
  <c r="N4898" i="62"/>
  <c r="N4890" i="62"/>
  <c r="N4882" i="62"/>
  <c r="N4874" i="62"/>
  <c r="N4866" i="62"/>
  <c r="N6395" i="62"/>
  <c r="N5975" i="62"/>
  <c r="N5895" i="62"/>
  <c r="N5831" i="62"/>
  <c r="N5767" i="62"/>
  <c r="N5703" i="62"/>
  <c r="N5639" i="62"/>
  <c r="N5575" i="62"/>
  <c r="N5521" i="62"/>
  <c r="N5511" i="62"/>
  <c r="N5501" i="62"/>
  <c r="N5468" i="62"/>
  <c r="N5429" i="62"/>
  <c r="N5423" i="62"/>
  <c r="N5417" i="62"/>
  <c r="N5397" i="62"/>
  <c r="N5391" i="62"/>
  <c r="N5383" i="62"/>
  <c r="N5375" i="62"/>
  <c r="N5367" i="62"/>
  <c r="N5359" i="62"/>
  <c r="N5351" i="62"/>
  <c r="N5343" i="62"/>
  <c r="N5335" i="62"/>
  <c r="N5327" i="62"/>
  <c r="N5319" i="62"/>
  <c r="N5311" i="62"/>
  <c r="N5303" i="62"/>
  <c r="N5295" i="62"/>
  <c r="N5287" i="62"/>
  <c r="N5279" i="62"/>
  <c r="N5271" i="62"/>
  <c r="N5263" i="62"/>
  <c r="N5255" i="62"/>
  <c r="N5247" i="62"/>
  <c r="N5239" i="62"/>
  <c r="N5231" i="62"/>
  <c r="N5223" i="62"/>
  <c r="N5215" i="62"/>
  <c r="N5207" i="62"/>
  <c r="N5199" i="62"/>
  <c r="N5191" i="62"/>
  <c r="N5183" i="62"/>
  <c r="N5175" i="62"/>
  <c r="N5167" i="62"/>
  <c r="N5159" i="62"/>
  <c r="N5151" i="62"/>
  <c r="N5143" i="62"/>
  <c r="N6331" i="62"/>
  <c r="N6021" i="62"/>
  <c r="N5948" i="62"/>
  <c r="N5887" i="62"/>
  <c r="N5823" i="62"/>
  <c r="N5759" i="62"/>
  <c r="N5695" i="62"/>
  <c r="N5631" i="62"/>
  <c r="N5567" i="62"/>
  <c r="N5541" i="62"/>
  <c r="N5497" i="62"/>
  <c r="N5487" i="62"/>
  <c r="N5477" i="62"/>
  <c r="N5455" i="62"/>
  <c r="N5449" i="62"/>
  <c r="N5446" i="62"/>
  <c r="N5440" i="62"/>
  <c r="N5420" i="62"/>
  <c r="N5414" i="62"/>
  <c r="N5408" i="62"/>
  <c r="N5388" i="62"/>
  <c r="N5380" i="62"/>
  <c r="N5372" i="62"/>
  <c r="N5364" i="62"/>
  <c r="N5356" i="62"/>
  <c r="N5348" i="62"/>
  <c r="N5340" i="62"/>
  <c r="N5332" i="62"/>
  <c r="N5324" i="62"/>
  <c r="N5316" i="62"/>
  <c r="N5308" i="62"/>
  <c r="N5300" i="62"/>
  <c r="N5292" i="62"/>
  <c r="N5284" i="62"/>
  <c r="N5276" i="62"/>
  <c r="N5268" i="62"/>
  <c r="N5260" i="62"/>
  <c r="N5252" i="62"/>
  <c r="N5244" i="62"/>
  <c r="N5236" i="62"/>
  <c r="N5228" i="62"/>
  <c r="N5220" i="62"/>
  <c r="N5212" i="62"/>
  <c r="N5204" i="62"/>
  <c r="N5196" i="62"/>
  <c r="N5188" i="62"/>
  <c r="N5180" i="62"/>
  <c r="N5172" i="62"/>
  <c r="N5164" i="62"/>
  <c r="N5156" i="62"/>
  <c r="N5148" i="62"/>
  <c r="N5140" i="62"/>
  <c r="N5132" i="62"/>
  <c r="N5124" i="62"/>
  <c r="N5116" i="62"/>
  <c r="N5108" i="62"/>
  <c r="N5100" i="62"/>
  <c r="N5092" i="62"/>
  <c r="N5084" i="62"/>
  <c r="N5076" i="62"/>
  <c r="N5068" i="62"/>
  <c r="N5060" i="62"/>
  <c r="N5052" i="62"/>
  <c r="N5044" i="62"/>
  <c r="N5036" i="62"/>
  <c r="N5028" i="62"/>
  <c r="N5020" i="62"/>
  <c r="N5012" i="62"/>
  <c r="N5004" i="62"/>
  <c r="N4996" i="62"/>
  <c r="N4988" i="62"/>
  <c r="N4980" i="62"/>
  <c r="N4972" i="62"/>
  <c r="N4964" i="62"/>
  <c r="N4956" i="62"/>
  <c r="N4948" i="62"/>
  <c r="N4940" i="62"/>
  <c r="N4932" i="62"/>
  <c r="N5687" i="62"/>
  <c r="N5473" i="62"/>
  <c r="N5428" i="62"/>
  <c r="N5374" i="62"/>
  <c r="N5342" i="62"/>
  <c r="N5310" i="62"/>
  <c r="N5278" i="62"/>
  <c r="N5246" i="62"/>
  <c r="N5214" i="62"/>
  <c r="N5182" i="62"/>
  <c r="N5150" i="62"/>
  <c r="N5129" i="62"/>
  <c r="N5126" i="62"/>
  <c r="N5119" i="62"/>
  <c r="N5065" i="62"/>
  <c r="N5062" i="62"/>
  <c r="N5055" i="62"/>
  <c r="N5001" i="62"/>
  <c r="N4998" i="62"/>
  <c r="N4991" i="62"/>
  <c r="N4937" i="62"/>
  <c r="N4934" i="62"/>
  <c r="N4927" i="62"/>
  <c r="N4907" i="62"/>
  <c r="N4901" i="62"/>
  <c r="N4895" i="62"/>
  <c r="N4875" i="62"/>
  <c r="N4869" i="62"/>
  <c r="N4863" i="62"/>
  <c r="N4855" i="62"/>
  <c r="N4847" i="62"/>
  <c r="N4839" i="62"/>
  <c r="N4831" i="62"/>
  <c r="N4823" i="62"/>
  <c r="N4815" i="62"/>
  <c r="N4807" i="62"/>
  <c r="N4799" i="62"/>
  <c r="N4791" i="62"/>
  <c r="N4783" i="62"/>
  <c r="N4775" i="62"/>
  <c r="N4767" i="62"/>
  <c r="N4759" i="62"/>
  <c r="N4751" i="62"/>
  <c r="N4743" i="62"/>
  <c r="N4735" i="62"/>
  <c r="N4727" i="62"/>
  <c r="N4719" i="62"/>
  <c r="N4711" i="62"/>
  <c r="N4703" i="62"/>
  <c r="N4695" i="62"/>
  <c r="N4687" i="62"/>
  <c r="N4679" i="62"/>
  <c r="N4671" i="62"/>
  <c r="N4663" i="62"/>
  <c r="N4655" i="62"/>
  <c r="N4647" i="62"/>
  <c r="N4639" i="62"/>
  <c r="N4631" i="62"/>
  <c r="N4623" i="62"/>
  <c r="N4615" i="62"/>
  <c r="N4607" i="62"/>
  <c r="N4599" i="62"/>
  <c r="N4591" i="62"/>
  <c r="N4583" i="62"/>
  <c r="N4575" i="62"/>
  <c r="N4567" i="62"/>
  <c r="N4559" i="62"/>
  <c r="N4551" i="62"/>
  <c r="N4543" i="62"/>
  <c r="N4535" i="62"/>
  <c r="N4527" i="62"/>
  <c r="N4519" i="62"/>
  <c r="N4511" i="62"/>
  <c r="N4503" i="62"/>
  <c r="N4495" i="62"/>
  <c r="N4487" i="62"/>
  <c r="N4479" i="62"/>
  <c r="N4471" i="62"/>
  <c r="N4463" i="62"/>
  <c r="N4455" i="62"/>
  <c r="N4447" i="62"/>
  <c r="N4439" i="62"/>
  <c r="N4431" i="62"/>
  <c r="N4423" i="62"/>
  <c r="N4415" i="62"/>
  <c r="N4407" i="62"/>
  <c r="N4399" i="62"/>
  <c r="N4391" i="62"/>
  <c r="N4383" i="62"/>
  <c r="N4375" i="62"/>
  <c r="N4367" i="62"/>
  <c r="N4359" i="62"/>
  <c r="N4351" i="62"/>
  <c r="N4343" i="62"/>
  <c r="N4335" i="62"/>
  <c r="N4327" i="62"/>
  <c r="N4319" i="62"/>
  <c r="N4311" i="62"/>
  <c r="N4303" i="62"/>
  <c r="N4295" i="62"/>
  <c r="N4287" i="62"/>
  <c r="N4279" i="62"/>
  <c r="N4271" i="62"/>
  <c r="N4263" i="62"/>
  <c r="N4255" i="62"/>
  <c r="N4247" i="62"/>
  <c r="N4239" i="62"/>
  <c r="N4231" i="62"/>
  <c r="N4223" i="62"/>
  <c r="N4215" i="62"/>
  <c r="N6101" i="62"/>
  <c r="N5679" i="62"/>
  <c r="N5431" i="62"/>
  <c r="N5377" i="62"/>
  <c r="N5345" i="62"/>
  <c r="N5313" i="62"/>
  <c r="N5281" i="62"/>
  <c r="N5249" i="62"/>
  <c r="N5217" i="62"/>
  <c r="N5185" i="62"/>
  <c r="N5153" i="62"/>
  <c r="N5105" i="62"/>
  <c r="N5102" i="62"/>
  <c r="N5095" i="62"/>
  <c r="N5041" i="62"/>
  <c r="N5038" i="62"/>
  <c r="N5031" i="62"/>
  <c r="N4977" i="62"/>
  <c r="N4974" i="62"/>
  <c r="N4967" i="62"/>
  <c r="N4924" i="62"/>
  <c r="N4921" i="62"/>
  <c r="N4918" i="62"/>
  <c r="N4892" i="62"/>
  <c r="N4889" i="62"/>
  <c r="N4886" i="62"/>
  <c r="N4860" i="62"/>
  <c r="N4852" i="62"/>
  <c r="N4844" i="62"/>
  <c r="N4836" i="62"/>
  <c r="N4828" i="62"/>
  <c r="N4820" i="62"/>
  <c r="N4812" i="62"/>
  <c r="N4804" i="62"/>
  <c r="N4796" i="62"/>
  <c r="N4788" i="62"/>
  <c r="N4780" i="62"/>
  <c r="N4772" i="62"/>
  <c r="N4764" i="62"/>
  <c r="N4756" i="62"/>
  <c r="N4748" i="62"/>
  <c r="N4740" i="62"/>
  <c r="N4732" i="62"/>
  <c r="N4724" i="62"/>
  <c r="N4716" i="62"/>
  <c r="N4708" i="62"/>
  <c r="N4700" i="62"/>
  <c r="N4692" i="62"/>
  <c r="N4684" i="62"/>
  <c r="N4676" i="62"/>
  <c r="N4668" i="62"/>
  <c r="N4660" i="62"/>
  <c r="N4652" i="62"/>
  <c r="N4644" i="62"/>
  <c r="N4636" i="62"/>
  <c r="N4628" i="62"/>
  <c r="N4620" i="62"/>
  <c r="N4612" i="62"/>
  <c r="N4604" i="62"/>
  <c r="N4596" i="62"/>
  <c r="N4588" i="62"/>
  <c r="N4580" i="62"/>
  <c r="N4572" i="62"/>
  <c r="N4564" i="62"/>
  <c r="N4556" i="62"/>
  <c r="N4548" i="62"/>
  <c r="N4540" i="62"/>
  <c r="N4532" i="62"/>
  <c r="N4524" i="62"/>
  <c r="N4516" i="62"/>
  <c r="N4508" i="62"/>
  <c r="N4500" i="62"/>
  <c r="N4492" i="62"/>
  <c r="N4484" i="62"/>
  <c r="N4476" i="62"/>
  <c r="N4468" i="62"/>
  <c r="N4460" i="62"/>
  <c r="N4452" i="62"/>
  <c r="N4444" i="62"/>
  <c r="N4436" i="62"/>
  <c r="N5966" i="62"/>
  <c r="N5879" i="62"/>
  <c r="N5623" i="62"/>
  <c r="N5537" i="62"/>
  <c r="N5503" i="62"/>
  <c r="N5461" i="62"/>
  <c r="N5405" i="62"/>
  <c r="N5366" i="62"/>
  <c r="N5334" i="62"/>
  <c r="N5302" i="62"/>
  <c r="N5270" i="62"/>
  <c r="N5238" i="62"/>
  <c r="N5206" i="62"/>
  <c r="N5174" i="62"/>
  <c r="N5142" i="62"/>
  <c r="N5135" i="62"/>
  <c r="N5081" i="62"/>
  <c r="N5078" i="62"/>
  <c r="N5071" i="62"/>
  <c r="N5017" i="62"/>
  <c r="N5014" i="62"/>
  <c r="N5007" i="62"/>
  <c r="N4953" i="62"/>
  <c r="N4950" i="62"/>
  <c r="N4943" i="62"/>
  <c r="N4915" i="62"/>
  <c r="N4909" i="62"/>
  <c r="N4903" i="62"/>
  <c r="N4883" i="62"/>
  <c r="N4877" i="62"/>
  <c r="N4871" i="62"/>
  <c r="N4857" i="62"/>
  <c r="N4849" i="62"/>
  <c r="N4841" i="62"/>
  <c r="N4833" i="62"/>
  <c r="N4825" i="62"/>
  <c r="N4817" i="62"/>
  <c r="N4809" i="62"/>
  <c r="N4801" i="62"/>
  <c r="N4793" i="62"/>
  <c r="N4785" i="62"/>
  <c r="N4777" i="62"/>
  <c r="N4769" i="62"/>
  <c r="N4761" i="62"/>
  <c r="N4753" i="62"/>
  <c r="N4745" i="62"/>
  <c r="N4737" i="62"/>
  <c r="N4729" i="62"/>
  <c r="N4721" i="62"/>
  <c r="N4713" i="62"/>
  <c r="N4705" i="62"/>
  <c r="N4697" i="62"/>
  <c r="N4689" i="62"/>
  <c r="N4681" i="62"/>
  <c r="N4673" i="62"/>
  <c r="N4665" i="62"/>
  <c r="N4657" i="62"/>
  <c r="N4649" i="62"/>
  <c r="N4641" i="62"/>
  <c r="N4633" i="62"/>
  <c r="N4625" i="62"/>
  <c r="N4617" i="62"/>
  <c r="N4609" i="62"/>
  <c r="N4601" i="62"/>
  <c r="N4593" i="62"/>
  <c r="N4585" i="62"/>
  <c r="N4577" i="62"/>
  <c r="N4569" i="62"/>
  <c r="N4561" i="62"/>
  <c r="N4553" i="62"/>
  <c r="N4545" i="62"/>
  <c r="N4537" i="62"/>
  <c r="N4529" i="62"/>
  <c r="N4521" i="62"/>
  <c r="N4513" i="62"/>
  <c r="N4505" i="62"/>
  <c r="N4497" i="62"/>
  <c r="N4489" i="62"/>
  <c r="N4481" i="62"/>
  <c r="N4473" i="62"/>
  <c r="N4465" i="62"/>
  <c r="N4457" i="62"/>
  <c r="N4449" i="62"/>
  <c r="N4441" i="62"/>
  <c r="N4433" i="62"/>
  <c r="N4425" i="62"/>
  <c r="N4417" i="62"/>
  <c r="N4409" i="62"/>
  <c r="N4401" i="62"/>
  <c r="N4393" i="62"/>
  <c r="N4385" i="62"/>
  <c r="N4377" i="62"/>
  <c r="N4369" i="62"/>
  <c r="N4361" i="62"/>
  <c r="N4353" i="62"/>
  <c r="N4345" i="62"/>
  <c r="N4337" i="62"/>
  <c r="N4329" i="62"/>
  <c r="N4321" i="62"/>
  <c r="N4313" i="62"/>
  <c r="N4305" i="62"/>
  <c r="N4297" i="62"/>
  <c r="N4289" i="62"/>
  <c r="N4281" i="62"/>
  <c r="N4273" i="62"/>
  <c r="N4265" i="62"/>
  <c r="N4257" i="62"/>
  <c r="N6267" i="62"/>
  <c r="N5871" i="62"/>
  <c r="N5615" i="62"/>
  <c r="N5416" i="62"/>
  <c r="N5369" i="62"/>
  <c r="N5337" i="62"/>
  <c r="N5305" i="62"/>
  <c r="N5273" i="62"/>
  <c r="N5241" i="62"/>
  <c r="N5209" i="62"/>
  <c r="N5177" i="62"/>
  <c r="N5145" i="62"/>
  <c r="N5121" i="62"/>
  <c r="N5118" i="62"/>
  <c r="N5111" i="62"/>
  <c r="N5057" i="62"/>
  <c r="N5054" i="62"/>
  <c r="N5047" i="62"/>
  <c r="N4993" i="62"/>
  <c r="N4990" i="62"/>
  <c r="N4983" i="62"/>
  <c r="N4929" i="62"/>
  <c r="N4926" i="62"/>
  <c r="N4900" i="62"/>
  <c r="N4897" i="62"/>
  <c r="N4894" i="62"/>
  <c r="N4868" i="62"/>
  <c r="N4865" i="62"/>
  <c r="N4862" i="62"/>
  <c r="N4854" i="62"/>
  <c r="N4846" i="62"/>
  <c r="N4838" i="62"/>
  <c r="N4830" i="62"/>
  <c r="N4822" i="62"/>
  <c r="N4814" i="62"/>
  <c r="N4806" i="62"/>
  <c r="N4798" i="62"/>
  <c r="N4790" i="62"/>
  <c r="N4782" i="62"/>
  <c r="N4774" i="62"/>
  <c r="N4766" i="62"/>
  <c r="N4758" i="62"/>
  <c r="N4750" i="62"/>
  <c r="N4742" i="62"/>
  <c r="N4734" i="62"/>
  <c r="N4726" i="62"/>
  <c r="N4718" i="62"/>
  <c r="N4710" i="62"/>
  <c r="N4702" i="62"/>
  <c r="N4694" i="62"/>
  <c r="N4686" i="62"/>
  <c r="N4678" i="62"/>
  <c r="N4670" i="62"/>
  <c r="N4662" i="62"/>
  <c r="N4654" i="62"/>
  <c r="N4646" i="62"/>
  <c r="N4638" i="62"/>
  <c r="N4630" i="62"/>
  <c r="N4622" i="62"/>
  <c r="N4614" i="62"/>
  <c r="N4606" i="62"/>
  <c r="N4598" i="62"/>
  <c r="N4590" i="62"/>
  <c r="N4582" i="62"/>
  <c r="N4574" i="62"/>
  <c r="N4566" i="62"/>
  <c r="N4558" i="62"/>
  <c r="N4550" i="62"/>
  <c r="N4542" i="62"/>
  <c r="N4534" i="62"/>
  <c r="N4526" i="62"/>
  <c r="N4518" i="62"/>
  <c r="N4510" i="62"/>
  <c r="N4502" i="62"/>
  <c r="N4494" i="62"/>
  <c r="N4486" i="62"/>
  <c r="N4478" i="62"/>
  <c r="N4470" i="62"/>
  <c r="N4462" i="62"/>
  <c r="N4454" i="62"/>
  <c r="N4446" i="62"/>
  <c r="N4438" i="62"/>
  <c r="N4430" i="62"/>
  <c r="N4422" i="62"/>
  <c r="N4414" i="62"/>
  <c r="N4406" i="62"/>
  <c r="N4398" i="62"/>
  <c r="N4390" i="62"/>
  <c r="N4382" i="62"/>
  <c r="N4374" i="62"/>
  <c r="N4366" i="62"/>
  <c r="N4358" i="62"/>
  <c r="N4350" i="62"/>
  <c r="N4342" i="62"/>
  <c r="N4334" i="62"/>
  <c r="N4326" i="62"/>
  <c r="N4318" i="62"/>
  <c r="N4310" i="62"/>
  <c r="N4302" i="62"/>
  <c r="N4294" i="62"/>
  <c r="N4286" i="62"/>
  <c r="N4278" i="62"/>
  <c r="N4270" i="62"/>
  <c r="N4262" i="62"/>
  <c r="N4254" i="62"/>
  <c r="N4246" i="62"/>
  <c r="N4238" i="62"/>
  <c r="N4230" i="62"/>
  <c r="N4222" i="62"/>
  <c r="N4214" i="62"/>
  <c r="N6227" i="62"/>
  <c r="N5815" i="62"/>
  <c r="N5559" i="62"/>
  <c r="N5517" i="62"/>
  <c r="N5437" i="62"/>
  <c r="N5390" i="62"/>
  <c r="N5358" i="62"/>
  <c r="N5326" i="62"/>
  <c r="N5294" i="62"/>
  <c r="N5262" i="62"/>
  <c r="N5230" i="62"/>
  <c r="N5198" i="62"/>
  <c r="N5166" i="62"/>
  <c r="N5097" i="62"/>
  <c r="N5094" i="62"/>
  <c r="N5087" i="62"/>
  <c r="N5033" i="62"/>
  <c r="N5030" i="62"/>
  <c r="N5023" i="62"/>
  <c r="N4969" i="62"/>
  <c r="N4966" i="62"/>
  <c r="N4959" i="62"/>
  <c r="N4923" i="62"/>
  <c r="N4917" i="62"/>
  <c r="N4911" i="62"/>
  <c r="N4891" i="62"/>
  <c r="N4885" i="62"/>
  <c r="N4879" i="62"/>
  <c r="N4859" i="62"/>
  <c r="N4851" i="62"/>
  <c r="N4843" i="62"/>
  <c r="N4835" i="62"/>
  <c r="N4827" i="62"/>
  <c r="N4819" i="62"/>
  <c r="N4811" i="62"/>
  <c r="N4803" i="62"/>
  <c r="N4795" i="62"/>
  <c r="N4787" i="62"/>
  <c r="N4779" i="62"/>
  <c r="N4771" i="62"/>
  <c r="N4763" i="62"/>
  <c r="N4755" i="62"/>
  <c r="N4747" i="62"/>
  <c r="N4739" i="62"/>
  <c r="N4731" i="62"/>
  <c r="N4723" i="62"/>
  <c r="N4715" i="62"/>
  <c r="N4707" i="62"/>
  <c r="N4699" i="62"/>
  <c r="N4691" i="62"/>
  <c r="N4683" i="62"/>
  <c r="N4675" i="62"/>
  <c r="N4667" i="62"/>
  <c r="N4659" i="62"/>
  <c r="N4651" i="62"/>
  <c r="N4643" i="62"/>
  <c r="N4635" i="62"/>
  <c r="N4627" i="62"/>
  <c r="N4619" i="62"/>
  <c r="N4611" i="62"/>
  <c r="N4603" i="62"/>
  <c r="N4595" i="62"/>
  <c r="N4587" i="62"/>
  <c r="N4579" i="62"/>
  <c r="N4571" i="62"/>
  <c r="N4563" i="62"/>
  <c r="N4555" i="62"/>
  <c r="N4547" i="62"/>
  <c r="N4539" i="62"/>
  <c r="N4531" i="62"/>
  <c r="N4523" i="62"/>
  <c r="N4515" i="62"/>
  <c r="N4507" i="62"/>
  <c r="N4499" i="62"/>
  <c r="N4491" i="62"/>
  <c r="N4483" i="62"/>
  <c r="N4475" i="62"/>
  <c r="N4467" i="62"/>
  <c r="N4459" i="62"/>
  <c r="N4451" i="62"/>
  <c r="N4443" i="62"/>
  <c r="N4435" i="62"/>
  <c r="N4427" i="62"/>
  <c r="N4419" i="62"/>
  <c r="N4411" i="62"/>
  <c r="N4403" i="62"/>
  <c r="N4395" i="62"/>
  <c r="N4387" i="62"/>
  <c r="N4379" i="62"/>
  <c r="N4371" i="62"/>
  <c r="N4363" i="62"/>
  <c r="N4355" i="62"/>
  <c r="N4347" i="62"/>
  <c r="N4339" i="62"/>
  <c r="N4331" i="62"/>
  <c r="N4323" i="62"/>
  <c r="N5909" i="62"/>
  <c r="N5807" i="62"/>
  <c r="N5551" i="62"/>
  <c r="N5513" i="62"/>
  <c r="N5452" i="62"/>
  <c r="N5393" i="62"/>
  <c r="N5361" i="62"/>
  <c r="N5329" i="62"/>
  <c r="N5297" i="62"/>
  <c r="N5265" i="62"/>
  <c r="N5233" i="62"/>
  <c r="N5201" i="62"/>
  <c r="N5169" i="62"/>
  <c r="N5137" i="62"/>
  <c r="N5134" i="62"/>
  <c r="N5127" i="62"/>
  <c r="N5073" i="62"/>
  <c r="N5070" i="62"/>
  <c r="N5063" i="62"/>
  <c r="N5009" i="62"/>
  <c r="N5006" i="62"/>
  <c r="N4999" i="62"/>
  <c r="N4945" i="62"/>
  <c r="N4942" i="62"/>
  <c r="N4935" i="62"/>
  <c r="N4908" i="62"/>
  <c r="N4905" i="62"/>
  <c r="N4902" i="62"/>
  <c r="N4876" i="62"/>
  <c r="N4873" i="62"/>
  <c r="N4870" i="62"/>
  <c r="N4856" i="62"/>
  <c r="N4848" i="62"/>
  <c r="N4840" i="62"/>
  <c r="N4832" i="62"/>
  <c r="N4824" i="62"/>
  <c r="N4816" i="62"/>
  <c r="N4808" i="62"/>
  <c r="N4800" i="62"/>
  <c r="N4792" i="62"/>
  <c r="N4784" i="62"/>
  <c r="N4776" i="62"/>
  <c r="N4768" i="62"/>
  <c r="N4760" i="62"/>
  <c r="N4752" i="62"/>
  <c r="N4744" i="62"/>
  <c r="N4736" i="62"/>
  <c r="N4728" i="62"/>
  <c r="N4720" i="62"/>
  <c r="N4712" i="62"/>
  <c r="N4704" i="62"/>
  <c r="N4696" i="62"/>
  <c r="N4688" i="62"/>
  <c r="N4680" i="62"/>
  <c r="N4672" i="62"/>
  <c r="N4664" i="62"/>
  <c r="N4656" i="62"/>
  <c r="N4648" i="62"/>
  <c r="N4640" i="62"/>
  <c r="N4632" i="62"/>
  <c r="N4624" i="62"/>
  <c r="N4616" i="62"/>
  <c r="N4608" i="62"/>
  <c r="N4600" i="62"/>
  <c r="N4592" i="62"/>
  <c r="N4584" i="62"/>
  <c r="N4576" i="62"/>
  <c r="N4568" i="62"/>
  <c r="N4560" i="62"/>
  <c r="N4552" i="62"/>
  <c r="N4544" i="62"/>
  <c r="N4536" i="62"/>
  <c r="N4528" i="62"/>
  <c r="N4520" i="62"/>
  <c r="N4512" i="62"/>
  <c r="N4504" i="62"/>
  <c r="N4496" i="62"/>
  <c r="N4488" i="62"/>
  <c r="N4480" i="62"/>
  <c r="N4472" i="62"/>
  <c r="N4464" i="62"/>
  <c r="N4456" i="62"/>
  <c r="N4448" i="62"/>
  <c r="N4440" i="62"/>
  <c r="N4432" i="62"/>
  <c r="N6845" i="62"/>
  <c r="N6067" i="62"/>
  <c r="N5751" i="62"/>
  <c r="N5422" i="62"/>
  <c r="N5396" i="62"/>
  <c r="N5382" i="62"/>
  <c r="N5350" i="62"/>
  <c r="N5318" i="62"/>
  <c r="N5286" i="62"/>
  <c r="N5254" i="62"/>
  <c r="N5222" i="62"/>
  <c r="N5190" i="62"/>
  <c r="N5158" i="62"/>
  <c r="N5113" i="62"/>
  <c r="N5110" i="62"/>
  <c r="N5103" i="62"/>
  <c r="N5049" i="62"/>
  <c r="N5046" i="62"/>
  <c r="N5039" i="62"/>
  <c r="N4985" i="62"/>
  <c r="N4982" i="62"/>
  <c r="N4975" i="62"/>
  <c r="N4925" i="62"/>
  <c r="N4919" i="62"/>
  <c r="N4899" i="62"/>
  <c r="N4893" i="62"/>
  <c r="N4887" i="62"/>
  <c r="N4867" i="62"/>
  <c r="N4861" i="62"/>
  <c r="N4853" i="62"/>
  <c r="N4845" i="62"/>
  <c r="N4837" i="62"/>
  <c r="N4829" i="62"/>
  <c r="N4821" i="62"/>
  <c r="N4813" i="62"/>
  <c r="N4805" i="62"/>
  <c r="N4797" i="62"/>
  <c r="N4789" i="62"/>
  <c r="N4781" i="62"/>
  <c r="N4773" i="62"/>
  <c r="N4765" i="62"/>
  <c r="N4757" i="62"/>
  <c r="N4749" i="62"/>
  <c r="N4741" i="62"/>
  <c r="N4733" i="62"/>
  <c r="N4725" i="62"/>
  <c r="N4717" i="62"/>
  <c r="N4709" i="62"/>
  <c r="N4701" i="62"/>
  <c r="N4693" i="62"/>
  <c r="N4685" i="62"/>
  <c r="N4677" i="62"/>
  <c r="N4669" i="62"/>
  <c r="N4661" i="62"/>
  <c r="N4653" i="62"/>
  <c r="N4645" i="62"/>
  <c r="N4637" i="62"/>
  <c r="N4629" i="62"/>
  <c r="N4621" i="62"/>
  <c r="N4613" i="62"/>
  <c r="N4605" i="62"/>
  <c r="N4597" i="62"/>
  <c r="N4589" i="62"/>
  <c r="N4581" i="62"/>
  <c r="N4573" i="62"/>
  <c r="N4565" i="62"/>
  <c r="N4557" i="62"/>
  <c r="N4549" i="62"/>
  <c r="N4541" i="62"/>
  <c r="N4533" i="62"/>
  <c r="N4525" i="62"/>
  <c r="N4517" i="62"/>
  <c r="N4509" i="62"/>
  <c r="N4501" i="62"/>
  <c r="N4493" i="62"/>
  <c r="N4485" i="62"/>
  <c r="N4477" i="62"/>
  <c r="N4469" i="62"/>
  <c r="N4461" i="62"/>
  <c r="N4453" i="62"/>
  <c r="N4445" i="62"/>
  <c r="N4437" i="62"/>
  <c r="N4429" i="62"/>
  <c r="N4421" i="62"/>
  <c r="N4413" i="62"/>
  <c r="N4405" i="62"/>
  <c r="N4397" i="62"/>
  <c r="N4389" i="62"/>
  <c r="N4381" i="62"/>
  <c r="N4373" i="62"/>
  <c r="N4365" i="62"/>
  <c r="N4357" i="62"/>
  <c r="N4349" i="62"/>
  <c r="N4341" i="62"/>
  <c r="N4333" i="62"/>
  <c r="N4325" i="62"/>
  <c r="N4317" i="62"/>
  <c r="N4309" i="62"/>
  <c r="N4301" i="62"/>
  <c r="N4293" i="62"/>
  <c r="N4285" i="62"/>
  <c r="N4277" i="62"/>
  <c r="N4269" i="62"/>
  <c r="N4261" i="62"/>
  <c r="N5470" i="62"/>
  <c r="N5399" i="62"/>
  <c r="N5289" i="62"/>
  <c r="N5025" i="62"/>
  <c r="N4916" i="62"/>
  <c r="N4810" i="62"/>
  <c r="N4746" i="62"/>
  <c r="N4682" i="62"/>
  <c r="N4618" i="62"/>
  <c r="N4554" i="62"/>
  <c r="N4490" i="62"/>
  <c r="N4396" i="62"/>
  <c r="N4386" i="62"/>
  <c r="N4376" i="62"/>
  <c r="N4332" i="62"/>
  <c r="N4322" i="62"/>
  <c r="N4306" i="62"/>
  <c r="N4290" i="62"/>
  <c r="N4274" i="62"/>
  <c r="N4258" i="62"/>
  <c r="N4249" i="62"/>
  <c r="N4243" i="62"/>
  <c r="N4237" i="62"/>
  <c r="N4217" i="62"/>
  <c r="N4211" i="62"/>
  <c r="N4203" i="62"/>
  <c r="N4195" i="62"/>
  <c r="N4187" i="62"/>
  <c r="N4179" i="62"/>
  <c r="N4171" i="62"/>
  <c r="N4163" i="62"/>
  <c r="N4155" i="62"/>
  <c r="N4147" i="62"/>
  <c r="N4139" i="62"/>
  <c r="N4131" i="62"/>
  <c r="N4123" i="62"/>
  <c r="N4115" i="62"/>
  <c r="N4107" i="62"/>
  <c r="N4099" i="62"/>
  <c r="N4091" i="62"/>
  <c r="N4083" i="62"/>
  <c r="N4075" i="62"/>
  <c r="N4067" i="62"/>
  <c r="N4059" i="62"/>
  <c r="N4051" i="62"/>
  <c r="N4043" i="62"/>
  <c r="N4035" i="62"/>
  <c r="N4027" i="62"/>
  <c r="N4019" i="62"/>
  <c r="N4011" i="62"/>
  <c r="N4003" i="62"/>
  <c r="N3995" i="62"/>
  <c r="N3987" i="62"/>
  <c r="N3979" i="62"/>
  <c r="N3971" i="62"/>
  <c r="N3963" i="62"/>
  <c r="N3955" i="62"/>
  <c r="N3947" i="62"/>
  <c r="N3939" i="62"/>
  <c r="N3931" i="62"/>
  <c r="N3923" i="62"/>
  <c r="N3915" i="62"/>
  <c r="N3907" i="62"/>
  <c r="N3899" i="62"/>
  <c r="N3891" i="62"/>
  <c r="N3883" i="62"/>
  <c r="N3875" i="62"/>
  <c r="N3867" i="62"/>
  <c r="N3859" i="62"/>
  <c r="N3851" i="62"/>
  <c r="N3843" i="62"/>
  <c r="N3835" i="62"/>
  <c r="N3827" i="62"/>
  <c r="N3819" i="62"/>
  <c r="N3811" i="62"/>
  <c r="N3803" i="62"/>
  <c r="N3795" i="62"/>
  <c r="N3787" i="62"/>
  <c r="N3779" i="62"/>
  <c r="N3771" i="62"/>
  <c r="N3763" i="62"/>
  <c r="N3755" i="62"/>
  <c r="N3747" i="62"/>
  <c r="N3739" i="62"/>
  <c r="N3731" i="62"/>
  <c r="N3723" i="62"/>
  <c r="N3715" i="62"/>
  <c r="N3707" i="62"/>
  <c r="N3699" i="62"/>
  <c r="N3691" i="62"/>
  <c r="N3683" i="62"/>
  <c r="N3675" i="62"/>
  <c r="N3667" i="62"/>
  <c r="N3659" i="62"/>
  <c r="N3651" i="62"/>
  <c r="N3643" i="62"/>
  <c r="N3635" i="62"/>
  <c r="N3627" i="62"/>
  <c r="N3619" i="62"/>
  <c r="N3611" i="62"/>
  <c r="N3421" i="62"/>
  <c r="N3413" i="62"/>
  <c r="N3405" i="62"/>
  <c r="N3397" i="62"/>
  <c r="N3389" i="62"/>
  <c r="N3381" i="62"/>
  <c r="N3373" i="62"/>
  <c r="N5493" i="62"/>
  <c r="N5257" i="62"/>
  <c r="N4951" i="62"/>
  <c r="N4878" i="62"/>
  <c r="N4802" i="62"/>
  <c r="N4738" i="62"/>
  <c r="N4674" i="62"/>
  <c r="N4610" i="62"/>
  <c r="N4546" i="62"/>
  <c r="N4482" i="62"/>
  <c r="N4426" i="62"/>
  <c r="N4416" i="62"/>
  <c r="N4372" i="62"/>
  <c r="N4362" i="62"/>
  <c r="N4352" i="62"/>
  <c r="N4315" i="62"/>
  <c r="N4312" i="62"/>
  <c r="N4299" i="62"/>
  <c r="N4296" i="62"/>
  <c r="N4283" i="62"/>
  <c r="N4280" i="62"/>
  <c r="N4267" i="62"/>
  <c r="N4264" i="62"/>
  <c r="N4240" i="62"/>
  <c r="N4234" i="62"/>
  <c r="N4228" i="62"/>
  <c r="N4208" i="62"/>
  <c r="N4200" i="62"/>
  <c r="N4192" i="62"/>
  <c r="N4184" i="62"/>
  <c r="N4176" i="62"/>
  <c r="N4168" i="62"/>
  <c r="N4160" i="62"/>
  <c r="N4152" i="62"/>
  <c r="N4144" i="62"/>
  <c r="N4136" i="62"/>
  <c r="N4128" i="62"/>
  <c r="N4120" i="62"/>
  <c r="N4112" i="62"/>
  <c r="N4104" i="62"/>
  <c r="N4096" i="62"/>
  <c r="N4088" i="62"/>
  <c r="N4080" i="62"/>
  <c r="N4072" i="62"/>
  <c r="N4064" i="62"/>
  <c r="N4056" i="62"/>
  <c r="N4048" i="62"/>
  <c r="N4040" i="62"/>
  <c r="N4032" i="62"/>
  <c r="N4024" i="62"/>
  <c r="N4016" i="62"/>
  <c r="N4008" i="62"/>
  <c r="N4000" i="62"/>
  <c r="N3992" i="62"/>
  <c r="N3984" i="62"/>
  <c r="N3976" i="62"/>
  <c r="N3968" i="62"/>
  <c r="N3960" i="62"/>
  <c r="N3952" i="62"/>
  <c r="N3944" i="62"/>
  <c r="N3936" i="62"/>
  <c r="N3928" i="62"/>
  <c r="N3920" i="62"/>
  <c r="N3912" i="62"/>
  <c r="N3904" i="62"/>
  <c r="N3896" i="62"/>
  <c r="N3888" i="62"/>
  <c r="N3880" i="62"/>
  <c r="N3872" i="62"/>
  <c r="N3864" i="62"/>
  <c r="N3856" i="62"/>
  <c r="N3848" i="62"/>
  <c r="N3840" i="62"/>
  <c r="N3832" i="62"/>
  <c r="N3824" i="62"/>
  <c r="N3816" i="62"/>
  <c r="N3808" i="62"/>
  <c r="N3800" i="62"/>
  <c r="N3792" i="62"/>
  <c r="N3784" i="62"/>
  <c r="N3776" i="62"/>
  <c r="N3768" i="62"/>
  <c r="N3760" i="62"/>
  <c r="N3752" i="62"/>
  <c r="N3744" i="62"/>
  <c r="N3736" i="62"/>
  <c r="N3728" i="62"/>
  <c r="N3720" i="62"/>
  <c r="N3712" i="62"/>
  <c r="N3704" i="62"/>
  <c r="N3696" i="62"/>
  <c r="N3688" i="62"/>
  <c r="N3680" i="62"/>
  <c r="N3672" i="62"/>
  <c r="N3664" i="62"/>
  <c r="N3656" i="62"/>
  <c r="N3648" i="62"/>
  <c r="N3640" i="62"/>
  <c r="N3632" i="62"/>
  <c r="N3624" i="62"/>
  <c r="N3616" i="62"/>
  <c r="N3608" i="62"/>
  <c r="N3603" i="62"/>
  <c r="N3599" i="62"/>
  <c r="N3595" i="62"/>
  <c r="N3591" i="62"/>
  <c r="N3587" i="62"/>
  <c r="N3583" i="62"/>
  <c r="N3579" i="62"/>
  <c r="N3575" i="62"/>
  <c r="N3571" i="62"/>
  <c r="N3567" i="62"/>
  <c r="N3563" i="62"/>
  <c r="N3559" i="62"/>
  <c r="N3555" i="62"/>
  <c r="N3551" i="62"/>
  <c r="N3547" i="62"/>
  <c r="N3543" i="62"/>
  <c r="N3539" i="62"/>
  <c r="N3535" i="62"/>
  <c r="N3531" i="62"/>
  <c r="N3527" i="62"/>
  <c r="N3523" i="62"/>
  <c r="N3519" i="62"/>
  <c r="N3515" i="62"/>
  <c r="N3511" i="62"/>
  <c r="N3507" i="62"/>
  <c r="N3503" i="62"/>
  <c r="N3499" i="62"/>
  <c r="N3495" i="62"/>
  <c r="N3491" i="62"/>
  <c r="N3487" i="62"/>
  <c r="N3483" i="62"/>
  <c r="N3479" i="62"/>
  <c r="N3475" i="62"/>
  <c r="N3471" i="62"/>
  <c r="N3467" i="62"/>
  <c r="N6039" i="62"/>
  <c r="N5225" i="62"/>
  <c r="N4958" i="62"/>
  <c r="N4881" i="62"/>
  <c r="N4858" i="62"/>
  <c r="N4794" i="62"/>
  <c r="N4730" i="62"/>
  <c r="N4666" i="62"/>
  <c r="N4602" i="62"/>
  <c r="N4538" i="62"/>
  <c r="N4474" i="62"/>
  <c r="N4412" i="62"/>
  <c r="N4402" i="62"/>
  <c r="N4392" i="62"/>
  <c r="N4348" i="62"/>
  <c r="N4338" i="62"/>
  <c r="N4328" i="62"/>
  <c r="N4308" i="62"/>
  <c r="N4292" i="62"/>
  <c r="N4276" i="62"/>
  <c r="N4260" i="62"/>
  <c r="N4251" i="62"/>
  <c r="N4245" i="62"/>
  <c r="N4225" i="62"/>
  <c r="N4219" i="62"/>
  <c r="N4213" i="62"/>
  <c r="N4205" i="62"/>
  <c r="N4197" i="62"/>
  <c r="N4189" i="62"/>
  <c r="N4181" i="62"/>
  <c r="N4173" i="62"/>
  <c r="N4165" i="62"/>
  <c r="N4157" i="62"/>
  <c r="N4149" i="62"/>
  <c r="N4141" i="62"/>
  <c r="N4133" i="62"/>
  <c r="N4125" i="62"/>
  <c r="N4117" i="62"/>
  <c r="N4109" i="62"/>
  <c r="N4101" i="62"/>
  <c r="N4093" i="62"/>
  <c r="N4085" i="62"/>
  <c r="N4077" i="62"/>
  <c r="N4069" i="62"/>
  <c r="N4061" i="62"/>
  <c r="N4053" i="62"/>
  <c r="N4045" i="62"/>
  <c r="N4037" i="62"/>
  <c r="N4029" i="62"/>
  <c r="N4021" i="62"/>
  <c r="N4013" i="62"/>
  <c r="N4005" i="62"/>
  <c r="N3997" i="62"/>
  <c r="N3989" i="62"/>
  <c r="N3981" i="62"/>
  <c r="N3973" i="62"/>
  <c r="N3965" i="62"/>
  <c r="N3957" i="62"/>
  <c r="N3949" i="62"/>
  <c r="N3941" i="62"/>
  <c r="N3933" i="62"/>
  <c r="N3925" i="62"/>
  <c r="N3917" i="62"/>
  <c r="N3909" i="62"/>
  <c r="N3901" i="62"/>
  <c r="N3893" i="62"/>
  <c r="N3885" i="62"/>
  <c r="N3877" i="62"/>
  <c r="N3869" i="62"/>
  <c r="N3861" i="62"/>
  <c r="N3853" i="62"/>
  <c r="N3845" i="62"/>
  <c r="N3837" i="62"/>
  <c r="N3829" i="62"/>
  <c r="N3821" i="62"/>
  <c r="N3813" i="62"/>
  <c r="N3805" i="62"/>
  <c r="N3797" i="62"/>
  <c r="N3789" i="62"/>
  <c r="N3781" i="62"/>
  <c r="N3773" i="62"/>
  <c r="N3765" i="62"/>
  <c r="N3757" i="62"/>
  <c r="N3749" i="62"/>
  <c r="N3741" i="62"/>
  <c r="N3733" i="62"/>
  <c r="N3725" i="62"/>
  <c r="N3717" i="62"/>
  <c r="N3709" i="62"/>
  <c r="N3701" i="62"/>
  <c r="N3693" i="62"/>
  <c r="N3685" i="62"/>
  <c r="N3677" i="62"/>
  <c r="N3669" i="62"/>
  <c r="N3661" i="62"/>
  <c r="N3653" i="62"/>
  <c r="N3645" i="62"/>
  <c r="N3637" i="62"/>
  <c r="N3629" i="62"/>
  <c r="N3621" i="62"/>
  <c r="N3613" i="62"/>
  <c r="N3419" i="62"/>
  <c r="N3411" i="62"/>
  <c r="N3403" i="62"/>
  <c r="N3395" i="62"/>
  <c r="N3387" i="62"/>
  <c r="N3379" i="62"/>
  <c r="N3371" i="62"/>
  <c r="N5743" i="62"/>
  <c r="N5425" i="62"/>
  <c r="N5193" i="62"/>
  <c r="N5079" i="62"/>
  <c r="N4961" i="62"/>
  <c r="N4884" i="62"/>
  <c r="N4850" i="62"/>
  <c r="N4786" i="62"/>
  <c r="N4722" i="62"/>
  <c r="N4658" i="62"/>
  <c r="N4594" i="62"/>
  <c r="N4530" i="62"/>
  <c r="N4466" i="62"/>
  <c r="N4388" i="62"/>
  <c r="N4378" i="62"/>
  <c r="N4368" i="62"/>
  <c r="N4324" i="62"/>
  <c r="N4248" i="62"/>
  <c r="N4242" i="62"/>
  <c r="N4236" i="62"/>
  <c r="N4216" i="62"/>
  <c r="N4210" i="62"/>
  <c r="N4202" i="62"/>
  <c r="N4194" i="62"/>
  <c r="N4186" i="62"/>
  <c r="N4178" i="62"/>
  <c r="N4170" i="62"/>
  <c r="N4162" i="62"/>
  <c r="N4154" i="62"/>
  <c r="N4146" i="62"/>
  <c r="N4138" i="62"/>
  <c r="N4130" i="62"/>
  <c r="N4122" i="62"/>
  <c r="N4114" i="62"/>
  <c r="N4106" i="62"/>
  <c r="N4098" i="62"/>
  <c r="N4090" i="62"/>
  <c r="N4082" i="62"/>
  <c r="N4074" i="62"/>
  <c r="N4066" i="62"/>
  <c r="N4058" i="62"/>
  <c r="N4050" i="62"/>
  <c r="N4042" i="62"/>
  <c r="N4034" i="62"/>
  <c r="N4026" i="62"/>
  <c r="N4018" i="62"/>
  <c r="N4010" i="62"/>
  <c r="N4002" i="62"/>
  <c r="N3994" i="62"/>
  <c r="N3986" i="62"/>
  <c r="N3978" i="62"/>
  <c r="N3970" i="62"/>
  <c r="N3962" i="62"/>
  <c r="N3954" i="62"/>
  <c r="N3946" i="62"/>
  <c r="N3938" i="62"/>
  <c r="N3930" i="62"/>
  <c r="N3922" i="62"/>
  <c r="N3914" i="62"/>
  <c r="N3906" i="62"/>
  <c r="N3898" i="62"/>
  <c r="N3890" i="62"/>
  <c r="N3882" i="62"/>
  <c r="N3874" i="62"/>
  <c r="N3866" i="62"/>
  <c r="N3858" i="62"/>
  <c r="N3850" i="62"/>
  <c r="N3842" i="62"/>
  <c r="N3834" i="62"/>
  <c r="N3826" i="62"/>
  <c r="N3818" i="62"/>
  <c r="N3810" i="62"/>
  <c r="N3802" i="62"/>
  <c r="N3794" i="62"/>
  <c r="N3786" i="62"/>
  <c r="N3778" i="62"/>
  <c r="N3770" i="62"/>
  <c r="N3762" i="62"/>
  <c r="N3754" i="62"/>
  <c r="N3746" i="62"/>
  <c r="N3738" i="62"/>
  <c r="N3730" i="62"/>
  <c r="N3722" i="62"/>
  <c r="N3714" i="62"/>
  <c r="N3706" i="62"/>
  <c r="N3698" i="62"/>
  <c r="N3690" i="62"/>
  <c r="N3682" i="62"/>
  <c r="N3674" i="62"/>
  <c r="N3666" i="62"/>
  <c r="N3658" i="62"/>
  <c r="N3650" i="62"/>
  <c r="N3642" i="62"/>
  <c r="N3634" i="62"/>
  <c r="N3626" i="62"/>
  <c r="N3618" i="62"/>
  <c r="N3610" i="62"/>
  <c r="N3604" i="62"/>
  <c r="N3600" i="62"/>
  <c r="N3596" i="62"/>
  <c r="N3592" i="62"/>
  <c r="N3588" i="62"/>
  <c r="N3584" i="62"/>
  <c r="N3580" i="62"/>
  <c r="N3576" i="62"/>
  <c r="N3572" i="62"/>
  <c r="N3568" i="62"/>
  <c r="N3564" i="62"/>
  <c r="N3560" i="62"/>
  <c r="N3556" i="62"/>
  <c r="N3552" i="62"/>
  <c r="N3548" i="62"/>
  <c r="N3544" i="62"/>
  <c r="N3540" i="62"/>
  <c r="N3536" i="62"/>
  <c r="N3532" i="62"/>
  <c r="N3528" i="62"/>
  <c r="N3524" i="62"/>
  <c r="N3520" i="62"/>
  <c r="N3516" i="62"/>
  <c r="N3512" i="62"/>
  <c r="N3508" i="62"/>
  <c r="N3504" i="62"/>
  <c r="N3500" i="62"/>
  <c r="N3496" i="62"/>
  <c r="N3492" i="62"/>
  <c r="N3488" i="62"/>
  <c r="N3484" i="62"/>
  <c r="N3480" i="62"/>
  <c r="N3476" i="62"/>
  <c r="N3472" i="62"/>
  <c r="N3468" i="62"/>
  <c r="N3464" i="62"/>
  <c r="N3460" i="62"/>
  <c r="N3456" i="62"/>
  <c r="N3452" i="62"/>
  <c r="N3448" i="62"/>
  <c r="N3444" i="62"/>
  <c r="N3440" i="62"/>
  <c r="N3436" i="62"/>
  <c r="N3432" i="62"/>
  <c r="N3428" i="62"/>
  <c r="N3424" i="62"/>
  <c r="N3418" i="62"/>
  <c r="N3410" i="62"/>
  <c r="N3402" i="62"/>
  <c r="N3394" i="62"/>
  <c r="N3386" i="62"/>
  <c r="N3378" i="62"/>
  <c r="N3370" i="62"/>
  <c r="N3362" i="62"/>
  <c r="N3354" i="62"/>
  <c r="N5527" i="62"/>
  <c r="N5161" i="62"/>
  <c r="N5086" i="62"/>
  <c r="N4842" i="62"/>
  <c r="N4778" i="62"/>
  <c r="N4714" i="62"/>
  <c r="N4650" i="62"/>
  <c r="N4586" i="62"/>
  <c r="N4522" i="62"/>
  <c r="N4458" i="62"/>
  <c r="N4428" i="62"/>
  <c r="N4418" i="62"/>
  <c r="N4408" i="62"/>
  <c r="N4364" i="62"/>
  <c r="N4354" i="62"/>
  <c r="N4344" i="62"/>
  <c r="N4314" i="62"/>
  <c r="N4298" i="62"/>
  <c r="N4282" i="62"/>
  <c r="N4266" i="62"/>
  <c r="N4253" i="62"/>
  <c r="N4233" i="62"/>
  <c r="N4227" i="62"/>
  <c r="N4221" i="62"/>
  <c r="N4207" i="62"/>
  <c r="N4199" i="62"/>
  <c r="N4191" i="62"/>
  <c r="N4183" i="62"/>
  <c r="N4175" i="62"/>
  <c r="N4167" i="62"/>
  <c r="N4159" i="62"/>
  <c r="N4151" i="62"/>
  <c r="N4143" i="62"/>
  <c r="N4135" i="62"/>
  <c r="N4127" i="62"/>
  <c r="N4119" i="62"/>
  <c r="N4111" i="62"/>
  <c r="N4103" i="62"/>
  <c r="N4095" i="62"/>
  <c r="N4087" i="62"/>
  <c r="N4079" i="62"/>
  <c r="N4071" i="62"/>
  <c r="N4063" i="62"/>
  <c r="N4055" i="62"/>
  <c r="N4047" i="62"/>
  <c r="N4039" i="62"/>
  <c r="N4031" i="62"/>
  <c r="N4023" i="62"/>
  <c r="N4015" i="62"/>
  <c r="N4007" i="62"/>
  <c r="N3999" i="62"/>
  <c r="N3991" i="62"/>
  <c r="N3983" i="62"/>
  <c r="N3975" i="62"/>
  <c r="N3967" i="62"/>
  <c r="N3959" i="62"/>
  <c r="N3951" i="62"/>
  <c r="N3943" i="62"/>
  <c r="N3935" i="62"/>
  <c r="N3927" i="62"/>
  <c r="N3919" i="62"/>
  <c r="N3911" i="62"/>
  <c r="N3903" i="62"/>
  <c r="N3895" i="62"/>
  <c r="N3887" i="62"/>
  <c r="N3879" i="62"/>
  <c r="N3871" i="62"/>
  <c r="N3863" i="62"/>
  <c r="N3855" i="62"/>
  <c r="N3847" i="62"/>
  <c r="N3839" i="62"/>
  <c r="N3831" i="62"/>
  <c r="N3823" i="62"/>
  <c r="N3815" i="62"/>
  <c r="N3807" i="62"/>
  <c r="N3799" i="62"/>
  <c r="N3791" i="62"/>
  <c r="N3783" i="62"/>
  <c r="N3775" i="62"/>
  <c r="N3767" i="62"/>
  <c r="N3759" i="62"/>
  <c r="N3751" i="62"/>
  <c r="N3743" i="62"/>
  <c r="N3735" i="62"/>
  <c r="N3727" i="62"/>
  <c r="N3719" i="62"/>
  <c r="N3711" i="62"/>
  <c r="N3703" i="62"/>
  <c r="N3695" i="62"/>
  <c r="N3687" i="62"/>
  <c r="N3679" i="62"/>
  <c r="N3671" i="62"/>
  <c r="N3663" i="62"/>
  <c r="N3655" i="62"/>
  <c r="N3647" i="62"/>
  <c r="N3639" i="62"/>
  <c r="N3631" i="62"/>
  <c r="N3623" i="62"/>
  <c r="N3615" i="62"/>
  <c r="N3607" i="62"/>
  <c r="N3417" i="62"/>
  <c r="N3409" i="62"/>
  <c r="N3401" i="62"/>
  <c r="N3393" i="62"/>
  <c r="N5385" i="62"/>
  <c r="N5089" i="62"/>
  <c r="N4834" i="62"/>
  <c r="N4770" i="62"/>
  <c r="N4706" i="62"/>
  <c r="N4642" i="62"/>
  <c r="N4578" i="62"/>
  <c r="N4514" i="62"/>
  <c r="N4450" i="62"/>
  <c r="N4404" i="62"/>
  <c r="N4394" i="62"/>
  <c r="N4384" i="62"/>
  <c r="N4340" i="62"/>
  <c r="N4330" i="62"/>
  <c r="N4320" i="62"/>
  <c r="N4307" i="62"/>
  <c r="N4304" i="62"/>
  <c r="N4291" i="62"/>
  <c r="N4288" i="62"/>
  <c r="N4275" i="62"/>
  <c r="N4272" i="62"/>
  <c r="N4259" i="62"/>
  <c r="N4256" i="62"/>
  <c r="N4250" i="62"/>
  <c r="N4244" i="62"/>
  <c r="N4224" i="62"/>
  <c r="N4218" i="62"/>
  <c r="N4212" i="62"/>
  <c r="N4204" i="62"/>
  <c r="N4196" i="62"/>
  <c r="N4188" i="62"/>
  <c r="N4180" i="62"/>
  <c r="N4172" i="62"/>
  <c r="N4164" i="62"/>
  <c r="N4156" i="62"/>
  <c r="N4148" i="62"/>
  <c r="N4140" i="62"/>
  <c r="N4132" i="62"/>
  <c r="N4124" i="62"/>
  <c r="N4116" i="62"/>
  <c r="N4108" i="62"/>
  <c r="N4100" i="62"/>
  <c r="N4092" i="62"/>
  <c r="N4084" i="62"/>
  <c r="N4076" i="62"/>
  <c r="N4068" i="62"/>
  <c r="N4060" i="62"/>
  <c r="N4052" i="62"/>
  <c r="N4044" i="62"/>
  <c r="N4036" i="62"/>
  <c r="N4028" i="62"/>
  <c r="N4020" i="62"/>
  <c r="N4012" i="62"/>
  <c r="N4004" i="62"/>
  <c r="N3996" i="62"/>
  <c r="N3988" i="62"/>
  <c r="N3980" i="62"/>
  <c r="N3972" i="62"/>
  <c r="N3964" i="62"/>
  <c r="N3956" i="62"/>
  <c r="N3948" i="62"/>
  <c r="N3940" i="62"/>
  <c r="N3932" i="62"/>
  <c r="N3924" i="62"/>
  <c r="N3916" i="62"/>
  <c r="N3908" i="62"/>
  <c r="N3900" i="62"/>
  <c r="N3892" i="62"/>
  <c r="N3884" i="62"/>
  <c r="N3876" i="62"/>
  <c r="N3868" i="62"/>
  <c r="N3860" i="62"/>
  <c r="N3852" i="62"/>
  <c r="N3844" i="62"/>
  <c r="N3836" i="62"/>
  <c r="N3828" i="62"/>
  <c r="N3820" i="62"/>
  <c r="N3812" i="62"/>
  <c r="N3804" i="62"/>
  <c r="N3796" i="62"/>
  <c r="N3788" i="62"/>
  <c r="N3780" i="62"/>
  <c r="N3772" i="62"/>
  <c r="N3764" i="62"/>
  <c r="N3756" i="62"/>
  <c r="N3748" i="62"/>
  <c r="N3740" i="62"/>
  <c r="N3732" i="62"/>
  <c r="N3724" i="62"/>
  <c r="N3716" i="62"/>
  <c r="N3708" i="62"/>
  <c r="N3700" i="62"/>
  <c r="N3692" i="62"/>
  <c r="N3684" i="62"/>
  <c r="N3676" i="62"/>
  <c r="N3668" i="62"/>
  <c r="N3660" i="62"/>
  <c r="N3652" i="62"/>
  <c r="N3644" i="62"/>
  <c r="N3636" i="62"/>
  <c r="N3628" i="62"/>
  <c r="N3620" i="62"/>
  <c r="N3612" i="62"/>
  <c r="N3605" i="62"/>
  <c r="N3601" i="62"/>
  <c r="N3597" i="62"/>
  <c r="N3593" i="62"/>
  <c r="N3589" i="62"/>
  <c r="N3585" i="62"/>
  <c r="N3581" i="62"/>
  <c r="N3577" i="62"/>
  <c r="N3573" i="62"/>
  <c r="N3569" i="62"/>
  <c r="N3565" i="62"/>
  <c r="N3561" i="62"/>
  <c r="N3557" i="62"/>
  <c r="N3553" i="62"/>
  <c r="N3549" i="62"/>
  <c r="N3545" i="62"/>
  <c r="N3541" i="62"/>
  <c r="N3537" i="62"/>
  <c r="N3533" i="62"/>
  <c r="N3529" i="62"/>
  <c r="N3525" i="62"/>
  <c r="N3521" i="62"/>
  <c r="N3517" i="62"/>
  <c r="N3513" i="62"/>
  <c r="N3509" i="62"/>
  <c r="N3505" i="62"/>
  <c r="N3501" i="62"/>
  <c r="N3497" i="62"/>
  <c r="N3493" i="62"/>
  <c r="N3489" i="62"/>
  <c r="N3485" i="62"/>
  <c r="N3481" i="62"/>
  <c r="N3477" i="62"/>
  <c r="N3473" i="62"/>
  <c r="N3469" i="62"/>
  <c r="N5353" i="62"/>
  <c r="N5015" i="62"/>
  <c r="N4910" i="62"/>
  <c r="N4826" i="62"/>
  <c r="N4762" i="62"/>
  <c r="N4698" i="62"/>
  <c r="N4634" i="62"/>
  <c r="N4570" i="62"/>
  <c r="N4506" i="62"/>
  <c r="N4442" i="62"/>
  <c r="N4424" i="62"/>
  <c r="N4380" i="62"/>
  <c r="N4370" i="62"/>
  <c r="N4360" i="62"/>
  <c r="N4316" i="62"/>
  <c r="N4300" i="62"/>
  <c r="N4284" i="62"/>
  <c r="N4268" i="62"/>
  <c r="N4241" i="62"/>
  <c r="N4235" i="62"/>
  <c r="N4229" i="62"/>
  <c r="N4209" i="62"/>
  <c r="N4201" i="62"/>
  <c r="N4193" i="62"/>
  <c r="N4185" i="62"/>
  <c r="N4177" i="62"/>
  <c r="N4169" i="62"/>
  <c r="N4161" i="62"/>
  <c r="N4153" i="62"/>
  <c r="N4145" i="62"/>
  <c r="N4137" i="62"/>
  <c r="N4129" i="62"/>
  <c r="N4121" i="62"/>
  <c r="N4113" i="62"/>
  <c r="N4105" i="62"/>
  <c r="N4097" i="62"/>
  <c r="N4089" i="62"/>
  <c r="N4081" i="62"/>
  <c r="N4073" i="62"/>
  <c r="N4065" i="62"/>
  <c r="N4057" i="62"/>
  <c r="N4049" i="62"/>
  <c r="N4041" i="62"/>
  <c r="N4033" i="62"/>
  <c r="N4025" i="62"/>
  <c r="N4017" i="62"/>
  <c r="N4009" i="62"/>
  <c r="N4001" i="62"/>
  <c r="N3993" i="62"/>
  <c r="N3985" i="62"/>
  <c r="N3977" i="62"/>
  <c r="N3969" i="62"/>
  <c r="N3961" i="62"/>
  <c r="N3953" i="62"/>
  <c r="N3945" i="62"/>
  <c r="N3937" i="62"/>
  <c r="N3929" i="62"/>
  <c r="N3921" i="62"/>
  <c r="N3913" i="62"/>
  <c r="N3905" i="62"/>
  <c r="N3897" i="62"/>
  <c r="N3889" i="62"/>
  <c r="N3881" i="62"/>
  <c r="N3873" i="62"/>
  <c r="N3865" i="62"/>
  <c r="N3857" i="62"/>
  <c r="N3849" i="62"/>
  <c r="N3841" i="62"/>
  <c r="N3833" i="62"/>
  <c r="N3825" i="62"/>
  <c r="N3817" i="62"/>
  <c r="N3809" i="62"/>
  <c r="N3801" i="62"/>
  <c r="N3793" i="62"/>
  <c r="N3785" i="62"/>
  <c r="N3777" i="62"/>
  <c r="N3769" i="62"/>
  <c r="N3761" i="62"/>
  <c r="N3753" i="62"/>
  <c r="N3745" i="62"/>
  <c r="N3737" i="62"/>
  <c r="N3729" i="62"/>
  <c r="N3721" i="62"/>
  <c r="N3713" i="62"/>
  <c r="N3705" i="62"/>
  <c r="N3697" i="62"/>
  <c r="N3689" i="62"/>
  <c r="N3681" i="62"/>
  <c r="N3673" i="62"/>
  <c r="N3665" i="62"/>
  <c r="N3657" i="62"/>
  <c r="N3649" i="62"/>
  <c r="N3641" i="62"/>
  <c r="N3633" i="62"/>
  <c r="N3625" i="62"/>
  <c r="N3617" i="62"/>
  <c r="N3609" i="62"/>
  <c r="N3415" i="62"/>
  <c r="N3407" i="62"/>
  <c r="N3399" i="62"/>
  <c r="N3391" i="62"/>
  <c r="N3383" i="62"/>
  <c r="N3375" i="62"/>
  <c r="N3367" i="62"/>
  <c r="N3359" i="62"/>
  <c r="N3351" i="62"/>
  <c r="N4913" i="62"/>
  <c r="N4754" i="62"/>
  <c r="N4252" i="62"/>
  <c r="N4206" i="62"/>
  <c r="N4142" i="62"/>
  <c r="N4078" i="62"/>
  <c r="N4014" i="62"/>
  <c r="N3950" i="62"/>
  <c r="N3886" i="62"/>
  <c r="N3822" i="62"/>
  <c r="N3758" i="62"/>
  <c r="N3694" i="62"/>
  <c r="N3630" i="62"/>
  <c r="N3586" i="62"/>
  <c r="N3554" i="62"/>
  <c r="N3522" i="62"/>
  <c r="N3490" i="62"/>
  <c r="N3447" i="62"/>
  <c r="N3442" i="62"/>
  <c r="N3437" i="62"/>
  <c r="N3414" i="62"/>
  <c r="N3396" i="62"/>
  <c r="N3372" i="62"/>
  <c r="N3368" i="62"/>
  <c r="N3366" i="62"/>
  <c r="N3364" i="62"/>
  <c r="N3346" i="62"/>
  <c r="N3338" i="62"/>
  <c r="N3330" i="62"/>
  <c r="N3322" i="62"/>
  <c r="N3314" i="62"/>
  <c r="N3306" i="62"/>
  <c r="N3298" i="62"/>
  <c r="N3290" i="62"/>
  <c r="N3282" i="62"/>
  <c r="N3274" i="62"/>
  <c r="N3266" i="62"/>
  <c r="N3258" i="62"/>
  <c r="N3250" i="62"/>
  <c r="N3242" i="62"/>
  <c r="N3234" i="62"/>
  <c r="N3226" i="62"/>
  <c r="N3218" i="62"/>
  <c r="N3210" i="62"/>
  <c r="N3202" i="62"/>
  <c r="N3194" i="62"/>
  <c r="N3186" i="62"/>
  <c r="N3178" i="62"/>
  <c r="N3170" i="62"/>
  <c r="N3162" i="62"/>
  <c r="N3154" i="62"/>
  <c r="N3146" i="62"/>
  <c r="N3138" i="62"/>
  <c r="N3130" i="62"/>
  <c r="N3122" i="62"/>
  <c r="N3114" i="62"/>
  <c r="N3106" i="62"/>
  <c r="N3098" i="62"/>
  <c r="N3090" i="62"/>
  <c r="N3082" i="62"/>
  <c r="N3074" i="62"/>
  <c r="N3066" i="62"/>
  <c r="N3058" i="62"/>
  <c r="N3050" i="62"/>
  <c r="N3042" i="62"/>
  <c r="N3034" i="62"/>
  <c r="N3026" i="62"/>
  <c r="N4690" i="62"/>
  <c r="N4232" i="62"/>
  <c r="N4198" i="62"/>
  <c r="N4134" i="62"/>
  <c r="N4070" i="62"/>
  <c r="N4006" i="62"/>
  <c r="N3942" i="62"/>
  <c r="N3878" i="62"/>
  <c r="N3814" i="62"/>
  <c r="N3750" i="62"/>
  <c r="N3686" i="62"/>
  <c r="N3622" i="62"/>
  <c r="N3582" i="62"/>
  <c r="N3550" i="62"/>
  <c r="N3518" i="62"/>
  <c r="N3486" i="62"/>
  <c r="N3462" i="62"/>
  <c r="N3457" i="62"/>
  <c r="N3435" i="62"/>
  <c r="N3430" i="62"/>
  <c r="N3425" i="62"/>
  <c r="N3406" i="62"/>
  <c r="N3388" i="62"/>
  <c r="N3365" i="62"/>
  <c r="N3363" i="62"/>
  <c r="N3361" i="62"/>
  <c r="N3345" i="62"/>
  <c r="N3337" i="62"/>
  <c r="N3329" i="62"/>
  <c r="N3321" i="62"/>
  <c r="N3313" i="62"/>
  <c r="N3305" i="62"/>
  <c r="N3297" i="62"/>
  <c r="N3289" i="62"/>
  <c r="N3281" i="62"/>
  <c r="N3273" i="62"/>
  <c r="N3265" i="62"/>
  <c r="N3257" i="62"/>
  <c r="N3249" i="62"/>
  <c r="N3241" i="62"/>
  <c r="N3233" i="62"/>
  <c r="N3225" i="62"/>
  <c r="N3217" i="62"/>
  <c r="N3209" i="62"/>
  <c r="N3201" i="62"/>
  <c r="N3193" i="62"/>
  <c r="N3185" i="62"/>
  <c r="N3177" i="62"/>
  <c r="N3169" i="62"/>
  <c r="N3161" i="62"/>
  <c r="N3153" i="62"/>
  <c r="N3145" i="62"/>
  <c r="N3137" i="62"/>
  <c r="N3129" i="62"/>
  <c r="N3121" i="62"/>
  <c r="N3113" i="62"/>
  <c r="N3105" i="62"/>
  <c r="N3097" i="62"/>
  <c r="N3089" i="62"/>
  <c r="N3081" i="62"/>
  <c r="N3073" i="62"/>
  <c r="N3065" i="62"/>
  <c r="N3057" i="62"/>
  <c r="N3049" i="62"/>
  <c r="N3041" i="62"/>
  <c r="N3033" i="62"/>
  <c r="N3025" i="62"/>
  <c r="N3017" i="62"/>
  <c r="N3009" i="62"/>
  <c r="N3001" i="62"/>
  <c r="N2993" i="62"/>
  <c r="N2985" i="62"/>
  <c r="N4626" i="62"/>
  <c r="N4420" i="62"/>
  <c r="N4346" i="62"/>
  <c r="N4190" i="62"/>
  <c r="N4126" i="62"/>
  <c r="N4062" i="62"/>
  <c r="N3998" i="62"/>
  <c r="N3934" i="62"/>
  <c r="N3870" i="62"/>
  <c r="N3806" i="62"/>
  <c r="N3742" i="62"/>
  <c r="N3678" i="62"/>
  <c r="N3614" i="62"/>
  <c r="N3578" i="62"/>
  <c r="N3546" i="62"/>
  <c r="N3514" i="62"/>
  <c r="N3482" i="62"/>
  <c r="N3455" i="62"/>
  <c r="N3450" i="62"/>
  <c r="N3445" i="62"/>
  <c r="N3423" i="62"/>
  <c r="N3416" i="62"/>
  <c r="N3398" i="62"/>
  <c r="N3374" i="62"/>
  <c r="N3360" i="62"/>
  <c r="N3358" i="62"/>
  <c r="N3356" i="62"/>
  <c r="N3344" i="62"/>
  <c r="N3336" i="62"/>
  <c r="N3328" i="62"/>
  <c r="N3320" i="62"/>
  <c r="N3312" i="62"/>
  <c r="N3304" i="62"/>
  <c r="N3296" i="62"/>
  <c r="N3288" i="62"/>
  <c r="N3280" i="62"/>
  <c r="N3272" i="62"/>
  <c r="N3264" i="62"/>
  <c r="N3256" i="62"/>
  <c r="N3248" i="62"/>
  <c r="N3240" i="62"/>
  <c r="N3232" i="62"/>
  <c r="N3224" i="62"/>
  <c r="N3216" i="62"/>
  <c r="N3208" i="62"/>
  <c r="N3200" i="62"/>
  <c r="N3192" i="62"/>
  <c r="N3184" i="62"/>
  <c r="N3176" i="62"/>
  <c r="N3168" i="62"/>
  <c r="N3160" i="62"/>
  <c r="N3152" i="62"/>
  <c r="N3144" i="62"/>
  <c r="N3136" i="62"/>
  <c r="N3128" i="62"/>
  <c r="N3120" i="62"/>
  <c r="N3112" i="62"/>
  <c r="N3104" i="62"/>
  <c r="N3096" i="62"/>
  <c r="N3088" i="62"/>
  <c r="N3080" i="62"/>
  <c r="N3072" i="62"/>
  <c r="N3064" i="62"/>
  <c r="N3056" i="62"/>
  <c r="N3048" i="62"/>
  <c r="N3040" i="62"/>
  <c r="N3032" i="62"/>
  <c r="N4562" i="62"/>
  <c r="N4220" i="62"/>
  <c r="N4182" i="62"/>
  <c r="N4118" i="62"/>
  <c r="N4054" i="62"/>
  <c r="N3990" i="62"/>
  <c r="N3926" i="62"/>
  <c r="N3862" i="62"/>
  <c r="N3798" i="62"/>
  <c r="N3734" i="62"/>
  <c r="N3670" i="62"/>
  <c r="N3606" i="62"/>
  <c r="N3574" i="62"/>
  <c r="N3542" i="62"/>
  <c r="N3510" i="62"/>
  <c r="N3478" i="62"/>
  <c r="N3465" i="62"/>
  <c r="N3443" i="62"/>
  <c r="N3438" i="62"/>
  <c r="N3433" i="62"/>
  <c r="N3408" i="62"/>
  <c r="N3390" i="62"/>
  <c r="N3377" i="62"/>
  <c r="N3376" i="62"/>
  <c r="N3357" i="62"/>
  <c r="N3355" i="62"/>
  <c r="N3353" i="62"/>
  <c r="N3343" i="62"/>
  <c r="N3335" i="62"/>
  <c r="N3327" i="62"/>
  <c r="N3319" i="62"/>
  <c r="N3311" i="62"/>
  <c r="N3303" i="62"/>
  <c r="N3295" i="62"/>
  <c r="N3287" i="62"/>
  <c r="N3279" i="62"/>
  <c r="N3271" i="62"/>
  <c r="N3263" i="62"/>
  <c r="N3255" i="62"/>
  <c r="N3247" i="62"/>
  <c r="N3239" i="62"/>
  <c r="N3231" i="62"/>
  <c r="N3223" i="62"/>
  <c r="N3215" i="62"/>
  <c r="N3207" i="62"/>
  <c r="N3199" i="62"/>
  <c r="N3191" i="62"/>
  <c r="N3183" i="62"/>
  <c r="N3175" i="62"/>
  <c r="N3167" i="62"/>
  <c r="N3159" i="62"/>
  <c r="N3151" i="62"/>
  <c r="N3143" i="62"/>
  <c r="N3135" i="62"/>
  <c r="N3127" i="62"/>
  <c r="N3119" i="62"/>
  <c r="N3111" i="62"/>
  <c r="N4498" i="62"/>
  <c r="N4400" i="62"/>
  <c r="N4174" i="62"/>
  <c r="N4110" i="62"/>
  <c r="N4046" i="62"/>
  <c r="N3982" i="62"/>
  <c r="N3918" i="62"/>
  <c r="N3854" i="62"/>
  <c r="N3790" i="62"/>
  <c r="N3726" i="62"/>
  <c r="N3662" i="62"/>
  <c r="N3602" i="62"/>
  <c r="N3570" i="62"/>
  <c r="N3538" i="62"/>
  <c r="N3506" i="62"/>
  <c r="N3474" i="62"/>
  <c r="N3463" i="62"/>
  <c r="N3458" i="62"/>
  <c r="N3453" i="62"/>
  <c r="N3431" i="62"/>
  <c r="N3426" i="62"/>
  <c r="N3400" i="62"/>
  <c r="N3380" i="62"/>
  <c r="N3352" i="62"/>
  <c r="N3350" i="62"/>
  <c r="N3342" i="62"/>
  <c r="N3334" i="62"/>
  <c r="N3326" i="62"/>
  <c r="N3318" i="62"/>
  <c r="N3310" i="62"/>
  <c r="N3302" i="62"/>
  <c r="N3294" i="62"/>
  <c r="N3286" i="62"/>
  <c r="N3278" i="62"/>
  <c r="N3270" i="62"/>
  <c r="N3262" i="62"/>
  <c r="N3254" i="62"/>
  <c r="N3246" i="62"/>
  <c r="N3238" i="62"/>
  <c r="N3230" i="62"/>
  <c r="N3222" i="62"/>
  <c r="N3214" i="62"/>
  <c r="N3206" i="62"/>
  <c r="N3198" i="62"/>
  <c r="N3190" i="62"/>
  <c r="N3182" i="62"/>
  <c r="N3174" i="62"/>
  <c r="N3166" i="62"/>
  <c r="N3158" i="62"/>
  <c r="N3150" i="62"/>
  <c r="N3142" i="62"/>
  <c r="N3134" i="62"/>
  <c r="N3126" i="62"/>
  <c r="N3118" i="62"/>
  <c r="N3110" i="62"/>
  <c r="N3102" i="62"/>
  <c r="N3094" i="62"/>
  <c r="N3086" i="62"/>
  <c r="N3078" i="62"/>
  <c r="N3070" i="62"/>
  <c r="N3062" i="62"/>
  <c r="N3054" i="62"/>
  <c r="N3046" i="62"/>
  <c r="N3038" i="62"/>
  <c r="N3030" i="62"/>
  <c r="N3022" i="62"/>
  <c r="N5022" i="62"/>
  <c r="N4434" i="62"/>
  <c r="N4356" i="62"/>
  <c r="N4166" i="62"/>
  <c r="N4102" i="62"/>
  <c r="N4038" i="62"/>
  <c r="N3974" i="62"/>
  <c r="N3910" i="62"/>
  <c r="N3846" i="62"/>
  <c r="N3782" i="62"/>
  <c r="N3718" i="62"/>
  <c r="N3654" i="62"/>
  <c r="N3598" i="62"/>
  <c r="N3566" i="62"/>
  <c r="N3534" i="62"/>
  <c r="N3502" i="62"/>
  <c r="N3470" i="62"/>
  <c r="N3451" i="62"/>
  <c r="N3446" i="62"/>
  <c r="N3441" i="62"/>
  <c r="N3420" i="62"/>
  <c r="N3392" i="62"/>
  <c r="N3349" i="62"/>
  <c r="N3341" i="62"/>
  <c r="N3333" i="62"/>
  <c r="N3325" i="62"/>
  <c r="N3317" i="62"/>
  <c r="N3309" i="62"/>
  <c r="N3301" i="62"/>
  <c r="N3293" i="62"/>
  <c r="N3285" i="62"/>
  <c r="N3277" i="62"/>
  <c r="N3269" i="62"/>
  <c r="N3261" i="62"/>
  <c r="N3253" i="62"/>
  <c r="N3245" i="62"/>
  <c r="N3237" i="62"/>
  <c r="N3229" i="62"/>
  <c r="N3221" i="62"/>
  <c r="N3213" i="62"/>
  <c r="N3205" i="62"/>
  <c r="N3197" i="62"/>
  <c r="N3189" i="62"/>
  <c r="N3181" i="62"/>
  <c r="N3173" i="62"/>
  <c r="N3165" i="62"/>
  <c r="N3157" i="62"/>
  <c r="N3149" i="62"/>
  <c r="N3141" i="62"/>
  <c r="N3133" i="62"/>
  <c r="N3125" i="62"/>
  <c r="N3117" i="62"/>
  <c r="N3109" i="62"/>
  <c r="N3101" i="62"/>
  <c r="N3093" i="62"/>
  <c r="N3085" i="62"/>
  <c r="N3077" i="62"/>
  <c r="N3069" i="62"/>
  <c r="N3061" i="62"/>
  <c r="N3053" i="62"/>
  <c r="N3045" i="62"/>
  <c r="N3037" i="62"/>
  <c r="N3029" i="62"/>
  <c r="N3021" i="62"/>
  <c r="N3013" i="62"/>
  <c r="N3005" i="62"/>
  <c r="N2997" i="62"/>
  <c r="N2989" i="62"/>
  <c r="N2981" i="62"/>
  <c r="N5321" i="62"/>
  <c r="N4226" i="62"/>
  <c r="N4158" i="62"/>
  <c r="N4094" i="62"/>
  <c r="N4030" i="62"/>
  <c r="N3966" i="62"/>
  <c r="N3902" i="62"/>
  <c r="N3838" i="62"/>
  <c r="N3774" i="62"/>
  <c r="N3710" i="62"/>
  <c r="N3646" i="62"/>
  <c r="N3594" i="62"/>
  <c r="N3562" i="62"/>
  <c r="N3530" i="62"/>
  <c r="N3498" i="62"/>
  <c r="N3466" i="62"/>
  <c r="N3461" i="62"/>
  <c r="N3439" i="62"/>
  <c r="N3434" i="62"/>
  <c r="N3429" i="62"/>
  <c r="N3412" i="62"/>
  <c r="N3382" i="62"/>
  <c r="N3348" i="62"/>
  <c r="N3340" i="62"/>
  <c r="N3332" i="62"/>
  <c r="N3324" i="62"/>
  <c r="N3316" i="62"/>
  <c r="N3308" i="62"/>
  <c r="N3300" i="62"/>
  <c r="N3292" i="62"/>
  <c r="N3284" i="62"/>
  <c r="N3276" i="62"/>
  <c r="N3268" i="62"/>
  <c r="N3260" i="62"/>
  <c r="N3252" i="62"/>
  <c r="N3244" i="62"/>
  <c r="N3236" i="62"/>
  <c r="N3228" i="62"/>
  <c r="N3220" i="62"/>
  <c r="N3212" i="62"/>
  <c r="N3204" i="62"/>
  <c r="N3196" i="62"/>
  <c r="N3188" i="62"/>
  <c r="N3180" i="62"/>
  <c r="N3172" i="62"/>
  <c r="N3164" i="62"/>
  <c r="N3156" i="62"/>
  <c r="N3148" i="62"/>
  <c r="N3140" i="62"/>
  <c r="N3132" i="62"/>
  <c r="N3124" i="62"/>
  <c r="N4086" i="62"/>
  <c r="N3590" i="62"/>
  <c r="N3459" i="62"/>
  <c r="N3422" i="62"/>
  <c r="N3291" i="62"/>
  <c r="N3227" i="62"/>
  <c r="N3163" i="62"/>
  <c r="N3095" i="62"/>
  <c r="N3076" i="62"/>
  <c r="N3067" i="62"/>
  <c r="N3031" i="62"/>
  <c r="N2996" i="62"/>
  <c r="N2995" i="62"/>
  <c r="N2994" i="62"/>
  <c r="N2976" i="62"/>
  <c r="N2968" i="62"/>
  <c r="N2960" i="62"/>
  <c r="N2952" i="62"/>
  <c r="N2944" i="62"/>
  <c r="N2936" i="62"/>
  <c r="N2928" i="62"/>
  <c r="N2920" i="62"/>
  <c r="N2912" i="62"/>
  <c r="N2904" i="62"/>
  <c r="N2896" i="62"/>
  <c r="N2888" i="62"/>
  <c r="N2880" i="62"/>
  <c r="N4022" i="62"/>
  <c r="N3558" i="62"/>
  <c r="N3369" i="62"/>
  <c r="N3331" i="62"/>
  <c r="N3267" i="62"/>
  <c r="N3203" i="62"/>
  <c r="N3139" i="62"/>
  <c r="N3087" i="62"/>
  <c r="N3068" i="62"/>
  <c r="N3059" i="62"/>
  <c r="N2992" i="62"/>
  <c r="N2991" i="62"/>
  <c r="N2990" i="62"/>
  <c r="N2975" i="62"/>
  <c r="N2967" i="62"/>
  <c r="N2959" i="62"/>
  <c r="N2951" i="62"/>
  <c r="N2943" i="62"/>
  <c r="N2935" i="62"/>
  <c r="N2927" i="62"/>
  <c r="N2919" i="62"/>
  <c r="N2911" i="62"/>
  <c r="N2903" i="62"/>
  <c r="N2895" i="62"/>
  <c r="N2887" i="62"/>
  <c r="N2879" i="62"/>
  <c r="N4336" i="62"/>
  <c r="N3958" i="62"/>
  <c r="N3526" i="62"/>
  <c r="N3449" i="62"/>
  <c r="N3384" i="62"/>
  <c r="N3307" i="62"/>
  <c r="N3243" i="62"/>
  <c r="N3179" i="62"/>
  <c r="N3079" i="62"/>
  <c r="N3060" i="62"/>
  <c r="N3051" i="62"/>
  <c r="N3019" i="62"/>
  <c r="N3018" i="62"/>
  <c r="N2988" i="62"/>
  <c r="N2987" i="62"/>
  <c r="N2986" i="62"/>
  <c r="N2974" i="62"/>
  <c r="N2966" i="62"/>
  <c r="N2958" i="62"/>
  <c r="N2950" i="62"/>
  <c r="N2942" i="62"/>
  <c r="N2934" i="62"/>
  <c r="N2926" i="62"/>
  <c r="N2918" i="62"/>
  <c r="N2910" i="62"/>
  <c r="N2902" i="62"/>
  <c r="N2894" i="62"/>
  <c r="N2886" i="62"/>
  <c r="N2878" i="62"/>
  <c r="N2870" i="62"/>
  <c r="N2862" i="62"/>
  <c r="N3894" i="62"/>
  <c r="N3494" i="62"/>
  <c r="N3427" i="62"/>
  <c r="N3385" i="62"/>
  <c r="N3347" i="62"/>
  <c r="N3283" i="62"/>
  <c r="N3219" i="62"/>
  <c r="N3155" i="62"/>
  <c r="N3107" i="62"/>
  <c r="N3071" i="62"/>
  <c r="N3052" i="62"/>
  <c r="N3043" i="62"/>
  <c r="N3024" i="62"/>
  <c r="N3023" i="62"/>
  <c r="N3020" i="62"/>
  <c r="N3016" i="62"/>
  <c r="N3015" i="62"/>
  <c r="N3014" i="62"/>
  <c r="N2984" i="62"/>
  <c r="N2983" i="62"/>
  <c r="N2982" i="62"/>
  <c r="N2973" i="62"/>
  <c r="N2965" i="62"/>
  <c r="N2957" i="62"/>
  <c r="N2949" i="62"/>
  <c r="N2941" i="62"/>
  <c r="N2933" i="62"/>
  <c r="N2925" i="62"/>
  <c r="N2917" i="62"/>
  <c r="N4818" i="62"/>
  <c r="N3830" i="62"/>
  <c r="N3323" i="62"/>
  <c r="N3259" i="62"/>
  <c r="N3195" i="62"/>
  <c r="N3131" i="62"/>
  <c r="N3108" i="62"/>
  <c r="N3099" i="62"/>
  <c r="N3063" i="62"/>
  <c r="N3044" i="62"/>
  <c r="N3035" i="62"/>
  <c r="N3012" i="62"/>
  <c r="N3011" i="62"/>
  <c r="N3010" i="62"/>
  <c r="N2980" i="62"/>
  <c r="N2972" i="62"/>
  <c r="N2964" i="62"/>
  <c r="N2956" i="62"/>
  <c r="N2948" i="62"/>
  <c r="N2940" i="62"/>
  <c r="N2932" i="62"/>
  <c r="N2924" i="62"/>
  <c r="N2916" i="62"/>
  <c r="N2908" i="62"/>
  <c r="N2900" i="62"/>
  <c r="N2892" i="62"/>
  <c r="N2884" i="62"/>
  <c r="N3702" i="62"/>
  <c r="N3404" i="62"/>
  <c r="N3339" i="62"/>
  <c r="N3275" i="62"/>
  <c r="N3211" i="62"/>
  <c r="N3147" i="62"/>
  <c r="N3116" i="62"/>
  <c r="N3092" i="62"/>
  <c r="N3083" i="62"/>
  <c r="N3047" i="62"/>
  <c r="N3028" i="62"/>
  <c r="N3004" i="62"/>
  <c r="N3003" i="62"/>
  <c r="N3002" i="62"/>
  <c r="N2978" i="62"/>
  <c r="N2970" i="62"/>
  <c r="N2962" i="62"/>
  <c r="N2954" i="62"/>
  <c r="N2946" i="62"/>
  <c r="N2938" i="62"/>
  <c r="N2930" i="62"/>
  <c r="N2922" i="62"/>
  <c r="N2914" i="62"/>
  <c r="N6980" i="62"/>
  <c r="N4150" i="62"/>
  <c r="N3638" i="62"/>
  <c r="N3315" i="62"/>
  <c r="N3251" i="62"/>
  <c r="N3187" i="62"/>
  <c r="N3123" i="62"/>
  <c r="N3103" i="62"/>
  <c r="N3084" i="62"/>
  <c r="N3075" i="62"/>
  <c r="N3039" i="62"/>
  <c r="N3000" i="62"/>
  <c r="N2999" i="62"/>
  <c r="N2998" i="62"/>
  <c r="N2977" i="62"/>
  <c r="N2969" i="62"/>
  <c r="N2961" i="62"/>
  <c r="N2953" i="62"/>
  <c r="N2945" i="62"/>
  <c r="N2937" i="62"/>
  <c r="N2929" i="62"/>
  <c r="N2921" i="62"/>
  <c r="N2913" i="62"/>
  <c r="N2905" i="62"/>
  <c r="N2897" i="62"/>
  <c r="N2889" i="62"/>
  <c r="N2881" i="62"/>
  <c r="N2873" i="62"/>
  <c r="N2865" i="62"/>
  <c r="N2857" i="62"/>
  <c r="N3235" i="62"/>
  <c r="N3006" i="62"/>
  <c r="N2939" i="62"/>
  <c r="N2907" i="62"/>
  <c r="N2906" i="62"/>
  <c r="N2876" i="62"/>
  <c r="N2871" i="62"/>
  <c r="N2869" i="62"/>
  <c r="N2867" i="62"/>
  <c r="N2851" i="62"/>
  <c r="N2843" i="62"/>
  <c r="N2835" i="62"/>
  <c r="N2827" i="62"/>
  <c r="N2819" i="62"/>
  <c r="N2811" i="62"/>
  <c r="N2803" i="62"/>
  <c r="N2795" i="62"/>
  <c r="N2787" i="62"/>
  <c r="N2779" i="62"/>
  <c r="N2771" i="62"/>
  <c r="N2763" i="62"/>
  <c r="N2755" i="62"/>
  <c r="N2747" i="62"/>
  <c r="N2739" i="62"/>
  <c r="N2731" i="62"/>
  <c r="N2723" i="62"/>
  <c r="N2715" i="62"/>
  <c r="N2707" i="62"/>
  <c r="N2699" i="62"/>
  <c r="N2691" i="62"/>
  <c r="N2683" i="62"/>
  <c r="N2675" i="62"/>
  <c r="N2667" i="62"/>
  <c r="N2659" i="62"/>
  <c r="N2651" i="62"/>
  <c r="N2643" i="62"/>
  <c r="N2635" i="62"/>
  <c r="N2627" i="62"/>
  <c r="N2619" i="62"/>
  <c r="N2611" i="62"/>
  <c r="N2603" i="62"/>
  <c r="N2595" i="62"/>
  <c r="N2587" i="62"/>
  <c r="N2579" i="62"/>
  <c r="N2571" i="62"/>
  <c r="N2563" i="62"/>
  <c r="N2555" i="62"/>
  <c r="N2547" i="62"/>
  <c r="N2539" i="62"/>
  <c r="N2531" i="62"/>
  <c r="N2523" i="62"/>
  <c r="N2515" i="62"/>
  <c r="N2507" i="62"/>
  <c r="N2499" i="62"/>
  <c r="N2491" i="62"/>
  <c r="N2483" i="62"/>
  <c r="N2475" i="62"/>
  <c r="N2467" i="62"/>
  <c r="N3100" i="62"/>
  <c r="N3091" i="62"/>
  <c r="N3007" i="62"/>
  <c r="N2979" i="62"/>
  <c r="N2915" i="62"/>
  <c r="N2899" i="62"/>
  <c r="N2898" i="62"/>
  <c r="N2868" i="62"/>
  <c r="N2866" i="62"/>
  <c r="N2864" i="62"/>
  <c r="N2850" i="62"/>
  <c r="N2842" i="62"/>
  <c r="N2834" i="62"/>
  <c r="N2826" i="62"/>
  <c r="N2818" i="62"/>
  <c r="N2810" i="62"/>
  <c r="N2802" i="62"/>
  <c r="N2794" i="62"/>
  <c r="N2786" i="62"/>
  <c r="N2778" i="62"/>
  <c r="N2770" i="62"/>
  <c r="N2762" i="62"/>
  <c r="N2754" i="62"/>
  <c r="N2746" i="62"/>
  <c r="N2738" i="62"/>
  <c r="N2730" i="62"/>
  <c r="N2722" i="62"/>
  <c r="N2714" i="62"/>
  <c r="N2706" i="62"/>
  <c r="N2698" i="62"/>
  <c r="N2690" i="62"/>
  <c r="N2682" i="62"/>
  <c r="N2674" i="62"/>
  <c r="N2666" i="62"/>
  <c r="N2658" i="62"/>
  <c r="N2650" i="62"/>
  <c r="N2642" i="62"/>
  <c r="N2634" i="62"/>
  <c r="N2626" i="62"/>
  <c r="N2618" i="62"/>
  <c r="N2610" i="62"/>
  <c r="N2602" i="62"/>
  <c r="N2594" i="62"/>
  <c r="N2586" i="62"/>
  <c r="N2578" i="62"/>
  <c r="N2570" i="62"/>
  <c r="N2562" i="62"/>
  <c r="N2554" i="62"/>
  <c r="N2546" i="62"/>
  <c r="N2538" i="62"/>
  <c r="N2530" i="62"/>
  <c r="N2522" i="62"/>
  <c r="N2514" i="62"/>
  <c r="N2506" i="62"/>
  <c r="N2498" i="62"/>
  <c r="N2490" i="62"/>
  <c r="N2482" i="62"/>
  <c r="N2474" i="62"/>
  <c r="N3036" i="62"/>
  <c r="N3027" i="62"/>
  <c r="N3008" i="62"/>
  <c r="N2955" i="62"/>
  <c r="N2909" i="62"/>
  <c r="N2891" i="62"/>
  <c r="N2890" i="62"/>
  <c r="N2863" i="62"/>
  <c r="N2861" i="62"/>
  <c r="N2859" i="62"/>
  <c r="N2849" i="62"/>
  <c r="N2841" i="62"/>
  <c r="N2833" i="62"/>
  <c r="N2825" i="62"/>
  <c r="N2817" i="62"/>
  <c r="N2809" i="62"/>
  <c r="N2801" i="62"/>
  <c r="N2793" i="62"/>
  <c r="N2785" i="62"/>
  <c r="N2777" i="62"/>
  <c r="N2769" i="62"/>
  <c r="N2761" i="62"/>
  <c r="N2753" i="62"/>
  <c r="N2745" i="62"/>
  <c r="N2737" i="62"/>
  <c r="N2729" i="62"/>
  <c r="N2721" i="62"/>
  <c r="N2713" i="62"/>
  <c r="N2705" i="62"/>
  <c r="N2697" i="62"/>
  <c r="N2689" i="62"/>
  <c r="N2681" i="62"/>
  <c r="N2673" i="62"/>
  <c r="N2665" i="62"/>
  <c r="N2657" i="62"/>
  <c r="N2649" i="62"/>
  <c r="N2641" i="62"/>
  <c r="N2633" i="62"/>
  <c r="N2625" i="62"/>
  <c r="N2617" i="62"/>
  <c r="N2609" i="62"/>
  <c r="N2601" i="62"/>
  <c r="N2593" i="62"/>
  <c r="N2585" i="62"/>
  <c r="N2577" i="62"/>
  <c r="N4410" i="62"/>
  <c r="N3171" i="62"/>
  <c r="N2931" i="62"/>
  <c r="N2901" i="62"/>
  <c r="N2883" i="62"/>
  <c r="N2882" i="62"/>
  <c r="N2860" i="62"/>
  <c r="N2858" i="62"/>
  <c r="N2856" i="62"/>
  <c r="N2848" i="62"/>
  <c r="N2840" i="62"/>
  <c r="N2832" i="62"/>
  <c r="N2824" i="62"/>
  <c r="N2816" i="62"/>
  <c r="N2808" i="62"/>
  <c r="N2800" i="62"/>
  <c r="N2792" i="62"/>
  <c r="N2784" i="62"/>
  <c r="N2776" i="62"/>
  <c r="N2768" i="62"/>
  <c r="N2760" i="62"/>
  <c r="N2752" i="62"/>
  <c r="N2744" i="62"/>
  <c r="N2736" i="62"/>
  <c r="N2728" i="62"/>
  <c r="N2720" i="62"/>
  <c r="N2712" i="62"/>
  <c r="N2704" i="62"/>
  <c r="N2696" i="62"/>
  <c r="N2688" i="62"/>
  <c r="N2680" i="62"/>
  <c r="N2672" i="62"/>
  <c r="N2664" i="62"/>
  <c r="N2656" i="62"/>
  <c r="N2648" i="62"/>
  <c r="N2640" i="62"/>
  <c r="N2632" i="62"/>
  <c r="N2624" i="62"/>
  <c r="N2616" i="62"/>
  <c r="N2608" i="62"/>
  <c r="N2600" i="62"/>
  <c r="N2592" i="62"/>
  <c r="N2584" i="62"/>
  <c r="N2576" i="62"/>
  <c r="N2568" i="62"/>
  <c r="N2560" i="62"/>
  <c r="N2552" i="62"/>
  <c r="N2544" i="62"/>
  <c r="N2536" i="62"/>
  <c r="N2528" i="62"/>
  <c r="N2520" i="62"/>
  <c r="N2512" i="62"/>
  <c r="N2504" i="62"/>
  <c r="N2496" i="62"/>
  <c r="N2488" i="62"/>
  <c r="N2480" i="62"/>
  <c r="N2472" i="62"/>
  <c r="N2464" i="62"/>
  <c r="N2456" i="62"/>
  <c r="N3766" i="62"/>
  <c r="N2971" i="62"/>
  <c r="N2893" i="62"/>
  <c r="N2855" i="62"/>
  <c r="N2847" i="62"/>
  <c r="N2839" i="62"/>
  <c r="N2831" i="62"/>
  <c r="N2823" i="62"/>
  <c r="N2815" i="62"/>
  <c r="N2807" i="62"/>
  <c r="N2799" i="62"/>
  <c r="N2791" i="62"/>
  <c r="N2783" i="62"/>
  <c r="N2775" i="62"/>
  <c r="N2767" i="62"/>
  <c r="N2759" i="62"/>
  <c r="N2751" i="62"/>
  <c r="N2743" i="62"/>
  <c r="N2735" i="62"/>
  <c r="N2727" i="62"/>
  <c r="N2719" i="62"/>
  <c r="N2711" i="62"/>
  <c r="N2703" i="62"/>
  <c r="N2695" i="62"/>
  <c r="N2687" i="62"/>
  <c r="N2679" i="62"/>
  <c r="N2671" i="62"/>
  <c r="N2663" i="62"/>
  <c r="N2655" i="62"/>
  <c r="N2647" i="62"/>
  <c r="N2639" i="62"/>
  <c r="N2631" i="62"/>
  <c r="N2623" i="62"/>
  <c r="N2615" i="62"/>
  <c r="N2607" i="62"/>
  <c r="N2599" i="62"/>
  <c r="N2591" i="62"/>
  <c r="N2583" i="62"/>
  <c r="N2575" i="62"/>
  <c r="N2567" i="62"/>
  <c r="N2559" i="62"/>
  <c r="N2551" i="62"/>
  <c r="N2543" i="62"/>
  <c r="N2535" i="62"/>
  <c r="N2527" i="62"/>
  <c r="N2519" i="62"/>
  <c r="N2511" i="62"/>
  <c r="N2503" i="62"/>
  <c r="N2495" i="62"/>
  <c r="N2487" i="62"/>
  <c r="N3115" i="62"/>
  <c r="N3055" i="62"/>
  <c r="N2923" i="62"/>
  <c r="N2853" i="62"/>
  <c r="N2845" i="62"/>
  <c r="N2837" i="62"/>
  <c r="N2829" i="62"/>
  <c r="N2821" i="62"/>
  <c r="N2813" i="62"/>
  <c r="N2805" i="62"/>
  <c r="N2797" i="62"/>
  <c r="N2789" i="62"/>
  <c r="N2781" i="62"/>
  <c r="N2773" i="62"/>
  <c r="N2765" i="62"/>
  <c r="N2757" i="62"/>
  <c r="N2749" i="62"/>
  <c r="N2741" i="62"/>
  <c r="N2733" i="62"/>
  <c r="N2725" i="62"/>
  <c r="N2717" i="62"/>
  <c r="N2709" i="62"/>
  <c r="N2701" i="62"/>
  <c r="N2693" i="62"/>
  <c r="N2685" i="62"/>
  <c r="N2677" i="62"/>
  <c r="N2669" i="62"/>
  <c r="N2661" i="62"/>
  <c r="N2653" i="62"/>
  <c r="N2645" i="62"/>
  <c r="N2637" i="62"/>
  <c r="N2629" i="62"/>
  <c r="N2621" i="62"/>
  <c r="N2963" i="62"/>
  <c r="N2877" i="62"/>
  <c r="N2875" i="62"/>
  <c r="N2874" i="62"/>
  <c r="N2872" i="62"/>
  <c r="N2852" i="62"/>
  <c r="N2844" i="62"/>
  <c r="N2836" i="62"/>
  <c r="N2828" i="62"/>
  <c r="N2820" i="62"/>
  <c r="N2812" i="62"/>
  <c r="N2804" i="62"/>
  <c r="N2796" i="62"/>
  <c r="N2788" i="62"/>
  <c r="N2780" i="62"/>
  <c r="N2772" i="62"/>
  <c r="N2764" i="62"/>
  <c r="N2756" i="62"/>
  <c r="N2748" i="62"/>
  <c r="N2740" i="62"/>
  <c r="N2732" i="62"/>
  <c r="N2724" i="62"/>
  <c r="N2716" i="62"/>
  <c r="N2708" i="62"/>
  <c r="N2700" i="62"/>
  <c r="N2692" i="62"/>
  <c r="N2684" i="62"/>
  <c r="N2676" i="62"/>
  <c r="N2668" i="62"/>
  <c r="N2660" i="62"/>
  <c r="N2652" i="62"/>
  <c r="N2644" i="62"/>
  <c r="N2636" i="62"/>
  <c r="N2628" i="62"/>
  <c r="N2620" i="62"/>
  <c r="N2612" i="62"/>
  <c r="N2604" i="62"/>
  <c r="N2596" i="62"/>
  <c r="N2588" i="62"/>
  <c r="N2580" i="62"/>
  <c r="N2572" i="62"/>
  <c r="N2564" i="62"/>
  <c r="N2556" i="62"/>
  <c r="N2548" i="62"/>
  <c r="N2540" i="62"/>
  <c r="N2532" i="62"/>
  <c r="N2524" i="62"/>
  <c r="N2516" i="62"/>
  <c r="N2508" i="62"/>
  <c r="N2500" i="62"/>
  <c r="N2492" i="62"/>
  <c r="N2484" i="62"/>
  <c r="N2476" i="62"/>
  <c r="N2468" i="62"/>
  <c r="N2460" i="62"/>
  <c r="N2814" i="62"/>
  <c r="N2750" i="62"/>
  <c r="N2686" i="62"/>
  <c r="N2622" i="62"/>
  <c r="N2605" i="62"/>
  <c r="N2573" i="62"/>
  <c r="N2537" i="62"/>
  <c r="N2518" i="62"/>
  <c r="N2509" i="62"/>
  <c r="N2466" i="62"/>
  <c r="N2465" i="62"/>
  <c r="N2448" i="62"/>
  <c r="N2440" i="62"/>
  <c r="N2432" i="62"/>
  <c r="N2424" i="62"/>
  <c r="N2416" i="62"/>
  <c r="N2408" i="62"/>
  <c r="N2400" i="62"/>
  <c r="N2392" i="62"/>
  <c r="N2384" i="62"/>
  <c r="N2376" i="62"/>
  <c r="N2368" i="62"/>
  <c r="N2360" i="62"/>
  <c r="N2352" i="62"/>
  <c r="N2344" i="62"/>
  <c r="N2336" i="62"/>
  <c r="N2328" i="62"/>
  <c r="N2320" i="62"/>
  <c r="N2312" i="62"/>
  <c r="N2304" i="62"/>
  <c r="N2296" i="62"/>
  <c r="N2288" i="62"/>
  <c r="N2280" i="62"/>
  <c r="N2272" i="62"/>
  <c r="N2264" i="62"/>
  <c r="N2256" i="62"/>
  <c r="N2248" i="62"/>
  <c r="N2240" i="62"/>
  <c r="N2232" i="62"/>
  <c r="N2224" i="62"/>
  <c r="N2216" i="62"/>
  <c r="N2208" i="62"/>
  <c r="N2200" i="62"/>
  <c r="N2192" i="62"/>
  <c r="N2184" i="62"/>
  <c r="N2176" i="62"/>
  <c r="N2168" i="62"/>
  <c r="N2160" i="62"/>
  <c r="N2152" i="62"/>
  <c r="N2144" i="62"/>
  <c r="N2136" i="62"/>
  <c r="N2128" i="62"/>
  <c r="N2120" i="62"/>
  <c r="N2112" i="62"/>
  <c r="N2104" i="62"/>
  <c r="N2854" i="62"/>
  <c r="N2790" i="62"/>
  <c r="N2726" i="62"/>
  <c r="N2662" i="62"/>
  <c r="N2606" i="62"/>
  <c r="N2574" i="62"/>
  <c r="N2565" i="62"/>
  <c r="N2529" i="62"/>
  <c r="N2510" i="62"/>
  <c r="N2501" i="62"/>
  <c r="N2469" i="62"/>
  <c r="N2463" i="62"/>
  <c r="N2462" i="62"/>
  <c r="N2461" i="62"/>
  <c r="N2447" i="62"/>
  <c r="N2439" i="62"/>
  <c r="N2431" i="62"/>
  <c r="N2423" i="62"/>
  <c r="N2415" i="62"/>
  <c r="N2407" i="62"/>
  <c r="N2399" i="62"/>
  <c r="N2391" i="62"/>
  <c r="N2383" i="62"/>
  <c r="N2375" i="62"/>
  <c r="N2367" i="62"/>
  <c r="N2359" i="62"/>
  <c r="N2351" i="62"/>
  <c r="N2343" i="62"/>
  <c r="N2335" i="62"/>
  <c r="N2327" i="62"/>
  <c r="N2319" i="62"/>
  <c r="N2311" i="62"/>
  <c r="N2303" i="62"/>
  <c r="N2295" i="62"/>
  <c r="N2287" i="62"/>
  <c r="N2279" i="62"/>
  <c r="N2271" i="62"/>
  <c r="N2263" i="62"/>
  <c r="N2255" i="62"/>
  <c r="N2247" i="62"/>
  <c r="N2239" i="62"/>
  <c r="N2231" i="62"/>
  <c r="N2223" i="62"/>
  <c r="N2215" i="62"/>
  <c r="N2207" i="62"/>
  <c r="N2199" i="62"/>
  <c r="N2191" i="62"/>
  <c r="N2183" i="62"/>
  <c r="N2175" i="62"/>
  <c r="N2167" i="62"/>
  <c r="N2159" i="62"/>
  <c r="N2151" i="62"/>
  <c r="N2143" i="62"/>
  <c r="N2135" i="62"/>
  <c r="N2127" i="62"/>
  <c r="N2119" i="62"/>
  <c r="N2111" i="62"/>
  <c r="N2103" i="62"/>
  <c r="N2830" i="62"/>
  <c r="N2766" i="62"/>
  <c r="N2702" i="62"/>
  <c r="N2638" i="62"/>
  <c r="N2613" i="62"/>
  <c r="N2581" i="62"/>
  <c r="N2566" i="62"/>
  <c r="N2557" i="62"/>
  <c r="N2521" i="62"/>
  <c r="N2502" i="62"/>
  <c r="N2493" i="62"/>
  <c r="N2471" i="62"/>
  <c r="N2470" i="62"/>
  <c r="N2459" i="62"/>
  <c r="N2458" i="62"/>
  <c r="N2457" i="62"/>
  <c r="N2446" i="62"/>
  <c r="N2438" i="62"/>
  <c r="N2430" i="62"/>
  <c r="N2422" i="62"/>
  <c r="N2414" i="62"/>
  <c r="N2406" i="62"/>
  <c r="N2398" i="62"/>
  <c r="N2390" i="62"/>
  <c r="N2382" i="62"/>
  <c r="N2374" i="62"/>
  <c r="N2366" i="62"/>
  <c r="N2358" i="62"/>
  <c r="N2350" i="62"/>
  <c r="N2342" i="62"/>
  <c r="N2334" i="62"/>
  <c r="N2326" i="62"/>
  <c r="N2318" i="62"/>
  <c r="N2310" i="62"/>
  <c r="N2302" i="62"/>
  <c r="N2294" i="62"/>
  <c r="N2286" i="62"/>
  <c r="N2278" i="62"/>
  <c r="N2270" i="62"/>
  <c r="N2262" i="62"/>
  <c r="N2254" i="62"/>
  <c r="N2246" i="62"/>
  <c r="N2238" i="62"/>
  <c r="N2230" i="62"/>
  <c r="N2222" i="62"/>
  <c r="N2214" i="62"/>
  <c r="N2206" i="62"/>
  <c r="N2198" i="62"/>
  <c r="N2190" i="62"/>
  <c r="N2182" i="62"/>
  <c r="N2174" i="62"/>
  <c r="N2166" i="62"/>
  <c r="N2158" i="62"/>
  <c r="N2150" i="62"/>
  <c r="N2142" i="62"/>
  <c r="N2134" i="62"/>
  <c r="N2126" i="62"/>
  <c r="N2118" i="62"/>
  <c r="N2110" i="62"/>
  <c r="N3454" i="62"/>
  <c r="N2806" i="62"/>
  <c r="N2742" i="62"/>
  <c r="N2678" i="62"/>
  <c r="N2614" i="62"/>
  <c r="N2582" i="62"/>
  <c r="N2558" i="62"/>
  <c r="N2549" i="62"/>
  <c r="N2513" i="62"/>
  <c r="N2494" i="62"/>
  <c r="N2485" i="62"/>
  <c r="N2473" i="62"/>
  <c r="N2455" i="62"/>
  <c r="N2454" i="62"/>
  <c r="N2453" i="62"/>
  <c r="N2445" i="62"/>
  <c r="N2437" i="62"/>
  <c r="N2429" i="62"/>
  <c r="N2421" i="62"/>
  <c r="N2413" i="62"/>
  <c r="N2405" i="62"/>
  <c r="N2397" i="62"/>
  <c r="N2389" i="62"/>
  <c r="N2381" i="62"/>
  <c r="N2373" i="62"/>
  <c r="N2365" i="62"/>
  <c r="N2357" i="62"/>
  <c r="N2349" i="62"/>
  <c r="N2341" i="62"/>
  <c r="N2333" i="62"/>
  <c r="N2325" i="62"/>
  <c r="N2317" i="62"/>
  <c r="N2309" i="62"/>
  <c r="N2301" i="62"/>
  <c r="N2293" i="62"/>
  <c r="N2285" i="62"/>
  <c r="N2277" i="62"/>
  <c r="N2269" i="62"/>
  <c r="N2261" i="62"/>
  <c r="N2253" i="62"/>
  <c r="N2245" i="62"/>
  <c r="N2237" i="62"/>
  <c r="N2229" i="62"/>
  <c r="N2221" i="62"/>
  <c r="N2947" i="62"/>
  <c r="N2846" i="62"/>
  <c r="N2782" i="62"/>
  <c r="N2718" i="62"/>
  <c r="N2654" i="62"/>
  <c r="N2589" i="62"/>
  <c r="N2569" i="62"/>
  <c r="N2550" i="62"/>
  <c r="N2541" i="62"/>
  <c r="N2505" i="62"/>
  <c r="N2486" i="62"/>
  <c r="N2452" i="62"/>
  <c r="N2444" i="62"/>
  <c r="N2436" i="62"/>
  <c r="N2428" i="62"/>
  <c r="N2420" i="62"/>
  <c r="N2412" i="62"/>
  <c r="N2404" i="62"/>
  <c r="N2396" i="62"/>
  <c r="N2388" i="62"/>
  <c r="N2380" i="62"/>
  <c r="N2372" i="62"/>
  <c r="N2364" i="62"/>
  <c r="N2356" i="62"/>
  <c r="N2348" i="62"/>
  <c r="N2340" i="62"/>
  <c r="N2332" i="62"/>
  <c r="N2324" i="62"/>
  <c r="N2316" i="62"/>
  <c r="N2308" i="62"/>
  <c r="N2300" i="62"/>
  <c r="N2292" i="62"/>
  <c r="N2284" i="62"/>
  <c r="N2276" i="62"/>
  <c r="N2268" i="62"/>
  <c r="N2260" i="62"/>
  <c r="N2252" i="62"/>
  <c r="N2244" i="62"/>
  <c r="N2236" i="62"/>
  <c r="N2228" i="62"/>
  <c r="N2220" i="62"/>
  <c r="N2212" i="62"/>
  <c r="N2204" i="62"/>
  <c r="N2196" i="62"/>
  <c r="N2188" i="62"/>
  <c r="N2180" i="62"/>
  <c r="N2172" i="62"/>
  <c r="N2164" i="62"/>
  <c r="N2156" i="62"/>
  <c r="N2148" i="62"/>
  <c r="N2140" i="62"/>
  <c r="N2132" i="62"/>
  <c r="N2124" i="62"/>
  <c r="N2116" i="62"/>
  <c r="N2822" i="62"/>
  <c r="N2758" i="62"/>
  <c r="N2694" i="62"/>
  <c r="N2630" i="62"/>
  <c r="N2590" i="62"/>
  <c r="N2561" i="62"/>
  <c r="N2542" i="62"/>
  <c r="N2533" i="62"/>
  <c r="N2497" i="62"/>
  <c r="N2477" i="62"/>
  <c r="N2451" i="62"/>
  <c r="N2443" i="62"/>
  <c r="N2435" i="62"/>
  <c r="N2427" i="62"/>
  <c r="N2419" i="62"/>
  <c r="N2411" i="62"/>
  <c r="N2403" i="62"/>
  <c r="N2395" i="62"/>
  <c r="N2387" i="62"/>
  <c r="N2379" i="62"/>
  <c r="N2371" i="62"/>
  <c r="N2363" i="62"/>
  <c r="N2355" i="62"/>
  <c r="N2347" i="62"/>
  <c r="N2339" i="62"/>
  <c r="N2331" i="62"/>
  <c r="N2323" i="62"/>
  <c r="N2315" i="62"/>
  <c r="N2307" i="62"/>
  <c r="N2299" i="62"/>
  <c r="N2291" i="62"/>
  <c r="N2283" i="62"/>
  <c r="N2275" i="62"/>
  <c r="N2267" i="62"/>
  <c r="N2259" i="62"/>
  <c r="N2251" i="62"/>
  <c r="N2243" i="62"/>
  <c r="N2235" i="62"/>
  <c r="N2227" i="62"/>
  <c r="N2219" i="62"/>
  <c r="N2211" i="62"/>
  <c r="N2203" i="62"/>
  <c r="N2195" i="62"/>
  <c r="N2187" i="62"/>
  <c r="N2179" i="62"/>
  <c r="N2171" i="62"/>
  <c r="N2163" i="62"/>
  <c r="N2155" i="62"/>
  <c r="N2147" i="62"/>
  <c r="N2139" i="62"/>
  <c r="N2131" i="62"/>
  <c r="N2123" i="62"/>
  <c r="N2115" i="62"/>
  <c r="N2107" i="62"/>
  <c r="N2798" i="62"/>
  <c r="N2734" i="62"/>
  <c r="N2670" i="62"/>
  <c r="N2597" i="62"/>
  <c r="N2553" i="62"/>
  <c r="N2534" i="62"/>
  <c r="N2525" i="62"/>
  <c r="N2489" i="62"/>
  <c r="N2479" i="62"/>
  <c r="N2478" i="62"/>
  <c r="N2450" i="62"/>
  <c r="N2442" i="62"/>
  <c r="N2434" i="62"/>
  <c r="N2426" i="62"/>
  <c r="N2418" i="62"/>
  <c r="N2410" i="62"/>
  <c r="N2402" i="62"/>
  <c r="N2394" i="62"/>
  <c r="N2386" i="62"/>
  <c r="N2378" i="62"/>
  <c r="N2370" i="62"/>
  <c r="N2362" i="62"/>
  <c r="N2354" i="62"/>
  <c r="N2346" i="62"/>
  <c r="N2338" i="62"/>
  <c r="N2330" i="62"/>
  <c r="N2322" i="62"/>
  <c r="N2314" i="62"/>
  <c r="N2306" i="62"/>
  <c r="N2298" i="62"/>
  <c r="N2290" i="62"/>
  <c r="N2282" i="62"/>
  <c r="N2274" i="62"/>
  <c r="N2266" i="62"/>
  <c r="N2258" i="62"/>
  <c r="N2250" i="62"/>
  <c r="N2242" i="62"/>
  <c r="N2234" i="62"/>
  <c r="N2226" i="62"/>
  <c r="N2218" i="62"/>
  <c r="N2210" i="62"/>
  <c r="N2838" i="62"/>
  <c r="N2409" i="62"/>
  <c r="N2345" i="62"/>
  <c r="N2281" i="62"/>
  <c r="N2217" i="62"/>
  <c r="N2194" i="62"/>
  <c r="N2185" i="62"/>
  <c r="N2149" i="62"/>
  <c r="N2130" i="62"/>
  <c r="N2121" i="62"/>
  <c r="N2096" i="62"/>
  <c r="N2088" i="62"/>
  <c r="N2080" i="62"/>
  <c r="N2072" i="62"/>
  <c r="N2064" i="62"/>
  <c r="N2056" i="62"/>
  <c r="N2048" i="62"/>
  <c r="N2040" i="62"/>
  <c r="N2032" i="62"/>
  <c r="N2024" i="62"/>
  <c r="N2016" i="62"/>
  <c r="N2008" i="62"/>
  <c r="N2000" i="62"/>
  <c r="N1992" i="62"/>
  <c r="N1984" i="62"/>
  <c r="N1976" i="62"/>
  <c r="N1968" i="62"/>
  <c r="N1960" i="62"/>
  <c r="N1952" i="62"/>
  <c r="N1944" i="62"/>
  <c r="N1936" i="62"/>
  <c r="N1928" i="62"/>
  <c r="N1920" i="62"/>
  <c r="N1912" i="62"/>
  <c r="N1904" i="62"/>
  <c r="N1896" i="62"/>
  <c r="N1888" i="62"/>
  <c r="N1880" i="62"/>
  <c r="N1872" i="62"/>
  <c r="N1864" i="62"/>
  <c r="N1856" i="62"/>
  <c r="N1848" i="62"/>
  <c r="N1840" i="62"/>
  <c r="N1832" i="62"/>
  <c r="N1824" i="62"/>
  <c r="N1816" i="62"/>
  <c r="N1808" i="62"/>
  <c r="N1800" i="62"/>
  <c r="N1792" i="62"/>
  <c r="N1784" i="62"/>
  <c r="N1776" i="62"/>
  <c r="N1768" i="62"/>
  <c r="N2646" i="62"/>
  <c r="N2545" i="62"/>
  <c r="N2449" i="62"/>
  <c r="N2385" i="62"/>
  <c r="N2321" i="62"/>
  <c r="N2257" i="62"/>
  <c r="N2205" i="62"/>
  <c r="N2186" i="62"/>
  <c r="N2177" i="62"/>
  <c r="N2141" i="62"/>
  <c r="N2122" i="62"/>
  <c r="N2113" i="62"/>
  <c r="N2095" i="62"/>
  <c r="N2087" i="62"/>
  <c r="N2079" i="62"/>
  <c r="N2071" i="62"/>
  <c r="N2063" i="62"/>
  <c r="N2055" i="62"/>
  <c r="N2047" i="62"/>
  <c r="N2039" i="62"/>
  <c r="N2031" i="62"/>
  <c r="N2023" i="62"/>
  <c r="N2015" i="62"/>
  <c r="N2007" i="62"/>
  <c r="N1999" i="62"/>
  <c r="N1991" i="62"/>
  <c r="N1983" i="62"/>
  <c r="N1975" i="62"/>
  <c r="N1967" i="62"/>
  <c r="N1959" i="62"/>
  <c r="N1951" i="62"/>
  <c r="N1943" i="62"/>
  <c r="N1935" i="62"/>
  <c r="N1927" i="62"/>
  <c r="N1919" i="62"/>
  <c r="N1911" i="62"/>
  <c r="N1903" i="62"/>
  <c r="N1895" i="62"/>
  <c r="N1887" i="62"/>
  <c r="N1879" i="62"/>
  <c r="N1871" i="62"/>
  <c r="N1863" i="62"/>
  <c r="N1855" i="62"/>
  <c r="N1847" i="62"/>
  <c r="N1839" i="62"/>
  <c r="N1831" i="62"/>
  <c r="N1823" i="62"/>
  <c r="N1815" i="62"/>
  <c r="N1807" i="62"/>
  <c r="N1799" i="62"/>
  <c r="N1791" i="62"/>
  <c r="N1783" i="62"/>
  <c r="N1775" i="62"/>
  <c r="N1767" i="62"/>
  <c r="N1759" i="62"/>
  <c r="N1751" i="62"/>
  <c r="N1743" i="62"/>
  <c r="N2481" i="62"/>
  <c r="N2425" i="62"/>
  <c r="N2361" i="62"/>
  <c r="N2297" i="62"/>
  <c r="N2233" i="62"/>
  <c r="N2213" i="62"/>
  <c r="N2197" i="62"/>
  <c r="N2178" i="62"/>
  <c r="N2169" i="62"/>
  <c r="N2133" i="62"/>
  <c r="N2114" i="62"/>
  <c r="N2094" i="62"/>
  <c r="N2086" i="62"/>
  <c r="N2078" i="62"/>
  <c r="N2070" i="62"/>
  <c r="N2062" i="62"/>
  <c r="N2054" i="62"/>
  <c r="N2046" i="62"/>
  <c r="N2038" i="62"/>
  <c r="N2030" i="62"/>
  <c r="N2022" i="62"/>
  <c r="N2014" i="62"/>
  <c r="N2006" i="62"/>
  <c r="N1998" i="62"/>
  <c r="N1990" i="62"/>
  <c r="N1982" i="62"/>
  <c r="N1974" i="62"/>
  <c r="N1966" i="62"/>
  <c r="N1958" i="62"/>
  <c r="N1950" i="62"/>
  <c r="N1942" i="62"/>
  <c r="N1934" i="62"/>
  <c r="N1926" i="62"/>
  <c r="N1918" i="62"/>
  <c r="N1910" i="62"/>
  <c r="N1902" i="62"/>
  <c r="N1894" i="62"/>
  <c r="N1886" i="62"/>
  <c r="N1878" i="62"/>
  <c r="N1870" i="62"/>
  <c r="N1862" i="62"/>
  <c r="N1854" i="62"/>
  <c r="N1846" i="62"/>
  <c r="N1838" i="62"/>
  <c r="N1830" i="62"/>
  <c r="N1822" i="62"/>
  <c r="N1814" i="62"/>
  <c r="N1806" i="62"/>
  <c r="N1798" i="62"/>
  <c r="N1790" i="62"/>
  <c r="N1782" i="62"/>
  <c r="N1774" i="62"/>
  <c r="N1766" i="62"/>
  <c r="N1758" i="62"/>
  <c r="N1750" i="62"/>
  <c r="N1742" i="62"/>
  <c r="N2885" i="62"/>
  <c r="N2774" i="62"/>
  <c r="N2401" i="62"/>
  <c r="N2337" i="62"/>
  <c r="N2273" i="62"/>
  <c r="N2189" i="62"/>
  <c r="N2170" i="62"/>
  <c r="N2161" i="62"/>
  <c r="N2125" i="62"/>
  <c r="N2093" i="62"/>
  <c r="N2085" i="62"/>
  <c r="N2077" i="62"/>
  <c r="N2069" i="62"/>
  <c r="N2061" i="62"/>
  <c r="N2053" i="62"/>
  <c r="N2045" i="62"/>
  <c r="N2037" i="62"/>
  <c r="N2029" i="62"/>
  <c r="N2021" i="62"/>
  <c r="N2013" i="62"/>
  <c r="N2005" i="62"/>
  <c r="N1997" i="62"/>
  <c r="N1989" i="62"/>
  <c r="N1981" i="62"/>
  <c r="N1973" i="62"/>
  <c r="N1965" i="62"/>
  <c r="N1957" i="62"/>
  <c r="N1949" i="62"/>
  <c r="N1941" i="62"/>
  <c r="N1933" i="62"/>
  <c r="N1925" i="62"/>
  <c r="N1917" i="62"/>
  <c r="N1909" i="62"/>
  <c r="N1901" i="62"/>
  <c r="N1893" i="62"/>
  <c r="N1885" i="62"/>
  <c r="N1877" i="62"/>
  <c r="N1869" i="62"/>
  <c r="N1861" i="62"/>
  <c r="N1853" i="62"/>
  <c r="N1845" i="62"/>
  <c r="N1837" i="62"/>
  <c r="N1829" i="62"/>
  <c r="N1821" i="62"/>
  <c r="N1813" i="62"/>
  <c r="N1805" i="62"/>
  <c r="N1797" i="62"/>
  <c r="N1789" i="62"/>
  <c r="N1781" i="62"/>
  <c r="N1773" i="62"/>
  <c r="N1765" i="62"/>
  <c r="N1757" i="62"/>
  <c r="N1749" i="62"/>
  <c r="N1741" i="62"/>
  <c r="N2598" i="62"/>
  <c r="N2441" i="62"/>
  <c r="N2377" i="62"/>
  <c r="N2313" i="62"/>
  <c r="N2249" i="62"/>
  <c r="N2181" i="62"/>
  <c r="N2162" i="62"/>
  <c r="N2153" i="62"/>
  <c r="N2117" i="62"/>
  <c r="N2102" i="62"/>
  <c r="N2101" i="62"/>
  <c r="N2100" i="62"/>
  <c r="N2092" i="62"/>
  <c r="N2084" i="62"/>
  <c r="N2076" i="62"/>
  <c r="N2068" i="62"/>
  <c r="N2060" i="62"/>
  <c r="N2052" i="62"/>
  <c r="N2044" i="62"/>
  <c r="N2036" i="62"/>
  <c r="N2028" i="62"/>
  <c r="N2020" i="62"/>
  <c r="N2012" i="62"/>
  <c r="N2004" i="62"/>
  <c r="N1996" i="62"/>
  <c r="N1988" i="62"/>
  <c r="N1980" i="62"/>
  <c r="N1972" i="62"/>
  <c r="N1964" i="62"/>
  <c r="N1956" i="62"/>
  <c r="N1948" i="62"/>
  <c r="N1940" i="62"/>
  <c r="N1932" i="62"/>
  <c r="N1924" i="62"/>
  <c r="N1916" i="62"/>
  <c r="N1908" i="62"/>
  <c r="N1900" i="62"/>
  <c r="N1892" i="62"/>
  <c r="N1884" i="62"/>
  <c r="N1876" i="62"/>
  <c r="N1868" i="62"/>
  <c r="N1860" i="62"/>
  <c r="N1852" i="62"/>
  <c r="N1844" i="62"/>
  <c r="N1836" i="62"/>
  <c r="N1828" i="62"/>
  <c r="N3299" i="62"/>
  <c r="N2526" i="62"/>
  <c r="N2517" i="62"/>
  <c r="N2417" i="62"/>
  <c r="N2353" i="62"/>
  <c r="N2289" i="62"/>
  <c r="N2225" i="62"/>
  <c r="N2209" i="62"/>
  <c r="N2173" i="62"/>
  <c r="N2154" i="62"/>
  <c r="N2145" i="62"/>
  <c r="N2106" i="62"/>
  <c r="N2105" i="62"/>
  <c r="N2099" i="62"/>
  <c r="N2091" i="62"/>
  <c r="N2083" i="62"/>
  <c r="N2075" i="62"/>
  <c r="N2067" i="62"/>
  <c r="N2059" i="62"/>
  <c r="N2051" i="62"/>
  <c r="N2043" i="62"/>
  <c r="N2035" i="62"/>
  <c r="N2027" i="62"/>
  <c r="N2019" i="62"/>
  <c r="N2011" i="62"/>
  <c r="N2003" i="62"/>
  <c r="N1995" i="62"/>
  <c r="N1987" i="62"/>
  <c r="N1979" i="62"/>
  <c r="N1971" i="62"/>
  <c r="N1963" i="62"/>
  <c r="N1955" i="62"/>
  <c r="N1947" i="62"/>
  <c r="N1939" i="62"/>
  <c r="N1931" i="62"/>
  <c r="N1923" i="62"/>
  <c r="N1915" i="62"/>
  <c r="N1907" i="62"/>
  <c r="N1899" i="62"/>
  <c r="N1891" i="62"/>
  <c r="N1883" i="62"/>
  <c r="N1875" i="62"/>
  <c r="N1867" i="62"/>
  <c r="N1859" i="62"/>
  <c r="N1851" i="62"/>
  <c r="N1843" i="62"/>
  <c r="N1835" i="62"/>
  <c r="N1827" i="62"/>
  <c r="N1819" i="62"/>
  <c r="N2710" i="62"/>
  <c r="N2393" i="62"/>
  <c r="N2329" i="62"/>
  <c r="N2265" i="62"/>
  <c r="N2201" i="62"/>
  <c r="N2165" i="62"/>
  <c r="N2146" i="62"/>
  <c r="N2137" i="62"/>
  <c r="N2109" i="62"/>
  <c r="N2108" i="62"/>
  <c r="N2098" i="62"/>
  <c r="N2090" i="62"/>
  <c r="N2082" i="62"/>
  <c r="N2074" i="62"/>
  <c r="N2066" i="62"/>
  <c r="N2058" i="62"/>
  <c r="N2050" i="62"/>
  <c r="N2042" i="62"/>
  <c r="N2034" i="62"/>
  <c r="N2026" i="62"/>
  <c r="N2018" i="62"/>
  <c r="N2010" i="62"/>
  <c r="N2002" i="62"/>
  <c r="N1994" i="62"/>
  <c r="N1986" i="62"/>
  <c r="N1978" i="62"/>
  <c r="N1970" i="62"/>
  <c r="N1962" i="62"/>
  <c r="N1954" i="62"/>
  <c r="N1946" i="62"/>
  <c r="N1938" i="62"/>
  <c r="N1930" i="62"/>
  <c r="N1922" i="62"/>
  <c r="N1914" i="62"/>
  <c r="N1906" i="62"/>
  <c r="N1898" i="62"/>
  <c r="N1890" i="62"/>
  <c r="N1882" i="62"/>
  <c r="N1874" i="62"/>
  <c r="N1866" i="62"/>
  <c r="N1858" i="62"/>
  <c r="N1850" i="62"/>
  <c r="N1842" i="62"/>
  <c r="N1834" i="62"/>
  <c r="N1826" i="62"/>
  <c r="N1818" i="62"/>
  <c r="N1810" i="62"/>
  <c r="N1802" i="62"/>
  <c r="N1794" i="62"/>
  <c r="N1786" i="62"/>
  <c r="N1778" i="62"/>
  <c r="N1770" i="62"/>
  <c r="N1762" i="62"/>
  <c r="N1754" i="62"/>
  <c r="N1746" i="62"/>
  <c r="N2241" i="62"/>
  <c r="N2081" i="62"/>
  <c r="N2017" i="62"/>
  <c r="N1953" i="62"/>
  <c r="N1889" i="62"/>
  <c r="N1801" i="62"/>
  <c r="N1764" i="62"/>
  <c r="N1763" i="62"/>
  <c r="N1748" i="62"/>
  <c r="N1747" i="62"/>
  <c r="N1736" i="62"/>
  <c r="N1728" i="62"/>
  <c r="N1720" i="62"/>
  <c r="N1712" i="62"/>
  <c r="N1704" i="62"/>
  <c r="N1696" i="62"/>
  <c r="N1688" i="62"/>
  <c r="N1680" i="62"/>
  <c r="N1672" i="62"/>
  <c r="N1664" i="62"/>
  <c r="N1656" i="62"/>
  <c r="N1648" i="62"/>
  <c r="N1640" i="62"/>
  <c r="N1632" i="62"/>
  <c r="N1624" i="62"/>
  <c r="N1616" i="62"/>
  <c r="N1608" i="62"/>
  <c r="N1600" i="62"/>
  <c r="N1592" i="62"/>
  <c r="N1584" i="62"/>
  <c r="N1576" i="62"/>
  <c r="N1568" i="62"/>
  <c r="N1560" i="62"/>
  <c r="N1552" i="62"/>
  <c r="N1544" i="62"/>
  <c r="N1536" i="62"/>
  <c r="N1528" i="62"/>
  <c r="N1520" i="62"/>
  <c r="N1512" i="62"/>
  <c r="N1504" i="62"/>
  <c r="N1496" i="62"/>
  <c r="N1488" i="62"/>
  <c r="N1480" i="62"/>
  <c r="N1472" i="62"/>
  <c r="N1464" i="62"/>
  <c r="N1456" i="62"/>
  <c r="N1448" i="62"/>
  <c r="N1440" i="62"/>
  <c r="N1432" i="62"/>
  <c r="N1424" i="62"/>
  <c r="N1416" i="62"/>
  <c r="N1408" i="62"/>
  <c r="N1400" i="62"/>
  <c r="N1392" i="62"/>
  <c r="N1384" i="62"/>
  <c r="N1376" i="62"/>
  <c r="N2157" i="62"/>
  <c r="N2057" i="62"/>
  <c r="N1993" i="62"/>
  <c r="N1929" i="62"/>
  <c r="N1865" i="62"/>
  <c r="N1825" i="62"/>
  <c r="N1812" i="62"/>
  <c r="N1811" i="62"/>
  <c r="N1793" i="62"/>
  <c r="N1735" i="62"/>
  <c r="N1727" i="62"/>
  <c r="N1719" i="62"/>
  <c r="N1711" i="62"/>
  <c r="N1703" i="62"/>
  <c r="N1695" i="62"/>
  <c r="N1687" i="62"/>
  <c r="N1679" i="62"/>
  <c r="N1671" i="62"/>
  <c r="N1663" i="62"/>
  <c r="N1655" i="62"/>
  <c r="N1647" i="62"/>
  <c r="N1639" i="62"/>
  <c r="N1631" i="62"/>
  <c r="N1623" i="62"/>
  <c r="N1615" i="62"/>
  <c r="N1607" i="62"/>
  <c r="N1599" i="62"/>
  <c r="N1591" i="62"/>
  <c r="N1583" i="62"/>
  <c r="N1575" i="62"/>
  <c r="N1567" i="62"/>
  <c r="N1559" i="62"/>
  <c r="N1551" i="62"/>
  <c r="N1543" i="62"/>
  <c r="N1535" i="62"/>
  <c r="N1527" i="62"/>
  <c r="N1519" i="62"/>
  <c r="N1511" i="62"/>
  <c r="N1503" i="62"/>
  <c r="N1495" i="62"/>
  <c r="N1487" i="62"/>
  <c r="N1479" i="62"/>
  <c r="N1471" i="62"/>
  <c r="N1463" i="62"/>
  <c r="N1455" i="62"/>
  <c r="N1447" i="62"/>
  <c r="N1439" i="62"/>
  <c r="N1431" i="62"/>
  <c r="N1423" i="62"/>
  <c r="N1415" i="62"/>
  <c r="N1407" i="62"/>
  <c r="N1399" i="62"/>
  <c r="N1391" i="62"/>
  <c r="N1383" i="62"/>
  <c r="N1375" i="62"/>
  <c r="N2369" i="62"/>
  <c r="N2097" i="62"/>
  <c r="N2033" i="62"/>
  <c r="N1969" i="62"/>
  <c r="N1905" i="62"/>
  <c r="N1841" i="62"/>
  <c r="N1820" i="62"/>
  <c r="N1804" i="62"/>
  <c r="N1803" i="62"/>
  <c r="N1785" i="62"/>
  <c r="N1734" i="62"/>
  <c r="N1726" i="62"/>
  <c r="N1718" i="62"/>
  <c r="N1710" i="62"/>
  <c r="N1702" i="62"/>
  <c r="N1694" i="62"/>
  <c r="N1686" i="62"/>
  <c r="N1678" i="62"/>
  <c r="N1670" i="62"/>
  <c r="N1662" i="62"/>
  <c r="N1654" i="62"/>
  <c r="N1646" i="62"/>
  <c r="N1638" i="62"/>
  <c r="N1630" i="62"/>
  <c r="N1622" i="62"/>
  <c r="N1614" i="62"/>
  <c r="N1606" i="62"/>
  <c r="N1598" i="62"/>
  <c r="N1590" i="62"/>
  <c r="N1582" i="62"/>
  <c r="N1574" i="62"/>
  <c r="N1566" i="62"/>
  <c r="N1558" i="62"/>
  <c r="N1550" i="62"/>
  <c r="N1542" i="62"/>
  <c r="N1534" i="62"/>
  <c r="N1526" i="62"/>
  <c r="N1518" i="62"/>
  <c r="N1510" i="62"/>
  <c r="N1502" i="62"/>
  <c r="N1494" i="62"/>
  <c r="N1486" i="62"/>
  <c r="N1478" i="62"/>
  <c r="N1470" i="62"/>
  <c r="N1462" i="62"/>
  <c r="N1454" i="62"/>
  <c r="N1446" i="62"/>
  <c r="N1438" i="62"/>
  <c r="N1430" i="62"/>
  <c r="N1422" i="62"/>
  <c r="N1414" i="62"/>
  <c r="N1406" i="62"/>
  <c r="N1398" i="62"/>
  <c r="N1390" i="62"/>
  <c r="N1382" i="62"/>
  <c r="N1374" i="62"/>
  <c r="N2073" i="62"/>
  <c r="N2009" i="62"/>
  <c r="N1945" i="62"/>
  <c r="N1881" i="62"/>
  <c r="N1796" i="62"/>
  <c r="N1795" i="62"/>
  <c r="N1777" i="62"/>
  <c r="N1753" i="62"/>
  <c r="N1752" i="62"/>
  <c r="N1733" i="62"/>
  <c r="N1725" i="62"/>
  <c r="N1717" i="62"/>
  <c r="N1709" i="62"/>
  <c r="N1701" i="62"/>
  <c r="N1693" i="62"/>
  <c r="N1685" i="62"/>
  <c r="N1677" i="62"/>
  <c r="N1669" i="62"/>
  <c r="N1661" i="62"/>
  <c r="N1653" i="62"/>
  <c r="N1645" i="62"/>
  <c r="N1637" i="62"/>
  <c r="N1629" i="62"/>
  <c r="N1621" i="62"/>
  <c r="N1613" i="62"/>
  <c r="N1605" i="62"/>
  <c r="N1597" i="62"/>
  <c r="N1589" i="62"/>
  <c r="N1581" i="62"/>
  <c r="N1573" i="62"/>
  <c r="N1565" i="62"/>
  <c r="N1557" i="62"/>
  <c r="N1549" i="62"/>
  <c r="N1541" i="62"/>
  <c r="N1533" i="62"/>
  <c r="N1525" i="62"/>
  <c r="N1517" i="62"/>
  <c r="N1509" i="62"/>
  <c r="N1501" i="62"/>
  <c r="N1493" i="62"/>
  <c r="N1485" i="62"/>
  <c r="N1477" i="62"/>
  <c r="N1469" i="62"/>
  <c r="N1461" i="62"/>
  <c r="N1453" i="62"/>
  <c r="N1445" i="62"/>
  <c r="N1437" i="62"/>
  <c r="N1429" i="62"/>
  <c r="N1421" i="62"/>
  <c r="N1413" i="62"/>
  <c r="N1405" i="62"/>
  <c r="N1397" i="62"/>
  <c r="N1389" i="62"/>
  <c r="N1381" i="62"/>
  <c r="N1373" i="62"/>
  <c r="N2202" i="62"/>
  <c r="N2193" i="62"/>
  <c r="N2065" i="62"/>
  <c r="N2001" i="62"/>
  <c r="N1937" i="62"/>
  <c r="N1873" i="62"/>
  <c r="N1772" i="62"/>
  <c r="N1771" i="62"/>
  <c r="N1738" i="62"/>
  <c r="N1730" i="62"/>
  <c r="N1722" i="62"/>
  <c r="N1714" i="62"/>
  <c r="N1706" i="62"/>
  <c r="N1698" i="62"/>
  <c r="N1690" i="62"/>
  <c r="N1682" i="62"/>
  <c r="N1674" i="62"/>
  <c r="N1666" i="62"/>
  <c r="N1658" i="62"/>
  <c r="N1650" i="62"/>
  <c r="N1642" i="62"/>
  <c r="N1634" i="62"/>
  <c r="N1626" i="62"/>
  <c r="N1618" i="62"/>
  <c r="N1610" i="62"/>
  <c r="N1602" i="62"/>
  <c r="N1594" i="62"/>
  <c r="N1586" i="62"/>
  <c r="N1578" i="62"/>
  <c r="N1570" i="62"/>
  <c r="N1562" i="62"/>
  <c r="N1554" i="62"/>
  <c r="N1546" i="62"/>
  <c r="N1538" i="62"/>
  <c r="N1530" i="62"/>
  <c r="N1522" i="62"/>
  <c r="N1514" i="62"/>
  <c r="N1506" i="62"/>
  <c r="N1498" i="62"/>
  <c r="N1490" i="62"/>
  <c r="N1482" i="62"/>
  <c r="N1474" i="62"/>
  <c r="N1466" i="62"/>
  <c r="N1458" i="62"/>
  <c r="N1450" i="62"/>
  <c r="N1442" i="62"/>
  <c r="N1434" i="62"/>
  <c r="N1426" i="62"/>
  <c r="N1418" i="62"/>
  <c r="N1410" i="62"/>
  <c r="N1897" i="62"/>
  <c r="N1809" i="62"/>
  <c r="N1769" i="62"/>
  <c r="N1700" i="62"/>
  <c r="N1699" i="62"/>
  <c r="N1681" i="62"/>
  <c r="N1636" i="62"/>
  <c r="N1635" i="62"/>
  <c r="N1617" i="62"/>
  <c r="N1572" i="62"/>
  <c r="N1571" i="62"/>
  <c r="N1553" i="62"/>
  <c r="N1508" i="62"/>
  <c r="N1507" i="62"/>
  <c r="N1489" i="62"/>
  <c r="N1428" i="62"/>
  <c r="N1427" i="62"/>
  <c r="N1378" i="62"/>
  <c r="N1377" i="62"/>
  <c r="N1366" i="62"/>
  <c r="N1358" i="62"/>
  <c r="N1350" i="62"/>
  <c r="N1342" i="62"/>
  <c r="N1334" i="62"/>
  <c r="N1326" i="62"/>
  <c r="N1318" i="62"/>
  <c r="N1310" i="62"/>
  <c r="N1302" i="62"/>
  <c r="N1294" i="62"/>
  <c r="N1286" i="62"/>
  <c r="N1278" i="62"/>
  <c r="N1270" i="62"/>
  <c r="N1262" i="62"/>
  <c r="N1254" i="62"/>
  <c r="N1246" i="62"/>
  <c r="N1238" i="62"/>
  <c r="N1230" i="62"/>
  <c r="N1222" i="62"/>
  <c r="N1214" i="62"/>
  <c r="N1206" i="62"/>
  <c r="N1198" i="62"/>
  <c r="N1190" i="62"/>
  <c r="N1182" i="62"/>
  <c r="N1174" i="62"/>
  <c r="N1166" i="62"/>
  <c r="N1158" i="62"/>
  <c r="N1150" i="62"/>
  <c r="N1142" i="62"/>
  <c r="N1134" i="62"/>
  <c r="N1126" i="62"/>
  <c r="N1118" i="62"/>
  <c r="N1110" i="62"/>
  <c r="N1833" i="62"/>
  <c r="N1737" i="62"/>
  <c r="N1692" i="62"/>
  <c r="N1691" i="62"/>
  <c r="N1673" i="62"/>
  <c r="N1628" i="62"/>
  <c r="N1627" i="62"/>
  <c r="N1609" i="62"/>
  <c r="N1564" i="62"/>
  <c r="N1563" i="62"/>
  <c r="N1545" i="62"/>
  <c r="N1500" i="62"/>
  <c r="N1499" i="62"/>
  <c r="N1481" i="62"/>
  <c r="N1441" i="62"/>
  <c r="N1409" i="62"/>
  <c r="N1402" i="62"/>
  <c r="N1401" i="62"/>
  <c r="N1380" i="62"/>
  <c r="N1379" i="62"/>
  <c r="N1365" i="62"/>
  <c r="N1357" i="62"/>
  <c r="N1349" i="62"/>
  <c r="N1341" i="62"/>
  <c r="N1333" i="62"/>
  <c r="N1325" i="62"/>
  <c r="N1317" i="62"/>
  <c r="N1309" i="62"/>
  <c r="N1301" i="62"/>
  <c r="N1293" i="62"/>
  <c r="N1285" i="62"/>
  <c r="N1277" i="62"/>
  <c r="N1269" i="62"/>
  <c r="N1261" i="62"/>
  <c r="N1253" i="62"/>
  <c r="N1245" i="62"/>
  <c r="N1237" i="62"/>
  <c r="N1229" i="62"/>
  <c r="N1221" i="62"/>
  <c r="N1213" i="62"/>
  <c r="N1205" i="62"/>
  <c r="N1197" i="62"/>
  <c r="N1189" i="62"/>
  <c r="N1181" i="62"/>
  <c r="N1173" i="62"/>
  <c r="N1165" i="62"/>
  <c r="N1157" i="62"/>
  <c r="N1149" i="62"/>
  <c r="N1141" i="62"/>
  <c r="N1133" i="62"/>
  <c r="N1125" i="62"/>
  <c r="N1117" i="62"/>
  <c r="N1109" i="62"/>
  <c r="N2138" i="62"/>
  <c r="N2129" i="62"/>
  <c r="N2049" i="62"/>
  <c r="N1745" i="62"/>
  <c r="N1744" i="62"/>
  <c r="N1729" i="62"/>
  <c r="N1684" i="62"/>
  <c r="N1683" i="62"/>
  <c r="N1665" i="62"/>
  <c r="N1620" i="62"/>
  <c r="N1619" i="62"/>
  <c r="N1601" i="62"/>
  <c r="N1556" i="62"/>
  <c r="N1555" i="62"/>
  <c r="N1537" i="62"/>
  <c r="N1492" i="62"/>
  <c r="N1491" i="62"/>
  <c r="N1473" i="62"/>
  <c r="N1436" i="62"/>
  <c r="N1435" i="62"/>
  <c r="N1404" i="62"/>
  <c r="N1403" i="62"/>
  <c r="N1364" i="62"/>
  <c r="N1356" i="62"/>
  <c r="N1348" i="62"/>
  <c r="N1340" i="62"/>
  <c r="N1332" i="62"/>
  <c r="N1324" i="62"/>
  <c r="N1316" i="62"/>
  <c r="N1308" i="62"/>
  <c r="N1300" i="62"/>
  <c r="N1292" i="62"/>
  <c r="N1284" i="62"/>
  <c r="N1276" i="62"/>
  <c r="N1268" i="62"/>
  <c r="N1260" i="62"/>
  <c r="N1252" i="62"/>
  <c r="N1244" i="62"/>
  <c r="N1236" i="62"/>
  <c r="N1228" i="62"/>
  <c r="N1220" i="62"/>
  <c r="N1212" i="62"/>
  <c r="N1204" i="62"/>
  <c r="N1196" i="62"/>
  <c r="N1188" i="62"/>
  <c r="N1180" i="62"/>
  <c r="N1172" i="62"/>
  <c r="N1164" i="62"/>
  <c r="N1156" i="62"/>
  <c r="N1148" i="62"/>
  <c r="N1140" i="62"/>
  <c r="N1132" i="62"/>
  <c r="N1124" i="62"/>
  <c r="N1116" i="62"/>
  <c r="N2433" i="62"/>
  <c r="N1985" i="62"/>
  <c r="N1779" i="62"/>
  <c r="N1740" i="62"/>
  <c r="N1739" i="62"/>
  <c r="N1721" i="62"/>
  <c r="N1676" i="62"/>
  <c r="N1675" i="62"/>
  <c r="N1657" i="62"/>
  <c r="N1612" i="62"/>
  <c r="N1611" i="62"/>
  <c r="N1593" i="62"/>
  <c r="N1548" i="62"/>
  <c r="N1547" i="62"/>
  <c r="N1529" i="62"/>
  <c r="N1484" i="62"/>
  <c r="N1483" i="62"/>
  <c r="N1465" i="62"/>
  <c r="N1417" i="62"/>
  <c r="N1394" i="62"/>
  <c r="N1393" i="62"/>
  <c r="N1363" i="62"/>
  <c r="N1355" i="62"/>
  <c r="N1347" i="62"/>
  <c r="N1339" i="62"/>
  <c r="N1331" i="62"/>
  <c r="N1323" i="62"/>
  <c r="N1315" i="62"/>
  <c r="N1307" i="62"/>
  <c r="N1299" i="62"/>
  <c r="N1291" i="62"/>
  <c r="N1283" i="62"/>
  <c r="N1275" i="62"/>
  <c r="N1267" i="62"/>
  <c r="N1259" i="62"/>
  <c r="N1251" i="62"/>
  <c r="N1243" i="62"/>
  <c r="N1235" i="62"/>
  <c r="N1227" i="62"/>
  <c r="N1219" i="62"/>
  <c r="N1211" i="62"/>
  <c r="N1203" i="62"/>
  <c r="N1195" i="62"/>
  <c r="N1187" i="62"/>
  <c r="N1179" i="62"/>
  <c r="N1171" i="62"/>
  <c r="N1163" i="62"/>
  <c r="N1155" i="62"/>
  <c r="N1147" i="62"/>
  <c r="N1139" i="62"/>
  <c r="N1131" i="62"/>
  <c r="N1123" i="62"/>
  <c r="N1115" i="62"/>
  <c r="N2305" i="62"/>
  <c r="N2041" i="62"/>
  <c r="N1921" i="62"/>
  <c r="N1780" i="62"/>
  <c r="N1732" i="62"/>
  <c r="N1731" i="62"/>
  <c r="N1713" i="62"/>
  <c r="N1668" i="62"/>
  <c r="N1667" i="62"/>
  <c r="N1649" i="62"/>
  <c r="N1604" i="62"/>
  <c r="N1603" i="62"/>
  <c r="N1585" i="62"/>
  <c r="N1540" i="62"/>
  <c r="N1539" i="62"/>
  <c r="N1521" i="62"/>
  <c r="N1476" i="62"/>
  <c r="N1475" i="62"/>
  <c r="N1457" i="62"/>
  <c r="N1449" i="62"/>
  <c r="N1444" i="62"/>
  <c r="N1443" i="62"/>
  <c r="N1412" i="62"/>
  <c r="N1411" i="62"/>
  <c r="N1396" i="62"/>
  <c r="N1395" i="62"/>
  <c r="N1372" i="62"/>
  <c r="N1371" i="62"/>
  <c r="N1370" i="62"/>
  <c r="N1362" i="62"/>
  <c r="N1354" i="62"/>
  <c r="N1346" i="62"/>
  <c r="N1338" i="62"/>
  <c r="N1330" i="62"/>
  <c r="N1322" i="62"/>
  <c r="N1314" i="62"/>
  <c r="N1306" i="62"/>
  <c r="N1298" i="62"/>
  <c r="N1290" i="62"/>
  <c r="N1282" i="62"/>
  <c r="N1274" i="62"/>
  <c r="N1266" i="62"/>
  <c r="N1258" i="62"/>
  <c r="N1250" i="62"/>
  <c r="N1242" i="62"/>
  <c r="N1234" i="62"/>
  <c r="N1226" i="62"/>
  <c r="N1218" i="62"/>
  <c r="N1210" i="62"/>
  <c r="N1202" i="62"/>
  <c r="N1194" i="62"/>
  <c r="N1186" i="62"/>
  <c r="N1178" i="62"/>
  <c r="N1170" i="62"/>
  <c r="N1162" i="62"/>
  <c r="N1154" i="62"/>
  <c r="N1146" i="62"/>
  <c r="N1138" i="62"/>
  <c r="N1130" i="62"/>
  <c r="N1122" i="62"/>
  <c r="N1114" i="62"/>
  <c r="N2025" i="62"/>
  <c r="N1913" i="62"/>
  <c r="N1788" i="62"/>
  <c r="N1787" i="62"/>
  <c r="N1761" i="62"/>
  <c r="N1760" i="62"/>
  <c r="N1716" i="62"/>
  <c r="N1715" i="62"/>
  <c r="N1697" i="62"/>
  <c r="N1652" i="62"/>
  <c r="N1651" i="62"/>
  <c r="N1633" i="62"/>
  <c r="N1588" i="62"/>
  <c r="N1587" i="62"/>
  <c r="N1569" i="62"/>
  <c r="N1524" i="62"/>
  <c r="N1523" i="62"/>
  <c r="N1505" i="62"/>
  <c r="N1460" i="62"/>
  <c r="N1459" i="62"/>
  <c r="N1420" i="62"/>
  <c r="N1419" i="62"/>
  <c r="N1388" i="62"/>
  <c r="N1387" i="62"/>
  <c r="N1368" i="62"/>
  <c r="N1360" i="62"/>
  <c r="N1352" i="62"/>
  <c r="N1344" i="62"/>
  <c r="N1336" i="62"/>
  <c r="N1328" i="62"/>
  <c r="N1320" i="62"/>
  <c r="N1312" i="62"/>
  <c r="N1304" i="62"/>
  <c r="N1296" i="62"/>
  <c r="N1288" i="62"/>
  <c r="N1280" i="62"/>
  <c r="N1272" i="62"/>
  <c r="N1264" i="62"/>
  <c r="N1256" i="62"/>
  <c r="N1248" i="62"/>
  <c r="N1240" i="62"/>
  <c r="N1232" i="62"/>
  <c r="N1224" i="62"/>
  <c r="N1216" i="62"/>
  <c r="N1208" i="62"/>
  <c r="N1200" i="62"/>
  <c r="N1192" i="62"/>
  <c r="N1184" i="62"/>
  <c r="N1176" i="62"/>
  <c r="N1168" i="62"/>
  <c r="N1160" i="62"/>
  <c r="N1152" i="62"/>
  <c r="N1144" i="62"/>
  <c r="N1136" i="62"/>
  <c r="N1128" i="62"/>
  <c r="N1120" i="62"/>
  <c r="N1112" i="62"/>
  <c r="N1961" i="62"/>
  <c r="N1849" i="62"/>
  <c r="N1756" i="62"/>
  <c r="N1755" i="62"/>
  <c r="N1708" i="62"/>
  <c r="N1707" i="62"/>
  <c r="N1689" i="62"/>
  <c r="N1644" i="62"/>
  <c r="N1643" i="62"/>
  <c r="N1625" i="62"/>
  <c r="N1580" i="62"/>
  <c r="N1579" i="62"/>
  <c r="N1561" i="62"/>
  <c r="N1516" i="62"/>
  <c r="N1515" i="62"/>
  <c r="N1497" i="62"/>
  <c r="N1452" i="62"/>
  <c r="N1451" i="62"/>
  <c r="N1433" i="62"/>
  <c r="N1367" i="62"/>
  <c r="N1359" i="62"/>
  <c r="N1351" i="62"/>
  <c r="N1343" i="62"/>
  <c r="N1335" i="62"/>
  <c r="N1327" i="62"/>
  <c r="N1319" i="62"/>
  <c r="N1311" i="62"/>
  <c r="N1303" i="62"/>
  <c r="N1295" i="62"/>
  <c r="N1287" i="62"/>
  <c r="N1279" i="62"/>
  <c r="N1271" i="62"/>
  <c r="N1263" i="62"/>
  <c r="N1255" i="62"/>
  <c r="N1247" i="62"/>
  <c r="N1239" i="62"/>
  <c r="N1231" i="62"/>
  <c r="N1223" i="62"/>
  <c r="N1215" i="62"/>
  <c r="N1207" i="62"/>
  <c r="N1199" i="62"/>
  <c r="N1191" i="62"/>
  <c r="N1183" i="62"/>
  <c r="N1175" i="62"/>
  <c r="N1167" i="62"/>
  <c r="N1159" i="62"/>
  <c r="N1151" i="62"/>
  <c r="N1143" i="62"/>
  <c r="N1135" i="62"/>
  <c r="N1127" i="62"/>
  <c r="N1119" i="62"/>
  <c r="N1111" i="62"/>
  <c r="N1577" i="62"/>
  <c r="N1353" i="62"/>
  <c r="N1289" i="62"/>
  <c r="N1225" i="62"/>
  <c r="N1161" i="62"/>
  <c r="N1102" i="62"/>
  <c r="N1094" i="62"/>
  <c r="N1086" i="62"/>
  <c r="N1078" i="62"/>
  <c r="N1070" i="62"/>
  <c r="N1062" i="62"/>
  <c r="N1054" i="62"/>
  <c r="N1046" i="62"/>
  <c r="N1038" i="62"/>
  <c r="N1030" i="62"/>
  <c r="N1022" i="62"/>
  <c r="N1014" i="62"/>
  <c r="N1006" i="62"/>
  <c r="N998" i="62"/>
  <c r="N990" i="62"/>
  <c r="N982" i="62"/>
  <c r="N974" i="62"/>
  <c r="N966" i="62"/>
  <c r="N958" i="62"/>
  <c r="N950" i="62"/>
  <c r="N942" i="62"/>
  <c r="N934" i="62"/>
  <c r="N926" i="62"/>
  <c r="N918" i="62"/>
  <c r="N910" i="62"/>
  <c r="N902" i="62"/>
  <c r="N894" i="62"/>
  <c r="N886" i="62"/>
  <c r="N878" i="62"/>
  <c r="N870" i="62"/>
  <c r="N862" i="62"/>
  <c r="N854" i="62"/>
  <c r="N846" i="62"/>
  <c r="N838" i="62"/>
  <c r="N830" i="62"/>
  <c r="N822" i="62"/>
  <c r="N814" i="62"/>
  <c r="N806" i="62"/>
  <c r="N798" i="62"/>
  <c r="N790" i="62"/>
  <c r="N782" i="62"/>
  <c r="N1723" i="62"/>
  <c r="N1513" i="62"/>
  <c r="N1425" i="62"/>
  <c r="N1329" i="62"/>
  <c r="N1265" i="62"/>
  <c r="N1201" i="62"/>
  <c r="N1137" i="62"/>
  <c r="N1101" i="62"/>
  <c r="N1093" i="62"/>
  <c r="N1085" i="62"/>
  <c r="N1077" i="62"/>
  <c r="N1069" i="62"/>
  <c r="N1061" i="62"/>
  <c r="N1053" i="62"/>
  <c r="N1045" i="62"/>
  <c r="N1037" i="62"/>
  <c r="N1029" i="62"/>
  <c r="N1021" i="62"/>
  <c r="N1013" i="62"/>
  <c r="N1005" i="62"/>
  <c r="N997" i="62"/>
  <c r="N989" i="62"/>
  <c r="N981" i="62"/>
  <c r="N973" i="62"/>
  <c r="N965" i="62"/>
  <c r="N957" i="62"/>
  <c r="N949" i="62"/>
  <c r="N941" i="62"/>
  <c r="N933" i="62"/>
  <c r="N925" i="62"/>
  <c r="N917" i="62"/>
  <c r="N909" i="62"/>
  <c r="N901" i="62"/>
  <c r="N893" i="62"/>
  <c r="N885" i="62"/>
  <c r="N877" i="62"/>
  <c r="N869" i="62"/>
  <c r="N861" i="62"/>
  <c r="N853" i="62"/>
  <c r="N845" i="62"/>
  <c r="N837" i="62"/>
  <c r="N829" i="62"/>
  <c r="N821" i="62"/>
  <c r="N813" i="62"/>
  <c r="N805" i="62"/>
  <c r="N797" i="62"/>
  <c r="N789" i="62"/>
  <c r="N781" i="62"/>
  <c r="N773" i="62"/>
  <c r="N765" i="62"/>
  <c r="N757" i="62"/>
  <c r="N749" i="62"/>
  <c r="N741" i="62"/>
  <c r="N733" i="62"/>
  <c r="N725" i="62"/>
  <c r="N717" i="62"/>
  <c r="N709" i="62"/>
  <c r="N701" i="62"/>
  <c r="N693" i="62"/>
  <c r="N685" i="62"/>
  <c r="N677" i="62"/>
  <c r="N669" i="62"/>
  <c r="N2089" i="62"/>
  <c r="N1724" i="62"/>
  <c r="N1659" i="62"/>
  <c r="N1305" i="62"/>
  <c r="N1241" i="62"/>
  <c r="N1177" i="62"/>
  <c r="N1113" i="62"/>
  <c r="N1108" i="62"/>
  <c r="N1100" i="62"/>
  <c r="N1092" i="62"/>
  <c r="N1084" i="62"/>
  <c r="N1076" i="62"/>
  <c r="N1068" i="62"/>
  <c r="N1060" i="62"/>
  <c r="N1052" i="62"/>
  <c r="N1044" i="62"/>
  <c r="N1036" i="62"/>
  <c r="N1028" i="62"/>
  <c r="N1020" i="62"/>
  <c r="N1012" i="62"/>
  <c r="N1004" i="62"/>
  <c r="N996" i="62"/>
  <c r="N988" i="62"/>
  <c r="N980" i="62"/>
  <c r="N972" i="62"/>
  <c r="N964" i="62"/>
  <c r="N956" i="62"/>
  <c r="N948" i="62"/>
  <c r="N940" i="62"/>
  <c r="N932" i="62"/>
  <c r="N924" i="62"/>
  <c r="N916" i="62"/>
  <c r="N908" i="62"/>
  <c r="N900" i="62"/>
  <c r="N892" i="62"/>
  <c r="N884" i="62"/>
  <c r="N876" i="62"/>
  <c r="N868" i="62"/>
  <c r="N860" i="62"/>
  <c r="N852" i="62"/>
  <c r="N844" i="62"/>
  <c r="N836" i="62"/>
  <c r="N828" i="62"/>
  <c r="N820" i="62"/>
  <c r="N812" i="62"/>
  <c r="N804" i="62"/>
  <c r="N796" i="62"/>
  <c r="N788" i="62"/>
  <c r="N780" i="62"/>
  <c r="N772" i="62"/>
  <c r="N764" i="62"/>
  <c r="N756" i="62"/>
  <c r="N748" i="62"/>
  <c r="N740" i="62"/>
  <c r="N732" i="62"/>
  <c r="N724" i="62"/>
  <c r="N716" i="62"/>
  <c r="N708" i="62"/>
  <c r="N700" i="62"/>
  <c r="N692" i="62"/>
  <c r="N684" i="62"/>
  <c r="N1660" i="62"/>
  <c r="N1595" i="62"/>
  <c r="N1345" i="62"/>
  <c r="N1281" i="62"/>
  <c r="N1217" i="62"/>
  <c r="N1153" i="62"/>
  <c r="N1107" i="62"/>
  <c r="N1099" i="62"/>
  <c r="N1091" i="62"/>
  <c r="N1083" i="62"/>
  <c r="N1075" i="62"/>
  <c r="N1067" i="62"/>
  <c r="N1059" i="62"/>
  <c r="N1051" i="62"/>
  <c r="N1043" i="62"/>
  <c r="N1035" i="62"/>
  <c r="N1027" i="62"/>
  <c r="N1019" i="62"/>
  <c r="N1011" i="62"/>
  <c r="N1003" i="62"/>
  <c r="N995" i="62"/>
  <c r="N987" i="62"/>
  <c r="N979" i="62"/>
  <c r="N971" i="62"/>
  <c r="N963" i="62"/>
  <c r="N955" i="62"/>
  <c r="N947" i="62"/>
  <c r="N939" i="62"/>
  <c r="N931" i="62"/>
  <c r="N923" i="62"/>
  <c r="N915" i="62"/>
  <c r="N907" i="62"/>
  <c r="N899" i="62"/>
  <c r="N891" i="62"/>
  <c r="N883" i="62"/>
  <c r="N875" i="62"/>
  <c r="N867" i="62"/>
  <c r="N859" i="62"/>
  <c r="N851" i="62"/>
  <c r="N843" i="62"/>
  <c r="N835" i="62"/>
  <c r="N827" i="62"/>
  <c r="N819" i="62"/>
  <c r="N811" i="62"/>
  <c r="N803" i="62"/>
  <c r="N795" i="62"/>
  <c r="N787" i="62"/>
  <c r="N779" i="62"/>
  <c r="N771" i="62"/>
  <c r="N763" i="62"/>
  <c r="N755" i="62"/>
  <c r="N747" i="62"/>
  <c r="N739" i="62"/>
  <c r="N731" i="62"/>
  <c r="N723" i="62"/>
  <c r="N715" i="62"/>
  <c r="N707" i="62"/>
  <c r="N699" i="62"/>
  <c r="N691" i="62"/>
  <c r="N683" i="62"/>
  <c r="N675" i="62"/>
  <c r="N667" i="62"/>
  <c r="N1977" i="62"/>
  <c r="N1596" i="62"/>
  <c r="N1531" i="62"/>
  <c r="N1321" i="62"/>
  <c r="N1257" i="62"/>
  <c r="N1193" i="62"/>
  <c r="N1129" i="62"/>
  <c r="N1106" i="62"/>
  <c r="N1098" i="62"/>
  <c r="N1090" i="62"/>
  <c r="N1082" i="62"/>
  <c r="N1074" i="62"/>
  <c r="N1066" i="62"/>
  <c r="N1058" i="62"/>
  <c r="N1050" i="62"/>
  <c r="N1042" i="62"/>
  <c r="N1034" i="62"/>
  <c r="N1026" i="62"/>
  <c r="N1018" i="62"/>
  <c r="N1010" i="62"/>
  <c r="N1002" i="62"/>
  <c r="N994" i="62"/>
  <c r="N986" i="62"/>
  <c r="N978" i="62"/>
  <c r="N970" i="62"/>
  <c r="N962" i="62"/>
  <c r="N954" i="62"/>
  <c r="N946" i="62"/>
  <c r="N938" i="62"/>
  <c r="N930" i="62"/>
  <c r="N922" i="62"/>
  <c r="N914" i="62"/>
  <c r="N906" i="62"/>
  <c r="N898" i="62"/>
  <c r="N890" i="62"/>
  <c r="N882" i="62"/>
  <c r="N874" i="62"/>
  <c r="N866" i="62"/>
  <c r="N858" i="62"/>
  <c r="N850" i="62"/>
  <c r="N842" i="62"/>
  <c r="N834" i="62"/>
  <c r="N826" i="62"/>
  <c r="N1532" i="62"/>
  <c r="N1467" i="62"/>
  <c r="N1385" i="62"/>
  <c r="N1297" i="62"/>
  <c r="N1233" i="62"/>
  <c r="N1169" i="62"/>
  <c r="N1105" i="62"/>
  <c r="N1097" i="62"/>
  <c r="N1089" i="62"/>
  <c r="N1081" i="62"/>
  <c r="N1073" i="62"/>
  <c r="N1065" i="62"/>
  <c r="N1057" i="62"/>
  <c r="N1049" i="62"/>
  <c r="N1041" i="62"/>
  <c r="N1033" i="62"/>
  <c r="N1025" i="62"/>
  <c r="N1017" i="62"/>
  <c r="N1009" i="62"/>
  <c r="N1001" i="62"/>
  <c r="N993" i="62"/>
  <c r="N985" i="62"/>
  <c r="N977" i="62"/>
  <c r="N969" i="62"/>
  <c r="N961" i="62"/>
  <c r="N953" i="62"/>
  <c r="N945" i="62"/>
  <c r="N937" i="62"/>
  <c r="N929" i="62"/>
  <c r="N921" i="62"/>
  <c r="N913" i="62"/>
  <c r="N905" i="62"/>
  <c r="N897" i="62"/>
  <c r="N889" i="62"/>
  <c r="N881" i="62"/>
  <c r="N873" i="62"/>
  <c r="N865" i="62"/>
  <c r="N857" i="62"/>
  <c r="N849" i="62"/>
  <c r="N841" i="62"/>
  <c r="N833" i="62"/>
  <c r="N825" i="62"/>
  <c r="N817" i="62"/>
  <c r="N1857" i="62"/>
  <c r="N1705" i="62"/>
  <c r="N1468" i="62"/>
  <c r="N1386" i="62"/>
  <c r="N1337" i="62"/>
  <c r="N1273" i="62"/>
  <c r="N1209" i="62"/>
  <c r="N1145" i="62"/>
  <c r="N1104" i="62"/>
  <c r="N1096" i="62"/>
  <c r="N1088" i="62"/>
  <c r="N1080" i="62"/>
  <c r="N1072" i="62"/>
  <c r="N1064" i="62"/>
  <c r="N1056" i="62"/>
  <c r="N1048" i="62"/>
  <c r="N1040" i="62"/>
  <c r="N1032" i="62"/>
  <c r="N1024" i="62"/>
  <c r="N1016" i="62"/>
  <c r="N1008" i="62"/>
  <c r="N1000" i="62"/>
  <c r="N992" i="62"/>
  <c r="N984" i="62"/>
  <c r="N976" i="62"/>
  <c r="N968" i="62"/>
  <c r="N960" i="62"/>
  <c r="N952" i="62"/>
  <c r="N944" i="62"/>
  <c r="N936" i="62"/>
  <c r="N928" i="62"/>
  <c r="N920" i="62"/>
  <c r="N912" i="62"/>
  <c r="N904" i="62"/>
  <c r="N896" i="62"/>
  <c r="N888" i="62"/>
  <c r="N880" i="62"/>
  <c r="N872" i="62"/>
  <c r="N864" i="62"/>
  <c r="N856" i="62"/>
  <c r="N848" i="62"/>
  <c r="N840" i="62"/>
  <c r="N832" i="62"/>
  <c r="N824" i="62"/>
  <c r="N816" i="62"/>
  <c r="N808" i="62"/>
  <c r="N800" i="62"/>
  <c r="N792" i="62"/>
  <c r="N784" i="62"/>
  <c r="N776" i="62"/>
  <c r="N768" i="62"/>
  <c r="N760" i="62"/>
  <c r="N752" i="62"/>
  <c r="N744" i="62"/>
  <c r="N736" i="62"/>
  <c r="N728" i="62"/>
  <c r="N720" i="62"/>
  <c r="N712" i="62"/>
  <c r="N1047" i="62"/>
  <c r="N983" i="62"/>
  <c r="N919" i="62"/>
  <c r="N855" i="62"/>
  <c r="N807" i="62"/>
  <c r="N767" i="62"/>
  <c r="N766" i="62"/>
  <c r="N751" i="62"/>
  <c r="N750" i="62"/>
  <c r="N735" i="62"/>
  <c r="N734" i="62"/>
  <c r="N719" i="62"/>
  <c r="N718" i="62"/>
  <c r="N690" i="62"/>
  <c r="N689" i="62"/>
  <c r="N688" i="62"/>
  <c r="N687" i="62"/>
  <c r="N686" i="62"/>
  <c r="N673" i="62"/>
  <c r="N672" i="62"/>
  <c r="N671" i="62"/>
  <c r="N659" i="62"/>
  <c r="N651" i="62"/>
  <c r="N643" i="62"/>
  <c r="N635" i="62"/>
  <c r="N627" i="62"/>
  <c r="N619" i="62"/>
  <c r="N611" i="62"/>
  <c r="N603" i="62"/>
  <c r="N595" i="62"/>
  <c r="N587" i="62"/>
  <c r="N579" i="62"/>
  <c r="N571" i="62"/>
  <c r="N563" i="62"/>
  <c r="N555" i="62"/>
  <c r="N547" i="62"/>
  <c r="N539" i="62"/>
  <c r="N531" i="62"/>
  <c r="N523" i="62"/>
  <c r="N515" i="62"/>
  <c r="N507" i="62"/>
  <c r="N499" i="62"/>
  <c r="N491" i="62"/>
  <c r="N483" i="62"/>
  <c r="N475" i="62"/>
  <c r="N467" i="62"/>
  <c r="N459" i="62"/>
  <c r="N451" i="62"/>
  <c r="N443" i="62"/>
  <c r="N435" i="62"/>
  <c r="N427" i="62"/>
  <c r="N419" i="62"/>
  <c r="N411" i="62"/>
  <c r="N403" i="62"/>
  <c r="N395" i="62"/>
  <c r="N387" i="62"/>
  <c r="N379" i="62"/>
  <c r="N371" i="62"/>
  <c r="N363" i="62"/>
  <c r="N355" i="62"/>
  <c r="N347" i="62"/>
  <c r="N339" i="62"/>
  <c r="N331" i="62"/>
  <c r="N323" i="62"/>
  <c r="N315" i="62"/>
  <c r="N307" i="62"/>
  <c r="N299" i="62"/>
  <c r="N291" i="62"/>
  <c r="N283" i="62"/>
  <c r="N275" i="62"/>
  <c r="N267" i="62"/>
  <c r="N259" i="62"/>
  <c r="N251" i="62"/>
  <c r="N243" i="62"/>
  <c r="N235" i="62"/>
  <c r="N227" i="62"/>
  <c r="N219" i="62"/>
  <c r="N211" i="62"/>
  <c r="N203" i="62"/>
  <c r="N195" i="62"/>
  <c r="N187" i="62"/>
  <c r="N179" i="62"/>
  <c r="N171" i="62"/>
  <c r="N163" i="62"/>
  <c r="N155" i="62"/>
  <c r="N147" i="62"/>
  <c r="N139" i="62"/>
  <c r="N131" i="62"/>
  <c r="N123" i="62"/>
  <c r="N115" i="62"/>
  <c r="N1817" i="62"/>
  <c r="N1087" i="62"/>
  <c r="N1023" i="62"/>
  <c r="N959" i="62"/>
  <c r="N895" i="62"/>
  <c r="N831" i="62"/>
  <c r="N815" i="62"/>
  <c r="N799" i="62"/>
  <c r="N770" i="62"/>
  <c r="N769" i="62"/>
  <c r="N754" i="62"/>
  <c r="N753" i="62"/>
  <c r="N738" i="62"/>
  <c r="N737" i="62"/>
  <c r="N722" i="62"/>
  <c r="N721" i="62"/>
  <c r="N698" i="62"/>
  <c r="N697" i="62"/>
  <c r="N696" i="62"/>
  <c r="N695" i="62"/>
  <c r="N694" i="62"/>
  <c r="N670" i="62"/>
  <c r="N668" i="62"/>
  <c r="N666" i="62"/>
  <c r="N658" i="62"/>
  <c r="N650" i="62"/>
  <c r="N642" i="62"/>
  <c r="N634" i="62"/>
  <c r="N626" i="62"/>
  <c r="N618" i="62"/>
  <c r="N610" i="62"/>
  <c r="N602" i="62"/>
  <c r="N594" i="62"/>
  <c r="N586" i="62"/>
  <c r="N578" i="62"/>
  <c r="N570" i="62"/>
  <c r="N562" i="62"/>
  <c r="N554" i="62"/>
  <c r="N546" i="62"/>
  <c r="N538" i="62"/>
  <c r="N530" i="62"/>
  <c r="N522" i="62"/>
  <c r="N514" i="62"/>
  <c r="N506" i="62"/>
  <c r="N498" i="62"/>
  <c r="N490" i="62"/>
  <c r="N482" i="62"/>
  <c r="N474" i="62"/>
  <c r="N466" i="62"/>
  <c r="N458" i="62"/>
  <c r="N450" i="62"/>
  <c r="N442" i="62"/>
  <c r="N434" i="62"/>
  <c r="N426" i="62"/>
  <c r="N418" i="62"/>
  <c r="N410" i="62"/>
  <c r="N402" i="62"/>
  <c r="N394" i="62"/>
  <c r="N386" i="62"/>
  <c r="N378" i="62"/>
  <c r="N370" i="62"/>
  <c r="N362" i="62"/>
  <c r="N354" i="62"/>
  <c r="N346" i="62"/>
  <c r="N338" i="62"/>
  <c r="N330" i="62"/>
  <c r="N322" i="62"/>
  <c r="N314" i="62"/>
  <c r="N306" i="62"/>
  <c r="N298" i="62"/>
  <c r="N290" i="62"/>
  <c r="N282" i="62"/>
  <c r="N274" i="62"/>
  <c r="N266" i="62"/>
  <c r="N258" i="62"/>
  <c r="N250" i="62"/>
  <c r="N242" i="62"/>
  <c r="N234" i="62"/>
  <c r="N226" i="62"/>
  <c r="N218" i="62"/>
  <c r="N210" i="62"/>
  <c r="N202" i="62"/>
  <c r="N194" i="62"/>
  <c r="N186" i="62"/>
  <c r="N178" i="62"/>
  <c r="N170" i="62"/>
  <c r="N162" i="62"/>
  <c r="N154" i="62"/>
  <c r="N146" i="62"/>
  <c r="N138" i="62"/>
  <c r="N130" i="62"/>
  <c r="N122" i="62"/>
  <c r="N114" i="62"/>
  <c r="N106" i="62"/>
  <c r="N98" i="62"/>
  <c r="N90" i="62"/>
  <c r="N82" i="62"/>
  <c r="N74" i="62"/>
  <c r="N66" i="62"/>
  <c r="N58" i="62"/>
  <c r="N50" i="62"/>
  <c r="N42" i="62"/>
  <c r="N34" i="62"/>
  <c r="N26" i="62"/>
  <c r="N18" i="62"/>
  <c r="N10" i="62"/>
  <c r="N167" i="62"/>
  <c r="N151" i="62"/>
  <c r="N143" i="62"/>
  <c r="N135" i="62"/>
  <c r="N119" i="62"/>
  <c r="N79" i="62"/>
  <c r="N39" i="62"/>
  <c r="N7" i="62"/>
  <c r="L29" i="61" s="1"/>
  <c r="N1369" i="62"/>
  <c r="N1361" i="62"/>
  <c r="N1185" i="62"/>
  <c r="N1063" i="62"/>
  <c r="N999" i="62"/>
  <c r="N935" i="62"/>
  <c r="N871" i="62"/>
  <c r="N810" i="62"/>
  <c r="N809" i="62"/>
  <c r="N791" i="62"/>
  <c r="N706" i="62"/>
  <c r="N705" i="62"/>
  <c r="N704" i="62"/>
  <c r="N703" i="62"/>
  <c r="N702" i="62"/>
  <c r="N665" i="62"/>
  <c r="N657" i="62"/>
  <c r="N649" i="62"/>
  <c r="N641" i="62"/>
  <c r="N633" i="62"/>
  <c r="N625" i="62"/>
  <c r="N617" i="62"/>
  <c r="N609" i="62"/>
  <c r="N601" i="62"/>
  <c r="N593" i="62"/>
  <c r="N585" i="62"/>
  <c r="N577" i="62"/>
  <c r="N569" i="62"/>
  <c r="N561" i="62"/>
  <c r="N553" i="62"/>
  <c r="N545" i="62"/>
  <c r="N537" i="62"/>
  <c r="N529" i="62"/>
  <c r="N521" i="62"/>
  <c r="N513" i="62"/>
  <c r="N505" i="62"/>
  <c r="N497" i="62"/>
  <c r="N489" i="62"/>
  <c r="N481" i="62"/>
  <c r="N473" i="62"/>
  <c r="N465" i="62"/>
  <c r="N457" i="62"/>
  <c r="N449" i="62"/>
  <c r="N441" i="62"/>
  <c r="N433" i="62"/>
  <c r="N425" i="62"/>
  <c r="N417" i="62"/>
  <c r="N409" i="62"/>
  <c r="N401" i="62"/>
  <c r="N393" i="62"/>
  <c r="N385" i="62"/>
  <c r="N377" i="62"/>
  <c r="N369" i="62"/>
  <c r="N361" i="62"/>
  <c r="N353" i="62"/>
  <c r="N345" i="62"/>
  <c r="N337" i="62"/>
  <c r="N329" i="62"/>
  <c r="N321" i="62"/>
  <c r="N313" i="62"/>
  <c r="N305" i="62"/>
  <c r="N297" i="62"/>
  <c r="N289" i="62"/>
  <c r="N281" i="62"/>
  <c r="N273" i="62"/>
  <c r="N265" i="62"/>
  <c r="N257" i="62"/>
  <c r="N249" i="62"/>
  <c r="N241" i="62"/>
  <c r="N233" i="62"/>
  <c r="N225" i="62"/>
  <c r="N217" i="62"/>
  <c r="N209" i="62"/>
  <c r="N201" i="62"/>
  <c r="N193" i="62"/>
  <c r="N185" i="62"/>
  <c r="N177" i="62"/>
  <c r="N169" i="62"/>
  <c r="N161" i="62"/>
  <c r="N153" i="62"/>
  <c r="N145" i="62"/>
  <c r="N137" i="62"/>
  <c r="N129" i="62"/>
  <c r="N121" i="62"/>
  <c r="N113" i="62"/>
  <c r="N105" i="62"/>
  <c r="N97" i="62"/>
  <c r="N89" i="62"/>
  <c r="N81" i="62"/>
  <c r="N73" i="62"/>
  <c r="N65" i="62"/>
  <c r="N57" i="62"/>
  <c r="N49" i="62"/>
  <c r="N41" i="62"/>
  <c r="N33" i="62"/>
  <c r="N25" i="62"/>
  <c r="N17" i="62"/>
  <c r="N9" i="62"/>
  <c r="L33" i="61" s="1"/>
  <c r="N239" i="62"/>
  <c r="N191" i="62"/>
  <c r="N183" i="62"/>
  <c r="N159" i="62"/>
  <c r="N127" i="62"/>
  <c r="N103" i="62"/>
  <c r="N71" i="62"/>
  <c r="N15" i="62"/>
  <c r="N1641" i="62"/>
  <c r="N1103" i="62"/>
  <c r="N1039" i="62"/>
  <c r="N975" i="62"/>
  <c r="N911" i="62"/>
  <c r="N847" i="62"/>
  <c r="N802" i="62"/>
  <c r="N801" i="62"/>
  <c r="N783" i="62"/>
  <c r="N664" i="62"/>
  <c r="N656" i="62"/>
  <c r="N648" i="62"/>
  <c r="N640" i="62"/>
  <c r="N632" i="62"/>
  <c r="N624" i="62"/>
  <c r="N616" i="62"/>
  <c r="N608" i="62"/>
  <c r="N600" i="62"/>
  <c r="N592" i="62"/>
  <c r="N584" i="62"/>
  <c r="N576" i="62"/>
  <c r="N568" i="62"/>
  <c r="N560" i="62"/>
  <c r="N552" i="62"/>
  <c r="N544" i="62"/>
  <c r="N536" i="62"/>
  <c r="N528" i="62"/>
  <c r="N520" i="62"/>
  <c r="N512" i="62"/>
  <c r="N504" i="62"/>
  <c r="N496" i="62"/>
  <c r="N488" i="62"/>
  <c r="N480" i="62"/>
  <c r="N472" i="62"/>
  <c r="N464" i="62"/>
  <c r="N456" i="62"/>
  <c r="N448" i="62"/>
  <c r="N440" i="62"/>
  <c r="N432" i="62"/>
  <c r="N424" i="62"/>
  <c r="N416" i="62"/>
  <c r="N408" i="62"/>
  <c r="N400" i="62"/>
  <c r="N392" i="62"/>
  <c r="N384" i="62"/>
  <c r="N376" i="62"/>
  <c r="N368" i="62"/>
  <c r="N360" i="62"/>
  <c r="N352" i="62"/>
  <c r="N344" i="62"/>
  <c r="N336" i="62"/>
  <c r="N328" i="62"/>
  <c r="N320" i="62"/>
  <c r="N312" i="62"/>
  <c r="N304" i="62"/>
  <c r="N296" i="62"/>
  <c r="N288" i="62"/>
  <c r="N280" i="62"/>
  <c r="N272" i="62"/>
  <c r="N264" i="62"/>
  <c r="N256" i="62"/>
  <c r="N248" i="62"/>
  <c r="N240" i="62"/>
  <c r="N232" i="62"/>
  <c r="N224" i="62"/>
  <c r="N216" i="62"/>
  <c r="N208" i="62"/>
  <c r="N200" i="62"/>
  <c r="N192" i="62"/>
  <c r="N184" i="62"/>
  <c r="N176" i="62"/>
  <c r="N168" i="62"/>
  <c r="N160" i="62"/>
  <c r="N152" i="62"/>
  <c r="N144" i="62"/>
  <c r="N136" i="62"/>
  <c r="N128" i="62"/>
  <c r="N120" i="62"/>
  <c r="N112" i="62"/>
  <c r="N104" i="62"/>
  <c r="N96" i="62"/>
  <c r="N88" i="62"/>
  <c r="N80" i="62"/>
  <c r="N72" i="62"/>
  <c r="N64" i="62"/>
  <c r="N56" i="62"/>
  <c r="N48" i="62"/>
  <c r="N40" i="62"/>
  <c r="N32" i="62"/>
  <c r="N24" i="62"/>
  <c r="N16" i="62"/>
  <c r="N8" i="62"/>
  <c r="L31" i="61" s="1"/>
  <c r="N231" i="62"/>
  <c r="N223" i="62"/>
  <c r="N215" i="62"/>
  <c r="N207" i="62"/>
  <c r="N199" i="62"/>
  <c r="N175" i="62"/>
  <c r="N111" i="62"/>
  <c r="N63" i="62"/>
  <c r="N47" i="62"/>
  <c r="N31" i="62"/>
  <c r="N1313" i="62"/>
  <c r="N1079" i="62"/>
  <c r="N1015" i="62"/>
  <c r="N951" i="62"/>
  <c r="N887" i="62"/>
  <c r="N823" i="62"/>
  <c r="N818" i="62"/>
  <c r="N794" i="62"/>
  <c r="N793" i="62"/>
  <c r="N775" i="62"/>
  <c r="N774" i="62"/>
  <c r="N759" i="62"/>
  <c r="N758" i="62"/>
  <c r="N743" i="62"/>
  <c r="N742" i="62"/>
  <c r="N727" i="62"/>
  <c r="N726" i="62"/>
  <c r="N711" i="62"/>
  <c r="N710" i="62"/>
  <c r="N663" i="62"/>
  <c r="N655" i="62"/>
  <c r="N647" i="62"/>
  <c r="N639" i="62"/>
  <c r="N631" i="62"/>
  <c r="N623" i="62"/>
  <c r="N615" i="62"/>
  <c r="N607" i="62"/>
  <c r="N599" i="62"/>
  <c r="N591" i="62"/>
  <c r="N583" i="62"/>
  <c r="N575" i="62"/>
  <c r="N567" i="62"/>
  <c r="N559" i="62"/>
  <c r="N551" i="62"/>
  <c r="N543" i="62"/>
  <c r="N535" i="62"/>
  <c r="N527" i="62"/>
  <c r="N519" i="62"/>
  <c r="N511" i="62"/>
  <c r="N503" i="62"/>
  <c r="N495" i="62"/>
  <c r="N487" i="62"/>
  <c r="N479" i="62"/>
  <c r="N471" i="62"/>
  <c r="N463" i="62"/>
  <c r="N455" i="62"/>
  <c r="N447" i="62"/>
  <c r="N439" i="62"/>
  <c r="N431" i="62"/>
  <c r="N423" i="62"/>
  <c r="N415" i="62"/>
  <c r="N407" i="62"/>
  <c r="N399" i="62"/>
  <c r="N391" i="62"/>
  <c r="N383" i="62"/>
  <c r="N375" i="62"/>
  <c r="N367" i="62"/>
  <c r="N359" i="62"/>
  <c r="N351" i="62"/>
  <c r="N343" i="62"/>
  <c r="N335" i="62"/>
  <c r="N327" i="62"/>
  <c r="N319" i="62"/>
  <c r="N311" i="62"/>
  <c r="N303" i="62"/>
  <c r="N295" i="62"/>
  <c r="N287" i="62"/>
  <c r="N279" i="62"/>
  <c r="N271" i="62"/>
  <c r="N263" i="62"/>
  <c r="N255" i="62"/>
  <c r="N247" i="62"/>
  <c r="N95" i="62"/>
  <c r="N87" i="62"/>
  <c r="N55" i="62"/>
  <c r="N23" i="62"/>
  <c r="N1121" i="62"/>
  <c r="N1055" i="62"/>
  <c r="N991" i="62"/>
  <c r="N927" i="62"/>
  <c r="N863" i="62"/>
  <c r="N786" i="62"/>
  <c r="N785" i="62"/>
  <c r="N762" i="62"/>
  <c r="N761" i="62"/>
  <c r="N746" i="62"/>
  <c r="N745" i="62"/>
  <c r="N730" i="62"/>
  <c r="N729" i="62"/>
  <c r="N714" i="62"/>
  <c r="N713" i="62"/>
  <c r="N662" i="62"/>
  <c r="N654" i="62"/>
  <c r="N646" i="62"/>
  <c r="N638" i="62"/>
  <c r="N630" i="62"/>
  <c r="N622" i="62"/>
  <c r="N614" i="62"/>
  <c r="N606" i="62"/>
  <c r="N598" i="62"/>
  <c r="N590" i="62"/>
  <c r="N582" i="62"/>
  <c r="N574" i="62"/>
  <c r="N566" i="62"/>
  <c r="N558" i="62"/>
  <c r="N550" i="62"/>
  <c r="N542" i="62"/>
  <c r="N534" i="62"/>
  <c r="N526" i="62"/>
  <c r="N518" i="62"/>
  <c r="N510" i="62"/>
  <c r="N502" i="62"/>
  <c r="N494" i="62"/>
  <c r="N486" i="62"/>
  <c r="N478" i="62"/>
  <c r="N470" i="62"/>
  <c r="N462" i="62"/>
  <c r="N454" i="62"/>
  <c r="N446" i="62"/>
  <c r="N438" i="62"/>
  <c r="N430" i="62"/>
  <c r="N422" i="62"/>
  <c r="N414" i="62"/>
  <c r="N406" i="62"/>
  <c r="N398" i="62"/>
  <c r="N390" i="62"/>
  <c r="N382" i="62"/>
  <c r="N374" i="62"/>
  <c r="N366" i="62"/>
  <c r="N358" i="62"/>
  <c r="N350" i="62"/>
  <c r="N342" i="62"/>
  <c r="N334" i="62"/>
  <c r="N326" i="62"/>
  <c r="N318" i="62"/>
  <c r="N310" i="62"/>
  <c r="N302" i="62"/>
  <c r="N294" i="62"/>
  <c r="N286" i="62"/>
  <c r="N278" i="62"/>
  <c r="N270" i="62"/>
  <c r="N262" i="62"/>
  <c r="N254" i="62"/>
  <c r="N246" i="62"/>
  <c r="N238" i="62"/>
  <c r="N230" i="62"/>
  <c r="N222" i="62"/>
  <c r="N214" i="62"/>
  <c r="N206" i="62"/>
  <c r="N198" i="62"/>
  <c r="N190" i="62"/>
  <c r="N182" i="62"/>
  <c r="N174" i="62"/>
  <c r="N166" i="62"/>
  <c r="N158" i="62"/>
  <c r="N150" i="62"/>
  <c r="N142" i="62"/>
  <c r="N134" i="62"/>
  <c r="N126" i="62"/>
  <c r="N118" i="62"/>
  <c r="N110" i="62"/>
  <c r="N102" i="62"/>
  <c r="N94" i="62"/>
  <c r="N86" i="62"/>
  <c r="N78" i="62"/>
  <c r="N70" i="62"/>
  <c r="N62" i="62"/>
  <c r="N54" i="62"/>
  <c r="N46" i="62"/>
  <c r="N38" i="62"/>
  <c r="N30" i="62"/>
  <c r="N22" i="62"/>
  <c r="N14" i="62"/>
  <c r="N6" i="62"/>
  <c r="L27" i="61" s="1"/>
  <c r="N1095" i="62"/>
  <c r="N1031" i="62"/>
  <c r="N967" i="62"/>
  <c r="N903" i="62"/>
  <c r="N839" i="62"/>
  <c r="N778" i="62"/>
  <c r="N777" i="62"/>
  <c r="N661" i="62"/>
  <c r="N653" i="62"/>
  <c r="N645" i="62"/>
  <c r="N637" i="62"/>
  <c r="N629" i="62"/>
  <c r="N621" i="62"/>
  <c r="N613" i="62"/>
  <c r="N605" i="62"/>
  <c r="N597" i="62"/>
  <c r="N589" i="62"/>
  <c r="N581" i="62"/>
  <c r="N573" i="62"/>
  <c r="N565" i="62"/>
  <c r="N557" i="62"/>
  <c r="N549" i="62"/>
  <c r="N541" i="62"/>
  <c r="N533" i="62"/>
  <c r="N525" i="62"/>
  <c r="N517" i="62"/>
  <c r="N509" i="62"/>
  <c r="N501" i="62"/>
  <c r="N493" i="62"/>
  <c r="N485" i="62"/>
  <c r="N477" i="62"/>
  <c r="N469" i="62"/>
  <c r="N461" i="62"/>
  <c r="N453" i="62"/>
  <c r="N445" i="62"/>
  <c r="N437" i="62"/>
  <c r="N429" i="62"/>
  <c r="N421" i="62"/>
  <c r="N413" i="62"/>
  <c r="N405" i="62"/>
  <c r="N397" i="62"/>
  <c r="N389" i="62"/>
  <c r="N381" i="62"/>
  <c r="N373" i="62"/>
  <c r="N365" i="62"/>
  <c r="N357" i="62"/>
  <c r="N349" i="62"/>
  <c r="N341" i="62"/>
  <c r="N333" i="62"/>
  <c r="N325" i="62"/>
  <c r="N317" i="62"/>
  <c r="N309" i="62"/>
  <c r="N301" i="62"/>
  <c r="N293" i="62"/>
  <c r="N285" i="62"/>
  <c r="N277" i="62"/>
  <c r="N269" i="62"/>
  <c r="N261" i="62"/>
  <c r="N253" i="62"/>
  <c r="N245" i="62"/>
  <c r="N237" i="62"/>
  <c r="N229" i="62"/>
  <c r="N221" i="62"/>
  <c r="N213" i="62"/>
  <c r="N205" i="62"/>
  <c r="N197" i="62"/>
  <c r="N189" i="62"/>
  <c r="N181" i="62"/>
  <c r="N173" i="62"/>
  <c r="N165" i="62"/>
  <c r="N157" i="62"/>
  <c r="N149" i="62"/>
  <c r="N141" i="62"/>
  <c r="N133" i="62"/>
  <c r="N125" i="62"/>
  <c r="N117" i="62"/>
  <c r="N109" i="62"/>
  <c r="N101" i="62"/>
  <c r="N93" i="62"/>
  <c r="N85" i="62"/>
  <c r="N77" i="62"/>
  <c r="N69" i="62"/>
  <c r="N61" i="62"/>
  <c r="N53" i="62"/>
  <c r="N45" i="62"/>
  <c r="N37" i="62"/>
  <c r="N29" i="62"/>
  <c r="N21" i="62"/>
  <c r="N13" i="62"/>
  <c r="N5" i="62"/>
  <c r="L25" i="61" s="1"/>
  <c r="U65" i="62"/>
  <c r="N108" i="62"/>
  <c r="F191" i="62"/>
  <c r="U361" i="62"/>
  <c r="N492" i="62"/>
  <c r="N612" i="62"/>
  <c r="N1007" i="62"/>
  <c r="F1164" i="62"/>
  <c r="N20" i="62"/>
  <c r="F31" i="62"/>
  <c r="U41" i="62"/>
  <c r="N52" i="62"/>
  <c r="F63" i="62"/>
  <c r="U73" i="62"/>
  <c r="N84" i="62"/>
  <c r="F95" i="62"/>
  <c r="U105" i="62"/>
  <c r="U121" i="62"/>
  <c r="F143" i="62"/>
  <c r="N164" i="62"/>
  <c r="U185" i="62"/>
  <c r="F207" i="62"/>
  <c r="N228" i="62"/>
  <c r="U249" i="62"/>
  <c r="F271" i="62"/>
  <c r="N292" i="62"/>
  <c r="U313" i="62"/>
  <c r="F335" i="62"/>
  <c r="N356" i="62"/>
  <c r="U377" i="62"/>
  <c r="F399" i="62"/>
  <c r="N420" i="62"/>
  <c r="U441" i="62"/>
  <c r="F463" i="62"/>
  <c r="N484" i="62"/>
  <c r="N540" i="62"/>
  <c r="F543" i="62"/>
  <c r="U545" i="62"/>
  <c r="F607" i="62"/>
  <c r="N628" i="62"/>
  <c r="U649" i="62"/>
  <c r="U702" i="62"/>
  <c r="F794" i="62"/>
  <c r="U964" i="62"/>
  <c r="G19" i="61"/>
  <c r="N19" i="62"/>
  <c r="F30" i="62"/>
  <c r="U40" i="62"/>
  <c r="N51" i="62"/>
  <c r="F62" i="62"/>
  <c r="U72" i="62"/>
  <c r="N83" i="62"/>
  <c r="F94" i="62"/>
  <c r="U104" i="62"/>
  <c r="N124" i="62"/>
  <c r="U145" i="62"/>
  <c r="F167" i="62"/>
  <c r="N188" i="62"/>
  <c r="U209" i="62"/>
  <c r="F231" i="62"/>
  <c r="N252" i="62"/>
  <c r="U273" i="62"/>
  <c r="F295" i="62"/>
  <c r="N316" i="62"/>
  <c r="U337" i="62"/>
  <c r="F359" i="62"/>
  <c r="N380" i="62"/>
  <c r="U401" i="62"/>
  <c r="F423" i="62"/>
  <c r="N444" i="62"/>
  <c r="U465" i="62"/>
  <c r="F487" i="62"/>
  <c r="N532" i="62"/>
  <c r="F535" i="62"/>
  <c r="U537" i="62"/>
  <c r="U609" i="62"/>
  <c r="F631" i="62"/>
  <c r="N652" i="62"/>
  <c r="N676" i="62"/>
  <c r="U701" i="62"/>
  <c r="F818" i="62"/>
  <c r="F986" i="62"/>
  <c r="F8" i="62"/>
  <c r="D31" i="61" s="1"/>
  <c r="U10" i="62"/>
  <c r="F16" i="62"/>
  <c r="U18" i="62"/>
  <c r="F24" i="62"/>
  <c r="U26" i="62"/>
  <c r="F32" i="62"/>
  <c r="U34" i="62"/>
  <c r="F40" i="62"/>
  <c r="U42" i="62"/>
  <c r="F48" i="62"/>
  <c r="U50" i="62"/>
  <c r="F56" i="62"/>
  <c r="U58" i="62"/>
  <c r="F64" i="62"/>
  <c r="U66" i="62"/>
  <c r="F72" i="62"/>
  <c r="U74" i="62"/>
  <c r="F80" i="62"/>
  <c r="U82" i="62"/>
  <c r="F88" i="62"/>
  <c r="U90" i="62"/>
  <c r="F96" i="62"/>
  <c r="U98" i="62"/>
  <c r="F104" i="62"/>
  <c r="U106" i="62"/>
  <c r="F112" i="62"/>
  <c r="U114" i="62"/>
  <c r="F120" i="62"/>
  <c r="U122" i="62"/>
  <c r="F128" i="62"/>
  <c r="U130" i="62"/>
  <c r="F136" i="62"/>
  <c r="U138" i="62"/>
  <c r="F144" i="62"/>
  <c r="U146" i="62"/>
  <c r="F152" i="62"/>
  <c r="U154" i="62"/>
  <c r="F160" i="62"/>
  <c r="U162" i="62"/>
  <c r="F168" i="62"/>
  <c r="U170" i="62"/>
  <c r="F176" i="62"/>
  <c r="U178" i="62"/>
  <c r="F184" i="62"/>
  <c r="U186" i="62"/>
  <c r="F192" i="62"/>
  <c r="U194" i="62"/>
  <c r="F200" i="62"/>
  <c r="U202" i="62"/>
  <c r="F208" i="62"/>
  <c r="U210" i="62"/>
  <c r="F216" i="62"/>
  <c r="U218" i="62"/>
  <c r="F224" i="62"/>
  <c r="U226" i="62"/>
  <c r="F232" i="62"/>
  <c r="U234" i="62"/>
  <c r="F240" i="62"/>
  <c r="U242" i="62"/>
  <c r="F248" i="62"/>
  <c r="U250" i="62"/>
  <c r="F256" i="62"/>
  <c r="U258" i="62"/>
  <c r="F264" i="62"/>
  <c r="U266" i="62"/>
  <c r="F272" i="62"/>
  <c r="U274" i="62"/>
  <c r="F280" i="62"/>
  <c r="U282" i="62"/>
  <c r="F288" i="62"/>
  <c r="U290" i="62"/>
  <c r="F296" i="62"/>
  <c r="U298" i="62"/>
  <c r="F304" i="62"/>
  <c r="U306" i="62"/>
  <c r="F312" i="62"/>
  <c r="U314" i="62"/>
  <c r="F320" i="62"/>
  <c r="U322" i="62"/>
  <c r="F328" i="62"/>
  <c r="U330" i="62"/>
  <c r="F336" i="62"/>
  <c r="U338" i="62"/>
  <c r="F344" i="62"/>
  <c r="U346" i="62"/>
  <c r="F352" i="62"/>
  <c r="U354" i="62"/>
  <c r="F360" i="62"/>
  <c r="U362" i="62"/>
  <c r="F368" i="62"/>
  <c r="U370" i="62"/>
  <c r="F376" i="62"/>
  <c r="U378" i="62"/>
  <c r="F384" i="62"/>
  <c r="U386" i="62"/>
  <c r="F392" i="62"/>
  <c r="U394" i="62"/>
  <c r="F400" i="62"/>
  <c r="U402" i="62"/>
  <c r="F408" i="62"/>
  <c r="U410" i="62"/>
  <c r="F416" i="62"/>
  <c r="U418" i="62"/>
  <c r="F424" i="62"/>
  <c r="U426" i="62"/>
  <c r="F432" i="62"/>
  <c r="U434" i="62"/>
  <c r="F440" i="62"/>
  <c r="U442" i="62"/>
  <c r="F448" i="62"/>
  <c r="U450" i="62"/>
  <c r="F456" i="62"/>
  <c r="U458" i="62"/>
  <c r="F464" i="62"/>
  <c r="U466" i="62"/>
  <c r="F472" i="62"/>
  <c r="U474" i="62"/>
  <c r="F480" i="62"/>
  <c r="U482" i="62"/>
  <c r="F488" i="62"/>
  <c r="U490" i="62"/>
  <c r="F496" i="62"/>
  <c r="U498" i="62"/>
  <c r="F504" i="62"/>
  <c r="U506" i="62"/>
  <c r="F512" i="62"/>
  <c r="U514" i="62"/>
  <c r="F520" i="62"/>
  <c r="U522" i="62"/>
  <c r="F528" i="62"/>
  <c r="U530" i="62"/>
  <c r="F536" i="62"/>
  <c r="U538" i="62"/>
  <c r="F544" i="62"/>
  <c r="U546" i="62"/>
  <c r="F552" i="62"/>
  <c r="U554" i="62"/>
  <c r="F560" i="62"/>
  <c r="U562" i="62"/>
  <c r="F568" i="62"/>
  <c r="U570" i="62"/>
  <c r="F576" i="62"/>
  <c r="U578" i="62"/>
  <c r="F584" i="62"/>
  <c r="U586" i="62"/>
  <c r="F592" i="62"/>
  <c r="U594" i="62"/>
  <c r="F600" i="62"/>
  <c r="U602" i="62"/>
  <c r="F608" i="62"/>
  <c r="U610" i="62"/>
  <c r="F616" i="62"/>
  <c r="U618" i="62"/>
  <c r="F624" i="62"/>
  <c r="U626" i="62"/>
  <c r="F632" i="62"/>
  <c r="U634" i="62"/>
  <c r="F640" i="62"/>
  <c r="U642" i="62"/>
  <c r="F648" i="62"/>
  <c r="U650" i="62"/>
  <c r="F656" i="62"/>
  <c r="U658" i="62"/>
  <c r="F664" i="62"/>
  <c r="U668" i="62"/>
  <c r="U669" i="62"/>
  <c r="U670" i="62"/>
  <c r="U691" i="62"/>
  <c r="U692" i="62"/>
  <c r="U693" i="62"/>
  <c r="U694" i="62"/>
  <c r="U695" i="62"/>
  <c r="U780" i="62"/>
  <c r="U798" i="62"/>
  <c r="U799" i="62"/>
  <c r="F802" i="62"/>
  <c r="U815" i="62"/>
  <c r="U860" i="62"/>
  <c r="F882" i="62"/>
  <c r="U924" i="62"/>
  <c r="F946" i="62"/>
  <c r="U988" i="62"/>
  <c r="F1010" i="62"/>
  <c r="U1052" i="62"/>
  <c r="F1074" i="62"/>
  <c r="U1270" i="62"/>
  <c r="U1470" i="62"/>
  <c r="U1680" i="62"/>
  <c r="U11" i="62"/>
  <c r="U19" i="62"/>
  <c r="U27" i="62"/>
  <c r="U35" i="62"/>
  <c r="U43" i="62"/>
  <c r="U51" i="62"/>
  <c r="U59" i="62"/>
  <c r="U67" i="62"/>
  <c r="U75" i="62"/>
  <c r="U83" i="62"/>
  <c r="U91" i="62"/>
  <c r="U99" i="62"/>
  <c r="U107" i="62"/>
  <c r="U115" i="62"/>
  <c r="U123" i="62"/>
  <c r="U131" i="62"/>
  <c r="U139" i="62"/>
  <c r="U147" i="62"/>
  <c r="U155" i="62"/>
  <c r="U163" i="62"/>
  <c r="U171" i="62"/>
  <c r="U179" i="62"/>
  <c r="U187" i="62"/>
  <c r="U195" i="62"/>
  <c r="U203" i="62"/>
  <c r="U211" i="62"/>
  <c r="U219" i="62"/>
  <c r="U227" i="62"/>
  <c r="U235" i="62"/>
  <c r="U243" i="62"/>
  <c r="U251" i="62"/>
  <c r="U259" i="62"/>
  <c r="U267" i="62"/>
  <c r="U275" i="62"/>
  <c r="U283" i="62"/>
  <c r="U291" i="62"/>
  <c r="F297" i="62"/>
  <c r="U299" i="62"/>
  <c r="F305" i="62"/>
  <c r="U307" i="62"/>
  <c r="F313" i="62"/>
  <c r="U315" i="62"/>
  <c r="F321" i="62"/>
  <c r="U323" i="62"/>
  <c r="F329" i="62"/>
  <c r="U331" i="62"/>
  <c r="F337" i="62"/>
  <c r="U339" i="62"/>
  <c r="F345" i="62"/>
  <c r="U347" i="62"/>
  <c r="F353" i="62"/>
  <c r="U355" i="62"/>
  <c r="F361" i="62"/>
  <c r="U363" i="62"/>
  <c r="F369" i="62"/>
  <c r="U371" i="62"/>
  <c r="F377" i="62"/>
  <c r="U379" i="62"/>
  <c r="F385" i="62"/>
  <c r="U387" i="62"/>
  <c r="F393" i="62"/>
  <c r="U395" i="62"/>
  <c r="F401" i="62"/>
  <c r="U403" i="62"/>
  <c r="F409" i="62"/>
  <c r="U411" i="62"/>
  <c r="F417" i="62"/>
  <c r="U419" i="62"/>
  <c r="F425" i="62"/>
  <c r="U427" i="62"/>
  <c r="F433" i="62"/>
  <c r="U435" i="62"/>
  <c r="F441" i="62"/>
  <c r="U443" i="62"/>
  <c r="F449" i="62"/>
  <c r="U451" i="62"/>
  <c r="F457" i="62"/>
  <c r="U459" i="62"/>
  <c r="F465" i="62"/>
  <c r="U467" i="62"/>
  <c r="F473" i="62"/>
  <c r="U475" i="62"/>
  <c r="F481" i="62"/>
  <c r="U483" i="62"/>
  <c r="F489" i="62"/>
  <c r="U491" i="62"/>
  <c r="F497" i="62"/>
  <c r="U499" i="62"/>
  <c r="F505" i="62"/>
  <c r="U507" i="62"/>
  <c r="F513" i="62"/>
  <c r="U515" i="62"/>
  <c r="F521" i="62"/>
  <c r="U523" i="62"/>
  <c r="F529" i="62"/>
  <c r="U531" i="62"/>
  <c r="F537" i="62"/>
  <c r="U539" i="62"/>
  <c r="F545" i="62"/>
  <c r="U547" i="62"/>
  <c r="F553" i="62"/>
  <c r="U555" i="62"/>
  <c r="F561" i="62"/>
  <c r="U563" i="62"/>
  <c r="F569" i="62"/>
  <c r="U571" i="62"/>
  <c r="F577" i="62"/>
  <c r="U579" i="62"/>
  <c r="F585" i="62"/>
  <c r="U587" i="62"/>
  <c r="F593" i="62"/>
  <c r="U595" i="62"/>
  <c r="F601" i="62"/>
  <c r="U603" i="62"/>
  <c r="F609" i="62"/>
  <c r="U611" i="62"/>
  <c r="F617" i="62"/>
  <c r="U619" i="62"/>
  <c r="F625" i="62"/>
  <c r="U627" i="62"/>
  <c r="F633" i="62"/>
  <c r="U635" i="62"/>
  <c r="F641" i="62"/>
  <c r="U643" i="62"/>
  <c r="F649" i="62"/>
  <c r="U651" i="62"/>
  <c r="F657" i="62"/>
  <c r="U659" i="62"/>
  <c r="F665" i="62"/>
  <c r="U671" i="62"/>
  <c r="U673" i="62"/>
  <c r="U675" i="62"/>
  <c r="U683" i="62"/>
  <c r="U684" i="62"/>
  <c r="U685" i="62"/>
  <c r="U686" i="62"/>
  <c r="U687" i="62"/>
  <c r="F705" i="62"/>
  <c r="F706" i="62"/>
  <c r="F707" i="62"/>
  <c r="F708" i="62"/>
  <c r="F709" i="62"/>
  <c r="U718" i="62"/>
  <c r="U719" i="62"/>
  <c r="F724" i="62"/>
  <c r="F725" i="62"/>
  <c r="U734" i="62"/>
  <c r="U735" i="62"/>
  <c r="F740" i="62"/>
  <c r="F741" i="62"/>
  <c r="U750" i="62"/>
  <c r="U751" i="62"/>
  <c r="F756" i="62"/>
  <c r="F757" i="62"/>
  <c r="U766" i="62"/>
  <c r="U767" i="62"/>
  <c r="F772" i="62"/>
  <c r="F773" i="62"/>
  <c r="U788" i="62"/>
  <c r="U806" i="62"/>
  <c r="U807" i="62"/>
  <c r="F810" i="62"/>
  <c r="U820" i="62"/>
  <c r="F842" i="62"/>
  <c r="U884" i="62"/>
  <c r="F906" i="62"/>
  <c r="U948" i="62"/>
  <c r="F970" i="62"/>
  <c r="U1012" i="62"/>
  <c r="F1034" i="62"/>
  <c r="U1076" i="62"/>
  <c r="F1098" i="62"/>
  <c r="F1292" i="62"/>
  <c r="U28" i="62"/>
  <c r="U60" i="62"/>
  <c r="U84" i="62"/>
  <c r="U244" i="62"/>
  <c r="U252" i="62"/>
  <c r="U260" i="62"/>
  <c r="U268" i="62"/>
  <c r="U276" i="62"/>
  <c r="U284" i="62"/>
  <c r="U292" i="62"/>
  <c r="U300" i="62"/>
  <c r="U308" i="62"/>
  <c r="U316" i="62"/>
  <c r="U324" i="62"/>
  <c r="U332" i="62"/>
  <c r="U340" i="62"/>
  <c r="U348" i="62"/>
  <c r="U356" i="62"/>
  <c r="U364" i="62"/>
  <c r="U372" i="62"/>
  <c r="U380" i="62"/>
  <c r="U388" i="62"/>
  <c r="U396" i="62"/>
  <c r="U404" i="62"/>
  <c r="U412" i="62"/>
  <c r="U420" i="62"/>
  <c r="U428" i="62"/>
  <c r="U436" i="62"/>
  <c r="U444" i="62"/>
  <c r="U452" i="62"/>
  <c r="U460" i="62"/>
  <c r="U468" i="62"/>
  <c r="U476" i="62"/>
  <c r="U484" i="62"/>
  <c r="U492" i="62"/>
  <c r="U500" i="62"/>
  <c r="U508" i="62"/>
  <c r="U516" i="62"/>
  <c r="U524" i="62"/>
  <c r="U532" i="62"/>
  <c r="F538" i="62"/>
  <c r="U540" i="62"/>
  <c r="F546" i="62"/>
  <c r="U548" i="62"/>
  <c r="F554" i="62"/>
  <c r="U556" i="62"/>
  <c r="F562" i="62"/>
  <c r="U564" i="62"/>
  <c r="F570" i="62"/>
  <c r="U572" i="62"/>
  <c r="F578" i="62"/>
  <c r="U580" i="62"/>
  <c r="F586" i="62"/>
  <c r="U588" i="62"/>
  <c r="F594" i="62"/>
  <c r="U596" i="62"/>
  <c r="F602" i="62"/>
  <c r="U604" i="62"/>
  <c r="F610" i="62"/>
  <c r="U612" i="62"/>
  <c r="F618" i="62"/>
  <c r="U620" i="62"/>
  <c r="F626" i="62"/>
  <c r="U628" i="62"/>
  <c r="F634" i="62"/>
  <c r="U636" i="62"/>
  <c r="F642" i="62"/>
  <c r="U644" i="62"/>
  <c r="F650" i="62"/>
  <c r="U652" i="62"/>
  <c r="F658" i="62"/>
  <c r="U660" i="62"/>
  <c r="F666" i="62"/>
  <c r="F667" i="62"/>
  <c r="F668" i="62"/>
  <c r="U676" i="62"/>
  <c r="U677" i="62"/>
  <c r="U678" i="62"/>
  <c r="U679" i="62"/>
  <c r="F697" i="62"/>
  <c r="F698" i="62"/>
  <c r="F699" i="62"/>
  <c r="F700" i="62"/>
  <c r="F701" i="62"/>
  <c r="U715" i="62"/>
  <c r="U716" i="62"/>
  <c r="F721" i="62"/>
  <c r="F722" i="62"/>
  <c r="U731" i="62"/>
  <c r="U732" i="62"/>
  <c r="F737" i="62"/>
  <c r="F738" i="62"/>
  <c r="U747" i="62"/>
  <c r="U748" i="62"/>
  <c r="F753" i="62"/>
  <c r="F754" i="62"/>
  <c r="U763" i="62"/>
  <c r="U764" i="62"/>
  <c r="F769" i="62"/>
  <c r="F770" i="62"/>
  <c r="U796" i="62"/>
  <c r="U844" i="62"/>
  <c r="F866" i="62"/>
  <c r="U908" i="62"/>
  <c r="F930" i="62"/>
  <c r="U972" i="62"/>
  <c r="F994" i="62"/>
  <c r="U1036" i="62"/>
  <c r="F1058" i="62"/>
  <c r="U1100" i="62"/>
  <c r="U1142" i="62"/>
  <c r="U1446" i="62"/>
  <c r="U100" i="62"/>
  <c r="U140" i="62"/>
  <c r="U148" i="62"/>
  <c r="U164" i="62"/>
  <c r="U172" i="62"/>
  <c r="U188" i="62"/>
  <c r="U196" i="62"/>
  <c r="U5" i="62"/>
  <c r="H25" i="61" s="1"/>
  <c r="F11" i="62"/>
  <c r="U13" i="62"/>
  <c r="F19" i="62"/>
  <c r="U21" i="62"/>
  <c r="F27" i="62"/>
  <c r="U29" i="62"/>
  <c r="F35" i="62"/>
  <c r="U37" i="62"/>
  <c r="F43" i="62"/>
  <c r="U45" i="62"/>
  <c r="F51" i="62"/>
  <c r="U53" i="62"/>
  <c r="F59" i="62"/>
  <c r="U61" i="62"/>
  <c r="F67" i="62"/>
  <c r="U69" i="62"/>
  <c r="F75" i="62"/>
  <c r="U77" i="62"/>
  <c r="F83" i="62"/>
  <c r="U85" i="62"/>
  <c r="F91" i="62"/>
  <c r="U93" i="62"/>
  <c r="F99" i="62"/>
  <c r="U101" i="62"/>
  <c r="F107" i="62"/>
  <c r="U109" i="62"/>
  <c r="F115" i="62"/>
  <c r="U117" i="62"/>
  <c r="F123" i="62"/>
  <c r="U125" i="62"/>
  <c r="F131" i="62"/>
  <c r="U133" i="62"/>
  <c r="F139" i="62"/>
  <c r="U141" i="62"/>
  <c r="F147" i="62"/>
  <c r="U149" i="62"/>
  <c r="F155" i="62"/>
  <c r="U157" i="62"/>
  <c r="F163" i="62"/>
  <c r="U165" i="62"/>
  <c r="F171" i="62"/>
  <c r="U173" i="62"/>
  <c r="F179" i="62"/>
  <c r="U181" i="62"/>
  <c r="F187" i="62"/>
  <c r="U189" i="62"/>
  <c r="F195" i="62"/>
  <c r="U197" i="62"/>
  <c r="F203" i="62"/>
  <c r="U205" i="62"/>
  <c r="F211" i="62"/>
  <c r="U213" i="62"/>
  <c r="F219" i="62"/>
  <c r="U221" i="62"/>
  <c r="F227" i="62"/>
  <c r="U229" i="62"/>
  <c r="F235" i="62"/>
  <c r="U237" i="62"/>
  <c r="F243" i="62"/>
  <c r="U245" i="62"/>
  <c r="F251" i="62"/>
  <c r="U253" i="62"/>
  <c r="F259" i="62"/>
  <c r="U261" i="62"/>
  <c r="F267" i="62"/>
  <c r="U269" i="62"/>
  <c r="F275" i="62"/>
  <c r="U277" i="62"/>
  <c r="F283" i="62"/>
  <c r="U285" i="62"/>
  <c r="F291" i="62"/>
  <c r="U293" i="62"/>
  <c r="F299" i="62"/>
  <c r="U301" i="62"/>
  <c r="F307" i="62"/>
  <c r="U309" i="62"/>
  <c r="F315" i="62"/>
  <c r="U317" i="62"/>
  <c r="F323" i="62"/>
  <c r="U325" i="62"/>
  <c r="F331" i="62"/>
  <c r="U333" i="62"/>
  <c r="F339" i="62"/>
  <c r="U341" i="62"/>
  <c r="F347" i="62"/>
  <c r="U349" i="62"/>
  <c r="F355" i="62"/>
  <c r="U357" i="62"/>
  <c r="F363" i="62"/>
  <c r="U365" i="62"/>
  <c r="F371" i="62"/>
  <c r="U373" i="62"/>
  <c r="F379" i="62"/>
  <c r="U381" i="62"/>
  <c r="F387" i="62"/>
  <c r="U389" i="62"/>
  <c r="F395" i="62"/>
  <c r="U397" i="62"/>
  <c r="F403" i="62"/>
  <c r="U405" i="62"/>
  <c r="F411" i="62"/>
  <c r="U413" i="62"/>
  <c r="F419" i="62"/>
  <c r="U421" i="62"/>
  <c r="F427" i="62"/>
  <c r="U429" i="62"/>
  <c r="F435" i="62"/>
  <c r="U437" i="62"/>
  <c r="F443" i="62"/>
  <c r="U445" i="62"/>
  <c r="F451" i="62"/>
  <c r="U453" i="62"/>
  <c r="F459" i="62"/>
  <c r="U461" i="62"/>
  <c r="F467" i="62"/>
  <c r="U469" i="62"/>
  <c r="F475" i="62"/>
  <c r="U477" i="62"/>
  <c r="F483" i="62"/>
  <c r="U485" i="62"/>
  <c r="F491" i="62"/>
  <c r="U493" i="62"/>
  <c r="F499" i="62"/>
  <c r="U501" i="62"/>
  <c r="F507" i="62"/>
  <c r="U509" i="62"/>
  <c r="F515" i="62"/>
  <c r="U517" i="62"/>
  <c r="F523" i="62"/>
  <c r="U525" i="62"/>
  <c r="F531" i="62"/>
  <c r="U533" i="62"/>
  <c r="F539" i="62"/>
  <c r="U541" i="62"/>
  <c r="F547" i="62"/>
  <c r="U549" i="62"/>
  <c r="F555" i="62"/>
  <c r="U557" i="62"/>
  <c r="F563" i="62"/>
  <c r="U565" i="62"/>
  <c r="F571" i="62"/>
  <c r="U573" i="62"/>
  <c r="F579" i="62"/>
  <c r="U581" i="62"/>
  <c r="F587" i="62"/>
  <c r="U589" i="62"/>
  <c r="F595" i="62"/>
  <c r="U597" i="62"/>
  <c r="F603" i="62"/>
  <c r="U605" i="62"/>
  <c r="F611" i="62"/>
  <c r="U613" i="62"/>
  <c r="F619" i="62"/>
  <c r="U621" i="62"/>
  <c r="F627" i="62"/>
  <c r="U629" i="62"/>
  <c r="F635" i="62"/>
  <c r="U637" i="62"/>
  <c r="F643" i="62"/>
  <c r="U645" i="62"/>
  <c r="F651" i="62"/>
  <c r="U653" i="62"/>
  <c r="F659" i="62"/>
  <c r="U661" i="62"/>
  <c r="F669" i="62"/>
  <c r="F671" i="62"/>
  <c r="F673" i="62"/>
  <c r="F689" i="62"/>
  <c r="F690" i="62"/>
  <c r="F691" i="62"/>
  <c r="F692" i="62"/>
  <c r="F693" i="62"/>
  <c r="F780" i="62"/>
  <c r="F781" i="62"/>
  <c r="U804" i="62"/>
  <c r="U812" i="62"/>
  <c r="F826" i="62"/>
  <c r="U868" i="62"/>
  <c r="F890" i="62"/>
  <c r="U932" i="62"/>
  <c r="F954" i="62"/>
  <c r="U996" i="62"/>
  <c r="F1018" i="62"/>
  <c r="U1060" i="62"/>
  <c r="F1082" i="62"/>
  <c r="U3418" i="62"/>
  <c r="U3410" i="62"/>
  <c r="U3402" i="62"/>
  <c r="U3394" i="62"/>
  <c r="U3386" i="62"/>
  <c r="U3378" i="62"/>
  <c r="U3370" i="62"/>
  <c r="U3416" i="62"/>
  <c r="U3408" i="62"/>
  <c r="U3400" i="62"/>
  <c r="U3392" i="62"/>
  <c r="U3384" i="62"/>
  <c r="U3376" i="62"/>
  <c r="U3415" i="62"/>
  <c r="U3407" i="62"/>
  <c r="U3399" i="62"/>
  <c r="U3391" i="62"/>
  <c r="U3383" i="62"/>
  <c r="U3375" i="62"/>
  <c r="U3367" i="62"/>
  <c r="U3359" i="62"/>
  <c r="U3351" i="62"/>
  <c r="U3414" i="62"/>
  <c r="U3406" i="62"/>
  <c r="U3398" i="62"/>
  <c r="U3390" i="62"/>
  <c r="U3420" i="62"/>
  <c r="U3412" i="62"/>
  <c r="U3404" i="62"/>
  <c r="U3396" i="62"/>
  <c r="U3388" i="62"/>
  <c r="U3380" i="62"/>
  <c r="U3372" i="62"/>
  <c r="U3364" i="62"/>
  <c r="U3356" i="62"/>
  <c r="U3417" i="62"/>
  <c r="U3389" i="62"/>
  <c r="U3377" i="62"/>
  <c r="U3357" i="62"/>
  <c r="U3355" i="62"/>
  <c r="U3353" i="62"/>
  <c r="U3343" i="62"/>
  <c r="U3335" i="62"/>
  <c r="U3327" i="62"/>
  <c r="U3319" i="62"/>
  <c r="U3311" i="62"/>
  <c r="U3303" i="62"/>
  <c r="U3295" i="62"/>
  <c r="U3287" i="62"/>
  <c r="U3279" i="62"/>
  <c r="U3271" i="62"/>
  <c r="U3263" i="62"/>
  <c r="U3255" i="62"/>
  <c r="U3247" i="62"/>
  <c r="U3239" i="62"/>
  <c r="U3231" i="62"/>
  <c r="U3223" i="62"/>
  <c r="U3215" i="62"/>
  <c r="U3207" i="62"/>
  <c r="U3199" i="62"/>
  <c r="U3191" i="62"/>
  <c r="U3183" i="62"/>
  <c r="U3175" i="62"/>
  <c r="U3167" i="62"/>
  <c r="U3159" i="62"/>
  <c r="U3151" i="62"/>
  <c r="U3143" i="62"/>
  <c r="U3135" i="62"/>
  <c r="U3127" i="62"/>
  <c r="U3119" i="62"/>
  <c r="U3111" i="62"/>
  <c r="U3103" i="62"/>
  <c r="U3095" i="62"/>
  <c r="U3087" i="62"/>
  <c r="U3079" i="62"/>
  <c r="U3071" i="62"/>
  <c r="U3063" i="62"/>
  <c r="U3055" i="62"/>
  <c r="U3047" i="62"/>
  <c r="U3039" i="62"/>
  <c r="U3031" i="62"/>
  <c r="U3409" i="62"/>
  <c r="U3354" i="62"/>
  <c r="U3352" i="62"/>
  <c r="U3350" i="62"/>
  <c r="U3342" i="62"/>
  <c r="U3334" i="62"/>
  <c r="U3326" i="62"/>
  <c r="U3318" i="62"/>
  <c r="U3310" i="62"/>
  <c r="U3302" i="62"/>
  <c r="U3294" i="62"/>
  <c r="U3286" i="62"/>
  <c r="U3278" i="62"/>
  <c r="U3270" i="62"/>
  <c r="U3262" i="62"/>
  <c r="U3254" i="62"/>
  <c r="U3246" i="62"/>
  <c r="U3238" i="62"/>
  <c r="U3230" i="62"/>
  <c r="U3222" i="62"/>
  <c r="U3214" i="62"/>
  <c r="U3206" i="62"/>
  <c r="U3198" i="62"/>
  <c r="U3190" i="62"/>
  <c r="U3182" i="62"/>
  <c r="U3174" i="62"/>
  <c r="U3166" i="62"/>
  <c r="U3158" i="62"/>
  <c r="U3150" i="62"/>
  <c r="U3142" i="62"/>
  <c r="U3134" i="62"/>
  <c r="U3126" i="62"/>
  <c r="U3118" i="62"/>
  <c r="U3110" i="62"/>
  <c r="U3102" i="62"/>
  <c r="U3094" i="62"/>
  <c r="U3086" i="62"/>
  <c r="U3078" i="62"/>
  <c r="U3070" i="62"/>
  <c r="U3062" i="62"/>
  <c r="U3054" i="62"/>
  <c r="U3046" i="62"/>
  <c r="U3038" i="62"/>
  <c r="U3030" i="62"/>
  <c r="U3022" i="62"/>
  <c r="U3014" i="62"/>
  <c r="U3006" i="62"/>
  <c r="U2998" i="62"/>
  <c r="U2990" i="62"/>
  <c r="U2982" i="62"/>
  <c r="U3419" i="62"/>
  <c r="U3401" i="62"/>
  <c r="U3379" i="62"/>
  <c r="U3349" i="62"/>
  <c r="U3341" i="62"/>
  <c r="U3333" i="62"/>
  <c r="U3325" i="62"/>
  <c r="U3317" i="62"/>
  <c r="U3309" i="62"/>
  <c r="U3301" i="62"/>
  <c r="U3293" i="62"/>
  <c r="U3285" i="62"/>
  <c r="U3277" i="62"/>
  <c r="U3269" i="62"/>
  <c r="U3261" i="62"/>
  <c r="U3253" i="62"/>
  <c r="U3245" i="62"/>
  <c r="U3237" i="62"/>
  <c r="U3229" i="62"/>
  <c r="U3221" i="62"/>
  <c r="U3213" i="62"/>
  <c r="U3205" i="62"/>
  <c r="U3197" i="62"/>
  <c r="U3189" i="62"/>
  <c r="U3181" i="62"/>
  <c r="U3173" i="62"/>
  <c r="U3165" i="62"/>
  <c r="U3157" i="62"/>
  <c r="U3149" i="62"/>
  <c r="U3141" i="62"/>
  <c r="U3133" i="62"/>
  <c r="U3125" i="62"/>
  <c r="U3117" i="62"/>
  <c r="U3109" i="62"/>
  <c r="U3101" i="62"/>
  <c r="U3093" i="62"/>
  <c r="U3085" i="62"/>
  <c r="U3077" i="62"/>
  <c r="U3069" i="62"/>
  <c r="U3061" i="62"/>
  <c r="U3053" i="62"/>
  <c r="U3045" i="62"/>
  <c r="U3037" i="62"/>
  <c r="U3029" i="62"/>
  <c r="U3411" i="62"/>
  <c r="U3393" i="62"/>
  <c r="U3382" i="62"/>
  <c r="U3381" i="62"/>
  <c r="U3348" i="62"/>
  <c r="U3340" i="62"/>
  <c r="U3332" i="62"/>
  <c r="U3324" i="62"/>
  <c r="U3316" i="62"/>
  <c r="U3308" i="62"/>
  <c r="U3300" i="62"/>
  <c r="U3292" i="62"/>
  <c r="U3284" i="62"/>
  <c r="U3276" i="62"/>
  <c r="U3268" i="62"/>
  <c r="U3260" i="62"/>
  <c r="U3252" i="62"/>
  <c r="U3244" i="62"/>
  <c r="U3236" i="62"/>
  <c r="U3228" i="62"/>
  <c r="U3220" i="62"/>
  <c r="U3212" i="62"/>
  <c r="U3204" i="62"/>
  <c r="U3196" i="62"/>
  <c r="U3188" i="62"/>
  <c r="U3180" i="62"/>
  <c r="U3172" i="62"/>
  <c r="U3164" i="62"/>
  <c r="U3156" i="62"/>
  <c r="U3148" i="62"/>
  <c r="U3140" i="62"/>
  <c r="U3132" i="62"/>
  <c r="U3124" i="62"/>
  <c r="U3116" i="62"/>
  <c r="U3108" i="62"/>
  <c r="U3421" i="62"/>
  <c r="U3403" i="62"/>
  <c r="U3385" i="62"/>
  <c r="U3369" i="62"/>
  <c r="U3347" i="62"/>
  <c r="U3339" i="62"/>
  <c r="U3331" i="62"/>
  <c r="U3323" i="62"/>
  <c r="U3315" i="62"/>
  <c r="U3307" i="62"/>
  <c r="U3299" i="62"/>
  <c r="U3291" i="62"/>
  <c r="U3283" i="62"/>
  <c r="U3275" i="62"/>
  <c r="U3267" i="62"/>
  <c r="U3259" i="62"/>
  <c r="U3251" i="62"/>
  <c r="U3243" i="62"/>
  <c r="U3235" i="62"/>
  <c r="U3227" i="62"/>
  <c r="U3219" i="62"/>
  <c r="U3211" i="62"/>
  <c r="U3203" i="62"/>
  <c r="U3195" i="62"/>
  <c r="U3187" i="62"/>
  <c r="U3179" i="62"/>
  <c r="U3171" i="62"/>
  <c r="U3163" i="62"/>
  <c r="U3155" i="62"/>
  <c r="U3147" i="62"/>
  <c r="U3139" i="62"/>
  <c r="U3131" i="62"/>
  <c r="U3123" i="62"/>
  <c r="U3115" i="62"/>
  <c r="U3107" i="62"/>
  <c r="U3099" i="62"/>
  <c r="U3091" i="62"/>
  <c r="U3083" i="62"/>
  <c r="U3075" i="62"/>
  <c r="U3067" i="62"/>
  <c r="U3059" i="62"/>
  <c r="U3051" i="62"/>
  <c r="U3043" i="62"/>
  <c r="U3035" i="62"/>
  <c r="U3027" i="62"/>
  <c r="U3019" i="62"/>
  <c r="U3413" i="62"/>
  <c r="U3395" i="62"/>
  <c r="U3368" i="62"/>
  <c r="U3366" i="62"/>
  <c r="U3346" i="62"/>
  <c r="U3338" i="62"/>
  <c r="U3330" i="62"/>
  <c r="U3322" i="62"/>
  <c r="U3314" i="62"/>
  <c r="U3306" i="62"/>
  <c r="U3298" i="62"/>
  <c r="U3290" i="62"/>
  <c r="U3282" i="62"/>
  <c r="U3274" i="62"/>
  <c r="U3266" i="62"/>
  <c r="U3258" i="62"/>
  <c r="U3250" i="62"/>
  <c r="U3242" i="62"/>
  <c r="U3234" i="62"/>
  <c r="U3226" i="62"/>
  <c r="U3218" i="62"/>
  <c r="U3210" i="62"/>
  <c r="U3202" i="62"/>
  <c r="U3194" i="62"/>
  <c r="U3186" i="62"/>
  <c r="U3178" i="62"/>
  <c r="U3170" i="62"/>
  <c r="U3162" i="62"/>
  <c r="U3154" i="62"/>
  <c r="U3146" i="62"/>
  <c r="U3138" i="62"/>
  <c r="U3130" i="62"/>
  <c r="U3122" i="62"/>
  <c r="U3114" i="62"/>
  <c r="U3106" i="62"/>
  <c r="U3098" i="62"/>
  <c r="U3090" i="62"/>
  <c r="U3082" i="62"/>
  <c r="U3074" i="62"/>
  <c r="U3066" i="62"/>
  <c r="U3058" i="62"/>
  <c r="U3050" i="62"/>
  <c r="U3042" i="62"/>
  <c r="U3034" i="62"/>
  <c r="U3026" i="62"/>
  <c r="U3018" i="62"/>
  <c r="U3010" i="62"/>
  <c r="U3002" i="62"/>
  <c r="U2994" i="62"/>
  <c r="U2986" i="62"/>
  <c r="U3405" i="62"/>
  <c r="U3387" i="62"/>
  <c r="U3371" i="62"/>
  <c r="U3365" i="62"/>
  <c r="U3363" i="62"/>
  <c r="U3361" i="62"/>
  <c r="U3345" i="62"/>
  <c r="U3337" i="62"/>
  <c r="U3329" i="62"/>
  <c r="U3321" i="62"/>
  <c r="U3313" i="62"/>
  <c r="U3305" i="62"/>
  <c r="U3297" i="62"/>
  <c r="U3289" i="62"/>
  <c r="U3281" i="62"/>
  <c r="U3273" i="62"/>
  <c r="U3265" i="62"/>
  <c r="U3257" i="62"/>
  <c r="U3249" i="62"/>
  <c r="U3241" i="62"/>
  <c r="U3233" i="62"/>
  <c r="U3225" i="62"/>
  <c r="U3217" i="62"/>
  <c r="U3209" i="62"/>
  <c r="U3201" i="62"/>
  <c r="U3193" i="62"/>
  <c r="U3185" i="62"/>
  <c r="U3177" i="62"/>
  <c r="U3169" i="62"/>
  <c r="U3161" i="62"/>
  <c r="U3153" i="62"/>
  <c r="U3145" i="62"/>
  <c r="U3137" i="62"/>
  <c r="U3129" i="62"/>
  <c r="U3397" i="62"/>
  <c r="U3312" i="62"/>
  <c r="U3248" i="62"/>
  <c r="U3184" i="62"/>
  <c r="U3113" i="62"/>
  <c r="U3097" i="62"/>
  <c r="U3088" i="62"/>
  <c r="U3052" i="62"/>
  <c r="U3033" i="62"/>
  <c r="U3024" i="62"/>
  <c r="U3023" i="62"/>
  <c r="U3021" i="62"/>
  <c r="U3020" i="62"/>
  <c r="U3017" i="62"/>
  <c r="U3016" i="62"/>
  <c r="U3015" i="62"/>
  <c r="U2985" i="62"/>
  <c r="U2984" i="62"/>
  <c r="U2983" i="62"/>
  <c r="U2973" i="62"/>
  <c r="U2965" i="62"/>
  <c r="U2957" i="62"/>
  <c r="U2949" i="62"/>
  <c r="U2941" i="62"/>
  <c r="U2933" i="62"/>
  <c r="U2925" i="62"/>
  <c r="U2917" i="62"/>
  <c r="U2909" i="62"/>
  <c r="U2901" i="62"/>
  <c r="U2893" i="62"/>
  <c r="U2885" i="62"/>
  <c r="U2877" i="62"/>
  <c r="U3288" i="62"/>
  <c r="U3224" i="62"/>
  <c r="U3160" i="62"/>
  <c r="U3120" i="62"/>
  <c r="U3089" i="62"/>
  <c r="U3080" i="62"/>
  <c r="U3044" i="62"/>
  <c r="U3025" i="62"/>
  <c r="U3013" i="62"/>
  <c r="U3012" i="62"/>
  <c r="U3011" i="62"/>
  <c r="U2981" i="62"/>
  <c r="U2980" i="62"/>
  <c r="U2972" i="62"/>
  <c r="U2964" i="62"/>
  <c r="U2956" i="62"/>
  <c r="U2948" i="62"/>
  <c r="U2940" i="62"/>
  <c r="U2932" i="62"/>
  <c r="U2924" i="62"/>
  <c r="U2916" i="62"/>
  <c r="U2908" i="62"/>
  <c r="U2900" i="62"/>
  <c r="U2892" i="62"/>
  <c r="U2884" i="62"/>
  <c r="U3362" i="62"/>
  <c r="U3328" i="62"/>
  <c r="U3264" i="62"/>
  <c r="U3200" i="62"/>
  <c r="U3136" i="62"/>
  <c r="U3121" i="62"/>
  <c r="U3100" i="62"/>
  <c r="U3081" i="62"/>
  <c r="U3072" i="62"/>
  <c r="U3036" i="62"/>
  <c r="U3009" i="62"/>
  <c r="U3008" i="62"/>
  <c r="U3007" i="62"/>
  <c r="U2979" i="62"/>
  <c r="U2971" i="62"/>
  <c r="U2963" i="62"/>
  <c r="U2955" i="62"/>
  <c r="U2947" i="62"/>
  <c r="U2939" i="62"/>
  <c r="U2931" i="62"/>
  <c r="U2923" i="62"/>
  <c r="U2915" i="62"/>
  <c r="U2907" i="62"/>
  <c r="U2899" i="62"/>
  <c r="U2891" i="62"/>
  <c r="U2883" i="62"/>
  <c r="U2875" i="62"/>
  <c r="U2867" i="62"/>
  <c r="U2859" i="62"/>
  <c r="U3304" i="62"/>
  <c r="U3240" i="62"/>
  <c r="U3176" i="62"/>
  <c r="U3092" i="62"/>
  <c r="U3073" i="62"/>
  <c r="U3064" i="62"/>
  <c r="U3028" i="62"/>
  <c r="U3005" i="62"/>
  <c r="U3004" i="62"/>
  <c r="U3003" i="62"/>
  <c r="U2978" i="62"/>
  <c r="U2970" i="62"/>
  <c r="U2962" i="62"/>
  <c r="U2954" i="62"/>
  <c r="U2946" i="62"/>
  <c r="U2938" i="62"/>
  <c r="U2930" i="62"/>
  <c r="U2922" i="62"/>
  <c r="U2914" i="62"/>
  <c r="U3358" i="62"/>
  <c r="U3344" i="62"/>
  <c r="U3280" i="62"/>
  <c r="U3216" i="62"/>
  <c r="U3152" i="62"/>
  <c r="U3084" i="62"/>
  <c r="U3065" i="62"/>
  <c r="U3056" i="62"/>
  <c r="U3001" i="62"/>
  <c r="U3000" i="62"/>
  <c r="U2999" i="62"/>
  <c r="U2977" i="62"/>
  <c r="U2969" i="62"/>
  <c r="U2961" i="62"/>
  <c r="U2953" i="62"/>
  <c r="U2945" i="62"/>
  <c r="U2937" i="62"/>
  <c r="U2929" i="62"/>
  <c r="U2921" i="62"/>
  <c r="U2913" i="62"/>
  <c r="U2905" i="62"/>
  <c r="U2897" i="62"/>
  <c r="U2889" i="62"/>
  <c r="U2881" i="62"/>
  <c r="U3373" i="62"/>
  <c r="U3296" i="62"/>
  <c r="U3232" i="62"/>
  <c r="U3168" i="62"/>
  <c r="U3104" i="62"/>
  <c r="U3068" i="62"/>
  <c r="U3049" i="62"/>
  <c r="U3040" i="62"/>
  <c r="U2993" i="62"/>
  <c r="U2992" i="62"/>
  <c r="U2991" i="62"/>
  <c r="U2975" i="62"/>
  <c r="U2967" i="62"/>
  <c r="U2959" i="62"/>
  <c r="U2951" i="62"/>
  <c r="U2943" i="62"/>
  <c r="U2935" i="62"/>
  <c r="U2927" i="62"/>
  <c r="U2919" i="62"/>
  <c r="U3374" i="62"/>
  <c r="U3360" i="62"/>
  <c r="U3336" i="62"/>
  <c r="U3272" i="62"/>
  <c r="U3208" i="62"/>
  <c r="U3144" i="62"/>
  <c r="U3112" i="62"/>
  <c r="U3105" i="62"/>
  <c r="U3096" i="62"/>
  <c r="U3060" i="62"/>
  <c r="U3041" i="62"/>
  <c r="U3032" i="62"/>
  <c r="U2989" i="62"/>
  <c r="U2988" i="62"/>
  <c r="U2987" i="62"/>
  <c r="U2974" i="62"/>
  <c r="U2966" i="62"/>
  <c r="U2958" i="62"/>
  <c r="U2950" i="62"/>
  <c r="U2942" i="62"/>
  <c r="U2934" i="62"/>
  <c r="U2926" i="62"/>
  <c r="U2918" i="62"/>
  <c r="U2910" i="62"/>
  <c r="U2902" i="62"/>
  <c r="U2894" i="62"/>
  <c r="U2886" i="62"/>
  <c r="U2878" i="62"/>
  <c r="U2870" i="62"/>
  <c r="U2862" i="62"/>
  <c r="U2960" i="62"/>
  <c r="U2882" i="62"/>
  <c r="U2860" i="62"/>
  <c r="U2858" i="62"/>
  <c r="U2856" i="62"/>
  <c r="U2848" i="62"/>
  <c r="U2840" i="62"/>
  <c r="U2832" i="62"/>
  <c r="U2824" i="62"/>
  <c r="U2816" i="62"/>
  <c r="U2808" i="62"/>
  <c r="U2800" i="62"/>
  <c r="U2792" i="62"/>
  <c r="U2784" i="62"/>
  <c r="U2776" i="62"/>
  <c r="U2768" i="62"/>
  <c r="U2760" i="62"/>
  <c r="U2752" i="62"/>
  <c r="U2744" i="62"/>
  <c r="U2736" i="62"/>
  <c r="U2728" i="62"/>
  <c r="U2720" i="62"/>
  <c r="U2712" i="62"/>
  <c r="U2704" i="62"/>
  <c r="U2696" i="62"/>
  <c r="U2688" i="62"/>
  <c r="U2680" i="62"/>
  <c r="U2672" i="62"/>
  <c r="U2664" i="62"/>
  <c r="U2656" i="62"/>
  <c r="U2648" i="62"/>
  <c r="U2640" i="62"/>
  <c r="U2632" i="62"/>
  <c r="U2624" i="62"/>
  <c r="U2616" i="62"/>
  <c r="U2608" i="62"/>
  <c r="U2600" i="62"/>
  <c r="U2592" i="62"/>
  <c r="U2584" i="62"/>
  <c r="U2576" i="62"/>
  <c r="U2568" i="62"/>
  <c r="U2560" i="62"/>
  <c r="U2552" i="62"/>
  <c r="U2544" i="62"/>
  <c r="U2536" i="62"/>
  <c r="U2528" i="62"/>
  <c r="U2520" i="62"/>
  <c r="U2512" i="62"/>
  <c r="U2504" i="62"/>
  <c r="U2496" i="62"/>
  <c r="U2488" i="62"/>
  <c r="U2480" i="62"/>
  <c r="U2472" i="62"/>
  <c r="U2936" i="62"/>
  <c r="U2857" i="62"/>
  <c r="U2855" i="62"/>
  <c r="U2847" i="62"/>
  <c r="U2839" i="62"/>
  <c r="U2831" i="62"/>
  <c r="U2823" i="62"/>
  <c r="U2815" i="62"/>
  <c r="U2807" i="62"/>
  <c r="U2799" i="62"/>
  <c r="U2791" i="62"/>
  <c r="U2783" i="62"/>
  <c r="U2775" i="62"/>
  <c r="U2767" i="62"/>
  <c r="U2759" i="62"/>
  <c r="U2751" i="62"/>
  <c r="U2743" i="62"/>
  <c r="U2735" i="62"/>
  <c r="U2727" i="62"/>
  <c r="U2719" i="62"/>
  <c r="U2711" i="62"/>
  <c r="U2703" i="62"/>
  <c r="U2695" i="62"/>
  <c r="U2687" i="62"/>
  <c r="U2679" i="62"/>
  <c r="U2671" i="62"/>
  <c r="U2663" i="62"/>
  <c r="U2655" i="62"/>
  <c r="U2647" i="62"/>
  <c r="U2639" i="62"/>
  <c r="U2631" i="62"/>
  <c r="U2623" i="62"/>
  <c r="U2615" i="62"/>
  <c r="U2607" i="62"/>
  <c r="U2599" i="62"/>
  <c r="U2591" i="62"/>
  <c r="U2583" i="62"/>
  <c r="U2575" i="62"/>
  <c r="U2567" i="62"/>
  <c r="U2559" i="62"/>
  <c r="U2551" i="62"/>
  <c r="U2543" i="62"/>
  <c r="U2535" i="62"/>
  <c r="U2527" i="62"/>
  <c r="U2519" i="62"/>
  <c r="U2511" i="62"/>
  <c r="U2503" i="62"/>
  <c r="U2495" i="62"/>
  <c r="U2487" i="62"/>
  <c r="U2479" i="62"/>
  <c r="U2471" i="62"/>
  <c r="U3192" i="62"/>
  <c r="U2976" i="62"/>
  <c r="U2912" i="62"/>
  <c r="U2911" i="62"/>
  <c r="U2854" i="62"/>
  <c r="U2846" i="62"/>
  <c r="U2838" i="62"/>
  <c r="U2830" i="62"/>
  <c r="U2822" i="62"/>
  <c r="U2814" i="62"/>
  <c r="U2806" i="62"/>
  <c r="U2798" i="62"/>
  <c r="U2790" i="62"/>
  <c r="U2782" i="62"/>
  <c r="U2774" i="62"/>
  <c r="U2766" i="62"/>
  <c r="U2758" i="62"/>
  <c r="U2750" i="62"/>
  <c r="U2742" i="62"/>
  <c r="U2734" i="62"/>
  <c r="U2726" i="62"/>
  <c r="U2718" i="62"/>
  <c r="U2710" i="62"/>
  <c r="U2702" i="62"/>
  <c r="U2694" i="62"/>
  <c r="U2686" i="62"/>
  <c r="U2678" i="62"/>
  <c r="U2670" i="62"/>
  <c r="U2662" i="62"/>
  <c r="U2654" i="62"/>
  <c r="U2646" i="62"/>
  <c r="U2638" i="62"/>
  <c r="U2630" i="62"/>
  <c r="U2622" i="62"/>
  <c r="U2614" i="62"/>
  <c r="U2606" i="62"/>
  <c r="U2598" i="62"/>
  <c r="U2590" i="62"/>
  <c r="U2582" i="62"/>
  <c r="U2574" i="62"/>
  <c r="U3076" i="62"/>
  <c r="U2995" i="62"/>
  <c r="U2952" i="62"/>
  <c r="U2904" i="62"/>
  <c r="U2903" i="62"/>
  <c r="U2853" i="62"/>
  <c r="U2845" i="62"/>
  <c r="U2837" i="62"/>
  <c r="U2829" i="62"/>
  <c r="U2821" i="62"/>
  <c r="U2813" i="62"/>
  <c r="U2805" i="62"/>
  <c r="U2797" i="62"/>
  <c r="U2789" i="62"/>
  <c r="U2781" i="62"/>
  <c r="U2773" i="62"/>
  <c r="U2765" i="62"/>
  <c r="U2757" i="62"/>
  <c r="U2749" i="62"/>
  <c r="U2741" i="62"/>
  <c r="U2733" i="62"/>
  <c r="U2725" i="62"/>
  <c r="U2717" i="62"/>
  <c r="U2709" i="62"/>
  <c r="U2701" i="62"/>
  <c r="U2693" i="62"/>
  <c r="U2685" i="62"/>
  <c r="U2677" i="62"/>
  <c r="U2669" i="62"/>
  <c r="U2661" i="62"/>
  <c r="U2653" i="62"/>
  <c r="U2645" i="62"/>
  <c r="U2637" i="62"/>
  <c r="U2629" i="62"/>
  <c r="U2621" i="62"/>
  <c r="U2613" i="62"/>
  <c r="U2605" i="62"/>
  <c r="U2597" i="62"/>
  <c r="U2589" i="62"/>
  <c r="U2581" i="62"/>
  <c r="U2573" i="62"/>
  <c r="U2565" i="62"/>
  <c r="U2557" i="62"/>
  <c r="U2549" i="62"/>
  <c r="U2541" i="62"/>
  <c r="U2533" i="62"/>
  <c r="U2525" i="62"/>
  <c r="U2517" i="62"/>
  <c r="U2509" i="62"/>
  <c r="U2501" i="62"/>
  <c r="U2493" i="62"/>
  <c r="U2485" i="62"/>
  <c r="U2477" i="62"/>
  <c r="U2469" i="62"/>
  <c r="U2461" i="62"/>
  <c r="U2453" i="62"/>
  <c r="U3320" i="62"/>
  <c r="U2996" i="62"/>
  <c r="U2928" i="62"/>
  <c r="U2896" i="62"/>
  <c r="U2895" i="62"/>
  <c r="U2874" i="62"/>
  <c r="U2872" i="62"/>
  <c r="U2852" i="62"/>
  <c r="U2844" i="62"/>
  <c r="U2836" i="62"/>
  <c r="U2828" i="62"/>
  <c r="U2820" i="62"/>
  <c r="U2812" i="62"/>
  <c r="U2804" i="62"/>
  <c r="U2796" i="62"/>
  <c r="U2788" i="62"/>
  <c r="U2780" i="62"/>
  <c r="U2772" i="62"/>
  <c r="U2764" i="62"/>
  <c r="U2756" i="62"/>
  <c r="U2748" i="62"/>
  <c r="U2740" i="62"/>
  <c r="U2732" i="62"/>
  <c r="U2724" i="62"/>
  <c r="U2716" i="62"/>
  <c r="U2708" i="62"/>
  <c r="U2700" i="62"/>
  <c r="U2692" i="62"/>
  <c r="U2684" i="62"/>
  <c r="U2676" i="62"/>
  <c r="U2668" i="62"/>
  <c r="U2660" i="62"/>
  <c r="U2652" i="62"/>
  <c r="U2644" i="62"/>
  <c r="U2636" i="62"/>
  <c r="U2628" i="62"/>
  <c r="U2620" i="62"/>
  <c r="U2612" i="62"/>
  <c r="U2604" i="62"/>
  <c r="U2596" i="62"/>
  <c r="U2588" i="62"/>
  <c r="U2580" i="62"/>
  <c r="U2572" i="62"/>
  <c r="U2564" i="62"/>
  <c r="U2556" i="62"/>
  <c r="U2548" i="62"/>
  <c r="U2540" i="62"/>
  <c r="U2532" i="62"/>
  <c r="U2524" i="62"/>
  <c r="U2516" i="62"/>
  <c r="U2508" i="62"/>
  <c r="U2500" i="62"/>
  <c r="U2492" i="62"/>
  <c r="U2484" i="62"/>
  <c r="U2944" i="62"/>
  <c r="U2898" i="62"/>
  <c r="U2880" i="62"/>
  <c r="U2879" i="62"/>
  <c r="U2868" i="62"/>
  <c r="U2866" i="62"/>
  <c r="U2864" i="62"/>
  <c r="U2850" i="62"/>
  <c r="U2842" i="62"/>
  <c r="U2834" i="62"/>
  <c r="U2826" i="62"/>
  <c r="U2818" i="62"/>
  <c r="U2810" i="62"/>
  <c r="U2802" i="62"/>
  <c r="U2794" i="62"/>
  <c r="U2786" i="62"/>
  <c r="U2778" i="62"/>
  <c r="U2770" i="62"/>
  <c r="U2762" i="62"/>
  <c r="U2754" i="62"/>
  <c r="U2746" i="62"/>
  <c r="U2738" i="62"/>
  <c r="U2730" i="62"/>
  <c r="U2722" i="62"/>
  <c r="U2714" i="62"/>
  <c r="U2706" i="62"/>
  <c r="U2698" i="62"/>
  <c r="U2690" i="62"/>
  <c r="U2682" i="62"/>
  <c r="U2674" i="62"/>
  <c r="U2666" i="62"/>
  <c r="U2658" i="62"/>
  <c r="U2650" i="62"/>
  <c r="U2642" i="62"/>
  <c r="U2634" i="62"/>
  <c r="U2626" i="62"/>
  <c r="U2618" i="62"/>
  <c r="U3256" i="62"/>
  <c r="U3057" i="62"/>
  <c r="U3048" i="62"/>
  <c r="U2920" i="62"/>
  <c r="U2890" i="62"/>
  <c r="U2865" i="62"/>
  <c r="U2863" i="62"/>
  <c r="U2861" i="62"/>
  <c r="U2849" i="62"/>
  <c r="U2841" i="62"/>
  <c r="U2833" i="62"/>
  <c r="U2825" i="62"/>
  <c r="U2817" i="62"/>
  <c r="U2809" i="62"/>
  <c r="U2801" i="62"/>
  <c r="U2793" i="62"/>
  <c r="U2785" i="62"/>
  <c r="U2777" i="62"/>
  <c r="U2769" i="62"/>
  <c r="U2761" i="62"/>
  <c r="U2753" i="62"/>
  <c r="U2745" i="62"/>
  <c r="U2737" i="62"/>
  <c r="U2729" i="62"/>
  <c r="U2721" i="62"/>
  <c r="U2713" i="62"/>
  <c r="U2705" i="62"/>
  <c r="U2697" i="62"/>
  <c r="U2689" i="62"/>
  <c r="U2681" i="62"/>
  <c r="U2673" i="62"/>
  <c r="U2665" i="62"/>
  <c r="U2657" i="62"/>
  <c r="U2649" i="62"/>
  <c r="U2641" i="62"/>
  <c r="U2633" i="62"/>
  <c r="U2625" i="62"/>
  <c r="U2617" i="62"/>
  <c r="U2609" i="62"/>
  <c r="U2601" i="62"/>
  <c r="U2593" i="62"/>
  <c r="U2585" i="62"/>
  <c r="U2577" i="62"/>
  <c r="U2569" i="62"/>
  <c r="U2561" i="62"/>
  <c r="U2553" i="62"/>
  <c r="U2545" i="62"/>
  <c r="U2537" i="62"/>
  <c r="U2529" i="62"/>
  <c r="U2521" i="62"/>
  <c r="U2513" i="62"/>
  <c r="U2505" i="62"/>
  <c r="U2497" i="62"/>
  <c r="U2489" i="62"/>
  <c r="U2481" i="62"/>
  <c r="U2473" i="62"/>
  <c r="U2465" i="62"/>
  <c r="U2457" i="62"/>
  <c r="U3128" i="62"/>
  <c r="U2887" i="62"/>
  <c r="U2835" i="62"/>
  <c r="U2771" i="62"/>
  <c r="U2707" i="62"/>
  <c r="U2643" i="62"/>
  <c r="U2594" i="62"/>
  <c r="U2558" i="62"/>
  <c r="U2539" i="62"/>
  <c r="U2530" i="62"/>
  <c r="U2494" i="62"/>
  <c r="U2456" i="62"/>
  <c r="U2455" i="62"/>
  <c r="U2454" i="62"/>
  <c r="U2445" i="62"/>
  <c r="U2437" i="62"/>
  <c r="U2429" i="62"/>
  <c r="U2421" i="62"/>
  <c r="U2413" i="62"/>
  <c r="U2405" i="62"/>
  <c r="U2397" i="62"/>
  <c r="U2389" i="62"/>
  <c r="U2381" i="62"/>
  <c r="U2373" i="62"/>
  <c r="U2365" i="62"/>
  <c r="U2357" i="62"/>
  <c r="U2349" i="62"/>
  <c r="U2341" i="62"/>
  <c r="U2333" i="62"/>
  <c r="U2325" i="62"/>
  <c r="U2317" i="62"/>
  <c r="U2309" i="62"/>
  <c r="U2301" i="62"/>
  <c r="U2293" i="62"/>
  <c r="U2285" i="62"/>
  <c r="U2277" i="62"/>
  <c r="U2269" i="62"/>
  <c r="U2261" i="62"/>
  <c r="U2253" i="62"/>
  <c r="U2245" i="62"/>
  <c r="U2237" i="62"/>
  <c r="U2229" i="62"/>
  <c r="U2221" i="62"/>
  <c r="U2213" i="62"/>
  <c r="U2205" i="62"/>
  <c r="U2197" i="62"/>
  <c r="U2189" i="62"/>
  <c r="U2181" i="62"/>
  <c r="U2173" i="62"/>
  <c r="U2165" i="62"/>
  <c r="U2157" i="62"/>
  <c r="U2149" i="62"/>
  <c r="U2141" i="62"/>
  <c r="U2133" i="62"/>
  <c r="U2125" i="62"/>
  <c r="U2117" i="62"/>
  <c r="U2109" i="62"/>
  <c r="U2888" i="62"/>
  <c r="U2869" i="62"/>
  <c r="U2811" i="62"/>
  <c r="U2747" i="62"/>
  <c r="U2683" i="62"/>
  <c r="U2619" i="62"/>
  <c r="U2595" i="62"/>
  <c r="U2550" i="62"/>
  <c r="U2531" i="62"/>
  <c r="U2522" i="62"/>
  <c r="U2486" i="62"/>
  <c r="U2474" i="62"/>
  <c r="U2452" i="62"/>
  <c r="U2444" i="62"/>
  <c r="U2436" i="62"/>
  <c r="U2428" i="62"/>
  <c r="U2420" i="62"/>
  <c r="U2412" i="62"/>
  <c r="U2404" i="62"/>
  <c r="U2396" i="62"/>
  <c r="U2388" i="62"/>
  <c r="U2380" i="62"/>
  <c r="U2372" i="62"/>
  <c r="U2364" i="62"/>
  <c r="U2356" i="62"/>
  <c r="U2348" i="62"/>
  <c r="U2340" i="62"/>
  <c r="U2332" i="62"/>
  <c r="U2324" i="62"/>
  <c r="U2316" i="62"/>
  <c r="U2308" i="62"/>
  <c r="U2300" i="62"/>
  <c r="U2292" i="62"/>
  <c r="U2284" i="62"/>
  <c r="U2276" i="62"/>
  <c r="U2268" i="62"/>
  <c r="U2260" i="62"/>
  <c r="U2252" i="62"/>
  <c r="U2244" i="62"/>
  <c r="U2236" i="62"/>
  <c r="U2228" i="62"/>
  <c r="U2220" i="62"/>
  <c r="U2212" i="62"/>
  <c r="U2204" i="62"/>
  <c r="U2196" i="62"/>
  <c r="U2188" i="62"/>
  <c r="U2180" i="62"/>
  <c r="U2172" i="62"/>
  <c r="U2164" i="62"/>
  <c r="U2156" i="62"/>
  <c r="U2148" i="62"/>
  <c r="U2140" i="62"/>
  <c r="U2132" i="62"/>
  <c r="U2124" i="62"/>
  <c r="U2116" i="62"/>
  <c r="U2108" i="62"/>
  <c r="U2100" i="62"/>
  <c r="U2851" i="62"/>
  <c r="U2787" i="62"/>
  <c r="U2723" i="62"/>
  <c r="U2659" i="62"/>
  <c r="U2602" i="62"/>
  <c r="U2542" i="62"/>
  <c r="U2523" i="62"/>
  <c r="U2514" i="62"/>
  <c r="U2476" i="62"/>
  <c r="U2475" i="62"/>
  <c r="U2451" i="62"/>
  <c r="U2443" i="62"/>
  <c r="U2435" i="62"/>
  <c r="U2427" i="62"/>
  <c r="U2419" i="62"/>
  <c r="U2411" i="62"/>
  <c r="U2403" i="62"/>
  <c r="U2395" i="62"/>
  <c r="U2387" i="62"/>
  <c r="U2379" i="62"/>
  <c r="U2371" i="62"/>
  <c r="U2363" i="62"/>
  <c r="U2355" i="62"/>
  <c r="U2347" i="62"/>
  <c r="U2339" i="62"/>
  <c r="U2331" i="62"/>
  <c r="U2323" i="62"/>
  <c r="U2315" i="62"/>
  <c r="U2307" i="62"/>
  <c r="U2299" i="62"/>
  <c r="U2291" i="62"/>
  <c r="U2283" i="62"/>
  <c r="U2275" i="62"/>
  <c r="U2267" i="62"/>
  <c r="U2259" i="62"/>
  <c r="U2251" i="62"/>
  <c r="U2243" i="62"/>
  <c r="U2235" i="62"/>
  <c r="U2227" i="62"/>
  <c r="U2219" i="62"/>
  <c r="U2211" i="62"/>
  <c r="U2203" i="62"/>
  <c r="U2195" i="62"/>
  <c r="U2187" i="62"/>
  <c r="U2179" i="62"/>
  <c r="U2171" i="62"/>
  <c r="U2163" i="62"/>
  <c r="U2155" i="62"/>
  <c r="U2147" i="62"/>
  <c r="U2139" i="62"/>
  <c r="U2131" i="62"/>
  <c r="U2123" i="62"/>
  <c r="U2115" i="62"/>
  <c r="U2107" i="62"/>
  <c r="U2968" i="62"/>
  <c r="U2827" i="62"/>
  <c r="U2763" i="62"/>
  <c r="U2699" i="62"/>
  <c r="U2635" i="62"/>
  <c r="U2603" i="62"/>
  <c r="U2570" i="62"/>
  <c r="U2534" i="62"/>
  <c r="U2515" i="62"/>
  <c r="U2506" i="62"/>
  <c r="U2478" i="62"/>
  <c r="U2450" i="62"/>
  <c r="U2442" i="62"/>
  <c r="U2434" i="62"/>
  <c r="U2426" i="62"/>
  <c r="U2418" i="62"/>
  <c r="U2410" i="62"/>
  <c r="U2402" i="62"/>
  <c r="U2394" i="62"/>
  <c r="U2386" i="62"/>
  <c r="U2378" i="62"/>
  <c r="U2370" i="62"/>
  <c r="U2362" i="62"/>
  <c r="U2354" i="62"/>
  <c r="U2346" i="62"/>
  <c r="U2338" i="62"/>
  <c r="U2330" i="62"/>
  <c r="U2322" i="62"/>
  <c r="U2314" i="62"/>
  <c r="U2306" i="62"/>
  <c r="U2298" i="62"/>
  <c r="U2290" i="62"/>
  <c r="U2282" i="62"/>
  <c r="U2274" i="62"/>
  <c r="U2266" i="62"/>
  <c r="U2258" i="62"/>
  <c r="U2250" i="62"/>
  <c r="U2242" i="62"/>
  <c r="U2234" i="62"/>
  <c r="U2226" i="62"/>
  <c r="U2218" i="62"/>
  <c r="U2997" i="62"/>
  <c r="U2906" i="62"/>
  <c r="U2876" i="62"/>
  <c r="U2871" i="62"/>
  <c r="U2803" i="62"/>
  <c r="U2739" i="62"/>
  <c r="U2675" i="62"/>
  <c r="U2610" i="62"/>
  <c r="U2578" i="62"/>
  <c r="U2571" i="62"/>
  <c r="U2562" i="62"/>
  <c r="U2526" i="62"/>
  <c r="U2507" i="62"/>
  <c r="U2498" i="62"/>
  <c r="U2449" i="62"/>
  <c r="U2441" i="62"/>
  <c r="U2433" i="62"/>
  <c r="U2425" i="62"/>
  <c r="U2417" i="62"/>
  <c r="U2409" i="62"/>
  <c r="U2401" i="62"/>
  <c r="U2393" i="62"/>
  <c r="U2385" i="62"/>
  <c r="U2377" i="62"/>
  <c r="U2369" i="62"/>
  <c r="U2361" i="62"/>
  <c r="U2353" i="62"/>
  <c r="U2345" i="62"/>
  <c r="U2337" i="62"/>
  <c r="U2329" i="62"/>
  <c r="U2321" i="62"/>
  <c r="U2313" i="62"/>
  <c r="U2305" i="62"/>
  <c r="U2297" i="62"/>
  <c r="U2289" i="62"/>
  <c r="U2281" i="62"/>
  <c r="U2273" i="62"/>
  <c r="U2265" i="62"/>
  <c r="U2257" i="62"/>
  <c r="U2249" i="62"/>
  <c r="U2241" i="62"/>
  <c r="U2233" i="62"/>
  <c r="U2225" i="62"/>
  <c r="U2217" i="62"/>
  <c r="U2209" i="62"/>
  <c r="U2201" i="62"/>
  <c r="U2193" i="62"/>
  <c r="U2185" i="62"/>
  <c r="U2177" i="62"/>
  <c r="U2169" i="62"/>
  <c r="U2161" i="62"/>
  <c r="U2153" i="62"/>
  <c r="U2145" i="62"/>
  <c r="U2137" i="62"/>
  <c r="U2129" i="62"/>
  <c r="U2121" i="62"/>
  <c r="U2113" i="62"/>
  <c r="U2843" i="62"/>
  <c r="U2779" i="62"/>
  <c r="U2715" i="62"/>
  <c r="U2651" i="62"/>
  <c r="U2611" i="62"/>
  <c r="U2579" i="62"/>
  <c r="U2563" i="62"/>
  <c r="U2554" i="62"/>
  <c r="U2518" i="62"/>
  <c r="U2499" i="62"/>
  <c r="U2490" i="62"/>
  <c r="U2466" i="62"/>
  <c r="U2448" i="62"/>
  <c r="U2440" i="62"/>
  <c r="U2432" i="62"/>
  <c r="U2424" i="62"/>
  <c r="U2416" i="62"/>
  <c r="U2408" i="62"/>
  <c r="U2400" i="62"/>
  <c r="U2392" i="62"/>
  <c r="U2384" i="62"/>
  <c r="U2376" i="62"/>
  <c r="U2368" i="62"/>
  <c r="U2360" i="62"/>
  <c r="U2352" i="62"/>
  <c r="U2344" i="62"/>
  <c r="U2336" i="62"/>
  <c r="U2328" i="62"/>
  <c r="U2320" i="62"/>
  <c r="U2312" i="62"/>
  <c r="U2304" i="62"/>
  <c r="U2296" i="62"/>
  <c r="U2288" i="62"/>
  <c r="U2280" i="62"/>
  <c r="U2272" i="62"/>
  <c r="U2264" i="62"/>
  <c r="U2256" i="62"/>
  <c r="U2248" i="62"/>
  <c r="U2240" i="62"/>
  <c r="U2232" i="62"/>
  <c r="U2224" i="62"/>
  <c r="U2216" i="62"/>
  <c r="U2208" i="62"/>
  <c r="U2200" i="62"/>
  <c r="U2192" i="62"/>
  <c r="U2184" i="62"/>
  <c r="U2176" i="62"/>
  <c r="U2168" i="62"/>
  <c r="U2160" i="62"/>
  <c r="U2152" i="62"/>
  <c r="U2144" i="62"/>
  <c r="U2136" i="62"/>
  <c r="U2128" i="62"/>
  <c r="U2120" i="62"/>
  <c r="U2112" i="62"/>
  <c r="U2104" i="62"/>
  <c r="U2819" i="62"/>
  <c r="U2755" i="62"/>
  <c r="U2691" i="62"/>
  <c r="U2627" i="62"/>
  <c r="U2586" i="62"/>
  <c r="U2555" i="62"/>
  <c r="U2546" i="62"/>
  <c r="U2510" i="62"/>
  <c r="U2491" i="62"/>
  <c r="U2482" i="62"/>
  <c r="U2468" i="62"/>
  <c r="U2467" i="62"/>
  <c r="U2464" i="62"/>
  <c r="U2463" i="62"/>
  <c r="U2462" i="62"/>
  <c r="U2447" i="62"/>
  <c r="U2439" i="62"/>
  <c r="U2431" i="62"/>
  <c r="U2423" i="62"/>
  <c r="U2415" i="62"/>
  <c r="U2407" i="62"/>
  <c r="U2399" i="62"/>
  <c r="U2391" i="62"/>
  <c r="U2383" i="62"/>
  <c r="U2375" i="62"/>
  <c r="U2367" i="62"/>
  <c r="U2359" i="62"/>
  <c r="U2351" i="62"/>
  <c r="U2343" i="62"/>
  <c r="U2335" i="62"/>
  <c r="U2327" i="62"/>
  <c r="U2319" i="62"/>
  <c r="U2311" i="62"/>
  <c r="U2303" i="62"/>
  <c r="U2295" i="62"/>
  <c r="U2287" i="62"/>
  <c r="U2279" i="62"/>
  <c r="U2271" i="62"/>
  <c r="U2263" i="62"/>
  <c r="U2255" i="62"/>
  <c r="U2247" i="62"/>
  <c r="U2239" i="62"/>
  <c r="U2231" i="62"/>
  <c r="U2223" i="62"/>
  <c r="U2215" i="62"/>
  <c r="U2667" i="62"/>
  <c r="U2459" i="62"/>
  <c r="U2430" i="62"/>
  <c r="U2366" i="62"/>
  <c r="U2302" i="62"/>
  <c r="U2238" i="62"/>
  <c r="U2206" i="62"/>
  <c r="U2170" i="62"/>
  <c r="U2151" i="62"/>
  <c r="U2142" i="62"/>
  <c r="U2093" i="62"/>
  <c r="U2085" i="62"/>
  <c r="U2077" i="62"/>
  <c r="U2069" i="62"/>
  <c r="U2061" i="62"/>
  <c r="U2053" i="62"/>
  <c r="U2045" i="62"/>
  <c r="U2037" i="62"/>
  <c r="U2029" i="62"/>
  <c r="U2021" i="62"/>
  <c r="U2013" i="62"/>
  <c r="U2005" i="62"/>
  <c r="U1997" i="62"/>
  <c r="U1989" i="62"/>
  <c r="U1981" i="62"/>
  <c r="U1973" i="62"/>
  <c r="U1965" i="62"/>
  <c r="U1957" i="62"/>
  <c r="U1949" i="62"/>
  <c r="U1941" i="62"/>
  <c r="U1933" i="62"/>
  <c r="U1925" i="62"/>
  <c r="U1917" i="62"/>
  <c r="U1909" i="62"/>
  <c r="U1901" i="62"/>
  <c r="U1893" i="62"/>
  <c r="U1885" i="62"/>
  <c r="U1877" i="62"/>
  <c r="U1869" i="62"/>
  <c r="U1861" i="62"/>
  <c r="U1853" i="62"/>
  <c r="U1845" i="62"/>
  <c r="U1837" i="62"/>
  <c r="U1829" i="62"/>
  <c r="U1821" i="62"/>
  <c r="U1813" i="62"/>
  <c r="U1805" i="62"/>
  <c r="U1797" i="62"/>
  <c r="U1789" i="62"/>
  <c r="U1781" i="62"/>
  <c r="U1773" i="62"/>
  <c r="U2460" i="62"/>
  <c r="U2406" i="62"/>
  <c r="U2342" i="62"/>
  <c r="U2278" i="62"/>
  <c r="U2214" i="62"/>
  <c r="U2207" i="62"/>
  <c r="U2198" i="62"/>
  <c r="U2162" i="62"/>
  <c r="U2143" i="62"/>
  <c r="U2134" i="62"/>
  <c r="U2103" i="62"/>
  <c r="U2102" i="62"/>
  <c r="U2101" i="62"/>
  <c r="U2092" i="62"/>
  <c r="U2084" i="62"/>
  <c r="U2076" i="62"/>
  <c r="U2068" i="62"/>
  <c r="U2060" i="62"/>
  <c r="U2052" i="62"/>
  <c r="U2044" i="62"/>
  <c r="U2036" i="62"/>
  <c r="U2028" i="62"/>
  <c r="U2020" i="62"/>
  <c r="U2012" i="62"/>
  <c r="U2004" i="62"/>
  <c r="U1996" i="62"/>
  <c r="U1988" i="62"/>
  <c r="U1980" i="62"/>
  <c r="U1972" i="62"/>
  <c r="U1964" i="62"/>
  <c r="U1956" i="62"/>
  <c r="U1948" i="62"/>
  <c r="U1940" i="62"/>
  <c r="U1932" i="62"/>
  <c r="U1924" i="62"/>
  <c r="U1916" i="62"/>
  <c r="U1908" i="62"/>
  <c r="U1900" i="62"/>
  <c r="U1892" i="62"/>
  <c r="U1884" i="62"/>
  <c r="U1876" i="62"/>
  <c r="U1868" i="62"/>
  <c r="U1860" i="62"/>
  <c r="U1852" i="62"/>
  <c r="U1844" i="62"/>
  <c r="U1836" i="62"/>
  <c r="U1828" i="62"/>
  <c r="U1820" i="62"/>
  <c r="U1812" i="62"/>
  <c r="U1804" i="62"/>
  <c r="U1796" i="62"/>
  <c r="U1788" i="62"/>
  <c r="U1780" i="62"/>
  <c r="U1772" i="62"/>
  <c r="U1764" i="62"/>
  <c r="U1756" i="62"/>
  <c r="U1748" i="62"/>
  <c r="U1740" i="62"/>
  <c r="U2873" i="62"/>
  <c r="U2795" i="62"/>
  <c r="U2547" i="62"/>
  <c r="U2538" i="62"/>
  <c r="U2446" i="62"/>
  <c r="U2382" i="62"/>
  <c r="U2318" i="62"/>
  <c r="U2254" i="62"/>
  <c r="U2199" i="62"/>
  <c r="U2190" i="62"/>
  <c r="U2154" i="62"/>
  <c r="U2135" i="62"/>
  <c r="U2126" i="62"/>
  <c r="U2106" i="62"/>
  <c r="U2105" i="62"/>
  <c r="U2099" i="62"/>
  <c r="U2091" i="62"/>
  <c r="U2083" i="62"/>
  <c r="U2075" i="62"/>
  <c r="U2067" i="62"/>
  <c r="U2059" i="62"/>
  <c r="U2051" i="62"/>
  <c r="U2043" i="62"/>
  <c r="U2035" i="62"/>
  <c r="U2027" i="62"/>
  <c r="U2019" i="62"/>
  <c r="U2011" i="62"/>
  <c r="U2003" i="62"/>
  <c r="U1995" i="62"/>
  <c r="U1987" i="62"/>
  <c r="U1979" i="62"/>
  <c r="U1971" i="62"/>
  <c r="U1963" i="62"/>
  <c r="U1955" i="62"/>
  <c r="U1947" i="62"/>
  <c r="U1939" i="62"/>
  <c r="U1931" i="62"/>
  <c r="U1923" i="62"/>
  <c r="U1915" i="62"/>
  <c r="U1907" i="62"/>
  <c r="U1899" i="62"/>
  <c r="U1891" i="62"/>
  <c r="U1883" i="62"/>
  <c r="U1875" i="62"/>
  <c r="U1867" i="62"/>
  <c r="U1859" i="62"/>
  <c r="U1851" i="62"/>
  <c r="U1843" i="62"/>
  <c r="U1835" i="62"/>
  <c r="U1827" i="62"/>
  <c r="U1819" i="62"/>
  <c r="U1811" i="62"/>
  <c r="U1803" i="62"/>
  <c r="U1795" i="62"/>
  <c r="U1787" i="62"/>
  <c r="U1779" i="62"/>
  <c r="U1771" i="62"/>
  <c r="U1763" i="62"/>
  <c r="U1755" i="62"/>
  <c r="U1747" i="62"/>
  <c r="U2483" i="62"/>
  <c r="U2422" i="62"/>
  <c r="U2358" i="62"/>
  <c r="U2294" i="62"/>
  <c r="U2230" i="62"/>
  <c r="U2191" i="62"/>
  <c r="U2182" i="62"/>
  <c r="U2146" i="62"/>
  <c r="U2127" i="62"/>
  <c r="U2118" i="62"/>
  <c r="U2098" i="62"/>
  <c r="U2090" i="62"/>
  <c r="U2082" i="62"/>
  <c r="U2074" i="62"/>
  <c r="U2066" i="62"/>
  <c r="U2058" i="62"/>
  <c r="U2050" i="62"/>
  <c r="U2042" i="62"/>
  <c r="U2034" i="62"/>
  <c r="U2026" i="62"/>
  <c r="U2018" i="62"/>
  <c r="U2010" i="62"/>
  <c r="U2002" i="62"/>
  <c r="U1994" i="62"/>
  <c r="U1986" i="62"/>
  <c r="U1978" i="62"/>
  <c r="U1970" i="62"/>
  <c r="U1962" i="62"/>
  <c r="U1954" i="62"/>
  <c r="U1946" i="62"/>
  <c r="U1938" i="62"/>
  <c r="U1930" i="62"/>
  <c r="U1922" i="62"/>
  <c r="U1914" i="62"/>
  <c r="U1906" i="62"/>
  <c r="U1898" i="62"/>
  <c r="U1890" i="62"/>
  <c r="U1882" i="62"/>
  <c r="U1874" i="62"/>
  <c r="U1866" i="62"/>
  <c r="U1858" i="62"/>
  <c r="U1850" i="62"/>
  <c r="U1842" i="62"/>
  <c r="U1834" i="62"/>
  <c r="U1826" i="62"/>
  <c r="U1818" i="62"/>
  <c r="U1810" i="62"/>
  <c r="U1802" i="62"/>
  <c r="U1794" i="62"/>
  <c r="U1786" i="62"/>
  <c r="U1778" i="62"/>
  <c r="U1770" i="62"/>
  <c r="U1762" i="62"/>
  <c r="U1754" i="62"/>
  <c r="U1746" i="62"/>
  <c r="U2470" i="62"/>
  <c r="U2398" i="62"/>
  <c r="U2334" i="62"/>
  <c r="U2270" i="62"/>
  <c r="U2210" i="62"/>
  <c r="U2202" i="62"/>
  <c r="U2183" i="62"/>
  <c r="U2174" i="62"/>
  <c r="U2138" i="62"/>
  <c r="U2119" i="62"/>
  <c r="U2097" i="62"/>
  <c r="U2089" i="62"/>
  <c r="U2081" i="62"/>
  <c r="U2073" i="62"/>
  <c r="U2065" i="62"/>
  <c r="U2057" i="62"/>
  <c r="U2049" i="62"/>
  <c r="U2041" i="62"/>
  <c r="U2033" i="62"/>
  <c r="U2025" i="62"/>
  <c r="U2017" i="62"/>
  <c r="U2009" i="62"/>
  <c r="U2001" i="62"/>
  <c r="U1993" i="62"/>
  <c r="U1985" i="62"/>
  <c r="U1977" i="62"/>
  <c r="U1969" i="62"/>
  <c r="U1961" i="62"/>
  <c r="U1953" i="62"/>
  <c r="U1945" i="62"/>
  <c r="U1937" i="62"/>
  <c r="U1929" i="62"/>
  <c r="U1921" i="62"/>
  <c r="U1913" i="62"/>
  <c r="U1905" i="62"/>
  <c r="U1897" i="62"/>
  <c r="U1889" i="62"/>
  <c r="U1881" i="62"/>
  <c r="U1873" i="62"/>
  <c r="U1865" i="62"/>
  <c r="U1857" i="62"/>
  <c r="U1849" i="62"/>
  <c r="U1841" i="62"/>
  <c r="U1833" i="62"/>
  <c r="U2731" i="62"/>
  <c r="U2587" i="62"/>
  <c r="U2438" i="62"/>
  <c r="U2374" i="62"/>
  <c r="U2310" i="62"/>
  <c r="U2246" i="62"/>
  <c r="U2194" i="62"/>
  <c r="U2175" i="62"/>
  <c r="U2166" i="62"/>
  <c r="U2130" i="62"/>
  <c r="U2111" i="62"/>
  <c r="U2110" i="62"/>
  <c r="U2096" i="62"/>
  <c r="U2088" i="62"/>
  <c r="U2080" i="62"/>
  <c r="U2072" i="62"/>
  <c r="U2064" i="62"/>
  <c r="U2056" i="62"/>
  <c r="U2048" i="62"/>
  <c r="U2040" i="62"/>
  <c r="U2032" i="62"/>
  <c r="U2024" i="62"/>
  <c r="U2016" i="62"/>
  <c r="U2008" i="62"/>
  <c r="U2000" i="62"/>
  <c r="U1992" i="62"/>
  <c r="U1984" i="62"/>
  <c r="U1976" i="62"/>
  <c r="U1968" i="62"/>
  <c r="U1960" i="62"/>
  <c r="U1952" i="62"/>
  <c r="U1944" i="62"/>
  <c r="U1936" i="62"/>
  <c r="U1928" i="62"/>
  <c r="U1920" i="62"/>
  <c r="U1912" i="62"/>
  <c r="U1904" i="62"/>
  <c r="U1896" i="62"/>
  <c r="U1888" i="62"/>
  <c r="U1880" i="62"/>
  <c r="U1872" i="62"/>
  <c r="U1864" i="62"/>
  <c r="U1856" i="62"/>
  <c r="U1848" i="62"/>
  <c r="U1840" i="62"/>
  <c r="U1832" i="62"/>
  <c r="U1824" i="62"/>
  <c r="U1816" i="62"/>
  <c r="U2566" i="62"/>
  <c r="U2414" i="62"/>
  <c r="U2350" i="62"/>
  <c r="U2286" i="62"/>
  <c r="U2222" i="62"/>
  <c r="U2186" i="62"/>
  <c r="U2167" i="62"/>
  <c r="U2158" i="62"/>
  <c r="U2122" i="62"/>
  <c r="U2095" i="62"/>
  <c r="U2087" i="62"/>
  <c r="U2079" i="62"/>
  <c r="U2071" i="62"/>
  <c r="U2063" i="62"/>
  <c r="U2055" i="62"/>
  <c r="U2047" i="62"/>
  <c r="U2039" i="62"/>
  <c r="U2031" i="62"/>
  <c r="U2023" i="62"/>
  <c r="U2015" i="62"/>
  <c r="U2007" i="62"/>
  <c r="U1999" i="62"/>
  <c r="U1991" i="62"/>
  <c r="U1983" i="62"/>
  <c r="U1975" i="62"/>
  <c r="U1967" i="62"/>
  <c r="U1959" i="62"/>
  <c r="U1951" i="62"/>
  <c r="U1943" i="62"/>
  <c r="U1935" i="62"/>
  <c r="U1927" i="62"/>
  <c r="U1919" i="62"/>
  <c r="U1911" i="62"/>
  <c r="U1903" i="62"/>
  <c r="U1895" i="62"/>
  <c r="U1887" i="62"/>
  <c r="U1879" i="62"/>
  <c r="U1871" i="62"/>
  <c r="U1863" i="62"/>
  <c r="U1855" i="62"/>
  <c r="U1847" i="62"/>
  <c r="U1839" i="62"/>
  <c r="U1831" i="62"/>
  <c r="U1823" i="62"/>
  <c r="U1815" i="62"/>
  <c r="U1807" i="62"/>
  <c r="U1799" i="62"/>
  <c r="U1791" i="62"/>
  <c r="U1783" i="62"/>
  <c r="U1775" i="62"/>
  <c r="U1767" i="62"/>
  <c r="U1759" i="62"/>
  <c r="U1751" i="62"/>
  <c r="U1743" i="62"/>
  <c r="U2038" i="62"/>
  <c r="U1974" i="62"/>
  <c r="U1910" i="62"/>
  <c r="U1846" i="62"/>
  <c r="U1777" i="62"/>
  <c r="U1776" i="62"/>
  <c r="U1753" i="62"/>
  <c r="U1752" i="62"/>
  <c r="U1733" i="62"/>
  <c r="U1725" i="62"/>
  <c r="U1717" i="62"/>
  <c r="U1709" i="62"/>
  <c r="U1701" i="62"/>
  <c r="U1693" i="62"/>
  <c r="U1685" i="62"/>
  <c r="U1677" i="62"/>
  <c r="U1669" i="62"/>
  <c r="U1661" i="62"/>
  <c r="U1653" i="62"/>
  <c r="U1645" i="62"/>
  <c r="U1637" i="62"/>
  <c r="U1629" i="62"/>
  <c r="U1621" i="62"/>
  <c r="U1613" i="62"/>
  <c r="U1605" i="62"/>
  <c r="U1597" i="62"/>
  <c r="U1589" i="62"/>
  <c r="U1581" i="62"/>
  <c r="U1573" i="62"/>
  <c r="U1565" i="62"/>
  <c r="U1557" i="62"/>
  <c r="U1549" i="62"/>
  <c r="U1541" i="62"/>
  <c r="U1533" i="62"/>
  <c r="U1525" i="62"/>
  <c r="U1517" i="62"/>
  <c r="U1509" i="62"/>
  <c r="U1501" i="62"/>
  <c r="U1493" i="62"/>
  <c r="U1485" i="62"/>
  <c r="U1477" i="62"/>
  <c r="U1469" i="62"/>
  <c r="U1461" i="62"/>
  <c r="U1453" i="62"/>
  <c r="U1445" i="62"/>
  <c r="U1437" i="62"/>
  <c r="U1429" i="62"/>
  <c r="U1421" i="62"/>
  <c r="U1413" i="62"/>
  <c r="U1405" i="62"/>
  <c r="U1397" i="62"/>
  <c r="U1389" i="62"/>
  <c r="U1381" i="62"/>
  <c r="U1373" i="62"/>
  <c r="U2390" i="62"/>
  <c r="U2078" i="62"/>
  <c r="U2014" i="62"/>
  <c r="U1950" i="62"/>
  <c r="U1886" i="62"/>
  <c r="U1814" i="62"/>
  <c r="U1769" i="62"/>
  <c r="U1768" i="62"/>
  <c r="U1732" i="62"/>
  <c r="U1724" i="62"/>
  <c r="U1716" i="62"/>
  <c r="U1708" i="62"/>
  <c r="U1700" i="62"/>
  <c r="U1692" i="62"/>
  <c r="U1684" i="62"/>
  <c r="U1676" i="62"/>
  <c r="U1668" i="62"/>
  <c r="U1660" i="62"/>
  <c r="U1652" i="62"/>
  <c r="U1644" i="62"/>
  <c r="U1636" i="62"/>
  <c r="U1628" i="62"/>
  <c r="U1620" i="62"/>
  <c r="U1612" i="62"/>
  <c r="U1604" i="62"/>
  <c r="U1596" i="62"/>
  <c r="U1588" i="62"/>
  <c r="U1580" i="62"/>
  <c r="U1572" i="62"/>
  <c r="U1564" i="62"/>
  <c r="U1556" i="62"/>
  <c r="U1548" i="62"/>
  <c r="U1540" i="62"/>
  <c r="U1532" i="62"/>
  <c r="U1524" i="62"/>
  <c r="U1516" i="62"/>
  <c r="U1508" i="62"/>
  <c r="U1500" i="62"/>
  <c r="U1492" i="62"/>
  <c r="U1484" i="62"/>
  <c r="U1476" i="62"/>
  <c r="U1468" i="62"/>
  <c r="U1460" i="62"/>
  <c r="U1452" i="62"/>
  <c r="U1444" i="62"/>
  <c r="U1436" i="62"/>
  <c r="U1428" i="62"/>
  <c r="U1420" i="62"/>
  <c r="U1412" i="62"/>
  <c r="U1404" i="62"/>
  <c r="U1396" i="62"/>
  <c r="U1388" i="62"/>
  <c r="U1380" i="62"/>
  <c r="U1372" i="62"/>
  <c r="U2159" i="62"/>
  <c r="U2150" i="62"/>
  <c r="U2054" i="62"/>
  <c r="U1990" i="62"/>
  <c r="U1926" i="62"/>
  <c r="U1862" i="62"/>
  <c r="U1806" i="62"/>
  <c r="U1739" i="62"/>
  <c r="U1731" i="62"/>
  <c r="U1723" i="62"/>
  <c r="U1715" i="62"/>
  <c r="U1707" i="62"/>
  <c r="U1699" i="62"/>
  <c r="U1691" i="62"/>
  <c r="U1683" i="62"/>
  <c r="U1675" i="62"/>
  <c r="U1667" i="62"/>
  <c r="U1659" i="62"/>
  <c r="U1651" i="62"/>
  <c r="U1643" i="62"/>
  <c r="U1635" i="62"/>
  <c r="U1627" i="62"/>
  <c r="U1619" i="62"/>
  <c r="U1611" i="62"/>
  <c r="U1603" i="62"/>
  <c r="U1595" i="62"/>
  <c r="U1587" i="62"/>
  <c r="U1579" i="62"/>
  <c r="U1571" i="62"/>
  <c r="U1563" i="62"/>
  <c r="U1555" i="62"/>
  <c r="U1547" i="62"/>
  <c r="U1539" i="62"/>
  <c r="U1531" i="62"/>
  <c r="U1523" i="62"/>
  <c r="U1515" i="62"/>
  <c r="U1507" i="62"/>
  <c r="U1499" i="62"/>
  <c r="U1491" i="62"/>
  <c r="U1483" i="62"/>
  <c r="U1475" i="62"/>
  <c r="U1467" i="62"/>
  <c r="U1459" i="62"/>
  <c r="U1451" i="62"/>
  <c r="U1443" i="62"/>
  <c r="U1435" i="62"/>
  <c r="U1427" i="62"/>
  <c r="U1419" i="62"/>
  <c r="U1411" i="62"/>
  <c r="U1403" i="62"/>
  <c r="U1395" i="62"/>
  <c r="U1387" i="62"/>
  <c r="U1379" i="62"/>
  <c r="U1371" i="62"/>
  <c r="U2094" i="62"/>
  <c r="U2030" i="62"/>
  <c r="U1966" i="62"/>
  <c r="U1902" i="62"/>
  <c r="U1838" i="62"/>
  <c r="U1822" i="62"/>
  <c r="U1798" i="62"/>
  <c r="U1758" i="62"/>
  <c r="U1757" i="62"/>
  <c r="U1742" i="62"/>
  <c r="U1741" i="62"/>
  <c r="U1738" i="62"/>
  <c r="U1730" i="62"/>
  <c r="U1722" i="62"/>
  <c r="U1714" i="62"/>
  <c r="U1706" i="62"/>
  <c r="U1698" i="62"/>
  <c r="U1690" i="62"/>
  <c r="U1682" i="62"/>
  <c r="U1674" i="62"/>
  <c r="U1666" i="62"/>
  <c r="U1658" i="62"/>
  <c r="U1650" i="62"/>
  <c r="U1642" i="62"/>
  <c r="U1634" i="62"/>
  <c r="U1626" i="62"/>
  <c r="U1618" i="62"/>
  <c r="U1610" i="62"/>
  <c r="U1602" i="62"/>
  <c r="U1594" i="62"/>
  <c r="U1586" i="62"/>
  <c r="U1578" i="62"/>
  <c r="U1570" i="62"/>
  <c r="U1562" i="62"/>
  <c r="U1554" i="62"/>
  <c r="U1546" i="62"/>
  <c r="U1538" i="62"/>
  <c r="U1530" i="62"/>
  <c r="U1522" i="62"/>
  <c r="U1514" i="62"/>
  <c r="U1506" i="62"/>
  <c r="U1498" i="62"/>
  <c r="U1490" i="62"/>
  <c r="U1482" i="62"/>
  <c r="U1474" i="62"/>
  <c r="U1466" i="62"/>
  <c r="U1458" i="62"/>
  <c r="U1450" i="62"/>
  <c r="U1442" i="62"/>
  <c r="U1434" i="62"/>
  <c r="U1426" i="62"/>
  <c r="U1418" i="62"/>
  <c r="U1410" i="62"/>
  <c r="U1402" i="62"/>
  <c r="U1394" i="62"/>
  <c r="U1386" i="62"/>
  <c r="U1378" i="62"/>
  <c r="U1370" i="62"/>
  <c r="U2326" i="62"/>
  <c r="U2458" i="62"/>
  <c r="U2178" i="62"/>
  <c r="U2086" i="62"/>
  <c r="U2022" i="62"/>
  <c r="U1958" i="62"/>
  <c r="U1894" i="62"/>
  <c r="U1830" i="62"/>
  <c r="U1825" i="62"/>
  <c r="U1793" i="62"/>
  <c r="U1792" i="62"/>
  <c r="U1774" i="62"/>
  <c r="U1735" i="62"/>
  <c r="U1727" i="62"/>
  <c r="U1719" i="62"/>
  <c r="U1711" i="62"/>
  <c r="U1703" i="62"/>
  <c r="U1695" i="62"/>
  <c r="U1687" i="62"/>
  <c r="U1679" i="62"/>
  <c r="U1671" i="62"/>
  <c r="U1663" i="62"/>
  <c r="U1655" i="62"/>
  <c r="U1647" i="62"/>
  <c r="U1639" i="62"/>
  <c r="U1631" i="62"/>
  <c r="U1623" i="62"/>
  <c r="U1615" i="62"/>
  <c r="U1607" i="62"/>
  <c r="U1599" i="62"/>
  <c r="U1591" i="62"/>
  <c r="U1583" i="62"/>
  <c r="U1575" i="62"/>
  <c r="U1567" i="62"/>
  <c r="U1559" i="62"/>
  <c r="U1551" i="62"/>
  <c r="U1543" i="62"/>
  <c r="U1535" i="62"/>
  <c r="U1527" i="62"/>
  <c r="U1519" i="62"/>
  <c r="U1511" i="62"/>
  <c r="U1503" i="62"/>
  <c r="U1495" i="62"/>
  <c r="U1487" i="62"/>
  <c r="U1479" i="62"/>
  <c r="U1471" i="62"/>
  <c r="U1463" i="62"/>
  <c r="U1455" i="62"/>
  <c r="U1447" i="62"/>
  <c r="U1439" i="62"/>
  <c r="U1431" i="62"/>
  <c r="U1423" i="62"/>
  <c r="U1415" i="62"/>
  <c r="U1407" i="62"/>
  <c r="U2006" i="62"/>
  <c r="U1784" i="62"/>
  <c r="U1721" i="62"/>
  <c r="U1720" i="62"/>
  <c r="U1702" i="62"/>
  <c r="U1657" i="62"/>
  <c r="U1656" i="62"/>
  <c r="U1638" i="62"/>
  <c r="U1593" i="62"/>
  <c r="U1592" i="62"/>
  <c r="U1574" i="62"/>
  <c r="U1529" i="62"/>
  <c r="U1528" i="62"/>
  <c r="U1510" i="62"/>
  <c r="U1465" i="62"/>
  <c r="U1464" i="62"/>
  <c r="U1417" i="62"/>
  <c r="U1416" i="62"/>
  <c r="U1393" i="62"/>
  <c r="U1392" i="62"/>
  <c r="U1363" i="62"/>
  <c r="U1355" i="62"/>
  <c r="U1347" i="62"/>
  <c r="U1339" i="62"/>
  <c r="U1331" i="62"/>
  <c r="U1323" i="62"/>
  <c r="U1315" i="62"/>
  <c r="U1307" i="62"/>
  <c r="U1299" i="62"/>
  <c r="U1291" i="62"/>
  <c r="U1283" i="62"/>
  <c r="U1275" i="62"/>
  <c r="U1267" i="62"/>
  <c r="U1259" i="62"/>
  <c r="U1251" i="62"/>
  <c r="U1243" i="62"/>
  <c r="U1235" i="62"/>
  <c r="U1227" i="62"/>
  <c r="U1219" i="62"/>
  <c r="U1211" i="62"/>
  <c r="U1203" i="62"/>
  <c r="U1195" i="62"/>
  <c r="U1187" i="62"/>
  <c r="U1179" i="62"/>
  <c r="U1171" i="62"/>
  <c r="U1163" i="62"/>
  <c r="U1155" i="62"/>
  <c r="U1147" i="62"/>
  <c r="U1139" i="62"/>
  <c r="U1131" i="62"/>
  <c r="U1123" i="62"/>
  <c r="U1115" i="62"/>
  <c r="U2062" i="62"/>
  <c r="U1942" i="62"/>
  <c r="U1785" i="62"/>
  <c r="U1713" i="62"/>
  <c r="U1712" i="62"/>
  <c r="U1694" i="62"/>
  <c r="U1649" i="62"/>
  <c r="U1648" i="62"/>
  <c r="U1630" i="62"/>
  <c r="U1585" i="62"/>
  <c r="U1584" i="62"/>
  <c r="U1566" i="62"/>
  <c r="U1521" i="62"/>
  <c r="U1520" i="62"/>
  <c r="U1502" i="62"/>
  <c r="U1457" i="62"/>
  <c r="U1456" i="62"/>
  <c r="U1449" i="62"/>
  <c r="U1448" i="62"/>
  <c r="U1430" i="62"/>
  <c r="U1383" i="62"/>
  <c r="U1382" i="62"/>
  <c r="U1362" i="62"/>
  <c r="U1354" i="62"/>
  <c r="U1346" i="62"/>
  <c r="U1338" i="62"/>
  <c r="U1330" i="62"/>
  <c r="U1322" i="62"/>
  <c r="U1314" i="62"/>
  <c r="U1306" i="62"/>
  <c r="U1298" i="62"/>
  <c r="U1290" i="62"/>
  <c r="U1282" i="62"/>
  <c r="U1274" i="62"/>
  <c r="U1266" i="62"/>
  <c r="U1258" i="62"/>
  <c r="U1250" i="62"/>
  <c r="U1242" i="62"/>
  <c r="U1234" i="62"/>
  <c r="U1226" i="62"/>
  <c r="U1218" i="62"/>
  <c r="U1210" i="62"/>
  <c r="U1202" i="62"/>
  <c r="U1194" i="62"/>
  <c r="U1186" i="62"/>
  <c r="U1178" i="62"/>
  <c r="U1170" i="62"/>
  <c r="U1162" i="62"/>
  <c r="U1154" i="62"/>
  <c r="U1146" i="62"/>
  <c r="U1138" i="62"/>
  <c r="U1130" i="62"/>
  <c r="U1122" i="62"/>
  <c r="U1114" i="62"/>
  <c r="U2502" i="62"/>
  <c r="U1998" i="62"/>
  <c r="U1878" i="62"/>
  <c r="U1817" i="62"/>
  <c r="U1800" i="62"/>
  <c r="U1766" i="62"/>
  <c r="U1765" i="62"/>
  <c r="U1705" i="62"/>
  <c r="U1704" i="62"/>
  <c r="U1686" i="62"/>
  <c r="U1641" i="62"/>
  <c r="U1640" i="62"/>
  <c r="U1622" i="62"/>
  <c r="U1577" i="62"/>
  <c r="U1576" i="62"/>
  <c r="U1558" i="62"/>
  <c r="U1513" i="62"/>
  <c r="U1512" i="62"/>
  <c r="U1494" i="62"/>
  <c r="U1425" i="62"/>
  <c r="U1424" i="62"/>
  <c r="U1385" i="62"/>
  <c r="U1384" i="62"/>
  <c r="U1369" i="62"/>
  <c r="U1361" i="62"/>
  <c r="U1353" i="62"/>
  <c r="U1345" i="62"/>
  <c r="U1337" i="62"/>
  <c r="U1329" i="62"/>
  <c r="U1321" i="62"/>
  <c r="U1313" i="62"/>
  <c r="U1305" i="62"/>
  <c r="U1297" i="62"/>
  <c r="U1289" i="62"/>
  <c r="U1281" i="62"/>
  <c r="U1273" i="62"/>
  <c r="U1265" i="62"/>
  <c r="U1257" i="62"/>
  <c r="U1249" i="62"/>
  <c r="U1241" i="62"/>
  <c r="U1233" i="62"/>
  <c r="U1225" i="62"/>
  <c r="U1217" i="62"/>
  <c r="U1209" i="62"/>
  <c r="U1201" i="62"/>
  <c r="U1193" i="62"/>
  <c r="U1185" i="62"/>
  <c r="U1177" i="62"/>
  <c r="U1169" i="62"/>
  <c r="U1161" i="62"/>
  <c r="U1153" i="62"/>
  <c r="U1145" i="62"/>
  <c r="U1137" i="62"/>
  <c r="U1129" i="62"/>
  <c r="U1121" i="62"/>
  <c r="U1113" i="62"/>
  <c r="U2114" i="62"/>
  <c r="U2046" i="62"/>
  <c r="U1934" i="62"/>
  <c r="U1801" i="62"/>
  <c r="U1761" i="62"/>
  <c r="U1760" i="62"/>
  <c r="U1697" i="62"/>
  <c r="U1696" i="62"/>
  <c r="U1678" i="62"/>
  <c r="U1633" i="62"/>
  <c r="U1632" i="62"/>
  <c r="U1614" i="62"/>
  <c r="U1569" i="62"/>
  <c r="U1568" i="62"/>
  <c r="U1550" i="62"/>
  <c r="U1505" i="62"/>
  <c r="U1504" i="62"/>
  <c r="U1486" i="62"/>
  <c r="U1438" i="62"/>
  <c r="U1406" i="62"/>
  <c r="U1368" i="62"/>
  <c r="U1360" i="62"/>
  <c r="U1352" i="62"/>
  <c r="U1344" i="62"/>
  <c r="U1336" i="62"/>
  <c r="U1328" i="62"/>
  <c r="U1320" i="62"/>
  <c r="U1312" i="62"/>
  <c r="U1304" i="62"/>
  <c r="U1296" i="62"/>
  <c r="U1288" i="62"/>
  <c r="U1280" i="62"/>
  <c r="U1272" i="62"/>
  <c r="U1264" i="62"/>
  <c r="U1256" i="62"/>
  <c r="U1248" i="62"/>
  <c r="U1240" i="62"/>
  <c r="U1232" i="62"/>
  <c r="U1224" i="62"/>
  <c r="U1216" i="62"/>
  <c r="U1208" i="62"/>
  <c r="U1200" i="62"/>
  <c r="U1192" i="62"/>
  <c r="U1184" i="62"/>
  <c r="U1176" i="62"/>
  <c r="U1168" i="62"/>
  <c r="U1160" i="62"/>
  <c r="U1152" i="62"/>
  <c r="U1144" i="62"/>
  <c r="U1136" i="62"/>
  <c r="U1128" i="62"/>
  <c r="U1120" i="62"/>
  <c r="U1112" i="62"/>
  <c r="U1982" i="62"/>
  <c r="U1870" i="62"/>
  <c r="U1734" i="62"/>
  <c r="U1689" i="62"/>
  <c r="U1688" i="62"/>
  <c r="U1670" i="62"/>
  <c r="U1625" i="62"/>
  <c r="U1624" i="62"/>
  <c r="U1606" i="62"/>
  <c r="U1561" i="62"/>
  <c r="U1560" i="62"/>
  <c r="U1542" i="62"/>
  <c r="U1497" i="62"/>
  <c r="U1496" i="62"/>
  <c r="U1478" i="62"/>
  <c r="U1433" i="62"/>
  <c r="U1432" i="62"/>
  <c r="U1399" i="62"/>
  <c r="U1398" i="62"/>
  <c r="U1375" i="62"/>
  <c r="U1374" i="62"/>
  <c r="U1367" i="62"/>
  <c r="U1359" i="62"/>
  <c r="U1351" i="62"/>
  <c r="U1343" i="62"/>
  <c r="U1335" i="62"/>
  <c r="U1327" i="62"/>
  <c r="U1319" i="62"/>
  <c r="U1311" i="62"/>
  <c r="U1303" i="62"/>
  <c r="U1295" i="62"/>
  <c r="U1287" i="62"/>
  <c r="U1279" i="62"/>
  <c r="U1271" i="62"/>
  <c r="U1263" i="62"/>
  <c r="U1255" i="62"/>
  <c r="U1247" i="62"/>
  <c r="U1239" i="62"/>
  <c r="U1231" i="62"/>
  <c r="U1223" i="62"/>
  <c r="U1215" i="62"/>
  <c r="U1207" i="62"/>
  <c r="U1199" i="62"/>
  <c r="U1191" i="62"/>
  <c r="U1183" i="62"/>
  <c r="U1175" i="62"/>
  <c r="U1167" i="62"/>
  <c r="U1159" i="62"/>
  <c r="U1151" i="62"/>
  <c r="U1143" i="62"/>
  <c r="U1135" i="62"/>
  <c r="U1127" i="62"/>
  <c r="U1119" i="62"/>
  <c r="U1111" i="62"/>
  <c r="U1854" i="62"/>
  <c r="U1750" i="62"/>
  <c r="U1749" i="62"/>
  <c r="U1737" i="62"/>
  <c r="U1736" i="62"/>
  <c r="U1718" i="62"/>
  <c r="U1673" i="62"/>
  <c r="U1672" i="62"/>
  <c r="U1654" i="62"/>
  <c r="U1609" i="62"/>
  <c r="U1608" i="62"/>
  <c r="U1590" i="62"/>
  <c r="U1545" i="62"/>
  <c r="U1544" i="62"/>
  <c r="U1526" i="62"/>
  <c r="U1481" i="62"/>
  <c r="U1480" i="62"/>
  <c r="U1462" i="62"/>
  <c r="U1441" i="62"/>
  <c r="U1440" i="62"/>
  <c r="U1409" i="62"/>
  <c r="U1408" i="62"/>
  <c r="U1401" i="62"/>
  <c r="U1400" i="62"/>
  <c r="U1390" i="62"/>
  <c r="U1365" i="62"/>
  <c r="U1357" i="62"/>
  <c r="U1349" i="62"/>
  <c r="U1341" i="62"/>
  <c r="U1333" i="62"/>
  <c r="U1325" i="62"/>
  <c r="U1317" i="62"/>
  <c r="U1309" i="62"/>
  <c r="U1301" i="62"/>
  <c r="U1293" i="62"/>
  <c r="U1285" i="62"/>
  <c r="U1277" i="62"/>
  <c r="U1269" i="62"/>
  <c r="U1261" i="62"/>
  <c r="U1253" i="62"/>
  <c r="U1245" i="62"/>
  <c r="U1237" i="62"/>
  <c r="U1229" i="62"/>
  <c r="U1221" i="62"/>
  <c r="U1213" i="62"/>
  <c r="U1205" i="62"/>
  <c r="U1197" i="62"/>
  <c r="U1189" i="62"/>
  <c r="U1181" i="62"/>
  <c r="U1173" i="62"/>
  <c r="U1165" i="62"/>
  <c r="U1157" i="62"/>
  <c r="U1149" i="62"/>
  <c r="U1141" i="62"/>
  <c r="U1133" i="62"/>
  <c r="U1125" i="62"/>
  <c r="U1117" i="62"/>
  <c r="U1109" i="62"/>
  <c r="U2070" i="62"/>
  <c r="U1790" i="62"/>
  <c r="U1745" i="62"/>
  <c r="U1744" i="62"/>
  <c r="U1729" i="62"/>
  <c r="U1728" i="62"/>
  <c r="U1710" i="62"/>
  <c r="U1665" i="62"/>
  <c r="U1664" i="62"/>
  <c r="U1646" i="62"/>
  <c r="U1601" i="62"/>
  <c r="U1600" i="62"/>
  <c r="U1582" i="62"/>
  <c r="U1537" i="62"/>
  <c r="U1536" i="62"/>
  <c r="U1518" i="62"/>
  <c r="U1473" i="62"/>
  <c r="U1472" i="62"/>
  <c r="U1454" i="62"/>
  <c r="U1422" i="62"/>
  <c r="U1391" i="62"/>
  <c r="U1364" i="62"/>
  <c r="U1356" i="62"/>
  <c r="U1348" i="62"/>
  <c r="U1340" i="62"/>
  <c r="U1332" i="62"/>
  <c r="U1324" i="62"/>
  <c r="U1316" i="62"/>
  <c r="U1308" i="62"/>
  <c r="U1300" i="62"/>
  <c r="U1292" i="62"/>
  <c r="U1284" i="62"/>
  <c r="U1276" i="62"/>
  <c r="U1268" i="62"/>
  <c r="U1260" i="62"/>
  <c r="U1252" i="62"/>
  <c r="U1244" i="62"/>
  <c r="U1236" i="62"/>
  <c r="U1228" i="62"/>
  <c r="U1220" i="62"/>
  <c r="U1212" i="62"/>
  <c r="U1204" i="62"/>
  <c r="U1196" i="62"/>
  <c r="U1188" i="62"/>
  <c r="U1180" i="62"/>
  <c r="U1172" i="62"/>
  <c r="U1164" i="62"/>
  <c r="U1156" i="62"/>
  <c r="U1148" i="62"/>
  <c r="U1140" i="62"/>
  <c r="U1132" i="62"/>
  <c r="U1124" i="62"/>
  <c r="U1116" i="62"/>
  <c r="U1108" i="62"/>
  <c r="U1681" i="62"/>
  <c r="U1616" i="62"/>
  <c r="U1310" i="62"/>
  <c r="U1246" i="62"/>
  <c r="U1182" i="62"/>
  <c r="U1118" i="62"/>
  <c r="U1107" i="62"/>
  <c r="U1099" i="62"/>
  <c r="U1091" i="62"/>
  <c r="U1083" i="62"/>
  <c r="U1075" i="62"/>
  <c r="U1067" i="62"/>
  <c r="U1059" i="62"/>
  <c r="U1051" i="62"/>
  <c r="U1043" i="62"/>
  <c r="U1035" i="62"/>
  <c r="U1027" i="62"/>
  <c r="U1019" i="62"/>
  <c r="U1011" i="62"/>
  <c r="U1003" i="62"/>
  <c r="U995" i="62"/>
  <c r="U987" i="62"/>
  <c r="U979" i="62"/>
  <c r="U971" i="62"/>
  <c r="U963" i="62"/>
  <c r="U955" i="62"/>
  <c r="U947" i="62"/>
  <c r="U939" i="62"/>
  <c r="U931" i="62"/>
  <c r="U923" i="62"/>
  <c r="U915" i="62"/>
  <c r="U907" i="62"/>
  <c r="U899" i="62"/>
  <c r="U891" i="62"/>
  <c r="U883" i="62"/>
  <c r="U875" i="62"/>
  <c r="U867" i="62"/>
  <c r="U859" i="62"/>
  <c r="U851" i="62"/>
  <c r="U843" i="62"/>
  <c r="U835" i="62"/>
  <c r="U827" i="62"/>
  <c r="U819" i="62"/>
  <c r="U811" i="62"/>
  <c r="U803" i="62"/>
  <c r="U795" i="62"/>
  <c r="U787" i="62"/>
  <c r="U779" i="62"/>
  <c r="U2262" i="62"/>
  <c r="U1617" i="62"/>
  <c r="U1552" i="62"/>
  <c r="U1350" i="62"/>
  <c r="U1286" i="62"/>
  <c r="U1222" i="62"/>
  <c r="U1158" i="62"/>
  <c r="U1106" i="62"/>
  <c r="U1098" i="62"/>
  <c r="U1090" i="62"/>
  <c r="U1082" i="62"/>
  <c r="U1074" i="62"/>
  <c r="U1066" i="62"/>
  <c r="U1058" i="62"/>
  <c r="U1050" i="62"/>
  <c r="U1042" i="62"/>
  <c r="U1034" i="62"/>
  <c r="U1026" i="62"/>
  <c r="U1018" i="62"/>
  <c r="U1010" i="62"/>
  <c r="U1002" i="62"/>
  <c r="U994" i="62"/>
  <c r="U986" i="62"/>
  <c r="U978" i="62"/>
  <c r="U970" i="62"/>
  <c r="U962" i="62"/>
  <c r="U954" i="62"/>
  <c r="U946" i="62"/>
  <c r="U938" i="62"/>
  <c r="U930" i="62"/>
  <c r="U922" i="62"/>
  <c r="U914" i="62"/>
  <c r="U906" i="62"/>
  <c r="U898" i="62"/>
  <c r="U890" i="62"/>
  <c r="U882" i="62"/>
  <c r="U874" i="62"/>
  <c r="U866" i="62"/>
  <c r="U858" i="62"/>
  <c r="U850" i="62"/>
  <c r="U842" i="62"/>
  <c r="U834" i="62"/>
  <c r="U826" i="62"/>
  <c r="U818" i="62"/>
  <c r="U810" i="62"/>
  <c r="U802" i="62"/>
  <c r="U794" i="62"/>
  <c r="U786" i="62"/>
  <c r="U778" i="62"/>
  <c r="U770" i="62"/>
  <c r="U762" i="62"/>
  <c r="U754" i="62"/>
  <c r="U746" i="62"/>
  <c r="U738" i="62"/>
  <c r="U730" i="62"/>
  <c r="U722" i="62"/>
  <c r="U714" i="62"/>
  <c r="U706" i="62"/>
  <c r="U698" i="62"/>
  <c r="U690" i="62"/>
  <c r="U682" i="62"/>
  <c r="U674" i="62"/>
  <c r="U666" i="62"/>
  <c r="U1782" i="62"/>
  <c r="U1553" i="62"/>
  <c r="U1488" i="62"/>
  <c r="U1326" i="62"/>
  <c r="U1262" i="62"/>
  <c r="U1198" i="62"/>
  <c r="U1134" i="62"/>
  <c r="U1105" i="62"/>
  <c r="U1097" i="62"/>
  <c r="U1089" i="62"/>
  <c r="U1081" i="62"/>
  <c r="U1073" i="62"/>
  <c r="U1065" i="62"/>
  <c r="U1057" i="62"/>
  <c r="U1049" i="62"/>
  <c r="U1041" i="62"/>
  <c r="U1033" i="62"/>
  <c r="U1025" i="62"/>
  <c r="U1017" i="62"/>
  <c r="U1009" i="62"/>
  <c r="U1001" i="62"/>
  <c r="U993" i="62"/>
  <c r="U985" i="62"/>
  <c r="U977" i="62"/>
  <c r="U969" i="62"/>
  <c r="U961" i="62"/>
  <c r="U953" i="62"/>
  <c r="U945" i="62"/>
  <c r="U937" i="62"/>
  <c r="U929" i="62"/>
  <c r="U921" i="62"/>
  <c r="U913" i="62"/>
  <c r="U905" i="62"/>
  <c r="U897" i="62"/>
  <c r="U889" i="62"/>
  <c r="U881" i="62"/>
  <c r="U873" i="62"/>
  <c r="U865" i="62"/>
  <c r="U857" i="62"/>
  <c r="U849" i="62"/>
  <c r="U841" i="62"/>
  <c r="U833" i="62"/>
  <c r="U825" i="62"/>
  <c r="U817" i="62"/>
  <c r="U809" i="62"/>
  <c r="U801" i="62"/>
  <c r="U793" i="62"/>
  <c r="U785" i="62"/>
  <c r="U777" i="62"/>
  <c r="U769" i="62"/>
  <c r="U761" i="62"/>
  <c r="U753" i="62"/>
  <c r="U745" i="62"/>
  <c r="U737" i="62"/>
  <c r="U729" i="62"/>
  <c r="U721" i="62"/>
  <c r="U713" i="62"/>
  <c r="U705" i="62"/>
  <c r="U697" i="62"/>
  <c r="U689" i="62"/>
  <c r="U681" i="62"/>
  <c r="U1726" i="62"/>
  <c r="U1489" i="62"/>
  <c r="U1376" i="62"/>
  <c r="U1302" i="62"/>
  <c r="U1238" i="62"/>
  <c r="U1174" i="62"/>
  <c r="U1110" i="62"/>
  <c r="U1104" i="62"/>
  <c r="U1096" i="62"/>
  <c r="U1088" i="62"/>
  <c r="U1080" i="62"/>
  <c r="U1072" i="62"/>
  <c r="U1064" i="62"/>
  <c r="U1056" i="62"/>
  <c r="U1048" i="62"/>
  <c r="U1040" i="62"/>
  <c r="U1032" i="62"/>
  <c r="U1024" i="62"/>
  <c r="U1016" i="62"/>
  <c r="U1008" i="62"/>
  <c r="U1000" i="62"/>
  <c r="U992" i="62"/>
  <c r="U984" i="62"/>
  <c r="U976" i="62"/>
  <c r="U968" i="62"/>
  <c r="U960" i="62"/>
  <c r="U952" i="62"/>
  <c r="U944" i="62"/>
  <c r="U936" i="62"/>
  <c r="U928" i="62"/>
  <c r="U920" i="62"/>
  <c r="U912" i="62"/>
  <c r="U904" i="62"/>
  <c r="U896" i="62"/>
  <c r="U888" i="62"/>
  <c r="U880" i="62"/>
  <c r="U872" i="62"/>
  <c r="U864" i="62"/>
  <c r="U856" i="62"/>
  <c r="U848" i="62"/>
  <c r="U840" i="62"/>
  <c r="U832" i="62"/>
  <c r="U824" i="62"/>
  <c r="U816" i="62"/>
  <c r="U808" i="62"/>
  <c r="U800" i="62"/>
  <c r="U792" i="62"/>
  <c r="U784" i="62"/>
  <c r="U776" i="62"/>
  <c r="U768" i="62"/>
  <c r="U760" i="62"/>
  <c r="U752" i="62"/>
  <c r="U744" i="62"/>
  <c r="U736" i="62"/>
  <c r="U728" i="62"/>
  <c r="U720" i="62"/>
  <c r="U712" i="62"/>
  <c r="U704" i="62"/>
  <c r="U696" i="62"/>
  <c r="U688" i="62"/>
  <c r="U680" i="62"/>
  <c r="U672" i="62"/>
  <c r="U1662" i="62"/>
  <c r="U1377" i="62"/>
  <c r="U1342" i="62"/>
  <c r="U1278" i="62"/>
  <c r="U1214" i="62"/>
  <c r="U1150" i="62"/>
  <c r="U1103" i="62"/>
  <c r="U1095" i="62"/>
  <c r="U1087" i="62"/>
  <c r="U1079" i="62"/>
  <c r="U1071" i="62"/>
  <c r="U1063" i="62"/>
  <c r="U1055" i="62"/>
  <c r="U1047" i="62"/>
  <c r="U1039" i="62"/>
  <c r="U1031" i="62"/>
  <c r="U1023" i="62"/>
  <c r="U1015" i="62"/>
  <c r="U1007" i="62"/>
  <c r="U999" i="62"/>
  <c r="U991" i="62"/>
  <c r="U983" i="62"/>
  <c r="U975" i="62"/>
  <c r="U967" i="62"/>
  <c r="U959" i="62"/>
  <c r="U951" i="62"/>
  <c r="U943" i="62"/>
  <c r="U935" i="62"/>
  <c r="U927" i="62"/>
  <c r="U919" i="62"/>
  <c r="U911" i="62"/>
  <c r="U903" i="62"/>
  <c r="U895" i="62"/>
  <c r="U887" i="62"/>
  <c r="U879" i="62"/>
  <c r="U871" i="62"/>
  <c r="U863" i="62"/>
  <c r="U855" i="62"/>
  <c r="U847" i="62"/>
  <c r="U839" i="62"/>
  <c r="U831" i="62"/>
  <c r="U823" i="62"/>
  <c r="U1918" i="62"/>
  <c r="U1808" i="62"/>
  <c r="U1598" i="62"/>
  <c r="U1318" i="62"/>
  <c r="U1254" i="62"/>
  <c r="U1190" i="62"/>
  <c r="U1126" i="62"/>
  <c r="U1102" i="62"/>
  <c r="U1094" i="62"/>
  <c r="U1086" i="62"/>
  <c r="U1078" i="62"/>
  <c r="U1070" i="62"/>
  <c r="U1062" i="62"/>
  <c r="U1054" i="62"/>
  <c r="U1046" i="62"/>
  <c r="U1038" i="62"/>
  <c r="U1030" i="62"/>
  <c r="U1022" i="62"/>
  <c r="U1014" i="62"/>
  <c r="U1006" i="62"/>
  <c r="U998" i="62"/>
  <c r="U990" i="62"/>
  <c r="U982" i="62"/>
  <c r="U974" i="62"/>
  <c r="U966" i="62"/>
  <c r="U958" i="62"/>
  <c r="U950" i="62"/>
  <c r="U942" i="62"/>
  <c r="U934" i="62"/>
  <c r="U926" i="62"/>
  <c r="U918" i="62"/>
  <c r="U910" i="62"/>
  <c r="U902" i="62"/>
  <c r="U894" i="62"/>
  <c r="U886" i="62"/>
  <c r="U878" i="62"/>
  <c r="U870" i="62"/>
  <c r="U862" i="62"/>
  <c r="U854" i="62"/>
  <c r="U846" i="62"/>
  <c r="U838" i="62"/>
  <c r="U830" i="62"/>
  <c r="U822" i="62"/>
  <c r="U814" i="62"/>
  <c r="U1809" i="62"/>
  <c r="U1534" i="62"/>
  <c r="U1414" i="62"/>
  <c r="U1294" i="62"/>
  <c r="U1230" i="62"/>
  <c r="U1166" i="62"/>
  <c r="U1101" i="62"/>
  <c r="U1093" i="62"/>
  <c r="U1085" i="62"/>
  <c r="U1077" i="62"/>
  <c r="U1069" i="62"/>
  <c r="U1061" i="62"/>
  <c r="U1053" i="62"/>
  <c r="U1045" i="62"/>
  <c r="U1037" i="62"/>
  <c r="U1029" i="62"/>
  <c r="U1021" i="62"/>
  <c r="U1013" i="62"/>
  <c r="U1005" i="62"/>
  <c r="U997" i="62"/>
  <c r="U989" i="62"/>
  <c r="U981" i="62"/>
  <c r="U973" i="62"/>
  <c r="U965" i="62"/>
  <c r="U957" i="62"/>
  <c r="U949" i="62"/>
  <c r="U941" i="62"/>
  <c r="U933" i="62"/>
  <c r="U925" i="62"/>
  <c r="U917" i="62"/>
  <c r="U909" i="62"/>
  <c r="U901" i="62"/>
  <c r="U893" i="62"/>
  <c r="U885" i="62"/>
  <c r="U877" i="62"/>
  <c r="U869" i="62"/>
  <c r="U861" i="62"/>
  <c r="U853" i="62"/>
  <c r="U845" i="62"/>
  <c r="U837" i="62"/>
  <c r="U829" i="62"/>
  <c r="U821" i="62"/>
  <c r="U813" i="62"/>
  <c r="U805" i="62"/>
  <c r="U797" i="62"/>
  <c r="U789" i="62"/>
  <c r="U781" i="62"/>
  <c r="U773" i="62"/>
  <c r="U765" i="62"/>
  <c r="U757" i="62"/>
  <c r="U749" i="62"/>
  <c r="U741" i="62"/>
  <c r="U733" i="62"/>
  <c r="U725" i="62"/>
  <c r="U717" i="62"/>
  <c r="U709" i="62"/>
  <c r="U12" i="62"/>
  <c r="U20" i="62"/>
  <c r="U44" i="62"/>
  <c r="U68" i="62"/>
  <c r="U108" i="62"/>
  <c r="U124" i="62"/>
  <c r="U132" i="62"/>
  <c r="U212" i="62"/>
  <c r="U220" i="62"/>
  <c r="U236" i="62"/>
  <c r="F3605" i="62"/>
  <c r="F3601" i="62"/>
  <c r="F3597" i="62"/>
  <c r="F3593" i="62"/>
  <c r="F3589" i="62"/>
  <c r="F3585" i="62"/>
  <c r="F3581" i="62"/>
  <c r="F3577" i="62"/>
  <c r="F3573" i="62"/>
  <c r="F3569" i="62"/>
  <c r="F3565" i="62"/>
  <c r="F3561" i="62"/>
  <c r="F3557" i="62"/>
  <c r="F3553" i="62"/>
  <c r="F3549" i="62"/>
  <c r="F3545" i="62"/>
  <c r="F3541" i="62"/>
  <c r="F3537" i="62"/>
  <c r="F3533" i="62"/>
  <c r="F3529" i="62"/>
  <c r="F3525" i="62"/>
  <c r="F3521" i="62"/>
  <c r="F3517" i="62"/>
  <c r="F3513" i="62"/>
  <c r="F3509" i="62"/>
  <c r="F3505" i="62"/>
  <c r="F3501" i="62"/>
  <c r="F3497" i="62"/>
  <c r="F3493" i="62"/>
  <c r="F3489" i="62"/>
  <c r="F3485" i="62"/>
  <c r="F3481" i="62"/>
  <c r="F3477" i="62"/>
  <c r="F3473" i="62"/>
  <c r="F3469" i="62"/>
  <c r="F3465" i="62"/>
  <c r="F3461" i="62"/>
  <c r="F3457" i="62"/>
  <c r="F3453" i="62"/>
  <c r="F3449" i="62"/>
  <c r="F3445" i="62"/>
  <c r="F3441" i="62"/>
  <c r="F3437" i="62"/>
  <c r="F3433" i="62"/>
  <c r="F3429" i="62"/>
  <c r="F3425" i="62"/>
  <c r="F3416" i="62"/>
  <c r="F3408" i="62"/>
  <c r="F3400" i="62"/>
  <c r="F3392" i="62"/>
  <c r="F3384" i="62"/>
  <c r="F3376" i="62"/>
  <c r="F3606" i="62"/>
  <c r="F3602" i="62"/>
  <c r="F3598" i="62"/>
  <c r="F3594" i="62"/>
  <c r="F3590" i="62"/>
  <c r="F3586" i="62"/>
  <c r="F3582" i="62"/>
  <c r="F3578" i="62"/>
  <c r="F3574" i="62"/>
  <c r="F3570" i="62"/>
  <c r="F3566" i="62"/>
  <c r="F3562" i="62"/>
  <c r="F3558" i="62"/>
  <c r="F3554" i="62"/>
  <c r="F3550" i="62"/>
  <c r="F3546" i="62"/>
  <c r="F3542" i="62"/>
  <c r="F3538" i="62"/>
  <c r="F3534" i="62"/>
  <c r="F3530" i="62"/>
  <c r="F3526" i="62"/>
  <c r="F3522" i="62"/>
  <c r="F3518" i="62"/>
  <c r="F3514" i="62"/>
  <c r="F3510" i="62"/>
  <c r="F3506" i="62"/>
  <c r="F3502" i="62"/>
  <c r="F3498" i="62"/>
  <c r="F3494" i="62"/>
  <c r="F3490" i="62"/>
  <c r="F3486" i="62"/>
  <c r="F3482" i="62"/>
  <c r="F3478" i="62"/>
  <c r="F3474" i="62"/>
  <c r="F3470" i="62"/>
  <c r="F3466" i="62"/>
  <c r="F3462" i="62"/>
  <c r="F3458" i="62"/>
  <c r="F3454" i="62"/>
  <c r="F3450" i="62"/>
  <c r="F3446" i="62"/>
  <c r="F3442" i="62"/>
  <c r="F3438" i="62"/>
  <c r="F3434" i="62"/>
  <c r="F3430" i="62"/>
  <c r="F3426" i="62"/>
  <c r="F3422" i="62"/>
  <c r="F3414" i="62"/>
  <c r="F3406" i="62"/>
  <c r="F3398" i="62"/>
  <c r="F3390" i="62"/>
  <c r="F3382" i="62"/>
  <c r="F3374" i="62"/>
  <c r="F3421" i="62"/>
  <c r="F3413" i="62"/>
  <c r="F3405" i="62"/>
  <c r="F3397" i="62"/>
  <c r="F3389" i="62"/>
  <c r="F3381" i="62"/>
  <c r="F3373" i="62"/>
  <c r="F3365" i="62"/>
  <c r="F3357" i="62"/>
  <c r="F3603" i="62"/>
  <c r="F3599" i="62"/>
  <c r="F3595" i="62"/>
  <c r="F3591" i="62"/>
  <c r="F3587" i="62"/>
  <c r="F3583" i="62"/>
  <c r="F3579" i="62"/>
  <c r="F3575" i="62"/>
  <c r="F3571" i="62"/>
  <c r="F3567" i="62"/>
  <c r="F3563" i="62"/>
  <c r="F3559" i="62"/>
  <c r="F3555" i="62"/>
  <c r="F3551" i="62"/>
  <c r="F3547" i="62"/>
  <c r="F3543" i="62"/>
  <c r="F3539" i="62"/>
  <c r="F3535" i="62"/>
  <c r="F3531" i="62"/>
  <c r="F3527" i="62"/>
  <c r="F3523" i="62"/>
  <c r="F3519" i="62"/>
  <c r="F3515" i="62"/>
  <c r="F3511" i="62"/>
  <c r="F3507" i="62"/>
  <c r="F3503" i="62"/>
  <c r="F3499" i="62"/>
  <c r="F3495" i="62"/>
  <c r="F3491" i="62"/>
  <c r="F3487" i="62"/>
  <c r="F3483" i="62"/>
  <c r="F3479" i="62"/>
  <c r="F3475" i="62"/>
  <c r="F3471" i="62"/>
  <c r="F3467" i="62"/>
  <c r="F3463" i="62"/>
  <c r="F3459" i="62"/>
  <c r="F3455" i="62"/>
  <c r="F3451" i="62"/>
  <c r="F3447" i="62"/>
  <c r="F3443" i="62"/>
  <c r="F3439" i="62"/>
  <c r="F3435" i="62"/>
  <c r="F3431" i="62"/>
  <c r="F3427" i="62"/>
  <c r="F3423" i="62"/>
  <c r="F3420" i="62"/>
  <c r="F3412" i="62"/>
  <c r="F3404" i="62"/>
  <c r="F3396" i="62"/>
  <c r="F3388" i="62"/>
  <c r="F3604" i="62"/>
  <c r="F3600" i="62"/>
  <c r="F3596" i="62"/>
  <c r="F3592" i="62"/>
  <c r="F3588" i="62"/>
  <c r="F3584" i="62"/>
  <c r="F3580" i="62"/>
  <c r="F3576" i="62"/>
  <c r="F3572" i="62"/>
  <c r="F3568" i="62"/>
  <c r="F3564" i="62"/>
  <c r="F3560" i="62"/>
  <c r="F3556" i="62"/>
  <c r="F3552" i="62"/>
  <c r="F3548" i="62"/>
  <c r="F3544" i="62"/>
  <c r="F3540" i="62"/>
  <c r="F3536" i="62"/>
  <c r="F3532" i="62"/>
  <c r="F3528" i="62"/>
  <c r="F3524" i="62"/>
  <c r="F3520" i="62"/>
  <c r="F3516" i="62"/>
  <c r="F3512" i="62"/>
  <c r="F3508" i="62"/>
  <c r="F3504" i="62"/>
  <c r="F3500" i="62"/>
  <c r="F3496" i="62"/>
  <c r="F3492" i="62"/>
  <c r="F3488" i="62"/>
  <c r="F3484" i="62"/>
  <c r="F3480" i="62"/>
  <c r="F3476" i="62"/>
  <c r="F3472" i="62"/>
  <c r="F3468" i="62"/>
  <c r="F3464" i="62"/>
  <c r="F3460" i="62"/>
  <c r="F3456" i="62"/>
  <c r="F3452" i="62"/>
  <c r="F3448" i="62"/>
  <c r="F3444" i="62"/>
  <c r="F3440" i="62"/>
  <c r="F3436" i="62"/>
  <c r="F3432" i="62"/>
  <c r="F3428" i="62"/>
  <c r="F3424" i="62"/>
  <c r="F3418" i="62"/>
  <c r="F3410" i="62"/>
  <c r="F3402" i="62"/>
  <c r="F3394" i="62"/>
  <c r="F3386" i="62"/>
  <c r="F3378" i="62"/>
  <c r="F3370" i="62"/>
  <c r="F3362" i="62"/>
  <c r="F3354" i="62"/>
  <c r="F3411" i="62"/>
  <c r="F3393" i="62"/>
  <c r="F3383" i="62"/>
  <c r="F3349" i="62"/>
  <c r="F3341" i="62"/>
  <c r="F3333" i="62"/>
  <c r="F3325" i="62"/>
  <c r="F3317" i="62"/>
  <c r="F3309" i="62"/>
  <c r="F3301" i="62"/>
  <c r="F3293" i="62"/>
  <c r="F3285" i="62"/>
  <c r="F3277" i="62"/>
  <c r="F3269" i="62"/>
  <c r="F3261" i="62"/>
  <c r="F3253" i="62"/>
  <c r="F3245" i="62"/>
  <c r="F3237" i="62"/>
  <c r="F3229" i="62"/>
  <c r="F3221" i="62"/>
  <c r="F3213" i="62"/>
  <c r="F3205" i="62"/>
  <c r="F3197" i="62"/>
  <c r="F3189" i="62"/>
  <c r="F3181" i="62"/>
  <c r="F3173" i="62"/>
  <c r="F3165" i="62"/>
  <c r="F3157" i="62"/>
  <c r="F3149" i="62"/>
  <c r="F3141" i="62"/>
  <c r="F3133" i="62"/>
  <c r="F3125" i="62"/>
  <c r="F3117" i="62"/>
  <c r="F3109" i="62"/>
  <c r="F3101" i="62"/>
  <c r="F3093" i="62"/>
  <c r="F3085" i="62"/>
  <c r="F3077" i="62"/>
  <c r="F3069" i="62"/>
  <c r="F3061" i="62"/>
  <c r="F3053" i="62"/>
  <c r="F3045" i="62"/>
  <c r="F3037" i="62"/>
  <c r="F3029" i="62"/>
  <c r="F3403" i="62"/>
  <c r="F3348" i="62"/>
  <c r="F3340" i="62"/>
  <c r="F3332" i="62"/>
  <c r="F3324" i="62"/>
  <c r="F3316" i="62"/>
  <c r="F3308" i="62"/>
  <c r="F3300" i="62"/>
  <c r="F3292" i="62"/>
  <c r="F3284" i="62"/>
  <c r="F3276" i="62"/>
  <c r="F3268" i="62"/>
  <c r="F3260" i="62"/>
  <c r="F3252" i="62"/>
  <c r="F3244" i="62"/>
  <c r="F3236" i="62"/>
  <c r="F3228" i="62"/>
  <c r="F3220" i="62"/>
  <c r="F3212" i="62"/>
  <c r="F3204" i="62"/>
  <c r="F3196" i="62"/>
  <c r="F3188" i="62"/>
  <c r="F3180" i="62"/>
  <c r="F3172" i="62"/>
  <c r="F3164" i="62"/>
  <c r="F3156" i="62"/>
  <c r="F3148" i="62"/>
  <c r="F3140" i="62"/>
  <c r="F3132" i="62"/>
  <c r="F3124" i="62"/>
  <c r="F3116" i="62"/>
  <c r="F3108" i="62"/>
  <c r="F3100" i="62"/>
  <c r="F3092" i="62"/>
  <c r="F3084" i="62"/>
  <c r="F3076" i="62"/>
  <c r="F3068" i="62"/>
  <c r="F3060" i="62"/>
  <c r="F3052" i="62"/>
  <c r="F3044" i="62"/>
  <c r="F3036" i="62"/>
  <c r="F3028" i="62"/>
  <c r="F3020" i="62"/>
  <c r="F3012" i="62"/>
  <c r="F3004" i="62"/>
  <c r="F2996" i="62"/>
  <c r="F2988" i="62"/>
  <c r="F3395" i="62"/>
  <c r="F3385" i="62"/>
  <c r="F3369" i="62"/>
  <c r="F3367" i="62"/>
  <c r="F3347" i="62"/>
  <c r="F3339" i="62"/>
  <c r="F3331" i="62"/>
  <c r="F3323" i="62"/>
  <c r="F3315" i="62"/>
  <c r="F3307" i="62"/>
  <c r="F3299" i="62"/>
  <c r="F3291" i="62"/>
  <c r="F3283" i="62"/>
  <c r="F3275" i="62"/>
  <c r="F3267" i="62"/>
  <c r="F3259" i="62"/>
  <c r="F3251" i="62"/>
  <c r="F3243" i="62"/>
  <c r="F3235" i="62"/>
  <c r="F3227" i="62"/>
  <c r="F3219" i="62"/>
  <c r="F3211" i="62"/>
  <c r="F3203" i="62"/>
  <c r="F3195" i="62"/>
  <c r="F3187" i="62"/>
  <c r="F3179" i="62"/>
  <c r="F3171" i="62"/>
  <c r="F3163" i="62"/>
  <c r="F3155" i="62"/>
  <c r="F3147" i="62"/>
  <c r="F3139" i="62"/>
  <c r="F3131" i="62"/>
  <c r="F3123" i="62"/>
  <c r="F3115" i="62"/>
  <c r="F3107" i="62"/>
  <c r="F3099" i="62"/>
  <c r="F3091" i="62"/>
  <c r="F3083" i="62"/>
  <c r="F3075" i="62"/>
  <c r="F3067" i="62"/>
  <c r="F3059" i="62"/>
  <c r="F3051" i="62"/>
  <c r="F3043" i="62"/>
  <c r="F3035" i="62"/>
  <c r="F3027" i="62"/>
  <c r="F3415" i="62"/>
  <c r="F3387" i="62"/>
  <c r="F3372" i="62"/>
  <c r="F3371" i="62"/>
  <c r="F3368" i="62"/>
  <c r="F3366" i="62"/>
  <c r="F3364" i="62"/>
  <c r="F3346" i="62"/>
  <c r="F3338" i="62"/>
  <c r="F3330" i="62"/>
  <c r="F3322" i="62"/>
  <c r="F3314" i="62"/>
  <c r="F3306" i="62"/>
  <c r="F3298" i="62"/>
  <c r="F3290" i="62"/>
  <c r="F3282" i="62"/>
  <c r="F3274" i="62"/>
  <c r="F3266" i="62"/>
  <c r="F3258" i="62"/>
  <c r="F3250" i="62"/>
  <c r="F3242" i="62"/>
  <c r="F3234" i="62"/>
  <c r="F3226" i="62"/>
  <c r="F3218" i="62"/>
  <c r="F3210" i="62"/>
  <c r="F3202" i="62"/>
  <c r="F3194" i="62"/>
  <c r="F3186" i="62"/>
  <c r="F3178" i="62"/>
  <c r="F3170" i="62"/>
  <c r="F3162" i="62"/>
  <c r="F3154" i="62"/>
  <c r="F3146" i="62"/>
  <c r="F3138" i="62"/>
  <c r="F3130" i="62"/>
  <c r="F3122" i="62"/>
  <c r="F3114" i="62"/>
  <c r="F3407" i="62"/>
  <c r="F3375" i="62"/>
  <c r="F3363" i="62"/>
  <c r="F3361" i="62"/>
  <c r="F3359" i="62"/>
  <c r="F3345" i="62"/>
  <c r="F3337" i="62"/>
  <c r="F3329" i="62"/>
  <c r="F3321" i="62"/>
  <c r="F3313" i="62"/>
  <c r="F3305" i="62"/>
  <c r="F3297" i="62"/>
  <c r="F3289" i="62"/>
  <c r="F3281" i="62"/>
  <c r="F3273" i="62"/>
  <c r="F3265" i="62"/>
  <c r="F3257" i="62"/>
  <c r="F3249" i="62"/>
  <c r="F3241" i="62"/>
  <c r="F3233" i="62"/>
  <c r="F3225" i="62"/>
  <c r="F3217" i="62"/>
  <c r="F3209" i="62"/>
  <c r="F3201" i="62"/>
  <c r="F3193" i="62"/>
  <c r="F3185" i="62"/>
  <c r="F3177" i="62"/>
  <c r="F3169" i="62"/>
  <c r="F3161" i="62"/>
  <c r="F3153" i="62"/>
  <c r="F3145" i="62"/>
  <c r="F3137" i="62"/>
  <c r="F3129" i="62"/>
  <c r="F3121" i="62"/>
  <c r="F3113" i="62"/>
  <c r="F3105" i="62"/>
  <c r="F3097" i="62"/>
  <c r="F3089" i="62"/>
  <c r="F3081" i="62"/>
  <c r="F3073" i="62"/>
  <c r="F3065" i="62"/>
  <c r="F3057" i="62"/>
  <c r="F3049" i="62"/>
  <c r="F3041" i="62"/>
  <c r="F3033" i="62"/>
  <c r="F3025" i="62"/>
  <c r="F3417" i="62"/>
  <c r="F3399" i="62"/>
  <c r="F3360" i="62"/>
  <c r="F3358" i="62"/>
  <c r="F3356" i="62"/>
  <c r="F3344" i="62"/>
  <c r="F3336" i="62"/>
  <c r="F3328" i="62"/>
  <c r="F3320" i="62"/>
  <c r="F3312" i="62"/>
  <c r="F3304" i="62"/>
  <c r="F3296" i="62"/>
  <c r="F3288" i="62"/>
  <c r="F3280" i="62"/>
  <c r="F3272" i="62"/>
  <c r="F3264" i="62"/>
  <c r="F3256" i="62"/>
  <c r="F3248" i="62"/>
  <c r="F3240" i="62"/>
  <c r="F3232" i="62"/>
  <c r="F3224" i="62"/>
  <c r="F3216" i="62"/>
  <c r="F3208" i="62"/>
  <c r="F3200" i="62"/>
  <c r="F3192" i="62"/>
  <c r="F3184" i="62"/>
  <c r="F3176" i="62"/>
  <c r="F3168" i="62"/>
  <c r="F3160" i="62"/>
  <c r="F3152" i="62"/>
  <c r="F3144" i="62"/>
  <c r="F3136" i="62"/>
  <c r="F3128" i="62"/>
  <c r="F3120" i="62"/>
  <c r="F3112" i="62"/>
  <c r="F3104" i="62"/>
  <c r="F3096" i="62"/>
  <c r="F3088" i="62"/>
  <c r="F3080" i="62"/>
  <c r="F3072" i="62"/>
  <c r="F3064" i="62"/>
  <c r="F3056" i="62"/>
  <c r="F3048" i="62"/>
  <c r="F3040" i="62"/>
  <c r="F3032" i="62"/>
  <c r="F3024" i="62"/>
  <c r="F3016" i="62"/>
  <c r="F3008" i="62"/>
  <c r="F3000" i="62"/>
  <c r="F2992" i="62"/>
  <c r="F2984" i="62"/>
  <c r="F3409" i="62"/>
  <c r="F3391" i="62"/>
  <c r="F3377" i="62"/>
  <c r="F3355" i="62"/>
  <c r="F3353" i="62"/>
  <c r="F3351" i="62"/>
  <c r="F3343" i="62"/>
  <c r="F3335" i="62"/>
  <c r="F3327" i="62"/>
  <c r="F3319" i="62"/>
  <c r="F3311" i="62"/>
  <c r="F3303" i="62"/>
  <c r="F3295" i="62"/>
  <c r="F3287" i="62"/>
  <c r="F3279" i="62"/>
  <c r="F3271" i="62"/>
  <c r="F3263" i="62"/>
  <c r="F3255" i="62"/>
  <c r="F3247" i="62"/>
  <c r="F3239" i="62"/>
  <c r="F3231" i="62"/>
  <c r="F3223" i="62"/>
  <c r="F3215" i="62"/>
  <c r="F3207" i="62"/>
  <c r="F3199" i="62"/>
  <c r="F3191" i="62"/>
  <c r="F3183" i="62"/>
  <c r="F3175" i="62"/>
  <c r="F3167" i="62"/>
  <c r="F3159" i="62"/>
  <c r="F3151" i="62"/>
  <c r="F3143" i="62"/>
  <c r="F3135" i="62"/>
  <c r="F3127" i="62"/>
  <c r="F3334" i="62"/>
  <c r="F3270" i="62"/>
  <c r="F3206" i="62"/>
  <c r="F3142" i="62"/>
  <c r="F3074" i="62"/>
  <c r="F3055" i="62"/>
  <c r="F3046" i="62"/>
  <c r="F3007" i="62"/>
  <c r="F3006" i="62"/>
  <c r="F3005" i="62"/>
  <c r="F2979" i="62"/>
  <c r="F2971" i="62"/>
  <c r="F2963" i="62"/>
  <c r="F2955" i="62"/>
  <c r="F2947" i="62"/>
  <c r="F2939" i="62"/>
  <c r="F2931" i="62"/>
  <c r="F2923" i="62"/>
  <c r="F2915" i="62"/>
  <c r="F2907" i="62"/>
  <c r="F2899" i="62"/>
  <c r="F2891" i="62"/>
  <c r="F2883" i="62"/>
  <c r="F2875" i="62"/>
  <c r="F3310" i="62"/>
  <c r="F3246" i="62"/>
  <c r="F3182" i="62"/>
  <c r="F3110" i="62"/>
  <c r="F3102" i="62"/>
  <c r="F3066" i="62"/>
  <c r="F3047" i="62"/>
  <c r="F3038" i="62"/>
  <c r="F3003" i="62"/>
  <c r="F3002" i="62"/>
  <c r="F3001" i="62"/>
  <c r="F2978" i="62"/>
  <c r="F2970" i="62"/>
  <c r="F2962" i="62"/>
  <c r="F2954" i="62"/>
  <c r="F2946" i="62"/>
  <c r="F2938" i="62"/>
  <c r="F2930" i="62"/>
  <c r="F2922" i="62"/>
  <c r="F2914" i="62"/>
  <c r="F2906" i="62"/>
  <c r="F2898" i="62"/>
  <c r="F2890" i="62"/>
  <c r="F2882" i="62"/>
  <c r="F3350" i="62"/>
  <c r="F3286" i="62"/>
  <c r="F3222" i="62"/>
  <c r="F3158" i="62"/>
  <c r="F3111" i="62"/>
  <c r="F3103" i="62"/>
  <c r="F3094" i="62"/>
  <c r="F3058" i="62"/>
  <c r="F3039" i="62"/>
  <c r="F3030" i="62"/>
  <c r="F2999" i="62"/>
  <c r="F2998" i="62"/>
  <c r="F2997" i="62"/>
  <c r="F2977" i="62"/>
  <c r="F2969" i="62"/>
  <c r="F2961" i="62"/>
  <c r="F2953" i="62"/>
  <c r="F2945" i="62"/>
  <c r="F2937" i="62"/>
  <c r="F2929" i="62"/>
  <c r="F2921" i="62"/>
  <c r="F2913" i="62"/>
  <c r="F2905" i="62"/>
  <c r="F2897" i="62"/>
  <c r="F2889" i="62"/>
  <c r="F2881" i="62"/>
  <c r="F2873" i="62"/>
  <c r="F2865" i="62"/>
  <c r="F2857" i="62"/>
  <c r="F3401" i="62"/>
  <c r="F3326" i="62"/>
  <c r="F3262" i="62"/>
  <c r="F3198" i="62"/>
  <c r="F3134" i="62"/>
  <c r="F3118" i="62"/>
  <c r="F3095" i="62"/>
  <c r="F3086" i="62"/>
  <c r="F3050" i="62"/>
  <c r="F3031" i="62"/>
  <c r="F2995" i="62"/>
  <c r="F2994" i="62"/>
  <c r="F2993" i="62"/>
  <c r="F2976" i="62"/>
  <c r="F2968" i="62"/>
  <c r="F2960" i="62"/>
  <c r="F2952" i="62"/>
  <c r="F2944" i="62"/>
  <c r="F2936" i="62"/>
  <c r="F2928" i="62"/>
  <c r="F2920" i="62"/>
  <c r="F3379" i="62"/>
  <c r="F3302" i="62"/>
  <c r="F3238" i="62"/>
  <c r="F3174" i="62"/>
  <c r="F3119" i="62"/>
  <c r="F3106" i="62"/>
  <c r="F3087" i="62"/>
  <c r="F3078" i="62"/>
  <c r="F3042" i="62"/>
  <c r="F2991" i="62"/>
  <c r="F2990" i="62"/>
  <c r="F2989" i="62"/>
  <c r="F2975" i="62"/>
  <c r="F2967" i="62"/>
  <c r="F2959" i="62"/>
  <c r="F2951" i="62"/>
  <c r="F2943" i="62"/>
  <c r="F2935" i="62"/>
  <c r="F2927" i="62"/>
  <c r="F2919" i="62"/>
  <c r="F2911" i="62"/>
  <c r="F2903" i="62"/>
  <c r="F2895" i="62"/>
  <c r="F2887" i="62"/>
  <c r="F3318" i="62"/>
  <c r="F3254" i="62"/>
  <c r="F3190" i="62"/>
  <c r="F3126" i="62"/>
  <c r="F3090" i="62"/>
  <c r="F3071" i="62"/>
  <c r="F3062" i="62"/>
  <c r="F3026" i="62"/>
  <c r="F3023" i="62"/>
  <c r="F3015" i="62"/>
  <c r="F3014" i="62"/>
  <c r="F3013" i="62"/>
  <c r="F2983" i="62"/>
  <c r="F2982" i="62"/>
  <c r="F2981" i="62"/>
  <c r="F2973" i="62"/>
  <c r="F2965" i="62"/>
  <c r="F2957" i="62"/>
  <c r="F2949" i="62"/>
  <c r="F2941" i="62"/>
  <c r="F2933" i="62"/>
  <c r="F2925" i="62"/>
  <c r="F2917" i="62"/>
  <c r="F3294" i="62"/>
  <c r="F3230" i="62"/>
  <c r="F3166" i="62"/>
  <c r="F3082" i="62"/>
  <c r="F3063" i="62"/>
  <c r="F3054" i="62"/>
  <c r="F3011" i="62"/>
  <c r="F3010" i="62"/>
  <c r="F3009" i="62"/>
  <c r="F2980" i="62"/>
  <c r="F2972" i="62"/>
  <c r="F2964" i="62"/>
  <c r="F2956" i="62"/>
  <c r="F2948" i="62"/>
  <c r="F2940" i="62"/>
  <c r="F2932" i="62"/>
  <c r="F2924" i="62"/>
  <c r="F2916" i="62"/>
  <c r="F2908" i="62"/>
  <c r="F2900" i="62"/>
  <c r="F2892" i="62"/>
  <c r="F2884" i="62"/>
  <c r="F2876" i="62"/>
  <c r="F2868" i="62"/>
  <c r="F2860" i="62"/>
  <c r="F3098" i="62"/>
  <c r="F2987" i="62"/>
  <c r="F2918" i="62"/>
  <c r="F2904" i="62"/>
  <c r="F2886" i="62"/>
  <c r="F2885" i="62"/>
  <c r="F2854" i="62"/>
  <c r="F2846" i="62"/>
  <c r="F2838" i="62"/>
  <c r="F2830" i="62"/>
  <c r="F2822" i="62"/>
  <c r="F2814" i="62"/>
  <c r="F2806" i="62"/>
  <c r="F2798" i="62"/>
  <c r="F2790" i="62"/>
  <c r="F2782" i="62"/>
  <c r="F2774" i="62"/>
  <c r="F2766" i="62"/>
  <c r="F2758" i="62"/>
  <c r="F2750" i="62"/>
  <c r="F2742" i="62"/>
  <c r="F2734" i="62"/>
  <c r="F2726" i="62"/>
  <c r="F2718" i="62"/>
  <c r="F2710" i="62"/>
  <c r="F2702" i="62"/>
  <c r="F2694" i="62"/>
  <c r="F2686" i="62"/>
  <c r="F2678" i="62"/>
  <c r="F2670" i="62"/>
  <c r="F2662" i="62"/>
  <c r="F2654" i="62"/>
  <c r="F2646" i="62"/>
  <c r="F2638" i="62"/>
  <c r="F2630" i="62"/>
  <c r="F2622" i="62"/>
  <c r="F2614" i="62"/>
  <c r="F2606" i="62"/>
  <c r="F2598" i="62"/>
  <c r="F2590" i="62"/>
  <c r="F2582" i="62"/>
  <c r="F2574" i="62"/>
  <c r="F2566" i="62"/>
  <c r="F2558" i="62"/>
  <c r="F2550" i="62"/>
  <c r="F2542" i="62"/>
  <c r="F2534" i="62"/>
  <c r="F2526" i="62"/>
  <c r="F2518" i="62"/>
  <c r="F2510" i="62"/>
  <c r="F2502" i="62"/>
  <c r="F2494" i="62"/>
  <c r="F2486" i="62"/>
  <c r="F2478" i="62"/>
  <c r="F2470" i="62"/>
  <c r="F3214" i="62"/>
  <c r="F3034" i="62"/>
  <c r="F2958" i="62"/>
  <c r="F2896" i="62"/>
  <c r="F2853" i="62"/>
  <c r="F2845" i="62"/>
  <c r="F2837" i="62"/>
  <c r="F2829" i="62"/>
  <c r="F2821" i="62"/>
  <c r="F2813" i="62"/>
  <c r="F2805" i="62"/>
  <c r="F2797" i="62"/>
  <c r="F2789" i="62"/>
  <c r="F2781" i="62"/>
  <c r="F2773" i="62"/>
  <c r="F2765" i="62"/>
  <c r="F2757" i="62"/>
  <c r="F2749" i="62"/>
  <c r="F2741" i="62"/>
  <c r="F2733" i="62"/>
  <c r="F2725" i="62"/>
  <c r="F2717" i="62"/>
  <c r="F2709" i="62"/>
  <c r="F2701" i="62"/>
  <c r="F2693" i="62"/>
  <c r="F2685" i="62"/>
  <c r="F2677" i="62"/>
  <c r="F2669" i="62"/>
  <c r="F2661" i="62"/>
  <c r="F2653" i="62"/>
  <c r="F2645" i="62"/>
  <c r="F2637" i="62"/>
  <c r="F2629" i="62"/>
  <c r="F2621" i="62"/>
  <c r="F2613" i="62"/>
  <c r="F2605" i="62"/>
  <c r="F2597" i="62"/>
  <c r="F2589" i="62"/>
  <c r="F2581" i="62"/>
  <c r="F2573" i="62"/>
  <c r="F2565" i="62"/>
  <c r="F2557" i="62"/>
  <c r="F2549" i="62"/>
  <c r="F2541" i="62"/>
  <c r="F2533" i="62"/>
  <c r="F2525" i="62"/>
  <c r="F2517" i="62"/>
  <c r="F2509" i="62"/>
  <c r="F2501" i="62"/>
  <c r="F2493" i="62"/>
  <c r="F2485" i="62"/>
  <c r="F2477" i="62"/>
  <c r="F2469" i="62"/>
  <c r="F3419" i="62"/>
  <c r="F3021" i="62"/>
  <c r="F2934" i="62"/>
  <c r="F2888" i="62"/>
  <c r="F2878" i="62"/>
  <c r="F2877" i="62"/>
  <c r="F2874" i="62"/>
  <c r="F2872" i="62"/>
  <c r="F2870" i="62"/>
  <c r="F2852" i="62"/>
  <c r="F2844" i="62"/>
  <c r="F2836" i="62"/>
  <c r="F2828" i="62"/>
  <c r="F2820" i="62"/>
  <c r="F2812" i="62"/>
  <c r="F2804" i="62"/>
  <c r="F2796" i="62"/>
  <c r="F2788" i="62"/>
  <c r="F2780" i="62"/>
  <c r="F2772" i="62"/>
  <c r="F2764" i="62"/>
  <c r="F2756" i="62"/>
  <c r="F2748" i="62"/>
  <c r="F2740" i="62"/>
  <c r="F2732" i="62"/>
  <c r="F2724" i="62"/>
  <c r="F2716" i="62"/>
  <c r="F2708" i="62"/>
  <c r="F2700" i="62"/>
  <c r="F2692" i="62"/>
  <c r="F2684" i="62"/>
  <c r="F2676" i="62"/>
  <c r="F2668" i="62"/>
  <c r="F2660" i="62"/>
  <c r="F2652" i="62"/>
  <c r="F2644" i="62"/>
  <c r="F2636" i="62"/>
  <c r="F2628" i="62"/>
  <c r="F2620" i="62"/>
  <c r="F2612" i="62"/>
  <c r="F2604" i="62"/>
  <c r="F2596" i="62"/>
  <c r="F2588" i="62"/>
  <c r="F2580" i="62"/>
  <c r="F3342" i="62"/>
  <c r="F3022" i="62"/>
  <c r="F2974" i="62"/>
  <c r="F2880" i="62"/>
  <c r="F2879" i="62"/>
  <c r="F2871" i="62"/>
  <c r="F2869" i="62"/>
  <c r="F2867" i="62"/>
  <c r="F2851" i="62"/>
  <c r="F2843" i="62"/>
  <c r="F2835" i="62"/>
  <c r="F2827" i="62"/>
  <c r="F2819" i="62"/>
  <c r="F2811" i="62"/>
  <c r="F2803" i="62"/>
  <c r="F2795" i="62"/>
  <c r="F2787" i="62"/>
  <c r="F2779" i="62"/>
  <c r="F2771" i="62"/>
  <c r="F2763" i="62"/>
  <c r="F2755" i="62"/>
  <c r="F2747" i="62"/>
  <c r="F2739" i="62"/>
  <c r="F2731" i="62"/>
  <c r="F2723" i="62"/>
  <c r="F2715" i="62"/>
  <c r="F2707" i="62"/>
  <c r="F2699" i="62"/>
  <c r="F2691" i="62"/>
  <c r="F2683" i="62"/>
  <c r="F2675" i="62"/>
  <c r="F2667" i="62"/>
  <c r="F2659" i="62"/>
  <c r="F2651" i="62"/>
  <c r="F2643" i="62"/>
  <c r="F2635" i="62"/>
  <c r="F2627" i="62"/>
  <c r="F2619" i="62"/>
  <c r="F2611" i="62"/>
  <c r="F2603" i="62"/>
  <c r="F2595" i="62"/>
  <c r="F2587" i="62"/>
  <c r="F2579" i="62"/>
  <c r="F2571" i="62"/>
  <c r="F2563" i="62"/>
  <c r="F2555" i="62"/>
  <c r="F2547" i="62"/>
  <c r="F2539" i="62"/>
  <c r="F2531" i="62"/>
  <c r="F2523" i="62"/>
  <c r="F2515" i="62"/>
  <c r="F2507" i="62"/>
  <c r="F2499" i="62"/>
  <c r="F2491" i="62"/>
  <c r="F2483" i="62"/>
  <c r="F2475" i="62"/>
  <c r="F2467" i="62"/>
  <c r="F2459" i="62"/>
  <c r="F3150" i="62"/>
  <c r="F3079" i="62"/>
  <c r="F3070" i="62"/>
  <c r="F2950" i="62"/>
  <c r="F2866" i="62"/>
  <c r="F2864" i="62"/>
  <c r="F2862" i="62"/>
  <c r="F2850" i="62"/>
  <c r="F2842" i="62"/>
  <c r="F2834" i="62"/>
  <c r="F2826" i="62"/>
  <c r="F2818" i="62"/>
  <c r="F2810" i="62"/>
  <c r="F2802" i="62"/>
  <c r="F2794" i="62"/>
  <c r="F2786" i="62"/>
  <c r="F2778" i="62"/>
  <c r="F2770" i="62"/>
  <c r="F2762" i="62"/>
  <c r="F2754" i="62"/>
  <c r="F2746" i="62"/>
  <c r="F2738" i="62"/>
  <c r="F2730" i="62"/>
  <c r="F2722" i="62"/>
  <c r="F2714" i="62"/>
  <c r="F2706" i="62"/>
  <c r="F2698" i="62"/>
  <c r="F2690" i="62"/>
  <c r="F2682" i="62"/>
  <c r="F2674" i="62"/>
  <c r="F2666" i="62"/>
  <c r="F2658" i="62"/>
  <c r="F2650" i="62"/>
  <c r="F2642" i="62"/>
  <c r="F2634" i="62"/>
  <c r="F2626" i="62"/>
  <c r="F2618" i="62"/>
  <c r="F2610" i="62"/>
  <c r="F2602" i="62"/>
  <c r="F2594" i="62"/>
  <c r="F2586" i="62"/>
  <c r="F2578" i="62"/>
  <c r="F2570" i="62"/>
  <c r="F2562" i="62"/>
  <c r="F2554" i="62"/>
  <c r="F2546" i="62"/>
  <c r="F2538" i="62"/>
  <c r="F2530" i="62"/>
  <c r="F2522" i="62"/>
  <c r="F2514" i="62"/>
  <c r="F2506" i="62"/>
  <c r="F2498" i="62"/>
  <c r="F2490" i="62"/>
  <c r="F2482" i="62"/>
  <c r="F3352" i="62"/>
  <c r="F3278" i="62"/>
  <c r="F3018" i="62"/>
  <c r="F2985" i="62"/>
  <c r="F2966" i="62"/>
  <c r="F2902" i="62"/>
  <c r="F2901" i="62"/>
  <c r="F2858" i="62"/>
  <c r="F2856" i="62"/>
  <c r="F2848" i="62"/>
  <c r="F2840" i="62"/>
  <c r="F2832" i="62"/>
  <c r="F2824" i="62"/>
  <c r="F2816" i="62"/>
  <c r="F2808" i="62"/>
  <c r="F2800" i="62"/>
  <c r="F2792" i="62"/>
  <c r="F2784" i="62"/>
  <c r="F2776" i="62"/>
  <c r="F2768" i="62"/>
  <c r="F2760" i="62"/>
  <c r="F2752" i="62"/>
  <c r="F2744" i="62"/>
  <c r="F2736" i="62"/>
  <c r="F2728" i="62"/>
  <c r="F2720" i="62"/>
  <c r="F2712" i="62"/>
  <c r="F2704" i="62"/>
  <c r="F2696" i="62"/>
  <c r="F2688" i="62"/>
  <c r="F2680" i="62"/>
  <c r="F2672" i="62"/>
  <c r="F2664" i="62"/>
  <c r="F2656" i="62"/>
  <c r="F2648" i="62"/>
  <c r="F2640" i="62"/>
  <c r="F2632" i="62"/>
  <c r="F2624" i="62"/>
  <c r="F2616" i="62"/>
  <c r="F3019" i="62"/>
  <c r="F2986" i="62"/>
  <c r="F2942" i="62"/>
  <c r="F2912" i="62"/>
  <c r="F2894" i="62"/>
  <c r="F2893" i="62"/>
  <c r="F2855" i="62"/>
  <c r="F2847" i="62"/>
  <c r="F2839" i="62"/>
  <c r="F2831" i="62"/>
  <c r="F2823" i="62"/>
  <c r="F2815" i="62"/>
  <c r="F2807" i="62"/>
  <c r="F2799" i="62"/>
  <c r="F2791" i="62"/>
  <c r="F2783" i="62"/>
  <c r="F2775" i="62"/>
  <c r="F2767" i="62"/>
  <c r="F2759" i="62"/>
  <c r="F2751" i="62"/>
  <c r="F2743" i="62"/>
  <c r="F2735" i="62"/>
  <c r="F2727" i="62"/>
  <c r="F2719" i="62"/>
  <c r="F2711" i="62"/>
  <c r="F2703" i="62"/>
  <c r="F2695" i="62"/>
  <c r="F2687" i="62"/>
  <c r="F2679" i="62"/>
  <c r="F2671" i="62"/>
  <c r="F2663" i="62"/>
  <c r="F2655" i="62"/>
  <c r="F2647" i="62"/>
  <c r="F2639" i="62"/>
  <c r="F2631" i="62"/>
  <c r="F2623" i="62"/>
  <c r="F2615" i="62"/>
  <c r="F2607" i="62"/>
  <c r="F2599" i="62"/>
  <c r="F2591" i="62"/>
  <c r="F2583" i="62"/>
  <c r="F2575" i="62"/>
  <c r="F2567" i="62"/>
  <c r="F2559" i="62"/>
  <c r="F2551" i="62"/>
  <c r="F2543" i="62"/>
  <c r="F2535" i="62"/>
  <c r="F2527" i="62"/>
  <c r="F2519" i="62"/>
  <c r="F2511" i="62"/>
  <c r="F2503" i="62"/>
  <c r="F2495" i="62"/>
  <c r="F2487" i="62"/>
  <c r="F2479" i="62"/>
  <c r="F2471" i="62"/>
  <c r="F2463" i="62"/>
  <c r="F2455" i="62"/>
  <c r="F2793" i="62"/>
  <c r="F2729" i="62"/>
  <c r="F2665" i="62"/>
  <c r="F2584" i="62"/>
  <c r="F2561" i="62"/>
  <c r="F2552" i="62"/>
  <c r="F2516" i="62"/>
  <c r="F2497" i="62"/>
  <c r="F2488" i="62"/>
  <c r="F2451" i="62"/>
  <c r="F2443" i="62"/>
  <c r="F2435" i="62"/>
  <c r="F2427" i="62"/>
  <c r="F2419" i="62"/>
  <c r="F2411" i="62"/>
  <c r="F2403" i="62"/>
  <c r="F2395" i="62"/>
  <c r="F2387" i="62"/>
  <c r="F2379" i="62"/>
  <c r="F2371" i="62"/>
  <c r="F2363" i="62"/>
  <c r="F2355" i="62"/>
  <c r="F2347" i="62"/>
  <c r="F2339" i="62"/>
  <c r="F2331" i="62"/>
  <c r="F2323" i="62"/>
  <c r="F2315" i="62"/>
  <c r="F2307" i="62"/>
  <c r="F2299" i="62"/>
  <c r="F2291" i="62"/>
  <c r="F2283" i="62"/>
  <c r="F2275" i="62"/>
  <c r="F2267" i="62"/>
  <c r="F2259" i="62"/>
  <c r="F2251" i="62"/>
  <c r="F2243" i="62"/>
  <c r="F2235" i="62"/>
  <c r="F2227" i="62"/>
  <c r="F2219" i="62"/>
  <c r="F2211" i="62"/>
  <c r="F2203" i="62"/>
  <c r="F2195" i="62"/>
  <c r="F2187" i="62"/>
  <c r="F2179" i="62"/>
  <c r="F2171" i="62"/>
  <c r="F2163" i="62"/>
  <c r="F2155" i="62"/>
  <c r="F2147" i="62"/>
  <c r="F2139" i="62"/>
  <c r="F2131" i="62"/>
  <c r="F2123" i="62"/>
  <c r="F2115" i="62"/>
  <c r="F2107" i="62"/>
  <c r="F2833" i="62"/>
  <c r="F2769" i="62"/>
  <c r="F2705" i="62"/>
  <c r="F2641" i="62"/>
  <c r="F2585" i="62"/>
  <c r="F2572" i="62"/>
  <c r="F2553" i="62"/>
  <c r="F2544" i="62"/>
  <c r="F2508" i="62"/>
  <c r="F2489" i="62"/>
  <c r="F2480" i="62"/>
  <c r="F2450" i="62"/>
  <c r="F2442" i="62"/>
  <c r="F2434" i="62"/>
  <c r="F2426" i="62"/>
  <c r="F2418" i="62"/>
  <c r="F2410" i="62"/>
  <c r="F2402" i="62"/>
  <c r="F2394" i="62"/>
  <c r="F2386" i="62"/>
  <c r="F2378" i="62"/>
  <c r="F2370" i="62"/>
  <c r="F2362" i="62"/>
  <c r="F2354" i="62"/>
  <c r="F2346" i="62"/>
  <c r="F2338" i="62"/>
  <c r="F2330" i="62"/>
  <c r="F2322" i="62"/>
  <c r="F2314" i="62"/>
  <c r="F2306" i="62"/>
  <c r="F2298" i="62"/>
  <c r="F2290" i="62"/>
  <c r="F2282" i="62"/>
  <c r="F2274" i="62"/>
  <c r="F2266" i="62"/>
  <c r="F2258" i="62"/>
  <c r="F2250" i="62"/>
  <c r="F2242" i="62"/>
  <c r="F2234" i="62"/>
  <c r="F2226" i="62"/>
  <c r="F2218" i="62"/>
  <c r="F2210" i="62"/>
  <c r="F2202" i="62"/>
  <c r="F2194" i="62"/>
  <c r="F2186" i="62"/>
  <c r="F2178" i="62"/>
  <c r="F2170" i="62"/>
  <c r="F2162" i="62"/>
  <c r="F2154" i="62"/>
  <c r="F2146" i="62"/>
  <c r="F2138" i="62"/>
  <c r="F2130" i="62"/>
  <c r="F2122" i="62"/>
  <c r="F2114" i="62"/>
  <c r="F2106" i="62"/>
  <c r="F3380" i="62"/>
  <c r="F2863" i="62"/>
  <c r="F2809" i="62"/>
  <c r="F2745" i="62"/>
  <c r="F2681" i="62"/>
  <c r="F2617" i="62"/>
  <c r="F2592" i="62"/>
  <c r="F2564" i="62"/>
  <c r="F2545" i="62"/>
  <c r="F2536" i="62"/>
  <c r="F2500" i="62"/>
  <c r="F2481" i="62"/>
  <c r="F2449" i="62"/>
  <c r="F2441" i="62"/>
  <c r="F2433" i="62"/>
  <c r="F2425" i="62"/>
  <c r="F2417" i="62"/>
  <c r="F2409" i="62"/>
  <c r="F2401" i="62"/>
  <c r="F2393" i="62"/>
  <c r="F2385" i="62"/>
  <c r="F2377" i="62"/>
  <c r="F2369" i="62"/>
  <c r="F2361" i="62"/>
  <c r="F2353" i="62"/>
  <c r="F2345" i="62"/>
  <c r="F2337" i="62"/>
  <c r="F2329" i="62"/>
  <c r="F2321" i="62"/>
  <c r="F2313" i="62"/>
  <c r="F2305" i="62"/>
  <c r="F2297" i="62"/>
  <c r="F2289" i="62"/>
  <c r="F2281" i="62"/>
  <c r="F2273" i="62"/>
  <c r="F2265" i="62"/>
  <c r="F2257" i="62"/>
  <c r="F2249" i="62"/>
  <c r="F2241" i="62"/>
  <c r="F2233" i="62"/>
  <c r="F2225" i="62"/>
  <c r="F2217" i="62"/>
  <c r="F2209" i="62"/>
  <c r="F2201" i="62"/>
  <c r="F2193" i="62"/>
  <c r="F2185" i="62"/>
  <c r="F2177" i="62"/>
  <c r="F2169" i="62"/>
  <c r="F2161" i="62"/>
  <c r="F2153" i="62"/>
  <c r="F2145" i="62"/>
  <c r="F2137" i="62"/>
  <c r="F2129" i="62"/>
  <c r="F2121" i="62"/>
  <c r="F2113" i="62"/>
  <c r="F2105" i="62"/>
  <c r="F2849" i="62"/>
  <c r="F2785" i="62"/>
  <c r="F2721" i="62"/>
  <c r="F2657" i="62"/>
  <c r="F2593" i="62"/>
  <c r="F2556" i="62"/>
  <c r="F2537" i="62"/>
  <c r="F2528" i="62"/>
  <c r="F2492" i="62"/>
  <c r="F2468" i="62"/>
  <c r="F2466" i="62"/>
  <c r="F2465" i="62"/>
  <c r="F2464" i="62"/>
  <c r="F2448" i="62"/>
  <c r="F2440" i="62"/>
  <c r="F2432" i="62"/>
  <c r="F2424" i="62"/>
  <c r="F2416" i="62"/>
  <c r="F2408" i="62"/>
  <c r="F2400" i="62"/>
  <c r="F2392" i="62"/>
  <c r="F2384" i="62"/>
  <c r="F2376" i="62"/>
  <c r="F2368" i="62"/>
  <c r="F2360" i="62"/>
  <c r="F2352" i="62"/>
  <c r="F2344" i="62"/>
  <c r="F2336" i="62"/>
  <c r="F2328" i="62"/>
  <c r="F2320" i="62"/>
  <c r="F2312" i="62"/>
  <c r="F2304" i="62"/>
  <c r="F2296" i="62"/>
  <c r="F2288" i="62"/>
  <c r="F2280" i="62"/>
  <c r="F2272" i="62"/>
  <c r="F2264" i="62"/>
  <c r="F2256" i="62"/>
  <c r="F2248" i="62"/>
  <c r="F2240" i="62"/>
  <c r="F2232" i="62"/>
  <c r="F2224" i="62"/>
  <c r="F2216" i="62"/>
  <c r="F2859" i="62"/>
  <c r="F2825" i="62"/>
  <c r="F2761" i="62"/>
  <c r="F2697" i="62"/>
  <c r="F2633" i="62"/>
  <c r="F2600" i="62"/>
  <c r="F2548" i="62"/>
  <c r="F2529" i="62"/>
  <c r="F2520" i="62"/>
  <c r="F2484" i="62"/>
  <c r="F2462" i="62"/>
  <c r="F2461" i="62"/>
  <c r="F2460" i="62"/>
  <c r="F2447" i="62"/>
  <c r="F2439" i="62"/>
  <c r="F2431" i="62"/>
  <c r="F2423" i="62"/>
  <c r="F2415" i="62"/>
  <c r="F2407" i="62"/>
  <c r="F2399" i="62"/>
  <c r="F2391" i="62"/>
  <c r="F2383" i="62"/>
  <c r="F2375" i="62"/>
  <c r="F2367" i="62"/>
  <c r="F2359" i="62"/>
  <c r="F2351" i="62"/>
  <c r="F2343" i="62"/>
  <c r="F2335" i="62"/>
  <c r="F2327" i="62"/>
  <c r="F2319" i="62"/>
  <c r="F2311" i="62"/>
  <c r="F2303" i="62"/>
  <c r="F2295" i="62"/>
  <c r="F2287" i="62"/>
  <c r="F2279" i="62"/>
  <c r="F2271" i="62"/>
  <c r="F2263" i="62"/>
  <c r="F2255" i="62"/>
  <c r="F2247" i="62"/>
  <c r="F2239" i="62"/>
  <c r="F2231" i="62"/>
  <c r="F2223" i="62"/>
  <c r="F2215" i="62"/>
  <c r="F2207" i="62"/>
  <c r="F2199" i="62"/>
  <c r="F2191" i="62"/>
  <c r="F2183" i="62"/>
  <c r="F2175" i="62"/>
  <c r="F2167" i="62"/>
  <c r="F2159" i="62"/>
  <c r="F2151" i="62"/>
  <c r="F2143" i="62"/>
  <c r="F2135" i="62"/>
  <c r="F2127" i="62"/>
  <c r="F2119" i="62"/>
  <c r="F2926" i="62"/>
  <c r="F2909" i="62"/>
  <c r="F2801" i="62"/>
  <c r="F2737" i="62"/>
  <c r="F2673" i="62"/>
  <c r="F2601" i="62"/>
  <c r="F2540" i="62"/>
  <c r="F2521" i="62"/>
  <c r="F2512" i="62"/>
  <c r="F2472" i="62"/>
  <c r="F2458" i="62"/>
  <c r="F2457" i="62"/>
  <c r="F2456" i="62"/>
  <c r="F2446" i="62"/>
  <c r="F2438" i="62"/>
  <c r="F2430" i="62"/>
  <c r="F2422" i="62"/>
  <c r="F2414" i="62"/>
  <c r="F2406" i="62"/>
  <c r="F2398" i="62"/>
  <c r="F2390" i="62"/>
  <c r="F2382" i="62"/>
  <c r="F2374" i="62"/>
  <c r="F2366" i="62"/>
  <c r="F2358" i="62"/>
  <c r="F2350" i="62"/>
  <c r="F2342" i="62"/>
  <c r="F2334" i="62"/>
  <c r="F2326" i="62"/>
  <c r="F2318" i="62"/>
  <c r="F2310" i="62"/>
  <c r="F2302" i="62"/>
  <c r="F2294" i="62"/>
  <c r="F2286" i="62"/>
  <c r="F2278" i="62"/>
  <c r="F2270" i="62"/>
  <c r="F2262" i="62"/>
  <c r="F2254" i="62"/>
  <c r="F2246" i="62"/>
  <c r="F2238" i="62"/>
  <c r="F2230" i="62"/>
  <c r="F2222" i="62"/>
  <c r="F2214" i="62"/>
  <c r="F2206" i="62"/>
  <c r="F2198" i="62"/>
  <c r="F2190" i="62"/>
  <c r="F2182" i="62"/>
  <c r="F2174" i="62"/>
  <c r="F2166" i="62"/>
  <c r="F2158" i="62"/>
  <c r="F2150" i="62"/>
  <c r="F2142" i="62"/>
  <c r="F2134" i="62"/>
  <c r="F2126" i="62"/>
  <c r="F2118" i="62"/>
  <c r="F2110" i="62"/>
  <c r="F2102" i="62"/>
  <c r="F2910" i="62"/>
  <c r="F2841" i="62"/>
  <c r="F2777" i="62"/>
  <c r="F2713" i="62"/>
  <c r="F2649" i="62"/>
  <c r="F2608" i="62"/>
  <c r="F2576" i="62"/>
  <c r="F2568" i="62"/>
  <c r="F2532" i="62"/>
  <c r="F2513" i="62"/>
  <c r="F2504" i="62"/>
  <c r="F2474" i="62"/>
  <c r="F2473" i="62"/>
  <c r="F2454" i="62"/>
  <c r="F2453" i="62"/>
  <c r="F2445" i="62"/>
  <c r="F2437" i="62"/>
  <c r="F2429" i="62"/>
  <c r="F2421" i="62"/>
  <c r="F2413" i="62"/>
  <c r="F2405" i="62"/>
  <c r="F2397" i="62"/>
  <c r="F2389" i="62"/>
  <c r="F2381" i="62"/>
  <c r="F2373" i="62"/>
  <c r="F2365" i="62"/>
  <c r="F2357" i="62"/>
  <c r="F2349" i="62"/>
  <c r="F2341" i="62"/>
  <c r="F2333" i="62"/>
  <c r="F2325" i="62"/>
  <c r="F2317" i="62"/>
  <c r="F2309" i="62"/>
  <c r="F2301" i="62"/>
  <c r="F2293" i="62"/>
  <c r="F2285" i="62"/>
  <c r="F2277" i="62"/>
  <c r="F2269" i="62"/>
  <c r="F2261" i="62"/>
  <c r="F2253" i="62"/>
  <c r="F2245" i="62"/>
  <c r="F2237" i="62"/>
  <c r="F2229" i="62"/>
  <c r="F2221" i="62"/>
  <c r="F2213" i="62"/>
  <c r="F2505" i="62"/>
  <c r="F2496" i="62"/>
  <c r="F2452" i="62"/>
  <c r="F2388" i="62"/>
  <c r="F2324" i="62"/>
  <c r="F2260" i="62"/>
  <c r="F2192" i="62"/>
  <c r="F2173" i="62"/>
  <c r="F2164" i="62"/>
  <c r="F2128" i="62"/>
  <c r="F2099" i="62"/>
  <c r="F2091" i="62"/>
  <c r="F2083" i="62"/>
  <c r="F2075" i="62"/>
  <c r="F2067" i="62"/>
  <c r="F2059" i="62"/>
  <c r="F2051" i="62"/>
  <c r="F2043" i="62"/>
  <c r="F2035" i="62"/>
  <c r="F2027" i="62"/>
  <c r="F2019" i="62"/>
  <c r="F2011" i="62"/>
  <c r="F2003" i="62"/>
  <c r="F1995" i="62"/>
  <c r="F1987" i="62"/>
  <c r="F1979" i="62"/>
  <c r="F1971" i="62"/>
  <c r="F1963" i="62"/>
  <c r="F1955" i="62"/>
  <c r="F1947" i="62"/>
  <c r="F1939" i="62"/>
  <c r="F1931" i="62"/>
  <c r="F1923" i="62"/>
  <c r="F1915" i="62"/>
  <c r="F1907" i="62"/>
  <c r="F1899" i="62"/>
  <c r="F1891" i="62"/>
  <c r="F1883" i="62"/>
  <c r="F1875" i="62"/>
  <c r="F1867" i="62"/>
  <c r="F1859" i="62"/>
  <c r="F1851" i="62"/>
  <c r="F1843" i="62"/>
  <c r="F1835" i="62"/>
  <c r="F1827" i="62"/>
  <c r="F1819" i="62"/>
  <c r="F1811" i="62"/>
  <c r="F1803" i="62"/>
  <c r="F1795" i="62"/>
  <c r="F1787" i="62"/>
  <c r="F1779" i="62"/>
  <c r="F1771" i="62"/>
  <c r="F2817" i="62"/>
  <c r="F2428" i="62"/>
  <c r="F2364" i="62"/>
  <c r="F2300" i="62"/>
  <c r="F2236" i="62"/>
  <c r="F2184" i="62"/>
  <c r="F2165" i="62"/>
  <c r="F2156" i="62"/>
  <c r="F2120" i="62"/>
  <c r="F2109" i="62"/>
  <c r="F2108" i="62"/>
  <c r="F2098" i="62"/>
  <c r="F2090" i="62"/>
  <c r="F2082" i="62"/>
  <c r="F2074" i="62"/>
  <c r="F2066" i="62"/>
  <c r="F2058" i="62"/>
  <c r="F2050" i="62"/>
  <c r="F2042" i="62"/>
  <c r="F2034" i="62"/>
  <c r="F2026" i="62"/>
  <c r="F2018" i="62"/>
  <c r="F2010" i="62"/>
  <c r="F2002" i="62"/>
  <c r="F1994" i="62"/>
  <c r="F1986" i="62"/>
  <c r="F1978" i="62"/>
  <c r="F1970" i="62"/>
  <c r="F1962" i="62"/>
  <c r="F1954" i="62"/>
  <c r="F1946" i="62"/>
  <c r="F1938" i="62"/>
  <c r="F1930" i="62"/>
  <c r="F1922" i="62"/>
  <c r="F1914" i="62"/>
  <c r="F1906" i="62"/>
  <c r="F1898" i="62"/>
  <c r="F1890" i="62"/>
  <c r="F1882" i="62"/>
  <c r="F1874" i="62"/>
  <c r="F1866" i="62"/>
  <c r="F1858" i="62"/>
  <c r="F1850" i="62"/>
  <c r="F1842" i="62"/>
  <c r="F1834" i="62"/>
  <c r="F1826" i="62"/>
  <c r="F1818" i="62"/>
  <c r="F1810" i="62"/>
  <c r="F1802" i="62"/>
  <c r="F1794" i="62"/>
  <c r="F1786" i="62"/>
  <c r="F1778" i="62"/>
  <c r="F1770" i="62"/>
  <c r="F1762" i="62"/>
  <c r="F1754" i="62"/>
  <c r="F1746" i="62"/>
  <c r="F2625" i="62"/>
  <c r="F2404" i="62"/>
  <c r="F2340" i="62"/>
  <c r="F2276" i="62"/>
  <c r="F2176" i="62"/>
  <c r="F2157" i="62"/>
  <c r="F2148" i="62"/>
  <c r="F2112" i="62"/>
  <c r="F2111" i="62"/>
  <c r="F2097" i="62"/>
  <c r="F2089" i="62"/>
  <c r="F2081" i="62"/>
  <c r="F2073" i="62"/>
  <c r="F2065" i="62"/>
  <c r="F2057" i="62"/>
  <c r="F2049" i="62"/>
  <c r="F2041" i="62"/>
  <c r="F2033" i="62"/>
  <c r="F2025" i="62"/>
  <c r="F2017" i="62"/>
  <c r="F2009" i="62"/>
  <c r="F2001" i="62"/>
  <c r="F1993" i="62"/>
  <c r="F1985" i="62"/>
  <c r="F1977" i="62"/>
  <c r="F1969" i="62"/>
  <c r="F1961" i="62"/>
  <c r="F1953" i="62"/>
  <c r="F1945" i="62"/>
  <c r="F1937" i="62"/>
  <c r="F1929" i="62"/>
  <c r="F1921" i="62"/>
  <c r="F1913" i="62"/>
  <c r="F1905" i="62"/>
  <c r="F1897" i="62"/>
  <c r="F1889" i="62"/>
  <c r="F1881" i="62"/>
  <c r="F1873" i="62"/>
  <c r="F1865" i="62"/>
  <c r="F1857" i="62"/>
  <c r="F1849" i="62"/>
  <c r="F1841" i="62"/>
  <c r="F1833" i="62"/>
  <c r="F1825" i="62"/>
  <c r="F1817" i="62"/>
  <c r="F1809" i="62"/>
  <c r="F1801" i="62"/>
  <c r="F1793" i="62"/>
  <c r="F1785" i="62"/>
  <c r="F1777" i="62"/>
  <c r="F1769" i="62"/>
  <c r="F1761" i="62"/>
  <c r="F1753" i="62"/>
  <c r="F1745" i="62"/>
  <c r="F2609" i="62"/>
  <c r="F2476" i="62"/>
  <c r="F2444" i="62"/>
  <c r="F2380" i="62"/>
  <c r="F2316" i="62"/>
  <c r="F2252" i="62"/>
  <c r="F2212" i="62"/>
  <c r="F2204" i="62"/>
  <c r="F2168" i="62"/>
  <c r="F2149" i="62"/>
  <c r="F2140" i="62"/>
  <c r="F2096" i="62"/>
  <c r="F2088" i="62"/>
  <c r="F2080" i="62"/>
  <c r="F2072" i="62"/>
  <c r="F2064" i="62"/>
  <c r="F2056" i="62"/>
  <c r="F2048" i="62"/>
  <c r="F2040" i="62"/>
  <c r="F2032" i="62"/>
  <c r="F2024" i="62"/>
  <c r="F2016" i="62"/>
  <c r="F2008" i="62"/>
  <c r="F2000" i="62"/>
  <c r="F1992" i="62"/>
  <c r="F1984" i="62"/>
  <c r="F1976" i="62"/>
  <c r="F1968" i="62"/>
  <c r="F1960" i="62"/>
  <c r="F1952" i="62"/>
  <c r="F1944" i="62"/>
  <c r="F1936" i="62"/>
  <c r="F1928" i="62"/>
  <c r="F1920" i="62"/>
  <c r="F1912" i="62"/>
  <c r="F1904" i="62"/>
  <c r="F1896" i="62"/>
  <c r="F1888" i="62"/>
  <c r="F1880" i="62"/>
  <c r="F1872" i="62"/>
  <c r="F1864" i="62"/>
  <c r="F1856" i="62"/>
  <c r="F1848" i="62"/>
  <c r="F1840" i="62"/>
  <c r="F1832" i="62"/>
  <c r="F1824" i="62"/>
  <c r="F1816" i="62"/>
  <c r="F1808" i="62"/>
  <c r="F1800" i="62"/>
  <c r="F1792" i="62"/>
  <c r="F1784" i="62"/>
  <c r="F1776" i="62"/>
  <c r="F1768" i="62"/>
  <c r="F1760" i="62"/>
  <c r="F1752" i="62"/>
  <c r="F1744" i="62"/>
  <c r="F3017" i="62"/>
  <c r="F2753" i="62"/>
  <c r="F2524" i="62"/>
  <c r="F2420" i="62"/>
  <c r="F2356" i="62"/>
  <c r="F2292" i="62"/>
  <c r="F2228" i="62"/>
  <c r="F2205" i="62"/>
  <c r="F2196" i="62"/>
  <c r="F2160" i="62"/>
  <c r="F2141" i="62"/>
  <c r="F2132" i="62"/>
  <c r="F2095" i="62"/>
  <c r="F2087" i="62"/>
  <c r="F2079" i="62"/>
  <c r="F2071" i="62"/>
  <c r="F2063" i="62"/>
  <c r="F2055" i="62"/>
  <c r="F2047" i="62"/>
  <c r="F2039" i="62"/>
  <c r="F2031" i="62"/>
  <c r="F2023" i="62"/>
  <c r="F2015" i="62"/>
  <c r="F2007" i="62"/>
  <c r="F1999" i="62"/>
  <c r="F1991" i="62"/>
  <c r="F1983" i="62"/>
  <c r="F1975" i="62"/>
  <c r="F1967" i="62"/>
  <c r="F1959" i="62"/>
  <c r="F1951" i="62"/>
  <c r="F1943" i="62"/>
  <c r="F1935" i="62"/>
  <c r="F1927" i="62"/>
  <c r="F1919" i="62"/>
  <c r="F1911" i="62"/>
  <c r="F1903" i="62"/>
  <c r="F1895" i="62"/>
  <c r="F1887" i="62"/>
  <c r="F1879" i="62"/>
  <c r="F1871" i="62"/>
  <c r="F1863" i="62"/>
  <c r="F1855" i="62"/>
  <c r="F1847" i="62"/>
  <c r="F1839" i="62"/>
  <c r="F1831" i="62"/>
  <c r="F2396" i="62"/>
  <c r="F2332" i="62"/>
  <c r="F2268" i="62"/>
  <c r="F2197" i="62"/>
  <c r="F2188" i="62"/>
  <c r="F2152" i="62"/>
  <c r="F2133" i="62"/>
  <c r="F2124" i="62"/>
  <c r="F2094" i="62"/>
  <c r="F2086" i="62"/>
  <c r="F2078" i="62"/>
  <c r="F2070" i="62"/>
  <c r="F2062" i="62"/>
  <c r="F2054" i="62"/>
  <c r="F2046" i="62"/>
  <c r="F2038" i="62"/>
  <c r="F2030" i="62"/>
  <c r="F2022" i="62"/>
  <c r="F2014" i="62"/>
  <c r="F2006" i="62"/>
  <c r="F1998" i="62"/>
  <c r="F1990" i="62"/>
  <c r="F1982" i="62"/>
  <c r="F1974" i="62"/>
  <c r="F1966" i="62"/>
  <c r="F1958" i="62"/>
  <c r="F1950" i="62"/>
  <c r="F1942" i="62"/>
  <c r="F1934" i="62"/>
  <c r="F1926" i="62"/>
  <c r="F1918" i="62"/>
  <c r="F1910" i="62"/>
  <c r="F1902" i="62"/>
  <c r="F1894" i="62"/>
  <c r="F1886" i="62"/>
  <c r="F1878" i="62"/>
  <c r="F1870" i="62"/>
  <c r="F1862" i="62"/>
  <c r="F1854" i="62"/>
  <c r="F1846" i="62"/>
  <c r="F1838" i="62"/>
  <c r="F1830" i="62"/>
  <c r="F1822" i="62"/>
  <c r="F2577" i="62"/>
  <c r="F2436" i="62"/>
  <c r="F2372" i="62"/>
  <c r="F2308" i="62"/>
  <c r="F2244" i="62"/>
  <c r="F2208" i="62"/>
  <c r="F2189" i="62"/>
  <c r="F2180" i="62"/>
  <c r="F2144" i="62"/>
  <c r="F2125" i="62"/>
  <c r="F2116" i="62"/>
  <c r="F2104" i="62"/>
  <c r="F2103" i="62"/>
  <c r="F2093" i="62"/>
  <c r="F2085" i="62"/>
  <c r="F2077" i="62"/>
  <c r="F2069" i="62"/>
  <c r="F2061" i="62"/>
  <c r="F2053" i="62"/>
  <c r="F2045" i="62"/>
  <c r="F2037" i="62"/>
  <c r="F2029" i="62"/>
  <c r="F2021" i="62"/>
  <c r="F2013" i="62"/>
  <c r="F2005" i="62"/>
  <c r="F1997" i="62"/>
  <c r="F1989" i="62"/>
  <c r="F1981" i="62"/>
  <c r="F1973" i="62"/>
  <c r="F1965" i="62"/>
  <c r="F1957" i="62"/>
  <c r="F1949" i="62"/>
  <c r="F1941" i="62"/>
  <c r="F1933" i="62"/>
  <c r="F1925" i="62"/>
  <c r="F1917" i="62"/>
  <c r="F1909" i="62"/>
  <c r="F1901" i="62"/>
  <c r="F1893" i="62"/>
  <c r="F1885" i="62"/>
  <c r="F1877" i="62"/>
  <c r="F1869" i="62"/>
  <c r="F1861" i="62"/>
  <c r="F1853" i="62"/>
  <c r="F1845" i="62"/>
  <c r="F1837" i="62"/>
  <c r="F1829" i="62"/>
  <c r="F1821" i="62"/>
  <c r="F1813" i="62"/>
  <c r="F1805" i="62"/>
  <c r="F1797" i="62"/>
  <c r="F1789" i="62"/>
  <c r="F1781" i="62"/>
  <c r="F1773" i="62"/>
  <c r="F1765" i="62"/>
  <c r="F1757" i="62"/>
  <c r="F1749" i="62"/>
  <c r="F1741" i="62"/>
  <c r="F2412" i="62"/>
  <c r="F2117" i="62"/>
  <c r="F2060" i="62"/>
  <c r="F1996" i="62"/>
  <c r="F1932" i="62"/>
  <c r="F1868" i="62"/>
  <c r="F1823" i="62"/>
  <c r="F1799" i="62"/>
  <c r="F1798" i="62"/>
  <c r="F1780" i="62"/>
  <c r="F1759" i="62"/>
  <c r="F1758" i="62"/>
  <c r="F1743" i="62"/>
  <c r="F1742" i="62"/>
  <c r="F1739" i="62"/>
  <c r="F1731" i="62"/>
  <c r="F1723" i="62"/>
  <c r="F1715" i="62"/>
  <c r="F1707" i="62"/>
  <c r="F1699" i="62"/>
  <c r="F1691" i="62"/>
  <c r="F1683" i="62"/>
  <c r="F1675" i="62"/>
  <c r="F1667" i="62"/>
  <c r="F1659" i="62"/>
  <c r="F1651" i="62"/>
  <c r="F1643" i="62"/>
  <c r="F1635" i="62"/>
  <c r="F1627" i="62"/>
  <c r="F1619" i="62"/>
  <c r="F1611" i="62"/>
  <c r="F1603" i="62"/>
  <c r="F1595" i="62"/>
  <c r="F1587" i="62"/>
  <c r="F1579" i="62"/>
  <c r="F1571" i="62"/>
  <c r="F1563" i="62"/>
  <c r="F1555" i="62"/>
  <c r="F1547" i="62"/>
  <c r="F1539" i="62"/>
  <c r="F1531" i="62"/>
  <c r="F1523" i="62"/>
  <c r="F1515" i="62"/>
  <c r="F1507" i="62"/>
  <c r="F1499" i="62"/>
  <c r="F1491" i="62"/>
  <c r="F1483" i="62"/>
  <c r="F1475" i="62"/>
  <c r="F1467" i="62"/>
  <c r="F1459" i="62"/>
  <c r="F1451" i="62"/>
  <c r="F1443" i="62"/>
  <c r="F1435" i="62"/>
  <c r="F1427" i="62"/>
  <c r="F1419" i="62"/>
  <c r="F1411" i="62"/>
  <c r="F1403" i="62"/>
  <c r="F1395" i="62"/>
  <c r="F1387" i="62"/>
  <c r="F1379" i="62"/>
  <c r="F2220" i="62"/>
  <c r="F2100" i="62"/>
  <c r="F2036" i="62"/>
  <c r="F1972" i="62"/>
  <c r="F1908" i="62"/>
  <c r="F1844" i="62"/>
  <c r="F1791" i="62"/>
  <c r="F1790" i="62"/>
  <c r="F1772" i="62"/>
  <c r="F1738" i="62"/>
  <c r="F1730" i="62"/>
  <c r="F1722" i="62"/>
  <c r="F1714" i="62"/>
  <c r="F1706" i="62"/>
  <c r="F1698" i="62"/>
  <c r="F1690" i="62"/>
  <c r="F1682" i="62"/>
  <c r="F1674" i="62"/>
  <c r="F1666" i="62"/>
  <c r="F1658" i="62"/>
  <c r="F1650" i="62"/>
  <c r="F1642" i="62"/>
  <c r="F1634" i="62"/>
  <c r="F1626" i="62"/>
  <c r="F1618" i="62"/>
  <c r="F1610" i="62"/>
  <c r="F1602" i="62"/>
  <c r="F1594" i="62"/>
  <c r="F1586" i="62"/>
  <c r="F1578" i="62"/>
  <c r="F1570" i="62"/>
  <c r="F1562" i="62"/>
  <c r="F1554" i="62"/>
  <c r="F1546" i="62"/>
  <c r="F1538" i="62"/>
  <c r="F1530" i="62"/>
  <c r="F1522" i="62"/>
  <c r="F1514" i="62"/>
  <c r="F1506" i="62"/>
  <c r="F1498" i="62"/>
  <c r="F1490" i="62"/>
  <c r="F1482" i="62"/>
  <c r="F1474" i="62"/>
  <c r="F1466" i="62"/>
  <c r="F1458" i="62"/>
  <c r="F1450" i="62"/>
  <c r="F1442" i="62"/>
  <c r="F1434" i="62"/>
  <c r="F1426" i="62"/>
  <c r="F1418" i="62"/>
  <c r="F1410" i="62"/>
  <c r="F1402" i="62"/>
  <c r="F1394" i="62"/>
  <c r="F1386" i="62"/>
  <c r="F1378" i="62"/>
  <c r="F2101" i="62"/>
  <c r="F2076" i="62"/>
  <c r="F2012" i="62"/>
  <c r="F1948" i="62"/>
  <c r="F1884" i="62"/>
  <c r="F1783" i="62"/>
  <c r="F1782" i="62"/>
  <c r="F1737" i="62"/>
  <c r="F1729" i="62"/>
  <c r="F1721" i="62"/>
  <c r="F1713" i="62"/>
  <c r="F1705" i="62"/>
  <c r="F1697" i="62"/>
  <c r="F1689" i="62"/>
  <c r="F1681" i="62"/>
  <c r="F1673" i="62"/>
  <c r="F1665" i="62"/>
  <c r="F1657" i="62"/>
  <c r="F1649" i="62"/>
  <c r="F1641" i="62"/>
  <c r="F1633" i="62"/>
  <c r="F1625" i="62"/>
  <c r="F1617" i="62"/>
  <c r="F1609" i="62"/>
  <c r="F1601" i="62"/>
  <c r="F1593" i="62"/>
  <c r="F1585" i="62"/>
  <c r="F1577" i="62"/>
  <c r="F1569" i="62"/>
  <c r="F1561" i="62"/>
  <c r="F1553" i="62"/>
  <c r="F1545" i="62"/>
  <c r="F1537" i="62"/>
  <c r="F1529" i="62"/>
  <c r="F1521" i="62"/>
  <c r="F1513" i="62"/>
  <c r="F1505" i="62"/>
  <c r="F1497" i="62"/>
  <c r="F1489" i="62"/>
  <c r="F1481" i="62"/>
  <c r="F1473" i="62"/>
  <c r="F1465" i="62"/>
  <c r="F1457" i="62"/>
  <c r="F1449" i="62"/>
  <c r="F1441" i="62"/>
  <c r="F1433" i="62"/>
  <c r="F1425" i="62"/>
  <c r="F1417" i="62"/>
  <c r="F1409" i="62"/>
  <c r="F1401" i="62"/>
  <c r="F1393" i="62"/>
  <c r="F1385" i="62"/>
  <c r="F1377" i="62"/>
  <c r="F2861" i="62"/>
  <c r="F2348" i="62"/>
  <c r="F2200" i="62"/>
  <c r="F2052" i="62"/>
  <c r="F1988" i="62"/>
  <c r="F1924" i="62"/>
  <c r="F1860" i="62"/>
  <c r="F1775" i="62"/>
  <c r="F1774" i="62"/>
  <c r="F1764" i="62"/>
  <c r="F1763" i="62"/>
  <c r="F1748" i="62"/>
  <c r="F1747" i="62"/>
  <c r="F1736" i="62"/>
  <c r="F1728" i="62"/>
  <c r="F1720" i="62"/>
  <c r="F1712" i="62"/>
  <c r="F1704" i="62"/>
  <c r="F1696" i="62"/>
  <c r="F1688" i="62"/>
  <c r="F1680" i="62"/>
  <c r="F1672" i="62"/>
  <c r="F1664" i="62"/>
  <c r="F1656" i="62"/>
  <c r="F1648" i="62"/>
  <c r="F1640" i="62"/>
  <c r="F1632" i="62"/>
  <c r="F1624" i="62"/>
  <c r="F1616" i="62"/>
  <c r="F1608" i="62"/>
  <c r="F1600" i="62"/>
  <c r="F1592" i="62"/>
  <c r="F1584" i="62"/>
  <c r="F1576" i="62"/>
  <c r="F1568" i="62"/>
  <c r="F1560" i="62"/>
  <c r="F1552" i="62"/>
  <c r="F1544" i="62"/>
  <c r="F1536" i="62"/>
  <c r="F1528" i="62"/>
  <c r="F1520" i="62"/>
  <c r="F1512" i="62"/>
  <c r="F1504" i="62"/>
  <c r="F1496" i="62"/>
  <c r="F1488" i="62"/>
  <c r="F1480" i="62"/>
  <c r="F1472" i="62"/>
  <c r="F1464" i="62"/>
  <c r="F1456" i="62"/>
  <c r="F1448" i="62"/>
  <c r="F1440" i="62"/>
  <c r="F1432" i="62"/>
  <c r="F1424" i="62"/>
  <c r="F1416" i="62"/>
  <c r="F1408" i="62"/>
  <c r="F1400" i="62"/>
  <c r="F1392" i="62"/>
  <c r="F1384" i="62"/>
  <c r="F1376" i="62"/>
  <c r="F2689" i="62"/>
  <c r="F2560" i="62"/>
  <c r="F2284" i="62"/>
  <c r="F2044" i="62"/>
  <c r="F1980" i="62"/>
  <c r="F1916" i="62"/>
  <c r="F1852" i="62"/>
  <c r="F1815" i="62"/>
  <c r="F1814" i="62"/>
  <c r="F1796" i="62"/>
  <c r="F1733" i="62"/>
  <c r="F1725" i="62"/>
  <c r="F1717" i="62"/>
  <c r="F1709" i="62"/>
  <c r="F1701" i="62"/>
  <c r="F1693" i="62"/>
  <c r="F1685" i="62"/>
  <c r="F1677" i="62"/>
  <c r="F1669" i="62"/>
  <c r="F1661" i="62"/>
  <c r="F1653" i="62"/>
  <c r="F1645" i="62"/>
  <c r="F1637" i="62"/>
  <c r="F1629" i="62"/>
  <c r="F1621" i="62"/>
  <c r="F1613" i="62"/>
  <c r="F1605" i="62"/>
  <c r="F1597" i="62"/>
  <c r="F1589" i="62"/>
  <c r="F1581" i="62"/>
  <c r="F1573" i="62"/>
  <c r="F1565" i="62"/>
  <c r="F1557" i="62"/>
  <c r="F1549" i="62"/>
  <c r="F1541" i="62"/>
  <c r="F1533" i="62"/>
  <c r="F1525" i="62"/>
  <c r="F1517" i="62"/>
  <c r="F1509" i="62"/>
  <c r="F1501" i="62"/>
  <c r="F1493" i="62"/>
  <c r="F1485" i="62"/>
  <c r="F1477" i="62"/>
  <c r="F1469" i="62"/>
  <c r="F1461" i="62"/>
  <c r="F1453" i="62"/>
  <c r="F1445" i="62"/>
  <c r="F1437" i="62"/>
  <c r="F1429" i="62"/>
  <c r="F1421" i="62"/>
  <c r="F1413" i="62"/>
  <c r="F1405" i="62"/>
  <c r="F2181" i="62"/>
  <c r="F2068" i="62"/>
  <c r="F1956" i="62"/>
  <c r="F1836" i="62"/>
  <c r="F1807" i="62"/>
  <c r="F1724" i="62"/>
  <c r="F1679" i="62"/>
  <c r="F1678" i="62"/>
  <c r="F1660" i="62"/>
  <c r="F1615" i="62"/>
  <c r="F1614" i="62"/>
  <c r="F1596" i="62"/>
  <c r="F1551" i="62"/>
  <c r="F1550" i="62"/>
  <c r="F1532" i="62"/>
  <c r="F1487" i="62"/>
  <c r="F1486" i="62"/>
  <c r="F1468" i="62"/>
  <c r="F1439" i="62"/>
  <c r="F1407" i="62"/>
  <c r="F1398" i="62"/>
  <c r="F1374" i="62"/>
  <c r="F1369" i="62"/>
  <c r="F1361" i="62"/>
  <c r="F1353" i="62"/>
  <c r="F1345" i="62"/>
  <c r="F1337" i="62"/>
  <c r="F1329" i="62"/>
  <c r="F1321" i="62"/>
  <c r="F1313" i="62"/>
  <c r="F1305" i="62"/>
  <c r="F1297" i="62"/>
  <c r="F1289" i="62"/>
  <c r="F1281" i="62"/>
  <c r="F1273" i="62"/>
  <c r="F1265" i="62"/>
  <c r="F1257" i="62"/>
  <c r="F1249" i="62"/>
  <c r="F1241" i="62"/>
  <c r="F1233" i="62"/>
  <c r="F1225" i="62"/>
  <c r="F1217" i="62"/>
  <c r="F1209" i="62"/>
  <c r="F1201" i="62"/>
  <c r="F1193" i="62"/>
  <c r="F1185" i="62"/>
  <c r="F1177" i="62"/>
  <c r="F1169" i="62"/>
  <c r="F1161" i="62"/>
  <c r="F1153" i="62"/>
  <c r="F1145" i="62"/>
  <c r="F1137" i="62"/>
  <c r="F1129" i="62"/>
  <c r="F1121" i="62"/>
  <c r="F1113" i="62"/>
  <c r="F2136" i="62"/>
  <c r="F2004" i="62"/>
  <c r="F1892" i="62"/>
  <c r="F1788" i="62"/>
  <c r="F1735" i="62"/>
  <c r="F1734" i="62"/>
  <c r="F1716" i="62"/>
  <c r="F1671" i="62"/>
  <c r="F1670" i="62"/>
  <c r="F1652" i="62"/>
  <c r="F1607" i="62"/>
  <c r="F1606" i="62"/>
  <c r="F1588" i="62"/>
  <c r="F1543" i="62"/>
  <c r="F1542" i="62"/>
  <c r="F1524" i="62"/>
  <c r="F1479" i="62"/>
  <c r="F1478" i="62"/>
  <c r="F1460" i="62"/>
  <c r="F1446" i="62"/>
  <c r="F1420" i="62"/>
  <c r="F1414" i="62"/>
  <c r="F1399" i="62"/>
  <c r="F1389" i="62"/>
  <c r="F1388" i="62"/>
  <c r="F1375" i="62"/>
  <c r="F1368" i="62"/>
  <c r="F1360" i="62"/>
  <c r="F1352" i="62"/>
  <c r="F1344" i="62"/>
  <c r="F1336" i="62"/>
  <c r="F1328" i="62"/>
  <c r="F1320" i="62"/>
  <c r="F1312" i="62"/>
  <c r="F1304" i="62"/>
  <c r="F1296" i="62"/>
  <c r="F1288" i="62"/>
  <c r="F1280" i="62"/>
  <c r="F1272" i="62"/>
  <c r="F1264" i="62"/>
  <c r="F1256" i="62"/>
  <c r="F1248" i="62"/>
  <c r="F1240" i="62"/>
  <c r="F1232" i="62"/>
  <c r="F1224" i="62"/>
  <c r="F1216" i="62"/>
  <c r="F1208" i="62"/>
  <c r="F1200" i="62"/>
  <c r="F1192" i="62"/>
  <c r="F1184" i="62"/>
  <c r="F1176" i="62"/>
  <c r="F1168" i="62"/>
  <c r="F1160" i="62"/>
  <c r="F1152" i="62"/>
  <c r="F1144" i="62"/>
  <c r="F1136" i="62"/>
  <c r="F1128" i="62"/>
  <c r="F1120" i="62"/>
  <c r="F1112" i="62"/>
  <c r="F1940" i="62"/>
  <c r="F1828" i="62"/>
  <c r="F1756" i="62"/>
  <c r="F1755" i="62"/>
  <c r="F1727" i="62"/>
  <c r="F1726" i="62"/>
  <c r="F1708" i="62"/>
  <c r="F1663" i="62"/>
  <c r="F1662" i="62"/>
  <c r="F1644" i="62"/>
  <c r="F1599" i="62"/>
  <c r="F1598" i="62"/>
  <c r="F1580" i="62"/>
  <c r="F1535" i="62"/>
  <c r="F1534" i="62"/>
  <c r="F1516" i="62"/>
  <c r="F1471" i="62"/>
  <c r="F1470" i="62"/>
  <c r="F1452" i="62"/>
  <c r="F1447" i="62"/>
  <c r="F1415" i="62"/>
  <c r="F1390" i="62"/>
  <c r="F1367" i="62"/>
  <c r="F1359" i="62"/>
  <c r="F1351" i="62"/>
  <c r="F1343" i="62"/>
  <c r="F1335" i="62"/>
  <c r="F1327" i="62"/>
  <c r="F1319" i="62"/>
  <c r="F1311" i="62"/>
  <c r="F1303" i="62"/>
  <c r="F1295" i="62"/>
  <c r="F1287" i="62"/>
  <c r="F1279" i="62"/>
  <c r="F1271" i="62"/>
  <c r="F1263" i="62"/>
  <c r="F1255" i="62"/>
  <c r="F1247" i="62"/>
  <c r="F1239" i="62"/>
  <c r="F1231" i="62"/>
  <c r="F1223" i="62"/>
  <c r="F1215" i="62"/>
  <c r="F1207" i="62"/>
  <c r="F1199" i="62"/>
  <c r="F1191" i="62"/>
  <c r="F1183" i="62"/>
  <c r="F1175" i="62"/>
  <c r="F1167" i="62"/>
  <c r="F1159" i="62"/>
  <c r="F1151" i="62"/>
  <c r="F1143" i="62"/>
  <c r="F1135" i="62"/>
  <c r="F1127" i="62"/>
  <c r="F1119" i="62"/>
  <c r="F1111" i="62"/>
  <c r="F2569" i="62"/>
  <c r="F1876" i="62"/>
  <c r="F1820" i="62"/>
  <c r="F1751" i="62"/>
  <c r="F1750" i="62"/>
  <c r="F1719" i="62"/>
  <c r="F1718" i="62"/>
  <c r="F1700" i="62"/>
  <c r="F1655" i="62"/>
  <c r="F1654" i="62"/>
  <c r="F1636" i="62"/>
  <c r="F1591" i="62"/>
  <c r="F1590" i="62"/>
  <c r="F1572" i="62"/>
  <c r="F1527" i="62"/>
  <c r="F1526" i="62"/>
  <c r="F1508" i="62"/>
  <c r="F1463" i="62"/>
  <c r="F1462" i="62"/>
  <c r="F1428" i="62"/>
  <c r="F1422" i="62"/>
  <c r="F1391" i="62"/>
  <c r="F1366" i="62"/>
  <c r="F1358" i="62"/>
  <c r="F1350" i="62"/>
  <c r="F1342" i="62"/>
  <c r="F1334" i="62"/>
  <c r="F1326" i="62"/>
  <c r="F1318" i="62"/>
  <c r="F1310" i="62"/>
  <c r="F1302" i="62"/>
  <c r="F1294" i="62"/>
  <c r="F1286" i="62"/>
  <c r="F1278" i="62"/>
  <c r="F1270" i="62"/>
  <c r="F1262" i="62"/>
  <c r="F1254" i="62"/>
  <c r="F1246" i="62"/>
  <c r="F1238" i="62"/>
  <c r="F1230" i="62"/>
  <c r="F1222" i="62"/>
  <c r="F1214" i="62"/>
  <c r="F1206" i="62"/>
  <c r="F1198" i="62"/>
  <c r="F1190" i="62"/>
  <c r="F1182" i="62"/>
  <c r="F1174" i="62"/>
  <c r="F1166" i="62"/>
  <c r="F1158" i="62"/>
  <c r="F1150" i="62"/>
  <c r="F1142" i="62"/>
  <c r="F1134" i="62"/>
  <c r="F1126" i="62"/>
  <c r="F1118" i="62"/>
  <c r="F1110" i="62"/>
  <c r="F2092" i="62"/>
  <c r="F1804" i="62"/>
  <c r="F1711" i="62"/>
  <c r="F1710" i="62"/>
  <c r="F1692" i="62"/>
  <c r="F1647" i="62"/>
  <c r="F1646" i="62"/>
  <c r="F1628" i="62"/>
  <c r="F1583" i="62"/>
  <c r="F1582" i="62"/>
  <c r="F1564" i="62"/>
  <c r="F1519" i="62"/>
  <c r="F1518" i="62"/>
  <c r="F1500" i="62"/>
  <c r="F1455" i="62"/>
  <c r="F1454" i="62"/>
  <c r="F1423" i="62"/>
  <c r="F1381" i="62"/>
  <c r="F1380" i="62"/>
  <c r="F1365" i="62"/>
  <c r="F1357" i="62"/>
  <c r="F1349" i="62"/>
  <c r="F1341" i="62"/>
  <c r="F1333" i="62"/>
  <c r="F1325" i="62"/>
  <c r="F1317" i="62"/>
  <c r="F1309" i="62"/>
  <c r="F1301" i="62"/>
  <c r="F1293" i="62"/>
  <c r="F1285" i="62"/>
  <c r="F1277" i="62"/>
  <c r="F1269" i="62"/>
  <c r="F1261" i="62"/>
  <c r="F1253" i="62"/>
  <c r="F1245" i="62"/>
  <c r="F1237" i="62"/>
  <c r="F1229" i="62"/>
  <c r="F1221" i="62"/>
  <c r="F1213" i="62"/>
  <c r="F1205" i="62"/>
  <c r="F1197" i="62"/>
  <c r="F1189" i="62"/>
  <c r="F1181" i="62"/>
  <c r="F1173" i="62"/>
  <c r="F1165" i="62"/>
  <c r="F1157" i="62"/>
  <c r="F1149" i="62"/>
  <c r="F1141" i="62"/>
  <c r="F1133" i="62"/>
  <c r="F1125" i="62"/>
  <c r="F1117" i="62"/>
  <c r="F1109" i="62"/>
  <c r="F2084" i="62"/>
  <c r="F1964" i="62"/>
  <c r="F1812" i="62"/>
  <c r="F1740" i="62"/>
  <c r="F1695" i="62"/>
  <c r="F1694" i="62"/>
  <c r="F1676" i="62"/>
  <c r="F1631" i="62"/>
  <c r="F1630" i="62"/>
  <c r="F1612" i="62"/>
  <c r="F1567" i="62"/>
  <c r="F1566" i="62"/>
  <c r="F1548" i="62"/>
  <c r="F1503" i="62"/>
  <c r="F1502" i="62"/>
  <c r="F1484" i="62"/>
  <c r="F1431" i="62"/>
  <c r="F1383" i="62"/>
  <c r="F1363" i="62"/>
  <c r="F1355" i="62"/>
  <c r="F1347" i="62"/>
  <c r="F1339" i="62"/>
  <c r="F1331" i="62"/>
  <c r="F1323" i="62"/>
  <c r="F1315" i="62"/>
  <c r="F1307" i="62"/>
  <c r="F1299" i="62"/>
  <c r="F1291" i="62"/>
  <c r="F1283" i="62"/>
  <c r="F1275" i="62"/>
  <c r="F1267" i="62"/>
  <c r="F1259" i="62"/>
  <c r="F1251" i="62"/>
  <c r="F1243" i="62"/>
  <c r="F1235" i="62"/>
  <c r="F1227" i="62"/>
  <c r="F1219" i="62"/>
  <c r="F1211" i="62"/>
  <c r="F1203" i="62"/>
  <c r="F1195" i="62"/>
  <c r="F1187" i="62"/>
  <c r="F1179" i="62"/>
  <c r="F1171" i="62"/>
  <c r="F1163" i="62"/>
  <c r="F1155" i="62"/>
  <c r="F1147" i="62"/>
  <c r="F1139" i="62"/>
  <c r="F1131" i="62"/>
  <c r="F1123" i="62"/>
  <c r="F1115" i="62"/>
  <c r="F2172" i="62"/>
  <c r="F2020" i="62"/>
  <c r="F1900" i="62"/>
  <c r="F1806" i="62"/>
  <c r="F1767" i="62"/>
  <c r="F1766" i="62"/>
  <c r="F1732" i="62"/>
  <c r="F1687" i="62"/>
  <c r="F1686" i="62"/>
  <c r="F1668" i="62"/>
  <c r="F1623" i="62"/>
  <c r="F1622" i="62"/>
  <c r="F1604" i="62"/>
  <c r="F1559" i="62"/>
  <c r="F1558" i="62"/>
  <c r="F1540" i="62"/>
  <c r="F1495" i="62"/>
  <c r="F1494" i="62"/>
  <c r="F1476" i="62"/>
  <c r="F1444" i="62"/>
  <c r="F1438" i="62"/>
  <c r="F1412" i="62"/>
  <c r="F1406" i="62"/>
  <c r="F1397" i="62"/>
  <c r="F1396" i="62"/>
  <c r="F1373" i="62"/>
  <c r="F1372" i="62"/>
  <c r="F1371" i="62"/>
  <c r="F1370" i="62"/>
  <c r="F1362" i="62"/>
  <c r="F1354" i="62"/>
  <c r="F1346" i="62"/>
  <c r="F1338" i="62"/>
  <c r="F1330" i="62"/>
  <c r="F1322" i="62"/>
  <c r="F1314" i="62"/>
  <c r="F1306" i="62"/>
  <c r="F1298" i="62"/>
  <c r="F1290" i="62"/>
  <c r="F1282" i="62"/>
  <c r="F1274" i="62"/>
  <c r="F1266" i="62"/>
  <c r="F1258" i="62"/>
  <c r="F1250" i="62"/>
  <c r="F1242" i="62"/>
  <c r="F1234" i="62"/>
  <c r="F1226" i="62"/>
  <c r="F1218" i="62"/>
  <c r="F1210" i="62"/>
  <c r="F1202" i="62"/>
  <c r="F1194" i="62"/>
  <c r="F1186" i="62"/>
  <c r="F1178" i="62"/>
  <c r="F1170" i="62"/>
  <c r="F1162" i="62"/>
  <c r="F1154" i="62"/>
  <c r="F1146" i="62"/>
  <c r="F1138" i="62"/>
  <c r="F1130" i="62"/>
  <c r="F1122" i="62"/>
  <c r="F1114" i="62"/>
  <c r="F1511" i="62"/>
  <c r="F1332" i="62"/>
  <c r="F1268" i="62"/>
  <c r="F1204" i="62"/>
  <c r="F1140" i="62"/>
  <c r="F1105" i="62"/>
  <c r="F1097" i="62"/>
  <c r="F1089" i="62"/>
  <c r="F1081" i="62"/>
  <c r="F1073" i="62"/>
  <c r="F1065" i="62"/>
  <c r="F1057" i="62"/>
  <c r="F1049" i="62"/>
  <c r="F1041" i="62"/>
  <c r="F1033" i="62"/>
  <c r="F1025" i="62"/>
  <c r="F1017" i="62"/>
  <c r="F1009" i="62"/>
  <c r="F1001" i="62"/>
  <c r="F993" i="62"/>
  <c r="F985" i="62"/>
  <c r="F977" i="62"/>
  <c r="F969" i="62"/>
  <c r="F961" i="62"/>
  <c r="F953" i="62"/>
  <c r="F945" i="62"/>
  <c r="F937" i="62"/>
  <c r="F929" i="62"/>
  <c r="F921" i="62"/>
  <c r="F913" i="62"/>
  <c r="F905" i="62"/>
  <c r="F897" i="62"/>
  <c r="F889" i="62"/>
  <c r="F881" i="62"/>
  <c r="F873" i="62"/>
  <c r="F865" i="62"/>
  <c r="F857" i="62"/>
  <c r="F849" i="62"/>
  <c r="F841" i="62"/>
  <c r="F833" i="62"/>
  <c r="F825" i="62"/>
  <c r="F817" i="62"/>
  <c r="F809" i="62"/>
  <c r="F801" i="62"/>
  <c r="F793" i="62"/>
  <c r="F785" i="62"/>
  <c r="F777" i="62"/>
  <c r="F1684" i="62"/>
  <c r="F1382" i="62"/>
  <c r="F1308" i="62"/>
  <c r="F1244" i="62"/>
  <c r="F1180" i="62"/>
  <c r="F1116" i="62"/>
  <c r="F1104" i="62"/>
  <c r="F1096" i="62"/>
  <c r="F1088" i="62"/>
  <c r="F1080" i="62"/>
  <c r="F1072" i="62"/>
  <c r="F1064" i="62"/>
  <c r="F1056" i="62"/>
  <c r="F1048" i="62"/>
  <c r="F1040" i="62"/>
  <c r="F1032" i="62"/>
  <c r="F1024" i="62"/>
  <c r="F1016" i="62"/>
  <c r="F1008" i="62"/>
  <c r="F1000" i="62"/>
  <c r="F992" i="62"/>
  <c r="F984" i="62"/>
  <c r="F976" i="62"/>
  <c r="F968" i="62"/>
  <c r="F960" i="62"/>
  <c r="F952" i="62"/>
  <c r="F944" i="62"/>
  <c r="F936" i="62"/>
  <c r="F928" i="62"/>
  <c r="F920" i="62"/>
  <c r="F912" i="62"/>
  <c r="F904" i="62"/>
  <c r="F896" i="62"/>
  <c r="F888" i="62"/>
  <c r="F880" i="62"/>
  <c r="F872" i="62"/>
  <c r="F864" i="62"/>
  <c r="F856" i="62"/>
  <c r="F848" i="62"/>
  <c r="F840" i="62"/>
  <c r="F832" i="62"/>
  <c r="F824" i="62"/>
  <c r="F816" i="62"/>
  <c r="F808" i="62"/>
  <c r="F800" i="62"/>
  <c r="F792" i="62"/>
  <c r="F784" i="62"/>
  <c r="F776" i="62"/>
  <c r="F768" i="62"/>
  <c r="F760" i="62"/>
  <c r="F752" i="62"/>
  <c r="F744" i="62"/>
  <c r="F736" i="62"/>
  <c r="F728" i="62"/>
  <c r="F720" i="62"/>
  <c r="F712" i="62"/>
  <c r="F704" i="62"/>
  <c r="F696" i="62"/>
  <c r="F688" i="62"/>
  <c r="F680" i="62"/>
  <c r="F672" i="62"/>
  <c r="F1620" i="62"/>
  <c r="F1404" i="62"/>
  <c r="F1348" i="62"/>
  <c r="F1284" i="62"/>
  <c r="F1220" i="62"/>
  <c r="F1156" i="62"/>
  <c r="F1103" i="62"/>
  <c r="F1095" i="62"/>
  <c r="F1087" i="62"/>
  <c r="F1079" i="62"/>
  <c r="F1071" i="62"/>
  <c r="F1063" i="62"/>
  <c r="F1055" i="62"/>
  <c r="F1047" i="62"/>
  <c r="F1039" i="62"/>
  <c r="F1031" i="62"/>
  <c r="F1023" i="62"/>
  <c r="F1015" i="62"/>
  <c r="F1007" i="62"/>
  <c r="F999" i="62"/>
  <c r="F991" i="62"/>
  <c r="F983" i="62"/>
  <c r="F975" i="62"/>
  <c r="F967" i="62"/>
  <c r="F959" i="62"/>
  <c r="F951" i="62"/>
  <c r="F943" i="62"/>
  <c r="F935" i="62"/>
  <c r="F927" i="62"/>
  <c r="F919" i="62"/>
  <c r="F911" i="62"/>
  <c r="F903" i="62"/>
  <c r="F895" i="62"/>
  <c r="F887" i="62"/>
  <c r="F879" i="62"/>
  <c r="F871" i="62"/>
  <c r="F863" i="62"/>
  <c r="F855" i="62"/>
  <c r="F847" i="62"/>
  <c r="F839" i="62"/>
  <c r="F831" i="62"/>
  <c r="F823" i="62"/>
  <c r="F815" i="62"/>
  <c r="F807" i="62"/>
  <c r="F799" i="62"/>
  <c r="F791" i="62"/>
  <c r="F783" i="62"/>
  <c r="F775" i="62"/>
  <c r="F767" i="62"/>
  <c r="F759" i="62"/>
  <c r="F751" i="62"/>
  <c r="F743" i="62"/>
  <c r="F735" i="62"/>
  <c r="F727" i="62"/>
  <c r="F719" i="62"/>
  <c r="F711" i="62"/>
  <c r="F703" i="62"/>
  <c r="F695" i="62"/>
  <c r="F687" i="62"/>
  <c r="F679" i="62"/>
  <c r="F2028" i="62"/>
  <c r="F1556" i="62"/>
  <c r="F1436" i="62"/>
  <c r="F1324" i="62"/>
  <c r="F1260" i="62"/>
  <c r="F1196" i="62"/>
  <c r="F1132" i="62"/>
  <c r="F1102" i="62"/>
  <c r="F1094" i="62"/>
  <c r="F1086" i="62"/>
  <c r="F1078" i="62"/>
  <c r="F1070" i="62"/>
  <c r="F1062" i="62"/>
  <c r="F1054" i="62"/>
  <c r="F1046" i="62"/>
  <c r="F1038" i="62"/>
  <c r="F1030" i="62"/>
  <c r="F1022" i="62"/>
  <c r="F1014" i="62"/>
  <c r="F1006" i="62"/>
  <c r="F998" i="62"/>
  <c r="F990" i="62"/>
  <c r="F982" i="62"/>
  <c r="F974" i="62"/>
  <c r="F966" i="62"/>
  <c r="F958" i="62"/>
  <c r="F950" i="62"/>
  <c r="F942" i="62"/>
  <c r="F934" i="62"/>
  <c r="F926" i="62"/>
  <c r="F918" i="62"/>
  <c r="F910" i="62"/>
  <c r="F902" i="62"/>
  <c r="F894" i="62"/>
  <c r="F886" i="62"/>
  <c r="F878" i="62"/>
  <c r="F870" i="62"/>
  <c r="F862" i="62"/>
  <c r="F854" i="62"/>
  <c r="F846" i="62"/>
  <c r="F838" i="62"/>
  <c r="F830" i="62"/>
  <c r="F822" i="62"/>
  <c r="F814" i="62"/>
  <c r="F806" i="62"/>
  <c r="F798" i="62"/>
  <c r="F790" i="62"/>
  <c r="F782" i="62"/>
  <c r="F774" i="62"/>
  <c r="F766" i="62"/>
  <c r="F758" i="62"/>
  <c r="F750" i="62"/>
  <c r="F742" i="62"/>
  <c r="F734" i="62"/>
  <c r="F726" i="62"/>
  <c r="F718" i="62"/>
  <c r="F710" i="62"/>
  <c r="F702" i="62"/>
  <c r="F694" i="62"/>
  <c r="F686" i="62"/>
  <c r="F678" i="62"/>
  <c r="F670" i="62"/>
  <c r="F1702" i="62"/>
  <c r="F1492" i="62"/>
  <c r="F1300" i="62"/>
  <c r="F1236" i="62"/>
  <c r="F1172" i="62"/>
  <c r="F1101" i="62"/>
  <c r="F1093" i="62"/>
  <c r="F1085" i="62"/>
  <c r="F1077" i="62"/>
  <c r="F1069" i="62"/>
  <c r="F1061" i="62"/>
  <c r="F1053" i="62"/>
  <c r="F1045" i="62"/>
  <c r="F1037" i="62"/>
  <c r="F1029" i="62"/>
  <c r="F1021" i="62"/>
  <c r="F1013" i="62"/>
  <c r="F1005" i="62"/>
  <c r="F997" i="62"/>
  <c r="F989" i="62"/>
  <c r="F981" i="62"/>
  <c r="F973" i="62"/>
  <c r="F965" i="62"/>
  <c r="F957" i="62"/>
  <c r="F949" i="62"/>
  <c r="F941" i="62"/>
  <c r="F933" i="62"/>
  <c r="F925" i="62"/>
  <c r="F917" i="62"/>
  <c r="F909" i="62"/>
  <c r="F901" i="62"/>
  <c r="F893" i="62"/>
  <c r="F885" i="62"/>
  <c r="F877" i="62"/>
  <c r="F869" i="62"/>
  <c r="F861" i="62"/>
  <c r="F853" i="62"/>
  <c r="F845" i="62"/>
  <c r="F837" i="62"/>
  <c r="F829" i="62"/>
  <c r="F821" i="62"/>
  <c r="F1703" i="62"/>
  <c r="F1638" i="62"/>
  <c r="F1430" i="62"/>
  <c r="F1340" i="62"/>
  <c r="F1276" i="62"/>
  <c r="F1212" i="62"/>
  <c r="F1148" i="62"/>
  <c r="F1108" i="62"/>
  <c r="F1100" i="62"/>
  <c r="F1092" i="62"/>
  <c r="F1084" i="62"/>
  <c r="F1076" i="62"/>
  <c r="F1068" i="62"/>
  <c r="F1060" i="62"/>
  <c r="F1052" i="62"/>
  <c r="F1044" i="62"/>
  <c r="F1036" i="62"/>
  <c r="F1028" i="62"/>
  <c r="F1020" i="62"/>
  <c r="F1012" i="62"/>
  <c r="F1004" i="62"/>
  <c r="F996" i="62"/>
  <c r="F988" i="62"/>
  <c r="F980" i="62"/>
  <c r="F972" i="62"/>
  <c r="F964" i="62"/>
  <c r="F956" i="62"/>
  <c r="F948" i="62"/>
  <c r="F940" i="62"/>
  <c r="F932" i="62"/>
  <c r="F924" i="62"/>
  <c r="F916" i="62"/>
  <c r="F908" i="62"/>
  <c r="F900" i="62"/>
  <c r="F892" i="62"/>
  <c r="F884" i="62"/>
  <c r="F876" i="62"/>
  <c r="F868" i="62"/>
  <c r="F860" i="62"/>
  <c r="F852" i="62"/>
  <c r="F844" i="62"/>
  <c r="F836" i="62"/>
  <c r="F828" i="62"/>
  <c r="F820" i="62"/>
  <c r="F812" i="62"/>
  <c r="F1639" i="62"/>
  <c r="F1574" i="62"/>
  <c r="F1316" i="62"/>
  <c r="F1252" i="62"/>
  <c r="F1188" i="62"/>
  <c r="F1124" i="62"/>
  <c r="F1107" i="62"/>
  <c r="F1099" i="62"/>
  <c r="F1091" i="62"/>
  <c r="F1083" i="62"/>
  <c r="F1075" i="62"/>
  <c r="F1067" i="62"/>
  <c r="F1059" i="62"/>
  <c r="F1051" i="62"/>
  <c r="F1043" i="62"/>
  <c r="F1035" i="62"/>
  <c r="F1027" i="62"/>
  <c r="F1019" i="62"/>
  <c r="F1011" i="62"/>
  <c r="F1003" i="62"/>
  <c r="F995" i="62"/>
  <c r="F987" i="62"/>
  <c r="F979" i="62"/>
  <c r="F971" i="62"/>
  <c r="F963" i="62"/>
  <c r="F955" i="62"/>
  <c r="F947" i="62"/>
  <c r="F939" i="62"/>
  <c r="F931" i="62"/>
  <c r="F923" i="62"/>
  <c r="F915" i="62"/>
  <c r="F907" i="62"/>
  <c r="F899" i="62"/>
  <c r="F891" i="62"/>
  <c r="F883" i="62"/>
  <c r="F875" i="62"/>
  <c r="F867" i="62"/>
  <c r="F859" i="62"/>
  <c r="F851" i="62"/>
  <c r="F843" i="62"/>
  <c r="F835" i="62"/>
  <c r="F827" i="62"/>
  <c r="F819" i="62"/>
  <c r="F811" i="62"/>
  <c r="F803" i="62"/>
  <c r="F795" i="62"/>
  <c r="F787" i="62"/>
  <c r="F779" i="62"/>
  <c r="F771" i="62"/>
  <c r="F763" i="62"/>
  <c r="F755" i="62"/>
  <c r="F747" i="62"/>
  <c r="F739" i="62"/>
  <c r="F731" i="62"/>
  <c r="F723" i="62"/>
  <c r="F715" i="62"/>
  <c r="U6" i="62"/>
  <c r="H27" i="61" s="1"/>
  <c r="F12" i="62"/>
  <c r="U14" i="62"/>
  <c r="F20" i="62"/>
  <c r="U22" i="62"/>
  <c r="F28" i="62"/>
  <c r="U30" i="62"/>
  <c r="F36" i="62"/>
  <c r="U38" i="62"/>
  <c r="F44" i="62"/>
  <c r="U46" i="62"/>
  <c r="F52" i="62"/>
  <c r="U54" i="62"/>
  <c r="F60" i="62"/>
  <c r="U62" i="62"/>
  <c r="F68" i="62"/>
  <c r="U70" i="62"/>
  <c r="F76" i="62"/>
  <c r="U78" i="62"/>
  <c r="F84" i="62"/>
  <c r="U86" i="62"/>
  <c r="F92" i="62"/>
  <c r="U94" i="62"/>
  <c r="F100" i="62"/>
  <c r="U102" i="62"/>
  <c r="F108" i="62"/>
  <c r="U110" i="62"/>
  <c r="F116" i="62"/>
  <c r="U118" i="62"/>
  <c r="F124" i="62"/>
  <c r="U126" i="62"/>
  <c r="F132" i="62"/>
  <c r="U134" i="62"/>
  <c r="F140" i="62"/>
  <c r="U142" i="62"/>
  <c r="F148" i="62"/>
  <c r="U150" i="62"/>
  <c r="F156" i="62"/>
  <c r="U158" i="62"/>
  <c r="F164" i="62"/>
  <c r="U166" i="62"/>
  <c r="F172" i="62"/>
  <c r="U174" i="62"/>
  <c r="F180" i="62"/>
  <c r="U182" i="62"/>
  <c r="F188" i="62"/>
  <c r="U190" i="62"/>
  <c r="F196" i="62"/>
  <c r="U198" i="62"/>
  <c r="F204" i="62"/>
  <c r="U206" i="62"/>
  <c r="F212" i="62"/>
  <c r="U214" i="62"/>
  <c r="F220" i="62"/>
  <c r="U222" i="62"/>
  <c r="F228" i="62"/>
  <c r="U230" i="62"/>
  <c r="F236" i="62"/>
  <c r="U238" i="62"/>
  <c r="F244" i="62"/>
  <c r="U246" i="62"/>
  <c r="F252" i="62"/>
  <c r="U254" i="62"/>
  <c r="F260" i="62"/>
  <c r="U262" i="62"/>
  <c r="F268" i="62"/>
  <c r="U270" i="62"/>
  <c r="F276" i="62"/>
  <c r="U278" i="62"/>
  <c r="F284" i="62"/>
  <c r="U286" i="62"/>
  <c r="F292" i="62"/>
  <c r="U294" i="62"/>
  <c r="F300" i="62"/>
  <c r="U302" i="62"/>
  <c r="F308" i="62"/>
  <c r="U310" i="62"/>
  <c r="F316" i="62"/>
  <c r="U318" i="62"/>
  <c r="F324" i="62"/>
  <c r="U326" i="62"/>
  <c r="F332" i="62"/>
  <c r="U334" i="62"/>
  <c r="F340" i="62"/>
  <c r="U342" i="62"/>
  <c r="F348" i="62"/>
  <c r="U350" i="62"/>
  <c r="F356" i="62"/>
  <c r="U358" i="62"/>
  <c r="F364" i="62"/>
  <c r="U366" i="62"/>
  <c r="F372" i="62"/>
  <c r="U374" i="62"/>
  <c r="F380" i="62"/>
  <c r="U382" i="62"/>
  <c r="F388" i="62"/>
  <c r="U390" i="62"/>
  <c r="F396" i="62"/>
  <c r="U398" i="62"/>
  <c r="F404" i="62"/>
  <c r="U406" i="62"/>
  <c r="F412" i="62"/>
  <c r="U414" i="62"/>
  <c r="F420" i="62"/>
  <c r="U422" i="62"/>
  <c r="F428" i="62"/>
  <c r="U430" i="62"/>
  <c r="F436" i="62"/>
  <c r="U438" i="62"/>
  <c r="F444" i="62"/>
  <c r="U446" i="62"/>
  <c r="F452" i="62"/>
  <c r="U454" i="62"/>
  <c r="F460" i="62"/>
  <c r="U462" i="62"/>
  <c r="F468" i="62"/>
  <c r="U470" i="62"/>
  <c r="F476" i="62"/>
  <c r="U478" i="62"/>
  <c r="F484" i="62"/>
  <c r="U486" i="62"/>
  <c r="F492" i="62"/>
  <c r="U494" i="62"/>
  <c r="F500" i="62"/>
  <c r="U502" i="62"/>
  <c r="F508" i="62"/>
  <c r="U510" i="62"/>
  <c r="F516" i="62"/>
  <c r="U518" i="62"/>
  <c r="F524" i="62"/>
  <c r="U526" i="62"/>
  <c r="F532" i="62"/>
  <c r="U534" i="62"/>
  <c r="F540" i="62"/>
  <c r="U542" i="62"/>
  <c r="F548" i="62"/>
  <c r="U550" i="62"/>
  <c r="F556" i="62"/>
  <c r="U558" i="62"/>
  <c r="F564" i="62"/>
  <c r="U566" i="62"/>
  <c r="F572" i="62"/>
  <c r="U574" i="62"/>
  <c r="F580" i="62"/>
  <c r="U582" i="62"/>
  <c r="F588" i="62"/>
  <c r="U590" i="62"/>
  <c r="F596" i="62"/>
  <c r="U598" i="62"/>
  <c r="F604" i="62"/>
  <c r="U606" i="62"/>
  <c r="F612" i="62"/>
  <c r="U614" i="62"/>
  <c r="F620" i="62"/>
  <c r="U622" i="62"/>
  <c r="F628" i="62"/>
  <c r="U630" i="62"/>
  <c r="F636" i="62"/>
  <c r="U638" i="62"/>
  <c r="F644" i="62"/>
  <c r="U646" i="62"/>
  <c r="F652" i="62"/>
  <c r="U654" i="62"/>
  <c r="F660" i="62"/>
  <c r="U662" i="62"/>
  <c r="F674" i="62"/>
  <c r="F675" i="62"/>
  <c r="F676" i="62"/>
  <c r="F681" i="62"/>
  <c r="F682" i="62"/>
  <c r="F683" i="62"/>
  <c r="F684" i="62"/>
  <c r="F685" i="62"/>
  <c r="F788" i="62"/>
  <c r="F789" i="62"/>
  <c r="U828" i="62"/>
  <c r="F850" i="62"/>
  <c r="U892" i="62"/>
  <c r="F914" i="62"/>
  <c r="U956" i="62"/>
  <c r="F978" i="62"/>
  <c r="U1020" i="62"/>
  <c r="F1042" i="62"/>
  <c r="U1084" i="62"/>
  <c r="F1106" i="62"/>
  <c r="F1356" i="62"/>
  <c r="U1358" i="62"/>
  <c r="F1364" i="62"/>
  <c r="U1366" i="62"/>
  <c r="F1575" i="62"/>
  <c r="U36" i="62"/>
  <c r="U52" i="62"/>
  <c r="U76" i="62"/>
  <c r="U92" i="62"/>
  <c r="U116" i="62"/>
  <c r="U156" i="62"/>
  <c r="U180" i="62"/>
  <c r="U204" i="62"/>
  <c r="U228" i="62"/>
  <c r="U7" i="62"/>
  <c r="H29" i="61" s="1"/>
  <c r="F13" i="62"/>
  <c r="U15" i="62"/>
  <c r="F21" i="62"/>
  <c r="U23" i="62"/>
  <c r="F29" i="62"/>
  <c r="U31" i="62"/>
  <c r="F37" i="62"/>
  <c r="U39" i="62"/>
  <c r="F45" i="62"/>
  <c r="U47" i="62"/>
  <c r="F53" i="62"/>
  <c r="U55" i="62"/>
  <c r="F61" i="62"/>
  <c r="U63" i="62"/>
  <c r="F69" i="62"/>
  <c r="U71" i="62"/>
  <c r="F77" i="62"/>
  <c r="U79" i="62"/>
  <c r="F85" i="62"/>
  <c r="U87" i="62"/>
  <c r="F93" i="62"/>
  <c r="U95" i="62"/>
  <c r="F101" i="62"/>
  <c r="U103" i="62"/>
  <c r="F109" i="62"/>
  <c r="U111" i="62"/>
  <c r="F117" i="62"/>
  <c r="U119" i="62"/>
  <c r="F125" i="62"/>
  <c r="U127" i="62"/>
  <c r="F133" i="62"/>
  <c r="U135" i="62"/>
  <c r="F141" i="62"/>
  <c r="U143" i="62"/>
  <c r="F149" i="62"/>
  <c r="U151" i="62"/>
  <c r="F157" i="62"/>
  <c r="U159" i="62"/>
  <c r="F165" i="62"/>
  <c r="U167" i="62"/>
  <c r="F173" i="62"/>
  <c r="U175" i="62"/>
  <c r="F181" i="62"/>
  <c r="U183" i="62"/>
  <c r="F189" i="62"/>
  <c r="U191" i="62"/>
  <c r="F197" i="62"/>
  <c r="U199" i="62"/>
  <c r="F205" i="62"/>
  <c r="U207" i="62"/>
  <c r="F213" i="62"/>
  <c r="U215" i="62"/>
  <c r="F221" i="62"/>
  <c r="U223" i="62"/>
  <c r="F229" i="62"/>
  <c r="U231" i="62"/>
  <c r="F237" i="62"/>
  <c r="U239" i="62"/>
  <c r="F245" i="62"/>
  <c r="U247" i="62"/>
  <c r="F253" i="62"/>
  <c r="U255" i="62"/>
  <c r="F261" i="62"/>
  <c r="U263" i="62"/>
  <c r="F269" i="62"/>
  <c r="U271" i="62"/>
  <c r="F277" i="62"/>
  <c r="U279" i="62"/>
  <c r="F285" i="62"/>
  <c r="U287" i="62"/>
  <c r="F293" i="62"/>
  <c r="U295" i="62"/>
  <c r="F301" i="62"/>
  <c r="U303" i="62"/>
  <c r="F309" i="62"/>
  <c r="U311" i="62"/>
  <c r="F317" i="62"/>
  <c r="U319" i="62"/>
  <c r="F325" i="62"/>
  <c r="U327" i="62"/>
  <c r="F333" i="62"/>
  <c r="U335" i="62"/>
  <c r="F341" i="62"/>
  <c r="U343" i="62"/>
  <c r="F349" i="62"/>
  <c r="U351" i="62"/>
  <c r="F357" i="62"/>
  <c r="U359" i="62"/>
  <c r="F365" i="62"/>
  <c r="U367" i="62"/>
  <c r="F373" i="62"/>
  <c r="U375" i="62"/>
  <c r="F381" i="62"/>
  <c r="U383" i="62"/>
  <c r="F389" i="62"/>
  <c r="U391" i="62"/>
  <c r="F397" i="62"/>
  <c r="U399" i="62"/>
  <c r="F405" i="62"/>
  <c r="U407" i="62"/>
  <c r="F413" i="62"/>
  <c r="U415" i="62"/>
  <c r="F421" i="62"/>
  <c r="U423" i="62"/>
  <c r="F429" i="62"/>
  <c r="U431" i="62"/>
  <c r="F437" i="62"/>
  <c r="U439" i="62"/>
  <c r="F445" i="62"/>
  <c r="U447" i="62"/>
  <c r="F453" i="62"/>
  <c r="U455" i="62"/>
  <c r="F461" i="62"/>
  <c r="U463" i="62"/>
  <c r="F469" i="62"/>
  <c r="U471" i="62"/>
  <c r="F477" i="62"/>
  <c r="U479" i="62"/>
  <c r="F485" i="62"/>
  <c r="U487" i="62"/>
  <c r="F493" i="62"/>
  <c r="U495" i="62"/>
  <c r="F501" i="62"/>
  <c r="U503" i="62"/>
  <c r="F509" i="62"/>
  <c r="U511" i="62"/>
  <c r="F517" i="62"/>
  <c r="U519" i="62"/>
  <c r="F525" i="62"/>
  <c r="U527" i="62"/>
  <c r="F533" i="62"/>
  <c r="U535" i="62"/>
  <c r="F541" i="62"/>
  <c r="U543" i="62"/>
  <c r="F549" i="62"/>
  <c r="U551" i="62"/>
  <c r="F557" i="62"/>
  <c r="U559" i="62"/>
  <c r="F565" i="62"/>
  <c r="U567" i="62"/>
  <c r="F573" i="62"/>
  <c r="U575" i="62"/>
  <c r="F581" i="62"/>
  <c r="U583" i="62"/>
  <c r="F589" i="62"/>
  <c r="U591" i="62"/>
  <c r="F597" i="62"/>
  <c r="U599" i="62"/>
  <c r="F605" i="62"/>
  <c r="U607" i="62"/>
  <c r="F613" i="62"/>
  <c r="U615" i="62"/>
  <c r="F621" i="62"/>
  <c r="U623" i="62"/>
  <c r="F629" i="62"/>
  <c r="U631" i="62"/>
  <c r="F637" i="62"/>
  <c r="U639" i="62"/>
  <c r="F645" i="62"/>
  <c r="U647" i="62"/>
  <c r="F653" i="62"/>
  <c r="U655" i="62"/>
  <c r="F661" i="62"/>
  <c r="U663" i="62"/>
  <c r="F677" i="62"/>
  <c r="U710" i="62"/>
  <c r="U711" i="62"/>
  <c r="F716" i="62"/>
  <c r="F717" i="62"/>
  <c r="U726" i="62"/>
  <c r="U727" i="62"/>
  <c r="F732" i="62"/>
  <c r="F733" i="62"/>
  <c r="U742" i="62"/>
  <c r="U743" i="62"/>
  <c r="F748" i="62"/>
  <c r="F749" i="62"/>
  <c r="U758" i="62"/>
  <c r="U759" i="62"/>
  <c r="F764" i="62"/>
  <c r="F765" i="62"/>
  <c r="U774" i="62"/>
  <c r="U775" i="62"/>
  <c r="F778" i="62"/>
  <c r="F796" i="62"/>
  <c r="F797" i="62"/>
  <c r="U852" i="62"/>
  <c r="F874" i="62"/>
  <c r="U916" i="62"/>
  <c r="F938" i="62"/>
  <c r="U980" i="62"/>
  <c r="F1002" i="62"/>
  <c r="U1044" i="62"/>
  <c r="F1066" i="62"/>
  <c r="U1206" i="62"/>
  <c r="F1510" i="62"/>
  <c r="U112" i="62"/>
  <c r="U120" i="62"/>
  <c r="U128" i="62"/>
  <c r="U136" i="62"/>
  <c r="U144" i="62"/>
  <c r="U152" i="62"/>
  <c r="U160" i="62"/>
  <c r="U168" i="62"/>
  <c r="U176" i="62"/>
  <c r="U184" i="62"/>
  <c r="U192" i="62"/>
  <c r="U200" i="62"/>
  <c r="U208" i="62"/>
  <c r="U216" i="62"/>
  <c r="U224" i="62"/>
  <c r="U232" i="62"/>
  <c r="U240" i="62"/>
  <c r="U248" i="62"/>
  <c r="U256" i="62"/>
  <c r="U264" i="62"/>
  <c r="U272" i="62"/>
  <c r="U280" i="62"/>
  <c r="F286" i="62"/>
  <c r="U288" i="62"/>
  <c r="F294" i="62"/>
  <c r="U296" i="62"/>
  <c r="F302" i="62"/>
  <c r="U304" i="62"/>
  <c r="F310" i="62"/>
  <c r="U312" i="62"/>
  <c r="F318" i="62"/>
  <c r="U320" i="62"/>
  <c r="F326" i="62"/>
  <c r="U328" i="62"/>
  <c r="F334" i="62"/>
  <c r="U336" i="62"/>
  <c r="F342" i="62"/>
  <c r="U344" i="62"/>
  <c r="F350" i="62"/>
  <c r="U352" i="62"/>
  <c r="F358" i="62"/>
  <c r="U360" i="62"/>
  <c r="F366" i="62"/>
  <c r="U368" i="62"/>
  <c r="F374" i="62"/>
  <c r="U376" i="62"/>
  <c r="F382" i="62"/>
  <c r="U384" i="62"/>
  <c r="F390" i="62"/>
  <c r="U392" i="62"/>
  <c r="F398" i="62"/>
  <c r="U400" i="62"/>
  <c r="F406" i="62"/>
  <c r="U408" i="62"/>
  <c r="F414" i="62"/>
  <c r="U416" i="62"/>
  <c r="F422" i="62"/>
  <c r="U424" i="62"/>
  <c r="F430" i="62"/>
  <c r="U432" i="62"/>
  <c r="F438" i="62"/>
  <c r="U440" i="62"/>
  <c r="F446" i="62"/>
  <c r="U448" i="62"/>
  <c r="F454" i="62"/>
  <c r="U456" i="62"/>
  <c r="F462" i="62"/>
  <c r="U464" i="62"/>
  <c r="F470" i="62"/>
  <c r="U472" i="62"/>
  <c r="F478" i="62"/>
  <c r="U480" i="62"/>
  <c r="F486" i="62"/>
  <c r="U488" i="62"/>
  <c r="F494" i="62"/>
  <c r="U496" i="62"/>
  <c r="F502" i="62"/>
  <c r="U504" i="62"/>
  <c r="F510" i="62"/>
  <c r="U512" i="62"/>
  <c r="F518" i="62"/>
  <c r="U520" i="62"/>
  <c r="F526" i="62"/>
  <c r="U528" i="62"/>
  <c r="F534" i="62"/>
  <c r="U536" i="62"/>
  <c r="F542" i="62"/>
  <c r="U544" i="62"/>
  <c r="F550" i="62"/>
  <c r="U552" i="62"/>
  <c r="F558" i="62"/>
  <c r="U560" i="62"/>
  <c r="F566" i="62"/>
  <c r="U568" i="62"/>
  <c r="F574" i="62"/>
  <c r="U576" i="62"/>
  <c r="F582" i="62"/>
  <c r="U584" i="62"/>
  <c r="F590" i="62"/>
  <c r="U592" i="62"/>
  <c r="F598" i="62"/>
  <c r="U600" i="62"/>
  <c r="F606" i="62"/>
  <c r="U608" i="62"/>
  <c r="F614" i="62"/>
  <c r="U616" i="62"/>
  <c r="F622" i="62"/>
  <c r="U624" i="62"/>
  <c r="F630" i="62"/>
  <c r="U632" i="62"/>
  <c r="F638" i="62"/>
  <c r="U640" i="62"/>
  <c r="F646" i="62"/>
  <c r="U648" i="62"/>
  <c r="F654" i="62"/>
  <c r="U656" i="62"/>
  <c r="F662" i="62"/>
  <c r="U664" i="62"/>
  <c r="U707" i="62"/>
  <c r="U708" i="62"/>
  <c r="F713" i="62"/>
  <c r="F714" i="62"/>
  <c r="U723" i="62"/>
  <c r="U724" i="62"/>
  <c r="F729" i="62"/>
  <c r="F730" i="62"/>
  <c r="U739" i="62"/>
  <c r="U740" i="62"/>
  <c r="F745" i="62"/>
  <c r="F746" i="62"/>
  <c r="U755" i="62"/>
  <c r="U756" i="62"/>
  <c r="F761" i="62"/>
  <c r="F762" i="62"/>
  <c r="U771" i="62"/>
  <c r="U772" i="62"/>
  <c r="U782" i="62"/>
  <c r="U783" i="62"/>
  <c r="F786" i="62"/>
  <c r="F804" i="62"/>
  <c r="F805" i="62"/>
  <c r="F813" i="62"/>
  <c r="F834" i="62"/>
  <c r="U876" i="62"/>
  <c r="F898" i="62"/>
  <c r="U940" i="62"/>
  <c r="F962" i="62"/>
  <c r="U1004" i="62"/>
  <c r="F1026" i="62"/>
  <c r="U1068" i="62"/>
  <c r="F1090" i="62"/>
  <c r="F1228" i="62"/>
  <c r="L18" i="61" l="1"/>
  <c r="G20" i="61"/>
  <c r="L13" i="61"/>
  <c r="L17" i="61"/>
  <c r="L16" i="61"/>
  <c r="L10" i="61"/>
  <c r="L21" i="61"/>
  <c r="E32" i="61"/>
  <c r="E34" i="61"/>
  <c r="E26" i="61"/>
  <c r="E25" i="61"/>
  <c r="A31" i="61"/>
  <c r="A32" i="61"/>
  <c r="I34" i="61"/>
  <c r="I33" i="61"/>
  <c r="E27" i="61"/>
  <c r="E28" i="61"/>
  <c r="I26" i="61"/>
  <c r="I25" i="61"/>
  <c r="I29" i="61"/>
  <c r="I30" i="61"/>
  <c r="A26" i="61"/>
  <c r="A25" i="61"/>
  <c r="A29" i="61"/>
  <c r="A30" i="61"/>
  <c r="E29" i="61"/>
  <c r="E30" i="61"/>
  <c r="I27" i="61"/>
  <c r="I28" i="61"/>
  <c r="I31" i="61"/>
  <c r="I32" i="61"/>
  <c r="A28" i="61"/>
  <c r="A27" i="61"/>
  <c r="A33" i="61"/>
  <c r="A34" i="6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6">
    <s v="FT"/>
    <s v="{[DIM_TRADE_TYPE].[DESC_AR].&amp;[الواردات]}"/>
    <s v="{[DIM_TRADE_TYPE].[DESC_AR].&amp;[إعادة التصدير]}"/>
    <s v="{[DIM_TRADE_TYPE].[DESC_AR].&amp;[الصادرات],[DIM_TRADE_TYPE].[DESC_AR].&amp;[إعادة التصدير],[DIM_TRADE_TYPE].[DESC_AR].&amp;[الصادرات البترولية]}"/>
    <s v="{[DIM_TRADE_TYPE].[DESC_AR].&amp;[الصادرات],[DIM_TRADE_TYPE].[DESC_AR].&amp;[الصادرات البترولية]}"/>
    <s v="FT1"/>
  </metadataStrings>
  <mdxMetadata count="5">
    <mdx n="0" f="s">
      <ms ns="1" c="0"/>
    </mdx>
    <mdx n="0" f="s">
      <ms ns="2" c="0"/>
    </mdx>
    <mdx n="0" f="s">
      <ms ns="3" c="0"/>
    </mdx>
    <mdx n="0" f="s">
      <ms ns="4" c="0"/>
    </mdx>
    <mdx n="5" f="s">
      <ms ns="1" c="0"/>
    </mdx>
  </mdxMetadata>
  <valueMetadata count="5">
    <bk>
      <rc t="1" v="0"/>
    </bk>
    <bk>
      <rc t="1" v="1"/>
    </bk>
    <bk>
      <rc t="1" v="2"/>
    </bk>
    <bk>
      <rc t="1" v="3"/>
    </bk>
    <bk>
      <rc t="1" v="4"/>
    </bk>
  </valueMetadata>
</metadata>
</file>

<file path=xl/sharedStrings.xml><?xml version="1.0" encoding="utf-8"?>
<sst xmlns="http://schemas.openxmlformats.org/spreadsheetml/2006/main" count="53588" uniqueCount="2568">
  <si>
    <t>الصادرات حسب الأقسام</t>
  </si>
  <si>
    <t>الصادرات غير البترولية حسب وسيلة النقل والمنافذ الجمركية</t>
  </si>
  <si>
    <t>الواردات حسب الأقسام</t>
  </si>
  <si>
    <t xml:space="preserve">الواردات حسب مجموعات الدول </t>
  </si>
  <si>
    <t>الواردات حسب الدول</t>
  </si>
  <si>
    <t>الواردات حسب وسيلة النقل والمنافذ الجمركية</t>
  </si>
  <si>
    <t>الواردات حسب استخدام المواد</t>
  </si>
  <si>
    <t>الواردات حسب طبيعة المواد</t>
  </si>
  <si>
    <t>السنة</t>
  </si>
  <si>
    <t>الشهر</t>
  </si>
  <si>
    <t>يناير</t>
  </si>
  <si>
    <t/>
  </si>
  <si>
    <t>فبراير</t>
  </si>
  <si>
    <t>مارس</t>
  </si>
  <si>
    <t>أبريل</t>
  </si>
  <si>
    <t>مايو</t>
  </si>
  <si>
    <t>يونيو</t>
  </si>
  <si>
    <t>يوليو</t>
  </si>
  <si>
    <t>أغسطس</t>
  </si>
  <si>
    <t>سبتمبر</t>
  </si>
  <si>
    <t>أكتوبر</t>
  </si>
  <si>
    <t>نوفمبر</t>
  </si>
  <si>
    <t>ديسمبر</t>
  </si>
  <si>
    <t>2019</t>
  </si>
  <si>
    <t>رقم القسم</t>
  </si>
  <si>
    <t>وصف القسم</t>
  </si>
  <si>
    <t>منتجات نباتية</t>
  </si>
  <si>
    <t>المنتجات المعدنية</t>
  </si>
  <si>
    <t>معادن عادية ومصنوعاتها</t>
  </si>
  <si>
    <t>عربات، طائرات، بواخر، ومعدات نقل مماثلة</t>
  </si>
  <si>
    <t>الإجمالي</t>
  </si>
  <si>
    <t>رمز</t>
  </si>
  <si>
    <t>مجموعات الدول</t>
  </si>
  <si>
    <t>مرتبة</t>
  </si>
  <si>
    <t>الدول</t>
  </si>
  <si>
    <t>الصين</t>
  </si>
  <si>
    <t>الهند</t>
  </si>
  <si>
    <t>اليابان</t>
  </si>
  <si>
    <t>كوريا الجنوبية</t>
  </si>
  <si>
    <t>مصر</t>
  </si>
  <si>
    <t>تايوان</t>
  </si>
  <si>
    <t>سنغافورة</t>
  </si>
  <si>
    <t>بلجيكا</t>
  </si>
  <si>
    <t>فرنسا</t>
  </si>
  <si>
    <t>هولندا</t>
  </si>
  <si>
    <t>تركيا</t>
  </si>
  <si>
    <t>البرازيل</t>
  </si>
  <si>
    <t>نيجيريا</t>
  </si>
  <si>
    <t>بولندا</t>
  </si>
  <si>
    <t>كندا</t>
  </si>
  <si>
    <t>توجو</t>
  </si>
  <si>
    <t>تنزانيا</t>
  </si>
  <si>
    <t>كينيا</t>
  </si>
  <si>
    <t>جيبوتي</t>
  </si>
  <si>
    <t>العراق</t>
  </si>
  <si>
    <t>المغرب</t>
  </si>
  <si>
    <t>المملكة المتحدة</t>
  </si>
  <si>
    <t>الجمهورية اليمنية</t>
  </si>
  <si>
    <t>اليونان</t>
  </si>
  <si>
    <t>فيتنام</t>
  </si>
  <si>
    <t>الجزائر</t>
  </si>
  <si>
    <t>بلغاريا</t>
  </si>
  <si>
    <t>البرتغال</t>
  </si>
  <si>
    <t>هونج كونج</t>
  </si>
  <si>
    <t>موزمبيق</t>
  </si>
  <si>
    <t>تونس</t>
  </si>
  <si>
    <t>ليبيا</t>
  </si>
  <si>
    <t>لبنان</t>
  </si>
  <si>
    <t>غانا</t>
  </si>
  <si>
    <t>السويد</t>
  </si>
  <si>
    <t>جواتيمالا</t>
  </si>
  <si>
    <t>المكسيك</t>
  </si>
  <si>
    <t>بيرو</t>
  </si>
  <si>
    <t>سوريا</t>
  </si>
  <si>
    <t>رومانيا</t>
  </si>
  <si>
    <t>جمهورية الدومينيكان</t>
  </si>
  <si>
    <t>فلسطين</t>
  </si>
  <si>
    <t>موريتانيا</t>
  </si>
  <si>
    <t>جمهورية الصومال</t>
  </si>
  <si>
    <t>كونجو</t>
  </si>
  <si>
    <t>ليبيريا</t>
  </si>
  <si>
    <t>غينيا</t>
  </si>
  <si>
    <t>السلفادور</t>
  </si>
  <si>
    <t>كوستاريكا</t>
  </si>
  <si>
    <t>مدغشقر</t>
  </si>
  <si>
    <t>كوبا</t>
  </si>
  <si>
    <t>الجابون</t>
  </si>
  <si>
    <t>سلوفينيا</t>
  </si>
  <si>
    <t>كرواتيا</t>
  </si>
  <si>
    <t>النرويج</t>
  </si>
  <si>
    <t>قبرص</t>
  </si>
  <si>
    <t>كامبوديا</t>
  </si>
  <si>
    <t>المجر (هنغاريا)</t>
  </si>
  <si>
    <t>جامبيا</t>
  </si>
  <si>
    <t>جورجيا</t>
  </si>
  <si>
    <t>فنلندا</t>
  </si>
  <si>
    <t>التشيك</t>
  </si>
  <si>
    <t>مالي</t>
  </si>
  <si>
    <t>البوسنة والهرسك</t>
  </si>
  <si>
    <t>سلوفاكيا</t>
  </si>
  <si>
    <t>لوكسمبورج</t>
  </si>
  <si>
    <t>صربيا</t>
  </si>
  <si>
    <t>04</t>
  </si>
  <si>
    <t>05</t>
  </si>
  <si>
    <t>06</t>
  </si>
  <si>
    <t>07</t>
  </si>
  <si>
    <t>08</t>
  </si>
  <si>
    <t>09</t>
  </si>
  <si>
    <t>10</t>
  </si>
  <si>
    <t>11</t>
  </si>
  <si>
    <t>12</t>
  </si>
  <si>
    <t>13</t>
  </si>
  <si>
    <t>14</t>
  </si>
  <si>
    <t>15</t>
  </si>
  <si>
    <t>16</t>
  </si>
  <si>
    <t>17</t>
  </si>
  <si>
    <t>18</t>
  </si>
  <si>
    <t>19</t>
  </si>
  <si>
    <t>20</t>
  </si>
  <si>
    <t>21</t>
  </si>
  <si>
    <t>الدولة</t>
  </si>
  <si>
    <t>غير مبين</t>
  </si>
  <si>
    <t>وسيلة النقل</t>
  </si>
  <si>
    <t>المنافذ الجمركية</t>
  </si>
  <si>
    <t>بحري</t>
  </si>
  <si>
    <t>المجموع</t>
  </si>
  <si>
    <t>ميناء جدة الإسلامي</t>
  </si>
  <si>
    <t>ميناء الجبيل</t>
  </si>
  <si>
    <t>ميناء الملك عبدالعزيز بالدمام</t>
  </si>
  <si>
    <t>ميناء رابغ</t>
  </si>
  <si>
    <t>ميناء رأس الخير</t>
  </si>
  <si>
    <t>ميناء الملك عبدالله</t>
  </si>
  <si>
    <t>ميناء الملك فهد الصناعي بينبع</t>
  </si>
  <si>
    <t>ميناء رأس تنورة</t>
  </si>
  <si>
    <t>ميناء ضباء</t>
  </si>
  <si>
    <t>بري</t>
  </si>
  <si>
    <t>جسر الملك فهد</t>
  </si>
  <si>
    <t>الرياض (الميناء الجاف)</t>
  </si>
  <si>
    <t>جوي</t>
  </si>
  <si>
    <t>مطار الملك عبدالعزيز الدولي بجدة</t>
  </si>
  <si>
    <t>مطار الملك خالد الدولي بالرياض</t>
  </si>
  <si>
    <t>مطار أبها</t>
  </si>
  <si>
    <t>لاتفيا</t>
  </si>
  <si>
    <t>مقدونيا</t>
  </si>
  <si>
    <t>لاوس</t>
  </si>
  <si>
    <t>مولدافيا</t>
  </si>
  <si>
    <t>سان مارينو</t>
  </si>
  <si>
    <t>مطار الطائف</t>
  </si>
  <si>
    <t>مطار الجوف</t>
  </si>
  <si>
    <t>المواد</t>
  </si>
  <si>
    <t>الاستهلاك النهائي</t>
  </si>
  <si>
    <t>وسيطة</t>
  </si>
  <si>
    <t>رأسمالية</t>
  </si>
  <si>
    <t>خام</t>
  </si>
  <si>
    <t>نصف مصنعة</t>
  </si>
  <si>
    <t>مصنعة</t>
  </si>
  <si>
    <t>الولايات المتحدة الأمريكية</t>
  </si>
  <si>
    <t>الأردن</t>
  </si>
  <si>
    <t>باكستان</t>
  </si>
  <si>
    <t>بنغلاديش</t>
  </si>
  <si>
    <t>ماليزيا</t>
  </si>
  <si>
    <t>تايلاند</t>
  </si>
  <si>
    <t>سلطنة عمان</t>
  </si>
  <si>
    <t>سويسرا</t>
  </si>
  <si>
    <t>السودان</t>
  </si>
  <si>
    <t>نيوزيلندا</t>
  </si>
  <si>
    <t>أوكرانيا</t>
  </si>
  <si>
    <t>ساحل العاج (كوت ديفوار)</t>
  </si>
  <si>
    <t>الأرجنتين</t>
  </si>
  <si>
    <t>مالطا</t>
  </si>
  <si>
    <t>الفلبين</t>
  </si>
  <si>
    <t>سريلانكا</t>
  </si>
  <si>
    <t>كولومبيا</t>
  </si>
  <si>
    <t>السنغال</t>
  </si>
  <si>
    <t>أنجولا</t>
  </si>
  <si>
    <t>جمهورية كونجو الديمقراطية</t>
  </si>
  <si>
    <t>الكاميرون</t>
  </si>
  <si>
    <t>باراغواي</t>
  </si>
  <si>
    <t>أوغندا</t>
  </si>
  <si>
    <t>نيبال</t>
  </si>
  <si>
    <t>هندوراس</t>
  </si>
  <si>
    <t>بورتوريكو</t>
  </si>
  <si>
    <t>النمسا</t>
  </si>
  <si>
    <t>الدنمارك</t>
  </si>
  <si>
    <t>ميانمار (بورما)</t>
  </si>
  <si>
    <t>موريشيوس</t>
  </si>
  <si>
    <t>أوروغواي</t>
  </si>
  <si>
    <t>ليتوانيا</t>
  </si>
  <si>
    <t>تشيلي</t>
  </si>
  <si>
    <t>رواندا</t>
  </si>
  <si>
    <t>دومينيكا</t>
  </si>
  <si>
    <t>ألبانيا</t>
  </si>
  <si>
    <t>بيلاروس (روسيا البيضاء)</t>
  </si>
  <si>
    <t>ناميبيا</t>
  </si>
  <si>
    <t>كازاخستان</t>
  </si>
  <si>
    <t>المالديف</t>
  </si>
  <si>
    <t>ليختنشتاين</t>
  </si>
  <si>
    <t>01</t>
  </si>
  <si>
    <t>02</t>
  </si>
  <si>
    <t>03</t>
  </si>
  <si>
    <t>فنزويلا</t>
  </si>
  <si>
    <t>منفذ الربع الخالي</t>
  </si>
  <si>
    <t>ميناء الخفجي</t>
  </si>
  <si>
    <t>ميناء الملك فهد الصناعي بالجبيل</t>
  </si>
  <si>
    <t>ميناء جازان</t>
  </si>
  <si>
    <t>ميناء ينبع التجاري</t>
  </si>
  <si>
    <t>منفذ البطحاء</t>
  </si>
  <si>
    <t>منفذ الحديثة</t>
  </si>
  <si>
    <t>منفذ الخفجي</t>
  </si>
  <si>
    <t>منفذ الرقعي</t>
  </si>
  <si>
    <t>منفذ سلوى</t>
  </si>
  <si>
    <t>منفذ الوديعة</t>
  </si>
  <si>
    <t>منفذ حالة عمار</t>
  </si>
  <si>
    <t>منفذ الدرة</t>
  </si>
  <si>
    <t>منفذ جديدة عرعر</t>
  </si>
  <si>
    <t>مطار الملك فهد الدولي بالدمام</t>
  </si>
  <si>
    <t>مطار الأمير محمد الدولي بالمدينة</t>
  </si>
  <si>
    <t>مطار الأمير نايف بالقصيم</t>
  </si>
  <si>
    <t>مطار الأمير سلطان بتبوك</t>
  </si>
  <si>
    <t>مطار حائل</t>
  </si>
  <si>
    <t>مطارالأمير عبدالمحسن بينبع</t>
  </si>
  <si>
    <t>تشاد</t>
  </si>
  <si>
    <t>أروبا</t>
  </si>
  <si>
    <t>الإمارات العربية المتحدة</t>
  </si>
  <si>
    <t>إيطاليا</t>
  </si>
  <si>
    <t>إندونيسيا</t>
  </si>
  <si>
    <t>جنوب أفريقيا</t>
  </si>
  <si>
    <t>ألمانيا</t>
  </si>
  <si>
    <t>إكوادور</t>
  </si>
  <si>
    <t>إيرلندا</t>
  </si>
  <si>
    <t>أذربيجان</t>
  </si>
  <si>
    <t>أوزبكستان</t>
  </si>
  <si>
    <t>أستراليا</t>
  </si>
  <si>
    <t>أفغانستان</t>
  </si>
  <si>
    <t>أرمينيا</t>
  </si>
  <si>
    <t>إسبانيا</t>
  </si>
  <si>
    <t>إثيوبيا</t>
  </si>
  <si>
    <t>إستونيا</t>
  </si>
  <si>
    <t>إريتريا</t>
  </si>
  <si>
    <t>زامبيا</t>
  </si>
  <si>
    <t>نيكاراجوا</t>
  </si>
  <si>
    <t>سيشل</t>
  </si>
  <si>
    <t>جزر الأنتيل الهولندية</t>
  </si>
  <si>
    <t>إسواتيني (سوازيلاند)</t>
  </si>
  <si>
    <t>ميناء بيش</t>
  </si>
  <si>
    <t>أيسلندا</t>
  </si>
  <si>
    <t>موناكو</t>
  </si>
  <si>
    <t>أسلحة وذخائر، أجزاؤها ولوازمها</t>
  </si>
  <si>
    <t>روسيا الإتحادية</t>
  </si>
  <si>
    <t>مطار الأحساء</t>
  </si>
  <si>
    <t>الاجمالي</t>
  </si>
  <si>
    <t>مطار الملك عبدالله بجازان</t>
  </si>
  <si>
    <t>سيراليون</t>
  </si>
  <si>
    <t>الصادرات حسب مجموعات الدول</t>
  </si>
  <si>
    <t>الصادرات حسب الدول</t>
  </si>
  <si>
    <t>بنين</t>
  </si>
  <si>
    <t>مملكة البحرين</t>
  </si>
  <si>
    <t>دولة الكويت</t>
  </si>
  <si>
    <t>دولة قطر</t>
  </si>
  <si>
    <t>زيمبابوي</t>
  </si>
  <si>
    <t>جزر القمر</t>
  </si>
  <si>
    <t>النيجر</t>
  </si>
  <si>
    <t>جزيرة ريونيون</t>
  </si>
  <si>
    <t>ملاوي</t>
  </si>
  <si>
    <t>جزر فيرجن البريطانية</t>
  </si>
  <si>
    <t>بوليفيا</t>
  </si>
  <si>
    <t>جبل طارق</t>
  </si>
  <si>
    <t>بنما</t>
  </si>
  <si>
    <t>العنوان</t>
  </si>
  <si>
    <t>بروناي دار السلام</t>
  </si>
  <si>
    <t>مناطق فرنسا الجنوبية</t>
  </si>
  <si>
    <t>مكاو</t>
  </si>
  <si>
    <t>الجبل الأسود</t>
  </si>
  <si>
    <t>ناورو</t>
  </si>
  <si>
    <t>ترينيداد وتوباغو</t>
  </si>
  <si>
    <t>جزر فيجي</t>
  </si>
  <si>
    <t>Subject</t>
  </si>
  <si>
    <t>Exports by section</t>
  </si>
  <si>
    <t>Exports by group of countries</t>
  </si>
  <si>
    <t>Exports by country</t>
  </si>
  <si>
    <t>Non-oil exports by mode of transport and customs port</t>
  </si>
  <si>
    <t>Imports by section</t>
  </si>
  <si>
    <t>Imports by group of countries</t>
  </si>
  <si>
    <t>Imports by country</t>
  </si>
  <si>
    <t>Imports by mode of transport and customs port</t>
  </si>
  <si>
    <t>Imports by utilization of items</t>
  </si>
  <si>
    <t>Imports by nature of items</t>
  </si>
  <si>
    <t>Month</t>
  </si>
  <si>
    <t>January</t>
  </si>
  <si>
    <t>February</t>
  </si>
  <si>
    <t>March</t>
  </si>
  <si>
    <t>April</t>
  </si>
  <si>
    <t>May</t>
  </si>
  <si>
    <t>June</t>
  </si>
  <si>
    <t>July</t>
  </si>
  <si>
    <t>August</t>
  </si>
  <si>
    <t>September</t>
  </si>
  <si>
    <t>October</t>
  </si>
  <si>
    <t>November</t>
  </si>
  <si>
    <t>December</t>
  </si>
  <si>
    <t>Year</t>
  </si>
  <si>
    <t>الصادرات السلعية
Merchandise exports
(A)</t>
  </si>
  <si>
    <t>الواردات السلعية
Merchandise imports
(B)</t>
  </si>
  <si>
    <t>حجم التجارة
Trade volume
(C) = (A + B)</t>
  </si>
  <si>
    <t>الميزان التجاري
Trade balance
(D) = (A - B)</t>
  </si>
  <si>
    <t>السنة
Year</t>
  </si>
  <si>
    <t>الصادرات الوطنية National exports</t>
  </si>
  <si>
    <t>الصادرات غير بترولية
Non-oil exports</t>
  </si>
  <si>
    <t>الصادرات البترولية
Oil exports</t>
  </si>
  <si>
    <t>القيمة
Value</t>
  </si>
  <si>
    <t>إعادة تصدير
Re-exports</t>
  </si>
  <si>
    <t xml:space="preserve"> إجمالي الصادرات
Total exports</t>
  </si>
  <si>
    <t>(%) من الإجمالي
in total (%)</t>
  </si>
  <si>
    <t>Sec.
no</t>
  </si>
  <si>
    <t>Section description</t>
  </si>
  <si>
    <t>Mineral products</t>
  </si>
  <si>
    <t>Arms and ammunition; parts and accessories thereof</t>
  </si>
  <si>
    <t>Miscellaneous manufactured articles</t>
  </si>
  <si>
    <t>Total</t>
  </si>
  <si>
    <t>Country groups</t>
  </si>
  <si>
    <t>South America</t>
  </si>
  <si>
    <t>Code</t>
  </si>
  <si>
    <t>Country</t>
  </si>
  <si>
    <t>China</t>
  </si>
  <si>
    <t>India</t>
  </si>
  <si>
    <t>Japan</t>
  </si>
  <si>
    <t>South Korea</t>
  </si>
  <si>
    <t>United Arab Emirates</t>
  </si>
  <si>
    <t>Egypt</t>
  </si>
  <si>
    <t>Poland</t>
  </si>
  <si>
    <t>Singapore</t>
  </si>
  <si>
    <t>U.S.A</t>
  </si>
  <si>
    <t>Kingdom of Bahrain</t>
  </si>
  <si>
    <t>Taiwan</t>
  </si>
  <si>
    <t>France</t>
  </si>
  <si>
    <t>Malaysia</t>
  </si>
  <si>
    <t>Malta</t>
  </si>
  <si>
    <t>Sultanate of Oman</t>
  </si>
  <si>
    <t>Thailand</t>
  </si>
  <si>
    <t>Indonesia</t>
  </si>
  <si>
    <t>Netherlands</t>
  </si>
  <si>
    <t>Turkey</t>
  </si>
  <si>
    <t>Jordan</t>
  </si>
  <si>
    <t>Brazil</t>
  </si>
  <si>
    <t>South Africa</t>
  </si>
  <si>
    <t>Italy</t>
  </si>
  <si>
    <t>Belgium</t>
  </si>
  <si>
    <t>Spain</t>
  </si>
  <si>
    <t>Myanmar</t>
  </si>
  <si>
    <t>State of Kuwait</t>
  </si>
  <si>
    <t>Iraq</t>
  </si>
  <si>
    <t>Pakistan</t>
  </si>
  <si>
    <t>Djibouti</t>
  </si>
  <si>
    <t>Canada</t>
  </si>
  <si>
    <t>Tanzania</t>
  </si>
  <si>
    <t>State of Qatar</t>
  </si>
  <si>
    <t>Republic of Yemen</t>
  </si>
  <si>
    <t>Switzerland</t>
  </si>
  <si>
    <t>United Kingdom</t>
  </si>
  <si>
    <t>Greece</t>
  </si>
  <si>
    <t>Kenya</t>
  </si>
  <si>
    <t>Algeria</t>
  </si>
  <si>
    <t>Philippines</t>
  </si>
  <si>
    <t>Bangladesh</t>
  </si>
  <si>
    <t>Portugal</t>
  </si>
  <si>
    <t>Morocco</t>
  </si>
  <si>
    <t>Vietnam</t>
  </si>
  <si>
    <t>Sudan</t>
  </si>
  <si>
    <t>Germany</t>
  </si>
  <si>
    <t>Austria</t>
  </si>
  <si>
    <t>Mauritius</t>
  </si>
  <si>
    <t>Libya</t>
  </si>
  <si>
    <t>Togo</t>
  </si>
  <si>
    <t>Maldives</t>
  </si>
  <si>
    <t>Nigeria</t>
  </si>
  <si>
    <t>Australia</t>
  </si>
  <si>
    <t>Ireland</t>
  </si>
  <si>
    <t>Tunisia</t>
  </si>
  <si>
    <t>Syria</t>
  </si>
  <si>
    <t>Lebanon</t>
  </si>
  <si>
    <t>New Zealand</t>
  </si>
  <si>
    <t>Ghana</t>
  </si>
  <si>
    <t>Cote D'Ivoire</t>
  </si>
  <si>
    <t>Guinea</t>
  </si>
  <si>
    <t>Mozambique</t>
  </si>
  <si>
    <t>Angola</t>
  </si>
  <si>
    <t>Senegal</t>
  </si>
  <si>
    <t>Hong Kong</t>
  </si>
  <si>
    <t>Sweden</t>
  </si>
  <si>
    <t>Bulgaria</t>
  </si>
  <si>
    <t>Peru</t>
  </si>
  <si>
    <t>Mexico</t>
  </si>
  <si>
    <t>Sri Lanka</t>
  </si>
  <si>
    <t>Denmark</t>
  </si>
  <si>
    <t>Croatia</t>
  </si>
  <si>
    <t>Cameroon</t>
  </si>
  <si>
    <t>Somalia</t>
  </si>
  <si>
    <t>Russian Federation</t>
  </si>
  <si>
    <t>Lithuania</t>
  </si>
  <si>
    <t>Hungary</t>
  </si>
  <si>
    <t>Liberia</t>
  </si>
  <si>
    <t>Ecuador</t>
  </si>
  <si>
    <t>Congo, The Democratic Republic</t>
  </si>
  <si>
    <t>Luxembourg</t>
  </si>
  <si>
    <t>Ethiopia</t>
  </si>
  <si>
    <t>Uganda</t>
  </si>
  <si>
    <t>Latvia</t>
  </si>
  <si>
    <t>Azerbaijan</t>
  </si>
  <si>
    <t>Romania</t>
  </si>
  <si>
    <t>Guatemala</t>
  </si>
  <si>
    <t>Argentina</t>
  </si>
  <si>
    <t>Mauritania</t>
  </si>
  <si>
    <t>Gambia</t>
  </si>
  <si>
    <t>Czech Republic</t>
  </si>
  <si>
    <t>Colombia</t>
  </si>
  <si>
    <t>Dominican Republic</t>
  </si>
  <si>
    <t>Mali</t>
  </si>
  <si>
    <t>Estonia</t>
  </si>
  <si>
    <t>Norway</t>
  </si>
  <si>
    <t>Palestine</t>
  </si>
  <si>
    <t>Cuba</t>
  </si>
  <si>
    <t>Costa Rica</t>
  </si>
  <si>
    <t>Eritrea</t>
  </si>
  <si>
    <t>Rwanda</t>
  </si>
  <si>
    <t>Paraguay</t>
  </si>
  <si>
    <t>Slovenia</t>
  </si>
  <si>
    <t>El Salvador</t>
  </si>
  <si>
    <t>Cyprus</t>
  </si>
  <si>
    <t>Ukraine</t>
  </si>
  <si>
    <t>Cambodia</t>
  </si>
  <si>
    <t>Comoros</t>
  </si>
  <si>
    <t>Zambia</t>
  </si>
  <si>
    <t>Congo</t>
  </si>
  <si>
    <t>Chad</t>
  </si>
  <si>
    <t>Panama</t>
  </si>
  <si>
    <t>Chile</t>
  </si>
  <si>
    <t>Madagascar</t>
  </si>
  <si>
    <t>Sierra Leone</t>
  </si>
  <si>
    <t>Nepal</t>
  </si>
  <si>
    <t>Venezuela</t>
  </si>
  <si>
    <t>Gabon</t>
  </si>
  <si>
    <t>Malawi</t>
  </si>
  <si>
    <t>Georgia</t>
  </si>
  <si>
    <t>Honduras</t>
  </si>
  <si>
    <t>Nicaragua</t>
  </si>
  <si>
    <t>Zimbabwe</t>
  </si>
  <si>
    <t>Bosnia and Herzegovina</t>
  </si>
  <si>
    <t>Finland</t>
  </si>
  <si>
    <t>Reunion</t>
  </si>
  <si>
    <t>Seychelles</t>
  </si>
  <si>
    <t>Dominica</t>
  </si>
  <si>
    <t>Albania</t>
  </si>
  <si>
    <t>Namibia</t>
  </si>
  <si>
    <t>Benin</t>
  </si>
  <si>
    <t>Brunei Darussalam</t>
  </si>
  <si>
    <t>Uruguay</t>
  </si>
  <si>
    <t>Eswatini (Swaziland)</t>
  </si>
  <si>
    <t>Bolivia</t>
  </si>
  <si>
    <t>Iceland</t>
  </si>
  <si>
    <t>Afghanistan</t>
  </si>
  <si>
    <t>Serbia</t>
  </si>
  <si>
    <t>Netherlands Antilles</t>
  </si>
  <si>
    <t>Niger</t>
  </si>
  <si>
    <t>Rank</t>
  </si>
  <si>
    <t>Plant Products</t>
  </si>
  <si>
    <t>Animal and vegetable fats, oils, waxex and their products</t>
  </si>
  <si>
    <t>دهون وزيوت وشموع حيوانية أو نباتية ومنتجاتها</t>
  </si>
  <si>
    <t>Prepared foodstuffs, beverages and tobacco</t>
  </si>
  <si>
    <t>منتجات صناعة الأغذية، مشروبات وتبغ</t>
  </si>
  <si>
    <t>منتجات الصناعات الكيماوية</t>
  </si>
  <si>
    <t>Products of the chemical industries</t>
  </si>
  <si>
    <t>لدائن ومطاط ومصنوعاتها</t>
  </si>
  <si>
    <t>Plastics, rubber and their articles</t>
  </si>
  <si>
    <t>صلال وجلود ومصنوعاتها، حقائب وما يماثلها</t>
  </si>
  <si>
    <t>Skins, leather and their articles, handbags and similar</t>
  </si>
  <si>
    <t>خشب وفلين ومواد ضفر ومصنوعاتها</t>
  </si>
  <si>
    <t>Wood, cork, plaiting materials and their articles</t>
  </si>
  <si>
    <t>ورق وورق مقوى ومصنوعاتهما</t>
  </si>
  <si>
    <t>Paper, paperboard and their articles</t>
  </si>
  <si>
    <t>مواد نسجية ومصنوعاتها</t>
  </si>
  <si>
    <t>Textiles and their articles</t>
  </si>
  <si>
    <t>أحذية، أغطية رأس، مظلات وعصي</t>
  </si>
  <si>
    <t>Footwear, headgear, umbrellas, sticks</t>
  </si>
  <si>
    <t>مصنوعات من حجر، جص، إسمنت، خزف، زجاج</t>
  </si>
  <si>
    <t>Articles of stone, plaster, cement, ceramic, glass</t>
  </si>
  <si>
    <t>أحجار أو معادن ثمينة ومصنوعاتها، مجوهرات</t>
  </si>
  <si>
    <t>Precious stones or metals and their articles, jewelry</t>
  </si>
  <si>
    <t>Base metals and their articles</t>
  </si>
  <si>
    <t>آلات وأجهزة آلية ومعدات كهربائية وأجزاؤها</t>
  </si>
  <si>
    <t>Machinery and mechanical appliances, electrical equipment, parts thereof</t>
  </si>
  <si>
    <t>Vehicles, alrcraft, vessels and associated transport equipment</t>
  </si>
  <si>
    <t>Optical, photographic, measuring, checking, medical instruments and apparatus; clocks and musical Instruments</t>
  </si>
  <si>
    <t>أصناف مصنوعات متنوعة</t>
  </si>
  <si>
    <t>تحف فنية وقطع أثرية</t>
  </si>
  <si>
    <t>Works of arts and antiqes</t>
  </si>
  <si>
    <t>الحيوانات ومنتجاتها</t>
  </si>
  <si>
    <t>Animals and their products</t>
  </si>
  <si>
    <t>أدوات وأجهزة للبصريات أو للتصوير أو للقياس أو للفحص أو للطب، الساعات والأدوات الموسيقية</t>
  </si>
  <si>
    <t>Other countries (value &lt;0.5)</t>
  </si>
  <si>
    <t>Mode</t>
  </si>
  <si>
    <t>Customs port</t>
  </si>
  <si>
    <t>Sea</t>
  </si>
  <si>
    <t>King Fahad Ind Sea Port in Jubail</t>
  </si>
  <si>
    <t>Jeddah Islamic Sea Port</t>
  </si>
  <si>
    <t>Jubail Sea Port</t>
  </si>
  <si>
    <t>King Abdulaziz Sea Port in Dammam</t>
  </si>
  <si>
    <t>Ras Tanura Sea Port</t>
  </si>
  <si>
    <t>Ras Al Khair Sea Port</t>
  </si>
  <si>
    <t>Rabigh Sea Port</t>
  </si>
  <si>
    <t>King Abdullah Sea Port</t>
  </si>
  <si>
    <t>King Fahd Ind. Sea Port in Yanbu</t>
  </si>
  <si>
    <t>Deba Sea Port</t>
  </si>
  <si>
    <t>Yanbu Commercial Sea Port</t>
  </si>
  <si>
    <t>Jazan Sea Port</t>
  </si>
  <si>
    <t>Al Khafji Sea Port</t>
  </si>
  <si>
    <t>Baish Sea Port</t>
  </si>
  <si>
    <t>Land</t>
  </si>
  <si>
    <t>Al Bat'ha Port</t>
  </si>
  <si>
    <t>Al Hadithah Port</t>
  </si>
  <si>
    <t>Al Wadiah Port</t>
  </si>
  <si>
    <t>Al Raqa'i Port</t>
  </si>
  <si>
    <t>King Fahad Bridge</t>
  </si>
  <si>
    <t>Al Khafji Port</t>
  </si>
  <si>
    <t>Rub' Al Khali Port</t>
  </si>
  <si>
    <t>Judayyidah Ar'ar Port</t>
  </si>
  <si>
    <t>Salwa Port</t>
  </si>
  <si>
    <t>Halat Ammar Port</t>
  </si>
  <si>
    <t>Al Durra Port</t>
  </si>
  <si>
    <t>Riyadh (Dry Port)</t>
  </si>
  <si>
    <t>Air</t>
  </si>
  <si>
    <t>King Khalid Int Airport in Riyadh</t>
  </si>
  <si>
    <t>King Abdulaziz Int. Airport</t>
  </si>
  <si>
    <t>King Fahad Int Airport in Dammam</t>
  </si>
  <si>
    <t>Prince Mohammad Airport in Madinah</t>
  </si>
  <si>
    <t>Abha Airport</t>
  </si>
  <si>
    <t>Taif Airport</t>
  </si>
  <si>
    <t>Prince Sultan Airport in Tabok</t>
  </si>
  <si>
    <t>Prince Naif Airport in Qassim</t>
  </si>
  <si>
    <t>Slovakia</t>
  </si>
  <si>
    <t>Uzbekistan</t>
  </si>
  <si>
    <t>Puerto Rico</t>
  </si>
  <si>
    <t>Gibraltar</t>
  </si>
  <si>
    <t>San Marino</t>
  </si>
  <si>
    <t>Liechtenstein</t>
  </si>
  <si>
    <t>Macedonia</t>
  </si>
  <si>
    <t>Aruba</t>
  </si>
  <si>
    <t>Belarus</t>
  </si>
  <si>
    <t>Monaco</t>
  </si>
  <si>
    <t>Kazakhstan</t>
  </si>
  <si>
    <t>Montenegro</t>
  </si>
  <si>
    <t>Macao</t>
  </si>
  <si>
    <t>Moldova</t>
  </si>
  <si>
    <t>Laos</t>
  </si>
  <si>
    <t>Virgin Islands British</t>
  </si>
  <si>
    <t>French Southern Territories</t>
  </si>
  <si>
    <t>Nauru</t>
  </si>
  <si>
    <t>Trinidad and Tobago</t>
  </si>
  <si>
    <t>Armenia</t>
  </si>
  <si>
    <t>Fiji</t>
  </si>
  <si>
    <t>Al Ahsa Airport</t>
  </si>
  <si>
    <t>King Abdullah Airport in Jazan</t>
  </si>
  <si>
    <t>Hail Airport</t>
  </si>
  <si>
    <t>Prince Abdulmohsin Airport in Yanbu</t>
  </si>
  <si>
    <t>Al Jouf Airport</t>
  </si>
  <si>
    <t>Items</t>
  </si>
  <si>
    <t>Final Consumption</t>
  </si>
  <si>
    <t>Intermediate Consumption</t>
  </si>
  <si>
    <t>Fixed Assets (Capital)</t>
  </si>
  <si>
    <t>Raw Materials</t>
  </si>
  <si>
    <t>Semi-Finished Goods</t>
  </si>
  <si>
    <t>Finished Goods</t>
  </si>
  <si>
    <t>الصادرات غير البترولية
Non-oil exports
(A)</t>
  </si>
  <si>
    <t>الواردات
Imports
(B)</t>
  </si>
  <si>
    <t>نسبة الصادرات غير البترولية للواردات (%)
Ratio of Non-oil Exports* to Imports (%)
 (C) = (A / B) * 100</t>
  </si>
  <si>
    <t xml:space="preserve"> Countries</t>
  </si>
  <si>
    <t>الميزان التجاري بدون البترول
Non-oil trade balance</t>
  </si>
  <si>
    <t>الواردات السلعية
Merchandise imports</t>
  </si>
  <si>
    <t>الصادرات الوطنية
National exports</t>
  </si>
  <si>
    <t>إعادة التصدير
Re-exports</t>
  </si>
  <si>
    <t>الإجمالي
Total</t>
  </si>
  <si>
    <t>الصادرات السلعية غير البترولية Non-oil Merchandise Exports</t>
  </si>
  <si>
    <t>بوركينا فاسو</t>
  </si>
  <si>
    <t>جمهورية كوسوفو</t>
  </si>
  <si>
    <t>قرغيزستان (قرغيزيا)</t>
  </si>
  <si>
    <t>Burkina Faso</t>
  </si>
  <si>
    <t>Republic of Kosovo</t>
  </si>
  <si>
    <t>Kyrgyzstan</t>
  </si>
  <si>
    <t>جزر أمريكا الثانوية</t>
  </si>
  <si>
    <t>Us Minor Qutlying Islands</t>
  </si>
  <si>
    <t>Table no.</t>
  </si>
  <si>
    <t>رقم الجدول</t>
  </si>
  <si>
    <t>جمهورية أفريقيا الوسطى</t>
  </si>
  <si>
    <t>Central African Republic</t>
  </si>
  <si>
    <t>جيرسي</t>
  </si>
  <si>
    <t>Jersey</t>
  </si>
  <si>
    <t>Non-oil trade with the GCC countries</t>
  </si>
  <si>
    <t>تقرير المنهجية والجودة لإحصاءات التجارة الدولية</t>
  </si>
  <si>
    <t>Methodology and quality report of international</t>
  </si>
  <si>
    <t>شمال أفريقيا</t>
  </si>
  <si>
    <t>شرق أفريقيا</t>
  </si>
  <si>
    <t>أفريقيا الوسطى</t>
  </si>
  <si>
    <t>أفريقيا الجنوبية</t>
  </si>
  <si>
    <t>غرب أفريقيا</t>
  </si>
  <si>
    <t>أمريكا الشمالية</t>
  </si>
  <si>
    <t>الكاريبي</t>
  </si>
  <si>
    <t>أمريكا الوسطى</t>
  </si>
  <si>
    <t>أمريكا الجنوبية</t>
  </si>
  <si>
    <t>آسيا الوسطى</t>
  </si>
  <si>
    <t>شرق اسيا</t>
  </si>
  <si>
    <t>جنوب شرق آسيا</t>
  </si>
  <si>
    <t>جنوب آسيا</t>
  </si>
  <si>
    <t>غرب آسيا</t>
  </si>
  <si>
    <t>أوروبا الشرقية</t>
  </si>
  <si>
    <t>أوروبا الشمالية</t>
  </si>
  <si>
    <t>أوروبا الجنوبية</t>
  </si>
  <si>
    <t>أوروبا الغربية</t>
  </si>
  <si>
    <t>أوقيانوسيا</t>
  </si>
  <si>
    <t>مناطق أخرى</t>
  </si>
  <si>
    <t>Northern Africa</t>
  </si>
  <si>
    <t>Eastern Africa</t>
  </si>
  <si>
    <t>Middle Africa</t>
  </si>
  <si>
    <t>Southern Africa</t>
  </si>
  <si>
    <t>Western Africa</t>
  </si>
  <si>
    <t>Northern America</t>
  </si>
  <si>
    <t>Caribbean</t>
  </si>
  <si>
    <t>Central America</t>
  </si>
  <si>
    <t>Central Asia</t>
  </si>
  <si>
    <t>Eastern Asia</t>
  </si>
  <si>
    <t>South-eastern Asia</t>
  </si>
  <si>
    <t>Southern Asia</t>
  </si>
  <si>
    <t>Western Asia</t>
  </si>
  <si>
    <t>Eastern Europe</t>
  </si>
  <si>
    <t>Northern Europe</t>
  </si>
  <si>
    <t>Southern Europe</t>
  </si>
  <si>
    <t>Western Europe</t>
  </si>
  <si>
    <t>Oceania</t>
  </si>
  <si>
    <t>Other territories</t>
  </si>
  <si>
    <t>أفريقيا:</t>
  </si>
  <si>
    <t>أفريقيا جنوب الصحراء الكبرى:</t>
  </si>
  <si>
    <t>أمريكا:</t>
  </si>
  <si>
    <t>أمريكا اللاتينية والكاريبي:</t>
  </si>
  <si>
    <t>آسيا:</t>
  </si>
  <si>
    <t>أوروبا:</t>
  </si>
  <si>
    <t>Africa:</t>
  </si>
  <si>
    <t>Sub-Saharan Africa:</t>
  </si>
  <si>
    <t>Americas:</t>
  </si>
  <si>
    <t>Latin America and the Caribbean:</t>
  </si>
  <si>
    <t>Asia:</t>
  </si>
  <si>
    <t>Europe:</t>
  </si>
  <si>
    <t>التبادل التجاري غير البترولي مع دول مجلس التعاون الخليجي</t>
  </si>
  <si>
    <t>غينيا بيساو</t>
  </si>
  <si>
    <t>Guinea-Bissau</t>
  </si>
  <si>
    <t>مارتينيك</t>
  </si>
  <si>
    <t>Martinique</t>
  </si>
  <si>
    <t>غينيا الفرنسية</t>
  </si>
  <si>
    <t>French Guiana</t>
  </si>
  <si>
    <t>سورينام</t>
  </si>
  <si>
    <t>Suriname</t>
  </si>
  <si>
    <t>غوادلوب</t>
  </si>
  <si>
    <t>Gudeloupe</t>
  </si>
  <si>
    <t>منغوليا</t>
  </si>
  <si>
    <t>Mongolia</t>
  </si>
  <si>
    <t>الصادرات حسب التصنيف الموحد للتجارة الدولية التنقيح 4 (SITC4)</t>
  </si>
  <si>
    <t>الصادرات حسب الفئات الاقتصادية الواسعة التنقيح 4 (BEC4)</t>
  </si>
  <si>
    <t>الصادرات حسب التصنيف الصناعي الدولي الموحد التنقيح 4 (ISIC4)</t>
  </si>
  <si>
    <t>Exports by Standard International Trade Classification (Rev4)</t>
  </si>
  <si>
    <t>Exports by Broad Economic Categories (Rev4)</t>
  </si>
  <si>
    <t>Exports by Standard International industrial Classification (4)</t>
  </si>
  <si>
    <t>الواردات حسب التصنيف الموحد للتجارة الدولية التنقيح 4 (SITC4)</t>
  </si>
  <si>
    <t>الواردات حسب الفئات الاقتصادية الواسعة التنقيح 4 (BEC4)</t>
  </si>
  <si>
    <t>الواردات حسب التصنيف الصناعي الدولي الموحد التنقيح 4 (ISIC4)</t>
  </si>
  <si>
    <t>2.10</t>
  </si>
  <si>
    <t>Imports by Standard International Trade Classification (Rev4)</t>
  </si>
  <si>
    <t>Imports by Broad Economic Categories (Rev4)</t>
  </si>
  <si>
    <t>Imports by Standard International industrial Classification (4)</t>
  </si>
  <si>
    <t>التبادل التجاري بين المملكة وشركائها التجاريين</t>
  </si>
  <si>
    <t>التبادل التجاري بين المملكة وشركائها التجاريين الرئيسيين</t>
  </si>
  <si>
    <t xml:space="preserve">التبادل التجاري بين المملكة العربية السعودية وبعض الدول الأخرى </t>
  </si>
  <si>
    <t>Trade exchange between the Kingdom and its major trading partners</t>
  </si>
  <si>
    <t>Trade exchange between the Kingdom and its main trading partners</t>
  </si>
  <si>
    <t>Trade exchange between the Kingdom and other trading partners</t>
  </si>
  <si>
    <t>رقم الفصل</t>
  </si>
  <si>
    <t>وصف الفصل</t>
  </si>
  <si>
    <t>Chp.
no</t>
  </si>
  <si>
    <t>Chapter description</t>
  </si>
  <si>
    <t>0</t>
  </si>
  <si>
    <t>أغذية وحيوانات حية</t>
  </si>
  <si>
    <t>00</t>
  </si>
  <si>
    <t>حيوانات حية غير الحيوانات الداخلة في القسم 03</t>
  </si>
  <si>
    <t>لحوم ومحضرات لحوم</t>
  </si>
  <si>
    <t>منتجات ألبان وبيض طيور</t>
  </si>
  <si>
    <t>أسماك (غير الثدييات البحرية)، وقشريات، ورخويات، ولافقارية مائية، ومحضرات منها</t>
  </si>
  <si>
    <t>حبوب ومحضرات حبوب</t>
  </si>
  <si>
    <t>خضر وفواكه</t>
  </si>
  <si>
    <t>سكر، ومحضرات سكرية، وعسل نحل</t>
  </si>
  <si>
    <t>بن وشاي وكاكاو وتوابل ومصنوعاتها</t>
  </si>
  <si>
    <t>أعلاف للحيوانات (لا تتضمن الحبوب غير المطحونة)</t>
  </si>
  <si>
    <t>منتجات ومحضرات متنوعة صالحة للأكل</t>
  </si>
  <si>
    <t>1</t>
  </si>
  <si>
    <t>المشروبات والتبغ</t>
  </si>
  <si>
    <t>المشروبات</t>
  </si>
  <si>
    <t>التبغ ومصنوعات التبغ</t>
  </si>
  <si>
    <t>2</t>
  </si>
  <si>
    <t>مواد خام غير صالحة للأكل، باستثناء الوقود</t>
  </si>
  <si>
    <t>صلال (جلود خام) وجلود الفراء، خام</t>
  </si>
  <si>
    <t>22</t>
  </si>
  <si>
    <t>البذور الزيتية والثمار الزيتية</t>
  </si>
  <si>
    <t>23</t>
  </si>
  <si>
    <t>المطاط الخام (بما في ذلك المطاط التركيبي والمستخلص)</t>
  </si>
  <si>
    <t>24</t>
  </si>
  <si>
    <t>الفلين والخشب</t>
  </si>
  <si>
    <t>25</t>
  </si>
  <si>
    <t>عجائن وفضلات الورق</t>
  </si>
  <si>
    <t>26</t>
  </si>
  <si>
    <t>ألياف نسجية (ما عدا كرات الصوف الممشط "التوبس" وغيره من الصوف الممشط) وفضلاتها (غير مصنوعة على شكل غزل أو نسيج)</t>
  </si>
  <si>
    <t>27</t>
  </si>
  <si>
    <t>أسمدة خام، غير تلك الواردة في القسم 56 ، ومعادن (خام باستثناء الفحم والنفط والأحجار الكريمة)</t>
  </si>
  <si>
    <t>28</t>
  </si>
  <si>
    <t>أركزة فلزية، ونفايات فلزات</t>
  </si>
  <si>
    <t>29</t>
  </si>
  <si>
    <t>مواد حيوانية ونباتية خام، غير مذكورة ولا داخلة في موضع آخر</t>
  </si>
  <si>
    <t>3</t>
  </si>
  <si>
    <t>وقود معدني، ومزلقات معدنية، وما يتصل بذلك من مواد</t>
  </si>
  <si>
    <t>32</t>
  </si>
  <si>
    <t>فحم، وكوك، وقوالب سقاط الفحم</t>
  </si>
  <si>
    <t>33</t>
  </si>
  <si>
    <t>نفط ومنتجات نفطية ومواد متصلة بهما</t>
  </si>
  <si>
    <t>34</t>
  </si>
  <si>
    <t>غاز طبيعي ومصنوع</t>
  </si>
  <si>
    <t>التيار الكهربائي</t>
  </si>
  <si>
    <t>4</t>
  </si>
  <si>
    <t>زيوت ودهون وشموع حيوانية ونباتية</t>
  </si>
  <si>
    <t>41</t>
  </si>
  <si>
    <t>زيوت ودهون حيوانية</t>
  </si>
  <si>
    <t>42</t>
  </si>
  <si>
    <t>دهون وزيوت نباتية ثابتة، خام أو مكررة أو مجزأة</t>
  </si>
  <si>
    <t>43</t>
  </si>
  <si>
    <t>دهون وزيوت حيوانية أو نباتية، مجهزة؛ شموع من أصل حيواني أو نباتي؛ أخلاط أو محضرات غير صالحة للأكل من الدهون أو الزيوت الحيوانية أو النباتية، غير مذكورة في مكان آخر</t>
  </si>
  <si>
    <t>5</t>
  </si>
  <si>
    <t>مواد كيميائية ومنتجات متصلة بها، غير مذكورة ولا داخلة في موضع آخر</t>
  </si>
  <si>
    <t>51</t>
  </si>
  <si>
    <t>مواد كيميائية عضوية</t>
  </si>
  <si>
    <t>52</t>
  </si>
  <si>
    <t>مواد كيميائية غير عضوية</t>
  </si>
  <si>
    <t>53</t>
  </si>
  <si>
    <t>مواد الصباغة والدباغة والتلوين</t>
  </si>
  <si>
    <t>54</t>
  </si>
  <si>
    <t>منتجات طبية وصيدلية</t>
  </si>
  <si>
    <t>55</t>
  </si>
  <si>
    <t>زيوت عطرية وراتنجانات ومواد عطور؛ محضرات تزيين (تواليت) وتلميع وتنظيف</t>
  </si>
  <si>
    <t>56</t>
  </si>
  <si>
    <t xml:space="preserve"> أسمدة (عدا ما هو مذكور في الإجمالية 272)</t>
  </si>
  <si>
    <t>57</t>
  </si>
  <si>
    <t>لدائن في أشكالها الأوّلية</t>
  </si>
  <si>
    <t>58</t>
  </si>
  <si>
    <t>لدائن في أشكال غير أوّلية</t>
  </si>
  <si>
    <t>59</t>
  </si>
  <si>
    <t>مواد ومنتجات كيميائية، غير مذكورة ولا داخلة في موضع آخر</t>
  </si>
  <si>
    <t>6</t>
  </si>
  <si>
    <t>سلع مصنوعة مصنفة أساساً حسب المادة</t>
  </si>
  <si>
    <t>61</t>
  </si>
  <si>
    <t>جلود ومصنوعات جلدية، غير مذكورة ولا داخلة في موضع آخر، وجلود فراء مجهزة</t>
  </si>
  <si>
    <t>62</t>
  </si>
  <si>
    <t>مصنوعات من المطاط، غير مذكورة ولا داخلة في موضع آخر</t>
  </si>
  <si>
    <t>63</t>
  </si>
  <si>
    <t>مصنوعات من فلين ومصنوعات خشبية (فيما عدا الأثاث)</t>
  </si>
  <si>
    <t>64</t>
  </si>
  <si>
    <t>ورق، وورق مقوى (كرتون)، وأصناف مصنوعة من عجينة الورق أو من الورق أو من الورق المقوى</t>
  </si>
  <si>
    <t>65</t>
  </si>
  <si>
    <t>غزل نُسجي، ونسج، وأصناف جاهزة غير مذكورة ولا داخلة في موضع آخر، ومنتجات متصلة بها</t>
  </si>
  <si>
    <t>66</t>
  </si>
  <si>
    <t>مصنوعات معدنية لا فلزية، غير مذكورة ولا داخلة في موضع آخر</t>
  </si>
  <si>
    <t>67</t>
  </si>
  <si>
    <t>الحديد والصلب (الفولاذ)</t>
  </si>
  <si>
    <t>68</t>
  </si>
  <si>
    <t>فلزات (معادن) غير حديدية</t>
  </si>
  <si>
    <t>69</t>
  </si>
  <si>
    <t>مصنوعات معدنية، غير مذكورة ولا داخلة في موضع آخر</t>
  </si>
  <si>
    <t>7</t>
  </si>
  <si>
    <t>المكنات ومعدات النقل</t>
  </si>
  <si>
    <t>71</t>
  </si>
  <si>
    <t>مكنات ومعدات توليد الطاقة</t>
  </si>
  <si>
    <t>72</t>
  </si>
  <si>
    <t>مكنات مخصصة لصناعات معينة</t>
  </si>
  <si>
    <t>73</t>
  </si>
  <si>
    <t>مكنات شغل الفلزات (المعادن)</t>
  </si>
  <si>
    <t>74</t>
  </si>
  <si>
    <t>مكنات ومعدات صناعية عامة، غير مذكورة ولا داخلة في موضع آخر، وأجزاء مكنات غير مذكورة ولا داخلة في موضع آخر</t>
  </si>
  <si>
    <t>75</t>
  </si>
  <si>
    <t>مكنات مكتبية ومكنات أوتوماتية لتجهيز البيانات</t>
  </si>
  <si>
    <t>76</t>
  </si>
  <si>
    <t>أجهزة ومعدات للاتصالات السلكية واللاسلكية وتسجيل الصوت وإذاعته</t>
  </si>
  <si>
    <t>77</t>
  </si>
  <si>
    <t>مكنات وأجهزة وأدوات كهربائية، غير مذكورة ولا داخلة في موضع آخر، وأجزاؤها الكهربائية (بما في ذلك أجزاء غير كهربائية مقابلة، غير مذكورة ولا داخلة في موضع آخر، للمعدات الكهربائية من الطراز المنزلي)</t>
  </si>
  <si>
    <t>78</t>
  </si>
  <si>
    <t>مركبات برية (بما في ذلك المركبات ذات الوسائد الهوائية)</t>
  </si>
  <si>
    <t>79</t>
  </si>
  <si>
    <t>معدات نقل أخرى</t>
  </si>
  <si>
    <t>8</t>
  </si>
  <si>
    <t>مصنوعات منوعة</t>
  </si>
  <si>
    <t>81</t>
  </si>
  <si>
    <t>مباني سابقة التجهيز؛ تجهيزات وتركيبات للأغراض الصحية والسمكرة والتدفئة والإضاءة، غير مذكورة ولا داخلة في موضع آخر</t>
  </si>
  <si>
    <t>82</t>
  </si>
  <si>
    <t>الأثاث وأجزاؤه؛ الأسرة والحشايا (المراتب) وحوامل الحشايا والوسائد وما يماثلها من المفروشات المحشوة</t>
  </si>
  <si>
    <t>83</t>
  </si>
  <si>
    <t>لوازم السفر والحقائب اليدوية والأوعية المماثلة</t>
  </si>
  <si>
    <t>84</t>
  </si>
  <si>
    <t>ألبسة وتوابعها</t>
  </si>
  <si>
    <t>85</t>
  </si>
  <si>
    <t>أحذية</t>
  </si>
  <si>
    <t>87</t>
  </si>
  <si>
    <t>أدوات وأجهزة مهنية وعلمية وأدوات وأجهزة تحكم، غير مذكورة ولا داخلة في موضع آخر</t>
  </si>
  <si>
    <t>88</t>
  </si>
  <si>
    <t>أجهزة ومعدات للتصوير الفوتوغرافي ولوازمها وأصناف بصرية، غير مذكورة ولا داخلة في موضع آخر؛ الساعات بأنواعها</t>
  </si>
  <si>
    <t>89</t>
  </si>
  <si>
    <t>أدوات مصنعة متنوعة غير مذكورة ولا داخلة في موضع آخر</t>
  </si>
  <si>
    <t>9</t>
  </si>
  <si>
    <t>سلع ومعاملات غير مصنفة في موضع آخر من التصنيف الموحد للتجارة الدولية</t>
  </si>
  <si>
    <t>91</t>
  </si>
  <si>
    <t>طرود (رزم) بريدية غير مصنفة حسب النوع</t>
  </si>
  <si>
    <t>معاملات وسلع خاصة غير مصنفة حسب النوع</t>
  </si>
  <si>
    <t>96</t>
  </si>
  <si>
    <t>نقود (غير النقود الذهبية)، ليست عملة قانونية</t>
  </si>
  <si>
    <t>97</t>
  </si>
  <si>
    <t>ذهب، غير نقدي (باستثناء خامات ومركزات الذهب)</t>
  </si>
  <si>
    <t>Food and live animals</t>
  </si>
  <si>
    <t>Live animals other than animals of division 03</t>
  </si>
  <si>
    <t>Meat and meat preparations</t>
  </si>
  <si>
    <t>Dairy products and birds? eggs</t>
  </si>
  <si>
    <t>Fish (not marine mammals), crustaceans, molluscs and aquatic invertebrates, and preparations thereof</t>
  </si>
  <si>
    <t>Cereals and cereal preparations</t>
  </si>
  <si>
    <t>Vegetables and fruit</t>
  </si>
  <si>
    <t>Sugars, sugar preparations and honey</t>
  </si>
  <si>
    <t>Coffee, tea, cocoa, spices, and manufactures thereof</t>
  </si>
  <si>
    <t>Feeding stuff for animals (not including unmilled cereals)</t>
  </si>
  <si>
    <t>Miscellaneous edible products and preparations</t>
  </si>
  <si>
    <t>Beverages and tobacco</t>
  </si>
  <si>
    <t>Beverages</t>
  </si>
  <si>
    <t>Tobacco and tobacco manufactures</t>
  </si>
  <si>
    <t>Crude materials, inedible, except fuels</t>
  </si>
  <si>
    <t>Hides, skins and furskins, raw</t>
  </si>
  <si>
    <t>Oil-seeds and oleaginous fruits</t>
  </si>
  <si>
    <t>Crude rubber (including synthetic and reclaimed)</t>
  </si>
  <si>
    <t>Cork and wood</t>
  </si>
  <si>
    <t>Pulp and waste paper</t>
  </si>
  <si>
    <t>Textile fibres (other than wool tops and other combed wool) and their wastes (not manufactured into yarn or fabric)</t>
  </si>
  <si>
    <t>Crude fertilizers, other than those of Division 56, and crude minerals (excluding coal, petroleum and precious stones)</t>
  </si>
  <si>
    <t>Metalliferous ores and metal scrap</t>
  </si>
  <si>
    <t>Crude animal and vegetable materials, n.e.s.</t>
  </si>
  <si>
    <t>Mineral fuels, lubricants and related materials</t>
  </si>
  <si>
    <t>Coal, coke and briquettes</t>
  </si>
  <si>
    <t>Petroleum, petroleum products and related materials</t>
  </si>
  <si>
    <t>Gas, natural and manufactured</t>
  </si>
  <si>
    <t>Electric current</t>
  </si>
  <si>
    <t>Animal and vegetable oils, fats and waxes</t>
  </si>
  <si>
    <t>Animal oils and fats</t>
  </si>
  <si>
    <t>Fixed vegetable fats and oils, crude, refined or fractionated</t>
  </si>
  <si>
    <t>Animal or vegetable fats and oils, processed; waxes of animal or vegetable origin; inedible mixtures or preparations of animal or vegetable fats or oils, n.e.s.</t>
  </si>
  <si>
    <t>Chemicals and related products, n.e.s.</t>
  </si>
  <si>
    <t>Organic chemicals</t>
  </si>
  <si>
    <t>Inorganic chemicals</t>
  </si>
  <si>
    <t>Dyeing, tanning and colouring materials</t>
  </si>
  <si>
    <t>Medicinal and pharmaceutical products</t>
  </si>
  <si>
    <t>Essential oils and resinoids and perfume materials; toilet, polishing and cleansing preparations</t>
  </si>
  <si>
    <t>Fertilizers (other than those of group 272)</t>
  </si>
  <si>
    <t>Plastics in primary forms</t>
  </si>
  <si>
    <t>Plastics in non-primary forms</t>
  </si>
  <si>
    <t>Chemical materials and products, n.e.s.</t>
  </si>
  <si>
    <t>Manufactured goods classified chiefly by material</t>
  </si>
  <si>
    <t>Leather, leather manufactures, n.e.s., and dressed furskins</t>
  </si>
  <si>
    <t>Rubber manufactures, n.e.s.</t>
  </si>
  <si>
    <t>Cork and wood manufactures (excluding furniture)</t>
  </si>
  <si>
    <t>Paper, paperboard and articles of paper pulp, of paper or of paperboard</t>
  </si>
  <si>
    <t>Textile yarn, fabrics, made-up articles, n.e.s., and related products</t>
  </si>
  <si>
    <t>Non-metallic mineral manufactures, n.e.s.</t>
  </si>
  <si>
    <t>Iron and steel</t>
  </si>
  <si>
    <t>Non-ferrous metals</t>
  </si>
  <si>
    <t>Manufactures of metals, n.e.s.</t>
  </si>
  <si>
    <t>Machinery and transport equipment</t>
  </si>
  <si>
    <t>Power-generating machinery and equipment</t>
  </si>
  <si>
    <t>Machinery specialized for particular industries</t>
  </si>
  <si>
    <t>Metalworking machinery</t>
  </si>
  <si>
    <t>General industrial machinery and equipment, n.e.s., and machine parts, n.e.s.</t>
  </si>
  <si>
    <t>Office machines and automatic data-processing machines</t>
  </si>
  <si>
    <t>Telecommunications and sound-recording and reproducing apparatus and equipment</t>
  </si>
  <si>
    <t>Electrical machinery, apparatus and appliances, n.e.s., and electrical parts thereof (including non-electrical counterparts, n.e.s., of electrical household-type equipment)</t>
  </si>
  <si>
    <t>Road vehicles (including air-cushion vehicles)</t>
  </si>
  <si>
    <t>Other transport equipment</t>
  </si>
  <si>
    <t>Prefabricated buildings; sanitary, plumbing, heating and lighting fixtures and fittings, n.e.s.</t>
  </si>
  <si>
    <t>Furniture and parts thereof; bedding, mattresses, mattress supports, cushions and similar stuffed furnishings</t>
  </si>
  <si>
    <t>Travel goods, handbags and similar containers</t>
  </si>
  <si>
    <t>Articles of apparel and clothing accessories</t>
  </si>
  <si>
    <t>Footwear</t>
  </si>
  <si>
    <t>Professional, scientific and controlling instruments and apparatus, n.e.s.</t>
  </si>
  <si>
    <t>Photographic apparatus, equipment and supplies and optical goods, n.e.s.; watches and clocks</t>
  </si>
  <si>
    <t>Miscellaneous manufactured articles, n.e.s.</t>
  </si>
  <si>
    <t>Commodities and transactions not classified elsewhere in the SITC</t>
  </si>
  <si>
    <t>Postal packages not classified according to kind</t>
  </si>
  <si>
    <t>Special transactions and commodities not classified according to kind</t>
  </si>
  <si>
    <t>Coin (other than gold coin), not being legal tender</t>
  </si>
  <si>
    <t>Gold, non-monetary (excluding gold ores and concentrates)</t>
  </si>
  <si>
    <t>الوزن Weight</t>
  </si>
  <si>
    <t>القيمة Value</t>
  </si>
  <si>
    <t>الأغذية والمشروبات</t>
  </si>
  <si>
    <t>مواد غذائية ومشروبات، خام</t>
  </si>
  <si>
    <t>مواد غذائية ومشروبات، خام، أساسا للصناعة</t>
  </si>
  <si>
    <t>مواد غذائية ومشروبات، خام، أساسا للاستهلاك المنزلي</t>
  </si>
  <si>
    <t>مواد غذائية ومشروبات، معالجة</t>
  </si>
  <si>
    <t>مواد غذائية ومشروبات، معالجة، أساسا للصناعة</t>
  </si>
  <si>
    <t>مواد غذائية ومشروبات، معالجة، أساسا للاستهلاك المنزلي</t>
  </si>
  <si>
    <t>المواد الصناعية غير مصنفة في مكان آخر</t>
  </si>
  <si>
    <t>المواد الصناعية غير مصنفة في مكان آخر، خام</t>
  </si>
  <si>
    <t>المواد الصناعية غير مصنفة في مكان آخر، معالجة</t>
  </si>
  <si>
    <t>الوقود وزيوت التشحيم</t>
  </si>
  <si>
    <t>الوقود وزيوت التشحيم، خام</t>
  </si>
  <si>
    <t>الوقود وزيوت التشحيم، معالجة</t>
  </si>
  <si>
    <t>الوقود وزيوت التشحيم، معالجة، وقود المحركات</t>
  </si>
  <si>
    <t>الوقود وزيوت التشحيم، معالجة، غير وقود المحركات</t>
  </si>
  <si>
    <t>السلع الرأسمالية (بإستثناء معدات النقل)، وأجزاؤها ولوازمها</t>
  </si>
  <si>
    <t>السلع الرأسمالية (بإستثناء معدات النقل)</t>
  </si>
  <si>
    <t>أجزاء ولوازم للسلع الرأسمالية (بإستثناء معدات النقل)</t>
  </si>
  <si>
    <t>معدات النقل، وأجزاؤها ولوازمها</t>
  </si>
  <si>
    <t>سيارات الركوب</t>
  </si>
  <si>
    <t>معدات النقل باثتثناء سيارات الركوب</t>
  </si>
  <si>
    <t>معدات النقل باثتثناء سيارات الركوب، صناعي</t>
  </si>
  <si>
    <t>معدات النقل باثتثناء سيارات الركوب، غير الصناعي</t>
  </si>
  <si>
    <t>أجزاء ولوازم للمعدات النقل</t>
  </si>
  <si>
    <t>السلع الاستهلاكية التي لم تصنف في مكان آخر</t>
  </si>
  <si>
    <t>السلع الاستهلاكية التي لم تصنف في مكان آخر، معمرة</t>
  </si>
  <si>
    <t>السلع الاستهلاكية التي لم تصنف في مكان آخر، شبة معمرة</t>
  </si>
  <si>
    <t>السلع الاستهلاكية التي لم تصنف في مكان آخر، غير معمرة</t>
  </si>
  <si>
    <t>السلع التي لم تصنف في مكان آخر</t>
  </si>
  <si>
    <t>Food and beverages</t>
  </si>
  <si>
    <t>Industrial supplies not elsewhere specified</t>
  </si>
  <si>
    <t>Fuels and lubricants</t>
  </si>
  <si>
    <t>Capital goods (except tansport equipment), and parts and accessories thereof</t>
  </si>
  <si>
    <t>Transport equipment, and parts and accessories thereof</t>
  </si>
  <si>
    <t>Consumer goods not elsewhere specified</t>
  </si>
  <si>
    <t>Goods not elsewhere speciefied</t>
  </si>
  <si>
    <t>Food and beverages, primary</t>
  </si>
  <si>
    <t>Food and beverages, processed</t>
  </si>
  <si>
    <t>Industrial supplies not elsewhere specified, primary</t>
  </si>
  <si>
    <t>Industrial supplies not elsewhere specified, processed</t>
  </si>
  <si>
    <t>Fuels and lubricants, primary</t>
  </si>
  <si>
    <t>Fuels and lubricants, processed</t>
  </si>
  <si>
    <t>Capital goods (except tansport equipment)</t>
  </si>
  <si>
    <t>Parts and accessories</t>
  </si>
  <si>
    <t>Passenger motor cans</t>
  </si>
  <si>
    <t>Consumer goods not elsewhere specified, durable</t>
  </si>
  <si>
    <t>Consumer goods not elsewhere specified, semi-durable</t>
  </si>
  <si>
    <t>Consumer goods not elsewhere specified, non-durable</t>
  </si>
  <si>
    <t>Food and beverages, primary, Mainly for industry</t>
  </si>
  <si>
    <t>Food and beverages, primary, Mainly for household consumption</t>
  </si>
  <si>
    <t>Food and beverages, processed, Mainly for industry</t>
  </si>
  <si>
    <t>Food and beverages, processed, Mainly for household consumption</t>
  </si>
  <si>
    <t>Fuels and lubricants, processed, Motor spririt</t>
  </si>
  <si>
    <t>Fuels and lubricants, processed, Other</t>
  </si>
  <si>
    <t>Other transport equipment, industrial</t>
  </si>
  <si>
    <t>Other transport equipment, non-industrial</t>
  </si>
  <si>
    <t>الصادرات حسب التصنيف الصناعي الدولي الموحد التنقيح 4 (ISIC4)، القيمة بالمليون ريال، الوزن بالألف طن</t>
  </si>
  <si>
    <t>الصادرات حسب الفئات الاقتصادية الواسعة التنقيح 4 (BEC4)، القيمة بالمليون ريال، الوزن بالألف طن</t>
  </si>
  <si>
    <t>الصادرات حسب التصنيف الموحد للتجارة الدولية التنقيح 4 (SITC4)، القيمة بالمليون ريال، الوزن بالألف طن</t>
  </si>
  <si>
    <t>Exports by Broad Economic Categories (Rev4),  value in SAR million, weight in thousand tonnes</t>
  </si>
  <si>
    <t>Exports by Standard International Trade Classification (Rev4),  value in SAR million, weight in thousand tonnes</t>
  </si>
  <si>
    <t>A</t>
  </si>
  <si>
    <t xml:space="preserve">الزراعة والحراجة وصيد الاسماك </t>
  </si>
  <si>
    <t>أنشطة زراعة المحاصيل والإنتاج الحيواني والصيد والخدمات المتصلة</t>
  </si>
  <si>
    <t>الحراجة وقطع الأخشاب</t>
  </si>
  <si>
    <t>صيد الأسماك وتربية المائيات</t>
  </si>
  <si>
    <t>B</t>
  </si>
  <si>
    <t>التعدين واستغلال المحاجر</t>
  </si>
  <si>
    <t>تعدين الفحم والليغنيت</t>
  </si>
  <si>
    <t>استخراج النفط الخام والغاز الطبيعي</t>
  </si>
  <si>
    <t>تعدين ركازات الفلزات</t>
  </si>
  <si>
    <t>الأنشطة الأخرى للتعدين واستغلال المحاجر</t>
  </si>
  <si>
    <t>C</t>
  </si>
  <si>
    <t>الصناعات التحويلية</t>
  </si>
  <si>
    <t>صُنع المنتجات الغذائية</t>
  </si>
  <si>
    <t>صُنع المشروبات</t>
  </si>
  <si>
    <t>صُنع منتجات التبغ</t>
  </si>
  <si>
    <t>صُنع المنسوجات</t>
  </si>
  <si>
    <t>صُنع الملبوسات</t>
  </si>
  <si>
    <t>صُنع المنتجات الجلدية والمنتجات ذات الصلة</t>
  </si>
  <si>
    <t>صُنع الخشب ومنتجات الخشب والفلين، باستثناء الأثاث؛ صُنع أصناف من القش ومواد الضفر</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</si>
  <si>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</si>
  <si>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</si>
  <si>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</si>
  <si>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</si>
  <si>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</si>
  <si>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</si>
  <si>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</si>
  <si>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</si>
  <si>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</si>
  <si>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</si>
  <si>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</si>
  <si>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</si>
  <si>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</si>
  <si>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30</t>
  </si>
  <si>
    <t>صُنع معدات النقل الأخرى</t>
  </si>
  <si>
    <t>31</t>
  </si>
  <si>
    <t>صُنع الأثاث</t>
  </si>
  <si>
    <t>الصناعات التحويلية الأخرى</t>
  </si>
  <si>
    <t>اخرى</t>
  </si>
  <si>
    <t>Agriculture, forestry and fishing</t>
  </si>
  <si>
    <t>Mining and quarrying</t>
  </si>
  <si>
    <t>Manufacturing</t>
  </si>
  <si>
    <t>Others</t>
  </si>
  <si>
    <t>Crop and animal production, hunting and related service activities</t>
  </si>
  <si>
    <t>Forestry and logging</t>
  </si>
  <si>
    <t>Fishing and aquaculture</t>
  </si>
  <si>
    <t>Mining of coal and lignite</t>
  </si>
  <si>
    <t>Extraction of crude petroleum and natural gas</t>
  </si>
  <si>
    <t>Mining of metal ores</t>
  </si>
  <si>
    <t>Other mining and quarrying</t>
  </si>
  <si>
    <t>Manufacture of food products</t>
  </si>
  <si>
    <t>Manufacture of beverages</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</si>
  <si>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</si>
  <si>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</si>
  <si>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</si>
  <si>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</si>
  <si>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materials</t>
  </si>
  <si>
    <t>Manufacture of paper and paper products</t>
  </si>
  <si>
    <t>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</si>
  <si>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</si>
  <si>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</si>
  <si>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</si>
  <si>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</si>
  <si>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</si>
  <si>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</si>
  <si>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</si>
  <si>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</si>
  <si>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</si>
  <si>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</si>
  <si>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</si>
  <si>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</si>
  <si>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</si>
  <si>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</si>
  <si>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حيوانات حية ومنتجات حيوانية</t>
  </si>
  <si>
    <t>دهون وشحوم وزيوت وشموع نباتية وحيوانية والدهون المحضرة للأكل</t>
  </si>
  <si>
    <t>مواد غذائية محضرة والمشروبات والخل والتبغ وأبدال تبغ مصنعة</t>
  </si>
  <si>
    <t>منتجات الصناعات الكيماوية وما يتصل بها</t>
  </si>
  <si>
    <t>لدائن ومطاط ومصنوعاتهما</t>
  </si>
  <si>
    <t>جلود خام، ومدبوغة وفراء ومصنوعاتها</t>
  </si>
  <si>
    <t>الخشب ومصنوعاته، الفحم الخشبي، الفلين</t>
  </si>
  <si>
    <t>ورق ومصنوعاته ومواد مستعملة في صناعته</t>
  </si>
  <si>
    <t>الأنسجة ومصنوعاتها</t>
  </si>
  <si>
    <t>الأحذية وأغطية الرأس، مظلات، عصي، سياط، زهور صناعية، مصنوعات من الشعر البشري</t>
  </si>
  <si>
    <t>مصنوعات من حجر وجبس أو اسمنت والميكا وخزف وفخار الزجاج ومصنوعاته</t>
  </si>
  <si>
    <t>اللؤلؤ والأحجار الكريمة وما شابهها، المجوهرات المقلدة</t>
  </si>
  <si>
    <t>المعادن العادية ومصنوعاتها</t>
  </si>
  <si>
    <t>الآلات والأجهزة والمعدات الكهربائية وأجزاؤها</t>
  </si>
  <si>
    <t>معدات النقل وأجزاؤها</t>
  </si>
  <si>
    <t>الأدوات البصرية والسينمائية والمعدات الطبية والمنبهات والساعات، الآلات الموسيقية، وأجزاؤها</t>
  </si>
  <si>
    <t>الأسلحة والذخائر؛ أجزاؤها ولوازمها</t>
  </si>
  <si>
    <t>سلع ومنتجات مختلفة</t>
  </si>
  <si>
    <t>التحف الفنية والقطع الأثرية</t>
  </si>
  <si>
    <t>Live Animals; Animal Products</t>
  </si>
  <si>
    <t>Animal and Vegetable fats; oils; waxex and Their Products;</t>
  </si>
  <si>
    <t>Prepared Foodstuffs; Beverages and Vinegar; Tobacco</t>
  </si>
  <si>
    <t>Mineral products.</t>
  </si>
  <si>
    <t>Products of The Chemical and Allied Industries</t>
  </si>
  <si>
    <t>Plastics and Articles Thereof; Rubber and Articles Thereof</t>
  </si>
  <si>
    <t>Raw Hides and skins, Leather, Furs and Articles Thereof; Suitcases; Handbags and Similar</t>
  </si>
  <si>
    <t>Wood and Articles of Wood Charcoal; Cork and Articles of Cork.</t>
  </si>
  <si>
    <t>Paper-making Material; paper and Articles Thereof</t>
  </si>
  <si>
    <t>Textiles and Textile Articles</t>
  </si>
  <si>
    <t>Footwear, Headgear, Umbrellas, Whips, Artificial Flowers, Articles of Human Hair</t>
  </si>
  <si>
    <t>Articles of Stone, of Plaster, Cement, Asbestos, Mica, Ceramic Products, Glassware</t>
  </si>
  <si>
    <t>Pearls, Precious and Semi-Precious, False Jewelry</t>
  </si>
  <si>
    <t>Base Metals and Articles of Base Metals</t>
  </si>
  <si>
    <t>Machinery and Mechanical Appliances; Electrical Equipment; Parts Thereof</t>
  </si>
  <si>
    <t>Transport Equipment and Parts Thereof</t>
  </si>
  <si>
    <t>Optical, Photographic, Cinematographic, Clocks and Wstches parts Thereof</t>
  </si>
  <si>
    <t>Arms and Ammunition; Parts and Accessories Thereof</t>
  </si>
  <si>
    <t>Miscellaneous Manufactured Articles</t>
  </si>
  <si>
    <t>Works of Arts, Collectors Piecec and Antiqes</t>
  </si>
  <si>
    <t>35</t>
  </si>
  <si>
    <t>36</t>
  </si>
  <si>
    <t>37</t>
  </si>
  <si>
    <t>38</t>
  </si>
  <si>
    <t>39</t>
  </si>
  <si>
    <t>40</t>
  </si>
  <si>
    <t>44</t>
  </si>
  <si>
    <t>45</t>
  </si>
  <si>
    <t>46</t>
  </si>
  <si>
    <t>47</t>
  </si>
  <si>
    <t>48</t>
  </si>
  <si>
    <t>49</t>
  </si>
  <si>
    <t>50</t>
  </si>
  <si>
    <t>60</t>
  </si>
  <si>
    <t>70</t>
  </si>
  <si>
    <t>80</t>
  </si>
  <si>
    <t>86</t>
  </si>
  <si>
    <t>90</t>
  </si>
  <si>
    <t>92</t>
  </si>
  <si>
    <t>93</t>
  </si>
  <si>
    <t>94</t>
  </si>
  <si>
    <t>95</t>
  </si>
  <si>
    <t>98</t>
  </si>
  <si>
    <t>حيوانات حية</t>
  </si>
  <si>
    <t>لحوم وأحشاء وأطراف صالحة للأكل</t>
  </si>
  <si>
    <t>أسماك وقشريات، رخويات وغيرها من اللافقريات المائية</t>
  </si>
  <si>
    <t>ألبان ومنتجاتها؛ بيض طيور؛ عسل طبيعي؛ منتجات أخرى للأكل</t>
  </si>
  <si>
    <t>منتجات أخر من أصل حيواني، غير مذكورة ولا داخلة في مكان آخر</t>
  </si>
  <si>
    <t>أشجار ونباتات أخر حية؛ بصيلات وجذور؛ أزهار وأغصان للزينة</t>
  </si>
  <si>
    <t>خضر ونباتات وجذور ودرنات غذائية، صالحة للأكل</t>
  </si>
  <si>
    <t>فواكه وأثمار صالحة للأكل؛ قشور حمضيات وقشور بطيخ أو شمام</t>
  </si>
  <si>
    <t>بن وشاي ومته وبهارات وتوابل</t>
  </si>
  <si>
    <t>حبوب</t>
  </si>
  <si>
    <t>منتجات مطاحن؛ شعير ناشط (مالت)؛ نشاء؛ إينولين؛ دابوق القمح (جلوتين)</t>
  </si>
  <si>
    <t>حبوب وبذور وأثمار زيتية ومنوعة؛ نباتات للصناعة أو للطب؛ قش وعلف</t>
  </si>
  <si>
    <t>صمغ اللك؛ صموغ وراتنجات وغيرها من عصارات وخلاصات نباتية</t>
  </si>
  <si>
    <t>مواد ضفر نباتية؛ منتجات أخر من أصل نباتي</t>
  </si>
  <si>
    <t>شحوم ودهون وزيوت حيوانية أو نباتية؛ شموع من أصل حيوان أو نباتي</t>
  </si>
  <si>
    <t>محضرات لحوم وأسماك أو قشريات أو رخويات أو لافقريات مائية أخر</t>
  </si>
  <si>
    <t>سكر ومصنوعات سكرية</t>
  </si>
  <si>
    <t>كاكاو ومحضراته</t>
  </si>
  <si>
    <t>محضرات أساسها الحبوب أو الدقيق أو النشا أو الحليب؛ فطائر</t>
  </si>
  <si>
    <t>محضرات خضر، فواكه وأثمار أو محضرات من أجزاء أخرى من النباتات</t>
  </si>
  <si>
    <t>محضرات غذائية منوعة</t>
  </si>
  <si>
    <t>مشروبات، سوائل وخل</t>
  </si>
  <si>
    <t>بقايا ونفايات صناعات الأغذية، أغذية محضرة للحيوانات</t>
  </si>
  <si>
    <t>تبغ وأبدال تبغ مصنعة</t>
  </si>
  <si>
    <t>ملح؛ كبريت؛ أتربة وأحجار؛ جص؛ كلس وأسمنت</t>
  </si>
  <si>
    <t>خامات معادن، خبث ورماد</t>
  </si>
  <si>
    <t>وقود معدني، زيوت وشموع</t>
  </si>
  <si>
    <t>منتجات كيماوية غير عضوية؛ مركبات عضوية أو غير عضوية</t>
  </si>
  <si>
    <t>منتجات كيماوية عضوية</t>
  </si>
  <si>
    <t>منتجات الصيدلة</t>
  </si>
  <si>
    <t>أسمدة</t>
  </si>
  <si>
    <t>خلاصات للدباغة والصباغة؛ مواد دابغة؛ أصباغ؛ دهانات؛ أحبار</t>
  </si>
  <si>
    <t>زيوت عطرية؛ عطور؛ محضرات تجميل (تواليت)</t>
  </si>
  <si>
    <t>صابون؛ محضرات غسيل؛ شموع اصطناعية؛ شموع إضاءة</t>
  </si>
  <si>
    <t>مواد زلالية؛ منتجات أساسها النشا المعدل؛ غراء؛ انزيمات</t>
  </si>
  <si>
    <t>منتجات نارية فنية؛ ثقاب؛ أصناف مماثلة</t>
  </si>
  <si>
    <t>منتجات تصوير فوتوغرافي أو سينمائي</t>
  </si>
  <si>
    <t>منتجات كيماوية منوعة</t>
  </si>
  <si>
    <t>لدائن ومصنوعاتها</t>
  </si>
  <si>
    <t>مطاط ومصنوعاته</t>
  </si>
  <si>
    <t>صلال وجلود خام (عدا جلود الفراء) وجلود مدبوغة</t>
  </si>
  <si>
    <t>مصنوعات من جلد؛ عدة الحيوانات والسراجة؛ لوازم سفر؛ حقائب</t>
  </si>
  <si>
    <t>جلود بفراء طبيعية، وفراء مقلدة (اصطناعية)؛ مصنوعاتها</t>
  </si>
  <si>
    <t>خشب ومصنوعاته؛ فحم خشبي</t>
  </si>
  <si>
    <t>فلين ومصنوعاته</t>
  </si>
  <si>
    <t>مصنوعات من قش، أو من مواد ضفر أخر؛ أصناف صناعة السلال</t>
  </si>
  <si>
    <t>لب خشب أو مواد ليفية سليلوزية أخر؛ نفايات ورق</t>
  </si>
  <si>
    <t>ورق وورق مقوى (كرتون)؛ مصنوعات من عجائن ورقية</t>
  </si>
  <si>
    <t>كتب، صحف، وصور ومايماثلها، مخطوطات يدوية، مستنسخات وتصاميم</t>
  </si>
  <si>
    <t>حرير طبيعي</t>
  </si>
  <si>
    <t>صوف، وبر، خيوط وأقمشة منسوجة من شعر الخيل</t>
  </si>
  <si>
    <t>قطن</t>
  </si>
  <si>
    <t>ألياف نسجية نباتية أخر، خيوط وأقمشة منسوجة من ورق</t>
  </si>
  <si>
    <t>شعيرات تركيبية أو أصطناعية</t>
  </si>
  <si>
    <t>ألياف تركيبية أو اصطناعية غير مستمرة</t>
  </si>
  <si>
    <t>حشو، لباد، نسج غير منسوجة، خيوط خاصة؛ حبال</t>
  </si>
  <si>
    <t>سجاد وأغطية أرضيات أخر من مواد نسجية</t>
  </si>
  <si>
    <t>نسج خاصة؛ نسج معقودة من مواد نسجية؛ مسننات (دانتيلا)؛ مطرزات</t>
  </si>
  <si>
    <t>نسج مشربة أو مطلية أو مغطاه أو منضدة؛ للإستخدام التقني أو الصناعي</t>
  </si>
  <si>
    <t>أقمشة مصنرة أو كروشية</t>
  </si>
  <si>
    <t>ألبسة وتوابع ألبسة من مصنرات أو كروشية</t>
  </si>
  <si>
    <t>ألبسة وتوابع ألبسة، من غير المصنرات أو الكروشية</t>
  </si>
  <si>
    <t>أصناف أخر جاهزة من مواد نسجية؛ أطقم، ألبسة مستعملة، خرق</t>
  </si>
  <si>
    <t>أحذية وطماقات وما يماثلها؛ أجزاء هذه الأصناف</t>
  </si>
  <si>
    <t>أغطية رأس وأجزاؤها</t>
  </si>
  <si>
    <t>مظلات مطر وشمس، وعصي مشي، ومظلات الحدائق ومايماثلها</t>
  </si>
  <si>
    <t>ريش وزغب وأصناف مصنوعة منها؛ أزهار أصطناعية؛ أصناف من شعر بشري</t>
  </si>
  <si>
    <t>مصنوعات من حجر، جص، إسمنت، حرير صخري (اسبستوس)، ميكا أو من مواد مماثلة</t>
  </si>
  <si>
    <t>منتجات من خزف</t>
  </si>
  <si>
    <t>زجاج ومصنوعاته</t>
  </si>
  <si>
    <t>لؤلؤ وأحجار كريمة أو شبه كريمة؛ معادن ثمينة؛ نقود</t>
  </si>
  <si>
    <t>الحديد والصلب (فولاذ)</t>
  </si>
  <si>
    <t>مصنوعات من حديد أو صلب (فولاذ)</t>
  </si>
  <si>
    <t>نحاس ومصنوعاته</t>
  </si>
  <si>
    <t>نيكل ومصنوعاته</t>
  </si>
  <si>
    <t>ألومنيوم ومصنوعاته</t>
  </si>
  <si>
    <t>رصاص ومصنوعاته</t>
  </si>
  <si>
    <t>زنك (توتياء) ومصنوعاته</t>
  </si>
  <si>
    <t>قصدير ومصنوعاته</t>
  </si>
  <si>
    <t>معادن عادية أخر؛ خلائط خزفية معدنية (سيرميت)؛ مصنوعاتها</t>
  </si>
  <si>
    <t>عدد وأدوات سكاكين وملاعق وشوك، من معادن عادية؛ أجزاؤها</t>
  </si>
  <si>
    <t>أصناف متنوعة من معادن عادية</t>
  </si>
  <si>
    <t>مراجل وآلات وأجهزة وأدوات آلية؛ أجزاؤها</t>
  </si>
  <si>
    <t>آلات وأجهزة ومعدات كهربائية وأجزاؤها</t>
  </si>
  <si>
    <t>قاطرات وعربات ومعدات للسكك الحديدية أو ما يماثلها وأجزاؤها</t>
  </si>
  <si>
    <t>وسائط نقل (مركبات) عدا مايخص السكك الحديدية، أجزاؤها ولوازمها</t>
  </si>
  <si>
    <t>مركبات جوية ومركبات فضائية وأجزاؤها</t>
  </si>
  <si>
    <t>سفن وقوارب ومنشآت عائمة</t>
  </si>
  <si>
    <t>أدوات وأجهزة بصرية، تصوير، قياس، طبية، أجزاؤها</t>
  </si>
  <si>
    <t>أصناف صناعة الساعات وأجزاؤها</t>
  </si>
  <si>
    <t>أدوات موسيقية؛ أجزاؤها ولوازمها</t>
  </si>
  <si>
    <t>أسلحة وذخائر؛ أجزاؤها ولوازمها</t>
  </si>
  <si>
    <t>أثاث؛ أصناف أسرة؛ مصابيح؛ إشارات؛ مباني مسبقة الصنع</t>
  </si>
  <si>
    <t>لعب أطفال وأصناف للتسلية أو للرياضة، أجزاؤها ولوازمها</t>
  </si>
  <si>
    <t>مصنوعات متنوعة</t>
  </si>
  <si>
    <t>تحف فنية، قطع للمجموعات وقطع أثرية</t>
  </si>
  <si>
    <t>سلع ذات أحكام خاصة</t>
  </si>
  <si>
    <t>LIVE ANIMALS</t>
  </si>
  <si>
    <t>MEAT AND EDIBLE MEAT OFFAL</t>
  </si>
  <si>
    <t>FISH AND CRUSTACEANS, MOLLUSCS AND OTHER AQUATIC INVERTEBRATES</t>
  </si>
  <si>
    <t>DAIRY PRODUCE; BIRDS' EGGS; HONEY; OTHER EDIBLE PRODUCE</t>
  </si>
  <si>
    <t>PRODUCTS OF ANIMAL ORIGIN, NOT ELSEWHERE CLASSIFIED</t>
  </si>
  <si>
    <t>LIVE TREES AND PLANTS; BULBS AND THE LIKE; ETC.</t>
  </si>
  <si>
    <t>EDIBLE VEGETABLES AND CERTAIN ROOTS AND TUBERS</t>
  </si>
  <si>
    <t>EDIBLE FRUIT AND NUTS; PEEL OF CITRUS FRUITS</t>
  </si>
  <si>
    <t>COFFEE, TEA, MATE AND SPICES</t>
  </si>
  <si>
    <t>CEREALS</t>
  </si>
  <si>
    <t>MILLING PRODUCTS; MALT; STARCHES; INULIN</t>
  </si>
  <si>
    <t>OIL SEEDS; MISCELLANEOUS GRAINS AND FRUITS; STRAW</t>
  </si>
  <si>
    <t>LACS; GUMS, RESINS AND OTHER VEGETABLE SAPS</t>
  </si>
  <si>
    <t>VEGETABLE PLAITING AND OTHER VEGETABLE PRODUCTS</t>
  </si>
  <si>
    <t>ANIMAL OR VEGETABLE FATS, OILS AND WAXES</t>
  </si>
  <si>
    <t>PREPARATIONS OF MEAT, FISH OR CRUSTACEANS</t>
  </si>
  <si>
    <t>SUGAR AND SUGAR CONFECTIONERY</t>
  </si>
  <si>
    <t>COCOA AND COCOA PREPARATIONS</t>
  </si>
  <si>
    <t>PREPARATIONS OF CEREALS, FLOUR, STARCH OR MILK</t>
  </si>
  <si>
    <t>PREPARATIONS OF VEGETABLES, FRUIT, NUTS</t>
  </si>
  <si>
    <t>MISCELLANEOUS EDIBLE PRODUCTS</t>
  </si>
  <si>
    <t>BEVERAGES AND VINEGAR</t>
  </si>
  <si>
    <t>RESIDUES FROM FOOD INDUSTRIES; ANIMAL FODDER</t>
  </si>
  <si>
    <t>TOBACCO AND MANUFACTURED TOBACCO SUBSTITUTES</t>
  </si>
  <si>
    <t>SALT; SULPHUR; EARTHS AND STONE; PLASTERING MATERIALS</t>
  </si>
  <si>
    <t>ORES, SLAG AND ASH</t>
  </si>
  <si>
    <t>MINERAL FUELS, OILS AND WAXES</t>
  </si>
  <si>
    <t>INORGANIC CHEMICALS; ORGANIC AND INORGANIC COMPOUNDS</t>
  </si>
  <si>
    <t>ORGANIC CHEMICALS</t>
  </si>
  <si>
    <t>PHARMACEUTICAL PRODUCTS</t>
  </si>
  <si>
    <t>FERTILIZERS</t>
  </si>
  <si>
    <t>TANNING EXTRACTS; TANNINS; DYES; PAINTS; INK</t>
  </si>
  <si>
    <t>ESSENTIAL OILS; PERFUMES; TOILET PREPARATIONS</t>
  </si>
  <si>
    <t>SOAP AND WASHING PRODUCTS; WAXES; CANDLES</t>
  </si>
  <si>
    <t>ALBUMINOIDAL SUBSTANCES; STARCHES; GLUES; ENZYMES</t>
  </si>
  <si>
    <t xml:space="preserve"> PYROTECHNIC PRODUCTS; MATCHES; SIMILAR</t>
  </si>
  <si>
    <t>PHOTOGRAPHIC OR CINEMATOGRAPHIC GOODS</t>
  </si>
  <si>
    <t>MISCELLANEOUS CHEMICAL PRODUCTS</t>
  </si>
  <si>
    <t>PLASTICS AND ARTICLES THEREOF</t>
  </si>
  <si>
    <t>RUBBER AND ARTICLES THEREOF</t>
  </si>
  <si>
    <t>RAW HIDES AND SKINS (OTHER THAN FURSKINS) AND LEATHER</t>
  </si>
  <si>
    <t>LEATHER ARTICLES; SADDLERY; TRAVEL GOODS, HANDBAGS</t>
  </si>
  <si>
    <t>FURSKINS AND ARTIFICIAL FUR; MANUFACTURES THEREOF</t>
  </si>
  <si>
    <t>WOOD AND ARTICLES OF WOOD; WOOD CHARCOAL</t>
  </si>
  <si>
    <t>CORK AND ARTICLES OF CORK</t>
  </si>
  <si>
    <t>ARTICLES OF STRAW, OTHER PLAITING MATERIALS; BASKETWARE</t>
  </si>
  <si>
    <t>PULP OF WOOD OF OF OTHER FIBROUS CELLULOSIC MATERIAL</t>
  </si>
  <si>
    <t>PAPER AND PAPERBOARD; ARTICLES THEREOF</t>
  </si>
  <si>
    <t>PRINTED BOOKS, NEWSPAPERS, PICTURES AND THE LIKE</t>
  </si>
  <si>
    <t>SILK</t>
  </si>
  <si>
    <t>WOOL, ANIMAL HAIR; HORSEHAIR YARN AND WOVEN FABRIC</t>
  </si>
  <si>
    <t>COTTON</t>
  </si>
  <si>
    <t>OTHER VEGETABLE TEXTILE FIBERS; PAPER YARN</t>
  </si>
  <si>
    <t>MANMADE FILAMENTS</t>
  </si>
  <si>
    <t>MANMADE STAPLE FIBERS</t>
  </si>
  <si>
    <t>WADDING, FELT AND NONWOVENS; SPECIAL YARNS; ROPES</t>
  </si>
  <si>
    <t>CARPETS AND OTHER TEXTILE FLOOR COVERINGS</t>
  </si>
  <si>
    <t>SPECIAL WOVEN FABRICS; TUFTED TEXTILE FABRICS</t>
  </si>
  <si>
    <t>IMPREGNATED, COATED, OR LAMINATED TEXTILE FABRICS</t>
  </si>
  <si>
    <t>KNITTED OR CROCHETED FABRICS</t>
  </si>
  <si>
    <t>APPAREL AND CLOTHING ACCESSORIES, KNITTED OR CROCHETED</t>
  </si>
  <si>
    <t>APPAREL AND CLOTHING ACCESSORIES, NOT KNITTED</t>
  </si>
  <si>
    <t>OTHER MADE UP TEXTILE ARTICLES; SETS; WORN CLOTHING</t>
  </si>
  <si>
    <t>FOOTWEAR, GAITERS AND THE LIKE; PARTS OF SUCH ARTICLES</t>
  </si>
  <si>
    <t>HEADGEAR AND PARTS THEREOF</t>
  </si>
  <si>
    <t>UMBRELLAS, SUN UMBRELLAS, WALKING STICKS AND THE LIKE</t>
  </si>
  <si>
    <t>PREPARED FEATHERS, DOWN; ARTIFICIAL FLOWERS; HUMAN HAIR</t>
  </si>
  <si>
    <t>ARTICLES OF STONE, PLASTER, CEMENT AND THE LIKE</t>
  </si>
  <si>
    <t>CERAMIC PRODUCTS</t>
  </si>
  <si>
    <t>GLASS AND GLASSWARE</t>
  </si>
  <si>
    <t>PEARLS, PRECIOUS AND SEMI STONES, PRECIOUS METALS; COIN</t>
  </si>
  <si>
    <t>IRON AND STEEL</t>
  </si>
  <si>
    <t>ARTICLES OF IRON OR STEEL</t>
  </si>
  <si>
    <t>COPPER AND ARTICLES THEREOF</t>
  </si>
  <si>
    <t>NICKEL AND ARTICLES THEREOF</t>
  </si>
  <si>
    <t>ALUMINIUM AND ARTICLES THEREOF</t>
  </si>
  <si>
    <t>LEAD AND ARTICLES THEREOF</t>
  </si>
  <si>
    <t>ZINC AND ARTICLES THEREOF</t>
  </si>
  <si>
    <t>TIN AND ARTICLES THEREOF</t>
  </si>
  <si>
    <t>OTHER BASE METALS; CERMETS; ARTICLES THEREOF</t>
  </si>
  <si>
    <t>TOOLS, IMPLEMENTS, CUTLERY, SPOONS, FORKS OF BASE METAL</t>
  </si>
  <si>
    <t>MISCELLANEOUS ARTICLES OF BASE METAL</t>
  </si>
  <si>
    <t>BOILERS, MACHINERY, MECHANICAL GOODS; PARTS THEREOF</t>
  </si>
  <si>
    <t>ELECTRICAL MACHINERY AND EQUIPMENT AND PARTS THEREOF</t>
  </si>
  <si>
    <t>RAILWAY OR TRAMWAY LOCOMOTIVES, PARTS THEREOF</t>
  </si>
  <si>
    <t>VEHICLES OTHER THAN RAILWAY OR TRAMWAY; PARTS THEREOF</t>
  </si>
  <si>
    <t>AIRCRAFT, SPACECRAFT AND PARTS THEREOF</t>
  </si>
  <si>
    <t>SHIPS, BOATS AND FLOATING STRUCTURES</t>
  </si>
  <si>
    <t>OPTICAL, PHOTOGRAPHIC, MEASURING AND MEDICAL INSTRUMENT</t>
  </si>
  <si>
    <t>CLOCKS AND WATCHES AND PARTS THEREOF</t>
  </si>
  <si>
    <t>MUSICAL INSTRUMENTS AND THEIR PARTS</t>
  </si>
  <si>
    <t>ARMS AND AMMUNITION; PARTS AND ACCESSORIES THEREOF</t>
  </si>
  <si>
    <t>FURNITURE; MATTRESSES; LAMPS; SIGNS; PREFAB BUILDINGS</t>
  </si>
  <si>
    <t>TOYS, GAMES AND SPORTS REQUISITES; PARTS</t>
  </si>
  <si>
    <t>MISCELLANEOUS MANUFACTURED ARTICLES</t>
  </si>
  <si>
    <t>WORKS OF ART, COLLECTORS' PIECES, AND ANTIQUES</t>
  </si>
  <si>
    <t>COMMODITIES OF SPECIAL PROVISIONS</t>
  </si>
  <si>
    <t>UNITED ARAB EMIRATES</t>
  </si>
  <si>
    <t>CHINA</t>
  </si>
  <si>
    <t>INDIA</t>
  </si>
  <si>
    <t>KINGDOM OF BAHRAIN</t>
  </si>
  <si>
    <t>SINGAPORE</t>
  </si>
  <si>
    <t>TURKEY</t>
  </si>
  <si>
    <t>EGYPT</t>
  </si>
  <si>
    <t>BELGIUM</t>
  </si>
  <si>
    <t>JORDAN</t>
  </si>
  <si>
    <t>STATE OF KUWAIT</t>
  </si>
  <si>
    <t>IRAQ</t>
  </si>
  <si>
    <t>REPUBLIC OF YEMEN</t>
  </si>
  <si>
    <t>SULTANATE OF OMAN</t>
  </si>
  <si>
    <t>PAKISTAN</t>
  </si>
  <si>
    <t>ALGERIA</t>
  </si>
  <si>
    <t>SPAIN</t>
  </si>
  <si>
    <t>SOUTH KOREA</t>
  </si>
  <si>
    <t>ITALY</t>
  </si>
  <si>
    <t>UNITED KINGDOM</t>
  </si>
  <si>
    <t>THAILAND</t>
  </si>
  <si>
    <t>STATE OF QATAR</t>
  </si>
  <si>
    <t>AUSTRALIA</t>
  </si>
  <si>
    <t>BRAZIL</t>
  </si>
  <si>
    <t>SWITZERLAND</t>
  </si>
  <si>
    <t>MALAYSIA</t>
  </si>
  <si>
    <t>FRANCE</t>
  </si>
  <si>
    <t>MOROCCO</t>
  </si>
  <si>
    <t>NETHERLANDS</t>
  </si>
  <si>
    <t>BANGLADESH</t>
  </si>
  <si>
    <t>JAPAN</t>
  </si>
  <si>
    <t>VIETNAM</t>
  </si>
  <si>
    <t>INDONESIA</t>
  </si>
  <si>
    <t>SOUTH AFRICA</t>
  </si>
  <si>
    <t>TAIWAN</t>
  </si>
  <si>
    <t>SUDAN</t>
  </si>
  <si>
    <t>POLAND</t>
  </si>
  <si>
    <t>GERMANY</t>
  </si>
  <si>
    <t>KENYA</t>
  </si>
  <si>
    <t>NIGERIA</t>
  </si>
  <si>
    <t>GREECE</t>
  </si>
  <si>
    <t>TUNISIA</t>
  </si>
  <si>
    <t>TANZANIA</t>
  </si>
  <si>
    <t>LEBANON</t>
  </si>
  <si>
    <t>HONG KONG</t>
  </si>
  <si>
    <t>DJIBOUTI</t>
  </si>
  <si>
    <t>LIBYA</t>
  </si>
  <si>
    <t>SYRIA</t>
  </si>
  <si>
    <t>NEW ZEALAND</t>
  </si>
  <si>
    <t>COTE D'IVOIRE</t>
  </si>
  <si>
    <t>PORTUGAL</t>
  </si>
  <si>
    <t>جزر مارشال</t>
  </si>
  <si>
    <t>MARSHALL ISLANDS</t>
  </si>
  <si>
    <t>CANADA</t>
  </si>
  <si>
    <t>GHANA</t>
  </si>
  <si>
    <t>BULGARIA</t>
  </si>
  <si>
    <t>PALESTINE</t>
  </si>
  <si>
    <t>TOGO</t>
  </si>
  <si>
    <t>SWEDEN</t>
  </si>
  <si>
    <t>MOZAMBIQUE</t>
  </si>
  <si>
    <t>PHILIPPINES</t>
  </si>
  <si>
    <t>MEXICO</t>
  </si>
  <si>
    <t>GUINEA</t>
  </si>
  <si>
    <t>SRI LANKA</t>
  </si>
  <si>
    <t>PERU</t>
  </si>
  <si>
    <t>HUNGARY</t>
  </si>
  <si>
    <t>ETHIOPIA</t>
  </si>
  <si>
    <t>RUSSIAN FEDERATION</t>
  </si>
  <si>
    <t>SENEGAL</t>
  </si>
  <si>
    <t>COLOMBIA</t>
  </si>
  <si>
    <t>ROMANIA</t>
  </si>
  <si>
    <t>IRELAND</t>
  </si>
  <si>
    <t>ANGOLA</t>
  </si>
  <si>
    <t>DENMARK</t>
  </si>
  <si>
    <t>MAURITANIA</t>
  </si>
  <si>
    <t>SOMALIA</t>
  </si>
  <si>
    <t>CONGO, THE DEMOCRATIC REPUBLIC</t>
  </si>
  <si>
    <t>MALTA</t>
  </si>
  <si>
    <t>UGANDA</t>
  </si>
  <si>
    <t>LIBERIA</t>
  </si>
  <si>
    <t>CROATIA</t>
  </si>
  <si>
    <t>ECUADOR</t>
  </si>
  <si>
    <t>GUATEMALA</t>
  </si>
  <si>
    <t>CAMEROON</t>
  </si>
  <si>
    <t>MAURITIUS</t>
  </si>
  <si>
    <t>LITHUANIA</t>
  </si>
  <si>
    <t>SLOVENIA</t>
  </si>
  <si>
    <t>DOMINICAN REPUBLIC</t>
  </si>
  <si>
    <t>LATVIA</t>
  </si>
  <si>
    <t>ERITREA</t>
  </si>
  <si>
    <t>FINLAND</t>
  </si>
  <si>
    <t>COMOROS</t>
  </si>
  <si>
    <t>CZECH REPUBLIC</t>
  </si>
  <si>
    <t>ARGENTINA</t>
  </si>
  <si>
    <t>NORWAY</t>
  </si>
  <si>
    <t>NEPAL</t>
  </si>
  <si>
    <t>CHILE</t>
  </si>
  <si>
    <t>ESTONIA</t>
  </si>
  <si>
    <t>EL SALVADOR</t>
  </si>
  <si>
    <t>CUBA</t>
  </si>
  <si>
    <t>MALAWI</t>
  </si>
  <si>
    <t>CAMBODIA</t>
  </si>
  <si>
    <t>GEORGIA</t>
  </si>
  <si>
    <t>HONDURAS</t>
  </si>
  <si>
    <t>MADAGASCAR</t>
  </si>
  <si>
    <t>AZERBAIJAN</t>
  </si>
  <si>
    <t>AUSTRIA</t>
  </si>
  <si>
    <t>LUXEMBOURG</t>
  </si>
  <si>
    <t>CYPRUS</t>
  </si>
  <si>
    <t>GAMBIA</t>
  </si>
  <si>
    <t>UKRAINE</t>
  </si>
  <si>
    <t>CHAD</t>
  </si>
  <si>
    <t>COSTA RICA</t>
  </si>
  <si>
    <t>REUNION</t>
  </si>
  <si>
    <t>RWANDA</t>
  </si>
  <si>
    <t>MALDIVES</t>
  </si>
  <si>
    <t>PARAGUAY</t>
  </si>
  <si>
    <t>URUGUAY</t>
  </si>
  <si>
    <t>BOSNIA AND HERZEGOVINA</t>
  </si>
  <si>
    <t>NETHERLANDS ANTILLES</t>
  </si>
  <si>
    <t>ZAMBIA</t>
  </si>
  <si>
    <t>SIERRA LEONE</t>
  </si>
  <si>
    <t>CONGO</t>
  </si>
  <si>
    <t>BRUNEI DARUSSALAM</t>
  </si>
  <si>
    <t>MYANMAR</t>
  </si>
  <si>
    <t>UZBEKISTAN</t>
  </si>
  <si>
    <t>AFGHANISTAN</t>
  </si>
  <si>
    <t>ESWATINI (SWAZILAND)</t>
  </si>
  <si>
    <t>KAZAKHSTAN</t>
  </si>
  <si>
    <t>ALBANIA</t>
  </si>
  <si>
    <t>GUINEA-BISSAU</t>
  </si>
  <si>
    <t>MALI</t>
  </si>
  <si>
    <t>VENEZUELA</t>
  </si>
  <si>
    <t>تركمانستان</t>
  </si>
  <si>
    <t>TURKMENISTAN</t>
  </si>
  <si>
    <t>BURKINA FASO</t>
  </si>
  <si>
    <t>GABON</t>
  </si>
  <si>
    <t>PANAMA</t>
  </si>
  <si>
    <t>NAMIBIA</t>
  </si>
  <si>
    <t>SURINAME</t>
  </si>
  <si>
    <t>جمهورية جنوب السودان</t>
  </si>
  <si>
    <t>SOUTH SUDAN</t>
  </si>
  <si>
    <t>SEYCHELLES</t>
  </si>
  <si>
    <t>SLOVAKIA</t>
  </si>
  <si>
    <t>BENIN</t>
  </si>
  <si>
    <t>NICARAGUA</t>
  </si>
  <si>
    <t>غيانا</t>
  </si>
  <si>
    <t>GUYANA</t>
  </si>
  <si>
    <t>NIGER</t>
  </si>
  <si>
    <t>DOMINICA</t>
  </si>
  <si>
    <t>ZIMBABWE</t>
  </si>
  <si>
    <t>CENTRAL AFRICAN REPUBLIC</t>
  </si>
  <si>
    <t>SERBIA</t>
  </si>
  <si>
    <t>جزيرة نورفولك</t>
  </si>
  <si>
    <t>NORFOLK ISLANDS</t>
  </si>
  <si>
    <t>بالاو</t>
  </si>
  <si>
    <t>PALAU</t>
  </si>
  <si>
    <t>هاييتي</t>
  </si>
  <si>
    <t>HAITI</t>
  </si>
  <si>
    <t>بابوا غينيا الجديدة</t>
  </si>
  <si>
    <t>PAPUA NEW GUINEA</t>
  </si>
  <si>
    <t>TRINIDAD AND TOBAGO</t>
  </si>
  <si>
    <t>جامايكا</t>
  </si>
  <si>
    <t>JAMAICA</t>
  </si>
  <si>
    <t>BOLIVIA</t>
  </si>
  <si>
    <t>بيتكايرن</t>
  </si>
  <si>
    <t>PITCAIRN</t>
  </si>
  <si>
    <t>MONTENEGRO</t>
  </si>
  <si>
    <t>غينيا الاستوائية</t>
  </si>
  <si>
    <t>EQUATORIAL GUINEA</t>
  </si>
  <si>
    <t>REPUBLIC OF KOSOVO</t>
  </si>
  <si>
    <t>MOLDOVA</t>
  </si>
  <si>
    <t>ICELAND</t>
  </si>
  <si>
    <t>KYRGYZSTAN</t>
  </si>
  <si>
    <t>ARUBA</t>
  </si>
  <si>
    <t>PUERTO RICO</t>
  </si>
  <si>
    <t>BELARUS</t>
  </si>
  <si>
    <t>MACEDONIA</t>
  </si>
  <si>
    <t>ARMENIA</t>
  </si>
  <si>
    <t>جزر الباهاما</t>
  </si>
  <si>
    <t>BAHAMAS</t>
  </si>
  <si>
    <t>NOT DEFINED</t>
  </si>
  <si>
    <t>الإتحاد الأوربي، غير مذكورة في مكان آخر</t>
  </si>
  <si>
    <t>EUROPEAN UNION, N.E.S</t>
  </si>
  <si>
    <t>كوراساو</t>
  </si>
  <si>
    <t>CURACAO</t>
  </si>
  <si>
    <t>US MINOR QUTLYING ISLANDS</t>
  </si>
  <si>
    <t>اجمالي القيمة
Total value</t>
  </si>
  <si>
    <t>اجمالي الوزن
Total weight</t>
  </si>
  <si>
    <t>Exports by Standard International Trade Classification (Rev4), value in SAR million, weight in thousand tonnes</t>
  </si>
  <si>
    <t>الصادرات غير البترولية (تشمل إعادة التصدير) حسب الدول والفصول في 2024م، القيمة بالمليون ريال، الوزن بالألف طن</t>
  </si>
  <si>
    <t>Non-oil exports (include re-exports) by country and chapters in 2024, value in SAR million, weight in thousand tonnes</t>
  </si>
  <si>
    <t>GIBRALTAR</t>
  </si>
  <si>
    <t>LAOS</t>
  </si>
  <si>
    <t>SAN MARINO</t>
  </si>
  <si>
    <t>LIECHTENSTEIN</t>
  </si>
  <si>
    <t>فانواتو</t>
  </si>
  <si>
    <t>VANUATU</t>
  </si>
  <si>
    <t>FRENCH SOUTHERN TERRITORIES</t>
  </si>
  <si>
    <t>سانت هيلانة</t>
  </si>
  <si>
    <t>SAINT HELENA</t>
  </si>
  <si>
    <t>بولينيزيا الفرنسية</t>
  </si>
  <si>
    <t>FRENCH POLYNESIA</t>
  </si>
  <si>
    <t>FIJI</t>
  </si>
  <si>
    <t>VIRGIN ISLANDS BRITISH</t>
  </si>
  <si>
    <t>جزيرة كريسماس</t>
  </si>
  <si>
    <t>CHRISTMAS ISLAND</t>
  </si>
  <si>
    <t>MACAO</t>
  </si>
  <si>
    <t>NAURU</t>
  </si>
  <si>
    <t>MONACO</t>
  </si>
  <si>
    <t>ساموا الأمريكية</t>
  </si>
  <si>
    <t>AMERICAN SAMOA</t>
  </si>
  <si>
    <t>أندورا</t>
  </si>
  <si>
    <t>ANDORRA</t>
  </si>
  <si>
    <t>GUDELOUPE</t>
  </si>
  <si>
    <t>JERSEY</t>
  </si>
  <si>
    <t>باربادوس</t>
  </si>
  <si>
    <t>BARBADOS</t>
  </si>
  <si>
    <t>FRENCH GUIANA</t>
  </si>
  <si>
    <t>ليسوتو</t>
  </si>
  <si>
    <t>LESOTHO</t>
  </si>
  <si>
    <t>دول أخرى (القيمة أقل من 0.5)</t>
  </si>
  <si>
    <t>الواردات حسب الدول والفصول في 2024م، القيمة بالمليون ريال، الوزن بالألف طن</t>
  </si>
  <si>
    <t>Imports by country and chapters in 2024, value in SAR million, weight in thousand tonnes</t>
  </si>
  <si>
    <t>الواردات حسب التصنيف الموحد للتجارة الدولية التنقيح 4 (SITC4)، القيمة بالمليون ريال، الوزن بالألف طن</t>
  </si>
  <si>
    <t>الواردات حسب الفئات الاقتصادية الواسعة التنقيح 4 (BEC4)، القيمة بالمليون ريال، الوزن بالألف طن</t>
  </si>
  <si>
    <t>الواردات حسب التصنيف الصناعي الدولي الموحد التنقيح 4 (ISIC4)، القيمة بالمليون ريال، الوزن بالألف طن</t>
  </si>
  <si>
    <t>Imports by Standard International Trade Classification (Rev4),  value in SAR million, weight in thousand tonnes</t>
  </si>
  <si>
    <t>Imports by Broad Economic Categories (Rev4),  value in SAR million, weight in thousand tonnes</t>
  </si>
  <si>
    <t>Imports by Standard International Trade Classification (Rev4), value in SAR million, weight in thousand tonnes</t>
  </si>
  <si>
    <t>طاجاكستان</t>
  </si>
  <si>
    <t>بوروندي</t>
  </si>
  <si>
    <t>كيب فيردي (الرأس الاخضر)</t>
  </si>
  <si>
    <t>بيليز</t>
  </si>
  <si>
    <t>أنجويلا</t>
  </si>
  <si>
    <t>إقليم المحيط الهندي البريطاني</t>
  </si>
  <si>
    <t>بقية الدول (القيمة أقل من 0.05)</t>
  </si>
  <si>
    <t>Other countries (value &lt; 0.05)</t>
  </si>
  <si>
    <t>State Of Qatar</t>
  </si>
  <si>
    <t>Marshall Islands</t>
  </si>
  <si>
    <t>Turkmenistan</t>
  </si>
  <si>
    <t>South Sudan</t>
  </si>
  <si>
    <t>Guyana</t>
  </si>
  <si>
    <t>Norfolk Islands</t>
  </si>
  <si>
    <t>Palau</t>
  </si>
  <si>
    <t>Haiti</t>
  </si>
  <si>
    <t>Papua New Guinea</t>
  </si>
  <si>
    <t>Equatorial Guinea</t>
  </si>
  <si>
    <t>Jamaica</t>
  </si>
  <si>
    <t>Pitcairn</t>
  </si>
  <si>
    <t>Republic Of Kosovo</t>
  </si>
  <si>
    <t>Tajikistan</t>
  </si>
  <si>
    <t>Burundi</t>
  </si>
  <si>
    <t>Bahamas</t>
  </si>
  <si>
    <t>Not Defined</t>
  </si>
  <si>
    <t>Cape Verde</t>
  </si>
  <si>
    <t>European Union, N.E.S</t>
  </si>
  <si>
    <t>Curacao</t>
  </si>
  <si>
    <t>Belize</t>
  </si>
  <si>
    <t>Anguilla</t>
  </si>
  <si>
    <t>British Indian Ocean Territory</t>
  </si>
  <si>
    <t>بهوتان</t>
  </si>
  <si>
    <t>جرينلاند</t>
  </si>
  <si>
    <t>جزر فيرجن الأمريكية</t>
  </si>
  <si>
    <t>برمودا</t>
  </si>
  <si>
    <t>جورجيا الجنوبية وجزر ساندويتش الجنوبية</t>
  </si>
  <si>
    <t>أنتيغوا وباربودا</t>
  </si>
  <si>
    <t>سانت لوسيا</t>
  </si>
  <si>
    <t>هولي سي</t>
  </si>
  <si>
    <t>نايوي</t>
  </si>
  <si>
    <t>كيريباتي</t>
  </si>
  <si>
    <t>أنتاركتيكا</t>
  </si>
  <si>
    <t>آيل أوف مان</t>
  </si>
  <si>
    <t>سان بيار وميكلون</t>
  </si>
  <si>
    <t>بوتسوانا</t>
  </si>
  <si>
    <t>Vanuatu</t>
  </si>
  <si>
    <t>Saint Helena</t>
  </si>
  <si>
    <t>French Polynesia</t>
  </si>
  <si>
    <t>Christmas Island</t>
  </si>
  <si>
    <t>American Samoa</t>
  </si>
  <si>
    <t>Andorra</t>
  </si>
  <si>
    <t>Barbados</t>
  </si>
  <si>
    <t>Lesotho</t>
  </si>
  <si>
    <t>Bhutan</t>
  </si>
  <si>
    <t>Greenland</t>
  </si>
  <si>
    <t>Virgin Islands Usa</t>
  </si>
  <si>
    <t>Bermuda</t>
  </si>
  <si>
    <t>Saint Lucia</t>
  </si>
  <si>
    <t>Holy See</t>
  </si>
  <si>
    <t>Niue</t>
  </si>
  <si>
    <t>Kiribati</t>
  </si>
  <si>
    <t>Antarctica</t>
  </si>
  <si>
    <t>Isle Of Man</t>
  </si>
  <si>
    <t>Botswana</t>
  </si>
  <si>
    <t>South Georgia and Sandwich Islands</t>
  </si>
  <si>
    <t>Antigua and Barbuda</t>
  </si>
  <si>
    <t>Saint Pierre and Miquelon</t>
  </si>
  <si>
    <t>الطرود البريدية بالمدينة</t>
  </si>
  <si>
    <t>بريد الدمام المركزي</t>
  </si>
  <si>
    <t>الطرود البريدية بجدة</t>
  </si>
  <si>
    <t>الطرود البريدية بالدمام</t>
  </si>
  <si>
    <t>الطرود البريدية بالرياض</t>
  </si>
  <si>
    <t>Madinah Parcel</t>
  </si>
  <si>
    <t>Dammam Central Post</t>
  </si>
  <si>
    <t>Jeddah Parcel</t>
  </si>
  <si>
    <t>Dammam Parcel</t>
  </si>
  <si>
    <t>Riyadh Parcel</t>
  </si>
  <si>
    <t>الصادرات السلعية، شهري، القيمة بالمليون ريال</t>
  </si>
  <si>
    <t>الصادرات حسب الأقسام، القيمة بالمليون ريال</t>
  </si>
  <si>
    <t>الصادرات حسب مجموعات الدول، القيمة بالمليون ريال</t>
  </si>
  <si>
    <t>الصادرات حسب الدول، القيمة بالمليون ريال</t>
  </si>
  <si>
    <t>الصادرات غير البترولية (تشمل إعادة التصدير) حسب وسيلة النقل والمنافذ الجمركية، القيمة بالمليون ريال</t>
  </si>
  <si>
    <t>الواردات حسب الأقسام، القيمة بالمليون ريال</t>
  </si>
  <si>
    <t>الواردات حسب مجموعات الدول، القيمة بالمليون ريال</t>
  </si>
  <si>
    <t>الواردات حسب الدول، القيمة بالمليون ريال</t>
  </si>
  <si>
    <t>الواردات حسب وسيلة النقل والمنافذ الجمركية، القيمة بالمليون ريال</t>
  </si>
  <si>
    <t>الواردات حسب استخدام المواد، القيمة بالمليون ريال</t>
  </si>
  <si>
    <t>الواردات حسب طبيعة المواد، القيمة بالمليون ريال</t>
  </si>
  <si>
    <t>نسبة الصادرات غير البترولية (تشمل إعادة التصدير) للواردات، القيمة بالمليون ريال</t>
  </si>
  <si>
    <t>التبادل التجاري غير البترولي مع دول مجلس التعاون الخليجي، القيمة بالمليون ريال</t>
  </si>
  <si>
    <t>Merchandise exports, monthly, value in SAR million</t>
  </si>
  <si>
    <t>Exports by section, value in SAR million</t>
  </si>
  <si>
    <t>Exports by group of countries, value in SAR million</t>
  </si>
  <si>
    <t>Exports by country, value in SAR million</t>
  </si>
  <si>
    <t>Non-oil exports (include re-exports) by mode of transport and customs port, value in SAR million</t>
  </si>
  <si>
    <t>Imports by section, value in SAR million</t>
  </si>
  <si>
    <t>Imports by group of countries, value in SAR million</t>
  </si>
  <si>
    <t>Imports by country, value in SAR million</t>
  </si>
  <si>
    <t>Imports by mode of transport and customs port, value in SAR million</t>
  </si>
  <si>
    <t>Imports by utilization of items, value in SAR million</t>
  </si>
  <si>
    <t>Imports by nature of items, value in SAR million</t>
  </si>
  <si>
    <t>Ratio of non-oil exports (including re-exports) to imports, value in SAR million</t>
  </si>
  <si>
    <t>Non-oil trade with the GCC countries, value in SAR million</t>
  </si>
  <si>
    <t>الواردات السلعية، القيمة بالمليون ريال</t>
  </si>
  <si>
    <t>Merchandise imports, value in SAR million</t>
  </si>
  <si>
    <t>حجم التجارة والميزان التجاري، القيمة بالمليون ريال</t>
  </si>
  <si>
    <t>Trade volume and trade balance, value in SAR million</t>
  </si>
  <si>
    <t>حجم التجارة والميزان التجاري</t>
  </si>
  <si>
    <t>الصادرات السلعية</t>
  </si>
  <si>
    <t>Trade volume and trade balance</t>
  </si>
  <si>
    <t>Merchandise exports</t>
  </si>
  <si>
    <t>Non-oil exports by country and main section</t>
  </si>
  <si>
    <t>الصادرات غير البترولية حسب الدول والفصول</t>
  </si>
  <si>
    <t>الواردات السلعية</t>
  </si>
  <si>
    <t>Merchandise imports</t>
  </si>
  <si>
    <t>Imports by country and main section</t>
  </si>
  <si>
    <t>الواردات حسب الدول والفصول</t>
  </si>
  <si>
    <t>نسبة الصادرات غير البترولية للواردات</t>
  </si>
  <si>
    <t>Ratio of non-oil exports to imports</t>
  </si>
  <si>
    <t>التبادل التجاري بين المملكة العربية السعودية والدول الأخرى لعام 2024، القيمة بالمليون ريال</t>
  </si>
  <si>
    <t>Trade exchange between the Kingdom and other trading partners in 2024, value in SAR million</t>
  </si>
  <si>
    <t>الواردات</t>
  </si>
  <si>
    <t>الترتيب
Rank</t>
  </si>
  <si>
    <t>Bosnia And Herzegovina</t>
  </si>
  <si>
    <t>Trinidad And Tobago</t>
  </si>
  <si>
    <t>دول أخرى</t>
  </si>
  <si>
    <t>Other Countries</t>
  </si>
  <si>
    <t>الإمارات العربية المتحدة United Arab Emirates</t>
  </si>
  <si>
    <t>إعادة التصدير
Re-Exports</t>
  </si>
  <si>
    <t>إجمالي الصادرات
Total Exports</t>
  </si>
  <si>
    <t>الواردات 
Import</t>
  </si>
  <si>
    <t>حجم التجارة
Volume Of Trade</t>
  </si>
  <si>
    <t xml:space="preserve">الميزان التجاري
Balance
of Trade </t>
  </si>
  <si>
    <t>DESC_AR</t>
  </si>
  <si>
    <t>صادرات وطنية</t>
  </si>
  <si>
    <t>إعادة التصدير</t>
  </si>
  <si>
    <t>Ch</t>
  </si>
  <si>
    <t>الوصف المختصر A</t>
  </si>
  <si>
    <t>الوصف المختصر E</t>
  </si>
  <si>
    <t>بالمليون</t>
  </si>
  <si>
    <t>Date</t>
  </si>
  <si>
    <t>Live animals</t>
  </si>
  <si>
    <t>لحوم وأحشاء وأطراف للأكل</t>
  </si>
  <si>
    <t>Meat and edible meat offal</t>
  </si>
  <si>
    <t>بالقيمة</t>
  </si>
  <si>
    <t>تسميات الصفوف</t>
  </si>
  <si>
    <t>CC_CODE_LV2</t>
  </si>
  <si>
    <t>_VALUE</t>
  </si>
  <si>
    <t>E1</t>
  </si>
  <si>
    <t>E2</t>
  </si>
  <si>
    <t>E3</t>
  </si>
  <si>
    <t>M1</t>
  </si>
  <si>
    <t>M2</t>
  </si>
  <si>
    <t>M3</t>
  </si>
  <si>
    <t>more than range or equal VALUE</t>
  </si>
  <si>
    <t>R1</t>
  </si>
  <si>
    <t>R2</t>
  </si>
  <si>
    <t>R3</t>
  </si>
  <si>
    <t>أسماك وقشريات</t>
  </si>
  <si>
    <t>Fish and crustaceans</t>
  </si>
  <si>
    <t>الأرجنتين Argentina</t>
  </si>
  <si>
    <t>إثيوبيا Ethiopia</t>
  </si>
  <si>
    <t>ألبان وبيض ومنتجات حيوانية للأكل</t>
  </si>
  <si>
    <t>Dairy; eggs; edible products of animal origin</t>
  </si>
  <si>
    <t>الأردن Jordan</t>
  </si>
  <si>
    <t>الحد الأدنى للسلع (القيمة مليون ريال)</t>
  </si>
  <si>
    <t>منتجات من أصل حيواني</t>
  </si>
  <si>
    <t>Products of animal origin</t>
  </si>
  <si>
    <t>البرازيل Brazil</t>
  </si>
  <si>
    <t>أشجار ونباتات وأزهار</t>
  </si>
  <si>
    <t>Trees, plants and flowers</t>
  </si>
  <si>
    <t>البرتغال Portugal</t>
  </si>
  <si>
    <t>الحد الأدنى للسلع (القيمة ألف ريال)</t>
  </si>
  <si>
    <t>خضار</t>
  </si>
  <si>
    <t>Vegetables</t>
  </si>
  <si>
    <t>التشيك Czech Republic</t>
  </si>
  <si>
    <t>فواكه</t>
  </si>
  <si>
    <t>Fruits</t>
  </si>
  <si>
    <t>الجزائر Algeria</t>
  </si>
  <si>
    <t>بن وشاي وبهارات وتوابل</t>
  </si>
  <si>
    <t>Coffee, tea, mate and spices</t>
  </si>
  <si>
    <t>الجمهورية اليمنية Republic Of Yemen</t>
  </si>
  <si>
    <t>Republic Of Yemen</t>
  </si>
  <si>
    <t>Cereals</t>
  </si>
  <si>
    <t>الدنمارك Denmark</t>
  </si>
  <si>
    <t>شعير ومنتجات مطاحن</t>
  </si>
  <si>
    <t>Malt; products of the milling industry</t>
  </si>
  <si>
    <t>السودان Sudan</t>
  </si>
  <si>
    <t>بذور وأثمار زيتية؛ قش وعلف</t>
  </si>
  <si>
    <t>Oil seeds and fruits; straw and fodder</t>
  </si>
  <si>
    <t>السويد Sweden</t>
  </si>
  <si>
    <t>صمغ وعصارات نباتية</t>
  </si>
  <si>
    <t>Lac and vegetable saps</t>
  </si>
  <si>
    <t>الصين China</t>
  </si>
  <si>
    <t xml:space="preserve">مواد ضفر نباتية </t>
  </si>
  <si>
    <t>Vegetable plaiting materials</t>
  </si>
  <si>
    <t>العراق Iraq</t>
  </si>
  <si>
    <t>شحوم وزيوت حيوانية أو نباتية</t>
  </si>
  <si>
    <t>Animal or vegetable fats and oils</t>
  </si>
  <si>
    <t>الفلبين Philippines</t>
  </si>
  <si>
    <t xml:space="preserve">محضرات لحوم الأسماك </t>
  </si>
  <si>
    <t>Preparations of meat, of fish</t>
  </si>
  <si>
    <t>المجر (هنغاريا) Hungary</t>
  </si>
  <si>
    <t>Sugars and sugar confectionery</t>
  </si>
  <si>
    <t>المغرب Morocco</t>
  </si>
  <si>
    <t>Cocoa and cocoa preparations</t>
  </si>
  <si>
    <t>المكسيك Mexico</t>
  </si>
  <si>
    <t>محضرات أساسها الحبوب أو الدقيق</t>
  </si>
  <si>
    <t>Preparations of cereals or flour</t>
  </si>
  <si>
    <t>المملكة المتحدة United Kingdom</t>
  </si>
  <si>
    <t>محضرات فواكه وخضار</t>
  </si>
  <si>
    <t>Prepsrations of vegetables and fruit</t>
  </si>
  <si>
    <t>النرويج Norway</t>
  </si>
  <si>
    <t>Misc. edible preparations</t>
  </si>
  <si>
    <t>النمسا Austria</t>
  </si>
  <si>
    <t>Beverages and vinegar</t>
  </si>
  <si>
    <t>الهند India</t>
  </si>
  <si>
    <t>نفايات الأغذية؛ أغذية للحيوانات</t>
  </si>
  <si>
    <t>Waste from the food; animal fodder</t>
  </si>
  <si>
    <t>الولايات المتحدة الأمريكية U.S.A</t>
  </si>
  <si>
    <t>تبغ وأبداله مصنعة</t>
  </si>
  <si>
    <t>Tobacco; manufactured substitutes</t>
  </si>
  <si>
    <t>اليابان Japan</t>
  </si>
  <si>
    <t>أملاح وأحجار وأسمنت</t>
  </si>
  <si>
    <t>Salt; stone; cement</t>
  </si>
  <si>
    <t>اليونان Greece</t>
  </si>
  <si>
    <t>Ores, slag and ash</t>
  </si>
  <si>
    <t xml:space="preserve">منتجات معدنية </t>
  </si>
  <si>
    <t>إسبانيا Spain</t>
  </si>
  <si>
    <t>أذربيجان Azerbaijan</t>
  </si>
  <si>
    <t>منتجات كيماوية غير عضوية</t>
  </si>
  <si>
    <t>إندونيسيا Indonesia</t>
  </si>
  <si>
    <t>إيرلندا Ireland</t>
  </si>
  <si>
    <t>Pharmaceutical products</t>
  </si>
  <si>
    <t>إيطاليا Italy</t>
  </si>
  <si>
    <t>Fertilisers</t>
  </si>
  <si>
    <t>أستراليا Australia</t>
  </si>
  <si>
    <t>مواد دابغة؛ ألوان ودهانات</t>
  </si>
  <si>
    <t>Tannins; dyes and pigments</t>
  </si>
  <si>
    <t>ألمانيا Germany</t>
  </si>
  <si>
    <t>زيوت عطرية؛ محضرات تجميل</t>
  </si>
  <si>
    <t>Essential oils; cosmetic preparations</t>
  </si>
  <si>
    <t>أوزبكستان Uzbekistan</t>
  </si>
  <si>
    <t>صابون وشموع</t>
  </si>
  <si>
    <t>Soap and waxes</t>
  </si>
  <si>
    <t>أوكرانيا Ukraine</t>
  </si>
  <si>
    <t>مواد زلالية؛ غراء</t>
  </si>
  <si>
    <t>Albumlnoidal substances; glues</t>
  </si>
  <si>
    <t>باكستان Pakistan</t>
  </si>
  <si>
    <t>منتجات نارية فنية</t>
  </si>
  <si>
    <t>pyrotechnic products</t>
  </si>
  <si>
    <t>بلجيكا Belgium</t>
  </si>
  <si>
    <t>منتجات تصوير</t>
  </si>
  <si>
    <t>Photographic goods</t>
  </si>
  <si>
    <t>بلغاريا Bulgaria</t>
  </si>
  <si>
    <t>Misc. chemical products</t>
  </si>
  <si>
    <t>بنغلاديش Bangladesh</t>
  </si>
  <si>
    <t>Plastics and articles thereof</t>
  </si>
  <si>
    <t>بولندا Poland</t>
  </si>
  <si>
    <t>Rubber and articles thereof</t>
  </si>
  <si>
    <t>تايلاند Thailand</t>
  </si>
  <si>
    <t>جلود خام ومدبوغة</t>
  </si>
  <si>
    <t>Raw hides and leather</t>
  </si>
  <si>
    <t>تايوان Taiwan</t>
  </si>
  <si>
    <t>مصنوعات جلدية وحقائب</t>
  </si>
  <si>
    <t>Articles of leather and handbags</t>
  </si>
  <si>
    <t>تركيا Turkey</t>
  </si>
  <si>
    <t>فرو طبيعي وصناعي</t>
  </si>
  <si>
    <t>Furskins and artificial fur</t>
  </si>
  <si>
    <t>تنزانيا Tanzania</t>
  </si>
  <si>
    <t>أروبا Aruba</t>
  </si>
  <si>
    <t>Wood and wood charcoal</t>
  </si>
  <si>
    <t>توجو Togo</t>
  </si>
  <si>
    <t>Cork and articles of cork</t>
  </si>
  <si>
    <t>تونس Tunisia</t>
  </si>
  <si>
    <t>أرمينيا Armenia</t>
  </si>
  <si>
    <t>مصنوعات من القش</t>
  </si>
  <si>
    <t>Manufactures of straw</t>
  </si>
  <si>
    <t>جبل طارق Gibraltar</t>
  </si>
  <si>
    <t xml:space="preserve">عجائن من خشب </t>
  </si>
  <si>
    <t>Pulp of wood</t>
  </si>
  <si>
    <t>جمهورية الصومال Somalia</t>
  </si>
  <si>
    <t>إريتريا Eritrea</t>
  </si>
  <si>
    <t xml:space="preserve">ورق وورق مقوى </t>
  </si>
  <si>
    <t>Paper and paperboard</t>
  </si>
  <si>
    <t>جمهورية كونجو الديمقراطية Congo, The Democratic Republic</t>
  </si>
  <si>
    <t>كتب</t>
  </si>
  <si>
    <t>Books</t>
  </si>
  <si>
    <t>جنوب أفريقيا South Africa</t>
  </si>
  <si>
    <t>Silk</t>
  </si>
  <si>
    <t>جيبوتي Djibouti</t>
  </si>
  <si>
    <t>صوف، وبر</t>
  </si>
  <si>
    <t>Wool, animal hair</t>
  </si>
  <si>
    <t>دولة الكويت State Of Kuwait</t>
  </si>
  <si>
    <t>State Of Kuwait</t>
  </si>
  <si>
    <t>Cotton</t>
  </si>
  <si>
    <t>دولة قطر State Of Qatar</t>
  </si>
  <si>
    <t>نسج نباتية أو ورقية</t>
  </si>
  <si>
    <t>Vegetable textile fibres;paper yarn</t>
  </si>
  <si>
    <t>روسيا الإتحادية Russian Federation</t>
  </si>
  <si>
    <t>Man-made filaments</t>
  </si>
  <si>
    <t>رومانيا Romania</t>
  </si>
  <si>
    <t>ألياف تركيبية غير مستمرة</t>
  </si>
  <si>
    <t>Man-made staple fibres</t>
  </si>
  <si>
    <t>سريلانكا Sri Lanka</t>
  </si>
  <si>
    <t>حشو ولباد وحبال</t>
  </si>
  <si>
    <t>Wadding; felt and ropes</t>
  </si>
  <si>
    <t>سلطنة عمان Sultanate Of Oman</t>
  </si>
  <si>
    <t>Sultanate Of Oman</t>
  </si>
  <si>
    <t>سجاد</t>
  </si>
  <si>
    <t>Carpets</t>
  </si>
  <si>
    <t>سلوفاكيا Slovakia</t>
  </si>
  <si>
    <t>أقمشة</t>
  </si>
  <si>
    <t>Fabrics</t>
  </si>
  <si>
    <t>سنغافورة Singapore</t>
  </si>
  <si>
    <t>نسج للاستخدام الصناعي</t>
  </si>
  <si>
    <t>Industrial use fabrics</t>
  </si>
  <si>
    <t>سوريا Syria</t>
  </si>
  <si>
    <t>Knitted or crocheted fabrics</t>
  </si>
  <si>
    <t>سويسرا Switzerland</t>
  </si>
  <si>
    <t xml:space="preserve">ألبسة مصنرة </t>
  </si>
  <si>
    <t>Articles of apparel, knitted</t>
  </si>
  <si>
    <t>فرنسا France</t>
  </si>
  <si>
    <t xml:space="preserve">ألبسة غير مصنرة </t>
  </si>
  <si>
    <t>Articles of apparel, not knitted</t>
  </si>
  <si>
    <t>فلسطين Palestine</t>
  </si>
  <si>
    <t xml:space="preserve">ألبسة جاهزة </t>
  </si>
  <si>
    <t>Worn clothing and sets</t>
  </si>
  <si>
    <t>فنلندا Finland</t>
  </si>
  <si>
    <t xml:space="preserve">أحذية </t>
  </si>
  <si>
    <t>فيتنام Vietnam</t>
  </si>
  <si>
    <t>Headgear and parts thereof</t>
  </si>
  <si>
    <t>كندا Canada</t>
  </si>
  <si>
    <t>مظلات وعصي</t>
  </si>
  <si>
    <t>Umbrellas and sticks</t>
  </si>
  <si>
    <t>كوريا الجنوبية South Korea</t>
  </si>
  <si>
    <t>ريش وأزهار صناعية</t>
  </si>
  <si>
    <t>Feathers and artificial flowers</t>
  </si>
  <si>
    <t>كونجو Congo</t>
  </si>
  <si>
    <t>مصنوعات حجرية أو إسمنتية</t>
  </si>
  <si>
    <t>Articles of stone or cement</t>
  </si>
  <si>
    <t>كينيا Kenya</t>
  </si>
  <si>
    <t>Ceramic products</t>
  </si>
  <si>
    <t>لبنان Lebanon</t>
  </si>
  <si>
    <t>Glass and glassware</t>
  </si>
  <si>
    <t>ليبيا Libya</t>
  </si>
  <si>
    <t>معادن ثمينة وأحجار كريمة</t>
  </si>
  <si>
    <t>Precious stones and metals</t>
  </si>
  <si>
    <t>مالطا Malta</t>
  </si>
  <si>
    <t>ماليزيا Malaysia</t>
  </si>
  <si>
    <t>مصنوعات من حديد أو صب (فولاذ)</t>
  </si>
  <si>
    <t>Articles of iron or steel</t>
  </si>
  <si>
    <t>مصر Egypt</t>
  </si>
  <si>
    <t>Copper and articles thereof</t>
  </si>
  <si>
    <t>مملكة البحرين Kingdom Of Bahrain</t>
  </si>
  <si>
    <t>Kingdom Of Bahrain</t>
  </si>
  <si>
    <t>Nickel and articles thereof</t>
  </si>
  <si>
    <t>ميانمار (بورما) Myanmar</t>
  </si>
  <si>
    <t>Aluminium and articles thereof</t>
  </si>
  <si>
    <t>نيجيريا Nigeria</t>
  </si>
  <si>
    <t>نيوزيلندا New Zealand</t>
  </si>
  <si>
    <t>Lead and articles thereof</t>
  </si>
  <si>
    <t>هولندا Netherlands</t>
  </si>
  <si>
    <t>Zinc and articles thereof</t>
  </si>
  <si>
    <t>هونج كونج Hong Kong</t>
  </si>
  <si>
    <t>Tin and articles thereof</t>
  </si>
  <si>
    <t>Base metals; articles thereof</t>
  </si>
  <si>
    <t>عدد وأدوات من معادن عادية</t>
  </si>
  <si>
    <t>Tools of base metals</t>
  </si>
  <si>
    <t>Misc. articles of base metal</t>
  </si>
  <si>
    <t>آلات وأدوات آلية وأجزاؤها</t>
  </si>
  <si>
    <t>Machinery appliances; parts</t>
  </si>
  <si>
    <t>أجهزة ومعدات كهربائية وأجزاؤها</t>
  </si>
  <si>
    <t>Electrical equipment; parts</t>
  </si>
  <si>
    <t>قاطرات للسكك الحديدية</t>
  </si>
  <si>
    <t>Railway locomotives</t>
  </si>
  <si>
    <t>سيارات وأجزاؤها</t>
  </si>
  <si>
    <t>Vehicles; parts</t>
  </si>
  <si>
    <t>مركبات جوية وأجزاؤها</t>
  </si>
  <si>
    <t>Aircraft; parts</t>
  </si>
  <si>
    <t>Ships, boats and floating structures</t>
  </si>
  <si>
    <t xml:space="preserve">أجهزة طبية وبصرية وتصويرية </t>
  </si>
  <si>
    <t>Medical, optical, photographic apparatus</t>
  </si>
  <si>
    <t>Clocks and watches; parts</t>
  </si>
  <si>
    <t>Musical instruments; parts</t>
  </si>
  <si>
    <t>Arms and ammunition; parts</t>
  </si>
  <si>
    <t xml:space="preserve">أثاث ومباني مصنعة </t>
  </si>
  <si>
    <t>Furniture; premade buildings</t>
  </si>
  <si>
    <t xml:space="preserve">ألعاب وأدوات رياضية وأجزاؤها </t>
  </si>
  <si>
    <t>Games and sports requisites; parts</t>
  </si>
  <si>
    <t>Misc. manufactured articles</t>
  </si>
  <si>
    <t>تونجا</t>
  </si>
  <si>
    <t>Tonga</t>
  </si>
  <si>
    <t>تحف فنية، قطع أثرية</t>
  </si>
  <si>
    <t>Works of art and antiques</t>
  </si>
  <si>
    <t>سلع ذات إحكام خاصة</t>
  </si>
  <si>
    <t>Commodities Subject to Special Provisions</t>
  </si>
  <si>
    <t>تيمور ليستي</t>
  </si>
  <si>
    <t>Timor Leste</t>
  </si>
  <si>
    <t>جزر آلاند</t>
  </si>
  <si>
    <t>Aland Islands</t>
  </si>
  <si>
    <t>جزر سليمان</t>
  </si>
  <si>
    <t>Solomon Islands</t>
  </si>
  <si>
    <t>جزيرة بوفيت</t>
  </si>
  <si>
    <t>Bouvet Island</t>
  </si>
  <si>
    <t>جزيرة هيرد وجزر ماكدونالد</t>
  </si>
  <si>
    <t>Heard And Mcdonld Islands</t>
  </si>
  <si>
    <t>South Georgia And Sandwich Islands</t>
  </si>
  <si>
    <t>Saint Pierre And Miquelon</t>
  </si>
  <si>
    <t>سانت كيتس ونيفيس</t>
  </si>
  <si>
    <t>Saint Kitts And Nevis</t>
  </si>
  <si>
    <t>سانت مارتن</t>
  </si>
  <si>
    <t>Saint Martin</t>
  </si>
  <si>
    <t>ساو تومي وبرينسيبي</t>
  </si>
  <si>
    <t>Sao Tome And Principe</t>
  </si>
  <si>
    <t>غيرنزي</t>
  </si>
  <si>
    <t>Guernsey</t>
  </si>
  <si>
    <t>إستونيا Estonia</t>
  </si>
  <si>
    <t>كاليدونيا الجديدة</t>
  </si>
  <si>
    <t>New Caledonia</t>
  </si>
  <si>
    <t>إسواتيني (سوازيلاند) Eswatini (Swaziland)</t>
  </si>
  <si>
    <t>أفغانستان Afghanistan</t>
  </si>
  <si>
    <t>كوريا الشمالية</t>
  </si>
  <si>
    <t>North Korea</t>
  </si>
  <si>
    <t>إكوادور Ecuador</t>
  </si>
  <si>
    <t>إقليم المحيط الهندي البريطاني British Indian Ocean Territory</t>
  </si>
  <si>
    <t>ألبانيا Albania</t>
  </si>
  <si>
    <t>مايوتي</t>
  </si>
  <si>
    <t>Mayotte</t>
  </si>
  <si>
    <t>ميكرونيسيا</t>
  </si>
  <si>
    <t>Micronesia,Federated States Of</t>
  </si>
  <si>
    <t>أنجولا Angola</t>
  </si>
  <si>
    <t>أنجويلا Anguilla</t>
  </si>
  <si>
    <t>أوروغواي Uruguay</t>
  </si>
  <si>
    <t>أوغندا Uganda</t>
  </si>
  <si>
    <t>أيسلندا Iceland</t>
  </si>
  <si>
    <t>الإتحاد الأوربي، غير مذكورة في مكان آخر European Union, N.E.S</t>
  </si>
  <si>
    <t>البوسنة والهرسك Bosnia And Herzegovina</t>
  </si>
  <si>
    <t>أنتاركتيكا Antarctica</t>
  </si>
  <si>
    <t>الجابون Gabon</t>
  </si>
  <si>
    <t>أنتيغوا وباربودا Antigua And Barbuda</t>
  </si>
  <si>
    <t>الجبل الأسود Montenegro</t>
  </si>
  <si>
    <t>أندورا Andorra</t>
  </si>
  <si>
    <t>السنغال Senegal</t>
  </si>
  <si>
    <t>السلفادور El Salvador</t>
  </si>
  <si>
    <t>الكاميرون Cameroon</t>
  </si>
  <si>
    <t>المالديف Maldives</t>
  </si>
  <si>
    <t>آيل أوف مان Isle Of Man</t>
  </si>
  <si>
    <t>النيجر Niger</t>
  </si>
  <si>
    <t>بابوا غينيا الجديدة Papua New Guinea</t>
  </si>
  <si>
    <t>باراغواي Paraguay</t>
  </si>
  <si>
    <t>بالاو Palau</t>
  </si>
  <si>
    <t>بروناي دار السلام Brunei Darussalam</t>
  </si>
  <si>
    <t>برمودا Bermuda</t>
  </si>
  <si>
    <t>بنما Panama</t>
  </si>
  <si>
    <t>بنين Benin</t>
  </si>
  <si>
    <t>بوتسوانا Botswana</t>
  </si>
  <si>
    <t>بورتوريكو Puerto Rico</t>
  </si>
  <si>
    <t>بوركينا فاسو Burkina Faso</t>
  </si>
  <si>
    <t>بوروندي Burundi</t>
  </si>
  <si>
    <t>بوليفيا Bolivia</t>
  </si>
  <si>
    <t>بيرو Peru</t>
  </si>
  <si>
    <t>بيلاروس (روسيا البيضاء) Belarus</t>
  </si>
  <si>
    <t>بيتكايرن Pitcairn</t>
  </si>
  <si>
    <t>بيليز Belize</t>
  </si>
  <si>
    <t>تركمانستان Turkmenistan</t>
  </si>
  <si>
    <t>ترينيداد وتوباغو Trinidad And Tobago</t>
  </si>
  <si>
    <t>تشاد Chad</t>
  </si>
  <si>
    <t>تشيلي Chile</t>
  </si>
  <si>
    <t>تيمور ليستي Timor Leste</t>
  </si>
  <si>
    <t>جامايكا Jamaica</t>
  </si>
  <si>
    <t>جامبيا Gambia</t>
  </si>
  <si>
    <t>جرينادا Grenada</t>
  </si>
  <si>
    <t>جزر أمريكا الثانوية Us Minor Qutlying Islands</t>
  </si>
  <si>
    <t>جزر الأنتيل الهولندية Netherlands Antilles</t>
  </si>
  <si>
    <t>جزر الباهاما Bahamas</t>
  </si>
  <si>
    <t>جزر القمر Comoros</t>
  </si>
  <si>
    <t>جزر فوكلاند Falkland Islands</t>
  </si>
  <si>
    <t>جزر مارشال Marshall Islands</t>
  </si>
  <si>
    <t>جزيرة نورفولك Norfolk Islands</t>
  </si>
  <si>
    <t>جمهورية أفريقيا الوسطى Central African Republic</t>
  </si>
  <si>
    <t>جمهورية الدومينيكان Dominican Republic</t>
  </si>
  <si>
    <t>جمهورية جنوب السودان South Sudan</t>
  </si>
  <si>
    <t>جزيرة ريونيون Reunion</t>
  </si>
  <si>
    <t>جورجيا Georgia</t>
  </si>
  <si>
    <t>جمهورية كوسوفو Republic Of Kosovo</t>
  </si>
  <si>
    <t>جواتيمالا Guatemala</t>
  </si>
  <si>
    <t>دومينيكا Dominica</t>
  </si>
  <si>
    <t>رواندا Rwanda</t>
  </si>
  <si>
    <t>زامبيا Zambia</t>
  </si>
  <si>
    <t>زيمبابوي Zimbabwe</t>
  </si>
  <si>
    <t>ساحل العاج (كوت ديفوار) Cote D'Ivoire</t>
  </si>
  <si>
    <t>ساموا Samoa</t>
  </si>
  <si>
    <t>سلوفينيا Slovenia</t>
  </si>
  <si>
    <t>سيراليون Sierra Leone</t>
  </si>
  <si>
    <t>سيشل Seychelles</t>
  </si>
  <si>
    <t>صربيا Serbia</t>
  </si>
  <si>
    <t>طاجاكستان Tajikistan</t>
  </si>
  <si>
    <t>غانا Ghana</t>
  </si>
  <si>
    <t>غيانا Guyana</t>
  </si>
  <si>
    <t>غينيا Guinea</t>
  </si>
  <si>
    <t>غينيا الاستوائية Equatorial Guinea</t>
  </si>
  <si>
    <t>غينيا بيساو Guinea-Bissau</t>
  </si>
  <si>
    <t>سورينام Suriname</t>
  </si>
  <si>
    <t>فنزويلا Venezuela</t>
  </si>
  <si>
    <t>قبرص Cyprus</t>
  </si>
  <si>
    <t>قرغيزستان (قرغيزيا) Kyrgyzstan</t>
  </si>
  <si>
    <t>غير مبين Not Defined</t>
  </si>
  <si>
    <t>كازاخستان Kazakhstan</t>
  </si>
  <si>
    <t>كامبوديا Cambodia</t>
  </si>
  <si>
    <t>كرواتيا Croatia</t>
  </si>
  <si>
    <t>كوبا Cuba</t>
  </si>
  <si>
    <t>كوستاريكا Costa Rica</t>
  </si>
  <si>
    <t>كولومبيا Colombia</t>
  </si>
  <si>
    <t>لاتفيا Latvia</t>
  </si>
  <si>
    <t>لوكسمبورج Luxembourg</t>
  </si>
  <si>
    <t>كوراساو Curacao</t>
  </si>
  <si>
    <t>ليبيريا Liberia</t>
  </si>
  <si>
    <t>ليتوانيا Lithuania</t>
  </si>
  <si>
    <t>مالي Mali</t>
  </si>
  <si>
    <t>كيب فيردي (الرأس الاخضر) Cape Verde</t>
  </si>
  <si>
    <t>مايوتي Mayotte</t>
  </si>
  <si>
    <t>مدغشقر Madagascar</t>
  </si>
  <si>
    <t>مقدونيا Macedonia</t>
  </si>
  <si>
    <t>ملاوي Malawi</t>
  </si>
  <si>
    <t>موريتانيا Mauritania</t>
  </si>
  <si>
    <t>باربادوس Barbados</t>
  </si>
  <si>
    <t>موريشيوس Mauritius</t>
  </si>
  <si>
    <t>موزمبيق Mozambique</t>
  </si>
  <si>
    <t>ناميبيا Namibia</t>
  </si>
  <si>
    <t>نيبال Nepal</t>
  </si>
  <si>
    <t>منغوليا Mongolia</t>
  </si>
  <si>
    <t xml:space="preserve"> </t>
  </si>
  <si>
    <t>مولدافيا Moldova</t>
  </si>
  <si>
    <t>نيكاراجوا Nicaragua</t>
  </si>
  <si>
    <t>هاييتي Haiti</t>
  </si>
  <si>
    <t>هندوراس Honduras</t>
  </si>
  <si>
    <t>بهوتان Bhutan</t>
  </si>
  <si>
    <t>بولينيزيا الفرنسية French Polynesia</t>
  </si>
  <si>
    <t>توفاليو Tuvalu</t>
  </si>
  <si>
    <t>توكيلاو Tokelau</t>
  </si>
  <si>
    <t>تونجا Tonga</t>
  </si>
  <si>
    <t>جرينلاند Greenland</t>
  </si>
  <si>
    <t>جزر آلاند Aland Islands</t>
  </si>
  <si>
    <t>جزر توركس وكايكوس Turks And Caicos Islands</t>
  </si>
  <si>
    <t>جزر سليمان Solomon Islands</t>
  </si>
  <si>
    <t>جزر فيجي Fiji</t>
  </si>
  <si>
    <t>جزر فيرجن الأمريكية Virgin Islands Usa</t>
  </si>
  <si>
    <t>جزر فيرجن البريطانية Virgin Islands British</t>
  </si>
  <si>
    <t>جزر كايمان Cayman Islands</t>
  </si>
  <si>
    <t>جزر كوك Cook Islands</t>
  </si>
  <si>
    <t>جزر كوكوس (كيلينج) The Cocos (Keeling) Islands</t>
  </si>
  <si>
    <t>جزر ماريانا الشمالية Northern Mariana Islands</t>
  </si>
  <si>
    <t>جزيرة بوفيت Bouvet Island</t>
  </si>
  <si>
    <t>جزيرة كريسماس Christmas Island</t>
  </si>
  <si>
    <t>جزيرة هيرد وجزر ماكدونالد Heard And Mcdonld Islands</t>
  </si>
  <si>
    <t>جورجيا الجنوبية وجزر ساندويتش الجنوبية South Georgia And Sandwich Islands</t>
  </si>
  <si>
    <t>جيرسي Jersey</t>
  </si>
  <si>
    <t>ساموا الأمريكية American Samoa</t>
  </si>
  <si>
    <t>سان بيار وميكلون Saint Pierre And Miquelon</t>
  </si>
  <si>
    <t>سان مارينو San Marino</t>
  </si>
  <si>
    <t>سانت فنسنت والجرينادينز Saint Vincent And The Grenadines</t>
  </si>
  <si>
    <t>سانت كيتس ونيفيس Saint Kitts And Nevis</t>
  </si>
  <si>
    <t>سانت لوسيا Saint Lucia</t>
  </si>
  <si>
    <t>سانت مارتن (الفرنسية) Saint Martin (French Part)</t>
  </si>
  <si>
    <t>سانت هيلانة Saint Helena</t>
  </si>
  <si>
    <t>ساو تومي وبرينسيبي Sao Tome And Principe</t>
  </si>
  <si>
    <t>سفالبارد ويان ماين Svalbard And Jan Mayen</t>
  </si>
  <si>
    <t>غوادلوب Gudeloupe</t>
  </si>
  <si>
    <t>غيرنزي Guernsey</t>
  </si>
  <si>
    <t>غينيا الفرنسية French Guiana</t>
  </si>
  <si>
    <t>فانواتو Vanuatu</t>
  </si>
  <si>
    <t>كاليدونيا الجديدة New Caledonia</t>
  </si>
  <si>
    <t>كيريباتي Kiribati</t>
  </si>
  <si>
    <t>لاوس Laos</t>
  </si>
  <si>
    <t>ليختنشتاين Liechtenstein</t>
  </si>
  <si>
    <t>ليسوتو Lesotho</t>
  </si>
  <si>
    <t>مارتينيك Martinique</t>
  </si>
  <si>
    <t>مكاو Macao</t>
  </si>
  <si>
    <t>مناطق فرنسا الجنوبية French Southern Territories</t>
  </si>
  <si>
    <t>موناكو Monaco</t>
  </si>
  <si>
    <t>مونتسيرات Montserrat</t>
  </si>
  <si>
    <t>ميكرونيسيا Micronesia,Federated States Of</t>
  </si>
  <si>
    <t>ناورو Nauru</t>
  </si>
  <si>
    <t>نايوي Niue</t>
  </si>
  <si>
    <t>هولي سي Holy See</t>
  </si>
  <si>
    <t>(عدة عناصر)</t>
  </si>
  <si>
    <t>اجمالي الصادرات</t>
  </si>
  <si>
    <t>الصادرات الوطنية</t>
  </si>
  <si>
    <t>الحجم التجاري</t>
  </si>
  <si>
    <t>تسميات الأعمدة</t>
  </si>
  <si>
    <t>COUNTRY_DESC_AR</t>
  </si>
  <si>
    <t>COUNTRY_DESC_EN</t>
  </si>
  <si>
    <t>2011</t>
  </si>
  <si>
    <t>2012</t>
  </si>
  <si>
    <t>2013</t>
  </si>
  <si>
    <t>2014</t>
  </si>
  <si>
    <t>2015</t>
  </si>
  <si>
    <t>2016</t>
  </si>
  <si>
    <t>2017</t>
  </si>
  <si>
    <t>2018</t>
  </si>
  <si>
    <t>2020</t>
  </si>
  <si>
    <t>2021</t>
  </si>
  <si>
    <t>2022</t>
  </si>
  <si>
    <t>2023</t>
  </si>
  <si>
    <t>2024</t>
  </si>
  <si>
    <t>ترتيب</t>
  </si>
  <si>
    <t>100</t>
  </si>
  <si>
    <t>المملكة العربية السعودية</t>
  </si>
  <si>
    <t>THE KINGDOM OF SAUDI ARABIA</t>
  </si>
  <si>
    <t>110</t>
  </si>
  <si>
    <t>111</t>
  </si>
  <si>
    <t>112</t>
  </si>
  <si>
    <t>113</t>
  </si>
  <si>
    <t>114</t>
  </si>
  <si>
    <t>115</t>
  </si>
  <si>
    <t>116</t>
  </si>
  <si>
    <t>117</t>
  </si>
  <si>
    <t>118</t>
  </si>
  <si>
    <t>عدن (سابقا)</t>
  </si>
  <si>
    <t>ADEN (PREVIOUSLY)</t>
  </si>
  <si>
    <t>عدن (سابقا) Aden (Previously)</t>
  </si>
  <si>
    <t>119</t>
  </si>
  <si>
    <t>120</t>
  </si>
  <si>
    <t>127</t>
  </si>
  <si>
    <t>إيران</t>
  </si>
  <si>
    <t>IRAN</t>
  </si>
  <si>
    <t>إيران Iran</t>
  </si>
  <si>
    <t>128</t>
  </si>
  <si>
    <t>129</t>
  </si>
  <si>
    <t>130</t>
  </si>
  <si>
    <t>131</t>
  </si>
  <si>
    <t>132</t>
  </si>
  <si>
    <t>133</t>
  </si>
  <si>
    <t>134</t>
  </si>
  <si>
    <t>135</t>
  </si>
  <si>
    <t>136</t>
  </si>
  <si>
    <t>137</t>
  </si>
  <si>
    <t>138</t>
  </si>
  <si>
    <t>139</t>
  </si>
  <si>
    <t>فيتنام الشمالية (سابقا)</t>
  </si>
  <si>
    <t>NORTH VIETNAM (PREVIOUSLY)</t>
  </si>
  <si>
    <t>فيتنام الشمالية (سابقا) North Vietnam (Previously)</t>
  </si>
  <si>
    <t>140</t>
  </si>
  <si>
    <t>141</t>
  </si>
  <si>
    <t>MONGOLIA</t>
  </si>
  <si>
    <t>142</t>
  </si>
  <si>
    <t>143</t>
  </si>
  <si>
    <t>144</t>
  </si>
  <si>
    <t>145</t>
  </si>
  <si>
    <t>146</t>
  </si>
  <si>
    <t>NORTH KOREA</t>
  </si>
  <si>
    <t>كوريا الشمالية North Korea</t>
  </si>
  <si>
    <t>147</t>
  </si>
  <si>
    <t>148</t>
  </si>
  <si>
    <t>149</t>
  </si>
  <si>
    <t>أوكيناوا (سابقا)</t>
  </si>
  <si>
    <t>OKINAWA (PREVIOUSLY)</t>
  </si>
  <si>
    <t>أوكيناوا (سابقا) Okinawa (Previously)</t>
  </si>
  <si>
    <t>150</t>
  </si>
  <si>
    <t>151</t>
  </si>
  <si>
    <t>152</t>
  </si>
  <si>
    <t>153</t>
  </si>
  <si>
    <t>فيتنام الجنوبية (سابقا)</t>
  </si>
  <si>
    <t>SOUTH VIETNAM (PREVIOUSLY)</t>
  </si>
  <si>
    <t>فيتنام الجنوبية (سابقا) South Vietnam (Previously)</t>
  </si>
  <si>
    <t>154</t>
  </si>
  <si>
    <t>155</t>
  </si>
  <si>
    <t>156</t>
  </si>
  <si>
    <t>157</t>
  </si>
  <si>
    <t>158</t>
  </si>
  <si>
    <t>159</t>
  </si>
  <si>
    <t>160</t>
  </si>
  <si>
    <t>162</t>
  </si>
  <si>
    <t>TAJIKISTAN</t>
  </si>
  <si>
    <t>163</t>
  </si>
  <si>
    <t>164</t>
  </si>
  <si>
    <t>165</t>
  </si>
  <si>
    <t>166</t>
  </si>
  <si>
    <t>167</t>
  </si>
  <si>
    <t>BHUTAN</t>
  </si>
  <si>
    <t>168</t>
  </si>
  <si>
    <t>BOUVET ISLAND</t>
  </si>
  <si>
    <t>169</t>
  </si>
  <si>
    <t>BRITISH INDIAN OCEAN TERRITORY</t>
  </si>
  <si>
    <t>170</t>
  </si>
  <si>
    <t>171</t>
  </si>
  <si>
    <t>جزر كوكوس (كيلينج)</t>
  </si>
  <si>
    <t>THE COCOS (KEELING) ISLANDS</t>
  </si>
  <si>
    <t>172</t>
  </si>
  <si>
    <t>MICRONESIA,FEDERATED STATES OF</t>
  </si>
  <si>
    <t>173</t>
  </si>
  <si>
    <t>جزر ماريانا الشمالية</t>
  </si>
  <si>
    <t>NORTHERN MARIANA ISLANDS</t>
  </si>
  <si>
    <t>174</t>
  </si>
  <si>
    <t>TIMOR LESTE</t>
  </si>
  <si>
    <t>175</t>
  </si>
  <si>
    <t>ANTARCTICA</t>
  </si>
  <si>
    <t>210</t>
  </si>
  <si>
    <t>211</t>
  </si>
  <si>
    <t>212</t>
  </si>
  <si>
    <t>213</t>
  </si>
  <si>
    <t>214</t>
  </si>
  <si>
    <t>215</t>
  </si>
  <si>
    <t>216</t>
  </si>
  <si>
    <t>الصحراء الإسبانية (سابقا)</t>
  </si>
  <si>
    <t>SPANISH SAHARA (PREVIOUSLY)</t>
  </si>
  <si>
    <t>الصحراء الإسبانية (سابقا) Spanish Sahara (Previously)</t>
  </si>
  <si>
    <t>217</t>
  </si>
  <si>
    <t>218</t>
  </si>
  <si>
    <t>219</t>
  </si>
  <si>
    <t>220</t>
  </si>
  <si>
    <t>221</t>
  </si>
  <si>
    <t>222</t>
  </si>
  <si>
    <t>223</t>
  </si>
  <si>
    <t>224</t>
  </si>
  <si>
    <t>225</t>
  </si>
  <si>
    <t>226</t>
  </si>
  <si>
    <t>227</t>
  </si>
  <si>
    <t>228</t>
  </si>
  <si>
    <t>فولتا العليا (سابقا)</t>
  </si>
  <si>
    <t>UPPER VOLTA (PREVIOUSLY)</t>
  </si>
  <si>
    <t>فولتا العليا (سابقا) Upper Volta (Previously)</t>
  </si>
  <si>
    <t>229</t>
  </si>
  <si>
    <t>230</t>
  </si>
  <si>
    <t>231</t>
  </si>
  <si>
    <t>232</t>
  </si>
  <si>
    <t>233</t>
  </si>
  <si>
    <t>234</t>
  </si>
  <si>
    <t>235</t>
  </si>
  <si>
    <t>236</t>
  </si>
  <si>
    <t>زائير (سابقا)</t>
  </si>
  <si>
    <t>ZAIRE (PREVIOUSLY)</t>
  </si>
  <si>
    <t>زائير (سابقا) Zaire (Previously)</t>
  </si>
  <si>
    <t>237</t>
  </si>
  <si>
    <t>238</t>
  </si>
  <si>
    <t>239</t>
  </si>
  <si>
    <t>BURUNDI</t>
  </si>
  <si>
    <t>240</t>
  </si>
  <si>
    <t>241</t>
  </si>
  <si>
    <t>242</t>
  </si>
  <si>
    <t>243</t>
  </si>
  <si>
    <t>244</t>
  </si>
  <si>
    <t>245</t>
  </si>
  <si>
    <t>246</t>
  </si>
  <si>
    <t>247</t>
  </si>
  <si>
    <t>248</t>
  </si>
  <si>
    <t>249</t>
  </si>
  <si>
    <t>250</t>
  </si>
  <si>
    <t>251</t>
  </si>
  <si>
    <t>BOTSWANA</t>
  </si>
  <si>
    <t>252</t>
  </si>
  <si>
    <t>253</t>
  </si>
  <si>
    <t>254</t>
  </si>
  <si>
    <t>255</t>
  </si>
  <si>
    <t>256</t>
  </si>
  <si>
    <t>257</t>
  </si>
  <si>
    <t>258</t>
  </si>
  <si>
    <t>259</t>
  </si>
  <si>
    <t>260</t>
  </si>
  <si>
    <t>261</t>
  </si>
  <si>
    <t>262</t>
  </si>
  <si>
    <t>CAPE VERDE</t>
  </si>
  <si>
    <t>263</t>
  </si>
  <si>
    <t>264</t>
  </si>
  <si>
    <t>265</t>
  </si>
  <si>
    <t>266</t>
  </si>
  <si>
    <t>267</t>
  </si>
  <si>
    <t>MAYOTTE</t>
  </si>
  <si>
    <t>268</t>
  </si>
  <si>
    <t>SAO TOME AND PRINCIPE</t>
  </si>
  <si>
    <t>269</t>
  </si>
  <si>
    <t>الصحراء الغربية</t>
  </si>
  <si>
    <t>WESTERN SAHARA</t>
  </si>
  <si>
    <t>الصحراء الغربية Western Sahara</t>
  </si>
  <si>
    <t>270</t>
  </si>
  <si>
    <t>310</t>
  </si>
  <si>
    <t>311</t>
  </si>
  <si>
    <t>312</t>
  </si>
  <si>
    <t>ساموا</t>
  </si>
  <si>
    <t>SAMOA</t>
  </si>
  <si>
    <t>313</t>
  </si>
  <si>
    <t>314</t>
  </si>
  <si>
    <t>غينيا الجديدة (سابقا)</t>
  </si>
  <si>
    <t>NEW GUINEA (PREVIOUSLY)</t>
  </si>
  <si>
    <t>غينيا الجديدة (سابقا) New Guinea (Previously)</t>
  </si>
  <si>
    <t>315</t>
  </si>
  <si>
    <t>جزر المحيط الهادي الأخرى</t>
  </si>
  <si>
    <t>PACIFIC ISLANDS, N.E.S</t>
  </si>
  <si>
    <t>جزر المحيط الهادي الأخرى Pacific Islands, N.E.S</t>
  </si>
  <si>
    <t>316</t>
  </si>
  <si>
    <t>جوام</t>
  </si>
  <si>
    <t>GUAM</t>
  </si>
  <si>
    <t>جوام Guam</t>
  </si>
  <si>
    <t>317</t>
  </si>
  <si>
    <t>SOLOMON ISLANDS</t>
  </si>
  <si>
    <t>318</t>
  </si>
  <si>
    <t>NEW CALEDONIA</t>
  </si>
  <si>
    <t>319</t>
  </si>
  <si>
    <t>هيربريدس الجديدة (سابقا)</t>
  </si>
  <si>
    <t>NEW HERBRIDES (PREVIOUSLY)</t>
  </si>
  <si>
    <t>هيربريدس الجديدة (سابقا) New Herbrides (Previously)</t>
  </si>
  <si>
    <t>320</t>
  </si>
  <si>
    <t>321</t>
  </si>
  <si>
    <t>322</t>
  </si>
  <si>
    <t>323</t>
  </si>
  <si>
    <t>HEARD AND MCDONLD ISLANDS</t>
  </si>
  <si>
    <t>324</t>
  </si>
  <si>
    <t>KIRIBATI</t>
  </si>
  <si>
    <t>325</t>
  </si>
  <si>
    <t>326</t>
  </si>
  <si>
    <t>NIUE</t>
  </si>
  <si>
    <t>327</t>
  </si>
  <si>
    <t>328</t>
  </si>
  <si>
    <t>329</t>
  </si>
  <si>
    <t>توكيلاو</t>
  </si>
  <si>
    <t>TOKELAU</t>
  </si>
  <si>
    <t>330</t>
  </si>
  <si>
    <t>TONGA</t>
  </si>
  <si>
    <t>331</t>
  </si>
  <si>
    <t>توفاليو</t>
  </si>
  <si>
    <t>TUVALU</t>
  </si>
  <si>
    <t>332</t>
  </si>
  <si>
    <t>واليس وفوتونا</t>
  </si>
  <si>
    <t>WALLIS AND FUTUNA</t>
  </si>
  <si>
    <t>واليس وفوتونا Wallis And Futuna</t>
  </si>
  <si>
    <t>333</t>
  </si>
  <si>
    <t>جزر كوك</t>
  </si>
  <si>
    <t>COOK ISLANDS</t>
  </si>
  <si>
    <t>410</t>
  </si>
  <si>
    <t>411</t>
  </si>
  <si>
    <t>412</t>
  </si>
  <si>
    <t>413</t>
  </si>
  <si>
    <t>BERMUDA</t>
  </si>
  <si>
    <t>414</t>
  </si>
  <si>
    <t>415</t>
  </si>
  <si>
    <t>416</t>
  </si>
  <si>
    <t>ANTIGUA AND BARBUDA</t>
  </si>
  <si>
    <t>417</t>
  </si>
  <si>
    <t>418</t>
  </si>
  <si>
    <t>419</t>
  </si>
  <si>
    <t>420</t>
  </si>
  <si>
    <t>جزر الهند الغربية الفرنسية</t>
  </si>
  <si>
    <t>FRENCH WEST INDIES ISLANDS</t>
  </si>
  <si>
    <t>جزر الهند الغربية الفرنسية French West Indies Islands</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</si>
  <si>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</si>
  <si>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</si>
  <si>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</si>
  <si>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</si>
  <si>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</si>
  <si>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</si>
  <si>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</si>
  <si>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</si>
  <si>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</si>
  <si>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</si>
  <si>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</si>
  <si>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</si>
  <si>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</si>
  <si>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</si>
  <si>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</si>
  <si>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</si>
  <si>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</si>
  <si>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</si>
  <si>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</si>
  <si>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</si>
  <si>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</si>
  <si>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</si>
  <si>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</si>
  <si>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445</t>
  </si>
  <si>
    <t>جزر ليوارد الأخرى</t>
  </si>
  <si>
    <t>LEEWARD ISLANDS, N.E.S.</t>
  </si>
  <si>
    <t>جزر ليوارد الأخرى Leeward Islands, N.E.S.</t>
  </si>
  <si>
    <t>447</t>
  </si>
  <si>
    <t>SAINT LUCIA</t>
  </si>
  <si>
    <t>448</t>
  </si>
  <si>
    <t>BELIZE</t>
  </si>
  <si>
    <t>449</t>
  </si>
  <si>
    <t>جزر كايمان</t>
  </si>
  <si>
    <t>CAYMAN ISLANDS</t>
  </si>
  <si>
    <t>450</t>
  </si>
  <si>
    <t>451</t>
  </si>
  <si>
    <t>سانت فنسنت والجرينادينز</t>
  </si>
  <si>
    <t>SAINT VINCENT AND THE GRENADINES</t>
  </si>
  <si>
    <t>452</t>
  </si>
  <si>
    <t>453</t>
  </si>
  <si>
    <t>454</t>
  </si>
  <si>
    <t>جرينادا</t>
  </si>
  <si>
    <t>GRENADA</t>
  </si>
  <si>
    <t>455</t>
  </si>
  <si>
    <t>456</t>
  </si>
  <si>
    <t>MARTINIQUE</t>
  </si>
  <si>
    <t>457</t>
  </si>
  <si>
    <t>مونتسيرات</t>
  </si>
  <si>
    <t>MONTSERRAT</t>
  </si>
  <si>
    <t>458</t>
  </si>
  <si>
    <t>459</t>
  </si>
  <si>
    <t>460</t>
  </si>
  <si>
    <t>SAINT KITTS AND NEVIS</t>
  </si>
  <si>
    <t>461</t>
  </si>
  <si>
    <t>462</t>
  </si>
  <si>
    <t>463</t>
  </si>
  <si>
    <t>VIRGIN ISLANDS USA</t>
  </si>
  <si>
    <t>464</t>
  </si>
  <si>
    <t>ANGUILLA</t>
  </si>
  <si>
    <t>500</t>
  </si>
  <si>
    <t>510</t>
  </si>
  <si>
    <t>511</t>
  </si>
  <si>
    <t>512</t>
  </si>
  <si>
    <t>513</t>
  </si>
  <si>
    <t>514</t>
  </si>
  <si>
    <t>515</t>
  </si>
  <si>
    <t>516</t>
  </si>
  <si>
    <t>517</t>
  </si>
  <si>
    <t>518</t>
  </si>
  <si>
    <t>519</t>
  </si>
  <si>
    <t>520</t>
  </si>
  <si>
    <t>521</t>
  </si>
  <si>
    <t>522</t>
  </si>
  <si>
    <t>523</t>
  </si>
  <si>
    <t>524</t>
  </si>
  <si>
    <t>525</t>
  </si>
  <si>
    <t>526</t>
  </si>
  <si>
    <t>527</t>
  </si>
  <si>
    <t>جزر الكناري</t>
  </si>
  <si>
    <t>CANARY ISLANDS</t>
  </si>
  <si>
    <t>جزر الكناري Canary Islands</t>
  </si>
  <si>
    <t>528</t>
  </si>
  <si>
    <t>529</t>
  </si>
  <si>
    <t>530</t>
  </si>
  <si>
    <t>531</t>
  </si>
  <si>
    <t>532</t>
  </si>
  <si>
    <t>الإتحاد السوفييتي (سابقا)</t>
  </si>
  <si>
    <t>U.S.S.R (PREVIOUSLY)</t>
  </si>
  <si>
    <t>الإتحاد السوفييتي (سابقا) U.S.S.R (Previously)</t>
  </si>
  <si>
    <t>533</t>
  </si>
  <si>
    <t>534</t>
  </si>
  <si>
    <t>ألمانيا الشرقية (سابقا)</t>
  </si>
  <si>
    <t>EAST GERMANY (PREVIOUSLY)</t>
  </si>
  <si>
    <t>ألمانيا الشرقية (سابقا) East Germany (Previously)</t>
  </si>
  <si>
    <t>535</t>
  </si>
  <si>
    <t>536</t>
  </si>
  <si>
    <t>يوغسلافيا (سابقا)</t>
  </si>
  <si>
    <t>YUGOSLAVIA (PREVIOUSLY)</t>
  </si>
  <si>
    <t>يوغسلافيا (سابقا) Yugoslavia (Previously)</t>
  </si>
  <si>
    <t>537</t>
  </si>
  <si>
    <t>تشيكو سلوفاكيا (سابقا)</t>
  </si>
  <si>
    <t>CZECHOSLOVAKIA (PREVIOUSLY)</t>
  </si>
  <si>
    <t>تشيكو سلوفاكيا (سابقا) Czechoslovakia (Previously)</t>
  </si>
  <si>
    <t>538</t>
  </si>
  <si>
    <t>539</t>
  </si>
  <si>
    <t>540</t>
  </si>
  <si>
    <t>541</t>
  </si>
  <si>
    <t>542</t>
  </si>
  <si>
    <t>543</t>
  </si>
  <si>
    <t>544</t>
  </si>
  <si>
    <t>545</t>
  </si>
  <si>
    <t>روسيا البيضاء</t>
  </si>
  <si>
    <t>BYELARUS</t>
  </si>
  <si>
    <t>روسيا البيضاء Byelarus</t>
  </si>
  <si>
    <t>546</t>
  </si>
  <si>
    <t>547</t>
  </si>
  <si>
    <t>548</t>
  </si>
  <si>
    <t>549</t>
  </si>
  <si>
    <t>550</t>
  </si>
  <si>
    <t>صربيا والجبل الأسود (سابقا)</t>
  </si>
  <si>
    <t>SERBIA AND MONTENEGRO (PREVIOUSLY)</t>
  </si>
  <si>
    <t>صربيا والجبل الأسود (سابقا) Serbia And Montenegro (Previously)</t>
  </si>
  <si>
    <t>551</t>
  </si>
  <si>
    <t>552</t>
  </si>
  <si>
    <t>553</t>
  </si>
  <si>
    <t>554</t>
  </si>
  <si>
    <t>555</t>
  </si>
  <si>
    <t>556</t>
  </si>
  <si>
    <t>557</t>
  </si>
  <si>
    <t>558</t>
  </si>
  <si>
    <t>559</t>
  </si>
  <si>
    <t>ISLE OF MAN</t>
  </si>
  <si>
    <t>560</t>
  </si>
  <si>
    <t>جزر فوكلاند</t>
  </si>
  <si>
    <t>FALKLAND ISLANDS</t>
  </si>
  <si>
    <t>561</t>
  </si>
  <si>
    <t>جزر فارو</t>
  </si>
  <si>
    <t>FAROE ISLANDS</t>
  </si>
  <si>
    <t>جزر فارو Faroe Islands</t>
  </si>
  <si>
    <t>562</t>
  </si>
  <si>
    <t>GREENLAND</t>
  </si>
  <si>
    <t>563</t>
  </si>
  <si>
    <t>HOLY SEE</t>
  </si>
  <si>
    <t>564</t>
  </si>
  <si>
    <t>SAINT PIERRE AND MIQUELON</t>
  </si>
  <si>
    <t>565</t>
  </si>
  <si>
    <t>SOUTH GEORGIA AND SANDWICH ISLANDS</t>
  </si>
  <si>
    <t>566</t>
  </si>
  <si>
    <t>سفالبارد ويان ماين</t>
  </si>
  <si>
    <t>SVALBARD AND JAN MAYEN</t>
  </si>
  <si>
    <t>567</t>
  </si>
  <si>
    <t>جزر توركس وكايكوس</t>
  </si>
  <si>
    <t>TURKS AND CAICOS ISLANDS</t>
  </si>
  <si>
    <t>568</t>
  </si>
  <si>
    <t>569</t>
  </si>
  <si>
    <t>570</t>
  </si>
  <si>
    <t>GUERNSEY</t>
  </si>
  <si>
    <t>571</t>
  </si>
  <si>
    <t>572</t>
  </si>
  <si>
    <t>573</t>
  </si>
  <si>
    <t>605</t>
  </si>
  <si>
    <t>606</t>
  </si>
  <si>
    <t>ALAND ISLANDS</t>
  </si>
  <si>
    <t>607</t>
  </si>
  <si>
    <t>بونير وسينت أوستاتيوس</t>
  </si>
  <si>
    <t>BONAIRE AND SINT EUSTATIUS</t>
  </si>
  <si>
    <t>بونير وسينت أوستاتيوس Bonaire And Sint Eustatius</t>
  </si>
  <si>
    <t>609</t>
  </si>
  <si>
    <t>سانت بارتيليمي</t>
  </si>
  <si>
    <t>SAINT BARTHELEMY</t>
  </si>
  <si>
    <t>سانت بارتيليمي Saint Barthelemy</t>
  </si>
  <si>
    <t>610</t>
  </si>
  <si>
    <t>SAINT MARTIN</t>
  </si>
  <si>
    <t>سانت مارتن Saint Martin</t>
  </si>
  <si>
    <t>611</t>
  </si>
  <si>
    <t>سينت مارتن</t>
  </si>
  <si>
    <t>SINT MAARTEN</t>
  </si>
  <si>
    <t>سينت مارتن Sint Maarten</t>
  </si>
  <si>
    <t>950</t>
  </si>
  <si>
    <t>996</t>
  </si>
  <si>
    <t>دول مختلفة</t>
  </si>
  <si>
    <t>DIFFERENT COUNTRIES</t>
  </si>
  <si>
    <t>دول مختلفة Different Countries</t>
  </si>
  <si>
    <t>997</t>
  </si>
  <si>
    <t>OTHER COUNTRIES</t>
  </si>
  <si>
    <t>دول أخرى Other Countries</t>
  </si>
  <si>
    <t>998</t>
  </si>
  <si>
    <t>عينات واردات أقل من 5000 ريال</t>
  </si>
  <si>
    <t>SAMPLED IMPORTS UNDER 5000 SAR</t>
  </si>
  <si>
    <t>عينات واردات أقل من 5000 ريال Sampled Imports Under 5000 Sar</t>
  </si>
  <si>
    <t>999</t>
  </si>
  <si>
    <t>%</t>
  </si>
  <si>
    <t>التبادل التجاري بين المملكة وشركائها التجاريين الرئيسيين لعام 2024، القيمة بالمليون ريال</t>
  </si>
  <si>
    <t>Trade exchange between the Kingdom and its main trading partners in 2024, value in SAR million</t>
  </si>
  <si>
    <t>أهم السلع المصدرة 2024   
Top Exported goods 2024</t>
  </si>
  <si>
    <t>أهم السلع المعاد تصديرها 2024     
Top Re-Exported goods 2024</t>
  </si>
  <si>
    <t>أهم السلع المستوردة 2024     
Top Imported goods 2024</t>
  </si>
  <si>
    <t>اختر الدولة:</t>
  </si>
  <si>
    <t>Choose country:</t>
  </si>
  <si>
    <t>التجارة الدولية للمملكة العربية السعودية لعام 2024</t>
  </si>
  <si>
    <t>International Trade of Saudi Arabia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</si>
</sst>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 #,##0.00\ _ر_._س_._‏_-;\-* #,##0.00\ _ر_._س_._‏_-;_-* &quot;-&quot;??\ _ر_._س_._‏_-;_-@_-"/>
    <numFmt numFmtId="165" formatCode="_(* #,##0.00_);_(* \(#,##0.00\);_(* &quot;-&quot;??_);_(@_)"/>
    <numFmt numFmtId="166" formatCode="0.0"/>
    <numFmt numFmtId="167" formatCode="#,##0.0"/>
    <numFmt numFmtId="168" formatCode="0.0%"/>
    <numFmt numFmtId="169" formatCode="_-* #,##0\ _ر_._س_._‏_-;\-* #,##0\ _ر_._س_._‏_-;_-* &quot;-&quot;??\ _ر_._س_._‏_-;_-@_-"/>
    <numFmt numFmtId="170" formatCode="B1mmm\-yy"/>
    <numFmt numFmtId="171" formatCode="[$-1170000]B2dd/mm/yyyy;@"/>
    <numFmt numFmtId="172" formatCode="_-* #,##0.00000\ _ر_._س_._‏_-;\-* #,##0.00000\ _ر_._س_._‏_-;_-* &quot;-&quot;??\ _ر_._س_._‏_-;_-@_-"/>
    <numFmt numFmtId="173" formatCode="#,##0_ ;\-#,##0\ "/>
  </numFmts>
  <fonts count="42" x14ac:knownFonts="1">
    <font>
      <sz val="11"/>
      <color theme="1"/>
      <name val="Arial"/>
      <family val="2"/>
      <charset val="178"/>
      <scheme val="minor"/>
    </font>
    <font>
      <sz val="8"/>
      <color theme="1"/>
      <name val="Arial"/>
      <family val="2"/>
      <charset val="178"/>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11"/>
      <color theme="1"/>
      <name val="Segoe UI"/>
      <family val="2"/>
    </font>
    <font>
      <u/>
      <sz val="11"/>
      <color theme="10"/>
      <name val="Segoe UI"/>
      <family val="2"/>
    </font>
    <font>
      <sz val="10"/>
      <color theme="1"/>
      <name val="Frutiger LT Arabic 45 Light"/>
    </font>
    <font>
      <sz val="11"/>
      <color theme="0"/>
      <name val="Frutiger LT Arabic 45 Light"/>
    </font>
    <font>
      <sz val="11"/>
      <name val="Frutiger LT Arabic 45 Light"/>
    </font>
    <font>
      <sz val="11"/>
      <color theme="1"/>
      <name val="Frutiger LT Arabic 45 Light"/>
    </font>
    <font>
      <b/>
      <sz val="11"/>
      <name val="Frutiger LT Arabic 45 Light"/>
    </font>
    <font>
      <sz val="8"/>
      <name val="Arial"/>
      <family val="2"/>
      <charset val="178"/>
      <scheme val="minor"/>
    </font>
    <font>
      <sz val="10"/>
      <color theme="0"/>
      <name val="Frutiger LT Arabic 45 Light"/>
    </font>
    <font>
      <sz val="10"/>
      <name val="Frutiger LT Arabic 45 Light"/>
    </font>
    <font>
      <sz val="11"/>
      <color theme="1"/>
      <name val="Arial"/>
      <family val="2"/>
      <charset val="178"/>
      <scheme val="minor"/>
    </font>
    <font>
      <sz val="9"/>
      <color theme="1"/>
      <name val="Frutiger LT Arabic 45 Light"/>
    </font>
    <font>
      <sz val="12"/>
      <color theme="0"/>
      <name val="Frutiger LT Arabic 45 Light"/>
    </font>
    <font>
      <sz val="11"/>
      <color rgb="FF474D9B"/>
      <name val="Frutiger LT Arabic 45 Light"/>
    </font>
    <font>
      <b/>
      <sz val="14"/>
      <color rgb="FF474D9B"/>
      <name val="Frutiger LT Arabic 45 Light"/>
    </font>
    <font>
      <sz val="14"/>
      <color rgb="FF474D9B"/>
      <name val="Frutiger LT Arabic 45 Light"/>
    </font>
    <font>
      <b/>
      <sz val="11"/>
      <color theme="0"/>
      <name val="Frutiger LT Arabic 45 Light"/>
    </font>
    <font>
      <b/>
      <sz val="10"/>
      <color theme="0"/>
      <name val="Frutiger LT Arabic 45 Light"/>
    </font>
    <font>
      <b/>
      <sz val="10"/>
      <name val="Frutiger LT Arabic 45 Light"/>
    </font>
    <font>
      <sz val="10"/>
      <color rgb="FF474D9B"/>
      <name val="Neo Sans Arabic Medium"/>
      <family val="2"/>
      <charset val="178"/>
    </font>
    <font>
      <sz val="10"/>
      <color rgb="FF474D9B"/>
      <name val="Neo Sans Arabic"/>
      <family val="2"/>
      <charset val="178"/>
    </font>
    <font>
      <sz val="11"/>
      <color rgb="FF474D9B"/>
      <name val="Frutiger LT Arabic 55 Roman"/>
    </font>
    <font>
      <sz val="15"/>
      <color rgb="FF474D9B"/>
      <name val="Neo Sans Arabic Medium"/>
      <family val="2"/>
    </font>
    <font>
      <sz val="11"/>
      <color theme="0"/>
      <name val="Arial"/>
      <family val="2"/>
      <charset val="178"/>
      <scheme val="minor"/>
    </font>
    <font>
      <b/>
      <sz val="10"/>
      <color theme="1"/>
      <name val="Arial"/>
      <family val="2"/>
    </font>
    <font>
      <sz val="10"/>
      <color theme="1"/>
      <name val="Arial"/>
      <family val="2"/>
    </font>
    <font>
      <sz val="8"/>
      <color rgb="FFFF0000"/>
      <name val="Arial"/>
      <family val="2"/>
      <charset val="178"/>
      <scheme val="minor"/>
    </font>
    <font>
      <b/>
      <sz val="11"/>
      <color theme="1"/>
      <name val="Arial"/>
      <family val="2"/>
      <charset val="178"/>
      <scheme val="minor"/>
    </font>
    <font>
      <sz val="8"/>
      <color theme="1"/>
      <name val="Arial"/>
      <family val="2"/>
      <charset val="178"/>
      <scheme val="minor"/>
    </font>
    <font>
      <sz val="9"/>
      <color theme="1"/>
      <name val="Arial"/>
      <family val="2"/>
      <charset val="178"/>
      <scheme val="minor"/>
    </font>
  </fonts>
  <fills count="11">
    <fill>
      <patternFill patternType="none"/>
    </fill>
    <fill>
      <patternFill patternType="gray125"/>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4" tint="0.59999389629810485"/>
        <bgColor indexed="64"/>
      </patternFill>
    </fill>
  </fills>
  <borders count="37">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thin">
        <color rgb="FF9BA8C2"/>
      </top>
      <bottom style="thin">
        <color rgb="FF9BA8C2"/>
      </bottom>
      <diagonal/>
    </border>
    <border>
      <left style="thin">
        <color theme="0"/>
      </left>
      <right/>
      <top style="thin">
        <color theme="0"/>
      </top>
      <bottom style="thin">
        <color theme="0"/>
      </bottom>
      <diagonal/>
    </border>
    <border>
      <left style="thin">
        <color theme="0"/>
      </left>
      <right/>
      <top style="thin">
        <color theme="4" tint="0.39994506668294322"/>
      </top>
      <bottom style="thin">
        <color theme="4" tint="0.39994506668294322"/>
      </bottom>
      <diagonal/>
    </border>
    <border>
      <left style="thin">
        <color theme="0"/>
      </left>
      <right/>
      <top style="thin">
        <color theme="0"/>
      </top>
      <bottom style="thin">
        <color theme="4" tint="0.39994506668294322"/>
      </bottom>
      <diagonal/>
    </border>
    <border>
      <left style="thin">
        <color theme="0"/>
      </left>
      <right/>
      <top/>
      <bottom style="thin">
        <color theme="4" tint="0.39994506668294322"/>
      </bottom>
      <diagonal/>
    </border>
    <border>
      <left style="thin">
        <color theme="0"/>
      </left>
      <right/>
      <top style="medium">
        <color rgb="FF9BA8C2"/>
      </top>
      <bottom style="medium">
        <color rgb="FF9BA8C2"/>
      </bottom>
      <diagonal/>
    </border>
    <border>
      <left style="thin">
        <color theme="0"/>
      </left>
      <right style="thin">
        <color theme="0"/>
      </right>
      <top/>
      <bottom style="thin">
        <color rgb="FF9BA8C2"/>
      </bottom>
      <diagonal/>
    </border>
    <border>
      <left/>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style="thin">
        <color theme="0"/>
      </right>
      <top style="medium">
        <color rgb="FF9BA8C2"/>
      </top>
      <bottom/>
      <diagonal/>
    </border>
    <border>
      <left/>
      <right/>
      <top style="medium">
        <color rgb="FF9BA8C2"/>
      </top>
      <bottom style="medium">
        <color rgb="FF9BA8C2"/>
      </bottom>
      <diagonal/>
    </border>
    <border>
      <left style="thin">
        <color theme="0"/>
      </left>
      <right/>
      <top style="medium">
        <color rgb="FF9BA8C2"/>
      </top>
      <bottom style="thin">
        <color theme="0"/>
      </bottom>
      <diagonal/>
    </border>
    <border>
      <left/>
      <right/>
      <top style="medium">
        <color rgb="FF9BA8C2"/>
      </top>
      <bottom style="thin">
        <color theme="0"/>
      </bottom>
      <diagonal/>
    </border>
    <border>
      <left/>
      <right style="thin">
        <color theme="0"/>
      </right>
      <top style="medium">
        <color rgb="FF9BA8C2"/>
      </top>
      <bottom style="thin">
        <color theme="0"/>
      </bottom>
      <diagonal/>
    </border>
    <border>
      <left style="thick">
        <color theme="0"/>
      </left>
      <right/>
      <top/>
      <bottom/>
      <diagonal/>
    </border>
    <border>
      <left style="thick">
        <color theme="0"/>
      </left>
      <right/>
      <top style="hair">
        <color theme="0"/>
      </top>
      <bottom style="hair">
        <color theme="0"/>
      </bottom>
      <diagonal/>
    </border>
    <border>
      <left/>
      <right/>
      <top/>
      <bottom style="thin">
        <color indexed="64"/>
      </bottom>
      <diagonal/>
    </border>
    <border>
      <left style="thin">
        <color theme="0"/>
      </left>
      <right style="thin">
        <color theme="0"/>
      </right>
      <top style="thin">
        <color theme="0"/>
      </top>
      <bottom style="medium">
        <color rgb="FF9BA8C2"/>
      </bottom>
      <diagonal/>
    </border>
    <border>
      <left style="thin">
        <color theme="0"/>
      </left>
      <right style="thin">
        <color theme="0"/>
      </right>
      <top/>
      <bottom style="medium">
        <color rgb="FF9BA8C2"/>
      </bottom>
      <diagonal/>
    </border>
    <border>
      <left style="thin">
        <color theme="0"/>
      </left>
      <right/>
      <top/>
      <bottom style="medium">
        <color rgb="FF9BA8C2"/>
      </bottom>
      <diagonal/>
    </border>
    <border>
      <left/>
      <right style="thin">
        <color theme="0"/>
      </right>
      <top/>
      <bottom style="medium">
        <color rgb="FF9BA8C2"/>
      </bottom>
      <diagonal/>
    </border>
    <border>
      <left style="thin">
        <color theme="0"/>
      </left>
      <right/>
      <top style="thin">
        <color theme="0"/>
      </top>
      <bottom style="medium">
        <color rgb="FF9BA8C2"/>
      </bottom>
      <diagonal/>
    </border>
  </borders>
  <cellStyleXfs count="15">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 fillId="0" borderId="0"/>
    <xf numFmtId="0" fontId="12" fillId="0" borderId="0"/>
    <xf numFmtId="0" fontId="13"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1" fillId="0" borderId="0"/>
    <xf numFmtId="9" fontId="22" fillId="0" borderId="0" applyFont="0" applyFill="0" applyBorder="0" applyAlignment="0" applyProtection="0"/>
    <xf numFmtId="0" fontId="2" fillId="0" borderId="0"/>
    <xf numFmtId="0" fontId="2" fillId="0" borderId="0"/>
    <xf numFmtId="164" fontId="22" fillId="0" borderId="0" applyFont="0" applyFill="0" applyBorder="0" applyAlignment="0" applyProtection="0"/>
  </cellStyleXfs>
  <cellXfs count="420">
    <xf numFmtId="0" fontId="0" fillId="0" borderId="0" xfId="0"/>
    <xf numFmtId="0" fontId="7" fillId="0" borderId="0" xfId="1" applyFont="1" applyAlignment="1">
      <alignment horizontal="center"/>
    </xf>
    <xf numFmtId="0" fontId="6" fillId="0" borderId="0" xfId="1" applyFont="1"/>
    <xf numFmtId="0" fontId="6" fillId="0" borderId="0" xfId="0" applyFont="1" applyProtection="1">
      <protection hidden="1"/>
    </xf>
    <xf numFmtId="0" fontId="14" fillId="0" borderId="0" xfId="5" applyFont="1" applyAlignment="1">
      <alignment horizontal="center"/>
    </xf>
    <xf numFmtId="0" fontId="17" fillId="0" borderId="0" xfId="1" applyFont="1" applyAlignment="1">
      <alignment horizontal="center"/>
    </xf>
    <xf numFmtId="0" fontId="17" fillId="0" borderId="0" xfId="1" applyFont="1"/>
    <xf numFmtId="0" fontId="17" fillId="0" borderId="0" xfId="0" applyFont="1"/>
    <xf numFmtId="167" fontId="17" fillId="0" borderId="0" xfId="0" applyNumberFormat="1" applyFont="1"/>
    <xf numFmtId="166" fontId="17" fillId="0" borderId="0" xfId="0" applyNumberFormat="1" applyFont="1"/>
    <xf numFmtId="0" fontId="2" fillId="0" borderId="0" xfId="5" applyAlignment="1">
      <alignment horizontal="center"/>
    </xf>
    <xf numFmtId="0" fontId="2" fillId="0" borderId="0" xfId="5"/>
    <xf numFmtId="0" fontId="7" fillId="0" borderId="0" xfId="5" applyFont="1" applyAlignment="1">
      <alignment horizontal="center"/>
    </xf>
    <xf numFmtId="0" fontId="6" fillId="0" borderId="0" xfId="5" applyFont="1"/>
    <xf numFmtId="0" fontId="21" fillId="0" borderId="0" xfId="0" applyFont="1" applyAlignment="1">
      <alignment horizontal="right" vertical="center" readingOrder="2"/>
    </xf>
    <xf numFmtId="0" fontId="23" fillId="0" borderId="0" xfId="1" applyFont="1" applyAlignment="1">
      <alignment horizontal="center"/>
    </xf>
    <xf numFmtId="0" fontId="23" fillId="0" borderId="0" xfId="1" applyFont="1"/>
    <xf numFmtId="0" fontId="27" fillId="0" borderId="0" xfId="1" applyFont="1" applyAlignment="1">
      <alignment vertical="center" wrapText="1"/>
    </xf>
    <xf numFmtId="0" fontId="30" fillId="0" borderId="0" xfId="0" applyFont="1"/>
    <xf numFmtId="0" fontId="27" fillId="0" borderId="0" xfId="5" applyFont="1" applyAlignment="1">
      <alignment vertical="center"/>
    </xf>
    <xf numFmtId="0" fontId="27" fillId="0" borderId="0" xfId="5" applyFont="1" applyAlignment="1">
      <alignment horizontal="right" vertical="center"/>
    </xf>
    <xf numFmtId="0" fontId="15" fillId="2" borderId="5" xfId="5" applyFont="1" applyFill="1" applyBorder="1" applyAlignment="1">
      <alignment horizontal="center" vertical="center" wrapText="1" readingOrder="2"/>
    </xf>
    <xf numFmtId="0" fontId="20" fillId="2" borderId="3" xfId="1" quotePrefix="1" applyFont="1" applyFill="1" applyBorder="1" applyAlignment="1">
      <alignment horizontal="center" vertical="center" wrapText="1" readingOrder="2"/>
    </xf>
    <xf numFmtId="0" fontId="15" fillId="2" borderId="3" xfId="1" applyFont="1" applyFill="1" applyBorder="1" applyAlignment="1">
      <alignment horizontal="center" vertical="center" wrapText="1" readingOrder="2"/>
    </xf>
    <xf numFmtId="0" fontId="15" fillId="2" borderId="3" xfId="1" quotePrefix="1" applyFont="1" applyFill="1" applyBorder="1" applyAlignment="1">
      <alignment horizontal="center" vertical="center" readingOrder="2"/>
    </xf>
    <xf numFmtId="0" fontId="15" fillId="2" borderId="5" xfId="1" applyFont="1" applyFill="1" applyBorder="1" applyAlignment="1">
      <alignment horizontal="center" vertical="center" wrapText="1" readingOrder="2"/>
    </xf>
    <xf numFmtId="0" fontId="15" fillId="2" borderId="0" xfId="1" applyFont="1" applyFill="1" applyAlignment="1">
      <alignment horizontal="center" vertical="center" wrapText="1" readingOrder="2"/>
    </xf>
    <xf numFmtId="0" fontId="15" fillId="2" borderId="4" xfId="1" applyFont="1" applyFill="1" applyBorder="1" applyAlignment="1">
      <alignment horizontal="center" vertical="center" wrapText="1" readingOrder="2"/>
    </xf>
    <xf numFmtId="0" fontId="15" fillId="2" borderId="3" xfId="1" applyFont="1" applyFill="1" applyBorder="1" applyAlignment="1">
      <alignment horizontal="center" wrapText="1" readingOrder="2"/>
    </xf>
    <xf numFmtId="0" fontId="15" fillId="2" borderId="4" xfId="1" applyFont="1" applyFill="1" applyBorder="1" applyAlignment="1">
      <alignment horizontal="center" wrapText="1"/>
    </xf>
    <xf numFmtId="0" fontId="16" fillId="3" borderId="1" xfId="5" applyFont="1" applyFill="1" applyBorder="1" applyAlignment="1">
      <alignment horizontal="center" vertical="center" wrapText="1" readingOrder="1"/>
    </xf>
    <xf numFmtId="0" fontId="16" fillId="3" borderId="1" xfId="5" applyFont="1" applyFill="1" applyBorder="1" applyAlignment="1">
      <alignment horizontal="right" vertical="center" wrapText="1" indent="1" readingOrder="1"/>
    </xf>
    <xf numFmtId="0" fontId="16" fillId="3" borderId="1" xfId="5" applyFont="1" applyFill="1" applyBorder="1" applyAlignment="1">
      <alignment horizontal="left" vertical="center" wrapText="1" indent="1" readingOrder="1"/>
    </xf>
    <xf numFmtId="167" fontId="16" fillId="3" borderId="1" xfId="5" applyNumberFormat="1" applyFont="1" applyFill="1" applyBorder="1" applyAlignment="1">
      <alignment horizontal="right" vertical="center" indent="2" readingOrder="1"/>
    </xf>
    <xf numFmtId="167" fontId="18" fillId="3" borderId="1" xfId="5" applyNumberFormat="1" applyFont="1" applyFill="1" applyBorder="1" applyAlignment="1">
      <alignment horizontal="right" vertical="center" indent="2" readingOrder="1"/>
    </xf>
    <xf numFmtId="0" fontId="16" fillId="4" borderId="2" xfId="5" applyFont="1" applyFill="1" applyBorder="1" applyAlignment="1">
      <alignment horizontal="center" vertical="center" wrapText="1" readingOrder="1"/>
    </xf>
    <xf numFmtId="0" fontId="16" fillId="4" borderId="2" xfId="5" applyFont="1" applyFill="1" applyBorder="1" applyAlignment="1">
      <alignment horizontal="right" vertical="center" wrapText="1" indent="1" readingOrder="1"/>
    </xf>
    <xf numFmtId="0" fontId="16" fillId="4" borderId="2" xfId="5" applyFont="1" applyFill="1" applyBorder="1" applyAlignment="1">
      <alignment horizontal="left" vertical="center" wrapText="1" indent="1" readingOrder="1"/>
    </xf>
    <xf numFmtId="167" fontId="16" fillId="4" borderId="2" xfId="5" applyNumberFormat="1" applyFont="1" applyFill="1" applyBorder="1" applyAlignment="1">
      <alignment horizontal="right" vertical="center" indent="2" readingOrder="1"/>
    </xf>
    <xf numFmtId="167" fontId="18" fillId="4" borderId="2" xfId="5" applyNumberFormat="1" applyFont="1" applyFill="1" applyBorder="1" applyAlignment="1">
      <alignment horizontal="right" vertical="center" indent="2" readingOrder="1"/>
    </xf>
    <xf numFmtId="0" fontId="25" fillId="4" borderId="2" xfId="0" quotePrefix="1" applyFont="1" applyFill="1" applyBorder="1" applyAlignment="1" applyProtection="1">
      <alignment horizontal="left" vertical="center" readingOrder="1"/>
      <protection hidden="1"/>
    </xf>
    <xf numFmtId="0" fontId="10" fillId="4" borderId="2" xfId="0" quotePrefix="1" applyFont="1" applyFill="1" applyBorder="1" applyAlignment="1" applyProtection="1">
      <alignment horizontal="center" vertical="center" wrapText="1" readingOrder="1"/>
      <protection hidden="1"/>
    </xf>
    <xf numFmtId="0" fontId="11" fillId="3" borderId="14" xfId="0" quotePrefix="1" applyFont="1" applyFill="1" applyBorder="1" applyAlignment="1" applyProtection="1">
      <alignment horizontal="center" vertical="center" wrapText="1" readingOrder="1"/>
      <protection hidden="1"/>
    </xf>
    <xf numFmtId="0" fontId="25" fillId="4" borderId="7" xfId="0" quotePrefix="1" applyFont="1" applyFill="1" applyBorder="1" applyAlignment="1" applyProtection="1">
      <alignment horizontal="left" vertical="center" readingOrder="1"/>
      <protection hidden="1"/>
    </xf>
    <xf numFmtId="0" fontId="24" fillId="2" borderId="1" xfId="0" applyFont="1" applyFill="1" applyBorder="1" applyAlignment="1" applyProtection="1">
      <alignment horizontal="center" vertical="center" readingOrder="1"/>
      <protection hidden="1"/>
    </xf>
    <xf numFmtId="0" fontId="8" fillId="2" borderId="1" xfId="0" applyFont="1" applyFill="1" applyBorder="1" applyAlignment="1" applyProtection="1">
      <alignment horizontal="center" vertical="center" wrapText="1" readingOrder="2"/>
      <protection hidden="1"/>
    </xf>
    <xf numFmtId="0" fontId="9" fillId="2" borderId="1" xfId="0" applyFont="1" applyFill="1" applyBorder="1" applyAlignment="1" applyProtection="1">
      <alignment horizontal="center" vertical="center" wrapText="1" readingOrder="2"/>
      <protection hidden="1"/>
    </xf>
    <xf numFmtId="0" fontId="11" fillId="3" borderId="20" xfId="0" quotePrefix="1" applyFont="1" applyFill="1" applyBorder="1" applyAlignment="1" applyProtection="1">
      <alignment horizontal="center" vertical="center" wrapText="1" readingOrder="1"/>
      <protection hidden="1"/>
    </xf>
    <xf numFmtId="167" fontId="16" fillId="3" borderId="1" xfId="5" applyNumberFormat="1" applyFont="1" applyFill="1" applyBorder="1" applyAlignment="1">
      <alignment horizontal="center" vertical="center" readingOrder="1"/>
    </xf>
    <xf numFmtId="166" fontId="16" fillId="3" borderId="1" xfId="5" applyNumberFormat="1" applyFont="1" applyFill="1" applyBorder="1" applyAlignment="1">
      <alignment horizontal="center" vertical="center" readingOrder="1"/>
    </xf>
    <xf numFmtId="167" fontId="16" fillId="4" borderId="2" xfId="5" applyNumberFormat="1" applyFont="1" applyFill="1" applyBorder="1" applyAlignment="1">
      <alignment horizontal="center" vertical="center" readingOrder="1"/>
    </xf>
    <xf numFmtId="166" fontId="16" fillId="4" borderId="2" xfId="5" applyNumberFormat="1" applyFont="1" applyFill="1" applyBorder="1" applyAlignment="1">
      <alignment horizontal="center" vertical="center" readingOrder="1"/>
    </xf>
    <xf numFmtId="0" fontId="16" fillId="3" borderId="1" xfId="1" applyFont="1" applyFill="1" applyBorder="1" applyAlignment="1">
      <alignment horizontal="center" vertical="center" wrapText="1" readingOrder="1"/>
    </xf>
    <xf numFmtId="0" fontId="16" fillId="3" borderId="1" xfId="1" applyFont="1" applyFill="1" applyBorder="1" applyAlignment="1">
      <alignment horizontal="right" vertical="center" readingOrder="2"/>
    </xf>
    <xf numFmtId="167" fontId="16" fillId="3" borderId="1" xfId="1" applyNumberFormat="1" applyFont="1" applyFill="1" applyBorder="1" applyAlignment="1">
      <alignment horizontal="right" vertical="center" indent="1"/>
    </xf>
    <xf numFmtId="0" fontId="16" fillId="3" borderId="1" xfId="5" applyFont="1" applyFill="1" applyBorder="1" applyAlignment="1">
      <alignment horizontal="left" vertical="center"/>
    </xf>
    <xf numFmtId="0" fontId="16" fillId="4" borderId="2" xfId="1" applyFont="1" applyFill="1" applyBorder="1" applyAlignment="1">
      <alignment horizontal="center" vertical="center" wrapText="1" readingOrder="1"/>
    </xf>
    <xf numFmtId="0" fontId="16" fillId="4" borderId="2" xfId="1" applyFont="1" applyFill="1" applyBorder="1" applyAlignment="1">
      <alignment horizontal="right" vertical="center" readingOrder="2"/>
    </xf>
    <xf numFmtId="167" fontId="16" fillId="4" borderId="2" xfId="1" applyNumberFormat="1" applyFont="1" applyFill="1" applyBorder="1" applyAlignment="1">
      <alignment horizontal="right" vertical="center" indent="1"/>
    </xf>
    <xf numFmtId="0" fontId="16" fillId="4" borderId="2" xfId="5" applyFont="1" applyFill="1" applyBorder="1" applyAlignment="1">
      <alignment horizontal="left" vertical="center"/>
    </xf>
    <xf numFmtId="0" fontId="18" fillId="4" borderId="9" xfId="1" applyFont="1" applyFill="1" applyBorder="1" applyAlignment="1">
      <alignment horizontal="center" vertical="center" wrapText="1" readingOrder="1"/>
    </xf>
    <xf numFmtId="0" fontId="18" fillId="4" borderId="9" xfId="1" applyFont="1" applyFill="1" applyBorder="1" applyAlignment="1">
      <alignment horizontal="right" vertical="center" wrapText="1" readingOrder="2"/>
    </xf>
    <xf numFmtId="167" fontId="18" fillId="4" borderId="9" xfId="1" applyNumberFormat="1" applyFont="1" applyFill="1" applyBorder="1" applyAlignment="1">
      <alignment horizontal="right" vertical="center" indent="1"/>
    </xf>
    <xf numFmtId="0" fontId="18" fillId="4" borderId="9" xfId="5" applyFont="1" applyFill="1" applyBorder="1" applyAlignment="1">
      <alignment horizontal="left" vertical="center" wrapText="1"/>
    </xf>
    <xf numFmtId="0" fontId="18" fillId="4" borderId="9" xfId="5" applyFont="1" applyFill="1" applyBorder="1" applyAlignment="1">
      <alignment horizontal="center" vertical="center" wrapText="1" readingOrder="1"/>
    </xf>
    <xf numFmtId="167" fontId="16" fillId="3" borderId="1" xfId="1" applyNumberFormat="1" applyFont="1" applyFill="1" applyBorder="1" applyAlignment="1">
      <alignment horizontal="right" vertical="center" indent="1" readingOrder="1"/>
    </xf>
    <xf numFmtId="0" fontId="16" fillId="3" borderId="7" xfId="5" applyFont="1" applyFill="1" applyBorder="1" applyAlignment="1">
      <alignment horizontal="center" vertical="center" wrapText="1" readingOrder="1"/>
    </xf>
    <xf numFmtId="167" fontId="16" fillId="4" borderId="2" xfId="1" applyNumberFormat="1" applyFont="1" applyFill="1" applyBorder="1" applyAlignment="1">
      <alignment horizontal="right" vertical="center" indent="1" readingOrder="1"/>
    </xf>
    <xf numFmtId="0" fontId="16" fillId="4" borderId="15" xfId="5" applyFont="1" applyFill="1" applyBorder="1" applyAlignment="1">
      <alignment horizontal="center" vertical="center" wrapText="1" readingOrder="1"/>
    </xf>
    <xf numFmtId="167" fontId="18" fillId="4" borderId="9" xfId="1" applyNumberFormat="1" applyFont="1" applyFill="1" applyBorder="1" applyAlignment="1">
      <alignment horizontal="right" vertical="center" indent="1" readingOrder="1"/>
    </xf>
    <xf numFmtId="0" fontId="16" fillId="4" borderId="9" xfId="5" applyFont="1" applyFill="1" applyBorder="1" applyAlignment="1">
      <alignment horizontal="center" vertical="center" wrapText="1" readingOrder="1"/>
    </xf>
    <xf numFmtId="0" fontId="16" fillId="3" borderId="1" xfId="12" applyFont="1" applyFill="1" applyBorder="1" applyAlignment="1">
      <alignment horizontal="left" vertical="center"/>
    </xf>
    <xf numFmtId="0" fontId="16" fillId="3" borderId="1" xfId="12" applyFont="1" applyFill="1" applyBorder="1" applyAlignment="1">
      <alignment horizontal="center" vertical="center" wrapText="1" readingOrder="1"/>
    </xf>
    <xf numFmtId="0" fontId="16" fillId="4" borderId="2" xfId="12" applyFont="1" applyFill="1" applyBorder="1" applyAlignment="1">
      <alignment horizontal="left" vertical="center"/>
    </xf>
    <xf numFmtId="0" fontId="16" fillId="4" borderId="2" xfId="12" applyFont="1" applyFill="1" applyBorder="1" applyAlignment="1">
      <alignment horizontal="center" vertical="center" wrapText="1" readingOrder="1"/>
    </xf>
    <xf numFmtId="0" fontId="16" fillId="4" borderId="9" xfId="5" applyFont="1" applyFill="1" applyBorder="1" applyAlignment="1">
      <alignment horizontal="left" vertical="center"/>
    </xf>
    <xf numFmtId="0" fontId="16" fillId="4" borderId="9" xfId="5" applyFont="1" applyFill="1" applyBorder="1" applyAlignment="1">
      <alignment horizontal="right" vertical="center"/>
    </xf>
    <xf numFmtId="167" fontId="16" fillId="4" borderId="9" xfId="5" applyNumberFormat="1" applyFont="1" applyFill="1" applyBorder="1" applyAlignment="1">
      <alignment horizontal="center" vertical="center"/>
    </xf>
    <xf numFmtId="0" fontId="16" fillId="4" borderId="9" xfId="12" applyFont="1" applyFill="1" applyBorder="1" applyAlignment="1">
      <alignment horizontal="left" vertical="center"/>
    </xf>
    <xf numFmtId="0" fontId="18" fillId="4" borderId="9" xfId="12" applyFont="1" applyFill="1" applyBorder="1" applyAlignment="1">
      <alignment horizontal="center" vertical="center" wrapText="1" readingOrder="1"/>
    </xf>
    <xf numFmtId="0" fontId="16" fillId="4" borderId="9" xfId="1" applyFont="1" applyFill="1" applyBorder="1" applyAlignment="1">
      <alignment horizontal="center" vertical="center" wrapText="1" readingOrder="2"/>
    </xf>
    <xf numFmtId="0" fontId="16" fillId="4" borderId="9" xfId="1" applyFont="1" applyFill="1" applyBorder="1" applyAlignment="1">
      <alignment horizontal="right" vertical="center" readingOrder="2"/>
    </xf>
    <xf numFmtId="167" fontId="16" fillId="4" borderId="9" xfId="1" applyNumberFormat="1" applyFont="1" applyFill="1" applyBorder="1" applyAlignment="1">
      <alignment horizontal="right" vertical="center" indent="1" readingOrder="1"/>
    </xf>
    <xf numFmtId="0" fontId="18" fillId="4" borderId="9" xfId="5" applyFont="1" applyFill="1" applyBorder="1" applyAlignment="1">
      <alignment horizontal="left" vertical="center"/>
    </xf>
    <xf numFmtId="0" fontId="16" fillId="3" borderId="1" xfId="1" applyFont="1" applyFill="1" applyBorder="1" applyAlignment="1">
      <alignment horizontal="center" vertical="center" wrapText="1" readingOrder="2"/>
    </xf>
    <xf numFmtId="0" fontId="16" fillId="3" borderId="1" xfId="5" applyFont="1" applyFill="1" applyBorder="1" applyAlignment="1">
      <alignment horizontal="left" vertical="center" wrapText="1" readingOrder="1"/>
    </xf>
    <xf numFmtId="0" fontId="16" fillId="4" borderId="2" xfId="1" applyFont="1" applyFill="1" applyBorder="1" applyAlignment="1">
      <alignment horizontal="center" vertical="center" wrapText="1" readingOrder="2"/>
    </xf>
    <xf numFmtId="0" fontId="16" fillId="4" borderId="2" xfId="5" applyFont="1" applyFill="1" applyBorder="1" applyAlignment="1">
      <alignment horizontal="left" vertical="center" wrapText="1" readingOrder="1"/>
    </xf>
    <xf numFmtId="0" fontId="18" fillId="4" borderId="9" xfId="1" applyFont="1" applyFill="1" applyBorder="1" applyAlignment="1">
      <alignment horizontal="center" vertical="center" wrapText="1" readingOrder="2"/>
    </xf>
    <xf numFmtId="0" fontId="18" fillId="4" borderId="9" xfId="1" applyFont="1" applyFill="1" applyBorder="1" applyAlignment="1">
      <alignment horizontal="right" vertical="center" readingOrder="2"/>
    </xf>
    <xf numFmtId="167" fontId="16" fillId="3" borderId="7" xfId="1" applyNumberFormat="1" applyFont="1" applyFill="1" applyBorder="1" applyAlignment="1">
      <alignment horizontal="center" vertical="center" readingOrder="1"/>
    </xf>
    <xf numFmtId="167" fontId="16" fillId="4" borderId="15" xfId="1" applyNumberFormat="1" applyFont="1" applyFill="1" applyBorder="1" applyAlignment="1">
      <alignment horizontal="center" vertical="center" readingOrder="1"/>
    </xf>
    <xf numFmtId="0" fontId="16" fillId="3" borderId="10" xfId="1" applyFont="1" applyFill="1" applyBorder="1" applyAlignment="1">
      <alignment horizontal="center" vertical="center" wrapText="1" readingOrder="1"/>
    </xf>
    <xf numFmtId="0" fontId="16" fillId="4" borderId="12" xfId="1" applyFont="1" applyFill="1" applyBorder="1" applyAlignment="1">
      <alignment horizontal="center" vertical="center" wrapText="1" readingOrder="1"/>
    </xf>
    <xf numFmtId="0" fontId="16" fillId="4" borderId="12" xfId="5" applyFont="1" applyFill="1" applyBorder="1" applyAlignment="1">
      <alignment horizontal="center" vertical="center" wrapText="1" readingOrder="1"/>
    </xf>
    <xf numFmtId="0" fontId="16" fillId="4" borderId="2" xfId="5" applyFont="1" applyFill="1" applyBorder="1" applyAlignment="1">
      <alignment horizontal="right" vertical="center" readingOrder="2"/>
    </xf>
    <xf numFmtId="167" fontId="16" fillId="4" borderId="2" xfId="5" applyNumberFormat="1" applyFont="1" applyFill="1" applyBorder="1" applyAlignment="1">
      <alignment horizontal="right" vertical="center" indent="1" readingOrder="1"/>
    </xf>
    <xf numFmtId="0" fontId="16" fillId="4" borderId="2" xfId="13" applyFont="1" applyFill="1" applyBorder="1" applyAlignment="1">
      <alignment horizontal="left" vertical="center"/>
    </xf>
    <xf numFmtId="0" fontId="16" fillId="4" borderId="12" xfId="13" applyFont="1" applyFill="1" applyBorder="1" applyAlignment="1">
      <alignment horizontal="center" vertical="center" wrapText="1" readingOrder="1"/>
    </xf>
    <xf numFmtId="167" fontId="18" fillId="4" borderId="9" xfId="5" applyNumberFormat="1" applyFont="1" applyFill="1" applyBorder="1" applyAlignment="1">
      <alignment horizontal="right" vertical="center" indent="1" readingOrder="1"/>
    </xf>
    <xf numFmtId="0" fontId="18" fillId="4" borderId="13" xfId="13" applyFont="1" applyFill="1" applyBorder="1" applyAlignment="1">
      <alignment horizontal="center" vertical="center" wrapText="1" readingOrder="1"/>
    </xf>
    <xf numFmtId="0" fontId="16" fillId="3" borderId="10" xfId="5" applyFont="1" applyFill="1" applyBorder="1" applyAlignment="1">
      <alignment horizontal="center" vertical="center" wrapText="1" readingOrder="1"/>
    </xf>
    <xf numFmtId="0" fontId="16" fillId="3" borderId="1" xfId="5" applyFont="1" applyFill="1" applyBorder="1" applyAlignment="1">
      <alignment horizontal="right" vertical="center" readingOrder="2"/>
    </xf>
    <xf numFmtId="167" fontId="16" fillId="3" borderId="1" xfId="5" applyNumberFormat="1" applyFont="1" applyFill="1" applyBorder="1" applyAlignment="1">
      <alignment horizontal="right" vertical="center" indent="1" readingOrder="1"/>
    </xf>
    <xf numFmtId="0" fontId="16" fillId="3" borderId="1" xfId="13" applyFont="1" applyFill="1" applyBorder="1" applyAlignment="1">
      <alignment horizontal="left" vertical="center"/>
    </xf>
    <xf numFmtId="0" fontId="16" fillId="3" borderId="10" xfId="13" applyFont="1" applyFill="1" applyBorder="1" applyAlignment="1">
      <alignment horizontal="center" vertical="center" wrapText="1" readingOrder="1"/>
    </xf>
    <xf numFmtId="0" fontId="16" fillId="3" borderId="5" xfId="5" applyFont="1" applyFill="1" applyBorder="1" applyAlignment="1">
      <alignment horizontal="center" vertical="center" wrapText="1" readingOrder="1"/>
    </xf>
    <xf numFmtId="0" fontId="16" fillId="3" borderId="3" xfId="5" applyFont="1" applyFill="1" applyBorder="1" applyAlignment="1">
      <alignment horizontal="right" vertical="center" readingOrder="2"/>
    </xf>
    <xf numFmtId="167" fontId="16" fillId="3" borderId="3" xfId="5" applyNumberFormat="1" applyFont="1" applyFill="1" applyBorder="1" applyAlignment="1">
      <alignment horizontal="right" vertical="center" indent="1" readingOrder="1"/>
    </xf>
    <xf numFmtId="0" fontId="16" fillId="3" borderId="3" xfId="13" applyFont="1" applyFill="1" applyBorder="1" applyAlignment="1">
      <alignment horizontal="left" vertical="center"/>
    </xf>
    <xf numFmtId="0" fontId="16" fillId="3" borderId="5" xfId="13" applyFont="1" applyFill="1" applyBorder="1" applyAlignment="1">
      <alignment horizontal="center" vertical="center" wrapText="1" readingOrder="1"/>
    </xf>
    <xf numFmtId="0" fontId="16" fillId="3" borderId="1" xfId="1" applyFont="1" applyFill="1" applyBorder="1" applyAlignment="1">
      <alignment horizontal="right" vertical="center" wrapText="1" indent="1" readingOrder="1"/>
    </xf>
    <xf numFmtId="167" fontId="16" fillId="3" borderId="1" xfId="1" applyNumberFormat="1" applyFont="1" applyFill="1" applyBorder="1" applyAlignment="1">
      <alignment horizontal="center" vertical="center" readingOrder="1"/>
    </xf>
    <xf numFmtId="166" fontId="16" fillId="3" borderId="7" xfId="1" applyNumberFormat="1" applyFont="1" applyFill="1" applyBorder="1" applyAlignment="1">
      <alignment horizontal="center" vertical="center" wrapText="1" readingOrder="1"/>
    </xf>
    <xf numFmtId="0" fontId="16" fillId="4" borderId="2" xfId="1" applyFont="1" applyFill="1" applyBorder="1" applyAlignment="1">
      <alignment horizontal="right" vertical="center" wrapText="1" indent="1" readingOrder="1"/>
    </xf>
    <xf numFmtId="167" fontId="16" fillId="4" borderId="2" xfId="1" applyNumberFormat="1" applyFont="1" applyFill="1" applyBorder="1" applyAlignment="1">
      <alignment horizontal="center" vertical="center" readingOrder="1"/>
    </xf>
    <xf numFmtId="166" fontId="16" fillId="4" borderId="15" xfId="1" applyNumberFormat="1" applyFont="1" applyFill="1" applyBorder="1" applyAlignment="1">
      <alignment horizontal="center" vertical="center" wrapText="1" readingOrder="1"/>
    </xf>
    <xf numFmtId="0" fontId="16" fillId="4" borderId="12" xfId="1" applyFont="1" applyFill="1" applyBorder="1" applyAlignment="1">
      <alignment horizontal="right" vertical="center" readingOrder="2"/>
    </xf>
    <xf numFmtId="0" fontId="16" fillId="4" borderId="15" xfId="5" applyFont="1" applyFill="1" applyBorder="1" applyAlignment="1">
      <alignment horizontal="left" vertical="center"/>
    </xf>
    <xf numFmtId="167" fontId="16" fillId="4" borderId="2" xfId="1" applyNumberFormat="1" applyFont="1" applyFill="1" applyBorder="1" applyAlignment="1">
      <alignment vertical="center" readingOrder="1"/>
    </xf>
    <xf numFmtId="0" fontId="16" fillId="3" borderId="10" xfId="1" applyFont="1" applyFill="1" applyBorder="1" applyAlignment="1">
      <alignment horizontal="right" vertical="center" readingOrder="2"/>
    </xf>
    <xf numFmtId="0" fontId="16" fillId="3" borderId="7" xfId="5" applyFont="1" applyFill="1" applyBorder="1" applyAlignment="1">
      <alignment horizontal="left" vertical="center"/>
    </xf>
    <xf numFmtId="167" fontId="16" fillId="3" borderId="1" xfId="1" applyNumberFormat="1" applyFont="1" applyFill="1" applyBorder="1" applyAlignment="1">
      <alignment vertical="center" readingOrder="1"/>
    </xf>
    <xf numFmtId="0" fontId="8" fillId="2" borderId="1" xfId="0" applyFont="1" applyFill="1" applyBorder="1" applyAlignment="1" applyProtection="1">
      <alignment horizontal="center" vertical="center" wrapText="1" readingOrder="1"/>
      <protection hidden="1"/>
    </xf>
    <xf numFmtId="0" fontId="31" fillId="4" borderId="2" xfId="3" applyFont="1" applyFill="1" applyBorder="1" applyAlignment="1" applyProtection="1">
      <alignment horizontal="right" vertical="center" readingOrder="2"/>
      <protection hidden="1"/>
    </xf>
    <xf numFmtId="0" fontId="32" fillId="3" borderId="3" xfId="3" applyFont="1" applyFill="1" applyBorder="1" applyAlignment="1" applyProtection="1">
      <alignment horizontal="right" vertical="center" readingOrder="2"/>
      <protection hidden="1"/>
    </xf>
    <xf numFmtId="0" fontId="32" fillId="3" borderId="14" xfId="3" applyFont="1" applyFill="1" applyBorder="1" applyAlignment="1" applyProtection="1">
      <alignment horizontal="right" vertical="center" readingOrder="2"/>
      <protection hidden="1"/>
    </xf>
    <xf numFmtId="0" fontId="33" fillId="3" borderId="18" xfId="0" quotePrefix="1" applyFont="1" applyFill="1" applyBorder="1" applyAlignment="1" applyProtection="1">
      <alignment horizontal="left" vertical="center" readingOrder="1"/>
      <protection hidden="1"/>
    </xf>
    <xf numFmtId="0" fontId="33" fillId="3" borderId="16" xfId="0" quotePrefix="1" applyFont="1" applyFill="1" applyBorder="1" applyAlignment="1" applyProtection="1">
      <alignment horizontal="left" vertical="center" readingOrder="1"/>
      <protection hidden="1"/>
    </xf>
    <xf numFmtId="0" fontId="33" fillId="3" borderId="17" xfId="0" quotePrefix="1" applyFont="1" applyFill="1" applyBorder="1" applyAlignment="1" applyProtection="1">
      <alignment horizontal="left" vertical="center" readingOrder="1"/>
      <protection hidden="1"/>
    </xf>
    <xf numFmtId="0" fontId="16" fillId="3" borderId="1" xfId="1" applyFont="1" applyFill="1" applyBorder="1" applyAlignment="1">
      <alignment horizontal="right" vertical="center" wrapText="1" indent="1" readingOrder="2"/>
    </xf>
    <xf numFmtId="0" fontId="16" fillId="4" borderId="2" xfId="1" applyFont="1" applyFill="1" applyBorder="1" applyAlignment="1">
      <alignment horizontal="right" vertical="center" wrapText="1" indent="1" readingOrder="2"/>
    </xf>
    <xf numFmtId="0" fontId="16" fillId="4" borderId="2" xfId="1" applyFont="1" applyFill="1" applyBorder="1" applyAlignment="1">
      <alignment horizontal="right" vertical="center" wrapText="1" indent="2" readingOrder="2"/>
    </xf>
    <xf numFmtId="0" fontId="16" fillId="3" borderId="1" xfId="1" applyFont="1" applyFill="1" applyBorder="1" applyAlignment="1">
      <alignment horizontal="right" vertical="center" wrapText="1" indent="2" readingOrder="2"/>
    </xf>
    <xf numFmtId="0" fontId="16" fillId="3" borderId="1" xfId="5" applyFont="1" applyFill="1" applyBorder="1" applyAlignment="1">
      <alignment horizontal="left" vertical="center" wrapText="1" indent="1"/>
    </xf>
    <xf numFmtId="0" fontId="16" fillId="4" borderId="2" xfId="5" applyFont="1" applyFill="1" applyBorder="1" applyAlignment="1">
      <alignment horizontal="left" vertical="center" wrapText="1" indent="1"/>
    </xf>
    <xf numFmtId="0" fontId="16" fillId="4" borderId="2" xfId="5" applyFont="1" applyFill="1" applyBorder="1" applyAlignment="1">
      <alignment horizontal="left" vertical="center" wrapText="1" indent="2"/>
    </xf>
    <xf numFmtId="0" fontId="16" fillId="3" borderId="1" xfId="5" applyFont="1" applyFill="1" applyBorder="1" applyAlignment="1">
      <alignment horizontal="left" vertical="center" wrapText="1" indent="2"/>
    </xf>
    <xf numFmtId="0" fontId="18" fillId="4" borderId="9" xfId="1" applyFont="1" applyFill="1" applyBorder="1" applyAlignment="1">
      <alignment horizontal="left" vertical="center" readingOrder="1"/>
    </xf>
    <xf numFmtId="167" fontId="18" fillId="4" borderId="9" xfId="1" applyNumberFormat="1" applyFont="1" applyFill="1" applyBorder="1" applyAlignment="1">
      <alignment horizontal="right" vertical="center" indent="1" readingOrder="2"/>
    </xf>
    <xf numFmtId="0" fontId="15" fillId="2" borderId="3" xfId="5" applyFont="1" applyFill="1" applyBorder="1" applyAlignment="1">
      <alignment horizontal="center" vertical="center" wrapText="1" readingOrder="2"/>
    </xf>
    <xf numFmtId="0" fontId="28" fillId="2" borderId="3" xfId="5" applyFont="1" applyFill="1" applyBorder="1" applyAlignment="1">
      <alignment horizontal="center" vertical="center" wrapText="1" readingOrder="2"/>
    </xf>
    <xf numFmtId="0" fontId="20" fillId="2" borderId="5" xfId="1" applyFont="1" applyFill="1" applyBorder="1" applyAlignment="1">
      <alignment horizontal="center" vertical="center" wrapText="1" readingOrder="2"/>
    </xf>
    <xf numFmtId="0" fontId="28" fillId="2" borderId="4" xfId="5" applyFont="1" applyFill="1" applyBorder="1" applyAlignment="1">
      <alignment horizontal="center" vertical="center" readingOrder="1"/>
    </xf>
    <xf numFmtId="0" fontId="15" fillId="2" borderId="0" xfId="5" applyFont="1" applyFill="1" applyAlignment="1">
      <alignment horizontal="center" vertical="center" wrapText="1" readingOrder="1"/>
    </xf>
    <xf numFmtId="0" fontId="15" fillId="2" borderId="3" xfId="5" applyFont="1" applyFill="1" applyBorder="1" applyAlignment="1">
      <alignment horizontal="center" vertical="center" readingOrder="2"/>
    </xf>
    <xf numFmtId="0" fontId="28" fillId="2" borderId="3" xfId="5" applyFont="1" applyFill="1" applyBorder="1" applyAlignment="1">
      <alignment horizontal="center" vertical="center" readingOrder="2"/>
    </xf>
    <xf numFmtId="0" fontId="15" fillId="2" borderId="0" xfId="1" applyFont="1" applyFill="1" applyAlignment="1">
      <alignment horizontal="center" vertical="center" readingOrder="2"/>
    </xf>
    <xf numFmtId="0" fontId="28" fillId="2" borderId="0" xfId="5" applyFont="1" applyFill="1" applyAlignment="1">
      <alignment horizontal="center" vertical="center" wrapText="1" readingOrder="1"/>
    </xf>
    <xf numFmtId="0" fontId="15" fillId="2" borderId="4" xfId="13" applyFont="1" applyFill="1" applyBorder="1" applyAlignment="1">
      <alignment horizontal="center" vertical="center" wrapText="1" readingOrder="1"/>
    </xf>
    <xf numFmtId="0" fontId="15" fillId="2" borderId="0" xfId="5" applyFont="1" applyFill="1" applyAlignment="1">
      <alignment horizontal="center" vertical="center" wrapText="1" readingOrder="2"/>
    </xf>
    <xf numFmtId="0" fontId="15" fillId="2" borderId="3" xfId="13" applyFont="1" applyFill="1" applyBorder="1" applyAlignment="1">
      <alignment horizontal="center" vertical="center" wrapText="1" readingOrder="2"/>
    </xf>
    <xf numFmtId="49" fontId="11" fillId="3" borderId="14" xfId="0" quotePrefix="1" applyNumberFormat="1" applyFont="1" applyFill="1" applyBorder="1" applyAlignment="1" applyProtection="1">
      <alignment horizontal="center" vertical="center" wrapText="1" readingOrder="1"/>
      <protection hidden="1"/>
    </xf>
    <xf numFmtId="0" fontId="26" fillId="0" borderId="0" xfId="5" applyFont="1" applyAlignment="1">
      <alignment vertical="center"/>
    </xf>
    <xf numFmtId="0" fontId="27" fillId="0" borderId="0" xfId="1" applyFont="1" applyAlignment="1">
      <alignment horizontal="right" vertical="center" readingOrder="2"/>
    </xf>
    <xf numFmtId="0" fontId="26" fillId="0" borderId="0" xfId="5" applyFont="1" applyAlignment="1">
      <alignment horizontal="right" vertical="center"/>
    </xf>
    <xf numFmtId="0" fontId="15" fillId="2" borderId="2" xfId="1" applyFont="1" applyFill="1" applyBorder="1" applyAlignment="1">
      <alignment horizontal="center" vertical="center" wrapText="1" readingOrder="1"/>
    </xf>
    <xf numFmtId="0" fontId="15" fillId="2" borderId="2" xfId="1" applyFont="1" applyFill="1" applyBorder="1" applyAlignment="1">
      <alignment horizontal="right" vertical="center" readingOrder="2"/>
    </xf>
    <xf numFmtId="167" fontId="15" fillId="2" borderId="2" xfId="1" applyNumberFormat="1" applyFont="1" applyFill="1" applyBorder="1" applyAlignment="1">
      <alignment horizontal="right" vertical="center" indent="1"/>
    </xf>
    <xf numFmtId="0" fontId="15" fillId="2" borderId="2" xfId="5" applyFont="1" applyFill="1" applyBorder="1" applyAlignment="1">
      <alignment horizontal="left" vertical="center"/>
    </xf>
    <xf numFmtId="0" fontId="15" fillId="2" borderId="2" xfId="5" applyFont="1" applyFill="1" applyBorder="1" applyAlignment="1">
      <alignment horizontal="center" vertical="center" wrapText="1" readingOrder="1"/>
    </xf>
    <xf numFmtId="0" fontId="15" fillId="2" borderId="0" xfId="1" applyFont="1" applyFill="1" applyAlignment="1">
      <alignment vertical="center" wrapText="1" readingOrder="2"/>
    </xf>
    <xf numFmtId="0" fontId="15" fillId="2" borderId="5" xfId="1" applyFont="1" applyFill="1" applyBorder="1" applyAlignment="1">
      <alignment vertical="center" wrapText="1" readingOrder="2"/>
    </xf>
    <xf numFmtId="0" fontId="29" fillId="2" borderId="0" xfId="5" applyFont="1" applyFill="1" applyAlignment="1">
      <alignment vertical="center" wrapText="1" readingOrder="1"/>
    </xf>
    <xf numFmtId="0" fontId="28" fillId="2" borderId="4" xfId="5" applyFont="1" applyFill="1" applyBorder="1" applyAlignment="1">
      <alignment vertical="center" wrapText="1" readingOrder="2"/>
    </xf>
    <xf numFmtId="0" fontId="0" fillId="0" borderId="0" xfId="0" applyAlignment="1">
      <alignment vertical="center"/>
    </xf>
    <xf numFmtId="0" fontId="15" fillId="2" borderId="6" xfId="5" applyFont="1" applyFill="1" applyBorder="1" applyAlignment="1">
      <alignment horizontal="right" vertical="center" readingOrder="2"/>
    </xf>
    <xf numFmtId="0" fontId="15" fillId="2" borderId="5" xfId="5" applyFont="1" applyFill="1" applyBorder="1" applyAlignment="1">
      <alignment horizontal="right" vertical="center" readingOrder="1"/>
    </xf>
    <xf numFmtId="0" fontId="15" fillId="2" borderId="5" xfId="5" applyFont="1" applyFill="1" applyBorder="1" applyAlignment="1">
      <alignment horizontal="right" vertical="center" readingOrder="2"/>
    </xf>
    <xf numFmtId="0" fontId="15" fillId="2" borderId="22" xfId="5" applyFont="1" applyFill="1" applyBorder="1" applyAlignment="1">
      <alignment horizontal="right" vertical="center" readingOrder="2"/>
    </xf>
    <xf numFmtId="0" fontId="15" fillId="2" borderId="21" xfId="5" applyFont="1" applyFill="1" applyBorder="1" applyAlignment="1">
      <alignment horizontal="right" vertical="center" readingOrder="2"/>
    </xf>
    <xf numFmtId="0" fontId="15" fillId="2" borderId="7" xfId="5" applyFont="1" applyFill="1" applyBorder="1" applyAlignment="1">
      <alignment horizontal="right" vertical="center" readingOrder="1"/>
    </xf>
    <xf numFmtId="0" fontId="15" fillId="2" borderId="10" xfId="5" applyFont="1" applyFill="1" applyBorder="1" applyAlignment="1">
      <alignment horizontal="right" vertical="center" readingOrder="1"/>
    </xf>
    <xf numFmtId="0" fontId="15" fillId="2" borderId="3" xfId="5" applyFont="1" applyFill="1" applyBorder="1" applyAlignment="1">
      <alignment horizontal="right" vertical="center" readingOrder="2"/>
    </xf>
    <xf numFmtId="0" fontId="15" fillId="2" borderId="4" xfId="5" applyFont="1" applyFill="1" applyBorder="1" applyAlignment="1">
      <alignment horizontal="right" vertical="center" readingOrder="1"/>
    </xf>
    <xf numFmtId="0" fontId="15" fillId="2" borderId="1" xfId="5" applyFont="1" applyFill="1" applyBorder="1" applyAlignment="1">
      <alignment horizontal="right" vertical="center" readingOrder="1"/>
    </xf>
    <xf numFmtId="0" fontId="15" fillId="2" borderId="10" xfId="5" applyFont="1" applyFill="1" applyBorder="1" applyAlignment="1">
      <alignment horizontal="right" vertical="center" readingOrder="2"/>
    </xf>
    <xf numFmtId="0" fontId="15" fillId="2" borderId="6" xfId="5" applyFont="1" applyFill="1" applyBorder="1" applyAlignment="1">
      <alignment vertical="center" textRotation="90" readingOrder="2"/>
    </xf>
    <xf numFmtId="0" fontId="15" fillId="2" borderId="5" xfId="5" applyFont="1" applyFill="1" applyBorder="1" applyAlignment="1">
      <alignment vertical="center" textRotation="90" readingOrder="2"/>
    </xf>
    <xf numFmtId="0" fontId="15" fillId="2" borderId="10" xfId="5" applyFont="1" applyFill="1" applyBorder="1" applyAlignment="1">
      <alignment vertical="center" textRotation="90" readingOrder="2"/>
    </xf>
    <xf numFmtId="0" fontId="15" fillId="2" borderId="0" xfId="5" applyFont="1" applyFill="1" applyAlignment="1">
      <alignment horizontal="right" vertical="center" readingOrder="1"/>
    </xf>
    <xf numFmtId="0" fontId="15" fillId="2" borderId="0" xfId="5" applyFont="1" applyFill="1" applyAlignment="1">
      <alignment horizontal="right" vertical="center"/>
    </xf>
    <xf numFmtId="0" fontId="15" fillId="2" borderId="0" xfId="5" applyFont="1" applyFill="1" applyAlignment="1">
      <alignment horizontal="right" vertical="center" readingOrder="2"/>
    </xf>
    <xf numFmtId="0" fontId="15" fillId="2" borderId="7" xfId="5" applyFont="1" applyFill="1" applyBorder="1" applyAlignment="1">
      <alignment horizontal="right" vertical="center" readingOrder="2"/>
    </xf>
    <xf numFmtId="0" fontId="15" fillId="2" borderId="11" xfId="5" applyFont="1" applyFill="1" applyBorder="1" applyAlignment="1">
      <alignment horizontal="right" vertical="center" readingOrder="2"/>
    </xf>
    <xf numFmtId="0" fontId="15" fillId="2" borderId="6" xfId="5" applyFont="1" applyFill="1" applyBorder="1" applyAlignment="1">
      <alignment horizontal="center" vertical="center" wrapText="1" readingOrder="2"/>
    </xf>
    <xf numFmtId="0" fontId="15" fillId="2" borderId="22" xfId="5" applyFont="1" applyFill="1" applyBorder="1" applyAlignment="1">
      <alignment horizontal="right" vertical="center" readingOrder="1"/>
    </xf>
    <xf numFmtId="0" fontId="15" fillId="2" borderId="6" xfId="5" applyFont="1" applyFill="1" applyBorder="1" applyAlignment="1">
      <alignment horizontal="right" vertical="center" readingOrder="1"/>
    </xf>
    <xf numFmtId="0" fontId="15" fillId="2" borderId="4" xfId="5" applyFont="1" applyFill="1" applyBorder="1" applyAlignment="1">
      <alignment horizontal="right" vertical="center" readingOrder="2"/>
    </xf>
    <xf numFmtId="0" fontId="15" fillId="2" borderId="0" xfId="0" applyFont="1" applyFill="1" applyAlignment="1">
      <alignment horizontal="right" vertical="center"/>
    </xf>
    <xf numFmtId="0" fontId="15" fillId="2" borderId="4" xfId="0" applyFont="1" applyFill="1" applyBorder="1" applyAlignment="1">
      <alignment horizontal="right" vertical="center"/>
    </xf>
    <xf numFmtId="0" fontId="15" fillId="2" borderId="22" xfId="5" applyFont="1" applyFill="1" applyBorder="1" applyAlignment="1">
      <alignment horizontal="center" vertical="center" wrapText="1" readingOrder="2"/>
    </xf>
    <xf numFmtId="0" fontId="17" fillId="0" borderId="0" xfId="0" applyFont="1" applyAlignment="1">
      <alignment vertical="center"/>
    </xf>
    <xf numFmtId="0" fontId="15" fillId="2" borderId="21" xfId="5" applyFont="1" applyFill="1" applyBorder="1" applyAlignment="1">
      <alignment vertical="center" textRotation="90" readingOrder="2"/>
    </xf>
    <xf numFmtId="0" fontId="15" fillId="2" borderId="0" xfId="5" applyFont="1" applyFill="1" applyAlignment="1">
      <alignment vertical="center" textRotation="90" readingOrder="2"/>
    </xf>
    <xf numFmtId="0" fontId="15" fillId="2" borderId="11" xfId="5" applyFont="1" applyFill="1" applyBorder="1" applyAlignment="1">
      <alignment vertical="center" textRotation="90" readingOrder="2"/>
    </xf>
    <xf numFmtId="0" fontId="14" fillId="3" borderId="0" xfId="0" applyFont="1" applyFill="1" applyAlignment="1">
      <alignment horizontal="right" vertical="center"/>
    </xf>
    <xf numFmtId="0" fontId="14" fillId="3" borderId="0" xfId="0" applyFont="1" applyFill="1" applyAlignment="1">
      <alignment horizontal="left" vertical="center"/>
    </xf>
    <xf numFmtId="167" fontId="14" fillId="3" borderId="0" xfId="0" applyNumberFormat="1" applyFont="1" applyFill="1" applyAlignment="1">
      <alignment vertical="center"/>
    </xf>
    <xf numFmtId="0" fontId="14" fillId="4" borderId="0" xfId="0" applyFont="1" applyFill="1" applyAlignment="1">
      <alignment horizontal="right" vertical="center"/>
    </xf>
    <xf numFmtId="0" fontId="14" fillId="4" borderId="0" xfId="0" applyFont="1" applyFill="1" applyAlignment="1">
      <alignment horizontal="left" vertical="center"/>
    </xf>
    <xf numFmtId="167" fontId="14" fillId="4" borderId="0" xfId="0" applyNumberFormat="1" applyFont="1" applyFill="1" applyAlignment="1">
      <alignment vertical="center"/>
    </xf>
    <xf numFmtId="0" fontId="20" fillId="2" borderId="0" xfId="0" applyFont="1" applyFill="1" applyAlignment="1">
      <alignment horizontal="right" vertical="center"/>
    </xf>
    <xf numFmtId="0" fontId="20" fillId="2" borderId="0" xfId="0" applyFont="1" applyFill="1" applyAlignment="1">
      <alignment horizontal="left" vertical="center"/>
    </xf>
    <xf numFmtId="167" fontId="20" fillId="2" borderId="0" xfId="0" applyNumberFormat="1" applyFont="1" applyFill="1" applyAlignment="1">
      <alignment vertical="center"/>
    </xf>
    <xf numFmtId="0" fontId="25" fillId="4" borderId="15" xfId="0" quotePrefix="1" applyFont="1" applyFill="1" applyBorder="1" applyAlignment="1" applyProtection="1">
      <alignment horizontal="left" vertical="center" readingOrder="1"/>
      <protection hidden="1"/>
    </xf>
    <xf numFmtId="0" fontId="16" fillId="3" borderId="1" xfId="1" applyFont="1" applyFill="1" applyBorder="1" applyAlignment="1">
      <alignment horizontal="center" vertical="center" readingOrder="1"/>
    </xf>
    <xf numFmtId="0" fontId="17" fillId="0" borderId="0" xfId="1" applyFont="1" applyAlignment="1">
      <alignment horizontal="right"/>
    </xf>
    <xf numFmtId="0" fontId="15" fillId="2" borderId="15" xfId="1" applyFont="1" applyFill="1" applyBorder="1" applyAlignment="1">
      <alignment horizontal="center" vertical="center" wrapText="1" readingOrder="1"/>
    </xf>
    <xf numFmtId="0" fontId="15" fillId="2" borderId="23" xfId="1" applyFont="1" applyFill="1" applyBorder="1" applyAlignment="1">
      <alignment horizontal="right" vertical="center" readingOrder="2"/>
    </xf>
    <xf numFmtId="0" fontId="15" fillId="2" borderId="23" xfId="1" applyFont="1" applyFill="1" applyBorder="1" applyAlignment="1">
      <alignment horizontal="center" vertical="center" wrapText="1" readingOrder="1"/>
    </xf>
    <xf numFmtId="0" fontId="15" fillId="2" borderId="12" xfId="1" applyFont="1" applyFill="1" applyBorder="1" applyAlignment="1">
      <alignment horizontal="right" vertical="center" readingOrder="2"/>
    </xf>
    <xf numFmtId="0" fontId="15" fillId="2" borderId="15" xfId="5" applyFont="1" applyFill="1" applyBorder="1" applyAlignment="1">
      <alignment horizontal="left" vertical="center"/>
    </xf>
    <xf numFmtId="0" fontId="15" fillId="2" borderId="23" xfId="5" applyFont="1" applyFill="1" applyBorder="1" applyAlignment="1">
      <alignment horizontal="center" vertical="center" wrapText="1" readingOrder="1"/>
    </xf>
    <xf numFmtId="0" fontId="15" fillId="2" borderId="23" xfId="5" applyFont="1" applyFill="1" applyBorder="1" applyAlignment="1">
      <alignment horizontal="left" vertical="center"/>
    </xf>
    <xf numFmtId="0" fontId="15" fillId="2" borderId="12" xfId="5" applyFont="1" applyFill="1" applyBorder="1" applyAlignment="1">
      <alignment horizontal="center" vertical="center" wrapText="1" readingOrder="1"/>
    </xf>
    <xf numFmtId="0" fontId="29" fillId="2" borderId="4" xfId="5" applyFont="1" applyFill="1" applyBorder="1" applyAlignment="1">
      <alignment vertical="center" wrapText="1" readingOrder="1"/>
    </xf>
    <xf numFmtId="0" fontId="28" fillId="2" borderId="3" xfId="5" applyFont="1" applyFill="1" applyBorder="1" applyAlignment="1">
      <alignment vertical="center" wrapText="1" readingOrder="2"/>
    </xf>
    <xf numFmtId="0" fontId="15" fillId="2" borderId="3" xfId="1" applyFont="1" applyFill="1" applyBorder="1" applyAlignment="1">
      <alignment vertical="center" wrapText="1" readingOrder="2"/>
    </xf>
    <xf numFmtId="0" fontId="26" fillId="0" borderId="0" xfId="5" applyFont="1" applyAlignment="1">
      <alignment horizontal="right" vertical="center" readingOrder="2"/>
    </xf>
    <xf numFmtId="0" fontId="27" fillId="0" borderId="0" xfId="1" applyFont="1" applyAlignment="1">
      <alignment horizontal="right" vertical="center"/>
    </xf>
    <xf numFmtId="0" fontId="16" fillId="3" borderId="3" xfId="1" applyFont="1" applyFill="1" applyBorder="1" applyAlignment="1">
      <alignment horizontal="right" vertical="center" readingOrder="2"/>
    </xf>
    <xf numFmtId="0" fontId="16" fillId="3" borderId="3" xfId="5" applyFont="1" applyFill="1" applyBorder="1" applyAlignment="1">
      <alignment horizontal="left" vertical="center"/>
    </xf>
    <xf numFmtId="0" fontId="16" fillId="3" borderId="3" xfId="1" applyFont="1" applyFill="1" applyBorder="1" applyAlignment="1">
      <alignment horizontal="center" vertical="center" wrapText="1" readingOrder="1"/>
    </xf>
    <xf numFmtId="167" fontId="16" fillId="3" borderId="3" xfId="1" applyNumberFormat="1" applyFont="1" applyFill="1" applyBorder="1" applyAlignment="1">
      <alignment horizontal="right" vertical="center" indent="1"/>
    </xf>
    <xf numFmtId="0" fontId="16" fillId="3" borderId="3" xfId="5" applyFont="1" applyFill="1" applyBorder="1" applyAlignment="1">
      <alignment horizontal="center" vertical="center" wrapText="1" readingOrder="1"/>
    </xf>
    <xf numFmtId="0" fontId="28" fillId="2" borderId="15" xfId="1" applyFont="1" applyFill="1" applyBorder="1" applyAlignment="1">
      <alignment horizontal="center" vertical="center" wrapText="1" readingOrder="1"/>
    </xf>
    <xf numFmtId="0" fontId="28" fillId="2" borderId="12" xfId="1" applyFont="1" applyFill="1" applyBorder="1" applyAlignment="1">
      <alignment horizontal="right" vertical="center" wrapText="1" readingOrder="2"/>
    </xf>
    <xf numFmtId="167" fontId="28" fillId="2" borderId="2" xfId="1" applyNumberFormat="1" applyFont="1" applyFill="1" applyBorder="1" applyAlignment="1">
      <alignment horizontal="right" vertical="center" indent="1"/>
    </xf>
    <xf numFmtId="0" fontId="28" fillId="2" borderId="15" xfId="5" applyFont="1" applyFill="1" applyBorder="1" applyAlignment="1">
      <alignment horizontal="left" vertical="center" wrapText="1"/>
    </xf>
    <xf numFmtId="0" fontId="28" fillId="2" borderId="12" xfId="5" applyFont="1" applyFill="1" applyBorder="1" applyAlignment="1">
      <alignment horizontal="center" vertical="center" wrapText="1" readingOrder="1"/>
    </xf>
    <xf numFmtId="0" fontId="18" fillId="4" borderId="24" xfId="1" applyFont="1" applyFill="1" applyBorder="1" applyAlignment="1">
      <alignment horizontal="right" vertical="center" readingOrder="2"/>
    </xf>
    <xf numFmtId="0" fontId="18" fillId="4" borderId="24" xfId="1" applyFont="1" applyFill="1" applyBorder="1" applyAlignment="1">
      <alignment horizontal="left" vertical="center" readingOrder="1"/>
    </xf>
    <xf numFmtId="167" fontId="28" fillId="2" borderId="2" xfId="1" applyNumberFormat="1" applyFont="1" applyFill="1" applyBorder="1" applyAlignment="1">
      <alignment horizontal="right" vertical="center" indent="1" readingOrder="1"/>
    </xf>
    <xf numFmtId="0" fontId="16" fillId="4" borderId="8" xfId="1" applyFont="1" applyFill="1" applyBorder="1" applyAlignment="1">
      <alignment horizontal="center" vertical="center" wrapText="1" readingOrder="1"/>
    </xf>
    <xf numFmtId="0" fontId="16" fillId="4" borderId="8" xfId="1" applyFont="1" applyFill="1" applyBorder="1" applyAlignment="1">
      <alignment horizontal="right" vertical="center" readingOrder="2"/>
    </xf>
    <xf numFmtId="167" fontId="16" fillId="4" borderId="8" xfId="1" applyNumberFormat="1" applyFont="1" applyFill="1" applyBorder="1" applyAlignment="1">
      <alignment horizontal="right" vertical="center" indent="1"/>
    </xf>
    <xf numFmtId="0" fontId="16" fillId="4" borderId="8" xfId="12" applyFont="1" applyFill="1" applyBorder="1" applyAlignment="1">
      <alignment horizontal="left" vertical="center"/>
    </xf>
    <xf numFmtId="0" fontId="16" fillId="4" borderId="8" xfId="12" applyFont="1" applyFill="1" applyBorder="1" applyAlignment="1">
      <alignment horizontal="center" vertical="center" wrapText="1" readingOrder="1"/>
    </xf>
    <xf numFmtId="0" fontId="15" fillId="2" borderId="12" xfId="5" applyFont="1" applyFill="1" applyBorder="1" applyAlignment="1">
      <alignment horizontal="right" vertical="center"/>
    </xf>
    <xf numFmtId="167" fontId="15" fillId="2" borderId="2" xfId="5" applyNumberFormat="1" applyFont="1" applyFill="1" applyBorder="1" applyAlignment="1">
      <alignment horizontal="center" vertical="center"/>
    </xf>
    <xf numFmtId="0" fontId="15" fillId="2" borderId="15" xfId="12" applyFont="1" applyFill="1" applyBorder="1" applyAlignment="1">
      <alignment horizontal="left" vertical="center"/>
    </xf>
    <xf numFmtId="0" fontId="28" fillId="2" borderId="12" xfId="12" applyFont="1" applyFill="1" applyBorder="1" applyAlignment="1">
      <alignment horizontal="center" vertical="center" wrapText="1" readingOrder="1"/>
    </xf>
    <xf numFmtId="0" fontId="28" fillId="2" borderId="0" xfId="0" applyFont="1" applyFill="1" applyAlignment="1">
      <alignment horizontal="right" vertical="center"/>
    </xf>
    <xf numFmtId="0" fontId="15" fillId="2" borderId="0" xfId="0" applyFont="1" applyFill="1" applyAlignment="1">
      <alignment horizontal="left" vertical="center"/>
    </xf>
    <xf numFmtId="167" fontId="15" fillId="2" borderId="0" xfId="0" applyNumberFormat="1" applyFont="1" applyFill="1" applyAlignment="1">
      <alignment vertical="center"/>
    </xf>
    <xf numFmtId="0" fontId="16" fillId="4" borderId="8" xfId="1" applyFont="1" applyFill="1" applyBorder="1" applyAlignment="1">
      <alignment horizontal="center" vertical="center" wrapText="1" readingOrder="2"/>
    </xf>
    <xf numFmtId="167" fontId="16" fillId="4" borderId="8" xfId="1" applyNumberFormat="1" applyFont="1" applyFill="1" applyBorder="1" applyAlignment="1">
      <alignment horizontal="right" vertical="center" indent="1" readingOrder="1"/>
    </xf>
    <xf numFmtId="0" fontId="16" fillId="4" borderId="8" xfId="5" applyFont="1" applyFill="1" applyBorder="1" applyAlignment="1">
      <alignment horizontal="left" vertical="center"/>
    </xf>
    <xf numFmtId="0" fontId="16" fillId="4" borderId="8" xfId="5" applyFont="1" applyFill="1" applyBorder="1" applyAlignment="1">
      <alignment horizontal="left" vertical="center" wrapText="1" readingOrder="1"/>
    </xf>
    <xf numFmtId="167" fontId="15" fillId="2" borderId="2" xfId="1" applyNumberFormat="1" applyFont="1" applyFill="1" applyBorder="1" applyAlignment="1">
      <alignment horizontal="right" vertical="center" indent="1" readingOrder="1"/>
    </xf>
    <xf numFmtId="0" fontId="15" fillId="2" borderId="15" xfId="1" applyFont="1" applyFill="1" applyBorder="1" applyAlignment="1">
      <alignment horizontal="center" vertical="center" wrapText="1" readingOrder="2"/>
    </xf>
    <xf numFmtId="0" fontId="28" fillId="2" borderId="15" xfId="5" applyFont="1" applyFill="1" applyBorder="1" applyAlignment="1">
      <alignment horizontal="left" vertical="center"/>
    </xf>
    <xf numFmtId="167" fontId="18" fillId="4" borderId="24" xfId="5" applyNumberFormat="1" applyFont="1" applyFill="1" applyBorder="1" applyAlignment="1">
      <alignment horizontal="right" vertical="center" indent="1" readingOrder="1"/>
    </xf>
    <xf numFmtId="0" fontId="28" fillId="2" borderId="15" xfId="5" applyFont="1" applyFill="1" applyBorder="1" applyAlignment="1">
      <alignment horizontal="center" vertical="center" wrapText="1" readingOrder="1"/>
    </xf>
    <xf numFmtId="0" fontId="28" fillId="2" borderId="23" xfId="5" applyFont="1" applyFill="1" applyBorder="1" applyAlignment="1">
      <alignment horizontal="left" vertical="center"/>
    </xf>
    <xf numFmtId="0" fontId="16" fillId="3" borderId="1" xfId="5" applyFont="1" applyFill="1" applyBorder="1" applyAlignment="1">
      <alignment vertical="center" wrapText="1" readingOrder="1"/>
    </xf>
    <xf numFmtId="0" fontId="16" fillId="4" borderId="2" xfId="5" applyFont="1" applyFill="1" applyBorder="1" applyAlignment="1">
      <alignment vertical="center" wrapText="1" readingOrder="1"/>
    </xf>
    <xf numFmtId="0" fontId="15" fillId="2" borderId="12" xfId="1" applyFont="1" applyFill="1" applyBorder="1" applyAlignment="1">
      <alignment horizontal="center" vertical="center" wrapText="1" readingOrder="2"/>
    </xf>
    <xf numFmtId="0" fontId="18" fillId="4" borderId="27" xfId="5" applyFont="1" applyFill="1" applyBorder="1" applyAlignment="1">
      <alignment horizontal="center" vertical="center" wrapText="1" readingOrder="1"/>
    </xf>
    <xf numFmtId="0" fontId="18" fillId="4" borderId="27" xfId="5" applyFont="1" applyFill="1" applyBorder="1" applyAlignment="1">
      <alignment horizontal="right" vertical="center" readingOrder="2"/>
    </xf>
    <xf numFmtId="0" fontId="18" fillId="4" borderId="28" xfId="5" applyFont="1" applyFill="1" applyBorder="1" applyAlignment="1">
      <alignment horizontal="right" vertical="center" readingOrder="2"/>
    </xf>
    <xf numFmtId="167" fontId="18" fillId="4" borderId="26" xfId="5" applyNumberFormat="1" applyFont="1" applyFill="1" applyBorder="1" applyAlignment="1">
      <alignment vertical="center" readingOrder="1"/>
    </xf>
    <xf numFmtId="0" fontId="16" fillId="4" borderId="27" xfId="13" applyFont="1" applyFill="1" applyBorder="1" applyAlignment="1">
      <alignment horizontal="left" vertical="center"/>
    </xf>
    <xf numFmtId="0" fontId="18" fillId="4" borderId="28" xfId="13" applyFont="1" applyFill="1" applyBorder="1" applyAlignment="1">
      <alignment horizontal="center" vertical="center" wrapText="1" readingOrder="1"/>
    </xf>
    <xf numFmtId="0" fontId="18" fillId="4" borderId="25" xfId="5" applyFont="1" applyFill="1" applyBorder="1" applyAlignment="1">
      <alignment horizontal="center" vertical="center" wrapText="1" readingOrder="1"/>
    </xf>
    <xf numFmtId="0" fontId="18" fillId="4" borderId="25" xfId="5" applyFont="1" applyFill="1" applyBorder="1" applyAlignment="1">
      <alignment horizontal="right" vertical="center" readingOrder="2"/>
    </xf>
    <xf numFmtId="0" fontId="18" fillId="4" borderId="13" xfId="5" applyFont="1" applyFill="1" applyBorder="1" applyAlignment="1">
      <alignment vertical="center" readingOrder="2"/>
    </xf>
    <xf numFmtId="167" fontId="18" fillId="4" borderId="19" xfId="5" applyNumberFormat="1" applyFont="1" applyFill="1" applyBorder="1" applyAlignment="1">
      <alignment vertical="center" readingOrder="1"/>
    </xf>
    <xf numFmtId="0" fontId="16" fillId="4" borderId="25" xfId="13" applyFont="1" applyFill="1" applyBorder="1" applyAlignment="1">
      <alignment horizontal="left" vertical="center"/>
    </xf>
    <xf numFmtId="0" fontId="27" fillId="0" borderId="0" xfId="13" applyFont="1" applyAlignment="1">
      <alignment horizontal="right" vertical="center"/>
    </xf>
    <xf numFmtId="0" fontId="16" fillId="3" borderId="5" xfId="1" applyFont="1" applyFill="1" applyBorder="1" applyAlignment="1">
      <alignment horizontal="right" vertical="center" readingOrder="2"/>
    </xf>
    <xf numFmtId="0" fontId="16" fillId="3" borderId="4" xfId="5" applyFont="1" applyFill="1" applyBorder="1" applyAlignment="1">
      <alignment horizontal="left" vertical="center"/>
    </xf>
    <xf numFmtId="167" fontId="16" fillId="3" borderId="3" xfId="1" applyNumberFormat="1" applyFont="1" applyFill="1" applyBorder="1" applyAlignment="1">
      <alignment vertical="center" readingOrder="1"/>
    </xf>
    <xf numFmtId="0" fontId="28" fillId="2" borderId="23" xfId="1" applyFont="1" applyFill="1" applyBorder="1" applyAlignment="1">
      <alignment horizontal="center" vertical="center" wrapText="1" readingOrder="2"/>
    </xf>
    <xf numFmtId="0" fontId="28" fillId="2" borderId="12" xfId="5" applyFont="1" applyFill="1" applyBorder="1" applyAlignment="1">
      <alignment horizontal="center" vertical="center" wrapText="1"/>
    </xf>
    <xf numFmtId="167" fontId="28" fillId="2" borderId="2" xfId="1" applyNumberFormat="1" applyFont="1" applyFill="1" applyBorder="1" applyAlignment="1">
      <alignment vertical="center" readingOrder="1"/>
    </xf>
    <xf numFmtId="0" fontId="15" fillId="2" borderId="8" xfId="1" quotePrefix="1" applyFont="1" applyFill="1" applyBorder="1" applyAlignment="1">
      <alignment horizontal="center" vertical="center" wrapText="1" readingOrder="2"/>
    </xf>
    <xf numFmtId="0" fontId="26" fillId="0" borderId="0" xfId="5" quotePrefix="1" applyFont="1" applyAlignment="1">
      <alignment horizontal="right" vertical="center"/>
    </xf>
    <xf numFmtId="0" fontId="16" fillId="3" borderId="1" xfId="1" applyFont="1" applyFill="1" applyBorder="1" applyAlignment="1">
      <alignment horizontal="right" vertical="center" indent="1" readingOrder="2"/>
    </xf>
    <xf numFmtId="0" fontId="16" fillId="4" borderId="2" xfId="1" applyFont="1" applyFill="1" applyBorder="1" applyAlignment="1">
      <alignment horizontal="right" vertical="center" indent="1" readingOrder="2"/>
    </xf>
    <xf numFmtId="0" fontId="16" fillId="3" borderId="1" xfId="1" applyFont="1" applyFill="1" applyBorder="1" applyAlignment="1">
      <alignment horizontal="left" vertical="center" indent="1" readingOrder="2"/>
    </xf>
    <xf numFmtId="0" fontId="16" fillId="4" borderId="2" xfId="1" applyFont="1" applyFill="1" applyBorder="1" applyAlignment="1">
      <alignment horizontal="left" vertical="center" indent="1" readingOrder="2"/>
    </xf>
    <xf numFmtId="0" fontId="0" fillId="5" borderId="0" xfId="0" applyFill="1"/>
    <xf numFmtId="0" fontId="0" fillId="6" borderId="0" xfId="0" applyFill="1"/>
    <xf numFmtId="0" fontId="0" fillId="0" borderId="0" xfId="0" applyAlignment="1">
      <alignment horizontal="right"/>
    </xf>
    <xf numFmtId="0" fontId="0" fillId="0" borderId="0" xfId="0" applyAlignment="1">
      <alignment horizontal="center" vertical="center"/>
    </xf>
    <xf numFmtId="0" fontId="36" fillId="7" borderId="0" xfId="0" applyFont="1" applyFill="1" applyAlignment="1">
      <alignment horizontal="center" vertical="center"/>
    </xf>
    <xf numFmtId="0" fontId="0" fillId="8" borderId="0" xfId="0" applyFill="1"/>
    <xf numFmtId="169" fontId="0" fillId="5" borderId="0" xfId="14" applyNumberFormat="1" applyFont="1" applyFill="1"/>
    <xf numFmtId="170" fontId="0" fillId="0" borderId="0" xfId="0" applyNumberFormat="1" applyAlignment="1">
      <alignment horizontal="right"/>
    </xf>
    <xf numFmtId="171" fontId="0" fillId="0" borderId="0" xfId="0" applyNumberFormat="1" applyAlignment="1">
      <alignment horizontal="right"/>
    </xf>
    <xf numFmtId="0" fontId="37" fillId="3" borderId="0" xfId="0" applyFont="1" applyFill="1" applyAlignment="1">
      <alignment horizontal="center" vertical="center"/>
    </xf>
    <xf numFmtId="0" fontId="37" fillId="3" borderId="0" xfId="0" applyFont="1" applyFill="1"/>
    <xf numFmtId="0" fontId="37" fillId="4" borderId="0" xfId="0" applyFont="1" applyFill="1" applyAlignment="1">
      <alignment horizontal="center" vertical="center"/>
    </xf>
    <xf numFmtId="0" fontId="37" fillId="4" borderId="0" xfId="0" applyFont="1" applyFill="1"/>
    <xf numFmtId="172" fontId="14" fillId="5" borderId="29" xfId="0" applyNumberFormat="1" applyFont="1" applyFill="1" applyBorder="1" applyAlignment="1">
      <alignment horizontal="right" vertical="center"/>
    </xf>
    <xf numFmtId="0" fontId="14" fillId="5" borderId="29" xfId="0" applyFont="1" applyFill="1" applyBorder="1" applyAlignment="1">
      <alignment horizontal="left" vertical="center"/>
    </xf>
    <xf numFmtId="172" fontId="14" fillId="5" borderId="30" xfId="0" applyNumberFormat="1" applyFont="1" applyFill="1" applyBorder="1" applyAlignment="1">
      <alignment horizontal="right" vertical="center"/>
    </xf>
    <xf numFmtId="0" fontId="14" fillId="5" borderId="30" xfId="0" applyFont="1" applyFill="1" applyBorder="1" applyAlignment="1">
      <alignment horizontal="left" vertical="center"/>
    </xf>
    <xf numFmtId="3" fontId="0" fillId="0" borderId="0" xfId="0" applyNumberFormat="1"/>
    <xf numFmtId="0" fontId="38" fillId="5" borderId="0" xfId="0" applyFont="1" applyFill="1"/>
    <xf numFmtId="1" fontId="0" fillId="0" borderId="0" xfId="0" applyNumberFormat="1" applyAlignment="1">
      <alignment horizontal="center" vertical="center"/>
    </xf>
    <xf numFmtId="172" fontId="0" fillId="5" borderId="0" xfId="0" applyNumberFormat="1" applyFill="1"/>
    <xf numFmtId="0" fontId="35" fillId="9" borderId="0" xfId="0" applyFont="1" applyFill="1"/>
    <xf numFmtId="0" fontId="0" fillId="9" borderId="0" xfId="0" applyFill="1"/>
    <xf numFmtId="0" fontId="0" fillId="0" borderId="31" xfId="0" applyBorder="1"/>
    <xf numFmtId="0" fontId="39" fillId="0" borderId="0" xfId="0" applyFont="1" applyAlignment="1">
      <alignment horizontal="right"/>
    </xf>
    <xf numFmtId="0" fontId="40" fillId="0" borderId="31" xfId="0" applyFont="1" applyBorder="1" applyAlignment="1">
      <alignment horizontal="center" vertical="center"/>
    </xf>
    <xf numFmtId="0" fontId="40" fillId="0" borderId="0" xfId="0" applyFont="1" applyAlignment="1">
      <alignment horizontal="center" vertical="center"/>
    </xf>
    <xf numFmtId="3" fontId="40" fillId="0" borderId="0" xfId="0" applyNumberFormat="1" applyFont="1" applyAlignment="1">
      <alignment horizontal="center" vertical="center"/>
    </xf>
    <xf numFmtId="0" fontId="0" fillId="10" borderId="0" xfId="0" applyFill="1" applyAlignment="1">
      <alignment horizontal="right"/>
    </xf>
    <xf numFmtId="0" fontId="0" fillId="10" borderId="0" xfId="0" applyFill="1"/>
    <xf numFmtId="3" fontId="0" fillId="10" borderId="0" xfId="0" applyNumberFormat="1" applyFill="1"/>
    <xf numFmtId="3" fontId="0" fillId="10" borderId="0" xfId="0" applyNumberFormat="1" applyFill="1" applyAlignment="1">
      <alignment horizontal="center" vertical="center"/>
    </xf>
    <xf numFmtId="3" fontId="41" fillId="10" borderId="0" xfId="0" applyNumberFormat="1" applyFont="1" applyFill="1" applyAlignment="1">
      <alignment horizontal="center" vertical="center"/>
    </xf>
    <xf numFmtId="0" fontId="39" fillId="10" borderId="0" xfId="0" applyFont="1" applyFill="1" applyAlignment="1">
      <alignment horizontal="right"/>
    </xf>
    <xf numFmtId="0" fontId="0" fillId="0" borderId="0" xfId="0" applyProtection="1">
      <protection hidden="1"/>
    </xf>
    <xf numFmtId="168" fontId="17" fillId="3" borderId="0" xfId="11" applyNumberFormat="1" applyFont="1" applyFill="1" applyBorder="1" applyAlignment="1" applyProtection="1">
      <alignment horizontal="center" vertical="center"/>
      <protection hidden="1"/>
    </xf>
    <xf numFmtId="0" fontId="17" fillId="3" borderId="0" xfId="0" applyFont="1" applyFill="1" applyAlignment="1" applyProtection="1">
      <alignment horizontal="center" vertical="center"/>
      <protection hidden="1"/>
    </xf>
    <xf numFmtId="3" fontId="17" fillId="3" borderId="0" xfId="0" applyNumberFormat="1" applyFont="1" applyFill="1" applyAlignment="1" applyProtection="1">
      <alignment horizontal="center" vertical="center"/>
      <protection hidden="1"/>
    </xf>
    <xf numFmtId="168" fontId="17" fillId="4" borderId="0" xfId="11" applyNumberFormat="1" applyFont="1" applyFill="1" applyBorder="1" applyAlignment="1" applyProtection="1">
      <alignment horizontal="center" vertical="center"/>
      <protection hidden="1"/>
    </xf>
    <xf numFmtId="0" fontId="17" fillId="4" borderId="0" xfId="0" applyFont="1" applyFill="1" applyAlignment="1" applyProtection="1">
      <alignment horizontal="center" vertical="center"/>
      <protection hidden="1"/>
    </xf>
    <xf numFmtId="3" fontId="17" fillId="4" borderId="0" xfId="0" applyNumberFormat="1" applyFont="1" applyFill="1" applyAlignment="1" applyProtection="1">
      <alignment horizontal="center" vertical="center"/>
      <protection hidden="1"/>
    </xf>
    <xf numFmtId="3" fontId="17" fillId="3" borderId="0" xfId="14" applyNumberFormat="1" applyFont="1" applyFill="1" applyBorder="1" applyAlignment="1" applyProtection="1">
      <alignment horizontal="center" vertical="center"/>
      <protection hidden="1"/>
    </xf>
    <xf numFmtId="3" fontId="17" fillId="4" borderId="0" xfId="14" applyNumberFormat="1" applyFont="1" applyFill="1" applyBorder="1" applyAlignment="1" applyProtection="1">
      <alignment horizontal="center" vertical="center"/>
      <protection hidden="1"/>
    </xf>
    <xf numFmtId="0" fontId="28" fillId="2" borderId="0" xfId="0" applyFont="1" applyFill="1" applyAlignment="1">
      <alignment horizontal="center" vertical="center" wrapText="1" readingOrder="2"/>
    </xf>
    <xf numFmtId="0" fontId="28" fillId="2" borderId="0" xfId="0" applyFont="1" applyFill="1" applyAlignment="1">
      <alignment horizontal="center" wrapText="1" readingOrder="2"/>
    </xf>
    <xf numFmtId="0" fontId="28" fillId="2" borderId="4" xfId="0" applyFont="1" applyFill="1" applyBorder="1" applyAlignment="1">
      <alignment horizontal="center" wrapText="1" readingOrder="2"/>
    </xf>
    <xf numFmtId="0" fontId="28" fillId="2" borderId="5" xfId="0" applyFont="1" applyFill="1" applyBorder="1" applyAlignment="1">
      <alignment horizontal="center" vertical="center" wrapText="1" readingOrder="2"/>
    </xf>
    <xf numFmtId="173" fontId="17" fillId="3" borderId="4" xfId="14" applyNumberFormat="1" applyFont="1" applyFill="1" applyBorder="1" applyAlignment="1" applyProtection="1">
      <alignment horizontal="right" vertical="center" readingOrder="2"/>
      <protection hidden="1"/>
    </xf>
    <xf numFmtId="168" fontId="17" fillId="3" borderId="5" xfId="11" applyNumberFormat="1" applyFont="1" applyFill="1" applyBorder="1" applyAlignment="1" applyProtection="1">
      <alignment horizontal="center" vertical="center"/>
      <protection hidden="1"/>
    </xf>
    <xf numFmtId="173" fontId="17" fillId="4" borderId="4" xfId="14" applyNumberFormat="1" applyFont="1" applyFill="1" applyBorder="1" applyAlignment="1" applyProtection="1">
      <alignment horizontal="right" vertical="center" readingOrder="2"/>
      <protection hidden="1"/>
    </xf>
    <xf numFmtId="168" fontId="17" fillId="4" borderId="5" xfId="11" applyNumberFormat="1" applyFont="1" applyFill="1" applyBorder="1" applyAlignment="1" applyProtection="1">
      <alignment horizontal="center" vertical="center"/>
      <protection hidden="1"/>
    </xf>
    <xf numFmtId="3" fontId="17" fillId="3" borderId="4" xfId="14" applyNumberFormat="1" applyFont="1" applyFill="1" applyBorder="1" applyAlignment="1" applyProtection="1">
      <alignment horizontal="center" vertical="center"/>
      <protection hidden="1"/>
    </xf>
    <xf numFmtId="3" fontId="17" fillId="4" borderId="4" xfId="14" applyNumberFormat="1" applyFont="1" applyFill="1" applyBorder="1" applyAlignment="1" applyProtection="1">
      <alignment horizontal="center" vertical="center"/>
      <protection hidden="1"/>
    </xf>
    <xf numFmtId="0" fontId="28" fillId="2" borderId="5" xfId="0" applyFont="1" applyFill="1" applyBorder="1" applyAlignment="1">
      <alignment horizontal="center" wrapText="1" readingOrder="2"/>
    </xf>
    <xf numFmtId="0" fontId="17" fillId="3" borderId="5" xfId="0" applyFont="1" applyFill="1" applyBorder="1" applyAlignment="1" applyProtection="1">
      <alignment horizontal="center" vertical="center"/>
      <protection hidden="1"/>
    </xf>
    <xf numFmtId="0" fontId="17" fillId="4" borderId="5" xfId="0" applyFont="1" applyFill="1" applyBorder="1" applyAlignment="1" applyProtection="1">
      <alignment horizontal="center" vertical="center"/>
      <protection hidden="1"/>
    </xf>
    <xf numFmtId="0" fontId="18" fillId="0" borderId="0" xfId="0" applyFont="1" applyAlignment="1" applyProtection="1">
      <alignment horizontal="left" vertical="center" wrapText="1" readingOrder="2"/>
      <protection hidden="1"/>
    </xf>
    <xf numFmtId="0" fontId="17" fillId="0" borderId="0" xfId="0" applyFont="1" applyProtection="1">
      <protection hidden="1"/>
    </xf>
    <xf numFmtId="0" fontId="28" fillId="2" borderId="0" xfId="0" applyFont="1" applyFill="1" applyAlignment="1" applyProtection="1">
      <alignment horizontal="center" vertical="center" wrapText="1" readingOrder="2"/>
      <protection hidden="1"/>
    </xf>
    <xf numFmtId="0" fontId="28" fillId="2" borderId="5" xfId="0" applyFont="1" applyFill="1" applyBorder="1" applyAlignment="1" applyProtection="1">
      <alignment horizontal="center" vertical="center" wrapText="1" readingOrder="2"/>
      <protection hidden="1"/>
    </xf>
    <xf numFmtId="0" fontId="18" fillId="0" borderId="0" xfId="0" applyFont="1" applyAlignment="1" applyProtection="1">
      <alignment vertical="center" wrapText="1" readingOrder="1"/>
      <protection hidden="1"/>
    </xf>
    <xf numFmtId="0" fontId="18" fillId="0" borderId="0" xfId="0" applyFont="1" applyAlignment="1" applyProtection="1">
      <alignment horizontal="right" vertical="center" readingOrder="1"/>
      <protection hidden="1"/>
    </xf>
    <xf numFmtId="0" fontId="32" fillId="3" borderId="20" xfId="3" applyFont="1" applyFill="1" applyBorder="1" applyAlignment="1" applyProtection="1">
      <alignment horizontal="right" vertical="center" readingOrder="2"/>
      <protection hidden="1"/>
    </xf>
    <xf numFmtId="167" fontId="16" fillId="4" borderId="1" xfId="1" applyNumberFormat="1" applyFont="1" applyFill="1" applyBorder="1" applyAlignment="1">
      <alignment horizontal="right" vertical="center" indent="1" readingOrder="1"/>
    </xf>
    <xf numFmtId="167" fontId="16" fillId="4" borderId="33" xfId="1" applyNumberFormat="1" applyFont="1" applyFill="1" applyBorder="1" applyAlignment="1">
      <alignment horizontal="right" vertical="center" indent="1" readingOrder="1"/>
    </xf>
    <xf numFmtId="167" fontId="16" fillId="4" borderId="32" xfId="1" applyNumberFormat="1" applyFont="1" applyFill="1" applyBorder="1" applyAlignment="1">
      <alignment horizontal="right" vertical="center" indent="1" readingOrder="1"/>
    </xf>
    <xf numFmtId="167" fontId="16" fillId="4" borderId="13" xfId="1" applyNumberFormat="1" applyFont="1" applyFill="1" applyBorder="1" applyAlignment="1">
      <alignment horizontal="right" vertical="center" indent="1" readingOrder="1"/>
    </xf>
    <xf numFmtId="167" fontId="16" fillId="4" borderId="3" xfId="1" applyNumberFormat="1" applyFont="1" applyFill="1" applyBorder="1" applyAlignment="1">
      <alignment horizontal="right" vertical="center" indent="1" readingOrder="1"/>
    </xf>
    <xf numFmtId="0" fontId="18" fillId="4" borderId="33" xfId="1" applyFont="1" applyFill="1" applyBorder="1" applyAlignment="1">
      <alignment horizontal="left" vertical="center" readingOrder="1"/>
    </xf>
    <xf numFmtId="0" fontId="16" fillId="4" borderId="32" xfId="5" applyFont="1" applyFill="1" applyBorder="1" applyAlignment="1">
      <alignment horizontal="left" vertical="center" wrapText="1" indent="1"/>
    </xf>
    <xf numFmtId="0" fontId="16" fillId="4" borderId="1" xfId="1" applyFont="1" applyFill="1" applyBorder="1" applyAlignment="1">
      <alignment horizontal="center" vertical="center" wrapText="1" readingOrder="1"/>
    </xf>
    <xf numFmtId="0" fontId="16" fillId="4" borderId="32" xfId="1" applyFont="1" applyFill="1" applyBorder="1" applyAlignment="1">
      <alignment horizontal="center" vertical="center" wrapText="1" readingOrder="1"/>
    </xf>
    <xf numFmtId="0" fontId="16" fillId="4" borderId="9" xfId="1" applyFont="1" applyFill="1" applyBorder="1" applyAlignment="1">
      <alignment horizontal="center" vertical="center" wrapText="1" readingOrder="1"/>
    </xf>
    <xf numFmtId="0" fontId="18" fillId="4" borderId="35" xfId="1" applyFont="1" applyFill="1" applyBorder="1" applyAlignment="1">
      <alignment horizontal="left" vertical="center" readingOrder="1"/>
    </xf>
    <xf numFmtId="0" fontId="16" fillId="4" borderId="7" xfId="5" applyFont="1" applyFill="1" applyBorder="1" applyAlignment="1">
      <alignment horizontal="center" vertical="center" wrapText="1" readingOrder="1"/>
    </xf>
    <xf numFmtId="0" fontId="16" fillId="4" borderId="36" xfId="5" applyFont="1" applyFill="1" applyBorder="1" applyAlignment="1">
      <alignment horizontal="center" vertical="center" wrapText="1" readingOrder="1"/>
    </xf>
    <xf numFmtId="0" fontId="16" fillId="4" borderId="34" xfId="5" applyFont="1" applyFill="1" applyBorder="1" applyAlignment="1">
      <alignment horizontal="center" vertical="center" wrapText="1" readingOrder="1"/>
    </xf>
    <xf numFmtId="0" fontId="16" fillId="4" borderId="19" xfId="5" applyFont="1" applyFill="1" applyBorder="1" applyAlignment="1">
      <alignment horizontal="center" vertical="center" wrapText="1" readingOrder="1"/>
    </xf>
    <xf numFmtId="0" fontId="34" fillId="0" borderId="0" xfId="0" applyFont="1" applyAlignment="1" applyProtection="1">
      <alignment horizontal="center" vertical="center" wrapText="1"/>
      <protection hidden="1"/>
    </xf>
    <xf numFmtId="49" fontId="34" fillId="0" borderId="0" xfId="0" applyNumberFormat="1" applyFont="1" applyAlignment="1" applyProtection="1">
      <alignment horizontal="center" vertical="center" wrapText="1"/>
      <protection hidden="1"/>
    </xf>
    <xf numFmtId="0" fontId="15" fillId="2" borderId="3" xfId="5" applyFont="1" applyFill="1" applyBorder="1" applyAlignment="1">
      <alignment horizontal="center" vertical="center" wrapText="1" readingOrder="2"/>
    </xf>
    <xf numFmtId="0" fontId="15" fillId="2" borderId="4" xfId="5" applyFont="1" applyFill="1" applyBorder="1" applyAlignment="1">
      <alignment horizontal="center" vertical="center" wrapText="1"/>
    </xf>
    <xf numFmtId="0" fontId="15" fillId="2" borderId="5" xfId="5" applyFont="1" applyFill="1" applyBorder="1" applyAlignment="1">
      <alignment horizontal="center" vertical="center" wrapText="1" readingOrder="2"/>
    </xf>
    <xf numFmtId="0" fontId="15" fillId="2" borderId="7" xfId="5" applyFont="1" applyFill="1" applyBorder="1" applyAlignment="1">
      <alignment horizontal="center" vertical="center" wrapText="1"/>
    </xf>
    <xf numFmtId="0" fontId="15" fillId="2" borderId="11" xfId="5" applyFont="1" applyFill="1" applyBorder="1" applyAlignment="1">
      <alignment horizontal="center" vertical="center" wrapText="1"/>
    </xf>
    <xf numFmtId="0" fontId="15" fillId="2" borderId="10" xfId="5" applyFont="1" applyFill="1" applyBorder="1" applyAlignment="1">
      <alignment horizontal="center" vertical="center" wrapText="1"/>
    </xf>
    <xf numFmtId="0" fontId="15" fillId="2" borderId="5" xfId="5" applyFont="1" applyFill="1" applyBorder="1" applyAlignment="1">
      <alignment horizontal="center" vertical="center" wrapText="1"/>
    </xf>
    <xf numFmtId="0" fontId="15" fillId="2" borderId="1" xfId="5" applyFont="1" applyFill="1" applyBorder="1" applyAlignment="1">
      <alignment horizontal="center" vertical="center" wrapText="1"/>
    </xf>
    <xf numFmtId="0" fontId="15" fillId="2" borderId="6" xfId="5" applyFont="1" applyFill="1" applyBorder="1" applyAlignment="1">
      <alignment horizontal="center" vertical="center" wrapText="1" readingOrder="2"/>
    </xf>
    <xf numFmtId="0" fontId="15" fillId="2" borderId="22" xfId="5" applyFont="1" applyFill="1" applyBorder="1" applyAlignment="1">
      <alignment horizontal="center" vertical="center" wrapText="1" readingOrder="2"/>
    </xf>
    <xf numFmtId="0" fontId="15" fillId="2" borderId="4" xfId="5" applyFont="1" applyFill="1" applyBorder="1" applyAlignment="1">
      <alignment horizontal="center" vertical="center" wrapText="1" readingOrder="2"/>
    </xf>
    <xf numFmtId="0" fontId="15" fillId="2" borderId="6" xfId="5" applyFont="1" applyFill="1" applyBorder="1" applyAlignment="1">
      <alignment horizontal="center" vertical="center" wrapText="1" readingOrder="1"/>
    </xf>
    <xf numFmtId="0" fontId="15" fillId="2" borderId="5" xfId="5" applyFont="1" applyFill="1" applyBorder="1" applyAlignment="1">
      <alignment horizontal="center" vertical="center" wrapText="1" readingOrder="1"/>
    </xf>
    <xf numFmtId="0" fontId="15" fillId="2" borderId="8" xfId="5" applyFont="1" applyFill="1" applyBorder="1" applyAlignment="1">
      <alignment horizontal="center" vertical="center" wrapText="1" readingOrder="1"/>
    </xf>
    <xf numFmtId="0" fontId="15" fillId="2" borderId="3" xfId="5" applyFont="1" applyFill="1" applyBorder="1" applyAlignment="1">
      <alignment horizontal="center" vertical="center" wrapText="1" readingOrder="1"/>
    </xf>
    <xf numFmtId="0" fontId="15" fillId="2" borderId="21" xfId="5" applyFont="1" applyFill="1" applyBorder="1" applyAlignment="1">
      <alignment horizontal="center" vertical="center" wrapText="1" readingOrder="2"/>
    </xf>
    <xf numFmtId="0" fontId="15" fillId="2" borderId="0" xfId="5" applyFont="1" applyFill="1" applyAlignment="1">
      <alignment horizontal="center" vertical="center" wrapText="1" readingOrder="2"/>
    </xf>
    <xf numFmtId="0" fontId="20" fillId="2" borderId="5" xfId="1" applyFont="1" applyFill="1" applyBorder="1" applyAlignment="1">
      <alignment horizontal="center" vertical="center" wrapText="1" readingOrder="2"/>
    </xf>
    <xf numFmtId="0" fontId="15" fillId="2" borderId="3" xfId="1" applyFont="1" applyFill="1" applyBorder="1" applyAlignment="1">
      <alignment horizontal="center" vertical="center" wrapText="1" readingOrder="2"/>
    </xf>
    <xf numFmtId="0" fontId="28" fillId="2" borderId="3" xfId="5" applyFont="1" applyFill="1" applyBorder="1" applyAlignment="1">
      <alignment horizontal="center" vertical="center" wrapText="1" readingOrder="2"/>
    </xf>
    <xf numFmtId="0" fontId="29" fillId="2" borderId="4" xfId="5" applyFont="1" applyFill="1" applyBorder="1" applyAlignment="1">
      <alignment horizontal="center" vertical="center" wrapText="1" readingOrder="1"/>
    </xf>
    <xf numFmtId="0" fontId="15" fillId="2" borderId="7" xfId="1" quotePrefix="1" applyFont="1" applyFill="1" applyBorder="1" applyAlignment="1">
      <alignment horizontal="center" vertical="center" readingOrder="2"/>
    </xf>
    <xf numFmtId="0" fontId="15" fillId="2" borderId="10" xfId="1" quotePrefix="1" applyFont="1" applyFill="1" applyBorder="1" applyAlignment="1">
      <alignment horizontal="center" vertical="center" readingOrder="2"/>
    </xf>
    <xf numFmtId="0" fontId="15" fillId="2" borderId="4" xfId="1" applyFont="1" applyFill="1" applyBorder="1" applyAlignment="1">
      <alignment horizontal="right" vertical="center" wrapText="1" indent="1" readingOrder="2"/>
    </xf>
    <xf numFmtId="0" fontId="15" fillId="2" borderId="11" xfId="1" quotePrefix="1" applyFont="1" applyFill="1" applyBorder="1" applyAlignment="1">
      <alignment horizontal="center" vertical="center" readingOrder="2"/>
    </xf>
    <xf numFmtId="0" fontId="28" fillId="2" borderId="5" xfId="5" applyFont="1" applyFill="1" applyBorder="1" applyAlignment="1">
      <alignment horizontal="center" vertical="center" wrapText="1" readingOrder="2"/>
    </xf>
    <xf numFmtId="0" fontId="15" fillId="2" borderId="5" xfId="1" applyFont="1" applyFill="1" applyBorder="1" applyAlignment="1">
      <alignment horizontal="center" wrapText="1" readingOrder="2"/>
    </xf>
    <xf numFmtId="0" fontId="15" fillId="2" borderId="4" xfId="1" quotePrefix="1" applyFont="1" applyFill="1" applyBorder="1" applyAlignment="1">
      <alignment horizontal="center" vertical="center" wrapText="1" readingOrder="2"/>
    </xf>
    <xf numFmtId="0" fontId="15" fillId="2" borderId="5" xfId="1" quotePrefix="1" applyFont="1" applyFill="1" applyBorder="1" applyAlignment="1">
      <alignment horizontal="center" vertical="center" readingOrder="2"/>
    </xf>
    <xf numFmtId="0" fontId="15" fillId="2" borderId="5" xfId="1" quotePrefix="1" applyFont="1" applyFill="1" applyBorder="1" applyAlignment="1">
      <alignment horizontal="center" vertical="center" wrapText="1" readingOrder="2"/>
    </xf>
    <xf numFmtId="0" fontId="15" fillId="2" borderId="7" xfId="1" quotePrefix="1" applyFont="1" applyFill="1" applyBorder="1" applyAlignment="1">
      <alignment horizontal="center" vertical="center" wrapText="1" readingOrder="2"/>
    </xf>
    <xf numFmtId="0" fontId="15" fillId="2" borderId="10" xfId="1" quotePrefix="1" applyFont="1" applyFill="1" applyBorder="1" applyAlignment="1">
      <alignment horizontal="center" vertical="center" wrapText="1" readingOrder="2"/>
    </xf>
    <xf numFmtId="0" fontId="15" fillId="2" borderId="5" xfId="5" applyFont="1" applyFill="1" applyBorder="1" applyAlignment="1">
      <alignment horizontal="center" wrapText="1" readingOrder="2"/>
    </xf>
    <xf numFmtId="0" fontId="28" fillId="2" borderId="7" xfId="0" applyFont="1" applyFill="1" applyBorder="1" applyAlignment="1">
      <alignment horizontal="center" vertical="center" wrapText="1" readingOrder="2"/>
    </xf>
    <xf numFmtId="0" fontId="28" fillId="2" borderId="10" xfId="0" applyFont="1" applyFill="1" applyBorder="1" applyAlignment="1">
      <alignment horizontal="center" vertical="center" wrapText="1" readingOrder="2"/>
    </xf>
    <xf numFmtId="0" fontId="28" fillId="2" borderId="0" xfId="0" applyFont="1" applyFill="1" applyAlignment="1">
      <alignment horizontal="center" vertical="center" wrapText="1" readingOrder="2"/>
    </xf>
    <xf numFmtId="0" fontId="28" fillId="2" borderId="0" xfId="0" applyFont="1" applyFill="1" applyAlignment="1">
      <alignment horizontal="center" vertical="center" readingOrder="2"/>
    </xf>
    <xf numFmtId="0" fontId="28" fillId="2" borderId="11" xfId="0" applyFont="1" applyFill="1" applyBorder="1" applyAlignment="1">
      <alignment horizontal="center" vertical="center" wrapText="1" readingOrder="2"/>
    </xf>
    <xf numFmtId="0" fontId="17" fillId="0" borderId="0" xfId="0" applyFont="1" applyAlignment="1" applyProtection="1">
      <alignment horizontal="right" readingOrder="2"/>
      <protection hidden="1"/>
    </xf>
    <xf numFmtId="0" fontId="28" fillId="2" borderId="0" xfId="0" applyFont="1" applyFill="1" applyAlignment="1" applyProtection="1">
      <alignment horizontal="center" vertical="center" wrapText="1"/>
      <protection hidden="1"/>
    </xf>
    <xf numFmtId="0" fontId="28" fillId="2" borderId="4" xfId="0" applyFont="1" applyFill="1" applyBorder="1" applyAlignment="1" applyProtection="1">
      <alignment horizontal="center" vertical="center" wrapText="1" readingOrder="2"/>
      <protection hidden="1"/>
    </xf>
    <xf numFmtId="0" fontId="28" fillId="2" borderId="0" xfId="0" applyFont="1" applyFill="1" applyAlignment="1" applyProtection="1">
      <alignment horizontal="center" vertical="center" wrapText="1" readingOrder="2"/>
      <protection hidden="1"/>
    </xf>
    <xf numFmtId="0" fontId="16" fillId="3" borderId="0" xfId="0" applyFont="1" applyFill="1" applyAlignment="1" applyProtection="1">
      <alignment horizontal="right" vertical="center"/>
      <protection hidden="1"/>
    </xf>
    <xf numFmtId="3" fontId="16" fillId="3" borderId="0" xfId="0" applyNumberFormat="1" applyFont="1" applyFill="1" applyAlignment="1" applyProtection="1">
      <alignment horizontal="right" vertical="center" indent="1"/>
      <protection hidden="1"/>
    </xf>
    <xf numFmtId="0" fontId="16" fillId="3" borderId="4" xfId="0" applyFont="1" applyFill="1" applyBorder="1" applyAlignment="1" applyProtection="1">
      <alignment horizontal="right" vertical="center"/>
      <protection hidden="1"/>
    </xf>
    <xf numFmtId="3" fontId="16" fillId="3" borderId="5" xfId="0" applyNumberFormat="1" applyFont="1" applyFill="1" applyBorder="1" applyAlignment="1" applyProtection="1">
      <alignment horizontal="right" vertical="center" indent="1"/>
      <protection hidden="1"/>
    </xf>
    <xf numFmtId="0" fontId="16" fillId="3" borderId="0" xfId="0" applyFont="1" applyFill="1" applyAlignment="1" applyProtection="1">
      <alignment horizontal="left" vertical="center"/>
      <protection hidden="1"/>
    </xf>
    <xf numFmtId="0" fontId="16" fillId="3" borderId="4" xfId="0" applyFont="1" applyFill="1" applyBorder="1" applyAlignment="1" applyProtection="1">
      <alignment horizontal="left" vertical="center"/>
      <protection hidden="1"/>
    </xf>
    <xf numFmtId="0" fontId="16" fillId="4" borderId="0" xfId="0" applyFont="1" applyFill="1" applyAlignment="1" applyProtection="1">
      <alignment horizontal="right" vertical="center"/>
      <protection hidden="1"/>
    </xf>
    <xf numFmtId="3" fontId="16" fillId="4" borderId="0" xfId="0" applyNumberFormat="1" applyFont="1" applyFill="1" applyAlignment="1" applyProtection="1">
      <alignment horizontal="right" vertical="center" indent="1"/>
      <protection hidden="1"/>
    </xf>
    <xf numFmtId="0" fontId="16" fillId="4" borderId="4" xfId="0" applyFont="1" applyFill="1" applyBorder="1" applyAlignment="1" applyProtection="1">
      <alignment horizontal="right" vertical="center"/>
      <protection hidden="1"/>
    </xf>
    <xf numFmtId="3" fontId="16" fillId="4" borderId="5" xfId="0" applyNumberFormat="1" applyFont="1" applyFill="1" applyBorder="1" applyAlignment="1" applyProtection="1">
      <alignment horizontal="right" vertical="center" indent="1"/>
      <protection hidden="1"/>
    </xf>
    <xf numFmtId="0" fontId="16" fillId="4" borderId="0" xfId="0" applyFont="1" applyFill="1" applyAlignment="1" applyProtection="1">
      <alignment horizontal="left" vertical="center"/>
      <protection hidden="1"/>
    </xf>
    <xf numFmtId="0" fontId="16" fillId="4" borderId="4" xfId="0" applyFont="1" applyFill="1" applyBorder="1" applyAlignment="1" applyProtection="1">
      <alignment horizontal="left" vertical="center"/>
      <protection hidden="1"/>
    </xf>
    <xf numFmtId="0" fontId="15" fillId="2" borderId="0" xfId="0" applyFont="1" applyFill="1" applyAlignment="1" applyProtection="1">
      <alignment horizontal="center" vertical="center"/>
      <protection locked="0" hidden="1"/>
    </xf>
    <xf numFmtId="0" fontId="20" fillId="2" borderId="3" xfId="5" applyFont="1" applyFill="1" applyBorder="1" applyAlignment="1">
      <alignment horizontal="center" vertical="center" wrapText="1" readingOrder="2"/>
    </xf>
    <xf numFmtId="0" fontId="35" fillId="9" borderId="0" xfId="0" applyFont="1" applyFill="1" applyAlignment="1">
      <alignment horizontal="center"/>
    </xf>
  </cellXfs>
  <cellStyles count="15">
    <cellStyle name="Comma" xfId="14" builtinId="3"/>
    <cellStyle name="Comma 2" xfId="8" xr:uid="{CBEFBBF5-F50B-4408-8A77-9F8D71F71938}"/>
    <cellStyle name="Hyperlink" xfId="3" builtinId="8"/>
    <cellStyle name="Normal" xfId="0" builtinId="0"/>
    <cellStyle name="Normal 2" xfId="1" xr:uid="{00000000-0005-0000-0000-000002000000}"/>
    <cellStyle name="Normal 2 2" xfId="5" xr:uid="{00000000-0005-0000-0000-000003000000}"/>
    <cellStyle name="Normal 2 2 2" xfId="12" xr:uid="{4C27440A-DFAF-4DE7-811E-32418DF5FA16}"/>
    <cellStyle name="Normal 2 3" xfId="13" xr:uid="{F29DC1D3-5748-4A83-B6F3-49BD5B8EA2FD}"/>
    <cellStyle name="Normal 3" xfId="2" xr:uid="{00000000-0005-0000-0000-000004000000}"/>
    <cellStyle name="Normal 4" xfId="4" xr:uid="{00000000-0005-0000-0000-000005000000}"/>
    <cellStyle name="Normal 5" xfId="10" xr:uid="{338627B2-4C1B-4A87-93BD-6B19F85F199B}"/>
    <cellStyle name="Percent" xfId="11" builtinId="5"/>
    <cellStyle name="Percent 2" xfId="9" xr:uid="{D3DDB57B-78E8-46F6-A22B-7D535D886799}"/>
    <cellStyle name="ارتباط تشعبي 2" xfId="7" xr:uid="{00000000-0005-0000-0000-000006000000}"/>
    <cellStyle name="عادي 2" xfId="6" xr:uid="{00000000-0005-0000-0000-000007000000}"/>
  </cellStyles>
  <dxfs count="4">
    <dxf>
      <font>
        <color rgb="FFC00000"/>
      </font>
    </dxf>
    <dxf>
      <fill>
        <patternFill>
          <bgColor rgb="FFE6E9F0"/>
        </patternFill>
      </fill>
    </dxf>
    <dxf>
      <fill>
        <patternFill>
          <bgColor rgb="FFF0F2F6"/>
        </patternFill>
      </fill>
    </dxf>
    <dxf>
      <border>
        <bottom style="medium">
          <color theme="0" tint="-0.499984740745262"/>
        </bottom>
      </border>
    </dxf>
  </dxfs>
  <tableStyles count="1" defaultTableStyle="TableStyleMedium2" defaultPivotStyle="PivotStyleLight16">
    <tableStyle name="نمط الجدول 1" pivot="0" count="3" xr9:uid="{97FBEABC-DFE7-4F05-AEE1-266C9DBCC218}">
      <tableStyleElement type="wholeTable" dxfId="3"/>
      <tableStyleElement type="firstRowStripe" dxfId="2"/>
      <tableStyleElement type="secondRowStripe" dxfId="1"/>
    </tableStyle>
  </tableStyles>
  <colors>
    <mruColors>
      <color rgb="FF9BA8C2"/>
      <color rgb="FF0099BF"/>
      <color rgb="FFE2EFF4"/>
      <color rgb="FFC8E2EC"/>
      <color rgb="FF474D9B"/>
      <color rgb="FFE6E9F0"/>
      <color rgb="FFF0F2F6"/>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png"/><Relationship Id="rId4" Type="http://schemas.openxmlformats.org/officeDocument/2006/relationships/image" Target="../media/image3.sv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66675</xdr:rowOff>
    </xdr:from>
    <xdr:to>
      <xdr:col>1</xdr:col>
      <xdr:colOff>1449705</xdr:colOff>
      <xdr:row>0</xdr:row>
      <xdr:rowOff>628650</xdr:rowOff>
    </xdr:to>
    <xdr:pic>
      <xdr:nvPicPr>
        <xdr:cNvPr id="5" name="Picture 4">
          <a:extLst>
            <a:ext uri="{FF2B5EF4-FFF2-40B4-BE49-F238E27FC236}">
              <a16:creationId xmlns:a16="http://schemas.microsoft.com/office/drawing/2014/main" id="{5AB25A04-C771-4C6F-AD9F-CB706D9E1A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1870" y="66675"/>
          <a:ext cx="1876425" cy="550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57626</xdr:colOff>
      <xdr:row>0</xdr:row>
      <xdr:rowOff>646747</xdr:rowOff>
    </xdr:to>
    <xdr:pic>
      <xdr:nvPicPr>
        <xdr:cNvPr id="2" name="Picture 1">
          <a:extLst>
            <a:ext uri="{FF2B5EF4-FFF2-40B4-BE49-F238E27FC236}">
              <a16:creationId xmlns:a16="http://schemas.microsoft.com/office/drawing/2014/main" id="{96A68A65-9462-4476-AAB3-7068AEE24F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34135" y="91440"/>
          <a:ext cx="187261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607217</xdr:colOff>
      <xdr:row>0</xdr:row>
      <xdr:rowOff>95250</xdr:rowOff>
    </xdr:from>
    <xdr:to>
      <xdr:col>18</xdr:col>
      <xdr:colOff>-1</xdr:colOff>
      <xdr:row>0</xdr:row>
      <xdr:rowOff>552450</xdr:rowOff>
    </xdr:to>
    <xdr:grpSp>
      <xdr:nvGrpSpPr>
        <xdr:cNvPr id="3" name="Group 2">
          <a:hlinkClick xmlns:r="http://schemas.openxmlformats.org/officeDocument/2006/relationships" r:id="rId2"/>
          <a:extLst>
            <a:ext uri="{FF2B5EF4-FFF2-40B4-BE49-F238E27FC236}">
              <a16:creationId xmlns:a16="http://schemas.microsoft.com/office/drawing/2014/main" id="{CFF78D29-133B-4290-87A4-23D0C40E4423}"/>
            </a:ext>
          </a:extLst>
        </xdr:cNvPr>
        <xdr:cNvGrpSpPr/>
      </xdr:nvGrpSpPr>
      <xdr:grpSpPr>
        <a:xfrm>
          <a:off x="171451" y="95250"/>
          <a:ext cx="1297782" cy="457200"/>
          <a:chOff x="11481248310" y="167640"/>
          <a:chExt cx="1184910" cy="461010"/>
        </a:xfrm>
      </xdr:grpSpPr>
      <xdr:sp macro="" textlink="">
        <xdr:nvSpPr>
          <xdr:cNvPr id="4" name="Rectangle: Rounded Corners 3">
            <a:extLst>
              <a:ext uri="{FF2B5EF4-FFF2-40B4-BE49-F238E27FC236}">
                <a16:creationId xmlns:a16="http://schemas.microsoft.com/office/drawing/2014/main" id="{E8DB5A80-9D19-40DF-83F7-D7C36C8925A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25A8270E-AC1A-4602-8816-2E7C010DC7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53816</xdr:colOff>
      <xdr:row>0</xdr:row>
      <xdr:rowOff>627697</xdr:rowOff>
    </xdr:to>
    <xdr:pic>
      <xdr:nvPicPr>
        <xdr:cNvPr id="2" name="Picture 1">
          <a:extLst>
            <a:ext uri="{FF2B5EF4-FFF2-40B4-BE49-F238E27FC236}">
              <a16:creationId xmlns:a16="http://schemas.microsoft.com/office/drawing/2014/main" id="{463CAB12-9E9E-4FA4-A142-FF222F331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6234" y="91440"/>
          <a:ext cx="1882616"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607219</xdr:colOff>
      <xdr:row>0</xdr:row>
      <xdr:rowOff>91440</xdr:rowOff>
    </xdr:from>
    <xdr:to>
      <xdr:col>14</xdr:col>
      <xdr:colOff>2</xdr:colOff>
      <xdr:row>0</xdr:row>
      <xdr:rowOff>548640</xdr:rowOff>
    </xdr:to>
    <xdr:grpSp>
      <xdr:nvGrpSpPr>
        <xdr:cNvPr id="3" name="Group 2">
          <a:hlinkClick xmlns:r="http://schemas.openxmlformats.org/officeDocument/2006/relationships" r:id="rId2"/>
          <a:extLst>
            <a:ext uri="{FF2B5EF4-FFF2-40B4-BE49-F238E27FC236}">
              <a16:creationId xmlns:a16="http://schemas.microsoft.com/office/drawing/2014/main" id="{79CB70B3-F80D-4668-9E88-CB2BD48AA296}"/>
            </a:ext>
          </a:extLst>
        </xdr:cNvPr>
        <xdr:cNvGrpSpPr/>
      </xdr:nvGrpSpPr>
      <xdr:grpSpPr>
        <a:xfrm>
          <a:off x="171448" y="91440"/>
          <a:ext cx="1297783" cy="457200"/>
          <a:chOff x="11481248310" y="167640"/>
          <a:chExt cx="1184910" cy="461010"/>
        </a:xfrm>
      </xdr:grpSpPr>
      <xdr:sp macro="" textlink="">
        <xdr:nvSpPr>
          <xdr:cNvPr id="4" name="Rectangle: Rounded Corners 3">
            <a:extLst>
              <a:ext uri="{FF2B5EF4-FFF2-40B4-BE49-F238E27FC236}">
                <a16:creationId xmlns:a16="http://schemas.microsoft.com/office/drawing/2014/main" id="{19D96292-7FBF-4553-9018-C2CCC1283E26}"/>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0346C100-6D3C-4890-B536-6578764C6D1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1</xdr:col>
      <xdr:colOff>973455</xdr:colOff>
      <xdr:row>0</xdr:row>
      <xdr:rowOff>630555</xdr:rowOff>
    </xdr:to>
    <xdr:pic>
      <xdr:nvPicPr>
        <xdr:cNvPr id="2" name="Picture 1">
          <a:extLst>
            <a:ext uri="{FF2B5EF4-FFF2-40B4-BE49-F238E27FC236}">
              <a16:creationId xmlns:a16="http://schemas.microsoft.com/office/drawing/2014/main" id="{0467551B-C53C-49C2-948A-9115B225CC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26282275" y="76200"/>
          <a:ext cx="18764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123825</xdr:colOff>
      <xdr:row>0</xdr:row>
      <xdr:rowOff>104775</xdr:rowOff>
    </xdr:from>
    <xdr:to>
      <xdr:col>3</xdr:col>
      <xdr:colOff>1322070</xdr:colOff>
      <xdr:row>0</xdr:row>
      <xdr:rowOff>561975</xdr:rowOff>
    </xdr:to>
    <xdr:grpSp>
      <xdr:nvGrpSpPr>
        <xdr:cNvPr id="3" name="Group 2">
          <a:hlinkClick xmlns:r="http://schemas.openxmlformats.org/officeDocument/2006/relationships" r:id="rId2"/>
          <a:extLst>
            <a:ext uri="{FF2B5EF4-FFF2-40B4-BE49-F238E27FC236}">
              <a16:creationId xmlns:a16="http://schemas.microsoft.com/office/drawing/2014/main" id="{1D8BF924-2866-4AC5-8978-30D217C83B40}"/>
            </a:ext>
          </a:extLst>
        </xdr:cNvPr>
        <xdr:cNvGrpSpPr/>
      </xdr:nvGrpSpPr>
      <xdr:grpSpPr>
        <a:xfrm>
          <a:off x="11354741070" y="104775"/>
          <a:ext cx="1198245" cy="457200"/>
          <a:chOff x="11481248310" y="167640"/>
          <a:chExt cx="1184910" cy="461010"/>
        </a:xfrm>
      </xdr:grpSpPr>
      <xdr:sp macro="" textlink="">
        <xdr:nvSpPr>
          <xdr:cNvPr id="4" name="Rectangle: Rounded Corners 3">
            <a:extLst>
              <a:ext uri="{FF2B5EF4-FFF2-40B4-BE49-F238E27FC236}">
                <a16:creationId xmlns:a16="http://schemas.microsoft.com/office/drawing/2014/main" id="{E4C91160-CE05-4545-ADA8-93BE748C6FA0}"/>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33B01D08-31B9-4947-971C-05D2582B59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1</xdr:col>
      <xdr:colOff>1466850</xdr:colOff>
      <xdr:row>0</xdr:row>
      <xdr:rowOff>638175</xdr:rowOff>
    </xdr:to>
    <xdr:pic>
      <xdr:nvPicPr>
        <xdr:cNvPr id="2" name="Picture 1">
          <a:extLst>
            <a:ext uri="{FF2B5EF4-FFF2-40B4-BE49-F238E27FC236}">
              <a16:creationId xmlns:a16="http://schemas.microsoft.com/office/drawing/2014/main" id="{DE682E09-CC6E-4C6E-9EEA-410BB60497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47985" y="91440"/>
          <a:ext cx="187261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2312670</xdr:colOff>
      <xdr:row>0</xdr:row>
      <xdr:rowOff>91440</xdr:rowOff>
    </xdr:from>
    <xdr:to>
      <xdr:col>8</xdr:col>
      <xdr:colOff>457200</xdr:colOff>
      <xdr:row>0</xdr:row>
      <xdr:rowOff>548640</xdr:rowOff>
    </xdr:to>
    <xdr:grpSp>
      <xdr:nvGrpSpPr>
        <xdr:cNvPr id="3" name="Group 2">
          <a:hlinkClick xmlns:r="http://schemas.openxmlformats.org/officeDocument/2006/relationships" r:id="rId2"/>
          <a:extLst>
            <a:ext uri="{FF2B5EF4-FFF2-40B4-BE49-F238E27FC236}">
              <a16:creationId xmlns:a16="http://schemas.microsoft.com/office/drawing/2014/main" id="{A0A353A1-0BFB-4882-BEDC-1F917930E3C5}"/>
            </a:ext>
          </a:extLst>
        </xdr:cNvPr>
        <xdr:cNvGrpSpPr/>
      </xdr:nvGrpSpPr>
      <xdr:grpSpPr>
        <a:xfrm>
          <a:off x="114300" y="91440"/>
          <a:ext cx="1192530" cy="457200"/>
          <a:chOff x="11481248310" y="167640"/>
          <a:chExt cx="1184910" cy="461010"/>
        </a:xfrm>
      </xdr:grpSpPr>
      <xdr:sp macro="" textlink="">
        <xdr:nvSpPr>
          <xdr:cNvPr id="4" name="Rectangle: Rounded Corners 3">
            <a:extLst>
              <a:ext uri="{FF2B5EF4-FFF2-40B4-BE49-F238E27FC236}">
                <a16:creationId xmlns:a16="http://schemas.microsoft.com/office/drawing/2014/main" id="{3DD88843-CA2F-44ED-8897-0DA94D29A64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71A1137-5094-459C-BD0B-BD60A5CE2D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1598295</xdr:colOff>
      <xdr:row>0</xdr:row>
      <xdr:rowOff>638175</xdr:rowOff>
    </xdr:to>
    <xdr:pic>
      <xdr:nvPicPr>
        <xdr:cNvPr id="2" name="Picture 1">
          <a:extLst>
            <a:ext uri="{FF2B5EF4-FFF2-40B4-BE49-F238E27FC236}">
              <a16:creationId xmlns:a16="http://schemas.microsoft.com/office/drawing/2014/main" id="{F5C2D0B3-1234-4B87-A5B4-C00E99C6FB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2580" y="102870"/>
          <a:ext cx="187833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1364910</xdr:colOff>
      <xdr:row>0</xdr:row>
      <xdr:rowOff>59055</xdr:rowOff>
    </xdr:from>
    <xdr:to>
      <xdr:col>9</xdr:col>
      <xdr:colOff>19050</xdr:colOff>
      <xdr:row>0</xdr:row>
      <xdr:rowOff>516255</xdr:rowOff>
    </xdr:to>
    <xdr:grpSp>
      <xdr:nvGrpSpPr>
        <xdr:cNvPr id="3" name="Group 2">
          <a:hlinkClick xmlns:r="http://schemas.openxmlformats.org/officeDocument/2006/relationships" r:id="rId2"/>
          <a:extLst>
            <a:ext uri="{FF2B5EF4-FFF2-40B4-BE49-F238E27FC236}">
              <a16:creationId xmlns:a16="http://schemas.microsoft.com/office/drawing/2014/main" id="{3895ADEC-F33E-49E7-8BF9-B2CAA3AACB94}"/>
            </a:ext>
          </a:extLst>
        </xdr:cNvPr>
        <xdr:cNvGrpSpPr/>
      </xdr:nvGrpSpPr>
      <xdr:grpSpPr>
        <a:xfrm>
          <a:off x="102870" y="59055"/>
          <a:ext cx="1542120" cy="457200"/>
          <a:chOff x="11481248310" y="167640"/>
          <a:chExt cx="1184910" cy="461010"/>
        </a:xfrm>
      </xdr:grpSpPr>
      <xdr:sp macro="" textlink="">
        <xdr:nvSpPr>
          <xdr:cNvPr id="4" name="Rectangle: Rounded Corners 3">
            <a:extLst>
              <a:ext uri="{FF2B5EF4-FFF2-40B4-BE49-F238E27FC236}">
                <a16:creationId xmlns:a16="http://schemas.microsoft.com/office/drawing/2014/main" id="{82B0FA91-10CD-4158-A65C-788F974540E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D6119326-D163-41A6-9FC5-D7DFFB83DC6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0</xdr:row>
      <xdr:rowOff>59055</xdr:rowOff>
    </xdr:from>
    <xdr:to>
      <xdr:col>1</xdr:col>
      <xdr:colOff>1424940</xdr:colOff>
      <xdr:row>0</xdr:row>
      <xdr:rowOff>624840</xdr:rowOff>
    </xdr:to>
    <xdr:pic>
      <xdr:nvPicPr>
        <xdr:cNvPr id="2" name="Picture 1">
          <a:extLst>
            <a:ext uri="{FF2B5EF4-FFF2-40B4-BE49-F238E27FC236}">
              <a16:creationId xmlns:a16="http://schemas.microsoft.com/office/drawing/2014/main" id="{1997EEAE-4560-49E4-85F7-44DB8ED047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1060" y="55245"/>
          <a:ext cx="1884045" cy="569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1306830</xdr:colOff>
      <xdr:row>0</xdr:row>
      <xdr:rowOff>78105</xdr:rowOff>
    </xdr:from>
    <xdr:to>
      <xdr:col>9</xdr:col>
      <xdr:colOff>9525</xdr:colOff>
      <xdr:row>0</xdr:row>
      <xdr:rowOff>535305</xdr:rowOff>
    </xdr:to>
    <xdr:grpSp>
      <xdr:nvGrpSpPr>
        <xdr:cNvPr id="3" name="Group 2">
          <a:hlinkClick xmlns:r="http://schemas.openxmlformats.org/officeDocument/2006/relationships" r:id="rId2"/>
          <a:extLst>
            <a:ext uri="{FF2B5EF4-FFF2-40B4-BE49-F238E27FC236}">
              <a16:creationId xmlns:a16="http://schemas.microsoft.com/office/drawing/2014/main" id="{77D64DF1-1D8E-499F-A121-FEF9151968DA}"/>
            </a:ext>
          </a:extLst>
        </xdr:cNvPr>
        <xdr:cNvGrpSpPr/>
      </xdr:nvGrpSpPr>
      <xdr:grpSpPr>
        <a:xfrm>
          <a:off x="211455" y="78105"/>
          <a:ext cx="1179195" cy="457200"/>
          <a:chOff x="11481248310" y="167640"/>
          <a:chExt cx="1184910" cy="461010"/>
        </a:xfrm>
      </xdr:grpSpPr>
      <xdr:sp macro="" textlink="">
        <xdr:nvSpPr>
          <xdr:cNvPr id="4" name="Rectangle: Rounded Corners 3">
            <a:extLst>
              <a:ext uri="{FF2B5EF4-FFF2-40B4-BE49-F238E27FC236}">
                <a16:creationId xmlns:a16="http://schemas.microsoft.com/office/drawing/2014/main" id="{242674F4-23CE-4D8B-92C5-0193A53056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7917B99-D218-4CB3-AC1E-E6A0FFCECA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1</xdr:col>
      <xdr:colOff>586740</xdr:colOff>
      <xdr:row>0</xdr:row>
      <xdr:rowOff>571500</xdr:rowOff>
    </xdr:to>
    <xdr:pic>
      <xdr:nvPicPr>
        <xdr:cNvPr id="2" name="Picture 1">
          <a:extLst>
            <a:ext uri="{FF2B5EF4-FFF2-40B4-BE49-F238E27FC236}">
              <a16:creationId xmlns:a16="http://schemas.microsoft.com/office/drawing/2014/main" id="{CEDB90F7-8A68-4683-A63F-9D9FAAC2F3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35050" y="49530"/>
          <a:ext cx="1868805" cy="539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417195</xdr:colOff>
      <xdr:row>0</xdr:row>
      <xdr:rowOff>78105</xdr:rowOff>
    </xdr:from>
    <xdr:to>
      <xdr:col>14</xdr:col>
      <xdr:colOff>40005</xdr:colOff>
      <xdr:row>0</xdr:row>
      <xdr:rowOff>535305</xdr:rowOff>
    </xdr:to>
    <xdr:grpSp>
      <xdr:nvGrpSpPr>
        <xdr:cNvPr id="3" name="Group 2">
          <a:hlinkClick xmlns:r="http://schemas.openxmlformats.org/officeDocument/2006/relationships" r:id="rId2"/>
          <a:extLst>
            <a:ext uri="{FF2B5EF4-FFF2-40B4-BE49-F238E27FC236}">
              <a16:creationId xmlns:a16="http://schemas.microsoft.com/office/drawing/2014/main" id="{B235A52D-25B1-42FF-91B4-5AB9B21E6FE6}"/>
            </a:ext>
          </a:extLst>
        </xdr:cNvPr>
        <xdr:cNvGrpSpPr/>
      </xdr:nvGrpSpPr>
      <xdr:grpSpPr>
        <a:xfrm>
          <a:off x="121117995" y="78105"/>
          <a:ext cx="1223010" cy="457200"/>
          <a:chOff x="11481248310" y="167640"/>
          <a:chExt cx="1184910" cy="461010"/>
        </a:xfrm>
      </xdr:grpSpPr>
      <xdr:sp macro="" textlink="">
        <xdr:nvSpPr>
          <xdr:cNvPr id="4" name="Rectangle: Rounded Corners 3">
            <a:extLst>
              <a:ext uri="{FF2B5EF4-FFF2-40B4-BE49-F238E27FC236}">
                <a16:creationId xmlns:a16="http://schemas.microsoft.com/office/drawing/2014/main" id="{E2C11EC8-1BDD-4E06-A92A-3B3784A5EDA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96E81AC1-D1DF-49FD-87CD-FC5B6DE798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55245</xdr:colOff>
      <xdr:row>0</xdr:row>
      <xdr:rowOff>53340</xdr:rowOff>
    </xdr:from>
    <xdr:to>
      <xdr:col>1</xdr:col>
      <xdr:colOff>1407795</xdr:colOff>
      <xdr:row>0</xdr:row>
      <xdr:rowOff>596265</xdr:rowOff>
    </xdr:to>
    <xdr:pic>
      <xdr:nvPicPr>
        <xdr:cNvPr id="2" name="Picture 1">
          <a:extLst>
            <a:ext uri="{FF2B5EF4-FFF2-40B4-BE49-F238E27FC236}">
              <a16:creationId xmlns:a16="http://schemas.microsoft.com/office/drawing/2014/main" id="{A7BE16EC-65C7-490C-9EC5-4B6D85D7A5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6142255" y="57150"/>
          <a:ext cx="188214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1828800</xdr:colOff>
      <xdr:row>0</xdr:row>
      <xdr:rowOff>87630</xdr:rowOff>
    </xdr:from>
    <xdr:to>
      <xdr:col>8</xdr:col>
      <xdr:colOff>493395</xdr:colOff>
      <xdr:row>0</xdr:row>
      <xdr:rowOff>544830</xdr:rowOff>
    </xdr:to>
    <xdr:grpSp>
      <xdr:nvGrpSpPr>
        <xdr:cNvPr id="3" name="Group 2">
          <a:hlinkClick xmlns:r="http://schemas.openxmlformats.org/officeDocument/2006/relationships" r:id="rId2"/>
          <a:extLst>
            <a:ext uri="{FF2B5EF4-FFF2-40B4-BE49-F238E27FC236}">
              <a16:creationId xmlns:a16="http://schemas.microsoft.com/office/drawing/2014/main" id="{C778472F-6235-4ACB-8D38-3B093AE49AFF}"/>
            </a:ext>
          </a:extLst>
        </xdr:cNvPr>
        <xdr:cNvGrpSpPr/>
      </xdr:nvGrpSpPr>
      <xdr:grpSpPr>
        <a:xfrm>
          <a:off x="11508487905" y="87630"/>
          <a:ext cx="1186815" cy="457200"/>
          <a:chOff x="11481248310" y="167640"/>
          <a:chExt cx="1184910" cy="461010"/>
        </a:xfrm>
      </xdr:grpSpPr>
      <xdr:sp macro="" textlink="">
        <xdr:nvSpPr>
          <xdr:cNvPr id="4" name="Rectangle: Rounded Corners 3">
            <a:extLst>
              <a:ext uri="{FF2B5EF4-FFF2-40B4-BE49-F238E27FC236}">
                <a16:creationId xmlns:a16="http://schemas.microsoft.com/office/drawing/2014/main" id="{41B47C58-CA7F-4EA5-9F05-ED27535490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6260BF34-ABEB-42EE-BC3A-04A70C36DF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1560195</xdr:colOff>
      <xdr:row>0</xdr:row>
      <xdr:rowOff>617220</xdr:rowOff>
    </xdr:to>
    <xdr:pic>
      <xdr:nvPicPr>
        <xdr:cNvPr id="2" name="Picture 1">
          <a:extLst>
            <a:ext uri="{FF2B5EF4-FFF2-40B4-BE49-F238E27FC236}">
              <a16:creationId xmlns:a16="http://schemas.microsoft.com/office/drawing/2014/main" id="{4AD90A23-151D-4416-B98F-D21F492514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4199155" y="76200"/>
          <a:ext cx="187452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1133475</xdr:colOff>
      <xdr:row>0</xdr:row>
      <xdr:rowOff>66675</xdr:rowOff>
    </xdr:from>
    <xdr:to>
      <xdr:col>10</xdr:col>
      <xdr:colOff>388620</xdr:colOff>
      <xdr:row>0</xdr:row>
      <xdr:rowOff>523875</xdr:rowOff>
    </xdr:to>
    <xdr:grpSp>
      <xdr:nvGrpSpPr>
        <xdr:cNvPr id="3" name="Group 2">
          <a:hlinkClick xmlns:r="http://schemas.openxmlformats.org/officeDocument/2006/relationships" r:id="rId2"/>
          <a:extLst>
            <a:ext uri="{FF2B5EF4-FFF2-40B4-BE49-F238E27FC236}">
              <a16:creationId xmlns:a16="http://schemas.microsoft.com/office/drawing/2014/main" id="{A60255C8-D0B4-4C65-9EBF-B1FD45E41446}"/>
            </a:ext>
          </a:extLst>
        </xdr:cNvPr>
        <xdr:cNvGrpSpPr/>
      </xdr:nvGrpSpPr>
      <xdr:grpSpPr>
        <a:xfrm>
          <a:off x="11507114400" y="66675"/>
          <a:ext cx="1190625" cy="457200"/>
          <a:chOff x="11481248310" y="167640"/>
          <a:chExt cx="1184910" cy="461010"/>
        </a:xfrm>
      </xdr:grpSpPr>
      <xdr:sp macro="" textlink="">
        <xdr:nvSpPr>
          <xdr:cNvPr id="4" name="Rectangle: Rounded Corners 3">
            <a:extLst>
              <a:ext uri="{FF2B5EF4-FFF2-40B4-BE49-F238E27FC236}">
                <a16:creationId xmlns:a16="http://schemas.microsoft.com/office/drawing/2014/main" id="{852EFC1C-FC23-4F6B-9DA4-9C62700C14B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D7FB88A0-EE77-41EE-8DF3-12D9DF38EC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1560195</xdr:colOff>
      <xdr:row>0</xdr:row>
      <xdr:rowOff>617220</xdr:rowOff>
    </xdr:to>
    <xdr:pic>
      <xdr:nvPicPr>
        <xdr:cNvPr id="2" name="Picture 1">
          <a:extLst>
            <a:ext uri="{FF2B5EF4-FFF2-40B4-BE49-F238E27FC236}">
              <a16:creationId xmlns:a16="http://schemas.microsoft.com/office/drawing/2014/main" id="{0DB96622-8EE8-43BE-B6F7-3E2BDE6B57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4913530" y="76200"/>
          <a:ext cx="1878330" cy="550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1131570</xdr:colOff>
      <xdr:row>0</xdr:row>
      <xdr:rowOff>64770</xdr:rowOff>
    </xdr:from>
    <xdr:to>
      <xdr:col>10</xdr:col>
      <xdr:colOff>390525</xdr:colOff>
      <xdr:row>0</xdr:row>
      <xdr:rowOff>521970</xdr:rowOff>
    </xdr:to>
    <xdr:grpSp>
      <xdr:nvGrpSpPr>
        <xdr:cNvPr id="3" name="Group 2">
          <a:hlinkClick xmlns:r="http://schemas.openxmlformats.org/officeDocument/2006/relationships" r:id="rId2"/>
          <a:extLst>
            <a:ext uri="{FF2B5EF4-FFF2-40B4-BE49-F238E27FC236}">
              <a16:creationId xmlns:a16="http://schemas.microsoft.com/office/drawing/2014/main" id="{37C65265-A59E-4E44-A033-76FE3EB0CE9B}"/>
            </a:ext>
          </a:extLst>
        </xdr:cNvPr>
        <xdr:cNvGrpSpPr/>
      </xdr:nvGrpSpPr>
      <xdr:grpSpPr>
        <a:xfrm>
          <a:off x="11507112495" y="64770"/>
          <a:ext cx="1194435" cy="457200"/>
          <a:chOff x="11481248310" y="167640"/>
          <a:chExt cx="1184910" cy="461010"/>
        </a:xfrm>
      </xdr:grpSpPr>
      <xdr:sp macro="" textlink="">
        <xdr:nvSpPr>
          <xdr:cNvPr id="4" name="Rectangle: Rounded Corners 3">
            <a:extLst>
              <a:ext uri="{FF2B5EF4-FFF2-40B4-BE49-F238E27FC236}">
                <a16:creationId xmlns:a16="http://schemas.microsoft.com/office/drawing/2014/main" id="{8ADF9869-99AC-4DF1-AA75-39A514772F2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98603187-08B9-46B7-9259-62C368A7BDD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55245</xdr:colOff>
      <xdr:row>0</xdr:row>
      <xdr:rowOff>57150</xdr:rowOff>
    </xdr:from>
    <xdr:to>
      <xdr:col>2</xdr:col>
      <xdr:colOff>321945</xdr:colOff>
      <xdr:row>0</xdr:row>
      <xdr:rowOff>647700</xdr:rowOff>
    </xdr:to>
    <xdr:pic>
      <xdr:nvPicPr>
        <xdr:cNvPr id="2" name="Picture 1">
          <a:extLst>
            <a:ext uri="{FF2B5EF4-FFF2-40B4-BE49-F238E27FC236}">
              <a16:creationId xmlns:a16="http://schemas.microsoft.com/office/drawing/2014/main" id="{11E51A38-BDCE-47BE-899E-21AD43F70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6304180" y="57150"/>
          <a:ext cx="1866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386715</xdr:colOff>
      <xdr:row>0</xdr:row>
      <xdr:rowOff>53340</xdr:rowOff>
    </xdr:from>
    <xdr:to>
      <xdr:col>6</xdr:col>
      <xdr:colOff>1581150</xdr:colOff>
      <xdr:row>0</xdr:row>
      <xdr:rowOff>510540</xdr:rowOff>
    </xdr:to>
    <xdr:grpSp>
      <xdr:nvGrpSpPr>
        <xdr:cNvPr id="6" name="Group 5">
          <a:hlinkClick xmlns:r="http://schemas.openxmlformats.org/officeDocument/2006/relationships" r:id="rId2"/>
          <a:extLst>
            <a:ext uri="{FF2B5EF4-FFF2-40B4-BE49-F238E27FC236}">
              <a16:creationId xmlns:a16="http://schemas.microsoft.com/office/drawing/2014/main" id="{676A0A39-9076-4F84-A6DB-BD78D0E6A575}"/>
            </a:ext>
          </a:extLst>
        </xdr:cNvPr>
        <xdr:cNvGrpSpPr/>
      </xdr:nvGrpSpPr>
      <xdr:grpSpPr>
        <a:xfrm>
          <a:off x="209550" y="53340"/>
          <a:ext cx="1194435" cy="457200"/>
          <a:chOff x="11481248310" y="167640"/>
          <a:chExt cx="1184910" cy="461010"/>
        </a:xfrm>
      </xdr:grpSpPr>
      <xdr:sp macro="" textlink="">
        <xdr:nvSpPr>
          <xdr:cNvPr id="5" name="Rectangle: Rounded Corners 4">
            <a:extLst>
              <a:ext uri="{FF2B5EF4-FFF2-40B4-BE49-F238E27FC236}">
                <a16:creationId xmlns:a16="http://schemas.microsoft.com/office/drawing/2014/main" id="{AD77D003-2BFE-428D-B7CA-660E5DD65C5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35FA069-6DF9-4A79-9821-75AD0DD6AA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53816</xdr:colOff>
      <xdr:row>0</xdr:row>
      <xdr:rowOff>639127</xdr:rowOff>
    </xdr:to>
    <xdr:pic>
      <xdr:nvPicPr>
        <xdr:cNvPr id="2" name="Picture 1">
          <a:extLst>
            <a:ext uri="{FF2B5EF4-FFF2-40B4-BE49-F238E27FC236}">
              <a16:creationId xmlns:a16="http://schemas.microsoft.com/office/drawing/2014/main" id="{7E6F3C91-39EB-4225-8B20-B94A0E78B4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6234" y="91440"/>
          <a:ext cx="1882616"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607219</xdr:colOff>
      <xdr:row>0</xdr:row>
      <xdr:rowOff>91440</xdr:rowOff>
    </xdr:from>
    <xdr:to>
      <xdr:col>14</xdr:col>
      <xdr:colOff>2</xdr:colOff>
      <xdr:row>0</xdr:row>
      <xdr:rowOff>548640</xdr:rowOff>
    </xdr:to>
    <xdr:grpSp>
      <xdr:nvGrpSpPr>
        <xdr:cNvPr id="3" name="Group 2">
          <a:hlinkClick xmlns:r="http://schemas.openxmlformats.org/officeDocument/2006/relationships" r:id="rId2"/>
          <a:extLst>
            <a:ext uri="{FF2B5EF4-FFF2-40B4-BE49-F238E27FC236}">
              <a16:creationId xmlns:a16="http://schemas.microsoft.com/office/drawing/2014/main" id="{75F6F8CF-F53E-4D83-B8E2-F9B134CC63C0}"/>
            </a:ext>
          </a:extLst>
        </xdr:cNvPr>
        <xdr:cNvGrpSpPr/>
      </xdr:nvGrpSpPr>
      <xdr:grpSpPr>
        <a:xfrm>
          <a:off x="11472071923" y="91440"/>
          <a:ext cx="1297783" cy="457200"/>
          <a:chOff x="11481248310" y="167640"/>
          <a:chExt cx="1184910" cy="461010"/>
        </a:xfrm>
      </xdr:grpSpPr>
      <xdr:sp macro="" textlink="">
        <xdr:nvSpPr>
          <xdr:cNvPr id="4" name="Rectangle: Rounded Corners 3">
            <a:extLst>
              <a:ext uri="{FF2B5EF4-FFF2-40B4-BE49-F238E27FC236}">
                <a16:creationId xmlns:a16="http://schemas.microsoft.com/office/drawing/2014/main" id="{7B6E7B4A-FE3D-4D94-B213-292C077E2D8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01417DE3-4867-4D8D-A777-10239C0D38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53816</xdr:colOff>
      <xdr:row>0</xdr:row>
      <xdr:rowOff>631507</xdr:rowOff>
    </xdr:to>
    <xdr:pic>
      <xdr:nvPicPr>
        <xdr:cNvPr id="2" name="Picture 1">
          <a:extLst>
            <a:ext uri="{FF2B5EF4-FFF2-40B4-BE49-F238E27FC236}">
              <a16:creationId xmlns:a16="http://schemas.microsoft.com/office/drawing/2014/main" id="{85E8E495-B721-47C2-8266-5ADE819DD6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86234" y="91440"/>
          <a:ext cx="1882616" cy="575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607217</xdr:colOff>
      <xdr:row>0</xdr:row>
      <xdr:rowOff>91440</xdr:rowOff>
    </xdr:from>
    <xdr:to>
      <xdr:col>17</xdr:col>
      <xdr:colOff>380999</xdr:colOff>
      <xdr:row>0</xdr:row>
      <xdr:rowOff>548640</xdr:rowOff>
    </xdr:to>
    <xdr:grpSp>
      <xdr:nvGrpSpPr>
        <xdr:cNvPr id="3" name="Group 2">
          <a:hlinkClick xmlns:r="http://schemas.openxmlformats.org/officeDocument/2006/relationships" r:id="rId2"/>
          <a:extLst>
            <a:ext uri="{FF2B5EF4-FFF2-40B4-BE49-F238E27FC236}">
              <a16:creationId xmlns:a16="http://schemas.microsoft.com/office/drawing/2014/main" id="{96E40A79-4CE3-4362-A29D-6A46DC590648}"/>
            </a:ext>
          </a:extLst>
        </xdr:cNvPr>
        <xdr:cNvGrpSpPr/>
      </xdr:nvGrpSpPr>
      <xdr:grpSpPr>
        <a:xfrm>
          <a:off x="171451" y="91440"/>
          <a:ext cx="1297782" cy="457200"/>
          <a:chOff x="11481248310" y="167640"/>
          <a:chExt cx="1184910" cy="461010"/>
        </a:xfrm>
      </xdr:grpSpPr>
      <xdr:sp macro="" textlink="">
        <xdr:nvSpPr>
          <xdr:cNvPr id="4" name="Rectangle: Rounded Corners 3">
            <a:extLst>
              <a:ext uri="{FF2B5EF4-FFF2-40B4-BE49-F238E27FC236}">
                <a16:creationId xmlns:a16="http://schemas.microsoft.com/office/drawing/2014/main" id="{7BA1AF5F-C0E9-472F-9FB1-C496DE95EBD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D7842A7E-350F-4311-B51B-13D33E2A9F4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53816</xdr:colOff>
      <xdr:row>0</xdr:row>
      <xdr:rowOff>627697</xdr:rowOff>
    </xdr:to>
    <xdr:pic>
      <xdr:nvPicPr>
        <xdr:cNvPr id="2" name="Picture 1">
          <a:extLst>
            <a:ext uri="{FF2B5EF4-FFF2-40B4-BE49-F238E27FC236}">
              <a16:creationId xmlns:a16="http://schemas.microsoft.com/office/drawing/2014/main" id="{B8EED4B7-3B33-4045-B7AF-55316835B7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2424" y="91440"/>
          <a:ext cx="1886426" cy="575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607219</xdr:colOff>
      <xdr:row>0</xdr:row>
      <xdr:rowOff>95250</xdr:rowOff>
    </xdr:from>
    <xdr:to>
      <xdr:col>14</xdr:col>
      <xdr:colOff>2</xdr:colOff>
      <xdr:row>0</xdr:row>
      <xdr:rowOff>552450</xdr:rowOff>
    </xdr:to>
    <xdr:grpSp>
      <xdr:nvGrpSpPr>
        <xdr:cNvPr id="3" name="Group 2">
          <a:hlinkClick xmlns:r="http://schemas.openxmlformats.org/officeDocument/2006/relationships" r:id="rId2"/>
          <a:extLst>
            <a:ext uri="{FF2B5EF4-FFF2-40B4-BE49-F238E27FC236}">
              <a16:creationId xmlns:a16="http://schemas.microsoft.com/office/drawing/2014/main" id="{35BD4E2D-F292-430D-BA35-1E6E71C59881}"/>
            </a:ext>
          </a:extLst>
        </xdr:cNvPr>
        <xdr:cNvGrpSpPr/>
      </xdr:nvGrpSpPr>
      <xdr:grpSpPr>
        <a:xfrm>
          <a:off x="171448" y="95250"/>
          <a:ext cx="1297783" cy="457200"/>
          <a:chOff x="11481248310" y="167640"/>
          <a:chExt cx="1184910" cy="461010"/>
        </a:xfrm>
      </xdr:grpSpPr>
      <xdr:sp macro="" textlink="">
        <xdr:nvSpPr>
          <xdr:cNvPr id="4" name="Rectangle: Rounded Corners 3">
            <a:extLst>
              <a:ext uri="{FF2B5EF4-FFF2-40B4-BE49-F238E27FC236}">
                <a16:creationId xmlns:a16="http://schemas.microsoft.com/office/drawing/2014/main" id="{76CC4EB4-0319-4825-9263-37C85DF2ADB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98D82AB-9317-40FF-915A-9991FB44DCB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2</xdr:col>
      <xdr:colOff>207645</xdr:colOff>
      <xdr:row>0</xdr:row>
      <xdr:rowOff>626745</xdr:rowOff>
    </xdr:to>
    <xdr:pic>
      <xdr:nvPicPr>
        <xdr:cNvPr id="2" name="Picture 1">
          <a:extLst>
            <a:ext uri="{FF2B5EF4-FFF2-40B4-BE49-F238E27FC236}">
              <a16:creationId xmlns:a16="http://schemas.microsoft.com/office/drawing/2014/main" id="{F7E04F8F-E5D5-4821-9B21-36257F776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28313005" y="76200"/>
          <a:ext cx="187452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1790700</xdr:colOff>
      <xdr:row>0</xdr:row>
      <xdr:rowOff>47625</xdr:rowOff>
    </xdr:from>
    <xdr:to>
      <xdr:col>5</xdr:col>
      <xdr:colOff>2988945</xdr:colOff>
      <xdr:row>0</xdr:row>
      <xdr:rowOff>504825</xdr:rowOff>
    </xdr:to>
    <xdr:grpSp>
      <xdr:nvGrpSpPr>
        <xdr:cNvPr id="3" name="Group 2">
          <a:hlinkClick xmlns:r="http://schemas.openxmlformats.org/officeDocument/2006/relationships" r:id="rId2"/>
          <a:extLst>
            <a:ext uri="{FF2B5EF4-FFF2-40B4-BE49-F238E27FC236}">
              <a16:creationId xmlns:a16="http://schemas.microsoft.com/office/drawing/2014/main" id="{6B89E3F3-56C0-4B3D-85C1-E33A040F51ED}"/>
            </a:ext>
          </a:extLst>
        </xdr:cNvPr>
        <xdr:cNvGrpSpPr/>
      </xdr:nvGrpSpPr>
      <xdr:grpSpPr>
        <a:xfrm>
          <a:off x="11352761775" y="47625"/>
          <a:ext cx="1198245" cy="457200"/>
          <a:chOff x="11481248310" y="167640"/>
          <a:chExt cx="1184910" cy="461010"/>
        </a:xfrm>
      </xdr:grpSpPr>
      <xdr:sp macro="" textlink="">
        <xdr:nvSpPr>
          <xdr:cNvPr id="4" name="Rectangle: Rounded Corners 3">
            <a:extLst>
              <a:ext uri="{FF2B5EF4-FFF2-40B4-BE49-F238E27FC236}">
                <a16:creationId xmlns:a16="http://schemas.microsoft.com/office/drawing/2014/main" id="{A5D7661D-6722-4F0D-9748-0948ECE17BA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B43CAC31-E5ED-4279-AC89-DEDF054685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1</xdr:col>
      <xdr:colOff>419100</xdr:colOff>
      <xdr:row>0</xdr:row>
      <xdr:rowOff>628650</xdr:rowOff>
    </xdr:to>
    <xdr:pic>
      <xdr:nvPicPr>
        <xdr:cNvPr id="2" name="Picture 1">
          <a:extLst>
            <a:ext uri="{FF2B5EF4-FFF2-40B4-BE49-F238E27FC236}">
              <a16:creationId xmlns:a16="http://schemas.microsoft.com/office/drawing/2014/main" id="{7269F040-814C-41CE-A1CD-4AE08BAAB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4063900" y="85725"/>
          <a:ext cx="18764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0</xdr:row>
      <xdr:rowOff>64770</xdr:rowOff>
    </xdr:from>
    <xdr:to>
      <xdr:col>11</xdr:col>
      <xdr:colOff>628650</xdr:colOff>
      <xdr:row>0</xdr:row>
      <xdr:rowOff>521970</xdr:rowOff>
    </xdr:to>
    <xdr:grpSp>
      <xdr:nvGrpSpPr>
        <xdr:cNvPr id="3" name="Group 2">
          <a:hlinkClick xmlns:r="http://schemas.openxmlformats.org/officeDocument/2006/relationships" r:id="rId2"/>
          <a:extLst>
            <a:ext uri="{FF2B5EF4-FFF2-40B4-BE49-F238E27FC236}">
              <a16:creationId xmlns:a16="http://schemas.microsoft.com/office/drawing/2014/main" id="{15708821-5A26-4408-BCCB-BA92CCA94675}"/>
            </a:ext>
          </a:extLst>
        </xdr:cNvPr>
        <xdr:cNvGrpSpPr/>
      </xdr:nvGrpSpPr>
      <xdr:grpSpPr>
        <a:xfrm>
          <a:off x="11506729590" y="64770"/>
          <a:ext cx="1240155" cy="457200"/>
          <a:chOff x="11481248310" y="167640"/>
          <a:chExt cx="1184910" cy="461010"/>
        </a:xfrm>
      </xdr:grpSpPr>
      <xdr:sp macro="" textlink="">
        <xdr:nvSpPr>
          <xdr:cNvPr id="4" name="Rectangle: Rounded Corners 3">
            <a:extLst>
              <a:ext uri="{FF2B5EF4-FFF2-40B4-BE49-F238E27FC236}">
                <a16:creationId xmlns:a16="http://schemas.microsoft.com/office/drawing/2014/main" id="{C80349E4-3626-4469-8302-FBDFC5E6279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3611949-543F-475D-9266-DBA33B86E0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95250</xdr:rowOff>
    </xdr:from>
    <xdr:to>
      <xdr:col>2</xdr:col>
      <xdr:colOff>360045</xdr:colOff>
      <xdr:row>0</xdr:row>
      <xdr:rowOff>628650</xdr:rowOff>
    </xdr:to>
    <xdr:pic>
      <xdr:nvPicPr>
        <xdr:cNvPr id="2" name="Picture 1">
          <a:extLst>
            <a:ext uri="{FF2B5EF4-FFF2-40B4-BE49-F238E27FC236}">
              <a16:creationId xmlns:a16="http://schemas.microsoft.com/office/drawing/2014/main" id="{7EEF7AF0-496C-4C04-A2F8-CAAFEEA6A5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5061350" y="95250"/>
          <a:ext cx="18859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342901</xdr:colOff>
      <xdr:row>0</xdr:row>
      <xdr:rowOff>57150</xdr:rowOff>
    </xdr:from>
    <xdr:to>
      <xdr:col>11</xdr:col>
      <xdr:colOff>857250</xdr:colOff>
      <xdr:row>0</xdr:row>
      <xdr:rowOff>586740</xdr:rowOff>
    </xdr:to>
    <xdr:grpSp>
      <xdr:nvGrpSpPr>
        <xdr:cNvPr id="3" name="Group 2">
          <a:hlinkClick xmlns:r="http://schemas.openxmlformats.org/officeDocument/2006/relationships" r:id="rId2"/>
          <a:extLst>
            <a:ext uri="{FF2B5EF4-FFF2-40B4-BE49-F238E27FC236}">
              <a16:creationId xmlns:a16="http://schemas.microsoft.com/office/drawing/2014/main" id="{D1A4DCAC-B6AB-4A83-900F-EE6E3E49B3A5}"/>
            </a:ext>
          </a:extLst>
        </xdr:cNvPr>
        <xdr:cNvGrpSpPr/>
      </xdr:nvGrpSpPr>
      <xdr:grpSpPr>
        <a:xfrm>
          <a:off x="133350" y="57150"/>
          <a:ext cx="1177289" cy="529590"/>
          <a:chOff x="11481248310" y="167640"/>
          <a:chExt cx="1184910" cy="461010"/>
        </a:xfrm>
      </xdr:grpSpPr>
      <xdr:sp macro="" textlink="">
        <xdr:nvSpPr>
          <xdr:cNvPr id="4" name="Rectangle: Rounded Corners 3">
            <a:extLst>
              <a:ext uri="{FF2B5EF4-FFF2-40B4-BE49-F238E27FC236}">
                <a16:creationId xmlns:a16="http://schemas.microsoft.com/office/drawing/2014/main" id="{49B5D326-3E89-4F76-8996-24D636E018E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92647F62-A5BA-40BD-96E4-941A24EE29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1</xdr:col>
      <xdr:colOff>1466850</xdr:colOff>
      <xdr:row>0</xdr:row>
      <xdr:rowOff>638175</xdr:rowOff>
    </xdr:to>
    <xdr:pic>
      <xdr:nvPicPr>
        <xdr:cNvPr id="2" name="Picture 1">
          <a:extLst>
            <a:ext uri="{FF2B5EF4-FFF2-40B4-BE49-F238E27FC236}">
              <a16:creationId xmlns:a16="http://schemas.microsoft.com/office/drawing/2014/main" id="{6D2C0028-0BBA-460E-A27F-67256CE24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46080" y="95250"/>
          <a:ext cx="1874520" cy="567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182879</xdr:colOff>
      <xdr:row>0</xdr:row>
      <xdr:rowOff>80010</xdr:rowOff>
    </xdr:from>
    <xdr:to>
      <xdr:col>6</xdr:col>
      <xdr:colOff>1402079</xdr:colOff>
      <xdr:row>0</xdr:row>
      <xdr:rowOff>537210</xdr:rowOff>
    </xdr:to>
    <xdr:grpSp>
      <xdr:nvGrpSpPr>
        <xdr:cNvPr id="3" name="Group 2">
          <a:hlinkClick xmlns:r="http://schemas.openxmlformats.org/officeDocument/2006/relationships" r:id="rId2"/>
          <a:extLst>
            <a:ext uri="{FF2B5EF4-FFF2-40B4-BE49-F238E27FC236}">
              <a16:creationId xmlns:a16="http://schemas.microsoft.com/office/drawing/2014/main" id="{76F9D3F0-130C-49C4-BEBE-EB2CBE47289E}"/>
            </a:ext>
          </a:extLst>
        </xdr:cNvPr>
        <xdr:cNvGrpSpPr/>
      </xdr:nvGrpSpPr>
      <xdr:grpSpPr>
        <a:xfrm>
          <a:off x="160021" y="80010"/>
          <a:ext cx="1219200" cy="457200"/>
          <a:chOff x="11481248310" y="167640"/>
          <a:chExt cx="1184910" cy="461010"/>
        </a:xfrm>
      </xdr:grpSpPr>
      <xdr:sp macro="" textlink="">
        <xdr:nvSpPr>
          <xdr:cNvPr id="4" name="Rectangle: Rounded Corners 3">
            <a:extLst>
              <a:ext uri="{FF2B5EF4-FFF2-40B4-BE49-F238E27FC236}">
                <a16:creationId xmlns:a16="http://schemas.microsoft.com/office/drawing/2014/main" id="{D9691F03-C196-4554-BFA3-208D72087BF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A52C4351-03D5-45A0-9090-6AB5BE6151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106680</xdr:colOff>
      <xdr:row>0</xdr:row>
      <xdr:rowOff>66675</xdr:rowOff>
    </xdr:from>
    <xdr:to>
      <xdr:col>2</xdr:col>
      <xdr:colOff>398145</xdr:colOff>
      <xdr:row>0</xdr:row>
      <xdr:rowOff>636270</xdr:rowOff>
    </xdr:to>
    <xdr:pic>
      <xdr:nvPicPr>
        <xdr:cNvPr id="2" name="Picture 1">
          <a:extLst>
            <a:ext uri="{FF2B5EF4-FFF2-40B4-BE49-F238E27FC236}">
              <a16:creationId xmlns:a16="http://schemas.microsoft.com/office/drawing/2014/main" id="{BB0F8ECE-8D07-4047-9269-EBE3BE09E0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1870" y="64770"/>
          <a:ext cx="187833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733425</xdr:colOff>
      <xdr:row>0</xdr:row>
      <xdr:rowOff>57150</xdr:rowOff>
    </xdr:from>
    <xdr:to>
      <xdr:col>10</xdr:col>
      <xdr:colOff>1905</xdr:colOff>
      <xdr:row>0</xdr:row>
      <xdr:rowOff>514350</xdr:rowOff>
    </xdr:to>
    <xdr:grpSp>
      <xdr:nvGrpSpPr>
        <xdr:cNvPr id="3" name="Group 2">
          <a:hlinkClick xmlns:r="http://schemas.openxmlformats.org/officeDocument/2006/relationships" r:id="rId2"/>
          <a:extLst>
            <a:ext uri="{FF2B5EF4-FFF2-40B4-BE49-F238E27FC236}">
              <a16:creationId xmlns:a16="http://schemas.microsoft.com/office/drawing/2014/main" id="{D5FBDD8B-5CF4-481D-9B9B-84BC72F1429E}"/>
            </a:ext>
          </a:extLst>
        </xdr:cNvPr>
        <xdr:cNvGrpSpPr/>
      </xdr:nvGrpSpPr>
      <xdr:grpSpPr>
        <a:xfrm>
          <a:off x="158115" y="57150"/>
          <a:ext cx="1188720" cy="457200"/>
          <a:chOff x="11481248310" y="167640"/>
          <a:chExt cx="1184910" cy="461010"/>
        </a:xfrm>
      </xdr:grpSpPr>
      <xdr:sp macro="" textlink="">
        <xdr:nvSpPr>
          <xdr:cNvPr id="4" name="Rectangle: Rounded Corners 3">
            <a:extLst>
              <a:ext uri="{FF2B5EF4-FFF2-40B4-BE49-F238E27FC236}">
                <a16:creationId xmlns:a16="http://schemas.microsoft.com/office/drawing/2014/main" id="{5E4F0A18-A2F3-4B96-94F1-0F36FAFC338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15C94016-725A-4BD1-8328-870ED053939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1</xdr:col>
      <xdr:colOff>1463040</xdr:colOff>
      <xdr:row>0</xdr:row>
      <xdr:rowOff>634365</xdr:rowOff>
    </xdr:to>
    <xdr:pic>
      <xdr:nvPicPr>
        <xdr:cNvPr id="2" name="Picture 1">
          <a:extLst>
            <a:ext uri="{FF2B5EF4-FFF2-40B4-BE49-F238E27FC236}">
              <a16:creationId xmlns:a16="http://schemas.microsoft.com/office/drawing/2014/main" id="{576F4DCF-3AD4-4168-850C-3B094F30CF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15710" y="95250"/>
          <a:ext cx="188214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2314575</xdr:colOff>
      <xdr:row>0</xdr:row>
      <xdr:rowOff>95250</xdr:rowOff>
    </xdr:from>
    <xdr:to>
      <xdr:col>8</xdr:col>
      <xdr:colOff>457200</xdr:colOff>
      <xdr:row>0</xdr:row>
      <xdr:rowOff>552450</xdr:rowOff>
    </xdr:to>
    <xdr:grpSp>
      <xdr:nvGrpSpPr>
        <xdr:cNvPr id="3" name="Group 2">
          <a:hlinkClick xmlns:r="http://schemas.openxmlformats.org/officeDocument/2006/relationships" r:id="rId2"/>
          <a:extLst>
            <a:ext uri="{FF2B5EF4-FFF2-40B4-BE49-F238E27FC236}">
              <a16:creationId xmlns:a16="http://schemas.microsoft.com/office/drawing/2014/main" id="{D08E855E-B023-4E82-8750-C29F982488F0}"/>
            </a:ext>
          </a:extLst>
        </xdr:cNvPr>
        <xdr:cNvGrpSpPr/>
      </xdr:nvGrpSpPr>
      <xdr:grpSpPr>
        <a:xfrm>
          <a:off x="114300" y="95250"/>
          <a:ext cx="1190625" cy="457200"/>
          <a:chOff x="11481248310" y="167640"/>
          <a:chExt cx="1184910" cy="461010"/>
        </a:xfrm>
      </xdr:grpSpPr>
      <xdr:sp macro="" textlink="">
        <xdr:nvSpPr>
          <xdr:cNvPr id="4" name="Rectangle: Rounded Corners 3">
            <a:extLst>
              <a:ext uri="{FF2B5EF4-FFF2-40B4-BE49-F238E27FC236}">
                <a16:creationId xmlns:a16="http://schemas.microsoft.com/office/drawing/2014/main" id="{C44B89A1-4C21-4D06-9E4C-C30F904CFD0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4CBC7194-950C-460E-B22E-7F3E32BCB9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1598295</xdr:colOff>
      <xdr:row>0</xdr:row>
      <xdr:rowOff>630555</xdr:rowOff>
    </xdr:to>
    <xdr:pic>
      <xdr:nvPicPr>
        <xdr:cNvPr id="2" name="Picture 1">
          <a:extLst>
            <a:ext uri="{FF2B5EF4-FFF2-40B4-BE49-F238E27FC236}">
              <a16:creationId xmlns:a16="http://schemas.microsoft.com/office/drawing/2014/main" id="{470606A4-7322-49AB-A30F-8DFBBC0C70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037605" y="104775"/>
          <a:ext cx="187452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1366815</xdr:colOff>
      <xdr:row>0</xdr:row>
      <xdr:rowOff>62865</xdr:rowOff>
    </xdr:from>
    <xdr:to>
      <xdr:col>9</xdr:col>
      <xdr:colOff>15240</xdr:colOff>
      <xdr:row>0</xdr:row>
      <xdr:rowOff>520065</xdr:rowOff>
    </xdr:to>
    <xdr:grpSp>
      <xdr:nvGrpSpPr>
        <xdr:cNvPr id="3" name="Group 2">
          <a:hlinkClick xmlns:r="http://schemas.openxmlformats.org/officeDocument/2006/relationships" r:id="rId2"/>
          <a:extLst>
            <a:ext uri="{FF2B5EF4-FFF2-40B4-BE49-F238E27FC236}">
              <a16:creationId xmlns:a16="http://schemas.microsoft.com/office/drawing/2014/main" id="{0C015416-36C8-4A66-B3A4-4FC975FE55F6}"/>
            </a:ext>
          </a:extLst>
        </xdr:cNvPr>
        <xdr:cNvGrpSpPr/>
      </xdr:nvGrpSpPr>
      <xdr:grpSpPr>
        <a:xfrm>
          <a:off x="106680" y="62865"/>
          <a:ext cx="1536405" cy="457200"/>
          <a:chOff x="11481248310" y="167640"/>
          <a:chExt cx="1184910" cy="461010"/>
        </a:xfrm>
      </xdr:grpSpPr>
      <xdr:sp macro="" textlink="">
        <xdr:nvSpPr>
          <xdr:cNvPr id="4" name="Rectangle: Rounded Corners 3">
            <a:extLst>
              <a:ext uri="{FF2B5EF4-FFF2-40B4-BE49-F238E27FC236}">
                <a16:creationId xmlns:a16="http://schemas.microsoft.com/office/drawing/2014/main" id="{4C95E8F7-E9C7-46CD-9A55-C6B9B878037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207AA853-BB8A-4192-A0F4-1C4A4FFE8F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59055</xdr:rowOff>
    </xdr:from>
    <xdr:to>
      <xdr:col>1</xdr:col>
      <xdr:colOff>1424940</xdr:colOff>
      <xdr:row>0</xdr:row>
      <xdr:rowOff>624840</xdr:rowOff>
    </xdr:to>
    <xdr:pic>
      <xdr:nvPicPr>
        <xdr:cNvPr id="2" name="Picture 1">
          <a:extLst>
            <a:ext uri="{FF2B5EF4-FFF2-40B4-BE49-F238E27FC236}">
              <a16:creationId xmlns:a16="http://schemas.microsoft.com/office/drawing/2014/main" id="{ED05ECA0-CA22-4334-AC88-A6EA4DBAAB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4778275" y="59055"/>
          <a:ext cx="1885950" cy="56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1304925</xdr:colOff>
      <xdr:row>0</xdr:row>
      <xdr:rowOff>78105</xdr:rowOff>
    </xdr:from>
    <xdr:to>
      <xdr:col>9</xdr:col>
      <xdr:colOff>7620</xdr:colOff>
      <xdr:row>0</xdr:row>
      <xdr:rowOff>535305</xdr:rowOff>
    </xdr:to>
    <xdr:grpSp>
      <xdr:nvGrpSpPr>
        <xdr:cNvPr id="3" name="Group 2">
          <a:hlinkClick xmlns:r="http://schemas.openxmlformats.org/officeDocument/2006/relationships" r:id="rId2"/>
          <a:extLst>
            <a:ext uri="{FF2B5EF4-FFF2-40B4-BE49-F238E27FC236}">
              <a16:creationId xmlns:a16="http://schemas.microsoft.com/office/drawing/2014/main" id="{03A03688-1F92-4820-9593-BC3B7FB0298F}"/>
            </a:ext>
          </a:extLst>
        </xdr:cNvPr>
        <xdr:cNvGrpSpPr/>
      </xdr:nvGrpSpPr>
      <xdr:grpSpPr>
        <a:xfrm>
          <a:off x="213360" y="78105"/>
          <a:ext cx="1179195" cy="457200"/>
          <a:chOff x="11481248310" y="167640"/>
          <a:chExt cx="1184910" cy="461010"/>
        </a:xfrm>
      </xdr:grpSpPr>
      <xdr:sp macro="" textlink="">
        <xdr:nvSpPr>
          <xdr:cNvPr id="4" name="Rectangle: Rounded Corners 3">
            <a:extLst>
              <a:ext uri="{FF2B5EF4-FFF2-40B4-BE49-F238E27FC236}">
                <a16:creationId xmlns:a16="http://schemas.microsoft.com/office/drawing/2014/main" id="{19B9FD75-27E5-4A75-8685-3BB1455A4DD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C126F9A2-53D4-40CF-8B1D-B34C1D71A04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1</xdr:col>
      <xdr:colOff>586740</xdr:colOff>
      <xdr:row>0</xdr:row>
      <xdr:rowOff>571500</xdr:rowOff>
    </xdr:to>
    <xdr:pic>
      <xdr:nvPicPr>
        <xdr:cNvPr id="2" name="Picture 1">
          <a:extLst>
            <a:ext uri="{FF2B5EF4-FFF2-40B4-BE49-F238E27FC236}">
              <a16:creationId xmlns:a16="http://schemas.microsoft.com/office/drawing/2014/main" id="{E2076D96-09D9-4E60-BBBB-60EFDB51F4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20326775" y="49530"/>
          <a:ext cx="1868805" cy="539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417195</xdr:colOff>
      <xdr:row>0</xdr:row>
      <xdr:rowOff>78105</xdr:rowOff>
    </xdr:from>
    <xdr:to>
      <xdr:col>14</xdr:col>
      <xdr:colOff>40005</xdr:colOff>
      <xdr:row>0</xdr:row>
      <xdr:rowOff>535305</xdr:rowOff>
    </xdr:to>
    <xdr:grpSp>
      <xdr:nvGrpSpPr>
        <xdr:cNvPr id="3" name="Group 2">
          <a:hlinkClick xmlns:r="http://schemas.openxmlformats.org/officeDocument/2006/relationships" r:id="rId2"/>
          <a:extLst>
            <a:ext uri="{FF2B5EF4-FFF2-40B4-BE49-F238E27FC236}">
              <a16:creationId xmlns:a16="http://schemas.microsoft.com/office/drawing/2014/main" id="{FE0FD234-D986-4C2C-8B76-CBB87EF382CC}"/>
            </a:ext>
          </a:extLst>
        </xdr:cNvPr>
        <xdr:cNvGrpSpPr/>
      </xdr:nvGrpSpPr>
      <xdr:grpSpPr>
        <a:xfrm>
          <a:off x="120881775" y="78105"/>
          <a:ext cx="1223010" cy="457200"/>
          <a:chOff x="11481248310" y="167640"/>
          <a:chExt cx="1184910" cy="461010"/>
        </a:xfrm>
      </xdr:grpSpPr>
      <xdr:sp macro="" textlink="">
        <xdr:nvSpPr>
          <xdr:cNvPr id="4" name="Rectangle: Rounded Corners 3">
            <a:extLst>
              <a:ext uri="{FF2B5EF4-FFF2-40B4-BE49-F238E27FC236}">
                <a16:creationId xmlns:a16="http://schemas.microsoft.com/office/drawing/2014/main" id="{EDB925BC-7B6B-4A03-920D-8A3C6C83D8D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C93C76E9-0DCD-4C4E-8760-C3738B43B9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55245</xdr:colOff>
      <xdr:row>0</xdr:row>
      <xdr:rowOff>53340</xdr:rowOff>
    </xdr:from>
    <xdr:to>
      <xdr:col>1</xdr:col>
      <xdr:colOff>1407795</xdr:colOff>
      <xdr:row>0</xdr:row>
      <xdr:rowOff>600075</xdr:rowOff>
    </xdr:to>
    <xdr:pic>
      <xdr:nvPicPr>
        <xdr:cNvPr id="2" name="Picture 1">
          <a:extLst>
            <a:ext uri="{FF2B5EF4-FFF2-40B4-BE49-F238E27FC236}">
              <a16:creationId xmlns:a16="http://schemas.microsoft.com/office/drawing/2014/main" id="{4B0F6C62-0CE6-496D-B245-096F06DB8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656480" y="53340"/>
          <a:ext cx="1885950" cy="567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1828800</xdr:colOff>
      <xdr:row>0</xdr:row>
      <xdr:rowOff>85725</xdr:rowOff>
    </xdr:from>
    <xdr:to>
      <xdr:col>8</xdr:col>
      <xdr:colOff>493395</xdr:colOff>
      <xdr:row>0</xdr:row>
      <xdr:rowOff>542925</xdr:rowOff>
    </xdr:to>
    <xdr:grpSp>
      <xdr:nvGrpSpPr>
        <xdr:cNvPr id="3" name="Group 2">
          <a:hlinkClick xmlns:r="http://schemas.openxmlformats.org/officeDocument/2006/relationships" r:id="rId2"/>
          <a:extLst>
            <a:ext uri="{FF2B5EF4-FFF2-40B4-BE49-F238E27FC236}">
              <a16:creationId xmlns:a16="http://schemas.microsoft.com/office/drawing/2014/main" id="{4DD46C18-D4A1-461C-8891-6308A31F29D2}"/>
            </a:ext>
          </a:extLst>
        </xdr:cNvPr>
        <xdr:cNvGrpSpPr/>
      </xdr:nvGrpSpPr>
      <xdr:grpSpPr>
        <a:xfrm>
          <a:off x="11508487905" y="85725"/>
          <a:ext cx="1186815" cy="457200"/>
          <a:chOff x="11481248310" y="167640"/>
          <a:chExt cx="1184910" cy="461010"/>
        </a:xfrm>
      </xdr:grpSpPr>
      <xdr:sp macro="" textlink="">
        <xdr:nvSpPr>
          <xdr:cNvPr id="4" name="Rectangle: Rounded Corners 3">
            <a:extLst>
              <a:ext uri="{FF2B5EF4-FFF2-40B4-BE49-F238E27FC236}">
                <a16:creationId xmlns:a16="http://schemas.microsoft.com/office/drawing/2014/main" id="{C91FCABF-D8BC-43BD-AB74-566456D1F30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A2C951BD-C9D6-4824-8C15-AFE82736E7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57626</xdr:colOff>
      <xdr:row>0</xdr:row>
      <xdr:rowOff>646747</xdr:rowOff>
    </xdr:to>
    <xdr:pic>
      <xdr:nvPicPr>
        <xdr:cNvPr id="2" name="Picture 1">
          <a:extLst>
            <a:ext uri="{FF2B5EF4-FFF2-40B4-BE49-F238E27FC236}">
              <a16:creationId xmlns:a16="http://schemas.microsoft.com/office/drawing/2014/main" id="{4CB74599-650A-4AA9-84AE-54D25BB24A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02375" y="91440"/>
          <a:ext cx="1876425" cy="575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607219</xdr:colOff>
      <xdr:row>0</xdr:row>
      <xdr:rowOff>95250</xdr:rowOff>
    </xdr:from>
    <xdr:to>
      <xdr:col>14</xdr:col>
      <xdr:colOff>2</xdr:colOff>
      <xdr:row>0</xdr:row>
      <xdr:rowOff>552450</xdr:rowOff>
    </xdr:to>
    <xdr:grpSp>
      <xdr:nvGrpSpPr>
        <xdr:cNvPr id="3" name="Group 2">
          <a:hlinkClick xmlns:r="http://schemas.openxmlformats.org/officeDocument/2006/relationships" r:id="rId2"/>
          <a:extLst>
            <a:ext uri="{FF2B5EF4-FFF2-40B4-BE49-F238E27FC236}">
              <a16:creationId xmlns:a16="http://schemas.microsoft.com/office/drawing/2014/main" id="{165476FB-D662-4C97-BC78-EDE54552F2DA}"/>
            </a:ext>
          </a:extLst>
        </xdr:cNvPr>
        <xdr:cNvGrpSpPr/>
      </xdr:nvGrpSpPr>
      <xdr:grpSpPr>
        <a:xfrm>
          <a:off x="171448" y="95250"/>
          <a:ext cx="1297783" cy="457200"/>
          <a:chOff x="11481248310" y="167640"/>
          <a:chExt cx="1184910" cy="461010"/>
        </a:xfrm>
      </xdr:grpSpPr>
      <xdr:sp macro="" textlink="">
        <xdr:nvSpPr>
          <xdr:cNvPr id="4" name="Rectangle: Rounded Corners 3">
            <a:extLst>
              <a:ext uri="{FF2B5EF4-FFF2-40B4-BE49-F238E27FC236}">
                <a16:creationId xmlns:a16="http://schemas.microsoft.com/office/drawing/2014/main" id="{6D6C726F-0297-4E41-9DE8-6E99A2F7E23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90E787B7-CB69-43B7-B6E5-FE70179DBF9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mosayter\OneDrive%20-%20General%20Authority%20for%20Statistics\FT%20Sharing%20-%20&#1575;&#1583;&#1575;&#1585;&#1607;%20&#1575;&#1581;&#1589;&#1575;&#1569;&#1575;&#1578;%20&#1575;&#1604;&#1578;&#1580;&#1575;&#1585;&#1607;%20&#1575;&#1604;&#1582;&#1575;&#1585;&#1580;&#1610;&#1607;'s%20files\Reports\IT%20report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CNTR"/>
      <sheetName val="PORT"/>
      <sheetName val="ExI"/>
      <sheetName val="Report"/>
      <sheetName val="Info"/>
    </sheetNames>
    <sheetDataSet>
      <sheetData sheetId="0">
        <row r="1">
          <cell r="A1">
            <v>1000000</v>
          </cell>
        </row>
      </sheetData>
      <sheetData sheetId="1"/>
      <sheetData sheetId="2"/>
      <sheetData sheetId="3">
        <row r="3">
          <cell r="AV3">
            <v>2023</v>
          </cell>
        </row>
      </sheetData>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ats.gov.sa/documents/20117/2435133/Methodology+and+Quality+Report+of+International+Trade+Statistics+%28annual%29_EN.pdf/a8b081e2-cb72-3a84-af46-25f3421016cb?t=1739253623655" TargetMode="External"/><Relationship Id="rId1" Type="http://schemas.openxmlformats.org/officeDocument/2006/relationships/hyperlink" Target="https://www.stats.gov.sa/documents/20117/2435133/Methodology+and+Quality+Report+of+International+Trade+Statistics+%28annual%29_AR.pdf/ef0bfba2-dff4-207b-67fc-37f7be211501?t=1739253653622"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74D9B"/>
    <pageSetUpPr fitToPage="1"/>
  </sheetPr>
  <dimension ref="A1:H31"/>
  <sheetViews>
    <sheetView showGridLines="0" rightToLeft="1" tabSelected="1" zoomScaleNormal="100" workbookViewId="0">
      <selection activeCell="D1" sqref="D1"/>
    </sheetView>
  </sheetViews>
  <sheetFormatPr defaultColWidth="0" defaultRowHeight="13.8" zeroHeight="1" x14ac:dyDescent="0.25"/>
  <cols>
    <col min="1" max="1" width="7" style="3" customWidth="1"/>
    <col min="2" max="3" width="60.69921875" style="3" customWidth="1"/>
    <col min="4" max="4" width="7" style="3" customWidth="1"/>
    <col min="5" max="8" width="0" style="3" hidden="1" customWidth="1"/>
    <col min="9" max="16384" width="8.3984375" style="3" hidden="1"/>
  </cols>
  <sheetData>
    <row r="1" spans="1:4" ht="57.6" customHeight="1" x14ac:dyDescent="0.25"/>
    <row r="2" spans="1:4" ht="25.5" customHeight="1" x14ac:dyDescent="0.25">
      <c r="A2" s="361" t="s">
        <v>2566</v>
      </c>
      <c r="B2" s="361"/>
      <c r="C2" s="361"/>
      <c r="D2" s="361"/>
    </row>
    <row r="3" spans="1:4" ht="24.6" customHeight="1" x14ac:dyDescent="0.25">
      <c r="A3" s="362" t="s">
        <v>2567</v>
      </c>
      <c r="B3" s="362"/>
      <c r="C3" s="362"/>
      <c r="D3" s="362"/>
    </row>
    <row r="4" spans="1:4" ht="33" customHeight="1" x14ac:dyDescent="0.25">
      <c r="A4" s="45" t="s">
        <v>590</v>
      </c>
      <c r="B4" s="46" t="s">
        <v>268</v>
      </c>
      <c r="C4" s="44" t="s">
        <v>276</v>
      </c>
      <c r="D4" s="123" t="s">
        <v>589</v>
      </c>
    </row>
    <row r="5" spans="1:4" ht="21" customHeight="1" x14ac:dyDescent="0.25">
      <c r="A5" s="41">
        <v>0</v>
      </c>
      <c r="B5" s="124" t="s">
        <v>1629</v>
      </c>
      <c r="C5" s="40" t="s">
        <v>1631</v>
      </c>
      <c r="D5" s="41">
        <v>0</v>
      </c>
    </row>
    <row r="6" spans="1:4" ht="21" customHeight="1" x14ac:dyDescent="0.25">
      <c r="A6" s="41">
        <v>1</v>
      </c>
      <c r="B6" s="124" t="s">
        <v>1630</v>
      </c>
      <c r="C6" s="40" t="s">
        <v>1632</v>
      </c>
      <c r="D6" s="41">
        <v>1</v>
      </c>
    </row>
    <row r="7" spans="1:4" ht="21" customHeight="1" x14ac:dyDescent="0.25">
      <c r="A7" s="47">
        <v>1.1000000000000001</v>
      </c>
      <c r="B7" s="125" t="s">
        <v>0</v>
      </c>
      <c r="C7" s="127" t="s">
        <v>277</v>
      </c>
      <c r="D7" s="47">
        <v>1.1000000000000001</v>
      </c>
    </row>
    <row r="8" spans="1:4" ht="21" customHeight="1" x14ac:dyDescent="0.25">
      <c r="A8" s="42">
        <v>1.2</v>
      </c>
      <c r="B8" s="126" t="s">
        <v>253</v>
      </c>
      <c r="C8" s="128" t="s">
        <v>278</v>
      </c>
      <c r="D8" s="42">
        <v>1.2</v>
      </c>
    </row>
    <row r="9" spans="1:4" ht="21" customHeight="1" x14ac:dyDescent="0.25">
      <c r="A9" s="42">
        <v>1.3</v>
      </c>
      <c r="B9" s="126" t="s">
        <v>254</v>
      </c>
      <c r="C9" s="128" t="s">
        <v>279</v>
      </c>
      <c r="D9" s="42">
        <v>1.3</v>
      </c>
    </row>
    <row r="10" spans="1:4" ht="21" customHeight="1" x14ac:dyDescent="0.25">
      <c r="A10" s="42">
        <v>1.4</v>
      </c>
      <c r="B10" s="126" t="s">
        <v>1634</v>
      </c>
      <c r="C10" s="128" t="s">
        <v>1633</v>
      </c>
      <c r="D10" s="42">
        <v>1.4</v>
      </c>
    </row>
    <row r="11" spans="1:4" ht="21" customHeight="1" x14ac:dyDescent="0.25">
      <c r="A11" s="42">
        <v>1.5</v>
      </c>
      <c r="B11" s="126" t="s">
        <v>1</v>
      </c>
      <c r="C11" s="128" t="s">
        <v>280</v>
      </c>
      <c r="D11" s="42">
        <v>1.5</v>
      </c>
    </row>
    <row r="12" spans="1:4" ht="21" customHeight="1" x14ac:dyDescent="0.25">
      <c r="A12" s="42">
        <v>1.6</v>
      </c>
      <c r="B12" s="126" t="s">
        <v>662</v>
      </c>
      <c r="C12" s="128" t="s">
        <v>665</v>
      </c>
      <c r="D12" s="42">
        <v>1.6</v>
      </c>
    </row>
    <row r="13" spans="1:4" ht="21" customHeight="1" x14ac:dyDescent="0.25">
      <c r="A13" s="42">
        <v>1.7</v>
      </c>
      <c r="B13" s="126" t="s">
        <v>663</v>
      </c>
      <c r="C13" s="128" t="s">
        <v>666</v>
      </c>
      <c r="D13" s="42">
        <v>1.7</v>
      </c>
    </row>
    <row r="14" spans="1:4" ht="21" customHeight="1" x14ac:dyDescent="0.25">
      <c r="A14" s="42">
        <v>1.8</v>
      </c>
      <c r="B14" s="126" t="s">
        <v>664</v>
      </c>
      <c r="C14" s="128" t="s">
        <v>667</v>
      </c>
      <c r="D14" s="42">
        <v>1.8</v>
      </c>
    </row>
    <row r="15" spans="1:4" ht="21" customHeight="1" x14ac:dyDescent="0.25">
      <c r="A15" s="41">
        <v>2</v>
      </c>
      <c r="B15" s="124" t="s">
        <v>1635</v>
      </c>
      <c r="C15" s="40" t="s">
        <v>1636</v>
      </c>
      <c r="D15" s="41">
        <v>2</v>
      </c>
    </row>
    <row r="16" spans="1:4" ht="21" customHeight="1" x14ac:dyDescent="0.25">
      <c r="A16" s="47">
        <v>2.1</v>
      </c>
      <c r="B16" s="125" t="s">
        <v>2</v>
      </c>
      <c r="C16" s="129" t="s">
        <v>281</v>
      </c>
      <c r="D16" s="47">
        <v>2.1</v>
      </c>
    </row>
    <row r="17" spans="1:4" ht="21" customHeight="1" x14ac:dyDescent="0.25">
      <c r="A17" s="42">
        <v>2.2000000000000002</v>
      </c>
      <c r="B17" s="126" t="s">
        <v>3</v>
      </c>
      <c r="C17" s="129" t="s">
        <v>282</v>
      </c>
      <c r="D17" s="42">
        <v>2.2000000000000002</v>
      </c>
    </row>
    <row r="18" spans="1:4" ht="21" customHeight="1" x14ac:dyDescent="0.25">
      <c r="A18" s="42">
        <v>2.2999999999999998</v>
      </c>
      <c r="B18" s="126" t="s">
        <v>4</v>
      </c>
      <c r="C18" s="129" t="s">
        <v>283</v>
      </c>
      <c r="D18" s="42">
        <v>2.2999999999999998</v>
      </c>
    </row>
    <row r="19" spans="1:4" ht="21" customHeight="1" x14ac:dyDescent="0.25">
      <c r="A19" s="42">
        <v>2.4</v>
      </c>
      <c r="B19" s="126" t="s">
        <v>1638</v>
      </c>
      <c r="C19" s="129" t="s">
        <v>1637</v>
      </c>
      <c r="D19" s="42">
        <v>2.4</v>
      </c>
    </row>
    <row r="20" spans="1:4" ht="21" customHeight="1" x14ac:dyDescent="0.25">
      <c r="A20" s="42">
        <v>2.5</v>
      </c>
      <c r="B20" s="126" t="s">
        <v>5</v>
      </c>
      <c r="C20" s="129" t="s">
        <v>284</v>
      </c>
      <c r="D20" s="42">
        <v>2.5</v>
      </c>
    </row>
    <row r="21" spans="1:4" ht="21" customHeight="1" x14ac:dyDescent="0.25">
      <c r="A21" s="42">
        <v>2.6</v>
      </c>
      <c r="B21" s="126" t="s">
        <v>6</v>
      </c>
      <c r="C21" s="129" t="s">
        <v>285</v>
      </c>
      <c r="D21" s="42">
        <v>2.6</v>
      </c>
    </row>
    <row r="22" spans="1:4" ht="21" customHeight="1" x14ac:dyDescent="0.25">
      <c r="A22" s="42">
        <v>2.7</v>
      </c>
      <c r="B22" s="126" t="s">
        <v>7</v>
      </c>
      <c r="C22" s="129" t="s">
        <v>286</v>
      </c>
      <c r="D22" s="42">
        <v>2.7</v>
      </c>
    </row>
    <row r="23" spans="1:4" ht="21" customHeight="1" x14ac:dyDescent="0.25">
      <c r="A23" s="42">
        <v>2.8</v>
      </c>
      <c r="B23" s="126" t="s">
        <v>668</v>
      </c>
      <c r="C23" s="129" t="s">
        <v>672</v>
      </c>
      <c r="D23" s="42">
        <v>2.8</v>
      </c>
    </row>
    <row r="24" spans="1:4" ht="21" customHeight="1" x14ac:dyDescent="0.25">
      <c r="A24" s="42">
        <v>2.9</v>
      </c>
      <c r="B24" s="126" t="s">
        <v>669</v>
      </c>
      <c r="C24" s="129" t="s">
        <v>673</v>
      </c>
      <c r="D24" s="42">
        <v>2.9</v>
      </c>
    </row>
    <row r="25" spans="1:4" ht="21" customHeight="1" x14ac:dyDescent="0.25">
      <c r="A25" s="152" t="s">
        <v>671</v>
      </c>
      <c r="B25" s="126" t="s">
        <v>670</v>
      </c>
      <c r="C25" s="129" t="s">
        <v>674</v>
      </c>
      <c r="D25" s="152" t="s">
        <v>671</v>
      </c>
    </row>
    <row r="26" spans="1:4" ht="21" customHeight="1" x14ac:dyDescent="0.25">
      <c r="A26" s="41">
        <v>3</v>
      </c>
      <c r="B26" s="124" t="s">
        <v>1639</v>
      </c>
      <c r="C26" s="43" t="s">
        <v>1640</v>
      </c>
      <c r="D26" s="41">
        <v>3</v>
      </c>
    </row>
    <row r="27" spans="1:4" ht="21" customHeight="1" x14ac:dyDescent="0.25">
      <c r="A27" s="41">
        <v>4</v>
      </c>
      <c r="B27" s="124" t="s">
        <v>649</v>
      </c>
      <c r="C27" s="43" t="s">
        <v>595</v>
      </c>
      <c r="D27" s="41">
        <v>4</v>
      </c>
    </row>
    <row r="28" spans="1:4" ht="21" customHeight="1" x14ac:dyDescent="0.25">
      <c r="A28" s="41">
        <v>5</v>
      </c>
      <c r="B28" s="124" t="s">
        <v>675</v>
      </c>
      <c r="C28" s="205" t="s">
        <v>678</v>
      </c>
      <c r="D28" s="41">
        <v>5</v>
      </c>
    </row>
    <row r="29" spans="1:4" ht="21" customHeight="1" x14ac:dyDescent="0.25">
      <c r="A29" s="47">
        <v>5.0999999999999996</v>
      </c>
      <c r="B29" s="345" t="s">
        <v>676</v>
      </c>
      <c r="C29" s="129" t="s">
        <v>679</v>
      </c>
      <c r="D29" s="47">
        <v>5.0999999999999996</v>
      </c>
    </row>
    <row r="30" spans="1:4" ht="21" customHeight="1" x14ac:dyDescent="0.25">
      <c r="A30" s="42">
        <v>5.2</v>
      </c>
      <c r="B30" s="126" t="s">
        <v>677</v>
      </c>
      <c r="C30" s="129" t="s">
        <v>680</v>
      </c>
      <c r="D30" s="42">
        <v>5.2</v>
      </c>
    </row>
    <row r="31" spans="1:4" ht="19.5" customHeight="1" x14ac:dyDescent="0.25">
      <c r="A31" s="41"/>
      <c r="B31" s="124" t="s">
        <v>596</v>
      </c>
      <c r="C31" s="205" t="s">
        <v>597</v>
      </c>
      <c r="D31" s="41"/>
    </row>
  </sheetData>
  <mergeCells count="2">
    <mergeCell ref="A2:D2"/>
    <mergeCell ref="A3:D3"/>
  </mergeCells>
  <hyperlinks>
    <hyperlink ref="B6" location="'1-1'!A1" display="صادرات المملكة خلال السنوات" xr:uid="{00000000-0004-0000-0000-000000000000}"/>
    <hyperlink ref="B8" location="'1-2'!A1" display="الصادرات حسب استخدام المواد" xr:uid="{00000000-0004-0000-0000-000001000000}"/>
    <hyperlink ref="B9" location="'1-3'!A1" display="الصادرات حسب طبيعة المواد" xr:uid="{00000000-0004-0000-0000-000002000000}"/>
    <hyperlink ref="B10" location="'1-7'!A1" display="الصادرات حسب الاصناف" xr:uid="{00000000-0004-0000-0000-000003000000}"/>
    <hyperlink ref="B15" location="'3'!A1" display="الواردات السلعية، شهري" xr:uid="{00000000-0004-0000-0000-000004000000}"/>
    <hyperlink ref="B16" location="'3.1'!A1" display="الواردات حسب الأقسام" xr:uid="{00000000-0004-0000-0000-000005000000}"/>
    <hyperlink ref="B19" location="'3.4'!A1" display="الواردات حسب استخدام المواد" xr:uid="{00000000-0004-0000-0000-000006000000}"/>
    <hyperlink ref="B17" location="'3.2'!A1" display="الواردات حسب مجموعات الدول " xr:uid="{00000000-0004-0000-0000-000008000000}"/>
    <hyperlink ref="B18" location="'3.3'!A1" display="الواردات حسب الدول" xr:uid="{00000000-0004-0000-0000-000009000000}"/>
    <hyperlink ref="B27" location="'5'!A1" display="نسبة الصادرات غير البترولية للواردات، سنوي" xr:uid="{00000000-0004-0000-0000-00000B000000}"/>
    <hyperlink ref="B8" location="'1.2'!A1" display="الصادرات حسب الأقسام" xr:uid="{00000000-0004-0000-0000-00001A000000}"/>
    <hyperlink ref="B9" location="'1.3'!A1" display="الصادرات غير البترولية حسب مجموعات الدول" xr:uid="{00000000-0004-0000-0000-00001B000000}"/>
    <hyperlink ref="B10" location="'1.4'!A1" display="الصادرات غير البترولية حسب الدول" xr:uid="{00000000-0004-0000-0000-00001C000000}"/>
    <hyperlink ref="B15" location="'2'!A1" display="الواردات السلعية، شهري" xr:uid="{00000000-0004-0000-0000-00001D000000}"/>
    <hyperlink ref="B16" location="'2.1'!A1" display="الواردات حسب الأقسام" xr:uid="{00000000-0004-0000-0000-00001E000000}"/>
    <hyperlink ref="B17" location="'2.2'!A1" display="الواردات حسب مجموعات الدول " xr:uid="{00000000-0004-0000-0000-00001F000000}"/>
    <hyperlink ref="B18" location="'2.3'!A1" display="الواردات حسب الدول" xr:uid="{00000000-0004-0000-0000-000020000000}"/>
    <hyperlink ref="B19" location="'2.4'!A1" display="الواردات حسب استخدام المواد" xr:uid="{00000000-0004-0000-0000-000021000000}"/>
    <hyperlink ref="B27" location="'5'!A1" display="نسبة الصادرات غير البترولية للواردات، سنوي" xr:uid="{00000000-0004-0000-0000-000024000000}"/>
    <hyperlink ref="B7" location="'1.1'!A1" display="الصادرات البترولية وغير البترولية، شهري" xr:uid="{00000000-0004-0000-0000-000026000000}"/>
    <hyperlink ref="B11" location="'1.5'!A1" display="الصادرات غير البترولية حسب وسيلة النقل والمنافذ الجمركية" xr:uid="{00000000-0004-0000-0000-00002A000000}"/>
    <hyperlink ref="B26" location="'3'!A1" display="حجم التجارة والميزان التجاري" xr:uid="{00000000-0004-0000-0000-00002D000000}"/>
    <hyperlink ref="B6" location="'1'!A1" display="الصادرات السلعية، شهري" xr:uid="{00000000-0004-0000-0000-00002E000000}"/>
    <hyperlink ref="B20" location="'2.5'!A1" display="الواردات حسب وسيلة النقل والمنافذ الجمركية" xr:uid="{C2B05A8A-F260-48B0-B10E-79A0F927D3E2}"/>
    <hyperlink ref="B31" r:id="rId1" xr:uid="{C14F6678-D232-4A4C-B811-C20A825B2599}"/>
    <hyperlink ref="B21" location="'2.6'!A1" display="الواردات حسب استخدام المواد" xr:uid="{1296A6BF-D378-401D-A946-703667B73134}"/>
    <hyperlink ref="B22" location="'2.7'!A1" display="الواردات حسب طبيعة المواد" xr:uid="{94CDE24A-0CFA-4446-954E-552BA45D70D0}"/>
    <hyperlink ref="B5" location="'0'!A1" display="حجم التجارة والميزان التجاري" xr:uid="{19FA76F7-77AA-4D22-8125-B451250E4CF8}"/>
    <hyperlink ref="B27" location="'4'!A1" display="'4'!A1" xr:uid="{BBDE0370-BC74-4716-BC60-664AB494DE31}"/>
    <hyperlink ref="C6" location="'1'!A1" display="Merchandise Exports, Monthly" xr:uid="{2723BCA8-F304-4269-AC36-6A0203877711}"/>
    <hyperlink ref="C7" location="'1.1'!A1" display="Exports by Section" xr:uid="{D78638E5-C35E-42D5-914D-0FEB96971138}"/>
    <hyperlink ref="C8" location="'1.2'!A1" display="Exports by Group of Countries" xr:uid="{C61A3075-6052-4740-AF8E-39A7F4D71B48}"/>
    <hyperlink ref="C9" location="'1.3'!A1" display="Exports by Country" xr:uid="{DA859092-7357-4D49-B148-64863B904ADC}"/>
    <hyperlink ref="C15" location="'2'!A1" display="Merchandise Imports, Monthly" xr:uid="{34ED2278-BA1D-4F9C-83E0-8C9F5338888F}"/>
    <hyperlink ref="C16" location="'2.1'!A1" display="Imports by Section" xr:uid="{FE3142BF-0892-495A-AB85-93865D3D771C}"/>
    <hyperlink ref="C17" location="'2.2'!A1" display="Imports by Group of Countries" xr:uid="{BCA795A0-7CBA-4EE4-9FB1-AB372493B387}"/>
    <hyperlink ref="C18" location="'2.3'!A1" display="Imports by Country" xr:uid="{2D190D96-CEFD-42B5-8B85-3BE608A898AC}"/>
    <hyperlink ref="C26" location="'3'!A1" display="Ratio of non-oil exports to imports, monthly" xr:uid="{8B4EA930-6C4D-47EB-9475-10706BF89576}"/>
    <hyperlink ref="C27" location="'4'!A1" display="'4'!A1" xr:uid="{B0552CEA-86FF-469C-9B6F-53CD998BD67A}"/>
    <hyperlink ref="C20" location="'2.5'!A1" display="Imports by Mode of Transport and Customs Port" xr:uid="{EDA53920-6DC3-4DA6-ADB2-D2632890F420}"/>
    <hyperlink ref="C11" location="'1.5'!A1" display="Non-oil Exports by Mode of Transport and Customs Port" xr:uid="{8D5F598E-8C87-49A6-A769-DE6C0872ABCC}"/>
    <hyperlink ref="C5" location="'0'!A1" display="Trade volume and trade balance, monthly" xr:uid="{5C7A5EBC-FA00-4B5C-8A9F-E3FE822E20F6}"/>
    <hyperlink ref="C10" location="'1.4'!A1" display="Exports of The top 10 Countries by the main section of commodities" xr:uid="{4D5976D7-D803-447C-8F18-24620E73B93A}"/>
    <hyperlink ref="C19" location="'2.4'!A1" display="Imports by The top 10 Countries with most important commodities" xr:uid="{0AF5674C-3FEC-43C5-BE9A-15288400ACFC}"/>
    <hyperlink ref="C31" r:id="rId2" xr:uid="{59793724-FE16-45E8-8157-7ED810DDEB4F}"/>
    <hyperlink ref="C21" location="'2.6'!A1" display="Imports by Utilization of Items" xr:uid="{6CDCFC0C-B700-4621-B121-F56A770FB3D5}"/>
    <hyperlink ref="C22" location="'2.7'!A1" display="Imports by Nature of Items" xr:uid="{F323885A-BF4F-4B9E-8B51-ADD0C8E7F697}"/>
    <hyperlink ref="C5" location="'0'!A1" display="Trade volume and trade balance, monthly" xr:uid="{C339C34D-AD58-4140-8472-5F4152A76680}"/>
    <hyperlink ref="A7" location="'1.1'!A1" display="'1.1'!A1" xr:uid="{275F49B8-FC5C-41C5-990A-9BE96604597E}"/>
    <hyperlink ref="A6" location="'1'!A1" display="'1'!A1" xr:uid="{64002B80-7981-41A0-A0F3-37766A318EBE}"/>
    <hyperlink ref="A8" location="'1.2'!A1" display="'1.2'!A1" xr:uid="{9BE12E3B-09CB-494A-BFC1-9A2026F2E844}"/>
    <hyperlink ref="A9" location="'1.3'!A1" display="'1.3'!A1" xr:uid="{51FC3033-898F-4DB5-BA57-975B48281AE4}"/>
    <hyperlink ref="A10" location="'1.4'!A1" display="'1.4'!A1" xr:uid="{A80F0DBA-19C1-4408-A107-C5E05E515387}"/>
    <hyperlink ref="A11" location="'1.5'!A1" display="'1.5'!A1" xr:uid="{FA33CFFA-439F-4741-A52E-743F67A7082B}"/>
    <hyperlink ref="A15" location="'2'!A1" display="'2'!A1" xr:uid="{0201D2A9-F402-4F8A-B51E-C8E2C24CAAAC}"/>
    <hyperlink ref="A16" location="'2.1'!A1" display="'2.1'!A1" xr:uid="{0B143FB8-2275-4B08-829E-11A64657CCC6}"/>
    <hyperlink ref="A17" location="'2.2'!A1" display="'2.2'!A1" xr:uid="{EE3BD109-BD51-4A66-916D-17BE2F93A6FC}"/>
    <hyperlink ref="A18" location="'2.3'!A1" display="'2.3'!A1" xr:uid="{75709F08-B1E7-412A-9D6D-4DB6B9BEFA74}"/>
    <hyperlink ref="A19" location="'2.4'!A1" display="'2.4'!A1" xr:uid="{A10ACB7A-F23D-40AD-A7E9-F20CAD1DC679}"/>
    <hyperlink ref="A20" location="'2.5'!A1" display="'2.5'!A1" xr:uid="{E0EABFBF-F6EE-4127-93EB-B92AA4502453}"/>
    <hyperlink ref="A21" location="'2.6'!A1" display="'2.6'!A1" xr:uid="{EADAED18-A701-4438-A571-9532D3AB1039}"/>
    <hyperlink ref="A22" location="'2.7'!A1" display="'2.7'!A1" xr:uid="{CFC7CA67-F087-4598-A5BB-8C5C856E1A52}"/>
    <hyperlink ref="A26" location="'3'!A1" display="'3'!A1" xr:uid="{EF8A80A3-091B-42F0-B0F8-DC44F5E6EE92}"/>
    <hyperlink ref="A27" location="'4'!A1" display="'4'!A1" xr:uid="{8AE7BC43-39B6-45D3-9084-E28D4F644B3E}"/>
    <hyperlink ref="D7" location="'1.1'!A1" display="'1.1'!A1" xr:uid="{771DD50B-85C4-4D6B-A8FE-12358B9A53AB}"/>
    <hyperlink ref="D6" location="'1'!A1" display="'1'!A1" xr:uid="{4875D43D-41EF-45E6-8869-47FD0DAF975E}"/>
    <hyperlink ref="D8" location="'1.2'!A1" display="'1.2'!A1" xr:uid="{AA36CBF7-4A78-44BA-84AD-AEA50358A453}"/>
    <hyperlink ref="D9" location="'1.3'!A1" display="'1.3'!A1" xr:uid="{38474A94-5ECF-42FF-A899-DF37013E7131}"/>
    <hyperlink ref="D10" location="'1.4'!A1" display="'1.4'!A1" xr:uid="{BD269FF9-964D-4736-84A0-060DCE887B0D}"/>
    <hyperlink ref="D11" location="'1.5'!A1" display="'1.5'!A1" xr:uid="{5B57CC7A-F871-45D0-9390-9C100FF371C4}"/>
    <hyperlink ref="D15" location="'2'!A1" display="'2'!A1" xr:uid="{0A08E2E4-A8A5-4B79-BA28-F9C1792A9389}"/>
    <hyperlink ref="D16" location="'2.1'!A1" display="'2.1'!A1" xr:uid="{A1E3CF34-3C0A-48C4-89D4-87E588C9ECE0}"/>
    <hyperlink ref="D17" location="'2.2'!A1" display="'2.2'!A1" xr:uid="{D5A2EFC0-194C-4177-AAF8-A53C3711920F}"/>
    <hyperlink ref="D18" location="'2.3'!A1" display="'2.3'!A1" xr:uid="{2F91F979-156A-4124-ABE8-DDA4A4F43713}"/>
    <hyperlink ref="D19" location="'2.4'!A1" display="'2.4'!A1" xr:uid="{0FD530B5-BEAF-421D-9E46-871E406BB62E}"/>
    <hyperlink ref="D20" location="'2.5'!A1" display="'2.5'!A1" xr:uid="{8567F954-730D-494B-A0C7-AF1E66C38149}"/>
    <hyperlink ref="D21" location="'2.6'!A1" display="'2.6'!A1" xr:uid="{C1363B81-6701-41E3-B425-128619D60E88}"/>
    <hyperlink ref="D22" location="'2.7'!A1" display="'2.7'!A1" xr:uid="{95779B8D-71E2-4618-9D99-88D361A49FE7}"/>
    <hyperlink ref="D26" location="'3'!A1" display="'3'!A1" xr:uid="{FC785DB3-F672-47C9-81B8-503CE4134812}"/>
    <hyperlink ref="D27" location="'4'!A1" display="'4'!A1" xr:uid="{C8EBFAB6-1822-4CC8-B36B-F2FA81644835}"/>
    <hyperlink ref="D5" location="'0'!A1" display="'0'!A1" xr:uid="{41BCAA98-3441-4194-9FDA-EF7B18FD17CD}"/>
    <hyperlink ref="A5" location="'0'!A1" display="'0'!A1" xr:uid="{0F100A52-B8CE-46C0-94E6-A647A094F1BF}"/>
    <hyperlink ref="B12" location="'1.6'!A1" display="الصادرات حسب التصنيف الموحد للتجارة الدولية التنقيح 4 (SITC4)" xr:uid="{7904851B-CE67-40AB-B14B-CD614DFCB594}"/>
    <hyperlink ref="C12" location="'1.6'!A1" display="Exports by Standard International Trade Classification (Rev4)" xr:uid="{568F9A08-4268-4BF5-8123-BA1CB5392CA2}"/>
    <hyperlink ref="B13:C13" location="'1.7'!A1" display="الصادرات حسب الفئات الاقتصادية الواسعة التنقيح 4 (BEC4)" xr:uid="{70E77EA3-F387-463C-B1BA-E66085A6F1FA}"/>
    <hyperlink ref="B14:C14" location="'1.8'!A1" display="الصادرات حسب التصنيف الصناعي الدولي الموحد التنقيح 4 (ISIC4)" xr:uid="{0A26ED3F-F40F-4350-879E-9C2CCB180D70}"/>
    <hyperlink ref="B23:C23" location="'2.8'!A1" display="الواردات حسب التصنيف الموحد للتجارة الدولية التنقيح 4 (SITC4)" xr:uid="{48799B31-4C89-4735-981F-C8C3E63F92C6}"/>
    <hyperlink ref="B24:C24" location="'2.9'!A1" display="الواردات حسب الفئات الاقتصادية الواسعة التنقيح 4 (BEC4)" xr:uid="{8D864812-243C-4BB6-BDF1-4DB7771FAFFA}"/>
    <hyperlink ref="B25:C25" location="'2.10'!A1" display="الواردات حسب التصنيف الصناعي الدولي الموحد التنقيح 4 (ISIC4)" xr:uid="{FDC7C680-3A8B-4D58-AF69-EDA5DE8BAAC8}"/>
    <hyperlink ref="B29:C29" location="'5.1'!A1" display="التبادل التجاري بين المملكة وشركائها التجاريين الرئيسيين" xr:uid="{3456131F-5238-4500-97D1-124D7023CB39}"/>
    <hyperlink ref="B30:C30" location="'5.2'!A1" display="التبادل التجاري بين المملكة العربية السعودية وبعض الدول الأخرى " xr:uid="{669D08F4-3984-4128-867C-C4E1BD852BF2}"/>
  </hyperlinks>
  <printOptions horizontalCentered="1"/>
  <pageMargins left="0.25" right="0.25" top="0.75" bottom="0.75" header="0.3" footer="0.3"/>
  <pageSetup paperSize="9" scale="88" orientation="landscape" r:id="rId3"/>
  <headerFooter>
    <oddFooter>&amp;Cwww.stats.gov.sa</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78BD9-88D4-4DD6-82A8-DE5F0AB238D8}">
  <sheetPr codeName="Sheet22">
    <tabColor rgb="FF9BA8C2"/>
    <pageSetUpPr autoPageBreaks="0" fitToPage="1"/>
  </sheetPr>
  <dimension ref="A1:WVV32"/>
  <sheetViews>
    <sheetView showGridLines="0" rightToLeft="1" zoomScale="80" zoomScaleNormal="80" workbookViewId="0"/>
  </sheetViews>
  <sheetFormatPr defaultColWidth="0" defaultRowHeight="19.8" x14ac:dyDescent="0.6"/>
  <cols>
    <col min="1" max="1" width="5" style="5" customWidth="1"/>
    <col min="2" max="2" width="20" style="5" customWidth="1"/>
    <col min="3" max="3" width="5" style="5" customWidth="1"/>
    <col min="4" max="4" width="20" style="5" customWidth="1"/>
    <col min="5" max="5" width="5" style="5" customWidth="1"/>
    <col min="6" max="6" width="20" style="5" customWidth="1"/>
    <col min="7" max="12" width="13" style="5" customWidth="1"/>
    <col min="13" max="13" width="20" style="5" customWidth="1"/>
    <col min="14" max="14" width="5" style="5" customWidth="1"/>
    <col min="15" max="15" width="20" style="5" customWidth="1"/>
    <col min="16" max="16" width="5" style="5" customWidth="1"/>
    <col min="17" max="17" width="20" style="5" customWidth="1"/>
    <col min="18" max="18" width="5" style="5" customWidth="1"/>
    <col min="19" max="19" width="2.296875" style="5" customWidth="1"/>
    <col min="20" max="20" width="9.8984375" style="5" hidden="1"/>
    <col min="21" max="22" width="9.8984375" style="6" hidden="1"/>
    <col min="23" max="23" width="9.8984375" style="5" hidden="1"/>
    <col min="24" max="256" width="8.8984375" style="5" hidden="1"/>
    <col min="257" max="257" width="5.8984375" style="5" hidden="1"/>
    <col min="258" max="258" width="32.8984375" style="5" hidden="1"/>
    <col min="259" max="259" width="5.8984375" style="5" hidden="1"/>
    <col min="260" max="260" width="32.8984375" style="5" hidden="1"/>
    <col min="261" max="266" width="8.8984375" style="5" hidden="1"/>
    <col min="267" max="267" width="32.8984375" style="5" hidden="1"/>
    <col min="268" max="268" width="5.8984375" style="5" hidden="1"/>
    <col min="269" max="269" width="32.8984375" style="5" hidden="1"/>
    <col min="270" max="270" width="5.8984375" style="5" hidden="1"/>
    <col min="271" max="512" width="8.8984375" style="5" hidden="1"/>
    <col min="513" max="513" width="5.8984375" style="5" hidden="1"/>
    <col min="514" max="514" width="32.8984375" style="5" hidden="1"/>
    <col min="515" max="515" width="5.8984375" style="5" hidden="1"/>
    <col min="516" max="516" width="32.8984375" style="5" hidden="1"/>
    <col min="517" max="522" width="8.8984375" style="5" hidden="1"/>
    <col min="523" max="523" width="32.8984375" style="5" hidden="1"/>
    <col min="524" max="524" width="5.8984375" style="5" hidden="1"/>
    <col min="525" max="525" width="32.8984375" style="5" hidden="1"/>
    <col min="526" max="526" width="5.8984375" style="5" hidden="1"/>
    <col min="527" max="768" width="8.8984375" style="5" hidden="1"/>
    <col min="769" max="769" width="5.8984375" style="5" hidden="1"/>
    <col min="770" max="770" width="32.8984375" style="5" hidden="1"/>
    <col min="771" max="771" width="5.8984375" style="5" hidden="1"/>
    <col min="772" max="772" width="32.8984375" style="5" hidden="1"/>
    <col min="773" max="778" width="8.8984375" style="5" hidden="1"/>
    <col min="779" max="779" width="32.8984375" style="5" hidden="1"/>
    <col min="780" max="780" width="5.8984375" style="5" hidden="1"/>
    <col min="781" max="781" width="32.8984375" style="5" hidden="1"/>
    <col min="782" max="782" width="5.8984375" style="5" hidden="1"/>
    <col min="783" max="1024" width="8.8984375" style="5" hidden="1"/>
    <col min="1025" max="1025" width="5.8984375" style="5" hidden="1"/>
    <col min="1026" max="1026" width="32.8984375" style="5" hidden="1"/>
    <col min="1027" max="1027" width="5.8984375" style="5" hidden="1"/>
    <col min="1028" max="1028" width="32.8984375" style="5" hidden="1"/>
    <col min="1029" max="1034" width="8.8984375" style="5" hidden="1"/>
    <col min="1035" max="1035" width="32.8984375" style="5" hidden="1"/>
    <col min="1036" max="1036" width="5.8984375" style="5" hidden="1"/>
    <col min="1037" max="1037" width="32.8984375" style="5" hidden="1"/>
    <col min="1038" max="1038" width="5.8984375" style="5" hidden="1"/>
    <col min="1039" max="1280" width="8.8984375" style="5" hidden="1"/>
    <col min="1281" max="1281" width="5.8984375" style="5" hidden="1"/>
    <col min="1282" max="1282" width="32.8984375" style="5" hidden="1"/>
    <col min="1283" max="1283" width="5.8984375" style="5" hidden="1"/>
    <col min="1284" max="1284" width="32.8984375" style="5" hidden="1"/>
    <col min="1285" max="1290" width="8.8984375" style="5" hidden="1"/>
    <col min="1291" max="1291" width="32.8984375" style="5" hidden="1"/>
    <col min="1292" max="1292" width="5.8984375" style="5" hidden="1"/>
    <col min="1293" max="1293" width="32.8984375" style="5" hidden="1"/>
    <col min="1294" max="1294" width="5.8984375" style="5" hidden="1"/>
    <col min="1295" max="1536" width="8.8984375" style="5" hidden="1"/>
    <col min="1537" max="1537" width="5.8984375" style="5" hidden="1"/>
    <col min="1538" max="1538" width="32.8984375" style="5" hidden="1"/>
    <col min="1539" max="1539" width="5.8984375" style="5" hidden="1"/>
    <col min="1540" max="1540" width="32.8984375" style="5" hidden="1"/>
    <col min="1541" max="1546" width="8.8984375" style="5" hidden="1"/>
    <col min="1547" max="1547" width="32.8984375" style="5" hidden="1"/>
    <col min="1548" max="1548" width="5.8984375" style="5" hidden="1"/>
    <col min="1549" max="1549" width="32.8984375" style="5" hidden="1"/>
    <col min="1550" max="1550" width="5.8984375" style="5" hidden="1"/>
    <col min="1551" max="1792" width="8.8984375" style="5" hidden="1"/>
    <col min="1793" max="1793" width="5.8984375" style="5" hidden="1"/>
    <col min="1794" max="1794" width="32.8984375" style="5" hidden="1"/>
    <col min="1795" max="1795" width="5.8984375" style="5" hidden="1"/>
    <col min="1796" max="1796" width="32.8984375" style="5" hidden="1"/>
    <col min="1797" max="1802" width="8.8984375" style="5" hidden="1"/>
    <col min="1803" max="1803" width="32.8984375" style="5" hidden="1"/>
    <col min="1804" max="1804" width="5.8984375" style="5" hidden="1"/>
    <col min="1805" max="1805" width="32.8984375" style="5" hidden="1"/>
    <col min="1806" max="1806" width="5.8984375" style="5" hidden="1"/>
    <col min="1807" max="2048" width="8.8984375" style="5" hidden="1"/>
    <col min="2049" max="2049" width="5.8984375" style="5" hidden="1"/>
    <col min="2050" max="2050" width="32.8984375" style="5" hidden="1"/>
    <col min="2051" max="2051" width="5.8984375" style="5" hidden="1"/>
    <col min="2052" max="2052" width="32.8984375" style="5" hidden="1"/>
    <col min="2053" max="2058" width="8.8984375" style="5" hidden="1"/>
    <col min="2059" max="2059" width="32.8984375" style="5" hidden="1"/>
    <col min="2060" max="2060" width="5.8984375" style="5" hidden="1"/>
    <col min="2061" max="2061" width="32.8984375" style="5" hidden="1"/>
    <col min="2062" max="2062" width="5.8984375" style="5" hidden="1"/>
    <col min="2063" max="2304" width="8.8984375" style="5" hidden="1"/>
    <col min="2305" max="2305" width="5.8984375" style="5" hidden="1"/>
    <col min="2306" max="2306" width="32.8984375" style="5" hidden="1"/>
    <col min="2307" max="2307" width="5.8984375" style="5" hidden="1"/>
    <col min="2308" max="2308" width="32.8984375" style="5" hidden="1"/>
    <col min="2309" max="2314" width="8.8984375" style="5" hidden="1"/>
    <col min="2315" max="2315" width="32.8984375" style="5" hidden="1"/>
    <col min="2316" max="2316" width="5.8984375" style="5" hidden="1"/>
    <col min="2317" max="2317" width="32.8984375" style="5" hidden="1"/>
    <col min="2318" max="2318" width="5.8984375" style="5" hidden="1"/>
    <col min="2319" max="2560" width="8.8984375" style="5" hidden="1"/>
    <col min="2561" max="2561" width="5.8984375" style="5" hidden="1"/>
    <col min="2562" max="2562" width="32.8984375" style="5" hidden="1"/>
    <col min="2563" max="2563" width="5.8984375" style="5" hidden="1"/>
    <col min="2564" max="2564" width="32.8984375" style="5" hidden="1"/>
    <col min="2565" max="2570" width="8.8984375" style="5" hidden="1"/>
    <col min="2571" max="2571" width="32.8984375" style="5" hidden="1"/>
    <col min="2572" max="2572" width="5.8984375" style="5" hidden="1"/>
    <col min="2573" max="2573" width="32.8984375" style="5" hidden="1"/>
    <col min="2574" max="2574" width="5.8984375" style="5" hidden="1"/>
    <col min="2575" max="2816" width="8.8984375" style="5" hidden="1"/>
    <col min="2817" max="2817" width="5.8984375" style="5" hidden="1"/>
    <col min="2818" max="2818" width="32.8984375" style="5" hidden="1"/>
    <col min="2819" max="2819" width="5.8984375" style="5" hidden="1"/>
    <col min="2820" max="2820" width="32.8984375" style="5" hidden="1"/>
    <col min="2821" max="2826" width="8.8984375" style="5" hidden="1"/>
    <col min="2827" max="2827" width="32.8984375" style="5" hidden="1"/>
    <col min="2828" max="2828" width="5.8984375" style="5" hidden="1"/>
    <col min="2829" max="2829" width="32.8984375" style="5" hidden="1"/>
    <col min="2830" max="2830" width="5.8984375" style="5" hidden="1"/>
    <col min="2831" max="3072" width="8.8984375" style="5" hidden="1"/>
    <col min="3073" max="3073" width="5.8984375" style="5" hidden="1"/>
    <col min="3074" max="3074" width="32.8984375" style="5" hidden="1"/>
    <col min="3075" max="3075" width="5.8984375" style="5" hidden="1"/>
    <col min="3076" max="3076" width="32.8984375" style="5" hidden="1"/>
    <col min="3077" max="3082" width="8.8984375" style="5" hidden="1"/>
    <col min="3083" max="3083" width="32.8984375" style="5" hidden="1"/>
    <col min="3084" max="3084" width="5.8984375" style="5" hidden="1"/>
    <col min="3085" max="3085" width="32.8984375" style="5" hidden="1"/>
    <col min="3086" max="3086" width="5.8984375" style="5" hidden="1"/>
    <col min="3087" max="3328" width="8.8984375" style="5" hidden="1"/>
    <col min="3329" max="3329" width="5.8984375" style="5" hidden="1"/>
    <col min="3330" max="3330" width="32.8984375" style="5" hidden="1"/>
    <col min="3331" max="3331" width="5.8984375" style="5" hidden="1"/>
    <col min="3332" max="3332" width="32.8984375" style="5" hidden="1"/>
    <col min="3333" max="3338" width="8.8984375" style="5" hidden="1"/>
    <col min="3339" max="3339" width="32.8984375" style="5" hidden="1"/>
    <col min="3340" max="3340" width="5.8984375" style="5" hidden="1"/>
    <col min="3341" max="3341" width="32.8984375" style="5" hidden="1"/>
    <col min="3342" max="3342" width="5.8984375" style="5" hidden="1"/>
    <col min="3343" max="3584" width="8.8984375" style="5" hidden="1"/>
    <col min="3585" max="3585" width="5.8984375" style="5" hidden="1"/>
    <col min="3586" max="3586" width="32.8984375" style="5" hidden="1"/>
    <col min="3587" max="3587" width="5.8984375" style="5" hidden="1"/>
    <col min="3588" max="3588" width="32.8984375" style="5" hidden="1"/>
    <col min="3589" max="3594" width="8.8984375" style="5" hidden="1"/>
    <col min="3595" max="3595" width="32.8984375" style="5" hidden="1"/>
    <col min="3596" max="3596" width="5.8984375" style="5" hidden="1"/>
    <col min="3597" max="3597" width="32.8984375" style="5" hidden="1"/>
    <col min="3598" max="3598" width="5.8984375" style="5" hidden="1"/>
    <col min="3599" max="3840" width="8.8984375" style="5" hidden="1"/>
    <col min="3841" max="3841" width="5.8984375" style="5" hidden="1"/>
    <col min="3842" max="3842" width="32.8984375" style="5" hidden="1"/>
    <col min="3843" max="3843" width="5.8984375" style="5" hidden="1"/>
    <col min="3844" max="3844" width="32.8984375" style="5" hidden="1"/>
    <col min="3845" max="3850" width="8.8984375" style="5" hidden="1"/>
    <col min="3851" max="3851" width="32.8984375" style="5" hidden="1"/>
    <col min="3852" max="3852" width="5.8984375" style="5" hidden="1"/>
    <col min="3853" max="3853" width="32.8984375" style="5" hidden="1"/>
    <col min="3854" max="3854" width="5.8984375" style="5" hidden="1"/>
    <col min="3855" max="4096" width="8.8984375" style="5" hidden="1"/>
    <col min="4097" max="4097" width="5.8984375" style="5" hidden="1"/>
    <col min="4098" max="4098" width="32.8984375" style="5" hidden="1"/>
    <col min="4099" max="4099" width="5.8984375" style="5" hidden="1"/>
    <col min="4100" max="4100" width="32.8984375" style="5" hidden="1"/>
    <col min="4101" max="4106" width="8.8984375" style="5" hidden="1"/>
    <col min="4107" max="4107" width="32.8984375" style="5" hidden="1"/>
    <col min="4108" max="4108" width="5.8984375" style="5" hidden="1"/>
    <col min="4109" max="4109" width="32.8984375" style="5" hidden="1"/>
    <col min="4110" max="4110" width="5.8984375" style="5" hidden="1"/>
    <col min="4111" max="4352" width="8.8984375" style="5" hidden="1"/>
    <col min="4353" max="4353" width="5.8984375" style="5" hidden="1"/>
    <col min="4354" max="4354" width="32.8984375" style="5" hidden="1"/>
    <col min="4355" max="4355" width="5.8984375" style="5" hidden="1"/>
    <col min="4356" max="4356" width="32.8984375" style="5" hidden="1"/>
    <col min="4357" max="4362" width="8.8984375" style="5" hidden="1"/>
    <col min="4363" max="4363" width="32.8984375" style="5" hidden="1"/>
    <col min="4364" max="4364" width="5.8984375" style="5" hidden="1"/>
    <col min="4365" max="4365" width="32.8984375" style="5" hidden="1"/>
    <col min="4366" max="4366" width="5.8984375" style="5" hidden="1"/>
    <col min="4367" max="4608" width="8.8984375" style="5" hidden="1"/>
    <col min="4609" max="4609" width="5.8984375" style="5" hidden="1"/>
    <col min="4610" max="4610" width="32.8984375" style="5" hidden="1"/>
    <col min="4611" max="4611" width="5.8984375" style="5" hidden="1"/>
    <col min="4612" max="4612" width="32.8984375" style="5" hidden="1"/>
    <col min="4613" max="4618" width="8.8984375" style="5" hidden="1"/>
    <col min="4619" max="4619" width="32.8984375" style="5" hidden="1"/>
    <col min="4620" max="4620" width="5.8984375" style="5" hidden="1"/>
    <col min="4621" max="4621" width="32.8984375" style="5" hidden="1"/>
    <col min="4622" max="4622" width="5.8984375" style="5" hidden="1"/>
    <col min="4623" max="4864" width="8.8984375" style="5" hidden="1"/>
    <col min="4865" max="4865" width="5.8984375" style="5" hidden="1"/>
    <col min="4866" max="4866" width="32.8984375" style="5" hidden="1"/>
    <col min="4867" max="4867" width="5.8984375" style="5" hidden="1"/>
    <col min="4868" max="4868" width="32.8984375" style="5" hidden="1"/>
    <col min="4869" max="4874" width="8.8984375" style="5" hidden="1"/>
    <col min="4875" max="4875" width="32.8984375" style="5" hidden="1"/>
    <col min="4876" max="4876" width="5.8984375" style="5" hidden="1"/>
    <col min="4877" max="4877" width="32.8984375" style="5" hidden="1"/>
    <col min="4878" max="4878" width="5.8984375" style="5" hidden="1"/>
    <col min="4879" max="5120" width="8.8984375" style="5" hidden="1"/>
    <col min="5121" max="5121" width="5.8984375" style="5" hidden="1"/>
    <col min="5122" max="5122" width="32.8984375" style="5" hidden="1"/>
    <col min="5123" max="5123" width="5.8984375" style="5" hidden="1"/>
    <col min="5124" max="5124" width="32.8984375" style="5" hidden="1"/>
    <col min="5125" max="5130" width="8.8984375" style="5" hidden="1"/>
    <col min="5131" max="5131" width="32.8984375" style="5" hidden="1"/>
    <col min="5132" max="5132" width="5.8984375" style="5" hidden="1"/>
    <col min="5133" max="5133" width="32.8984375" style="5" hidden="1"/>
    <col min="5134" max="5134" width="5.8984375" style="5" hidden="1"/>
    <col min="5135" max="5376" width="8.8984375" style="5" hidden="1"/>
    <col min="5377" max="5377" width="5.8984375" style="5" hidden="1"/>
    <col min="5378" max="5378" width="32.8984375" style="5" hidden="1"/>
    <col min="5379" max="5379" width="5.8984375" style="5" hidden="1"/>
    <col min="5380" max="5380" width="32.8984375" style="5" hidden="1"/>
    <col min="5381" max="5386" width="8.8984375" style="5" hidden="1"/>
    <col min="5387" max="5387" width="32.8984375" style="5" hidden="1"/>
    <col min="5388" max="5388" width="5.8984375" style="5" hidden="1"/>
    <col min="5389" max="5389" width="32.8984375" style="5" hidden="1"/>
    <col min="5390" max="5390" width="5.8984375" style="5" hidden="1"/>
    <col min="5391" max="5632" width="8.8984375" style="5" hidden="1"/>
    <col min="5633" max="5633" width="5.8984375" style="5" hidden="1"/>
    <col min="5634" max="5634" width="32.8984375" style="5" hidden="1"/>
    <col min="5635" max="5635" width="5.8984375" style="5" hidden="1"/>
    <col min="5636" max="5636" width="32.8984375" style="5" hidden="1"/>
    <col min="5637" max="5642" width="8.8984375" style="5" hidden="1"/>
    <col min="5643" max="5643" width="32.8984375" style="5" hidden="1"/>
    <col min="5644" max="5644" width="5.8984375" style="5" hidden="1"/>
    <col min="5645" max="5645" width="32.8984375" style="5" hidden="1"/>
    <col min="5646" max="5646" width="5.8984375" style="5" hidden="1"/>
    <col min="5647" max="5888" width="8.8984375" style="5" hidden="1"/>
    <col min="5889" max="5889" width="5.8984375" style="5" hidden="1"/>
    <col min="5890" max="5890" width="32.8984375" style="5" hidden="1"/>
    <col min="5891" max="5891" width="5.8984375" style="5" hidden="1"/>
    <col min="5892" max="5892" width="32.8984375" style="5" hidden="1"/>
    <col min="5893" max="5898" width="8.8984375" style="5" hidden="1"/>
    <col min="5899" max="5899" width="32.8984375" style="5" hidden="1"/>
    <col min="5900" max="5900" width="5.8984375" style="5" hidden="1"/>
    <col min="5901" max="5901" width="32.8984375" style="5" hidden="1"/>
    <col min="5902" max="5902" width="5.8984375" style="5" hidden="1"/>
    <col min="5903" max="6144" width="8.8984375" style="5" hidden="1"/>
    <col min="6145" max="6145" width="5.8984375" style="5" hidden="1"/>
    <col min="6146" max="6146" width="32.8984375" style="5" hidden="1"/>
    <col min="6147" max="6147" width="5.8984375" style="5" hidden="1"/>
    <col min="6148" max="6148" width="32.8984375" style="5" hidden="1"/>
    <col min="6149" max="6154" width="8.8984375" style="5" hidden="1"/>
    <col min="6155" max="6155" width="32.8984375" style="5" hidden="1"/>
    <col min="6156" max="6156" width="5.8984375" style="5" hidden="1"/>
    <col min="6157" max="6157" width="32.8984375" style="5" hidden="1"/>
    <col min="6158" max="6158" width="5.8984375" style="5" hidden="1"/>
    <col min="6159" max="6400" width="8.8984375" style="5" hidden="1"/>
    <col min="6401" max="6401" width="5.8984375" style="5" hidden="1"/>
    <col min="6402" max="6402" width="32.8984375" style="5" hidden="1"/>
    <col min="6403" max="6403" width="5.8984375" style="5" hidden="1"/>
    <col min="6404" max="6404" width="32.8984375" style="5" hidden="1"/>
    <col min="6405" max="6410" width="8.8984375" style="5" hidden="1"/>
    <col min="6411" max="6411" width="32.8984375" style="5" hidden="1"/>
    <col min="6412" max="6412" width="5.8984375" style="5" hidden="1"/>
    <col min="6413" max="6413" width="32.8984375" style="5" hidden="1"/>
    <col min="6414" max="6414" width="5.8984375" style="5" hidden="1"/>
    <col min="6415" max="6656" width="8.8984375" style="5" hidden="1"/>
    <col min="6657" max="6657" width="5.8984375" style="5" hidden="1"/>
    <col min="6658" max="6658" width="32.8984375" style="5" hidden="1"/>
    <col min="6659" max="6659" width="5.8984375" style="5" hidden="1"/>
    <col min="6660" max="6660" width="32.8984375" style="5" hidden="1"/>
    <col min="6661" max="6666" width="8.8984375" style="5" hidden="1"/>
    <col min="6667" max="6667" width="32.8984375" style="5" hidden="1"/>
    <col min="6668" max="6668" width="5.8984375" style="5" hidden="1"/>
    <col min="6669" max="6669" width="32.8984375" style="5" hidden="1"/>
    <col min="6670" max="6670" width="5.8984375" style="5" hidden="1"/>
    <col min="6671" max="6912" width="8.8984375" style="5" hidden="1"/>
    <col min="6913" max="6913" width="5.8984375" style="5" hidden="1"/>
    <col min="6914" max="6914" width="32.8984375" style="5" hidden="1"/>
    <col min="6915" max="6915" width="5.8984375" style="5" hidden="1"/>
    <col min="6916" max="6916" width="32.8984375" style="5" hidden="1"/>
    <col min="6917" max="6922" width="8.8984375" style="5" hidden="1"/>
    <col min="6923" max="6923" width="32.8984375" style="5" hidden="1"/>
    <col min="6924" max="6924" width="5.8984375" style="5" hidden="1"/>
    <col min="6925" max="6925" width="32.8984375" style="5" hidden="1"/>
    <col min="6926" max="6926" width="5.8984375" style="5" hidden="1"/>
    <col min="6927" max="7168" width="8.8984375" style="5" hidden="1"/>
    <col min="7169" max="7169" width="5.8984375" style="5" hidden="1"/>
    <col min="7170" max="7170" width="32.8984375" style="5" hidden="1"/>
    <col min="7171" max="7171" width="5.8984375" style="5" hidden="1"/>
    <col min="7172" max="7172" width="32.8984375" style="5" hidden="1"/>
    <col min="7173" max="7178" width="8.8984375" style="5" hidden="1"/>
    <col min="7179" max="7179" width="32.8984375" style="5" hidden="1"/>
    <col min="7180" max="7180" width="5.8984375" style="5" hidden="1"/>
    <col min="7181" max="7181" width="32.8984375" style="5" hidden="1"/>
    <col min="7182" max="7182" width="5.8984375" style="5" hidden="1"/>
    <col min="7183" max="7424" width="8.8984375" style="5" hidden="1"/>
    <col min="7425" max="7425" width="5.8984375" style="5" hidden="1"/>
    <col min="7426" max="7426" width="32.8984375" style="5" hidden="1"/>
    <col min="7427" max="7427" width="5.8984375" style="5" hidden="1"/>
    <col min="7428" max="7428" width="32.8984375" style="5" hidden="1"/>
    <col min="7429" max="7434" width="8.8984375" style="5" hidden="1"/>
    <col min="7435" max="7435" width="32.8984375" style="5" hidden="1"/>
    <col min="7436" max="7436" width="5.8984375" style="5" hidden="1"/>
    <col min="7437" max="7437" width="32.8984375" style="5" hidden="1"/>
    <col min="7438" max="7438" width="5.8984375" style="5" hidden="1"/>
    <col min="7439" max="7680" width="8.8984375" style="5" hidden="1"/>
    <col min="7681" max="7681" width="5.8984375" style="5" hidden="1"/>
    <col min="7682" max="7682" width="32.8984375" style="5" hidden="1"/>
    <col min="7683" max="7683" width="5.8984375" style="5" hidden="1"/>
    <col min="7684" max="7684" width="32.8984375" style="5" hidden="1"/>
    <col min="7685" max="7690" width="8.8984375" style="5" hidden="1"/>
    <col min="7691" max="7691" width="32.8984375" style="5" hidden="1"/>
    <col min="7692" max="7692" width="5.8984375" style="5" hidden="1"/>
    <col min="7693" max="7693" width="32.8984375" style="5" hidden="1"/>
    <col min="7694" max="7694" width="5.8984375" style="5" hidden="1"/>
    <col min="7695" max="7936" width="8.8984375" style="5" hidden="1"/>
    <col min="7937" max="7937" width="5.8984375" style="5" hidden="1"/>
    <col min="7938" max="7938" width="32.8984375" style="5" hidden="1"/>
    <col min="7939" max="7939" width="5.8984375" style="5" hidden="1"/>
    <col min="7940" max="7940" width="32.8984375" style="5" hidden="1"/>
    <col min="7941" max="7946" width="8.8984375" style="5" hidden="1"/>
    <col min="7947" max="7947" width="32.8984375" style="5" hidden="1"/>
    <col min="7948" max="7948" width="5.8984375" style="5" hidden="1"/>
    <col min="7949" max="7949" width="32.8984375" style="5" hidden="1"/>
    <col min="7950" max="7950" width="5.8984375" style="5" hidden="1"/>
    <col min="7951" max="8192" width="8.8984375" style="5" hidden="1"/>
    <col min="8193" max="8193" width="5.8984375" style="5" hidden="1"/>
    <col min="8194" max="8194" width="32.8984375" style="5" hidden="1"/>
    <col min="8195" max="8195" width="5.8984375" style="5" hidden="1"/>
    <col min="8196" max="8196" width="32.8984375" style="5" hidden="1"/>
    <col min="8197" max="8202" width="8.8984375" style="5" hidden="1"/>
    <col min="8203" max="8203" width="32.8984375" style="5" hidden="1"/>
    <col min="8204" max="8204" width="5.8984375" style="5" hidden="1"/>
    <col min="8205" max="8205" width="32.8984375" style="5" hidden="1"/>
    <col min="8206" max="8206" width="5.8984375" style="5" hidden="1"/>
    <col min="8207" max="8448" width="8.8984375" style="5" hidden="1"/>
    <col min="8449" max="8449" width="5.8984375" style="5" hidden="1"/>
    <col min="8450" max="8450" width="32.8984375" style="5" hidden="1"/>
    <col min="8451" max="8451" width="5.8984375" style="5" hidden="1"/>
    <col min="8452" max="8452" width="32.8984375" style="5" hidden="1"/>
    <col min="8453" max="8458" width="8.8984375" style="5" hidden="1"/>
    <col min="8459" max="8459" width="32.8984375" style="5" hidden="1"/>
    <col min="8460" max="8460" width="5.8984375" style="5" hidden="1"/>
    <col min="8461" max="8461" width="32.8984375" style="5" hidden="1"/>
    <col min="8462" max="8462" width="5.8984375" style="5" hidden="1"/>
    <col min="8463" max="8704" width="8.8984375" style="5" hidden="1"/>
    <col min="8705" max="8705" width="5.8984375" style="5" hidden="1"/>
    <col min="8706" max="8706" width="32.8984375" style="5" hidden="1"/>
    <col min="8707" max="8707" width="5.8984375" style="5" hidden="1"/>
    <col min="8708" max="8708" width="32.8984375" style="5" hidden="1"/>
    <col min="8709" max="8714" width="8.8984375" style="5" hidden="1"/>
    <col min="8715" max="8715" width="32.8984375" style="5" hidden="1"/>
    <col min="8716" max="8716" width="5.8984375" style="5" hidden="1"/>
    <col min="8717" max="8717" width="32.8984375" style="5" hidden="1"/>
    <col min="8718" max="8718" width="5.8984375" style="5" hidden="1"/>
    <col min="8719" max="8960" width="8.8984375" style="5" hidden="1"/>
    <col min="8961" max="8961" width="5.8984375" style="5" hidden="1"/>
    <col min="8962" max="8962" width="32.8984375" style="5" hidden="1"/>
    <col min="8963" max="8963" width="5.8984375" style="5" hidden="1"/>
    <col min="8964" max="8964" width="32.8984375" style="5" hidden="1"/>
    <col min="8965" max="8970" width="8.8984375" style="5" hidden="1"/>
    <col min="8971" max="8971" width="32.8984375" style="5" hidden="1"/>
    <col min="8972" max="8972" width="5.8984375" style="5" hidden="1"/>
    <col min="8973" max="8973" width="32.8984375" style="5" hidden="1"/>
    <col min="8974" max="8974" width="5.8984375" style="5" hidden="1"/>
    <col min="8975" max="9216" width="8.8984375" style="5" hidden="1"/>
    <col min="9217" max="9217" width="5.8984375" style="5" hidden="1"/>
    <col min="9218" max="9218" width="32.8984375" style="5" hidden="1"/>
    <col min="9219" max="9219" width="5.8984375" style="5" hidden="1"/>
    <col min="9220" max="9220" width="32.8984375" style="5" hidden="1"/>
    <col min="9221" max="9226" width="8.8984375" style="5" hidden="1"/>
    <col min="9227" max="9227" width="32.8984375" style="5" hidden="1"/>
    <col min="9228" max="9228" width="5.8984375" style="5" hidden="1"/>
    <col min="9229" max="9229" width="32.8984375" style="5" hidden="1"/>
    <col min="9230" max="9230" width="5.8984375" style="5" hidden="1"/>
    <col min="9231" max="9472" width="8.8984375" style="5" hidden="1"/>
    <col min="9473" max="9473" width="5.8984375" style="5" hidden="1"/>
    <col min="9474" max="9474" width="32.8984375" style="5" hidden="1"/>
    <col min="9475" max="9475" width="5.8984375" style="5" hidden="1"/>
    <col min="9476" max="9476" width="32.8984375" style="5" hidden="1"/>
    <col min="9477" max="9482" width="8.8984375" style="5" hidden="1"/>
    <col min="9483" max="9483" width="32.8984375" style="5" hidden="1"/>
    <col min="9484" max="9484" width="5.8984375" style="5" hidden="1"/>
    <col min="9485" max="9485" width="32.8984375" style="5" hidden="1"/>
    <col min="9486" max="9486" width="5.8984375" style="5" hidden="1"/>
    <col min="9487" max="9728" width="8.8984375" style="5" hidden="1"/>
    <col min="9729" max="9729" width="5.8984375" style="5" hidden="1"/>
    <col min="9730" max="9730" width="32.8984375" style="5" hidden="1"/>
    <col min="9731" max="9731" width="5.8984375" style="5" hidden="1"/>
    <col min="9732" max="9732" width="32.8984375" style="5" hidden="1"/>
    <col min="9733" max="9738" width="8.8984375" style="5" hidden="1"/>
    <col min="9739" max="9739" width="32.8984375" style="5" hidden="1"/>
    <col min="9740" max="9740" width="5.8984375" style="5" hidden="1"/>
    <col min="9741" max="9741" width="32.8984375" style="5" hidden="1"/>
    <col min="9742" max="9742" width="5.8984375" style="5" hidden="1"/>
    <col min="9743" max="9984" width="8.8984375" style="5" hidden="1"/>
    <col min="9985" max="9985" width="5.8984375" style="5" hidden="1"/>
    <col min="9986" max="9986" width="32.8984375" style="5" hidden="1"/>
    <col min="9987" max="9987" width="5.8984375" style="5" hidden="1"/>
    <col min="9988" max="9988" width="32.8984375" style="5" hidden="1"/>
    <col min="9989" max="9994" width="8.8984375" style="5" hidden="1"/>
    <col min="9995" max="9995" width="32.8984375" style="5" hidden="1"/>
    <col min="9996" max="9996" width="5.8984375" style="5" hidden="1"/>
    <col min="9997" max="9997" width="32.8984375" style="5" hidden="1"/>
    <col min="9998" max="9998" width="5.8984375" style="5" hidden="1"/>
    <col min="9999" max="10240" width="8.8984375" style="5" hidden="1"/>
    <col min="10241" max="10241" width="5.8984375" style="5" hidden="1"/>
    <col min="10242" max="10242" width="32.8984375" style="5" hidden="1"/>
    <col min="10243" max="10243" width="5.8984375" style="5" hidden="1"/>
    <col min="10244" max="10244" width="32.8984375" style="5" hidden="1"/>
    <col min="10245" max="10250" width="8.8984375" style="5" hidden="1"/>
    <col min="10251" max="10251" width="32.8984375" style="5" hidden="1"/>
    <col min="10252" max="10252" width="5.8984375" style="5" hidden="1"/>
    <col min="10253" max="10253" width="32.8984375" style="5" hidden="1"/>
    <col min="10254" max="10254" width="5.8984375" style="5" hidden="1"/>
    <col min="10255" max="10496" width="8.8984375" style="5" hidden="1"/>
    <col min="10497" max="10497" width="5.8984375" style="5" hidden="1"/>
    <col min="10498" max="10498" width="32.8984375" style="5" hidden="1"/>
    <col min="10499" max="10499" width="5.8984375" style="5" hidden="1"/>
    <col min="10500" max="10500" width="32.8984375" style="5" hidden="1"/>
    <col min="10501" max="10506" width="8.8984375" style="5" hidden="1"/>
    <col min="10507" max="10507" width="32.8984375" style="5" hidden="1"/>
    <col min="10508" max="10508" width="5.8984375" style="5" hidden="1"/>
    <col min="10509" max="10509" width="32.8984375" style="5" hidden="1"/>
    <col min="10510" max="10510" width="5.8984375" style="5" hidden="1"/>
    <col min="10511" max="10752" width="8.8984375" style="5" hidden="1"/>
    <col min="10753" max="10753" width="5.8984375" style="5" hidden="1"/>
    <col min="10754" max="10754" width="32.8984375" style="5" hidden="1"/>
    <col min="10755" max="10755" width="5.8984375" style="5" hidden="1"/>
    <col min="10756" max="10756" width="32.8984375" style="5" hidden="1"/>
    <col min="10757" max="10762" width="8.8984375" style="5" hidden="1"/>
    <col min="10763" max="10763" width="32.8984375" style="5" hidden="1"/>
    <col min="10764" max="10764" width="5.8984375" style="5" hidden="1"/>
    <col min="10765" max="10765" width="32.8984375" style="5" hidden="1"/>
    <col min="10766" max="10766" width="5.8984375" style="5" hidden="1"/>
    <col min="10767" max="11008" width="8.8984375" style="5" hidden="1"/>
    <col min="11009" max="11009" width="5.8984375" style="5" hidden="1"/>
    <col min="11010" max="11010" width="32.8984375" style="5" hidden="1"/>
    <col min="11011" max="11011" width="5.8984375" style="5" hidden="1"/>
    <col min="11012" max="11012" width="32.8984375" style="5" hidden="1"/>
    <col min="11013" max="11018" width="8.8984375" style="5" hidden="1"/>
    <col min="11019" max="11019" width="32.8984375" style="5" hidden="1"/>
    <col min="11020" max="11020" width="5.8984375" style="5" hidden="1"/>
    <col min="11021" max="11021" width="32.8984375" style="5" hidden="1"/>
    <col min="11022" max="11022" width="5.8984375" style="5" hidden="1"/>
    <col min="11023" max="11264" width="8.8984375" style="5" hidden="1"/>
    <col min="11265" max="11265" width="5.8984375" style="5" hidden="1"/>
    <col min="11266" max="11266" width="32.8984375" style="5" hidden="1"/>
    <col min="11267" max="11267" width="5.8984375" style="5" hidden="1"/>
    <col min="11268" max="11268" width="32.8984375" style="5" hidden="1"/>
    <col min="11269" max="11274" width="8.8984375" style="5" hidden="1"/>
    <col min="11275" max="11275" width="32.8984375" style="5" hidden="1"/>
    <col min="11276" max="11276" width="5.8984375" style="5" hidden="1"/>
    <col min="11277" max="11277" width="32.8984375" style="5" hidden="1"/>
    <col min="11278" max="11278" width="5.8984375" style="5" hidden="1"/>
    <col min="11279" max="11520" width="8.8984375" style="5" hidden="1"/>
    <col min="11521" max="11521" width="5.8984375" style="5" hidden="1"/>
    <col min="11522" max="11522" width="32.8984375" style="5" hidden="1"/>
    <col min="11523" max="11523" width="5.8984375" style="5" hidden="1"/>
    <col min="11524" max="11524" width="32.8984375" style="5" hidden="1"/>
    <col min="11525" max="11530" width="8.8984375" style="5" hidden="1"/>
    <col min="11531" max="11531" width="32.8984375" style="5" hidden="1"/>
    <col min="11532" max="11532" width="5.8984375" style="5" hidden="1"/>
    <col min="11533" max="11533" width="32.8984375" style="5" hidden="1"/>
    <col min="11534" max="11534" width="5.8984375" style="5" hidden="1"/>
    <col min="11535" max="11776" width="8.8984375" style="5" hidden="1"/>
    <col min="11777" max="11777" width="5.8984375" style="5" hidden="1"/>
    <col min="11778" max="11778" width="32.8984375" style="5" hidden="1"/>
    <col min="11779" max="11779" width="5.8984375" style="5" hidden="1"/>
    <col min="11780" max="11780" width="32.8984375" style="5" hidden="1"/>
    <col min="11781" max="11786" width="8.8984375" style="5" hidden="1"/>
    <col min="11787" max="11787" width="32.8984375" style="5" hidden="1"/>
    <col min="11788" max="11788" width="5.8984375" style="5" hidden="1"/>
    <col min="11789" max="11789" width="32.8984375" style="5" hidden="1"/>
    <col min="11790" max="11790" width="5.8984375" style="5" hidden="1"/>
    <col min="11791" max="12032" width="8.8984375" style="5" hidden="1"/>
    <col min="12033" max="12033" width="5.8984375" style="5" hidden="1"/>
    <col min="12034" max="12034" width="32.8984375" style="5" hidden="1"/>
    <col min="12035" max="12035" width="5.8984375" style="5" hidden="1"/>
    <col min="12036" max="12036" width="32.8984375" style="5" hidden="1"/>
    <col min="12037" max="12042" width="8.8984375" style="5" hidden="1"/>
    <col min="12043" max="12043" width="32.8984375" style="5" hidden="1"/>
    <col min="12044" max="12044" width="5.8984375" style="5" hidden="1"/>
    <col min="12045" max="12045" width="32.8984375" style="5" hidden="1"/>
    <col min="12046" max="12046" width="5.8984375" style="5" hidden="1"/>
    <col min="12047" max="12288" width="8.8984375" style="5" hidden="1"/>
    <col min="12289" max="12289" width="5.8984375" style="5" hidden="1"/>
    <col min="12290" max="12290" width="32.8984375" style="5" hidden="1"/>
    <col min="12291" max="12291" width="5.8984375" style="5" hidden="1"/>
    <col min="12292" max="12292" width="32.8984375" style="5" hidden="1"/>
    <col min="12293" max="12298" width="8.8984375" style="5" hidden="1"/>
    <col min="12299" max="12299" width="32.8984375" style="5" hidden="1"/>
    <col min="12300" max="12300" width="5.8984375" style="5" hidden="1"/>
    <col min="12301" max="12301" width="32.8984375" style="5" hidden="1"/>
    <col min="12302" max="12302" width="5.8984375" style="5" hidden="1"/>
    <col min="12303" max="12544" width="8.8984375" style="5" hidden="1"/>
    <col min="12545" max="12545" width="5.8984375" style="5" hidden="1"/>
    <col min="12546" max="12546" width="32.8984375" style="5" hidden="1"/>
    <col min="12547" max="12547" width="5.8984375" style="5" hidden="1"/>
    <col min="12548" max="12548" width="32.8984375" style="5" hidden="1"/>
    <col min="12549" max="12554" width="8.8984375" style="5" hidden="1"/>
    <col min="12555" max="12555" width="32.8984375" style="5" hidden="1"/>
    <col min="12556" max="12556" width="5.8984375" style="5" hidden="1"/>
    <col min="12557" max="12557" width="32.8984375" style="5" hidden="1"/>
    <col min="12558" max="12558" width="5.8984375" style="5" hidden="1"/>
    <col min="12559" max="12800" width="8.8984375" style="5" hidden="1"/>
    <col min="12801" max="12801" width="5.8984375" style="5" hidden="1"/>
    <col min="12802" max="12802" width="32.8984375" style="5" hidden="1"/>
    <col min="12803" max="12803" width="5.8984375" style="5" hidden="1"/>
    <col min="12804" max="12804" width="32.8984375" style="5" hidden="1"/>
    <col min="12805" max="12810" width="8.8984375" style="5" hidden="1"/>
    <col min="12811" max="12811" width="32.8984375" style="5" hidden="1"/>
    <col min="12812" max="12812" width="5.8984375" style="5" hidden="1"/>
    <col min="12813" max="12813" width="32.8984375" style="5" hidden="1"/>
    <col min="12814" max="12814" width="5.8984375" style="5" hidden="1"/>
    <col min="12815" max="13056" width="8.8984375" style="5" hidden="1"/>
    <col min="13057" max="13057" width="5.8984375" style="5" hidden="1"/>
    <col min="13058" max="13058" width="32.8984375" style="5" hidden="1"/>
    <col min="13059" max="13059" width="5.8984375" style="5" hidden="1"/>
    <col min="13060" max="13060" width="32.8984375" style="5" hidden="1"/>
    <col min="13061" max="13066" width="8.8984375" style="5" hidden="1"/>
    <col min="13067" max="13067" width="32.8984375" style="5" hidden="1"/>
    <col min="13068" max="13068" width="5.8984375" style="5" hidden="1"/>
    <col min="13069" max="13069" width="32.8984375" style="5" hidden="1"/>
    <col min="13070" max="13070" width="5.8984375" style="5" hidden="1"/>
    <col min="13071" max="13312" width="8.8984375" style="5" hidden="1"/>
    <col min="13313" max="13313" width="5.8984375" style="5" hidden="1"/>
    <col min="13314" max="13314" width="32.8984375" style="5" hidden="1"/>
    <col min="13315" max="13315" width="5.8984375" style="5" hidden="1"/>
    <col min="13316" max="13316" width="32.8984375" style="5" hidden="1"/>
    <col min="13317" max="13322" width="8.8984375" style="5" hidden="1"/>
    <col min="13323" max="13323" width="32.8984375" style="5" hidden="1"/>
    <col min="13324" max="13324" width="5.8984375" style="5" hidden="1"/>
    <col min="13325" max="13325" width="32.8984375" style="5" hidden="1"/>
    <col min="13326" max="13326" width="5.8984375" style="5" hidden="1"/>
    <col min="13327" max="13568" width="8.8984375" style="5" hidden="1"/>
    <col min="13569" max="13569" width="5.8984375" style="5" hidden="1"/>
    <col min="13570" max="13570" width="32.8984375" style="5" hidden="1"/>
    <col min="13571" max="13571" width="5.8984375" style="5" hidden="1"/>
    <col min="13572" max="13572" width="32.8984375" style="5" hidden="1"/>
    <col min="13573" max="13578" width="8.8984375" style="5" hidden="1"/>
    <col min="13579" max="13579" width="32.8984375" style="5" hidden="1"/>
    <col min="13580" max="13580" width="5.8984375" style="5" hidden="1"/>
    <col min="13581" max="13581" width="32.8984375" style="5" hidden="1"/>
    <col min="13582" max="13582" width="5.8984375" style="5" hidden="1"/>
    <col min="13583" max="13824" width="8.8984375" style="5" hidden="1"/>
    <col min="13825" max="13825" width="5.8984375" style="5" hidden="1"/>
    <col min="13826" max="13826" width="32.8984375" style="5" hidden="1"/>
    <col min="13827" max="13827" width="5.8984375" style="5" hidden="1"/>
    <col min="13828" max="13828" width="32.8984375" style="5" hidden="1"/>
    <col min="13829" max="13834" width="8.8984375" style="5" hidden="1"/>
    <col min="13835" max="13835" width="32.8984375" style="5" hidden="1"/>
    <col min="13836" max="13836" width="5.8984375" style="5" hidden="1"/>
    <col min="13837" max="13837" width="32.8984375" style="5" hidden="1"/>
    <col min="13838" max="13838" width="5.8984375" style="5" hidden="1"/>
    <col min="13839" max="14080" width="8.8984375" style="5" hidden="1"/>
    <col min="14081" max="14081" width="5.8984375" style="5" hidden="1"/>
    <col min="14082" max="14082" width="32.8984375" style="5" hidden="1"/>
    <col min="14083" max="14083" width="5.8984375" style="5" hidden="1"/>
    <col min="14084" max="14084" width="32.8984375" style="5" hidden="1"/>
    <col min="14085" max="14090" width="8.8984375" style="5" hidden="1"/>
    <col min="14091" max="14091" width="32.8984375" style="5" hidden="1"/>
    <col min="14092" max="14092" width="5.8984375" style="5" hidden="1"/>
    <col min="14093" max="14093" width="32.8984375" style="5" hidden="1"/>
    <col min="14094" max="14094" width="5.8984375" style="5" hidden="1"/>
    <col min="14095" max="14336" width="8.8984375" style="5" hidden="1"/>
    <col min="14337" max="14337" width="5.8984375" style="5" hidden="1"/>
    <col min="14338" max="14338" width="32.8984375" style="5" hidden="1"/>
    <col min="14339" max="14339" width="5.8984375" style="5" hidden="1"/>
    <col min="14340" max="14340" width="32.8984375" style="5" hidden="1"/>
    <col min="14341" max="14346" width="8.8984375" style="5" hidden="1"/>
    <col min="14347" max="14347" width="32.8984375" style="5" hidden="1"/>
    <col min="14348" max="14348" width="5.8984375" style="5" hidden="1"/>
    <col min="14349" max="14349" width="32.8984375" style="5" hidden="1"/>
    <col min="14350" max="14350" width="5.8984375" style="5" hidden="1"/>
    <col min="14351" max="14592" width="8.8984375" style="5" hidden="1"/>
    <col min="14593" max="14593" width="5.8984375" style="5" hidden="1"/>
    <col min="14594" max="14594" width="32.8984375" style="5" hidden="1"/>
    <col min="14595" max="14595" width="5.8984375" style="5" hidden="1"/>
    <col min="14596" max="14596" width="32.8984375" style="5" hidden="1"/>
    <col min="14597" max="14602" width="8.8984375" style="5" hidden="1"/>
    <col min="14603" max="14603" width="32.8984375" style="5" hidden="1"/>
    <col min="14604" max="14604" width="5.8984375" style="5" hidden="1"/>
    <col min="14605" max="14605" width="32.8984375" style="5" hidden="1"/>
    <col min="14606" max="14606" width="5.8984375" style="5" hidden="1"/>
    <col min="14607" max="14848" width="8.8984375" style="5" hidden="1"/>
    <col min="14849" max="14849" width="5.8984375" style="5" hidden="1"/>
    <col min="14850" max="14850" width="32.8984375" style="5" hidden="1"/>
    <col min="14851" max="14851" width="5.8984375" style="5" hidden="1"/>
    <col min="14852" max="14852" width="32.8984375" style="5" hidden="1"/>
    <col min="14853" max="14858" width="8.8984375" style="5" hidden="1"/>
    <col min="14859" max="14859" width="32.8984375" style="5" hidden="1"/>
    <col min="14860" max="14860" width="5.8984375" style="5" hidden="1"/>
    <col min="14861" max="14861" width="32.8984375" style="5" hidden="1"/>
    <col min="14862" max="14862" width="5.8984375" style="5" hidden="1"/>
    <col min="14863" max="15104" width="8.8984375" style="5" hidden="1"/>
    <col min="15105" max="15105" width="5.8984375" style="5" hidden="1"/>
    <col min="15106" max="15106" width="32.8984375" style="5" hidden="1"/>
    <col min="15107" max="15107" width="5.8984375" style="5" hidden="1"/>
    <col min="15108" max="15108" width="32.8984375" style="5" hidden="1"/>
    <col min="15109" max="15114" width="8.8984375" style="5" hidden="1"/>
    <col min="15115" max="15115" width="32.8984375" style="5" hidden="1"/>
    <col min="15116" max="15116" width="5.8984375" style="5" hidden="1"/>
    <col min="15117" max="15117" width="32.8984375" style="5" hidden="1"/>
    <col min="15118" max="15118" width="5.8984375" style="5" hidden="1"/>
    <col min="15119" max="15360" width="8.8984375" style="5" hidden="1"/>
    <col min="15361" max="15361" width="5.8984375" style="5" hidden="1"/>
    <col min="15362" max="15362" width="32.8984375" style="5" hidden="1"/>
    <col min="15363" max="15363" width="5.8984375" style="5" hidden="1"/>
    <col min="15364" max="15364" width="32.8984375" style="5" hidden="1"/>
    <col min="15365" max="15370" width="8.8984375" style="5" hidden="1"/>
    <col min="15371" max="15371" width="32.8984375" style="5" hidden="1"/>
    <col min="15372" max="15372" width="5.8984375" style="5" hidden="1"/>
    <col min="15373" max="15373" width="32.8984375" style="5" hidden="1"/>
    <col min="15374" max="15374" width="5.8984375" style="5" hidden="1"/>
    <col min="15375" max="15616" width="8.8984375" style="5" hidden="1"/>
    <col min="15617" max="15617" width="5.8984375" style="5" hidden="1"/>
    <col min="15618" max="15618" width="32.8984375" style="5" hidden="1"/>
    <col min="15619" max="15619" width="5.8984375" style="5" hidden="1"/>
    <col min="15620" max="15620" width="32.8984375" style="5" hidden="1"/>
    <col min="15621" max="15626" width="8.8984375" style="5" hidden="1"/>
    <col min="15627" max="15627" width="32.8984375" style="5" hidden="1"/>
    <col min="15628" max="15628" width="5.8984375" style="5" hidden="1"/>
    <col min="15629" max="15629" width="32.8984375" style="5" hidden="1"/>
    <col min="15630" max="15630" width="5.8984375" style="5" hidden="1"/>
    <col min="15631" max="15872" width="8.8984375" style="5" hidden="1"/>
    <col min="15873" max="15873" width="5.8984375" style="5" hidden="1"/>
    <col min="15874" max="15874" width="32.8984375" style="5" hidden="1"/>
    <col min="15875" max="15875" width="5.8984375" style="5" hidden="1"/>
    <col min="15876" max="15876" width="32.8984375" style="5" hidden="1"/>
    <col min="15877" max="15882" width="8.8984375" style="5" hidden="1"/>
    <col min="15883" max="15883" width="32.8984375" style="5" hidden="1"/>
    <col min="15884" max="15884" width="5.8984375" style="5" hidden="1"/>
    <col min="15885" max="15885" width="32.8984375" style="5" hidden="1"/>
    <col min="15886" max="15886" width="5.8984375" style="5" hidden="1"/>
    <col min="15887" max="16128" width="8.8984375" style="5" hidden="1"/>
    <col min="16129" max="16129" width="5.8984375" style="5" hidden="1"/>
    <col min="16130" max="16130" width="32.8984375" style="5" hidden="1"/>
    <col min="16131" max="16131" width="5.8984375" style="5" hidden="1"/>
    <col min="16132" max="16132" width="32.8984375" style="5" hidden="1"/>
    <col min="16133" max="16138" width="8.8984375" style="5" hidden="1"/>
    <col min="16139" max="16139" width="32.8984375" style="5" hidden="1"/>
    <col min="16140" max="16140" width="5.8984375" style="5" hidden="1"/>
    <col min="16141" max="16141" width="32.8984375" style="5" hidden="1"/>
    <col min="16142" max="16142" width="5.8984375" style="5" hidden="1"/>
    <col min="16143" max="16384" width="8.8984375" style="5" hidden="1"/>
  </cols>
  <sheetData>
    <row r="1" spans="1:18" ht="57.6" customHeight="1" x14ac:dyDescent="0.6"/>
    <row r="2" spans="1:18" ht="18" customHeight="1" x14ac:dyDescent="0.6">
      <c r="A2" s="154" t="s">
        <v>960</v>
      </c>
      <c r="B2" s="17"/>
      <c r="C2" s="17"/>
      <c r="D2" s="17"/>
      <c r="E2" s="17"/>
      <c r="F2" s="17"/>
      <c r="G2" s="17"/>
      <c r="H2" s="17"/>
      <c r="I2" s="17"/>
      <c r="J2" s="17"/>
      <c r="K2" s="17"/>
      <c r="L2" s="17"/>
      <c r="M2" s="17"/>
      <c r="N2" s="17"/>
      <c r="O2" s="17"/>
      <c r="P2" s="17"/>
      <c r="Q2" s="17"/>
      <c r="R2" s="17"/>
    </row>
    <row r="3" spans="1:18" ht="18" customHeight="1" x14ac:dyDescent="0.6">
      <c r="A3" s="155" t="s">
        <v>962</v>
      </c>
      <c r="B3" s="153"/>
      <c r="C3" s="153"/>
      <c r="D3" s="153"/>
      <c r="E3" s="153"/>
      <c r="F3" s="153"/>
      <c r="G3" s="153"/>
      <c r="H3" s="153"/>
      <c r="I3" s="153"/>
      <c r="J3" s="153"/>
      <c r="K3" s="153"/>
      <c r="L3" s="153"/>
      <c r="M3" s="153"/>
      <c r="N3" s="153"/>
      <c r="O3" s="153"/>
      <c r="P3" s="153"/>
      <c r="Q3" s="153"/>
      <c r="R3" s="153"/>
    </row>
    <row r="4" spans="1:18" x14ac:dyDescent="0.6">
      <c r="A4" s="380" t="s">
        <v>24</v>
      </c>
      <c r="B4" s="381" t="s">
        <v>25</v>
      </c>
      <c r="C4" s="380" t="s">
        <v>681</v>
      </c>
      <c r="D4" s="386" t="s">
        <v>682</v>
      </c>
      <c r="E4" s="161"/>
      <c r="F4" s="162"/>
      <c r="G4" s="384">
        <v>2022</v>
      </c>
      <c r="H4" s="385"/>
      <c r="I4" s="384">
        <v>2023</v>
      </c>
      <c r="J4" s="385"/>
      <c r="K4" s="384">
        <v>2024</v>
      </c>
      <c r="L4" s="387"/>
      <c r="M4" s="164"/>
      <c r="N4" s="163"/>
      <c r="O4" s="388" t="s">
        <v>684</v>
      </c>
      <c r="P4" s="383" t="s">
        <v>683</v>
      </c>
      <c r="Q4" s="382" t="s">
        <v>314</v>
      </c>
      <c r="R4" s="383" t="s">
        <v>313</v>
      </c>
    </row>
    <row r="5" spans="1:18" x14ac:dyDescent="0.6">
      <c r="A5" s="380"/>
      <c r="B5" s="381"/>
      <c r="C5" s="380"/>
      <c r="D5" s="386"/>
      <c r="E5" s="161"/>
      <c r="F5" s="162"/>
      <c r="G5" s="23" t="s">
        <v>901</v>
      </c>
      <c r="H5" s="23" t="s">
        <v>902</v>
      </c>
      <c r="I5" s="23" t="s">
        <v>901</v>
      </c>
      <c r="J5" s="23" t="s">
        <v>902</v>
      </c>
      <c r="K5" s="23" t="s">
        <v>901</v>
      </c>
      <c r="L5" s="27" t="s">
        <v>902</v>
      </c>
      <c r="M5" s="164"/>
      <c r="N5" s="163"/>
      <c r="O5" s="388"/>
      <c r="P5" s="383"/>
      <c r="Q5" s="382"/>
      <c r="R5" s="383"/>
    </row>
    <row r="6" spans="1:18" ht="18" customHeight="1" x14ac:dyDescent="0.6">
      <c r="A6" s="52">
        <v>1</v>
      </c>
      <c r="B6" s="53" t="s">
        <v>903</v>
      </c>
      <c r="C6" s="52">
        <v>11</v>
      </c>
      <c r="D6" s="53" t="s">
        <v>904</v>
      </c>
      <c r="E6" s="52">
        <v>111</v>
      </c>
      <c r="F6" s="53" t="s">
        <v>905</v>
      </c>
      <c r="G6" s="54">
        <v>17.848099999999999</v>
      </c>
      <c r="H6" s="54">
        <v>312.75613900000002</v>
      </c>
      <c r="I6" s="54">
        <v>20.617287000000001</v>
      </c>
      <c r="J6" s="54">
        <v>351.608788</v>
      </c>
      <c r="K6" s="54">
        <v>20.008320999999999</v>
      </c>
      <c r="L6" s="54">
        <v>373.81394899999998</v>
      </c>
      <c r="M6" s="55" t="s">
        <v>951</v>
      </c>
      <c r="N6" s="30">
        <v>111</v>
      </c>
      <c r="O6" s="55" t="s">
        <v>939</v>
      </c>
      <c r="P6" s="30">
        <v>11</v>
      </c>
      <c r="Q6" s="55" t="s">
        <v>932</v>
      </c>
      <c r="R6" s="30">
        <v>1</v>
      </c>
    </row>
    <row r="7" spans="1:18" ht="18" customHeight="1" x14ac:dyDescent="0.6">
      <c r="A7" s="56">
        <v>1</v>
      </c>
      <c r="B7" s="57" t="s">
        <v>903</v>
      </c>
      <c r="C7" s="56">
        <v>11</v>
      </c>
      <c r="D7" s="57" t="s">
        <v>904</v>
      </c>
      <c r="E7" s="56">
        <v>112</v>
      </c>
      <c r="F7" s="57" t="s">
        <v>906</v>
      </c>
      <c r="G7" s="58">
        <v>1002.769549</v>
      </c>
      <c r="H7" s="58">
        <v>4259.4035249999997</v>
      </c>
      <c r="I7" s="58">
        <v>1011.271731</v>
      </c>
      <c r="J7" s="58">
        <v>4600.99827</v>
      </c>
      <c r="K7" s="58">
        <v>1131.198805</v>
      </c>
      <c r="L7" s="58">
        <v>5376.9582449999998</v>
      </c>
      <c r="M7" s="59" t="s">
        <v>952</v>
      </c>
      <c r="N7" s="35">
        <v>112</v>
      </c>
      <c r="O7" s="59" t="s">
        <v>939</v>
      </c>
      <c r="P7" s="35">
        <v>11</v>
      </c>
      <c r="Q7" s="59" t="s">
        <v>932</v>
      </c>
      <c r="R7" s="35">
        <v>1</v>
      </c>
    </row>
    <row r="8" spans="1:18" ht="18" customHeight="1" x14ac:dyDescent="0.6">
      <c r="A8" s="52">
        <v>1</v>
      </c>
      <c r="B8" s="53" t="s">
        <v>903</v>
      </c>
      <c r="C8" s="52">
        <v>12</v>
      </c>
      <c r="D8" s="53" t="s">
        <v>907</v>
      </c>
      <c r="E8" s="52">
        <v>121</v>
      </c>
      <c r="F8" s="53" t="s">
        <v>908</v>
      </c>
      <c r="G8" s="54">
        <v>244.61263700000001</v>
      </c>
      <c r="H8" s="54">
        <v>1506.0238609999999</v>
      </c>
      <c r="I8" s="54">
        <v>232.660155</v>
      </c>
      <c r="J8" s="54">
        <v>1340.1533400000001</v>
      </c>
      <c r="K8" s="54">
        <v>258.06760000000003</v>
      </c>
      <c r="L8" s="54">
        <v>1394.833545</v>
      </c>
      <c r="M8" s="55" t="s">
        <v>953</v>
      </c>
      <c r="N8" s="30">
        <v>121</v>
      </c>
      <c r="O8" s="55" t="s">
        <v>940</v>
      </c>
      <c r="P8" s="30">
        <v>12</v>
      </c>
      <c r="Q8" s="55" t="s">
        <v>932</v>
      </c>
      <c r="R8" s="30">
        <v>1</v>
      </c>
    </row>
    <row r="9" spans="1:18" ht="18" customHeight="1" x14ac:dyDescent="0.6">
      <c r="A9" s="56">
        <v>1</v>
      </c>
      <c r="B9" s="57" t="s">
        <v>903</v>
      </c>
      <c r="C9" s="56">
        <v>12</v>
      </c>
      <c r="D9" s="57" t="s">
        <v>907</v>
      </c>
      <c r="E9" s="56">
        <v>122</v>
      </c>
      <c r="F9" s="57" t="s">
        <v>909</v>
      </c>
      <c r="G9" s="58">
        <v>2151.7569659999999</v>
      </c>
      <c r="H9" s="58">
        <v>11008.679887</v>
      </c>
      <c r="I9" s="58">
        <v>2255.6272170000002</v>
      </c>
      <c r="J9" s="58">
        <v>12212.404753999999</v>
      </c>
      <c r="K9" s="58">
        <v>2699.1822569999999</v>
      </c>
      <c r="L9" s="58">
        <v>14000.521874</v>
      </c>
      <c r="M9" s="59" t="s">
        <v>954</v>
      </c>
      <c r="N9" s="35">
        <v>122</v>
      </c>
      <c r="O9" s="59" t="s">
        <v>940</v>
      </c>
      <c r="P9" s="35">
        <v>12</v>
      </c>
      <c r="Q9" s="59" t="s">
        <v>932</v>
      </c>
      <c r="R9" s="35">
        <v>1</v>
      </c>
    </row>
    <row r="10" spans="1:18" ht="18" customHeight="1" x14ac:dyDescent="0.6">
      <c r="A10" s="52">
        <v>1</v>
      </c>
      <c r="B10" s="53" t="s">
        <v>903</v>
      </c>
      <c r="C10" s="52"/>
      <c r="D10" s="53" t="s">
        <v>30</v>
      </c>
      <c r="E10" s="52"/>
      <c r="F10" s="53"/>
      <c r="G10" s="54">
        <v>3416.9872519999999</v>
      </c>
      <c r="H10" s="54">
        <v>17086.863411999999</v>
      </c>
      <c r="I10" s="54">
        <v>2488.2873719999998</v>
      </c>
      <c r="J10" s="54">
        <v>13552.558094</v>
      </c>
      <c r="K10" s="54">
        <v>4108.456983</v>
      </c>
      <c r="L10" s="54">
        <v>21146.127613000001</v>
      </c>
      <c r="M10" s="55"/>
      <c r="N10" s="30"/>
      <c r="O10" s="55" t="s">
        <v>318</v>
      </c>
      <c r="P10" s="30"/>
      <c r="Q10" s="55" t="s">
        <v>932</v>
      </c>
      <c r="R10" s="30">
        <v>1</v>
      </c>
    </row>
    <row r="11" spans="1:18" ht="18" customHeight="1" x14ac:dyDescent="0.6">
      <c r="A11" s="56">
        <v>2</v>
      </c>
      <c r="B11" s="57" t="s">
        <v>910</v>
      </c>
      <c r="C11" s="56">
        <v>21</v>
      </c>
      <c r="D11" s="57" t="s">
        <v>911</v>
      </c>
      <c r="E11" s="56">
        <v>210</v>
      </c>
      <c r="F11" s="57" t="s">
        <v>911</v>
      </c>
      <c r="G11" s="58">
        <v>3367.1230420000002</v>
      </c>
      <c r="H11" s="58">
        <v>15005.974093999999</v>
      </c>
      <c r="I11" s="58">
        <v>3474.388011</v>
      </c>
      <c r="J11" s="58">
        <v>10720.739061</v>
      </c>
      <c r="K11" s="58">
        <v>3949.5143130000001</v>
      </c>
      <c r="L11" s="58">
        <v>12794.651395000001</v>
      </c>
      <c r="M11" s="59" t="s">
        <v>941</v>
      </c>
      <c r="N11" s="35">
        <v>210</v>
      </c>
      <c r="O11" s="59" t="s">
        <v>941</v>
      </c>
      <c r="P11" s="35">
        <v>21</v>
      </c>
      <c r="Q11" s="59" t="s">
        <v>933</v>
      </c>
      <c r="R11" s="35">
        <v>2</v>
      </c>
    </row>
    <row r="12" spans="1:18" ht="18" customHeight="1" x14ac:dyDescent="0.6">
      <c r="A12" s="52">
        <v>2</v>
      </c>
      <c r="B12" s="53" t="s">
        <v>910</v>
      </c>
      <c r="C12" s="52">
        <v>22</v>
      </c>
      <c r="D12" s="53" t="s">
        <v>912</v>
      </c>
      <c r="E12" s="52">
        <v>220</v>
      </c>
      <c r="F12" s="53" t="s">
        <v>912</v>
      </c>
      <c r="G12" s="54">
        <v>72626.095109000002</v>
      </c>
      <c r="H12" s="54">
        <v>236131.239439</v>
      </c>
      <c r="I12" s="54">
        <v>73419.000033000004</v>
      </c>
      <c r="J12" s="54">
        <v>181066.23286799999</v>
      </c>
      <c r="K12" s="54">
        <v>71010.823239000005</v>
      </c>
      <c r="L12" s="54">
        <v>181943.64002799999</v>
      </c>
      <c r="M12" s="55" t="s">
        <v>942</v>
      </c>
      <c r="N12" s="30">
        <v>220</v>
      </c>
      <c r="O12" s="55" t="s">
        <v>942</v>
      </c>
      <c r="P12" s="30">
        <v>22</v>
      </c>
      <c r="Q12" s="55" t="s">
        <v>933</v>
      </c>
      <c r="R12" s="30">
        <v>2</v>
      </c>
    </row>
    <row r="13" spans="1:18" ht="18" customHeight="1" x14ac:dyDescent="0.6">
      <c r="A13" s="56">
        <v>2</v>
      </c>
      <c r="B13" s="57" t="s">
        <v>910</v>
      </c>
      <c r="C13" s="56"/>
      <c r="D13" s="57" t="s">
        <v>30</v>
      </c>
      <c r="E13" s="56"/>
      <c r="F13" s="57"/>
      <c r="G13" s="58">
        <v>75993.218151000008</v>
      </c>
      <c r="H13" s="58">
        <v>251137.213533</v>
      </c>
      <c r="I13" s="58">
        <v>73419.000033000004</v>
      </c>
      <c r="J13" s="58">
        <v>181066.23286799999</v>
      </c>
      <c r="K13" s="58">
        <v>74960.337552000012</v>
      </c>
      <c r="L13" s="58">
        <v>194738.29142299999</v>
      </c>
      <c r="M13" s="59"/>
      <c r="N13" s="35"/>
      <c r="O13" s="59" t="s">
        <v>318</v>
      </c>
      <c r="P13" s="35"/>
      <c r="Q13" s="59" t="s">
        <v>933</v>
      </c>
      <c r="R13" s="35">
        <v>2</v>
      </c>
    </row>
    <row r="14" spans="1:18" ht="18" customHeight="1" x14ac:dyDescent="0.6">
      <c r="A14" s="52">
        <v>3</v>
      </c>
      <c r="B14" s="53" t="s">
        <v>913</v>
      </c>
      <c r="C14" s="52">
        <v>31</v>
      </c>
      <c r="D14" s="53" t="s">
        <v>914</v>
      </c>
      <c r="E14" s="52">
        <v>310</v>
      </c>
      <c r="F14" s="53" t="s">
        <v>914</v>
      </c>
      <c r="G14" s="54">
        <v>356575.83502200001</v>
      </c>
      <c r="H14" s="54">
        <v>986831.69606800005</v>
      </c>
      <c r="I14" s="54">
        <v>327860.03159500001</v>
      </c>
      <c r="J14" s="54">
        <v>760489.73343200004</v>
      </c>
      <c r="K14" s="54">
        <v>301905.55071099999</v>
      </c>
      <c r="L14" s="54">
        <v>677521.83661300002</v>
      </c>
      <c r="M14" s="55" t="s">
        <v>943</v>
      </c>
      <c r="N14" s="30">
        <v>310</v>
      </c>
      <c r="O14" s="55" t="s">
        <v>943</v>
      </c>
      <c r="P14" s="30">
        <v>31</v>
      </c>
      <c r="Q14" s="55" t="s">
        <v>934</v>
      </c>
      <c r="R14" s="30">
        <v>3</v>
      </c>
    </row>
    <row r="15" spans="1:18" ht="18" customHeight="1" x14ac:dyDescent="0.6">
      <c r="A15" s="56">
        <v>3</v>
      </c>
      <c r="B15" s="57" t="s">
        <v>913</v>
      </c>
      <c r="C15" s="56">
        <v>32</v>
      </c>
      <c r="D15" s="57" t="s">
        <v>915</v>
      </c>
      <c r="E15" s="56">
        <v>321</v>
      </c>
      <c r="F15" s="57" t="s">
        <v>916</v>
      </c>
      <c r="G15" s="58">
        <v>20179.063567000001</v>
      </c>
      <c r="H15" s="58">
        <v>66005.551103999998</v>
      </c>
      <c r="I15" s="58">
        <v>18496.876841000001</v>
      </c>
      <c r="J15" s="58">
        <v>49857.358179000003</v>
      </c>
      <c r="K15" s="58">
        <v>8085.0689220000004</v>
      </c>
      <c r="L15" s="58">
        <v>22132.687900000001</v>
      </c>
      <c r="M15" s="59" t="s">
        <v>955</v>
      </c>
      <c r="N15" s="35">
        <v>321</v>
      </c>
      <c r="O15" s="59" t="s">
        <v>944</v>
      </c>
      <c r="P15" s="35">
        <v>32</v>
      </c>
      <c r="Q15" s="59" t="s">
        <v>934</v>
      </c>
      <c r="R15" s="35">
        <v>3</v>
      </c>
    </row>
    <row r="16" spans="1:18" ht="18" customHeight="1" x14ac:dyDescent="0.6">
      <c r="A16" s="52">
        <v>3</v>
      </c>
      <c r="B16" s="53" t="s">
        <v>913</v>
      </c>
      <c r="C16" s="52">
        <v>32</v>
      </c>
      <c r="D16" s="53" t="s">
        <v>915</v>
      </c>
      <c r="E16" s="52">
        <v>322</v>
      </c>
      <c r="F16" s="53" t="s">
        <v>917</v>
      </c>
      <c r="G16" s="54">
        <v>54906.375614999997</v>
      </c>
      <c r="H16" s="54">
        <v>167505.52553099999</v>
      </c>
      <c r="I16" s="54">
        <v>47444.425139999999</v>
      </c>
      <c r="J16" s="54">
        <v>111678.394074</v>
      </c>
      <c r="K16" s="54">
        <v>20132.963255999999</v>
      </c>
      <c r="L16" s="54">
        <v>132922.971326</v>
      </c>
      <c r="M16" s="55" t="s">
        <v>956</v>
      </c>
      <c r="N16" s="30">
        <v>322</v>
      </c>
      <c r="O16" s="55" t="s">
        <v>944</v>
      </c>
      <c r="P16" s="30">
        <v>32</v>
      </c>
      <c r="Q16" s="55" t="s">
        <v>934</v>
      </c>
      <c r="R16" s="30">
        <v>3</v>
      </c>
    </row>
    <row r="17" spans="1:18" ht="18" customHeight="1" x14ac:dyDescent="0.6">
      <c r="A17" s="56">
        <v>3</v>
      </c>
      <c r="B17" s="57" t="s">
        <v>913</v>
      </c>
      <c r="C17" s="56"/>
      <c r="D17" s="57" t="s">
        <v>30</v>
      </c>
      <c r="E17" s="56"/>
      <c r="F17" s="57"/>
      <c r="G17" s="58">
        <v>431661.27420400002</v>
      </c>
      <c r="H17" s="58">
        <v>1220342.7727030001</v>
      </c>
      <c r="I17" s="58">
        <v>65941.301980999997</v>
      </c>
      <c r="J17" s="58">
        <v>161535.75225300001</v>
      </c>
      <c r="K17" s="58">
        <v>330123.58288900001</v>
      </c>
      <c r="L17" s="58">
        <v>832577.49583899998</v>
      </c>
      <c r="M17" s="59"/>
      <c r="N17" s="35"/>
      <c r="O17" s="59" t="s">
        <v>318</v>
      </c>
      <c r="P17" s="35"/>
      <c r="Q17" s="59" t="s">
        <v>934</v>
      </c>
      <c r="R17" s="35">
        <v>3</v>
      </c>
    </row>
    <row r="18" spans="1:18" ht="18" customHeight="1" x14ac:dyDescent="0.6">
      <c r="A18" s="52">
        <v>4</v>
      </c>
      <c r="B18" s="53" t="s">
        <v>918</v>
      </c>
      <c r="C18" s="52">
        <v>41</v>
      </c>
      <c r="D18" s="53" t="s">
        <v>919</v>
      </c>
      <c r="E18" s="52">
        <v>410</v>
      </c>
      <c r="F18" s="53" t="s">
        <v>919</v>
      </c>
      <c r="G18" s="54">
        <v>316.117636</v>
      </c>
      <c r="H18" s="54">
        <v>15777.993019</v>
      </c>
      <c r="I18" s="54">
        <v>343.49310000000003</v>
      </c>
      <c r="J18" s="54">
        <v>23577.038508000001</v>
      </c>
      <c r="K18" s="54">
        <v>370.46167000000003</v>
      </c>
      <c r="L18" s="54">
        <v>42845.133922000001</v>
      </c>
      <c r="M18" s="55" t="s">
        <v>945</v>
      </c>
      <c r="N18" s="30">
        <v>410</v>
      </c>
      <c r="O18" s="55" t="s">
        <v>945</v>
      </c>
      <c r="P18" s="30">
        <v>41</v>
      </c>
      <c r="Q18" s="55" t="s">
        <v>935</v>
      </c>
      <c r="R18" s="30">
        <v>4</v>
      </c>
    </row>
    <row r="19" spans="1:18" ht="18" customHeight="1" x14ac:dyDescent="0.6">
      <c r="A19" s="56">
        <v>4</v>
      </c>
      <c r="B19" s="57" t="s">
        <v>918</v>
      </c>
      <c r="C19" s="56">
        <v>42</v>
      </c>
      <c r="D19" s="57" t="s">
        <v>920</v>
      </c>
      <c r="E19" s="56">
        <v>420</v>
      </c>
      <c r="F19" s="57" t="s">
        <v>920</v>
      </c>
      <c r="G19" s="58">
        <v>57.751818</v>
      </c>
      <c r="H19" s="58">
        <v>3948.0875679999999</v>
      </c>
      <c r="I19" s="58">
        <v>68.186228999999997</v>
      </c>
      <c r="J19" s="58">
        <v>3727.7576250000002</v>
      </c>
      <c r="K19" s="58">
        <v>73.043423000000004</v>
      </c>
      <c r="L19" s="58">
        <v>4632.7828460000001</v>
      </c>
      <c r="M19" s="59" t="s">
        <v>946</v>
      </c>
      <c r="N19" s="35">
        <v>420</v>
      </c>
      <c r="O19" s="59" t="s">
        <v>946</v>
      </c>
      <c r="P19" s="35">
        <v>42</v>
      </c>
      <c r="Q19" s="59" t="s">
        <v>935</v>
      </c>
      <c r="R19" s="35">
        <v>4</v>
      </c>
    </row>
    <row r="20" spans="1:18" ht="18" customHeight="1" x14ac:dyDescent="0.6">
      <c r="A20" s="52">
        <v>4</v>
      </c>
      <c r="B20" s="53" t="s">
        <v>918</v>
      </c>
      <c r="C20" s="52"/>
      <c r="D20" s="53" t="s">
        <v>30</v>
      </c>
      <c r="E20" s="52"/>
      <c r="F20" s="53"/>
      <c r="G20" s="54">
        <v>373.86945400000002</v>
      </c>
      <c r="H20" s="54">
        <v>19726.080587</v>
      </c>
      <c r="I20" s="54">
        <v>68.186228999999997</v>
      </c>
      <c r="J20" s="54">
        <v>3727.7576250000002</v>
      </c>
      <c r="K20" s="54">
        <v>443.50509300000004</v>
      </c>
      <c r="L20" s="54">
        <v>47477.916768000003</v>
      </c>
      <c r="M20" s="55"/>
      <c r="N20" s="30"/>
      <c r="O20" s="55" t="s">
        <v>318</v>
      </c>
      <c r="P20" s="30"/>
      <c r="Q20" s="55" t="s">
        <v>935</v>
      </c>
      <c r="R20" s="30">
        <v>4</v>
      </c>
    </row>
    <row r="21" spans="1:18" ht="18" customHeight="1" x14ac:dyDescent="0.6">
      <c r="A21" s="56">
        <v>5</v>
      </c>
      <c r="B21" s="57" t="s">
        <v>921</v>
      </c>
      <c r="C21" s="56">
        <v>51</v>
      </c>
      <c r="D21" s="57" t="s">
        <v>922</v>
      </c>
      <c r="E21" s="56">
        <v>510</v>
      </c>
      <c r="F21" s="57" t="s">
        <v>922</v>
      </c>
      <c r="G21" s="58">
        <v>78.685036999999994</v>
      </c>
      <c r="H21" s="58">
        <v>4081.9464520000001</v>
      </c>
      <c r="I21" s="58">
        <v>66.124409999999997</v>
      </c>
      <c r="J21" s="58">
        <v>3653.8389860000002</v>
      </c>
      <c r="K21" s="58">
        <v>73.798355000000001</v>
      </c>
      <c r="L21" s="58">
        <v>3923.3112040000001</v>
      </c>
      <c r="M21" s="59" t="s">
        <v>947</v>
      </c>
      <c r="N21" s="35">
        <v>510</v>
      </c>
      <c r="O21" s="59" t="s">
        <v>947</v>
      </c>
      <c r="P21" s="35">
        <v>51</v>
      </c>
      <c r="Q21" s="59" t="s">
        <v>936</v>
      </c>
      <c r="R21" s="35">
        <v>5</v>
      </c>
    </row>
    <row r="22" spans="1:18" ht="18" customHeight="1" x14ac:dyDescent="0.6">
      <c r="A22" s="52">
        <v>5</v>
      </c>
      <c r="B22" s="53" t="s">
        <v>921</v>
      </c>
      <c r="C22" s="52">
        <v>52</v>
      </c>
      <c r="D22" s="53" t="s">
        <v>923</v>
      </c>
      <c r="E22" s="52">
        <v>521</v>
      </c>
      <c r="F22" s="53" t="s">
        <v>924</v>
      </c>
      <c r="G22" s="54">
        <v>212.84966900000001</v>
      </c>
      <c r="H22" s="54">
        <v>6445.9429650000002</v>
      </c>
      <c r="I22" s="54">
        <v>325.991693</v>
      </c>
      <c r="J22" s="54">
        <v>7141.8446389999999</v>
      </c>
      <c r="K22" s="54">
        <v>293.16069900000002</v>
      </c>
      <c r="L22" s="54">
        <v>6900.1417840000004</v>
      </c>
      <c r="M22" s="55" t="s">
        <v>957</v>
      </c>
      <c r="N22" s="30">
        <v>521</v>
      </c>
      <c r="O22" s="55" t="s">
        <v>887</v>
      </c>
      <c r="P22" s="30">
        <v>52</v>
      </c>
      <c r="Q22" s="55" t="s">
        <v>936</v>
      </c>
      <c r="R22" s="30">
        <v>5</v>
      </c>
    </row>
    <row r="23" spans="1:18" ht="18" customHeight="1" x14ac:dyDescent="0.6">
      <c r="A23" s="56">
        <v>5</v>
      </c>
      <c r="B23" s="57" t="s">
        <v>921</v>
      </c>
      <c r="C23" s="56">
        <v>52</v>
      </c>
      <c r="D23" s="57" t="s">
        <v>923</v>
      </c>
      <c r="E23" s="56">
        <v>522</v>
      </c>
      <c r="F23" s="57" t="s">
        <v>925</v>
      </c>
      <c r="G23" s="58">
        <v>8.7921469999999999</v>
      </c>
      <c r="H23" s="58">
        <v>188.29492400000001</v>
      </c>
      <c r="I23" s="58">
        <v>3.3910960000000001</v>
      </c>
      <c r="J23" s="58">
        <v>148.09159500000001</v>
      </c>
      <c r="K23" s="58">
        <v>2.5178699999999998</v>
      </c>
      <c r="L23" s="58">
        <v>155.76521299999999</v>
      </c>
      <c r="M23" s="59" t="s">
        <v>958</v>
      </c>
      <c r="N23" s="35">
        <v>522</v>
      </c>
      <c r="O23" s="59" t="s">
        <v>887</v>
      </c>
      <c r="P23" s="35">
        <v>52</v>
      </c>
      <c r="Q23" s="59" t="s">
        <v>936</v>
      </c>
      <c r="R23" s="35">
        <v>5</v>
      </c>
    </row>
    <row r="24" spans="1:18" ht="18" customHeight="1" x14ac:dyDescent="0.6">
      <c r="A24" s="52">
        <v>5</v>
      </c>
      <c r="B24" s="53" t="s">
        <v>921</v>
      </c>
      <c r="C24" s="52">
        <v>53</v>
      </c>
      <c r="D24" s="53" t="s">
        <v>926</v>
      </c>
      <c r="E24" s="52">
        <v>530</v>
      </c>
      <c r="F24" s="53" t="s">
        <v>926</v>
      </c>
      <c r="G24" s="54">
        <v>63.917819999999999</v>
      </c>
      <c r="H24" s="54">
        <v>7003.1682769999998</v>
      </c>
      <c r="I24" s="54">
        <v>141.13511199999999</v>
      </c>
      <c r="J24" s="54">
        <v>6936.2354089999999</v>
      </c>
      <c r="K24" s="54">
        <v>73.764010999999996</v>
      </c>
      <c r="L24" s="54">
        <v>11079.285178</v>
      </c>
      <c r="M24" s="55" t="s">
        <v>946</v>
      </c>
      <c r="N24" s="30">
        <v>530</v>
      </c>
      <c r="O24" s="55" t="s">
        <v>946</v>
      </c>
      <c r="P24" s="30">
        <v>53</v>
      </c>
      <c r="Q24" s="55" t="s">
        <v>936</v>
      </c>
      <c r="R24" s="30">
        <v>5</v>
      </c>
    </row>
    <row r="25" spans="1:18" ht="18" customHeight="1" x14ac:dyDescent="0.6">
      <c r="A25" s="56">
        <v>5</v>
      </c>
      <c r="B25" s="57" t="s">
        <v>921</v>
      </c>
      <c r="C25" s="56"/>
      <c r="D25" s="57" t="s">
        <v>30</v>
      </c>
      <c r="E25" s="56"/>
      <c r="F25" s="57"/>
      <c r="G25" s="58">
        <v>364.24467300000003</v>
      </c>
      <c r="H25" s="58">
        <v>17719.352618000001</v>
      </c>
      <c r="I25" s="58">
        <v>141.13511199999999</v>
      </c>
      <c r="J25" s="58">
        <v>6936.2354089999999</v>
      </c>
      <c r="K25" s="58">
        <v>443.24093500000004</v>
      </c>
      <c r="L25" s="58">
        <v>22058.503379000002</v>
      </c>
      <c r="M25" s="59"/>
      <c r="N25" s="35"/>
      <c r="O25" s="59" t="s">
        <v>318</v>
      </c>
      <c r="P25" s="35"/>
      <c r="Q25" s="59" t="s">
        <v>936</v>
      </c>
      <c r="R25" s="35">
        <v>5</v>
      </c>
    </row>
    <row r="26" spans="1:18" ht="18" customHeight="1" x14ac:dyDescent="0.6">
      <c r="A26" s="52">
        <v>6</v>
      </c>
      <c r="B26" s="53" t="s">
        <v>927</v>
      </c>
      <c r="C26" s="52">
        <v>61</v>
      </c>
      <c r="D26" s="53" t="s">
        <v>928</v>
      </c>
      <c r="E26" s="52">
        <v>610</v>
      </c>
      <c r="F26" s="53" t="s">
        <v>928</v>
      </c>
      <c r="G26" s="54">
        <v>87.527294999999995</v>
      </c>
      <c r="H26" s="54">
        <v>3707.8367910000002</v>
      </c>
      <c r="I26" s="54">
        <v>67.032355999999993</v>
      </c>
      <c r="J26" s="54">
        <v>7237.7090129999997</v>
      </c>
      <c r="K26" s="54">
        <v>59.320816999999998</v>
      </c>
      <c r="L26" s="54">
        <v>5522.7083270000003</v>
      </c>
      <c r="M26" s="55" t="s">
        <v>948</v>
      </c>
      <c r="N26" s="30">
        <v>610</v>
      </c>
      <c r="O26" s="55" t="s">
        <v>948</v>
      </c>
      <c r="P26" s="30">
        <v>61</v>
      </c>
      <c r="Q26" s="55" t="s">
        <v>937</v>
      </c>
      <c r="R26" s="30">
        <v>6</v>
      </c>
    </row>
    <row r="27" spans="1:18" ht="18" customHeight="1" x14ac:dyDescent="0.6">
      <c r="A27" s="56">
        <v>6</v>
      </c>
      <c r="B27" s="57" t="s">
        <v>927</v>
      </c>
      <c r="C27" s="56">
        <v>62</v>
      </c>
      <c r="D27" s="57" t="s">
        <v>929</v>
      </c>
      <c r="E27" s="56">
        <v>620</v>
      </c>
      <c r="F27" s="57" t="s">
        <v>929</v>
      </c>
      <c r="G27" s="58">
        <v>114.794144</v>
      </c>
      <c r="H27" s="58">
        <v>1392.590792</v>
      </c>
      <c r="I27" s="58">
        <v>116.545523</v>
      </c>
      <c r="J27" s="58">
        <v>1635.767904</v>
      </c>
      <c r="K27" s="58">
        <v>171.26928799999999</v>
      </c>
      <c r="L27" s="58">
        <v>1609.5944010000001</v>
      </c>
      <c r="M27" s="59" t="s">
        <v>949</v>
      </c>
      <c r="N27" s="35">
        <v>620</v>
      </c>
      <c r="O27" s="59" t="s">
        <v>949</v>
      </c>
      <c r="P27" s="35">
        <v>62</v>
      </c>
      <c r="Q27" s="59" t="s">
        <v>937</v>
      </c>
      <c r="R27" s="35">
        <v>6</v>
      </c>
    </row>
    <row r="28" spans="1:18" ht="18" customHeight="1" x14ac:dyDescent="0.6">
      <c r="A28" s="52">
        <v>6</v>
      </c>
      <c r="B28" s="53" t="s">
        <v>927</v>
      </c>
      <c r="C28" s="52">
        <v>63</v>
      </c>
      <c r="D28" s="53" t="s">
        <v>930</v>
      </c>
      <c r="E28" s="52">
        <v>630</v>
      </c>
      <c r="F28" s="53" t="s">
        <v>930</v>
      </c>
      <c r="G28" s="54">
        <v>510.409018</v>
      </c>
      <c r="H28" s="54">
        <v>5895.74341</v>
      </c>
      <c r="I28" s="54">
        <v>525.79056200000002</v>
      </c>
      <c r="J28" s="54">
        <v>6764.7901080000001</v>
      </c>
      <c r="K28" s="54">
        <v>531.83969000000002</v>
      </c>
      <c r="L28" s="54">
        <v>6497.0652819999996</v>
      </c>
      <c r="M28" s="55" t="s">
        <v>950</v>
      </c>
      <c r="N28" s="30">
        <v>630</v>
      </c>
      <c r="O28" s="55" t="s">
        <v>950</v>
      </c>
      <c r="P28" s="30">
        <v>63</v>
      </c>
      <c r="Q28" s="55" t="s">
        <v>937</v>
      </c>
      <c r="R28" s="30">
        <v>6</v>
      </c>
    </row>
    <row r="29" spans="1:18" x14ac:dyDescent="0.6">
      <c r="A29" s="56">
        <v>6</v>
      </c>
      <c r="B29" s="57" t="s">
        <v>927</v>
      </c>
      <c r="C29" s="56"/>
      <c r="D29" s="57" t="s">
        <v>30</v>
      </c>
      <c r="E29" s="56"/>
      <c r="F29" s="57"/>
      <c r="G29" s="58">
        <v>712.730457</v>
      </c>
      <c r="H29" s="58">
        <v>10996.170993</v>
      </c>
      <c r="I29" s="58">
        <v>525.79056200000002</v>
      </c>
      <c r="J29" s="58">
        <v>6764.7901080000001</v>
      </c>
      <c r="K29" s="58">
        <v>762.42979500000001</v>
      </c>
      <c r="L29" s="58">
        <v>13629.36801</v>
      </c>
      <c r="M29" s="59"/>
      <c r="N29" s="35"/>
      <c r="O29" s="59" t="s">
        <v>318</v>
      </c>
      <c r="P29" s="35"/>
      <c r="Q29" s="59" t="s">
        <v>937</v>
      </c>
      <c r="R29" s="35">
        <v>6</v>
      </c>
    </row>
    <row r="30" spans="1:18" x14ac:dyDescent="0.6">
      <c r="A30" s="52">
        <v>7</v>
      </c>
      <c r="B30" s="53" t="s">
        <v>931</v>
      </c>
      <c r="C30" s="52">
        <v>70</v>
      </c>
      <c r="D30" s="53" t="s">
        <v>931</v>
      </c>
      <c r="E30" s="52">
        <v>700</v>
      </c>
      <c r="F30" s="53" t="s">
        <v>931</v>
      </c>
      <c r="G30" s="54">
        <v>182.88689400000001</v>
      </c>
      <c r="H30" s="54">
        <v>4932.4091060000001</v>
      </c>
      <c r="I30" s="54">
        <v>212.640016</v>
      </c>
      <c r="J30" s="54">
        <v>6928.4336830000002</v>
      </c>
      <c r="K30" s="54">
        <v>313.61597300018184</v>
      </c>
      <c r="L30" s="54">
        <v>13995.028196999105</v>
      </c>
      <c r="M30" s="55" t="s">
        <v>938</v>
      </c>
      <c r="N30" s="30">
        <v>700</v>
      </c>
      <c r="O30" s="55" t="s">
        <v>938</v>
      </c>
      <c r="P30" s="30">
        <v>70</v>
      </c>
      <c r="Q30" s="55" t="s">
        <v>938</v>
      </c>
      <c r="R30" s="30">
        <v>7</v>
      </c>
    </row>
    <row r="31" spans="1:18" x14ac:dyDescent="0.6">
      <c r="A31" s="56">
        <v>7</v>
      </c>
      <c r="B31" s="57" t="s">
        <v>931</v>
      </c>
      <c r="C31" s="56"/>
      <c r="D31" s="57" t="s">
        <v>30</v>
      </c>
      <c r="E31" s="56"/>
      <c r="F31" s="57"/>
      <c r="G31" s="58">
        <v>182.88689400000001</v>
      </c>
      <c r="H31" s="58">
        <v>4932.4091060000001</v>
      </c>
      <c r="I31" s="58">
        <v>212.640016</v>
      </c>
      <c r="J31" s="58">
        <v>6928.4336830000002</v>
      </c>
      <c r="K31" s="58">
        <v>313.61597300018184</v>
      </c>
      <c r="L31" s="58">
        <v>13995.028196999105</v>
      </c>
      <c r="M31" s="59"/>
      <c r="N31" s="35"/>
      <c r="O31" s="59" t="s">
        <v>318</v>
      </c>
      <c r="P31" s="35"/>
      <c r="Q31" s="59" t="s">
        <v>938</v>
      </c>
      <c r="R31" s="35">
        <v>7</v>
      </c>
    </row>
    <row r="32" spans="1:18" ht="26.4" customHeight="1" x14ac:dyDescent="0.6">
      <c r="A32" s="208"/>
      <c r="B32" s="209" t="s">
        <v>30</v>
      </c>
      <c r="C32" s="210"/>
      <c r="D32" s="209"/>
      <c r="E32" s="210"/>
      <c r="F32" s="211"/>
      <c r="G32" s="158">
        <v>512705.21108499996</v>
      </c>
      <c r="H32" s="158">
        <v>1541940.8629520005</v>
      </c>
      <c r="I32" s="158">
        <v>476085.228107</v>
      </c>
      <c r="J32" s="158">
        <v>1200069.1302360001</v>
      </c>
      <c r="K32" s="158">
        <v>411155.16922000021</v>
      </c>
      <c r="L32" s="158">
        <v>1145622.7312289993</v>
      </c>
      <c r="M32" s="212"/>
      <c r="N32" s="213"/>
      <c r="O32" s="214"/>
      <c r="P32" s="213"/>
      <c r="Q32" s="214" t="s">
        <v>318</v>
      </c>
      <c r="R32" s="215"/>
    </row>
  </sheetData>
  <mergeCells count="11">
    <mergeCell ref="K4:L4"/>
    <mergeCell ref="O4:O5"/>
    <mergeCell ref="P4:P5"/>
    <mergeCell ref="Q4:Q5"/>
    <mergeCell ref="R4:R5"/>
    <mergeCell ref="I4:J4"/>
    <mergeCell ref="A4:A5"/>
    <mergeCell ref="B4:B5"/>
    <mergeCell ref="C4:C5"/>
    <mergeCell ref="D4:D5"/>
    <mergeCell ref="G4:H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9CC7-73BF-4B1F-80EF-3AE708B0C6BD}">
  <sheetPr codeName="Sheet20">
    <tabColor rgb="FF9BA8C2"/>
    <pageSetUpPr autoPageBreaks="0" fitToPage="1"/>
  </sheetPr>
  <dimension ref="A1:WVR41"/>
  <sheetViews>
    <sheetView showGridLines="0" rightToLeft="1" zoomScale="80" zoomScaleNormal="80" workbookViewId="0"/>
  </sheetViews>
  <sheetFormatPr defaultColWidth="0" defaultRowHeight="19.8" x14ac:dyDescent="0.6"/>
  <cols>
    <col min="1" max="1" width="5" style="5" customWidth="1"/>
    <col min="2" max="2" width="20" style="5" customWidth="1"/>
    <col min="3" max="3" width="5" style="5" customWidth="1"/>
    <col min="4" max="4" width="20" style="5" customWidth="1"/>
    <col min="5" max="10" width="13" style="5" customWidth="1"/>
    <col min="11" max="11" width="20" style="5" customWidth="1"/>
    <col min="12" max="12" width="5" style="5" customWidth="1"/>
    <col min="13" max="13" width="20" style="5" customWidth="1"/>
    <col min="14" max="14" width="5" style="5" customWidth="1"/>
    <col min="15" max="15" width="2.296875" style="5" customWidth="1"/>
    <col min="16" max="16" width="11.09765625" style="5" hidden="1"/>
    <col min="17" max="18" width="11.09765625" style="6" hidden="1"/>
    <col min="19" max="19" width="11.09765625" style="5" hidden="1"/>
    <col min="20" max="252" width="8.8984375" style="5" hidden="1"/>
    <col min="253" max="253" width="5.8984375" style="5" hidden="1"/>
    <col min="254" max="254" width="32.8984375" style="5" hidden="1"/>
    <col min="255" max="255" width="5.8984375" style="5" hidden="1"/>
    <col min="256" max="256" width="32.8984375" style="5" hidden="1"/>
    <col min="257" max="262" width="8.8984375" style="5" hidden="1"/>
    <col min="263" max="263" width="32.8984375" style="5" hidden="1"/>
    <col min="264" max="264" width="5.8984375" style="5" hidden="1"/>
    <col min="265" max="265" width="32.8984375" style="5" hidden="1"/>
    <col min="266" max="266" width="5.8984375" style="5" hidden="1"/>
    <col min="267" max="508" width="8.8984375" style="5" hidden="1"/>
    <col min="509" max="509" width="5.8984375" style="5" hidden="1"/>
    <col min="510" max="510" width="32.8984375" style="5" hidden="1"/>
    <col min="511" max="511" width="5.8984375" style="5" hidden="1"/>
    <col min="512" max="512" width="32.8984375" style="5" hidden="1"/>
    <col min="513" max="518" width="8.8984375" style="5" hidden="1"/>
    <col min="519" max="519" width="32.8984375" style="5" hidden="1"/>
    <col min="520" max="520" width="5.8984375" style="5" hidden="1"/>
    <col min="521" max="521" width="32.8984375" style="5" hidden="1"/>
    <col min="522" max="522" width="5.8984375" style="5" hidden="1"/>
    <col min="523" max="764" width="8.8984375" style="5" hidden="1"/>
    <col min="765" max="765" width="5.8984375" style="5" hidden="1"/>
    <col min="766" max="766" width="32.8984375" style="5" hidden="1"/>
    <col min="767" max="767" width="5.8984375" style="5" hidden="1"/>
    <col min="768" max="768" width="32.8984375" style="5" hidden="1"/>
    <col min="769" max="774" width="8.8984375" style="5" hidden="1"/>
    <col min="775" max="775" width="32.8984375" style="5" hidden="1"/>
    <col min="776" max="776" width="5.8984375" style="5" hidden="1"/>
    <col min="777" max="777" width="32.8984375" style="5" hidden="1"/>
    <col min="778" max="778" width="5.8984375" style="5" hidden="1"/>
    <col min="779" max="1020" width="8.8984375" style="5" hidden="1"/>
    <col min="1021" max="1021" width="5.8984375" style="5" hidden="1"/>
    <col min="1022" max="1022" width="32.8984375" style="5" hidden="1"/>
    <col min="1023" max="1023" width="5.8984375" style="5" hidden="1"/>
    <col min="1024" max="1024" width="32.8984375" style="5" hidden="1"/>
    <col min="1025" max="1030" width="8.8984375" style="5" hidden="1"/>
    <col min="1031" max="1031" width="32.8984375" style="5" hidden="1"/>
    <col min="1032" max="1032" width="5.8984375" style="5" hidden="1"/>
    <col min="1033" max="1033" width="32.8984375" style="5" hidden="1"/>
    <col min="1034" max="1034" width="5.8984375" style="5" hidden="1"/>
    <col min="1035" max="1276" width="8.8984375" style="5" hidden="1"/>
    <col min="1277" max="1277" width="5.8984375" style="5" hidden="1"/>
    <col min="1278" max="1278" width="32.8984375" style="5" hidden="1"/>
    <col min="1279" max="1279" width="5.8984375" style="5" hidden="1"/>
    <col min="1280" max="1280" width="32.8984375" style="5" hidden="1"/>
    <col min="1281" max="1286" width="8.8984375" style="5" hidden="1"/>
    <col min="1287" max="1287" width="32.8984375" style="5" hidden="1"/>
    <col min="1288" max="1288" width="5.8984375" style="5" hidden="1"/>
    <col min="1289" max="1289" width="32.8984375" style="5" hidden="1"/>
    <col min="1290" max="1290" width="5.8984375" style="5" hidden="1"/>
    <col min="1291" max="1532" width="8.8984375" style="5" hidden="1"/>
    <col min="1533" max="1533" width="5.8984375" style="5" hidden="1"/>
    <col min="1534" max="1534" width="32.8984375" style="5" hidden="1"/>
    <col min="1535" max="1535" width="5.8984375" style="5" hidden="1"/>
    <col min="1536" max="1536" width="32.8984375" style="5" hidden="1"/>
    <col min="1537" max="1542" width="8.8984375" style="5" hidden="1"/>
    <col min="1543" max="1543" width="32.8984375" style="5" hidden="1"/>
    <col min="1544" max="1544" width="5.8984375" style="5" hidden="1"/>
    <col min="1545" max="1545" width="32.8984375" style="5" hidden="1"/>
    <col min="1546" max="1546" width="5.8984375" style="5" hidden="1"/>
    <col min="1547" max="1788" width="8.8984375" style="5" hidden="1"/>
    <col min="1789" max="1789" width="5.8984375" style="5" hidden="1"/>
    <col min="1790" max="1790" width="32.8984375" style="5" hidden="1"/>
    <col min="1791" max="1791" width="5.8984375" style="5" hidden="1"/>
    <col min="1792" max="1792" width="32.8984375" style="5" hidden="1"/>
    <col min="1793" max="1798" width="8.8984375" style="5" hidden="1"/>
    <col min="1799" max="1799" width="32.8984375" style="5" hidden="1"/>
    <col min="1800" max="1800" width="5.8984375" style="5" hidden="1"/>
    <col min="1801" max="1801" width="32.8984375" style="5" hidden="1"/>
    <col min="1802" max="1802" width="5.8984375" style="5" hidden="1"/>
    <col min="1803" max="2044" width="8.8984375" style="5" hidden="1"/>
    <col min="2045" max="2045" width="5.8984375" style="5" hidden="1"/>
    <col min="2046" max="2046" width="32.8984375" style="5" hidden="1"/>
    <col min="2047" max="2047" width="5.8984375" style="5" hidden="1"/>
    <col min="2048" max="2048" width="32.8984375" style="5" hidden="1"/>
    <col min="2049" max="2054" width="8.8984375" style="5" hidden="1"/>
    <col min="2055" max="2055" width="32.8984375" style="5" hidden="1"/>
    <col min="2056" max="2056" width="5.8984375" style="5" hidden="1"/>
    <col min="2057" max="2057" width="32.8984375" style="5" hidden="1"/>
    <col min="2058" max="2058" width="5.8984375" style="5" hidden="1"/>
    <col min="2059" max="2300" width="8.8984375" style="5" hidden="1"/>
    <col min="2301" max="2301" width="5.8984375" style="5" hidden="1"/>
    <col min="2302" max="2302" width="32.8984375" style="5" hidden="1"/>
    <col min="2303" max="2303" width="5.8984375" style="5" hidden="1"/>
    <col min="2304" max="2304" width="32.8984375" style="5" hidden="1"/>
    <col min="2305" max="2310" width="8.8984375" style="5" hidden="1"/>
    <col min="2311" max="2311" width="32.8984375" style="5" hidden="1"/>
    <col min="2312" max="2312" width="5.8984375" style="5" hidden="1"/>
    <col min="2313" max="2313" width="32.8984375" style="5" hidden="1"/>
    <col min="2314" max="2314" width="5.8984375" style="5" hidden="1"/>
    <col min="2315" max="2556" width="8.8984375" style="5" hidden="1"/>
    <col min="2557" max="2557" width="5.8984375" style="5" hidden="1"/>
    <col min="2558" max="2558" width="32.8984375" style="5" hidden="1"/>
    <col min="2559" max="2559" width="5.8984375" style="5" hidden="1"/>
    <col min="2560" max="2560" width="32.8984375" style="5" hidden="1"/>
    <col min="2561" max="2566" width="8.8984375" style="5" hidden="1"/>
    <col min="2567" max="2567" width="32.8984375" style="5" hidden="1"/>
    <col min="2568" max="2568" width="5.8984375" style="5" hidden="1"/>
    <col min="2569" max="2569" width="32.8984375" style="5" hidden="1"/>
    <col min="2570" max="2570" width="5.8984375" style="5" hidden="1"/>
    <col min="2571" max="2812" width="8.8984375" style="5" hidden="1"/>
    <col min="2813" max="2813" width="5.8984375" style="5" hidden="1"/>
    <col min="2814" max="2814" width="32.8984375" style="5" hidden="1"/>
    <col min="2815" max="2815" width="5.8984375" style="5" hidden="1"/>
    <col min="2816" max="2816" width="32.8984375" style="5" hidden="1"/>
    <col min="2817" max="2822" width="8.8984375" style="5" hidden="1"/>
    <col min="2823" max="2823" width="32.8984375" style="5" hidden="1"/>
    <col min="2824" max="2824" width="5.8984375" style="5" hidden="1"/>
    <col min="2825" max="2825" width="32.8984375" style="5" hidden="1"/>
    <col min="2826" max="2826" width="5.8984375" style="5" hidden="1"/>
    <col min="2827" max="3068" width="8.8984375" style="5" hidden="1"/>
    <col min="3069" max="3069" width="5.8984375" style="5" hidden="1"/>
    <col min="3070" max="3070" width="32.8984375" style="5" hidden="1"/>
    <col min="3071" max="3071" width="5.8984375" style="5" hidden="1"/>
    <col min="3072" max="3072" width="32.8984375" style="5" hidden="1"/>
    <col min="3073" max="3078" width="8.8984375" style="5" hidden="1"/>
    <col min="3079" max="3079" width="32.8984375" style="5" hidden="1"/>
    <col min="3080" max="3080" width="5.8984375" style="5" hidden="1"/>
    <col min="3081" max="3081" width="32.8984375" style="5" hidden="1"/>
    <col min="3082" max="3082" width="5.8984375" style="5" hidden="1"/>
    <col min="3083" max="3324" width="8.8984375" style="5" hidden="1"/>
    <col min="3325" max="3325" width="5.8984375" style="5" hidden="1"/>
    <col min="3326" max="3326" width="32.8984375" style="5" hidden="1"/>
    <col min="3327" max="3327" width="5.8984375" style="5" hidden="1"/>
    <col min="3328" max="3328" width="32.8984375" style="5" hidden="1"/>
    <col min="3329" max="3334" width="8.8984375" style="5" hidden="1"/>
    <col min="3335" max="3335" width="32.8984375" style="5" hidden="1"/>
    <col min="3336" max="3336" width="5.8984375" style="5" hidden="1"/>
    <col min="3337" max="3337" width="32.8984375" style="5" hidden="1"/>
    <col min="3338" max="3338" width="5.8984375" style="5" hidden="1"/>
    <col min="3339" max="3580" width="8.8984375" style="5" hidden="1"/>
    <col min="3581" max="3581" width="5.8984375" style="5" hidden="1"/>
    <col min="3582" max="3582" width="32.8984375" style="5" hidden="1"/>
    <col min="3583" max="3583" width="5.8984375" style="5" hidden="1"/>
    <col min="3584" max="3584" width="32.8984375" style="5" hidden="1"/>
    <col min="3585" max="3590" width="8.8984375" style="5" hidden="1"/>
    <col min="3591" max="3591" width="32.8984375" style="5" hidden="1"/>
    <col min="3592" max="3592" width="5.8984375" style="5" hidden="1"/>
    <col min="3593" max="3593" width="32.8984375" style="5" hidden="1"/>
    <col min="3594" max="3594" width="5.8984375" style="5" hidden="1"/>
    <col min="3595" max="3836" width="8.8984375" style="5" hidden="1"/>
    <col min="3837" max="3837" width="5.8984375" style="5" hidden="1"/>
    <col min="3838" max="3838" width="32.8984375" style="5" hidden="1"/>
    <col min="3839" max="3839" width="5.8984375" style="5" hidden="1"/>
    <col min="3840" max="3840" width="32.8984375" style="5" hidden="1"/>
    <col min="3841" max="3846" width="8.8984375" style="5" hidden="1"/>
    <col min="3847" max="3847" width="32.8984375" style="5" hidden="1"/>
    <col min="3848" max="3848" width="5.8984375" style="5" hidden="1"/>
    <col min="3849" max="3849" width="32.8984375" style="5" hidden="1"/>
    <col min="3850" max="3850" width="5.8984375" style="5" hidden="1"/>
    <col min="3851" max="4092" width="8.8984375" style="5" hidden="1"/>
    <col min="4093" max="4093" width="5.8984375" style="5" hidden="1"/>
    <col min="4094" max="4094" width="32.8984375" style="5" hidden="1"/>
    <col min="4095" max="4095" width="5.8984375" style="5" hidden="1"/>
    <col min="4096" max="4096" width="32.8984375" style="5" hidden="1"/>
    <col min="4097" max="4102" width="8.8984375" style="5" hidden="1"/>
    <col min="4103" max="4103" width="32.8984375" style="5" hidden="1"/>
    <col min="4104" max="4104" width="5.8984375" style="5" hidden="1"/>
    <col min="4105" max="4105" width="32.8984375" style="5" hidden="1"/>
    <col min="4106" max="4106" width="5.8984375" style="5" hidden="1"/>
    <col min="4107" max="4348" width="8.8984375" style="5" hidden="1"/>
    <col min="4349" max="4349" width="5.8984375" style="5" hidden="1"/>
    <col min="4350" max="4350" width="32.8984375" style="5" hidden="1"/>
    <col min="4351" max="4351" width="5.8984375" style="5" hidden="1"/>
    <col min="4352" max="4352" width="32.8984375" style="5" hidden="1"/>
    <col min="4353" max="4358" width="8.8984375" style="5" hidden="1"/>
    <col min="4359" max="4359" width="32.8984375" style="5" hidden="1"/>
    <col min="4360" max="4360" width="5.8984375" style="5" hidden="1"/>
    <col min="4361" max="4361" width="32.8984375" style="5" hidden="1"/>
    <col min="4362" max="4362" width="5.8984375" style="5" hidden="1"/>
    <col min="4363" max="4604" width="8.8984375" style="5" hidden="1"/>
    <col min="4605" max="4605" width="5.8984375" style="5" hidden="1"/>
    <col min="4606" max="4606" width="32.8984375" style="5" hidden="1"/>
    <col min="4607" max="4607" width="5.8984375" style="5" hidden="1"/>
    <col min="4608" max="4608" width="32.8984375" style="5" hidden="1"/>
    <col min="4609" max="4614" width="8.8984375" style="5" hidden="1"/>
    <col min="4615" max="4615" width="32.8984375" style="5" hidden="1"/>
    <col min="4616" max="4616" width="5.8984375" style="5" hidden="1"/>
    <col min="4617" max="4617" width="32.8984375" style="5" hidden="1"/>
    <col min="4618" max="4618" width="5.8984375" style="5" hidden="1"/>
    <col min="4619" max="4860" width="8.8984375" style="5" hidden="1"/>
    <col min="4861" max="4861" width="5.8984375" style="5" hidden="1"/>
    <col min="4862" max="4862" width="32.8984375" style="5" hidden="1"/>
    <col min="4863" max="4863" width="5.8984375" style="5" hidden="1"/>
    <col min="4864" max="4864" width="32.8984375" style="5" hidden="1"/>
    <col min="4865" max="4870" width="8.8984375" style="5" hidden="1"/>
    <col min="4871" max="4871" width="32.8984375" style="5" hidden="1"/>
    <col min="4872" max="4872" width="5.8984375" style="5" hidden="1"/>
    <col min="4873" max="4873" width="32.8984375" style="5" hidden="1"/>
    <col min="4874" max="4874" width="5.8984375" style="5" hidden="1"/>
    <col min="4875" max="5116" width="8.8984375" style="5" hidden="1"/>
    <col min="5117" max="5117" width="5.8984375" style="5" hidden="1"/>
    <col min="5118" max="5118" width="32.8984375" style="5" hidden="1"/>
    <col min="5119" max="5119" width="5.8984375" style="5" hidden="1"/>
    <col min="5120" max="5120" width="32.8984375" style="5" hidden="1"/>
    <col min="5121" max="5126" width="8.8984375" style="5" hidden="1"/>
    <col min="5127" max="5127" width="32.8984375" style="5" hidden="1"/>
    <col min="5128" max="5128" width="5.8984375" style="5" hidden="1"/>
    <col min="5129" max="5129" width="32.8984375" style="5" hidden="1"/>
    <col min="5130" max="5130" width="5.8984375" style="5" hidden="1"/>
    <col min="5131" max="5372" width="8.8984375" style="5" hidden="1"/>
    <col min="5373" max="5373" width="5.8984375" style="5" hidden="1"/>
    <col min="5374" max="5374" width="32.8984375" style="5" hidden="1"/>
    <col min="5375" max="5375" width="5.8984375" style="5" hidden="1"/>
    <col min="5376" max="5376" width="32.8984375" style="5" hidden="1"/>
    <col min="5377" max="5382" width="8.8984375" style="5" hidden="1"/>
    <col min="5383" max="5383" width="32.8984375" style="5" hidden="1"/>
    <col min="5384" max="5384" width="5.8984375" style="5" hidden="1"/>
    <col min="5385" max="5385" width="32.8984375" style="5" hidden="1"/>
    <col min="5386" max="5386" width="5.8984375" style="5" hidden="1"/>
    <col min="5387" max="5628" width="8.8984375" style="5" hidden="1"/>
    <col min="5629" max="5629" width="5.8984375" style="5" hidden="1"/>
    <col min="5630" max="5630" width="32.8984375" style="5" hidden="1"/>
    <col min="5631" max="5631" width="5.8984375" style="5" hidden="1"/>
    <col min="5632" max="5632" width="32.8984375" style="5" hidden="1"/>
    <col min="5633" max="5638" width="8.8984375" style="5" hidden="1"/>
    <col min="5639" max="5639" width="32.8984375" style="5" hidden="1"/>
    <col min="5640" max="5640" width="5.8984375" style="5" hidden="1"/>
    <col min="5641" max="5641" width="32.8984375" style="5" hidden="1"/>
    <col min="5642" max="5642" width="5.8984375" style="5" hidden="1"/>
    <col min="5643" max="5884" width="8.8984375" style="5" hidden="1"/>
    <col min="5885" max="5885" width="5.8984375" style="5" hidden="1"/>
    <col min="5886" max="5886" width="32.8984375" style="5" hidden="1"/>
    <col min="5887" max="5887" width="5.8984375" style="5" hidden="1"/>
    <col min="5888" max="5888" width="32.8984375" style="5" hidden="1"/>
    <col min="5889" max="5894" width="8.8984375" style="5" hidden="1"/>
    <col min="5895" max="5895" width="32.8984375" style="5" hidden="1"/>
    <col min="5896" max="5896" width="5.8984375" style="5" hidden="1"/>
    <col min="5897" max="5897" width="32.8984375" style="5" hidden="1"/>
    <col min="5898" max="5898" width="5.8984375" style="5" hidden="1"/>
    <col min="5899" max="6140" width="8.8984375" style="5" hidden="1"/>
    <col min="6141" max="6141" width="5.8984375" style="5" hidden="1"/>
    <col min="6142" max="6142" width="32.8984375" style="5" hidden="1"/>
    <col min="6143" max="6143" width="5.8984375" style="5" hidden="1"/>
    <col min="6144" max="6144" width="32.8984375" style="5" hidden="1"/>
    <col min="6145" max="6150" width="8.8984375" style="5" hidden="1"/>
    <col min="6151" max="6151" width="32.8984375" style="5" hidden="1"/>
    <col min="6152" max="6152" width="5.8984375" style="5" hidden="1"/>
    <col min="6153" max="6153" width="32.8984375" style="5" hidden="1"/>
    <col min="6154" max="6154" width="5.8984375" style="5" hidden="1"/>
    <col min="6155" max="6396" width="8.8984375" style="5" hidden="1"/>
    <col min="6397" max="6397" width="5.8984375" style="5" hidden="1"/>
    <col min="6398" max="6398" width="32.8984375" style="5" hidden="1"/>
    <col min="6399" max="6399" width="5.8984375" style="5" hidden="1"/>
    <col min="6400" max="6400" width="32.8984375" style="5" hidden="1"/>
    <col min="6401" max="6406" width="8.8984375" style="5" hidden="1"/>
    <col min="6407" max="6407" width="32.8984375" style="5" hidden="1"/>
    <col min="6408" max="6408" width="5.8984375" style="5" hidden="1"/>
    <col min="6409" max="6409" width="32.8984375" style="5" hidden="1"/>
    <col min="6410" max="6410" width="5.8984375" style="5" hidden="1"/>
    <col min="6411" max="6652" width="8.8984375" style="5" hidden="1"/>
    <col min="6653" max="6653" width="5.8984375" style="5" hidden="1"/>
    <col min="6654" max="6654" width="32.8984375" style="5" hidden="1"/>
    <col min="6655" max="6655" width="5.8984375" style="5" hidden="1"/>
    <col min="6656" max="6656" width="32.8984375" style="5" hidden="1"/>
    <col min="6657" max="6662" width="8.8984375" style="5" hidden="1"/>
    <col min="6663" max="6663" width="32.8984375" style="5" hidden="1"/>
    <col min="6664" max="6664" width="5.8984375" style="5" hidden="1"/>
    <col min="6665" max="6665" width="32.8984375" style="5" hidden="1"/>
    <col min="6666" max="6666" width="5.8984375" style="5" hidden="1"/>
    <col min="6667" max="6908" width="8.8984375" style="5" hidden="1"/>
    <col min="6909" max="6909" width="5.8984375" style="5" hidden="1"/>
    <col min="6910" max="6910" width="32.8984375" style="5" hidden="1"/>
    <col min="6911" max="6911" width="5.8984375" style="5" hidden="1"/>
    <col min="6912" max="6912" width="32.8984375" style="5" hidden="1"/>
    <col min="6913" max="6918" width="8.8984375" style="5" hidden="1"/>
    <col min="6919" max="6919" width="32.8984375" style="5" hidden="1"/>
    <col min="6920" max="6920" width="5.8984375" style="5" hidden="1"/>
    <col min="6921" max="6921" width="32.8984375" style="5" hidden="1"/>
    <col min="6922" max="6922" width="5.8984375" style="5" hidden="1"/>
    <col min="6923" max="7164" width="8.8984375" style="5" hidden="1"/>
    <col min="7165" max="7165" width="5.8984375" style="5" hidden="1"/>
    <col min="7166" max="7166" width="32.8984375" style="5" hidden="1"/>
    <col min="7167" max="7167" width="5.8984375" style="5" hidden="1"/>
    <col min="7168" max="7168" width="32.8984375" style="5" hidden="1"/>
    <col min="7169" max="7174" width="8.8984375" style="5" hidden="1"/>
    <col min="7175" max="7175" width="32.8984375" style="5" hidden="1"/>
    <col min="7176" max="7176" width="5.8984375" style="5" hidden="1"/>
    <col min="7177" max="7177" width="32.8984375" style="5" hidden="1"/>
    <col min="7178" max="7178" width="5.8984375" style="5" hidden="1"/>
    <col min="7179" max="7420" width="8.8984375" style="5" hidden="1"/>
    <col min="7421" max="7421" width="5.8984375" style="5" hidden="1"/>
    <col min="7422" max="7422" width="32.8984375" style="5" hidden="1"/>
    <col min="7423" max="7423" width="5.8984375" style="5" hidden="1"/>
    <col min="7424" max="7424" width="32.8984375" style="5" hidden="1"/>
    <col min="7425" max="7430" width="8.8984375" style="5" hidden="1"/>
    <col min="7431" max="7431" width="32.8984375" style="5" hidden="1"/>
    <col min="7432" max="7432" width="5.8984375" style="5" hidden="1"/>
    <col min="7433" max="7433" width="32.8984375" style="5" hidden="1"/>
    <col min="7434" max="7434" width="5.8984375" style="5" hidden="1"/>
    <col min="7435" max="7676" width="8.8984375" style="5" hidden="1"/>
    <col min="7677" max="7677" width="5.8984375" style="5" hidden="1"/>
    <col min="7678" max="7678" width="32.8984375" style="5" hidden="1"/>
    <col min="7679" max="7679" width="5.8984375" style="5" hidden="1"/>
    <col min="7680" max="7680" width="32.8984375" style="5" hidden="1"/>
    <col min="7681" max="7686" width="8.8984375" style="5" hidden="1"/>
    <col min="7687" max="7687" width="32.8984375" style="5" hidden="1"/>
    <col min="7688" max="7688" width="5.8984375" style="5" hidden="1"/>
    <col min="7689" max="7689" width="32.8984375" style="5" hidden="1"/>
    <col min="7690" max="7690" width="5.8984375" style="5" hidden="1"/>
    <col min="7691" max="7932" width="8.8984375" style="5" hidden="1"/>
    <col min="7933" max="7933" width="5.8984375" style="5" hidden="1"/>
    <col min="7934" max="7934" width="32.8984375" style="5" hidden="1"/>
    <col min="7935" max="7935" width="5.8984375" style="5" hidden="1"/>
    <col min="7936" max="7936" width="32.8984375" style="5" hidden="1"/>
    <col min="7937" max="7942" width="8.8984375" style="5" hidden="1"/>
    <col min="7943" max="7943" width="32.8984375" style="5" hidden="1"/>
    <col min="7944" max="7944" width="5.8984375" style="5" hidden="1"/>
    <col min="7945" max="7945" width="32.8984375" style="5" hidden="1"/>
    <col min="7946" max="7946" width="5.8984375" style="5" hidden="1"/>
    <col min="7947" max="8188" width="8.8984375" style="5" hidden="1"/>
    <col min="8189" max="8189" width="5.8984375" style="5" hidden="1"/>
    <col min="8190" max="8190" width="32.8984375" style="5" hidden="1"/>
    <col min="8191" max="8191" width="5.8984375" style="5" hidden="1"/>
    <col min="8192" max="8192" width="32.8984375" style="5" hidden="1"/>
    <col min="8193" max="8198" width="8.8984375" style="5" hidden="1"/>
    <col min="8199" max="8199" width="32.8984375" style="5" hidden="1"/>
    <col min="8200" max="8200" width="5.8984375" style="5" hidden="1"/>
    <col min="8201" max="8201" width="32.8984375" style="5" hidden="1"/>
    <col min="8202" max="8202" width="5.8984375" style="5" hidden="1"/>
    <col min="8203" max="8444" width="8.8984375" style="5" hidden="1"/>
    <col min="8445" max="8445" width="5.8984375" style="5" hidden="1"/>
    <col min="8446" max="8446" width="32.8984375" style="5" hidden="1"/>
    <col min="8447" max="8447" width="5.8984375" style="5" hidden="1"/>
    <col min="8448" max="8448" width="32.8984375" style="5" hidden="1"/>
    <col min="8449" max="8454" width="8.8984375" style="5" hidden="1"/>
    <col min="8455" max="8455" width="32.8984375" style="5" hidden="1"/>
    <col min="8456" max="8456" width="5.8984375" style="5" hidden="1"/>
    <col min="8457" max="8457" width="32.8984375" style="5" hidden="1"/>
    <col min="8458" max="8458" width="5.8984375" style="5" hidden="1"/>
    <col min="8459" max="8700" width="8.8984375" style="5" hidden="1"/>
    <col min="8701" max="8701" width="5.8984375" style="5" hidden="1"/>
    <col min="8702" max="8702" width="32.8984375" style="5" hidden="1"/>
    <col min="8703" max="8703" width="5.8984375" style="5" hidden="1"/>
    <col min="8704" max="8704" width="32.8984375" style="5" hidden="1"/>
    <col min="8705" max="8710" width="8.8984375" style="5" hidden="1"/>
    <col min="8711" max="8711" width="32.8984375" style="5" hidden="1"/>
    <col min="8712" max="8712" width="5.8984375" style="5" hidden="1"/>
    <col min="8713" max="8713" width="32.8984375" style="5" hidden="1"/>
    <col min="8714" max="8714" width="5.8984375" style="5" hidden="1"/>
    <col min="8715" max="8956" width="8.8984375" style="5" hidden="1"/>
    <col min="8957" max="8957" width="5.8984375" style="5" hidden="1"/>
    <col min="8958" max="8958" width="32.8984375" style="5" hidden="1"/>
    <col min="8959" max="8959" width="5.8984375" style="5" hidden="1"/>
    <col min="8960" max="8960" width="32.8984375" style="5" hidden="1"/>
    <col min="8961" max="8966" width="8.8984375" style="5" hidden="1"/>
    <col min="8967" max="8967" width="32.8984375" style="5" hidden="1"/>
    <col min="8968" max="8968" width="5.8984375" style="5" hidden="1"/>
    <col min="8969" max="8969" width="32.8984375" style="5" hidden="1"/>
    <col min="8970" max="8970" width="5.8984375" style="5" hidden="1"/>
    <col min="8971" max="9212" width="8.8984375" style="5" hidden="1"/>
    <col min="9213" max="9213" width="5.8984375" style="5" hidden="1"/>
    <col min="9214" max="9214" width="32.8984375" style="5" hidden="1"/>
    <col min="9215" max="9215" width="5.8984375" style="5" hidden="1"/>
    <col min="9216" max="9216" width="32.8984375" style="5" hidden="1"/>
    <col min="9217" max="9222" width="8.8984375" style="5" hidden="1"/>
    <col min="9223" max="9223" width="32.8984375" style="5" hidden="1"/>
    <col min="9224" max="9224" width="5.8984375" style="5" hidden="1"/>
    <col min="9225" max="9225" width="32.8984375" style="5" hidden="1"/>
    <col min="9226" max="9226" width="5.8984375" style="5" hidden="1"/>
    <col min="9227" max="9468" width="8.8984375" style="5" hidden="1"/>
    <col min="9469" max="9469" width="5.8984375" style="5" hidden="1"/>
    <col min="9470" max="9470" width="32.8984375" style="5" hidden="1"/>
    <col min="9471" max="9471" width="5.8984375" style="5" hidden="1"/>
    <col min="9472" max="9472" width="32.8984375" style="5" hidden="1"/>
    <col min="9473" max="9478" width="8.8984375" style="5" hidden="1"/>
    <col min="9479" max="9479" width="32.8984375" style="5" hidden="1"/>
    <col min="9480" max="9480" width="5.8984375" style="5" hidden="1"/>
    <col min="9481" max="9481" width="32.8984375" style="5" hidden="1"/>
    <col min="9482" max="9482" width="5.8984375" style="5" hidden="1"/>
    <col min="9483" max="9724" width="8.8984375" style="5" hidden="1"/>
    <col min="9725" max="9725" width="5.8984375" style="5" hidden="1"/>
    <col min="9726" max="9726" width="32.8984375" style="5" hidden="1"/>
    <col min="9727" max="9727" width="5.8984375" style="5" hidden="1"/>
    <col min="9728" max="9728" width="32.8984375" style="5" hidden="1"/>
    <col min="9729" max="9734" width="8.8984375" style="5" hidden="1"/>
    <col min="9735" max="9735" width="32.8984375" style="5" hidden="1"/>
    <col min="9736" max="9736" width="5.8984375" style="5" hidden="1"/>
    <col min="9737" max="9737" width="32.8984375" style="5" hidden="1"/>
    <col min="9738" max="9738" width="5.8984375" style="5" hidden="1"/>
    <col min="9739" max="9980" width="8.8984375" style="5" hidden="1"/>
    <col min="9981" max="9981" width="5.8984375" style="5" hidden="1"/>
    <col min="9982" max="9982" width="32.8984375" style="5" hidden="1"/>
    <col min="9983" max="9983" width="5.8984375" style="5" hidden="1"/>
    <col min="9984" max="9984" width="32.8984375" style="5" hidden="1"/>
    <col min="9985" max="9990" width="8.8984375" style="5" hidden="1"/>
    <col min="9991" max="9991" width="32.8984375" style="5" hidden="1"/>
    <col min="9992" max="9992" width="5.8984375" style="5" hidden="1"/>
    <col min="9993" max="9993" width="32.8984375" style="5" hidden="1"/>
    <col min="9994" max="9994" width="5.8984375" style="5" hidden="1"/>
    <col min="9995" max="10236" width="8.8984375" style="5" hidden="1"/>
    <col min="10237" max="10237" width="5.8984375" style="5" hidden="1"/>
    <col min="10238" max="10238" width="32.8984375" style="5" hidden="1"/>
    <col min="10239" max="10239" width="5.8984375" style="5" hidden="1"/>
    <col min="10240" max="10240" width="32.8984375" style="5" hidden="1"/>
    <col min="10241" max="10246" width="8.8984375" style="5" hidden="1"/>
    <col min="10247" max="10247" width="32.8984375" style="5" hidden="1"/>
    <col min="10248" max="10248" width="5.8984375" style="5" hidden="1"/>
    <col min="10249" max="10249" width="32.8984375" style="5" hidden="1"/>
    <col min="10250" max="10250" width="5.8984375" style="5" hidden="1"/>
    <col min="10251" max="10492" width="8.8984375" style="5" hidden="1"/>
    <col min="10493" max="10493" width="5.8984375" style="5" hidden="1"/>
    <col min="10494" max="10494" width="32.8984375" style="5" hidden="1"/>
    <col min="10495" max="10495" width="5.8984375" style="5" hidden="1"/>
    <col min="10496" max="10496" width="32.8984375" style="5" hidden="1"/>
    <col min="10497" max="10502" width="8.8984375" style="5" hidden="1"/>
    <col min="10503" max="10503" width="32.8984375" style="5" hidden="1"/>
    <col min="10504" max="10504" width="5.8984375" style="5" hidden="1"/>
    <col min="10505" max="10505" width="32.8984375" style="5" hidden="1"/>
    <col min="10506" max="10506" width="5.8984375" style="5" hidden="1"/>
    <col min="10507" max="10748" width="8.8984375" style="5" hidden="1"/>
    <col min="10749" max="10749" width="5.8984375" style="5" hidden="1"/>
    <col min="10750" max="10750" width="32.8984375" style="5" hidden="1"/>
    <col min="10751" max="10751" width="5.8984375" style="5" hidden="1"/>
    <col min="10752" max="10752" width="32.8984375" style="5" hidden="1"/>
    <col min="10753" max="10758" width="8.8984375" style="5" hidden="1"/>
    <col min="10759" max="10759" width="32.8984375" style="5" hidden="1"/>
    <col min="10760" max="10760" width="5.8984375" style="5" hidden="1"/>
    <col min="10761" max="10761" width="32.8984375" style="5" hidden="1"/>
    <col min="10762" max="10762" width="5.8984375" style="5" hidden="1"/>
    <col min="10763" max="11004" width="8.8984375" style="5" hidden="1"/>
    <col min="11005" max="11005" width="5.8984375" style="5" hidden="1"/>
    <col min="11006" max="11006" width="32.8984375" style="5" hidden="1"/>
    <col min="11007" max="11007" width="5.8984375" style="5" hidden="1"/>
    <col min="11008" max="11008" width="32.8984375" style="5" hidden="1"/>
    <col min="11009" max="11014" width="8.8984375" style="5" hidden="1"/>
    <col min="11015" max="11015" width="32.8984375" style="5" hidden="1"/>
    <col min="11016" max="11016" width="5.8984375" style="5" hidden="1"/>
    <col min="11017" max="11017" width="32.8984375" style="5" hidden="1"/>
    <col min="11018" max="11018" width="5.8984375" style="5" hidden="1"/>
    <col min="11019" max="11260" width="8.8984375" style="5" hidden="1"/>
    <col min="11261" max="11261" width="5.8984375" style="5" hidden="1"/>
    <col min="11262" max="11262" width="32.8984375" style="5" hidden="1"/>
    <col min="11263" max="11263" width="5.8984375" style="5" hidden="1"/>
    <col min="11264" max="11264" width="32.8984375" style="5" hidden="1"/>
    <col min="11265" max="11270" width="8.8984375" style="5" hidden="1"/>
    <col min="11271" max="11271" width="32.8984375" style="5" hidden="1"/>
    <col min="11272" max="11272" width="5.8984375" style="5" hidden="1"/>
    <col min="11273" max="11273" width="32.8984375" style="5" hidden="1"/>
    <col min="11274" max="11274" width="5.8984375" style="5" hidden="1"/>
    <col min="11275" max="11516" width="8.8984375" style="5" hidden="1"/>
    <col min="11517" max="11517" width="5.8984375" style="5" hidden="1"/>
    <col min="11518" max="11518" width="32.8984375" style="5" hidden="1"/>
    <col min="11519" max="11519" width="5.8984375" style="5" hidden="1"/>
    <col min="11520" max="11520" width="32.8984375" style="5" hidden="1"/>
    <col min="11521" max="11526" width="8.8984375" style="5" hidden="1"/>
    <col min="11527" max="11527" width="32.8984375" style="5" hidden="1"/>
    <col min="11528" max="11528" width="5.8984375" style="5" hidden="1"/>
    <col min="11529" max="11529" width="32.8984375" style="5" hidden="1"/>
    <col min="11530" max="11530" width="5.8984375" style="5" hidden="1"/>
    <col min="11531" max="11772" width="8.8984375" style="5" hidden="1"/>
    <col min="11773" max="11773" width="5.8984375" style="5" hidden="1"/>
    <col min="11774" max="11774" width="32.8984375" style="5" hidden="1"/>
    <col min="11775" max="11775" width="5.8984375" style="5" hidden="1"/>
    <col min="11776" max="11776" width="32.8984375" style="5" hidden="1"/>
    <col min="11777" max="11782" width="8.8984375" style="5" hidden="1"/>
    <col min="11783" max="11783" width="32.8984375" style="5" hidden="1"/>
    <col min="11784" max="11784" width="5.8984375" style="5" hidden="1"/>
    <col min="11785" max="11785" width="32.8984375" style="5" hidden="1"/>
    <col min="11786" max="11786" width="5.8984375" style="5" hidden="1"/>
    <col min="11787" max="12028" width="8.8984375" style="5" hidden="1"/>
    <col min="12029" max="12029" width="5.8984375" style="5" hidden="1"/>
    <col min="12030" max="12030" width="32.8984375" style="5" hidden="1"/>
    <col min="12031" max="12031" width="5.8984375" style="5" hidden="1"/>
    <col min="12032" max="12032" width="32.8984375" style="5" hidden="1"/>
    <col min="12033" max="12038" width="8.8984375" style="5" hidden="1"/>
    <col min="12039" max="12039" width="32.8984375" style="5" hidden="1"/>
    <col min="12040" max="12040" width="5.8984375" style="5" hidden="1"/>
    <col min="12041" max="12041" width="32.8984375" style="5" hidden="1"/>
    <col min="12042" max="12042" width="5.8984375" style="5" hidden="1"/>
    <col min="12043" max="12284" width="8.8984375" style="5" hidden="1"/>
    <col min="12285" max="12285" width="5.8984375" style="5" hidden="1"/>
    <col min="12286" max="12286" width="32.8984375" style="5" hidden="1"/>
    <col min="12287" max="12287" width="5.8984375" style="5" hidden="1"/>
    <col min="12288" max="12288" width="32.8984375" style="5" hidden="1"/>
    <col min="12289" max="12294" width="8.8984375" style="5" hidden="1"/>
    <col min="12295" max="12295" width="32.8984375" style="5" hidden="1"/>
    <col min="12296" max="12296" width="5.8984375" style="5" hidden="1"/>
    <col min="12297" max="12297" width="32.8984375" style="5" hidden="1"/>
    <col min="12298" max="12298" width="5.8984375" style="5" hidden="1"/>
    <col min="12299" max="12540" width="8.8984375" style="5" hidden="1"/>
    <col min="12541" max="12541" width="5.8984375" style="5" hidden="1"/>
    <col min="12542" max="12542" width="32.8984375" style="5" hidden="1"/>
    <col min="12543" max="12543" width="5.8984375" style="5" hidden="1"/>
    <col min="12544" max="12544" width="32.8984375" style="5" hidden="1"/>
    <col min="12545" max="12550" width="8.8984375" style="5" hidden="1"/>
    <col min="12551" max="12551" width="32.8984375" style="5" hidden="1"/>
    <col min="12552" max="12552" width="5.8984375" style="5" hidden="1"/>
    <col min="12553" max="12553" width="32.8984375" style="5" hidden="1"/>
    <col min="12554" max="12554" width="5.8984375" style="5" hidden="1"/>
    <col min="12555" max="12796" width="8.8984375" style="5" hidden="1"/>
    <col min="12797" max="12797" width="5.8984375" style="5" hidden="1"/>
    <col min="12798" max="12798" width="32.8984375" style="5" hidden="1"/>
    <col min="12799" max="12799" width="5.8984375" style="5" hidden="1"/>
    <col min="12800" max="12800" width="32.8984375" style="5" hidden="1"/>
    <col min="12801" max="12806" width="8.8984375" style="5" hidden="1"/>
    <col min="12807" max="12807" width="32.8984375" style="5" hidden="1"/>
    <col min="12808" max="12808" width="5.8984375" style="5" hidden="1"/>
    <col min="12809" max="12809" width="32.8984375" style="5" hidden="1"/>
    <col min="12810" max="12810" width="5.8984375" style="5" hidden="1"/>
    <col min="12811" max="13052" width="8.8984375" style="5" hidden="1"/>
    <col min="13053" max="13053" width="5.8984375" style="5" hidden="1"/>
    <col min="13054" max="13054" width="32.8984375" style="5" hidden="1"/>
    <col min="13055" max="13055" width="5.8984375" style="5" hidden="1"/>
    <col min="13056" max="13056" width="32.8984375" style="5" hidden="1"/>
    <col min="13057" max="13062" width="8.8984375" style="5" hidden="1"/>
    <col min="13063" max="13063" width="32.8984375" style="5" hidden="1"/>
    <col min="13064" max="13064" width="5.8984375" style="5" hidden="1"/>
    <col min="13065" max="13065" width="32.8984375" style="5" hidden="1"/>
    <col min="13066" max="13066" width="5.8984375" style="5" hidden="1"/>
    <col min="13067" max="13308" width="8.8984375" style="5" hidden="1"/>
    <col min="13309" max="13309" width="5.8984375" style="5" hidden="1"/>
    <col min="13310" max="13310" width="32.8984375" style="5" hidden="1"/>
    <col min="13311" max="13311" width="5.8984375" style="5" hidden="1"/>
    <col min="13312" max="13312" width="32.8984375" style="5" hidden="1"/>
    <col min="13313" max="13318" width="8.8984375" style="5" hidden="1"/>
    <col min="13319" max="13319" width="32.8984375" style="5" hidden="1"/>
    <col min="13320" max="13320" width="5.8984375" style="5" hidden="1"/>
    <col min="13321" max="13321" width="32.8984375" style="5" hidden="1"/>
    <col min="13322" max="13322" width="5.8984375" style="5" hidden="1"/>
    <col min="13323" max="13564" width="8.8984375" style="5" hidden="1"/>
    <col min="13565" max="13565" width="5.8984375" style="5" hidden="1"/>
    <col min="13566" max="13566" width="32.8984375" style="5" hidden="1"/>
    <col min="13567" max="13567" width="5.8984375" style="5" hidden="1"/>
    <col min="13568" max="13568" width="32.8984375" style="5" hidden="1"/>
    <col min="13569" max="13574" width="8.8984375" style="5" hidden="1"/>
    <col min="13575" max="13575" width="32.8984375" style="5" hidden="1"/>
    <col min="13576" max="13576" width="5.8984375" style="5" hidden="1"/>
    <col min="13577" max="13577" width="32.8984375" style="5" hidden="1"/>
    <col min="13578" max="13578" width="5.8984375" style="5" hidden="1"/>
    <col min="13579" max="13820" width="8.8984375" style="5" hidden="1"/>
    <col min="13821" max="13821" width="5.8984375" style="5" hidden="1"/>
    <col min="13822" max="13822" width="32.8984375" style="5" hidden="1"/>
    <col min="13823" max="13823" width="5.8984375" style="5" hidden="1"/>
    <col min="13824" max="13824" width="32.8984375" style="5" hidden="1"/>
    <col min="13825" max="13830" width="8.8984375" style="5" hidden="1"/>
    <col min="13831" max="13831" width="32.8984375" style="5" hidden="1"/>
    <col min="13832" max="13832" width="5.8984375" style="5" hidden="1"/>
    <col min="13833" max="13833" width="32.8984375" style="5" hidden="1"/>
    <col min="13834" max="13834" width="5.8984375" style="5" hidden="1"/>
    <col min="13835" max="14076" width="8.8984375" style="5" hidden="1"/>
    <col min="14077" max="14077" width="5.8984375" style="5" hidden="1"/>
    <col min="14078" max="14078" width="32.8984375" style="5" hidden="1"/>
    <col min="14079" max="14079" width="5.8984375" style="5" hidden="1"/>
    <col min="14080" max="14080" width="32.8984375" style="5" hidden="1"/>
    <col min="14081" max="14086" width="8.8984375" style="5" hidden="1"/>
    <col min="14087" max="14087" width="32.8984375" style="5" hidden="1"/>
    <col min="14088" max="14088" width="5.8984375" style="5" hidden="1"/>
    <col min="14089" max="14089" width="32.8984375" style="5" hidden="1"/>
    <col min="14090" max="14090" width="5.8984375" style="5" hidden="1"/>
    <col min="14091" max="14332" width="8.8984375" style="5" hidden="1"/>
    <col min="14333" max="14333" width="5.8984375" style="5" hidden="1"/>
    <col min="14334" max="14334" width="32.8984375" style="5" hidden="1"/>
    <col min="14335" max="14335" width="5.8984375" style="5" hidden="1"/>
    <col min="14336" max="14336" width="32.8984375" style="5" hidden="1"/>
    <col min="14337" max="14342" width="8.8984375" style="5" hidden="1"/>
    <col min="14343" max="14343" width="32.8984375" style="5" hidden="1"/>
    <col min="14344" max="14344" width="5.8984375" style="5" hidden="1"/>
    <col min="14345" max="14345" width="32.8984375" style="5" hidden="1"/>
    <col min="14346" max="14346" width="5.8984375" style="5" hidden="1"/>
    <col min="14347" max="14588" width="8.8984375" style="5" hidden="1"/>
    <col min="14589" max="14589" width="5.8984375" style="5" hidden="1"/>
    <col min="14590" max="14590" width="32.8984375" style="5" hidden="1"/>
    <col min="14591" max="14591" width="5.8984375" style="5" hidden="1"/>
    <col min="14592" max="14592" width="32.8984375" style="5" hidden="1"/>
    <col min="14593" max="14598" width="8.8984375" style="5" hidden="1"/>
    <col min="14599" max="14599" width="32.8984375" style="5" hidden="1"/>
    <col min="14600" max="14600" width="5.8984375" style="5" hidden="1"/>
    <col min="14601" max="14601" width="32.8984375" style="5" hidden="1"/>
    <col min="14602" max="14602" width="5.8984375" style="5" hidden="1"/>
    <col min="14603" max="14844" width="8.8984375" style="5" hidden="1"/>
    <col min="14845" max="14845" width="5.8984375" style="5" hidden="1"/>
    <col min="14846" max="14846" width="32.8984375" style="5" hidden="1"/>
    <col min="14847" max="14847" width="5.8984375" style="5" hidden="1"/>
    <col min="14848" max="14848" width="32.8984375" style="5" hidden="1"/>
    <col min="14849" max="14854" width="8.8984375" style="5" hidden="1"/>
    <col min="14855" max="14855" width="32.8984375" style="5" hidden="1"/>
    <col min="14856" max="14856" width="5.8984375" style="5" hidden="1"/>
    <col min="14857" max="14857" width="32.8984375" style="5" hidden="1"/>
    <col min="14858" max="14858" width="5.8984375" style="5" hidden="1"/>
    <col min="14859" max="15100" width="8.8984375" style="5" hidden="1"/>
    <col min="15101" max="15101" width="5.8984375" style="5" hidden="1"/>
    <col min="15102" max="15102" width="32.8984375" style="5" hidden="1"/>
    <col min="15103" max="15103" width="5.8984375" style="5" hidden="1"/>
    <col min="15104" max="15104" width="32.8984375" style="5" hidden="1"/>
    <col min="15105" max="15110" width="8.8984375" style="5" hidden="1"/>
    <col min="15111" max="15111" width="32.8984375" style="5" hidden="1"/>
    <col min="15112" max="15112" width="5.8984375" style="5" hidden="1"/>
    <col min="15113" max="15113" width="32.8984375" style="5" hidden="1"/>
    <col min="15114" max="15114" width="5.8984375" style="5" hidden="1"/>
    <col min="15115" max="15356" width="8.8984375" style="5" hidden="1"/>
    <col min="15357" max="15357" width="5.8984375" style="5" hidden="1"/>
    <col min="15358" max="15358" width="32.8984375" style="5" hidden="1"/>
    <col min="15359" max="15359" width="5.8984375" style="5" hidden="1"/>
    <col min="15360" max="15360" width="32.8984375" style="5" hidden="1"/>
    <col min="15361" max="15366" width="8.8984375" style="5" hidden="1"/>
    <col min="15367" max="15367" width="32.8984375" style="5" hidden="1"/>
    <col min="15368" max="15368" width="5.8984375" style="5" hidden="1"/>
    <col min="15369" max="15369" width="32.8984375" style="5" hidden="1"/>
    <col min="15370" max="15370" width="5.8984375" style="5" hidden="1"/>
    <col min="15371" max="15612" width="8.8984375" style="5" hidden="1"/>
    <col min="15613" max="15613" width="5.8984375" style="5" hidden="1"/>
    <col min="15614" max="15614" width="32.8984375" style="5" hidden="1"/>
    <col min="15615" max="15615" width="5.8984375" style="5" hidden="1"/>
    <col min="15616" max="15616" width="32.8984375" style="5" hidden="1"/>
    <col min="15617" max="15622" width="8.8984375" style="5" hidden="1"/>
    <col min="15623" max="15623" width="32.8984375" style="5" hidden="1"/>
    <col min="15624" max="15624" width="5.8984375" style="5" hidden="1"/>
    <col min="15625" max="15625" width="32.8984375" style="5" hidden="1"/>
    <col min="15626" max="15626" width="5.8984375" style="5" hidden="1"/>
    <col min="15627" max="15868" width="8.8984375" style="5" hidden="1"/>
    <col min="15869" max="15869" width="5.8984375" style="5" hidden="1"/>
    <col min="15870" max="15870" width="32.8984375" style="5" hidden="1"/>
    <col min="15871" max="15871" width="5.8984375" style="5" hidden="1"/>
    <col min="15872" max="15872" width="32.8984375" style="5" hidden="1"/>
    <col min="15873" max="15878" width="8.8984375" style="5" hidden="1"/>
    <col min="15879" max="15879" width="32.8984375" style="5" hidden="1"/>
    <col min="15880" max="15880" width="5.8984375" style="5" hidden="1"/>
    <col min="15881" max="15881" width="32.8984375" style="5" hidden="1"/>
    <col min="15882" max="15882" width="5.8984375" style="5" hidden="1"/>
    <col min="15883" max="16124" width="8.8984375" style="5" hidden="1"/>
    <col min="16125" max="16125" width="5.8984375" style="5" hidden="1"/>
    <col min="16126" max="16126" width="32.8984375" style="5" hidden="1"/>
    <col min="16127" max="16127" width="5.8984375" style="5" hidden="1"/>
    <col min="16128" max="16128" width="32.8984375" style="5" hidden="1"/>
    <col min="16129" max="16134" width="8.8984375" style="5" hidden="1"/>
    <col min="16135" max="16135" width="32.8984375" style="5" hidden="1"/>
    <col min="16136" max="16136" width="5.8984375" style="5" hidden="1"/>
    <col min="16137" max="16137" width="32.8984375" style="5" hidden="1"/>
    <col min="16138" max="16138" width="5.8984375" style="5" hidden="1"/>
    <col min="16139" max="16384" width="8.8984375" style="5" hidden="1"/>
  </cols>
  <sheetData>
    <row r="1" spans="1:14" ht="57.6" customHeight="1" x14ac:dyDescent="0.6"/>
    <row r="2" spans="1:14" ht="18" customHeight="1" x14ac:dyDescent="0.6">
      <c r="A2" s="154" t="s">
        <v>959</v>
      </c>
      <c r="B2" s="17"/>
      <c r="C2" s="17"/>
      <c r="D2" s="17"/>
      <c r="E2" s="17"/>
      <c r="F2" s="17"/>
      <c r="G2" s="17"/>
      <c r="H2" s="17"/>
      <c r="I2" s="17"/>
      <c r="J2" s="17"/>
      <c r="K2" s="17"/>
      <c r="L2" s="17"/>
      <c r="M2" s="17"/>
      <c r="N2" s="17"/>
    </row>
    <row r="3" spans="1:14" ht="18" customHeight="1" x14ac:dyDescent="0.6">
      <c r="A3" s="155" t="s">
        <v>963</v>
      </c>
      <c r="B3" s="153"/>
      <c r="C3" s="153"/>
      <c r="D3" s="153"/>
      <c r="E3" s="153"/>
      <c r="F3" s="153"/>
      <c r="G3" s="153"/>
      <c r="H3" s="153"/>
      <c r="I3" s="153"/>
      <c r="J3" s="153"/>
      <c r="K3" s="153"/>
      <c r="L3" s="153"/>
      <c r="M3" s="153"/>
      <c r="N3" s="153"/>
    </row>
    <row r="4" spans="1:14" x14ac:dyDescent="0.6">
      <c r="A4" s="380" t="s">
        <v>24</v>
      </c>
      <c r="B4" s="381" t="s">
        <v>25</v>
      </c>
      <c r="C4" s="380" t="s">
        <v>681</v>
      </c>
      <c r="D4" s="381" t="s">
        <v>682</v>
      </c>
      <c r="E4" s="384">
        <v>2022</v>
      </c>
      <c r="F4" s="385"/>
      <c r="G4" s="384">
        <v>2023</v>
      </c>
      <c r="H4" s="385"/>
      <c r="I4" s="384">
        <v>2024</v>
      </c>
      <c r="J4" s="385"/>
      <c r="K4" s="382" t="s">
        <v>684</v>
      </c>
      <c r="L4" s="383" t="s">
        <v>683</v>
      </c>
      <c r="M4" s="382" t="s">
        <v>314</v>
      </c>
      <c r="N4" s="383" t="s">
        <v>313</v>
      </c>
    </row>
    <row r="5" spans="1:14" x14ac:dyDescent="0.6">
      <c r="A5" s="380"/>
      <c r="B5" s="381"/>
      <c r="C5" s="380"/>
      <c r="D5" s="381"/>
      <c r="E5" s="23" t="s">
        <v>901</v>
      </c>
      <c r="F5" s="23" t="s">
        <v>902</v>
      </c>
      <c r="G5" s="23" t="s">
        <v>901</v>
      </c>
      <c r="H5" s="23" t="s">
        <v>902</v>
      </c>
      <c r="I5" s="23" t="s">
        <v>901</v>
      </c>
      <c r="J5" s="23" t="s">
        <v>902</v>
      </c>
      <c r="K5" s="382"/>
      <c r="L5" s="383"/>
      <c r="M5" s="382"/>
      <c r="N5" s="383"/>
    </row>
    <row r="6" spans="1:14" ht="18" customHeight="1" x14ac:dyDescent="0.6">
      <c r="A6" s="52" t="s">
        <v>964</v>
      </c>
      <c r="B6" s="53" t="s">
        <v>965</v>
      </c>
      <c r="C6" s="52" t="s">
        <v>197</v>
      </c>
      <c r="D6" s="53" t="s">
        <v>966</v>
      </c>
      <c r="E6" s="54">
        <v>521.65195300000005</v>
      </c>
      <c r="F6" s="54">
        <v>2181.9504649999999</v>
      </c>
      <c r="G6" s="54">
        <v>522.70694100000003</v>
      </c>
      <c r="H6" s="54">
        <v>2581.3420719999999</v>
      </c>
      <c r="I6" s="54">
        <v>580.60381900000004</v>
      </c>
      <c r="J6" s="54">
        <v>3078.3072619999998</v>
      </c>
      <c r="K6" s="55" t="s">
        <v>1007</v>
      </c>
      <c r="L6" s="52" t="s">
        <v>197</v>
      </c>
      <c r="M6" s="55" t="s">
        <v>1003</v>
      </c>
      <c r="N6" s="52" t="s">
        <v>964</v>
      </c>
    </row>
    <row r="7" spans="1:14" ht="18" customHeight="1" x14ac:dyDescent="0.6">
      <c r="A7" s="56" t="s">
        <v>964</v>
      </c>
      <c r="B7" s="57" t="s">
        <v>965</v>
      </c>
      <c r="C7" s="56" t="s">
        <v>198</v>
      </c>
      <c r="D7" s="57" t="s">
        <v>967</v>
      </c>
      <c r="E7" s="58">
        <v>0.96165699999999998</v>
      </c>
      <c r="F7" s="58">
        <v>6.6869480000000001</v>
      </c>
      <c r="G7" s="58">
        <v>0.54144099999999995</v>
      </c>
      <c r="H7" s="58">
        <v>4.1161909999999997</v>
      </c>
      <c r="I7" s="58">
        <v>0.89724499999999996</v>
      </c>
      <c r="J7" s="58">
        <v>6.9962679999999997</v>
      </c>
      <c r="K7" s="59" t="s">
        <v>1008</v>
      </c>
      <c r="L7" s="56" t="s">
        <v>198</v>
      </c>
      <c r="M7" s="59" t="s">
        <v>1003</v>
      </c>
      <c r="N7" s="56" t="s">
        <v>964</v>
      </c>
    </row>
    <row r="8" spans="1:14" ht="18" customHeight="1" x14ac:dyDescent="0.6">
      <c r="A8" s="52" t="s">
        <v>964</v>
      </c>
      <c r="B8" s="53" t="s">
        <v>965</v>
      </c>
      <c r="C8" s="52" t="s">
        <v>199</v>
      </c>
      <c r="D8" s="53" t="s">
        <v>968</v>
      </c>
      <c r="E8" s="54">
        <v>6.1607339999999997</v>
      </c>
      <c r="F8" s="54">
        <v>38.199877999999998</v>
      </c>
      <c r="G8" s="54">
        <v>4.5221920000000004</v>
      </c>
      <c r="H8" s="54">
        <v>30.212418</v>
      </c>
      <c r="I8" s="54">
        <v>3.1109179999999999</v>
      </c>
      <c r="J8" s="54">
        <v>28.333855</v>
      </c>
      <c r="K8" s="55" t="s">
        <v>1009</v>
      </c>
      <c r="L8" s="52" t="s">
        <v>199</v>
      </c>
      <c r="M8" s="55" t="s">
        <v>1003</v>
      </c>
      <c r="N8" s="52" t="s">
        <v>964</v>
      </c>
    </row>
    <row r="9" spans="1:14" ht="18" customHeight="1" x14ac:dyDescent="0.6">
      <c r="A9" s="56" t="s">
        <v>964</v>
      </c>
      <c r="B9" s="57" t="s">
        <v>965</v>
      </c>
      <c r="C9" s="56"/>
      <c r="D9" s="57" t="s">
        <v>30</v>
      </c>
      <c r="E9" s="58">
        <v>528.77434400000004</v>
      </c>
      <c r="F9" s="58">
        <v>2226.8372909999998</v>
      </c>
      <c r="G9" s="58">
        <v>527.77057400000001</v>
      </c>
      <c r="H9" s="58">
        <v>2615.6706810000001</v>
      </c>
      <c r="I9" s="58">
        <v>584.61198200000001</v>
      </c>
      <c r="J9" s="58">
        <v>3113.6373849999995</v>
      </c>
      <c r="K9" s="59" t="s">
        <v>318</v>
      </c>
      <c r="L9" s="56"/>
      <c r="M9" s="59" t="s">
        <v>1003</v>
      </c>
      <c r="N9" s="56" t="s">
        <v>964</v>
      </c>
    </row>
    <row r="10" spans="1:14" ht="18" customHeight="1" x14ac:dyDescent="0.6">
      <c r="A10" s="52" t="s">
        <v>969</v>
      </c>
      <c r="B10" s="53" t="s">
        <v>970</v>
      </c>
      <c r="C10" s="52" t="s">
        <v>103</v>
      </c>
      <c r="D10" s="53" t="s">
        <v>971</v>
      </c>
      <c r="E10" s="54">
        <v>0.10833</v>
      </c>
      <c r="F10" s="54">
        <v>0.35796</v>
      </c>
      <c r="G10" s="54">
        <v>0.560975</v>
      </c>
      <c r="H10" s="54">
        <v>2.1100310000000002</v>
      </c>
      <c r="I10" s="54">
        <v>14.113269000000001</v>
      </c>
      <c r="J10" s="54">
        <v>11.36322</v>
      </c>
      <c r="K10" s="55" t="s">
        <v>1010</v>
      </c>
      <c r="L10" s="52" t="s">
        <v>103</v>
      </c>
      <c r="M10" s="55" t="s">
        <v>1004</v>
      </c>
      <c r="N10" s="52" t="s">
        <v>969</v>
      </c>
    </row>
    <row r="11" spans="1:14" ht="18" customHeight="1" x14ac:dyDescent="0.6">
      <c r="A11" s="56" t="s">
        <v>969</v>
      </c>
      <c r="B11" s="57" t="s">
        <v>970</v>
      </c>
      <c r="C11" s="56" t="s">
        <v>104</v>
      </c>
      <c r="D11" s="57" t="s">
        <v>972</v>
      </c>
      <c r="E11" s="58">
        <v>351976.67159300001</v>
      </c>
      <c r="F11" s="58">
        <v>973560.25105299999</v>
      </c>
      <c r="G11" s="58">
        <v>325057.34020899999</v>
      </c>
      <c r="H11" s="58">
        <v>753710.43784699996</v>
      </c>
      <c r="I11" s="58">
        <v>301334.80692300003</v>
      </c>
      <c r="J11" s="58">
        <v>680689.08075099997</v>
      </c>
      <c r="K11" s="59" t="s">
        <v>1011</v>
      </c>
      <c r="L11" s="56" t="s">
        <v>104</v>
      </c>
      <c r="M11" s="59" t="s">
        <v>1004</v>
      </c>
      <c r="N11" s="56" t="s">
        <v>969</v>
      </c>
    </row>
    <row r="12" spans="1:14" ht="18" customHeight="1" x14ac:dyDescent="0.6">
      <c r="A12" s="52" t="s">
        <v>969</v>
      </c>
      <c r="B12" s="53" t="s">
        <v>970</v>
      </c>
      <c r="C12" s="52" t="s">
        <v>105</v>
      </c>
      <c r="D12" s="53" t="s">
        <v>973</v>
      </c>
      <c r="E12" s="54">
        <v>425.27239900000001</v>
      </c>
      <c r="F12" s="54">
        <v>3271.7369370000001</v>
      </c>
      <c r="G12" s="54">
        <v>395.53726699999999</v>
      </c>
      <c r="H12" s="54">
        <v>2407.2053879999999</v>
      </c>
      <c r="I12" s="54">
        <v>449.45228400000002</v>
      </c>
      <c r="J12" s="54">
        <v>3022.7546280000001</v>
      </c>
      <c r="K12" s="55" t="s">
        <v>1012</v>
      </c>
      <c r="L12" s="52" t="s">
        <v>105</v>
      </c>
      <c r="M12" s="55" t="s">
        <v>1004</v>
      </c>
      <c r="N12" s="52" t="s">
        <v>969</v>
      </c>
    </row>
    <row r="13" spans="1:14" ht="18" customHeight="1" x14ac:dyDescent="0.6">
      <c r="A13" s="56" t="s">
        <v>969</v>
      </c>
      <c r="B13" s="57" t="s">
        <v>970</v>
      </c>
      <c r="C13" s="56" t="s">
        <v>106</v>
      </c>
      <c r="D13" s="57" t="s">
        <v>974</v>
      </c>
      <c r="E13" s="58">
        <v>1351.9502629999999</v>
      </c>
      <c r="F13" s="58">
        <v>346.19915400000002</v>
      </c>
      <c r="G13" s="58">
        <v>1480.7572110000001</v>
      </c>
      <c r="H13" s="58">
        <v>370.796401</v>
      </c>
      <c r="I13" s="58">
        <v>1664.850923</v>
      </c>
      <c r="J13" s="58">
        <v>417.61706800000002</v>
      </c>
      <c r="K13" s="59" t="s">
        <v>1013</v>
      </c>
      <c r="L13" s="56" t="s">
        <v>106</v>
      </c>
      <c r="M13" s="59" t="s">
        <v>1004</v>
      </c>
      <c r="N13" s="56" t="s">
        <v>969</v>
      </c>
    </row>
    <row r="14" spans="1:14" ht="18" customHeight="1" x14ac:dyDescent="0.6">
      <c r="A14" s="52" t="s">
        <v>969</v>
      </c>
      <c r="B14" s="53" t="s">
        <v>970</v>
      </c>
      <c r="C14" s="52"/>
      <c r="D14" s="53" t="s">
        <v>30</v>
      </c>
      <c r="E14" s="54">
        <v>353754.00258500001</v>
      </c>
      <c r="F14" s="54">
        <v>977178.54510400002</v>
      </c>
      <c r="G14" s="54">
        <v>326934.19566199998</v>
      </c>
      <c r="H14" s="54">
        <v>756490.54966699996</v>
      </c>
      <c r="I14" s="54">
        <v>303463.22339900007</v>
      </c>
      <c r="J14" s="54">
        <v>684140.81566700002</v>
      </c>
      <c r="K14" s="55" t="s">
        <v>318</v>
      </c>
      <c r="L14" s="52"/>
      <c r="M14" s="55" t="s">
        <v>1004</v>
      </c>
      <c r="N14" s="52" t="s">
        <v>969</v>
      </c>
    </row>
    <row r="15" spans="1:14" ht="18" customHeight="1" x14ac:dyDescent="0.6">
      <c r="A15" s="56" t="s">
        <v>975</v>
      </c>
      <c r="B15" s="57" t="s">
        <v>976</v>
      </c>
      <c r="C15" s="56" t="s">
        <v>108</v>
      </c>
      <c r="D15" s="57" t="s">
        <v>977</v>
      </c>
      <c r="E15" s="58">
        <v>3189.550855</v>
      </c>
      <c r="F15" s="58">
        <v>15377.023687000001</v>
      </c>
      <c r="G15" s="58">
        <v>3100.4803189999998</v>
      </c>
      <c r="H15" s="58">
        <v>16194.936452</v>
      </c>
      <c r="I15" s="58">
        <v>3520.6974150000001</v>
      </c>
      <c r="J15" s="58">
        <v>18223.425359000001</v>
      </c>
      <c r="K15" s="59" t="s">
        <v>1014</v>
      </c>
      <c r="L15" s="56" t="s">
        <v>108</v>
      </c>
      <c r="M15" s="59" t="s">
        <v>1005</v>
      </c>
      <c r="N15" s="56" t="s">
        <v>975</v>
      </c>
    </row>
    <row r="16" spans="1:14" ht="18" customHeight="1" x14ac:dyDescent="0.6">
      <c r="A16" s="52" t="s">
        <v>975</v>
      </c>
      <c r="B16" s="53" t="s">
        <v>976</v>
      </c>
      <c r="C16" s="52" t="s">
        <v>109</v>
      </c>
      <c r="D16" s="53" t="s">
        <v>978</v>
      </c>
      <c r="E16" s="54">
        <v>80.730992000000001</v>
      </c>
      <c r="F16" s="54">
        <v>159.61171899999999</v>
      </c>
      <c r="G16" s="54">
        <v>114.89139299999999</v>
      </c>
      <c r="H16" s="54">
        <v>244.40267800000001</v>
      </c>
      <c r="I16" s="54">
        <v>241.66359600000001</v>
      </c>
      <c r="J16" s="54">
        <v>537.40205500000002</v>
      </c>
      <c r="K16" s="55" t="s">
        <v>1015</v>
      </c>
      <c r="L16" s="52" t="s">
        <v>109</v>
      </c>
      <c r="M16" s="55" t="s">
        <v>1005</v>
      </c>
      <c r="N16" s="52" t="s">
        <v>975</v>
      </c>
    </row>
    <row r="17" spans="1:14" ht="18" customHeight="1" x14ac:dyDescent="0.6">
      <c r="A17" s="56" t="s">
        <v>975</v>
      </c>
      <c r="B17" s="57" t="s">
        <v>976</v>
      </c>
      <c r="C17" s="56" t="s">
        <v>110</v>
      </c>
      <c r="D17" s="57" t="s">
        <v>979</v>
      </c>
      <c r="E17" s="58">
        <v>0.71605399999999997</v>
      </c>
      <c r="F17" s="58">
        <v>15.8893</v>
      </c>
      <c r="G17" s="58">
        <v>1.0061549999999999</v>
      </c>
      <c r="H17" s="58">
        <v>13.641429</v>
      </c>
      <c r="I17" s="58">
        <v>0.43167699999999998</v>
      </c>
      <c r="J17" s="58">
        <v>11.61467</v>
      </c>
      <c r="K17" s="59" t="s">
        <v>1016</v>
      </c>
      <c r="L17" s="56" t="s">
        <v>110</v>
      </c>
      <c r="M17" s="59" t="s">
        <v>1005</v>
      </c>
      <c r="N17" s="56" t="s">
        <v>975</v>
      </c>
    </row>
    <row r="18" spans="1:14" ht="18" customHeight="1" x14ac:dyDescent="0.6">
      <c r="A18" s="52" t="s">
        <v>975</v>
      </c>
      <c r="B18" s="53" t="s">
        <v>976</v>
      </c>
      <c r="C18" s="52" t="s">
        <v>111</v>
      </c>
      <c r="D18" s="53" t="s">
        <v>980</v>
      </c>
      <c r="E18" s="54">
        <v>181.35793200000001</v>
      </c>
      <c r="F18" s="54">
        <v>1927.4903340000001</v>
      </c>
      <c r="G18" s="54">
        <v>151.20034000000001</v>
      </c>
      <c r="H18" s="54">
        <v>1441.9093869999999</v>
      </c>
      <c r="I18" s="54">
        <v>158.994786</v>
      </c>
      <c r="J18" s="54">
        <v>1510.834615</v>
      </c>
      <c r="K18" s="55" t="s">
        <v>1017</v>
      </c>
      <c r="L18" s="52" t="s">
        <v>111</v>
      </c>
      <c r="M18" s="55" t="s">
        <v>1005</v>
      </c>
      <c r="N18" s="52" t="s">
        <v>975</v>
      </c>
    </row>
    <row r="19" spans="1:14" ht="18" customHeight="1" x14ac:dyDescent="0.6">
      <c r="A19" s="56" t="s">
        <v>975</v>
      </c>
      <c r="B19" s="57" t="s">
        <v>976</v>
      </c>
      <c r="C19" s="56" t="s">
        <v>112</v>
      </c>
      <c r="D19" s="57" t="s">
        <v>981</v>
      </c>
      <c r="E19" s="58">
        <v>32.108103</v>
      </c>
      <c r="F19" s="58">
        <v>513.18220099999996</v>
      </c>
      <c r="G19" s="58">
        <v>24.904767</v>
      </c>
      <c r="H19" s="58">
        <v>727.37679300000002</v>
      </c>
      <c r="I19" s="58">
        <v>28.081807000000001</v>
      </c>
      <c r="J19" s="58">
        <v>705.79397100000006</v>
      </c>
      <c r="K19" s="59" t="s">
        <v>1018</v>
      </c>
      <c r="L19" s="56" t="s">
        <v>112</v>
      </c>
      <c r="M19" s="59" t="s">
        <v>1005</v>
      </c>
      <c r="N19" s="56" t="s">
        <v>975</v>
      </c>
    </row>
    <row r="20" spans="1:14" ht="18" customHeight="1" x14ac:dyDescent="0.6">
      <c r="A20" s="52" t="s">
        <v>975</v>
      </c>
      <c r="B20" s="53" t="s">
        <v>976</v>
      </c>
      <c r="C20" s="52" t="s">
        <v>113</v>
      </c>
      <c r="D20" s="53" t="s">
        <v>982</v>
      </c>
      <c r="E20" s="54">
        <v>24.869956999999999</v>
      </c>
      <c r="F20" s="54">
        <v>365.75139300000001</v>
      </c>
      <c r="G20" s="54">
        <v>23.787412</v>
      </c>
      <c r="H20" s="54">
        <v>357.54037199999999</v>
      </c>
      <c r="I20" s="54">
        <v>84.769532999999996</v>
      </c>
      <c r="J20" s="54">
        <v>298.27241600000002</v>
      </c>
      <c r="K20" s="55" t="s">
        <v>1019</v>
      </c>
      <c r="L20" s="52" t="s">
        <v>113</v>
      </c>
      <c r="M20" s="55" t="s">
        <v>1005</v>
      </c>
      <c r="N20" s="52" t="s">
        <v>975</v>
      </c>
    </row>
    <row r="21" spans="1:14" ht="18" customHeight="1" x14ac:dyDescent="0.6">
      <c r="A21" s="56" t="s">
        <v>975</v>
      </c>
      <c r="B21" s="57" t="s">
        <v>976</v>
      </c>
      <c r="C21" s="56" t="s">
        <v>114</v>
      </c>
      <c r="D21" s="57" t="s">
        <v>983</v>
      </c>
      <c r="E21" s="58">
        <v>125.79463200000001</v>
      </c>
      <c r="F21" s="58">
        <v>466.27456599999999</v>
      </c>
      <c r="G21" s="58">
        <v>99.376062000000005</v>
      </c>
      <c r="H21" s="58">
        <v>365.31806499999999</v>
      </c>
      <c r="I21" s="58">
        <v>106.13680100000001</v>
      </c>
      <c r="J21" s="58">
        <v>396.94902500000001</v>
      </c>
      <c r="K21" s="59" t="s">
        <v>1020</v>
      </c>
      <c r="L21" s="56" t="s">
        <v>114</v>
      </c>
      <c r="M21" s="59" t="s">
        <v>1005</v>
      </c>
      <c r="N21" s="56" t="s">
        <v>975</v>
      </c>
    </row>
    <row r="22" spans="1:14" ht="18" customHeight="1" x14ac:dyDescent="0.6">
      <c r="A22" s="52" t="s">
        <v>975</v>
      </c>
      <c r="B22" s="53" t="s">
        <v>976</v>
      </c>
      <c r="C22" s="52" t="s">
        <v>115</v>
      </c>
      <c r="D22" s="53" t="s">
        <v>984</v>
      </c>
      <c r="E22" s="54">
        <v>422.989103</v>
      </c>
      <c r="F22" s="54">
        <v>2486.204855</v>
      </c>
      <c r="G22" s="54">
        <v>483.77070200000003</v>
      </c>
      <c r="H22" s="54">
        <v>2341.0275179999999</v>
      </c>
      <c r="I22" s="54">
        <v>466.82666</v>
      </c>
      <c r="J22" s="54">
        <v>2480.5079219999998</v>
      </c>
      <c r="K22" s="55" t="s">
        <v>1021</v>
      </c>
      <c r="L22" s="52" t="s">
        <v>115</v>
      </c>
      <c r="M22" s="55" t="s">
        <v>1005</v>
      </c>
      <c r="N22" s="52" t="s">
        <v>975</v>
      </c>
    </row>
    <row r="23" spans="1:14" ht="18" customHeight="1" x14ac:dyDescent="0.6">
      <c r="A23" s="56" t="s">
        <v>975</v>
      </c>
      <c r="B23" s="57" t="s">
        <v>976</v>
      </c>
      <c r="C23" s="56" t="s">
        <v>116</v>
      </c>
      <c r="D23" s="57" t="s">
        <v>985</v>
      </c>
      <c r="E23" s="58">
        <v>0.49337500000000001</v>
      </c>
      <c r="F23" s="58">
        <v>5.5526499999999999</v>
      </c>
      <c r="G23" s="58">
        <v>0.28196399999999999</v>
      </c>
      <c r="H23" s="58">
        <v>2.0032619999999999</v>
      </c>
      <c r="I23" s="58">
        <v>0.26650299999999999</v>
      </c>
      <c r="J23" s="58">
        <v>1.1976020000000001</v>
      </c>
      <c r="K23" s="59" t="s">
        <v>1022</v>
      </c>
      <c r="L23" s="56" t="s">
        <v>116</v>
      </c>
      <c r="M23" s="59" t="s">
        <v>1005</v>
      </c>
      <c r="N23" s="56" t="s">
        <v>975</v>
      </c>
    </row>
    <row r="24" spans="1:14" ht="18" customHeight="1" x14ac:dyDescent="0.6">
      <c r="A24" s="52" t="s">
        <v>975</v>
      </c>
      <c r="B24" s="53" t="s">
        <v>976</v>
      </c>
      <c r="C24" s="52" t="s">
        <v>117</v>
      </c>
      <c r="D24" s="53" t="s">
        <v>986</v>
      </c>
      <c r="E24" s="54">
        <v>84007.261358999996</v>
      </c>
      <c r="F24" s="54">
        <v>250160.64720899999</v>
      </c>
      <c r="G24" s="54">
        <v>73355.537590000007</v>
      </c>
      <c r="H24" s="54">
        <v>169710.28487199999</v>
      </c>
      <c r="I24" s="54">
        <v>32552.752199999999</v>
      </c>
      <c r="J24" s="54">
        <v>152762.109062</v>
      </c>
      <c r="K24" s="55" t="s">
        <v>1023</v>
      </c>
      <c r="L24" s="52" t="s">
        <v>117</v>
      </c>
      <c r="M24" s="55" t="s">
        <v>1005</v>
      </c>
      <c r="N24" s="52" t="s">
        <v>975</v>
      </c>
    </row>
    <row r="25" spans="1:14" ht="18" customHeight="1" x14ac:dyDescent="0.6">
      <c r="A25" s="56" t="s">
        <v>975</v>
      </c>
      <c r="B25" s="57" t="s">
        <v>976</v>
      </c>
      <c r="C25" s="56" t="s">
        <v>118</v>
      </c>
      <c r="D25" s="57" t="s">
        <v>987</v>
      </c>
      <c r="E25" s="58">
        <v>54218.923645000003</v>
      </c>
      <c r="F25" s="58">
        <v>198501.646653</v>
      </c>
      <c r="G25" s="58">
        <v>54055.668093</v>
      </c>
      <c r="H25" s="58">
        <v>146016.75116399999</v>
      </c>
      <c r="I25" s="58">
        <v>54884.408731000003</v>
      </c>
      <c r="J25" s="58">
        <v>148023.15285099999</v>
      </c>
      <c r="K25" s="59" t="s">
        <v>1024</v>
      </c>
      <c r="L25" s="56" t="s">
        <v>118</v>
      </c>
      <c r="M25" s="59" t="s">
        <v>1005</v>
      </c>
      <c r="N25" s="56" t="s">
        <v>975</v>
      </c>
    </row>
    <row r="26" spans="1:14" ht="18" customHeight="1" x14ac:dyDescent="0.6">
      <c r="A26" s="52" t="s">
        <v>975</v>
      </c>
      <c r="B26" s="53" t="s">
        <v>976</v>
      </c>
      <c r="C26" s="52" t="s">
        <v>119</v>
      </c>
      <c r="D26" s="53" t="s">
        <v>988</v>
      </c>
      <c r="E26" s="54">
        <v>26.589478</v>
      </c>
      <c r="F26" s="54">
        <v>1891.327959</v>
      </c>
      <c r="G26" s="54">
        <v>32.047932000000003</v>
      </c>
      <c r="H26" s="54">
        <v>2214.7682840000002</v>
      </c>
      <c r="I26" s="54">
        <v>32.026564999999998</v>
      </c>
      <c r="J26" s="54">
        <v>2191.8926449999999</v>
      </c>
      <c r="K26" s="55" t="s">
        <v>1025</v>
      </c>
      <c r="L26" s="52" t="s">
        <v>119</v>
      </c>
      <c r="M26" s="55" t="s">
        <v>1005</v>
      </c>
      <c r="N26" s="52" t="s">
        <v>975</v>
      </c>
    </row>
    <row r="27" spans="1:14" ht="18" customHeight="1" x14ac:dyDescent="0.6">
      <c r="A27" s="56" t="s">
        <v>975</v>
      </c>
      <c r="B27" s="57" t="s">
        <v>976</v>
      </c>
      <c r="C27" s="56" t="s">
        <v>705</v>
      </c>
      <c r="D27" s="57" t="s">
        <v>989</v>
      </c>
      <c r="E27" s="58">
        <v>633.54316700000004</v>
      </c>
      <c r="F27" s="58">
        <v>5115.6800430000003</v>
      </c>
      <c r="G27" s="58">
        <v>738.12496699999997</v>
      </c>
      <c r="H27" s="58">
        <v>4585.9058290000003</v>
      </c>
      <c r="I27" s="58">
        <v>699.89927899999998</v>
      </c>
      <c r="J27" s="58">
        <v>4846.5829860000003</v>
      </c>
      <c r="K27" s="59" t="s">
        <v>1026</v>
      </c>
      <c r="L27" s="56" t="s">
        <v>705</v>
      </c>
      <c r="M27" s="59" t="s">
        <v>1005</v>
      </c>
      <c r="N27" s="56" t="s">
        <v>975</v>
      </c>
    </row>
    <row r="28" spans="1:14" ht="18" customHeight="1" x14ac:dyDescent="0.6">
      <c r="A28" s="52" t="s">
        <v>975</v>
      </c>
      <c r="B28" s="53" t="s">
        <v>976</v>
      </c>
      <c r="C28" s="52" t="s">
        <v>707</v>
      </c>
      <c r="D28" s="53" t="s">
        <v>990</v>
      </c>
      <c r="E28" s="54">
        <v>10355.595915</v>
      </c>
      <c r="F28" s="54">
        <v>3606.6228420000002</v>
      </c>
      <c r="G28" s="54">
        <v>10299.126754000001</v>
      </c>
      <c r="H28" s="54">
        <v>3991.4520779999998</v>
      </c>
      <c r="I28" s="54">
        <v>8974.2915140000005</v>
      </c>
      <c r="J28" s="54">
        <v>3816.5546610000001</v>
      </c>
      <c r="K28" s="55" t="s">
        <v>1027</v>
      </c>
      <c r="L28" s="52" t="s">
        <v>707</v>
      </c>
      <c r="M28" s="55" t="s">
        <v>1005</v>
      </c>
      <c r="N28" s="52" t="s">
        <v>975</v>
      </c>
    </row>
    <row r="29" spans="1:14" x14ac:dyDescent="0.6">
      <c r="A29" s="56" t="s">
        <v>975</v>
      </c>
      <c r="B29" s="57" t="s">
        <v>976</v>
      </c>
      <c r="C29" s="56" t="s">
        <v>709</v>
      </c>
      <c r="D29" s="57" t="s">
        <v>991</v>
      </c>
      <c r="E29" s="58">
        <v>2515.2312459999998</v>
      </c>
      <c r="F29" s="58">
        <v>18417.498989</v>
      </c>
      <c r="G29" s="58">
        <v>3433.2155400000001</v>
      </c>
      <c r="H29" s="58">
        <v>19516.732500999999</v>
      </c>
      <c r="I29" s="58">
        <v>2299.5754750000001</v>
      </c>
      <c r="J29" s="58">
        <v>18523.959519</v>
      </c>
      <c r="K29" s="59" t="s">
        <v>1028</v>
      </c>
      <c r="L29" s="56" t="s">
        <v>709</v>
      </c>
      <c r="M29" s="59" t="s">
        <v>1005</v>
      </c>
      <c r="N29" s="56" t="s">
        <v>975</v>
      </c>
    </row>
    <row r="30" spans="1:14" x14ac:dyDescent="0.6">
      <c r="A30" s="52" t="s">
        <v>975</v>
      </c>
      <c r="B30" s="53" t="s">
        <v>976</v>
      </c>
      <c r="C30" s="52" t="s">
        <v>711</v>
      </c>
      <c r="D30" s="53" t="s">
        <v>992</v>
      </c>
      <c r="E30" s="54">
        <v>321.22079400000001</v>
      </c>
      <c r="F30" s="54">
        <v>5012.4364679999999</v>
      </c>
      <c r="G30" s="54">
        <v>244.824353</v>
      </c>
      <c r="H30" s="54">
        <v>4043.835024</v>
      </c>
      <c r="I30" s="54">
        <v>278.04573399999998</v>
      </c>
      <c r="J30" s="54">
        <v>4889.241806</v>
      </c>
      <c r="K30" s="55" t="s">
        <v>1029</v>
      </c>
      <c r="L30" s="52" t="s">
        <v>711</v>
      </c>
      <c r="M30" s="55" t="s">
        <v>1005</v>
      </c>
      <c r="N30" s="52" t="s">
        <v>975</v>
      </c>
    </row>
    <row r="31" spans="1:14" x14ac:dyDescent="0.6">
      <c r="A31" s="56" t="s">
        <v>975</v>
      </c>
      <c r="B31" s="57" t="s">
        <v>976</v>
      </c>
      <c r="C31" s="56" t="s">
        <v>713</v>
      </c>
      <c r="D31" s="57" t="s">
        <v>993</v>
      </c>
      <c r="E31" s="58">
        <v>11.587771999999999</v>
      </c>
      <c r="F31" s="58">
        <v>8827.5353950000008</v>
      </c>
      <c r="G31" s="58">
        <v>18.648754</v>
      </c>
      <c r="H31" s="58">
        <v>13873.257309000001</v>
      </c>
      <c r="I31" s="58">
        <v>21.551815999999999</v>
      </c>
      <c r="J31" s="58">
        <v>27835.231868999999</v>
      </c>
      <c r="K31" s="59" t="s">
        <v>1030</v>
      </c>
      <c r="L31" s="56" t="s">
        <v>713</v>
      </c>
      <c r="M31" s="59" t="s">
        <v>1005</v>
      </c>
      <c r="N31" s="56" t="s">
        <v>975</v>
      </c>
    </row>
    <row r="32" spans="1:14" x14ac:dyDescent="0.6">
      <c r="A32" s="52" t="s">
        <v>975</v>
      </c>
      <c r="B32" s="53" t="s">
        <v>976</v>
      </c>
      <c r="C32" s="52" t="s">
        <v>715</v>
      </c>
      <c r="D32" s="53" t="s">
        <v>994</v>
      </c>
      <c r="E32" s="54">
        <v>184.279763</v>
      </c>
      <c r="F32" s="54">
        <v>3645.32078</v>
      </c>
      <c r="G32" s="54">
        <v>186.37843699999999</v>
      </c>
      <c r="H32" s="54">
        <v>3783.5839890000002</v>
      </c>
      <c r="I32" s="54">
        <v>181.52390199999999</v>
      </c>
      <c r="J32" s="54">
        <v>4623.7140319999999</v>
      </c>
      <c r="K32" s="55" t="s">
        <v>1031</v>
      </c>
      <c r="L32" s="52" t="s">
        <v>715</v>
      </c>
      <c r="M32" s="55" t="s">
        <v>1005</v>
      </c>
      <c r="N32" s="52" t="s">
        <v>975</v>
      </c>
    </row>
    <row r="33" spans="1:14" x14ac:dyDescent="0.6">
      <c r="A33" s="56" t="s">
        <v>975</v>
      </c>
      <c r="B33" s="57" t="s">
        <v>976</v>
      </c>
      <c r="C33" s="56" t="s">
        <v>717</v>
      </c>
      <c r="D33" s="57" t="s">
        <v>995</v>
      </c>
      <c r="E33" s="58">
        <v>182.85095200000001</v>
      </c>
      <c r="F33" s="58">
        <v>7644.825245</v>
      </c>
      <c r="G33" s="58">
        <v>164.515288</v>
      </c>
      <c r="H33" s="58">
        <v>7383.751483</v>
      </c>
      <c r="I33" s="58">
        <v>199.22057599999999</v>
      </c>
      <c r="J33" s="58">
        <v>9746.7891309999995</v>
      </c>
      <c r="K33" s="59" t="s">
        <v>1032</v>
      </c>
      <c r="L33" s="56" t="s">
        <v>717</v>
      </c>
      <c r="M33" s="59" t="s">
        <v>1005</v>
      </c>
      <c r="N33" s="56" t="s">
        <v>975</v>
      </c>
    </row>
    <row r="34" spans="1:14" x14ac:dyDescent="0.6">
      <c r="A34" s="52" t="s">
        <v>975</v>
      </c>
      <c r="B34" s="53" t="s">
        <v>976</v>
      </c>
      <c r="C34" s="52" t="s">
        <v>719</v>
      </c>
      <c r="D34" s="53" t="s">
        <v>996</v>
      </c>
      <c r="E34" s="54">
        <v>142.87729899999999</v>
      </c>
      <c r="F34" s="54">
        <v>5288.3000869999996</v>
      </c>
      <c r="G34" s="54">
        <v>113.349706</v>
      </c>
      <c r="H34" s="54">
        <v>4398.104413</v>
      </c>
      <c r="I34" s="54">
        <v>128.16520299999999</v>
      </c>
      <c r="J34" s="54">
        <v>5700.8067840000003</v>
      </c>
      <c r="K34" s="55" t="s">
        <v>1033</v>
      </c>
      <c r="L34" s="52" t="s">
        <v>719</v>
      </c>
      <c r="M34" s="55" t="s">
        <v>1005</v>
      </c>
      <c r="N34" s="52" t="s">
        <v>975</v>
      </c>
    </row>
    <row r="35" spans="1:14" x14ac:dyDescent="0.6">
      <c r="A35" s="56" t="s">
        <v>975</v>
      </c>
      <c r="B35" s="57" t="s">
        <v>976</v>
      </c>
      <c r="C35" s="56" t="s">
        <v>997</v>
      </c>
      <c r="D35" s="57" t="s">
        <v>998</v>
      </c>
      <c r="E35" s="58">
        <v>336.35045500000001</v>
      </c>
      <c r="F35" s="58">
        <v>17853.945224999999</v>
      </c>
      <c r="G35" s="58">
        <v>555.41907000000003</v>
      </c>
      <c r="H35" s="58">
        <v>23825.749973000002</v>
      </c>
      <c r="I35" s="58">
        <v>601.58593599999995</v>
      </c>
      <c r="J35" s="58">
        <v>35533.918011000002</v>
      </c>
      <c r="K35" s="59" t="s">
        <v>1034</v>
      </c>
      <c r="L35" s="56" t="s">
        <v>997</v>
      </c>
      <c r="M35" s="59" t="s">
        <v>1005</v>
      </c>
      <c r="N35" s="56" t="s">
        <v>975</v>
      </c>
    </row>
    <row r="36" spans="1:14" x14ac:dyDescent="0.6">
      <c r="A36" s="52" t="s">
        <v>975</v>
      </c>
      <c r="B36" s="53" t="s">
        <v>976</v>
      </c>
      <c r="C36" s="52" t="s">
        <v>999</v>
      </c>
      <c r="D36" s="53" t="s">
        <v>1000</v>
      </c>
      <c r="E36" s="54">
        <v>42.235694000000002</v>
      </c>
      <c r="F36" s="54">
        <v>173.45917299999999</v>
      </c>
      <c r="G36" s="54">
        <v>36.227893000000002</v>
      </c>
      <c r="H36" s="54">
        <v>185.26433900000001</v>
      </c>
      <c r="I36" s="54">
        <v>25.88043</v>
      </c>
      <c r="J36" s="54">
        <v>200.22507300000001</v>
      </c>
      <c r="K36" s="55" t="s">
        <v>1035</v>
      </c>
      <c r="L36" s="52" t="s">
        <v>999</v>
      </c>
      <c r="M36" s="55" t="s">
        <v>1005</v>
      </c>
      <c r="N36" s="52" t="s">
        <v>975</v>
      </c>
    </row>
    <row r="37" spans="1:14" x14ac:dyDescent="0.6">
      <c r="A37" s="56" t="s">
        <v>975</v>
      </c>
      <c r="B37" s="57" t="s">
        <v>976</v>
      </c>
      <c r="C37" s="56" t="s">
        <v>723</v>
      </c>
      <c r="D37" s="57" t="s">
        <v>1001</v>
      </c>
      <c r="E37" s="58">
        <v>80.849673999999993</v>
      </c>
      <c r="F37" s="58">
        <v>3792.4039710000002</v>
      </c>
      <c r="G37" s="58">
        <v>79.976358000000005</v>
      </c>
      <c r="H37" s="58">
        <v>6153.2741770000002</v>
      </c>
      <c r="I37" s="58">
        <v>83.00797</v>
      </c>
      <c r="J37" s="58">
        <v>5336.1217710000001</v>
      </c>
      <c r="K37" s="59" t="s">
        <v>1036</v>
      </c>
      <c r="L37" s="56" t="s">
        <v>723</v>
      </c>
      <c r="M37" s="59" t="s">
        <v>1005</v>
      </c>
      <c r="N37" s="56" t="s">
        <v>975</v>
      </c>
    </row>
    <row r="38" spans="1:14" x14ac:dyDescent="0.6">
      <c r="A38" s="52" t="s">
        <v>975</v>
      </c>
      <c r="B38" s="53" t="s">
        <v>976</v>
      </c>
      <c r="C38" s="52"/>
      <c r="D38" s="53" t="s">
        <v>30</v>
      </c>
      <c r="E38" s="54">
        <v>157118.00821600005</v>
      </c>
      <c r="F38" s="54">
        <v>551248.63074399997</v>
      </c>
      <c r="G38" s="54">
        <v>147312.75984899999</v>
      </c>
      <c r="H38" s="54">
        <v>431370.87139099999</v>
      </c>
      <c r="I38" s="54">
        <v>105569.80410900002</v>
      </c>
      <c r="J38" s="54">
        <v>448196.29783600004</v>
      </c>
      <c r="K38" s="55" t="s">
        <v>318</v>
      </c>
      <c r="L38" s="52"/>
      <c r="M38" s="55" t="s">
        <v>1005</v>
      </c>
      <c r="N38" s="52" t="s">
        <v>975</v>
      </c>
    </row>
    <row r="39" spans="1:14" x14ac:dyDescent="0.6">
      <c r="A39" s="56"/>
      <c r="B39" s="57" t="s">
        <v>1002</v>
      </c>
      <c r="C39" s="56"/>
      <c r="D39" s="57"/>
      <c r="E39" s="58">
        <v>1304.4259400000001</v>
      </c>
      <c r="F39" s="58">
        <v>11286.849813000001</v>
      </c>
      <c r="G39" s="58">
        <v>1310.5020219999999</v>
      </c>
      <c r="H39" s="58">
        <v>9592.0384969999996</v>
      </c>
      <c r="I39" s="58">
        <v>1537.5297300001257</v>
      </c>
      <c r="J39" s="58">
        <v>10171.980340999318</v>
      </c>
      <c r="K39" s="59"/>
      <c r="L39" s="56"/>
      <c r="M39" s="59" t="s">
        <v>1006</v>
      </c>
      <c r="N39" s="56"/>
    </row>
    <row r="40" spans="1:14" x14ac:dyDescent="0.6">
      <c r="A40" s="52"/>
      <c r="B40" s="53" t="s">
        <v>1002</v>
      </c>
      <c r="C40" s="52"/>
      <c r="D40" s="53" t="s">
        <v>30</v>
      </c>
      <c r="E40" s="54">
        <v>1304.4259400000001</v>
      </c>
      <c r="F40" s="54">
        <v>11286.849813000001</v>
      </c>
      <c r="G40" s="54">
        <v>1310.5020219999999</v>
      </c>
      <c r="H40" s="54">
        <v>9592.0384969999996</v>
      </c>
      <c r="I40" s="54">
        <v>1537.5297300001257</v>
      </c>
      <c r="J40" s="54">
        <v>10171.980340999318</v>
      </c>
      <c r="K40" s="55" t="s">
        <v>318</v>
      </c>
      <c r="L40" s="52"/>
      <c r="M40" s="55" t="s">
        <v>1006</v>
      </c>
      <c r="N40" s="52"/>
    </row>
    <row r="41" spans="1:14" ht="26.4" customHeight="1" x14ac:dyDescent="0.6">
      <c r="A41" s="208"/>
      <c r="B41" s="209" t="s">
        <v>30</v>
      </c>
      <c r="C41" s="210"/>
      <c r="D41" s="211"/>
      <c r="E41" s="158">
        <v>512705.21108500002</v>
      </c>
      <c r="F41" s="158">
        <v>1541940.862952</v>
      </c>
      <c r="G41" s="158">
        <v>476085.22810699994</v>
      </c>
      <c r="H41" s="158">
        <v>1200069.1302359998</v>
      </c>
      <c r="I41" s="158">
        <v>411155.16922000021</v>
      </c>
      <c r="J41" s="158">
        <v>1145622.7312289993</v>
      </c>
      <c r="K41" s="212"/>
      <c r="L41" s="213"/>
      <c r="M41" s="214" t="s">
        <v>318</v>
      </c>
      <c r="N41" s="215"/>
    </row>
  </sheetData>
  <mergeCells count="11">
    <mergeCell ref="I4:J4"/>
    <mergeCell ref="K4:K5"/>
    <mergeCell ref="L4:L5"/>
    <mergeCell ref="M4:M5"/>
    <mergeCell ref="N4:N5"/>
    <mergeCell ref="G4:H4"/>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474D9B"/>
    <pageSetUpPr fitToPage="1"/>
  </sheetPr>
  <dimension ref="A1:D124"/>
  <sheetViews>
    <sheetView showGridLines="0" rightToLeft="1" zoomScaleNormal="100" workbookViewId="0"/>
  </sheetViews>
  <sheetFormatPr defaultColWidth="8.8984375" defaultRowHeight="18" customHeight="1" x14ac:dyDescent="0.6"/>
  <cols>
    <col min="1" max="1" width="12.69921875" style="5" customWidth="1"/>
    <col min="2" max="3" width="15.69921875" style="5" customWidth="1"/>
    <col min="4" max="4" width="17.59765625" style="5" customWidth="1"/>
    <col min="5" max="5" width="17" style="5" customWidth="1"/>
    <col min="6" max="6" width="17.8984375" style="5" customWidth="1"/>
    <col min="7" max="258" width="8.8984375" style="5"/>
    <col min="259" max="261" width="25.8984375" style="5" customWidth="1"/>
    <col min="262" max="514" width="8.8984375" style="5"/>
    <col min="515" max="517" width="25.8984375" style="5" customWidth="1"/>
    <col min="518" max="770" width="8.8984375" style="5"/>
    <col min="771" max="773" width="25.8984375" style="5" customWidth="1"/>
    <col min="774" max="1026" width="8.8984375" style="5"/>
    <col min="1027" max="1029" width="25.8984375" style="5" customWidth="1"/>
    <col min="1030" max="1282" width="8.8984375" style="5"/>
    <col min="1283" max="1285" width="25.8984375" style="5" customWidth="1"/>
    <col min="1286" max="1538" width="8.8984375" style="5"/>
    <col min="1539" max="1541" width="25.8984375" style="5" customWidth="1"/>
    <col min="1542" max="1794" width="8.8984375" style="5"/>
    <col min="1795" max="1797" width="25.8984375" style="5" customWidth="1"/>
    <col min="1798" max="2050" width="8.8984375" style="5"/>
    <col min="2051" max="2053" width="25.8984375" style="5" customWidth="1"/>
    <col min="2054" max="2306" width="8.8984375" style="5"/>
    <col min="2307" max="2309" width="25.8984375" style="5" customWidth="1"/>
    <col min="2310" max="2562" width="8.8984375" style="5"/>
    <col min="2563" max="2565" width="25.8984375" style="5" customWidth="1"/>
    <col min="2566" max="2818" width="8.8984375" style="5"/>
    <col min="2819" max="2821" width="25.8984375" style="5" customWidth="1"/>
    <col min="2822" max="3074" width="8.8984375" style="5"/>
    <col min="3075" max="3077" width="25.8984375" style="5" customWidth="1"/>
    <col min="3078" max="3330" width="8.8984375" style="5"/>
    <col min="3331" max="3333" width="25.8984375" style="5" customWidth="1"/>
    <col min="3334" max="3586" width="8.8984375" style="5"/>
    <col min="3587" max="3589" width="25.8984375" style="5" customWidth="1"/>
    <col min="3590" max="3842" width="8.8984375" style="5"/>
    <col min="3843" max="3845" width="25.8984375" style="5" customWidth="1"/>
    <col min="3846" max="4098" width="8.8984375" style="5"/>
    <col min="4099" max="4101" width="25.8984375" style="5" customWidth="1"/>
    <col min="4102" max="4354" width="8.8984375" style="5"/>
    <col min="4355" max="4357" width="25.8984375" style="5" customWidth="1"/>
    <col min="4358" max="4610" width="8.8984375" style="5"/>
    <col min="4611" max="4613" width="25.8984375" style="5" customWidth="1"/>
    <col min="4614" max="4866" width="8.8984375" style="5"/>
    <col min="4867" max="4869" width="25.8984375" style="5" customWidth="1"/>
    <col min="4870" max="5122" width="8.8984375" style="5"/>
    <col min="5123" max="5125" width="25.8984375" style="5" customWidth="1"/>
    <col min="5126" max="5378" width="8.8984375" style="5"/>
    <col min="5379" max="5381" width="25.8984375" style="5" customWidth="1"/>
    <col min="5382" max="5634" width="8.8984375" style="5"/>
    <col min="5635" max="5637" width="25.8984375" style="5" customWidth="1"/>
    <col min="5638" max="5890" width="8.8984375" style="5"/>
    <col min="5891" max="5893" width="25.8984375" style="5" customWidth="1"/>
    <col min="5894" max="6146" width="8.8984375" style="5"/>
    <col min="6147" max="6149" width="25.8984375" style="5" customWidth="1"/>
    <col min="6150" max="6402" width="8.8984375" style="5"/>
    <col min="6403" max="6405" width="25.8984375" style="5" customWidth="1"/>
    <col min="6406" max="6658" width="8.8984375" style="5"/>
    <col min="6659" max="6661" width="25.8984375" style="5" customWidth="1"/>
    <col min="6662" max="6914" width="8.8984375" style="5"/>
    <col min="6915" max="6917" width="25.8984375" style="5" customWidth="1"/>
    <col min="6918" max="7170" width="8.8984375" style="5"/>
    <col min="7171" max="7173" width="25.8984375" style="5" customWidth="1"/>
    <col min="7174" max="7426" width="8.8984375" style="5"/>
    <col min="7427" max="7429" width="25.8984375" style="5" customWidth="1"/>
    <col min="7430" max="7682" width="8.8984375" style="5"/>
    <col min="7683" max="7685" width="25.8984375" style="5" customWidth="1"/>
    <col min="7686" max="7938" width="8.8984375" style="5"/>
    <col min="7939" max="7941" width="25.8984375" style="5" customWidth="1"/>
    <col min="7942" max="8194" width="8.8984375" style="5"/>
    <col min="8195" max="8197" width="25.8984375" style="5" customWidth="1"/>
    <col min="8198" max="8450" width="8.8984375" style="5"/>
    <col min="8451" max="8453" width="25.8984375" style="5" customWidth="1"/>
    <col min="8454" max="8706" width="8.8984375" style="5"/>
    <col min="8707" max="8709" width="25.8984375" style="5" customWidth="1"/>
    <col min="8710" max="8962" width="8.8984375" style="5"/>
    <col min="8963" max="8965" width="25.8984375" style="5" customWidth="1"/>
    <col min="8966" max="9218" width="8.8984375" style="5"/>
    <col min="9219" max="9221" width="25.8984375" style="5" customWidth="1"/>
    <col min="9222" max="9474" width="8.8984375" style="5"/>
    <col min="9475" max="9477" width="25.8984375" style="5" customWidth="1"/>
    <col min="9478" max="9730" width="8.8984375" style="5"/>
    <col min="9731" max="9733" width="25.8984375" style="5" customWidth="1"/>
    <col min="9734" max="9986" width="8.8984375" style="5"/>
    <col min="9987" max="9989" width="25.8984375" style="5" customWidth="1"/>
    <col min="9990" max="10242" width="8.8984375" style="5"/>
    <col min="10243" max="10245" width="25.8984375" style="5" customWidth="1"/>
    <col min="10246" max="10498" width="8.8984375" style="5"/>
    <col min="10499" max="10501" width="25.8984375" style="5" customWidth="1"/>
    <col min="10502" max="10754" width="8.8984375" style="5"/>
    <col min="10755" max="10757" width="25.8984375" style="5" customWidth="1"/>
    <col min="10758" max="11010" width="8.8984375" style="5"/>
    <col min="11011" max="11013" width="25.8984375" style="5" customWidth="1"/>
    <col min="11014" max="11266" width="8.8984375" style="5"/>
    <col min="11267" max="11269" width="25.8984375" style="5" customWidth="1"/>
    <col min="11270" max="11522" width="8.8984375" style="5"/>
    <col min="11523" max="11525" width="25.8984375" style="5" customWidth="1"/>
    <col min="11526" max="11778" width="8.8984375" style="5"/>
    <col min="11779" max="11781" width="25.8984375" style="5" customWidth="1"/>
    <col min="11782" max="12034" width="8.8984375" style="5"/>
    <col min="12035" max="12037" width="25.8984375" style="5" customWidth="1"/>
    <col min="12038" max="12290" width="8.8984375" style="5"/>
    <col min="12291" max="12293" width="25.8984375" style="5" customWidth="1"/>
    <col min="12294" max="12546" width="8.8984375" style="5"/>
    <col min="12547" max="12549" width="25.8984375" style="5" customWidth="1"/>
    <col min="12550" max="12802" width="8.8984375" style="5"/>
    <col min="12803" max="12805" width="25.8984375" style="5" customWidth="1"/>
    <col min="12806" max="13058" width="8.8984375" style="5"/>
    <col min="13059" max="13061" width="25.8984375" style="5" customWidth="1"/>
    <col min="13062" max="13314" width="8.8984375" style="5"/>
    <col min="13315" max="13317" width="25.8984375" style="5" customWidth="1"/>
    <col min="13318" max="13570" width="8.8984375" style="5"/>
    <col min="13571" max="13573" width="25.8984375" style="5" customWidth="1"/>
    <col min="13574" max="13826" width="8.8984375" style="5"/>
    <col min="13827" max="13829" width="25.8984375" style="5" customWidth="1"/>
    <col min="13830" max="14082" width="8.8984375" style="5"/>
    <col min="14083" max="14085" width="25.8984375" style="5" customWidth="1"/>
    <col min="14086" max="14338" width="8.8984375" style="5"/>
    <col min="14339" max="14341" width="25.8984375" style="5" customWidth="1"/>
    <col min="14342" max="14594" width="8.8984375" style="5"/>
    <col min="14595" max="14597" width="25.8984375" style="5" customWidth="1"/>
    <col min="14598" max="14850" width="8.8984375" style="5"/>
    <col min="14851" max="14853" width="25.8984375" style="5" customWidth="1"/>
    <col min="14854" max="15106" width="8.8984375" style="5"/>
    <col min="15107" max="15109" width="25.8984375" style="5" customWidth="1"/>
    <col min="15110" max="15362" width="8.8984375" style="5"/>
    <col min="15363" max="15365" width="25.8984375" style="5" customWidth="1"/>
    <col min="15366" max="15618" width="8.8984375" style="5"/>
    <col min="15619" max="15621" width="25.8984375" style="5" customWidth="1"/>
    <col min="15622" max="15874" width="8.8984375" style="5"/>
    <col min="15875" max="15877" width="25.8984375" style="5" customWidth="1"/>
    <col min="15878" max="16130" width="8.8984375" style="5"/>
    <col min="16131" max="16133" width="25.8984375" style="5" customWidth="1"/>
    <col min="16134" max="16384" width="8.8984375" style="5"/>
  </cols>
  <sheetData>
    <row r="1" spans="1:4" ht="57.6" customHeight="1" x14ac:dyDescent="0.6"/>
    <row r="2" spans="1:4" ht="18" customHeight="1" x14ac:dyDescent="0.6">
      <c r="A2" s="220" t="s">
        <v>1625</v>
      </c>
      <c r="B2" s="220"/>
      <c r="C2" s="220"/>
      <c r="D2" s="220"/>
    </row>
    <row r="3" spans="1:4" ht="18" customHeight="1" x14ac:dyDescent="0.6">
      <c r="A3" s="155" t="s">
        <v>1626</v>
      </c>
      <c r="B3" s="155"/>
      <c r="C3" s="155"/>
      <c r="D3" s="155"/>
    </row>
    <row r="4" spans="1:4" ht="36" customHeight="1" x14ac:dyDescent="0.6">
      <c r="A4" s="26" t="s">
        <v>305</v>
      </c>
      <c r="B4" s="27" t="s">
        <v>9</v>
      </c>
      <c r="C4" s="27" t="s">
        <v>287</v>
      </c>
      <c r="D4" s="27" t="s">
        <v>309</v>
      </c>
    </row>
    <row r="5" spans="1:4" ht="18" customHeight="1" x14ac:dyDescent="0.6">
      <c r="A5" s="30">
        <v>2015</v>
      </c>
      <c r="B5" s="31" t="s">
        <v>10</v>
      </c>
      <c r="C5" s="32" t="s">
        <v>288</v>
      </c>
      <c r="D5" s="90">
        <v>51948.159600999999</v>
      </c>
    </row>
    <row r="6" spans="1:4" ht="18" customHeight="1" x14ac:dyDescent="0.6">
      <c r="A6" s="35" t="s">
        <v>11</v>
      </c>
      <c r="B6" s="36" t="s">
        <v>12</v>
      </c>
      <c r="C6" s="37" t="s">
        <v>289</v>
      </c>
      <c r="D6" s="91">
        <v>52726.564972</v>
      </c>
    </row>
    <row r="7" spans="1:4" ht="18" customHeight="1" x14ac:dyDescent="0.6">
      <c r="A7" s="30" t="s">
        <v>11</v>
      </c>
      <c r="B7" s="31" t="s">
        <v>13</v>
      </c>
      <c r="C7" s="32" t="s">
        <v>290</v>
      </c>
      <c r="D7" s="90">
        <v>59202.63379</v>
      </c>
    </row>
    <row r="8" spans="1:4" ht="18" customHeight="1" x14ac:dyDescent="0.6">
      <c r="A8" s="35" t="s">
        <v>11</v>
      </c>
      <c r="B8" s="36" t="s">
        <v>14</v>
      </c>
      <c r="C8" s="37" t="s">
        <v>291</v>
      </c>
      <c r="D8" s="91">
        <v>56012.781144</v>
      </c>
    </row>
    <row r="9" spans="1:4" ht="18" customHeight="1" x14ac:dyDescent="0.6">
      <c r="A9" s="30" t="s">
        <v>11</v>
      </c>
      <c r="B9" s="31" t="s">
        <v>15</v>
      </c>
      <c r="C9" s="32" t="s">
        <v>292</v>
      </c>
      <c r="D9" s="90">
        <v>57120.902148000001</v>
      </c>
    </row>
    <row r="10" spans="1:4" ht="18" customHeight="1" x14ac:dyDescent="0.6">
      <c r="A10" s="35" t="s">
        <v>11</v>
      </c>
      <c r="B10" s="36" t="s">
        <v>16</v>
      </c>
      <c r="C10" s="37" t="s">
        <v>293</v>
      </c>
      <c r="D10" s="91">
        <v>56511.457092999997</v>
      </c>
    </row>
    <row r="11" spans="1:4" ht="18" customHeight="1" x14ac:dyDescent="0.6">
      <c r="A11" s="30" t="s">
        <v>11</v>
      </c>
      <c r="B11" s="31" t="s">
        <v>17</v>
      </c>
      <c r="C11" s="32" t="s">
        <v>294</v>
      </c>
      <c r="D11" s="90">
        <v>49727.562488000003</v>
      </c>
    </row>
    <row r="12" spans="1:4" ht="18" customHeight="1" x14ac:dyDescent="0.6">
      <c r="A12" s="35" t="s">
        <v>11</v>
      </c>
      <c r="B12" s="36" t="s">
        <v>18</v>
      </c>
      <c r="C12" s="37" t="s">
        <v>295</v>
      </c>
      <c r="D12" s="91">
        <v>59268.592159</v>
      </c>
    </row>
    <row r="13" spans="1:4" ht="18" customHeight="1" x14ac:dyDescent="0.6">
      <c r="A13" s="30" t="s">
        <v>11</v>
      </c>
      <c r="B13" s="31" t="s">
        <v>19</v>
      </c>
      <c r="C13" s="32" t="s">
        <v>296</v>
      </c>
      <c r="D13" s="90">
        <v>48308.881287999997</v>
      </c>
    </row>
    <row r="14" spans="1:4" ht="18" customHeight="1" x14ac:dyDescent="0.6">
      <c r="A14" s="35" t="s">
        <v>11</v>
      </c>
      <c r="B14" s="36" t="s">
        <v>20</v>
      </c>
      <c r="C14" s="37" t="s">
        <v>297</v>
      </c>
      <c r="D14" s="91">
        <v>58810.864812</v>
      </c>
    </row>
    <row r="15" spans="1:4" ht="18" customHeight="1" x14ac:dyDescent="0.6">
      <c r="A15" s="30" t="s">
        <v>11</v>
      </c>
      <c r="B15" s="31" t="s">
        <v>21</v>
      </c>
      <c r="C15" s="32" t="s">
        <v>298</v>
      </c>
      <c r="D15" s="90">
        <v>51139.384847000001</v>
      </c>
    </row>
    <row r="16" spans="1:4" ht="18" customHeight="1" x14ac:dyDescent="0.6">
      <c r="A16" s="35" t="s">
        <v>11</v>
      </c>
      <c r="B16" s="36" t="s">
        <v>22</v>
      </c>
      <c r="C16" s="37" t="s">
        <v>299</v>
      </c>
      <c r="D16" s="91">
        <v>54255.579189999997</v>
      </c>
    </row>
    <row r="17" spans="1:4" ht="18" customHeight="1" x14ac:dyDescent="0.6">
      <c r="A17" s="30">
        <v>2016</v>
      </c>
      <c r="B17" s="31" t="s">
        <v>10</v>
      </c>
      <c r="C17" s="32" t="s">
        <v>288</v>
      </c>
      <c r="D17" s="90">
        <v>49412.192249</v>
      </c>
    </row>
    <row r="18" spans="1:4" ht="18" customHeight="1" x14ac:dyDescent="0.6">
      <c r="A18" s="35" t="s">
        <v>11</v>
      </c>
      <c r="B18" s="36" t="s">
        <v>12</v>
      </c>
      <c r="C18" s="37" t="s">
        <v>289</v>
      </c>
      <c r="D18" s="91">
        <v>45321.759616000003</v>
      </c>
    </row>
    <row r="19" spans="1:4" ht="18" customHeight="1" x14ac:dyDescent="0.6">
      <c r="A19" s="30" t="s">
        <v>11</v>
      </c>
      <c r="B19" s="31" t="s">
        <v>13</v>
      </c>
      <c r="C19" s="32" t="s">
        <v>290</v>
      </c>
      <c r="D19" s="90">
        <v>48366.117074000002</v>
      </c>
    </row>
    <row r="20" spans="1:4" ht="18" customHeight="1" x14ac:dyDescent="0.6">
      <c r="A20" s="35" t="s">
        <v>11</v>
      </c>
      <c r="B20" s="36" t="s">
        <v>14</v>
      </c>
      <c r="C20" s="37" t="s">
        <v>291</v>
      </c>
      <c r="D20" s="91">
        <v>44234.754520000002</v>
      </c>
    </row>
    <row r="21" spans="1:4" ht="18" customHeight="1" x14ac:dyDescent="0.6">
      <c r="A21" s="30" t="s">
        <v>11</v>
      </c>
      <c r="B21" s="31" t="s">
        <v>15</v>
      </c>
      <c r="C21" s="32" t="s">
        <v>292</v>
      </c>
      <c r="D21" s="90">
        <v>49212.604177000001</v>
      </c>
    </row>
    <row r="22" spans="1:4" ht="18" customHeight="1" x14ac:dyDescent="0.6">
      <c r="A22" s="35" t="s">
        <v>11</v>
      </c>
      <c r="B22" s="36" t="s">
        <v>16</v>
      </c>
      <c r="C22" s="37" t="s">
        <v>293</v>
      </c>
      <c r="D22" s="91">
        <v>46179.006372999997</v>
      </c>
    </row>
    <row r="23" spans="1:4" ht="18" customHeight="1" x14ac:dyDescent="0.6">
      <c r="A23" s="30" t="s">
        <v>11</v>
      </c>
      <c r="B23" s="31" t="s">
        <v>17</v>
      </c>
      <c r="C23" s="32" t="s">
        <v>294</v>
      </c>
      <c r="D23" s="90">
        <v>37246.527608999997</v>
      </c>
    </row>
    <row r="24" spans="1:4" ht="18" customHeight="1" x14ac:dyDescent="0.6">
      <c r="A24" s="35" t="s">
        <v>11</v>
      </c>
      <c r="B24" s="36" t="s">
        <v>18</v>
      </c>
      <c r="C24" s="37" t="s">
        <v>295</v>
      </c>
      <c r="D24" s="91">
        <v>45097.914631</v>
      </c>
    </row>
    <row r="25" spans="1:4" ht="18" customHeight="1" x14ac:dyDescent="0.6">
      <c r="A25" s="30" t="s">
        <v>11</v>
      </c>
      <c r="B25" s="31" t="s">
        <v>19</v>
      </c>
      <c r="C25" s="32" t="s">
        <v>296</v>
      </c>
      <c r="D25" s="90">
        <v>34949.155332000002</v>
      </c>
    </row>
    <row r="26" spans="1:4" ht="18" customHeight="1" x14ac:dyDescent="0.6">
      <c r="A26" s="35" t="s">
        <v>11</v>
      </c>
      <c r="B26" s="36" t="s">
        <v>20</v>
      </c>
      <c r="C26" s="37" t="s">
        <v>297</v>
      </c>
      <c r="D26" s="91">
        <v>42877.731160000003</v>
      </c>
    </row>
    <row r="27" spans="1:4" ht="18" customHeight="1" x14ac:dyDescent="0.6">
      <c r="A27" s="30" t="s">
        <v>11</v>
      </c>
      <c r="B27" s="31" t="s">
        <v>21</v>
      </c>
      <c r="C27" s="32" t="s">
        <v>298</v>
      </c>
      <c r="D27" s="90">
        <v>42321.534026000001</v>
      </c>
    </row>
    <row r="28" spans="1:4" ht="18" customHeight="1" x14ac:dyDescent="0.6">
      <c r="A28" s="35" t="s">
        <v>11</v>
      </c>
      <c r="B28" s="36" t="s">
        <v>22</v>
      </c>
      <c r="C28" s="37" t="s">
        <v>299</v>
      </c>
      <c r="D28" s="91">
        <v>40416.666037000003</v>
      </c>
    </row>
    <row r="29" spans="1:4" ht="18" customHeight="1" x14ac:dyDescent="0.6">
      <c r="A29" s="30">
        <v>2017</v>
      </c>
      <c r="B29" s="31" t="s">
        <v>10</v>
      </c>
      <c r="C29" s="32" t="s">
        <v>288</v>
      </c>
      <c r="D29" s="90">
        <v>45353.095735000003</v>
      </c>
    </row>
    <row r="30" spans="1:4" ht="18" customHeight="1" x14ac:dyDescent="0.6">
      <c r="A30" s="35" t="s">
        <v>11</v>
      </c>
      <c r="B30" s="36" t="s">
        <v>12</v>
      </c>
      <c r="C30" s="37" t="s">
        <v>289</v>
      </c>
      <c r="D30" s="91">
        <v>38864.130824</v>
      </c>
    </row>
    <row r="31" spans="1:4" ht="18" customHeight="1" x14ac:dyDescent="0.6">
      <c r="A31" s="30" t="s">
        <v>11</v>
      </c>
      <c r="B31" s="31" t="s">
        <v>13</v>
      </c>
      <c r="C31" s="32" t="s">
        <v>290</v>
      </c>
      <c r="D31" s="90">
        <v>41503.248833999998</v>
      </c>
    </row>
    <row r="32" spans="1:4" ht="18" customHeight="1" x14ac:dyDescent="0.6">
      <c r="A32" s="35" t="s">
        <v>11</v>
      </c>
      <c r="B32" s="36" t="s">
        <v>14</v>
      </c>
      <c r="C32" s="37" t="s">
        <v>291</v>
      </c>
      <c r="D32" s="91">
        <v>44124.793023999999</v>
      </c>
    </row>
    <row r="33" spans="1:4" ht="18" customHeight="1" x14ac:dyDescent="0.6">
      <c r="A33" s="30" t="s">
        <v>11</v>
      </c>
      <c r="B33" s="31" t="s">
        <v>15</v>
      </c>
      <c r="C33" s="32" t="s">
        <v>292</v>
      </c>
      <c r="D33" s="90">
        <v>47263.030852000004</v>
      </c>
    </row>
    <row r="34" spans="1:4" ht="18" customHeight="1" x14ac:dyDescent="0.6">
      <c r="A34" s="35" t="s">
        <v>11</v>
      </c>
      <c r="B34" s="36" t="s">
        <v>16</v>
      </c>
      <c r="C34" s="37" t="s">
        <v>293</v>
      </c>
      <c r="D34" s="91">
        <v>35322.480409000003</v>
      </c>
    </row>
    <row r="35" spans="1:4" ht="18" customHeight="1" x14ac:dyDescent="0.6">
      <c r="A35" s="30" t="s">
        <v>11</v>
      </c>
      <c r="B35" s="31" t="s">
        <v>17</v>
      </c>
      <c r="C35" s="32" t="s">
        <v>294</v>
      </c>
      <c r="D35" s="90">
        <v>44894.211418999999</v>
      </c>
    </row>
    <row r="36" spans="1:4" ht="18" customHeight="1" x14ac:dyDescent="0.6">
      <c r="A36" s="35" t="s">
        <v>11</v>
      </c>
      <c r="B36" s="36" t="s">
        <v>18</v>
      </c>
      <c r="C36" s="37" t="s">
        <v>295</v>
      </c>
      <c r="D36" s="91">
        <v>43538.375118000004</v>
      </c>
    </row>
    <row r="37" spans="1:4" ht="18" customHeight="1" x14ac:dyDescent="0.6">
      <c r="A37" s="30" t="s">
        <v>11</v>
      </c>
      <c r="B37" s="31" t="s">
        <v>19</v>
      </c>
      <c r="C37" s="32" t="s">
        <v>296</v>
      </c>
      <c r="D37" s="90">
        <v>35420.926003</v>
      </c>
    </row>
    <row r="38" spans="1:4" ht="18" customHeight="1" x14ac:dyDescent="0.6">
      <c r="A38" s="35" t="s">
        <v>11</v>
      </c>
      <c r="B38" s="36" t="s">
        <v>20</v>
      </c>
      <c r="C38" s="37" t="s">
        <v>297</v>
      </c>
      <c r="D38" s="91">
        <v>44668.277562000003</v>
      </c>
    </row>
    <row r="39" spans="1:4" ht="18" customHeight="1" x14ac:dyDescent="0.6">
      <c r="A39" s="30" t="s">
        <v>11</v>
      </c>
      <c r="B39" s="31" t="s">
        <v>21</v>
      </c>
      <c r="C39" s="32" t="s">
        <v>298</v>
      </c>
      <c r="D39" s="90">
        <v>40691.838113999998</v>
      </c>
    </row>
    <row r="40" spans="1:4" ht="18" customHeight="1" x14ac:dyDescent="0.6">
      <c r="A40" s="35" t="s">
        <v>11</v>
      </c>
      <c r="B40" s="36" t="s">
        <v>22</v>
      </c>
      <c r="C40" s="37" t="s">
        <v>299</v>
      </c>
      <c r="D40" s="91">
        <v>42802.208843</v>
      </c>
    </row>
    <row r="41" spans="1:4" ht="18" customHeight="1" x14ac:dyDescent="0.6">
      <c r="A41" s="30">
        <v>2018</v>
      </c>
      <c r="B41" s="31" t="s">
        <v>10</v>
      </c>
      <c r="C41" s="32" t="s">
        <v>288</v>
      </c>
      <c r="D41" s="90">
        <v>42205.095980999999</v>
      </c>
    </row>
    <row r="42" spans="1:4" ht="18" customHeight="1" x14ac:dyDescent="0.6">
      <c r="A42" s="35" t="s">
        <v>11</v>
      </c>
      <c r="B42" s="36" t="s">
        <v>12</v>
      </c>
      <c r="C42" s="37" t="s">
        <v>289</v>
      </c>
      <c r="D42" s="91">
        <v>42044.502259000001</v>
      </c>
    </row>
    <row r="43" spans="1:4" ht="18" customHeight="1" x14ac:dyDescent="0.6">
      <c r="A43" s="30" t="s">
        <v>11</v>
      </c>
      <c r="B43" s="31" t="s">
        <v>13</v>
      </c>
      <c r="C43" s="32" t="s">
        <v>290</v>
      </c>
      <c r="D43" s="90">
        <v>41806.037349999999</v>
      </c>
    </row>
    <row r="44" spans="1:4" ht="18" customHeight="1" x14ac:dyDescent="0.6">
      <c r="A44" s="35" t="s">
        <v>11</v>
      </c>
      <c r="B44" s="36" t="s">
        <v>14</v>
      </c>
      <c r="C44" s="37" t="s">
        <v>291</v>
      </c>
      <c r="D44" s="91">
        <v>47224.032464999997</v>
      </c>
    </row>
    <row r="45" spans="1:4" ht="18" customHeight="1" x14ac:dyDescent="0.6">
      <c r="A45" s="30" t="s">
        <v>11</v>
      </c>
      <c r="B45" s="31" t="s">
        <v>15</v>
      </c>
      <c r="C45" s="32" t="s">
        <v>292</v>
      </c>
      <c r="D45" s="90">
        <v>48527.659895999997</v>
      </c>
    </row>
    <row r="46" spans="1:4" ht="18" customHeight="1" x14ac:dyDescent="0.6">
      <c r="A46" s="35" t="s">
        <v>11</v>
      </c>
      <c r="B46" s="36" t="s">
        <v>16</v>
      </c>
      <c r="C46" s="37" t="s">
        <v>293</v>
      </c>
      <c r="D46" s="91">
        <v>37268.086433999997</v>
      </c>
    </row>
    <row r="47" spans="1:4" ht="18" customHeight="1" x14ac:dyDescent="0.6">
      <c r="A47" s="30" t="s">
        <v>11</v>
      </c>
      <c r="B47" s="31" t="s">
        <v>17</v>
      </c>
      <c r="C47" s="32" t="s">
        <v>294</v>
      </c>
      <c r="D47" s="90">
        <v>48363.985882000001</v>
      </c>
    </row>
    <row r="48" spans="1:4" ht="18" customHeight="1" x14ac:dyDescent="0.6">
      <c r="A48" s="35" t="s">
        <v>11</v>
      </c>
      <c r="B48" s="36" t="s">
        <v>18</v>
      </c>
      <c r="C48" s="37" t="s">
        <v>295</v>
      </c>
      <c r="D48" s="91">
        <v>37265.704925999999</v>
      </c>
    </row>
    <row r="49" spans="1:4" ht="18" customHeight="1" x14ac:dyDescent="0.6">
      <c r="A49" s="30" t="s">
        <v>11</v>
      </c>
      <c r="B49" s="31" t="s">
        <v>19</v>
      </c>
      <c r="C49" s="32" t="s">
        <v>296</v>
      </c>
      <c r="D49" s="90">
        <v>42391.673384000002</v>
      </c>
    </row>
    <row r="50" spans="1:4" ht="18" customHeight="1" x14ac:dyDescent="0.6">
      <c r="A50" s="35" t="s">
        <v>11</v>
      </c>
      <c r="B50" s="36" t="s">
        <v>20</v>
      </c>
      <c r="C50" s="37" t="s">
        <v>297</v>
      </c>
      <c r="D50" s="91">
        <v>46086.489556</v>
      </c>
    </row>
    <row r="51" spans="1:4" ht="18" customHeight="1" x14ac:dyDescent="0.6">
      <c r="A51" s="30" t="s">
        <v>11</v>
      </c>
      <c r="B51" s="31" t="s">
        <v>21</v>
      </c>
      <c r="C51" s="32" t="s">
        <v>298</v>
      </c>
      <c r="D51" s="90">
        <v>38908.824329000003</v>
      </c>
    </row>
    <row r="52" spans="1:4" ht="18" customHeight="1" x14ac:dyDescent="0.6">
      <c r="A52" s="35" t="s">
        <v>11</v>
      </c>
      <c r="B52" s="36" t="s">
        <v>22</v>
      </c>
      <c r="C52" s="37" t="s">
        <v>299</v>
      </c>
      <c r="D52" s="91">
        <v>41900.597736999996</v>
      </c>
    </row>
    <row r="53" spans="1:4" ht="18" customHeight="1" x14ac:dyDescent="0.6">
      <c r="A53" s="30">
        <v>2019</v>
      </c>
      <c r="B53" s="31" t="s">
        <v>10</v>
      </c>
      <c r="C53" s="32" t="s">
        <v>288</v>
      </c>
      <c r="D53" s="90">
        <v>46104.347585000003</v>
      </c>
    </row>
    <row r="54" spans="1:4" ht="18" customHeight="1" x14ac:dyDescent="0.6">
      <c r="A54" s="35" t="s">
        <v>11</v>
      </c>
      <c r="B54" s="36" t="s">
        <v>12</v>
      </c>
      <c r="C54" s="37" t="s">
        <v>289</v>
      </c>
      <c r="D54" s="91">
        <v>41087.700803</v>
      </c>
    </row>
    <row r="55" spans="1:4" ht="18" customHeight="1" x14ac:dyDescent="0.6">
      <c r="A55" s="30" t="s">
        <v>11</v>
      </c>
      <c r="B55" s="31" t="s">
        <v>13</v>
      </c>
      <c r="C55" s="32" t="s">
        <v>290</v>
      </c>
      <c r="D55" s="90">
        <v>44999.793593000002</v>
      </c>
    </row>
    <row r="56" spans="1:4" ht="18" customHeight="1" x14ac:dyDescent="0.6">
      <c r="A56" s="35" t="s">
        <v>11</v>
      </c>
      <c r="B56" s="36" t="s">
        <v>14</v>
      </c>
      <c r="C56" s="37" t="s">
        <v>291</v>
      </c>
      <c r="D56" s="91">
        <v>54200.396258000001</v>
      </c>
    </row>
    <row r="57" spans="1:4" ht="18" customHeight="1" x14ac:dyDescent="0.6">
      <c r="A57" s="30" t="s">
        <v>11</v>
      </c>
      <c r="B57" s="31" t="s">
        <v>15</v>
      </c>
      <c r="C57" s="32" t="s">
        <v>292</v>
      </c>
      <c r="D57" s="90">
        <v>54376.124280000004</v>
      </c>
    </row>
    <row r="58" spans="1:4" ht="18" customHeight="1" x14ac:dyDescent="0.6">
      <c r="A58" s="35" t="s">
        <v>11</v>
      </c>
      <c r="B58" s="36" t="s">
        <v>16</v>
      </c>
      <c r="C58" s="37" t="s">
        <v>293</v>
      </c>
      <c r="D58" s="91">
        <v>43242.091756000002</v>
      </c>
    </row>
    <row r="59" spans="1:4" ht="18" customHeight="1" x14ac:dyDescent="0.6">
      <c r="A59" s="30" t="s">
        <v>11</v>
      </c>
      <c r="B59" s="31" t="s">
        <v>17</v>
      </c>
      <c r="C59" s="32" t="s">
        <v>294</v>
      </c>
      <c r="D59" s="90">
        <v>54181.396387000001</v>
      </c>
    </row>
    <row r="60" spans="1:4" ht="18" customHeight="1" x14ac:dyDescent="0.6">
      <c r="A60" s="35" t="s">
        <v>11</v>
      </c>
      <c r="B60" s="36" t="s">
        <v>18</v>
      </c>
      <c r="C60" s="37" t="s">
        <v>295</v>
      </c>
      <c r="D60" s="91">
        <v>47158.917594999999</v>
      </c>
    </row>
    <row r="61" spans="1:4" ht="18" customHeight="1" x14ac:dyDescent="0.6">
      <c r="A61" s="30" t="s">
        <v>11</v>
      </c>
      <c r="B61" s="31" t="s">
        <v>19</v>
      </c>
      <c r="C61" s="32" t="s">
        <v>296</v>
      </c>
      <c r="D61" s="90">
        <v>44111.171941000001</v>
      </c>
    </row>
    <row r="62" spans="1:4" ht="18" customHeight="1" x14ac:dyDescent="0.6">
      <c r="A62" s="35" t="s">
        <v>11</v>
      </c>
      <c r="B62" s="36" t="s">
        <v>20</v>
      </c>
      <c r="C62" s="37" t="s">
        <v>297</v>
      </c>
      <c r="D62" s="91">
        <v>49799.586224999999</v>
      </c>
    </row>
    <row r="63" spans="1:4" ht="18" customHeight="1" x14ac:dyDescent="0.6">
      <c r="A63" s="30" t="s">
        <v>11</v>
      </c>
      <c r="B63" s="31" t="s">
        <v>21</v>
      </c>
      <c r="C63" s="32" t="s">
        <v>298</v>
      </c>
      <c r="D63" s="90">
        <v>44078.892528999997</v>
      </c>
    </row>
    <row r="64" spans="1:4" ht="18" customHeight="1" x14ac:dyDescent="0.6">
      <c r="A64" s="35" t="s">
        <v>11</v>
      </c>
      <c r="B64" s="36" t="s">
        <v>22</v>
      </c>
      <c r="C64" s="37" t="s">
        <v>299</v>
      </c>
      <c r="D64" s="91">
        <v>51021.035651999999</v>
      </c>
    </row>
    <row r="65" spans="1:4" ht="18" customHeight="1" x14ac:dyDescent="0.6">
      <c r="A65" s="30">
        <v>2020</v>
      </c>
      <c r="B65" s="31" t="s">
        <v>10</v>
      </c>
      <c r="C65" s="32" t="s">
        <v>288</v>
      </c>
      <c r="D65" s="90">
        <v>46017.6751</v>
      </c>
    </row>
    <row r="66" spans="1:4" ht="18" customHeight="1" x14ac:dyDescent="0.6">
      <c r="A66" s="35" t="s">
        <v>11</v>
      </c>
      <c r="B66" s="36" t="s">
        <v>12</v>
      </c>
      <c r="C66" s="37" t="s">
        <v>289</v>
      </c>
      <c r="D66" s="91">
        <v>43044.386638999997</v>
      </c>
    </row>
    <row r="67" spans="1:4" ht="18" customHeight="1" x14ac:dyDescent="0.6">
      <c r="A67" s="30" t="s">
        <v>11</v>
      </c>
      <c r="B67" s="31" t="s">
        <v>13</v>
      </c>
      <c r="C67" s="32" t="s">
        <v>290</v>
      </c>
      <c r="D67" s="90">
        <v>43318.699232999999</v>
      </c>
    </row>
    <row r="68" spans="1:4" ht="18" customHeight="1" x14ac:dyDescent="0.6">
      <c r="A68" s="35" t="s">
        <v>11</v>
      </c>
      <c r="B68" s="36" t="s">
        <v>14</v>
      </c>
      <c r="C68" s="37" t="s">
        <v>291</v>
      </c>
      <c r="D68" s="91">
        <v>41789.809110000002</v>
      </c>
    </row>
    <row r="69" spans="1:4" ht="18" customHeight="1" x14ac:dyDescent="0.6">
      <c r="A69" s="30" t="s">
        <v>11</v>
      </c>
      <c r="B69" s="31" t="s">
        <v>15</v>
      </c>
      <c r="C69" s="32" t="s">
        <v>292</v>
      </c>
      <c r="D69" s="90">
        <v>36915.968561000002</v>
      </c>
    </row>
    <row r="70" spans="1:4" ht="18" customHeight="1" x14ac:dyDescent="0.6">
      <c r="A70" s="35" t="s">
        <v>11</v>
      </c>
      <c r="B70" s="36" t="s">
        <v>16</v>
      </c>
      <c r="C70" s="37" t="s">
        <v>293</v>
      </c>
      <c r="D70" s="91">
        <v>46143.005582999998</v>
      </c>
    </row>
    <row r="71" spans="1:4" ht="18" customHeight="1" x14ac:dyDescent="0.6">
      <c r="A71" s="30" t="s">
        <v>11</v>
      </c>
      <c r="B71" s="31" t="s">
        <v>17</v>
      </c>
      <c r="C71" s="32" t="s">
        <v>294</v>
      </c>
      <c r="D71" s="90">
        <v>40298.209007999998</v>
      </c>
    </row>
    <row r="72" spans="1:4" ht="18" customHeight="1" x14ac:dyDescent="0.6">
      <c r="A72" s="35" t="s">
        <v>11</v>
      </c>
      <c r="B72" s="36" t="s">
        <v>18</v>
      </c>
      <c r="C72" s="37" t="s">
        <v>295</v>
      </c>
      <c r="D72" s="91">
        <v>40739.298187</v>
      </c>
    </row>
    <row r="73" spans="1:4" ht="18" customHeight="1" x14ac:dyDescent="0.6">
      <c r="A73" s="30" t="s">
        <v>11</v>
      </c>
      <c r="B73" s="31" t="s">
        <v>19</v>
      </c>
      <c r="C73" s="32" t="s">
        <v>296</v>
      </c>
      <c r="D73" s="90">
        <v>41995.055714000002</v>
      </c>
    </row>
    <row r="74" spans="1:4" ht="18" customHeight="1" x14ac:dyDescent="0.6">
      <c r="A74" s="35" t="s">
        <v>11</v>
      </c>
      <c r="B74" s="36" t="s">
        <v>20</v>
      </c>
      <c r="C74" s="37" t="s">
        <v>297</v>
      </c>
      <c r="D74" s="91">
        <v>43035.318184999996</v>
      </c>
    </row>
    <row r="75" spans="1:4" ht="18" customHeight="1" x14ac:dyDescent="0.6">
      <c r="A75" s="30" t="s">
        <v>11</v>
      </c>
      <c r="B75" s="31" t="s">
        <v>21</v>
      </c>
      <c r="C75" s="32" t="s">
        <v>298</v>
      </c>
      <c r="D75" s="90">
        <v>48714.608340999999</v>
      </c>
    </row>
    <row r="76" spans="1:4" ht="18" customHeight="1" x14ac:dyDescent="0.6">
      <c r="A76" s="35" t="s">
        <v>11</v>
      </c>
      <c r="B76" s="36" t="s">
        <v>22</v>
      </c>
      <c r="C76" s="37" t="s">
        <v>299</v>
      </c>
      <c r="D76" s="91">
        <v>45478.560609</v>
      </c>
    </row>
    <row r="77" spans="1:4" ht="18" customHeight="1" x14ac:dyDescent="0.6">
      <c r="A77" s="30">
        <v>2021</v>
      </c>
      <c r="B77" s="31" t="s">
        <v>10</v>
      </c>
      <c r="C77" s="32" t="s">
        <v>288</v>
      </c>
      <c r="D77" s="90">
        <v>48050.631590999998</v>
      </c>
    </row>
    <row r="78" spans="1:4" ht="18" customHeight="1" x14ac:dyDescent="0.6">
      <c r="A78" s="35" t="s">
        <v>11</v>
      </c>
      <c r="B78" s="36" t="s">
        <v>12</v>
      </c>
      <c r="C78" s="37" t="s">
        <v>289</v>
      </c>
      <c r="D78" s="91">
        <v>41041.415606000002</v>
      </c>
    </row>
    <row r="79" spans="1:4" ht="18" customHeight="1" x14ac:dyDescent="0.6">
      <c r="A79" s="30" t="s">
        <v>11</v>
      </c>
      <c r="B79" s="31" t="s">
        <v>13</v>
      </c>
      <c r="C79" s="32" t="s">
        <v>290</v>
      </c>
      <c r="D79" s="90">
        <v>50300.031558000002</v>
      </c>
    </row>
    <row r="80" spans="1:4" ht="18" customHeight="1" x14ac:dyDescent="0.6">
      <c r="A80" s="35" t="s">
        <v>11</v>
      </c>
      <c r="B80" s="36" t="s">
        <v>14</v>
      </c>
      <c r="C80" s="37" t="s">
        <v>291</v>
      </c>
      <c r="D80" s="91">
        <v>49702.660086999997</v>
      </c>
    </row>
    <row r="81" spans="1:4" ht="18" customHeight="1" x14ac:dyDescent="0.6">
      <c r="A81" s="30" t="s">
        <v>11</v>
      </c>
      <c r="B81" s="31" t="s">
        <v>15</v>
      </c>
      <c r="C81" s="32" t="s">
        <v>292</v>
      </c>
      <c r="D81" s="90">
        <v>44214.151553999996</v>
      </c>
    </row>
    <row r="82" spans="1:4" ht="18" customHeight="1" x14ac:dyDescent="0.6">
      <c r="A82" s="35"/>
      <c r="B82" s="36" t="s">
        <v>16</v>
      </c>
      <c r="C82" s="37" t="s">
        <v>293</v>
      </c>
      <c r="D82" s="91">
        <v>46506.782373000002</v>
      </c>
    </row>
    <row r="83" spans="1:4" ht="18" customHeight="1" x14ac:dyDescent="0.6">
      <c r="A83" s="30"/>
      <c r="B83" s="31" t="s">
        <v>17</v>
      </c>
      <c r="C83" s="32" t="s">
        <v>294</v>
      </c>
      <c r="D83" s="90">
        <v>46599.587974000002</v>
      </c>
    </row>
    <row r="84" spans="1:4" ht="18" customHeight="1" x14ac:dyDescent="0.6">
      <c r="A84" s="35"/>
      <c r="B84" s="36" t="s">
        <v>18</v>
      </c>
      <c r="C84" s="37" t="s">
        <v>295</v>
      </c>
      <c r="D84" s="91">
        <v>50829.809834</v>
      </c>
    </row>
    <row r="85" spans="1:4" ht="18" customHeight="1" x14ac:dyDescent="0.6">
      <c r="A85" s="30"/>
      <c r="B85" s="31" t="s">
        <v>19</v>
      </c>
      <c r="C85" s="32" t="s">
        <v>296</v>
      </c>
      <c r="D85" s="90">
        <v>47326.975918999997</v>
      </c>
    </row>
    <row r="86" spans="1:4" ht="18" customHeight="1" x14ac:dyDescent="0.6">
      <c r="A86" s="35" t="s">
        <v>11</v>
      </c>
      <c r="B86" s="36" t="s">
        <v>20</v>
      </c>
      <c r="C86" s="37" t="s">
        <v>297</v>
      </c>
      <c r="D86" s="91">
        <v>45851.977155</v>
      </c>
    </row>
    <row r="87" spans="1:4" ht="18" customHeight="1" x14ac:dyDescent="0.6">
      <c r="A87" s="30"/>
      <c r="B87" s="31" t="s">
        <v>21</v>
      </c>
      <c r="C87" s="32" t="s">
        <v>298</v>
      </c>
      <c r="D87" s="90">
        <v>49558.592423000002</v>
      </c>
    </row>
    <row r="88" spans="1:4" ht="18" customHeight="1" x14ac:dyDescent="0.6">
      <c r="A88" s="35" t="s">
        <v>11</v>
      </c>
      <c r="B88" s="36" t="s">
        <v>22</v>
      </c>
      <c r="C88" s="37" t="s">
        <v>299</v>
      </c>
      <c r="D88" s="91">
        <v>53202.531267999999</v>
      </c>
    </row>
    <row r="89" spans="1:4" ht="18" customHeight="1" x14ac:dyDescent="0.6">
      <c r="A89" s="30">
        <v>2022</v>
      </c>
      <c r="B89" s="31" t="s">
        <v>10</v>
      </c>
      <c r="C89" s="32" t="s">
        <v>288</v>
      </c>
      <c r="D89" s="90">
        <v>52350.524237999998</v>
      </c>
    </row>
    <row r="90" spans="1:4" ht="18" customHeight="1" x14ac:dyDescent="0.6">
      <c r="A90" s="35" t="s">
        <v>11</v>
      </c>
      <c r="B90" s="36" t="s">
        <v>12</v>
      </c>
      <c r="C90" s="37" t="s">
        <v>289</v>
      </c>
      <c r="D90" s="91">
        <v>49266.231052000003</v>
      </c>
    </row>
    <row r="91" spans="1:4" ht="18" customHeight="1" x14ac:dyDescent="0.6">
      <c r="A91" s="30"/>
      <c r="B91" s="31" t="s">
        <v>13</v>
      </c>
      <c r="C91" s="32" t="s">
        <v>290</v>
      </c>
      <c r="D91" s="90">
        <v>56287.946711999997</v>
      </c>
    </row>
    <row r="92" spans="1:4" ht="18" customHeight="1" x14ac:dyDescent="0.6">
      <c r="A92" s="35" t="s">
        <v>11</v>
      </c>
      <c r="B92" s="36" t="s">
        <v>14</v>
      </c>
      <c r="C92" s="37" t="s">
        <v>291</v>
      </c>
      <c r="D92" s="91">
        <v>57324.396277</v>
      </c>
    </row>
    <row r="93" spans="1:4" ht="18" customHeight="1" x14ac:dyDescent="0.6">
      <c r="A93" s="30" t="s">
        <v>11</v>
      </c>
      <c r="B93" s="31" t="s">
        <v>15</v>
      </c>
      <c r="C93" s="32" t="s">
        <v>292</v>
      </c>
      <c r="D93" s="90">
        <v>55958.986956000001</v>
      </c>
    </row>
    <row r="94" spans="1:4" ht="18" customHeight="1" x14ac:dyDescent="0.6">
      <c r="A94" s="35" t="s">
        <v>11</v>
      </c>
      <c r="B94" s="36" t="s">
        <v>16</v>
      </c>
      <c r="C94" s="37" t="s">
        <v>293</v>
      </c>
      <c r="D94" s="91">
        <v>62070.882832000003</v>
      </c>
    </row>
    <row r="95" spans="1:4" ht="18" customHeight="1" x14ac:dyDescent="0.6">
      <c r="A95" s="30" t="s">
        <v>11</v>
      </c>
      <c r="B95" s="31" t="s">
        <v>17</v>
      </c>
      <c r="C95" s="32" t="s">
        <v>294</v>
      </c>
      <c r="D95" s="90">
        <v>57555.576458000003</v>
      </c>
    </row>
    <row r="96" spans="1:4" ht="18" customHeight="1" x14ac:dyDescent="0.6">
      <c r="A96" s="35" t="s">
        <v>11</v>
      </c>
      <c r="B96" s="36" t="s">
        <v>18</v>
      </c>
      <c r="C96" s="37" t="s">
        <v>295</v>
      </c>
      <c r="D96" s="91">
        <v>63796.635368000003</v>
      </c>
    </row>
    <row r="97" spans="1:4" ht="18" customHeight="1" x14ac:dyDescent="0.6">
      <c r="A97" s="30" t="s">
        <v>11</v>
      </c>
      <c r="B97" s="31" t="s">
        <v>19</v>
      </c>
      <c r="C97" s="32" t="s">
        <v>296</v>
      </c>
      <c r="D97" s="90">
        <v>61458.585811999998</v>
      </c>
    </row>
    <row r="98" spans="1:4" ht="18" customHeight="1" x14ac:dyDescent="0.6">
      <c r="A98" s="35" t="s">
        <v>11</v>
      </c>
      <c r="B98" s="36" t="s">
        <v>20</v>
      </c>
      <c r="C98" s="37" t="s">
        <v>297</v>
      </c>
      <c r="D98" s="91">
        <v>66275.153928999993</v>
      </c>
    </row>
    <row r="99" spans="1:4" ht="18" customHeight="1" x14ac:dyDescent="0.6">
      <c r="A99" s="30"/>
      <c r="B99" s="31" t="s">
        <v>21</v>
      </c>
      <c r="C99" s="32" t="s">
        <v>298</v>
      </c>
      <c r="D99" s="90">
        <v>64754.098078000003</v>
      </c>
    </row>
    <row r="100" spans="1:4" ht="18" customHeight="1" x14ac:dyDescent="0.6">
      <c r="A100" s="35" t="s">
        <v>11</v>
      </c>
      <c r="B100" s="36" t="s">
        <v>22</v>
      </c>
      <c r="C100" s="37" t="s">
        <v>299</v>
      </c>
      <c r="D100" s="91">
        <v>64938.981055999997</v>
      </c>
    </row>
    <row r="101" spans="1:4" ht="18" customHeight="1" x14ac:dyDescent="0.6">
      <c r="A101" s="30">
        <v>2023</v>
      </c>
      <c r="B101" s="31" t="s">
        <v>10</v>
      </c>
      <c r="C101" s="32" t="s">
        <v>288</v>
      </c>
      <c r="D101" s="90">
        <v>66071.600479000001</v>
      </c>
    </row>
    <row r="102" spans="1:4" ht="18" customHeight="1" x14ac:dyDescent="0.6">
      <c r="A102" s="35" t="s">
        <v>11</v>
      </c>
      <c r="B102" s="36" t="s">
        <v>12</v>
      </c>
      <c r="C102" s="37" t="s">
        <v>289</v>
      </c>
      <c r="D102" s="91">
        <v>56195.934169</v>
      </c>
    </row>
    <row r="103" spans="1:4" ht="18" customHeight="1" x14ac:dyDescent="0.6">
      <c r="A103" s="30"/>
      <c r="B103" s="31" t="s">
        <v>13</v>
      </c>
      <c r="C103" s="32" t="s">
        <v>290</v>
      </c>
      <c r="D103" s="90">
        <v>66686.295026000007</v>
      </c>
    </row>
    <row r="104" spans="1:4" ht="18" customHeight="1" x14ac:dyDescent="0.6">
      <c r="A104" s="35" t="s">
        <v>11</v>
      </c>
      <c r="B104" s="36" t="s">
        <v>14</v>
      </c>
      <c r="C104" s="37" t="s">
        <v>291</v>
      </c>
      <c r="D104" s="91">
        <v>61116.955199000004</v>
      </c>
    </row>
    <row r="105" spans="1:4" ht="18" customHeight="1" x14ac:dyDescent="0.6">
      <c r="A105" s="30"/>
      <c r="B105" s="31" t="s">
        <v>15</v>
      </c>
      <c r="C105" s="32" t="s">
        <v>292</v>
      </c>
      <c r="D105" s="90">
        <v>68437.407315000004</v>
      </c>
    </row>
    <row r="106" spans="1:4" ht="18" customHeight="1" x14ac:dyDescent="0.6">
      <c r="A106" s="35" t="s">
        <v>11</v>
      </c>
      <c r="B106" s="36" t="s">
        <v>16</v>
      </c>
      <c r="C106" s="37" t="s">
        <v>293</v>
      </c>
      <c r="D106" s="91">
        <v>60800.478174999997</v>
      </c>
    </row>
    <row r="107" spans="1:4" ht="18" customHeight="1" x14ac:dyDescent="0.6">
      <c r="A107" s="30"/>
      <c r="B107" s="31" t="s">
        <v>17</v>
      </c>
      <c r="C107" s="32" t="s">
        <v>294</v>
      </c>
      <c r="D107" s="90">
        <v>66794.125732</v>
      </c>
    </row>
    <row r="108" spans="1:4" ht="18" customHeight="1" x14ac:dyDescent="0.6">
      <c r="A108" s="35"/>
      <c r="B108" s="36" t="s">
        <v>18</v>
      </c>
      <c r="C108" s="37" t="s">
        <v>295</v>
      </c>
      <c r="D108" s="91">
        <v>67436.825349000006</v>
      </c>
    </row>
    <row r="109" spans="1:4" ht="18" customHeight="1" x14ac:dyDescent="0.6">
      <c r="A109" s="30"/>
      <c r="B109" s="31" t="s">
        <v>19</v>
      </c>
      <c r="C109" s="32" t="s">
        <v>296</v>
      </c>
      <c r="D109" s="90">
        <v>60754.793618999996</v>
      </c>
    </row>
    <row r="110" spans="1:4" ht="18" customHeight="1" x14ac:dyDescent="0.6">
      <c r="A110" s="35"/>
      <c r="B110" s="36" t="s">
        <v>20</v>
      </c>
      <c r="C110" s="37" t="s">
        <v>297</v>
      </c>
      <c r="D110" s="91">
        <v>74866.783806000007</v>
      </c>
    </row>
    <row r="111" spans="1:4" ht="18" customHeight="1" x14ac:dyDescent="0.6">
      <c r="A111" s="30"/>
      <c r="B111" s="31" t="s">
        <v>21</v>
      </c>
      <c r="C111" s="32" t="s">
        <v>298</v>
      </c>
      <c r="D111" s="90">
        <v>64663.487847999997</v>
      </c>
    </row>
    <row r="112" spans="1:4" ht="18" customHeight="1" x14ac:dyDescent="0.6">
      <c r="A112" s="35"/>
      <c r="B112" s="36" t="s">
        <v>22</v>
      </c>
      <c r="C112" s="37" t="s">
        <v>299</v>
      </c>
      <c r="D112" s="91">
        <v>62199.571830000001</v>
      </c>
    </row>
    <row r="113" spans="1:4" ht="18" customHeight="1" x14ac:dyDescent="0.6">
      <c r="A113" s="30">
        <v>2024</v>
      </c>
      <c r="B113" s="31" t="s">
        <v>10</v>
      </c>
      <c r="C113" s="32" t="s">
        <v>288</v>
      </c>
      <c r="D113" s="90">
        <v>66831.901641999997</v>
      </c>
    </row>
    <row r="114" spans="1:4" ht="18" customHeight="1" x14ac:dyDescent="0.6">
      <c r="A114" s="35"/>
      <c r="B114" s="36" t="s">
        <v>12</v>
      </c>
      <c r="C114" s="37" t="s">
        <v>289</v>
      </c>
      <c r="D114" s="91">
        <v>66899.471162999995</v>
      </c>
    </row>
    <row r="115" spans="1:4" ht="18" customHeight="1" x14ac:dyDescent="0.6">
      <c r="A115" s="30"/>
      <c r="B115" s="31" t="s">
        <v>13</v>
      </c>
      <c r="C115" s="32" t="s">
        <v>290</v>
      </c>
      <c r="D115" s="90">
        <v>73883.478417999999</v>
      </c>
    </row>
    <row r="116" spans="1:4" ht="18" customHeight="1" x14ac:dyDescent="0.6">
      <c r="A116" s="35"/>
      <c r="B116" s="36" t="s">
        <v>14</v>
      </c>
      <c r="C116" s="37" t="s">
        <v>291</v>
      </c>
      <c r="D116" s="91">
        <v>64363.522628999999</v>
      </c>
    </row>
    <row r="117" spans="1:4" ht="18" customHeight="1" x14ac:dyDescent="0.6">
      <c r="A117" s="30"/>
      <c r="B117" s="31" t="s">
        <v>15</v>
      </c>
      <c r="C117" s="32" t="s">
        <v>292</v>
      </c>
      <c r="D117" s="90">
        <v>75099.337362000006</v>
      </c>
    </row>
    <row r="118" spans="1:4" ht="18" customHeight="1" x14ac:dyDescent="0.6">
      <c r="A118" s="35"/>
      <c r="B118" s="36" t="s">
        <v>16</v>
      </c>
      <c r="C118" s="37" t="s">
        <v>293</v>
      </c>
      <c r="D118" s="91">
        <v>68834.009336000003</v>
      </c>
    </row>
    <row r="119" spans="1:4" ht="18" customHeight="1" x14ac:dyDescent="0.6">
      <c r="A119" s="30"/>
      <c r="B119" s="31" t="s">
        <v>17</v>
      </c>
      <c r="C119" s="32" t="s">
        <v>294</v>
      </c>
      <c r="D119" s="90">
        <v>77487.681439000007</v>
      </c>
    </row>
    <row r="120" spans="1:4" ht="18" customHeight="1" x14ac:dyDescent="0.6">
      <c r="A120" s="35"/>
      <c r="B120" s="36" t="s">
        <v>18</v>
      </c>
      <c r="C120" s="37" t="s">
        <v>295</v>
      </c>
      <c r="D120" s="91">
        <v>69725.233445000005</v>
      </c>
    </row>
    <row r="121" spans="1:4" ht="18" customHeight="1" x14ac:dyDescent="0.6">
      <c r="A121" s="30"/>
      <c r="B121" s="31" t="s">
        <v>19</v>
      </c>
      <c r="C121" s="32" t="s">
        <v>296</v>
      </c>
      <c r="D121" s="90">
        <v>73325.746727999998</v>
      </c>
    </row>
    <row r="122" spans="1:4" ht="18" customHeight="1" x14ac:dyDescent="0.6">
      <c r="A122" s="35"/>
      <c r="B122" s="36" t="s">
        <v>20</v>
      </c>
      <c r="C122" s="37" t="s">
        <v>297</v>
      </c>
      <c r="D122" s="91">
        <v>76801.991435000004</v>
      </c>
    </row>
    <row r="123" spans="1:4" ht="18" customHeight="1" x14ac:dyDescent="0.6">
      <c r="A123" s="30"/>
      <c r="B123" s="31" t="s">
        <v>21</v>
      </c>
      <c r="C123" s="32" t="s">
        <v>298</v>
      </c>
      <c r="D123" s="90">
        <v>77574.821186999994</v>
      </c>
    </row>
    <row r="124" spans="1:4" ht="18" customHeight="1" x14ac:dyDescent="0.6">
      <c r="A124" s="35"/>
      <c r="B124" s="36" t="s">
        <v>22</v>
      </c>
      <c r="C124" s="37" t="s">
        <v>299</v>
      </c>
      <c r="D124" s="91">
        <v>82196.335944999999</v>
      </c>
    </row>
  </sheetData>
  <phoneticPr fontId="19" type="noConversion"/>
  <printOptions horizontalCentered="1"/>
  <pageMargins left="0.70866141732283472" right="0.70866141732283472" top="0.74803149606299213" bottom="0.74803149606299213" header="0.31496062992125984" footer="0.31496062992125984"/>
  <pageSetup paperSize="9" scale="55" orientation="portrait" r:id="rId1"/>
  <headerFooter>
    <oddHeader>&amp;L&amp;G&amp;R&amp;G</oddHeader>
    <oddFooter>&amp;Cwww.stats.gov.sa</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2AE30-26BE-4059-A08D-A05871B0BC7F}">
  <sheetPr>
    <tabColor rgb="FF9BA8C2"/>
    <pageSetUpPr autoPageBreaks="0" fitToPage="1"/>
  </sheetPr>
  <dimension ref="A1:WVM26"/>
  <sheetViews>
    <sheetView showGridLines="0" rightToLeft="1" zoomScaleNormal="100" workbookViewId="0"/>
  </sheetViews>
  <sheetFormatPr defaultColWidth="0" defaultRowHeight="19.8" x14ac:dyDescent="0.6"/>
  <cols>
    <col min="1" max="1" width="6.3984375" style="5" customWidth="1"/>
    <col min="2" max="2" width="40" style="5" customWidth="1"/>
    <col min="3" max="7" width="14" style="5" customWidth="1"/>
    <col min="8" max="8" width="40" style="5" customWidth="1"/>
    <col min="9" max="9" width="6.3984375" style="5" customWidth="1"/>
    <col min="10" max="10" width="1.09765625" style="5" customWidth="1"/>
    <col min="11" max="11" width="14" style="5" hidden="1"/>
    <col min="12" max="13" width="8.8984375" style="6" hidden="1"/>
    <col min="14" max="247" width="8.8984375" style="5" hidden="1"/>
    <col min="248" max="248" width="5.8984375" style="5" hidden="1"/>
    <col min="249" max="249" width="32.8984375" style="5" hidden="1"/>
    <col min="250" max="250" width="5.8984375" style="5" hidden="1"/>
    <col min="251" max="251" width="32.8984375" style="5" hidden="1"/>
    <col min="252" max="257" width="8.8984375" style="5" hidden="1"/>
    <col min="258" max="258" width="32.8984375" style="5" hidden="1"/>
    <col min="259" max="259" width="5.8984375" style="5" hidden="1"/>
    <col min="260" max="260" width="32.8984375" style="5" hidden="1"/>
    <col min="261" max="261" width="5.8984375" style="5" hidden="1"/>
    <col min="262" max="503" width="8.8984375" style="5" hidden="1"/>
    <col min="504" max="504" width="5.8984375" style="5" hidden="1"/>
    <col min="505" max="505" width="32.8984375" style="5" hidden="1"/>
    <col min="506" max="506" width="5.8984375" style="5" hidden="1"/>
    <col min="507" max="507" width="32.8984375" style="5" hidden="1"/>
    <col min="508" max="513" width="8.8984375" style="5" hidden="1"/>
    <col min="514" max="514" width="32.8984375" style="5" hidden="1"/>
    <col min="515" max="515" width="5.8984375" style="5" hidden="1"/>
    <col min="516" max="516" width="32.8984375" style="5" hidden="1"/>
    <col min="517" max="517" width="5.8984375" style="5" hidden="1"/>
    <col min="518" max="759" width="8.8984375" style="5" hidden="1"/>
    <col min="760" max="760" width="5.8984375" style="5" hidden="1"/>
    <col min="761" max="761" width="32.8984375" style="5" hidden="1"/>
    <col min="762" max="762" width="5.8984375" style="5" hidden="1"/>
    <col min="763" max="763" width="32.8984375" style="5" hidden="1"/>
    <col min="764" max="769" width="8.8984375" style="5" hidden="1"/>
    <col min="770" max="770" width="32.8984375" style="5" hidden="1"/>
    <col min="771" max="771" width="5.8984375" style="5" hidden="1"/>
    <col min="772" max="772" width="32.8984375" style="5" hidden="1"/>
    <col min="773" max="773" width="5.8984375" style="5" hidden="1"/>
    <col min="774" max="1015" width="8.8984375" style="5" hidden="1"/>
    <col min="1016" max="1016" width="5.8984375" style="5" hidden="1"/>
    <col min="1017" max="1017" width="32.8984375" style="5" hidden="1"/>
    <col min="1018" max="1018" width="5.8984375" style="5" hidden="1"/>
    <col min="1019" max="1019" width="32.8984375" style="5" hidden="1"/>
    <col min="1020" max="1025" width="8.8984375" style="5" hidden="1"/>
    <col min="1026" max="1026" width="32.8984375" style="5" hidden="1"/>
    <col min="1027" max="1027" width="5.8984375" style="5" hidden="1"/>
    <col min="1028" max="1028" width="32.8984375" style="5" hidden="1"/>
    <col min="1029" max="1029" width="5.8984375" style="5" hidden="1"/>
    <col min="1030" max="1271" width="8.8984375" style="5" hidden="1"/>
    <col min="1272" max="1272" width="5.8984375" style="5" hidden="1"/>
    <col min="1273" max="1273" width="32.8984375" style="5" hidden="1"/>
    <col min="1274" max="1274" width="5.8984375" style="5" hidden="1"/>
    <col min="1275" max="1275" width="32.8984375" style="5" hidden="1"/>
    <col min="1276" max="1281" width="8.8984375" style="5" hidden="1"/>
    <col min="1282" max="1282" width="32.8984375" style="5" hidden="1"/>
    <col min="1283" max="1283" width="5.8984375" style="5" hidden="1"/>
    <col min="1284" max="1284" width="32.8984375" style="5" hidden="1"/>
    <col min="1285" max="1285" width="5.8984375" style="5" hidden="1"/>
    <col min="1286" max="1527" width="8.8984375" style="5" hidden="1"/>
    <col min="1528" max="1528" width="5.8984375" style="5" hidden="1"/>
    <col min="1529" max="1529" width="32.8984375" style="5" hidden="1"/>
    <col min="1530" max="1530" width="5.8984375" style="5" hidden="1"/>
    <col min="1531" max="1531" width="32.8984375" style="5" hidden="1"/>
    <col min="1532" max="1537" width="8.8984375" style="5" hidden="1"/>
    <col min="1538" max="1538" width="32.8984375" style="5" hidden="1"/>
    <col min="1539" max="1539" width="5.8984375" style="5" hidden="1"/>
    <col min="1540" max="1540" width="32.8984375" style="5" hidden="1"/>
    <col min="1541" max="1541" width="5.8984375" style="5" hidden="1"/>
    <col min="1542" max="1783" width="8.8984375" style="5" hidden="1"/>
    <col min="1784" max="1784" width="5.8984375" style="5" hidden="1"/>
    <col min="1785" max="1785" width="32.8984375" style="5" hidden="1"/>
    <col min="1786" max="1786" width="5.8984375" style="5" hidden="1"/>
    <col min="1787" max="1787" width="32.8984375" style="5" hidden="1"/>
    <col min="1788" max="1793" width="8.8984375" style="5" hidden="1"/>
    <col min="1794" max="1794" width="32.8984375" style="5" hidden="1"/>
    <col min="1795" max="1795" width="5.8984375" style="5" hidden="1"/>
    <col min="1796" max="1796" width="32.8984375" style="5" hidden="1"/>
    <col min="1797" max="1797" width="5.8984375" style="5" hidden="1"/>
    <col min="1798" max="2039" width="8.8984375" style="5" hidden="1"/>
    <col min="2040" max="2040" width="5.8984375" style="5" hidden="1"/>
    <col min="2041" max="2041" width="32.8984375" style="5" hidden="1"/>
    <col min="2042" max="2042" width="5.8984375" style="5" hidden="1"/>
    <col min="2043" max="2043" width="32.8984375" style="5" hidden="1"/>
    <col min="2044" max="2049" width="8.8984375" style="5" hidden="1"/>
    <col min="2050" max="2050" width="32.8984375" style="5" hidden="1"/>
    <col min="2051" max="2051" width="5.8984375" style="5" hidden="1"/>
    <col min="2052" max="2052" width="32.8984375" style="5" hidden="1"/>
    <col min="2053" max="2053" width="5.8984375" style="5" hidden="1"/>
    <col min="2054" max="2295" width="8.8984375" style="5" hidden="1"/>
    <col min="2296" max="2296" width="5.8984375" style="5" hidden="1"/>
    <col min="2297" max="2297" width="32.8984375" style="5" hidden="1"/>
    <col min="2298" max="2298" width="5.8984375" style="5" hidden="1"/>
    <col min="2299" max="2299" width="32.8984375" style="5" hidden="1"/>
    <col min="2300" max="2305" width="8.8984375" style="5" hidden="1"/>
    <col min="2306" max="2306" width="32.8984375" style="5" hidden="1"/>
    <col min="2307" max="2307" width="5.8984375" style="5" hidden="1"/>
    <col min="2308" max="2308" width="32.8984375" style="5" hidden="1"/>
    <col min="2309" max="2309" width="5.8984375" style="5" hidden="1"/>
    <col min="2310" max="2551" width="8.8984375" style="5" hidden="1"/>
    <col min="2552" max="2552" width="5.8984375" style="5" hidden="1"/>
    <col min="2553" max="2553" width="32.8984375" style="5" hidden="1"/>
    <col min="2554" max="2554" width="5.8984375" style="5" hidden="1"/>
    <col min="2555" max="2555" width="32.8984375" style="5" hidden="1"/>
    <col min="2556" max="2561" width="8.8984375" style="5" hidden="1"/>
    <col min="2562" max="2562" width="32.8984375" style="5" hidden="1"/>
    <col min="2563" max="2563" width="5.8984375" style="5" hidden="1"/>
    <col min="2564" max="2564" width="32.8984375" style="5" hidden="1"/>
    <col min="2565" max="2565" width="5.8984375" style="5" hidden="1"/>
    <col min="2566" max="2807" width="8.8984375" style="5" hidden="1"/>
    <col min="2808" max="2808" width="5.8984375" style="5" hidden="1"/>
    <col min="2809" max="2809" width="32.8984375" style="5" hidden="1"/>
    <col min="2810" max="2810" width="5.8984375" style="5" hidden="1"/>
    <col min="2811" max="2811" width="32.8984375" style="5" hidden="1"/>
    <col min="2812" max="2817" width="8.8984375" style="5" hidden="1"/>
    <col min="2818" max="2818" width="32.8984375" style="5" hidden="1"/>
    <col min="2819" max="2819" width="5.8984375" style="5" hidden="1"/>
    <col min="2820" max="2820" width="32.8984375" style="5" hidden="1"/>
    <col min="2821" max="2821" width="5.8984375" style="5" hidden="1"/>
    <col min="2822" max="3063" width="8.8984375" style="5" hidden="1"/>
    <col min="3064" max="3064" width="5.8984375" style="5" hidden="1"/>
    <col min="3065" max="3065" width="32.8984375" style="5" hidden="1"/>
    <col min="3066" max="3066" width="5.8984375" style="5" hidden="1"/>
    <col min="3067" max="3067" width="32.8984375" style="5" hidden="1"/>
    <col min="3068" max="3073" width="8.8984375" style="5" hidden="1"/>
    <col min="3074" max="3074" width="32.8984375" style="5" hidden="1"/>
    <col min="3075" max="3075" width="5.8984375" style="5" hidden="1"/>
    <col min="3076" max="3076" width="32.8984375" style="5" hidden="1"/>
    <col min="3077" max="3077" width="5.8984375" style="5" hidden="1"/>
    <col min="3078" max="3319" width="8.8984375" style="5" hidden="1"/>
    <col min="3320" max="3320" width="5.8984375" style="5" hidden="1"/>
    <col min="3321" max="3321" width="32.8984375" style="5" hidden="1"/>
    <col min="3322" max="3322" width="5.8984375" style="5" hidden="1"/>
    <col min="3323" max="3323" width="32.8984375" style="5" hidden="1"/>
    <col min="3324" max="3329" width="8.8984375" style="5" hidden="1"/>
    <col min="3330" max="3330" width="32.8984375" style="5" hidden="1"/>
    <col min="3331" max="3331" width="5.8984375" style="5" hidden="1"/>
    <col min="3332" max="3332" width="32.8984375" style="5" hidden="1"/>
    <col min="3333" max="3333" width="5.8984375" style="5" hidden="1"/>
    <col min="3334" max="3575" width="8.8984375" style="5" hidden="1"/>
    <col min="3576" max="3576" width="5.8984375" style="5" hidden="1"/>
    <col min="3577" max="3577" width="32.8984375" style="5" hidden="1"/>
    <col min="3578" max="3578" width="5.8984375" style="5" hidden="1"/>
    <col min="3579" max="3579" width="32.8984375" style="5" hidden="1"/>
    <col min="3580" max="3585" width="8.8984375" style="5" hidden="1"/>
    <col min="3586" max="3586" width="32.8984375" style="5" hidden="1"/>
    <col min="3587" max="3587" width="5.8984375" style="5" hidden="1"/>
    <col min="3588" max="3588" width="32.8984375" style="5" hidden="1"/>
    <col min="3589" max="3589" width="5.8984375" style="5" hidden="1"/>
    <col min="3590" max="3831" width="8.8984375" style="5" hidden="1"/>
    <col min="3832" max="3832" width="5.8984375" style="5" hidden="1"/>
    <col min="3833" max="3833" width="32.8984375" style="5" hidden="1"/>
    <col min="3834" max="3834" width="5.8984375" style="5" hidden="1"/>
    <col min="3835" max="3835" width="32.8984375" style="5" hidden="1"/>
    <col min="3836" max="3841" width="8.8984375" style="5" hidden="1"/>
    <col min="3842" max="3842" width="32.8984375" style="5" hidden="1"/>
    <col min="3843" max="3843" width="5.8984375" style="5" hidden="1"/>
    <col min="3844" max="3844" width="32.8984375" style="5" hidden="1"/>
    <col min="3845" max="3845" width="5.8984375" style="5" hidden="1"/>
    <col min="3846" max="4087" width="8.8984375" style="5" hidden="1"/>
    <col min="4088" max="4088" width="5.8984375" style="5" hidden="1"/>
    <col min="4089" max="4089" width="32.8984375" style="5" hidden="1"/>
    <col min="4090" max="4090" width="5.8984375" style="5" hidden="1"/>
    <col min="4091" max="4091" width="32.8984375" style="5" hidden="1"/>
    <col min="4092" max="4097" width="8.8984375" style="5" hidden="1"/>
    <col min="4098" max="4098" width="32.8984375" style="5" hidden="1"/>
    <col min="4099" max="4099" width="5.8984375" style="5" hidden="1"/>
    <col min="4100" max="4100" width="32.8984375" style="5" hidden="1"/>
    <col min="4101" max="4101" width="5.8984375" style="5" hidden="1"/>
    <col min="4102" max="4343" width="8.8984375" style="5" hidden="1"/>
    <col min="4344" max="4344" width="5.8984375" style="5" hidden="1"/>
    <col min="4345" max="4345" width="32.8984375" style="5" hidden="1"/>
    <col min="4346" max="4346" width="5.8984375" style="5" hidden="1"/>
    <col min="4347" max="4347" width="32.8984375" style="5" hidden="1"/>
    <col min="4348" max="4353" width="8.8984375" style="5" hidden="1"/>
    <col min="4354" max="4354" width="32.8984375" style="5" hidden="1"/>
    <col min="4355" max="4355" width="5.8984375" style="5" hidden="1"/>
    <col min="4356" max="4356" width="32.8984375" style="5" hidden="1"/>
    <col min="4357" max="4357" width="5.8984375" style="5" hidden="1"/>
    <col min="4358" max="4599" width="8.8984375" style="5" hidden="1"/>
    <col min="4600" max="4600" width="5.8984375" style="5" hidden="1"/>
    <col min="4601" max="4601" width="32.8984375" style="5" hidden="1"/>
    <col min="4602" max="4602" width="5.8984375" style="5" hidden="1"/>
    <col min="4603" max="4603" width="32.8984375" style="5" hidden="1"/>
    <col min="4604" max="4609" width="8.8984375" style="5" hidden="1"/>
    <col min="4610" max="4610" width="32.8984375" style="5" hidden="1"/>
    <col min="4611" max="4611" width="5.8984375" style="5" hidden="1"/>
    <col min="4612" max="4612" width="32.8984375" style="5" hidden="1"/>
    <col min="4613" max="4613" width="5.8984375" style="5" hidden="1"/>
    <col min="4614" max="4855" width="8.8984375" style="5" hidden="1"/>
    <col min="4856" max="4856" width="5.8984375" style="5" hidden="1"/>
    <col min="4857" max="4857" width="32.8984375" style="5" hidden="1"/>
    <col min="4858" max="4858" width="5.8984375" style="5" hidden="1"/>
    <col min="4859" max="4859" width="32.8984375" style="5" hidden="1"/>
    <col min="4860" max="4865" width="8.8984375" style="5" hidden="1"/>
    <col min="4866" max="4866" width="32.8984375" style="5" hidden="1"/>
    <col min="4867" max="4867" width="5.8984375" style="5" hidden="1"/>
    <col min="4868" max="4868" width="32.8984375" style="5" hidden="1"/>
    <col min="4869" max="4869" width="5.8984375" style="5" hidden="1"/>
    <col min="4870" max="5111" width="8.8984375" style="5" hidden="1"/>
    <col min="5112" max="5112" width="5.8984375" style="5" hidden="1"/>
    <col min="5113" max="5113" width="32.8984375" style="5" hidden="1"/>
    <col min="5114" max="5114" width="5.8984375" style="5" hidden="1"/>
    <col min="5115" max="5115" width="32.8984375" style="5" hidden="1"/>
    <col min="5116" max="5121" width="8.8984375" style="5" hidden="1"/>
    <col min="5122" max="5122" width="32.8984375" style="5" hidden="1"/>
    <col min="5123" max="5123" width="5.8984375" style="5" hidden="1"/>
    <col min="5124" max="5124" width="32.8984375" style="5" hidden="1"/>
    <col min="5125" max="5125" width="5.8984375" style="5" hidden="1"/>
    <col min="5126" max="5367" width="8.8984375" style="5" hidden="1"/>
    <col min="5368" max="5368" width="5.8984375" style="5" hidden="1"/>
    <col min="5369" max="5369" width="32.8984375" style="5" hidden="1"/>
    <col min="5370" max="5370" width="5.8984375" style="5" hidden="1"/>
    <col min="5371" max="5371" width="32.8984375" style="5" hidden="1"/>
    <col min="5372" max="5377" width="8.8984375" style="5" hidden="1"/>
    <col min="5378" max="5378" width="32.8984375" style="5" hidden="1"/>
    <col min="5379" max="5379" width="5.8984375" style="5" hidden="1"/>
    <col min="5380" max="5380" width="32.8984375" style="5" hidden="1"/>
    <col min="5381" max="5381" width="5.8984375" style="5" hidden="1"/>
    <col min="5382" max="5623" width="8.8984375" style="5" hidden="1"/>
    <col min="5624" max="5624" width="5.8984375" style="5" hidden="1"/>
    <col min="5625" max="5625" width="32.8984375" style="5" hidden="1"/>
    <col min="5626" max="5626" width="5.8984375" style="5" hidden="1"/>
    <col min="5627" max="5627" width="32.8984375" style="5" hidden="1"/>
    <col min="5628" max="5633" width="8.8984375" style="5" hidden="1"/>
    <col min="5634" max="5634" width="32.8984375" style="5" hidden="1"/>
    <col min="5635" max="5635" width="5.8984375" style="5" hidden="1"/>
    <col min="5636" max="5636" width="32.8984375" style="5" hidden="1"/>
    <col min="5637" max="5637" width="5.8984375" style="5" hidden="1"/>
    <col min="5638" max="5879" width="8.8984375" style="5" hidden="1"/>
    <col min="5880" max="5880" width="5.8984375" style="5" hidden="1"/>
    <col min="5881" max="5881" width="32.8984375" style="5" hidden="1"/>
    <col min="5882" max="5882" width="5.8984375" style="5" hidden="1"/>
    <col min="5883" max="5883" width="32.8984375" style="5" hidden="1"/>
    <col min="5884" max="5889" width="8.8984375" style="5" hidden="1"/>
    <col min="5890" max="5890" width="32.8984375" style="5" hidden="1"/>
    <col min="5891" max="5891" width="5.8984375" style="5" hidden="1"/>
    <col min="5892" max="5892" width="32.8984375" style="5" hidden="1"/>
    <col min="5893" max="5893" width="5.8984375" style="5" hidden="1"/>
    <col min="5894" max="6135" width="8.8984375" style="5" hidden="1"/>
    <col min="6136" max="6136" width="5.8984375" style="5" hidden="1"/>
    <col min="6137" max="6137" width="32.8984375" style="5" hidden="1"/>
    <col min="6138" max="6138" width="5.8984375" style="5" hidden="1"/>
    <col min="6139" max="6139" width="32.8984375" style="5" hidden="1"/>
    <col min="6140" max="6145" width="8.8984375" style="5" hidden="1"/>
    <col min="6146" max="6146" width="32.8984375" style="5" hidden="1"/>
    <col min="6147" max="6147" width="5.8984375" style="5" hidden="1"/>
    <col min="6148" max="6148" width="32.8984375" style="5" hidden="1"/>
    <col min="6149" max="6149" width="5.8984375" style="5" hidden="1"/>
    <col min="6150" max="6391" width="8.8984375" style="5" hidden="1"/>
    <col min="6392" max="6392" width="5.8984375" style="5" hidden="1"/>
    <col min="6393" max="6393" width="32.8984375" style="5" hidden="1"/>
    <col min="6394" max="6394" width="5.8984375" style="5" hidden="1"/>
    <col min="6395" max="6395" width="32.8984375" style="5" hidden="1"/>
    <col min="6396" max="6401" width="8.8984375" style="5" hidden="1"/>
    <col min="6402" max="6402" width="32.8984375" style="5" hidden="1"/>
    <col min="6403" max="6403" width="5.8984375" style="5" hidden="1"/>
    <col min="6404" max="6404" width="32.8984375" style="5" hidden="1"/>
    <col min="6405" max="6405" width="5.8984375" style="5" hidden="1"/>
    <col min="6406" max="6647" width="8.8984375" style="5" hidden="1"/>
    <col min="6648" max="6648" width="5.8984375" style="5" hidden="1"/>
    <col min="6649" max="6649" width="32.8984375" style="5" hidden="1"/>
    <col min="6650" max="6650" width="5.8984375" style="5" hidden="1"/>
    <col min="6651" max="6651" width="32.8984375" style="5" hidden="1"/>
    <col min="6652" max="6657" width="8.8984375" style="5" hidden="1"/>
    <col min="6658" max="6658" width="32.8984375" style="5" hidden="1"/>
    <col min="6659" max="6659" width="5.8984375" style="5" hidden="1"/>
    <col min="6660" max="6660" width="32.8984375" style="5" hidden="1"/>
    <col min="6661" max="6661" width="5.8984375" style="5" hidden="1"/>
    <col min="6662" max="6903" width="8.8984375" style="5" hidden="1"/>
    <col min="6904" max="6904" width="5.8984375" style="5" hidden="1"/>
    <col min="6905" max="6905" width="32.8984375" style="5" hidden="1"/>
    <col min="6906" max="6906" width="5.8984375" style="5" hidden="1"/>
    <col min="6907" max="6907" width="32.8984375" style="5" hidden="1"/>
    <col min="6908" max="6913" width="8.8984375" style="5" hidden="1"/>
    <col min="6914" max="6914" width="32.8984375" style="5" hidden="1"/>
    <col min="6915" max="6915" width="5.8984375" style="5" hidden="1"/>
    <col min="6916" max="6916" width="32.8984375" style="5" hidden="1"/>
    <col min="6917" max="6917" width="5.8984375" style="5" hidden="1"/>
    <col min="6918" max="7159" width="8.8984375" style="5" hidden="1"/>
    <col min="7160" max="7160" width="5.8984375" style="5" hidden="1"/>
    <col min="7161" max="7161" width="32.8984375" style="5" hidden="1"/>
    <col min="7162" max="7162" width="5.8984375" style="5" hidden="1"/>
    <col min="7163" max="7163" width="32.8984375" style="5" hidden="1"/>
    <col min="7164" max="7169" width="8.8984375" style="5" hidden="1"/>
    <col min="7170" max="7170" width="32.8984375" style="5" hidden="1"/>
    <col min="7171" max="7171" width="5.8984375" style="5" hidden="1"/>
    <col min="7172" max="7172" width="32.8984375" style="5" hidden="1"/>
    <col min="7173" max="7173" width="5.8984375" style="5" hidden="1"/>
    <col min="7174" max="7415" width="8.8984375" style="5" hidden="1"/>
    <col min="7416" max="7416" width="5.8984375" style="5" hidden="1"/>
    <col min="7417" max="7417" width="32.8984375" style="5" hidden="1"/>
    <col min="7418" max="7418" width="5.8984375" style="5" hidden="1"/>
    <col min="7419" max="7419" width="32.8984375" style="5" hidden="1"/>
    <col min="7420" max="7425" width="8.8984375" style="5" hidden="1"/>
    <col min="7426" max="7426" width="32.8984375" style="5" hidden="1"/>
    <col min="7427" max="7427" width="5.8984375" style="5" hidden="1"/>
    <col min="7428" max="7428" width="32.8984375" style="5" hidden="1"/>
    <col min="7429" max="7429" width="5.8984375" style="5" hidden="1"/>
    <col min="7430" max="7671" width="8.8984375" style="5" hidden="1"/>
    <col min="7672" max="7672" width="5.8984375" style="5" hidden="1"/>
    <col min="7673" max="7673" width="32.8984375" style="5" hidden="1"/>
    <col min="7674" max="7674" width="5.8984375" style="5" hidden="1"/>
    <col min="7675" max="7675" width="32.8984375" style="5" hidden="1"/>
    <col min="7676" max="7681" width="8.8984375" style="5" hidden="1"/>
    <col min="7682" max="7682" width="32.8984375" style="5" hidden="1"/>
    <col min="7683" max="7683" width="5.8984375" style="5" hidden="1"/>
    <col min="7684" max="7684" width="32.8984375" style="5" hidden="1"/>
    <col min="7685" max="7685" width="5.8984375" style="5" hidden="1"/>
    <col min="7686" max="7927" width="8.8984375" style="5" hidden="1"/>
    <col min="7928" max="7928" width="5.8984375" style="5" hidden="1"/>
    <col min="7929" max="7929" width="32.8984375" style="5" hidden="1"/>
    <col min="7930" max="7930" width="5.8984375" style="5" hidden="1"/>
    <col min="7931" max="7931" width="32.8984375" style="5" hidden="1"/>
    <col min="7932" max="7937" width="8.8984375" style="5" hidden="1"/>
    <col min="7938" max="7938" width="32.8984375" style="5" hidden="1"/>
    <col min="7939" max="7939" width="5.8984375" style="5" hidden="1"/>
    <col min="7940" max="7940" width="32.8984375" style="5" hidden="1"/>
    <col min="7941" max="7941" width="5.8984375" style="5" hidden="1"/>
    <col min="7942" max="8183" width="8.8984375" style="5" hidden="1"/>
    <col min="8184" max="8184" width="5.8984375" style="5" hidden="1"/>
    <col min="8185" max="8185" width="32.8984375" style="5" hidden="1"/>
    <col min="8186" max="8186" width="5.8984375" style="5" hidden="1"/>
    <col min="8187" max="8187" width="32.8984375" style="5" hidden="1"/>
    <col min="8188" max="8193" width="8.8984375" style="5" hidden="1"/>
    <col min="8194" max="8194" width="32.8984375" style="5" hidden="1"/>
    <col min="8195" max="8195" width="5.8984375" style="5" hidden="1"/>
    <col min="8196" max="8196" width="32.8984375" style="5" hidden="1"/>
    <col min="8197" max="8197" width="5.8984375" style="5" hidden="1"/>
    <col min="8198" max="8439" width="8.8984375" style="5" hidden="1"/>
    <col min="8440" max="8440" width="5.8984375" style="5" hidden="1"/>
    <col min="8441" max="8441" width="32.8984375" style="5" hidden="1"/>
    <col min="8442" max="8442" width="5.8984375" style="5" hidden="1"/>
    <col min="8443" max="8443" width="32.8984375" style="5" hidden="1"/>
    <col min="8444" max="8449" width="8.8984375" style="5" hidden="1"/>
    <col min="8450" max="8450" width="32.8984375" style="5" hidden="1"/>
    <col min="8451" max="8451" width="5.8984375" style="5" hidden="1"/>
    <col min="8452" max="8452" width="32.8984375" style="5" hidden="1"/>
    <col min="8453" max="8453" width="5.8984375" style="5" hidden="1"/>
    <col min="8454" max="8695" width="8.8984375" style="5" hidden="1"/>
    <col min="8696" max="8696" width="5.8984375" style="5" hidden="1"/>
    <col min="8697" max="8697" width="32.8984375" style="5" hidden="1"/>
    <col min="8698" max="8698" width="5.8984375" style="5" hidden="1"/>
    <col min="8699" max="8699" width="32.8984375" style="5" hidden="1"/>
    <col min="8700" max="8705" width="8.8984375" style="5" hidden="1"/>
    <col min="8706" max="8706" width="32.8984375" style="5" hidden="1"/>
    <col min="8707" max="8707" width="5.8984375" style="5" hidden="1"/>
    <col min="8708" max="8708" width="32.8984375" style="5" hidden="1"/>
    <col min="8709" max="8709" width="5.8984375" style="5" hidden="1"/>
    <col min="8710" max="8951" width="8.8984375" style="5" hidden="1"/>
    <col min="8952" max="8952" width="5.8984375" style="5" hidden="1"/>
    <col min="8953" max="8953" width="32.8984375" style="5" hidden="1"/>
    <col min="8954" max="8954" width="5.8984375" style="5" hidden="1"/>
    <col min="8955" max="8955" width="32.8984375" style="5" hidden="1"/>
    <col min="8956" max="8961" width="8.8984375" style="5" hidden="1"/>
    <col min="8962" max="8962" width="32.8984375" style="5" hidden="1"/>
    <col min="8963" max="8963" width="5.8984375" style="5" hidden="1"/>
    <col min="8964" max="8964" width="32.8984375" style="5" hidden="1"/>
    <col min="8965" max="8965" width="5.8984375" style="5" hidden="1"/>
    <col min="8966" max="9207" width="8.8984375" style="5" hidden="1"/>
    <col min="9208" max="9208" width="5.8984375" style="5" hidden="1"/>
    <col min="9209" max="9209" width="32.8984375" style="5" hidden="1"/>
    <col min="9210" max="9210" width="5.8984375" style="5" hidden="1"/>
    <col min="9211" max="9211" width="32.8984375" style="5" hidden="1"/>
    <col min="9212" max="9217" width="8.8984375" style="5" hidden="1"/>
    <col min="9218" max="9218" width="32.8984375" style="5" hidden="1"/>
    <col min="9219" max="9219" width="5.8984375" style="5" hidden="1"/>
    <col min="9220" max="9220" width="32.8984375" style="5" hidden="1"/>
    <col min="9221" max="9221" width="5.8984375" style="5" hidden="1"/>
    <col min="9222" max="9463" width="8.8984375" style="5" hidden="1"/>
    <col min="9464" max="9464" width="5.8984375" style="5" hidden="1"/>
    <col min="9465" max="9465" width="32.8984375" style="5" hidden="1"/>
    <col min="9466" max="9466" width="5.8984375" style="5" hidden="1"/>
    <col min="9467" max="9467" width="32.8984375" style="5" hidden="1"/>
    <col min="9468" max="9473" width="8.8984375" style="5" hidden="1"/>
    <col min="9474" max="9474" width="32.8984375" style="5" hidden="1"/>
    <col min="9475" max="9475" width="5.8984375" style="5" hidden="1"/>
    <col min="9476" max="9476" width="32.8984375" style="5" hidden="1"/>
    <col min="9477" max="9477" width="5.8984375" style="5" hidden="1"/>
    <col min="9478" max="9719" width="8.8984375" style="5" hidden="1"/>
    <col min="9720" max="9720" width="5.8984375" style="5" hidden="1"/>
    <col min="9721" max="9721" width="32.8984375" style="5" hidden="1"/>
    <col min="9722" max="9722" width="5.8984375" style="5" hidden="1"/>
    <col min="9723" max="9723" width="32.8984375" style="5" hidden="1"/>
    <col min="9724" max="9729" width="8.8984375" style="5" hidden="1"/>
    <col min="9730" max="9730" width="32.8984375" style="5" hidden="1"/>
    <col min="9731" max="9731" width="5.8984375" style="5" hidden="1"/>
    <col min="9732" max="9732" width="32.8984375" style="5" hidden="1"/>
    <col min="9733" max="9733" width="5.8984375" style="5" hidden="1"/>
    <col min="9734" max="9975" width="8.8984375" style="5" hidden="1"/>
    <col min="9976" max="9976" width="5.8984375" style="5" hidden="1"/>
    <col min="9977" max="9977" width="32.8984375" style="5" hidden="1"/>
    <col min="9978" max="9978" width="5.8984375" style="5" hidden="1"/>
    <col min="9979" max="9979" width="32.8984375" style="5" hidden="1"/>
    <col min="9980" max="9985" width="8.8984375" style="5" hidden="1"/>
    <col min="9986" max="9986" width="32.8984375" style="5" hidden="1"/>
    <col min="9987" max="9987" width="5.8984375" style="5" hidden="1"/>
    <col min="9988" max="9988" width="32.8984375" style="5" hidden="1"/>
    <col min="9989" max="9989" width="5.8984375" style="5" hidden="1"/>
    <col min="9990" max="10231" width="8.8984375" style="5" hidden="1"/>
    <col min="10232" max="10232" width="5.8984375" style="5" hidden="1"/>
    <col min="10233" max="10233" width="32.8984375" style="5" hidden="1"/>
    <col min="10234" max="10234" width="5.8984375" style="5" hidden="1"/>
    <col min="10235" max="10235" width="32.8984375" style="5" hidden="1"/>
    <col min="10236" max="10241" width="8.8984375" style="5" hidden="1"/>
    <col min="10242" max="10242" width="32.8984375" style="5" hidden="1"/>
    <col min="10243" max="10243" width="5.8984375" style="5" hidden="1"/>
    <col min="10244" max="10244" width="32.8984375" style="5" hidden="1"/>
    <col min="10245" max="10245" width="5.8984375" style="5" hidden="1"/>
    <col min="10246" max="10487" width="8.8984375" style="5" hidden="1"/>
    <col min="10488" max="10488" width="5.8984375" style="5" hidden="1"/>
    <col min="10489" max="10489" width="32.8984375" style="5" hidden="1"/>
    <col min="10490" max="10490" width="5.8984375" style="5" hidden="1"/>
    <col min="10491" max="10491" width="32.8984375" style="5" hidden="1"/>
    <col min="10492" max="10497" width="8.8984375" style="5" hidden="1"/>
    <col min="10498" max="10498" width="32.8984375" style="5" hidden="1"/>
    <col min="10499" max="10499" width="5.8984375" style="5" hidden="1"/>
    <col min="10500" max="10500" width="32.8984375" style="5" hidden="1"/>
    <col min="10501" max="10501" width="5.8984375" style="5" hidden="1"/>
    <col min="10502" max="10743" width="8.8984375" style="5" hidden="1"/>
    <col min="10744" max="10744" width="5.8984375" style="5" hidden="1"/>
    <col min="10745" max="10745" width="32.8984375" style="5" hidden="1"/>
    <col min="10746" max="10746" width="5.8984375" style="5" hidden="1"/>
    <col min="10747" max="10747" width="32.8984375" style="5" hidden="1"/>
    <col min="10748" max="10753" width="8.8984375" style="5" hidden="1"/>
    <col min="10754" max="10754" width="32.8984375" style="5" hidden="1"/>
    <col min="10755" max="10755" width="5.8984375" style="5" hidden="1"/>
    <col min="10756" max="10756" width="32.8984375" style="5" hidden="1"/>
    <col min="10757" max="10757" width="5.8984375" style="5" hidden="1"/>
    <col min="10758" max="10999" width="8.8984375" style="5" hidden="1"/>
    <col min="11000" max="11000" width="5.8984375" style="5" hidden="1"/>
    <col min="11001" max="11001" width="32.8984375" style="5" hidden="1"/>
    <col min="11002" max="11002" width="5.8984375" style="5" hidden="1"/>
    <col min="11003" max="11003" width="32.8984375" style="5" hidden="1"/>
    <col min="11004" max="11009" width="8.8984375" style="5" hidden="1"/>
    <col min="11010" max="11010" width="32.8984375" style="5" hidden="1"/>
    <col min="11011" max="11011" width="5.8984375" style="5" hidden="1"/>
    <col min="11012" max="11012" width="32.8984375" style="5" hidden="1"/>
    <col min="11013" max="11013" width="5.8984375" style="5" hidden="1"/>
    <col min="11014" max="11255" width="8.8984375" style="5" hidden="1"/>
    <col min="11256" max="11256" width="5.8984375" style="5" hidden="1"/>
    <col min="11257" max="11257" width="32.8984375" style="5" hidden="1"/>
    <col min="11258" max="11258" width="5.8984375" style="5" hidden="1"/>
    <col min="11259" max="11259" width="32.8984375" style="5" hidden="1"/>
    <col min="11260" max="11265" width="8.8984375" style="5" hidden="1"/>
    <col min="11266" max="11266" width="32.8984375" style="5" hidden="1"/>
    <col min="11267" max="11267" width="5.8984375" style="5" hidden="1"/>
    <col min="11268" max="11268" width="32.8984375" style="5" hidden="1"/>
    <col min="11269" max="11269" width="5.8984375" style="5" hidden="1"/>
    <col min="11270" max="11511" width="8.8984375" style="5" hidden="1"/>
    <col min="11512" max="11512" width="5.8984375" style="5" hidden="1"/>
    <col min="11513" max="11513" width="32.8984375" style="5" hidden="1"/>
    <col min="11514" max="11514" width="5.8984375" style="5" hidden="1"/>
    <col min="11515" max="11515" width="32.8984375" style="5" hidden="1"/>
    <col min="11516" max="11521" width="8.8984375" style="5" hidden="1"/>
    <col min="11522" max="11522" width="32.8984375" style="5" hidden="1"/>
    <col min="11523" max="11523" width="5.8984375" style="5" hidden="1"/>
    <col min="11524" max="11524" width="32.8984375" style="5" hidden="1"/>
    <col min="11525" max="11525" width="5.8984375" style="5" hidden="1"/>
    <col min="11526" max="11767" width="8.8984375" style="5" hidden="1"/>
    <col min="11768" max="11768" width="5.8984375" style="5" hidden="1"/>
    <col min="11769" max="11769" width="32.8984375" style="5" hidden="1"/>
    <col min="11770" max="11770" width="5.8984375" style="5" hidden="1"/>
    <col min="11771" max="11771" width="32.8984375" style="5" hidden="1"/>
    <col min="11772" max="11777" width="8.8984375" style="5" hidden="1"/>
    <col min="11778" max="11778" width="32.8984375" style="5" hidden="1"/>
    <col min="11779" max="11779" width="5.8984375" style="5" hidden="1"/>
    <col min="11780" max="11780" width="32.8984375" style="5" hidden="1"/>
    <col min="11781" max="11781" width="5.8984375" style="5" hidden="1"/>
    <col min="11782" max="12023" width="8.8984375" style="5" hidden="1"/>
    <col min="12024" max="12024" width="5.8984375" style="5" hidden="1"/>
    <col min="12025" max="12025" width="32.8984375" style="5" hidden="1"/>
    <col min="12026" max="12026" width="5.8984375" style="5" hidden="1"/>
    <col min="12027" max="12027" width="32.8984375" style="5" hidden="1"/>
    <col min="12028" max="12033" width="8.8984375" style="5" hidden="1"/>
    <col min="12034" max="12034" width="32.8984375" style="5" hidden="1"/>
    <col min="12035" max="12035" width="5.8984375" style="5" hidden="1"/>
    <col min="12036" max="12036" width="32.8984375" style="5" hidden="1"/>
    <col min="12037" max="12037" width="5.8984375" style="5" hidden="1"/>
    <col min="12038" max="12279" width="8.8984375" style="5" hidden="1"/>
    <col min="12280" max="12280" width="5.8984375" style="5" hidden="1"/>
    <col min="12281" max="12281" width="32.8984375" style="5" hidden="1"/>
    <col min="12282" max="12282" width="5.8984375" style="5" hidden="1"/>
    <col min="12283" max="12283" width="32.8984375" style="5" hidden="1"/>
    <col min="12284" max="12289" width="8.8984375" style="5" hidden="1"/>
    <col min="12290" max="12290" width="32.8984375" style="5" hidden="1"/>
    <col min="12291" max="12291" width="5.8984375" style="5" hidden="1"/>
    <col min="12292" max="12292" width="32.8984375" style="5" hidden="1"/>
    <col min="12293" max="12293" width="5.8984375" style="5" hidden="1"/>
    <col min="12294" max="12535" width="8.8984375" style="5" hidden="1"/>
    <col min="12536" max="12536" width="5.8984375" style="5" hidden="1"/>
    <col min="12537" max="12537" width="32.8984375" style="5" hidden="1"/>
    <col min="12538" max="12538" width="5.8984375" style="5" hidden="1"/>
    <col min="12539" max="12539" width="32.8984375" style="5" hidden="1"/>
    <col min="12540" max="12545" width="8.8984375" style="5" hidden="1"/>
    <col min="12546" max="12546" width="32.8984375" style="5" hidden="1"/>
    <col min="12547" max="12547" width="5.8984375" style="5" hidden="1"/>
    <col min="12548" max="12548" width="32.8984375" style="5" hidden="1"/>
    <col min="12549" max="12549" width="5.8984375" style="5" hidden="1"/>
    <col min="12550" max="12791" width="8.8984375" style="5" hidden="1"/>
    <col min="12792" max="12792" width="5.8984375" style="5" hidden="1"/>
    <col min="12793" max="12793" width="32.8984375" style="5" hidden="1"/>
    <col min="12794" max="12794" width="5.8984375" style="5" hidden="1"/>
    <col min="12795" max="12795" width="32.8984375" style="5" hidden="1"/>
    <col min="12796" max="12801" width="8.8984375" style="5" hidden="1"/>
    <col min="12802" max="12802" width="32.8984375" style="5" hidden="1"/>
    <col min="12803" max="12803" width="5.8984375" style="5" hidden="1"/>
    <col min="12804" max="12804" width="32.8984375" style="5" hidden="1"/>
    <col min="12805" max="12805" width="5.8984375" style="5" hidden="1"/>
    <col min="12806" max="13047" width="8.8984375" style="5" hidden="1"/>
    <col min="13048" max="13048" width="5.8984375" style="5" hidden="1"/>
    <col min="13049" max="13049" width="32.8984375" style="5" hidden="1"/>
    <col min="13050" max="13050" width="5.8984375" style="5" hidden="1"/>
    <col min="13051" max="13051" width="32.8984375" style="5" hidden="1"/>
    <col min="13052" max="13057" width="8.8984375" style="5" hidden="1"/>
    <col min="13058" max="13058" width="32.8984375" style="5" hidden="1"/>
    <col min="13059" max="13059" width="5.8984375" style="5" hidden="1"/>
    <col min="13060" max="13060" width="32.8984375" style="5" hidden="1"/>
    <col min="13061" max="13061" width="5.8984375" style="5" hidden="1"/>
    <col min="13062" max="13303" width="8.8984375" style="5" hidden="1"/>
    <col min="13304" max="13304" width="5.8984375" style="5" hidden="1"/>
    <col min="13305" max="13305" width="32.8984375" style="5" hidden="1"/>
    <col min="13306" max="13306" width="5.8984375" style="5" hidden="1"/>
    <col min="13307" max="13307" width="32.8984375" style="5" hidden="1"/>
    <col min="13308" max="13313" width="8.8984375" style="5" hidden="1"/>
    <col min="13314" max="13314" width="32.8984375" style="5" hidden="1"/>
    <col min="13315" max="13315" width="5.8984375" style="5" hidden="1"/>
    <col min="13316" max="13316" width="32.8984375" style="5" hidden="1"/>
    <col min="13317" max="13317" width="5.8984375" style="5" hidden="1"/>
    <col min="13318" max="13559" width="8.8984375" style="5" hidden="1"/>
    <col min="13560" max="13560" width="5.8984375" style="5" hidden="1"/>
    <col min="13561" max="13561" width="32.8984375" style="5" hidden="1"/>
    <col min="13562" max="13562" width="5.8984375" style="5" hidden="1"/>
    <col min="13563" max="13563" width="32.8984375" style="5" hidden="1"/>
    <col min="13564" max="13569" width="8.8984375" style="5" hidden="1"/>
    <col min="13570" max="13570" width="32.8984375" style="5" hidden="1"/>
    <col min="13571" max="13571" width="5.8984375" style="5" hidden="1"/>
    <col min="13572" max="13572" width="32.8984375" style="5" hidden="1"/>
    <col min="13573" max="13573" width="5.8984375" style="5" hidden="1"/>
    <col min="13574" max="13815" width="8.8984375" style="5" hidden="1"/>
    <col min="13816" max="13816" width="5.8984375" style="5" hidden="1"/>
    <col min="13817" max="13817" width="32.8984375" style="5" hidden="1"/>
    <col min="13818" max="13818" width="5.8984375" style="5" hidden="1"/>
    <col min="13819" max="13819" width="32.8984375" style="5" hidden="1"/>
    <col min="13820" max="13825" width="8.8984375" style="5" hidden="1"/>
    <col min="13826" max="13826" width="32.8984375" style="5" hidden="1"/>
    <col min="13827" max="13827" width="5.8984375" style="5" hidden="1"/>
    <col min="13828" max="13828" width="32.8984375" style="5" hidden="1"/>
    <col min="13829" max="13829" width="5.8984375" style="5" hidden="1"/>
    <col min="13830" max="14071" width="8.8984375" style="5" hidden="1"/>
    <col min="14072" max="14072" width="5.8984375" style="5" hidden="1"/>
    <col min="14073" max="14073" width="32.8984375" style="5" hidden="1"/>
    <col min="14074" max="14074" width="5.8984375" style="5" hidden="1"/>
    <col min="14075" max="14075" width="32.8984375" style="5" hidden="1"/>
    <col min="14076" max="14081" width="8.8984375" style="5" hidden="1"/>
    <col min="14082" max="14082" width="32.8984375" style="5" hidden="1"/>
    <col min="14083" max="14083" width="5.8984375" style="5" hidden="1"/>
    <col min="14084" max="14084" width="32.8984375" style="5" hidden="1"/>
    <col min="14085" max="14085" width="5.8984375" style="5" hidden="1"/>
    <col min="14086" max="14327" width="8.8984375" style="5" hidden="1"/>
    <col min="14328" max="14328" width="5.8984375" style="5" hidden="1"/>
    <col min="14329" max="14329" width="32.8984375" style="5" hidden="1"/>
    <col min="14330" max="14330" width="5.8984375" style="5" hidden="1"/>
    <col min="14331" max="14331" width="32.8984375" style="5" hidden="1"/>
    <col min="14332" max="14337" width="8.8984375" style="5" hidden="1"/>
    <col min="14338" max="14338" width="32.8984375" style="5" hidden="1"/>
    <col min="14339" max="14339" width="5.8984375" style="5" hidden="1"/>
    <col min="14340" max="14340" width="32.8984375" style="5" hidden="1"/>
    <col min="14341" max="14341" width="5.8984375" style="5" hidden="1"/>
    <col min="14342" max="14583" width="8.8984375" style="5" hidden="1"/>
    <col min="14584" max="14584" width="5.8984375" style="5" hidden="1"/>
    <col min="14585" max="14585" width="32.8984375" style="5" hidden="1"/>
    <col min="14586" max="14586" width="5.8984375" style="5" hidden="1"/>
    <col min="14587" max="14587" width="32.8984375" style="5" hidden="1"/>
    <col min="14588" max="14593" width="8.8984375" style="5" hidden="1"/>
    <col min="14594" max="14594" width="32.8984375" style="5" hidden="1"/>
    <col min="14595" max="14595" width="5.8984375" style="5" hidden="1"/>
    <col min="14596" max="14596" width="32.8984375" style="5" hidden="1"/>
    <col min="14597" max="14597" width="5.8984375" style="5" hidden="1"/>
    <col min="14598" max="14839" width="8.8984375" style="5" hidden="1"/>
    <col min="14840" max="14840" width="5.8984375" style="5" hidden="1"/>
    <col min="14841" max="14841" width="32.8984375" style="5" hidden="1"/>
    <col min="14842" max="14842" width="5.8984375" style="5" hidden="1"/>
    <col min="14843" max="14843" width="32.8984375" style="5" hidden="1"/>
    <col min="14844" max="14849" width="8.8984375" style="5" hidden="1"/>
    <col min="14850" max="14850" width="32.8984375" style="5" hidden="1"/>
    <col min="14851" max="14851" width="5.8984375" style="5" hidden="1"/>
    <col min="14852" max="14852" width="32.8984375" style="5" hidden="1"/>
    <col min="14853" max="14853" width="5.8984375" style="5" hidden="1"/>
    <col min="14854" max="15095" width="8.8984375" style="5" hidden="1"/>
    <col min="15096" max="15096" width="5.8984375" style="5" hidden="1"/>
    <col min="15097" max="15097" width="32.8984375" style="5" hidden="1"/>
    <col min="15098" max="15098" width="5.8984375" style="5" hidden="1"/>
    <col min="15099" max="15099" width="32.8984375" style="5" hidden="1"/>
    <col min="15100" max="15105" width="8.8984375" style="5" hidden="1"/>
    <col min="15106" max="15106" width="32.8984375" style="5" hidden="1"/>
    <col min="15107" max="15107" width="5.8984375" style="5" hidden="1"/>
    <col min="15108" max="15108" width="32.8984375" style="5" hidden="1"/>
    <col min="15109" max="15109" width="5.8984375" style="5" hidden="1"/>
    <col min="15110" max="15351" width="8.8984375" style="5" hidden="1"/>
    <col min="15352" max="15352" width="5.8984375" style="5" hidden="1"/>
    <col min="15353" max="15353" width="32.8984375" style="5" hidden="1"/>
    <col min="15354" max="15354" width="5.8984375" style="5" hidden="1"/>
    <col min="15355" max="15355" width="32.8984375" style="5" hidden="1"/>
    <col min="15356" max="15361" width="8.8984375" style="5" hidden="1"/>
    <col min="15362" max="15362" width="32.8984375" style="5" hidden="1"/>
    <col min="15363" max="15363" width="5.8984375" style="5" hidden="1"/>
    <col min="15364" max="15364" width="32.8984375" style="5" hidden="1"/>
    <col min="15365" max="15365" width="5.8984375" style="5" hidden="1"/>
    <col min="15366" max="15607" width="8.8984375" style="5" hidden="1"/>
    <col min="15608" max="15608" width="5.8984375" style="5" hidden="1"/>
    <col min="15609" max="15609" width="32.8984375" style="5" hidden="1"/>
    <col min="15610" max="15610" width="5.8984375" style="5" hidden="1"/>
    <col min="15611" max="15611" width="32.8984375" style="5" hidden="1"/>
    <col min="15612" max="15617" width="8.8984375" style="5" hidden="1"/>
    <col min="15618" max="15618" width="32.8984375" style="5" hidden="1"/>
    <col min="15619" max="15619" width="5.8984375" style="5" hidden="1"/>
    <col min="15620" max="15620" width="32.8984375" style="5" hidden="1"/>
    <col min="15621" max="15621" width="5.8984375" style="5" hidden="1"/>
    <col min="15622" max="15863" width="8.8984375" style="5" hidden="1"/>
    <col min="15864" max="15864" width="5.8984375" style="5" hidden="1"/>
    <col min="15865" max="15865" width="32.8984375" style="5" hidden="1"/>
    <col min="15866" max="15866" width="5.8984375" style="5" hidden="1"/>
    <col min="15867" max="15867" width="32.8984375" style="5" hidden="1"/>
    <col min="15868" max="15873" width="8.8984375" style="5" hidden="1"/>
    <col min="15874" max="15874" width="32.8984375" style="5" hidden="1"/>
    <col min="15875" max="15875" width="5.8984375" style="5" hidden="1"/>
    <col min="15876" max="15876" width="32.8984375" style="5" hidden="1"/>
    <col min="15877" max="15877" width="5.8984375" style="5" hidden="1"/>
    <col min="15878" max="16119" width="8.8984375" style="5" hidden="1"/>
    <col min="16120" max="16120" width="5.8984375" style="5" hidden="1"/>
    <col min="16121" max="16121" width="32.8984375" style="5" hidden="1"/>
    <col min="16122" max="16122" width="5.8984375" style="5" hidden="1"/>
    <col min="16123" max="16123" width="32.8984375" style="5" hidden="1"/>
    <col min="16124" max="16129" width="8.8984375" style="5" hidden="1"/>
    <col min="16130" max="16130" width="32.8984375" style="5" hidden="1"/>
    <col min="16131" max="16131" width="5.8984375" style="5" hidden="1"/>
    <col min="16132" max="16132" width="32.8984375" style="5" hidden="1"/>
    <col min="16133" max="16133" width="5.8984375" style="5" hidden="1"/>
    <col min="16134" max="16384" width="8.8984375" style="5" hidden="1"/>
  </cols>
  <sheetData>
    <row r="1" spans="1:9" ht="57.6" customHeight="1" x14ac:dyDescent="0.6"/>
    <row r="2" spans="1:9" ht="18" customHeight="1" x14ac:dyDescent="0.6">
      <c r="A2" s="154" t="s">
        <v>1604</v>
      </c>
      <c r="B2" s="17"/>
      <c r="C2" s="17"/>
      <c r="D2" s="17"/>
      <c r="E2" s="17"/>
      <c r="F2" s="17"/>
      <c r="G2" s="17"/>
      <c r="H2" s="17"/>
      <c r="I2" s="17"/>
    </row>
    <row r="3" spans="1:9" ht="18" customHeight="1" x14ac:dyDescent="0.6">
      <c r="A3" s="155" t="s">
        <v>1617</v>
      </c>
      <c r="B3" s="153"/>
      <c r="C3" s="153"/>
      <c r="D3" s="153"/>
      <c r="E3" s="153"/>
      <c r="F3" s="153"/>
      <c r="G3" s="153"/>
      <c r="H3" s="153"/>
      <c r="I3" s="153"/>
    </row>
    <row r="4" spans="1:9" ht="36" customHeight="1" x14ac:dyDescent="0.6">
      <c r="A4" s="142" t="s">
        <v>24</v>
      </c>
      <c r="B4" s="218" t="s">
        <v>25</v>
      </c>
      <c r="C4" s="24">
        <v>2020</v>
      </c>
      <c r="D4" s="24">
        <v>2021</v>
      </c>
      <c r="E4" s="24">
        <v>2022</v>
      </c>
      <c r="F4" s="24">
        <v>2023</v>
      </c>
      <c r="G4" s="24">
        <v>2024</v>
      </c>
      <c r="H4" s="217" t="s">
        <v>314</v>
      </c>
      <c r="I4" s="216" t="s">
        <v>313</v>
      </c>
    </row>
    <row r="5" spans="1:9" ht="18" customHeight="1" x14ac:dyDescent="0.6">
      <c r="A5" s="52">
        <v>1</v>
      </c>
      <c r="B5" s="53" t="s">
        <v>495</v>
      </c>
      <c r="C5" s="54">
        <v>19013.048509</v>
      </c>
      <c r="D5" s="54">
        <v>19066.781436000001</v>
      </c>
      <c r="E5" s="54">
        <v>24371.541078999999</v>
      </c>
      <c r="F5" s="54">
        <v>24907.965133000002</v>
      </c>
      <c r="G5" s="54">
        <v>27885.532768000001</v>
      </c>
      <c r="H5" s="55" t="s">
        <v>496</v>
      </c>
      <c r="I5" s="30">
        <v>1</v>
      </c>
    </row>
    <row r="6" spans="1:9" ht="18" customHeight="1" x14ac:dyDescent="0.6">
      <c r="A6" s="56">
        <v>2</v>
      </c>
      <c r="B6" s="57" t="s">
        <v>26</v>
      </c>
      <c r="C6" s="58">
        <v>34922.104078999997</v>
      </c>
      <c r="D6" s="58">
        <v>34787.271583000002</v>
      </c>
      <c r="E6" s="58">
        <v>45711.696883999997</v>
      </c>
      <c r="F6" s="58">
        <v>39251.098465000003</v>
      </c>
      <c r="G6" s="58">
        <v>40773.353500999998</v>
      </c>
      <c r="H6" s="59" t="s">
        <v>464</v>
      </c>
      <c r="I6" s="35">
        <v>2</v>
      </c>
    </row>
    <row r="7" spans="1:9" ht="18" customHeight="1" x14ac:dyDescent="0.6">
      <c r="A7" s="52">
        <v>3</v>
      </c>
      <c r="B7" s="53" t="s">
        <v>466</v>
      </c>
      <c r="C7" s="54">
        <v>3363.130944</v>
      </c>
      <c r="D7" s="54">
        <v>4670.1639450000002</v>
      </c>
      <c r="E7" s="54">
        <v>6948.0849479999997</v>
      </c>
      <c r="F7" s="54">
        <v>5581.1078200000002</v>
      </c>
      <c r="G7" s="54">
        <v>5894.4743669999998</v>
      </c>
      <c r="H7" s="55" t="s">
        <v>465</v>
      </c>
      <c r="I7" s="30">
        <v>3</v>
      </c>
    </row>
    <row r="8" spans="1:9" ht="18" customHeight="1" x14ac:dyDescent="0.6">
      <c r="A8" s="56">
        <v>4</v>
      </c>
      <c r="B8" s="57" t="s">
        <v>468</v>
      </c>
      <c r="C8" s="58">
        <v>28417.779143</v>
      </c>
      <c r="D8" s="58">
        <v>29005.225617</v>
      </c>
      <c r="E8" s="58">
        <v>35016.410180999999</v>
      </c>
      <c r="F8" s="58">
        <v>35941.075784000001</v>
      </c>
      <c r="G8" s="58">
        <v>39813.891297000002</v>
      </c>
      <c r="H8" s="59" t="s">
        <v>467</v>
      </c>
      <c r="I8" s="35">
        <v>4</v>
      </c>
    </row>
    <row r="9" spans="1:9" ht="18" customHeight="1" x14ac:dyDescent="0.6">
      <c r="A9" s="52">
        <v>5</v>
      </c>
      <c r="B9" s="53" t="s">
        <v>27</v>
      </c>
      <c r="C9" s="54">
        <v>18612.873864000001</v>
      </c>
      <c r="D9" s="54">
        <v>29301.233583000001</v>
      </c>
      <c r="E9" s="54">
        <v>55759.964022</v>
      </c>
      <c r="F9" s="54">
        <v>61579.695985999999</v>
      </c>
      <c r="G9" s="54">
        <v>53220.259484000002</v>
      </c>
      <c r="H9" s="55" t="s">
        <v>315</v>
      </c>
      <c r="I9" s="30">
        <v>5</v>
      </c>
    </row>
    <row r="10" spans="1:9" ht="18" customHeight="1" x14ac:dyDescent="0.6">
      <c r="A10" s="56">
        <v>6</v>
      </c>
      <c r="B10" s="57" t="s">
        <v>469</v>
      </c>
      <c r="C10" s="58">
        <v>53404.397121000002</v>
      </c>
      <c r="D10" s="58">
        <v>60589.868252</v>
      </c>
      <c r="E10" s="58">
        <v>71099.413409999994</v>
      </c>
      <c r="F10" s="58">
        <v>71052.186467000007</v>
      </c>
      <c r="G10" s="58">
        <v>78629.796839000002</v>
      </c>
      <c r="H10" s="59" t="s">
        <v>470</v>
      </c>
      <c r="I10" s="35">
        <v>6</v>
      </c>
    </row>
    <row r="11" spans="1:9" ht="18" customHeight="1" x14ac:dyDescent="0.6">
      <c r="A11" s="52">
        <v>7</v>
      </c>
      <c r="B11" s="53" t="s">
        <v>471</v>
      </c>
      <c r="C11" s="54">
        <v>19462.287219999998</v>
      </c>
      <c r="D11" s="54">
        <v>21805.387988999999</v>
      </c>
      <c r="E11" s="54">
        <v>26688.602126999998</v>
      </c>
      <c r="F11" s="54">
        <v>26548.026601000001</v>
      </c>
      <c r="G11" s="54">
        <v>29266.969224</v>
      </c>
      <c r="H11" s="55" t="s">
        <v>472</v>
      </c>
      <c r="I11" s="30">
        <v>7</v>
      </c>
    </row>
    <row r="12" spans="1:9" ht="18" customHeight="1" x14ac:dyDescent="0.6">
      <c r="A12" s="56">
        <v>8</v>
      </c>
      <c r="B12" s="57" t="s">
        <v>473</v>
      </c>
      <c r="C12" s="58">
        <v>1650.055971</v>
      </c>
      <c r="D12" s="58">
        <v>1757.3546919999999</v>
      </c>
      <c r="E12" s="58">
        <v>2387.7612629999999</v>
      </c>
      <c r="F12" s="58">
        <v>2527.4078610000001</v>
      </c>
      <c r="G12" s="58">
        <v>2625.6193320000002</v>
      </c>
      <c r="H12" s="59" t="s">
        <v>474</v>
      </c>
      <c r="I12" s="35">
        <v>8</v>
      </c>
    </row>
    <row r="13" spans="1:9" ht="18" customHeight="1" x14ac:dyDescent="0.6">
      <c r="A13" s="52">
        <v>9</v>
      </c>
      <c r="B13" s="53" t="s">
        <v>475</v>
      </c>
      <c r="C13" s="54">
        <v>5169.1821239999999</v>
      </c>
      <c r="D13" s="54">
        <v>5760.2658709999996</v>
      </c>
      <c r="E13" s="54">
        <v>7485.1311260000002</v>
      </c>
      <c r="F13" s="54">
        <v>6563.5659729999998</v>
      </c>
      <c r="G13" s="54">
        <v>6869.4356760000001</v>
      </c>
      <c r="H13" s="55" t="s">
        <v>476</v>
      </c>
      <c r="I13" s="30">
        <v>9</v>
      </c>
    </row>
    <row r="14" spans="1:9" ht="18" customHeight="1" x14ac:dyDescent="0.6">
      <c r="A14" s="56">
        <v>10</v>
      </c>
      <c r="B14" s="57" t="s">
        <v>477</v>
      </c>
      <c r="C14" s="58">
        <v>6547.6448689999997</v>
      </c>
      <c r="D14" s="58">
        <v>6915.9509209999997</v>
      </c>
      <c r="E14" s="58">
        <v>9628.2406740000006</v>
      </c>
      <c r="F14" s="58">
        <v>8158.513516</v>
      </c>
      <c r="G14" s="58">
        <v>8617.3823919999995</v>
      </c>
      <c r="H14" s="59" t="s">
        <v>478</v>
      </c>
      <c r="I14" s="35">
        <v>10</v>
      </c>
    </row>
    <row r="15" spans="1:9" ht="18" customHeight="1" x14ac:dyDescent="0.6">
      <c r="A15" s="52">
        <v>11</v>
      </c>
      <c r="B15" s="53" t="s">
        <v>479</v>
      </c>
      <c r="C15" s="54">
        <v>20018.080892000002</v>
      </c>
      <c r="D15" s="54">
        <v>21060.416787999999</v>
      </c>
      <c r="E15" s="54">
        <v>23942.020830000001</v>
      </c>
      <c r="F15" s="54">
        <v>24000.53125</v>
      </c>
      <c r="G15" s="54">
        <v>23610.056630999999</v>
      </c>
      <c r="H15" s="55" t="s">
        <v>480</v>
      </c>
      <c r="I15" s="30">
        <v>11</v>
      </c>
    </row>
    <row r="16" spans="1:9" ht="18" customHeight="1" x14ac:dyDescent="0.6">
      <c r="A16" s="56">
        <v>12</v>
      </c>
      <c r="B16" s="57" t="s">
        <v>481</v>
      </c>
      <c r="C16" s="58">
        <v>3023.0863009999998</v>
      </c>
      <c r="D16" s="58">
        <v>3942.5642760000001</v>
      </c>
      <c r="E16" s="58">
        <v>4444.6161499999998</v>
      </c>
      <c r="F16" s="58">
        <v>4701.3608979999999</v>
      </c>
      <c r="G16" s="58">
        <v>4882.8090069999998</v>
      </c>
      <c r="H16" s="59" t="s">
        <v>482</v>
      </c>
      <c r="I16" s="35">
        <v>12</v>
      </c>
    </row>
    <row r="17" spans="1:9" ht="18" customHeight="1" x14ac:dyDescent="0.6">
      <c r="A17" s="52">
        <v>13</v>
      </c>
      <c r="B17" s="53" t="s">
        <v>483</v>
      </c>
      <c r="C17" s="54">
        <v>8153.2454589999998</v>
      </c>
      <c r="D17" s="54">
        <v>7456.7082350000001</v>
      </c>
      <c r="E17" s="54">
        <v>8481.0390619999998</v>
      </c>
      <c r="F17" s="54">
        <v>7535.083294</v>
      </c>
      <c r="G17" s="54">
        <v>9717.0059720000008</v>
      </c>
      <c r="H17" s="55" t="s">
        <v>484</v>
      </c>
      <c r="I17" s="30">
        <v>13</v>
      </c>
    </row>
    <row r="18" spans="1:9" ht="18" customHeight="1" x14ac:dyDescent="0.6">
      <c r="A18" s="56">
        <v>14</v>
      </c>
      <c r="B18" s="57" t="s">
        <v>485</v>
      </c>
      <c r="C18" s="58">
        <v>7173.2997969999997</v>
      </c>
      <c r="D18" s="58">
        <v>20438.682839000001</v>
      </c>
      <c r="E18" s="58">
        <v>27956.980465000001</v>
      </c>
      <c r="F18" s="58">
        <v>33637.827619000003</v>
      </c>
      <c r="G18" s="58">
        <v>38626.622845999998</v>
      </c>
      <c r="H18" s="59" t="s">
        <v>486</v>
      </c>
      <c r="I18" s="35">
        <v>14</v>
      </c>
    </row>
    <row r="19" spans="1:9" ht="18" customHeight="1" x14ac:dyDescent="0.6">
      <c r="A19" s="52">
        <v>15</v>
      </c>
      <c r="B19" s="53" t="s">
        <v>28</v>
      </c>
      <c r="C19" s="54">
        <v>49600.050178999998</v>
      </c>
      <c r="D19" s="54">
        <v>53735.406045000003</v>
      </c>
      <c r="E19" s="54">
        <v>67028.598784000002</v>
      </c>
      <c r="F19" s="54">
        <v>69027.169680999999</v>
      </c>
      <c r="G19" s="54">
        <v>83462.045662999997</v>
      </c>
      <c r="H19" s="55" t="s">
        <v>487</v>
      </c>
      <c r="I19" s="30">
        <v>15</v>
      </c>
    </row>
    <row r="20" spans="1:9" ht="18" customHeight="1" x14ac:dyDescent="0.6">
      <c r="A20" s="56">
        <v>16</v>
      </c>
      <c r="B20" s="57" t="s">
        <v>488</v>
      </c>
      <c r="C20" s="58">
        <v>109093.738466</v>
      </c>
      <c r="D20" s="58">
        <v>114499.72657899999</v>
      </c>
      <c r="E20" s="58">
        <v>138266.700155</v>
      </c>
      <c r="F20" s="58">
        <v>171922.70425899999</v>
      </c>
      <c r="G20" s="58">
        <v>220863.26043600001</v>
      </c>
      <c r="H20" s="59" t="s">
        <v>489</v>
      </c>
      <c r="I20" s="35">
        <v>16</v>
      </c>
    </row>
    <row r="21" spans="1:9" ht="18" customHeight="1" x14ac:dyDescent="0.6">
      <c r="A21" s="52">
        <v>17</v>
      </c>
      <c r="B21" s="53" t="s">
        <v>29</v>
      </c>
      <c r="C21" s="54">
        <v>83009.123636000004</v>
      </c>
      <c r="D21" s="54">
        <v>86200.976123999993</v>
      </c>
      <c r="E21" s="54">
        <v>102995.90509</v>
      </c>
      <c r="F21" s="54">
        <v>118665.412413</v>
      </c>
      <c r="G21" s="54">
        <v>125138.280331</v>
      </c>
      <c r="H21" s="55" t="s">
        <v>490</v>
      </c>
      <c r="I21" s="30">
        <v>17</v>
      </c>
    </row>
    <row r="22" spans="1:9" ht="18" customHeight="1" x14ac:dyDescent="0.6">
      <c r="A22" s="56">
        <v>18</v>
      </c>
      <c r="B22" s="57" t="s">
        <v>497</v>
      </c>
      <c r="C22" s="58">
        <v>16094.427194</v>
      </c>
      <c r="D22" s="58">
        <v>15776.086149999999</v>
      </c>
      <c r="E22" s="58">
        <v>18379.182832999999</v>
      </c>
      <c r="F22" s="58">
        <v>23129.964943999999</v>
      </c>
      <c r="G22" s="58">
        <v>24652.682057999999</v>
      </c>
      <c r="H22" s="59" t="s">
        <v>491</v>
      </c>
      <c r="I22" s="35">
        <v>18</v>
      </c>
    </row>
    <row r="23" spans="1:9" ht="18" customHeight="1" x14ac:dyDescent="0.6">
      <c r="A23" s="52">
        <v>19</v>
      </c>
      <c r="B23" s="53" t="s">
        <v>247</v>
      </c>
      <c r="C23" s="54">
        <v>9529.1406910000005</v>
      </c>
      <c r="D23" s="54">
        <v>12551.01699</v>
      </c>
      <c r="E23" s="54">
        <v>8599.8669979999995</v>
      </c>
      <c r="F23" s="54">
        <v>6547.5779110000003</v>
      </c>
      <c r="G23" s="54">
        <v>8436.6337679999997</v>
      </c>
      <c r="H23" s="55" t="s">
        <v>316</v>
      </c>
      <c r="I23" s="30">
        <v>19</v>
      </c>
    </row>
    <row r="24" spans="1:9" ht="18" customHeight="1" x14ac:dyDescent="0.6">
      <c r="A24" s="56">
        <v>20</v>
      </c>
      <c r="B24" s="57" t="s">
        <v>492</v>
      </c>
      <c r="C24" s="58">
        <v>13251.889370999999</v>
      </c>
      <c r="D24" s="58">
        <v>14562.727945000001</v>
      </c>
      <c r="E24" s="58">
        <v>15953.52152</v>
      </c>
      <c r="F24" s="58">
        <v>19579.327077000002</v>
      </c>
      <c r="G24" s="58">
        <v>20486.430550000001</v>
      </c>
      <c r="H24" s="59" t="s">
        <v>317</v>
      </c>
      <c r="I24" s="35">
        <v>20</v>
      </c>
    </row>
    <row r="25" spans="1:9" ht="18" customHeight="1" x14ac:dyDescent="0.6">
      <c r="A25" s="223">
        <v>21</v>
      </c>
      <c r="B25" s="221" t="s">
        <v>493</v>
      </c>
      <c r="C25" s="224">
        <v>7982.0084399999996</v>
      </c>
      <c r="D25" s="224">
        <v>9301.3314819999996</v>
      </c>
      <c r="E25" s="224">
        <v>10892.721167</v>
      </c>
      <c r="F25" s="224">
        <v>15166.655595</v>
      </c>
      <c r="G25" s="224">
        <v>19550.988587</v>
      </c>
      <c r="H25" s="222" t="s">
        <v>494</v>
      </c>
      <c r="I25" s="225">
        <v>21</v>
      </c>
    </row>
    <row r="26" spans="1:9" ht="24" customHeight="1" x14ac:dyDescent="0.6">
      <c r="A26" s="226"/>
      <c r="B26" s="227" t="s">
        <v>30</v>
      </c>
      <c r="C26" s="228">
        <v>517490.59427</v>
      </c>
      <c r="D26" s="228">
        <v>573185.14734200004</v>
      </c>
      <c r="E26" s="228">
        <v>712037.99876800005</v>
      </c>
      <c r="F26" s="228">
        <v>776024.258547</v>
      </c>
      <c r="G26" s="228">
        <v>873023.53072899999</v>
      </c>
      <c r="H26" s="229" t="s">
        <v>318</v>
      </c>
      <c r="I26" s="230"/>
    </row>
  </sheetData>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8484-F1D4-4FDD-B99E-E1379DF4D984}">
  <sheetPr>
    <tabColor rgb="FF9BA8C2"/>
    <pageSetUpPr autoPageBreaks="0"/>
  </sheetPr>
  <dimension ref="A1:WVM31"/>
  <sheetViews>
    <sheetView showGridLines="0" rightToLeft="1" zoomScaleNormal="100" workbookViewId="0"/>
  </sheetViews>
  <sheetFormatPr defaultColWidth="0" defaultRowHeight="19.8" x14ac:dyDescent="0.6"/>
  <cols>
    <col min="1" max="1" width="4.8984375" style="5" customWidth="1"/>
    <col min="2" max="2" width="33" style="5" customWidth="1"/>
    <col min="3" max="7" width="13.8984375" style="5" customWidth="1"/>
    <col min="8" max="8" width="33" style="5" customWidth="1"/>
    <col min="9" max="9" width="4.8984375" style="5" customWidth="1"/>
    <col min="10" max="10" width="1.59765625" style="5" customWidth="1"/>
    <col min="11" max="11" width="8.8984375" style="5" hidden="1"/>
    <col min="12" max="12" width="8.8984375" style="16" hidden="1"/>
    <col min="13" max="13" width="8.8984375" style="6" hidden="1"/>
    <col min="14" max="247" width="8.8984375" style="5" hidden="1"/>
    <col min="248" max="248" width="5.8984375" style="5" hidden="1"/>
    <col min="249" max="249" width="32.8984375" style="5" hidden="1"/>
    <col min="250" max="250" width="5.8984375" style="5" hidden="1"/>
    <col min="251" max="251" width="32.8984375" style="5" hidden="1"/>
    <col min="252" max="257" width="8.8984375" style="5" hidden="1"/>
    <col min="258" max="258" width="32.8984375" style="5" hidden="1"/>
    <col min="259" max="259" width="5.8984375" style="5" hidden="1"/>
    <col min="260" max="260" width="32.8984375" style="5" hidden="1"/>
    <col min="261" max="261" width="5.8984375" style="5" hidden="1"/>
    <col min="262" max="503" width="8.8984375" style="5" hidden="1"/>
    <col min="504" max="504" width="5.8984375" style="5" hidden="1"/>
    <col min="505" max="505" width="32.8984375" style="5" hidden="1"/>
    <col min="506" max="506" width="5.8984375" style="5" hidden="1"/>
    <col min="507" max="507" width="32.8984375" style="5" hidden="1"/>
    <col min="508" max="513" width="8.8984375" style="5" hidden="1"/>
    <col min="514" max="514" width="32.8984375" style="5" hidden="1"/>
    <col min="515" max="515" width="5.8984375" style="5" hidden="1"/>
    <col min="516" max="516" width="32.8984375" style="5" hidden="1"/>
    <col min="517" max="517" width="5.8984375" style="5" hidden="1"/>
    <col min="518" max="759" width="8.8984375" style="5" hidden="1"/>
    <col min="760" max="760" width="5.8984375" style="5" hidden="1"/>
    <col min="761" max="761" width="32.8984375" style="5" hidden="1"/>
    <col min="762" max="762" width="5.8984375" style="5" hidden="1"/>
    <col min="763" max="763" width="32.8984375" style="5" hidden="1"/>
    <col min="764" max="769" width="8.8984375" style="5" hidden="1"/>
    <col min="770" max="770" width="32.8984375" style="5" hidden="1"/>
    <col min="771" max="771" width="5.8984375" style="5" hidden="1"/>
    <col min="772" max="772" width="32.8984375" style="5" hidden="1"/>
    <col min="773" max="773" width="5.8984375" style="5" hidden="1"/>
    <col min="774" max="1015" width="8.8984375" style="5" hidden="1"/>
    <col min="1016" max="1016" width="5.8984375" style="5" hidden="1"/>
    <col min="1017" max="1017" width="32.8984375" style="5" hidden="1"/>
    <col min="1018" max="1018" width="5.8984375" style="5" hidden="1"/>
    <col min="1019" max="1019" width="32.8984375" style="5" hidden="1"/>
    <col min="1020" max="1025" width="8.8984375" style="5" hidden="1"/>
    <col min="1026" max="1026" width="32.8984375" style="5" hidden="1"/>
    <col min="1027" max="1027" width="5.8984375" style="5" hidden="1"/>
    <col min="1028" max="1028" width="32.8984375" style="5" hidden="1"/>
    <col min="1029" max="1029" width="5.8984375" style="5" hidden="1"/>
    <col min="1030" max="1271" width="8.8984375" style="5" hidden="1"/>
    <col min="1272" max="1272" width="5.8984375" style="5" hidden="1"/>
    <col min="1273" max="1273" width="32.8984375" style="5" hidden="1"/>
    <col min="1274" max="1274" width="5.8984375" style="5" hidden="1"/>
    <col min="1275" max="1275" width="32.8984375" style="5" hidden="1"/>
    <col min="1276" max="1281" width="8.8984375" style="5" hidden="1"/>
    <col min="1282" max="1282" width="32.8984375" style="5" hidden="1"/>
    <col min="1283" max="1283" width="5.8984375" style="5" hidden="1"/>
    <col min="1284" max="1284" width="32.8984375" style="5" hidden="1"/>
    <col min="1285" max="1285" width="5.8984375" style="5" hidden="1"/>
    <col min="1286" max="1527" width="8.8984375" style="5" hidden="1"/>
    <col min="1528" max="1528" width="5.8984375" style="5" hidden="1"/>
    <col min="1529" max="1529" width="32.8984375" style="5" hidden="1"/>
    <col min="1530" max="1530" width="5.8984375" style="5" hidden="1"/>
    <col min="1531" max="1531" width="32.8984375" style="5" hidden="1"/>
    <col min="1532" max="1537" width="8.8984375" style="5" hidden="1"/>
    <col min="1538" max="1538" width="32.8984375" style="5" hidden="1"/>
    <col min="1539" max="1539" width="5.8984375" style="5" hidden="1"/>
    <col min="1540" max="1540" width="32.8984375" style="5" hidden="1"/>
    <col min="1541" max="1541" width="5.8984375" style="5" hidden="1"/>
    <col min="1542" max="1783" width="8.8984375" style="5" hidden="1"/>
    <col min="1784" max="1784" width="5.8984375" style="5" hidden="1"/>
    <col min="1785" max="1785" width="32.8984375" style="5" hidden="1"/>
    <col min="1786" max="1786" width="5.8984375" style="5" hidden="1"/>
    <col min="1787" max="1787" width="32.8984375" style="5" hidden="1"/>
    <col min="1788" max="1793" width="8.8984375" style="5" hidden="1"/>
    <col min="1794" max="1794" width="32.8984375" style="5" hidden="1"/>
    <col min="1795" max="1795" width="5.8984375" style="5" hidden="1"/>
    <col min="1796" max="1796" width="32.8984375" style="5" hidden="1"/>
    <col min="1797" max="1797" width="5.8984375" style="5" hidden="1"/>
    <col min="1798" max="2039" width="8.8984375" style="5" hidden="1"/>
    <col min="2040" max="2040" width="5.8984375" style="5" hidden="1"/>
    <col min="2041" max="2041" width="32.8984375" style="5" hidden="1"/>
    <col min="2042" max="2042" width="5.8984375" style="5" hidden="1"/>
    <col min="2043" max="2043" width="32.8984375" style="5" hidden="1"/>
    <col min="2044" max="2049" width="8.8984375" style="5" hidden="1"/>
    <col min="2050" max="2050" width="32.8984375" style="5" hidden="1"/>
    <col min="2051" max="2051" width="5.8984375" style="5" hidden="1"/>
    <col min="2052" max="2052" width="32.8984375" style="5" hidden="1"/>
    <col min="2053" max="2053" width="5.8984375" style="5" hidden="1"/>
    <col min="2054" max="2295" width="8.8984375" style="5" hidden="1"/>
    <col min="2296" max="2296" width="5.8984375" style="5" hidden="1"/>
    <col min="2297" max="2297" width="32.8984375" style="5" hidden="1"/>
    <col min="2298" max="2298" width="5.8984375" style="5" hidden="1"/>
    <col min="2299" max="2299" width="32.8984375" style="5" hidden="1"/>
    <col min="2300" max="2305" width="8.8984375" style="5" hidden="1"/>
    <col min="2306" max="2306" width="32.8984375" style="5" hidden="1"/>
    <col min="2307" max="2307" width="5.8984375" style="5" hidden="1"/>
    <col min="2308" max="2308" width="32.8984375" style="5" hidden="1"/>
    <col min="2309" max="2309" width="5.8984375" style="5" hidden="1"/>
    <col min="2310" max="2551" width="8.8984375" style="5" hidden="1"/>
    <col min="2552" max="2552" width="5.8984375" style="5" hidden="1"/>
    <col min="2553" max="2553" width="32.8984375" style="5" hidden="1"/>
    <col min="2554" max="2554" width="5.8984375" style="5" hidden="1"/>
    <col min="2555" max="2555" width="32.8984375" style="5" hidden="1"/>
    <col min="2556" max="2561" width="8.8984375" style="5" hidden="1"/>
    <col min="2562" max="2562" width="32.8984375" style="5" hidden="1"/>
    <col min="2563" max="2563" width="5.8984375" style="5" hidden="1"/>
    <col min="2564" max="2564" width="32.8984375" style="5" hidden="1"/>
    <col min="2565" max="2565" width="5.8984375" style="5" hidden="1"/>
    <col min="2566" max="2807" width="8.8984375" style="5" hidden="1"/>
    <col min="2808" max="2808" width="5.8984375" style="5" hidden="1"/>
    <col min="2809" max="2809" width="32.8984375" style="5" hidden="1"/>
    <col min="2810" max="2810" width="5.8984375" style="5" hidden="1"/>
    <col min="2811" max="2811" width="32.8984375" style="5" hidden="1"/>
    <col min="2812" max="2817" width="8.8984375" style="5" hidden="1"/>
    <col min="2818" max="2818" width="32.8984375" style="5" hidden="1"/>
    <col min="2819" max="2819" width="5.8984375" style="5" hidden="1"/>
    <col min="2820" max="2820" width="32.8984375" style="5" hidden="1"/>
    <col min="2821" max="2821" width="5.8984375" style="5" hidden="1"/>
    <col min="2822" max="3063" width="8.8984375" style="5" hidden="1"/>
    <col min="3064" max="3064" width="5.8984375" style="5" hidden="1"/>
    <col min="3065" max="3065" width="32.8984375" style="5" hidden="1"/>
    <col min="3066" max="3066" width="5.8984375" style="5" hidden="1"/>
    <col min="3067" max="3067" width="32.8984375" style="5" hidden="1"/>
    <col min="3068" max="3073" width="8.8984375" style="5" hidden="1"/>
    <col min="3074" max="3074" width="32.8984375" style="5" hidden="1"/>
    <col min="3075" max="3075" width="5.8984375" style="5" hidden="1"/>
    <col min="3076" max="3076" width="32.8984375" style="5" hidden="1"/>
    <col min="3077" max="3077" width="5.8984375" style="5" hidden="1"/>
    <col min="3078" max="3319" width="8.8984375" style="5" hidden="1"/>
    <col min="3320" max="3320" width="5.8984375" style="5" hidden="1"/>
    <col min="3321" max="3321" width="32.8984375" style="5" hidden="1"/>
    <col min="3322" max="3322" width="5.8984375" style="5" hidden="1"/>
    <col min="3323" max="3323" width="32.8984375" style="5" hidden="1"/>
    <col min="3324" max="3329" width="8.8984375" style="5" hidden="1"/>
    <col min="3330" max="3330" width="32.8984375" style="5" hidden="1"/>
    <col min="3331" max="3331" width="5.8984375" style="5" hidden="1"/>
    <col min="3332" max="3332" width="32.8984375" style="5" hidden="1"/>
    <col min="3333" max="3333" width="5.8984375" style="5" hidden="1"/>
    <col min="3334" max="3575" width="8.8984375" style="5" hidden="1"/>
    <col min="3576" max="3576" width="5.8984375" style="5" hidden="1"/>
    <col min="3577" max="3577" width="32.8984375" style="5" hidden="1"/>
    <col min="3578" max="3578" width="5.8984375" style="5" hidden="1"/>
    <col min="3579" max="3579" width="32.8984375" style="5" hidden="1"/>
    <col min="3580" max="3585" width="8.8984375" style="5" hidden="1"/>
    <col min="3586" max="3586" width="32.8984375" style="5" hidden="1"/>
    <col min="3587" max="3587" width="5.8984375" style="5" hidden="1"/>
    <col min="3588" max="3588" width="32.8984375" style="5" hidden="1"/>
    <col min="3589" max="3589" width="5.8984375" style="5" hidden="1"/>
    <col min="3590" max="3831" width="8.8984375" style="5" hidden="1"/>
    <col min="3832" max="3832" width="5.8984375" style="5" hidden="1"/>
    <col min="3833" max="3833" width="32.8984375" style="5" hidden="1"/>
    <col min="3834" max="3834" width="5.8984375" style="5" hidden="1"/>
    <col min="3835" max="3835" width="32.8984375" style="5" hidden="1"/>
    <col min="3836" max="3841" width="8.8984375" style="5" hidden="1"/>
    <col min="3842" max="3842" width="32.8984375" style="5" hidden="1"/>
    <col min="3843" max="3843" width="5.8984375" style="5" hidden="1"/>
    <col min="3844" max="3844" width="32.8984375" style="5" hidden="1"/>
    <col min="3845" max="3845" width="5.8984375" style="5" hidden="1"/>
    <col min="3846" max="4087" width="8.8984375" style="5" hidden="1"/>
    <col min="4088" max="4088" width="5.8984375" style="5" hidden="1"/>
    <col min="4089" max="4089" width="32.8984375" style="5" hidden="1"/>
    <col min="4090" max="4090" width="5.8984375" style="5" hidden="1"/>
    <col min="4091" max="4091" width="32.8984375" style="5" hidden="1"/>
    <col min="4092" max="4097" width="8.8984375" style="5" hidden="1"/>
    <col min="4098" max="4098" width="32.8984375" style="5" hidden="1"/>
    <col min="4099" max="4099" width="5.8984375" style="5" hidden="1"/>
    <col min="4100" max="4100" width="32.8984375" style="5" hidden="1"/>
    <col min="4101" max="4101" width="5.8984375" style="5" hidden="1"/>
    <col min="4102" max="4343" width="8.8984375" style="5" hidden="1"/>
    <col min="4344" max="4344" width="5.8984375" style="5" hidden="1"/>
    <col min="4345" max="4345" width="32.8984375" style="5" hidden="1"/>
    <col min="4346" max="4346" width="5.8984375" style="5" hidden="1"/>
    <col min="4347" max="4347" width="32.8984375" style="5" hidden="1"/>
    <col min="4348" max="4353" width="8.8984375" style="5" hidden="1"/>
    <col min="4354" max="4354" width="32.8984375" style="5" hidden="1"/>
    <col min="4355" max="4355" width="5.8984375" style="5" hidden="1"/>
    <col min="4356" max="4356" width="32.8984375" style="5" hidden="1"/>
    <col min="4357" max="4357" width="5.8984375" style="5" hidden="1"/>
    <col min="4358" max="4599" width="8.8984375" style="5" hidden="1"/>
    <col min="4600" max="4600" width="5.8984375" style="5" hidden="1"/>
    <col min="4601" max="4601" width="32.8984375" style="5" hidden="1"/>
    <col min="4602" max="4602" width="5.8984375" style="5" hidden="1"/>
    <col min="4603" max="4603" width="32.8984375" style="5" hidden="1"/>
    <col min="4604" max="4609" width="8.8984375" style="5" hidden="1"/>
    <col min="4610" max="4610" width="32.8984375" style="5" hidden="1"/>
    <col min="4611" max="4611" width="5.8984375" style="5" hidden="1"/>
    <col min="4612" max="4612" width="32.8984375" style="5" hidden="1"/>
    <col min="4613" max="4613" width="5.8984375" style="5" hidden="1"/>
    <col min="4614" max="4855" width="8.8984375" style="5" hidden="1"/>
    <col min="4856" max="4856" width="5.8984375" style="5" hidden="1"/>
    <col min="4857" max="4857" width="32.8984375" style="5" hidden="1"/>
    <col min="4858" max="4858" width="5.8984375" style="5" hidden="1"/>
    <col min="4859" max="4859" width="32.8984375" style="5" hidden="1"/>
    <col min="4860" max="4865" width="8.8984375" style="5" hidden="1"/>
    <col min="4866" max="4866" width="32.8984375" style="5" hidden="1"/>
    <col min="4867" max="4867" width="5.8984375" style="5" hidden="1"/>
    <col min="4868" max="4868" width="32.8984375" style="5" hidden="1"/>
    <col min="4869" max="4869" width="5.8984375" style="5" hidden="1"/>
    <col min="4870" max="5111" width="8.8984375" style="5" hidden="1"/>
    <col min="5112" max="5112" width="5.8984375" style="5" hidden="1"/>
    <col min="5113" max="5113" width="32.8984375" style="5" hidden="1"/>
    <col min="5114" max="5114" width="5.8984375" style="5" hidden="1"/>
    <col min="5115" max="5115" width="32.8984375" style="5" hidden="1"/>
    <col min="5116" max="5121" width="8.8984375" style="5" hidden="1"/>
    <col min="5122" max="5122" width="32.8984375" style="5" hidden="1"/>
    <col min="5123" max="5123" width="5.8984375" style="5" hidden="1"/>
    <col min="5124" max="5124" width="32.8984375" style="5" hidden="1"/>
    <col min="5125" max="5125" width="5.8984375" style="5" hidden="1"/>
    <col min="5126" max="5367" width="8.8984375" style="5" hidden="1"/>
    <col min="5368" max="5368" width="5.8984375" style="5" hidden="1"/>
    <col min="5369" max="5369" width="32.8984375" style="5" hidden="1"/>
    <col min="5370" max="5370" width="5.8984375" style="5" hidden="1"/>
    <col min="5371" max="5371" width="32.8984375" style="5" hidden="1"/>
    <col min="5372" max="5377" width="8.8984375" style="5" hidden="1"/>
    <col min="5378" max="5378" width="32.8984375" style="5" hidden="1"/>
    <col min="5379" max="5379" width="5.8984375" style="5" hidden="1"/>
    <col min="5380" max="5380" width="32.8984375" style="5" hidden="1"/>
    <col min="5381" max="5381" width="5.8984375" style="5" hidden="1"/>
    <col min="5382" max="5623" width="8.8984375" style="5" hidden="1"/>
    <col min="5624" max="5624" width="5.8984375" style="5" hidden="1"/>
    <col min="5625" max="5625" width="32.8984375" style="5" hidden="1"/>
    <col min="5626" max="5626" width="5.8984375" style="5" hidden="1"/>
    <col min="5627" max="5627" width="32.8984375" style="5" hidden="1"/>
    <col min="5628" max="5633" width="8.8984375" style="5" hidden="1"/>
    <col min="5634" max="5634" width="32.8984375" style="5" hidden="1"/>
    <col min="5635" max="5635" width="5.8984375" style="5" hidden="1"/>
    <col min="5636" max="5636" width="32.8984375" style="5" hidden="1"/>
    <col min="5637" max="5637" width="5.8984375" style="5" hidden="1"/>
    <col min="5638" max="5879" width="8.8984375" style="5" hidden="1"/>
    <col min="5880" max="5880" width="5.8984375" style="5" hidden="1"/>
    <col min="5881" max="5881" width="32.8984375" style="5" hidden="1"/>
    <col min="5882" max="5882" width="5.8984375" style="5" hidden="1"/>
    <col min="5883" max="5883" width="32.8984375" style="5" hidden="1"/>
    <col min="5884" max="5889" width="8.8984375" style="5" hidden="1"/>
    <col min="5890" max="5890" width="32.8984375" style="5" hidden="1"/>
    <col min="5891" max="5891" width="5.8984375" style="5" hidden="1"/>
    <col min="5892" max="5892" width="32.8984375" style="5" hidden="1"/>
    <col min="5893" max="5893" width="5.8984375" style="5" hidden="1"/>
    <col min="5894" max="6135" width="8.8984375" style="5" hidden="1"/>
    <col min="6136" max="6136" width="5.8984375" style="5" hidden="1"/>
    <col min="6137" max="6137" width="32.8984375" style="5" hidden="1"/>
    <col min="6138" max="6138" width="5.8984375" style="5" hidden="1"/>
    <col min="6139" max="6139" width="32.8984375" style="5" hidden="1"/>
    <col min="6140" max="6145" width="8.8984375" style="5" hidden="1"/>
    <col min="6146" max="6146" width="32.8984375" style="5" hidden="1"/>
    <col min="6147" max="6147" width="5.8984375" style="5" hidden="1"/>
    <col min="6148" max="6148" width="32.8984375" style="5" hidden="1"/>
    <col min="6149" max="6149" width="5.8984375" style="5" hidden="1"/>
    <col min="6150" max="6391" width="8.8984375" style="5" hidden="1"/>
    <col min="6392" max="6392" width="5.8984375" style="5" hidden="1"/>
    <col min="6393" max="6393" width="32.8984375" style="5" hidden="1"/>
    <col min="6394" max="6394" width="5.8984375" style="5" hidden="1"/>
    <col min="6395" max="6395" width="32.8984375" style="5" hidden="1"/>
    <col min="6396" max="6401" width="8.8984375" style="5" hidden="1"/>
    <col min="6402" max="6402" width="32.8984375" style="5" hidden="1"/>
    <col min="6403" max="6403" width="5.8984375" style="5" hidden="1"/>
    <col min="6404" max="6404" width="32.8984375" style="5" hidden="1"/>
    <col min="6405" max="6405" width="5.8984375" style="5" hidden="1"/>
    <col min="6406" max="6647" width="8.8984375" style="5" hidden="1"/>
    <col min="6648" max="6648" width="5.8984375" style="5" hidden="1"/>
    <col min="6649" max="6649" width="32.8984375" style="5" hidden="1"/>
    <col min="6650" max="6650" width="5.8984375" style="5" hidden="1"/>
    <col min="6651" max="6651" width="32.8984375" style="5" hidden="1"/>
    <col min="6652" max="6657" width="8.8984375" style="5" hidden="1"/>
    <col min="6658" max="6658" width="32.8984375" style="5" hidden="1"/>
    <col min="6659" max="6659" width="5.8984375" style="5" hidden="1"/>
    <col min="6660" max="6660" width="32.8984375" style="5" hidden="1"/>
    <col min="6661" max="6661" width="5.8984375" style="5" hidden="1"/>
    <col min="6662" max="6903" width="8.8984375" style="5" hidden="1"/>
    <col min="6904" max="6904" width="5.8984375" style="5" hidden="1"/>
    <col min="6905" max="6905" width="32.8984375" style="5" hidden="1"/>
    <col min="6906" max="6906" width="5.8984375" style="5" hidden="1"/>
    <col min="6907" max="6907" width="32.8984375" style="5" hidden="1"/>
    <col min="6908" max="6913" width="8.8984375" style="5" hidden="1"/>
    <col min="6914" max="6914" width="32.8984375" style="5" hidden="1"/>
    <col min="6915" max="6915" width="5.8984375" style="5" hidden="1"/>
    <col min="6916" max="6916" width="32.8984375" style="5" hidden="1"/>
    <col min="6917" max="6917" width="5.8984375" style="5" hidden="1"/>
    <col min="6918" max="7159" width="8.8984375" style="5" hidden="1"/>
    <col min="7160" max="7160" width="5.8984375" style="5" hidden="1"/>
    <col min="7161" max="7161" width="32.8984375" style="5" hidden="1"/>
    <col min="7162" max="7162" width="5.8984375" style="5" hidden="1"/>
    <col min="7163" max="7163" width="32.8984375" style="5" hidden="1"/>
    <col min="7164" max="7169" width="8.8984375" style="5" hidden="1"/>
    <col min="7170" max="7170" width="32.8984375" style="5" hidden="1"/>
    <col min="7171" max="7171" width="5.8984375" style="5" hidden="1"/>
    <col min="7172" max="7172" width="32.8984375" style="5" hidden="1"/>
    <col min="7173" max="7173" width="5.8984375" style="5" hidden="1"/>
    <col min="7174" max="7415" width="8.8984375" style="5" hidden="1"/>
    <col min="7416" max="7416" width="5.8984375" style="5" hidden="1"/>
    <col min="7417" max="7417" width="32.8984375" style="5" hidden="1"/>
    <col min="7418" max="7418" width="5.8984375" style="5" hidden="1"/>
    <col min="7419" max="7419" width="32.8984375" style="5" hidden="1"/>
    <col min="7420" max="7425" width="8.8984375" style="5" hidden="1"/>
    <col min="7426" max="7426" width="32.8984375" style="5" hidden="1"/>
    <col min="7427" max="7427" width="5.8984375" style="5" hidden="1"/>
    <col min="7428" max="7428" width="32.8984375" style="5" hidden="1"/>
    <col min="7429" max="7429" width="5.8984375" style="5" hidden="1"/>
    <col min="7430" max="7671" width="8.8984375" style="5" hidden="1"/>
    <col min="7672" max="7672" width="5.8984375" style="5" hidden="1"/>
    <col min="7673" max="7673" width="32.8984375" style="5" hidden="1"/>
    <col min="7674" max="7674" width="5.8984375" style="5" hidden="1"/>
    <col min="7675" max="7675" width="32.8984375" style="5" hidden="1"/>
    <col min="7676" max="7681" width="8.8984375" style="5" hidden="1"/>
    <col min="7682" max="7682" width="32.8984375" style="5" hidden="1"/>
    <col min="7683" max="7683" width="5.8984375" style="5" hidden="1"/>
    <col min="7684" max="7684" width="32.8984375" style="5" hidden="1"/>
    <col min="7685" max="7685" width="5.8984375" style="5" hidden="1"/>
    <col min="7686" max="7927" width="8.8984375" style="5" hidden="1"/>
    <col min="7928" max="7928" width="5.8984375" style="5" hidden="1"/>
    <col min="7929" max="7929" width="32.8984375" style="5" hidden="1"/>
    <col min="7930" max="7930" width="5.8984375" style="5" hidden="1"/>
    <col min="7931" max="7931" width="32.8984375" style="5" hidden="1"/>
    <col min="7932" max="7937" width="8.8984375" style="5" hidden="1"/>
    <col min="7938" max="7938" width="32.8984375" style="5" hidden="1"/>
    <col min="7939" max="7939" width="5.8984375" style="5" hidden="1"/>
    <col min="7940" max="7940" width="32.8984375" style="5" hidden="1"/>
    <col min="7941" max="7941" width="5.8984375" style="5" hidden="1"/>
    <col min="7942" max="8183" width="8.8984375" style="5" hidden="1"/>
    <col min="8184" max="8184" width="5.8984375" style="5" hidden="1"/>
    <col min="8185" max="8185" width="32.8984375" style="5" hidden="1"/>
    <col min="8186" max="8186" width="5.8984375" style="5" hidden="1"/>
    <col min="8187" max="8187" width="32.8984375" style="5" hidden="1"/>
    <col min="8188" max="8193" width="8.8984375" style="5" hidden="1"/>
    <col min="8194" max="8194" width="32.8984375" style="5" hidden="1"/>
    <col min="8195" max="8195" width="5.8984375" style="5" hidden="1"/>
    <col min="8196" max="8196" width="32.8984375" style="5" hidden="1"/>
    <col min="8197" max="8197" width="5.8984375" style="5" hidden="1"/>
    <col min="8198" max="8439" width="8.8984375" style="5" hidden="1"/>
    <col min="8440" max="8440" width="5.8984375" style="5" hidden="1"/>
    <col min="8441" max="8441" width="32.8984375" style="5" hidden="1"/>
    <col min="8442" max="8442" width="5.8984375" style="5" hidden="1"/>
    <col min="8443" max="8443" width="32.8984375" style="5" hidden="1"/>
    <col min="8444" max="8449" width="8.8984375" style="5" hidden="1"/>
    <col min="8450" max="8450" width="32.8984375" style="5" hidden="1"/>
    <col min="8451" max="8451" width="5.8984375" style="5" hidden="1"/>
    <col min="8452" max="8452" width="32.8984375" style="5" hidden="1"/>
    <col min="8453" max="8453" width="5.8984375" style="5" hidden="1"/>
    <col min="8454" max="8695" width="8.8984375" style="5" hidden="1"/>
    <col min="8696" max="8696" width="5.8984375" style="5" hidden="1"/>
    <col min="8697" max="8697" width="32.8984375" style="5" hidden="1"/>
    <col min="8698" max="8698" width="5.8984375" style="5" hidden="1"/>
    <col min="8699" max="8699" width="32.8984375" style="5" hidden="1"/>
    <col min="8700" max="8705" width="8.8984375" style="5" hidden="1"/>
    <col min="8706" max="8706" width="32.8984375" style="5" hidden="1"/>
    <col min="8707" max="8707" width="5.8984375" style="5" hidden="1"/>
    <col min="8708" max="8708" width="32.8984375" style="5" hidden="1"/>
    <col min="8709" max="8709" width="5.8984375" style="5" hidden="1"/>
    <col min="8710" max="8951" width="8.8984375" style="5" hidden="1"/>
    <col min="8952" max="8952" width="5.8984375" style="5" hidden="1"/>
    <col min="8953" max="8953" width="32.8984375" style="5" hidden="1"/>
    <col min="8954" max="8954" width="5.8984375" style="5" hidden="1"/>
    <col min="8955" max="8955" width="32.8984375" style="5" hidden="1"/>
    <col min="8956" max="8961" width="8.8984375" style="5" hidden="1"/>
    <col min="8962" max="8962" width="32.8984375" style="5" hidden="1"/>
    <col min="8963" max="8963" width="5.8984375" style="5" hidden="1"/>
    <col min="8964" max="8964" width="32.8984375" style="5" hidden="1"/>
    <col min="8965" max="8965" width="5.8984375" style="5" hidden="1"/>
    <col min="8966" max="9207" width="8.8984375" style="5" hidden="1"/>
    <col min="9208" max="9208" width="5.8984375" style="5" hidden="1"/>
    <col min="9209" max="9209" width="32.8984375" style="5" hidden="1"/>
    <col min="9210" max="9210" width="5.8984375" style="5" hidden="1"/>
    <col min="9211" max="9211" width="32.8984375" style="5" hidden="1"/>
    <col min="9212" max="9217" width="8.8984375" style="5" hidden="1"/>
    <col min="9218" max="9218" width="32.8984375" style="5" hidden="1"/>
    <col min="9219" max="9219" width="5.8984375" style="5" hidden="1"/>
    <col min="9220" max="9220" width="32.8984375" style="5" hidden="1"/>
    <col min="9221" max="9221" width="5.8984375" style="5" hidden="1"/>
    <col min="9222" max="9463" width="8.8984375" style="5" hidden="1"/>
    <col min="9464" max="9464" width="5.8984375" style="5" hidden="1"/>
    <col min="9465" max="9465" width="32.8984375" style="5" hidden="1"/>
    <col min="9466" max="9466" width="5.8984375" style="5" hidden="1"/>
    <col min="9467" max="9467" width="32.8984375" style="5" hidden="1"/>
    <col min="9468" max="9473" width="8.8984375" style="5" hidden="1"/>
    <col min="9474" max="9474" width="32.8984375" style="5" hidden="1"/>
    <col min="9475" max="9475" width="5.8984375" style="5" hidden="1"/>
    <col min="9476" max="9476" width="32.8984375" style="5" hidden="1"/>
    <col min="9477" max="9477" width="5.8984375" style="5" hidden="1"/>
    <col min="9478" max="9719" width="8.8984375" style="5" hidden="1"/>
    <col min="9720" max="9720" width="5.8984375" style="5" hidden="1"/>
    <col min="9721" max="9721" width="32.8984375" style="5" hidden="1"/>
    <col min="9722" max="9722" width="5.8984375" style="5" hidden="1"/>
    <col min="9723" max="9723" width="32.8984375" style="5" hidden="1"/>
    <col min="9724" max="9729" width="8.8984375" style="5" hidden="1"/>
    <col min="9730" max="9730" width="32.8984375" style="5" hidden="1"/>
    <col min="9731" max="9731" width="5.8984375" style="5" hidden="1"/>
    <col min="9732" max="9732" width="32.8984375" style="5" hidden="1"/>
    <col min="9733" max="9733" width="5.8984375" style="5" hidden="1"/>
    <col min="9734" max="9975" width="8.8984375" style="5" hidden="1"/>
    <col min="9976" max="9976" width="5.8984375" style="5" hidden="1"/>
    <col min="9977" max="9977" width="32.8984375" style="5" hidden="1"/>
    <col min="9978" max="9978" width="5.8984375" style="5" hidden="1"/>
    <col min="9979" max="9979" width="32.8984375" style="5" hidden="1"/>
    <col min="9980" max="9985" width="8.8984375" style="5" hidden="1"/>
    <col min="9986" max="9986" width="32.8984375" style="5" hidden="1"/>
    <col min="9987" max="9987" width="5.8984375" style="5" hidden="1"/>
    <col min="9988" max="9988" width="32.8984375" style="5" hidden="1"/>
    <col min="9989" max="9989" width="5.8984375" style="5" hidden="1"/>
    <col min="9990" max="10231" width="8.8984375" style="5" hidden="1"/>
    <col min="10232" max="10232" width="5.8984375" style="5" hidden="1"/>
    <col min="10233" max="10233" width="32.8984375" style="5" hidden="1"/>
    <col min="10234" max="10234" width="5.8984375" style="5" hidden="1"/>
    <col min="10235" max="10235" width="32.8984375" style="5" hidden="1"/>
    <col min="10236" max="10241" width="8.8984375" style="5" hidden="1"/>
    <col min="10242" max="10242" width="32.8984375" style="5" hidden="1"/>
    <col min="10243" max="10243" width="5.8984375" style="5" hidden="1"/>
    <col min="10244" max="10244" width="32.8984375" style="5" hidden="1"/>
    <col min="10245" max="10245" width="5.8984375" style="5" hidden="1"/>
    <col min="10246" max="10487" width="8.8984375" style="5" hidden="1"/>
    <col min="10488" max="10488" width="5.8984375" style="5" hidden="1"/>
    <col min="10489" max="10489" width="32.8984375" style="5" hidden="1"/>
    <col min="10490" max="10490" width="5.8984375" style="5" hidden="1"/>
    <col min="10491" max="10491" width="32.8984375" style="5" hidden="1"/>
    <col min="10492" max="10497" width="8.8984375" style="5" hidden="1"/>
    <col min="10498" max="10498" width="32.8984375" style="5" hidden="1"/>
    <col min="10499" max="10499" width="5.8984375" style="5" hidden="1"/>
    <col min="10500" max="10500" width="32.8984375" style="5" hidden="1"/>
    <col min="10501" max="10501" width="5.8984375" style="5" hidden="1"/>
    <col min="10502" max="10743" width="8.8984375" style="5" hidden="1"/>
    <col min="10744" max="10744" width="5.8984375" style="5" hidden="1"/>
    <col min="10745" max="10745" width="32.8984375" style="5" hidden="1"/>
    <col min="10746" max="10746" width="5.8984375" style="5" hidden="1"/>
    <col min="10747" max="10747" width="32.8984375" style="5" hidden="1"/>
    <col min="10748" max="10753" width="8.8984375" style="5" hidden="1"/>
    <col min="10754" max="10754" width="32.8984375" style="5" hidden="1"/>
    <col min="10755" max="10755" width="5.8984375" style="5" hidden="1"/>
    <col min="10756" max="10756" width="32.8984375" style="5" hidden="1"/>
    <col min="10757" max="10757" width="5.8984375" style="5" hidden="1"/>
    <col min="10758" max="10999" width="8.8984375" style="5" hidden="1"/>
    <col min="11000" max="11000" width="5.8984375" style="5" hidden="1"/>
    <col min="11001" max="11001" width="32.8984375" style="5" hidden="1"/>
    <col min="11002" max="11002" width="5.8984375" style="5" hidden="1"/>
    <col min="11003" max="11003" width="32.8984375" style="5" hidden="1"/>
    <col min="11004" max="11009" width="8.8984375" style="5" hidden="1"/>
    <col min="11010" max="11010" width="32.8984375" style="5" hidden="1"/>
    <col min="11011" max="11011" width="5.8984375" style="5" hidden="1"/>
    <col min="11012" max="11012" width="32.8984375" style="5" hidden="1"/>
    <col min="11013" max="11013" width="5.8984375" style="5" hidden="1"/>
    <col min="11014" max="11255" width="8.8984375" style="5" hidden="1"/>
    <col min="11256" max="11256" width="5.8984375" style="5" hidden="1"/>
    <col min="11257" max="11257" width="32.8984375" style="5" hidden="1"/>
    <col min="11258" max="11258" width="5.8984375" style="5" hidden="1"/>
    <col min="11259" max="11259" width="32.8984375" style="5" hidden="1"/>
    <col min="11260" max="11265" width="8.8984375" style="5" hidden="1"/>
    <col min="11266" max="11266" width="32.8984375" style="5" hidden="1"/>
    <col min="11267" max="11267" width="5.8984375" style="5" hidden="1"/>
    <col min="11268" max="11268" width="32.8984375" style="5" hidden="1"/>
    <col min="11269" max="11269" width="5.8984375" style="5" hidden="1"/>
    <col min="11270" max="11511" width="8.8984375" style="5" hidden="1"/>
    <col min="11512" max="11512" width="5.8984375" style="5" hidden="1"/>
    <col min="11513" max="11513" width="32.8984375" style="5" hidden="1"/>
    <col min="11514" max="11514" width="5.8984375" style="5" hidden="1"/>
    <col min="11515" max="11515" width="32.8984375" style="5" hidden="1"/>
    <col min="11516" max="11521" width="8.8984375" style="5" hidden="1"/>
    <col min="11522" max="11522" width="32.8984375" style="5" hidden="1"/>
    <col min="11523" max="11523" width="5.8984375" style="5" hidden="1"/>
    <col min="11524" max="11524" width="32.8984375" style="5" hidden="1"/>
    <col min="11525" max="11525" width="5.8984375" style="5" hidden="1"/>
    <col min="11526" max="11767" width="8.8984375" style="5" hidden="1"/>
    <col min="11768" max="11768" width="5.8984375" style="5" hidden="1"/>
    <col min="11769" max="11769" width="32.8984375" style="5" hidden="1"/>
    <col min="11770" max="11770" width="5.8984375" style="5" hidden="1"/>
    <col min="11771" max="11771" width="32.8984375" style="5" hidden="1"/>
    <col min="11772" max="11777" width="8.8984375" style="5" hidden="1"/>
    <col min="11778" max="11778" width="32.8984375" style="5" hidden="1"/>
    <col min="11779" max="11779" width="5.8984375" style="5" hidden="1"/>
    <col min="11780" max="11780" width="32.8984375" style="5" hidden="1"/>
    <col min="11781" max="11781" width="5.8984375" style="5" hidden="1"/>
    <col min="11782" max="12023" width="8.8984375" style="5" hidden="1"/>
    <col min="12024" max="12024" width="5.8984375" style="5" hidden="1"/>
    <col min="12025" max="12025" width="32.8984375" style="5" hidden="1"/>
    <col min="12026" max="12026" width="5.8984375" style="5" hidden="1"/>
    <col min="12027" max="12027" width="32.8984375" style="5" hidden="1"/>
    <col min="12028" max="12033" width="8.8984375" style="5" hidden="1"/>
    <col min="12034" max="12034" width="32.8984375" style="5" hidden="1"/>
    <col min="12035" max="12035" width="5.8984375" style="5" hidden="1"/>
    <col min="12036" max="12036" width="32.8984375" style="5" hidden="1"/>
    <col min="12037" max="12037" width="5.8984375" style="5" hidden="1"/>
    <col min="12038" max="12279" width="8.8984375" style="5" hidden="1"/>
    <col min="12280" max="12280" width="5.8984375" style="5" hidden="1"/>
    <col min="12281" max="12281" width="32.8984375" style="5" hidden="1"/>
    <col min="12282" max="12282" width="5.8984375" style="5" hidden="1"/>
    <col min="12283" max="12283" width="32.8984375" style="5" hidden="1"/>
    <col min="12284" max="12289" width="8.8984375" style="5" hidden="1"/>
    <col min="12290" max="12290" width="32.8984375" style="5" hidden="1"/>
    <col min="12291" max="12291" width="5.8984375" style="5" hidden="1"/>
    <col min="12292" max="12292" width="32.8984375" style="5" hidden="1"/>
    <col min="12293" max="12293" width="5.8984375" style="5" hidden="1"/>
    <col min="12294" max="12535" width="8.8984375" style="5" hidden="1"/>
    <col min="12536" max="12536" width="5.8984375" style="5" hidden="1"/>
    <col min="12537" max="12537" width="32.8984375" style="5" hidden="1"/>
    <col min="12538" max="12538" width="5.8984375" style="5" hidden="1"/>
    <col min="12539" max="12539" width="32.8984375" style="5" hidden="1"/>
    <col min="12540" max="12545" width="8.8984375" style="5" hidden="1"/>
    <col min="12546" max="12546" width="32.8984375" style="5" hidden="1"/>
    <col min="12547" max="12547" width="5.8984375" style="5" hidden="1"/>
    <col min="12548" max="12548" width="32.8984375" style="5" hidden="1"/>
    <col min="12549" max="12549" width="5.8984375" style="5" hidden="1"/>
    <col min="12550" max="12791" width="8.8984375" style="5" hidden="1"/>
    <col min="12792" max="12792" width="5.8984375" style="5" hidden="1"/>
    <col min="12793" max="12793" width="32.8984375" style="5" hidden="1"/>
    <col min="12794" max="12794" width="5.8984375" style="5" hidden="1"/>
    <col min="12795" max="12795" width="32.8984375" style="5" hidden="1"/>
    <col min="12796" max="12801" width="8.8984375" style="5" hidden="1"/>
    <col min="12802" max="12802" width="32.8984375" style="5" hidden="1"/>
    <col min="12803" max="12803" width="5.8984375" style="5" hidden="1"/>
    <col min="12804" max="12804" width="32.8984375" style="5" hidden="1"/>
    <col min="12805" max="12805" width="5.8984375" style="5" hidden="1"/>
    <col min="12806" max="13047" width="8.8984375" style="5" hidden="1"/>
    <col min="13048" max="13048" width="5.8984375" style="5" hidden="1"/>
    <col min="13049" max="13049" width="32.8984375" style="5" hidden="1"/>
    <col min="13050" max="13050" width="5.8984375" style="5" hidden="1"/>
    <col min="13051" max="13051" width="32.8984375" style="5" hidden="1"/>
    <col min="13052" max="13057" width="8.8984375" style="5" hidden="1"/>
    <col min="13058" max="13058" width="32.8984375" style="5" hidden="1"/>
    <col min="13059" max="13059" width="5.8984375" style="5" hidden="1"/>
    <col min="13060" max="13060" width="32.8984375" style="5" hidden="1"/>
    <col min="13061" max="13061" width="5.8984375" style="5" hidden="1"/>
    <col min="13062" max="13303" width="8.8984375" style="5" hidden="1"/>
    <col min="13304" max="13304" width="5.8984375" style="5" hidden="1"/>
    <col min="13305" max="13305" width="32.8984375" style="5" hidden="1"/>
    <col min="13306" max="13306" width="5.8984375" style="5" hidden="1"/>
    <col min="13307" max="13307" width="32.8984375" style="5" hidden="1"/>
    <col min="13308" max="13313" width="8.8984375" style="5" hidden="1"/>
    <col min="13314" max="13314" width="32.8984375" style="5" hidden="1"/>
    <col min="13315" max="13315" width="5.8984375" style="5" hidden="1"/>
    <col min="13316" max="13316" width="32.8984375" style="5" hidden="1"/>
    <col min="13317" max="13317" width="5.8984375" style="5" hidden="1"/>
    <col min="13318" max="13559" width="8.8984375" style="5" hidden="1"/>
    <col min="13560" max="13560" width="5.8984375" style="5" hidden="1"/>
    <col min="13561" max="13561" width="32.8984375" style="5" hidden="1"/>
    <col min="13562" max="13562" width="5.8984375" style="5" hidden="1"/>
    <col min="13563" max="13563" width="32.8984375" style="5" hidden="1"/>
    <col min="13564" max="13569" width="8.8984375" style="5" hidden="1"/>
    <col min="13570" max="13570" width="32.8984375" style="5" hidden="1"/>
    <col min="13571" max="13571" width="5.8984375" style="5" hidden="1"/>
    <col min="13572" max="13572" width="32.8984375" style="5" hidden="1"/>
    <col min="13573" max="13573" width="5.8984375" style="5" hidden="1"/>
    <col min="13574" max="13815" width="8.8984375" style="5" hidden="1"/>
    <col min="13816" max="13816" width="5.8984375" style="5" hidden="1"/>
    <col min="13817" max="13817" width="32.8984375" style="5" hidden="1"/>
    <col min="13818" max="13818" width="5.8984375" style="5" hidden="1"/>
    <col min="13819" max="13819" width="32.8984375" style="5" hidden="1"/>
    <col min="13820" max="13825" width="8.8984375" style="5" hidden="1"/>
    <col min="13826" max="13826" width="32.8984375" style="5" hidden="1"/>
    <col min="13827" max="13827" width="5.8984375" style="5" hidden="1"/>
    <col min="13828" max="13828" width="32.8984375" style="5" hidden="1"/>
    <col min="13829" max="13829" width="5.8984375" style="5" hidden="1"/>
    <col min="13830" max="14071" width="8.8984375" style="5" hidden="1"/>
    <col min="14072" max="14072" width="5.8984375" style="5" hidden="1"/>
    <col min="14073" max="14073" width="32.8984375" style="5" hidden="1"/>
    <col min="14074" max="14074" width="5.8984375" style="5" hidden="1"/>
    <col min="14075" max="14075" width="32.8984375" style="5" hidden="1"/>
    <col min="14076" max="14081" width="8.8984375" style="5" hidden="1"/>
    <col min="14082" max="14082" width="32.8984375" style="5" hidden="1"/>
    <col min="14083" max="14083" width="5.8984375" style="5" hidden="1"/>
    <col min="14084" max="14084" width="32.8984375" style="5" hidden="1"/>
    <col min="14085" max="14085" width="5.8984375" style="5" hidden="1"/>
    <col min="14086" max="14327" width="8.8984375" style="5" hidden="1"/>
    <col min="14328" max="14328" width="5.8984375" style="5" hidden="1"/>
    <col min="14329" max="14329" width="32.8984375" style="5" hidden="1"/>
    <col min="14330" max="14330" width="5.8984375" style="5" hidden="1"/>
    <col min="14331" max="14331" width="32.8984375" style="5" hidden="1"/>
    <col min="14332" max="14337" width="8.8984375" style="5" hidden="1"/>
    <col min="14338" max="14338" width="32.8984375" style="5" hidden="1"/>
    <col min="14339" max="14339" width="5.8984375" style="5" hidden="1"/>
    <col min="14340" max="14340" width="32.8984375" style="5" hidden="1"/>
    <col min="14341" max="14341" width="5.8984375" style="5" hidden="1"/>
    <col min="14342" max="14583" width="8.8984375" style="5" hidden="1"/>
    <col min="14584" max="14584" width="5.8984375" style="5" hidden="1"/>
    <col min="14585" max="14585" width="32.8984375" style="5" hidden="1"/>
    <col min="14586" max="14586" width="5.8984375" style="5" hidden="1"/>
    <col min="14587" max="14587" width="32.8984375" style="5" hidden="1"/>
    <col min="14588" max="14593" width="8.8984375" style="5" hidden="1"/>
    <col min="14594" max="14594" width="32.8984375" style="5" hidden="1"/>
    <col min="14595" max="14595" width="5.8984375" style="5" hidden="1"/>
    <col min="14596" max="14596" width="32.8984375" style="5" hidden="1"/>
    <col min="14597" max="14597" width="5.8984375" style="5" hidden="1"/>
    <col min="14598" max="14839" width="8.8984375" style="5" hidden="1"/>
    <col min="14840" max="14840" width="5.8984375" style="5" hidden="1"/>
    <col min="14841" max="14841" width="32.8984375" style="5" hidden="1"/>
    <col min="14842" max="14842" width="5.8984375" style="5" hidden="1"/>
    <col min="14843" max="14843" width="32.8984375" style="5" hidden="1"/>
    <col min="14844" max="14849" width="8.8984375" style="5" hidden="1"/>
    <col min="14850" max="14850" width="32.8984375" style="5" hidden="1"/>
    <col min="14851" max="14851" width="5.8984375" style="5" hidden="1"/>
    <col min="14852" max="14852" width="32.8984375" style="5" hidden="1"/>
    <col min="14853" max="14853" width="5.8984375" style="5" hidden="1"/>
    <col min="14854" max="15095" width="8.8984375" style="5" hidden="1"/>
    <col min="15096" max="15096" width="5.8984375" style="5" hidden="1"/>
    <col min="15097" max="15097" width="32.8984375" style="5" hidden="1"/>
    <col min="15098" max="15098" width="5.8984375" style="5" hidden="1"/>
    <col min="15099" max="15099" width="32.8984375" style="5" hidden="1"/>
    <col min="15100" max="15105" width="8.8984375" style="5" hidden="1"/>
    <col min="15106" max="15106" width="32.8984375" style="5" hidden="1"/>
    <col min="15107" max="15107" width="5.8984375" style="5" hidden="1"/>
    <col min="15108" max="15108" width="32.8984375" style="5" hidden="1"/>
    <col min="15109" max="15109" width="5.8984375" style="5" hidden="1"/>
    <col min="15110" max="15351" width="8.8984375" style="5" hidden="1"/>
    <col min="15352" max="15352" width="5.8984375" style="5" hidden="1"/>
    <col min="15353" max="15353" width="32.8984375" style="5" hidden="1"/>
    <col min="15354" max="15354" width="5.8984375" style="5" hidden="1"/>
    <col min="15355" max="15355" width="32.8984375" style="5" hidden="1"/>
    <col min="15356" max="15361" width="8.8984375" style="5" hidden="1"/>
    <col min="15362" max="15362" width="32.8984375" style="5" hidden="1"/>
    <col min="15363" max="15363" width="5.8984375" style="5" hidden="1"/>
    <col min="15364" max="15364" width="32.8984375" style="5" hidden="1"/>
    <col min="15365" max="15365" width="5.8984375" style="5" hidden="1"/>
    <col min="15366" max="15607" width="8.8984375" style="5" hidden="1"/>
    <col min="15608" max="15608" width="5.8984375" style="5" hidden="1"/>
    <col min="15609" max="15609" width="32.8984375" style="5" hidden="1"/>
    <col min="15610" max="15610" width="5.8984375" style="5" hidden="1"/>
    <col min="15611" max="15611" width="32.8984375" style="5" hidden="1"/>
    <col min="15612" max="15617" width="8.8984375" style="5" hidden="1"/>
    <col min="15618" max="15618" width="32.8984375" style="5" hidden="1"/>
    <col min="15619" max="15619" width="5.8984375" style="5" hidden="1"/>
    <col min="15620" max="15620" width="32.8984375" style="5" hidden="1"/>
    <col min="15621" max="15621" width="5.8984375" style="5" hidden="1"/>
    <col min="15622" max="15863" width="8.8984375" style="5" hidden="1"/>
    <col min="15864" max="15864" width="5.8984375" style="5" hidden="1"/>
    <col min="15865" max="15865" width="32.8984375" style="5" hidden="1"/>
    <col min="15866" max="15866" width="5.8984375" style="5" hidden="1"/>
    <col min="15867" max="15867" width="32.8984375" style="5" hidden="1"/>
    <col min="15868" max="15873" width="8.8984375" style="5" hidden="1"/>
    <col min="15874" max="15874" width="32.8984375" style="5" hidden="1"/>
    <col min="15875" max="15875" width="5.8984375" style="5" hidden="1"/>
    <col min="15876" max="15876" width="32.8984375" style="5" hidden="1"/>
    <col min="15877" max="15877" width="5.8984375" style="5" hidden="1"/>
    <col min="15878" max="16119" width="8.8984375" style="5" hidden="1"/>
    <col min="16120" max="16120" width="5.8984375" style="5" hidden="1"/>
    <col min="16121" max="16121" width="32.8984375" style="5" hidden="1"/>
    <col min="16122" max="16122" width="5.8984375" style="5" hidden="1"/>
    <col min="16123" max="16123" width="32.8984375" style="5" hidden="1"/>
    <col min="16124" max="16129" width="8.8984375" style="5" hidden="1"/>
    <col min="16130" max="16130" width="32.8984375" style="5" hidden="1"/>
    <col min="16131" max="16131" width="5.8984375" style="5" hidden="1"/>
    <col min="16132" max="16132" width="32.8984375" style="5" hidden="1"/>
    <col min="16133" max="16133" width="5.8984375" style="5" hidden="1"/>
    <col min="16134" max="16384" width="8.8984375" style="5" hidden="1"/>
  </cols>
  <sheetData>
    <row r="1" spans="1:9" ht="57.6" customHeight="1" x14ac:dyDescent="0.6"/>
    <row r="2" spans="1:9" ht="18" customHeight="1" x14ac:dyDescent="0.6">
      <c r="A2" s="154" t="s">
        <v>1605</v>
      </c>
      <c r="B2" s="17"/>
      <c r="C2" s="17"/>
      <c r="D2" s="17"/>
      <c r="E2" s="17"/>
      <c r="F2" s="17"/>
      <c r="G2" s="17"/>
      <c r="H2" s="17"/>
      <c r="I2" s="17"/>
    </row>
    <row r="3" spans="1:9" ht="18" customHeight="1" x14ac:dyDescent="0.6">
      <c r="A3" s="219" t="s">
        <v>1618</v>
      </c>
      <c r="B3" s="153"/>
      <c r="C3" s="153"/>
      <c r="D3" s="153"/>
      <c r="E3" s="153"/>
      <c r="F3" s="153"/>
      <c r="G3" s="153"/>
      <c r="H3" s="153"/>
      <c r="I3" s="153"/>
    </row>
    <row r="4" spans="1:9" ht="36" customHeight="1" thickBot="1" x14ac:dyDescent="0.65">
      <c r="A4" s="25" t="s">
        <v>31</v>
      </c>
      <c r="B4" s="26" t="s">
        <v>32</v>
      </c>
      <c r="C4" s="24">
        <v>2020</v>
      </c>
      <c r="D4" s="24">
        <v>2021</v>
      </c>
      <c r="E4" s="24">
        <v>2022</v>
      </c>
      <c r="F4" s="24">
        <v>2023</v>
      </c>
      <c r="G4" s="24">
        <v>2024</v>
      </c>
      <c r="H4" s="141" t="s">
        <v>319</v>
      </c>
      <c r="I4" s="143" t="s">
        <v>321</v>
      </c>
    </row>
    <row r="5" spans="1:9" ht="18" customHeight="1" thickBot="1" x14ac:dyDescent="0.65">
      <c r="A5" s="89"/>
      <c r="B5" s="89" t="s">
        <v>637</v>
      </c>
      <c r="C5" s="139"/>
      <c r="D5" s="139"/>
      <c r="E5" s="139"/>
      <c r="F5" s="139"/>
      <c r="G5" s="139"/>
      <c r="H5" s="138" t="s">
        <v>643</v>
      </c>
      <c r="I5" s="89"/>
    </row>
    <row r="6" spans="1:9" ht="18" customHeight="1" x14ac:dyDescent="0.6">
      <c r="A6" s="52">
        <v>1</v>
      </c>
      <c r="B6" s="130" t="s">
        <v>598</v>
      </c>
      <c r="C6" s="65">
        <v>11904.862775</v>
      </c>
      <c r="D6" s="65">
        <v>18132.295690999999</v>
      </c>
      <c r="E6" s="65">
        <v>28638.145973999999</v>
      </c>
      <c r="F6" s="65">
        <v>23808.982415999999</v>
      </c>
      <c r="G6" s="65">
        <v>33096.553569999996</v>
      </c>
      <c r="H6" s="134" t="s">
        <v>618</v>
      </c>
      <c r="I6" s="66">
        <v>1</v>
      </c>
    </row>
    <row r="7" spans="1:9" ht="18" customHeight="1" x14ac:dyDescent="0.6">
      <c r="A7" s="56"/>
      <c r="B7" s="131" t="s">
        <v>638</v>
      </c>
      <c r="C7" s="67"/>
      <c r="D7" s="67"/>
      <c r="E7" s="67"/>
      <c r="F7" s="67"/>
      <c r="G7" s="67"/>
      <c r="H7" s="135" t="s">
        <v>644</v>
      </c>
      <c r="I7" s="68"/>
    </row>
    <row r="8" spans="1:9" ht="18" customHeight="1" x14ac:dyDescent="0.6">
      <c r="A8" s="52">
        <v>2</v>
      </c>
      <c r="B8" s="133" t="s">
        <v>599</v>
      </c>
      <c r="C8" s="65">
        <v>1663.902572</v>
      </c>
      <c r="D8" s="65">
        <v>1722.7293729999999</v>
      </c>
      <c r="E8" s="65">
        <v>3057.7581089999999</v>
      </c>
      <c r="F8" s="65">
        <v>3613.22174</v>
      </c>
      <c r="G8" s="65">
        <v>4539.6546120000003</v>
      </c>
      <c r="H8" s="137" t="s">
        <v>619</v>
      </c>
      <c r="I8" s="66">
        <v>2</v>
      </c>
    </row>
    <row r="9" spans="1:9" ht="18" customHeight="1" x14ac:dyDescent="0.6">
      <c r="A9" s="56">
        <v>3</v>
      </c>
      <c r="B9" s="132" t="s">
        <v>600</v>
      </c>
      <c r="C9" s="67">
        <v>2235.080684</v>
      </c>
      <c r="D9" s="67">
        <v>2301.634137</v>
      </c>
      <c r="E9" s="67">
        <v>3179.1221110000001</v>
      </c>
      <c r="F9" s="67">
        <v>3810.5506690000002</v>
      </c>
      <c r="G9" s="67">
        <v>4800.8672049999996</v>
      </c>
      <c r="H9" s="136" t="s">
        <v>620</v>
      </c>
      <c r="I9" s="68">
        <v>3</v>
      </c>
    </row>
    <row r="10" spans="1:9" ht="18" customHeight="1" x14ac:dyDescent="0.6">
      <c r="A10" s="52">
        <v>4</v>
      </c>
      <c r="B10" s="133" t="s">
        <v>601</v>
      </c>
      <c r="C10" s="65">
        <v>3066.3478759999998</v>
      </c>
      <c r="D10" s="65">
        <v>3163.5048830000001</v>
      </c>
      <c r="E10" s="65">
        <v>4557.23927</v>
      </c>
      <c r="F10" s="65">
        <v>2924.9778710000001</v>
      </c>
      <c r="G10" s="65">
        <v>3438.9379720000002</v>
      </c>
      <c r="H10" s="137" t="s">
        <v>621</v>
      </c>
      <c r="I10" s="66">
        <v>4</v>
      </c>
    </row>
    <row r="11" spans="1:9" ht="18" customHeight="1" thickBot="1" x14ac:dyDescent="0.65">
      <c r="A11" s="56">
        <v>5</v>
      </c>
      <c r="B11" s="132" t="s">
        <v>602</v>
      </c>
      <c r="C11" s="67">
        <v>212.28393500000001</v>
      </c>
      <c r="D11" s="67">
        <v>142.70477500000001</v>
      </c>
      <c r="E11" s="67">
        <v>151.67837900000001</v>
      </c>
      <c r="F11" s="67">
        <v>205.435554</v>
      </c>
      <c r="G11" s="67">
        <v>245.29424599999999</v>
      </c>
      <c r="H11" s="136" t="s">
        <v>622</v>
      </c>
      <c r="I11" s="68">
        <v>5</v>
      </c>
    </row>
    <row r="12" spans="1:9" ht="18" customHeight="1" thickBot="1" x14ac:dyDescent="0.65">
      <c r="A12" s="89"/>
      <c r="B12" s="89" t="s">
        <v>639</v>
      </c>
      <c r="C12" s="139"/>
      <c r="D12" s="139"/>
      <c r="E12" s="139"/>
      <c r="F12" s="139"/>
      <c r="G12" s="139"/>
      <c r="H12" s="138" t="s">
        <v>645</v>
      </c>
      <c r="I12" s="89"/>
    </row>
    <row r="13" spans="1:9" ht="18" customHeight="1" x14ac:dyDescent="0.6">
      <c r="A13" s="52">
        <v>6</v>
      </c>
      <c r="B13" s="130" t="s">
        <v>603</v>
      </c>
      <c r="C13" s="65">
        <v>62097.064448999998</v>
      </c>
      <c r="D13" s="65">
        <v>68189.222152999995</v>
      </c>
      <c r="E13" s="65">
        <v>69859.112875000006</v>
      </c>
      <c r="F13" s="65">
        <v>77080.772712999998</v>
      </c>
      <c r="G13" s="65">
        <v>80251.481400999997</v>
      </c>
      <c r="H13" s="134" t="s">
        <v>623</v>
      </c>
      <c r="I13" s="66">
        <v>6</v>
      </c>
    </row>
    <row r="14" spans="1:9" ht="18" customHeight="1" x14ac:dyDescent="0.6">
      <c r="A14" s="56"/>
      <c r="B14" s="131" t="s">
        <v>640</v>
      </c>
      <c r="C14" s="67"/>
      <c r="D14" s="67"/>
      <c r="E14" s="67"/>
      <c r="F14" s="67"/>
      <c r="G14" s="67"/>
      <c r="H14" s="135" t="s">
        <v>646</v>
      </c>
      <c r="I14" s="68"/>
    </row>
    <row r="15" spans="1:9" ht="18" customHeight="1" x14ac:dyDescent="0.6">
      <c r="A15" s="52">
        <v>7</v>
      </c>
      <c r="B15" s="133" t="s">
        <v>604</v>
      </c>
      <c r="C15" s="65">
        <v>563.21645799999999</v>
      </c>
      <c r="D15" s="65">
        <v>477.664805</v>
      </c>
      <c r="E15" s="65">
        <v>362.09258499999999</v>
      </c>
      <c r="F15" s="65">
        <v>460.76924100000002</v>
      </c>
      <c r="G15" s="65">
        <v>1144.557016</v>
      </c>
      <c r="H15" s="137" t="s">
        <v>624</v>
      </c>
      <c r="I15" s="66">
        <v>7</v>
      </c>
    </row>
    <row r="16" spans="1:9" ht="18" customHeight="1" x14ac:dyDescent="0.6">
      <c r="A16" s="56">
        <v>8</v>
      </c>
      <c r="B16" s="132" t="s">
        <v>605</v>
      </c>
      <c r="C16" s="67">
        <v>4790.67713</v>
      </c>
      <c r="D16" s="67">
        <v>4624.6464459999997</v>
      </c>
      <c r="E16" s="67">
        <v>4807.3484930000004</v>
      </c>
      <c r="F16" s="67">
        <v>6750.1350229999998</v>
      </c>
      <c r="G16" s="67">
        <v>7563.6544379999996</v>
      </c>
      <c r="H16" s="136" t="s">
        <v>625</v>
      </c>
      <c r="I16" s="68">
        <v>8</v>
      </c>
    </row>
    <row r="17" spans="1:9" ht="18" customHeight="1" thickBot="1" x14ac:dyDescent="0.65">
      <c r="A17" s="52">
        <v>9</v>
      </c>
      <c r="B17" s="133" t="s">
        <v>606</v>
      </c>
      <c r="C17" s="65">
        <v>14284.742381</v>
      </c>
      <c r="D17" s="65">
        <v>14504.731297</v>
      </c>
      <c r="E17" s="65">
        <v>21775.609257</v>
      </c>
      <c r="F17" s="65">
        <v>18597.111841000002</v>
      </c>
      <c r="G17" s="65">
        <v>22843.926588999999</v>
      </c>
      <c r="H17" s="137" t="s">
        <v>320</v>
      </c>
      <c r="I17" s="66">
        <v>9</v>
      </c>
    </row>
    <row r="18" spans="1:9" ht="18" customHeight="1" thickBot="1" x14ac:dyDescent="0.65">
      <c r="A18" s="89"/>
      <c r="B18" s="89" t="s">
        <v>641</v>
      </c>
      <c r="C18" s="139"/>
      <c r="D18" s="139"/>
      <c r="E18" s="139"/>
      <c r="F18" s="139"/>
      <c r="G18" s="139"/>
      <c r="H18" s="138" t="s">
        <v>647</v>
      </c>
      <c r="I18" s="89"/>
    </row>
    <row r="19" spans="1:9" ht="18" customHeight="1" x14ac:dyDescent="0.6">
      <c r="A19" s="52">
        <v>10</v>
      </c>
      <c r="B19" s="130" t="s">
        <v>607</v>
      </c>
      <c r="C19" s="65">
        <v>118.50559</v>
      </c>
      <c r="D19" s="65">
        <v>217.66984299999999</v>
      </c>
      <c r="E19" s="65">
        <v>183.726249</v>
      </c>
      <c r="F19" s="65">
        <v>302.43635899999998</v>
      </c>
      <c r="G19" s="65">
        <v>1624.4924619999999</v>
      </c>
      <c r="H19" s="134" t="s">
        <v>626</v>
      </c>
      <c r="I19" s="66">
        <v>10</v>
      </c>
    </row>
    <row r="20" spans="1:9" ht="18" customHeight="1" x14ac:dyDescent="0.6">
      <c r="A20" s="56">
        <v>11</v>
      </c>
      <c r="B20" s="131" t="s">
        <v>608</v>
      </c>
      <c r="C20" s="67">
        <v>146126.25136699999</v>
      </c>
      <c r="D20" s="67">
        <v>158598.953178</v>
      </c>
      <c r="E20" s="67">
        <v>203432.811048</v>
      </c>
      <c r="F20" s="67">
        <v>227764.099563</v>
      </c>
      <c r="G20" s="67">
        <v>274593.445664</v>
      </c>
      <c r="H20" s="135" t="s">
        <v>627</v>
      </c>
      <c r="I20" s="68">
        <v>11</v>
      </c>
    </row>
    <row r="21" spans="1:9" ht="18" customHeight="1" x14ac:dyDescent="0.6">
      <c r="A21" s="52">
        <v>12</v>
      </c>
      <c r="B21" s="130" t="s">
        <v>609</v>
      </c>
      <c r="C21" s="65">
        <v>31266.373680000001</v>
      </c>
      <c r="D21" s="65">
        <v>31718.733305999998</v>
      </c>
      <c r="E21" s="65">
        <v>45799.466566000003</v>
      </c>
      <c r="F21" s="65">
        <v>48875.327942000004</v>
      </c>
      <c r="G21" s="65">
        <v>52871.285688999997</v>
      </c>
      <c r="H21" s="134" t="s">
        <v>628</v>
      </c>
      <c r="I21" s="66">
        <v>12</v>
      </c>
    </row>
    <row r="22" spans="1:9" ht="18" customHeight="1" x14ac:dyDescent="0.6">
      <c r="A22" s="56">
        <v>13</v>
      </c>
      <c r="B22" s="131" t="s">
        <v>610</v>
      </c>
      <c r="C22" s="67">
        <v>28374.903281999999</v>
      </c>
      <c r="D22" s="67">
        <v>34735.912304999998</v>
      </c>
      <c r="E22" s="67">
        <v>44292.266878000002</v>
      </c>
      <c r="F22" s="67">
        <v>48595.172857999998</v>
      </c>
      <c r="G22" s="67">
        <v>52826.338703000001</v>
      </c>
      <c r="H22" s="135" t="s">
        <v>629</v>
      </c>
      <c r="I22" s="68">
        <v>13</v>
      </c>
    </row>
    <row r="23" spans="1:9" ht="18" customHeight="1" thickBot="1" x14ac:dyDescent="0.65">
      <c r="A23" s="52">
        <v>14</v>
      </c>
      <c r="B23" s="130" t="s">
        <v>611</v>
      </c>
      <c r="C23" s="65">
        <v>65451.754385</v>
      </c>
      <c r="D23" s="65">
        <v>74690.809695000004</v>
      </c>
      <c r="E23" s="65">
        <v>90058.493914999999</v>
      </c>
      <c r="F23" s="65">
        <v>95399.397662000003</v>
      </c>
      <c r="G23" s="65">
        <v>98036.380430000005</v>
      </c>
      <c r="H23" s="134" t="s">
        <v>630</v>
      </c>
      <c r="I23" s="66">
        <v>14</v>
      </c>
    </row>
    <row r="24" spans="1:9" ht="18" customHeight="1" thickBot="1" x14ac:dyDescent="0.65">
      <c r="A24" s="89"/>
      <c r="B24" s="89" t="s">
        <v>642</v>
      </c>
      <c r="C24" s="139"/>
      <c r="D24" s="139"/>
      <c r="E24" s="139"/>
      <c r="F24" s="139"/>
      <c r="G24" s="139"/>
      <c r="H24" s="138" t="s">
        <v>648</v>
      </c>
      <c r="I24" s="89"/>
    </row>
    <row r="25" spans="1:9" ht="18" customHeight="1" x14ac:dyDescent="0.6">
      <c r="A25" s="52">
        <v>15</v>
      </c>
      <c r="B25" s="130" t="s">
        <v>612</v>
      </c>
      <c r="C25" s="65">
        <v>20097.715268</v>
      </c>
      <c r="D25" s="65">
        <v>20830.412497000001</v>
      </c>
      <c r="E25" s="65">
        <v>23851.877005999999</v>
      </c>
      <c r="F25" s="65">
        <v>30868.362536000001</v>
      </c>
      <c r="G25" s="65">
        <v>33020.875113000002</v>
      </c>
      <c r="H25" s="134" t="s">
        <v>631</v>
      </c>
      <c r="I25" s="66">
        <v>15</v>
      </c>
    </row>
    <row r="26" spans="1:9" ht="18" customHeight="1" x14ac:dyDescent="0.6">
      <c r="A26" s="56">
        <v>16</v>
      </c>
      <c r="B26" s="131" t="s">
        <v>613</v>
      </c>
      <c r="C26" s="67">
        <v>27361.926925</v>
      </c>
      <c r="D26" s="67">
        <v>30247.135574</v>
      </c>
      <c r="E26" s="67">
        <v>36123.658145000001</v>
      </c>
      <c r="F26" s="67">
        <v>37649.646986</v>
      </c>
      <c r="G26" s="67">
        <v>44058.441379000004</v>
      </c>
      <c r="H26" s="135" t="s">
        <v>632</v>
      </c>
      <c r="I26" s="68">
        <v>16</v>
      </c>
    </row>
    <row r="27" spans="1:9" ht="18" customHeight="1" x14ac:dyDescent="0.6">
      <c r="A27" s="52">
        <v>17</v>
      </c>
      <c r="B27" s="130" t="s">
        <v>614</v>
      </c>
      <c r="C27" s="65">
        <v>27392.278641000001</v>
      </c>
      <c r="D27" s="65">
        <v>30653.506839999998</v>
      </c>
      <c r="E27" s="65">
        <v>38228.521755000002</v>
      </c>
      <c r="F27" s="65">
        <v>43877.394025000001</v>
      </c>
      <c r="G27" s="65">
        <v>46281.954862999999</v>
      </c>
      <c r="H27" s="134" t="s">
        <v>633</v>
      </c>
      <c r="I27" s="66">
        <v>17</v>
      </c>
    </row>
    <row r="28" spans="1:9" ht="18" customHeight="1" thickBot="1" x14ac:dyDescent="0.65">
      <c r="A28" s="354">
        <v>18</v>
      </c>
      <c r="B28" s="131" t="s">
        <v>615</v>
      </c>
      <c r="C28" s="348">
        <v>64913.698934</v>
      </c>
      <c r="D28" s="348">
        <v>70035.700777000005</v>
      </c>
      <c r="E28" s="348">
        <v>82856.989868000004</v>
      </c>
      <c r="F28" s="348">
        <v>97281.798127000002</v>
      </c>
      <c r="G28" s="348">
        <v>104711.185419</v>
      </c>
      <c r="H28" s="135" t="s">
        <v>634</v>
      </c>
      <c r="I28" s="358">
        <v>18</v>
      </c>
    </row>
    <row r="29" spans="1:9" ht="18" customHeight="1" thickBot="1" x14ac:dyDescent="0.65">
      <c r="A29" s="355">
        <v>19</v>
      </c>
      <c r="B29" s="89" t="s">
        <v>616</v>
      </c>
      <c r="C29" s="82">
        <v>4738.9190049999997</v>
      </c>
      <c r="D29" s="82">
        <v>7699.485756</v>
      </c>
      <c r="E29" s="82">
        <v>9852.7514709999996</v>
      </c>
      <c r="F29" s="82">
        <v>7170.8287259999997</v>
      </c>
      <c r="G29" s="347">
        <v>6142.4484659999998</v>
      </c>
      <c r="H29" s="138" t="s">
        <v>635</v>
      </c>
      <c r="I29" s="360">
        <v>19</v>
      </c>
    </row>
    <row r="30" spans="1:9" ht="18" customHeight="1" x14ac:dyDescent="0.6">
      <c r="A30" s="353">
        <v>20</v>
      </c>
      <c r="B30" s="231" t="s">
        <v>617</v>
      </c>
      <c r="C30" s="346">
        <v>830.088933</v>
      </c>
      <c r="D30" s="346">
        <v>497.69401099999999</v>
      </c>
      <c r="E30" s="346">
        <v>969.32881399999997</v>
      </c>
      <c r="F30" s="346">
        <v>987.83669499999996</v>
      </c>
      <c r="G30" s="346">
        <v>931.755492</v>
      </c>
      <c r="H30" s="232" t="s">
        <v>636</v>
      </c>
      <c r="I30" s="357">
        <v>20</v>
      </c>
    </row>
    <row r="31" spans="1:9" ht="24" customHeight="1" x14ac:dyDescent="0.6">
      <c r="A31" s="226"/>
      <c r="B31" s="227" t="s">
        <v>30</v>
      </c>
      <c r="C31" s="233">
        <v>517490.59427</v>
      </c>
      <c r="D31" s="233">
        <v>573185.14734200004</v>
      </c>
      <c r="E31" s="233">
        <v>712037.99876800005</v>
      </c>
      <c r="F31" s="233">
        <v>776024.258547</v>
      </c>
      <c r="G31" s="233">
        <v>873023.53072899999</v>
      </c>
      <c r="H31" s="229" t="s">
        <v>318</v>
      </c>
      <c r="I31" s="215"/>
    </row>
  </sheetData>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EBFC-4997-4854-B7C4-564E8EDB1BD8}">
  <sheetPr>
    <tabColor rgb="FF9BA8C2"/>
    <pageSetUpPr autoPageBreaks="0" fitToPage="1"/>
  </sheetPr>
  <dimension ref="A1:WUC215"/>
  <sheetViews>
    <sheetView showGridLines="0" rightToLeft="1" zoomScaleNormal="100" workbookViewId="0"/>
  </sheetViews>
  <sheetFormatPr defaultColWidth="0" defaultRowHeight="18" customHeight="1" x14ac:dyDescent="0.6"/>
  <cols>
    <col min="1" max="1" width="6.3984375" style="5" customWidth="1"/>
    <col min="2" max="2" width="26.09765625" style="5" customWidth="1"/>
    <col min="3" max="6" width="13.8984375" style="5" customWidth="1"/>
    <col min="7" max="7" width="13.09765625" style="5" customWidth="1"/>
    <col min="8" max="8" width="26.09765625" style="5" customWidth="1"/>
    <col min="9" max="9" width="6.3984375" style="15" customWidth="1"/>
    <col min="10" max="10" width="2.8984375" style="15" customWidth="1"/>
    <col min="11" max="211" width="8.8984375" style="5" hidden="1"/>
    <col min="212" max="212" width="5.8984375" style="5" hidden="1"/>
    <col min="213" max="213" width="32.8984375" style="5" hidden="1"/>
    <col min="214" max="214" width="5.8984375" style="5" hidden="1"/>
    <col min="215" max="215" width="32.8984375" style="5" hidden="1"/>
    <col min="216" max="221" width="8.8984375" style="5" hidden="1"/>
    <col min="222" max="222" width="32.8984375" style="5" hidden="1"/>
    <col min="223" max="223" width="5.8984375" style="5" hidden="1"/>
    <col min="224" max="224" width="32.8984375" style="5" hidden="1"/>
    <col min="225" max="225" width="5.8984375" style="5" hidden="1"/>
    <col min="226" max="467" width="8.8984375" style="5" hidden="1"/>
    <col min="468" max="468" width="5.8984375" style="5" hidden="1"/>
    <col min="469" max="469" width="32.8984375" style="5" hidden="1"/>
    <col min="470" max="470" width="5.8984375" style="5" hidden="1"/>
    <col min="471" max="471" width="32.8984375" style="5" hidden="1"/>
    <col min="472" max="477" width="8.8984375" style="5" hidden="1"/>
    <col min="478" max="478" width="32.8984375" style="5" hidden="1"/>
    <col min="479" max="479" width="5.8984375" style="5" hidden="1"/>
    <col min="480" max="480" width="32.8984375" style="5" hidden="1"/>
    <col min="481" max="481" width="5.8984375" style="5" hidden="1"/>
    <col min="482" max="723" width="8.8984375" style="5" hidden="1"/>
    <col min="724" max="724" width="5.8984375" style="5" hidden="1"/>
    <col min="725" max="725" width="32.8984375" style="5" hidden="1"/>
    <col min="726" max="726" width="5.8984375" style="5" hidden="1"/>
    <col min="727" max="727" width="32.8984375" style="5" hidden="1"/>
    <col min="728" max="733" width="8.8984375" style="5" hidden="1"/>
    <col min="734" max="734" width="32.8984375" style="5" hidden="1"/>
    <col min="735" max="735" width="5.8984375" style="5" hidden="1"/>
    <col min="736" max="736" width="32.8984375" style="5" hidden="1"/>
    <col min="737" max="737" width="5.8984375" style="5" hidden="1"/>
    <col min="738" max="979" width="8.8984375" style="5" hidden="1"/>
    <col min="980" max="980" width="5.8984375" style="5" hidden="1"/>
    <col min="981" max="981" width="32.8984375" style="5" hidden="1"/>
    <col min="982" max="982" width="5.8984375" style="5" hidden="1"/>
    <col min="983" max="983" width="32.8984375" style="5" hidden="1"/>
    <col min="984" max="989" width="8.8984375" style="5" hidden="1"/>
    <col min="990" max="990" width="32.8984375" style="5" hidden="1"/>
    <col min="991" max="991" width="5.8984375" style="5" hidden="1"/>
    <col min="992" max="992" width="32.8984375" style="5" hidden="1"/>
    <col min="993" max="993" width="5.8984375" style="5" hidden="1"/>
    <col min="994" max="1235" width="8.8984375" style="5" hidden="1"/>
    <col min="1236" max="1236" width="5.8984375" style="5" hidden="1"/>
    <col min="1237" max="1237" width="32.8984375" style="5" hidden="1"/>
    <col min="1238" max="1238" width="5.8984375" style="5" hidden="1"/>
    <col min="1239" max="1239" width="32.8984375" style="5" hidden="1"/>
    <col min="1240" max="1245" width="8.8984375" style="5" hidden="1"/>
    <col min="1246" max="1246" width="32.8984375" style="5" hidden="1"/>
    <col min="1247" max="1247" width="5.8984375" style="5" hidden="1"/>
    <col min="1248" max="1248" width="32.8984375" style="5" hidden="1"/>
    <col min="1249" max="1249" width="5.8984375" style="5" hidden="1"/>
    <col min="1250" max="1491" width="8.8984375" style="5" hidden="1"/>
    <col min="1492" max="1492" width="5.8984375" style="5" hidden="1"/>
    <col min="1493" max="1493" width="32.8984375" style="5" hidden="1"/>
    <col min="1494" max="1494" width="5.8984375" style="5" hidden="1"/>
    <col min="1495" max="1495" width="32.8984375" style="5" hidden="1"/>
    <col min="1496" max="1501" width="8.8984375" style="5" hidden="1"/>
    <col min="1502" max="1502" width="32.8984375" style="5" hidden="1"/>
    <col min="1503" max="1503" width="5.8984375" style="5" hidden="1"/>
    <col min="1504" max="1504" width="32.8984375" style="5" hidden="1"/>
    <col min="1505" max="1505" width="5.8984375" style="5" hidden="1"/>
    <col min="1506" max="1747" width="8.8984375" style="5" hidden="1"/>
    <col min="1748" max="1748" width="5.8984375" style="5" hidden="1"/>
    <col min="1749" max="1749" width="32.8984375" style="5" hidden="1"/>
    <col min="1750" max="1750" width="5.8984375" style="5" hidden="1"/>
    <col min="1751" max="1751" width="32.8984375" style="5" hidden="1"/>
    <col min="1752" max="1757" width="8.8984375" style="5" hidden="1"/>
    <col min="1758" max="1758" width="32.8984375" style="5" hidden="1"/>
    <col min="1759" max="1759" width="5.8984375" style="5" hidden="1"/>
    <col min="1760" max="1760" width="32.8984375" style="5" hidden="1"/>
    <col min="1761" max="1761" width="5.8984375" style="5" hidden="1"/>
    <col min="1762" max="2003" width="8.8984375" style="5" hidden="1"/>
    <col min="2004" max="2004" width="5.8984375" style="5" hidden="1"/>
    <col min="2005" max="2005" width="32.8984375" style="5" hidden="1"/>
    <col min="2006" max="2006" width="5.8984375" style="5" hidden="1"/>
    <col min="2007" max="2007" width="32.8984375" style="5" hidden="1"/>
    <col min="2008" max="2013" width="8.8984375" style="5" hidden="1"/>
    <col min="2014" max="2014" width="32.8984375" style="5" hidden="1"/>
    <col min="2015" max="2015" width="5.8984375" style="5" hidden="1"/>
    <col min="2016" max="2016" width="32.8984375" style="5" hidden="1"/>
    <col min="2017" max="2017" width="5.8984375" style="5" hidden="1"/>
    <col min="2018" max="2259" width="8.8984375" style="5" hidden="1"/>
    <col min="2260" max="2260" width="5.8984375" style="5" hidden="1"/>
    <col min="2261" max="2261" width="32.8984375" style="5" hidden="1"/>
    <col min="2262" max="2262" width="5.8984375" style="5" hidden="1"/>
    <col min="2263" max="2263" width="32.8984375" style="5" hidden="1"/>
    <col min="2264" max="2269" width="8.8984375" style="5" hidden="1"/>
    <col min="2270" max="2270" width="32.8984375" style="5" hidden="1"/>
    <col min="2271" max="2271" width="5.8984375" style="5" hidden="1"/>
    <col min="2272" max="2272" width="32.8984375" style="5" hidden="1"/>
    <col min="2273" max="2273" width="5.8984375" style="5" hidden="1"/>
    <col min="2274" max="2515" width="8.8984375" style="5" hidden="1"/>
    <col min="2516" max="2516" width="5.8984375" style="5" hidden="1"/>
    <col min="2517" max="2517" width="32.8984375" style="5" hidden="1"/>
    <col min="2518" max="2518" width="5.8984375" style="5" hidden="1"/>
    <col min="2519" max="2519" width="32.8984375" style="5" hidden="1"/>
    <col min="2520" max="2525" width="8.8984375" style="5" hidden="1"/>
    <col min="2526" max="2526" width="32.8984375" style="5" hidden="1"/>
    <col min="2527" max="2527" width="5.8984375" style="5" hidden="1"/>
    <col min="2528" max="2528" width="32.8984375" style="5" hidden="1"/>
    <col min="2529" max="2529" width="5.8984375" style="5" hidden="1"/>
    <col min="2530" max="2771" width="8.8984375" style="5" hidden="1"/>
    <col min="2772" max="2772" width="5.8984375" style="5" hidden="1"/>
    <col min="2773" max="2773" width="32.8984375" style="5" hidden="1"/>
    <col min="2774" max="2774" width="5.8984375" style="5" hidden="1"/>
    <col min="2775" max="2775" width="32.8984375" style="5" hidden="1"/>
    <col min="2776" max="2781" width="8.8984375" style="5" hidden="1"/>
    <col min="2782" max="2782" width="32.8984375" style="5" hidden="1"/>
    <col min="2783" max="2783" width="5.8984375" style="5" hidden="1"/>
    <col min="2784" max="2784" width="32.8984375" style="5" hidden="1"/>
    <col min="2785" max="2785" width="5.8984375" style="5" hidden="1"/>
    <col min="2786" max="3027" width="8.8984375" style="5" hidden="1"/>
    <col min="3028" max="3028" width="5.8984375" style="5" hidden="1"/>
    <col min="3029" max="3029" width="32.8984375" style="5" hidden="1"/>
    <col min="3030" max="3030" width="5.8984375" style="5" hidden="1"/>
    <col min="3031" max="3031" width="32.8984375" style="5" hidden="1"/>
    <col min="3032" max="3037" width="8.8984375" style="5" hidden="1"/>
    <col min="3038" max="3038" width="32.8984375" style="5" hidden="1"/>
    <col min="3039" max="3039" width="5.8984375" style="5" hidden="1"/>
    <col min="3040" max="3040" width="32.8984375" style="5" hidden="1"/>
    <col min="3041" max="3041" width="5.8984375" style="5" hidden="1"/>
    <col min="3042" max="3283" width="8.8984375" style="5" hidden="1"/>
    <col min="3284" max="3284" width="5.8984375" style="5" hidden="1"/>
    <col min="3285" max="3285" width="32.8984375" style="5" hidden="1"/>
    <col min="3286" max="3286" width="5.8984375" style="5" hidden="1"/>
    <col min="3287" max="3287" width="32.8984375" style="5" hidden="1"/>
    <col min="3288" max="3293" width="8.8984375" style="5" hidden="1"/>
    <col min="3294" max="3294" width="32.8984375" style="5" hidden="1"/>
    <col min="3295" max="3295" width="5.8984375" style="5" hidden="1"/>
    <col min="3296" max="3296" width="32.8984375" style="5" hidden="1"/>
    <col min="3297" max="3297" width="5.8984375" style="5" hidden="1"/>
    <col min="3298" max="3539" width="8.8984375" style="5" hidden="1"/>
    <col min="3540" max="3540" width="5.8984375" style="5" hidden="1"/>
    <col min="3541" max="3541" width="32.8984375" style="5" hidden="1"/>
    <col min="3542" max="3542" width="5.8984375" style="5" hidden="1"/>
    <col min="3543" max="3543" width="32.8984375" style="5" hidden="1"/>
    <col min="3544" max="3549" width="8.8984375" style="5" hidden="1"/>
    <col min="3550" max="3550" width="32.8984375" style="5" hidden="1"/>
    <col min="3551" max="3551" width="5.8984375" style="5" hidden="1"/>
    <col min="3552" max="3552" width="32.8984375" style="5" hidden="1"/>
    <col min="3553" max="3553" width="5.8984375" style="5" hidden="1"/>
    <col min="3554" max="3795" width="8.8984375" style="5" hidden="1"/>
    <col min="3796" max="3796" width="5.8984375" style="5" hidden="1"/>
    <col min="3797" max="3797" width="32.8984375" style="5" hidden="1"/>
    <col min="3798" max="3798" width="5.8984375" style="5" hidden="1"/>
    <col min="3799" max="3799" width="32.8984375" style="5" hidden="1"/>
    <col min="3800" max="3805" width="8.8984375" style="5" hidden="1"/>
    <col min="3806" max="3806" width="32.8984375" style="5" hidden="1"/>
    <col min="3807" max="3807" width="5.8984375" style="5" hidden="1"/>
    <col min="3808" max="3808" width="32.8984375" style="5" hidden="1"/>
    <col min="3809" max="3809" width="5.8984375" style="5" hidden="1"/>
    <col min="3810" max="4051" width="8.8984375" style="5" hidden="1"/>
    <col min="4052" max="4052" width="5.8984375" style="5" hidden="1"/>
    <col min="4053" max="4053" width="32.8984375" style="5" hidden="1"/>
    <col min="4054" max="4054" width="5.8984375" style="5" hidden="1"/>
    <col min="4055" max="4055" width="32.8984375" style="5" hidden="1"/>
    <col min="4056" max="4061" width="8.8984375" style="5" hidden="1"/>
    <col min="4062" max="4062" width="32.8984375" style="5" hidden="1"/>
    <col min="4063" max="4063" width="5.8984375" style="5" hidden="1"/>
    <col min="4064" max="4064" width="32.8984375" style="5" hidden="1"/>
    <col min="4065" max="4065" width="5.8984375" style="5" hidden="1"/>
    <col min="4066" max="4307" width="8.8984375" style="5" hidden="1"/>
    <col min="4308" max="4308" width="5.8984375" style="5" hidden="1"/>
    <col min="4309" max="4309" width="32.8984375" style="5" hidden="1"/>
    <col min="4310" max="4310" width="5.8984375" style="5" hidden="1"/>
    <col min="4311" max="4311" width="32.8984375" style="5" hidden="1"/>
    <col min="4312" max="4317" width="8.8984375" style="5" hidden="1"/>
    <col min="4318" max="4318" width="32.8984375" style="5" hidden="1"/>
    <col min="4319" max="4319" width="5.8984375" style="5" hidden="1"/>
    <col min="4320" max="4320" width="32.8984375" style="5" hidden="1"/>
    <col min="4321" max="4321" width="5.8984375" style="5" hidden="1"/>
    <col min="4322" max="4563" width="8.8984375" style="5" hidden="1"/>
    <col min="4564" max="4564" width="5.8984375" style="5" hidden="1"/>
    <col min="4565" max="4565" width="32.8984375" style="5" hidden="1"/>
    <col min="4566" max="4566" width="5.8984375" style="5" hidden="1"/>
    <col min="4567" max="4567" width="32.8984375" style="5" hidden="1"/>
    <col min="4568" max="4573" width="8.8984375" style="5" hidden="1"/>
    <col min="4574" max="4574" width="32.8984375" style="5" hidden="1"/>
    <col min="4575" max="4575" width="5.8984375" style="5" hidden="1"/>
    <col min="4576" max="4576" width="32.8984375" style="5" hidden="1"/>
    <col min="4577" max="4577" width="5.8984375" style="5" hidden="1"/>
    <col min="4578" max="4819" width="8.8984375" style="5" hidden="1"/>
    <col min="4820" max="4820" width="5.8984375" style="5" hidden="1"/>
    <col min="4821" max="4821" width="32.8984375" style="5" hidden="1"/>
    <col min="4822" max="4822" width="5.8984375" style="5" hidden="1"/>
    <col min="4823" max="4823" width="32.8984375" style="5" hidden="1"/>
    <col min="4824" max="4829" width="8.8984375" style="5" hidden="1"/>
    <col min="4830" max="4830" width="32.8984375" style="5" hidden="1"/>
    <col min="4831" max="4831" width="5.8984375" style="5" hidden="1"/>
    <col min="4832" max="4832" width="32.8984375" style="5" hidden="1"/>
    <col min="4833" max="4833" width="5.8984375" style="5" hidden="1"/>
    <col min="4834" max="5075" width="8.8984375" style="5" hidden="1"/>
    <col min="5076" max="5076" width="5.8984375" style="5" hidden="1"/>
    <col min="5077" max="5077" width="32.8984375" style="5" hidden="1"/>
    <col min="5078" max="5078" width="5.8984375" style="5" hidden="1"/>
    <col min="5079" max="5079" width="32.8984375" style="5" hidden="1"/>
    <col min="5080" max="5085" width="8.8984375" style="5" hidden="1"/>
    <col min="5086" max="5086" width="32.8984375" style="5" hidden="1"/>
    <col min="5087" max="5087" width="5.8984375" style="5" hidden="1"/>
    <col min="5088" max="5088" width="32.8984375" style="5" hidden="1"/>
    <col min="5089" max="5089" width="5.8984375" style="5" hidden="1"/>
    <col min="5090" max="5331" width="8.8984375" style="5" hidden="1"/>
    <col min="5332" max="5332" width="5.8984375" style="5" hidden="1"/>
    <col min="5333" max="5333" width="32.8984375" style="5" hidden="1"/>
    <col min="5334" max="5334" width="5.8984375" style="5" hidden="1"/>
    <col min="5335" max="5335" width="32.8984375" style="5" hidden="1"/>
    <col min="5336" max="5341" width="8.8984375" style="5" hidden="1"/>
    <col min="5342" max="5342" width="32.8984375" style="5" hidden="1"/>
    <col min="5343" max="5343" width="5.8984375" style="5" hidden="1"/>
    <col min="5344" max="5344" width="32.8984375" style="5" hidden="1"/>
    <col min="5345" max="5345" width="5.8984375" style="5" hidden="1"/>
    <col min="5346" max="5587" width="8.8984375" style="5" hidden="1"/>
    <col min="5588" max="5588" width="5.8984375" style="5" hidden="1"/>
    <col min="5589" max="5589" width="32.8984375" style="5" hidden="1"/>
    <col min="5590" max="5590" width="5.8984375" style="5" hidden="1"/>
    <col min="5591" max="5591" width="32.8984375" style="5" hidden="1"/>
    <col min="5592" max="5597" width="8.8984375" style="5" hidden="1"/>
    <col min="5598" max="5598" width="32.8984375" style="5" hidden="1"/>
    <col min="5599" max="5599" width="5.8984375" style="5" hidden="1"/>
    <col min="5600" max="5600" width="32.8984375" style="5" hidden="1"/>
    <col min="5601" max="5601" width="5.8984375" style="5" hidden="1"/>
    <col min="5602" max="5843" width="8.8984375" style="5" hidden="1"/>
    <col min="5844" max="5844" width="5.8984375" style="5" hidden="1"/>
    <col min="5845" max="5845" width="32.8984375" style="5" hidden="1"/>
    <col min="5846" max="5846" width="5.8984375" style="5" hidden="1"/>
    <col min="5847" max="5847" width="32.8984375" style="5" hidden="1"/>
    <col min="5848" max="5853" width="8.8984375" style="5" hidden="1"/>
    <col min="5854" max="5854" width="32.8984375" style="5" hidden="1"/>
    <col min="5855" max="5855" width="5.8984375" style="5" hidden="1"/>
    <col min="5856" max="5856" width="32.8984375" style="5" hidden="1"/>
    <col min="5857" max="5857" width="5.8984375" style="5" hidden="1"/>
    <col min="5858" max="6099" width="8.8984375" style="5" hidden="1"/>
    <col min="6100" max="6100" width="5.8984375" style="5" hidden="1"/>
    <col min="6101" max="6101" width="32.8984375" style="5" hidden="1"/>
    <col min="6102" max="6102" width="5.8984375" style="5" hidden="1"/>
    <col min="6103" max="6103" width="32.8984375" style="5" hidden="1"/>
    <col min="6104" max="6109" width="8.8984375" style="5" hidden="1"/>
    <col min="6110" max="6110" width="32.8984375" style="5" hidden="1"/>
    <col min="6111" max="6111" width="5.8984375" style="5" hidden="1"/>
    <col min="6112" max="6112" width="32.8984375" style="5" hidden="1"/>
    <col min="6113" max="6113" width="5.8984375" style="5" hidden="1"/>
    <col min="6114" max="6355" width="8.8984375" style="5" hidden="1"/>
    <col min="6356" max="6356" width="5.8984375" style="5" hidden="1"/>
    <col min="6357" max="6357" width="32.8984375" style="5" hidden="1"/>
    <col min="6358" max="6358" width="5.8984375" style="5" hidden="1"/>
    <col min="6359" max="6359" width="32.8984375" style="5" hidden="1"/>
    <col min="6360" max="6365" width="8.8984375" style="5" hidden="1"/>
    <col min="6366" max="6366" width="32.8984375" style="5" hidden="1"/>
    <col min="6367" max="6367" width="5.8984375" style="5" hidden="1"/>
    <col min="6368" max="6368" width="32.8984375" style="5" hidden="1"/>
    <col min="6369" max="6369" width="5.8984375" style="5" hidden="1"/>
    <col min="6370" max="6611" width="8.8984375" style="5" hidden="1"/>
    <col min="6612" max="6612" width="5.8984375" style="5" hidden="1"/>
    <col min="6613" max="6613" width="32.8984375" style="5" hidden="1"/>
    <col min="6614" max="6614" width="5.8984375" style="5" hidden="1"/>
    <col min="6615" max="6615" width="32.8984375" style="5" hidden="1"/>
    <col min="6616" max="6621" width="8.8984375" style="5" hidden="1"/>
    <col min="6622" max="6622" width="32.8984375" style="5" hidden="1"/>
    <col min="6623" max="6623" width="5.8984375" style="5" hidden="1"/>
    <col min="6624" max="6624" width="32.8984375" style="5" hidden="1"/>
    <col min="6625" max="6625" width="5.8984375" style="5" hidden="1"/>
    <col min="6626" max="6867" width="8.8984375" style="5" hidden="1"/>
    <col min="6868" max="6868" width="5.8984375" style="5" hidden="1"/>
    <col min="6869" max="6869" width="32.8984375" style="5" hidden="1"/>
    <col min="6870" max="6870" width="5.8984375" style="5" hidden="1"/>
    <col min="6871" max="6871" width="32.8984375" style="5" hidden="1"/>
    <col min="6872" max="6877" width="8.8984375" style="5" hidden="1"/>
    <col min="6878" max="6878" width="32.8984375" style="5" hidden="1"/>
    <col min="6879" max="6879" width="5.8984375" style="5" hidden="1"/>
    <col min="6880" max="6880" width="32.8984375" style="5" hidden="1"/>
    <col min="6881" max="6881" width="5.8984375" style="5" hidden="1"/>
    <col min="6882" max="7123" width="8.8984375" style="5" hidden="1"/>
    <col min="7124" max="7124" width="5.8984375" style="5" hidden="1"/>
    <col min="7125" max="7125" width="32.8984375" style="5" hidden="1"/>
    <col min="7126" max="7126" width="5.8984375" style="5" hidden="1"/>
    <col min="7127" max="7127" width="32.8984375" style="5" hidden="1"/>
    <col min="7128" max="7133" width="8.8984375" style="5" hidden="1"/>
    <col min="7134" max="7134" width="32.8984375" style="5" hidden="1"/>
    <col min="7135" max="7135" width="5.8984375" style="5" hidden="1"/>
    <col min="7136" max="7136" width="32.8984375" style="5" hidden="1"/>
    <col min="7137" max="7137" width="5.8984375" style="5" hidden="1"/>
    <col min="7138" max="7379" width="8.8984375" style="5" hidden="1"/>
    <col min="7380" max="7380" width="5.8984375" style="5" hidden="1"/>
    <col min="7381" max="7381" width="32.8984375" style="5" hidden="1"/>
    <col min="7382" max="7382" width="5.8984375" style="5" hidden="1"/>
    <col min="7383" max="7383" width="32.8984375" style="5" hidden="1"/>
    <col min="7384" max="7389" width="8.8984375" style="5" hidden="1"/>
    <col min="7390" max="7390" width="32.8984375" style="5" hidden="1"/>
    <col min="7391" max="7391" width="5.8984375" style="5" hidden="1"/>
    <col min="7392" max="7392" width="32.8984375" style="5" hidden="1"/>
    <col min="7393" max="7393" width="5.8984375" style="5" hidden="1"/>
    <col min="7394" max="7635" width="8.8984375" style="5" hidden="1"/>
    <col min="7636" max="7636" width="5.8984375" style="5" hidden="1"/>
    <col min="7637" max="7637" width="32.8984375" style="5" hidden="1"/>
    <col min="7638" max="7638" width="5.8984375" style="5" hidden="1"/>
    <col min="7639" max="7639" width="32.8984375" style="5" hidden="1"/>
    <col min="7640" max="7645" width="8.8984375" style="5" hidden="1"/>
    <col min="7646" max="7646" width="32.8984375" style="5" hidden="1"/>
    <col min="7647" max="7647" width="5.8984375" style="5" hidden="1"/>
    <col min="7648" max="7648" width="32.8984375" style="5" hidden="1"/>
    <col min="7649" max="7649" width="5.8984375" style="5" hidden="1"/>
    <col min="7650" max="7891" width="8.8984375" style="5" hidden="1"/>
    <col min="7892" max="7892" width="5.8984375" style="5" hidden="1"/>
    <col min="7893" max="7893" width="32.8984375" style="5" hidden="1"/>
    <col min="7894" max="7894" width="5.8984375" style="5" hidden="1"/>
    <col min="7895" max="7895" width="32.8984375" style="5" hidden="1"/>
    <col min="7896" max="7901" width="8.8984375" style="5" hidden="1"/>
    <col min="7902" max="7902" width="32.8984375" style="5" hidden="1"/>
    <col min="7903" max="7903" width="5.8984375" style="5" hidden="1"/>
    <col min="7904" max="7904" width="32.8984375" style="5" hidden="1"/>
    <col min="7905" max="7905" width="5.8984375" style="5" hidden="1"/>
    <col min="7906" max="8147" width="8.8984375" style="5" hidden="1"/>
    <col min="8148" max="8148" width="5.8984375" style="5" hidden="1"/>
    <col min="8149" max="8149" width="32.8984375" style="5" hidden="1"/>
    <col min="8150" max="8150" width="5.8984375" style="5" hidden="1"/>
    <col min="8151" max="8151" width="32.8984375" style="5" hidden="1"/>
    <col min="8152" max="8157" width="8.8984375" style="5" hidden="1"/>
    <col min="8158" max="8158" width="32.8984375" style="5" hidden="1"/>
    <col min="8159" max="8159" width="5.8984375" style="5" hidden="1"/>
    <col min="8160" max="8160" width="32.8984375" style="5" hidden="1"/>
    <col min="8161" max="8161" width="5.8984375" style="5" hidden="1"/>
    <col min="8162" max="8403" width="8.8984375" style="5" hidden="1"/>
    <col min="8404" max="8404" width="5.8984375" style="5" hidden="1"/>
    <col min="8405" max="8405" width="32.8984375" style="5" hidden="1"/>
    <col min="8406" max="8406" width="5.8984375" style="5" hidden="1"/>
    <col min="8407" max="8407" width="32.8984375" style="5" hidden="1"/>
    <col min="8408" max="8413" width="8.8984375" style="5" hidden="1"/>
    <col min="8414" max="8414" width="32.8984375" style="5" hidden="1"/>
    <col min="8415" max="8415" width="5.8984375" style="5" hidden="1"/>
    <col min="8416" max="8416" width="32.8984375" style="5" hidden="1"/>
    <col min="8417" max="8417" width="5.8984375" style="5" hidden="1"/>
    <col min="8418" max="8659" width="8.8984375" style="5" hidden="1"/>
    <col min="8660" max="8660" width="5.8984375" style="5" hidden="1"/>
    <col min="8661" max="8661" width="32.8984375" style="5" hidden="1"/>
    <col min="8662" max="8662" width="5.8984375" style="5" hidden="1"/>
    <col min="8663" max="8663" width="32.8984375" style="5" hidden="1"/>
    <col min="8664" max="8669" width="8.8984375" style="5" hidden="1"/>
    <col min="8670" max="8670" width="32.8984375" style="5" hidden="1"/>
    <col min="8671" max="8671" width="5.8984375" style="5" hidden="1"/>
    <col min="8672" max="8672" width="32.8984375" style="5" hidden="1"/>
    <col min="8673" max="8673" width="5.8984375" style="5" hidden="1"/>
    <col min="8674" max="8915" width="8.8984375" style="5" hidden="1"/>
    <col min="8916" max="8916" width="5.8984375" style="5" hidden="1"/>
    <col min="8917" max="8917" width="32.8984375" style="5" hidden="1"/>
    <col min="8918" max="8918" width="5.8984375" style="5" hidden="1"/>
    <col min="8919" max="8919" width="32.8984375" style="5" hidden="1"/>
    <col min="8920" max="8925" width="8.8984375" style="5" hidden="1"/>
    <col min="8926" max="8926" width="32.8984375" style="5" hidden="1"/>
    <col min="8927" max="8927" width="5.8984375" style="5" hidden="1"/>
    <col min="8928" max="8928" width="32.8984375" style="5" hidden="1"/>
    <col min="8929" max="8929" width="5.8984375" style="5" hidden="1"/>
    <col min="8930" max="9171" width="8.8984375" style="5" hidden="1"/>
    <col min="9172" max="9172" width="5.8984375" style="5" hidden="1"/>
    <col min="9173" max="9173" width="32.8984375" style="5" hidden="1"/>
    <col min="9174" max="9174" width="5.8984375" style="5" hidden="1"/>
    <col min="9175" max="9175" width="32.8984375" style="5" hidden="1"/>
    <col min="9176" max="9181" width="8.8984375" style="5" hidden="1"/>
    <col min="9182" max="9182" width="32.8984375" style="5" hidden="1"/>
    <col min="9183" max="9183" width="5.8984375" style="5" hidden="1"/>
    <col min="9184" max="9184" width="32.8984375" style="5" hidden="1"/>
    <col min="9185" max="9185" width="5.8984375" style="5" hidden="1"/>
    <col min="9186" max="9427" width="8.8984375" style="5" hidden="1"/>
    <col min="9428" max="9428" width="5.8984375" style="5" hidden="1"/>
    <col min="9429" max="9429" width="32.8984375" style="5" hidden="1"/>
    <col min="9430" max="9430" width="5.8984375" style="5" hidden="1"/>
    <col min="9431" max="9431" width="32.8984375" style="5" hidden="1"/>
    <col min="9432" max="9437" width="8.8984375" style="5" hidden="1"/>
    <col min="9438" max="9438" width="32.8984375" style="5" hidden="1"/>
    <col min="9439" max="9439" width="5.8984375" style="5" hidden="1"/>
    <col min="9440" max="9440" width="32.8984375" style="5" hidden="1"/>
    <col min="9441" max="9441" width="5.8984375" style="5" hidden="1"/>
    <col min="9442" max="9683" width="8.8984375" style="5" hidden="1"/>
    <col min="9684" max="9684" width="5.8984375" style="5" hidden="1"/>
    <col min="9685" max="9685" width="32.8984375" style="5" hidden="1"/>
    <col min="9686" max="9686" width="5.8984375" style="5" hidden="1"/>
    <col min="9687" max="9687" width="32.8984375" style="5" hidden="1"/>
    <col min="9688" max="9693" width="8.8984375" style="5" hidden="1"/>
    <col min="9694" max="9694" width="32.8984375" style="5" hidden="1"/>
    <col min="9695" max="9695" width="5.8984375" style="5" hidden="1"/>
    <col min="9696" max="9696" width="32.8984375" style="5" hidden="1"/>
    <col min="9697" max="9697" width="5.8984375" style="5" hidden="1"/>
    <col min="9698" max="9939" width="8.8984375" style="5" hidden="1"/>
    <col min="9940" max="9940" width="5.8984375" style="5" hidden="1"/>
    <col min="9941" max="9941" width="32.8984375" style="5" hidden="1"/>
    <col min="9942" max="9942" width="5.8984375" style="5" hidden="1"/>
    <col min="9943" max="9943" width="32.8984375" style="5" hidden="1"/>
    <col min="9944" max="9949" width="8.8984375" style="5" hidden="1"/>
    <col min="9950" max="9950" width="32.8984375" style="5" hidden="1"/>
    <col min="9951" max="9951" width="5.8984375" style="5" hidden="1"/>
    <col min="9952" max="9952" width="32.8984375" style="5" hidden="1"/>
    <col min="9953" max="9953" width="5.8984375" style="5" hidden="1"/>
    <col min="9954" max="10195" width="8.8984375" style="5" hidden="1"/>
    <col min="10196" max="10196" width="5.8984375" style="5" hidden="1"/>
    <col min="10197" max="10197" width="32.8984375" style="5" hidden="1"/>
    <col min="10198" max="10198" width="5.8984375" style="5" hidden="1"/>
    <col min="10199" max="10199" width="32.8984375" style="5" hidden="1"/>
    <col min="10200" max="10205" width="8.8984375" style="5" hidden="1"/>
    <col min="10206" max="10206" width="32.8984375" style="5" hidden="1"/>
    <col min="10207" max="10207" width="5.8984375" style="5" hidden="1"/>
    <col min="10208" max="10208" width="32.8984375" style="5" hidden="1"/>
    <col min="10209" max="10209" width="5.8984375" style="5" hidden="1"/>
    <col min="10210" max="10451" width="8.8984375" style="5" hidden="1"/>
    <col min="10452" max="10452" width="5.8984375" style="5" hidden="1"/>
    <col min="10453" max="10453" width="32.8984375" style="5" hidden="1"/>
    <col min="10454" max="10454" width="5.8984375" style="5" hidden="1"/>
    <col min="10455" max="10455" width="32.8984375" style="5" hidden="1"/>
    <col min="10456" max="10461" width="8.8984375" style="5" hidden="1"/>
    <col min="10462" max="10462" width="32.8984375" style="5" hidden="1"/>
    <col min="10463" max="10463" width="5.8984375" style="5" hidden="1"/>
    <col min="10464" max="10464" width="32.8984375" style="5" hidden="1"/>
    <col min="10465" max="10465" width="5.8984375" style="5" hidden="1"/>
    <col min="10466" max="10707" width="8.8984375" style="5" hidden="1"/>
    <col min="10708" max="10708" width="5.8984375" style="5" hidden="1"/>
    <col min="10709" max="10709" width="32.8984375" style="5" hidden="1"/>
    <col min="10710" max="10710" width="5.8984375" style="5" hidden="1"/>
    <col min="10711" max="10711" width="32.8984375" style="5" hidden="1"/>
    <col min="10712" max="10717" width="8.8984375" style="5" hidden="1"/>
    <col min="10718" max="10718" width="32.8984375" style="5" hidden="1"/>
    <col min="10719" max="10719" width="5.8984375" style="5" hidden="1"/>
    <col min="10720" max="10720" width="32.8984375" style="5" hidden="1"/>
    <col min="10721" max="10721" width="5.8984375" style="5" hidden="1"/>
    <col min="10722" max="10963" width="8.8984375" style="5" hidden="1"/>
    <col min="10964" max="10964" width="5.8984375" style="5" hidden="1"/>
    <col min="10965" max="10965" width="32.8984375" style="5" hidden="1"/>
    <col min="10966" max="10966" width="5.8984375" style="5" hidden="1"/>
    <col min="10967" max="10967" width="32.8984375" style="5" hidden="1"/>
    <col min="10968" max="10973" width="8.8984375" style="5" hidden="1"/>
    <col min="10974" max="10974" width="32.8984375" style="5" hidden="1"/>
    <col min="10975" max="10975" width="5.8984375" style="5" hidden="1"/>
    <col min="10976" max="10976" width="32.8984375" style="5" hidden="1"/>
    <col min="10977" max="10977" width="5.8984375" style="5" hidden="1"/>
    <col min="10978" max="11219" width="8.8984375" style="5" hidden="1"/>
    <col min="11220" max="11220" width="5.8984375" style="5" hidden="1"/>
    <col min="11221" max="11221" width="32.8984375" style="5" hidden="1"/>
    <col min="11222" max="11222" width="5.8984375" style="5" hidden="1"/>
    <col min="11223" max="11223" width="32.8984375" style="5" hidden="1"/>
    <col min="11224" max="11229" width="8.8984375" style="5" hidden="1"/>
    <col min="11230" max="11230" width="32.8984375" style="5" hidden="1"/>
    <col min="11231" max="11231" width="5.8984375" style="5" hidden="1"/>
    <col min="11232" max="11232" width="32.8984375" style="5" hidden="1"/>
    <col min="11233" max="11233" width="5.8984375" style="5" hidden="1"/>
    <col min="11234" max="11475" width="8.8984375" style="5" hidden="1"/>
    <col min="11476" max="11476" width="5.8984375" style="5" hidden="1"/>
    <col min="11477" max="11477" width="32.8984375" style="5" hidden="1"/>
    <col min="11478" max="11478" width="5.8984375" style="5" hidden="1"/>
    <col min="11479" max="11479" width="32.8984375" style="5" hidden="1"/>
    <col min="11480" max="11485" width="8.8984375" style="5" hidden="1"/>
    <col min="11486" max="11486" width="32.8984375" style="5" hidden="1"/>
    <col min="11487" max="11487" width="5.8984375" style="5" hidden="1"/>
    <col min="11488" max="11488" width="32.8984375" style="5" hidden="1"/>
    <col min="11489" max="11489" width="5.8984375" style="5" hidden="1"/>
    <col min="11490" max="11731" width="8.8984375" style="5" hidden="1"/>
    <col min="11732" max="11732" width="5.8984375" style="5" hidden="1"/>
    <col min="11733" max="11733" width="32.8984375" style="5" hidden="1"/>
    <col min="11734" max="11734" width="5.8984375" style="5" hidden="1"/>
    <col min="11735" max="11735" width="32.8984375" style="5" hidden="1"/>
    <col min="11736" max="11741" width="8.8984375" style="5" hidden="1"/>
    <col min="11742" max="11742" width="32.8984375" style="5" hidden="1"/>
    <col min="11743" max="11743" width="5.8984375" style="5" hidden="1"/>
    <col min="11744" max="11744" width="32.8984375" style="5" hidden="1"/>
    <col min="11745" max="11745" width="5.8984375" style="5" hidden="1"/>
    <col min="11746" max="11987" width="8.8984375" style="5" hidden="1"/>
    <col min="11988" max="11988" width="5.8984375" style="5" hidden="1"/>
    <col min="11989" max="11989" width="32.8984375" style="5" hidden="1"/>
    <col min="11990" max="11990" width="5.8984375" style="5" hidden="1"/>
    <col min="11991" max="11991" width="32.8984375" style="5" hidden="1"/>
    <col min="11992" max="11997" width="8.8984375" style="5" hidden="1"/>
    <col min="11998" max="11998" width="32.8984375" style="5" hidden="1"/>
    <col min="11999" max="11999" width="5.8984375" style="5" hidden="1"/>
    <col min="12000" max="12000" width="32.8984375" style="5" hidden="1"/>
    <col min="12001" max="12001" width="5.8984375" style="5" hidden="1"/>
    <col min="12002" max="12243" width="8.8984375" style="5" hidden="1"/>
    <col min="12244" max="12244" width="5.8984375" style="5" hidden="1"/>
    <col min="12245" max="12245" width="32.8984375" style="5" hidden="1"/>
    <col min="12246" max="12246" width="5.8984375" style="5" hidden="1"/>
    <col min="12247" max="12247" width="32.8984375" style="5" hidden="1"/>
    <col min="12248" max="12253" width="8.8984375" style="5" hidden="1"/>
    <col min="12254" max="12254" width="32.8984375" style="5" hidden="1"/>
    <col min="12255" max="12255" width="5.8984375" style="5" hidden="1"/>
    <col min="12256" max="12256" width="32.8984375" style="5" hidden="1"/>
    <col min="12257" max="12257" width="5.8984375" style="5" hidden="1"/>
    <col min="12258" max="12499" width="8.8984375" style="5" hidden="1"/>
    <col min="12500" max="12500" width="5.8984375" style="5" hidden="1"/>
    <col min="12501" max="12501" width="32.8984375" style="5" hidden="1"/>
    <col min="12502" max="12502" width="5.8984375" style="5" hidden="1"/>
    <col min="12503" max="12503" width="32.8984375" style="5" hidden="1"/>
    <col min="12504" max="12509" width="8.8984375" style="5" hidden="1"/>
    <col min="12510" max="12510" width="32.8984375" style="5" hidden="1"/>
    <col min="12511" max="12511" width="5.8984375" style="5" hidden="1"/>
    <col min="12512" max="12512" width="32.8984375" style="5" hidden="1"/>
    <col min="12513" max="12513" width="5.8984375" style="5" hidden="1"/>
    <col min="12514" max="12755" width="8.8984375" style="5" hidden="1"/>
    <col min="12756" max="12756" width="5.8984375" style="5" hidden="1"/>
    <col min="12757" max="12757" width="32.8984375" style="5" hidden="1"/>
    <col min="12758" max="12758" width="5.8984375" style="5" hidden="1"/>
    <col min="12759" max="12759" width="32.8984375" style="5" hidden="1"/>
    <col min="12760" max="12765" width="8.8984375" style="5" hidden="1"/>
    <col min="12766" max="12766" width="32.8984375" style="5" hidden="1"/>
    <col min="12767" max="12767" width="5.8984375" style="5" hidden="1"/>
    <col min="12768" max="12768" width="32.8984375" style="5" hidden="1"/>
    <col min="12769" max="12769" width="5.8984375" style="5" hidden="1"/>
    <col min="12770" max="13011" width="8.8984375" style="5" hidden="1"/>
    <col min="13012" max="13012" width="5.8984375" style="5" hidden="1"/>
    <col min="13013" max="13013" width="32.8984375" style="5" hidden="1"/>
    <col min="13014" max="13014" width="5.8984375" style="5" hidden="1"/>
    <col min="13015" max="13015" width="32.8984375" style="5" hidden="1"/>
    <col min="13016" max="13021" width="8.8984375" style="5" hidden="1"/>
    <col min="13022" max="13022" width="32.8984375" style="5" hidden="1"/>
    <col min="13023" max="13023" width="5.8984375" style="5" hidden="1"/>
    <col min="13024" max="13024" width="32.8984375" style="5" hidden="1"/>
    <col min="13025" max="13025" width="5.8984375" style="5" hidden="1"/>
    <col min="13026" max="13267" width="8.8984375" style="5" hidden="1"/>
    <col min="13268" max="13268" width="5.8984375" style="5" hidden="1"/>
    <col min="13269" max="13269" width="32.8984375" style="5" hidden="1"/>
    <col min="13270" max="13270" width="5.8984375" style="5" hidden="1"/>
    <col min="13271" max="13271" width="32.8984375" style="5" hidden="1"/>
    <col min="13272" max="13277" width="8.8984375" style="5" hidden="1"/>
    <col min="13278" max="13278" width="32.8984375" style="5" hidden="1"/>
    <col min="13279" max="13279" width="5.8984375" style="5" hidden="1"/>
    <col min="13280" max="13280" width="32.8984375" style="5" hidden="1"/>
    <col min="13281" max="13281" width="5.8984375" style="5" hidden="1"/>
    <col min="13282" max="13523" width="8.8984375" style="5" hidden="1"/>
    <col min="13524" max="13524" width="5.8984375" style="5" hidden="1"/>
    <col min="13525" max="13525" width="32.8984375" style="5" hidden="1"/>
    <col min="13526" max="13526" width="5.8984375" style="5" hidden="1"/>
    <col min="13527" max="13527" width="32.8984375" style="5" hidden="1"/>
    <col min="13528" max="13533" width="8.8984375" style="5" hidden="1"/>
    <col min="13534" max="13534" width="32.8984375" style="5" hidden="1"/>
    <col min="13535" max="13535" width="5.8984375" style="5" hidden="1"/>
    <col min="13536" max="13536" width="32.8984375" style="5" hidden="1"/>
    <col min="13537" max="13537" width="5.8984375" style="5" hidden="1"/>
    <col min="13538" max="13779" width="8.8984375" style="5" hidden="1"/>
    <col min="13780" max="13780" width="5.8984375" style="5" hidden="1"/>
    <col min="13781" max="13781" width="32.8984375" style="5" hidden="1"/>
    <col min="13782" max="13782" width="5.8984375" style="5" hidden="1"/>
    <col min="13783" max="13783" width="32.8984375" style="5" hidden="1"/>
    <col min="13784" max="13789" width="8.8984375" style="5" hidden="1"/>
    <col min="13790" max="13790" width="32.8984375" style="5" hidden="1"/>
    <col min="13791" max="13791" width="5.8984375" style="5" hidden="1"/>
    <col min="13792" max="13792" width="32.8984375" style="5" hidden="1"/>
    <col min="13793" max="13793" width="5.8984375" style="5" hidden="1"/>
    <col min="13794" max="14035" width="8.8984375" style="5" hidden="1"/>
    <col min="14036" max="14036" width="5.8984375" style="5" hidden="1"/>
    <col min="14037" max="14037" width="32.8984375" style="5" hidden="1"/>
    <col min="14038" max="14038" width="5.8984375" style="5" hidden="1"/>
    <col min="14039" max="14039" width="32.8984375" style="5" hidden="1"/>
    <col min="14040" max="14045" width="8.8984375" style="5" hidden="1"/>
    <col min="14046" max="14046" width="32.8984375" style="5" hidden="1"/>
    <col min="14047" max="14047" width="5.8984375" style="5" hidden="1"/>
    <col min="14048" max="14048" width="32.8984375" style="5" hidden="1"/>
    <col min="14049" max="14049" width="5.8984375" style="5" hidden="1"/>
    <col min="14050" max="14291" width="8.8984375" style="5" hidden="1"/>
    <col min="14292" max="14292" width="5.8984375" style="5" hidden="1"/>
    <col min="14293" max="14293" width="32.8984375" style="5" hidden="1"/>
    <col min="14294" max="14294" width="5.8984375" style="5" hidden="1"/>
    <col min="14295" max="14295" width="32.8984375" style="5" hidden="1"/>
    <col min="14296" max="14301" width="8.8984375" style="5" hidden="1"/>
    <col min="14302" max="14302" width="32.8984375" style="5" hidden="1"/>
    <col min="14303" max="14303" width="5.8984375" style="5" hidden="1"/>
    <col min="14304" max="14304" width="32.8984375" style="5" hidden="1"/>
    <col min="14305" max="14305" width="5.8984375" style="5" hidden="1"/>
    <col min="14306" max="14547" width="8.8984375" style="5" hidden="1"/>
    <col min="14548" max="14548" width="5.8984375" style="5" hidden="1"/>
    <col min="14549" max="14549" width="32.8984375" style="5" hidden="1"/>
    <col min="14550" max="14550" width="5.8984375" style="5" hidden="1"/>
    <col min="14551" max="14551" width="32.8984375" style="5" hidden="1"/>
    <col min="14552" max="14557" width="8.8984375" style="5" hidden="1"/>
    <col min="14558" max="14558" width="32.8984375" style="5" hidden="1"/>
    <col min="14559" max="14559" width="5.8984375" style="5" hidden="1"/>
    <col min="14560" max="14560" width="32.8984375" style="5" hidden="1"/>
    <col min="14561" max="14561" width="5.8984375" style="5" hidden="1"/>
    <col min="14562" max="14803" width="8.8984375" style="5" hidden="1"/>
    <col min="14804" max="14804" width="5.8984375" style="5" hidden="1"/>
    <col min="14805" max="14805" width="32.8984375" style="5" hidden="1"/>
    <col min="14806" max="14806" width="5.8984375" style="5" hidden="1"/>
    <col min="14807" max="14807" width="32.8984375" style="5" hidden="1"/>
    <col min="14808" max="14813" width="8.8984375" style="5" hidden="1"/>
    <col min="14814" max="14814" width="32.8984375" style="5" hidden="1"/>
    <col min="14815" max="14815" width="5.8984375" style="5" hidden="1"/>
    <col min="14816" max="14816" width="32.8984375" style="5" hidden="1"/>
    <col min="14817" max="14817" width="5.8984375" style="5" hidden="1"/>
    <col min="14818" max="15059" width="8.8984375" style="5" hidden="1"/>
    <col min="15060" max="15060" width="5.8984375" style="5" hidden="1"/>
    <col min="15061" max="15061" width="32.8984375" style="5" hidden="1"/>
    <col min="15062" max="15062" width="5.8984375" style="5" hidden="1"/>
    <col min="15063" max="15063" width="32.8984375" style="5" hidden="1"/>
    <col min="15064" max="15069" width="8.8984375" style="5" hidden="1"/>
    <col min="15070" max="15070" width="32.8984375" style="5" hidden="1"/>
    <col min="15071" max="15071" width="5.8984375" style="5" hidden="1"/>
    <col min="15072" max="15072" width="32.8984375" style="5" hidden="1"/>
    <col min="15073" max="15073" width="5.8984375" style="5" hidden="1"/>
    <col min="15074" max="15315" width="8.8984375" style="5" hidden="1"/>
    <col min="15316" max="15316" width="5.8984375" style="5" hidden="1"/>
    <col min="15317" max="15317" width="32.8984375" style="5" hidden="1"/>
    <col min="15318" max="15318" width="5.8984375" style="5" hidden="1"/>
    <col min="15319" max="15319" width="32.8984375" style="5" hidden="1"/>
    <col min="15320" max="15325" width="8.8984375" style="5" hidden="1"/>
    <col min="15326" max="15326" width="32.8984375" style="5" hidden="1"/>
    <col min="15327" max="15327" width="5.8984375" style="5" hidden="1"/>
    <col min="15328" max="15328" width="32.8984375" style="5" hidden="1"/>
    <col min="15329" max="15329" width="5.8984375" style="5" hidden="1"/>
    <col min="15330" max="15571" width="8.8984375" style="5" hidden="1"/>
    <col min="15572" max="15572" width="5.8984375" style="5" hidden="1"/>
    <col min="15573" max="15573" width="32.8984375" style="5" hidden="1"/>
    <col min="15574" max="15574" width="5.8984375" style="5" hidden="1"/>
    <col min="15575" max="15575" width="32.8984375" style="5" hidden="1"/>
    <col min="15576" max="15581" width="8.8984375" style="5" hidden="1"/>
    <col min="15582" max="15582" width="32.8984375" style="5" hidden="1"/>
    <col min="15583" max="15583" width="5.8984375" style="5" hidden="1"/>
    <col min="15584" max="15584" width="32.8984375" style="5" hidden="1"/>
    <col min="15585" max="15585" width="5.8984375" style="5" hidden="1"/>
    <col min="15586" max="15827" width="8.8984375" style="5" hidden="1"/>
    <col min="15828" max="15828" width="5.8984375" style="5" hidden="1"/>
    <col min="15829" max="15829" width="32.8984375" style="5" hidden="1"/>
    <col min="15830" max="15830" width="5.8984375" style="5" hidden="1"/>
    <col min="15831" max="15831" width="32.8984375" style="5" hidden="1"/>
    <col min="15832" max="15837" width="8.8984375" style="5" hidden="1"/>
    <col min="15838" max="15838" width="32.8984375" style="5" hidden="1"/>
    <col min="15839" max="15839" width="5.8984375" style="5" hidden="1"/>
    <col min="15840" max="15840" width="32.8984375" style="5" hidden="1"/>
    <col min="15841" max="15841" width="5.8984375" style="5" hidden="1"/>
    <col min="15842" max="16083" width="8.8984375" style="5" hidden="1"/>
    <col min="16084" max="16084" width="5.8984375" style="5" hidden="1"/>
    <col min="16085" max="16085" width="32.8984375" style="5" hidden="1"/>
    <col min="16086" max="16086" width="5.8984375" style="5" hidden="1"/>
    <col min="16087" max="16087" width="32.8984375" style="5" hidden="1"/>
    <col min="16088" max="16093" width="8.8984375" style="5" hidden="1"/>
    <col min="16094" max="16094" width="32.8984375" style="5" hidden="1"/>
    <col min="16095" max="16095" width="5.8984375" style="5" hidden="1"/>
    <col min="16096" max="16096" width="32.8984375" style="5" hidden="1"/>
    <col min="16097" max="16097" width="5.8984375" style="5" hidden="1"/>
    <col min="16098" max="16384" width="8.8984375" style="5" hidden="1"/>
  </cols>
  <sheetData>
    <row r="1" spans="1:9" ht="57.6" customHeight="1" x14ac:dyDescent="0.6"/>
    <row r="2" spans="1:9" ht="18" customHeight="1" x14ac:dyDescent="0.6">
      <c r="A2" s="220" t="s">
        <v>1606</v>
      </c>
      <c r="B2" s="17"/>
      <c r="C2" s="17"/>
      <c r="D2" s="17"/>
      <c r="E2" s="17"/>
      <c r="F2" s="17"/>
      <c r="G2" s="17"/>
      <c r="H2" s="17"/>
      <c r="I2" s="17"/>
    </row>
    <row r="3" spans="1:9" ht="18" customHeight="1" x14ac:dyDescent="0.6">
      <c r="A3" s="155" t="s">
        <v>1619</v>
      </c>
      <c r="B3" s="153"/>
      <c r="C3" s="153"/>
      <c r="D3" s="153"/>
      <c r="E3" s="153"/>
      <c r="F3" s="153"/>
      <c r="G3" s="153"/>
      <c r="H3" s="153"/>
      <c r="I3" s="153"/>
    </row>
    <row r="4" spans="1:9" ht="36" customHeight="1" x14ac:dyDescent="0.6">
      <c r="A4" s="25" t="s">
        <v>33</v>
      </c>
      <c r="B4" s="26" t="s">
        <v>34</v>
      </c>
      <c r="C4" s="24">
        <v>2020</v>
      </c>
      <c r="D4" s="24">
        <v>2021</v>
      </c>
      <c r="E4" s="24">
        <v>2022</v>
      </c>
      <c r="F4" s="24">
        <v>2023</v>
      </c>
      <c r="G4" s="24">
        <v>2024</v>
      </c>
      <c r="H4" s="145" t="s">
        <v>322</v>
      </c>
      <c r="I4" s="144" t="s">
        <v>463</v>
      </c>
    </row>
    <row r="5" spans="1:9" ht="18" customHeight="1" x14ac:dyDescent="0.6">
      <c r="A5" s="52">
        <v>1</v>
      </c>
      <c r="B5" s="53" t="s">
        <v>35</v>
      </c>
      <c r="C5" s="54">
        <v>101562.279192</v>
      </c>
      <c r="D5" s="54">
        <v>113380.856316</v>
      </c>
      <c r="E5" s="54">
        <v>149251.72835399999</v>
      </c>
      <c r="F5" s="54">
        <v>162549.73146700001</v>
      </c>
      <c r="G5" s="54">
        <v>208746.40081399999</v>
      </c>
      <c r="H5" s="71" t="s">
        <v>323</v>
      </c>
      <c r="I5" s="72">
        <v>1</v>
      </c>
    </row>
    <row r="6" spans="1:9" ht="18" customHeight="1" x14ac:dyDescent="0.6">
      <c r="A6" s="56">
        <v>2</v>
      </c>
      <c r="B6" s="57" t="s">
        <v>156</v>
      </c>
      <c r="C6" s="58">
        <v>55144.542893999998</v>
      </c>
      <c r="D6" s="58">
        <v>60548.791433999999</v>
      </c>
      <c r="E6" s="58">
        <v>65002.221945999998</v>
      </c>
      <c r="F6" s="58">
        <v>70584.316068999993</v>
      </c>
      <c r="G6" s="58">
        <v>73747.722943999994</v>
      </c>
      <c r="H6" s="73" t="s">
        <v>331</v>
      </c>
      <c r="I6" s="74">
        <v>2</v>
      </c>
    </row>
    <row r="7" spans="1:9" ht="18" customHeight="1" x14ac:dyDescent="0.6">
      <c r="A7" s="52">
        <v>3</v>
      </c>
      <c r="B7" s="53" t="s">
        <v>223</v>
      </c>
      <c r="C7" s="54">
        <v>34286.821601000003</v>
      </c>
      <c r="D7" s="54">
        <v>46769.930848999997</v>
      </c>
      <c r="E7" s="54">
        <v>45103.496404999998</v>
      </c>
      <c r="F7" s="54">
        <v>50052.587363999999</v>
      </c>
      <c r="G7" s="54">
        <v>48124.500647000001</v>
      </c>
      <c r="H7" s="71" t="s">
        <v>327</v>
      </c>
      <c r="I7" s="72">
        <v>3</v>
      </c>
    </row>
    <row r="8" spans="1:9" ht="18" customHeight="1" x14ac:dyDescent="0.6">
      <c r="A8" s="56">
        <v>4</v>
      </c>
      <c r="B8" s="57" t="s">
        <v>36</v>
      </c>
      <c r="C8" s="58">
        <v>24530.404071000001</v>
      </c>
      <c r="D8" s="58">
        <v>30276.769405999999</v>
      </c>
      <c r="E8" s="58">
        <v>39509.451346000002</v>
      </c>
      <c r="F8" s="58">
        <v>43570.449551999998</v>
      </c>
      <c r="G8" s="58">
        <v>47462.703615999999</v>
      </c>
      <c r="H8" s="73" t="s">
        <v>324</v>
      </c>
      <c r="I8" s="74">
        <v>4</v>
      </c>
    </row>
    <row r="9" spans="1:9" ht="18" customHeight="1" x14ac:dyDescent="0.6">
      <c r="A9" s="52">
        <v>5</v>
      </c>
      <c r="B9" s="53" t="s">
        <v>227</v>
      </c>
      <c r="C9" s="54">
        <v>26869.223449000001</v>
      </c>
      <c r="D9" s="54">
        <v>28092.771536</v>
      </c>
      <c r="E9" s="54">
        <v>30000.405160999999</v>
      </c>
      <c r="F9" s="54">
        <v>34218.595359999999</v>
      </c>
      <c r="G9" s="54">
        <v>37597.531090999997</v>
      </c>
      <c r="H9" s="71" t="s">
        <v>368</v>
      </c>
      <c r="I9" s="72">
        <v>5</v>
      </c>
    </row>
    <row r="10" spans="1:9" ht="18" customHeight="1" x14ac:dyDescent="0.6">
      <c r="A10" s="56">
        <v>6</v>
      </c>
      <c r="B10" s="57" t="s">
        <v>37</v>
      </c>
      <c r="C10" s="58">
        <v>21766.728190000002</v>
      </c>
      <c r="D10" s="58">
        <v>22732.339032</v>
      </c>
      <c r="E10" s="58">
        <v>25195.243493000002</v>
      </c>
      <c r="F10" s="58">
        <v>30693.438708000001</v>
      </c>
      <c r="G10" s="58">
        <v>31835.051432</v>
      </c>
      <c r="H10" s="73" t="s">
        <v>325</v>
      </c>
      <c r="I10" s="74">
        <v>6</v>
      </c>
    </row>
    <row r="11" spans="1:9" ht="18" customHeight="1" x14ac:dyDescent="0.6">
      <c r="A11" s="52">
        <v>7</v>
      </c>
      <c r="B11" s="53" t="s">
        <v>224</v>
      </c>
      <c r="C11" s="54">
        <v>15926.041233</v>
      </c>
      <c r="D11" s="54">
        <v>17244.368566000001</v>
      </c>
      <c r="E11" s="54">
        <v>19431.196516</v>
      </c>
      <c r="F11" s="54">
        <v>22029.740862999999</v>
      </c>
      <c r="G11" s="54">
        <v>30230.122007000002</v>
      </c>
      <c r="H11" s="71" t="s">
        <v>345</v>
      </c>
      <c r="I11" s="72">
        <v>7</v>
      </c>
    </row>
    <row r="12" spans="1:9" ht="18" customHeight="1" x14ac:dyDescent="0.6">
      <c r="A12" s="56">
        <v>8</v>
      </c>
      <c r="B12" s="57" t="s">
        <v>39</v>
      </c>
      <c r="C12" s="58">
        <v>10128.947442999999</v>
      </c>
      <c r="D12" s="58">
        <v>15781.223593999999</v>
      </c>
      <c r="E12" s="58">
        <v>24826.884539999999</v>
      </c>
      <c r="F12" s="58">
        <v>19755.057462000001</v>
      </c>
      <c r="G12" s="58">
        <v>29019.845136</v>
      </c>
      <c r="H12" s="73" t="s">
        <v>328</v>
      </c>
      <c r="I12" s="74">
        <v>8</v>
      </c>
    </row>
    <row r="13" spans="1:9" ht="18" customHeight="1" x14ac:dyDescent="0.6">
      <c r="A13" s="52">
        <v>9</v>
      </c>
      <c r="B13" s="53" t="s">
        <v>163</v>
      </c>
      <c r="C13" s="54">
        <v>5644.7844359999999</v>
      </c>
      <c r="D13" s="54">
        <v>8246.3448339999995</v>
      </c>
      <c r="E13" s="54">
        <v>17719.271134999999</v>
      </c>
      <c r="F13" s="54">
        <v>24776.448891</v>
      </c>
      <c r="G13" s="54">
        <v>26603.553940000002</v>
      </c>
      <c r="H13" s="71" t="s">
        <v>357</v>
      </c>
      <c r="I13" s="72">
        <v>9</v>
      </c>
    </row>
    <row r="14" spans="1:9" ht="18" customHeight="1" x14ac:dyDescent="0.6">
      <c r="A14" s="56">
        <v>10</v>
      </c>
      <c r="B14" s="57" t="s">
        <v>38</v>
      </c>
      <c r="C14" s="58">
        <v>14724.622539</v>
      </c>
      <c r="D14" s="58">
        <v>12898.788887000001</v>
      </c>
      <c r="E14" s="58">
        <v>19767.343379999998</v>
      </c>
      <c r="F14" s="58">
        <v>22618.911940000002</v>
      </c>
      <c r="G14" s="58">
        <v>22840.40134</v>
      </c>
      <c r="H14" s="73" t="s">
        <v>326</v>
      </c>
      <c r="I14" s="74">
        <v>10</v>
      </c>
    </row>
    <row r="15" spans="1:9" ht="18" customHeight="1" x14ac:dyDescent="0.6">
      <c r="A15" s="52">
        <v>11</v>
      </c>
      <c r="B15" s="53" t="s">
        <v>56</v>
      </c>
      <c r="C15" s="54">
        <v>11922.486897000001</v>
      </c>
      <c r="D15" s="54">
        <v>13764.126891</v>
      </c>
      <c r="E15" s="54">
        <v>15570.400927999999</v>
      </c>
      <c r="F15" s="54">
        <v>17026.033450999999</v>
      </c>
      <c r="G15" s="54">
        <v>20513.876035000001</v>
      </c>
      <c r="H15" s="71" t="s">
        <v>358</v>
      </c>
      <c r="I15" s="72">
        <v>11</v>
      </c>
    </row>
    <row r="16" spans="1:9" ht="18" customHeight="1" x14ac:dyDescent="0.6">
      <c r="A16" s="56">
        <v>12</v>
      </c>
      <c r="B16" s="57" t="s">
        <v>43</v>
      </c>
      <c r="C16" s="58">
        <v>17370.874534999999</v>
      </c>
      <c r="D16" s="58">
        <v>15988.021828000001</v>
      </c>
      <c r="E16" s="58">
        <v>16714.020843999999</v>
      </c>
      <c r="F16" s="58">
        <v>16611.01729</v>
      </c>
      <c r="G16" s="58">
        <v>18447.040115</v>
      </c>
      <c r="H16" s="73" t="s">
        <v>334</v>
      </c>
      <c r="I16" s="74">
        <v>12</v>
      </c>
    </row>
    <row r="17" spans="1:9" ht="18" customHeight="1" x14ac:dyDescent="0.6">
      <c r="A17" s="52">
        <v>13</v>
      </c>
      <c r="B17" s="53" t="s">
        <v>46</v>
      </c>
      <c r="C17" s="54">
        <v>8333.5586320000002</v>
      </c>
      <c r="D17" s="54">
        <v>9223.8393390000001</v>
      </c>
      <c r="E17" s="54">
        <v>13598.207864</v>
      </c>
      <c r="F17" s="54">
        <v>13456.936023</v>
      </c>
      <c r="G17" s="54">
        <v>14364.359077999999</v>
      </c>
      <c r="H17" s="71" t="s">
        <v>343</v>
      </c>
      <c r="I17" s="72">
        <v>13</v>
      </c>
    </row>
    <row r="18" spans="1:9" ht="18" customHeight="1" x14ac:dyDescent="0.6">
      <c r="A18" s="56">
        <v>14</v>
      </c>
      <c r="B18" s="57" t="s">
        <v>161</v>
      </c>
      <c r="C18" s="58">
        <v>8530.3500949999998</v>
      </c>
      <c r="D18" s="58">
        <v>8756.4735920000003</v>
      </c>
      <c r="E18" s="58">
        <v>10857.944798</v>
      </c>
      <c r="F18" s="58">
        <v>13761.487401</v>
      </c>
      <c r="G18" s="58">
        <v>14275.704024999999</v>
      </c>
      <c r="H18" s="73" t="s">
        <v>338</v>
      </c>
      <c r="I18" s="74">
        <v>14</v>
      </c>
    </row>
    <row r="19" spans="1:9" ht="18" customHeight="1" x14ac:dyDescent="0.6">
      <c r="A19" s="52">
        <v>15</v>
      </c>
      <c r="B19" s="53" t="s">
        <v>45</v>
      </c>
      <c r="C19" s="54">
        <v>9341.1783390000001</v>
      </c>
      <c r="D19" s="54">
        <v>486.35302999999999</v>
      </c>
      <c r="E19" s="54">
        <v>2956.054646</v>
      </c>
      <c r="F19" s="54">
        <v>9837.5888790000008</v>
      </c>
      <c r="G19" s="54">
        <v>13803.871311999999</v>
      </c>
      <c r="H19" s="71" t="s">
        <v>341</v>
      </c>
      <c r="I19" s="72">
        <v>15</v>
      </c>
    </row>
    <row r="20" spans="1:9" ht="18" customHeight="1" x14ac:dyDescent="0.6">
      <c r="A20" s="56">
        <v>16</v>
      </c>
      <c r="B20" s="57" t="s">
        <v>162</v>
      </c>
      <c r="C20" s="58">
        <v>6252.9152599999998</v>
      </c>
      <c r="D20" s="58">
        <v>6708.3911230000003</v>
      </c>
      <c r="E20" s="58">
        <v>15831.421203</v>
      </c>
      <c r="F20" s="58">
        <v>14513.336627999999</v>
      </c>
      <c r="G20" s="58">
        <v>13510.645962000001</v>
      </c>
      <c r="H20" s="73" t="s">
        <v>337</v>
      </c>
      <c r="I20" s="74">
        <v>16</v>
      </c>
    </row>
    <row r="21" spans="1:9" ht="18" customHeight="1" x14ac:dyDescent="0.6">
      <c r="A21" s="52">
        <v>17</v>
      </c>
      <c r="B21" s="53" t="s">
        <v>225</v>
      </c>
      <c r="C21" s="54">
        <v>6810.0110350000004</v>
      </c>
      <c r="D21" s="54">
        <v>7254.469693</v>
      </c>
      <c r="E21" s="54">
        <v>11072.747482999999</v>
      </c>
      <c r="F21" s="54">
        <v>10252.197045999999</v>
      </c>
      <c r="G21" s="54">
        <v>13393.410196999999</v>
      </c>
      <c r="H21" s="71" t="s">
        <v>339</v>
      </c>
      <c r="I21" s="72">
        <v>17</v>
      </c>
    </row>
    <row r="22" spans="1:9" ht="18" customHeight="1" x14ac:dyDescent="0.6">
      <c r="A22" s="56">
        <v>18</v>
      </c>
      <c r="B22" s="57" t="s">
        <v>248</v>
      </c>
      <c r="C22" s="58">
        <v>5182.4521059999997</v>
      </c>
      <c r="D22" s="58">
        <v>5390.5527659999998</v>
      </c>
      <c r="E22" s="58">
        <v>8140.8445549999997</v>
      </c>
      <c r="F22" s="58">
        <v>13882.704250000001</v>
      </c>
      <c r="G22" s="58">
        <v>12774.888854000001</v>
      </c>
      <c r="H22" s="73" t="s">
        <v>397</v>
      </c>
      <c r="I22" s="74">
        <v>18</v>
      </c>
    </row>
    <row r="23" spans="1:9" ht="18" customHeight="1" x14ac:dyDescent="0.6">
      <c r="A23" s="52">
        <v>19</v>
      </c>
      <c r="B23" s="53" t="s">
        <v>59</v>
      </c>
      <c r="C23" s="54">
        <v>4587.5784409999997</v>
      </c>
      <c r="D23" s="54">
        <v>5379.5212119999997</v>
      </c>
      <c r="E23" s="54">
        <v>7805.474365</v>
      </c>
      <c r="F23" s="54">
        <v>10291.949295</v>
      </c>
      <c r="G23" s="54">
        <v>11534.747302</v>
      </c>
      <c r="H23" s="71" t="s">
        <v>366</v>
      </c>
      <c r="I23" s="72">
        <v>19</v>
      </c>
    </row>
    <row r="24" spans="1:9" ht="18" customHeight="1" x14ac:dyDescent="0.6">
      <c r="A24" s="56">
        <v>20</v>
      </c>
      <c r="B24" s="57" t="s">
        <v>256</v>
      </c>
      <c r="C24" s="58">
        <v>6949.6826270000001</v>
      </c>
      <c r="D24" s="58">
        <v>9747.1218719999997</v>
      </c>
      <c r="E24" s="58">
        <v>12140.615460999999</v>
      </c>
      <c r="F24" s="58">
        <v>10665.846436</v>
      </c>
      <c r="G24" s="58">
        <v>11343.871931</v>
      </c>
      <c r="H24" s="73" t="s">
        <v>332</v>
      </c>
      <c r="I24" s="74">
        <v>20</v>
      </c>
    </row>
    <row r="25" spans="1:9" ht="18" customHeight="1" x14ac:dyDescent="0.6">
      <c r="A25" s="52">
        <v>21</v>
      </c>
      <c r="B25" s="53" t="s">
        <v>44</v>
      </c>
      <c r="C25" s="54">
        <v>6646.1724080000004</v>
      </c>
      <c r="D25" s="54">
        <v>7874.6728419999999</v>
      </c>
      <c r="E25" s="54">
        <v>8589.1250720000007</v>
      </c>
      <c r="F25" s="54">
        <v>10632.800697999999</v>
      </c>
      <c r="G25" s="54">
        <v>11271.500459000001</v>
      </c>
      <c r="H25" s="71" t="s">
        <v>340</v>
      </c>
      <c r="I25" s="72">
        <v>21</v>
      </c>
    </row>
    <row r="26" spans="1:9" ht="18" customHeight="1" x14ac:dyDescent="0.6">
      <c r="A26" s="56">
        <v>22</v>
      </c>
      <c r="B26" s="57" t="s">
        <v>235</v>
      </c>
      <c r="C26" s="58">
        <v>8152.1290879999997</v>
      </c>
      <c r="D26" s="58">
        <v>8880.4622209999998</v>
      </c>
      <c r="E26" s="58">
        <v>10446.591961</v>
      </c>
      <c r="F26" s="58">
        <v>9301.0423950000004</v>
      </c>
      <c r="G26" s="58">
        <v>10498.218167999999</v>
      </c>
      <c r="H26" s="73" t="s">
        <v>347</v>
      </c>
      <c r="I26" s="74">
        <v>22</v>
      </c>
    </row>
    <row r="27" spans="1:9" ht="18" customHeight="1" x14ac:dyDescent="0.6">
      <c r="A27" s="52">
        <v>23</v>
      </c>
      <c r="B27" s="53" t="s">
        <v>229</v>
      </c>
      <c r="C27" s="54">
        <v>3985.7520300000001</v>
      </c>
      <c r="D27" s="54">
        <v>4543.5180030000001</v>
      </c>
      <c r="E27" s="54">
        <v>5216.7191670000002</v>
      </c>
      <c r="F27" s="54">
        <v>6531.4518859999998</v>
      </c>
      <c r="G27" s="54">
        <v>7304.213761</v>
      </c>
      <c r="H27" s="71" t="s">
        <v>376</v>
      </c>
      <c r="I27" s="72">
        <v>23</v>
      </c>
    </row>
    <row r="28" spans="1:9" ht="18" customHeight="1" x14ac:dyDescent="0.6">
      <c r="A28" s="56">
        <v>24</v>
      </c>
      <c r="B28" s="57" t="s">
        <v>160</v>
      </c>
      <c r="C28" s="58">
        <v>4760.8148650000003</v>
      </c>
      <c r="D28" s="58">
        <v>5436.637275</v>
      </c>
      <c r="E28" s="58">
        <v>6824.2285689999999</v>
      </c>
      <c r="F28" s="58">
        <v>7075.7298879999998</v>
      </c>
      <c r="G28" s="58">
        <v>6806.3173699999998</v>
      </c>
      <c r="H28" s="73" t="s">
        <v>335</v>
      </c>
      <c r="I28" s="74">
        <v>24</v>
      </c>
    </row>
    <row r="29" spans="1:9" ht="18" customHeight="1" x14ac:dyDescent="0.6">
      <c r="A29" s="52">
        <v>25</v>
      </c>
      <c r="B29" s="53" t="s">
        <v>49</v>
      </c>
      <c r="C29" s="54">
        <v>6952.2642489999998</v>
      </c>
      <c r="D29" s="54">
        <v>7640.274555</v>
      </c>
      <c r="E29" s="54">
        <v>4856.8748249999999</v>
      </c>
      <c r="F29" s="54">
        <v>6496.4413830000003</v>
      </c>
      <c r="G29" s="54">
        <v>6503.2372249999999</v>
      </c>
      <c r="H29" s="71" t="s">
        <v>353</v>
      </c>
      <c r="I29" s="72">
        <v>25</v>
      </c>
    </row>
    <row r="30" spans="1:9" ht="18" customHeight="1" x14ac:dyDescent="0.6">
      <c r="A30" s="56">
        <v>26</v>
      </c>
      <c r="B30" s="57" t="s">
        <v>71</v>
      </c>
      <c r="C30" s="58">
        <v>3133.3737919999999</v>
      </c>
      <c r="D30" s="58">
        <v>3312.1215499999998</v>
      </c>
      <c r="E30" s="58">
        <v>3876.1710050000002</v>
      </c>
      <c r="F30" s="58">
        <v>5848.6961920000003</v>
      </c>
      <c r="G30" s="58">
        <v>6401.7481969999999</v>
      </c>
      <c r="H30" s="73" t="s">
        <v>391</v>
      </c>
      <c r="I30" s="74">
        <v>26</v>
      </c>
    </row>
    <row r="31" spans="1:9" ht="18" customHeight="1" x14ac:dyDescent="0.6">
      <c r="A31" s="52">
        <v>27</v>
      </c>
      <c r="B31" s="53" t="s">
        <v>42</v>
      </c>
      <c r="C31" s="54">
        <v>4971.0942180000002</v>
      </c>
      <c r="D31" s="54">
        <v>7235.4855470000002</v>
      </c>
      <c r="E31" s="54">
        <v>6575.3162549999997</v>
      </c>
      <c r="F31" s="54">
        <v>7821.1778430000004</v>
      </c>
      <c r="G31" s="54">
        <v>6303.2372939999996</v>
      </c>
      <c r="H31" s="71" t="s">
        <v>346</v>
      </c>
      <c r="I31" s="72">
        <v>27</v>
      </c>
    </row>
    <row r="32" spans="1:9" ht="18" customHeight="1" x14ac:dyDescent="0.6">
      <c r="A32" s="56">
        <v>28</v>
      </c>
      <c r="B32" s="57" t="s">
        <v>168</v>
      </c>
      <c r="C32" s="58">
        <v>4388.5129079999997</v>
      </c>
      <c r="D32" s="58">
        <v>3843.9606720000002</v>
      </c>
      <c r="E32" s="58">
        <v>5945.0537860000004</v>
      </c>
      <c r="F32" s="58">
        <v>3310.329025</v>
      </c>
      <c r="G32" s="58">
        <v>6237.5358990000004</v>
      </c>
      <c r="H32" s="73" t="s">
        <v>410</v>
      </c>
      <c r="I32" s="74">
        <v>28</v>
      </c>
    </row>
    <row r="33" spans="1:9" ht="18" customHeight="1" x14ac:dyDescent="0.6">
      <c r="A33" s="52">
        <v>29</v>
      </c>
      <c r="B33" s="53" t="s">
        <v>48</v>
      </c>
      <c r="C33" s="54">
        <v>5241.0210950000001</v>
      </c>
      <c r="D33" s="54">
        <v>5317.6656739999999</v>
      </c>
      <c r="E33" s="54">
        <v>5339.4546570000002</v>
      </c>
      <c r="F33" s="54">
        <v>5623.8826859999999</v>
      </c>
      <c r="G33" s="54">
        <v>6111.2007169999997</v>
      </c>
      <c r="H33" s="71" t="s">
        <v>329</v>
      </c>
      <c r="I33" s="72">
        <v>29</v>
      </c>
    </row>
    <row r="34" spans="1:9" ht="18" customHeight="1" x14ac:dyDescent="0.6">
      <c r="A34" s="56">
        <v>30</v>
      </c>
      <c r="B34" s="57" t="s">
        <v>69</v>
      </c>
      <c r="C34" s="58">
        <v>4502.6709579999997</v>
      </c>
      <c r="D34" s="58">
        <v>5424.0771869999999</v>
      </c>
      <c r="E34" s="58">
        <v>5668.7661360000002</v>
      </c>
      <c r="F34" s="58">
        <v>5847.4512119999999</v>
      </c>
      <c r="G34" s="58">
        <v>5886.2177849999998</v>
      </c>
      <c r="H34" s="73" t="s">
        <v>388</v>
      </c>
      <c r="I34" s="74">
        <v>30</v>
      </c>
    </row>
    <row r="35" spans="1:9" ht="18" customHeight="1" x14ac:dyDescent="0.6">
      <c r="A35" s="52">
        <v>31</v>
      </c>
      <c r="B35" s="53" t="s">
        <v>63</v>
      </c>
      <c r="C35" s="54">
        <v>3954.2149909999998</v>
      </c>
      <c r="D35" s="54">
        <v>5012.212845</v>
      </c>
      <c r="E35" s="54">
        <v>3699.820228</v>
      </c>
      <c r="F35" s="54">
        <v>6609.8236139999999</v>
      </c>
      <c r="G35" s="54">
        <v>5683.0925520000001</v>
      </c>
      <c r="H35" s="71" t="s">
        <v>387</v>
      </c>
      <c r="I35" s="72">
        <v>31</v>
      </c>
    </row>
    <row r="36" spans="1:9" ht="18" customHeight="1" x14ac:dyDescent="0.6">
      <c r="A36" s="56">
        <v>32</v>
      </c>
      <c r="B36" s="57" t="s">
        <v>157</v>
      </c>
      <c r="C36" s="58">
        <v>4181.7117749999998</v>
      </c>
      <c r="D36" s="58">
        <v>5010.4421380000003</v>
      </c>
      <c r="E36" s="58">
        <v>6886.1594670000004</v>
      </c>
      <c r="F36" s="58">
        <v>5569.6948000000002</v>
      </c>
      <c r="G36" s="58">
        <v>5606.8197600000003</v>
      </c>
      <c r="H36" s="73" t="s">
        <v>342</v>
      </c>
      <c r="I36" s="74">
        <v>32</v>
      </c>
    </row>
    <row r="37" spans="1:9" ht="18" customHeight="1" x14ac:dyDescent="0.6">
      <c r="A37" s="52">
        <v>33</v>
      </c>
      <c r="B37" s="53" t="s">
        <v>40</v>
      </c>
      <c r="C37" s="54">
        <v>4114.2989129999996</v>
      </c>
      <c r="D37" s="54">
        <v>4566.9152029999996</v>
      </c>
      <c r="E37" s="54">
        <v>5510.3861159999997</v>
      </c>
      <c r="F37" s="54">
        <v>5284.1343820000002</v>
      </c>
      <c r="G37" s="54">
        <v>5486.463197</v>
      </c>
      <c r="H37" s="71" t="s">
        <v>333</v>
      </c>
      <c r="I37" s="72">
        <v>33</v>
      </c>
    </row>
    <row r="38" spans="1:9" ht="18" customHeight="1" x14ac:dyDescent="0.6">
      <c r="A38" s="56">
        <v>34</v>
      </c>
      <c r="B38" s="57" t="s">
        <v>41</v>
      </c>
      <c r="C38" s="58">
        <v>5197.1322630000004</v>
      </c>
      <c r="D38" s="58">
        <v>3557.7077979999999</v>
      </c>
      <c r="E38" s="58">
        <v>7871.319982</v>
      </c>
      <c r="F38" s="58">
        <v>5955.2758960000001</v>
      </c>
      <c r="G38" s="58">
        <v>5199.0608140000004</v>
      </c>
      <c r="H38" s="73" t="s">
        <v>330</v>
      </c>
      <c r="I38" s="74">
        <v>34</v>
      </c>
    </row>
    <row r="39" spans="1:9" ht="18" customHeight="1" x14ac:dyDescent="0.6">
      <c r="A39" s="52">
        <v>35</v>
      </c>
      <c r="B39" s="53" t="s">
        <v>183</v>
      </c>
      <c r="C39" s="54">
        <v>3025.8260879999998</v>
      </c>
      <c r="D39" s="54">
        <v>2788.900251</v>
      </c>
      <c r="E39" s="54">
        <v>3677.3617439999998</v>
      </c>
      <c r="F39" s="54">
        <v>3882.6403300000002</v>
      </c>
      <c r="G39" s="54">
        <v>4212.240804</v>
      </c>
      <c r="H39" s="71" t="s">
        <v>393</v>
      </c>
      <c r="I39" s="72">
        <v>35</v>
      </c>
    </row>
    <row r="40" spans="1:9" ht="18" customHeight="1" x14ac:dyDescent="0.6">
      <c r="A40" s="56">
        <v>36</v>
      </c>
      <c r="B40" s="57" t="s">
        <v>182</v>
      </c>
      <c r="C40" s="58">
        <v>3237.833568</v>
      </c>
      <c r="D40" s="58">
        <v>2332.3058030000002</v>
      </c>
      <c r="E40" s="58">
        <v>2987.9152920000001</v>
      </c>
      <c r="F40" s="58">
        <v>2886.628271</v>
      </c>
      <c r="G40" s="58">
        <v>4089.3288769999999</v>
      </c>
      <c r="H40" s="73" t="s">
        <v>369</v>
      </c>
      <c r="I40" s="74">
        <v>36</v>
      </c>
    </row>
    <row r="41" spans="1:9" ht="18" customHeight="1" x14ac:dyDescent="0.6">
      <c r="A41" s="52">
        <v>37</v>
      </c>
      <c r="B41" s="53" t="s">
        <v>74</v>
      </c>
      <c r="C41" s="54">
        <v>1850.5320919999999</v>
      </c>
      <c r="D41" s="54">
        <v>1906.1478480000001</v>
      </c>
      <c r="E41" s="54">
        <v>1615.521078</v>
      </c>
      <c r="F41" s="54">
        <v>2942.7192209999998</v>
      </c>
      <c r="G41" s="54">
        <v>3817.4682090000001</v>
      </c>
      <c r="H41" s="71" t="s">
        <v>408</v>
      </c>
      <c r="I41" s="72">
        <v>37</v>
      </c>
    </row>
    <row r="42" spans="1:9" ht="18" customHeight="1" x14ac:dyDescent="0.6">
      <c r="A42" s="56">
        <v>38</v>
      </c>
      <c r="B42" s="57" t="s">
        <v>226</v>
      </c>
      <c r="C42" s="58">
        <v>3044.560332</v>
      </c>
      <c r="D42" s="58">
        <v>3146.6913359999999</v>
      </c>
      <c r="E42" s="58">
        <v>4521.1839669999999</v>
      </c>
      <c r="F42" s="58">
        <v>2895.7607699999999</v>
      </c>
      <c r="G42" s="58">
        <v>3401.2564990000001</v>
      </c>
      <c r="H42" s="73" t="s">
        <v>344</v>
      </c>
      <c r="I42" s="74">
        <v>38</v>
      </c>
    </row>
    <row r="43" spans="1:9" ht="18" customHeight="1" x14ac:dyDescent="0.6">
      <c r="A43" s="52">
        <v>39</v>
      </c>
      <c r="B43" s="53" t="s">
        <v>96</v>
      </c>
      <c r="C43" s="54">
        <v>2202.0234829999999</v>
      </c>
      <c r="D43" s="54">
        <v>1808.6545530000001</v>
      </c>
      <c r="E43" s="54">
        <v>2681.991207</v>
      </c>
      <c r="F43" s="54">
        <v>3049.7311450000002</v>
      </c>
      <c r="G43" s="54">
        <v>3354.5919009999998</v>
      </c>
      <c r="H43" s="71" t="s">
        <v>413</v>
      </c>
      <c r="I43" s="72">
        <v>39</v>
      </c>
    </row>
    <row r="44" spans="1:9" ht="18" customHeight="1" x14ac:dyDescent="0.6">
      <c r="A44" s="56">
        <v>40</v>
      </c>
      <c r="B44" s="57" t="s">
        <v>232</v>
      </c>
      <c r="C44" s="58">
        <v>2463.5760869999999</v>
      </c>
      <c r="D44" s="58">
        <v>5921.6568710000001</v>
      </c>
      <c r="E44" s="58">
        <v>7202.4974979999997</v>
      </c>
      <c r="F44" s="58">
        <v>4320.7700869999999</v>
      </c>
      <c r="G44" s="58">
        <v>3229.6549490000002</v>
      </c>
      <c r="H44" s="73" t="s">
        <v>375</v>
      </c>
      <c r="I44" s="74">
        <v>40</v>
      </c>
    </row>
    <row r="45" spans="1:9" ht="18" customHeight="1" x14ac:dyDescent="0.6">
      <c r="A45" s="52">
        <v>41</v>
      </c>
      <c r="B45" s="53" t="s">
        <v>175</v>
      </c>
      <c r="C45" s="54">
        <v>2129.5294589999999</v>
      </c>
      <c r="D45" s="54">
        <v>2222.6607049999998</v>
      </c>
      <c r="E45" s="54">
        <v>3046.7791440000001</v>
      </c>
      <c r="F45" s="54">
        <v>1342.731307</v>
      </c>
      <c r="G45" s="54">
        <v>3229.0471429999998</v>
      </c>
      <c r="H45" s="71" t="s">
        <v>402</v>
      </c>
      <c r="I45" s="72">
        <v>41</v>
      </c>
    </row>
    <row r="46" spans="1:9" ht="18" customHeight="1" x14ac:dyDescent="0.6">
      <c r="A46" s="56">
        <v>42</v>
      </c>
      <c r="B46" s="57" t="s">
        <v>89</v>
      </c>
      <c r="C46" s="58">
        <v>650.96660999999995</v>
      </c>
      <c r="D46" s="58">
        <v>872.67972199999997</v>
      </c>
      <c r="E46" s="58">
        <v>1349.2080940000001</v>
      </c>
      <c r="F46" s="58">
        <v>1375.59428</v>
      </c>
      <c r="G46" s="58">
        <v>3065.529712</v>
      </c>
      <c r="H46" s="73" t="s">
        <v>418</v>
      </c>
      <c r="I46" s="74">
        <v>42</v>
      </c>
    </row>
    <row r="47" spans="1:9" ht="18" customHeight="1" x14ac:dyDescent="0.6">
      <c r="A47" s="52">
        <v>43</v>
      </c>
      <c r="B47" s="53" t="s">
        <v>158</v>
      </c>
      <c r="C47" s="54">
        <v>2021.995406</v>
      </c>
      <c r="D47" s="54">
        <v>2069.0279369999998</v>
      </c>
      <c r="E47" s="54">
        <v>2136.2967189999999</v>
      </c>
      <c r="F47" s="54">
        <v>2681.7221140000001</v>
      </c>
      <c r="G47" s="54">
        <v>3027.818479</v>
      </c>
      <c r="H47" s="71" t="s">
        <v>351</v>
      </c>
      <c r="I47" s="72">
        <v>43</v>
      </c>
    </row>
    <row r="48" spans="1:9" ht="18" customHeight="1" x14ac:dyDescent="0.6">
      <c r="A48" s="56">
        <v>44</v>
      </c>
      <c r="B48" s="57" t="s">
        <v>164</v>
      </c>
      <c r="C48" s="58">
        <v>911.91542700000002</v>
      </c>
      <c r="D48" s="58">
        <v>1279.192391</v>
      </c>
      <c r="E48" s="58">
        <v>1673.441689</v>
      </c>
      <c r="F48" s="58">
        <v>3008.90407</v>
      </c>
      <c r="G48" s="58">
        <v>2995.0173260000001</v>
      </c>
      <c r="H48" s="73" t="s">
        <v>367</v>
      </c>
      <c r="I48" s="74">
        <v>44</v>
      </c>
    </row>
    <row r="49" spans="1:9" ht="18" customHeight="1" x14ac:dyDescent="0.6">
      <c r="A49" s="52">
        <v>45</v>
      </c>
      <c r="B49" s="53" t="s">
        <v>165</v>
      </c>
      <c r="C49" s="54">
        <v>2266.0731390000001</v>
      </c>
      <c r="D49" s="54">
        <v>1668.3495109999999</v>
      </c>
      <c r="E49" s="54">
        <v>2638.9249129999998</v>
      </c>
      <c r="F49" s="54">
        <v>2840.897833</v>
      </c>
      <c r="G49" s="54">
        <v>2879.9646080000002</v>
      </c>
      <c r="H49" s="71" t="s">
        <v>380</v>
      </c>
      <c r="I49" s="72">
        <v>45</v>
      </c>
    </row>
    <row r="50" spans="1:9" ht="18" customHeight="1" x14ac:dyDescent="0.6">
      <c r="A50" s="56">
        <v>46</v>
      </c>
      <c r="B50" s="57" t="s">
        <v>58</v>
      </c>
      <c r="C50" s="58">
        <v>1476.807906</v>
      </c>
      <c r="D50" s="58">
        <v>2179.645829</v>
      </c>
      <c r="E50" s="58">
        <v>5490.9994100000004</v>
      </c>
      <c r="F50" s="58">
        <v>10181.618435</v>
      </c>
      <c r="G50" s="58">
        <v>2561.8194020000001</v>
      </c>
      <c r="H50" s="73" t="s">
        <v>359</v>
      </c>
      <c r="I50" s="74">
        <v>46</v>
      </c>
    </row>
    <row r="51" spans="1:9" ht="18" customHeight="1" x14ac:dyDescent="0.6">
      <c r="A51" s="52">
        <v>47</v>
      </c>
      <c r="B51" s="53" t="s">
        <v>95</v>
      </c>
      <c r="C51" s="54">
        <v>1960.894787</v>
      </c>
      <c r="D51" s="54">
        <v>1940.197083</v>
      </c>
      <c r="E51" s="54">
        <v>1761.2076059999999</v>
      </c>
      <c r="F51" s="54">
        <v>2027.1456880000001</v>
      </c>
      <c r="G51" s="54">
        <v>2245.0833400000001</v>
      </c>
      <c r="H51" s="71" t="s">
        <v>447</v>
      </c>
      <c r="I51" s="72">
        <v>47</v>
      </c>
    </row>
    <row r="52" spans="1:9" ht="18" customHeight="1" x14ac:dyDescent="0.6">
      <c r="A52" s="56">
        <v>48</v>
      </c>
      <c r="B52" s="57" t="s">
        <v>257</v>
      </c>
      <c r="C52" s="58">
        <v>1681.114865</v>
      </c>
      <c r="D52" s="58">
        <v>2124.5631840000001</v>
      </c>
      <c r="E52" s="58">
        <v>3416.2387229999999</v>
      </c>
      <c r="F52" s="58">
        <v>1587.2447420000001</v>
      </c>
      <c r="G52" s="58">
        <v>2079.706275</v>
      </c>
      <c r="H52" s="73" t="s">
        <v>349</v>
      </c>
      <c r="I52" s="74">
        <v>48</v>
      </c>
    </row>
    <row r="53" spans="1:9" ht="18" customHeight="1" x14ac:dyDescent="0.6">
      <c r="A53" s="52">
        <v>49</v>
      </c>
      <c r="B53" s="53" t="s">
        <v>92</v>
      </c>
      <c r="C53" s="54">
        <v>1308.0487330000001</v>
      </c>
      <c r="D53" s="54">
        <v>1223.6466969999999</v>
      </c>
      <c r="E53" s="54">
        <v>1273.959801</v>
      </c>
      <c r="F53" s="54">
        <v>1271.5563649999999</v>
      </c>
      <c r="G53" s="54">
        <v>1944.3623270000001</v>
      </c>
      <c r="H53" s="71" t="s">
        <v>399</v>
      </c>
      <c r="I53" s="72">
        <v>49</v>
      </c>
    </row>
    <row r="54" spans="1:9" ht="18" customHeight="1" x14ac:dyDescent="0.6">
      <c r="A54" s="56">
        <v>50</v>
      </c>
      <c r="B54" s="57" t="s">
        <v>166</v>
      </c>
      <c r="C54" s="58">
        <v>2961.602652</v>
      </c>
      <c r="D54" s="58">
        <v>3189.6920540000001</v>
      </c>
      <c r="E54" s="58">
        <v>2240.4435760000001</v>
      </c>
      <c r="F54" s="58">
        <v>1589.4047350000001</v>
      </c>
      <c r="G54" s="58">
        <v>1891.3909269999999</v>
      </c>
      <c r="H54" s="73" t="s">
        <v>428</v>
      </c>
      <c r="I54" s="74">
        <v>50</v>
      </c>
    </row>
    <row r="55" spans="1:9" ht="18" customHeight="1" x14ac:dyDescent="0.6">
      <c r="A55" s="52">
        <v>51</v>
      </c>
      <c r="B55" s="53" t="s">
        <v>99</v>
      </c>
      <c r="C55" s="54">
        <v>807.32881499999996</v>
      </c>
      <c r="D55" s="54">
        <v>813.96045000000004</v>
      </c>
      <c r="E55" s="54">
        <v>1270.2132899999999</v>
      </c>
      <c r="F55" s="54">
        <v>1842.09321</v>
      </c>
      <c r="G55" s="54">
        <v>1878.1817980000001</v>
      </c>
      <c r="H55" s="71" t="s">
        <v>538</v>
      </c>
      <c r="I55" s="72">
        <v>51</v>
      </c>
    </row>
    <row r="56" spans="1:9" ht="18" customHeight="1" x14ac:dyDescent="0.6">
      <c r="A56" s="56">
        <v>52</v>
      </c>
      <c r="B56" s="57" t="s">
        <v>159</v>
      </c>
      <c r="C56" s="58">
        <v>1321.565595</v>
      </c>
      <c r="D56" s="58">
        <v>1849.7257279999999</v>
      </c>
      <c r="E56" s="58">
        <v>2035.707189</v>
      </c>
      <c r="F56" s="58">
        <v>1747.8170540000001</v>
      </c>
      <c r="G56" s="58">
        <v>1694.2482399999999</v>
      </c>
      <c r="H56" s="73" t="s">
        <v>363</v>
      </c>
      <c r="I56" s="74">
        <v>52</v>
      </c>
    </row>
    <row r="57" spans="1:9" ht="18" customHeight="1" x14ac:dyDescent="0.6">
      <c r="A57" s="52">
        <v>53</v>
      </c>
      <c r="B57" s="53" t="s">
        <v>258</v>
      </c>
      <c r="C57" s="54">
        <v>0</v>
      </c>
      <c r="D57" s="54">
        <v>384.98259000000002</v>
      </c>
      <c r="E57" s="54">
        <v>1212.1456000000001</v>
      </c>
      <c r="F57" s="54">
        <v>1339.2304939999999</v>
      </c>
      <c r="G57" s="54">
        <v>1630.252287</v>
      </c>
      <c r="H57" s="71" t="s">
        <v>1530</v>
      </c>
      <c r="I57" s="72">
        <v>53</v>
      </c>
    </row>
    <row r="58" spans="1:9" ht="18" customHeight="1" x14ac:dyDescent="0.6">
      <c r="A58" s="56">
        <v>54</v>
      </c>
      <c r="B58" s="57" t="s">
        <v>231</v>
      </c>
      <c r="C58" s="58">
        <v>42.669167999999999</v>
      </c>
      <c r="D58" s="58">
        <v>58.700327000000001</v>
      </c>
      <c r="E58" s="58">
        <v>65.459806999999998</v>
      </c>
      <c r="F58" s="58">
        <v>146.816429</v>
      </c>
      <c r="G58" s="58">
        <v>1584.6914240000001</v>
      </c>
      <c r="H58" s="73" t="s">
        <v>539</v>
      </c>
      <c r="I58" s="74">
        <v>54</v>
      </c>
    </row>
    <row r="59" spans="1:9" ht="18" customHeight="1" x14ac:dyDescent="0.6">
      <c r="A59" s="52">
        <v>55</v>
      </c>
      <c r="B59" s="53" t="s">
        <v>79</v>
      </c>
      <c r="C59" s="54">
        <v>0.219999</v>
      </c>
      <c r="D59" s="54">
        <v>3.0933570000000001</v>
      </c>
      <c r="E59" s="54">
        <v>96.459163000000004</v>
      </c>
      <c r="F59" s="54">
        <v>2414.8810819999999</v>
      </c>
      <c r="G59" s="54">
        <v>1513.7626359999999</v>
      </c>
      <c r="H59" s="71" t="s">
        <v>432</v>
      </c>
      <c r="I59" s="72">
        <v>55</v>
      </c>
    </row>
    <row r="60" spans="1:9" ht="18" customHeight="1" x14ac:dyDescent="0.6">
      <c r="A60" s="56">
        <v>56</v>
      </c>
      <c r="B60" s="57" t="s">
        <v>236</v>
      </c>
      <c r="C60" s="58">
        <v>748.64709000000005</v>
      </c>
      <c r="D60" s="58">
        <v>861.05654200000004</v>
      </c>
      <c r="E60" s="58">
        <v>1077.6761759999999</v>
      </c>
      <c r="F60" s="58">
        <v>1136.8519719999999</v>
      </c>
      <c r="G60" s="58">
        <v>1411.2988479999999</v>
      </c>
      <c r="H60" s="73" t="s">
        <v>404</v>
      </c>
      <c r="I60" s="74">
        <v>56</v>
      </c>
    </row>
    <row r="61" spans="1:9" ht="18" customHeight="1" x14ac:dyDescent="0.6">
      <c r="A61" s="52">
        <v>57</v>
      </c>
      <c r="B61" s="53" t="s">
        <v>78</v>
      </c>
      <c r="C61" s="54">
        <v>150.16681399999999</v>
      </c>
      <c r="D61" s="54">
        <v>174.85489100000001</v>
      </c>
      <c r="E61" s="54">
        <v>492.18599599999999</v>
      </c>
      <c r="F61" s="54">
        <v>1059.574374</v>
      </c>
      <c r="G61" s="54">
        <v>1320.5905210000001</v>
      </c>
      <c r="H61" s="71" t="s">
        <v>396</v>
      </c>
      <c r="I61" s="72">
        <v>57</v>
      </c>
    </row>
    <row r="62" spans="1:9" ht="18" customHeight="1" x14ac:dyDescent="0.6">
      <c r="A62" s="56">
        <v>58</v>
      </c>
      <c r="B62" s="57" t="s">
        <v>61</v>
      </c>
      <c r="C62" s="58">
        <v>465.81217800000002</v>
      </c>
      <c r="D62" s="58">
        <v>1010.3474660000001</v>
      </c>
      <c r="E62" s="58">
        <v>1135.3356659999999</v>
      </c>
      <c r="F62" s="58">
        <v>590.45969200000002</v>
      </c>
      <c r="G62" s="58">
        <v>1177.9241500000001</v>
      </c>
      <c r="H62" s="73" t="s">
        <v>389</v>
      </c>
      <c r="I62" s="74">
        <v>58</v>
      </c>
    </row>
    <row r="63" spans="1:9" ht="18" customHeight="1" x14ac:dyDescent="0.6">
      <c r="A63" s="52">
        <v>59</v>
      </c>
      <c r="B63" s="53" t="s">
        <v>62</v>
      </c>
      <c r="C63" s="54">
        <v>780.08428600000002</v>
      </c>
      <c r="D63" s="54">
        <v>707.25503000000003</v>
      </c>
      <c r="E63" s="54">
        <v>984.05139399999996</v>
      </c>
      <c r="F63" s="54">
        <v>1051.7335459999999</v>
      </c>
      <c r="G63" s="54">
        <v>1046.616757</v>
      </c>
      <c r="H63" s="71" t="s">
        <v>364</v>
      </c>
      <c r="I63" s="72">
        <v>59</v>
      </c>
    </row>
    <row r="64" spans="1:9" ht="18" customHeight="1" x14ac:dyDescent="0.6">
      <c r="A64" s="56">
        <v>60</v>
      </c>
      <c r="B64" s="57" t="s">
        <v>1474</v>
      </c>
      <c r="C64" s="58">
        <v>827.39850899999999</v>
      </c>
      <c r="D64" s="58">
        <v>479.887044</v>
      </c>
      <c r="E64" s="58">
        <v>946.24100499999997</v>
      </c>
      <c r="F64" s="58">
        <v>975.07724299999995</v>
      </c>
      <c r="G64" s="58">
        <v>916.83828400000004</v>
      </c>
      <c r="H64" s="73" t="s">
        <v>1548</v>
      </c>
      <c r="I64" s="74">
        <v>60</v>
      </c>
    </row>
    <row r="65" spans="1:9" ht="18" customHeight="1" x14ac:dyDescent="0.6">
      <c r="A65" s="52">
        <v>61</v>
      </c>
      <c r="B65" s="53" t="s">
        <v>228</v>
      </c>
      <c r="C65" s="54">
        <v>541.88054299999999</v>
      </c>
      <c r="D65" s="54">
        <v>508.16048799999999</v>
      </c>
      <c r="E65" s="54">
        <v>844.024854</v>
      </c>
      <c r="F65" s="54">
        <v>696.02257899999995</v>
      </c>
      <c r="G65" s="54">
        <v>882.04726800000003</v>
      </c>
      <c r="H65" s="71" t="s">
        <v>401</v>
      </c>
      <c r="I65" s="72">
        <v>61</v>
      </c>
    </row>
    <row r="66" spans="1:9" ht="18" customHeight="1" x14ac:dyDescent="0.6">
      <c r="A66" s="56">
        <v>62</v>
      </c>
      <c r="B66" s="57" t="s">
        <v>170</v>
      </c>
      <c r="C66" s="58">
        <v>751.28976699999998</v>
      </c>
      <c r="D66" s="58">
        <v>713.87345900000003</v>
      </c>
      <c r="E66" s="58">
        <v>673.30453399999999</v>
      </c>
      <c r="F66" s="58">
        <v>756.60721000000001</v>
      </c>
      <c r="G66" s="58">
        <v>778.89530000000002</v>
      </c>
      <c r="H66" s="73" t="s">
        <v>362</v>
      </c>
      <c r="I66" s="74">
        <v>62</v>
      </c>
    </row>
    <row r="67" spans="1:9" ht="18" customHeight="1" x14ac:dyDescent="0.6">
      <c r="A67" s="52">
        <v>63</v>
      </c>
      <c r="B67" s="53" t="s">
        <v>70</v>
      </c>
      <c r="C67" s="54">
        <v>1160.7479559999999</v>
      </c>
      <c r="D67" s="54">
        <v>707.51996399999996</v>
      </c>
      <c r="E67" s="54">
        <v>516.48175000000003</v>
      </c>
      <c r="F67" s="54">
        <v>445.25624099999999</v>
      </c>
      <c r="G67" s="54">
        <v>736.38401599999997</v>
      </c>
      <c r="H67" s="71" t="s">
        <v>409</v>
      </c>
      <c r="I67" s="72">
        <v>63</v>
      </c>
    </row>
    <row r="68" spans="1:9" ht="18" customHeight="1" x14ac:dyDescent="0.6">
      <c r="A68" s="56">
        <v>64</v>
      </c>
      <c r="B68" s="57" t="s">
        <v>73</v>
      </c>
      <c r="C68" s="58">
        <v>768.39133300000003</v>
      </c>
      <c r="D68" s="58">
        <v>1218.916021</v>
      </c>
      <c r="E68" s="58">
        <v>1154.026394</v>
      </c>
      <c r="F68" s="58">
        <v>765.98438999999996</v>
      </c>
      <c r="G68" s="58">
        <v>684.745632</v>
      </c>
      <c r="H68" s="73" t="s">
        <v>378</v>
      </c>
      <c r="I68" s="74">
        <v>64</v>
      </c>
    </row>
    <row r="69" spans="1:9" ht="18" customHeight="1" x14ac:dyDescent="0.6">
      <c r="A69" s="52">
        <v>65</v>
      </c>
      <c r="B69" s="53" t="s">
        <v>57</v>
      </c>
      <c r="C69" s="54">
        <v>673.13397399999997</v>
      </c>
      <c r="D69" s="54">
        <v>848.68738900000005</v>
      </c>
      <c r="E69" s="54">
        <v>683.60515399999997</v>
      </c>
      <c r="F69" s="54">
        <v>661.86822400000005</v>
      </c>
      <c r="G69" s="54">
        <v>655.52373799999998</v>
      </c>
      <c r="H69" s="71" t="s">
        <v>356</v>
      </c>
      <c r="I69" s="72">
        <v>65</v>
      </c>
    </row>
    <row r="70" spans="1:9" ht="18" customHeight="1" x14ac:dyDescent="0.6">
      <c r="A70" s="56">
        <v>66</v>
      </c>
      <c r="B70" s="57" t="s">
        <v>52</v>
      </c>
      <c r="C70" s="58">
        <v>374.91727200000003</v>
      </c>
      <c r="D70" s="58">
        <v>330.593953</v>
      </c>
      <c r="E70" s="58">
        <v>506.08270499999998</v>
      </c>
      <c r="F70" s="58">
        <v>531.59996599999999</v>
      </c>
      <c r="G70" s="58">
        <v>643.32404499999996</v>
      </c>
      <c r="H70" s="73" t="s">
        <v>360</v>
      </c>
      <c r="I70" s="74">
        <v>66</v>
      </c>
    </row>
    <row r="71" spans="1:9" ht="18" customHeight="1" x14ac:dyDescent="0.6">
      <c r="A71" s="52">
        <v>67</v>
      </c>
      <c r="B71" s="53" t="s">
        <v>55</v>
      </c>
      <c r="C71" s="54">
        <v>601.43712700000003</v>
      </c>
      <c r="D71" s="54">
        <v>681.32890299999997</v>
      </c>
      <c r="E71" s="54">
        <v>1726.8451680000001</v>
      </c>
      <c r="F71" s="54">
        <v>599.23018999999999</v>
      </c>
      <c r="G71" s="54">
        <v>630.85555899999997</v>
      </c>
      <c r="H71" s="71" t="s">
        <v>365</v>
      </c>
      <c r="I71" s="72">
        <v>67</v>
      </c>
    </row>
    <row r="72" spans="1:9" ht="18" customHeight="1" x14ac:dyDescent="0.6">
      <c r="A72" s="56">
        <v>68</v>
      </c>
      <c r="B72" s="57" t="s">
        <v>87</v>
      </c>
      <c r="C72" s="58">
        <v>332.458414</v>
      </c>
      <c r="D72" s="58">
        <v>357.67891100000003</v>
      </c>
      <c r="E72" s="58">
        <v>386.99307700000003</v>
      </c>
      <c r="F72" s="58">
        <v>346.406023</v>
      </c>
      <c r="G72" s="58">
        <v>565.48285799999996</v>
      </c>
      <c r="H72" s="73" t="s">
        <v>425</v>
      </c>
      <c r="I72" s="74">
        <v>68</v>
      </c>
    </row>
    <row r="73" spans="1:9" ht="18" customHeight="1" x14ac:dyDescent="0.6">
      <c r="A73" s="52">
        <v>69</v>
      </c>
      <c r="B73" s="53" t="s">
        <v>171</v>
      </c>
      <c r="C73" s="54">
        <v>391.43979100000001</v>
      </c>
      <c r="D73" s="54">
        <v>425.28412200000002</v>
      </c>
      <c r="E73" s="54">
        <v>508.974694</v>
      </c>
      <c r="F73" s="54">
        <v>477.42398700000001</v>
      </c>
      <c r="G73" s="54">
        <v>529.99649499999998</v>
      </c>
      <c r="H73" s="71" t="s">
        <v>392</v>
      </c>
      <c r="I73" s="72">
        <v>69</v>
      </c>
    </row>
    <row r="74" spans="1:9" ht="18" customHeight="1" x14ac:dyDescent="0.6">
      <c r="A74" s="56">
        <v>70</v>
      </c>
      <c r="B74" s="57" t="s">
        <v>188</v>
      </c>
      <c r="C74" s="58">
        <v>624.15020700000002</v>
      </c>
      <c r="D74" s="58">
        <v>538.55040499999996</v>
      </c>
      <c r="E74" s="58">
        <v>612.98654899999997</v>
      </c>
      <c r="F74" s="58">
        <v>451.43978600000003</v>
      </c>
      <c r="G74" s="58">
        <v>511.01345500000002</v>
      </c>
      <c r="H74" s="73" t="s">
        <v>435</v>
      </c>
      <c r="I74" s="74">
        <v>70</v>
      </c>
    </row>
    <row r="75" spans="1:9" ht="18" customHeight="1" x14ac:dyDescent="0.6">
      <c r="A75" s="52">
        <v>71</v>
      </c>
      <c r="B75" s="53" t="s">
        <v>172</v>
      </c>
      <c r="C75" s="54">
        <v>131.33413300000001</v>
      </c>
      <c r="D75" s="54">
        <v>224.871928</v>
      </c>
      <c r="E75" s="54">
        <v>408.52587999999997</v>
      </c>
      <c r="F75" s="54">
        <v>450.12021800000002</v>
      </c>
      <c r="G75" s="54">
        <v>470.73697099999998</v>
      </c>
      <c r="H75" s="71" t="s">
        <v>414</v>
      </c>
      <c r="I75" s="72">
        <v>71</v>
      </c>
    </row>
    <row r="76" spans="1:9" ht="18" customHeight="1" x14ac:dyDescent="0.6">
      <c r="A76" s="56">
        <v>72</v>
      </c>
      <c r="B76" s="57" t="s">
        <v>101</v>
      </c>
      <c r="C76" s="58">
        <v>149.67542299999999</v>
      </c>
      <c r="D76" s="58">
        <v>273.98190199999999</v>
      </c>
      <c r="E76" s="58">
        <v>419.53951699999999</v>
      </c>
      <c r="F76" s="58">
        <v>387.789379</v>
      </c>
      <c r="G76" s="58">
        <v>456.35956299999998</v>
      </c>
      <c r="H76" s="73" t="s">
        <v>460</v>
      </c>
      <c r="I76" s="74">
        <v>72</v>
      </c>
    </row>
    <row r="77" spans="1:9" ht="18" customHeight="1" x14ac:dyDescent="0.6">
      <c r="A77" s="52">
        <v>73</v>
      </c>
      <c r="B77" s="53" t="s">
        <v>187</v>
      </c>
      <c r="C77" s="54">
        <v>788.15361900000005</v>
      </c>
      <c r="D77" s="54">
        <v>363.16167300000001</v>
      </c>
      <c r="E77" s="54">
        <v>842.55818599999998</v>
      </c>
      <c r="F77" s="54">
        <v>630.83854699999995</v>
      </c>
      <c r="G77" s="54">
        <v>435.06491399999999</v>
      </c>
      <c r="H77" s="71" t="s">
        <v>398</v>
      </c>
      <c r="I77" s="72">
        <v>73</v>
      </c>
    </row>
    <row r="78" spans="1:9" ht="18" customHeight="1" x14ac:dyDescent="0.6">
      <c r="A78" s="56">
        <v>74</v>
      </c>
      <c r="B78" s="57" t="s">
        <v>91</v>
      </c>
      <c r="C78" s="58">
        <v>307.53294499999998</v>
      </c>
      <c r="D78" s="58">
        <v>346.149134</v>
      </c>
      <c r="E78" s="58">
        <v>367.11395499999998</v>
      </c>
      <c r="F78" s="58">
        <v>362.00270799999998</v>
      </c>
      <c r="G78" s="58">
        <v>412.68920400000002</v>
      </c>
      <c r="H78" s="73" t="s">
        <v>429</v>
      </c>
      <c r="I78" s="74">
        <v>74</v>
      </c>
    </row>
    <row r="79" spans="1:9" ht="18" customHeight="1" x14ac:dyDescent="0.6">
      <c r="A79" s="52">
        <v>75</v>
      </c>
      <c r="B79" s="53" t="s">
        <v>181</v>
      </c>
      <c r="C79" s="54">
        <v>177.05553800000001</v>
      </c>
      <c r="D79" s="54">
        <v>263.29100799999998</v>
      </c>
      <c r="E79" s="54">
        <v>253.06513799999999</v>
      </c>
      <c r="F79" s="54">
        <v>294.69797</v>
      </c>
      <c r="G79" s="54">
        <v>392.82650799999999</v>
      </c>
      <c r="H79" s="71" t="s">
        <v>540</v>
      </c>
      <c r="I79" s="72">
        <v>75</v>
      </c>
    </row>
    <row r="80" spans="1:9" ht="18" customHeight="1" x14ac:dyDescent="0.6">
      <c r="A80" s="56">
        <v>76</v>
      </c>
      <c r="B80" s="57" t="s">
        <v>222</v>
      </c>
      <c r="C80" s="58">
        <v>7.7703860000000002</v>
      </c>
      <c r="D80" s="58">
        <v>11.297682999999999</v>
      </c>
      <c r="E80" s="58">
        <v>9.8886230000000008</v>
      </c>
      <c r="F80" s="58">
        <v>24.244577</v>
      </c>
      <c r="G80" s="58">
        <v>384.33094899999998</v>
      </c>
      <c r="H80" s="73" t="s">
        <v>545</v>
      </c>
      <c r="I80" s="74">
        <v>76</v>
      </c>
    </row>
    <row r="81" spans="1:9" ht="18" customHeight="1" x14ac:dyDescent="0.6">
      <c r="A81" s="52">
        <v>77</v>
      </c>
      <c r="B81" s="53" t="s">
        <v>53</v>
      </c>
      <c r="C81" s="54">
        <v>60.811996000000001</v>
      </c>
      <c r="D81" s="54">
        <v>80.682693999999998</v>
      </c>
      <c r="E81" s="54">
        <v>72.846052</v>
      </c>
      <c r="F81" s="54">
        <v>143.91554099999999</v>
      </c>
      <c r="G81" s="54">
        <v>376.62429400000002</v>
      </c>
      <c r="H81" s="71" t="s">
        <v>352</v>
      </c>
      <c r="I81" s="72">
        <v>77</v>
      </c>
    </row>
    <row r="82" spans="1:9" ht="18" customHeight="1" x14ac:dyDescent="0.6">
      <c r="A82" s="56">
        <v>78</v>
      </c>
      <c r="B82" s="57" t="s">
        <v>100</v>
      </c>
      <c r="C82" s="58">
        <v>142.18814399999999</v>
      </c>
      <c r="D82" s="58">
        <v>247.85812200000001</v>
      </c>
      <c r="E82" s="58">
        <v>251.44813199999999</v>
      </c>
      <c r="F82" s="58">
        <v>310.07564200000002</v>
      </c>
      <c r="G82" s="58">
        <v>370.48481800000002</v>
      </c>
      <c r="H82" s="73" t="s">
        <v>403</v>
      </c>
      <c r="I82" s="74">
        <v>78</v>
      </c>
    </row>
    <row r="83" spans="1:9" ht="18" customHeight="1" x14ac:dyDescent="0.6">
      <c r="A83" s="52">
        <v>79</v>
      </c>
      <c r="B83" s="53" t="s">
        <v>239</v>
      </c>
      <c r="C83" s="54">
        <v>181.76152999999999</v>
      </c>
      <c r="D83" s="54">
        <v>84.696308999999999</v>
      </c>
      <c r="E83" s="54">
        <v>585.87889700000005</v>
      </c>
      <c r="F83" s="54">
        <v>239.88248899999999</v>
      </c>
      <c r="G83" s="54">
        <v>366.00832800000001</v>
      </c>
      <c r="H83" s="71" t="s">
        <v>431</v>
      </c>
      <c r="I83" s="72">
        <v>79</v>
      </c>
    </row>
    <row r="84" spans="1:9" ht="18" customHeight="1" x14ac:dyDescent="0.6">
      <c r="A84" s="56">
        <v>80</v>
      </c>
      <c r="B84" s="57" t="s">
        <v>83</v>
      </c>
      <c r="C84" s="58">
        <v>209.925397</v>
      </c>
      <c r="D84" s="58">
        <v>306.017268</v>
      </c>
      <c r="E84" s="58">
        <v>356.673269</v>
      </c>
      <c r="F84" s="58">
        <v>408.43748199999999</v>
      </c>
      <c r="G84" s="58">
        <v>360.12186700000001</v>
      </c>
      <c r="H84" s="73" t="s">
        <v>421</v>
      </c>
      <c r="I84" s="74">
        <v>80</v>
      </c>
    </row>
    <row r="85" spans="1:9" ht="18" customHeight="1" x14ac:dyDescent="0.6">
      <c r="A85" s="52">
        <v>81</v>
      </c>
      <c r="B85" s="53" t="s">
        <v>65</v>
      </c>
      <c r="C85" s="54">
        <v>213.68719300000001</v>
      </c>
      <c r="D85" s="54">
        <v>255.31815599999999</v>
      </c>
      <c r="E85" s="54">
        <v>331.19957199999999</v>
      </c>
      <c r="F85" s="54">
        <v>263.23301800000002</v>
      </c>
      <c r="G85" s="54">
        <v>284.54920800000002</v>
      </c>
      <c r="H85" s="71" t="s">
        <v>377</v>
      </c>
      <c r="I85" s="72">
        <v>81</v>
      </c>
    </row>
    <row r="86" spans="1:9" ht="18" customHeight="1" x14ac:dyDescent="0.6">
      <c r="A86" s="56">
        <v>82</v>
      </c>
      <c r="B86" s="57" t="s">
        <v>88</v>
      </c>
      <c r="C86" s="58">
        <v>166.336727</v>
      </c>
      <c r="D86" s="58">
        <v>500.65518700000001</v>
      </c>
      <c r="E86" s="58">
        <v>294.76311600000002</v>
      </c>
      <c r="F86" s="58">
        <v>200.440057</v>
      </c>
      <c r="G86" s="58">
        <v>279.28296899999998</v>
      </c>
      <c r="H86" s="73" t="s">
        <v>394</v>
      </c>
      <c r="I86" s="74">
        <v>82</v>
      </c>
    </row>
    <row r="87" spans="1:9" ht="18" customHeight="1" x14ac:dyDescent="0.6">
      <c r="A87" s="52">
        <v>83</v>
      </c>
      <c r="B87" s="53" t="s">
        <v>184</v>
      </c>
      <c r="C87" s="54">
        <v>312.15699899999998</v>
      </c>
      <c r="D87" s="54">
        <v>262.30135000000001</v>
      </c>
      <c r="E87" s="54">
        <v>305.13713300000001</v>
      </c>
      <c r="F87" s="54">
        <v>322.034336</v>
      </c>
      <c r="G87" s="54">
        <v>268.324409</v>
      </c>
      <c r="H87" s="71" t="s">
        <v>348</v>
      </c>
      <c r="I87" s="72">
        <v>83</v>
      </c>
    </row>
    <row r="88" spans="1:9" ht="18" customHeight="1" x14ac:dyDescent="0.6">
      <c r="A88" s="56">
        <v>84</v>
      </c>
      <c r="B88" s="57" t="s">
        <v>1471</v>
      </c>
      <c r="C88" s="58">
        <v>303.70800400000002</v>
      </c>
      <c r="D88" s="58">
        <v>99.681527000000003</v>
      </c>
      <c r="E88" s="58">
        <v>2.738E-3</v>
      </c>
      <c r="F88" s="58">
        <v>3.5236000000000003E-2</v>
      </c>
      <c r="G88" s="58">
        <v>255.93857800000001</v>
      </c>
      <c r="H88" s="73" t="s">
        <v>1545</v>
      </c>
      <c r="I88" s="74">
        <v>84</v>
      </c>
    </row>
    <row r="89" spans="1:9" ht="18" customHeight="1" x14ac:dyDescent="0.6">
      <c r="A89" s="52">
        <v>85</v>
      </c>
      <c r="B89" s="53" t="s">
        <v>237</v>
      </c>
      <c r="C89" s="54">
        <v>209.25732500000001</v>
      </c>
      <c r="D89" s="54">
        <v>343.45955800000002</v>
      </c>
      <c r="E89" s="54">
        <v>1360.1511419999999</v>
      </c>
      <c r="F89" s="54">
        <v>190.74419399999999</v>
      </c>
      <c r="G89" s="54">
        <v>223.91716700000001</v>
      </c>
      <c r="H89" s="71" t="s">
        <v>417</v>
      </c>
      <c r="I89" s="72">
        <v>85</v>
      </c>
    </row>
    <row r="90" spans="1:9" ht="18" customHeight="1" x14ac:dyDescent="0.6">
      <c r="A90" s="56">
        <v>86</v>
      </c>
      <c r="B90" s="57" t="s">
        <v>64</v>
      </c>
      <c r="C90" s="58">
        <v>35.062517999999997</v>
      </c>
      <c r="D90" s="58">
        <v>11.580299999999999</v>
      </c>
      <c r="E90" s="58">
        <v>141.64068800000001</v>
      </c>
      <c r="F90" s="58">
        <v>285.61284799999999</v>
      </c>
      <c r="G90" s="58">
        <v>222.75426400000001</v>
      </c>
      <c r="H90" s="73" t="s">
        <v>384</v>
      </c>
      <c r="I90" s="74">
        <v>86</v>
      </c>
    </row>
    <row r="91" spans="1:9" ht="18" customHeight="1" x14ac:dyDescent="0.6">
      <c r="A91" s="52">
        <v>87</v>
      </c>
      <c r="B91" s="53" t="s">
        <v>266</v>
      </c>
      <c r="C91" s="54">
        <v>1.2506079999999999</v>
      </c>
      <c r="D91" s="54">
        <v>0.309979</v>
      </c>
      <c r="E91" s="54">
        <v>0.12259399999999999</v>
      </c>
      <c r="F91" s="54">
        <v>4.1550779999999996</v>
      </c>
      <c r="G91" s="54">
        <v>214.444345</v>
      </c>
      <c r="H91" s="71" t="s">
        <v>541</v>
      </c>
      <c r="I91" s="72">
        <v>87</v>
      </c>
    </row>
    <row r="92" spans="1:9" ht="18" customHeight="1" x14ac:dyDescent="0.6">
      <c r="A92" s="56">
        <v>88</v>
      </c>
      <c r="B92" s="57" t="s">
        <v>54</v>
      </c>
      <c r="C92" s="58">
        <v>41.779038999999997</v>
      </c>
      <c r="D92" s="58">
        <v>69.352772000000002</v>
      </c>
      <c r="E92" s="58">
        <v>105.039091</v>
      </c>
      <c r="F92" s="58">
        <v>76.768135000000001</v>
      </c>
      <c r="G92" s="58">
        <v>180.38597100000001</v>
      </c>
      <c r="H92" s="73" t="s">
        <v>350</v>
      </c>
      <c r="I92" s="74">
        <v>88</v>
      </c>
    </row>
    <row r="93" spans="1:9" ht="18" customHeight="1" x14ac:dyDescent="0.6">
      <c r="A93" s="52">
        <v>89</v>
      </c>
      <c r="B93" s="53" t="s">
        <v>98</v>
      </c>
      <c r="C93" s="54">
        <v>59.345475</v>
      </c>
      <c r="D93" s="54">
        <v>96.017750000000007</v>
      </c>
      <c r="E93" s="54">
        <v>230.319243</v>
      </c>
      <c r="F93" s="54">
        <v>96.256916000000004</v>
      </c>
      <c r="G93" s="54">
        <v>177.57550699999999</v>
      </c>
      <c r="H93" s="71" t="s">
        <v>446</v>
      </c>
      <c r="I93" s="72">
        <v>89</v>
      </c>
    </row>
    <row r="94" spans="1:9" ht="18" customHeight="1" x14ac:dyDescent="0.6">
      <c r="A94" s="56">
        <v>90</v>
      </c>
      <c r="B94" s="57" t="s">
        <v>94</v>
      </c>
      <c r="C94" s="58">
        <v>131.38902200000001</v>
      </c>
      <c r="D94" s="58">
        <v>490.19595600000002</v>
      </c>
      <c r="E94" s="58">
        <v>149.281623</v>
      </c>
      <c r="F94" s="58">
        <v>110.89206799999999</v>
      </c>
      <c r="G94" s="58">
        <v>170.403797</v>
      </c>
      <c r="H94" s="73" t="s">
        <v>442</v>
      </c>
      <c r="I94" s="74">
        <v>90</v>
      </c>
    </row>
    <row r="95" spans="1:9" ht="18" customHeight="1" x14ac:dyDescent="0.6">
      <c r="A95" s="52">
        <v>91</v>
      </c>
      <c r="B95" s="53" t="s">
        <v>144</v>
      </c>
      <c r="C95" s="54">
        <v>8.2276600000000002</v>
      </c>
      <c r="D95" s="54">
        <v>10.129511000000001</v>
      </c>
      <c r="E95" s="54">
        <v>22.050367000000001</v>
      </c>
      <c r="F95" s="54">
        <v>95.932820000000007</v>
      </c>
      <c r="G95" s="54">
        <v>168.07616999999999</v>
      </c>
      <c r="H95" s="71" t="s">
        <v>552</v>
      </c>
      <c r="I95" s="72">
        <v>91</v>
      </c>
    </row>
    <row r="96" spans="1:9" ht="18" customHeight="1" x14ac:dyDescent="0.6">
      <c r="A96" s="56">
        <v>92</v>
      </c>
      <c r="B96" s="57" t="s">
        <v>142</v>
      </c>
      <c r="C96" s="58">
        <v>311.96094399999998</v>
      </c>
      <c r="D96" s="58">
        <v>199.42216400000001</v>
      </c>
      <c r="E96" s="58">
        <v>673.17314199999998</v>
      </c>
      <c r="F96" s="58">
        <v>133.21300400000001</v>
      </c>
      <c r="G96" s="58">
        <v>166.29674499999999</v>
      </c>
      <c r="H96" s="73" t="s">
        <v>406</v>
      </c>
      <c r="I96" s="74">
        <v>92</v>
      </c>
    </row>
    <row r="97" spans="1:9" ht="18" customHeight="1" x14ac:dyDescent="0.6">
      <c r="A97" s="52">
        <v>93</v>
      </c>
      <c r="B97" s="53" t="s">
        <v>90</v>
      </c>
      <c r="C97" s="54">
        <v>110.293233</v>
      </c>
      <c r="D97" s="54">
        <v>132.69564199999999</v>
      </c>
      <c r="E97" s="54">
        <v>207.65085500000001</v>
      </c>
      <c r="F97" s="54">
        <v>156.65226699999999</v>
      </c>
      <c r="G97" s="54">
        <v>163.68124599999999</v>
      </c>
      <c r="H97" s="71" t="s">
        <v>427</v>
      </c>
      <c r="I97" s="72">
        <v>93</v>
      </c>
    </row>
    <row r="98" spans="1:9" ht="18" customHeight="1" x14ac:dyDescent="0.6">
      <c r="A98" s="56">
        <v>94</v>
      </c>
      <c r="B98" s="57" t="s">
        <v>169</v>
      </c>
      <c r="C98" s="58">
        <v>201.17093499999999</v>
      </c>
      <c r="D98" s="58">
        <v>243.12090000000001</v>
      </c>
      <c r="E98" s="58">
        <v>328.02478200000002</v>
      </c>
      <c r="F98" s="58">
        <v>188.814954</v>
      </c>
      <c r="G98" s="58">
        <v>163.002973</v>
      </c>
      <c r="H98" s="73" t="s">
        <v>336</v>
      </c>
      <c r="I98" s="74">
        <v>94</v>
      </c>
    </row>
    <row r="99" spans="1:9" ht="18" customHeight="1" x14ac:dyDescent="0.6">
      <c r="A99" s="52">
        <v>95</v>
      </c>
      <c r="B99" s="53" t="s">
        <v>60</v>
      </c>
      <c r="C99" s="54">
        <v>15.78284</v>
      </c>
      <c r="D99" s="54">
        <v>134.88899900000001</v>
      </c>
      <c r="E99" s="54">
        <v>78.828610999999995</v>
      </c>
      <c r="F99" s="54">
        <v>181.535631</v>
      </c>
      <c r="G99" s="54">
        <v>135.24728300000001</v>
      </c>
      <c r="H99" s="71" t="s">
        <v>361</v>
      </c>
      <c r="I99" s="72">
        <v>95</v>
      </c>
    </row>
    <row r="100" spans="1:9" ht="18" customHeight="1" x14ac:dyDescent="0.6">
      <c r="A100" s="56">
        <v>96</v>
      </c>
      <c r="B100" s="57" t="s">
        <v>177</v>
      </c>
      <c r="C100" s="58">
        <v>120.1571</v>
      </c>
      <c r="D100" s="58">
        <v>55.742238</v>
      </c>
      <c r="E100" s="58">
        <v>191.418893</v>
      </c>
      <c r="F100" s="58">
        <v>32.174124999999997</v>
      </c>
      <c r="G100" s="58">
        <v>133.27673899999999</v>
      </c>
      <c r="H100" s="73" t="s">
        <v>424</v>
      </c>
      <c r="I100" s="74">
        <v>96</v>
      </c>
    </row>
    <row r="101" spans="1:9" ht="18" customHeight="1" x14ac:dyDescent="0.6">
      <c r="A101" s="52">
        <v>97</v>
      </c>
      <c r="B101" s="53" t="s">
        <v>72</v>
      </c>
      <c r="C101" s="54">
        <v>62.684463000000001</v>
      </c>
      <c r="D101" s="54">
        <v>76.585593000000003</v>
      </c>
      <c r="E101" s="54">
        <v>93.153059999999996</v>
      </c>
      <c r="F101" s="54">
        <v>90.060629000000006</v>
      </c>
      <c r="G101" s="54">
        <v>120.1981</v>
      </c>
      <c r="H101" s="71" t="s">
        <v>390</v>
      </c>
      <c r="I101" s="72">
        <v>97</v>
      </c>
    </row>
    <row r="102" spans="1:9" ht="18" customHeight="1" x14ac:dyDescent="0.6">
      <c r="A102" s="56">
        <v>98</v>
      </c>
      <c r="B102" s="57" t="s">
        <v>186</v>
      </c>
      <c r="C102" s="58">
        <v>68.974029999999999</v>
      </c>
      <c r="D102" s="58">
        <v>22.677053000000001</v>
      </c>
      <c r="E102" s="58">
        <v>66.458023999999995</v>
      </c>
      <c r="F102" s="58">
        <v>89.817622999999998</v>
      </c>
      <c r="G102" s="58">
        <v>113.17156799999999</v>
      </c>
      <c r="H102" s="73" t="s">
        <v>455</v>
      </c>
      <c r="I102" s="74">
        <v>98</v>
      </c>
    </row>
    <row r="103" spans="1:9" ht="18" customHeight="1" x14ac:dyDescent="0.6">
      <c r="A103" s="52">
        <v>99</v>
      </c>
      <c r="B103" s="53" t="s">
        <v>233</v>
      </c>
      <c r="C103" s="54">
        <v>107.112645</v>
      </c>
      <c r="D103" s="54">
        <v>114.588415</v>
      </c>
      <c r="E103" s="54">
        <v>97.135738000000003</v>
      </c>
      <c r="F103" s="54">
        <v>111.75927799999999</v>
      </c>
      <c r="G103" s="54">
        <v>102.792433</v>
      </c>
      <c r="H103" s="71" t="s">
        <v>459</v>
      </c>
      <c r="I103" s="72">
        <v>99</v>
      </c>
    </row>
    <row r="104" spans="1:9" ht="18" customHeight="1" x14ac:dyDescent="0.6">
      <c r="A104" s="56">
        <v>100</v>
      </c>
      <c r="B104" s="57" t="s">
        <v>68</v>
      </c>
      <c r="C104" s="58">
        <v>11.231534</v>
      </c>
      <c r="D104" s="58">
        <v>12.045812</v>
      </c>
      <c r="E104" s="58">
        <v>18.357482999999998</v>
      </c>
      <c r="F104" s="58">
        <v>25.713743000000001</v>
      </c>
      <c r="G104" s="58">
        <v>89.495622999999995</v>
      </c>
      <c r="H104" s="73" t="s">
        <v>381</v>
      </c>
      <c r="I104" s="74">
        <v>100</v>
      </c>
    </row>
    <row r="105" spans="1:9" ht="18" customHeight="1" x14ac:dyDescent="0.6">
      <c r="A105" s="52">
        <v>101</v>
      </c>
      <c r="B105" s="53" t="s">
        <v>75</v>
      </c>
      <c r="C105" s="54">
        <v>30.276917999999998</v>
      </c>
      <c r="D105" s="54">
        <v>43.584124000000003</v>
      </c>
      <c r="E105" s="54">
        <v>53.130792</v>
      </c>
      <c r="F105" s="54">
        <v>78.632801000000001</v>
      </c>
      <c r="G105" s="54">
        <v>80.231633000000002</v>
      </c>
      <c r="H105" s="71" t="s">
        <v>415</v>
      </c>
      <c r="I105" s="72">
        <v>101</v>
      </c>
    </row>
    <row r="106" spans="1:9" ht="18" customHeight="1" x14ac:dyDescent="0.6">
      <c r="A106" s="56">
        <v>102</v>
      </c>
      <c r="B106" s="57" t="s">
        <v>51</v>
      </c>
      <c r="C106" s="58">
        <v>31.718764</v>
      </c>
      <c r="D106" s="58">
        <v>50.724874999999997</v>
      </c>
      <c r="E106" s="58">
        <v>56.956997999999999</v>
      </c>
      <c r="F106" s="58">
        <v>117.639225</v>
      </c>
      <c r="G106" s="58">
        <v>69.148218999999997</v>
      </c>
      <c r="H106" s="73" t="s">
        <v>354</v>
      </c>
      <c r="I106" s="74">
        <v>102</v>
      </c>
    </row>
    <row r="107" spans="1:9" ht="18" customHeight="1" x14ac:dyDescent="0.6">
      <c r="A107" s="52">
        <v>103</v>
      </c>
      <c r="B107" s="53" t="s">
        <v>47</v>
      </c>
      <c r="C107" s="54">
        <v>176.662375</v>
      </c>
      <c r="D107" s="54">
        <v>90.055736999999993</v>
      </c>
      <c r="E107" s="54">
        <v>73.129273999999995</v>
      </c>
      <c r="F107" s="54">
        <v>74.027517000000003</v>
      </c>
      <c r="G107" s="54">
        <v>56.765554999999999</v>
      </c>
      <c r="H107" s="71" t="s">
        <v>374</v>
      </c>
      <c r="I107" s="72">
        <v>103</v>
      </c>
    </row>
    <row r="108" spans="1:9" ht="18" customHeight="1" x14ac:dyDescent="0.6">
      <c r="A108" s="56">
        <v>104</v>
      </c>
      <c r="B108" s="57" t="s">
        <v>167</v>
      </c>
      <c r="C108" s="58">
        <v>15.938649</v>
      </c>
      <c r="D108" s="58">
        <v>22.322486999999999</v>
      </c>
      <c r="E108" s="58">
        <v>29.324932</v>
      </c>
      <c r="F108" s="58">
        <v>38.955863000000001</v>
      </c>
      <c r="G108" s="58">
        <v>50.861859000000003</v>
      </c>
      <c r="H108" s="73" t="s">
        <v>382</v>
      </c>
      <c r="I108" s="74">
        <v>104</v>
      </c>
    </row>
    <row r="109" spans="1:9" ht="18" customHeight="1" x14ac:dyDescent="0.6">
      <c r="A109" s="52">
        <v>105</v>
      </c>
      <c r="B109" s="53" t="s">
        <v>230</v>
      </c>
      <c r="C109" s="54">
        <v>9.0010860000000008</v>
      </c>
      <c r="D109" s="54">
        <v>14.823145</v>
      </c>
      <c r="E109" s="54">
        <v>77.950806</v>
      </c>
      <c r="F109" s="54">
        <v>21.884046999999999</v>
      </c>
      <c r="G109" s="54">
        <v>48.242137</v>
      </c>
      <c r="H109" s="71" t="s">
        <v>407</v>
      </c>
      <c r="I109" s="72">
        <v>105</v>
      </c>
    </row>
    <row r="110" spans="1:9" ht="18" customHeight="1" x14ac:dyDescent="0.6">
      <c r="A110" s="56">
        <v>106</v>
      </c>
      <c r="B110" s="57" t="s">
        <v>145</v>
      </c>
      <c r="C110" s="58">
        <v>19.959896000000001</v>
      </c>
      <c r="D110" s="58">
        <v>135.4033</v>
      </c>
      <c r="E110" s="58">
        <v>129.297878</v>
      </c>
      <c r="F110" s="58">
        <v>51.848328000000002</v>
      </c>
      <c r="G110" s="58">
        <v>41.520563000000003</v>
      </c>
      <c r="H110" s="73" t="s">
        <v>551</v>
      </c>
      <c r="I110" s="74">
        <v>106</v>
      </c>
    </row>
    <row r="111" spans="1:9" ht="18" customHeight="1" x14ac:dyDescent="0.6">
      <c r="A111" s="52">
        <v>107</v>
      </c>
      <c r="B111" s="53" t="s">
        <v>178</v>
      </c>
      <c r="C111" s="54">
        <v>20.466011999999999</v>
      </c>
      <c r="D111" s="54">
        <v>22.150663000000002</v>
      </c>
      <c r="E111" s="54">
        <v>42.584147000000002</v>
      </c>
      <c r="F111" s="54">
        <v>35.017007999999997</v>
      </c>
      <c r="G111" s="54">
        <v>39.479965999999997</v>
      </c>
      <c r="H111" s="71" t="s">
        <v>405</v>
      </c>
      <c r="I111" s="72">
        <v>107</v>
      </c>
    </row>
    <row r="112" spans="1:9" ht="18" customHeight="1" x14ac:dyDescent="0.6">
      <c r="A112" s="56">
        <v>108</v>
      </c>
      <c r="B112" s="57" t="s">
        <v>194</v>
      </c>
      <c r="C112" s="58">
        <v>72.492614000000003</v>
      </c>
      <c r="D112" s="58">
        <v>154.89255900000001</v>
      </c>
      <c r="E112" s="58">
        <v>88.452601999999999</v>
      </c>
      <c r="F112" s="58">
        <v>153.811803</v>
      </c>
      <c r="G112" s="58">
        <v>38.778699000000003</v>
      </c>
      <c r="H112" s="73" t="s">
        <v>548</v>
      </c>
      <c r="I112" s="74">
        <v>108</v>
      </c>
    </row>
    <row r="113" spans="1:9" ht="18" customHeight="1" x14ac:dyDescent="0.6">
      <c r="A113" s="52">
        <v>109</v>
      </c>
      <c r="B113" s="53" t="s">
        <v>269</v>
      </c>
      <c r="C113" s="54">
        <v>1.1722570000000001</v>
      </c>
      <c r="D113" s="54">
        <v>1.468342</v>
      </c>
      <c r="E113" s="54">
        <v>0.13917099999999999</v>
      </c>
      <c r="F113" s="54">
        <v>1.780268</v>
      </c>
      <c r="G113" s="54">
        <v>34.023184999999998</v>
      </c>
      <c r="H113" s="71" t="s">
        <v>454</v>
      </c>
      <c r="I113" s="72">
        <v>109</v>
      </c>
    </row>
    <row r="114" spans="1:9" ht="18" customHeight="1" x14ac:dyDescent="0.6">
      <c r="A114" s="56">
        <v>110</v>
      </c>
      <c r="B114" s="57" t="s">
        <v>146</v>
      </c>
      <c r="C114" s="58">
        <v>27.781275999999998</v>
      </c>
      <c r="D114" s="58">
        <v>22.951166000000001</v>
      </c>
      <c r="E114" s="58">
        <v>23.32809</v>
      </c>
      <c r="F114" s="58">
        <v>22.207341</v>
      </c>
      <c r="G114" s="58">
        <v>31.744315</v>
      </c>
      <c r="H114" s="73" t="s">
        <v>542</v>
      </c>
      <c r="I114" s="74">
        <v>110</v>
      </c>
    </row>
    <row r="115" spans="1:9" ht="18" customHeight="1" x14ac:dyDescent="0.6">
      <c r="A115" s="52">
        <v>111</v>
      </c>
      <c r="B115" s="53" t="s">
        <v>84</v>
      </c>
      <c r="C115" s="54">
        <v>18.376593</v>
      </c>
      <c r="D115" s="54">
        <v>20.588477999999999</v>
      </c>
      <c r="E115" s="54">
        <v>24.702583000000001</v>
      </c>
      <c r="F115" s="54">
        <v>23.267026999999999</v>
      </c>
      <c r="G115" s="54">
        <v>31.635317000000001</v>
      </c>
      <c r="H115" s="71" t="s">
        <v>436</v>
      </c>
      <c r="I115" s="72">
        <v>111</v>
      </c>
    </row>
    <row r="116" spans="1:9" ht="18" customHeight="1" x14ac:dyDescent="0.6">
      <c r="A116" s="56">
        <v>112</v>
      </c>
      <c r="B116" s="57" t="s">
        <v>66</v>
      </c>
      <c r="C116" s="58">
        <v>33.092745000000001</v>
      </c>
      <c r="D116" s="58">
        <v>0.34364800000000001</v>
      </c>
      <c r="E116" s="58">
        <v>0.94639399999999996</v>
      </c>
      <c r="F116" s="58">
        <v>1.0220450000000001</v>
      </c>
      <c r="G116" s="58">
        <v>31.039058000000001</v>
      </c>
      <c r="H116" s="73" t="s">
        <v>371</v>
      </c>
      <c r="I116" s="74">
        <v>112</v>
      </c>
    </row>
    <row r="117" spans="1:9" ht="18" customHeight="1" x14ac:dyDescent="0.6">
      <c r="A117" s="52">
        <v>113</v>
      </c>
      <c r="B117" s="53" t="s">
        <v>185</v>
      </c>
      <c r="C117" s="54">
        <v>18.099098999999999</v>
      </c>
      <c r="D117" s="54">
        <v>67.681184000000002</v>
      </c>
      <c r="E117" s="54">
        <v>25.747944</v>
      </c>
      <c r="F117" s="54">
        <v>17.959551999999999</v>
      </c>
      <c r="G117" s="54">
        <v>29.932941</v>
      </c>
      <c r="H117" s="71" t="s">
        <v>370</v>
      </c>
      <c r="I117" s="72">
        <v>113</v>
      </c>
    </row>
    <row r="118" spans="1:9" ht="18" customHeight="1" x14ac:dyDescent="0.6">
      <c r="A118" s="56">
        <v>114</v>
      </c>
      <c r="B118" s="57" t="s">
        <v>192</v>
      </c>
      <c r="C118" s="58">
        <v>58.934218000000001</v>
      </c>
      <c r="D118" s="58">
        <v>34.341689000000002</v>
      </c>
      <c r="E118" s="58">
        <v>24.815297999999999</v>
      </c>
      <c r="F118" s="58">
        <v>23.962904000000002</v>
      </c>
      <c r="G118" s="58">
        <v>29.345666999999999</v>
      </c>
      <c r="H118" s="73" t="s">
        <v>546</v>
      </c>
      <c r="I118" s="74">
        <v>114</v>
      </c>
    </row>
    <row r="119" spans="1:9" ht="18" customHeight="1" x14ac:dyDescent="0.6">
      <c r="A119" s="52">
        <v>115</v>
      </c>
      <c r="B119" s="53" t="s">
        <v>82</v>
      </c>
      <c r="C119" s="54">
        <v>19.724146999999999</v>
      </c>
      <c r="D119" s="54">
        <v>23.431702999999999</v>
      </c>
      <c r="E119" s="54">
        <v>27.442622</v>
      </c>
      <c r="F119" s="54">
        <v>26.824954000000002</v>
      </c>
      <c r="G119" s="54">
        <v>29.343954</v>
      </c>
      <c r="H119" s="71" t="s">
        <v>426</v>
      </c>
      <c r="I119" s="72">
        <v>115</v>
      </c>
    </row>
    <row r="120" spans="1:9" ht="18" customHeight="1" x14ac:dyDescent="0.6">
      <c r="A120" s="56">
        <v>116</v>
      </c>
      <c r="B120" s="57" t="s">
        <v>76</v>
      </c>
      <c r="C120" s="58">
        <v>73.862469000000004</v>
      </c>
      <c r="D120" s="58">
        <v>83.476928000000001</v>
      </c>
      <c r="E120" s="58">
        <v>129.62963400000001</v>
      </c>
      <c r="F120" s="58">
        <v>31.996466999999999</v>
      </c>
      <c r="G120" s="58">
        <v>28.921807000000001</v>
      </c>
      <c r="H120" s="73" t="s">
        <v>419</v>
      </c>
      <c r="I120" s="74">
        <v>116</v>
      </c>
    </row>
    <row r="121" spans="1:9" ht="18" customHeight="1" x14ac:dyDescent="0.6">
      <c r="A121" s="52">
        <v>117</v>
      </c>
      <c r="B121" s="53" t="s">
        <v>143</v>
      </c>
      <c r="C121" s="54">
        <v>100.67665700000001</v>
      </c>
      <c r="D121" s="54">
        <v>63.965434999999999</v>
      </c>
      <c r="E121" s="54">
        <v>121.72221399999999</v>
      </c>
      <c r="F121" s="54">
        <v>34.891298999999997</v>
      </c>
      <c r="G121" s="54">
        <v>28.531442999999999</v>
      </c>
      <c r="H121" s="71" t="s">
        <v>544</v>
      </c>
      <c r="I121" s="72">
        <v>117</v>
      </c>
    </row>
    <row r="122" spans="1:9" ht="18" customHeight="1" x14ac:dyDescent="0.6">
      <c r="A122" s="56">
        <v>118</v>
      </c>
      <c r="B122" s="57" t="s">
        <v>176</v>
      </c>
      <c r="C122" s="58">
        <v>19.125582999999999</v>
      </c>
      <c r="D122" s="58">
        <v>11.751669</v>
      </c>
      <c r="E122" s="58">
        <v>12.962778999999999</v>
      </c>
      <c r="F122" s="58">
        <v>24.335632</v>
      </c>
      <c r="G122" s="58">
        <v>27.590464999999998</v>
      </c>
      <c r="H122" s="73" t="s">
        <v>395</v>
      </c>
      <c r="I122" s="74">
        <v>118</v>
      </c>
    </row>
    <row r="123" spans="1:9" ht="18" customHeight="1" x14ac:dyDescent="0.6">
      <c r="A123" s="52">
        <v>119</v>
      </c>
      <c r="B123" s="53" t="s">
        <v>267</v>
      </c>
      <c r="C123" s="54">
        <v>249.09149400000001</v>
      </c>
      <c r="D123" s="54">
        <v>258.60283099999998</v>
      </c>
      <c r="E123" s="54">
        <v>15.847078</v>
      </c>
      <c r="F123" s="54">
        <v>6.2547009999999998</v>
      </c>
      <c r="G123" s="54">
        <v>22.826073999999998</v>
      </c>
      <c r="H123" s="71" t="s">
        <v>434</v>
      </c>
      <c r="I123" s="72">
        <v>119</v>
      </c>
    </row>
    <row r="124" spans="1:9" ht="18" customHeight="1" x14ac:dyDescent="0.6">
      <c r="A124" s="56">
        <v>120</v>
      </c>
      <c r="B124" s="57" t="s">
        <v>86</v>
      </c>
      <c r="C124" s="58">
        <v>29.700638000000001</v>
      </c>
      <c r="D124" s="58">
        <v>7.117019</v>
      </c>
      <c r="E124" s="58">
        <v>21.892866000000001</v>
      </c>
      <c r="F124" s="58">
        <v>25.788589000000002</v>
      </c>
      <c r="G124" s="58">
        <v>22.567568999999999</v>
      </c>
      <c r="H124" s="73" t="s">
        <v>440</v>
      </c>
      <c r="I124" s="74">
        <v>120</v>
      </c>
    </row>
    <row r="125" spans="1:9" ht="18" customHeight="1" x14ac:dyDescent="0.6">
      <c r="A125" s="52">
        <v>121</v>
      </c>
      <c r="B125" s="53" t="s">
        <v>193</v>
      </c>
      <c r="C125" s="54">
        <v>6.0367280000000001</v>
      </c>
      <c r="D125" s="54">
        <v>11.140413000000001</v>
      </c>
      <c r="E125" s="54">
        <v>30.600842</v>
      </c>
      <c r="F125" s="54">
        <v>15.248765000000001</v>
      </c>
      <c r="G125" s="54">
        <v>22.367453000000001</v>
      </c>
      <c r="H125" s="71" t="s">
        <v>452</v>
      </c>
      <c r="I125" s="72">
        <v>121</v>
      </c>
    </row>
    <row r="126" spans="1:9" ht="18" customHeight="1" x14ac:dyDescent="0.6">
      <c r="A126" s="56">
        <v>122</v>
      </c>
      <c r="B126" s="57" t="s">
        <v>196</v>
      </c>
      <c r="C126" s="58">
        <v>3.7133090000000002</v>
      </c>
      <c r="D126" s="58">
        <v>14.85102</v>
      </c>
      <c r="E126" s="58">
        <v>17.696871999999999</v>
      </c>
      <c r="F126" s="58">
        <v>20.286731</v>
      </c>
      <c r="G126" s="58">
        <v>18.284668</v>
      </c>
      <c r="H126" s="73" t="s">
        <v>543</v>
      </c>
      <c r="I126" s="74">
        <v>122</v>
      </c>
    </row>
    <row r="127" spans="1:9" ht="18" customHeight="1" x14ac:dyDescent="0.6">
      <c r="A127" s="52">
        <v>123</v>
      </c>
      <c r="B127" s="53" t="s">
        <v>191</v>
      </c>
      <c r="C127" s="54">
        <v>17.104659999999999</v>
      </c>
      <c r="D127" s="54">
        <v>73.910320999999996</v>
      </c>
      <c r="E127" s="54">
        <v>57.922069</v>
      </c>
      <c r="F127" s="54">
        <v>27.211772</v>
      </c>
      <c r="G127" s="54">
        <v>17.830417000000001</v>
      </c>
      <c r="H127" s="71" t="s">
        <v>451</v>
      </c>
      <c r="I127" s="72">
        <v>123</v>
      </c>
    </row>
    <row r="128" spans="1:9" ht="18" customHeight="1" x14ac:dyDescent="0.6">
      <c r="A128" s="56">
        <v>124</v>
      </c>
      <c r="B128" s="57" t="s">
        <v>93</v>
      </c>
      <c r="C128" s="58">
        <v>0.81538200000000005</v>
      </c>
      <c r="D128" s="58">
        <v>6.0208999999999999E-2</v>
      </c>
      <c r="E128" s="58">
        <v>0.50738499999999997</v>
      </c>
      <c r="F128" s="58">
        <v>5.4262999999999999E-2</v>
      </c>
      <c r="G128" s="58">
        <v>17.382059000000002</v>
      </c>
      <c r="H128" s="73" t="s">
        <v>412</v>
      </c>
      <c r="I128" s="74">
        <v>124</v>
      </c>
    </row>
    <row r="129" spans="1:9" ht="18" customHeight="1" x14ac:dyDescent="0.6">
      <c r="A129" s="52">
        <v>125</v>
      </c>
      <c r="B129" s="53" t="s">
        <v>1488</v>
      </c>
      <c r="C129" s="54">
        <v>8.9190000000000005E-2</v>
      </c>
      <c r="D129" s="54">
        <v>8.2480000000000001E-3</v>
      </c>
      <c r="E129" s="54">
        <v>4.9241E-2</v>
      </c>
      <c r="F129" s="54">
        <v>1.401213</v>
      </c>
      <c r="G129" s="54">
        <v>15.286581</v>
      </c>
      <c r="H129" s="71" t="s">
        <v>1567</v>
      </c>
      <c r="I129" s="72">
        <v>125</v>
      </c>
    </row>
    <row r="130" spans="1:9" ht="18" customHeight="1" x14ac:dyDescent="0.6">
      <c r="A130" s="56">
        <v>126</v>
      </c>
      <c r="B130" s="57" t="s">
        <v>243</v>
      </c>
      <c r="C130" s="58">
        <v>14.607065</v>
      </c>
      <c r="D130" s="58">
        <v>4.3977399999999998</v>
      </c>
      <c r="E130" s="58">
        <v>4.4647480000000002</v>
      </c>
      <c r="F130" s="58">
        <v>11.78468</v>
      </c>
      <c r="G130" s="58">
        <v>14.688446000000001</v>
      </c>
      <c r="H130" s="73" t="s">
        <v>456</v>
      </c>
      <c r="I130" s="74">
        <v>126</v>
      </c>
    </row>
    <row r="131" spans="1:9" ht="18" customHeight="1" x14ac:dyDescent="0.6">
      <c r="A131" s="52">
        <v>127</v>
      </c>
      <c r="B131" s="53" t="s">
        <v>190</v>
      </c>
      <c r="C131" s="54">
        <v>29.234338999999999</v>
      </c>
      <c r="D131" s="54">
        <v>32.456527000000001</v>
      </c>
      <c r="E131" s="54">
        <v>25.257080999999999</v>
      </c>
      <c r="F131" s="54">
        <v>20.081088999999999</v>
      </c>
      <c r="G131" s="54">
        <v>12.669359999999999</v>
      </c>
      <c r="H131" s="71" t="s">
        <v>450</v>
      </c>
      <c r="I131" s="72">
        <v>127</v>
      </c>
    </row>
    <row r="132" spans="1:9" ht="18" customHeight="1" x14ac:dyDescent="0.6">
      <c r="A132" s="56">
        <v>128</v>
      </c>
      <c r="B132" s="57" t="s">
        <v>252</v>
      </c>
      <c r="C132" s="58">
        <v>0.77236199999999999</v>
      </c>
      <c r="D132" s="58">
        <v>2.305952</v>
      </c>
      <c r="E132" s="58">
        <v>1.9716180000000001</v>
      </c>
      <c r="F132" s="58">
        <v>1.8718269999999999</v>
      </c>
      <c r="G132" s="58">
        <v>11.591443</v>
      </c>
      <c r="H132" s="73" t="s">
        <v>437</v>
      </c>
      <c r="I132" s="74">
        <v>128</v>
      </c>
    </row>
    <row r="133" spans="1:9" ht="18" customHeight="1" x14ac:dyDescent="0.6">
      <c r="A133" s="52">
        <v>129</v>
      </c>
      <c r="B133" s="53" t="s">
        <v>246</v>
      </c>
      <c r="C133" s="54">
        <v>27.814867</v>
      </c>
      <c r="D133" s="54">
        <v>3.3892449999999998</v>
      </c>
      <c r="E133" s="54">
        <v>1.7911049999999999</v>
      </c>
      <c r="F133" s="54">
        <v>4.7674009999999996</v>
      </c>
      <c r="G133" s="54">
        <v>10.224157</v>
      </c>
      <c r="H133" s="71" t="s">
        <v>547</v>
      </c>
      <c r="I133" s="72">
        <v>129</v>
      </c>
    </row>
    <row r="134" spans="1:9" ht="18" customHeight="1" x14ac:dyDescent="0.6">
      <c r="A134" s="56">
        <v>130</v>
      </c>
      <c r="B134" s="57" t="s">
        <v>270</v>
      </c>
      <c r="C134" s="58">
        <v>6.285323</v>
      </c>
      <c r="D134" s="58">
        <v>0.11562</v>
      </c>
      <c r="E134" s="58">
        <v>9.5743999999999996E-2</v>
      </c>
      <c r="F134" s="58">
        <v>0.84280299999999997</v>
      </c>
      <c r="G134" s="58">
        <v>9.8855369999999994</v>
      </c>
      <c r="H134" s="73" t="s">
        <v>554</v>
      </c>
      <c r="I134" s="74">
        <v>130</v>
      </c>
    </row>
    <row r="135" spans="1:9" ht="18" customHeight="1" x14ac:dyDescent="0.6">
      <c r="A135" s="52">
        <v>131</v>
      </c>
      <c r="B135" s="53" t="s">
        <v>242</v>
      </c>
      <c r="C135" s="54">
        <v>3.2038639999999998</v>
      </c>
      <c r="D135" s="54">
        <v>1.4508509999999999</v>
      </c>
      <c r="E135" s="54">
        <v>3.7198099999999998</v>
      </c>
      <c r="F135" s="54">
        <v>27.884405000000001</v>
      </c>
      <c r="G135" s="54">
        <v>9.6525429999999997</v>
      </c>
      <c r="H135" s="71" t="s">
        <v>461</v>
      </c>
      <c r="I135" s="72">
        <v>131</v>
      </c>
    </row>
    <row r="136" spans="1:9" ht="18" customHeight="1" x14ac:dyDescent="0.6">
      <c r="A136" s="56">
        <v>132</v>
      </c>
      <c r="B136" s="57" t="s">
        <v>1491</v>
      </c>
      <c r="C136" s="58">
        <v>4.0157999999999999E-2</v>
      </c>
      <c r="D136" s="58">
        <v>0.20155899999999999</v>
      </c>
      <c r="E136" s="58">
        <v>8.8520000000000005E-3</v>
      </c>
      <c r="F136" s="58">
        <v>0.13941600000000001</v>
      </c>
      <c r="G136" s="58">
        <v>8.5965410000000002</v>
      </c>
      <c r="H136" s="73" t="s">
        <v>1568</v>
      </c>
      <c r="I136" s="74">
        <v>132</v>
      </c>
    </row>
    <row r="137" spans="1:9" ht="18" customHeight="1" x14ac:dyDescent="0.6">
      <c r="A137" s="52">
        <v>133</v>
      </c>
      <c r="B137" s="53" t="s">
        <v>180</v>
      </c>
      <c r="C137" s="54">
        <v>10.98832</v>
      </c>
      <c r="D137" s="54">
        <v>11.010066999999999</v>
      </c>
      <c r="E137" s="54">
        <v>8.7647879999999994</v>
      </c>
      <c r="F137" s="54">
        <v>7.8862699999999997</v>
      </c>
      <c r="G137" s="54">
        <v>6.9766170000000001</v>
      </c>
      <c r="H137" s="71" t="s">
        <v>443</v>
      </c>
      <c r="I137" s="72">
        <v>133</v>
      </c>
    </row>
    <row r="138" spans="1:9" ht="18" customHeight="1" x14ac:dyDescent="0.6">
      <c r="A138" s="56">
        <v>134</v>
      </c>
      <c r="B138" s="57" t="s">
        <v>259</v>
      </c>
      <c r="C138" s="58">
        <v>7.2088979999999996</v>
      </c>
      <c r="D138" s="58">
        <v>9.8262020000000003</v>
      </c>
      <c r="E138" s="58">
        <v>7.7231529999999999</v>
      </c>
      <c r="F138" s="58">
        <v>9.4590689999999995</v>
      </c>
      <c r="G138" s="58">
        <v>6.4529709999999998</v>
      </c>
      <c r="H138" s="73" t="s">
        <v>445</v>
      </c>
      <c r="I138" s="74">
        <v>134</v>
      </c>
    </row>
    <row r="139" spans="1:9" ht="18" customHeight="1" x14ac:dyDescent="0.6">
      <c r="A139" s="52">
        <v>135</v>
      </c>
      <c r="B139" s="53" t="s">
        <v>200</v>
      </c>
      <c r="C139" s="54">
        <v>1.0502629999999999</v>
      </c>
      <c r="D139" s="54">
        <v>2.0555889999999999</v>
      </c>
      <c r="E139" s="54">
        <v>7.3175480000000004</v>
      </c>
      <c r="F139" s="54">
        <v>12.652661999999999</v>
      </c>
      <c r="G139" s="54">
        <v>6.1942310000000003</v>
      </c>
      <c r="H139" s="71" t="s">
        <v>439</v>
      </c>
      <c r="I139" s="72">
        <v>135</v>
      </c>
    </row>
    <row r="140" spans="1:9" ht="18" customHeight="1" x14ac:dyDescent="0.6">
      <c r="A140" s="56">
        <v>136</v>
      </c>
      <c r="B140" s="57" t="s">
        <v>240</v>
      </c>
      <c r="C140" s="58">
        <v>6.807963</v>
      </c>
      <c r="D140" s="58">
        <v>5.6387090000000004</v>
      </c>
      <c r="E140" s="58">
        <v>5.8003530000000003</v>
      </c>
      <c r="F140" s="58">
        <v>6.7699449999999999</v>
      </c>
      <c r="G140" s="58">
        <v>6.1927979999999998</v>
      </c>
      <c r="H140" s="73" t="s">
        <v>444</v>
      </c>
      <c r="I140" s="74">
        <v>136</v>
      </c>
    </row>
    <row r="141" spans="1:9" ht="18" customHeight="1" x14ac:dyDescent="0.6">
      <c r="A141" s="52">
        <v>137</v>
      </c>
      <c r="B141" s="53" t="s">
        <v>263</v>
      </c>
      <c r="C141" s="54">
        <v>3.3934570000000002</v>
      </c>
      <c r="D141" s="54">
        <v>2.7808730000000002</v>
      </c>
      <c r="E141" s="54">
        <v>8.4092629999999993</v>
      </c>
      <c r="F141" s="54">
        <v>0.40339900000000001</v>
      </c>
      <c r="G141" s="54">
        <v>6.0736030000000003</v>
      </c>
      <c r="H141" s="71" t="s">
        <v>441</v>
      </c>
      <c r="I141" s="72">
        <v>137</v>
      </c>
    </row>
    <row r="142" spans="1:9" ht="18" customHeight="1" x14ac:dyDescent="0.6">
      <c r="A142" s="56">
        <v>138</v>
      </c>
      <c r="B142" s="57" t="s">
        <v>272</v>
      </c>
      <c r="C142" s="58">
        <v>1.196788</v>
      </c>
      <c r="D142" s="58">
        <v>4.7867E-2</v>
      </c>
      <c r="E142" s="58">
        <v>0.30114800000000003</v>
      </c>
      <c r="F142" s="58">
        <v>0.72108899999999998</v>
      </c>
      <c r="G142" s="58">
        <v>5.9207749999999999</v>
      </c>
      <c r="H142" s="73" t="s">
        <v>549</v>
      </c>
      <c r="I142" s="74">
        <v>138</v>
      </c>
    </row>
    <row r="143" spans="1:9" ht="18" customHeight="1" x14ac:dyDescent="0.6">
      <c r="A143" s="52">
        <v>139</v>
      </c>
      <c r="B143" s="53" t="s">
        <v>195</v>
      </c>
      <c r="C143" s="54">
        <v>0.53725000000000001</v>
      </c>
      <c r="D143" s="54">
        <v>0.21710699999999999</v>
      </c>
      <c r="E143" s="54">
        <v>1.957252</v>
      </c>
      <c r="F143" s="54">
        <v>1.3760349999999999</v>
      </c>
      <c r="G143" s="54">
        <v>5.3005789999999999</v>
      </c>
      <c r="H143" s="71" t="s">
        <v>373</v>
      </c>
      <c r="I143" s="72">
        <v>139</v>
      </c>
    </row>
    <row r="144" spans="1:9" ht="18" customHeight="1" x14ac:dyDescent="0.6">
      <c r="A144" s="56">
        <v>140</v>
      </c>
      <c r="B144" s="57" t="s">
        <v>245</v>
      </c>
      <c r="C144" s="58">
        <v>2.1433070000000001</v>
      </c>
      <c r="D144" s="58">
        <v>6.5293099999999997</v>
      </c>
      <c r="E144" s="58">
        <v>3.8119519999999998</v>
      </c>
      <c r="F144" s="58">
        <v>4.1456429999999997</v>
      </c>
      <c r="G144" s="58">
        <v>5.0664280000000002</v>
      </c>
      <c r="H144" s="73" t="s">
        <v>458</v>
      </c>
      <c r="I144" s="74">
        <v>140</v>
      </c>
    </row>
    <row r="145" spans="1:9" ht="18" customHeight="1" x14ac:dyDescent="0.6">
      <c r="A145" s="52">
        <v>141</v>
      </c>
      <c r="B145" s="53" t="s">
        <v>1493</v>
      </c>
      <c r="C145" s="54">
        <v>5.9513999999999997E-2</v>
      </c>
      <c r="D145" s="54">
        <v>3.9823999999999998E-2</v>
      </c>
      <c r="E145" s="54">
        <v>1.3384999999999999E-2</v>
      </c>
      <c r="F145" s="54">
        <v>0.18465799999999999</v>
      </c>
      <c r="G145" s="54">
        <v>4.973401</v>
      </c>
      <c r="H145" s="71" t="s">
        <v>1569</v>
      </c>
      <c r="I145" s="72">
        <v>141</v>
      </c>
    </row>
    <row r="146" spans="1:9" ht="18" customHeight="1" x14ac:dyDescent="0.6">
      <c r="A146" s="56">
        <v>142</v>
      </c>
      <c r="B146" s="57" t="s">
        <v>189</v>
      </c>
      <c r="C146" s="58">
        <v>5.077896</v>
      </c>
      <c r="D146" s="58">
        <v>4.0987349999999996</v>
      </c>
      <c r="E146" s="58">
        <v>9.9250500000000006</v>
      </c>
      <c r="F146" s="58">
        <v>7.8249230000000001</v>
      </c>
      <c r="G146" s="58">
        <v>4.748246</v>
      </c>
      <c r="H146" s="73" t="s">
        <v>423</v>
      </c>
      <c r="I146" s="74">
        <v>142</v>
      </c>
    </row>
    <row r="147" spans="1:9" ht="18" customHeight="1" x14ac:dyDescent="0.6">
      <c r="A147" s="52">
        <v>143</v>
      </c>
      <c r="B147" s="53" t="s">
        <v>234</v>
      </c>
      <c r="C147" s="54">
        <v>2.4032179999999999</v>
      </c>
      <c r="D147" s="54">
        <v>4.553515</v>
      </c>
      <c r="E147" s="54">
        <v>4.4063679999999996</v>
      </c>
      <c r="F147" s="54">
        <v>6.9595219999999998</v>
      </c>
      <c r="G147" s="54">
        <v>4.6218110000000001</v>
      </c>
      <c r="H147" s="71" t="s">
        <v>557</v>
      </c>
      <c r="I147" s="72">
        <v>143</v>
      </c>
    </row>
    <row r="148" spans="1:9" ht="18" customHeight="1" x14ac:dyDescent="0.6">
      <c r="A148" s="56">
        <v>144</v>
      </c>
      <c r="B148" s="57" t="s">
        <v>275</v>
      </c>
      <c r="C148" s="58">
        <v>3.7043409999999999</v>
      </c>
      <c r="D148" s="58">
        <v>4.2388589999999997</v>
      </c>
      <c r="E148" s="58">
        <v>6.7593269999999999</v>
      </c>
      <c r="F148" s="58">
        <v>3.3706339999999999</v>
      </c>
      <c r="G148" s="58">
        <v>4.3780729999999997</v>
      </c>
      <c r="H148" s="73" t="s">
        <v>558</v>
      </c>
      <c r="I148" s="74">
        <v>144</v>
      </c>
    </row>
    <row r="149" spans="1:9" ht="18" customHeight="1" x14ac:dyDescent="0.6">
      <c r="A149" s="52">
        <v>145</v>
      </c>
      <c r="B149" s="53" t="s">
        <v>221</v>
      </c>
      <c r="C149" s="54">
        <v>1.84331</v>
      </c>
      <c r="D149" s="54">
        <v>55.552681</v>
      </c>
      <c r="E149" s="54">
        <v>3.5594000000000001E-2</v>
      </c>
      <c r="F149" s="54">
        <v>2.1198269999999999</v>
      </c>
      <c r="G149" s="54">
        <v>4.0281659999999997</v>
      </c>
      <c r="H149" s="71" t="s">
        <v>433</v>
      </c>
      <c r="I149" s="72">
        <v>145</v>
      </c>
    </row>
    <row r="150" spans="1:9" ht="18" customHeight="1" x14ac:dyDescent="0.6">
      <c r="A150" s="56">
        <v>146</v>
      </c>
      <c r="B150" s="57" t="s">
        <v>582</v>
      </c>
      <c r="C150" s="58">
        <v>0</v>
      </c>
      <c r="D150" s="58">
        <v>6.2926890000000002</v>
      </c>
      <c r="E150" s="58">
        <v>11.672382000000001</v>
      </c>
      <c r="F150" s="58">
        <v>3.2362229999999998</v>
      </c>
      <c r="G150" s="58">
        <v>4.0133179999999999</v>
      </c>
      <c r="H150" s="73" t="s">
        <v>585</v>
      </c>
      <c r="I150" s="74">
        <v>146</v>
      </c>
    </row>
    <row r="151" spans="1:9" ht="18" customHeight="1" x14ac:dyDescent="0.6">
      <c r="A151" s="52">
        <v>147</v>
      </c>
      <c r="B151" s="53" t="s">
        <v>265</v>
      </c>
      <c r="C151" s="54">
        <v>5.2189810000000003</v>
      </c>
      <c r="D151" s="54">
        <v>5.9152719999999999</v>
      </c>
      <c r="E151" s="54">
        <v>5.7263780000000004</v>
      </c>
      <c r="F151" s="54">
        <v>5.1287000000000003</v>
      </c>
      <c r="G151" s="54">
        <v>3.3414130000000002</v>
      </c>
      <c r="H151" s="71" t="s">
        <v>457</v>
      </c>
      <c r="I151" s="72">
        <v>147</v>
      </c>
    </row>
    <row r="152" spans="1:9" ht="18" customHeight="1" x14ac:dyDescent="0.6">
      <c r="A152" s="56">
        <v>148</v>
      </c>
      <c r="B152" s="57" t="s">
        <v>179</v>
      </c>
      <c r="C152" s="58">
        <v>1.847793</v>
      </c>
      <c r="D152" s="58">
        <v>0.29920000000000002</v>
      </c>
      <c r="E152" s="58">
        <v>2.5510739999999998</v>
      </c>
      <c r="F152" s="58">
        <v>3.6856239999999998</v>
      </c>
      <c r="G152" s="58">
        <v>3.1288100000000001</v>
      </c>
      <c r="H152" s="73" t="s">
        <v>438</v>
      </c>
      <c r="I152" s="74">
        <v>148</v>
      </c>
    </row>
    <row r="153" spans="1:9" ht="18" customHeight="1" x14ac:dyDescent="0.6">
      <c r="A153" s="52">
        <v>149</v>
      </c>
      <c r="B153" s="53" t="s">
        <v>50</v>
      </c>
      <c r="C153" s="54">
        <v>2.8345470000000001</v>
      </c>
      <c r="D153" s="54">
        <v>5.91716</v>
      </c>
      <c r="E153" s="54">
        <v>12.135745</v>
      </c>
      <c r="F153" s="54">
        <v>13.733288</v>
      </c>
      <c r="G153" s="54">
        <v>3.1212249999999999</v>
      </c>
      <c r="H153" s="71" t="s">
        <v>372</v>
      </c>
      <c r="I153" s="72">
        <v>149</v>
      </c>
    </row>
    <row r="154" spans="1:9" ht="18" customHeight="1" x14ac:dyDescent="0.6">
      <c r="A154" s="56">
        <v>150</v>
      </c>
      <c r="B154" s="57" t="s">
        <v>1451</v>
      </c>
      <c r="C154" s="58">
        <v>0.21246499999999999</v>
      </c>
      <c r="D154" s="58">
        <v>0.35084399999999999</v>
      </c>
      <c r="E154" s="58">
        <v>0.88807000000000003</v>
      </c>
      <c r="F154" s="58">
        <v>0.28241100000000002</v>
      </c>
      <c r="G154" s="58">
        <v>2.4707819999999998</v>
      </c>
      <c r="H154" s="73" t="s">
        <v>1538</v>
      </c>
      <c r="I154" s="74">
        <v>150</v>
      </c>
    </row>
    <row r="155" spans="1:9" ht="18" customHeight="1" x14ac:dyDescent="0.6">
      <c r="A155" s="52">
        <v>151</v>
      </c>
      <c r="B155" s="53" t="s">
        <v>85</v>
      </c>
      <c r="C155" s="54">
        <v>1.756901</v>
      </c>
      <c r="D155" s="54">
        <v>1.6787270000000001</v>
      </c>
      <c r="E155" s="54">
        <v>2.2597559999999999</v>
      </c>
      <c r="F155" s="54">
        <v>5.1890749999999999</v>
      </c>
      <c r="G155" s="54">
        <v>2.3536130000000002</v>
      </c>
      <c r="H155" s="71" t="s">
        <v>420</v>
      </c>
      <c r="I155" s="72">
        <v>151</v>
      </c>
    </row>
    <row r="156" spans="1:9" ht="18" customHeight="1" x14ac:dyDescent="0.6">
      <c r="A156" s="56">
        <v>152</v>
      </c>
      <c r="B156" s="57" t="s">
        <v>1497</v>
      </c>
      <c r="C156" s="58">
        <v>0</v>
      </c>
      <c r="D156" s="58">
        <v>0</v>
      </c>
      <c r="E156" s="58">
        <v>0</v>
      </c>
      <c r="F156" s="58">
        <v>1.8624000000000002E-2</v>
      </c>
      <c r="G156" s="58">
        <v>2.1785459999999999</v>
      </c>
      <c r="H156" s="73" t="s">
        <v>1570</v>
      </c>
      <c r="I156" s="74">
        <v>152</v>
      </c>
    </row>
    <row r="157" spans="1:9" ht="18" customHeight="1" x14ac:dyDescent="0.6">
      <c r="A157" s="52">
        <v>153</v>
      </c>
      <c r="B157" s="53" t="s">
        <v>173</v>
      </c>
      <c r="C157" s="54">
        <v>0.58787699999999998</v>
      </c>
      <c r="D157" s="54">
        <v>1.6921299999999999</v>
      </c>
      <c r="E157" s="54">
        <v>2.1084320000000001</v>
      </c>
      <c r="F157" s="54">
        <v>2.088606</v>
      </c>
      <c r="G157" s="54">
        <v>2.0759020000000001</v>
      </c>
      <c r="H157" s="71" t="s">
        <v>386</v>
      </c>
      <c r="I157" s="72">
        <v>153</v>
      </c>
    </row>
    <row r="158" spans="1:9" ht="18" customHeight="1" x14ac:dyDescent="0.6">
      <c r="A158" s="56">
        <v>154</v>
      </c>
      <c r="B158" s="57" t="s">
        <v>264</v>
      </c>
      <c r="C158" s="58">
        <v>0.40227499999999999</v>
      </c>
      <c r="D158" s="58">
        <v>5.6041129999999999</v>
      </c>
      <c r="E158" s="58">
        <v>11.663885000000001</v>
      </c>
      <c r="F158" s="58">
        <v>5.6029059999999999</v>
      </c>
      <c r="G158" s="58">
        <v>2.0299399999999999</v>
      </c>
      <c r="H158" s="73" t="s">
        <v>553</v>
      </c>
      <c r="I158" s="74">
        <v>154</v>
      </c>
    </row>
    <row r="159" spans="1:9" ht="18" customHeight="1" x14ac:dyDescent="0.6">
      <c r="A159" s="52">
        <v>155</v>
      </c>
      <c r="B159" s="53" t="s">
        <v>174</v>
      </c>
      <c r="C159" s="54">
        <v>53.125017999999997</v>
      </c>
      <c r="D159" s="54">
        <v>1.181492</v>
      </c>
      <c r="E159" s="54">
        <v>9.0789999999999996E-2</v>
      </c>
      <c r="F159" s="54">
        <v>9.7694000000000003E-2</v>
      </c>
      <c r="G159" s="54">
        <v>1.945208</v>
      </c>
      <c r="H159" s="71" t="s">
        <v>385</v>
      </c>
      <c r="I159" s="72">
        <v>155</v>
      </c>
    </row>
    <row r="160" spans="1:9" ht="18" customHeight="1" x14ac:dyDescent="0.6">
      <c r="A160" s="56">
        <v>156</v>
      </c>
      <c r="B160" s="57" t="s">
        <v>271</v>
      </c>
      <c r="C160" s="58">
        <v>3.0517059999999998</v>
      </c>
      <c r="D160" s="58">
        <v>5.4730369999999997</v>
      </c>
      <c r="E160" s="58">
        <v>8.1286609999999992</v>
      </c>
      <c r="F160" s="58">
        <v>2.0647009999999999</v>
      </c>
      <c r="G160" s="58">
        <v>1.8318559999999999</v>
      </c>
      <c r="H160" s="73" t="s">
        <v>550</v>
      </c>
      <c r="I160" s="74">
        <v>156</v>
      </c>
    </row>
    <row r="161" spans="1:9" ht="18" customHeight="1" x14ac:dyDescent="0.6">
      <c r="A161" s="52">
        <v>157</v>
      </c>
      <c r="B161" s="53" t="s">
        <v>255</v>
      </c>
      <c r="C161" s="54">
        <v>1.3645119999999999</v>
      </c>
      <c r="D161" s="54">
        <v>6.0360610000000001</v>
      </c>
      <c r="E161" s="54">
        <v>8.7611650000000001</v>
      </c>
      <c r="F161" s="54">
        <v>17.074095</v>
      </c>
      <c r="G161" s="54">
        <v>1.772373</v>
      </c>
      <c r="H161" s="71" t="s">
        <v>453</v>
      </c>
      <c r="I161" s="72">
        <v>157</v>
      </c>
    </row>
    <row r="162" spans="1:9" ht="18" customHeight="1" x14ac:dyDescent="0.6">
      <c r="A162" s="56">
        <v>158</v>
      </c>
      <c r="B162" s="57" t="s">
        <v>581</v>
      </c>
      <c r="C162" s="58">
        <v>7.6772999999999994E-2</v>
      </c>
      <c r="D162" s="58">
        <v>6.5767999999999993E-2</v>
      </c>
      <c r="E162" s="58">
        <v>0.104949</v>
      </c>
      <c r="F162" s="58">
        <v>0.158166</v>
      </c>
      <c r="G162" s="58">
        <v>1.603424</v>
      </c>
      <c r="H162" s="73" t="s">
        <v>584</v>
      </c>
      <c r="I162" s="74">
        <v>158</v>
      </c>
    </row>
    <row r="163" spans="1:9" ht="18" customHeight="1" x14ac:dyDescent="0.6">
      <c r="A163" s="52">
        <v>159</v>
      </c>
      <c r="B163" s="53" t="s">
        <v>273</v>
      </c>
      <c r="C163" s="54">
        <v>0.60565400000000003</v>
      </c>
      <c r="D163" s="54">
        <v>98.746240999999998</v>
      </c>
      <c r="E163" s="54">
        <v>0.18758900000000001</v>
      </c>
      <c r="F163" s="54">
        <v>1.339788</v>
      </c>
      <c r="G163" s="54">
        <v>1.5730580000000001</v>
      </c>
      <c r="H163" s="71" t="s">
        <v>555</v>
      </c>
      <c r="I163" s="72">
        <v>159</v>
      </c>
    </row>
    <row r="164" spans="1:9" ht="18" customHeight="1" x14ac:dyDescent="0.6">
      <c r="A164" s="56">
        <v>160</v>
      </c>
      <c r="B164" s="57" t="s">
        <v>1476</v>
      </c>
      <c r="C164" s="58">
        <v>3.2506E-2</v>
      </c>
      <c r="D164" s="58">
        <v>0.97773699999999997</v>
      </c>
      <c r="E164" s="58">
        <v>1.367437</v>
      </c>
      <c r="F164" s="58">
        <v>1.9508220000000001</v>
      </c>
      <c r="G164" s="58">
        <v>1.5402739999999999</v>
      </c>
      <c r="H164" s="73" t="s">
        <v>1549</v>
      </c>
      <c r="I164" s="74">
        <v>160</v>
      </c>
    </row>
    <row r="165" spans="1:9" ht="18" customHeight="1" x14ac:dyDescent="0.6">
      <c r="A165" s="52">
        <v>161</v>
      </c>
      <c r="B165" s="53" t="s">
        <v>591</v>
      </c>
      <c r="C165" s="54">
        <v>0.92806599999999995</v>
      </c>
      <c r="D165" s="54">
        <v>0.24296300000000001</v>
      </c>
      <c r="E165" s="54">
        <v>0.82289199999999996</v>
      </c>
      <c r="F165" s="54">
        <v>0.43985800000000003</v>
      </c>
      <c r="G165" s="54">
        <v>1.2603169999999999</v>
      </c>
      <c r="H165" s="71" t="s">
        <v>592</v>
      </c>
      <c r="I165" s="72">
        <v>161</v>
      </c>
    </row>
    <row r="166" spans="1:9" ht="18" customHeight="1" x14ac:dyDescent="0.6">
      <c r="A166" s="56">
        <v>162</v>
      </c>
      <c r="B166" s="57" t="s">
        <v>1502</v>
      </c>
      <c r="C166" s="58">
        <v>0</v>
      </c>
      <c r="D166" s="58">
        <v>7.3902999999999996E-2</v>
      </c>
      <c r="E166" s="58">
        <v>9.2998999999999998E-2</v>
      </c>
      <c r="F166" s="58">
        <v>0.73985199999999995</v>
      </c>
      <c r="G166" s="58">
        <v>0.889656</v>
      </c>
      <c r="H166" s="73" t="s">
        <v>1571</v>
      </c>
      <c r="I166" s="74">
        <v>162</v>
      </c>
    </row>
    <row r="167" spans="1:9" ht="18" customHeight="1" x14ac:dyDescent="0.6">
      <c r="A167" s="52">
        <v>163</v>
      </c>
      <c r="B167" s="53" t="s">
        <v>1504</v>
      </c>
      <c r="C167" s="54">
        <v>0.13922399999999999</v>
      </c>
      <c r="D167" s="54">
        <v>2.6258560000000002</v>
      </c>
      <c r="E167" s="54">
        <v>0.96368500000000001</v>
      </c>
      <c r="F167" s="54">
        <v>1.010624</v>
      </c>
      <c r="G167" s="54">
        <v>0.85646800000000001</v>
      </c>
      <c r="H167" s="71" t="s">
        <v>1572</v>
      </c>
      <c r="I167" s="72">
        <v>163</v>
      </c>
    </row>
    <row r="168" spans="1:9" ht="18" customHeight="1" x14ac:dyDescent="0.6">
      <c r="A168" s="56">
        <v>164</v>
      </c>
      <c r="B168" s="57" t="s">
        <v>658</v>
      </c>
      <c r="C168" s="58">
        <v>2.1329000000000001E-2</v>
      </c>
      <c r="D168" s="58">
        <v>0</v>
      </c>
      <c r="E168" s="58">
        <v>3.9189999999999997E-3</v>
      </c>
      <c r="F168" s="58">
        <v>7.4000000000000003E-3</v>
      </c>
      <c r="G168" s="58">
        <v>0.84909199999999996</v>
      </c>
      <c r="H168" s="73" t="s">
        <v>659</v>
      </c>
      <c r="I168" s="74">
        <v>164</v>
      </c>
    </row>
    <row r="169" spans="1:9" ht="18" customHeight="1" x14ac:dyDescent="0.6">
      <c r="A169" s="52">
        <v>165</v>
      </c>
      <c r="B169" s="53" t="s">
        <v>593</v>
      </c>
      <c r="C169" s="54">
        <v>1.477047</v>
      </c>
      <c r="D169" s="54">
        <v>0.94006900000000004</v>
      </c>
      <c r="E169" s="54">
        <v>8.6051000000000002E-2</v>
      </c>
      <c r="F169" s="54">
        <v>0.138823</v>
      </c>
      <c r="G169" s="54">
        <v>0.79813800000000001</v>
      </c>
      <c r="H169" s="71" t="s">
        <v>594</v>
      </c>
      <c r="I169" s="72">
        <v>165</v>
      </c>
    </row>
    <row r="170" spans="1:9" ht="18" customHeight="1" x14ac:dyDescent="0.6">
      <c r="A170" s="56">
        <v>166</v>
      </c>
      <c r="B170" s="57" t="s">
        <v>261</v>
      </c>
      <c r="C170" s="58">
        <v>0.19245799999999999</v>
      </c>
      <c r="D170" s="58">
        <v>0.64806600000000003</v>
      </c>
      <c r="E170" s="58">
        <v>0.79461599999999999</v>
      </c>
      <c r="F170" s="58">
        <v>1.1566609999999999</v>
      </c>
      <c r="G170" s="58">
        <v>0.79381199999999996</v>
      </c>
      <c r="H170" s="73" t="s">
        <v>462</v>
      </c>
      <c r="I170" s="74">
        <v>166</v>
      </c>
    </row>
    <row r="171" spans="1:9" ht="18" customHeight="1" x14ac:dyDescent="0.6">
      <c r="A171" s="52">
        <v>167</v>
      </c>
      <c r="B171" s="53" t="s">
        <v>238</v>
      </c>
      <c r="C171" s="54">
        <v>0.453067</v>
      </c>
      <c r="D171" s="54">
        <v>8.1919999999999996E-3</v>
      </c>
      <c r="E171" s="54">
        <v>0.14130599999999999</v>
      </c>
      <c r="F171" s="54">
        <v>0.23782400000000001</v>
      </c>
      <c r="G171" s="54">
        <v>0.75467799999999996</v>
      </c>
      <c r="H171" s="71" t="s">
        <v>422</v>
      </c>
      <c r="I171" s="72">
        <v>167</v>
      </c>
    </row>
    <row r="172" spans="1:9" ht="18" customHeight="1" x14ac:dyDescent="0.6">
      <c r="A172" s="56">
        <v>168</v>
      </c>
      <c r="B172" s="57" t="s">
        <v>1438</v>
      </c>
      <c r="C172" s="58">
        <v>0.27505099999999999</v>
      </c>
      <c r="D172" s="58">
        <v>1.316333</v>
      </c>
      <c r="E172" s="58">
        <v>2.536422</v>
      </c>
      <c r="F172" s="58">
        <v>0.98500600000000005</v>
      </c>
      <c r="G172" s="58">
        <v>0.73134399999999999</v>
      </c>
      <c r="H172" s="73" t="s">
        <v>1534</v>
      </c>
      <c r="I172" s="74">
        <v>168</v>
      </c>
    </row>
    <row r="173" spans="1:9" ht="18" customHeight="1" x14ac:dyDescent="0.6">
      <c r="A173" s="52">
        <v>169</v>
      </c>
      <c r="B173" s="53" t="s">
        <v>587</v>
      </c>
      <c r="C173" s="54">
        <v>3.1300000000000002E-4</v>
      </c>
      <c r="D173" s="54">
        <v>0.11378199999999999</v>
      </c>
      <c r="E173" s="54">
        <v>3.4759999999999999E-3</v>
      </c>
      <c r="F173" s="54">
        <v>0.77129099999999995</v>
      </c>
      <c r="G173" s="54">
        <v>0.70691400000000004</v>
      </c>
      <c r="H173" s="71" t="s">
        <v>588</v>
      </c>
      <c r="I173" s="72">
        <v>169</v>
      </c>
    </row>
    <row r="174" spans="1:9" ht="18" customHeight="1" x14ac:dyDescent="0.6">
      <c r="A174" s="56">
        <v>170</v>
      </c>
      <c r="B174" s="57" t="s">
        <v>654</v>
      </c>
      <c r="C174" s="58">
        <v>3.8628999999999997E-2</v>
      </c>
      <c r="D174" s="58">
        <v>0</v>
      </c>
      <c r="E174" s="58">
        <v>3.9639999999999996E-3</v>
      </c>
      <c r="F174" s="58">
        <v>0.104009</v>
      </c>
      <c r="G174" s="58">
        <v>0.65108900000000003</v>
      </c>
      <c r="H174" s="73" t="s">
        <v>655</v>
      </c>
      <c r="I174" s="74">
        <v>170</v>
      </c>
    </row>
    <row r="175" spans="1:9" ht="18" customHeight="1" x14ac:dyDescent="0.6">
      <c r="A175" s="52">
        <v>171</v>
      </c>
      <c r="B175" s="53" t="s">
        <v>1460</v>
      </c>
      <c r="C175" s="54">
        <v>0.60861100000000001</v>
      </c>
      <c r="D175" s="54">
        <v>5.8820000000000001E-3</v>
      </c>
      <c r="E175" s="54">
        <v>2.7054000000000002E-2</v>
      </c>
      <c r="F175" s="54">
        <v>0.13265399999999999</v>
      </c>
      <c r="G175" s="54">
        <v>0.61944699999999997</v>
      </c>
      <c r="H175" s="71" t="s">
        <v>1539</v>
      </c>
      <c r="I175" s="72">
        <v>171</v>
      </c>
    </row>
    <row r="176" spans="1:9" ht="18" customHeight="1" x14ac:dyDescent="0.6">
      <c r="A176" s="56">
        <v>172</v>
      </c>
      <c r="B176" s="57" t="s">
        <v>1508</v>
      </c>
      <c r="C176" s="58">
        <v>0.187778</v>
      </c>
      <c r="D176" s="58">
        <v>0.12579199999999999</v>
      </c>
      <c r="E176" s="58">
        <v>0.37273099999999998</v>
      </c>
      <c r="F176" s="58">
        <v>0.56143299999999996</v>
      </c>
      <c r="G176" s="58">
        <v>0.60862899999999998</v>
      </c>
      <c r="H176" s="73" t="s">
        <v>1573</v>
      </c>
      <c r="I176" s="74">
        <v>172</v>
      </c>
    </row>
    <row r="177" spans="1:9" ht="18" customHeight="1" x14ac:dyDescent="0.6">
      <c r="A177" s="52">
        <v>173</v>
      </c>
      <c r="B177" s="53" t="s">
        <v>1511</v>
      </c>
      <c r="C177" s="54">
        <v>0.95396999999999998</v>
      </c>
      <c r="D177" s="54">
        <v>1.273291</v>
      </c>
      <c r="E177" s="54">
        <v>0.72715300000000005</v>
      </c>
      <c r="F177" s="54">
        <v>2.1585320000000001</v>
      </c>
      <c r="G177" s="54">
        <v>0.55937999999999999</v>
      </c>
      <c r="H177" s="71" t="s">
        <v>1574</v>
      </c>
      <c r="I177" s="72">
        <v>173</v>
      </c>
    </row>
    <row r="178" spans="1:9" ht="18" customHeight="1" x14ac:dyDescent="0.6">
      <c r="A178" s="56">
        <v>174</v>
      </c>
      <c r="B178" s="57" t="s">
        <v>80</v>
      </c>
      <c r="C178" s="58">
        <v>0.32663300000000001</v>
      </c>
      <c r="D178" s="58">
        <v>1.8651999999999998E-2</v>
      </c>
      <c r="E178" s="58">
        <v>1.6442999999999999E-2</v>
      </c>
      <c r="F178" s="58">
        <v>25.90813</v>
      </c>
      <c r="G178" s="58">
        <v>0.53693199999999996</v>
      </c>
      <c r="H178" s="73" t="s">
        <v>400</v>
      </c>
      <c r="I178" s="74">
        <v>174</v>
      </c>
    </row>
    <row r="179" spans="1:9" ht="18" customHeight="1" x14ac:dyDescent="0.6">
      <c r="A179" s="52">
        <v>175</v>
      </c>
      <c r="B179" s="53" t="s">
        <v>1425</v>
      </c>
      <c r="C179" s="54">
        <v>8.9996000000000007E-2</v>
      </c>
      <c r="D179" s="54">
        <v>0.201266</v>
      </c>
      <c r="E179" s="54">
        <v>26.938503999999998</v>
      </c>
      <c r="F179" s="54">
        <v>0.38947100000000001</v>
      </c>
      <c r="G179" s="54">
        <v>0.51880800000000005</v>
      </c>
      <c r="H179" s="71" t="s">
        <v>1532</v>
      </c>
      <c r="I179" s="72">
        <v>175</v>
      </c>
    </row>
    <row r="180" spans="1:9" ht="18" customHeight="1" x14ac:dyDescent="0.6">
      <c r="A180" s="56">
        <v>176</v>
      </c>
      <c r="B180" s="57" t="s">
        <v>262</v>
      </c>
      <c r="C180" s="58">
        <v>2.9120000000000001E-3</v>
      </c>
      <c r="D180" s="58">
        <v>1.8720000000000001E-2</v>
      </c>
      <c r="E180" s="58">
        <v>0</v>
      </c>
      <c r="F180" s="58">
        <v>8.3799999999999999E-4</v>
      </c>
      <c r="G180" s="58">
        <v>0.475692</v>
      </c>
      <c r="H180" s="73" t="s">
        <v>448</v>
      </c>
      <c r="I180" s="74">
        <v>176</v>
      </c>
    </row>
    <row r="181" spans="1:9" ht="18" customHeight="1" x14ac:dyDescent="0.6">
      <c r="A181" s="52">
        <v>177</v>
      </c>
      <c r="B181" s="53" t="s">
        <v>1449</v>
      </c>
      <c r="C181" s="54">
        <v>0.68124700000000005</v>
      </c>
      <c r="D181" s="54">
        <v>0.72569399999999995</v>
      </c>
      <c r="E181" s="54">
        <v>0.33071200000000001</v>
      </c>
      <c r="F181" s="54">
        <v>0.66076199999999996</v>
      </c>
      <c r="G181" s="54">
        <v>0.470947</v>
      </c>
      <c r="H181" s="71" t="s">
        <v>1537</v>
      </c>
      <c r="I181" s="72">
        <v>177</v>
      </c>
    </row>
    <row r="182" spans="1:9" ht="18" customHeight="1" x14ac:dyDescent="0.6">
      <c r="A182" s="56">
        <v>178</v>
      </c>
      <c r="B182" s="57" t="s">
        <v>583</v>
      </c>
      <c r="C182" s="58">
        <v>2.9065210000000001</v>
      </c>
      <c r="D182" s="58">
        <v>3.8370579999999999</v>
      </c>
      <c r="E182" s="58">
        <v>2.7363469999999999</v>
      </c>
      <c r="F182" s="58">
        <v>1.335626</v>
      </c>
      <c r="G182" s="58">
        <v>0.47075400000000001</v>
      </c>
      <c r="H182" s="73" t="s">
        <v>586</v>
      </c>
      <c r="I182" s="74">
        <v>178</v>
      </c>
    </row>
    <row r="183" spans="1:9" ht="18" customHeight="1" x14ac:dyDescent="0.6">
      <c r="A183" s="52">
        <v>179</v>
      </c>
      <c r="B183" s="53" t="s">
        <v>656</v>
      </c>
      <c r="C183" s="54">
        <v>6.8101200000000004</v>
      </c>
      <c r="D183" s="54">
        <v>0.87124599999999996</v>
      </c>
      <c r="E183" s="54">
        <v>3.9139999999999999E-3</v>
      </c>
      <c r="F183" s="54">
        <v>0.124212</v>
      </c>
      <c r="G183" s="54">
        <v>0.45202199999999998</v>
      </c>
      <c r="H183" s="71" t="s">
        <v>657</v>
      </c>
      <c r="I183" s="72">
        <v>179</v>
      </c>
    </row>
    <row r="184" spans="1:9" ht="18" customHeight="1" x14ac:dyDescent="0.6">
      <c r="A184" s="56">
        <v>180</v>
      </c>
      <c r="B184" s="57" t="s">
        <v>81</v>
      </c>
      <c r="C184" s="58">
        <v>0.33232299999999998</v>
      </c>
      <c r="D184" s="58">
        <v>0.509911</v>
      </c>
      <c r="E184" s="58">
        <v>3.4372060000000002</v>
      </c>
      <c r="F184" s="58">
        <v>3.7406470000000001</v>
      </c>
      <c r="G184" s="58">
        <v>0.40150599999999997</v>
      </c>
      <c r="H184" s="73" t="s">
        <v>383</v>
      </c>
      <c r="I184" s="74">
        <v>180</v>
      </c>
    </row>
    <row r="185" spans="1:9" ht="18" customHeight="1" x14ac:dyDescent="0.6">
      <c r="A185" s="52">
        <v>181</v>
      </c>
      <c r="B185" s="53" t="s">
        <v>1553</v>
      </c>
      <c r="C185" s="54">
        <v>7.3099999999999999E-4</v>
      </c>
      <c r="D185" s="54">
        <v>3.8999999999999999E-4</v>
      </c>
      <c r="E185" s="54">
        <v>4.6210000000000001E-3</v>
      </c>
      <c r="F185" s="54">
        <v>6.8339999999999998E-3</v>
      </c>
      <c r="G185" s="54">
        <v>0.350051</v>
      </c>
      <c r="H185" s="71" t="s">
        <v>1575</v>
      </c>
      <c r="I185" s="72">
        <v>181</v>
      </c>
    </row>
    <row r="186" spans="1:9" ht="18" customHeight="1" x14ac:dyDescent="0.6">
      <c r="A186" s="56">
        <v>182</v>
      </c>
      <c r="B186" s="57" t="s">
        <v>1554</v>
      </c>
      <c r="C186" s="58">
        <v>3.6027000000000003E-2</v>
      </c>
      <c r="D186" s="58">
        <v>4.5149999999999999E-3</v>
      </c>
      <c r="E186" s="58">
        <v>6.8500000000000002E-3</v>
      </c>
      <c r="F186" s="58">
        <v>1.1834000000000001E-2</v>
      </c>
      <c r="G186" s="58">
        <v>0.24169099999999999</v>
      </c>
      <c r="H186" s="73" t="s">
        <v>1576</v>
      </c>
      <c r="I186" s="74">
        <v>182</v>
      </c>
    </row>
    <row r="187" spans="1:9" ht="18" customHeight="1" x14ac:dyDescent="0.6">
      <c r="A187" s="52">
        <v>183</v>
      </c>
      <c r="B187" s="53" t="s">
        <v>1555</v>
      </c>
      <c r="C187" s="54">
        <v>0</v>
      </c>
      <c r="D187" s="54">
        <v>3.9820000000000003E-3</v>
      </c>
      <c r="E187" s="54">
        <v>6.6990000000000001E-3</v>
      </c>
      <c r="F187" s="54">
        <v>1.0104999999999999E-2</v>
      </c>
      <c r="G187" s="54">
        <v>0.23095399999999999</v>
      </c>
      <c r="H187" s="71" t="s">
        <v>1577</v>
      </c>
      <c r="I187" s="72">
        <v>183</v>
      </c>
    </row>
    <row r="188" spans="1:9" ht="18" customHeight="1" x14ac:dyDescent="0.6">
      <c r="A188" s="56">
        <v>184</v>
      </c>
      <c r="B188" s="57" t="s">
        <v>1556</v>
      </c>
      <c r="C188" s="58">
        <v>0.21069399999999999</v>
      </c>
      <c r="D188" s="58">
        <v>0.15164900000000001</v>
      </c>
      <c r="E188" s="58">
        <v>9.2540000000000001E-3</v>
      </c>
      <c r="F188" s="58">
        <v>3.4269999999999999E-3</v>
      </c>
      <c r="G188" s="58">
        <v>0.21307000000000001</v>
      </c>
      <c r="H188" s="73" t="s">
        <v>1578</v>
      </c>
      <c r="I188" s="74">
        <v>184</v>
      </c>
    </row>
    <row r="189" spans="1:9" ht="18" customHeight="1" x14ac:dyDescent="0.6">
      <c r="A189" s="52">
        <v>185</v>
      </c>
      <c r="B189" s="53" t="s">
        <v>660</v>
      </c>
      <c r="C189" s="54">
        <v>1.055836</v>
      </c>
      <c r="D189" s="54">
        <v>2.367858</v>
      </c>
      <c r="E189" s="54">
        <v>0.16081599999999999</v>
      </c>
      <c r="F189" s="54">
        <v>2.4382820000000001</v>
      </c>
      <c r="G189" s="54">
        <v>0.20447299999999999</v>
      </c>
      <c r="H189" s="71" t="s">
        <v>661</v>
      </c>
      <c r="I189" s="72">
        <v>185</v>
      </c>
    </row>
    <row r="190" spans="1:9" ht="18" customHeight="1" x14ac:dyDescent="0.6">
      <c r="A190" s="56">
        <v>186</v>
      </c>
      <c r="B190" s="57" t="s">
        <v>274</v>
      </c>
      <c r="C190" s="58">
        <v>8.2743590000000005</v>
      </c>
      <c r="D190" s="58">
        <v>1.470227</v>
      </c>
      <c r="E190" s="58">
        <v>0.78912499999999997</v>
      </c>
      <c r="F190" s="58">
        <v>0.26794899999999999</v>
      </c>
      <c r="G190" s="58">
        <v>0.19148399999999999</v>
      </c>
      <c r="H190" s="73" t="s">
        <v>556</v>
      </c>
      <c r="I190" s="74">
        <v>186</v>
      </c>
    </row>
    <row r="191" spans="1:9" ht="18" customHeight="1" x14ac:dyDescent="0.6">
      <c r="A191" s="52">
        <v>187</v>
      </c>
      <c r="B191" s="53" t="s">
        <v>67</v>
      </c>
      <c r="C191" s="54">
        <v>948.07654400000001</v>
      </c>
      <c r="D191" s="54">
        <v>596.32354099999998</v>
      </c>
      <c r="E191" s="54">
        <v>0.77248499999999998</v>
      </c>
      <c r="F191" s="54">
        <v>0.86319900000000005</v>
      </c>
      <c r="G191" s="54">
        <v>0.186117</v>
      </c>
      <c r="H191" s="71" t="s">
        <v>379</v>
      </c>
      <c r="I191" s="72">
        <v>187</v>
      </c>
    </row>
    <row r="192" spans="1:9" ht="18" customHeight="1" x14ac:dyDescent="0.6">
      <c r="A192" s="56">
        <v>188</v>
      </c>
      <c r="B192" s="57" t="s">
        <v>1557</v>
      </c>
      <c r="C192" s="58">
        <v>0</v>
      </c>
      <c r="D192" s="58">
        <v>1.2569E-2</v>
      </c>
      <c r="E192" s="58">
        <v>0.18828</v>
      </c>
      <c r="F192" s="58">
        <v>0.72625399999999996</v>
      </c>
      <c r="G192" s="58">
        <v>0.16964000000000001</v>
      </c>
      <c r="H192" s="73" t="s">
        <v>1586</v>
      </c>
      <c r="I192" s="74">
        <v>188</v>
      </c>
    </row>
    <row r="193" spans="1:9" ht="18" customHeight="1" x14ac:dyDescent="0.6">
      <c r="A193" s="52">
        <v>189</v>
      </c>
      <c r="B193" s="53" t="s">
        <v>1558</v>
      </c>
      <c r="C193" s="54">
        <v>3.8249999999999998E-3</v>
      </c>
      <c r="D193" s="54">
        <v>1.8519999999999999E-3</v>
      </c>
      <c r="E193" s="54">
        <v>0</v>
      </c>
      <c r="F193" s="54">
        <v>4.5080000000000002E-2</v>
      </c>
      <c r="G193" s="54">
        <v>0.15982299999999999</v>
      </c>
      <c r="H193" s="71" t="s">
        <v>1587</v>
      </c>
      <c r="I193" s="72">
        <v>189</v>
      </c>
    </row>
    <row r="194" spans="1:9" ht="18" customHeight="1" x14ac:dyDescent="0.6">
      <c r="A194" s="56">
        <v>190</v>
      </c>
      <c r="B194" s="57" t="s">
        <v>1454</v>
      </c>
      <c r="C194" s="58">
        <v>0.329457</v>
      </c>
      <c r="D194" s="58">
        <v>0.113043</v>
      </c>
      <c r="E194" s="58">
        <v>8.2811999999999997E-2</v>
      </c>
      <c r="F194" s="58">
        <v>0.28403899999999999</v>
      </c>
      <c r="G194" s="58">
        <v>0.15826899999999999</v>
      </c>
      <c r="H194" s="73" t="s">
        <v>1540</v>
      </c>
      <c r="I194" s="74">
        <v>190</v>
      </c>
    </row>
    <row r="195" spans="1:9" ht="18" customHeight="1" x14ac:dyDescent="0.6">
      <c r="A195" s="52">
        <v>191</v>
      </c>
      <c r="B195" s="53" t="s">
        <v>1523</v>
      </c>
      <c r="C195" s="54">
        <v>0.95176300000000003</v>
      </c>
      <c r="D195" s="54">
        <v>0.69703800000000005</v>
      </c>
      <c r="E195" s="54">
        <v>3.119964</v>
      </c>
      <c r="F195" s="54">
        <v>1.2624329999999999</v>
      </c>
      <c r="G195" s="54">
        <v>0.15586700000000001</v>
      </c>
      <c r="H195" s="71" t="s">
        <v>1544</v>
      </c>
      <c r="I195" s="72">
        <v>191</v>
      </c>
    </row>
    <row r="196" spans="1:9" ht="18" customHeight="1" x14ac:dyDescent="0.6">
      <c r="A196" s="56">
        <v>192</v>
      </c>
      <c r="B196" s="57" t="s">
        <v>1559</v>
      </c>
      <c r="C196" s="58">
        <v>0.176707</v>
      </c>
      <c r="D196" s="58">
        <v>1.3105E-2</v>
      </c>
      <c r="E196" s="58">
        <v>2.0458E-2</v>
      </c>
      <c r="F196" s="58">
        <v>0</v>
      </c>
      <c r="G196" s="58">
        <v>0.15082699999999999</v>
      </c>
      <c r="H196" s="73" t="s">
        <v>1579</v>
      </c>
      <c r="I196" s="74">
        <v>192</v>
      </c>
    </row>
    <row r="197" spans="1:9" ht="18" customHeight="1" x14ac:dyDescent="0.6">
      <c r="A197" s="52">
        <v>193</v>
      </c>
      <c r="B197" s="53" t="s">
        <v>1560</v>
      </c>
      <c r="C197" s="54">
        <v>7.9940999999999998E-2</v>
      </c>
      <c r="D197" s="54">
        <v>0.21723100000000001</v>
      </c>
      <c r="E197" s="54">
        <v>1.0557E-2</v>
      </c>
      <c r="F197" s="54">
        <v>0.118031</v>
      </c>
      <c r="G197" s="54">
        <v>0.133578</v>
      </c>
      <c r="H197" s="71" t="s">
        <v>1580</v>
      </c>
      <c r="I197" s="72">
        <v>193</v>
      </c>
    </row>
    <row r="198" spans="1:9" ht="18" customHeight="1" x14ac:dyDescent="0.6">
      <c r="A198" s="56">
        <v>194</v>
      </c>
      <c r="B198" s="57" t="s">
        <v>260</v>
      </c>
      <c r="C198" s="58">
        <v>0.251556</v>
      </c>
      <c r="D198" s="58">
        <v>0</v>
      </c>
      <c r="E198" s="58">
        <v>1.9905040000000001</v>
      </c>
      <c r="F198" s="58">
        <v>1.7094180000000001</v>
      </c>
      <c r="G198" s="58">
        <v>0.11698699999999999</v>
      </c>
      <c r="H198" s="73" t="s">
        <v>430</v>
      </c>
      <c r="I198" s="74">
        <v>194</v>
      </c>
    </row>
    <row r="199" spans="1:9" ht="18" customHeight="1" x14ac:dyDescent="0.6">
      <c r="A199" s="52">
        <v>195</v>
      </c>
      <c r="B199" s="53" t="s">
        <v>1561</v>
      </c>
      <c r="C199" s="54">
        <v>0</v>
      </c>
      <c r="D199" s="54">
        <v>0</v>
      </c>
      <c r="E199" s="54">
        <v>1.9021E-2</v>
      </c>
      <c r="F199" s="54">
        <v>5.0761000000000001E-2</v>
      </c>
      <c r="G199" s="54">
        <v>0.11398999999999999</v>
      </c>
      <c r="H199" s="71" t="s">
        <v>1581</v>
      </c>
      <c r="I199" s="72">
        <v>195</v>
      </c>
    </row>
    <row r="200" spans="1:9" ht="18" customHeight="1" x14ac:dyDescent="0.6">
      <c r="A200" s="56">
        <v>196</v>
      </c>
      <c r="B200" s="57" t="s">
        <v>77</v>
      </c>
      <c r="C200" s="58">
        <v>0.29978199999999999</v>
      </c>
      <c r="D200" s="58">
        <v>0.81707799999999997</v>
      </c>
      <c r="E200" s="58">
        <v>1.004418</v>
      </c>
      <c r="F200" s="58">
        <v>0.545404</v>
      </c>
      <c r="G200" s="58">
        <v>0.106271</v>
      </c>
      <c r="H200" s="73" t="s">
        <v>411</v>
      </c>
      <c r="I200" s="74">
        <v>196</v>
      </c>
    </row>
    <row r="201" spans="1:9" ht="18" customHeight="1" x14ac:dyDescent="0.6">
      <c r="A201" s="52">
        <v>197</v>
      </c>
      <c r="B201" s="53" t="s">
        <v>1562</v>
      </c>
      <c r="C201" s="54">
        <v>0</v>
      </c>
      <c r="D201" s="54">
        <v>0</v>
      </c>
      <c r="E201" s="54">
        <v>0</v>
      </c>
      <c r="F201" s="54">
        <v>1.7566999999999999E-2</v>
      </c>
      <c r="G201" s="54">
        <v>9.3853000000000006E-2</v>
      </c>
      <c r="H201" s="71" t="s">
        <v>1582</v>
      </c>
      <c r="I201" s="72">
        <v>197</v>
      </c>
    </row>
    <row r="202" spans="1:9" ht="18" customHeight="1" x14ac:dyDescent="0.6">
      <c r="A202" s="56">
        <v>198</v>
      </c>
      <c r="B202" s="57" t="s">
        <v>97</v>
      </c>
      <c r="C202" s="58">
        <v>0.80835500000000005</v>
      </c>
      <c r="D202" s="58">
        <v>2.3010000000000001E-3</v>
      </c>
      <c r="E202" s="58">
        <v>1.5861E-2</v>
      </c>
      <c r="F202" s="58">
        <v>0.208842</v>
      </c>
      <c r="G202" s="58">
        <v>8.1702999999999998E-2</v>
      </c>
      <c r="H202" s="73" t="s">
        <v>416</v>
      </c>
      <c r="I202" s="74">
        <v>198</v>
      </c>
    </row>
    <row r="203" spans="1:9" ht="18" customHeight="1" x14ac:dyDescent="0.6">
      <c r="A203" s="52">
        <v>199</v>
      </c>
      <c r="B203" s="53" t="s">
        <v>1524</v>
      </c>
      <c r="C203" s="54">
        <v>0</v>
      </c>
      <c r="D203" s="54">
        <v>5.8919999999999997E-3</v>
      </c>
      <c r="E203" s="54">
        <v>0</v>
      </c>
      <c r="F203" s="54">
        <v>7.7879999999999998E-3</v>
      </c>
      <c r="G203" s="54">
        <v>8.1382999999999997E-2</v>
      </c>
      <c r="H203" s="71" t="s">
        <v>1547</v>
      </c>
      <c r="I203" s="72">
        <v>199</v>
      </c>
    </row>
    <row r="204" spans="1:9" ht="18" customHeight="1" x14ac:dyDescent="0.6">
      <c r="A204" s="56">
        <v>200</v>
      </c>
      <c r="B204" s="57" t="s">
        <v>1563</v>
      </c>
      <c r="C204" s="58">
        <v>1.051817</v>
      </c>
      <c r="D204" s="58">
        <v>0</v>
      </c>
      <c r="E204" s="58">
        <v>0</v>
      </c>
      <c r="F204" s="58">
        <v>1.122E-3</v>
      </c>
      <c r="G204" s="58">
        <v>7.9066999999999998E-2</v>
      </c>
      <c r="H204" s="73" t="s">
        <v>1583</v>
      </c>
      <c r="I204" s="74">
        <v>200</v>
      </c>
    </row>
    <row r="205" spans="1:9" ht="18" customHeight="1" x14ac:dyDescent="0.6">
      <c r="A205" s="52">
        <v>201</v>
      </c>
      <c r="B205" s="53" t="s">
        <v>1432</v>
      </c>
      <c r="C205" s="54">
        <v>0.16917399999999999</v>
      </c>
      <c r="D205" s="54">
        <v>6.117E-3</v>
      </c>
      <c r="E205" s="54">
        <v>2.648E-2</v>
      </c>
      <c r="F205" s="54">
        <v>7.7021000000000006E-2</v>
      </c>
      <c r="G205" s="54">
        <v>7.8556000000000001E-2</v>
      </c>
      <c r="H205" s="71" t="s">
        <v>1533</v>
      </c>
      <c r="I205" s="72">
        <v>201</v>
      </c>
    </row>
    <row r="206" spans="1:9" ht="18" customHeight="1" x14ac:dyDescent="0.6">
      <c r="A206" s="56">
        <v>202</v>
      </c>
      <c r="B206" s="57" t="s">
        <v>1564</v>
      </c>
      <c r="C206" s="58">
        <v>0</v>
      </c>
      <c r="D206" s="58">
        <v>0</v>
      </c>
      <c r="E206" s="58">
        <v>8.0947000000000005E-2</v>
      </c>
      <c r="F206" s="58">
        <v>1.093E-3</v>
      </c>
      <c r="G206" s="58">
        <v>7.7711000000000002E-2</v>
      </c>
      <c r="H206" s="73" t="s">
        <v>1584</v>
      </c>
      <c r="I206" s="74">
        <v>202</v>
      </c>
    </row>
    <row r="207" spans="1:9" ht="18" customHeight="1" x14ac:dyDescent="0.6">
      <c r="A207" s="52">
        <v>203</v>
      </c>
      <c r="B207" s="53" t="s">
        <v>652</v>
      </c>
      <c r="C207" s="54">
        <v>6.8543000000000007E-2</v>
      </c>
      <c r="D207" s="54">
        <v>0</v>
      </c>
      <c r="E207" s="54">
        <v>2.4139999999999999E-3</v>
      </c>
      <c r="F207" s="54">
        <v>2.4429999999999999E-3</v>
      </c>
      <c r="G207" s="54">
        <v>7.7338000000000004E-2</v>
      </c>
      <c r="H207" s="71" t="s">
        <v>653</v>
      </c>
      <c r="I207" s="72">
        <v>203</v>
      </c>
    </row>
    <row r="208" spans="1:9" ht="18" customHeight="1" x14ac:dyDescent="0.6">
      <c r="A208" s="56">
        <v>204</v>
      </c>
      <c r="B208" s="57" t="s">
        <v>1565</v>
      </c>
      <c r="C208" s="58">
        <v>1.0585000000000001E-2</v>
      </c>
      <c r="D208" s="58">
        <v>0</v>
      </c>
      <c r="E208" s="58">
        <v>0</v>
      </c>
      <c r="F208" s="58">
        <v>0</v>
      </c>
      <c r="G208" s="58">
        <v>6.6471000000000002E-2</v>
      </c>
      <c r="H208" s="73" t="s">
        <v>1588</v>
      </c>
      <c r="I208" s="74">
        <v>204</v>
      </c>
    </row>
    <row r="209" spans="1:9" ht="18" customHeight="1" x14ac:dyDescent="0.6">
      <c r="A209" s="52">
        <v>205</v>
      </c>
      <c r="B209" s="53" t="s">
        <v>1566</v>
      </c>
      <c r="C209" s="54">
        <v>0.18978100000000001</v>
      </c>
      <c r="D209" s="54">
        <v>2.1029999999999998E-3</v>
      </c>
      <c r="E209" s="54">
        <v>0.26256000000000002</v>
      </c>
      <c r="F209" s="54">
        <v>2.5124E-2</v>
      </c>
      <c r="G209" s="54">
        <v>6.6194000000000003E-2</v>
      </c>
      <c r="H209" s="71" t="s">
        <v>1585</v>
      </c>
      <c r="I209" s="72">
        <v>205</v>
      </c>
    </row>
    <row r="210" spans="1:9" ht="18" customHeight="1" x14ac:dyDescent="0.6">
      <c r="A210" s="56">
        <v>206</v>
      </c>
      <c r="B210" s="57" t="s">
        <v>241</v>
      </c>
      <c r="C210" s="58">
        <v>3.9882000000000001E-2</v>
      </c>
      <c r="D210" s="58">
        <v>0.27199200000000001</v>
      </c>
      <c r="E210" s="58">
        <v>3.3040000000000001E-3</v>
      </c>
      <c r="F210" s="58">
        <v>7.8389E-2</v>
      </c>
      <c r="G210" s="58">
        <v>6.5540000000000001E-2</v>
      </c>
      <c r="H210" s="73" t="s">
        <v>449</v>
      </c>
      <c r="I210" s="74">
        <v>206</v>
      </c>
    </row>
    <row r="211" spans="1:9" ht="18" customHeight="1" x14ac:dyDescent="0.6">
      <c r="A211" s="52">
        <v>207</v>
      </c>
      <c r="B211" s="53" t="s">
        <v>1525</v>
      </c>
      <c r="C211" s="54">
        <v>1.8061000000000001E-2</v>
      </c>
      <c r="D211" s="54">
        <v>0.30435400000000001</v>
      </c>
      <c r="E211" s="54">
        <v>0.167628</v>
      </c>
      <c r="F211" s="54">
        <v>9.2379999999999997E-3</v>
      </c>
      <c r="G211" s="54">
        <v>6.0914999999999997E-2</v>
      </c>
      <c r="H211" s="71" t="s">
        <v>1550</v>
      </c>
      <c r="I211" s="72">
        <v>207</v>
      </c>
    </row>
    <row r="212" spans="1:9" ht="18" customHeight="1" x14ac:dyDescent="0.6">
      <c r="A212" s="56">
        <v>208</v>
      </c>
      <c r="B212" s="57" t="s">
        <v>1527</v>
      </c>
      <c r="C212" s="58">
        <v>4.0955999999999999E-2</v>
      </c>
      <c r="D212" s="58">
        <v>0.29497299999999999</v>
      </c>
      <c r="E212" s="58">
        <v>2.1155E-2</v>
      </c>
      <c r="F212" s="58">
        <v>5.6210000000000001E-3</v>
      </c>
      <c r="G212" s="58">
        <v>5.0192000000000001E-2</v>
      </c>
      <c r="H212" s="73" t="s">
        <v>1552</v>
      </c>
      <c r="I212" s="74">
        <v>208</v>
      </c>
    </row>
    <row r="213" spans="1:9" ht="18" customHeight="1" x14ac:dyDescent="0.6">
      <c r="A213" s="52">
        <v>209</v>
      </c>
      <c r="B213" s="53" t="s">
        <v>121</v>
      </c>
      <c r="C213" s="54">
        <v>1.6386069999999999</v>
      </c>
      <c r="D213" s="54">
        <v>17.806967</v>
      </c>
      <c r="E213" s="54">
        <v>23.087809</v>
      </c>
      <c r="F213" s="54">
        <v>12.758330000000001</v>
      </c>
      <c r="G213" s="54">
        <v>14.838141</v>
      </c>
      <c r="H213" s="71" t="s">
        <v>1546</v>
      </c>
      <c r="I213" s="72">
        <v>209</v>
      </c>
    </row>
    <row r="214" spans="1:9" ht="18" customHeight="1" x14ac:dyDescent="0.6">
      <c r="A214" s="234"/>
      <c r="B214" s="235" t="s">
        <v>1528</v>
      </c>
      <c r="C214" s="236">
        <v>5.5202770001487806</v>
      </c>
      <c r="D214" s="236">
        <v>21.462684999452904</v>
      </c>
      <c r="E214" s="236">
        <v>3.9665700003970414</v>
      </c>
      <c r="F214" s="236">
        <v>7.3132580001838505</v>
      </c>
      <c r="G214" s="236">
        <v>0.50030000088736415</v>
      </c>
      <c r="H214" s="237" t="s">
        <v>1529</v>
      </c>
      <c r="I214" s="238"/>
    </row>
    <row r="215" spans="1:9" ht="24" customHeight="1" x14ac:dyDescent="0.6">
      <c r="A215" s="212" t="s">
        <v>11</v>
      </c>
      <c r="B215" s="239" t="s">
        <v>250</v>
      </c>
      <c r="C215" s="240">
        <v>517490.59427</v>
      </c>
      <c r="D215" s="240">
        <v>573185.14734200004</v>
      </c>
      <c r="E215" s="240">
        <v>712037.99876800005</v>
      </c>
      <c r="F215" s="240">
        <v>776024.258547</v>
      </c>
      <c r="G215" s="240">
        <v>873023.53072899999</v>
      </c>
      <c r="H215" s="241" t="s">
        <v>318</v>
      </c>
      <c r="I215" s="242"/>
    </row>
  </sheetData>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17621-447E-4691-86DB-692ECFE49CA3}">
  <sheetPr codeName="Sheet23">
    <tabColor rgb="FF9BA8C2"/>
  </sheetPr>
  <dimension ref="A1:IG188"/>
  <sheetViews>
    <sheetView showGridLines="0" rightToLeft="1" zoomScaleNormal="100" workbookViewId="0"/>
  </sheetViews>
  <sheetFormatPr defaultColWidth="0" defaultRowHeight="13.8" x14ac:dyDescent="0.25"/>
  <cols>
    <col min="1" max="2" width="17.09765625" style="165" customWidth="1"/>
    <col min="3" max="238" width="7" style="165" customWidth="1"/>
    <col min="239" max="239" width="9" style="165" customWidth="1"/>
    <col min="240" max="240" width="8.09765625" style="165" customWidth="1"/>
    <col min="241" max="241" width="4.8984375" style="165" customWidth="1"/>
    <col min="242" max="16384" width="8.8984375" style="165" hidden="1"/>
  </cols>
  <sheetData>
    <row r="1" spans="1:240" ht="57.6" customHeight="1" x14ac:dyDescent="0.25"/>
    <row r="2" spans="1:240" ht="17.399999999999999" customHeight="1" x14ac:dyDescent="0.25">
      <c r="A2" s="19" t="s">
        <v>1514</v>
      </c>
      <c r="B2" s="19"/>
      <c r="C2" s="19"/>
      <c r="D2" s="19"/>
      <c r="E2" s="19"/>
      <c r="F2" s="19"/>
      <c r="G2" s="19"/>
      <c r="H2" s="192"/>
      <c r="I2" s="192"/>
      <c r="J2" s="192"/>
      <c r="K2" s="192"/>
      <c r="L2" s="192"/>
      <c r="M2" s="192"/>
      <c r="N2" s="192"/>
      <c r="O2" s="192"/>
      <c r="P2" s="192"/>
      <c r="Q2" s="192"/>
      <c r="R2" s="192"/>
      <c r="S2" s="192"/>
      <c r="T2" s="192"/>
      <c r="U2" s="192"/>
      <c r="V2" s="192"/>
      <c r="W2" s="192"/>
      <c r="X2" s="192"/>
    </row>
    <row r="3" spans="1:240" ht="17.399999999999999" customHeight="1" x14ac:dyDescent="0.25">
      <c r="A3" s="20" t="s">
        <v>1515</v>
      </c>
      <c r="B3" s="19"/>
      <c r="C3" s="19"/>
      <c r="D3" s="19"/>
      <c r="E3" s="19"/>
      <c r="F3" s="19"/>
      <c r="G3" s="19"/>
      <c r="H3" s="192"/>
      <c r="I3" s="192"/>
      <c r="J3" s="192"/>
      <c r="K3" s="192"/>
      <c r="L3" s="192"/>
      <c r="M3" s="192"/>
      <c r="N3" s="192"/>
      <c r="O3" s="192"/>
      <c r="P3" s="192"/>
      <c r="Q3" s="192"/>
      <c r="R3" s="192"/>
      <c r="S3" s="192"/>
      <c r="T3" s="192"/>
      <c r="U3" s="192"/>
      <c r="V3" s="192"/>
      <c r="W3" s="192"/>
      <c r="X3" s="192"/>
    </row>
    <row r="4" spans="1:240" ht="19.95" customHeight="1" x14ac:dyDescent="0.25">
      <c r="A4" s="374" t="s">
        <v>120</v>
      </c>
      <c r="B4" s="376" t="s">
        <v>322</v>
      </c>
      <c r="C4" s="169" t="s">
        <v>197</v>
      </c>
      <c r="D4" s="170"/>
      <c r="E4" s="170"/>
      <c r="F4" s="170"/>
      <c r="G4" s="170"/>
      <c r="H4" s="170"/>
      <c r="I4" s="170"/>
      <c r="J4" s="170"/>
      <c r="K4" s="170"/>
      <c r="L4" s="170"/>
      <c r="M4" s="193"/>
      <c r="N4" s="177"/>
      <c r="O4" s="169" t="s">
        <v>198</v>
      </c>
      <c r="P4" s="170"/>
      <c r="Q4" s="170"/>
      <c r="R4" s="170"/>
      <c r="S4" s="170"/>
      <c r="T4" s="170"/>
      <c r="U4" s="170"/>
      <c r="V4" s="170"/>
      <c r="W4" s="170"/>
      <c r="X4" s="170"/>
      <c r="Y4" s="170"/>
      <c r="Z4" s="170"/>
      <c r="AA4" s="170"/>
      <c r="AB4" s="170"/>
      <c r="AC4" s="170"/>
      <c r="AD4" s="170"/>
      <c r="AE4" s="170"/>
      <c r="AF4" s="170"/>
      <c r="AG4" s="170"/>
      <c r="AH4" s="166"/>
      <c r="AI4" s="169" t="s">
        <v>199</v>
      </c>
      <c r="AJ4" s="170"/>
      <c r="AK4" s="170"/>
      <c r="AL4" s="170"/>
      <c r="AM4" s="169" t="s">
        <v>102</v>
      </c>
      <c r="AN4" s="170"/>
      <c r="AO4" s="170"/>
      <c r="AP4" s="170"/>
      <c r="AQ4" s="170"/>
      <c r="AR4" s="170"/>
      <c r="AS4" s="170"/>
      <c r="AT4" s="170"/>
      <c r="AU4" s="170"/>
      <c r="AV4" s="170"/>
      <c r="AW4" s="170"/>
      <c r="AX4" s="170"/>
      <c r="AY4" s="170"/>
      <c r="AZ4" s="170"/>
      <c r="BA4" s="170"/>
      <c r="BB4" s="170"/>
      <c r="BC4" s="170"/>
      <c r="BD4" s="170"/>
      <c r="BE4" s="170"/>
      <c r="BF4" s="166"/>
      <c r="BG4" s="170" t="s">
        <v>103</v>
      </c>
      <c r="BH4" s="170"/>
      <c r="BI4" s="170"/>
      <c r="BJ4" s="170"/>
      <c r="BK4" s="170"/>
      <c r="BL4" s="170"/>
      <c r="BM4" s="170"/>
      <c r="BN4" s="166"/>
      <c r="BO4" s="170" t="s">
        <v>104</v>
      </c>
      <c r="BP4" s="170"/>
      <c r="BQ4" s="170"/>
      <c r="BR4" s="170"/>
      <c r="BS4" s="170"/>
      <c r="BT4" s="170"/>
      <c r="BU4" s="170"/>
      <c r="BV4" s="170"/>
      <c r="BW4" s="170"/>
      <c r="BX4" s="170"/>
      <c r="BY4" s="170"/>
      <c r="BZ4" s="170"/>
      <c r="CA4" s="170"/>
      <c r="CB4" s="170"/>
      <c r="CC4" s="170"/>
      <c r="CD4" s="170"/>
      <c r="CE4" s="170"/>
      <c r="CF4" s="170"/>
      <c r="CG4" s="170"/>
      <c r="CH4" s="170"/>
      <c r="CI4" s="170"/>
      <c r="CJ4" s="170"/>
      <c r="CK4" s="170"/>
      <c r="CL4" s="166"/>
      <c r="CM4" s="170" t="s">
        <v>105</v>
      </c>
      <c r="CN4" s="170"/>
      <c r="CO4" s="170"/>
      <c r="CP4" s="170"/>
      <c r="CQ4" s="170"/>
      <c r="CR4" s="166"/>
      <c r="CS4" s="170" t="s">
        <v>106</v>
      </c>
      <c r="CT4" s="170"/>
      <c r="CU4" s="170"/>
      <c r="CV4" s="170"/>
      <c r="CW4" s="170"/>
      <c r="CX4" s="170"/>
      <c r="CY4" s="170"/>
      <c r="CZ4" s="166"/>
      <c r="DA4" s="170" t="s">
        <v>107</v>
      </c>
      <c r="DB4" s="170"/>
      <c r="DC4" s="170"/>
      <c r="DD4" s="170"/>
      <c r="DE4" s="170"/>
      <c r="DF4" s="170"/>
      <c r="DG4" s="170"/>
      <c r="DH4" s="166"/>
      <c r="DI4" s="170" t="s">
        <v>108</v>
      </c>
      <c r="DJ4" s="170"/>
      <c r="DK4" s="170"/>
      <c r="DL4" s="170"/>
      <c r="DM4" s="170"/>
      <c r="DN4" s="170"/>
      <c r="DO4" s="170"/>
      <c r="DP4" s="166"/>
      <c r="DQ4" s="170" t="s">
        <v>109</v>
      </c>
      <c r="DR4" s="170"/>
      <c r="DS4" s="170"/>
      <c r="DT4" s="170"/>
      <c r="DU4" s="170"/>
      <c r="DV4" s="170"/>
      <c r="DW4" s="170"/>
      <c r="DX4" s="170"/>
      <c r="DY4" s="170"/>
      <c r="DZ4" s="170"/>
      <c r="EA4" s="170"/>
      <c r="EB4" s="170"/>
      <c r="EC4" s="170"/>
      <c r="ED4" s="170"/>
      <c r="EE4" s="170"/>
      <c r="EF4" s="170"/>
      <c r="EG4" s="170"/>
      <c r="EH4" s="170"/>
      <c r="EI4" s="170"/>
      <c r="EJ4" s="170"/>
      <c r="EK4" s="170"/>
      <c r="EL4" s="170"/>
      <c r="EM4" s="170"/>
      <c r="EN4" s="170"/>
      <c r="EO4" s="170"/>
      <c r="EP4" s="170"/>
      <c r="EQ4" s="170"/>
      <c r="ER4" s="170"/>
      <c r="ES4" s="170"/>
      <c r="ET4" s="166"/>
      <c r="EU4" s="170" t="s">
        <v>110</v>
      </c>
      <c r="EV4" s="170"/>
      <c r="EW4" s="170"/>
      <c r="EX4" s="170"/>
      <c r="EY4" s="170"/>
      <c r="EZ4" s="170"/>
      <c r="FA4" s="170"/>
      <c r="FB4" s="170"/>
      <c r="FC4" s="170"/>
      <c r="FD4" s="166"/>
      <c r="FE4" s="169" t="s">
        <v>111</v>
      </c>
      <c r="FF4" s="170"/>
      <c r="FG4" s="170"/>
      <c r="FH4" s="170"/>
      <c r="FI4" s="170"/>
      <c r="FJ4" s="170"/>
      <c r="FK4" s="170"/>
      <c r="FL4" s="166"/>
      <c r="FM4" s="169" t="s">
        <v>112</v>
      </c>
      <c r="FN4" s="170"/>
      <c r="FO4" s="170"/>
      <c r="FP4" s="166"/>
      <c r="FQ4" s="170" t="s">
        <v>113</v>
      </c>
      <c r="FR4" s="170"/>
      <c r="FS4" s="170"/>
      <c r="FT4" s="170"/>
      <c r="FU4" s="170"/>
      <c r="FV4" s="170"/>
      <c r="FW4" s="170"/>
      <c r="FX4" s="170"/>
      <c r="FY4" s="170"/>
      <c r="FZ4" s="170"/>
      <c r="GA4" s="170"/>
      <c r="GB4" s="170"/>
      <c r="GC4" s="170"/>
      <c r="GD4" s="170"/>
      <c r="GE4" s="170"/>
      <c r="GF4" s="170"/>
      <c r="GG4" s="170"/>
      <c r="GH4" s="170"/>
      <c r="GI4" s="170"/>
      <c r="GJ4" s="170"/>
      <c r="GK4" s="170"/>
      <c r="GL4" s="170"/>
      <c r="GM4" s="170"/>
      <c r="GN4" s="166"/>
      <c r="GO4" s="170" t="s">
        <v>114</v>
      </c>
      <c r="GP4" s="170"/>
      <c r="GQ4" s="170"/>
      <c r="GR4" s="170"/>
      <c r="GS4" s="170"/>
      <c r="GT4" s="166"/>
      <c r="GU4" s="170" t="s">
        <v>115</v>
      </c>
      <c r="GV4" s="170"/>
      <c r="GW4" s="170"/>
      <c r="GX4" s="170"/>
      <c r="GY4" s="170"/>
      <c r="GZ4" s="170"/>
      <c r="HA4" s="170"/>
      <c r="HB4" s="170"/>
      <c r="HC4" s="170"/>
      <c r="HD4" s="166"/>
      <c r="HE4" s="170" t="s">
        <v>116</v>
      </c>
      <c r="HF4" s="170"/>
      <c r="HG4" s="170"/>
      <c r="HH4" s="170"/>
      <c r="HI4" s="170"/>
      <c r="HJ4" s="170"/>
      <c r="HK4" s="170"/>
      <c r="HL4" s="166"/>
      <c r="HM4" s="170" t="s">
        <v>117</v>
      </c>
      <c r="HN4" s="170"/>
      <c r="HO4" s="170"/>
      <c r="HP4" s="166"/>
      <c r="HQ4" s="170" t="s">
        <v>118</v>
      </c>
      <c r="HR4" s="170"/>
      <c r="HS4" s="170"/>
      <c r="HT4" s="170"/>
      <c r="HU4" s="170"/>
      <c r="HV4" s="170"/>
      <c r="HW4" s="170"/>
      <c r="HX4" s="166"/>
      <c r="HY4" s="170" t="s">
        <v>119</v>
      </c>
      <c r="HZ4" s="170"/>
      <c r="IA4" s="170"/>
      <c r="IB4" s="170"/>
      <c r="IC4" s="170"/>
      <c r="ID4" s="166"/>
      <c r="IE4" s="378" t="s">
        <v>1479</v>
      </c>
      <c r="IF4" s="378" t="s">
        <v>1480</v>
      </c>
    </row>
    <row r="5" spans="1:240" ht="19.8" x14ac:dyDescent="0.25">
      <c r="A5" s="375"/>
      <c r="B5" s="377"/>
      <c r="C5" s="174" t="s">
        <v>1037</v>
      </c>
      <c r="D5" s="180"/>
      <c r="E5" s="180"/>
      <c r="F5" s="181"/>
      <c r="G5" s="182"/>
      <c r="H5" s="180"/>
      <c r="I5" s="180"/>
      <c r="J5" s="180"/>
      <c r="K5" s="180"/>
      <c r="L5" s="180"/>
      <c r="M5" s="194"/>
      <c r="N5" s="178"/>
      <c r="O5" s="174" t="s">
        <v>26</v>
      </c>
      <c r="P5" s="180"/>
      <c r="Q5" s="180"/>
      <c r="R5" s="181"/>
      <c r="S5" s="180"/>
      <c r="T5" s="180"/>
      <c r="U5" s="180"/>
      <c r="V5" s="181"/>
      <c r="W5" s="180"/>
      <c r="X5" s="180"/>
      <c r="Y5" s="180"/>
      <c r="Z5" s="181"/>
      <c r="AA5" s="180"/>
      <c r="AB5" s="180"/>
      <c r="AC5" s="180"/>
      <c r="AD5" s="181"/>
      <c r="AE5" s="180"/>
      <c r="AF5" s="180"/>
      <c r="AG5" s="180"/>
      <c r="AH5" s="167"/>
      <c r="AI5" s="174" t="s">
        <v>1038</v>
      </c>
      <c r="AJ5" s="180"/>
      <c r="AK5" s="180"/>
      <c r="AL5" s="180"/>
      <c r="AM5" s="174" t="s">
        <v>1039</v>
      </c>
      <c r="AN5" s="180"/>
      <c r="AO5" s="189"/>
      <c r="AP5" s="189"/>
      <c r="AQ5" s="189"/>
      <c r="AR5" s="189"/>
      <c r="AS5" s="189"/>
      <c r="AT5" s="189"/>
      <c r="AU5" s="189"/>
      <c r="AV5" s="189"/>
      <c r="AW5" s="189"/>
      <c r="AX5" s="189"/>
      <c r="AY5" s="189"/>
      <c r="AZ5" s="189"/>
      <c r="BA5" s="189"/>
      <c r="BB5" s="189"/>
      <c r="BC5" s="189"/>
      <c r="BD5" s="189"/>
      <c r="BE5" s="180"/>
      <c r="BF5" s="167"/>
      <c r="BG5" s="189" t="s">
        <v>27</v>
      </c>
      <c r="BH5" s="189"/>
      <c r="BI5" s="189"/>
      <c r="BJ5" s="189"/>
      <c r="BK5" s="189"/>
      <c r="BL5" s="189"/>
      <c r="BM5" s="180"/>
      <c r="BN5" s="167"/>
      <c r="BO5" s="189" t="s">
        <v>1040</v>
      </c>
      <c r="BP5" s="189"/>
      <c r="BQ5" s="189"/>
      <c r="BR5" s="189"/>
      <c r="BS5" s="189"/>
      <c r="BT5" s="189"/>
      <c r="BU5" s="189"/>
      <c r="BV5" s="189"/>
      <c r="BW5" s="189"/>
      <c r="BX5" s="189"/>
      <c r="BY5" s="189"/>
      <c r="BZ5" s="189"/>
      <c r="CA5" s="189"/>
      <c r="CB5" s="189"/>
      <c r="CC5" s="189"/>
      <c r="CD5" s="189"/>
      <c r="CE5" s="189"/>
      <c r="CF5" s="189"/>
      <c r="CG5" s="189"/>
      <c r="CH5" s="189"/>
      <c r="CI5" s="189"/>
      <c r="CJ5" s="189"/>
      <c r="CK5" s="180"/>
      <c r="CL5" s="167"/>
      <c r="CM5" s="189" t="s">
        <v>1041</v>
      </c>
      <c r="CN5" s="189"/>
      <c r="CO5" s="189"/>
      <c r="CP5" s="189"/>
      <c r="CQ5" s="180"/>
      <c r="CR5" s="167"/>
      <c r="CS5" s="189" t="s">
        <v>1042</v>
      </c>
      <c r="CT5" s="189"/>
      <c r="CU5" s="189"/>
      <c r="CV5" s="189"/>
      <c r="CW5" s="189"/>
      <c r="CX5" s="189"/>
      <c r="CY5" s="180"/>
      <c r="CZ5" s="167"/>
      <c r="DA5" s="189" t="s">
        <v>1043</v>
      </c>
      <c r="DB5" s="189"/>
      <c r="DC5" s="189"/>
      <c r="DD5" s="189"/>
      <c r="DE5" s="189"/>
      <c r="DF5" s="189"/>
      <c r="DG5" s="180"/>
      <c r="DH5" s="167"/>
      <c r="DI5" s="189" t="s">
        <v>1044</v>
      </c>
      <c r="DJ5" s="189"/>
      <c r="DK5" s="189"/>
      <c r="DL5" s="189"/>
      <c r="DM5" s="189"/>
      <c r="DN5" s="189"/>
      <c r="DO5" s="180"/>
      <c r="DP5" s="167"/>
      <c r="DQ5" s="189" t="s">
        <v>1045</v>
      </c>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0"/>
      <c r="ET5" s="167"/>
      <c r="EU5" s="189" t="s">
        <v>1046</v>
      </c>
      <c r="EV5" s="189"/>
      <c r="EW5" s="189"/>
      <c r="EX5" s="189"/>
      <c r="EY5" s="189"/>
      <c r="EZ5" s="189"/>
      <c r="FA5" s="189"/>
      <c r="FB5" s="189"/>
      <c r="FC5" s="180"/>
      <c r="FD5" s="167"/>
      <c r="FE5" s="190" t="s">
        <v>1047</v>
      </c>
      <c r="FF5" s="189"/>
      <c r="FG5" s="189"/>
      <c r="FH5" s="189"/>
      <c r="FI5" s="189"/>
      <c r="FJ5" s="189"/>
      <c r="FK5" s="180"/>
      <c r="FL5" s="167"/>
      <c r="FM5" s="190" t="s">
        <v>1048</v>
      </c>
      <c r="FN5" s="189"/>
      <c r="FO5" s="180"/>
      <c r="FP5" s="167"/>
      <c r="FQ5" s="189" t="s">
        <v>1049</v>
      </c>
      <c r="FR5" s="189"/>
      <c r="FS5" s="189"/>
      <c r="FT5" s="189"/>
      <c r="FU5" s="189"/>
      <c r="FV5" s="189"/>
      <c r="FW5" s="189"/>
      <c r="FX5" s="189"/>
      <c r="FY5" s="189"/>
      <c r="FZ5" s="189"/>
      <c r="GA5" s="189"/>
      <c r="GB5" s="189"/>
      <c r="GC5" s="189"/>
      <c r="GD5" s="189"/>
      <c r="GE5" s="189"/>
      <c r="GF5" s="189"/>
      <c r="GG5" s="189"/>
      <c r="GH5" s="189"/>
      <c r="GI5" s="189"/>
      <c r="GJ5" s="189"/>
      <c r="GK5" s="189"/>
      <c r="GL5" s="189"/>
      <c r="GM5" s="180"/>
      <c r="GN5" s="167"/>
      <c r="GO5" s="189" t="s">
        <v>1050</v>
      </c>
      <c r="GP5" s="189"/>
      <c r="GQ5" s="189"/>
      <c r="GR5" s="189"/>
      <c r="GS5" s="180"/>
      <c r="GT5" s="167"/>
      <c r="GU5" s="189" t="s">
        <v>1051</v>
      </c>
      <c r="GV5" s="189"/>
      <c r="GW5" s="189"/>
      <c r="GX5" s="189"/>
      <c r="GY5" s="189"/>
      <c r="GZ5" s="189"/>
      <c r="HA5" s="189"/>
      <c r="HB5" s="189"/>
      <c r="HC5" s="180"/>
      <c r="HD5" s="167"/>
      <c r="HE5" s="189" t="s">
        <v>1052</v>
      </c>
      <c r="HF5" s="189"/>
      <c r="HG5" s="189"/>
      <c r="HH5" s="189"/>
      <c r="HI5" s="189"/>
      <c r="HJ5" s="189"/>
      <c r="HK5" s="180"/>
      <c r="HL5" s="167"/>
      <c r="HM5" s="189" t="s">
        <v>1053</v>
      </c>
      <c r="HN5" s="189"/>
      <c r="HO5" s="180"/>
      <c r="HP5" s="167"/>
      <c r="HQ5" s="189" t="s">
        <v>1054</v>
      </c>
      <c r="HR5" s="189"/>
      <c r="HS5" s="189"/>
      <c r="HT5" s="189"/>
      <c r="HU5" s="189"/>
      <c r="HV5" s="189"/>
      <c r="HW5" s="180"/>
      <c r="HX5" s="167"/>
      <c r="HY5" s="189" t="s">
        <v>1055</v>
      </c>
      <c r="HZ5" s="189"/>
      <c r="IA5" s="189"/>
      <c r="IB5" s="189"/>
      <c r="IC5" s="180"/>
      <c r="ID5" s="167"/>
      <c r="IE5" s="379"/>
      <c r="IF5" s="379"/>
    </row>
    <row r="6" spans="1:240" ht="19.8" x14ac:dyDescent="0.25">
      <c r="A6" s="375"/>
      <c r="B6" s="377"/>
      <c r="C6" s="183" t="s">
        <v>1056</v>
      </c>
      <c r="D6" s="184"/>
      <c r="E6" s="184"/>
      <c r="F6" s="184"/>
      <c r="G6" s="184"/>
      <c r="H6" s="184"/>
      <c r="I6" s="184"/>
      <c r="J6" s="184"/>
      <c r="K6" s="184"/>
      <c r="L6" s="184"/>
      <c r="M6" s="195"/>
      <c r="N6" s="179"/>
      <c r="O6" s="183" t="s">
        <v>464</v>
      </c>
      <c r="P6" s="184"/>
      <c r="Q6" s="184"/>
      <c r="R6" s="184"/>
      <c r="S6" s="184"/>
      <c r="T6" s="184"/>
      <c r="U6" s="184"/>
      <c r="V6" s="184"/>
      <c r="W6" s="184"/>
      <c r="X6" s="184"/>
      <c r="Y6" s="184"/>
      <c r="Z6" s="184"/>
      <c r="AA6" s="184"/>
      <c r="AB6" s="184"/>
      <c r="AC6" s="184"/>
      <c r="AD6" s="184"/>
      <c r="AE6" s="184"/>
      <c r="AF6" s="184"/>
      <c r="AG6" s="184"/>
      <c r="AH6" s="176"/>
      <c r="AI6" s="183" t="s">
        <v>1057</v>
      </c>
      <c r="AJ6" s="184"/>
      <c r="AK6" s="184"/>
      <c r="AL6" s="184"/>
      <c r="AM6" s="183" t="s">
        <v>1058</v>
      </c>
      <c r="AN6" s="184"/>
      <c r="AO6" s="184"/>
      <c r="AP6" s="184"/>
      <c r="AQ6" s="184"/>
      <c r="AR6" s="184"/>
      <c r="AS6" s="184"/>
      <c r="AT6" s="184"/>
      <c r="AU6" s="184"/>
      <c r="AV6" s="184"/>
      <c r="AW6" s="184"/>
      <c r="AX6" s="184"/>
      <c r="AY6" s="184"/>
      <c r="AZ6" s="184"/>
      <c r="BA6" s="184"/>
      <c r="BB6" s="184"/>
      <c r="BC6" s="184"/>
      <c r="BD6" s="184"/>
      <c r="BE6" s="184"/>
      <c r="BF6" s="176"/>
      <c r="BG6" s="184" t="s">
        <v>1059</v>
      </c>
      <c r="BH6" s="184"/>
      <c r="BI6" s="184"/>
      <c r="BJ6" s="184"/>
      <c r="BK6" s="184"/>
      <c r="BL6" s="184"/>
      <c r="BM6" s="184"/>
      <c r="BN6" s="176"/>
      <c r="BO6" s="184" t="s">
        <v>1060</v>
      </c>
      <c r="BP6" s="184"/>
      <c r="BQ6" s="184"/>
      <c r="BR6" s="184"/>
      <c r="BS6" s="184"/>
      <c r="BT6" s="184"/>
      <c r="BU6" s="184"/>
      <c r="BV6" s="184"/>
      <c r="BW6" s="184"/>
      <c r="BX6" s="184"/>
      <c r="BY6" s="184"/>
      <c r="BZ6" s="184"/>
      <c r="CA6" s="184"/>
      <c r="CB6" s="184"/>
      <c r="CC6" s="184"/>
      <c r="CD6" s="184"/>
      <c r="CE6" s="184"/>
      <c r="CF6" s="184"/>
      <c r="CG6" s="184"/>
      <c r="CH6" s="184"/>
      <c r="CI6" s="184"/>
      <c r="CJ6" s="184"/>
      <c r="CK6" s="184"/>
      <c r="CL6" s="176"/>
      <c r="CM6" s="184" t="s">
        <v>1061</v>
      </c>
      <c r="CN6" s="184"/>
      <c r="CO6" s="184"/>
      <c r="CP6" s="184"/>
      <c r="CQ6" s="184"/>
      <c r="CR6" s="176"/>
      <c r="CS6" s="184" t="s">
        <v>1062</v>
      </c>
      <c r="CT6" s="184"/>
      <c r="CU6" s="184"/>
      <c r="CV6" s="184"/>
      <c r="CW6" s="184"/>
      <c r="CX6" s="184"/>
      <c r="CY6" s="184"/>
      <c r="CZ6" s="176"/>
      <c r="DA6" s="184" t="s">
        <v>1063</v>
      </c>
      <c r="DB6" s="184"/>
      <c r="DC6" s="184"/>
      <c r="DD6" s="184"/>
      <c r="DE6" s="184"/>
      <c r="DF6" s="184"/>
      <c r="DG6" s="184"/>
      <c r="DH6" s="176"/>
      <c r="DI6" s="184" t="s">
        <v>1064</v>
      </c>
      <c r="DJ6" s="184"/>
      <c r="DK6" s="184"/>
      <c r="DL6" s="184"/>
      <c r="DM6" s="184"/>
      <c r="DN6" s="184"/>
      <c r="DO6" s="184"/>
      <c r="DP6" s="176"/>
      <c r="DQ6" s="184" t="s">
        <v>1065</v>
      </c>
      <c r="DR6" s="184"/>
      <c r="DS6" s="184"/>
      <c r="DT6" s="184"/>
      <c r="DU6" s="184"/>
      <c r="DV6" s="184"/>
      <c r="DW6" s="184"/>
      <c r="DX6" s="184"/>
      <c r="DY6" s="184"/>
      <c r="DZ6" s="184"/>
      <c r="EA6" s="184"/>
      <c r="EB6" s="184"/>
      <c r="EC6" s="184"/>
      <c r="ED6" s="184"/>
      <c r="EE6" s="184"/>
      <c r="EF6" s="184"/>
      <c r="EG6" s="184"/>
      <c r="EH6" s="184"/>
      <c r="EI6" s="184"/>
      <c r="EJ6" s="184"/>
      <c r="EK6" s="184"/>
      <c r="EL6" s="184"/>
      <c r="EM6" s="184"/>
      <c r="EN6" s="184"/>
      <c r="EO6" s="184"/>
      <c r="EP6" s="184"/>
      <c r="EQ6" s="184"/>
      <c r="ER6" s="184"/>
      <c r="ES6" s="184"/>
      <c r="ET6" s="176"/>
      <c r="EU6" s="184" t="s">
        <v>1066</v>
      </c>
      <c r="EV6" s="184"/>
      <c r="EW6" s="184"/>
      <c r="EX6" s="184"/>
      <c r="EY6" s="184"/>
      <c r="EZ6" s="184"/>
      <c r="FA6" s="184"/>
      <c r="FB6" s="184"/>
      <c r="FC6" s="184"/>
      <c r="FD6" s="176"/>
      <c r="FE6" s="183" t="s">
        <v>1067</v>
      </c>
      <c r="FF6" s="184"/>
      <c r="FG6" s="184"/>
      <c r="FH6" s="184"/>
      <c r="FI6" s="184"/>
      <c r="FJ6" s="184"/>
      <c r="FK6" s="184"/>
      <c r="FL6" s="176"/>
      <c r="FM6" s="183" t="s">
        <v>1068</v>
      </c>
      <c r="FN6" s="184"/>
      <c r="FO6" s="184"/>
      <c r="FP6" s="176"/>
      <c r="FQ6" s="184" t="s">
        <v>1069</v>
      </c>
      <c r="FR6" s="184"/>
      <c r="FS6" s="184"/>
      <c r="FT6" s="184"/>
      <c r="FU6" s="184"/>
      <c r="FV6" s="184"/>
      <c r="FW6" s="184"/>
      <c r="FX6" s="184"/>
      <c r="FY6" s="184"/>
      <c r="FZ6" s="184"/>
      <c r="GA6" s="184"/>
      <c r="GB6" s="184"/>
      <c r="GC6" s="184"/>
      <c r="GD6" s="184"/>
      <c r="GE6" s="184"/>
      <c r="GF6" s="184"/>
      <c r="GG6" s="184"/>
      <c r="GH6" s="184"/>
      <c r="GI6" s="184"/>
      <c r="GJ6" s="184"/>
      <c r="GK6" s="184"/>
      <c r="GL6" s="184"/>
      <c r="GM6" s="184"/>
      <c r="GN6" s="176"/>
      <c r="GO6" s="184" t="s">
        <v>1070</v>
      </c>
      <c r="GP6" s="184"/>
      <c r="GQ6" s="184"/>
      <c r="GR6" s="184"/>
      <c r="GS6" s="184"/>
      <c r="GT6" s="176"/>
      <c r="GU6" s="184" t="s">
        <v>1071</v>
      </c>
      <c r="GV6" s="184"/>
      <c r="GW6" s="184"/>
      <c r="GX6" s="184"/>
      <c r="GY6" s="184"/>
      <c r="GZ6" s="184"/>
      <c r="HA6" s="184"/>
      <c r="HB6" s="184"/>
      <c r="HC6" s="184"/>
      <c r="HD6" s="176"/>
      <c r="HE6" s="184" t="s">
        <v>1072</v>
      </c>
      <c r="HF6" s="184"/>
      <c r="HG6" s="184"/>
      <c r="HH6" s="184"/>
      <c r="HI6" s="184"/>
      <c r="HJ6" s="184"/>
      <c r="HK6" s="184"/>
      <c r="HL6" s="176"/>
      <c r="HM6" s="184" t="s">
        <v>1073</v>
      </c>
      <c r="HN6" s="184"/>
      <c r="HO6" s="184"/>
      <c r="HP6" s="176"/>
      <c r="HQ6" s="184" t="s">
        <v>1074</v>
      </c>
      <c r="HR6" s="184"/>
      <c r="HS6" s="184"/>
      <c r="HT6" s="184"/>
      <c r="HU6" s="184"/>
      <c r="HV6" s="184"/>
      <c r="HW6" s="184"/>
      <c r="HX6" s="176"/>
      <c r="HY6" s="184" t="s">
        <v>1075</v>
      </c>
      <c r="HZ6" s="184"/>
      <c r="IA6" s="184"/>
      <c r="IB6" s="184"/>
      <c r="IC6" s="184"/>
      <c r="ID6" s="176"/>
      <c r="IE6" s="379"/>
      <c r="IF6" s="379"/>
    </row>
    <row r="7" spans="1:240" ht="19.95" customHeight="1" x14ac:dyDescent="0.25">
      <c r="A7" s="375"/>
      <c r="B7" s="377"/>
      <c r="C7" s="174" t="s">
        <v>197</v>
      </c>
      <c r="D7" s="167"/>
      <c r="E7" s="174" t="s">
        <v>198</v>
      </c>
      <c r="F7" s="167"/>
      <c r="G7" s="174" t="s">
        <v>199</v>
      </c>
      <c r="H7" s="167"/>
      <c r="I7" s="174" t="s">
        <v>102</v>
      </c>
      <c r="J7" s="167"/>
      <c r="K7" s="174" t="s">
        <v>103</v>
      </c>
      <c r="L7" s="167"/>
      <c r="M7" s="372" t="s">
        <v>1479</v>
      </c>
      <c r="N7" s="371" t="s">
        <v>1480</v>
      </c>
      <c r="O7" s="174" t="s">
        <v>104</v>
      </c>
      <c r="P7" s="167"/>
      <c r="Q7" s="174" t="s">
        <v>105</v>
      </c>
      <c r="R7" s="167"/>
      <c r="S7" s="174" t="s">
        <v>106</v>
      </c>
      <c r="T7" s="167"/>
      <c r="U7" s="174" t="s">
        <v>107</v>
      </c>
      <c r="V7" s="167"/>
      <c r="W7" s="186" t="s">
        <v>108</v>
      </c>
      <c r="X7" s="187"/>
      <c r="Y7" s="174" t="s">
        <v>109</v>
      </c>
      <c r="Z7" s="167"/>
      <c r="AA7" s="174" t="s">
        <v>110</v>
      </c>
      <c r="AB7" s="167"/>
      <c r="AC7" s="174" t="s">
        <v>111</v>
      </c>
      <c r="AD7" s="167"/>
      <c r="AE7" s="174" t="s">
        <v>112</v>
      </c>
      <c r="AF7" s="167"/>
      <c r="AG7" s="372" t="s">
        <v>1479</v>
      </c>
      <c r="AH7" s="371" t="s">
        <v>1480</v>
      </c>
      <c r="AI7" s="174" t="s">
        <v>113</v>
      </c>
      <c r="AJ7" s="167"/>
      <c r="AK7" s="372" t="s">
        <v>1479</v>
      </c>
      <c r="AL7" s="371" t="s">
        <v>1480</v>
      </c>
      <c r="AM7" s="174" t="s">
        <v>114</v>
      </c>
      <c r="AN7" s="167"/>
      <c r="AO7" s="174" t="s">
        <v>115</v>
      </c>
      <c r="AP7" s="167"/>
      <c r="AQ7" s="174" t="s">
        <v>116</v>
      </c>
      <c r="AR7" s="167"/>
      <c r="AS7" s="174" t="s">
        <v>117</v>
      </c>
      <c r="AT7" s="167"/>
      <c r="AU7" s="174" t="s">
        <v>118</v>
      </c>
      <c r="AV7" s="167"/>
      <c r="AW7" s="174" t="s">
        <v>119</v>
      </c>
      <c r="AX7" s="167"/>
      <c r="AY7" s="174" t="s">
        <v>705</v>
      </c>
      <c r="AZ7" s="167"/>
      <c r="BA7" s="174" t="s">
        <v>707</v>
      </c>
      <c r="BB7" s="167"/>
      <c r="BC7" s="174" t="s">
        <v>709</v>
      </c>
      <c r="BD7" s="167"/>
      <c r="BE7" s="372" t="s">
        <v>1479</v>
      </c>
      <c r="BF7" s="371" t="s">
        <v>1480</v>
      </c>
      <c r="BG7" s="174" t="s">
        <v>711</v>
      </c>
      <c r="BH7" s="167"/>
      <c r="BI7" s="174" t="s">
        <v>713</v>
      </c>
      <c r="BJ7" s="167"/>
      <c r="BK7" s="174" t="s">
        <v>715</v>
      </c>
      <c r="BL7" s="167"/>
      <c r="BM7" s="372" t="s">
        <v>1479</v>
      </c>
      <c r="BN7" s="371" t="s">
        <v>1480</v>
      </c>
      <c r="BO7" s="174" t="s">
        <v>717</v>
      </c>
      <c r="BP7" s="167"/>
      <c r="BQ7" s="174" t="s">
        <v>719</v>
      </c>
      <c r="BR7" s="167"/>
      <c r="BS7" s="174" t="s">
        <v>997</v>
      </c>
      <c r="BT7" s="167"/>
      <c r="BU7" s="186" t="s">
        <v>999</v>
      </c>
      <c r="BV7" s="187"/>
      <c r="BW7" s="174" t="s">
        <v>723</v>
      </c>
      <c r="BX7" s="167"/>
      <c r="BY7" s="174" t="s">
        <v>725</v>
      </c>
      <c r="BZ7" s="167"/>
      <c r="CA7" s="174" t="s">
        <v>727</v>
      </c>
      <c r="CB7" s="167"/>
      <c r="CC7" s="174" t="s">
        <v>1076</v>
      </c>
      <c r="CD7" s="167"/>
      <c r="CE7" s="174" t="s">
        <v>1077</v>
      </c>
      <c r="CF7" s="167"/>
      <c r="CG7" s="174" t="s">
        <v>1078</v>
      </c>
      <c r="CH7" s="167"/>
      <c r="CI7" s="174" t="s">
        <v>1079</v>
      </c>
      <c r="CJ7" s="167"/>
      <c r="CK7" s="372" t="s">
        <v>1479</v>
      </c>
      <c r="CL7" s="371" t="s">
        <v>1480</v>
      </c>
      <c r="CM7" s="174" t="s">
        <v>1080</v>
      </c>
      <c r="CN7" s="167"/>
      <c r="CO7" s="174" t="s">
        <v>1081</v>
      </c>
      <c r="CP7" s="167"/>
      <c r="CQ7" s="372" t="s">
        <v>1479</v>
      </c>
      <c r="CR7" s="371" t="s">
        <v>1480</v>
      </c>
      <c r="CS7" s="174" t="s">
        <v>732</v>
      </c>
      <c r="CT7" s="167"/>
      <c r="CU7" s="174" t="s">
        <v>734</v>
      </c>
      <c r="CV7" s="167"/>
      <c r="CW7" s="174" t="s">
        <v>736</v>
      </c>
      <c r="CX7" s="167"/>
      <c r="CY7" s="372" t="s">
        <v>1479</v>
      </c>
      <c r="CZ7" s="371" t="s">
        <v>1480</v>
      </c>
      <c r="DA7" s="174" t="s">
        <v>1082</v>
      </c>
      <c r="DB7" s="167"/>
      <c r="DC7" s="174" t="s">
        <v>1083</v>
      </c>
      <c r="DD7" s="167"/>
      <c r="DE7" s="174" t="s">
        <v>1084</v>
      </c>
      <c r="DF7" s="167"/>
      <c r="DG7" s="372" t="s">
        <v>1479</v>
      </c>
      <c r="DH7" s="371" t="s">
        <v>1480</v>
      </c>
      <c r="DI7" s="174" t="s">
        <v>1085</v>
      </c>
      <c r="DJ7" s="167"/>
      <c r="DK7" s="174" t="s">
        <v>1086</v>
      </c>
      <c r="DL7" s="167"/>
      <c r="DM7" s="174" t="s">
        <v>1087</v>
      </c>
      <c r="DN7" s="167"/>
      <c r="DO7" s="372" t="s">
        <v>1479</v>
      </c>
      <c r="DP7" s="371" t="s">
        <v>1480</v>
      </c>
      <c r="DQ7" s="186" t="s">
        <v>1088</v>
      </c>
      <c r="DR7" s="187"/>
      <c r="DS7" s="186" t="s">
        <v>740</v>
      </c>
      <c r="DT7" s="187"/>
      <c r="DU7" s="186" t="s">
        <v>742</v>
      </c>
      <c r="DV7" s="187"/>
      <c r="DW7" s="186" t="s">
        <v>744</v>
      </c>
      <c r="DX7" s="187"/>
      <c r="DY7" s="174" t="s">
        <v>746</v>
      </c>
      <c r="DZ7" s="167"/>
      <c r="EA7" s="174" t="s">
        <v>748</v>
      </c>
      <c r="EB7" s="167"/>
      <c r="EC7" s="174" t="s">
        <v>750</v>
      </c>
      <c r="ED7" s="167"/>
      <c r="EE7" s="174" t="s">
        <v>752</v>
      </c>
      <c r="EF7" s="167"/>
      <c r="EG7" s="174" t="s">
        <v>754</v>
      </c>
      <c r="EH7" s="167"/>
      <c r="EI7" s="174" t="s">
        <v>756</v>
      </c>
      <c r="EJ7" s="167"/>
      <c r="EK7" s="174" t="s">
        <v>1089</v>
      </c>
      <c r="EL7" s="167"/>
      <c r="EM7" s="174" t="s">
        <v>760</v>
      </c>
      <c r="EN7" s="167"/>
      <c r="EO7" s="174" t="s">
        <v>762</v>
      </c>
      <c r="EP7" s="167"/>
      <c r="EQ7" s="174" t="s">
        <v>764</v>
      </c>
      <c r="ER7" s="167"/>
      <c r="ES7" s="372" t="s">
        <v>1479</v>
      </c>
      <c r="ET7" s="371" t="s">
        <v>1480</v>
      </c>
      <c r="EU7" s="174" t="s">
        <v>766</v>
      </c>
      <c r="EV7" s="167"/>
      <c r="EW7" s="174" t="s">
        <v>768</v>
      </c>
      <c r="EX7" s="167"/>
      <c r="EY7" s="174" t="s">
        <v>770</v>
      </c>
      <c r="EZ7" s="167"/>
      <c r="FA7" s="174" t="s">
        <v>772</v>
      </c>
      <c r="FB7" s="167"/>
      <c r="FC7" s="372" t="s">
        <v>1479</v>
      </c>
      <c r="FD7" s="371" t="s">
        <v>1480</v>
      </c>
      <c r="FE7" s="174" t="s">
        <v>774</v>
      </c>
      <c r="FF7" s="167"/>
      <c r="FG7" s="174" t="s">
        <v>776</v>
      </c>
      <c r="FH7" s="167"/>
      <c r="FI7" s="174" t="s">
        <v>1090</v>
      </c>
      <c r="FJ7" s="167"/>
      <c r="FK7" s="372" t="s">
        <v>1479</v>
      </c>
      <c r="FL7" s="371" t="s">
        <v>1480</v>
      </c>
      <c r="FM7" s="174" t="s">
        <v>780</v>
      </c>
      <c r="FN7" s="167"/>
      <c r="FO7" s="372" t="s">
        <v>1479</v>
      </c>
      <c r="FP7" s="371" t="s">
        <v>1480</v>
      </c>
      <c r="FQ7" s="174" t="s">
        <v>782</v>
      </c>
      <c r="FR7" s="167"/>
      <c r="FS7" s="174" t="s">
        <v>784</v>
      </c>
      <c r="FT7" s="167"/>
      <c r="FU7" s="174" t="s">
        <v>786</v>
      </c>
      <c r="FV7" s="167"/>
      <c r="FW7" s="174" t="s">
        <v>788</v>
      </c>
      <c r="FX7" s="167"/>
      <c r="FY7" s="174" t="s">
        <v>790</v>
      </c>
      <c r="FZ7" s="167"/>
      <c r="GA7" s="174" t="s">
        <v>794</v>
      </c>
      <c r="GB7" s="167"/>
      <c r="GC7" s="174" t="s">
        <v>796</v>
      </c>
      <c r="GD7" s="167"/>
      <c r="GE7" s="174" t="s">
        <v>1091</v>
      </c>
      <c r="GF7" s="167"/>
      <c r="GG7" s="174" t="s">
        <v>800</v>
      </c>
      <c r="GH7" s="167"/>
      <c r="GI7" s="174" t="s">
        <v>802</v>
      </c>
      <c r="GJ7" s="167"/>
      <c r="GK7" s="174" t="s">
        <v>804</v>
      </c>
      <c r="GL7" s="167"/>
      <c r="GM7" s="372" t="s">
        <v>1479</v>
      </c>
      <c r="GN7" s="371" t="s">
        <v>1480</v>
      </c>
      <c r="GO7" s="174" t="s">
        <v>806</v>
      </c>
      <c r="GP7" s="167"/>
      <c r="GQ7" s="174" t="s">
        <v>808</v>
      </c>
      <c r="GR7" s="167"/>
      <c r="GS7" s="372" t="s">
        <v>1479</v>
      </c>
      <c r="GT7" s="371" t="s">
        <v>1480</v>
      </c>
      <c r="GU7" s="174" t="s">
        <v>1092</v>
      </c>
      <c r="GV7" s="167"/>
      <c r="GW7" s="174" t="s">
        <v>810</v>
      </c>
      <c r="GX7" s="167"/>
      <c r="GY7" s="174" t="s">
        <v>812</v>
      </c>
      <c r="GZ7" s="167"/>
      <c r="HA7" s="174" t="s">
        <v>814</v>
      </c>
      <c r="HB7" s="167"/>
      <c r="HC7" s="372" t="s">
        <v>1479</v>
      </c>
      <c r="HD7" s="371" t="s">
        <v>1480</v>
      </c>
      <c r="HE7" s="174" t="s">
        <v>1093</v>
      </c>
      <c r="HF7" s="167"/>
      <c r="HG7" s="174" t="s">
        <v>818</v>
      </c>
      <c r="HH7" s="167"/>
      <c r="HI7" s="174" t="s">
        <v>1094</v>
      </c>
      <c r="HJ7" s="167"/>
      <c r="HK7" s="372" t="s">
        <v>1479</v>
      </c>
      <c r="HL7" s="371" t="s">
        <v>1480</v>
      </c>
      <c r="HM7" s="174" t="s">
        <v>1095</v>
      </c>
      <c r="HN7" s="167"/>
      <c r="HO7" s="372" t="s">
        <v>1479</v>
      </c>
      <c r="HP7" s="371" t="s">
        <v>1480</v>
      </c>
      <c r="HQ7" s="174" t="s">
        <v>1096</v>
      </c>
      <c r="HR7" s="167"/>
      <c r="HS7" s="174" t="s">
        <v>1097</v>
      </c>
      <c r="HT7" s="167"/>
      <c r="HU7" s="174" t="s">
        <v>821</v>
      </c>
      <c r="HV7" s="167"/>
      <c r="HW7" s="372" t="s">
        <v>1479</v>
      </c>
      <c r="HX7" s="371" t="s">
        <v>1480</v>
      </c>
      <c r="HY7" s="174" t="s">
        <v>823</v>
      </c>
      <c r="HZ7" s="167"/>
      <c r="IA7" s="174" t="s">
        <v>1098</v>
      </c>
      <c r="IB7" s="167"/>
      <c r="IC7" s="372" t="s">
        <v>1479</v>
      </c>
      <c r="ID7" s="371" t="s">
        <v>1480</v>
      </c>
      <c r="IE7" s="379"/>
      <c r="IF7" s="379"/>
    </row>
    <row r="8" spans="1:240" ht="19.8" x14ac:dyDescent="0.25">
      <c r="A8" s="375"/>
      <c r="B8" s="377"/>
      <c r="C8" s="173" t="s">
        <v>1099</v>
      </c>
      <c r="D8" s="168"/>
      <c r="E8" s="173" t="s">
        <v>1100</v>
      </c>
      <c r="F8" s="168"/>
      <c r="G8" s="173" t="s">
        <v>1101</v>
      </c>
      <c r="H8" s="168"/>
      <c r="I8" s="173" t="s">
        <v>1102</v>
      </c>
      <c r="J8" s="168"/>
      <c r="K8" s="173" t="s">
        <v>1103</v>
      </c>
      <c r="L8" s="168"/>
      <c r="M8" s="373"/>
      <c r="N8" s="365"/>
      <c r="O8" s="173" t="s">
        <v>1104</v>
      </c>
      <c r="P8" s="168"/>
      <c r="Q8" s="173" t="s">
        <v>1105</v>
      </c>
      <c r="R8" s="168"/>
      <c r="S8" s="173" t="s">
        <v>1106</v>
      </c>
      <c r="T8" s="168"/>
      <c r="U8" s="173" t="s">
        <v>1107</v>
      </c>
      <c r="V8" s="168"/>
      <c r="W8" s="188" t="s">
        <v>1108</v>
      </c>
      <c r="X8" s="168"/>
      <c r="Y8" s="173" t="s">
        <v>1109</v>
      </c>
      <c r="Z8" s="168"/>
      <c r="AA8" s="173" t="s">
        <v>1110</v>
      </c>
      <c r="AB8" s="168"/>
      <c r="AC8" s="173" t="s">
        <v>1111</v>
      </c>
      <c r="AD8" s="168"/>
      <c r="AE8" s="173" t="s">
        <v>1112</v>
      </c>
      <c r="AF8" s="168"/>
      <c r="AG8" s="373"/>
      <c r="AH8" s="365"/>
      <c r="AI8" s="173" t="s">
        <v>1113</v>
      </c>
      <c r="AJ8" s="168"/>
      <c r="AK8" s="373"/>
      <c r="AL8" s="365"/>
      <c r="AM8" s="173" t="s">
        <v>1114</v>
      </c>
      <c r="AN8" s="168"/>
      <c r="AO8" s="173" t="s">
        <v>1115</v>
      </c>
      <c r="AP8" s="168"/>
      <c r="AQ8" s="173" t="s">
        <v>1116</v>
      </c>
      <c r="AR8" s="168"/>
      <c r="AS8" s="173" t="s">
        <v>1117</v>
      </c>
      <c r="AT8" s="168"/>
      <c r="AU8" s="173" t="s">
        <v>1118</v>
      </c>
      <c r="AV8" s="168"/>
      <c r="AW8" s="173" t="s">
        <v>1119</v>
      </c>
      <c r="AX8" s="168"/>
      <c r="AY8" s="173" t="s">
        <v>1120</v>
      </c>
      <c r="AZ8" s="168"/>
      <c r="BA8" s="173" t="s">
        <v>1121</v>
      </c>
      <c r="BB8" s="168"/>
      <c r="BC8" s="173" t="s">
        <v>1122</v>
      </c>
      <c r="BD8" s="168"/>
      <c r="BE8" s="373"/>
      <c r="BF8" s="365"/>
      <c r="BG8" s="173" t="s">
        <v>1123</v>
      </c>
      <c r="BH8" s="168"/>
      <c r="BI8" s="173" t="s">
        <v>1124</v>
      </c>
      <c r="BJ8" s="168"/>
      <c r="BK8" s="173" t="s">
        <v>1125</v>
      </c>
      <c r="BL8" s="168"/>
      <c r="BM8" s="373"/>
      <c r="BN8" s="365"/>
      <c r="BO8" s="173" t="s">
        <v>1126</v>
      </c>
      <c r="BP8" s="168"/>
      <c r="BQ8" s="173" t="s">
        <v>1127</v>
      </c>
      <c r="BR8" s="168"/>
      <c r="BS8" s="173" t="s">
        <v>1128</v>
      </c>
      <c r="BT8" s="168"/>
      <c r="BU8" s="188" t="s">
        <v>1129</v>
      </c>
      <c r="BV8" s="168"/>
      <c r="BW8" s="173" t="s">
        <v>1130</v>
      </c>
      <c r="BX8" s="168"/>
      <c r="BY8" s="173" t="s">
        <v>1131</v>
      </c>
      <c r="BZ8" s="168"/>
      <c r="CA8" s="173" t="s">
        <v>1132</v>
      </c>
      <c r="CB8" s="168"/>
      <c r="CC8" s="173" t="s">
        <v>1133</v>
      </c>
      <c r="CD8" s="168"/>
      <c r="CE8" s="173" t="s">
        <v>1134</v>
      </c>
      <c r="CF8" s="168"/>
      <c r="CG8" s="173" t="s">
        <v>1135</v>
      </c>
      <c r="CH8" s="168"/>
      <c r="CI8" s="173" t="s">
        <v>1136</v>
      </c>
      <c r="CJ8" s="168"/>
      <c r="CK8" s="373"/>
      <c r="CL8" s="365"/>
      <c r="CM8" s="173" t="s">
        <v>1137</v>
      </c>
      <c r="CN8" s="168"/>
      <c r="CO8" s="173" t="s">
        <v>1138</v>
      </c>
      <c r="CP8" s="168"/>
      <c r="CQ8" s="373"/>
      <c r="CR8" s="365"/>
      <c r="CS8" s="173" t="s">
        <v>1139</v>
      </c>
      <c r="CT8" s="168"/>
      <c r="CU8" s="173" t="s">
        <v>1140</v>
      </c>
      <c r="CV8" s="168"/>
      <c r="CW8" s="173" t="s">
        <v>1141</v>
      </c>
      <c r="CX8" s="168"/>
      <c r="CY8" s="373"/>
      <c r="CZ8" s="365"/>
      <c r="DA8" s="173" t="s">
        <v>1142</v>
      </c>
      <c r="DB8" s="168"/>
      <c r="DC8" s="173" t="s">
        <v>1143</v>
      </c>
      <c r="DD8" s="168"/>
      <c r="DE8" s="173" t="s">
        <v>1144</v>
      </c>
      <c r="DF8" s="168"/>
      <c r="DG8" s="373"/>
      <c r="DH8" s="365"/>
      <c r="DI8" s="173" t="s">
        <v>1145</v>
      </c>
      <c r="DJ8" s="168"/>
      <c r="DK8" s="173" t="s">
        <v>1146</v>
      </c>
      <c r="DL8" s="168"/>
      <c r="DM8" s="173" t="s">
        <v>1147</v>
      </c>
      <c r="DN8" s="168"/>
      <c r="DO8" s="373"/>
      <c r="DP8" s="365"/>
      <c r="DQ8" s="188" t="s">
        <v>1148</v>
      </c>
      <c r="DR8" s="168"/>
      <c r="DS8" s="188" t="s">
        <v>1149</v>
      </c>
      <c r="DT8" s="168"/>
      <c r="DU8" s="188" t="s">
        <v>1150</v>
      </c>
      <c r="DV8" s="168"/>
      <c r="DW8" s="188" t="s">
        <v>1151</v>
      </c>
      <c r="DX8" s="168"/>
      <c r="DY8" s="173" t="s">
        <v>1152</v>
      </c>
      <c r="DZ8" s="168"/>
      <c r="EA8" s="173" t="s">
        <v>1153</v>
      </c>
      <c r="EB8" s="168"/>
      <c r="EC8" s="173" t="s">
        <v>1154</v>
      </c>
      <c r="ED8" s="168"/>
      <c r="EE8" s="173" t="s">
        <v>1155</v>
      </c>
      <c r="EF8" s="168"/>
      <c r="EG8" s="173" t="s">
        <v>1156</v>
      </c>
      <c r="EH8" s="168"/>
      <c r="EI8" s="173" t="s">
        <v>1157</v>
      </c>
      <c r="EJ8" s="168"/>
      <c r="EK8" s="173" t="s">
        <v>1158</v>
      </c>
      <c r="EL8" s="168"/>
      <c r="EM8" s="173" t="s">
        <v>1159</v>
      </c>
      <c r="EN8" s="168"/>
      <c r="EO8" s="173" t="s">
        <v>1160</v>
      </c>
      <c r="EP8" s="168"/>
      <c r="EQ8" s="173" t="s">
        <v>1161</v>
      </c>
      <c r="ER8" s="168"/>
      <c r="ES8" s="373"/>
      <c r="ET8" s="365"/>
      <c r="EU8" s="173" t="s">
        <v>1162</v>
      </c>
      <c r="EV8" s="168"/>
      <c r="EW8" s="173" t="s">
        <v>1163</v>
      </c>
      <c r="EX8" s="168"/>
      <c r="EY8" s="173" t="s">
        <v>1164</v>
      </c>
      <c r="EZ8" s="168"/>
      <c r="FA8" s="173" t="s">
        <v>1165</v>
      </c>
      <c r="FB8" s="168"/>
      <c r="FC8" s="373"/>
      <c r="FD8" s="365"/>
      <c r="FE8" s="173" t="s">
        <v>1166</v>
      </c>
      <c r="FF8" s="168"/>
      <c r="FG8" s="173" t="s">
        <v>1167</v>
      </c>
      <c r="FH8" s="168"/>
      <c r="FI8" s="173" t="s">
        <v>1168</v>
      </c>
      <c r="FJ8" s="168"/>
      <c r="FK8" s="373"/>
      <c r="FL8" s="365"/>
      <c r="FM8" s="173" t="s">
        <v>1169</v>
      </c>
      <c r="FN8" s="168"/>
      <c r="FO8" s="373"/>
      <c r="FP8" s="365"/>
      <c r="FQ8" s="173" t="s">
        <v>1170</v>
      </c>
      <c r="FR8" s="168"/>
      <c r="FS8" s="173" t="s">
        <v>1171</v>
      </c>
      <c r="FT8" s="168"/>
      <c r="FU8" s="173" t="s">
        <v>1172</v>
      </c>
      <c r="FV8" s="168"/>
      <c r="FW8" s="173" t="s">
        <v>1173</v>
      </c>
      <c r="FX8" s="168"/>
      <c r="FY8" s="173" t="s">
        <v>1174</v>
      </c>
      <c r="FZ8" s="168"/>
      <c r="GA8" s="173" t="s">
        <v>1175</v>
      </c>
      <c r="GB8" s="168"/>
      <c r="GC8" s="173" t="s">
        <v>1176</v>
      </c>
      <c r="GD8" s="168"/>
      <c r="GE8" s="173" t="s">
        <v>1177</v>
      </c>
      <c r="GF8" s="168"/>
      <c r="GG8" s="173" t="s">
        <v>1178</v>
      </c>
      <c r="GH8" s="168"/>
      <c r="GI8" s="173" t="s">
        <v>1179</v>
      </c>
      <c r="GJ8" s="168"/>
      <c r="GK8" s="173" t="s">
        <v>1180</v>
      </c>
      <c r="GL8" s="168"/>
      <c r="GM8" s="373"/>
      <c r="GN8" s="365"/>
      <c r="GO8" s="173" t="s">
        <v>1181</v>
      </c>
      <c r="GP8" s="168"/>
      <c r="GQ8" s="173" t="s">
        <v>1182</v>
      </c>
      <c r="GR8" s="168"/>
      <c r="GS8" s="373"/>
      <c r="GT8" s="365"/>
      <c r="GU8" s="173" t="s">
        <v>1183</v>
      </c>
      <c r="GV8" s="168"/>
      <c r="GW8" s="173" t="s">
        <v>1184</v>
      </c>
      <c r="GX8" s="168"/>
      <c r="GY8" s="173" t="s">
        <v>1185</v>
      </c>
      <c r="GZ8" s="168"/>
      <c r="HA8" s="173" t="s">
        <v>1186</v>
      </c>
      <c r="HB8" s="168"/>
      <c r="HC8" s="373"/>
      <c r="HD8" s="365"/>
      <c r="HE8" s="173" t="s">
        <v>1187</v>
      </c>
      <c r="HF8" s="168"/>
      <c r="HG8" s="173" t="s">
        <v>1188</v>
      </c>
      <c r="HH8" s="168"/>
      <c r="HI8" s="173" t="s">
        <v>1189</v>
      </c>
      <c r="HJ8" s="168"/>
      <c r="HK8" s="373"/>
      <c r="HL8" s="365"/>
      <c r="HM8" s="173" t="s">
        <v>1190</v>
      </c>
      <c r="HN8" s="168"/>
      <c r="HO8" s="373"/>
      <c r="HP8" s="365"/>
      <c r="HQ8" s="173" t="s">
        <v>1191</v>
      </c>
      <c r="HR8" s="168"/>
      <c r="HS8" s="173" t="s">
        <v>1192</v>
      </c>
      <c r="HT8" s="168"/>
      <c r="HU8" s="173" t="s">
        <v>1193</v>
      </c>
      <c r="HV8" s="168"/>
      <c r="HW8" s="373"/>
      <c r="HX8" s="365"/>
      <c r="HY8" s="173" t="s">
        <v>1194</v>
      </c>
      <c r="HZ8" s="168"/>
      <c r="IA8" s="173" t="s">
        <v>1195</v>
      </c>
      <c r="IB8" s="168"/>
      <c r="IC8" s="373"/>
      <c r="ID8" s="365"/>
      <c r="IE8" s="379"/>
      <c r="IF8" s="379"/>
    </row>
    <row r="9" spans="1:240" ht="19.8" x14ac:dyDescent="0.25">
      <c r="A9" s="375"/>
      <c r="B9" s="377"/>
      <c r="C9" s="175" t="s">
        <v>1196</v>
      </c>
      <c r="D9" s="175"/>
      <c r="E9" s="175" t="s">
        <v>1197</v>
      </c>
      <c r="F9" s="175"/>
      <c r="G9" s="175" t="s">
        <v>1198</v>
      </c>
      <c r="H9" s="175"/>
      <c r="I9" s="175" t="s">
        <v>1199</v>
      </c>
      <c r="J9" s="175"/>
      <c r="K9" s="175" t="s">
        <v>1200</v>
      </c>
      <c r="L9" s="175"/>
      <c r="M9" s="373"/>
      <c r="N9" s="365"/>
      <c r="O9" s="175" t="s">
        <v>1201</v>
      </c>
      <c r="P9" s="175"/>
      <c r="Q9" s="175" t="s">
        <v>1202</v>
      </c>
      <c r="R9" s="175"/>
      <c r="S9" s="175" t="s">
        <v>1203</v>
      </c>
      <c r="T9" s="175"/>
      <c r="U9" s="175" t="s">
        <v>1204</v>
      </c>
      <c r="V9" s="175"/>
      <c r="W9" s="171" t="s">
        <v>1205</v>
      </c>
      <c r="X9" s="172"/>
      <c r="Y9" s="175" t="s">
        <v>1206</v>
      </c>
      <c r="Z9" s="175"/>
      <c r="AA9" s="175" t="s">
        <v>1207</v>
      </c>
      <c r="AB9" s="175"/>
      <c r="AC9" s="175" t="s">
        <v>1208</v>
      </c>
      <c r="AD9" s="175"/>
      <c r="AE9" s="175" t="s">
        <v>1209</v>
      </c>
      <c r="AF9" s="175"/>
      <c r="AG9" s="373"/>
      <c r="AH9" s="365"/>
      <c r="AI9" s="175" t="s">
        <v>1210</v>
      </c>
      <c r="AJ9" s="175"/>
      <c r="AK9" s="373"/>
      <c r="AL9" s="365"/>
      <c r="AM9" s="175" t="s">
        <v>1211</v>
      </c>
      <c r="AN9" s="175"/>
      <c r="AO9" s="175" t="s">
        <v>1212</v>
      </c>
      <c r="AP9" s="175"/>
      <c r="AQ9" s="175" t="s">
        <v>1213</v>
      </c>
      <c r="AR9" s="175"/>
      <c r="AS9" s="175" t="s">
        <v>1214</v>
      </c>
      <c r="AT9" s="175"/>
      <c r="AU9" s="175" t="s">
        <v>1215</v>
      </c>
      <c r="AV9" s="175"/>
      <c r="AW9" s="175" t="s">
        <v>1216</v>
      </c>
      <c r="AX9" s="175"/>
      <c r="AY9" s="175" t="s">
        <v>1217</v>
      </c>
      <c r="AZ9" s="175"/>
      <c r="BA9" s="175" t="s">
        <v>1218</v>
      </c>
      <c r="BB9" s="175"/>
      <c r="BC9" s="175" t="s">
        <v>1219</v>
      </c>
      <c r="BD9" s="175"/>
      <c r="BE9" s="373"/>
      <c r="BF9" s="365"/>
      <c r="BG9" s="175" t="s">
        <v>1220</v>
      </c>
      <c r="BH9" s="175"/>
      <c r="BI9" s="175" t="s">
        <v>1221</v>
      </c>
      <c r="BJ9" s="175"/>
      <c r="BK9" s="175" t="s">
        <v>1222</v>
      </c>
      <c r="BL9" s="175"/>
      <c r="BM9" s="373"/>
      <c r="BN9" s="365"/>
      <c r="BO9" s="175" t="s">
        <v>1223</v>
      </c>
      <c r="BP9" s="175"/>
      <c r="BQ9" s="175" t="s">
        <v>1224</v>
      </c>
      <c r="BR9" s="175"/>
      <c r="BS9" s="175" t="s">
        <v>1225</v>
      </c>
      <c r="BT9" s="175"/>
      <c r="BU9" s="171" t="s">
        <v>1226</v>
      </c>
      <c r="BV9" s="172"/>
      <c r="BW9" s="175" t="s">
        <v>1227</v>
      </c>
      <c r="BX9" s="175"/>
      <c r="BY9" s="175" t="s">
        <v>1228</v>
      </c>
      <c r="BZ9" s="175"/>
      <c r="CA9" s="175" t="s">
        <v>1229</v>
      </c>
      <c r="CB9" s="175"/>
      <c r="CC9" s="175" t="s">
        <v>1230</v>
      </c>
      <c r="CD9" s="175"/>
      <c r="CE9" s="175" t="s">
        <v>1231</v>
      </c>
      <c r="CF9" s="175"/>
      <c r="CG9" s="175" t="s">
        <v>1232</v>
      </c>
      <c r="CH9" s="175"/>
      <c r="CI9" s="175" t="s">
        <v>1233</v>
      </c>
      <c r="CJ9" s="175"/>
      <c r="CK9" s="373"/>
      <c r="CL9" s="365"/>
      <c r="CM9" s="175" t="s">
        <v>1234</v>
      </c>
      <c r="CN9" s="175"/>
      <c r="CO9" s="175" t="s">
        <v>1235</v>
      </c>
      <c r="CP9" s="175"/>
      <c r="CQ9" s="373"/>
      <c r="CR9" s="365"/>
      <c r="CS9" s="175" t="s">
        <v>1236</v>
      </c>
      <c r="CT9" s="175"/>
      <c r="CU9" s="175" t="s">
        <v>1237</v>
      </c>
      <c r="CV9" s="175"/>
      <c r="CW9" s="175" t="s">
        <v>1238</v>
      </c>
      <c r="CX9" s="175"/>
      <c r="CY9" s="373"/>
      <c r="CZ9" s="365"/>
      <c r="DA9" s="175" t="s">
        <v>1239</v>
      </c>
      <c r="DB9" s="175"/>
      <c r="DC9" s="175" t="s">
        <v>1240</v>
      </c>
      <c r="DD9" s="175"/>
      <c r="DE9" s="175" t="s">
        <v>1241</v>
      </c>
      <c r="DF9" s="175"/>
      <c r="DG9" s="373"/>
      <c r="DH9" s="365"/>
      <c r="DI9" s="175" t="s">
        <v>1242</v>
      </c>
      <c r="DJ9" s="175"/>
      <c r="DK9" s="175" t="s">
        <v>1243</v>
      </c>
      <c r="DL9" s="175"/>
      <c r="DM9" s="175" t="s">
        <v>1244</v>
      </c>
      <c r="DN9" s="175"/>
      <c r="DO9" s="373"/>
      <c r="DP9" s="365"/>
      <c r="DQ9" s="171" t="s">
        <v>1245</v>
      </c>
      <c r="DR9" s="172"/>
      <c r="DS9" s="171" t="s">
        <v>1246</v>
      </c>
      <c r="DT9" s="172"/>
      <c r="DU9" s="171" t="s">
        <v>1247</v>
      </c>
      <c r="DV9" s="172"/>
      <c r="DW9" s="171" t="s">
        <v>1248</v>
      </c>
      <c r="DX9" s="172"/>
      <c r="DY9" s="175" t="s">
        <v>1249</v>
      </c>
      <c r="DZ9" s="175"/>
      <c r="EA9" s="175" t="s">
        <v>1250</v>
      </c>
      <c r="EB9" s="175"/>
      <c r="EC9" s="175" t="s">
        <v>1251</v>
      </c>
      <c r="ED9" s="175"/>
      <c r="EE9" s="175" t="s">
        <v>1252</v>
      </c>
      <c r="EF9" s="175"/>
      <c r="EG9" s="175" t="s">
        <v>1253</v>
      </c>
      <c r="EH9" s="175"/>
      <c r="EI9" s="175" t="s">
        <v>1254</v>
      </c>
      <c r="EJ9" s="175"/>
      <c r="EK9" s="175" t="s">
        <v>1255</v>
      </c>
      <c r="EL9" s="175"/>
      <c r="EM9" s="175" t="s">
        <v>1256</v>
      </c>
      <c r="EN9" s="175"/>
      <c r="EO9" s="175" t="s">
        <v>1257</v>
      </c>
      <c r="EP9" s="175"/>
      <c r="EQ9" s="175" t="s">
        <v>1258</v>
      </c>
      <c r="ER9" s="175"/>
      <c r="ES9" s="373"/>
      <c r="ET9" s="365"/>
      <c r="EU9" s="175" t="s">
        <v>1259</v>
      </c>
      <c r="EV9" s="175"/>
      <c r="EW9" s="175" t="s">
        <v>1260</v>
      </c>
      <c r="EX9" s="175"/>
      <c r="EY9" s="175" t="s">
        <v>1261</v>
      </c>
      <c r="EZ9" s="175"/>
      <c r="FA9" s="175" t="s">
        <v>1262</v>
      </c>
      <c r="FB9" s="175"/>
      <c r="FC9" s="373"/>
      <c r="FD9" s="365"/>
      <c r="FE9" s="175" t="s">
        <v>1263</v>
      </c>
      <c r="FF9" s="175"/>
      <c r="FG9" s="175" t="s">
        <v>1264</v>
      </c>
      <c r="FH9" s="175"/>
      <c r="FI9" s="175" t="s">
        <v>1265</v>
      </c>
      <c r="FJ9" s="175"/>
      <c r="FK9" s="373"/>
      <c r="FL9" s="365"/>
      <c r="FM9" s="175" t="s">
        <v>1266</v>
      </c>
      <c r="FN9" s="175"/>
      <c r="FO9" s="373"/>
      <c r="FP9" s="365"/>
      <c r="FQ9" s="175" t="s">
        <v>1267</v>
      </c>
      <c r="FR9" s="175"/>
      <c r="FS9" s="175" t="s">
        <v>1268</v>
      </c>
      <c r="FT9" s="175"/>
      <c r="FU9" s="175" t="s">
        <v>1269</v>
      </c>
      <c r="FV9" s="175"/>
      <c r="FW9" s="175" t="s">
        <v>1270</v>
      </c>
      <c r="FX9" s="175"/>
      <c r="FY9" s="175" t="s">
        <v>1271</v>
      </c>
      <c r="FZ9" s="175"/>
      <c r="GA9" s="175" t="s">
        <v>1272</v>
      </c>
      <c r="GB9" s="175"/>
      <c r="GC9" s="175" t="s">
        <v>1273</v>
      </c>
      <c r="GD9" s="175"/>
      <c r="GE9" s="175" t="s">
        <v>1274</v>
      </c>
      <c r="GF9" s="175"/>
      <c r="GG9" s="175" t="s">
        <v>1275</v>
      </c>
      <c r="GH9" s="175"/>
      <c r="GI9" s="175" t="s">
        <v>1276</v>
      </c>
      <c r="GJ9" s="175"/>
      <c r="GK9" s="175" t="s">
        <v>1277</v>
      </c>
      <c r="GL9" s="175"/>
      <c r="GM9" s="373"/>
      <c r="GN9" s="365"/>
      <c r="GO9" s="175" t="s">
        <v>1278</v>
      </c>
      <c r="GP9" s="175"/>
      <c r="GQ9" s="175" t="s">
        <v>1279</v>
      </c>
      <c r="GR9" s="175"/>
      <c r="GS9" s="373"/>
      <c r="GT9" s="365"/>
      <c r="GU9" s="175" t="s">
        <v>1280</v>
      </c>
      <c r="GV9" s="175"/>
      <c r="GW9" s="175" t="s">
        <v>1281</v>
      </c>
      <c r="GX9" s="175"/>
      <c r="GY9" s="175" t="s">
        <v>1282</v>
      </c>
      <c r="GZ9" s="175"/>
      <c r="HA9" s="175" t="s">
        <v>1283</v>
      </c>
      <c r="HB9" s="175"/>
      <c r="HC9" s="373"/>
      <c r="HD9" s="365"/>
      <c r="HE9" s="175" t="s">
        <v>1284</v>
      </c>
      <c r="HF9" s="175"/>
      <c r="HG9" s="175" t="s">
        <v>1285</v>
      </c>
      <c r="HH9" s="175"/>
      <c r="HI9" s="175" t="s">
        <v>1286</v>
      </c>
      <c r="HJ9" s="175"/>
      <c r="HK9" s="373"/>
      <c r="HL9" s="365"/>
      <c r="HM9" s="175" t="s">
        <v>1287</v>
      </c>
      <c r="HN9" s="175"/>
      <c r="HO9" s="373"/>
      <c r="HP9" s="365"/>
      <c r="HQ9" s="175" t="s">
        <v>1288</v>
      </c>
      <c r="HR9" s="175"/>
      <c r="HS9" s="175" t="s">
        <v>1289</v>
      </c>
      <c r="HT9" s="175"/>
      <c r="HU9" s="175" t="s">
        <v>1290</v>
      </c>
      <c r="HV9" s="175"/>
      <c r="HW9" s="373"/>
      <c r="HX9" s="365"/>
      <c r="HY9" s="175" t="s">
        <v>1291</v>
      </c>
      <c r="HZ9" s="175"/>
      <c r="IA9" s="175" t="s">
        <v>1292</v>
      </c>
      <c r="IB9" s="175"/>
      <c r="IC9" s="373"/>
      <c r="ID9" s="365"/>
      <c r="IE9" s="379"/>
      <c r="IF9" s="379"/>
    </row>
    <row r="10" spans="1:240" ht="35.4" customHeight="1" x14ac:dyDescent="0.25">
      <c r="A10" s="375"/>
      <c r="B10" s="377"/>
      <c r="C10" s="191" t="s">
        <v>902</v>
      </c>
      <c r="D10" s="185" t="s">
        <v>901</v>
      </c>
      <c r="E10" s="191" t="s">
        <v>902</v>
      </c>
      <c r="F10" s="185" t="s">
        <v>901</v>
      </c>
      <c r="G10" s="191" t="s">
        <v>902</v>
      </c>
      <c r="H10" s="185" t="s">
        <v>901</v>
      </c>
      <c r="I10" s="191" t="s">
        <v>902</v>
      </c>
      <c r="J10" s="185" t="s">
        <v>901</v>
      </c>
      <c r="K10" s="191" t="s">
        <v>902</v>
      </c>
      <c r="L10" s="185" t="s">
        <v>901</v>
      </c>
      <c r="M10" s="373"/>
      <c r="N10" s="365"/>
      <c r="O10" s="191" t="s">
        <v>902</v>
      </c>
      <c r="P10" s="185" t="s">
        <v>901</v>
      </c>
      <c r="Q10" s="191" t="s">
        <v>902</v>
      </c>
      <c r="R10" s="185" t="s">
        <v>901</v>
      </c>
      <c r="S10" s="191" t="s">
        <v>902</v>
      </c>
      <c r="T10" s="185" t="s">
        <v>901</v>
      </c>
      <c r="U10" s="191" t="s">
        <v>902</v>
      </c>
      <c r="V10" s="185" t="s">
        <v>901</v>
      </c>
      <c r="W10" s="191" t="s">
        <v>902</v>
      </c>
      <c r="X10" s="185" t="s">
        <v>901</v>
      </c>
      <c r="Y10" s="191" t="s">
        <v>902</v>
      </c>
      <c r="Z10" s="185" t="s">
        <v>901</v>
      </c>
      <c r="AA10" s="191" t="s">
        <v>902</v>
      </c>
      <c r="AB10" s="185" t="s">
        <v>901</v>
      </c>
      <c r="AC10" s="191" t="s">
        <v>902</v>
      </c>
      <c r="AD10" s="185" t="s">
        <v>901</v>
      </c>
      <c r="AE10" s="191" t="s">
        <v>902</v>
      </c>
      <c r="AF10" s="185" t="s">
        <v>901</v>
      </c>
      <c r="AG10" s="373"/>
      <c r="AH10" s="365"/>
      <c r="AI10" s="191" t="s">
        <v>902</v>
      </c>
      <c r="AJ10" s="185" t="s">
        <v>901</v>
      </c>
      <c r="AK10" s="373"/>
      <c r="AL10" s="365"/>
      <c r="AM10" s="191" t="s">
        <v>902</v>
      </c>
      <c r="AN10" s="185" t="s">
        <v>901</v>
      </c>
      <c r="AO10" s="191" t="s">
        <v>902</v>
      </c>
      <c r="AP10" s="185" t="s">
        <v>901</v>
      </c>
      <c r="AQ10" s="191" t="s">
        <v>902</v>
      </c>
      <c r="AR10" s="185" t="s">
        <v>901</v>
      </c>
      <c r="AS10" s="191" t="s">
        <v>902</v>
      </c>
      <c r="AT10" s="185" t="s">
        <v>901</v>
      </c>
      <c r="AU10" s="191" t="s">
        <v>902</v>
      </c>
      <c r="AV10" s="185" t="s">
        <v>901</v>
      </c>
      <c r="AW10" s="191" t="s">
        <v>902</v>
      </c>
      <c r="AX10" s="185" t="s">
        <v>901</v>
      </c>
      <c r="AY10" s="191" t="s">
        <v>902</v>
      </c>
      <c r="AZ10" s="185" t="s">
        <v>901</v>
      </c>
      <c r="BA10" s="191" t="s">
        <v>902</v>
      </c>
      <c r="BB10" s="185" t="s">
        <v>901</v>
      </c>
      <c r="BC10" s="191" t="s">
        <v>902</v>
      </c>
      <c r="BD10" s="185" t="s">
        <v>901</v>
      </c>
      <c r="BE10" s="373"/>
      <c r="BF10" s="365"/>
      <c r="BG10" s="191" t="s">
        <v>902</v>
      </c>
      <c r="BH10" s="185" t="s">
        <v>901</v>
      </c>
      <c r="BI10" s="191" t="s">
        <v>902</v>
      </c>
      <c r="BJ10" s="185" t="s">
        <v>901</v>
      </c>
      <c r="BK10" s="191" t="s">
        <v>902</v>
      </c>
      <c r="BL10" s="185" t="s">
        <v>901</v>
      </c>
      <c r="BM10" s="373"/>
      <c r="BN10" s="365"/>
      <c r="BO10" s="191" t="s">
        <v>902</v>
      </c>
      <c r="BP10" s="185" t="s">
        <v>901</v>
      </c>
      <c r="BQ10" s="191" t="s">
        <v>902</v>
      </c>
      <c r="BR10" s="185" t="s">
        <v>901</v>
      </c>
      <c r="BS10" s="191" t="s">
        <v>902</v>
      </c>
      <c r="BT10" s="185" t="s">
        <v>901</v>
      </c>
      <c r="BU10" s="191" t="s">
        <v>902</v>
      </c>
      <c r="BV10" s="185" t="s">
        <v>901</v>
      </c>
      <c r="BW10" s="191" t="s">
        <v>902</v>
      </c>
      <c r="BX10" s="185" t="s">
        <v>901</v>
      </c>
      <c r="BY10" s="191" t="s">
        <v>902</v>
      </c>
      <c r="BZ10" s="185" t="s">
        <v>901</v>
      </c>
      <c r="CA10" s="191" t="s">
        <v>902</v>
      </c>
      <c r="CB10" s="185" t="s">
        <v>901</v>
      </c>
      <c r="CC10" s="191" t="s">
        <v>902</v>
      </c>
      <c r="CD10" s="185" t="s">
        <v>901</v>
      </c>
      <c r="CE10" s="191" t="s">
        <v>902</v>
      </c>
      <c r="CF10" s="185" t="s">
        <v>901</v>
      </c>
      <c r="CG10" s="191" t="s">
        <v>902</v>
      </c>
      <c r="CH10" s="185" t="s">
        <v>901</v>
      </c>
      <c r="CI10" s="191" t="s">
        <v>902</v>
      </c>
      <c r="CJ10" s="185" t="s">
        <v>901</v>
      </c>
      <c r="CK10" s="373"/>
      <c r="CL10" s="365"/>
      <c r="CM10" s="191" t="s">
        <v>902</v>
      </c>
      <c r="CN10" s="185" t="s">
        <v>901</v>
      </c>
      <c r="CO10" s="191" t="s">
        <v>902</v>
      </c>
      <c r="CP10" s="185" t="s">
        <v>901</v>
      </c>
      <c r="CQ10" s="373"/>
      <c r="CR10" s="365"/>
      <c r="CS10" s="191" t="s">
        <v>902</v>
      </c>
      <c r="CT10" s="185" t="s">
        <v>901</v>
      </c>
      <c r="CU10" s="191" t="s">
        <v>902</v>
      </c>
      <c r="CV10" s="185" t="s">
        <v>901</v>
      </c>
      <c r="CW10" s="191" t="s">
        <v>902</v>
      </c>
      <c r="CX10" s="185" t="s">
        <v>901</v>
      </c>
      <c r="CY10" s="373"/>
      <c r="CZ10" s="365"/>
      <c r="DA10" s="191" t="s">
        <v>902</v>
      </c>
      <c r="DB10" s="185" t="s">
        <v>901</v>
      </c>
      <c r="DC10" s="191" t="s">
        <v>902</v>
      </c>
      <c r="DD10" s="185" t="s">
        <v>901</v>
      </c>
      <c r="DE10" s="191" t="s">
        <v>902</v>
      </c>
      <c r="DF10" s="185" t="s">
        <v>901</v>
      </c>
      <c r="DG10" s="373"/>
      <c r="DH10" s="365"/>
      <c r="DI10" s="191" t="s">
        <v>902</v>
      </c>
      <c r="DJ10" s="185" t="s">
        <v>901</v>
      </c>
      <c r="DK10" s="191" t="s">
        <v>902</v>
      </c>
      <c r="DL10" s="185" t="s">
        <v>901</v>
      </c>
      <c r="DM10" s="191" t="s">
        <v>902</v>
      </c>
      <c r="DN10" s="185" t="s">
        <v>901</v>
      </c>
      <c r="DO10" s="373"/>
      <c r="DP10" s="365"/>
      <c r="DQ10" s="191" t="s">
        <v>902</v>
      </c>
      <c r="DR10" s="185" t="s">
        <v>901</v>
      </c>
      <c r="DS10" s="191" t="s">
        <v>902</v>
      </c>
      <c r="DT10" s="185" t="s">
        <v>901</v>
      </c>
      <c r="DU10" s="191" t="s">
        <v>902</v>
      </c>
      <c r="DV10" s="185" t="s">
        <v>901</v>
      </c>
      <c r="DW10" s="191" t="s">
        <v>902</v>
      </c>
      <c r="DX10" s="185" t="s">
        <v>901</v>
      </c>
      <c r="DY10" s="191" t="s">
        <v>902</v>
      </c>
      <c r="DZ10" s="185" t="s">
        <v>901</v>
      </c>
      <c r="EA10" s="191" t="s">
        <v>902</v>
      </c>
      <c r="EB10" s="185" t="s">
        <v>901</v>
      </c>
      <c r="EC10" s="191" t="s">
        <v>902</v>
      </c>
      <c r="ED10" s="185" t="s">
        <v>901</v>
      </c>
      <c r="EE10" s="191" t="s">
        <v>902</v>
      </c>
      <c r="EF10" s="185" t="s">
        <v>901</v>
      </c>
      <c r="EG10" s="191" t="s">
        <v>902</v>
      </c>
      <c r="EH10" s="185" t="s">
        <v>901</v>
      </c>
      <c r="EI10" s="191" t="s">
        <v>902</v>
      </c>
      <c r="EJ10" s="185" t="s">
        <v>901</v>
      </c>
      <c r="EK10" s="191" t="s">
        <v>902</v>
      </c>
      <c r="EL10" s="185" t="s">
        <v>901</v>
      </c>
      <c r="EM10" s="191" t="s">
        <v>902</v>
      </c>
      <c r="EN10" s="185" t="s">
        <v>901</v>
      </c>
      <c r="EO10" s="191" t="s">
        <v>902</v>
      </c>
      <c r="EP10" s="185" t="s">
        <v>901</v>
      </c>
      <c r="EQ10" s="191" t="s">
        <v>902</v>
      </c>
      <c r="ER10" s="185" t="s">
        <v>901</v>
      </c>
      <c r="ES10" s="373"/>
      <c r="ET10" s="365"/>
      <c r="EU10" s="191" t="s">
        <v>902</v>
      </c>
      <c r="EV10" s="185" t="s">
        <v>901</v>
      </c>
      <c r="EW10" s="191" t="s">
        <v>902</v>
      </c>
      <c r="EX10" s="185" t="s">
        <v>901</v>
      </c>
      <c r="EY10" s="191" t="s">
        <v>902</v>
      </c>
      <c r="EZ10" s="185" t="s">
        <v>901</v>
      </c>
      <c r="FA10" s="191" t="s">
        <v>902</v>
      </c>
      <c r="FB10" s="185" t="s">
        <v>901</v>
      </c>
      <c r="FC10" s="373"/>
      <c r="FD10" s="365"/>
      <c r="FE10" s="191" t="s">
        <v>902</v>
      </c>
      <c r="FF10" s="185" t="s">
        <v>901</v>
      </c>
      <c r="FG10" s="191" t="s">
        <v>902</v>
      </c>
      <c r="FH10" s="185" t="s">
        <v>901</v>
      </c>
      <c r="FI10" s="191" t="s">
        <v>902</v>
      </c>
      <c r="FJ10" s="185" t="s">
        <v>901</v>
      </c>
      <c r="FK10" s="373"/>
      <c r="FL10" s="365"/>
      <c r="FM10" s="191" t="s">
        <v>902</v>
      </c>
      <c r="FN10" s="185" t="s">
        <v>901</v>
      </c>
      <c r="FO10" s="373"/>
      <c r="FP10" s="365"/>
      <c r="FQ10" s="191" t="s">
        <v>902</v>
      </c>
      <c r="FR10" s="185" t="s">
        <v>901</v>
      </c>
      <c r="FS10" s="191" t="s">
        <v>902</v>
      </c>
      <c r="FT10" s="185" t="s">
        <v>901</v>
      </c>
      <c r="FU10" s="191" t="s">
        <v>902</v>
      </c>
      <c r="FV10" s="185" t="s">
        <v>901</v>
      </c>
      <c r="FW10" s="191" t="s">
        <v>902</v>
      </c>
      <c r="FX10" s="185" t="s">
        <v>901</v>
      </c>
      <c r="FY10" s="191" t="s">
        <v>902</v>
      </c>
      <c r="FZ10" s="185" t="s">
        <v>901</v>
      </c>
      <c r="GA10" s="191" t="s">
        <v>902</v>
      </c>
      <c r="GB10" s="185" t="s">
        <v>901</v>
      </c>
      <c r="GC10" s="191" t="s">
        <v>902</v>
      </c>
      <c r="GD10" s="185" t="s">
        <v>901</v>
      </c>
      <c r="GE10" s="191" t="s">
        <v>902</v>
      </c>
      <c r="GF10" s="185" t="s">
        <v>901</v>
      </c>
      <c r="GG10" s="191" t="s">
        <v>902</v>
      </c>
      <c r="GH10" s="185" t="s">
        <v>901</v>
      </c>
      <c r="GI10" s="191" t="s">
        <v>902</v>
      </c>
      <c r="GJ10" s="185" t="s">
        <v>901</v>
      </c>
      <c r="GK10" s="191" t="s">
        <v>902</v>
      </c>
      <c r="GL10" s="185" t="s">
        <v>901</v>
      </c>
      <c r="GM10" s="373"/>
      <c r="GN10" s="365"/>
      <c r="GO10" s="191" t="s">
        <v>902</v>
      </c>
      <c r="GP10" s="185" t="s">
        <v>901</v>
      </c>
      <c r="GQ10" s="191" t="s">
        <v>902</v>
      </c>
      <c r="GR10" s="185" t="s">
        <v>901</v>
      </c>
      <c r="GS10" s="373"/>
      <c r="GT10" s="365"/>
      <c r="GU10" s="191" t="s">
        <v>902</v>
      </c>
      <c r="GV10" s="185" t="s">
        <v>901</v>
      </c>
      <c r="GW10" s="191" t="s">
        <v>902</v>
      </c>
      <c r="GX10" s="185" t="s">
        <v>901</v>
      </c>
      <c r="GY10" s="191" t="s">
        <v>902</v>
      </c>
      <c r="GZ10" s="185" t="s">
        <v>901</v>
      </c>
      <c r="HA10" s="191" t="s">
        <v>902</v>
      </c>
      <c r="HB10" s="185" t="s">
        <v>901</v>
      </c>
      <c r="HC10" s="373"/>
      <c r="HD10" s="365"/>
      <c r="HE10" s="191" t="s">
        <v>902</v>
      </c>
      <c r="HF10" s="185" t="s">
        <v>901</v>
      </c>
      <c r="HG10" s="191" t="s">
        <v>902</v>
      </c>
      <c r="HH10" s="185" t="s">
        <v>901</v>
      </c>
      <c r="HI10" s="191" t="s">
        <v>902</v>
      </c>
      <c r="HJ10" s="185" t="s">
        <v>901</v>
      </c>
      <c r="HK10" s="373"/>
      <c r="HL10" s="365"/>
      <c r="HM10" s="191" t="s">
        <v>902</v>
      </c>
      <c r="HN10" s="185" t="s">
        <v>901</v>
      </c>
      <c r="HO10" s="373"/>
      <c r="HP10" s="365"/>
      <c r="HQ10" s="191" t="s">
        <v>902</v>
      </c>
      <c r="HR10" s="185" t="s">
        <v>901</v>
      </c>
      <c r="HS10" s="191" t="s">
        <v>902</v>
      </c>
      <c r="HT10" s="185" t="s">
        <v>901</v>
      </c>
      <c r="HU10" s="191" t="s">
        <v>902</v>
      </c>
      <c r="HV10" s="185" t="s">
        <v>901</v>
      </c>
      <c r="HW10" s="373"/>
      <c r="HX10" s="365"/>
      <c r="HY10" s="191" t="s">
        <v>902</v>
      </c>
      <c r="HZ10" s="185" t="s">
        <v>901</v>
      </c>
      <c r="IA10" s="191" t="s">
        <v>902</v>
      </c>
      <c r="IB10" s="185" t="s">
        <v>901</v>
      </c>
      <c r="IC10" s="373"/>
      <c r="ID10" s="365"/>
      <c r="IE10" s="379"/>
      <c r="IF10" s="379"/>
    </row>
    <row r="11" spans="1:240" ht="17.399999999999999" customHeight="1" x14ac:dyDescent="0.25">
      <c r="A11" s="196" t="s">
        <v>35</v>
      </c>
      <c r="B11" s="197" t="s">
        <v>1294</v>
      </c>
      <c r="C11" s="198"/>
      <c r="D11" s="198"/>
      <c r="E11" s="198">
        <v>0.314884</v>
      </c>
      <c r="F11" s="198">
        <v>5.6449999999999998E-3</v>
      </c>
      <c r="G11" s="198">
        <v>0.53904399999999997</v>
      </c>
      <c r="H11" s="198">
        <v>4.8708000000000001E-2</v>
      </c>
      <c r="I11" s="198">
        <v>46.959614999999999</v>
      </c>
      <c r="J11" s="198">
        <v>5.699522</v>
      </c>
      <c r="K11" s="198">
        <v>0.132609</v>
      </c>
      <c r="L11" s="198">
        <v>5.9290000000000002E-3</v>
      </c>
      <c r="M11" s="198">
        <v>47.946151999999998</v>
      </c>
      <c r="N11" s="198">
        <v>5.7598039999999999</v>
      </c>
      <c r="O11" s="198">
        <v>27.604665000000001</v>
      </c>
      <c r="P11" s="198">
        <v>4.3292130000000002</v>
      </c>
      <c r="Q11" s="198">
        <v>318.22037499999999</v>
      </c>
      <c r="R11" s="198">
        <v>119.28876</v>
      </c>
      <c r="S11" s="198">
        <v>150.84416999999999</v>
      </c>
      <c r="T11" s="198">
        <v>34.552508000000003</v>
      </c>
      <c r="U11" s="198">
        <v>218.27152899999999</v>
      </c>
      <c r="V11" s="198">
        <v>44.289611000000001</v>
      </c>
      <c r="W11" s="198">
        <v>12.877988999999999</v>
      </c>
      <c r="X11" s="198">
        <v>3.6058210000000002</v>
      </c>
      <c r="Y11" s="198">
        <v>34.951855000000002</v>
      </c>
      <c r="Z11" s="198">
        <v>6.317666</v>
      </c>
      <c r="AA11" s="198">
        <v>205.416405</v>
      </c>
      <c r="AB11" s="198">
        <v>23.773913</v>
      </c>
      <c r="AC11" s="198">
        <v>14.810923000000001</v>
      </c>
      <c r="AD11" s="198">
        <v>0.55186100000000005</v>
      </c>
      <c r="AE11" s="198">
        <v>0.77607000000000004</v>
      </c>
      <c r="AF11" s="198">
        <v>0.303759</v>
      </c>
      <c r="AG11" s="198">
        <v>983.77398100000005</v>
      </c>
      <c r="AH11" s="198">
        <v>237.01311200000001</v>
      </c>
      <c r="AI11" s="198">
        <v>8.9754989999999992</v>
      </c>
      <c r="AJ11" s="198">
        <v>0.82577500000000004</v>
      </c>
      <c r="AK11" s="198">
        <v>8.9754989999999992</v>
      </c>
      <c r="AL11" s="198">
        <v>0.82577500000000004</v>
      </c>
      <c r="AM11" s="198">
        <v>1.749525</v>
      </c>
      <c r="AN11" s="198">
        <v>0.124637</v>
      </c>
      <c r="AO11" s="198">
        <v>128.49750700000001</v>
      </c>
      <c r="AP11" s="198">
        <v>11.255834</v>
      </c>
      <c r="AQ11" s="198">
        <v>61.672004000000001</v>
      </c>
      <c r="AR11" s="198">
        <v>3.5793349999999999</v>
      </c>
      <c r="AS11" s="198">
        <v>59.868614999999998</v>
      </c>
      <c r="AT11" s="198">
        <v>6.8931339999999999</v>
      </c>
      <c r="AU11" s="198">
        <v>618.74419699999999</v>
      </c>
      <c r="AV11" s="198">
        <v>110.676537</v>
      </c>
      <c r="AW11" s="198">
        <v>114.25830999999999</v>
      </c>
      <c r="AX11" s="198">
        <v>12.332618999999999</v>
      </c>
      <c r="AY11" s="198">
        <v>6.377351</v>
      </c>
      <c r="AZ11" s="198">
        <v>1.411599</v>
      </c>
      <c r="BA11" s="198">
        <v>58.080686</v>
      </c>
      <c r="BB11" s="198">
        <v>10.36659</v>
      </c>
      <c r="BC11" s="198">
        <v>33.497985</v>
      </c>
      <c r="BD11" s="198">
        <v>1.8685989999999999</v>
      </c>
      <c r="BE11" s="198">
        <v>1082.7461800000001</v>
      </c>
      <c r="BF11" s="198">
        <v>158.50888399999999</v>
      </c>
      <c r="BG11" s="198">
        <v>294.75906900000001</v>
      </c>
      <c r="BH11" s="198">
        <v>284.00537400000002</v>
      </c>
      <c r="BI11" s="198">
        <v>63.817369999999997</v>
      </c>
      <c r="BJ11" s="198">
        <v>255.740184</v>
      </c>
      <c r="BK11" s="198">
        <v>422.57987200000002</v>
      </c>
      <c r="BL11" s="198">
        <v>161.440122</v>
      </c>
      <c r="BM11" s="198">
        <v>781.15631099999996</v>
      </c>
      <c r="BN11" s="198">
        <v>701.18568000000005</v>
      </c>
      <c r="BO11" s="198">
        <v>1381.9001989999999</v>
      </c>
      <c r="BP11" s="198">
        <v>1049.7363929999999</v>
      </c>
      <c r="BQ11" s="198">
        <v>2345.6427429999999</v>
      </c>
      <c r="BR11" s="198">
        <v>493.41622100000001</v>
      </c>
      <c r="BS11" s="198">
        <v>329.967063</v>
      </c>
      <c r="BT11" s="198">
        <v>6.8968829999999999</v>
      </c>
      <c r="BU11" s="198">
        <v>62.364677999999998</v>
      </c>
      <c r="BV11" s="198">
        <v>26.347902999999999</v>
      </c>
      <c r="BW11" s="198">
        <v>789.90335500000003</v>
      </c>
      <c r="BX11" s="198">
        <v>141.11908299999999</v>
      </c>
      <c r="BY11" s="198">
        <v>479.09309000000002</v>
      </c>
      <c r="BZ11" s="198">
        <v>31.176091</v>
      </c>
      <c r="CA11" s="198">
        <v>337.725705</v>
      </c>
      <c r="CB11" s="198">
        <v>83.162197000000006</v>
      </c>
      <c r="CC11" s="198">
        <v>72.498486999999997</v>
      </c>
      <c r="CD11" s="198">
        <v>10.285138</v>
      </c>
      <c r="CE11" s="198">
        <v>5.407222</v>
      </c>
      <c r="CF11" s="198">
        <v>0.55683300000000002</v>
      </c>
      <c r="CG11" s="198">
        <v>17.534077</v>
      </c>
      <c r="CH11" s="198">
        <v>1.15829</v>
      </c>
      <c r="CI11" s="198">
        <v>672.814167</v>
      </c>
      <c r="CJ11" s="198">
        <v>93.182311999999996</v>
      </c>
      <c r="CK11" s="198">
        <v>6494.850786</v>
      </c>
      <c r="CL11" s="198">
        <v>1937.0373440000001</v>
      </c>
      <c r="CM11" s="198">
        <v>6235.6457220000002</v>
      </c>
      <c r="CN11" s="198">
        <v>893.65288799999996</v>
      </c>
      <c r="CO11" s="198">
        <v>3922.3357470000001</v>
      </c>
      <c r="CP11" s="198">
        <v>449.945448</v>
      </c>
      <c r="CQ11" s="198">
        <v>10157.981469</v>
      </c>
      <c r="CR11" s="198">
        <v>1343.598336</v>
      </c>
      <c r="CS11" s="198">
        <v>2.98631</v>
      </c>
      <c r="CT11" s="198">
        <v>0.41515400000000002</v>
      </c>
      <c r="CU11" s="198">
        <v>1535.160288</v>
      </c>
      <c r="CV11" s="198">
        <v>80.508082000000002</v>
      </c>
      <c r="CW11" s="198">
        <v>1.361113</v>
      </c>
      <c r="CX11" s="198">
        <v>6.9069000000000005E-2</v>
      </c>
      <c r="CY11" s="198">
        <v>1539.507711</v>
      </c>
      <c r="CZ11" s="198">
        <v>80.992305000000002</v>
      </c>
      <c r="DA11" s="198">
        <v>1517.191325</v>
      </c>
      <c r="DB11" s="198">
        <v>725.47928300000001</v>
      </c>
      <c r="DC11" s="198">
        <v>39.747653999999997</v>
      </c>
      <c r="DD11" s="198">
        <v>5.397354</v>
      </c>
      <c r="DE11" s="198">
        <v>112.240036</v>
      </c>
      <c r="DF11" s="198">
        <v>11.394975000000001</v>
      </c>
      <c r="DG11" s="198">
        <v>1669.1790149999999</v>
      </c>
      <c r="DH11" s="198">
        <v>742.271612</v>
      </c>
      <c r="DI11" s="198">
        <v>5.3037010000000002</v>
      </c>
      <c r="DJ11" s="198">
        <v>1.4197120000000001</v>
      </c>
      <c r="DK11" s="198">
        <v>2138.1102719999999</v>
      </c>
      <c r="DL11" s="198">
        <v>381.75293199999999</v>
      </c>
      <c r="DM11" s="198">
        <v>104.440926</v>
      </c>
      <c r="DN11" s="198">
        <v>6.8018270000000003</v>
      </c>
      <c r="DO11" s="198">
        <v>2247.8548989999999</v>
      </c>
      <c r="DP11" s="198">
        <v>389.97447099999999</v>
      </c>
      <c r="DQ11" s="198">
        <v>3.8246899999999999</v>
      </c>
      <c r="DR11" s="198">
        <v>0.482709</v>
      </c>
      <c r="DS11" s="198">
        <v>4.0661480000000001</v>
      </c>
      <c r="DT11" s="198">
        <v>0.36953000000000003</v>
      </c>
      <c r="DU11" s="198">
        <v>20.726109000000001</v>
      </c>
      <c r="DV11" s="198">
        <v>2.2140399999999998</v>
      </c>
      <c r="DW11" s="198">
        <v>2.0607440000000001</v>
      </c>
      <c r="DX11" s="198">
        <v>0.19472400000000001</v>
      </c>
      <c r="DY11" s="198">
        <v>1093.4936789999999</v>
      </c>
      <c r="DZ11" s="198">
        <v>138.088311</v>
      </c>
      <c r="EA11" s="198">
        <v>399.589652</v>
      </c>
      <c r="EB11" s="198">
        <v>44.726576999999999</v>
      </c>
      <c r="EC11" s="198">
        <v>283.05010499999997</v>
      </c>
      <c r="ED11" s="198">
        <v>36.079391000000001</v>
      </c>
      <c r="EE11" s="198">
        <v>293.605481</v>
      </c>
      <c r="EF11" s="198">
        <v>63.831837999999998</v>
      </c>
      <c r="EG11" s="198">
        <v>81.968447999999995</v>
      </c>
      <c r="EH11" s="198">
        <v>7.5460209999999996</v>
      </c>
      <c r="EI11" s="198">
        <v>140.253525</v>
      </c>
      <c r="EJ11" s="198">
        <v>15.49245</v>
      </c>
      <c r="EK11" s="198">
        <v>385.28589199999999</v>
      </c>
      <c r="EL11" s="198">
        <v>55.806054000000003</v>
      </c>
      <c r="EM11" s="198">
        <v>3122.366078</v>
      </c>
      <c r="EN11" s="198">
        <v>88.988456999999997</v>
      </c>
      <c r="EO11" s="198">
        <v>4357.1988549999996</v>
      </c>
      <c r="EP11" s="198">
        <v>108.74216800000001</v>
      </c>
      <c r="EQ11" s="198">
        <v>719.65925700000003</v>
      </c>
      <c r="ER11" s="198">
        <v>81.115667000000002</v>
      </c>
      <c r="ES11" s="198">
        <v>10907.148663</v>
      </c>
      <c r="ET11" s="198">
        <v>643.67793700000004</v>
      </c>
      <c r="EU11" s="198">
        <v>2162.0736569999999</v>
      </c>
      <c r="EV11" s="198">
        <v>68.368906999999993</v>
      </c>
      <c r="EW11" s="198">
        <v>232.236333</v>
      </c>
      <c r="EX11" s="198">
        <v>11.466277</v>
      </c>
      <c r="EY11" s="198">
        <v>41.502518999999999</v>
      </c>
      <c r="EZ11" s="198">
        <v>3.6832769999999999</v>
      </c>
      <c r="FA11" s="198">
        <v>177.65935200000001</v>
      </c>
      <c r="FB11" s="198">
        <v>10.163059000000001</v>
      </c>
      <c r="FC11" s="198">
        <v>2613.471861</v>
      </c>
      <c r="FD11" s="198">
        <v>93.681520000000006</v>
      </c>
      <c r="FE11" s="198">
        <v>759.26104199999997</v>
      </c>
      <c r="FF11" s="198">
        <v>255.95033799999999</v>
      </c>
      <c r="FG11" s="198">
        <v>980.81665899999996</v>
      </c>
      <c r="FH11" s="198">
        <v>228.42311699999999</v>
      </c>
      <c r="FI11" s="198">
        <v>1547.311917</v>
      </c>
      <c r="FJ11" s="198">
        <v>313.609444</v>
      </c>
      <c r="FK11" s="198">
        <v>3287.3896180000002</v>
      </c>
      <c r="FL11" s="198">
        <v>797.98289899999997</v>
      </c>
      <c r="FM11" s="198">
        <v>1535.83204</v>
      </c>
      <c r="FN11" s="198">
        <v>11.729132</v>
      </c>
      <c r="FO11" s="198">
        <v>1535.83204</v>
      </c>
      <c r="FP11" s="198">
        <v>11.729132</v>
      </c>
      <c r="FQ11" s="198">
        <v>10624.941978999999</v>
      </c>
      <c r="FR11" s="198">
        <v>3976.333419</v>
      </c>
      <c r="FS11" s="198">
        <v>7822.2589909999997</v>
      </c>
      <c r="FT11" s="198">
        <v>1382.4595400000001</v>
      </c>
      <c r="FU11" s="198">
        <v>883.56879300000003</v>
      </c>
      <c r="FV11" s="198">
        <v>40.145598</v>
      </c>
      <c r="FW11" s="198">
        <v>144.483632</v>
      </c>
      <c r="FX11" s="198">
        <v>9.8012289999999993</v>
      </c>
      <c r="FY11" s="198">
        <v>1932.3740270000001</v>
      </c>
      <c r="FZ11" s="198">
        <v>158.15141800000001</v>
      </c>
      <c r="GA11" s="198">
        <v>7.363289</v>
      </c>
      <c r="GB11" s="198">
        <v>1.771542</v>
      </c>
      <c r="GC11" s="198">
        <v>241.39993799999999</v>
      </c>
      <c r="GD11" s="198">
        <v>79.780241000000004</v>
      </c>
      <c r="GE11" s="198">
        <v>21.146934000000002</v>
      </c>
      <c r="GF11" s="198">
        <v>2.0777519999999998</v>
      </c>
      <c r="GG11" s="198">
        <v>197.231594</v>
      </c>
      <c r="GH11" s="198">
        <v>35.505969</v>
      </c>
      <c r="GI11" s="198">
        <v>894.25432899999998</v>
      </c>
      <c r="GJ11" s="198">
        <v>56.883671999999997</v>
      </c>
      <c r="GK11" s="198">
        <v>1561.3918610000001</v>
      </c>
      <c r="GL11" s="198">
        <v>167.20460399999999</v>
      </c>
      <c r="GM11" s="198">
        <v>24330.415367000001</v>
      </c>
      <c r="GN11" s="198">
        <v>5910.1149839999998</v>
      </c>
      <c r="GO11" s="198">
        <v>37539.740190999997</v>
      </c>
      <c r="GP11" s="198">
        <v>1538.0526110000001</v>
      </c>
      <c r="GQ11" s="198">
        <v>53986.340158999999</v>
      </c>
      <c r="GR11" s="198">
        <v>1210.932945</v>
      </c>
      <c r="GS11" s="198">
        <v>91526.080350000004</v>
      </c>
      <c r="GT11" s="198">
        <v>2748.9855560000001</v>
      </c>
      <c r="GU11" s="198">
        <v>802.07631000000003</v>
      </c>
      <c r="GV11" s="198">
        <v>286.691799</v>
      </c>
      <c r="GW11" s="198">
        <v>22160.447766000001</v>
      </c>
      <c r="GX11" s="198">
        <v>885.72636999999997</v>
      </c>
      <c r="GY11" s="198">
        <v>124.34284700000001</v>
      </c>
      <c r="GZ11" s="198">
        <v>0.118384</v>
      </c>
      <c r="HA11" s="198">
        <v>4449.3387309999998</v>
      </c>
      <c r="HB11" s="198">
        <v>114.372619</v>
      </c>
      <c r="HC11" s="198">
        <v>27536.205654000001</v>
      </c>
      <c r="HD11" s="198">
        <v>1286.9091719999999</v>
      </c>
      <c r="HE11" s="198">
        <v>3010.4459980000001</v>
      </c>
      <c r="HF11" s="198">
        <v>54.903711000000001</v>
      </c>
      <c r="HG11" s="198">
        <v>462.20128599999998</v>
      </c>
      <c r="HH11" s="198">
        <v>8.6564650000000007</v>
      </c>
      <c r="HI11" s="198">
        <v>10.670989000000001</v>
      </c>
      <c r="HJ11" s="198">
        <v>0.369618</v>
      </c>
      <c r="HK11" s="198">
        <v>3483.3182729999999</v>
      </c>
      <c r="HL11" s="198">
        <v>63.929794000000001</v>
      </c>
      <c r="HM11" s="198">
        <v>444.83319999999998</v>
      </c>
      <c r="HN11" s="198">
        <v>3.9744969999999999</v>
      </c>
      <c r="HO11" s="198">
        <v>444.83319999999998</v>
      </c>
      <c r="HP11" s="198">
        <v>3.9744969999999999</v>
      </c>
      <c r="HQ11" s="198">
        <v>6000.3170689999997</v>
      </c>
      <c r="HR11" s="198">
        <v>615.83658800000001</v>
      </c>
      <c r="HS11" s="198">
        <v>2582.7856919999999</v>
      </c>
      <c r="HT11" s="198">
        <v>123.855204</v>
      </c>
      <c r="HU11" s="198">
        <v>1207.660574</v>
      </c>
      <c r="HV11" s="198">
        <v>72.114420999999993</v>
      </c>
      <c r="HW11" s="198">
        <v>9790.7633349999996</v>
      </c>
      <c r="HX11" s="198">
        <v>811.80621299999996</v>
      </c>
      <c r="HY11" s="198">
        <v>12.952824</v>
      </c>
      <c r="HZ11" s="198">
        <v>0.53667299999999996</v>
      </c>
      <c r="IA11" s="198">
        <v>8264.0176260000007</v>
      </c>
      <c r="IB11" s="198">
        <v>102.627579</v>
      </c>
      <c r="IC11" s="198">
        <v>8276.9704500000007</v>
      </c>
      <c r="ID11" s="198">
        <v>103.164252</v>
      </c>
      <c r="IE11" s="198">
        <v>208746.40081399999</v>
      </c>
      <c r="IF11" s="198">
        <v>18073.123278999999</v>
      </c>
    </row>
    <row r="12" spans="1:240" ht="17.399999999999999" customHeight="1" x14ac:dyDescent="0.25">
      <c r="A12" s="199" t="s">
        <v>156</v>
      </c>
      <c r="B12" s="200" t="s">
        <v>331</v>
      </c>
      <c r="C12" s="201">
        <v>39.860306999999999</v>
      </c>
      <c r="D12" s="201">
        <v>2.0110589999999999</v>
      </c>
      <c r="E12" s="201">
        <v>27.629017000000001</v>
      </c>
      <c r="F12" s="201">
        <v>0.80901999999999996</v>
      </c>
      <c r="G12" s="201">
        <v>9.8394750000000002</v>
      </c>
      <c r="H12" s="201">
        <v>0.11568100000000001</v>
      </c>
      <c r="I12" s="201">
        <v>394.50537600000001</v>
      </c>
      <c r="J12" s="201">
        <v>27.505891999999999</v>
      </c>
      <c r="K12" s="201">
        <v>17.194803</v>
      </c>
      <c r="L12" s="201">
        <v>3.4259999999999999E-2</v>
      </c>
      <c r="M12" s="201">
        <v>489.028978</v>
      </c>
      <c r="N12" s="201">
        <v>30.475912000000001</v>
      </c>
      <c r="O12" s="201">
        <v>7.3920380000000003</v>
      </c>
      <c r="P12" s="201">
        <v>0.36456300000000003</v>
      </c>
      <c r="Q12" s="201">
        <v>45.272449999999999</v>
      </c>
      <c r="R12" s="201">
        <v>5.3562849999999997</v>
      </c>
      <c r="S12" s="201">
        <v>896.65475300000003</v>
      </c>
      <c r="T12" s="201">
        <v>41.145454999999998</v>
      </c>
      <c r="U12" s="201">
        <v>154.041966</v>
      </c>
      <c r="V12" s="201">
        <v>4.649724</v>
      </c>
      <c r="W12" s="201">
        <v>1402.8834750000001</v>
      </c>
      <c r="X12" s="201">
        <v>1036.2211769999999</v>
      </c>
      <c r="Y12" s="201">
        <v>15.951192000000001</v>
      </c>
      <c r="Z12" s="201">
        <v>1.7031400000000001</v>
      </c>
      <c r="AA12" s="201">
        <v>1292.9902770000001</v>
      </c>
      <c r="AB12" s="201">
        <v>613.49868300000003</v>
      </c>
      <c r="AC12" s="201">
        <v>13.521334</v>
      </c>
      <c r="AD12" s="201">
        <v>0.411769</v>
      </c>
      <c r="AE12" s="201">
        <v>9.4974000000000003E-2</v>
      </c>
      <c r="AF12" s="201">
        <v>9.4020000000000006E-3</v>
      </c>
      <c r="AG12" s="201">
        <v>3828.802459</v>
      </c>
      <c r="AH12" s="201">
        <v>1703.3601980000001</v>
      </c>
      <c r="AI12" s="201">
        <v>133.31581600000001</v>
      </c>
      <c r="AJ12" s="201">
        <v>24.085321</v>
      </c>
      <c r="AK12" s="201">
        <v>133.31581600000001</v>
      </c>
      <c r="AL12" s="201">
        <v>24.085321</v>
      </c>
      <c r="AM12" s="201">
        <v>3.3473160000000002</v>
      </c>
      <c r="AN12" s="201">
        <v>7.2097999999999995E-2</v>
      </c>
      <c r="AO12" s="201">
        <v>52.346851999999998</v>
      </c>
      <c r="AP12" s="201">
        <v>4.0392380000000001</v>
      </c>
      <c r="AQ12" s="201">
        <v>74.315337999999997</v>
      </c>
      <c r="AR12" s="201">
        <v>4.2479940000000003</v>
      </c>
      <c r="AS12" s="201">
        <v>265.05943600000001</v>
      </c>
      <c r="AT12" s="201">
        <v>14.496603</v>
      </c>
      <c r="AU12" s="201">
        <v>344.595302</v>
      </c>
      <c r="AV12" s="201">
        <v>32.867652999999997</v>
      </c>
      <c r="AW12" s="201">
        <v>591.59085800000003</v>
      </c>
      <c r="AX12" s="201">
        <v>35.513097999999999</v>
      </c>
      <c r="AY12" s="201">
        <v>91.405366000000001</v>
      </c>
      <c r="AZ12" s="201">
        <v>22.365127000000001</v>
      </c>
      <c r="BA12" s="201">
        <v>220.758723</v>
      </c>
      <c r="BB12" s="201">
        <v>84.232074999999995</v>
      </c>
      <c r="BC12" s="201">
        <v>2.7360440000000001</v>
      </c>
      <c r="BD12" s="201">
        <v>0.15645300000000001</v>
      </c>
      <c r="BE12" s="201">
        <v>1646.1552349999999</v>
      </c>
      <c r="BF12" s="201">
        <v>197.99033900000001</v>
      </c>
      <c r="BG12" s="201">
        <v>94.089517000000001</v>
      </c>
      <c r="BH12" s="201">
        <v>7.3958700000000004</v>
      </c>
      <c r="BI12" s="201">
        <v>1.208936</v>
      </c>
      <c r="BJ12" s="201">
        <v>4.2755000000000001E-2</v>
      </c>
      <c r="BK12" s="201">
        <v>368.81081699999999</v>
      </c>
      <c r="BL12" s="201">
        <v>83.791424000000006</v>
      </c>
      <c r="BM12" s="201">
        <v>464.10926999999998</v>
      </c>
      <c r="BN12" s="201">
        <v>91.230048999999994</v>
      </c>
      <c r="BO12" s="201">
        <v>373.18462699999998</v>
      </c>
      <c r="BP12" s="201">
        <v>19.033584999999999</v>
      </c>
      <c r="BQ12" s="201">
        <v>827.56340299999999</v>
      </c>
      <c r="BR12" s="201">
        <v>49.497548000000002</v>
      </c>
      <c r="BS12" s="201">
        <v>4614.3103890000002</v>
      </c>
      <c r="BT12" s="201">
        <v>3.074783</v>
      </c>
      <c r="BU12" s="201">
        <v>11.561640000000001</v>
      </c>
      <c r="BV12" s="201">
        <v>0.92573300000000003</v>
      </c>
      <c r="BW12" s="201">
        <v>173.551389</v>
      </c>
      <c r="BX12" s="201">
        <v>4.3363009999999997</v>
      </c>
      <c r="BY12" s="201">
        <v>663.46524499999998</v>
      </c>
      <c r="BZ12" s="201">
        <v>8.6682609999999993</v>
      </c>
      <c r="CA12" s="201">
        <v>253.36077499999999</v>
      </c>
      <c r="CB12" s="201">
        <v>10.749803999999999</v>
      </c>
      <c r="CC12" s="201">
        <v>121.35677</v>
      </c>
      <c r="CD12" s="201">
        <v>4.710915</v>
      </c>
      <c r="CE12" s="201">
        <v>74.099421000000007</v>
      </c>
      <c r="CF12" s="201">
        <v>0.45126699999999997</v>
      </c>
      <c r="CG12" s="201">
        <v>16.635579</v>
      </c>
      <c r="CH12" s="201">
        <v>0.16806499999999999</v>
      </c>
      <c r="CI12" s="201">
        <v>2978.141228</v>
      </c>
      <c r="CJ12" s="201">
        <v>57.790317999999999</v>
      </c>
      <c r="CK12" s="201">
        <v>10107.230466000001</v>
      </c>
      <c r="CL12" s="201">
        <v>159.40657999999999</v>
      </c>
      <c r="CM12" s="201">
        <v>1616.7862419999999</v>
      </c>
      <c r="CN12" s="201">
        <v>174.063873</v>
      </c>
      <c r="CO12" s="201">
        <v>498.53975600000001</v>
      </c>
      <c r="CP12" s="201">
        <v>11.251215999999999</v>
      </c>
      <c r="CQ12" s="201">
        <v>2115.3259979999998</v>
      </c>
      <c r="CR12" s="201">
        <v>185.315089</v>
      </c>
      <c r="CS12" s="201">
        <v>2.589512</v>
      </c>
      <c r="CT12" s="201">
        <v>1.0200000000000001E-2</v>
      </c>
      <c r="CU12" s="201">
        <v>20.442557999999998</v>
      </c>
      <c r="CV12" s="201">
        <v>0.139101</v>
      </c>
      <c r="CW12" s="201">
        <v>0.17859</v>
      </c>
      <c r="CX12" s="201">
        <v>4.4200000000000001E-4</v>
      </c>
      <c r="CY12" s="201">
        <v>23.210660000000001</v>
      </c>
      <c r="CZ12" s="201">
        <v>0.14974299999999999</v>
      </c>
      <c r="DA12" s="201">
        <v>55.937564999999999</v>
      </c>
      <c r="DB12" s="201">
        <v>9.4738819999999997</v>
      </c>
      <c r="DC12" s="201">
        <v>66.023577000000003</v>
      </c>
      <c r="DD12" s="201">
        <v>0.115622</v>
      </c>
      <c r="DE12" s="201">
        <v>1.3989640000000001</v>
      </c>
      <c r="DF12" s="201">
        <v>1.8603000000000001E-2</v>
      </c>
      <c r="DG12" s="201">
        <v>123.360106</v>
      </c>
      <c r="DH12" s="201">
        <v>9.6081070000000004</v>
      </c>
      <c r="DI12" s="201">
        <v>116.486929</v>
      </c>
      <c r="DJ12" s="201">
        <v>38.642043999999999</v>
      </c>
      <c r="DK12" s="201">
        <v>344.41007999999999</v>
      </c>
      <c r="DL12" s="201">
        <v>100.075345</v>
      </c>
      <c r="DM12" s="201">
        <v>174.79032699999999</v>
      </c>
      <c r="DN12" s="201">
        <v>2.0393430000000001</v>
      </c>
      <c r="DO12" s="201">
        <v>635.68733599999996</v>
      </c>
      <c r="DP12" s="201">
        <v>140.756732</v>
      </c>
      <c r="DQ12" s="201">
        <v>9.8937999999999998E-2</v>
      </c>
      <c r="DR12" s="201">
        <v>8.4800000000000001E-4</v>
      </c>
      <c r="DS12" s="201">
        <v>0.20947299999999999</v>
      </c>
      <c r="DT12" s="201">
        <v>3.5E-4</v>
      </c>
      <c r="DU12" s="201">
        <v>2.0918049999999999</v>
      </c>
      <c r="DV12" s="201">
        <v>8.8730000000000007E-3</v>
      </c>
      <c r="DW12" s="201">
        <v>1.8474000000000001E-2</v>
      </c>
      <c r="DX12" s="201">
        <v>7.7000000000000001E-5</v>
      </c>
      <c r="DY12" s="201">
        <v>9.2351989999999997</v>
      </c>
      <c r="DZ12" s="201">
        <v>0.14846899999999999</v>
      </c>
      <c r="EA12" s="201">
        <v>8.8921989999999997</v>
      </c>
      <c r="EB12" s="201">
        <v>0.21454100000000001</v>
      </c>
      <c r="EC12" s="201">
        <v>17.859027000000001</v>
      </c>
      <c r="ED12" s="201">
        <v>0.40080199999999999</v>
      </c>
      <c r="EE12" s="201">
        <v>23.110545999999999</v>
      </c>
      <c r="EF12" s="201">
        <v>0.72631199999999996</v>
      </c>
      <c r="EG12" s="201">
        <v>5.8113070000000002</v>
      </c>
      <c r="EH12" s="201">
        <v>2.5135999999999999E-2</v>
      </c>
      <c r="EI12" s="201">
        <v>20.846506999999999</v>
      </c>
      <c r="EJ12" s="201">
        <v>0.19106899999999999</v>
      </c>
      <c r="EK12" s="201">
        <v>16.773889</v>
      </c>
      <c r="EL12" s="201">
        <v>0.33020300000000002</v>
      </c>
      <c r="EM12" s="201">
        <v>17.468174000000001</v>
      </c>
      <c r="EN12" s="201">
        <v>0.119751</v>
      </c>
      <c r="EO12" s="201">
        <v>75.629526999999996</v>
      </c>
      <c r="EP12" s="201">
        <v>0.24668300000000001</v>
      </c>
      <c r="EQ12" s="201">
        <v>27.981793</v>
      </c>
      <c r="ER12" s="201">
        <v>0.58277599999999996</v>
      </c>
      <c r="ES12" s="201">
        <v>226.026858</v>
      </c>
      <c r="ET12" s="201">
        <v>2.9958900000000002</v>
      </c>
      <c r="EU12" s="201">
        <v>22.819762999999998</v>
      </c>
      <c r="EV12" s="201">
        <v>0.20712900000000001</v>
      </c>
      <c r="EW12" s="201">
        <v>13.725139</v>
      </c>
      <c r="EX12" s="201">
        <v>0.176903</v>
      </c>
      <c r="EY12" s="201">
        <v>0.862402</v>
      </c>
      <c r="EZ12" s="201">
        <v>8.711E-3</v>
      </c>
      <c r="FA12" s="201">
        <v>1.4767969999999999</v>
      </c>
      <c r="FB12" s="201">
        <v>6.3670000000000003E-3</v>
      </c>
      <c r="FC12" s="201">
        <v>38.884101000000001</v>
      </c>
      <c r="FD12" s="201">
        <v>0.39911000000000002</v>
      </c>
      <c r="FE12" s="201">
        <v>70.771260999999996</v>
      </c>
      <c r="FF12" s="201">
        <v>3.158096</v>
      </c>
      <c r="FG12" s="201">
        <v>43.540149999999997</v>
      </c>
      <c r="FH12" s="201">
        <v>3.4169649999999998</v>
      </c>
      <c r="FI12" s="201">
        <v>720.67911600000002</v>
      </c>
      <c r="FJ12" s="201">
        <v>3.6170230000000001</v>
      </c>
      <c r="FK12" s="201">
        <v>834.99052700000004</v>
      </c>
      <c r="FL12" s="201">
        <v>10.192083999999999</v>
      </c>
      <c r="FM12" s="201">
        <v>340.52304099999998</v>
      </c>
      <c r="FN12" s="201">
        <v>2.5985999999999999E-2</v>
      </c>
      <c r="FO12" s="201">
        <v>340.52304099999998</v>
      </c>
      <c r="FP12" s="201">
        <v>2.5985999999999999E-2</v>
      </c>
      <c r="FQ12" s="201">
        <v>33.232940999999997</v>
      </c>
      <c r="FR12" s="201">
        <v>1.2634860000000001</v>
      </c>
      <c r="FS12" s="201">
        <v>1073.452843</v>
      </c>
      <c r="FT12" s="201">
        <v>18.878537999999999</v>
      </c>
      <c r="FU12" s="201">
        <v>297.842602</v>
      </c>
      <c r="FV12" s="201">
        <v>6.8845239999999999</v>
      </c>
      <c r="FW12" s="201">
        <v>78.736936</v>
      </c>
      <c r="FX12" s="201">
        <v>0.23602200000000001</v>
      </c>
      <c r="FY12" s="201">
        <v>68.283596000000003</v>
      </c>
      <c r="FZ12" s="201">
        <v>0.97111099999999995</v>
      </c>
      <c r="GA12" s="201">
        <v>2.7166139999999999</v>
      </c>
      <c r="GB12" s="201">
        <v>2.0039999999999999E-2</v>
      </c>
      <c r="GC12" s="201">
        <v>3.091386</v>
      </c>
      <c r="GD12" s="201">
        <v>7.8256000000000006E-2</v>
      </c>
      <c r="GE12" s="201">
        <v>0.584978</v>
      </c>
      <c r="GF12" s="201">
        <v>5.659E-3</v>
      </c>
      <c r="GG12" s="201">
        <v>18.788906000000001</v>
      </c>
      <c r="GH12" s="201">
        <v>0.340864</v>
      </c>
      <c r="GI12" s="201">
        <v>543.72527500000001</v>
      </c>
      <c r="GJ12" s="201">
        <v>2.7131110000000001</v>
      </c>
      <c r="GK12" s="201">
        <v>197.14508000000001</v>
      </c>
      <c r="GL12" s="201">
        <v>2.8229709999999999</v>
      </c>
      <c r="GM12" s="201">
        <v>2317.6011570000001</v>
      </c>
      <c r="GN12" s="201">
        <v>34.214582</v>
      </c>
      <c r="GO12" s="201">
        <v>19173.409047000001</v>
      </c>
      <c r="GP12" s="201">
        <v>99.238591</v>
      </c>
      <c r="GQ12" s="201">
        <v>4735.0471250000001</v>
      </c>
      <c r="GR12" s="201">
        <v>23.278851</v>
      </c>
      <c r="GS12" s="201">
        <v>23908.456171999998</v>
      </c>
      <c r="GT12" s="201">
        <v>122.517442</v>
      </c>
      <c r="GU12" s="201">
        <v>504.55288100000001</v>
      </c>
      <c r="GV12" s="201">
        <v>68.867334</v>
      </c>
      <c r="GW12" s="201">
        <v>9755.1407760000002</v>
      </c>
      <c r="GX12" s="201">
        <v>120.876114</v>
      </c>
      <c r="GY12" s="201">
        <v>2438.3877029999999</v>
      </c>
      <c r="GZ12" s="201">
        <v>1.9385110000000001</v>
      </c>
      <c r="HA12" s="201">
        <v>220.857327</v>
      </c>
      <c r="HB12" s="201">
        <v>1.2322690000000001</v>
      </c>
      <c r="HC12" s="201">
        <v>12918.938687</v>
      </c>
      <c r="HD12" s="201">
        <v>192.91422800000001</v>
      </c>
      <c r="HE12" s="201">
        <v>5717.4595140000001</v>
      </c>
      <c r="HF12" s="201">
        <v>7.7521839999999997</v>
      </c>
      <c r="HG12" s="201">
        <v>24.614028999999999</v>
      </c>
      <c r="HH12" s="201">
        <v>6.4033999999999994E-2</v>
      </c>
      <c r="HI12" s="201">
        <v>2.9169070000000001</v>
      </c>
      <c r="HJ12" s="201">
        <v>2.3708E-2</v>
      </c>
      <c r="HK12" s="201">
        <v>5744.9904500000002</v>
      </c>
      <c r="HL12" s="201">
        <v>7.8399260000000002</v>
      </c>
      <c r="HM12" s="201">
        <v>5097.6428429999996</v>
      </c>
      <c r="HN12" s="201">
        <v>4.4487449999999997</v>
      </c>
      <c r="HO12" s="201">
        <v>5097.6428429999996</v>
      </c>
      <c r="HP12" s="201">
        <v>4.4487449999999997</v>
      </c>
      <c r="HQ12" s="201">
        <v>497.61124100000001</v>
      </c>
      <c r="HR12" s="201">
        <v>4.4980330000000004</v>
      </c>
      <c r="HS12" s="201">
        <v>219.29568599999999</v>
      </c>
      <c r="HT12" s="201">
        <v>2.3851059999999999</v>
      </c>
      <c r="HU12" s="201">
        <v>52.454183</v>
      </c>
      <c r="HV12" s="201">
        <v>0.60599000000000003</v>
      </c>
      <c r="HW12" s="201">
        <v>769.36111000000005</v>
      </c>
      <c r="HX12" s="201">
        <v>7.4891290000000001</v>
      </c>
      <c r="HY12" s="201">
        <v>23.374434999999998</v>
      </c>
      <c r="HZ12" s="201">
        <v>4.2444999999999997E-2</v>
      </c>
      <c r="IA12" s="201">
        <v>1960.7072390000001</v>
      </c>
      <c r="IB12" s="201">
        <v>15.736292000000001</v>
      </c>
      <c r="IC12" s="201">
        <v>1984.081674</v>
      </c>
      <c r="ID12" s="201">
        <v>15.778737</v>
      </c>
      <c r="IE12" s="201">
        <v>73747.722943999994</v>
      </c>
      <c r="IF12" s="201">
        <v>2941.193929</v>
      </c>
    </row>
    <row r="13" spans="1:240" ht="17.399999999999999" customHeight="1" x14ac:dyDescent="0.25">
      <c r="A13" s="196" t="s">
        <v>223</v>
      </c>
      <c r="B13" s="197" t="s">
        <v>1293</v>
      </c>
      <c r="C13" s="198">
        <v>55.175702999999999</v>
      </c>
      <c r="D13" s="198">
        <v>3.1645789999999998</v>
      </c>
      <c r="E13" s="198">
        <v>3.1197110000000001</v>
      </c>
      <c r="F13" s="198">
        <v>4.1458000000000002E-2</v>
      </c>
      <c r="G13" s="198">
        <v>69.479191999999998</v>
      </c>
      <c r="H13" s="198">
        <v>3.900693</v>
      </c>
      <c r="I13" s="198">
        <v>360.94639899999999</v>
      </c>
      <c r="J13" s="198">
        <v>41.188462000000001</v>
      </c>
      <c r="K13" s="198">
        <v>7.6499999999999995E-4</v>
      </c>
      <c r="L13" s="198">
        <v>1.5E-5</v>
      </c>
      <c r="M13" s="198">
        <v>488.72176999999999</v>
      </c>
      <c r="N13" s="198">
        <v>48.295206999999998</v>
      </c>
      <c r="O13" s="198">
        <v>0.78822199999999998</v>
      </c>
      <c r="P13" s="198">
        <v>0.19012299999999999</v>
      </c>
      <c r="Q13" s="198">
        <v>375.84541000000002</v>
      </c>
      <c r="R13" s="198">
        <v>101.901534</v>
      </c>
      <c r="S13" s="198">
        <v>25.178086</v>
      </c>
      <c r="T13" s="198">
        <v>0.970001</v>
      </c>
      <c r="U13" s="198">
        <v>287.08912500000002</v>
      </c>
      <c r="V13" s="198">
        <v>9.6822140000000001</v>
      </c>
      <c r="W13" s="198">
        <v>17.356631</v>
      </c>
      <c r="X13" s="198">
        <v>3.6916669999999998</v>
      </c>
      <c r="Y13" s="198">
        <v>98.848769000000004</v>
      </c>
      <c r="Z13" s="198">
        <v>35.242462000000003</v>
      </c>
      <c r="AA13" s="198">
        <v>6.6290699999999996</v>
      </c>
      <c r="AB13" s="198">
        <v>0.40567599999999998</v>
      </c>
      <c r="AC13" s="198">
        <v>1.5693490000000001</v>
      </c>
      <c r="AD13" s="198">
        <v>7.6297000000000004E-2</v>
      </c>
      <c r="AE13" s="198">
        <v>2.5801999999999999E-2</v>
      </c>
      <c r="AF13" s="198">
        <v>2.0149999999999999E-3</v>
      </c>
      <c r="AG13" s="198">
        <v>813.33046400000001</v>
      </c>
      <c r="AH13" s="198">
        <v>152.16198900000001</v>
      </c>
      <c r="AI13" s="198">
        <v>224.17224200000001</v>
      </c>
      <c r="AJ13" s="198">
        <v>37.292543000000002</v>
      </c>
      <c r="AK13" s="198">
        <v>224.17224200000001</v>
      </c>
      <c r="AL13" s="198">
        <v>37.292543000000002</v>
      </c>
      <c r="AM13" s="198">
        <v>537.92654200000004</v>
      </c>
      <c r="AN13" s="198">
        <v>30.793433</v>
      </c>
      <c r="AO13" s="198">
        <v>99.677837999999994</v>
      </c>
      <c r="AP13" s="198">
        <v>26.593285999999999</v>
      </c>
      <c r="AQ13" s="198">
        <v>193.096743</v>
      </c>
      <c r="AR13" s="198">
        <v>9.8530160000000002</v>
      </c>
      <c r="AS13" s="198">
        <v>1153.00505</v>
      </c>
      <c r="AT13" s="198">
        <v>67.636814000000001</v>
      </c>
      <c r="AU13" s="198">
        <v>310.69697200000002</v>
      </c>
      <c r="AV13" s="198">
        <v>63.034705000000002</v>
      </c>
      <c r="AW13" s="198">
        <v>703.30536400000005</v>
      </c>
      <c r="AX13" s="198">
        <v>46.763883999999997</v>
      </c>
      <c r="AY13" s="198">
        <v>38.543595000000003</v>
      </c>
      <c r="AZ13" s="198">
        <v>13.483309</v>
      </c>
      <c r="BA13" s="198">
        <v>59.82535</v>
      </c>
      <c r="BB13" s="198">
        <v>31.100950999999998</v>
      </c>
      <c r="BC13" s="198">
        <v>277.167351</v>
      </c>
      <c r="BD13" s="198">
        <v>5.7492190000000001</v>
      </c>
      <c r="BE13" s="198">
        <v>3373.2448049999998</v>
      </c>
      <c r="BF13" s="198">
        <v>295.00861700000002</v>
      </c>
      <c r="BG13" s="198">
        <v>46.402318000000001</v>
      </c>
      <c r="BH13" s="198">
        <v>148.08011500000001</v>
      </c>
      <c r="BI13" s="198">
        <v>1.3430150000000001</v>
      </c>
      <c r="BJ13" s="198">
        <v>6.5863550000000002</v>
      </c>
      <c r="BK13" s="198">
        <v>7019.422235</v>
      </c>
      <c r="BL13" s="198">
        <v>2537.2934869999999</v>
      </c>
      <c r="BM13" s="198">
        <v>7067.1675679999998</v>
      </c>
      <c r="BN13" s="198">
        <v>2691.959957</v>
      </c>
      <c r="BO13" s="198">
        <v>117.220758</v>
      </c>
      <c r="BP13" s="198">
        <v>57.146982000000001</v>
      </c>
      <c r="BQ13" s="198">
        <v>114.31757399999999</v>
      </c>
      <c r="BR13" s="198">
        <v>23.386849000000002</v>
      </c>
      <c r="BS13" s="198">
        <v>749.03030699999999</v>
      </c>
      <c r="BT13" s="198">
        <v>5.5366619999999998</v>
      </c>
      <c r="BU13" s="198">
        <v>4.3398190000000003</v>
      </c>
      <c r="BV13" s="198">
        <v>0.96385299999999996</v>
      </c>
      <c r="BW13" s="198">
        <v>466.20585</v>
      </c>
      <c r="BX13" s="198">
        <v>50.550986000000002</v>
      </c>
      <c r="BY13" s="198">
        <v>1737.2842880000001</v>
      </c>
      <c r="BZ13" s="198">
        <v>65.522689</v>
      </c>
      <c r="CA13" s="198">
        <v>299.54177800000002</v>
      </c>
      <c r="CB13" s="198">
        <v>56.113345000000002</v>
      </c>
      <c r="CC13" s="198">
        <v>120.39620499999999</v>
      </c>
      <c r="CD13" s="198">
        <v>22.706534000000001</v>
      </c>
      <c r="CE13" s="198">
        <v>1.4285620000000001</v>
      </c>
      <c r="CF13" s="198">
        <v>0.18115200000000001</v>
      </c>
      <c r="CG13" s="198">
        <v>4.1503290000000002</v>
      </c>
      <c r="CH13" s="198">
        <v>0.78781900000000005</v>
      </c>
      <c r="CI13" s="198">
        <v>311.61706600000002</v>
      </c>
      <c r="CJ13" s="198">
        <v>73.245059999999995</v>
      </c>
      <c r="CK13" s="198">
        <v>3925.5325360000002</v>
      </c>
      <c r="CL13" s="198">
        <v>356.141931</v>
      </c>
      <c r="CM13" s="198">
        <v>2632.8650120000002</v>
      </c>
      <c r="CN13" s="198">
        <v>253.567668</v>
      </c>
      <c r="CO13" s="198">
        <v>169.664614</v>
      </c>
      <c r="CP13" s="198">
        <v>14.283965999999999</v>
      </c>
      <c r="CQ13" s="198">
        <v>2802.529626</v>
      </c>
      <c r="CR13" s="198">
        <v>267.85163399999999</v>
      </c>
      <c r="CS13" s="198">
        <v>1.1E-5</v>
      </c>
      <c r="CT13" s="198">
        <v>9.9999999999999995E-7</v>
      </c>
      <c r="CU13" s="198">
        <v>19.432003999999999</v>
      </c>
      <c r="CV13" s="198">
        <v>7.6934000000000002E-2</v>
      </c>
      <c r="CW13" s="198">
        <v>6.6347000000000003E-2</v>
      </c>
      <c r="CX13" s="198">
        <v>4.3000000000000002E-5</v>
      </c>
      <c r="CY13" s="198">
        <v>19.498362</v>
      </c>
      <c r="CZ13" s="198">
        <v>7.6978000000000005E-2</v>
      </c>
      <c r="DA13" s="198">
        <v>58.927779000000001</v>
      </c>
      <c r="DB13" s="198">
        <v>9.9965030000000006</v>
      </c>
      <c r="DC13" s="198">
        <v>5.9245429999999999</v>
      </c>
      <c r="DD13" s="198">
        <v>0.15765999999999999</v>
      </c>
      <c r="DE13" s="198">
        <v>9.5197529999999997</v>
      </c>
      <c r="DF13" s="198">
        <v>1.1163380000000001</v>
      </c>
      <c r="DG13" s="198">
        <v>74.372074999999995</v>
      </c>
      <c r="DH13" s="198">
        <v>11.270500999999999</v>
      </c>
      <c r="DI13" s="198">
        <v>7.2834830000000004</v>
      </c>
      <c r="DJ13" s="198">
        <v>2.1780949999999999</v>
      </c>
      <c r="DK13" s="198">
        <v>679.644542</v>
      </c>
      <c r="DL13" s="198">
        <v>185.431963</v>
      </c>
      <c r="DM13" s="198">
        <v>92.962580000000003</v>
      </c>
      <c r="DN13" s="198">
        <v>6.1069709999999997</v>
      </c>
      <c r="DO13" s="198">
        <v>779.89060500000005</v>
      </c>
      <c r="DP13" s="198">
        <v>193.717029</v>
      </c>
      <c r="DQ13" s="198">
        <v>0.12743299999999999</v>
      </c>
      <c r="DR13" s="198">
        <v>9.1500000000000001E-4</v>
      </c>
      <c r="DS13" s="198">
        <v>1.215158</v>
      </c>
      <c r="DT13" s="198">
        <v>7.5199999999999996E-4</v>
      </c>
      <c r="DU13" s="198">
        <v>0.447544</v>
      </c>
      <c r="DV13" s="198">
        <v>5.9480000000000002E-3</v>
      </c>
      <c r="DW13" s="198">
        <v>1.6898E-2</v>
      </c>
      <c r="DX13" s="198">
        <v>1.65E-4</v>
      </c>
      <c r="DY13" s="198">
        <v>8.6519189999999995</v>
      </c>
      <c r="DZ13" s="198">
        <v>0.59724200000000005</v>
      </c>
      <c r="EA13" s="198">
        <v>2.2845140000000002</v>
      </c>
      <c r="EB13" s="198">
        <v>1.5506000000000001E-2</v>
      </c>
      <c r="EC13" s="198">
        <v>24.201540000000001</v>
      </c>
      <c r="ED13" s="198">
        <v>2.3777759999999999</v>
      </c>
      <c r="EE13" s="198">
        <v>108.454207</v>
      </c>
      <c r="EF13" s="198">
        <v>14.316217</v>
      </c>
      <c r="EG13" s="198">
        <v>0.73779399999999995</v>
      </c>
      <c r="EH13" s="198">
        <v>4.7241999999999999E-2</v>
      </c>
      <c r="EI13" s="198">
        <v>4.0843769999999999</v>
      </c>
      <c r="EJ13" s="198">
        <v>0.107596</v>
      </c>
      <c r="EK13" s="198">
        <v>1.714888</v>
      </c>
      <c r="EL13" s="198">
        <v>6.0523E-2</v>
      </c>
      <c r="EM13" s="198">
        <v>54.975397000000001</v>
      </c>
      <c r="EN13" s="198">
        <v>0.79771599999999998</v>
      </c>
      <c r="EO13" s="198">
        <v>195.713212</v>
      </c>
      <c r="EP13" s="198">
        <v>1.1047499999999999</v>
      </c>
      <c r="EQ13" s="198">
        <v>53.607194999999997</v>
      </c>
      <c r="ER13" s="198">
        <v>1.37449</v>
      </c>
      <c r="ES13" s="198">
        <v>456.23207600000001</v>
      </c>
      <c r="ET13" s="198">
        <v>20.806837999999999</v>
      </c>
      <c r="EU13" s="198">
        <v>75.232988000000006</v>
      </c>
      <c r="EV13" s="198">
        <v>0.176977</v>
      </c>
      <c r="EW13" s="198">
        <v>5.3782509999999997</v>
      </c>
      <c r="EX13" s="198">
        <v>0.152395</v>
      </c>
      <c r="EY13" s="198">
        <v>3.5875659999999998</v>
      </c>
      <c r="EZ13" s="198">
        <v>0.45365800000000001</v>
      </c>
      <c r="FA13" s="198">
        <v>1.2259679999999999</v>
      </c>
      <c r="FB13" s="198">
        <v>0.23619999999999999</v>
      </c>
      <c r="FC13" s="198">
        <v>85.424773000000002</v>
      </c>
      <c r="FD13" s="198">
        <v>1.0192300000000001</v>
      </c>
      <c r="FE13" s="198">
        <v>304.82860899999997</v>
      </c>
      <c r="FF13" s="198">
        <v>73.919801000000007</v>
      </c>
      <c r="FG13" s="198">
        <v>255.49857399999999</v>
      </c>
      <c r="FH13" s="198">
        <v>205.650248</v>
      </c>
      <c r="FI13" s="198">
        <v>324.81160699999998</v>
      </c>
      <c r="FJ13" s="198">
        <v>101.23183</v>
      </c>
      <c r="FK13" s="198">
        <v>885.13878999999997</v>
      </c>
      <c r="FL13" s="198">
        <v>380.80187899999999</v>
      </c>
      <c r="FM13" s="198">
        <v>12309.83214</v>
      </c>
      <c r="FN13" s="198">
        <v>5.8347000000000003E-2</v>
      </c>
      <c r="FO13" s="198">
        <v>12309.83214</v>
      </c>
      <c r="FP13" s="198">
        <v>5.8347000000000003E-2</v>
      </c>
      <c r="FQ13" s="198">
        <v>435.929012</v>
      </c>
      <c r="FR13" s="198">
        <v>115.60786400000001</v>
      </c>
      <c r="FS13" s="198">
        <v>3298.1149099999998</v>
      </c>
      <c r="FT13" s="198">
        <v>482.84231799999998</v>
      </c>
      <c r="FU13" s="198">
        <v>23.006174000000001</v>
      </c>
      <c r="FV13" s="198">
        <v>0.92857100000000004</v>
      </c>
      <c r="FW13" s="198">
        <v>16.917992999999999</v>
      </c>
      <c r="FX13" s="198">
        <v>2.69815</v>
      </c>
      <c r="FY13" s="198">
        <v>545.16225899999995</v>
      </c>
      <c r="FZ13" s="198">
        <v>42.632340999999997</v>
      </c>
      <c r="GA13" s="198">
        <v>1.4381440000000001</v>
      </c>
      <c r="GB13" s="198">
        <v>4.972E-2</v>
      </c>
      <c r="GC13" s="198">
        <v>40.705052000000002</v>
      </c>
      <c r="GD13" s="198">
        <v>3.5084119999999999</v>
      </c>
      <c r="GE13" s="198">
        <v>10.084522</v>
      </c>
      <c r="GF13" s="198">
        <v>0.192439</v>
      </c>
      <c r="GG13" s="198">
        <v>3.7144490000000001</v>
      </c>
      <c r="GH13" s="198">
        <v>0.122335</v>
      </c>
      <c r="GI13" s="198">
        <v>243.94367700000001</v>
      </c>
      <c r="GJ13" s="198">
        <v>2.9316550000000001</v>
      </c>
      <c r="GK13" s="198">
        <v>219.50024500000001</v>
      </c>
      <c r="GL13" s="198">
        <v>20.415308</v>
      </c>
      <c r="GM13" s="198">
        <v>4838.5164370000002</v>
      </c>
      <c r="GN13" s="198">
        <v>671.92911300000003</v>
      </c>
      <c r="GO13" s="198">
        <v>4918.8370109999996</v>
      </c>
      <c r="GP13" s="198">
        <v>130.68998400000001</v>
      </c>
      <c r="GQ13" s="198">
        <v>1184.4228840000001</v>
      </c>
      <c r="GR13" s="198">
        <v>35.565030999999998</v>
      </c>
      <c r="GS13" s="198">
        <v>6103.2598950000001</v>
      </c>
      <c r="GT13" s="198">
        <v>166.25501499999999</v>
      </c>
      <c r="GU13" s="198">
        <v>93.337603000000001</v>
      </c>
      <c r="GV13" s="198">
        <v>5.8890849999999997</v>
      </c>
      <c r="GW13" s="198">
        <v>1043.4374499999999</v>
      </c>
      <c r="GX13" s="198">
        <v>34.890866000000003</v>
      </c>
      <c r="GY13" s="198">
        <v>6.0114900000000002</v>
      </c>
      <c r="GZ13" s="198">
        <v>6.2579999999999997E-3</v>
      </c>
      <c r="HA13" s="198">
        <v>155.69971799999999</v>
      </c>
      <c r="HB13" s="198">
        <v>4.8549350000000002</v>
      </c>
      <c r="HC13" s="198">
        <v>1298.486261</v>
      </c>
      <c r="HD13" s="198">
        <v>45.641143999999997</v>
      </c>
      <c r="HE13" s="198">
        <v>402.50068299999998</v>
      </c>
      <c r="HF13" s="198">
        <v>4.6619770000000003</v>
      </c>
      <c r="HG13" s="198">
        <v>4.5960179999999999</v>
      </c>
      <c r="HH13" s="198">
        <v>9.0399999999999994E-3</v>
      </c>
      <c r="HI13" s="198">
        <v>0.37799899999999997</v>
      </c>
      <c r="HJ13" s="198">
        <v>8.1419999999999999E-3</v>
      </c>
      <c r="HK13" s="198">
        <v>407.47469999999998</v>
      </c>
      <c r="HL13" s="198">
        <v>4.6791590000000003</v>
      </c>
      <c r="HM13" s="198">
        <v>1.905E-3</v>
      </c>
      <c r="HN13" s="198">
        <v>3.0000000000000001E-6</v>
      </c>
      <c r="HO13" s="198">
        <v>1.905E-3</v>
      </c>
      <c r="HP13" s="198">
        <v>3.0000000000000001E-6</v>
      </c>
      <c r="HQ13" s="198">
        <v>1012.2089089999999</v>
      </c>
      <c r="HR13" s="198">
        <v>110.98042599999999</v>
      </c>
      <c r="HS13" s="198">
        <v>8.3137209999999993</v>
      </c>
      <c r="HT13" s="198">
        <v>0.41100100000000001</v>
      </c>
      <c r="HU13" s="198">
        <v>19.329853</v>
      </c>
      <c r="HV13" s="198">
        <v>1.5593440000000001</v>
      </c>
      <c r="HW13" s="198">
        <v>1039.8524829999999</v>
      </c>
      <c r="HX13" s="198">
        <v>112.950771</v>
      </c>
      <c r="HY13" s="198">
        <v>35.085966999999997</v>
      </c>
      <c r="HZ13" s="198">
        <v>0.121257</v>
      </c>
      <c r="IA13" s="198">
        <v>1096.735167</v>
      </c>
      <c r="IB13" s="198">
        <v>9.4405830000000002</v>
      </c>
      <c r="IC13" s="198">
        <v>1131.821134</v>
      </c>
      <c r="ID13" s="198">
        <v>9.5618400000000001</v>
      </c>
      <c r="IE13" s="198">
        <v>48124.500647000001</v>
      </c>
      <c r="IF13" s="198">
        <v>5467.4797250000001</v>
      </c>
    </row>
    <row r="14" spans="1:240" ht="17.399999999999999" customHeight="1" x14ac:dyDescent="0.25">
      <c r="A14" s="199" t="s">
        <v>36</v>
      </c>
      <c r="B14" s="200" t="s">
        <v>1295</v>
      </c>
      <c r="C14" s="201">
        <v>5.4250000000000001E-3</v>
      </c>
      <c r="D14" s="201">
        <v>2.6400000000000002E-4</v>
      </c>
      <c r="E14" s="201">
        <v>1064.320444</v>
      </c>
      <c r="F14" s="201">
        <v>78.555896000000004</v>
      </c>
      <c r="G14" s="201">
        <v>41.804243999999997</v>
      </c>
      <c r="H14" s="201">
        <v>6.4491550000000002</v>
      </c>
      <c r="I14" s="201">
        <v>250.52296100000001</v>
      </c>
      <c r="J14" s="201">
        <v>13.064057999999999</v>
      </c>
      <c r="K14" s="201">
        <v>1.41E-2</v>
      </c>
      <c r="L14" s="201">
        <v>5.9999999999999995E-4</v>
      </c>
      <c r="M14" s="201">
        <v>1356.6671739999999</v>
      </c>
      <c r="N14" s="201">
        <v>98.069973000000005</v>
      </c>
      <c r="O14" s="201">
        <v>2.5621710000000002</v>
      </c>
      <c r="P14" s="201">
        <v>0.29793999999999998</v>
      </c>
      <c r="Q14" s="201">
        <v>165.98607699999999</v>
      </c>
      <c r="R14" s="201">
        <v>49.883451999999998</v>
      </c>
      <c r="S14" s="201">
        <v>384.04235</v>
      </c>
      <c r="T14" s="201">
        <v>80.283786000000006</v>
      </c>
      <c r="U14" s="201">
        <v>701.449612</v>
      </c>
      <c r="V14" s="201">
        <v>47.110061000000002</v>
      </c>
      <c r="W14" s="201">
        <v>5689.8582749999996</v>
      </c>
      <c r="X14" s="201">
        <v>1394.5717010000001</v>
      </c>
      <c r="Y14" s="201">
        <v>70.654422999999994</v>
      </c>
      <c r="Z14" s="201">
        <v>29.769638</v>
      </c>
      <c r="AA14" s="201">
        <v>146.98626999999999</v>
      </c>
      <c r="AB14" s="201">
        <v>19.505510000000001</v>
      </c>
      <c r="AC14" s="201">
        <v>10.434068999999999</v>
      </c>
      <c r="AD14" s="201">
        <v>0.84831000000000001</v>
      </c>
      <c r="AE14" s="201">
        <v>16.131779999999999</v>
      </c>
      <c r="AF14" s="201">
        <v>5.8393660000000001</v>
      </c>
      <c r="AG14" s="201">
        <v>7188.1050269999996</v>
      </c>
      <c r="AH14" s="201">
        <v>1628.109764</v>
      </c>
      <c r="AI14" s="201">
        <v>53.340896000000001</v>
      </c>
      <c r="AJ14" s="201">
        <v>5.178973</v>
      </c>
      <c r="AK14" s="201">
        <v>53.340896000000001</v>
      </c>
      <c r="AL14" s="201">
        <v>5.178973</v>
      </c>
      <c r="AM14" s="201">
        <v>0.100338</v>
      </c>
      <c r="AN14" s="201">
        <v>4.2700000000000004E-3</v>
      </c>
      <c r="AO14" s="201">
        <v>93.273509000000004</v>
      </c>
      <c r="AP14" s="201">
        <v>27.910343999999998</v>
      </c>
      <c r="AQ14" s="201">
        <v>71.569050000000004</v>
      </c>
      <c r="AR14" s="201">
        <v>2.3036210000000001</v>
      </c>
      <c r="AS14" s="201">
        <v>130.58420100000001</v>
      </c>
      <c r="AT14" s="201">
        <v>16.053246999999999</v>
      </c>
      <c r="AU14" s="201">
        <v>331.41220299999998</v>
      </c>
      <c r="AV14" s="201">
        <v>78.953677999999996</v>
      </c>
      <c r="AW14" s="201">
        <v>136.08546899999999</v>
      </c>
      <c r="AX14" s="201">
        <v>13.276959</v>
      </c>
      <c r="AY14" s="201">
        <v>3.2021380000000002</v>
      </c>
      <c r="AZ14" s="201">
        <v>0.39124799999999998</v>
      </c>
      <c r="BA14" s="201">
        <v>67.230311999999998</v>
      </c>
      <c r="BB14" s="201">
        <v>10.752172</v>
      </c>
      <c r="BC14" s="201">
        <v>125.054896</v>
      </c>
      <c r="BD14" s="201">
        <v>5.3037999999999998</v>
      </c>
      <c r="BE14" s="201">
        <v>958.51211599999999</v>
      </c>
      <c r="BF14" s="201">
        <v>154.94933900000001</v>
      </c>
      <c r="BG14" s="201">
        <v>653.53505500000006</v>
      </c>
      <c r="BH14" s="201">
        <v>1028.978582</v>
      </c>
      <c r="BI14" s="201">
        <v>105.739555</v>
      </c>
      <c r="BJ14" s="201">
        <v>493.75349199999999</v>
      </c>
      <c r="BK14" s="201">
        <v>1542.9355599999999</v>
      </c>
      <c r="BL14" s="201">
        <v>472.059774</v>
      </c>
      <c r="BM14" s="201">
        <v>2302.2101699999998</v>
      </c>
      <c r="BN14" s="201">
        <v>1994.7918480000001</v>
      </c>
      <c r="BO14" s="201">
        <v>564.84331099999997</v>
      </c>
      <c r="BP14" s="201">
        <v>455.34131100000002</v>
      </c>
      <c r="BQ14" s="201">
        <v>2822.4917009999999</v>
      </c>
      <c r="BR14" s="201">
        <v>604.41699300000005</v>
      </c>
      <c r="BS14" s="201">
        <v>692.13191600000005</v>
      </c>
      <c r="BT14" s="201">
        <v>2.4476659999999999</v>
      </c>
      <c r="BU14" s="201">
        <v>4.7996319999999999</v>
      </c>
      <c r="BV14" s="201">
        <v>2.9852219999999998</v>
      </c>
      <c r="BW14" s="201">
        <v>161.59564399999999</v>
      </c>
      <c r="BX14" s="201">
        <v>20.416723999999999</v>
      </c>
      <c r="BY14" s="201">
        <v>429.12487099999998</v>
      </c>
      <c r="BZ14" s="201">
        <v>26.984024999999999</v>
      </c>
      <c r="CA14" s="201">
        <v>172.259243</v>
      </c>
      <c r="CB14" s="201">
        <v>25.267759999999999</v>
      </c>
      <c r="CC14" s="201">
        <v>91.603201999999996</v>
      </c>
      <c r="CD14" s="201">
        <v>20.349875000000001</v>
      </c>
      <c r="CE14" s="201">
        <v>5.5198650000000002</v>
      </c>
      <c r="CF14" s="201">
        <v>0.15459000000000001</v>
      </c>
      <c r="CG14" s="201">
        <v>0.67547699999999999</v>
      </c>
      <c r="CH14" s="201">
        <v>4.8770000000000001E-2</v>
      </c>
      <c r="CI14" s="201">
        <v>530.925521</v>
      </c>
      <c r="CJ14" s="201">
        <v>119.79176099999999</v>
      </c>
      <c r="CK14" s="201">
        <v>5475.9703829999999</v>
      </c>
      <c r="CL14" s="201">
        <v>1278.2046969999999</v>
      </c>
      <c r="CM14" s="201">
        <v>924.23082399999998</v>
      </c>
      <c r="CN14" s="201">
        <v>139.6009</v>
      </c>
      <c r="CO14" s="201">
        <v>479.95693199999999</v>
      </c>
      <c r="CP14" s="201">
        <v>35.309665000000003</v>
      </c>
      <c r="CQ14" s="201">
        <v>1404.187756</v>
      </c>
      <c r="CR14" s="201">
        <v>174.91056499999999</v>
      </c>
      <c r="CS14" s="201">
        <v>1.2083E-2</v>
      </c>
      <c r="CT14" s="201">
        <v>3.1500000000000001E-4</v>
      </c>
      <c r="CU14" s="201">
        <v>61.910620000000002</v>
      </c>
      <c r="CV14" s="201">
        <v>1.5494779999999999</v>
      </c>
      <c r="CW14" s="201">
        <v>0.19882900000000001</v>
      </c>
      <c r="CX14" s="201">
        <v>6.78E-4</v>
      </c>
      <c r="CY14" s="201">
        <v>62.121532000000002</v>
      </c>
      <c r="CZ14" s="201">
        <v>1.5504709999999999</v>
      </c>
      <c r="DA14" s="201">
        <v>128.63284100000001</v>
      </c>
      <c r="DB14" s="201">
        <v>31.737566999999999</v>
      </c>
      <c r="DC14" s="201">
        <v>5.4013960000000001</v>
      </c>
      <c r="DD14" s="201">
        <v>0.249413</v>
      </c>
      <c r="DE14" s="201">
        <v>13.778406</v>
      </c>
      <c r="DF14" s="201">
        <v>2.5095800000000001</v>
      </c>
      <c r="DG14" s="201">
        <v>147.81264300000001</v>
      </c>
      <c r="DH14" s="201">
        <v>34.496560000000002</v>
      </c>
      <c r="DI14" s="201">
        <v>5.9072519999999997</v>
      </c>
      <c r="DJ14" s="201">
        <v>2.9062939999999999</v>
      </c>
      <c r="DK14" s="201">
        <v>256.534918</v>
      </c>
      <c r="DL14" s="201">
        <v>84.632349000000005</v>
      </c>
      <c r="DM14" s="201">
        <v>20.656192999999998</v>
      </c>
      <c r="DN14" s="201">
        <v>0.60266799999999998</v>
      </c>
      <c r="DO14" s="201">
        <v>283.09836300000001</v>
      </c>
      <c r="DP14" s="201">
        <v>88.141311000000002</v>
      </c>
      <c r="DQ14" s="201">
        <v>0.97258999999999995</v>
      </c>
      <c r="DR14" s="201">
        <v>3.7740999999999997E-2</v>
      </c>
      <c r="DS14" s="201">
        <v>3.606557</v>
      </c>
      <c r="DT14" s="201">
        <v>7.0862999999999995E-2</v>
      </c>
      <c r="DU14" s="201">
        <v>41.670245999999999</v>
      </c>
      <c r="DV14" s="201">
        <v>3.1976439999999999</v>
      </c>
      <c r="DW14" s="201">
        <v>16.339676000000001</v>
      </c>
      <c r="DX14" s="201">
        <v>2.603777</v>
      </c>
      <c r="DY14" s="201">
        <v>100.744773</v>
      </c>
      <c r="DZ14" s="201">
        <v>7.4076570000000004</v>
      </c>
      <c r="EA14" s="201">
        <v>112.70334800000001</v>
      </c>
      <c r="EB14" s="201">
        <v>9.9070169999999997</v>
      </c>
      <c r="EC14" s="201">
        <v>34.071002</v>
      </c>
      <c r="ED14" s="201">
        <v>2.3960119999999998</v>
      </c>
      <c r="EE14" s="201">
        <v>59.499710999999998</v>
      </c>
      <c r="EF14" s="201">
        <v>3.1708729999999998</v>
      </c>
      <c r="EG14" s="201">
        <v>18.781473999999999</v>
      </c>
      <c r="EH14" s="201">
        <v>0.81679100000000004</v>
      </c>
      <c r="EI14" s="201">
        <v>22.709337999999999</v>
      </c>
      <c r="EJ14" s="201">
        <v>2.579196</v>
      </c>
      <c r="EK14" s="201">
        <v>4.6215820000000001</v>
      </c>
      <c r="EL14" s="201">
        <v>0.21896499999999999</v>
      </c>
      <c r="EM14" s="201">
        <v>1255.527468</v>
      </c>
      <c r="EN14" s="201">
        <v>24.390701</v>
      </c>
      <c r="EO14" s="201">
        <v>809.08325300000001</v>
      </c>
      <c r="EP14" s="201">
        <v>19.793399999999998</v>
      </c>
      <c r="EQ14" s="201">
        <v>164.224523</v>
      </c>
      <c r="ER14" s="201">
        <v>8.1295059999999992</v>
      </c>
      <c r="ES14" s="201">
        <v>2644.5555410000002</v>
      </c>
      <c r="ET14" s="201">
        <v>84.720142999999993</v>
      </c>
      <c r="EU14" s="201">
        <v>194.13816299999999</v>
      </c>
      <c r="EV14" s="201">
        <v>7.9322689999999998</v>
      </c>
      <c r="EW14" s="201">
        <v>13.202432</v>
      </c>
      <c r="EX14" s="201">
        <v>0.93155500000000002</v>
      </c>
      <c r="EY14" s="201">
        <v>4.3596999999999997E-2</v>
      </c>
      <c r="EZ14" s="201">
        <v>1.4973E-2</v>
      </c>
      <c r="FA14" s="201">
        <v>0.49547200000000002</v>
      </c>
      <c r="FB14" s="201">
        <v>2.3355999999999998E-2</v>
      </c>
      <c r="FC14" s="201">
        <v>207.87966399999999</v>
      </c>
      <c r="FD14" s="201">
        <v>8.9021530000000002</v>
      </c>
      <c r="FE14" s="201">
        <v>229.33600999999999</v>
      </c>
      <c r="FF14" s="201">
        <v>222.60826299999999</v>
      </c>
      <c r="FG14" s="201">
        <v>229.81375</v>
      </c>
      <c r="FH14" s="201">
        <v>170.10267300000001</v>
      </c>
      <c r="FI14" s="201">
        <v>95.510975000000002</v>
      </c>
      <c r="FJ14" s="201">
        <v>11.447998</v>
      </c>
      <c r="FK14" s="201">
        <v>554.66073500000005</v>
      </c>
      <c r="FL14" s="201">
        <v>404.15893399999999</v>
      </c>
      <c r="FM14" s="201">
        <v>1513.093613</v>
      </c>
      <c r="FN14" s="201">
        <v>1.388628</v>
      </c>
      <c r="FO14" s="201">
        <v>1513.093613</v>
      </c>
      <c r="FP14" s="201">
        <v>1.388628</v>
      </c>
      <c r="FQ14" s="201">
        <v>644.88344500000005</v>
      </c>
      <c r="FR14" s="201">
        <v>206.22800799999999</v>
      </c>
      <c r="FS14" s="201">
        <v>2784.5222060000001</v>
      </c>
      <c r="FT14" s="201">
        <v>442.09337199999999</v>
      </c>
      <c r="FU14" s="201">
        <v>2348.2086690000001</v>
      </c>
      <c r="FV14" s="201">
        <v>68.839674000000002</v>
      </c>
      <c r="FW14" s="201">
        <v>68.867591000000004</v>
      </c>
      <c r="FX14" s="201">
        <v>0.98275599999999996</v>
      </c>
      <c r="FY14" s="201">
        <v>388.88320800000002</v>
      </c>
      <c r="FZ14" s="201">
        <v>35.107773999999999</v>
      </c>
      <c r="GA14" s="201">
        <v>1.2403310000000001</v>
      </c>
      <c r="GB14" s="201">
        <v>8.8599999999999998E-2</v>
      </c>
      <c r="GC14" s="201">
        <v>256.13771400000002</v>
      </c>
      <c r="GD14" s="201">
        <v>22.601970999999999</v>
      </c>
      <c r="GE14" s="201">
        <v>2.782972</v>
      </c>
      <c r="GF14" s="201">
        <v>4.9148999999999998E-2</v>
      </c>
      <c r="GG14" s="201">
        <v>10.866835999999999</v>
      </c>
      <c r="GH14" s="201">
        <v>1.173664</v>
      </c>
      <c r="GI14" s="201">
        <v>77.821798999999999</v>
      </c>
      <c r="GJ14" s="201">
        <v>4.0556830000000001</v>
      </c>
      <c r="GK14" s="201">
        <v>155.18870799999999</v>
      </c>
      <c r="GL14" s="201">
        <v>15.190713000000001</v>
      </c>
      <c r="GM14" s="201">
        <v>6739.4034789999996</v>
      </c>
      <c r="GN14" s="201">
        <v>796.41136400000005</v>
      </c>
      <c r="GO14" s="201">
        <v>4860.2130790000001</v>
      </c>
      <c r="GP14" s="201">
        <v>150.08579900000001</v>
      </c>
      <c r="GQ14" s="201">
        <v>3929.6229629999998</v>
      </c>
      <c r="GR14" s="201">
        <v>81.000152999999997</v>
      </c>
      <c r="GS14" s="201">
        <v>8789.8360420000008</v>
      </c>
      <c r="GT14" s="201">
        <v>231.08595199999999</v>
      </c>
      <c r="GU14" s="201">
        <v>15.126735</v>
      </c>
      <c r="GV14" s="201">
        <v>1.3396140000000001</v>
      </c>
      <c r="GW14" s="201">
        <v>6992.8393120000001</v>
      </c>
      <c r="GX14" s="201">
        <v>198.824668</v>
      </c>
      <c r="GY14" s="201">
        <v>16.766544</v>
      </c>
      <c r="GZ14" s="201">
        <v>1.0410000000000001E-2</v>
      </c>
      <c r="HA14" s="201">
        <v>2.7993130000000002</v>
      </c>
      <c r="HB14" s="201">
        <v>0.101899</v>
      </c>
      <c r="HC14" s="201">
        <v>7027.5319040000004</v>
      </c>
      <c r="HD14" s="201">
        <v>200.276591</v>
      </c>
      <c r="HE14" s="201">
        <v>373.48711700000001</v>
      </c>
      <c r="HF14" s="201">
        <v>3.6389209999999999</v>
      </c>
      <c r="HG14" s="201">
        <v>6.4525649999999999</v>
      </c>
      <c r="HH14" s="201">
        <v>5.2594000000000002E-2</v>
      </c>
      <c r="HI14" s="201">
        <v>0.39830300000000002</v>
      </c>
      <c r="HJ14" s="201">
        <v>2.5579999999999999E-2</v>
      </c>
      <c r="HK14" s="201">
        <v>380.337985</v>
      </c>
      <c r="HL14" s="201">
        <v>3.717095</v>
      </c>
      <c r="HM14" s="201">
        <v>4.8052349999999997</v>
      </c>
      <c r="HN14" s="201">
        <v>7.9833000000000001E-2</v>
      </c>
      <c r="HO14" s="201">
        <v>4.8052349999999997</v>
      </c>
      <c r="HP14" s="201">
        <v>7.9833000000000001E-2</v>
      </c>
      <c r="HQ14" s="201">
        <v>268.98626200000001</v>
      </c>
      <c r="HR14" s="201">
        <v>16.566264</v>
      </c>
      <c r="HS14" s="201">
        <v>18.704079</v>
      </c>
      <c r="HT14" s="201">
        <v>1.8678110000000001</v>
      </c>
      <c r="HU14" s="201">
        <v>65.343941999999998</v>
      </c>
      <c r="HV14" s="201">
        <v>2.514812</v>
      </c>
      <c r="HW14" s="201">
        <v>353.03428300000002</v>
      </c>
      <c r="HX14" s="201">
        <v>20.948886999999999</v>
      </c>
      <c r="HY14" s="201">
        <v>0.82677800000000001</v>
      </c>
      <c r="HZ14" s="201">
        <v>4.8538999999999999E-2</v>
      </c>
      <c r="IA14" s="201">
        <v>14.712297</v>
      </c>
      <c r="IB14" s="201">
        <v>0.43529800000000002</v>
      </c>
      <c r="IC14" s="201">
        <v>15.539075</v>
      </c>
      <c r="ID14" s="201">
        <v>0.48383700000000002</v>
      </c>
      <c r="IE14" s="201">
        <v>47462.703615999999</v>
      </c>
      <c r="IF14" s="201">
        <v>7210.5769179999998</v>
      </c>
    </row>
    <row r="15" spans="1:240" ht="17.399999999999999" customHeight="1" x14ac:dyDescent="0.25">
      <c r="A15" s="196" t="s">
        <v>227</v>
      </c>
      <c r="B15" s="197" t="s">
        <v>1329</v>
      </c>
      <c r="C15" s="198">
        <v>0.28187299999999998</v>
      </c>
      <c r="D15" s="198">
        <v>1.142E-3</v>
      </c>
      <c r="E15" s="198">
        <v>5.6280000000000002E-3</v>
      </c>
      <c r="F15" s="198">
        <v>2.4499999999999999E-4</v>
      </c>
      <c r="G15" s="198"/>
      <c r="H15" s="198"/>
      <c r="I15" s="198">
        <v>546.23794899999996</v>
      </c>
      <c r="J15" s="198">
        <v>41.763478999999997</v>
      </c>
      <c r="K15" s="198">
        <v>0.19389600000000001</v>
      </c>
      <c r="L15" s="198">
        <v>8.2000000000000001E-5</v>
      </c>
      <c r="M15" s="198">
        <v>546.71934599999997</v>
      </c>
      <c r="N15" s="198">
        <v>41.764947999999997</v>
      </c>
      <c r="O15" s="198">
        <v>0.217254</v>
      </c>
      <c r="P15" s="198">
        <v>4.3010000000000001E-3</v>
      </c>
      <c r="Q15" s="198">
        <v>7.3524190000000003</v>
      </c>
      <c r="R15" s="198">
        <v>0.69984100000000005</v>
      </c>
      <c r="S15" s="198">
        <v>4.1682899999999998</v>
      </c>
      <c r="T15" s="198">
        <v>0.178928</v>
      </c>
      <c r="U15" s="198">
        <v>19.406383999999999</v>
      </c>
      <c r="V15" s="198">
        <v>0.50966599999999995</v>
      </c>
      <c r="W15" s="198">
        <v>118.78311600000001</v>
      </c>
      <c r="X15" s="198">
        <v>130.21570299999999</v>
      </c>
      <c r="Y15" s="198">
        <v>43.495863</v>
      </c>
      <c r="Z15" s="198">
        <v>5.2953130000000002</v>
      </c>
      <c r="AA15" s="198">
        <v>2.2534459999999998</v>
      </c>
      <c r="AB15" s="198">
        <v>9.5963999999999994E-2</v>
      </c>
      <c r="AC15" s="198">
        <v>3.917808</v>
      </c>
      <c r="AD15" s="198">
        <v>3.5748000000000002E-2</v>
      </c>
      <c r="AE15" s="198"/>
      <c r="AF15" s="198"/>
      <c r="AG15" s="198">
        <v>199.59458000000001</v>
      </c>
      <c r="AH15" s="198">
        <v>137.03546399999999</v>
      </c>
      <c r="AI15" s="198">
        <v>7.7549669999999997</v>
      </c>
      <c r="AJ15" s="198">
        <v>0.56990200000000002</v>
      </c>
      <c r="AK15" s="198">
        <v>7.7549669999999997</v>
      </c>
      <c r="AL15" s="198">
        <v>0.56990200000000002</v>
      </c>
      <c r="AM15" s="198">
        <v>2.036921</v>
      </c>
      <c r="AN15" s="198">
        <v>4.9834000000000003E-2</v>
      </c>
      <c r="AO15" s="198">
        <v>31.791314</v>
      </c>
      <c r="AP15" s="198">
        <v>2.1853919999999998</v>
      </c>
      <c r="AQ15" s="198">
        <v>146.23007899999999</v>
      </c>
      <c r="AR15" s="198">
        <v>6.5961109999999996</v>
      </c>
      <c r="AS15" s="198">
        <v>428.82940500000001</v>
      </c>
      <c r="AT15" s="198">
        <v>12.759772999999999</v>
      </c>
      <c r="AU15" s="198">
        <v>94.857296000000005</v>
      </c>
      <c r="AV15" s="198">
        <v>10.931077</v>
      </c>
      <c r="AW15" s="198">
        <v>353.56791500000003</v>
      </c>
      <c r="AX15" s="198">
        <v>13.999093999999999</v>
      </c>
      <c r="AY15" s="198">
        <v>3.4445190000000001</v>
      </c>
      <c r="AZ15" s="198">
        <v>0.29847099999999999</v>
      </c>
      <c r="BA15" s="198">
        <v>46.014758999999998</v>
      </c>
      <c r="BB15" s="198">
        <v>4.1015370000000004</v>
      </c>
      <c r="BC15" s="198">
        <v>208.091274</v>
      </c>
      <c r="BD15" s="198">
        <v>1.7752110000000001</v>
      </c>
      <c r="BE15" s="198">
        <v>1314.863482</v>
      </c>
      <c r="BF15" s="198">
        <v>52.6965</v>
      </c>
      <c r="BG15" s="198">
        <v>14.057708999999999</v>
      </c>
      <c r="BH15" s="198">
        <v>6.6454420000000001</v>
      </c>
      <c r="BI15" s="198">
        <v>2.5548000000000001E-2</v>
      </c>
      <c r="BJ15" s="198">
        <v>2.1410000000000001E-3</v>
      </c>
      <c r="BK15" s="198">
        <v>75.811420999999996</v>
      </c>
      <c r="BL15" s="198">
        <v>8.4752010000000002</v>
      </c>
      <c r="BM15" s="198">
        <v>89.894677999999999</v>
      </c>
      <c r="BN15" s="198">
        <v>15.122783999999999</v>
      </c>
      <c r="BO15" s="198">
        <v>270.21653800000001</v>
      </c>
      <c r="BP15" s="198">
        <v>26.434021999999999</v>
      </c>
      <c r="BQ15" s="198">
        <v>301.60369400000002</v>
      </c>
      <c r="BR15" s="198">
        <v>19.050471999999999</v>
      </c>
      <c r="BS15" s="198">
        <v>5457.767965</v>
      </c>
      <c r="BT15" s="198">
        <v>7.4282849999999998</v>
      </c>
      <c r="BU15" s="198">
        <v>63.342284999999997</v>
      </c>
      <c r="BV15" s="198">
        <v>17.302607999999999</v>
      </c>
      <c r="BW15" s="198">
        <v>354.33039000000002</v>
      </c>
      <c r="BX15" s="198">
        <v>19.992961999999999</v>
      </c>
      <c r="BY15" s="198">
        <v>700.84377500000005</v>
      </c>
      <c r="BZ15" s="198">
        <v>14.695743</v>
      </c>
      <c r="CA15" s="198">
        <v>163.30244500000001</v>
      </c>
      <c r="CB15" s="198">
        <v>8.9370159999999998</v>
      </c>
      <c r="CC15" s="198">
        <v>53.576169999999998</v>
      </c>
      <c r="CD15" s="198">
        <v>2.3837100000000002</v>
      </c>
      <c r="CE15" s="198">
        <v>2.3968099999999999</v>
      </c>
      <c r="CF15" s="198">
        <v>1.8600999999999999E-2</v>
      </c>
      <c r="CG15" s="198">
        <v>22.524892000000001</v>
      </c>
      <c r="CH15" s="198">
        <v>0.416659</v>
      </c>
      <c r="CI15" s="198">
        <v>1147.8224789999999</v>
      </c>
      <c r="CJ15" s="198">
        <v>36.172108000000001</v>
      </c>
      <c r="CK15" s="198">
        <v>8537.7274429999998</v>
      </c>
      <c r="CL15" s="198">
        <v>152.83218600000001</v>
      </c>
      <c r="CM15" s="198">
        <v>1166.6339359999999</v>
      </c>
      <c r="CN15" s="198">
        <v>64.217551999999998</v>
      </c>
      <c r="CO15" s="198">
        <v>328.00748800000002</v>
      </c>
      <c r="CP15" s="198">
        <v>10.720867</v>
      </c>
      <c r="CQ15" s="198">
        <v>1494.6414239999999</v>
      </c>
      <c r="CR15" s="198">
        <v>74.938418999999996</v>
      </c>
      <c r="CS15" s="198">
        <v>2.5427000000000002E-2</v>
      </c>
      <c r="CT15" s="198">
        <v>7.7000000000000001E-5</v>
      </c>
      <c r="CU15" s="198">
        <v>7.3591319999999998</v>
      </c>
      <c r="CV15" s="198">
        <v>3.4890999999999998E-2</v>
      </c>
      <c r="CW15" s="198">
        <v>7.8446000000000002E-2</v>
      </c>
      <c r="CX15" s="198">
        <v>3.2070000000000002E-3</v>
      </c>
      <c r="CY15" s="198">
        <v>7.4630049999999999</v>
      </c>
      <c r="CZ15" s="198">
        <v>3.8175000000000001E-2</v>
      </c>
      <c r="DA15" s="198">
        <v>222.189154</v>
      </c>
      <c r="DB15" s="198">
        <v>75.443061</v>
      </c>
      <c r="DC15" s="198">
        <v>112.58411099999999</v>
      </c>
      <c r="DD15" s="198">
        <v>0.24229600000000001</v>
      </c>
      <c r="DE15" s="198">
        <v>0.44356899999999999</v>
      </c>
      <c r="DF15" s="198">
        <v>3.882E-3</v>
      </c>
      <c r="DG15" s="198">
        <v>335.21683400000001</v>
      </c>
      <c r="DH15" s="198">
        <v>75.689239000000001</v>
      </c>
      <c r="DI15" s="198">
        <v>6.4282529999999998</v>
      </c>
      <c r="DJ15" s="198">
        <v>1.2835909999999999</v>
      </c>
      <c r="DK15" s="198">
        <v>266.89834400000001</v>
      </c>
      <c r="DL15" s="198">
        <v>90.327026000000004</v>
      </c>
      <c r="DM15" s="198">
        <v>13.015801</v>
      </c>
      <c r="DN15" s="198">
        <v>0.32591599999999998</v>
      </c>
      <c r="DO15" s="198">
        <v>286.342398</v>
      </c>
      <c r="DP15" s="198">
        <v>91.936532999999997</v>
      </c>
      <c r="DQ15" s="198">
        <v>2.3487000000000001E-2</v>
      </c>
      <c r="DR15" s="198">
        <v>1.1400000000000001E-4</v>
      </c>
      <c r="DS15" s="198">
        <v>3.1084000000000001E-2</v>
      </c>
      <c r="DT15" s="198">
        <v>1.07E-4</v>
      </c>
      <c r="DU15" s="198">
        <v>1.8318019999999999</v>
      </c>
      <c r="DV15" s="198">
        <v>5.7426999999999999E-2</v>
      </c>
      <c r="DW15" s="198">
        <v>2.8795999999999999E-2</v>
      </c>
      <c r="DX15" s="198">
        <v>2.0999999999999999E-5</v>
      </c>
      <c r="DY15" s="198">
        <v>2.0379849999999999</v>
      </c>
      <c r="DZ15" s="198">
        <v>6.0201999999999999E-2</v>
      </c>
      <c r="EA15" s="198">
        <v>4.4116390000000001</v>
      </c>
      <c r="EB15" s="198">
        <v>5.1977000000000002E-2</v>
      </c>
      <c r="EC15" s="198">
        <v>25.816004</v>
      </c>
      <c r="ED15" s="198">
        <v>0.87899000000000005</v>
      </c>
      <c r="EE15" s="198">
        <v>2.3490899999999999</v>
      </c>
      <c r="EF15" s="198">
        <v>6.0092E-2</v>
      </c>
      <c r="EG15" s="198">
        <v>2.055501</v>
      </c>
      <c r="EH15" s="198">
        <v>1.4251E-2</v>
      </c>
      <c r="EI15" s="198">
        <v>31.257859</v>
      </c>
      <c r="EJ15" s="198">
        <v>0.26588499999999998</v>
      </c>
      <c r="EK15" s="198">
        <v>0.42798000000000003</v>
      </c>
      <c r="EL15" s="198">
        <v>8.6979999999999991E-3</v>
      </c>
      <c r="EM15" s="198">
        <v>3.5400330000000002</v>
      </c>
      <c r="EN15" s="198">
        <v>1.0914999999999999E-2</v>
      </c>
      <c r="EO15" s="198">
        <v>5.5551170000000001</v>
      </c>
      <c r="EP15" s="198">
        <v>2.2231999999999998E-2</v>
      </c>
      <c r="EQ15" s="198">
        <v>4.0615269999999999</v>
      </c>
      <c r="ER15" s="198">
        <v>9.9433999999999995E-2</v>
      </c>
      <c r="ES15" s="198">
        <v>83.427903999999998</v>
      </c>
      <c r="ET15" s="198">
        <v>1.5303450000000001</v>
      </c>
      <c r="EU15" s="198">
        <v>12.842060999999999</v>
      </c>
      <c r="EV15" s="198">
        <v>8.9427000000000006E-2</v>
      </c>
      <c r="EW15" s="198">
        <v>1.35826</v>
      </c>
      <c r="EX15" s="198">
        <v>2.1072E-2</v>
      </c>
      <c r="EY15" s="198">
        <v>0.62988500000000003</v>
      </c>
      <c r="EZ15" s="198">
        <v>9.5510000000000005E-3</v>
      </c>
      <c r="FA15" s="198">
        <v>5.4718999999999997E-2</v>
      </c>
      <c r="FB15" s="198">
        <v>1.474E-3</v>
      </c>
      <c r="FC15" s="198">
        <v>14.884925000000001</v>
      </c>
      <c r="FD15" s="198">
        <v>0.12152399999999999</v>
      </c>
      <c r="FE15" s="198">
        <v>64.572121999999993</v>
      </c>
      <c r="FF15" s="198">
        <v>7.4828419999999998</v>
      </c>
      <c r="FG15" s="198">
        <v>110.68735700000001</v>
      </c>
      <c r="FH15" s="198">
        <v>8.8920899999999996</v>
      </c>
      <c r="FI15" s="198">
        <v>92.316800999999998</v>
      </c>
      <c r="FJ15" s="198">
        <v>2.9848059999999998</v>
      </c>
      <c r="FK15" s="198">
        <v>267.57628</v>
      </c>
      <c r="FL15" s="198">
        <v>19.359738</v>
      </c>
      <c r="FM15" s="198">
        <v>52.417993000000003</v>
      </c>
      <c r="FN15" s="198">
        <v>1.9115E-2</v>
      </c>
      <c r="FO15" s="198">
        <v>52.417993000000003</v>
      </c>
      <c r="FP15" s="198">
        <v>1.9115E-2</v>
      </c>
      <c r="FQ15" s="198">
        <v>159.16059999999999</v>
      </c>
      <c r="FR15" s="198">
        <v>24.568878999999999</v>
      </c>
      <c r="FS15" s="198">
        <v>1207.437079</v>
      </c>
      <c r="FT15" s="198">
        <v>57.221601999999997</v>
      </c>
      <c r="FU15" s="198">
        <v>73.829318000000001</v>
      </c>
      <c r="FV15" s="198">
        <v>3.9339400000000002</v>
      </c>
      <c r="FW15" s="198">
        <v>42.501587999999998</v>
      </c>
      <c r="FX15" s="198">
        <v>0.28939900000000002</v>
      </c>
      <c r="FY15" s="198">
        <v>496.96567399999998</v>
      </c>
      <c r="FZ15" s="198">
        <v>4.1384540000000003</v>
      </c>
      <c r="GA15" s="198">
        <v>0.88426099999999996</v>
      </c>
      <c r="GB15" s="198">
        <v>7.1879999999999999E-3</v>
      </c>
      <c r="GC15" s="198">
        <v>7.125807</v>
      </c>
      <c r="GD15" s="198">
        <v>0.31051000000000001</v>
      </c>
      <c r="GE15" s="198">
        <v>4.0165810000000004</v>
      </c>
      <c r="GF15" s="198">
        <v>4.6283999999999999E-2</v>
      </c>
      <c r="GG15" s="198">
        <v>14.106538</v>
      </c>
      <c r="GH15" s="198">
        <v>1.050619</v>
      </c>
      <c r="GI15" s="198">
        <v>229.68937600000001</v>
      </c>
      <c r="GJ15" s="198">
        <v>4.2966329999999999</v>
      </c>
      <c r="GK15" s="198">
        <v>229.10521399999999</v>
      </c>
      <c r="GL15" s="198">
        <v>4.4118339999999998</v>
      </c>
      <c r="GM15" s="198">
        <v>2464.822036</v>
      </c>
      <c r="GN15" s="198">
        <v>100.27534199999999</v>
      </c>
      <c r="GO15" s="198">
        <v>8729.922579</v>
      </c>
      <c r="GP15" s="198">
        <v>114.09913299999999</v>
      </c>
      <c r="GQ15" s="198">
        <v>3297.7636640000001</v>
      </c>
      <c r="GR15" s="198">
        <v>22.045233</v>
      </c>
      <c r="GS15" s="198">
        <v>12027.686243</v>
      </c>
      <c r="GT15" s="198">
        <v>136.14436599999999</v>
      </c>
      <c r="GU15" s="198">
        <v>66.217192999999995</v>
      </c>
      <c r="GV15" s="198">
        <v>1.297852</v>
      </c>
      <c r="GW15" s="198">
        <v>6363.504355</v>
      </c>
      <c r="GX15" s="198">
        <v>149.22282799999999</v>
      </c>
      <c r="GY15" s="198">
        <v>188.47368599999999</v>
      </c>
      <c r="GZ15" s="198">
        <v>4.863E-2</v>
      </c>
      <c r="HA15" s="198">
        <v>49.632038000000001</v>
      </c>
      <c r="HB15" s="198">
        <v>0.14044400000000001</v>
      </c>
      <c r="HC15" s="198">
        <v>6667.8272720000004</v>
      </c>
      <c r="HD15" s="198">
        <v>150.709754</v>
      </c>
      <c r="HE15" s="198">
        <v>2368.8354850000001</v>
      </c>
      <c r="HF15" s="198">
        <v>5.9738420000000003</v>
      </c>
      <c r="HG15" s="198">
        <v>13.304378</v>
      </c>
      <c r="HH15" s="198">
        <v>1.8945E-2</v>
      </c>
      <c r="HI15" s="198">
        <v>2.1005609999999999</v>
      </c>
      <c r="HJ15" s="198">
        <v>1.528E-2</v>
      </c>
      <c r="HK15" s="198">
        <v>2384.2404240000001</v>
      </c>
      <c r="HL15" s="198">
        <v>6.0080669999999996</v>
      </c>
      <c r="HM15" s="198">
        <v>29.325956999999999</v>
      </c>
      <c r="HN15" s="198">
        <v>0.23921999999999999</v>
      </c>
      <c r="HO15" s="198">
        <v>29.325956999999999</v>
      </c>
      <c r="HP15" s="198">
        <v>0.23921999999999999</v>
      </c>
      <c r="HQ15" s="198">
        <v>477.748514</v>
      </c>
      <c r="HR15" s="198">
        <v>11.318155000000001</v>
      </c>
      <c r="HS15" s="198">
        <v>178.54149100000001</v>
      </c>
      <c r="HT15" s="198">
        <v>1.2995890000000001</v>
      </c>
      <c r="HU15" s="198">
        <v>82.573027999999994</v>
      </c>
      <c r="HV15" s="198">
        <v>1.236129</v>
      </c>
      <c r="HW15" s="198">
        <v>738.86303299999997</v>
      </c>
      <c r="HX15" s="198">
        <v>13.853873</v>
      </c>
      <c r="HY15" s="198">
        <v>25.096129999999999</v>
      </c>
      <c r="HZ15" s="198">
        <v>6.6579999999999999E-3</v>
      </c>
      <c r="IA15" s="198">
        <v>21.144736999999999</v>
      </c>
      <c r="IB15" s="198">
        <v>0.29197099999999998</v>
      </c>
      <c r="IC15" s="198">
        <v>46.240867000000001</v>
      </c>
      <c r="ID15" s="198">
        <v>0.29862899999999998</v>
      </c>
      <c r="IE15" s="198">
        <v>37597.531090999997</v>
      </c>
      <c r="IF15" s="198">
        <v>1071.184123</v>
      </c>
    </row>
    <row r="16" spans="1:240" ht="17.399999999999999" customHeight="1" x14ac:dyDescent="0.25">
      <c r="A16" s="199" t="s">
        <v>37</v>
      </c>
      <c r="B16" s="200" t="s">
        <v>1322</v>
      </c>
      <c r="C16" s="201">
        <v>6.4030000000000004E-2</v>
      </c>
      <c r="D16" s="201">
        <v>1.1351E-2</v>
      </c>
      <c r="E16" s="201">
        <v>4.5279109999999996</v>
      </c>
      <c r="F16" s="201">
        <v>1.5575E-2</v>
      </c>
      <c r="G16" s="201">
        <v>17.826187000000001</v>
      </c>
      <c r="H16" s="201">
        <v>0.32784000000000002</v>
      </c>
      <c r="I16" s="201">
        <v>9.5949999999999994E-3</v>
      </c>
      <c r="J16" s="201">
        <v>1.16E-4</v>
      </c>
      <c r="K16" s="201"/>
      <c r="L16" s="201"/>
      <c r="M16" s="201">
        <v>22.427723</v>
      </c>
      <c r="N16" s="201">
        <v>0.35488199999999998</v>
      </c>
      <c r="O16" s="201">
        <v>4.0795999999999999E-2</v>
      </c>
      <c r="P16" s="201">
        <v>1.11E-4</v>
      </c>
      <c r="Q16" s="201">
        <v>0.33384900000000001</v>
      </c>
      <c r="R16" s="201">
        <v>1.0886E-2</v>
      </c>
      <c r="S16" s="201">
        <v>0.29604799999999998</v>
      </c>
      <c r="T16" s="201">
        <v>7.0320000000000001E-3</v>
      </c>
      <c r="U16" s="201">
        <v>9.4590239999999994</v>
      </c>
      <c r="V16" s="201">
        <v>9.0501999999999999E-2</v>
      </c>
      <c r="W16" s="201">
        <v>0.17133000000000001</v>
      </c>
      <c r="X16" s="201">
        <v>1.8046E-2</v>
      </c>
      <c r="Y16" s="201">
        <v>1.619394</v>
      </c>
      <c r="Z16" s="201">
        <v>0.121921</v>
      </c>
      <c r="AA16" s="201">
        <v>3.7974049999999999</v>
      </c>
      <c r="AB16" s="201">
        <v>9.0700000000000003E-2</v>
      </c>
      <c r="AC16" s="201">
        <v>1.670156</v>
      </c>
      <c r="AD16" s="201">
        <v>2.1238E-2</v>
      </c>
      <c r="AE16" s="201"/>
      <c r="AF16" s="201"/>
      <c r="AG16" s="201">
        <v>17.388002</v>
      </c>
      <c r="AH16" s="201">
        <v>0.36043599999999998</v>
      </c>
      <c r="AI16" s="201">
        <v>0.92439300000000002</v>
      </c>
      <c r="AJ16" s="201">
        <v>2.1985000000000001E-2</v>
      </c>
      <c r="AK16" s="201">
        <v>0.92439300000000002</v>
      </c>
      <c r="AL16" s="201">
        <v>2.1985000000000001E-2</v>
      </c>
      <c r="AM16" s="201">
        <v>12.205496999999999</v>
      </c>
      <c r="AN16" s="201">
        <v>0.25220700000000001</v>
      </c>
      <c r="AO16" s="201">
        <v>7.0546790000000001</v>
      </c>
      <c r="AP16" s="201">
        <v>0.38870900000000003</v>
      </c>
      <c r="AQ16" s="201">
        <v>0.288995</v>
      </c>
      <c r="AR16" s="201">
        <v>1.5308E-2</v>
      </c>
      <c r="AS16" s="201">
        <v>21.871426</v>
      </c>
      <c r="AT16" s="201">
        <v>1.008067</v>
      </c>
      <c r="AU16" s="201">
        <v>2.5507789999999999</v>
      </c>
      <c r="AV16" s="201">
        <v>9.8898E-2</v>
      </c>
      <c r="AW16" s="201">
        <v>15.405378000000001</v>
      </c>
      <c r="AX16" s="201">
        <v>0.64681699999999998</v>
      </c>
      <c r="AY16" s="201">
        <v>1.785579</v>
      </c>
      <c r="AZ16" s="201">
        <v>0.218831</v>
      </c>
      <c r="BA16" s="201">
        <v>2.1506029999999998</v>
      </c>
      <c r="BB16" s="201">
        <v>0.20174600000000001</v>
      </c>
      <c r="BC16" s="201">
        <v>1.73E-4</v>
      </c>
      <c r="BD16" s="201">
        <v>3.9999999999999998E-6</v>
      </c>
      <c r="BE16" s="201">
        <v>63.313108999999997</v>
      </c>
      <c r="BF16" s="201">
        <v>2.830587</v>
      </c>
      <c r="BG16" s="201">
        <v>2.6978040000000001</v>
      </c>
      <c r="BH16" s="201">
        <v>26.053419000000002</v>
      </c>
      <c r="BI16" s="201">
        <v>1.008562</v>
      </c>
      <c r="BJ16" s="201">
        <v>4.3190020000000002</v>
      </c>
      <c r="BK16" s="201">
        <v>39.818224999999998</v>
      </c>
      <c r="BL16" s="201">
        <v>7.1680840000000003</v>
      </c>
      <c r="BM16" s="201">
        <v>43.524591000000001</v>
      </c>
      <c r="BN16" s="201">
        <v>37.540505000000003</v>
      </c>
      <c r="BO16" s="201">
        <v>91.723450999999997</v>
      </c>
      <c r="BP16" s="201">
        <v>79.354664999999997</v>
      </c>
      <c r="BQ16" s="201">
        <v>77.022994999999995</v>
      </c>
      <c r="BR16" s="201">
        <v>4.4737980000000004</v>
      </c>
      <c r="BS16" s="201">
        <v>756.00667899999996</v>
      </c>
      <c r="BT16" s="201">
        <v>0.85672000000000004</v>
      </c>
      <c r="BU16" s="201"/>
      <c r="BV16" s="201"/>
      <c r="BW16" s="201">
        <v>31.442371999999999</v>
      </c>
      <c r="BX16" s="201">
        <v>0.75402999999999998</v>
      </c>
      <c r="BY16" s="201">
        <v>28.257501999999999</v>
      </c>
      <c r="BZ16" s="201">
        <v>0.31907999999999997</v>
      </c>
      <c r="CA16" s="201">
        <v>8.5859009999999998</v>
      </c>
      <c r="CB16" s="201">
        <v>0.22731499999999999</v>
      </c>
      <c r="CC16" s="201">
        <v>2.1612019999999998</v>
      </c>
      <c r="CD16" s="201">
        <v>7.8201999999999994E-2</v>
      </c>
      <c r="CE16" s="201"/>
      <c r="CF16" s="201"/>
      <c r="CG16" s="201">
        <v>25.629791000000001</v>
      </c>
      <c r="CH16" s="201">
        <v>0.185304</v>
      </c>
      <c r="CI16" s="201">
        <v>290.847308</v>
      </c>
      <c r="CJ16" s="201">
        <v>2.2120989999999998</v>
      </c>
      <c r="CK16" s="201">
        <v>1311.677201</v>
      </c>
      <c r="CL16" s="201">
        <v>88.461213000000001</v>
      </c>
      <c r="CM16" s="201">
        <v>584.568353</v>
      </c>
      <c r="CN16" s="201">
        <v>41.614789999999999</v>
      </c>
      <c r="CO16" s="201">
        <v>815.61544500000002</v>
      </c>
      <c r="CP16" s="201">
        <v>36.856504000000001</v>
      </c>
      <c r="CQ16" s="201">
        <v>1400.183798</v>
      </c>
      <c r="CR16" s="201">
        <v>78.471294</v>
      </c>
      <c r="CS16" s="201"/>
      <c r="CT16" s="201"/>
      <c r="CU16" s="201">
        <v>1.4922059999999999</v>
      </c>
      <c r="CV16" s="201">
        <v>4.365E-3</v>
      </c>
      <c r="CW16" s="201"/>
      <c r="CX16" s="201"/>
      <c r="CY16" s="201">
        <v>1.4922059999999999</v>
      </c>
      <c r="CZ16" s="201">
        <v>4.365E-3</v>
      </c>
      <c r="DA16" s="201">
        <v>1.015817</v>
      </c>
      <c r="DB16" s="201">
        <v>4.6982999999999997E-2</v>
      </c>
      <c r="DC16" s="201">
        <v>4.2463410000000001</v>
      </c>
      <c r="DD16" s="201">
        <v>3.8934000000000003E-2</v>
      </c>
      <c r="DE16" s="201">
        <v>0.22719800000000001</v>
      </c>
      <c r="DF16" s="201">
        <v>4.7320000000000001E-3</v>
      </c>
      <c r="DG16" s="201">
        <v>5.4893559999999999</v>
      </c>
      <c r="DH16" s="201">
        <v>9.0648999999999993E-2</v>
      </c>
      <c r="DI16" s="201">
        <v>3.4999999999999997E-5</v>
      </c>
      <c r="DJ16" s="201">
        <v>9.9999999999999995E-7</v>
      </c>
      <c r="DK16" s="201">
        <v>20.195069</v>
      </c>
      <c r="DL16" s="201">
        <v>0.55077799999999999</v>
      </c>
      <c r="DM16" s="201">
        <v>3.2679320000000001</v>
      </c>
      <c r="DN16" s="201">
        <v>3.5178000000000001E-2</v>
      </c>
      <c r="DO16" s="201">
        <v>23.463035999999999</v>
      </c>
      <c r="DP16" s="201">
        <v>0.58595699999999995</v>
      </c>
      <c r="DQ16" s="201">
        <v>8.2378999999999994E-2</v>
      </c>
      <c r="DR16" s="201">
        <v>9.3999999999999994E-5</v>
      </c>
      <c r="DS16" s="201">
        <v>4.4492830000000003</v>
      </c>
      <c r="DT16" s="201">
        <v>4.8791000000000001E-2</v>
      </c>
      <c r="DU16" s="201">
        <v>2.1965539999999999</v>
      </c>
      <c r="DV16" s="201">
        <v>3.1268999999999998E-2</v>
      </c>
      <c r="DW16" s="201">
        <v>9.0559659999999997</v>
      </c>
      <c r="DX16" s="201">
        <v>6.7862000000000006E-2</v>
      </c>
      <c r="DY16" s="201">
        <v>142.115376</v>
      </c>
      <c r="DZ16" s="201">
        <v>2.4766659999999998</v>
      </c>
      <c r="EA16" s="201">
        <v>169.191487</v>
      </c>
      <c r="EB16" s="201">
        <v>3.5490390000000001</v>
      </c>
      <c r="EC16" s="201">
        <v>89.284440000000004</v>
      </c>
      <c r="ED16" s="201">
        <v>2.623345</v>
      </c>
      <c r="EE16" s="201">
        <v>0.34634100000000001</v>
      </c>
      <c r="EF16" s="201">
        <v>2.2466E-2</v>
      </c>
      <c r="EG16" s="201">
        <v>5.9824000000000002</v>
      </c>
      <c r="EH16" s="201">
        <v>0.167408</v>
      </c>
      <c r="EI16" s="201">
        <v>5.408004</v>
      </c>
      <c r="EJ16" s="201">
        <v>3.4750999999999997E-2</v>
      </c>
      <c r="EK16" s="201">
        <v>0.49994499999999997</v>
      </c>
      <c r="EL16" s="201">
        <v>2.8333000000000001E-2</v>
      </c>
      <c r="EM16" s="201">
        <v>3.1786150000000002</v>
      </c>
      <c r="EN16" s="201">
        <v>2.3265000000000001E-2</v>
      </c>
      <c r="EO16" s="201">
        <v>3.80783</v>
      </c>
      <c r="EP16" s="201">
        <v>2.5049999999999999E-2</v>
      </c>
      <c r="EQ16" s="201">
        <v>0.48075499999999999</v>
      </c>
      <c r="ER16" s="201">
        <v>9.9150000000000002E-3</v>
      </c>
      <c r="ES16" s="201">
        <v>436.07937500000003</v>
      </c>
      <c r="ET16" s="201">
        <v>9.1082540000000005</v>
      </c>
      <c r="EU16" s="201">
        <v>1.6671039999999999</v>
      </c>
      <c r="EV16" s="201">
        <v>1.727E-3</v>
      </c>
      <c r="EW16" s="201">
        <v>0.61281399999999997</v>
      </c>
      <c r="EX16" s="201">
        <v>1.7422E-2</v>
      </c>
      <c r="EY16" s="201">
        <v>5.0740000000000004E-3</v>
      </c>
      <c r="EZ16" s="201">
        <v>1.6100000000000001E-4</v>
      </c>
      <c r="FA16" s="201">
        <v>3.3697999999999999E-2</v>
      </c>
      <c r="FB16" s="201">
        <v>1.1E-4</v>
      </c>
      <c r="FC16" s="201">
        <v>2.3186900000000001</v>
      </c>
      <c r="FD16" s="201">
        <v>1.942E-2</v>
      </c>
      <c r="FE16" s="201">
        <v>14.528399</v>
      </c>
      <c r="FF16" s="201">
        <v>0.57753699999999997</v>
      </c>
      <c r="FG16" s="201">
        <v>7.5127490000000003</v>
      </c>
      <c r="FH16" s="201">
        <v>0.186031</v>
      </c>
      <c r="FI16" s="201">
        <v>26.564972000000001</v>
      </c>
      <c r="FJ16" s="201">
        <v>1.0432809999999999</v>
      </c>
      <c r="FK16" s="201">
        <v>48.606119999999997</v>
      </c>
      <c r="FL16" s="201">
        <v>1.8068489999999999</v>
      </c>
      <c r="FM16" s="201">
        <v>4.8756640000000004</v>
      </c>
      <c r="FN16" s="201">
        <v>1.84E-4</v>
      </c>
      <c r="FO16" s="201">
        <v>4.8756640000000004</v>
      </c>
      <c r="FP16" s="201">
        <v>1.84E-4</v>
      </c>
      <c r="FQ16" s="201">
        <v>523.040436</v>
      </c>
      <c r="FR16" s="201">
        <v>180.884331</v>
      </c>
      <c r="FS16" s="201">
        <v>646.58150899999998</v>
      </c>
      <c r="FT16" s="201">
        <v>29.686909</v>
      </c>
      <c r="FU16" s="201">
        <v>4.513236</v>
      </c>
      <c r="FV16" s="201">
        <v>0.17698900000000001</v>
      </c>
      <c r="FW16" s="201">
        <v>32.989657999999999</v>
      </c>
      <c r="FX16" s="201">
        <v>1.0636239999999999</v>
      </c>
      <c r="FY16" s="201">
        <v>3.5189900000000001</v>
      </c>
      <c r="FZ16" s="201">
        <v>0.25289699999999998</v>
      </c>
      <c r="GA16" s="201">
        <v>2.1141E-2</v>
      </c>
      <c r="GB16" s="201">
        <v>9.0799999999999995E-4</v>
      </c>
      <c r="GC16" s="201">
        <v>0.68071599999999999</v>
      </c>
      <c r="GD16" s="201">
        <v>0.13677400000000001</v>
      </c>
      <c r="GE16" s="201">
        <v>4.6891000000000002E-2</v>
      </c>
      <c r="GF16" s="201">
        <v>2.4399999999999999E-4</v>
      </c>
      <c r="GG16" s="201">
        <v>1.0598259999999999</v>
      </c>
      <c r="GH16" s="201">
        <v>1.4019999999999999E-2</v>
      </c>
      <c r="GI16" s="201">
        <v>79.521797000000007</v>
      </c>
      <c r="GJ16" s="201">
        <v>1.342201</v>
      </c>
      <c r="GK16" s="201">
        <v>49.619101999999998</v>
      </c>
      <c r="GL16" s="201">
        <v>1.289633</v>
      </c>
      <c r="GM16" s="201">
        <v>1341.593302</v>
      </c>
      <c r="GN16" s="201">
        <v>214.84853000000001</v>
      </c>
      <c r="GO16" s="201">
        <v>3424.155851</v>
      </c>
      <c r="GP16" s="201">
        <v>75.580511000000001</v>
      </c>
      <c r="GQ16" s="201">
        <v>1082.886395</v>
      </c>
      <c r="GR16" s="201">
        <v>18.483529000000001</v>
      </c>
      <c r="GS16" s="201">
        <v>4507.042246</v>
      </c>
      <c r="GT16" s="201">
        <v>94.064040000000006</v>
      </c>
      <c r="GU16" s="201">
        <v>4.3292919999999997</v>
      </c>
      <c r="GV16" s="201">
        <v>4.9669999999999999E-2</v>
      </c>
      <c r="GW16" s="201">
        <v>21602.353761999999</v>
      </c>
      <c r="GX16" s="201">
        <v>461.97256900000002</v>
      </c>
      <c r="GY16" s="201">
        <v>6.7927379999999999</v>
      </c>
      <c r="GZ16" s="201">
        <v>1.5939999999999999E-3</v>
      </c>
      <c r="HA16" s="201">
        <v>81.99494</v>
      </c>
      <c r="HB16" s="201">
        <v>1.1723760000000001</v>
      </c>
      <c r="HC16" s="201">
        <v>21695.470732000002</v>
      </c>
      <c r="HD16" s="201">
        <v>463.19620900000001</v>
      </c>
      <c r="HE16" s="201">
        <v>793.44157499999994</v>
      </c>
      <c r="HF16" s="201">
        <v>3.367937</v>
      </c>
      <c r="HG16" s="201">
        <v>24.565821</v>
      </c>
      <c r="HH16" s="201">
        <v>7.8781000000000004E-2</v>
      </c>
      <c r="HI16" s="201">
        <v>1.9056519999999999</v>
      </c>
      <c r="HJ16" s="201">
        <v>1.2807000000000001E-2</v>
      </c>
      <c r="HK16" s="201">
        <v>819.913048</v>
      </c>
      <c r="HL16" s="201">
        <v>3.4595250000000002</v>
      </c>
      <c r="HM16" s="201">
        <v>0.64005599999999996</v>
      </c>
      <c r="HN16" s="201">
        <v>2.9659999999999999E-3</v>
      </c>
      <c r="HO16" s="201">
        <v>0.64005599999999996</v>
      </c>
      <c r="HP16" s="201">
        <v>2.9659999999999999E-3</v>
      </c>
      <c r="HQ16" s="201">
        <v>24.760857000000001</v>
      </c>
      <c r="HR16" s="201">
        <v>0.40175300000000003</v>
      </c>
      <c r="HS16" s="201">
        <v>10.417007999999999</v>
      </c>
      <c r="HT16" s="201">
        <v>6.1358999999999997E-2</v>
      </c>
      <c r="HU16" s="201">
        <v>46.999402000000003</v>
      </c>
      <c r="HV16" s="201">
        <v>0.86406099999999997</v>
      </c>
      <c r="HW16" s="201">
        <v>82.177267000000001</v>
      </c>
      <c r="HX16" s="201">
        <v>1.3271729999999999</v>
      </c>
      <c r="HY16" s="201">
        <v>4.4889900000000003</v>
      </c>
      <c r="HZ16" s="201">
        <v>2.4355999999999999E-2</v>
      </c>
      <c r="IA16" s="201">
        <v>1.9625269999999999</v>
      </c>
      <c r="IB16" s="201">
        <v>0.18765899999999999</v>
      </c>
      <c r="IC16" s="201">
        <v>6.4515169999999999</v>
      </c>
      <c r="ID16" s="201">
        <v>0.21201500000000001</v>
      </c>
      <c r="IE16" s="201">
        <v>31835.051432</v>
      </c>
      <c r="IF16" s="201">
        <v>996.76703799999996</v>
      </c>
    </row>
    <row r="17" spans="1:240" ht="17.399999999999999" customHeight="1" x14ac:dyDescent="0.25">
      <c r="A17" s="196" t="s">
        <v>224</v>
      </c>
      <c r="B17" s="197" t="s">
        <v>1310</v>
      </c>
      <c r="C17" s="198">
        <v>1.8029200000000001</v>
      </c>
      <c r="D17" s="198">
        <v>2.555E-3</v>
      </c>
      <c r="E17" s="198">
        <v>6.9158140000000001</v>
      </c>
      <c r="F17" s="198">
        <v>0.102092</v>
      </c>
      <c r="G17" s="198">
        <v>1.18448</v>
      </c>
      <c r="H17" s="198">
        <v>1.6736000000000001E-2</v>
      </c>
      <c r="I17" s="198">
        <v>121.316461</v>
      </c>
      <c r="J17" s="198">
        <v>4.0469759999999999</v>
      </c>
      <c r="K17" s="198">
        <v>9.3300000000000002E-4</v>
      </c>
      <c r="L17" s="198">
        <v>3.0000000000000001E-5</v>
      </c>
      <c r="M17" s="198">
        <v>131.220608</v>
      </c>
      <c r="N17" s="198">
        <v>4.1683890000000003</v>
      </c>
      <c r="O17" s="198">
        <v>18.757752</v>
      </c>
      <c r="P17" s="198">
        <v>2.9106939999999999</v>
      </c>
      <c r="Q17" s="198">
        <v>15.515878000000001</v>
      </c>
      <c r="R17" s="198">
        <v>0.64448099999999997</v>
      </c>
      <c r="S17" s="198">
        <v>302.404315</v>
      </c>
      <c r="T17" s="198">
        <v>65.078639999999993</v>
      </c>
      <c r="U17" s="198">
        <v>62.858007000000001</v>
      </c>
      <c r="V17" s="198">
        <v>1.5408299999999999</v>
      </c>
      <c r="W17" s="198">
        <v>5.6792009999999999</v>
      </c>
      <c r="X17" s="198">
        <v>0.88572300000000004</v>
      </c>
      <c r="Y17" s="198">
        <v>76.100830000000002</v>
      </c>
      <c r="Z17" s="198">
        <v>29.019707</v>
      </c>
      <c r="AA17" s="198">
        <v>45.628807999999999</v>
      </c>
      <c r="AB17" s="198">
        <v>28.677619</v>
      </c>
      <c r="AC17" s="198">
        <v>2.1168309999999999</v>
      </c>
      <c r="AD17" s="198">
        <v>3.4715000000000003E-2</v>
      </c>
      <c r="AE17" s="198">
        <v>1.1986999999999999E-2</v>
      </c>
      <c r="AF17" s="198">
        <v>2.6619999999999999E-3</v>
      </c>
      <c r="AG17" s="198">
        <v>529.07360900000003</v>
      </c>
      <c r="AH17" s="198">
        <v>128.79507100000001</v>
      </c>
      <c r="AI17" s="198">
        <v>50.658282999999997</v>
      </c>
      <c r="AJ17" s="198">
        <v>1.574765</v>
      </c>
      <c r="AK17" s="198">
        <v>50.658282999999997</v>
      </c>
      <c r="AL17" s="198">
        <v>1.574765</v>
      </c>
      <c r="AM17" s="198">
        <v>72.662771000000006</v>
      </c>
      <c r="AN17" s="198">
        <v>1.812168</v>
      </c>
      <c r="AO17" s="198">
        <v>20.865091</v>
      </c>
      <c r="AP17" s="198">
        <v>0.89843700000000004</v>
      </c>
      <c r="AQ17" s="198">
        <v>174.251462</v>
      </c>
      <c r="AR17" s="198">
        <v>9.2834230000000009</v>
      </c>
      <c r="AS17" s="198">
        <v>652.40575799999999</v>
      </c>
      <c r="AT17" s="198">
        <v>58.745139000000002</v>
      </c>
      <c r="AU17" s="198">
        <v>189.22378699999999</v>
      </c>
      <c r="AV17" s="198">
        <v>31.698732</v>
      </c>
      <c r="AW17" s="198">
        <v>249.75975700000001</v>
      </c>
      <c r="AX17" s="198">
        <v>11.757020000000001</v>
      </c>
      <c r="AY17" s="198">
        <v>54.651235</v>
      </c>
      <c r="AZ17" s="198">
        <v>19.747384</v>
      </c>
      <c r="BA17" s="198">
        <v>33.777042000000002</v>
      </c>
      <c r="BB17" s="198">
        <v>3.325164</v>
      </c>
      <c r="BC17" s="198">
        <v>48.744903000000001</v>
      </c>
      <c r="BD17" s="198">
        <v>0.14877599999999999</v>
      </c>
      <c r="BE17" s="198">
        <v>1496.3418059999999</v>
      </c>
      <c r="BF17" s="198">
        <v>137.41624300000001</v>
      </c>
      <c r="BG17" s="198">
        <v>86.346773999999996</v>
      </c>
      <c r="BH17" s="198">
        <v>28.073647000000001</v>
      </c>
      <c r="BI17" s="198">
        <v>0.54609300000000005</v>
      </c>
      <c r="BJ17" s="198">
        <v>3.8154E-2</v>
      </c>
      <c r="BK17" s="198">
        <v>649.98820499999999</v>
      </c>
      <c r="BL17" s="198">
        <v>216.4547</v>
      </c>
      <c r="BM17" s="198">
        <v>736.88107200000002</v>
      </c>
      <c r="BN17" s="198">
        <v>244.56650099999999</v>
      </c>
      <c r="BO17" s="198">
        <v>82.645375000000001</v>
      </c>
      <c r="BP17" s="198">
        <v>11.413150999999999</v>
      </c>
      <c r="BQ17" s="198">
        <v>145.36224799999999</v>
      </c>
      <c r="BR17" s="198">
        <v>8.6688550000000006</v>
      </c>
      <c r="BS17" s="198">
        <v>3231.4950039999999</v>
      </c>
      <c r="BT17" s="198">
        <v>6.1585320000000001</v>
      </c>
      <c r="BU17" s="198">
        <v>32.916276000000003</v>
      </c>
      <c r="BV17" s="198">
        <v>9.4757149999999992</v>
      </c>
      <c r="BW17" s="198">
        <v>163.52300099999999</v>
      </c>
      <c r="BX17" s="198">
        <v>8.3599309999999996</v>
      </c>
      <c r="BY17" s="198">
        <v>808.97253799999999</v>
      </c>
      <c r="BZ17" s="198">
        <v>8.9782229999999998</v>
      </c>
      <c r="CA17" s="198">
        <v>82.493768000000003</v>
      </c>
      <c r="CB17" s="198">
        <v>8.1564800000000002</v>
      </c>
      <c r="CC17" s="198">
        <v>52.730829999999997</v>
      </c>
      <c r="CD17" s="198">
        <v>6.2359660000000003</v>
      </c>
      <c r="CE17" s="198">
        <v>2.871648</v>
      </c>
      <c r="CF17" s="198">
        <v>1.3507E-2</v>
      </c>
      <c r="CG17" s="198">
        <v>2.0316239999999999</v>
      </c>
      <c r="CH17" s="198">
        <v>0.32905800000000002</v>
      </c>
      <c r="CI17" s="198">
        <v>470.78803900000003</v>
      </c>
      <c r="CJ17" s="198">
        <v>34.116605999999997</v>
      </c>
      <c r="CK17" s="198">
        <v>5075.8303509999996</v>
      </c>
      <c r="CL17" s="198">
        <v>101.906024</v>
      </c>
      <c r="CM17" s="198">
        <v>485.774203</v>
      </c>
      <c r="CN17" s="198">
        <v>44.249316999999998</v>
      </c>
      <c r="CO17" s="198">
        <v>152.81882400000001</v>
      </c>
      <c r="CP17" s="198">
        <v>5.2037180000000003</v>
      </c>
      <c r="CQ17" s="198">
        <v>638.59302700000001</v>
      </c>
      <c r="CR17" s="198">
        <v>49.453035</v>
      </c>
      <c r="CS17" s="198">
        <v>1.7329969999999999</v>
      </c>
      <c r="CT17" s="198">
        <v>7.9469999999999992E-3</v>
      </c>
      <c r="CU17" s="198">
        <v>403.91940799999998</v>
      </c>
      <c r="CV17" s="198">
        <v>0.22309100000000001</v>
      </c>
      <c r="CW17" s="198">
        <v>4.9822839999999999</v>
      </c>
      <c r="CX17" s="198">
        <v>8.6399999999999997E-4</v>
      </c>
      <c r="CY17" s="198">
        <v>410.63468899999998</v>
      </c>
      <c r="CZ17" s="198">
        <v>0.231902</v>
      </c>
      <c r="DA17" s="198">
        <v>120.790588</v>
      </c>
      <c r="DB17" s="198">
        <v>30.471377</v>
      </c>
      <c r="DC17" s="198">
        <v>32.991365999999999</v>
      </c>
      <c r="DD17" s="198">
        <v>1.1205639999999999</v>
      </c>
      <c r="DE17" s="198">
        <v>2.6101709999999998</v>
      </c>
      <c r="DF17" s="198">
        <v>2.3911999999999999E-2</v>
      </c>
      <c r="DG17" s="198">
        <v>156.39212499999999</v>
      </c>
      <c r="DH17" s="198">
        <v>31.615853000000001</v>
      </c>
      <c r="DI17" s="198">
        <v>0.65228299999999995</v>
      </c>
      <c r="DJ17" s="198">
        <v>0.38782100000000003</v>
      </c>
      <c r="DK17" s="198">
        <v>169.68367599999999</v>
      </c>
      <c r="DL17" s="198">
        <v>58.396070000000002</v>
      </c>
      <c r="DM17" s="198">
        <v>18.478577999999999</v>
      </c>
      <c r="DN17" s="198">
        <v>0.26383299999999998</v>
      </c>
      <c r="DO17" s="198">
        <v>188.814537</v>
      </c>
      <c r="DP17" s="198">
        <v>59.047724000000002</v>
      </c>
      <c r="DQ17" s="198">
        <v>5.386425</v>
      </c>
      <c r="DR17" s="198">
        <v>8.201E-3</v>
      </c>
      <c r="DS17" s="198">
        <v>22.216469</v>
      </c>
      <c r="DT17" s="198">
        <v>0.103871</v>
      </c>
      <c r="DU17" s="198">
        <v>8.5303950000000004</v>
      </c>
      <c r="DV17" s="198">
        <v>2.3938999999999998E-2</v>
      </c>
      <c r="DW17" s="198">
        <v>1.2678160000000001</v>
      </c>
      <c r="DX17" s="198">
        <v>9.4500000000000001E-3</v>
      </c>
      <c r="DY17" s="198">
        <v>10.75766</v>
      </c>
      <c r="DZ17" s="198">
        <v>0.11418399999999999</v>
      </c>
      <c r="EA17" s="198">
        <v>7.1496620000000002</v>
      </c>
      <c r="EB17" s="198">
        <v>0.30047200000000002</v>
      </c>
      <c r="EC17" s="198">
        <v>19.674804999999999</v>
      </c>
      <c r="ED17" s="198">
        <v>0.85026800000000002</v>
      </c>
      <c r="EE17" s="198">
        <v>8.3769779999999994</v>
      </c>
      <c r="EF17" s="198">
        <v>0.45154100000000003</v>
      </c>
      <c r="EG17" s="198">
        <v>5.1721599999999999</v>
      </c>
      <c r="EH17" s="198">
        <v>9.4646999999999995E-2</v>
      </c>
      <c r="EI17" s="198">
        <v>10.027773</v>
      </c>
      <c r="EJ17" s="198">
        <v>8.4832000000000005E-2</v>
      </c>
      <c r="EK17" s="198">
        <v>1.166499</v>
      </c>
      <c r="EL17" s="198">
        <v>4.9670000000000001E-3</v>
      </c>
      <c r="EM17" s="198">
        <v>152.82904300000001</v>
      </c>
      <c r="EN17" s="198">
        <v>0.22062799999999999</v>
      </c>
      <c r="EO17" s="198">
        <v>348.105705</v>
      </c>
      <c r="EP17" s="198">
        <v>0.28896899999999998</v>
      </c>
      <c r="EQ17" s="198">
        <v>22.062085</v>
      </c>
      <c r="ER17" s="198">
        <v>0.133713</v>
      </c>
      <c r="ES17" s="198">
        <v>622.72347500000001</v>
      </c>
      <c r="ET17" s="198">
        <v>2.6896819999999999</v>
      </c>
      <c r="EU17" s="198">
        <v>472.42609700000003</v>
      </c>
      <c r="EV17" s="198">
        <v>2.1360250000000001</v>
      </c>
      <c r="EW17" s="198">
        <v>10.023621</v>
      </c>
      <c r="EX17" s="198">
        <v>9.0701000000000004E-2</v>
      </c>
      <c r="EY17" s="198">
        <v>2.2269060000000001</v>
      </c>
      <c r="EZ17" s="198">
        <v>2.6043E-2</v>
      </c>
      <c r="FA17" s="198">
        <v>0.118613</v>
      </c>
      <c r="FB17" s="198">
        <v>5.8999999999999999E-3</v>
      </c>
      <c r="FC17" s="198">
        <v>484.79523699999999</v>
      </c>
      <c r="FD17" s="198">
        <v>2.2586689999999998</v>
      </c>
      <c r="FE17" s="198">
        <v>393.18884000000003</v>
      </c>
      <c r="FF17" s="198">
        <v>73.044077999999999</v>
      </c>
      <c r="FG17" s="198">
        <v>222.379986</v>
      </c>
      <c r="FH17" s="198">
        <v>61.796100000000003</v>
      </c>
      <c r="FI17" s="198">
        <v>94.177773000000002</v>
      </c>
      <c r="FJ17" s="198">
        <v>5.892576</v>
      </c>
      <c r="FK17" s="198">
        <v>709.74659899999995</v>
      </c>
      <c r="FL17" s="198">
        <v>140.732754</v>
      </c>
      <c r="FM17" s="198">
        <v>794.03581199999996</v>
      </c>
      <c r="FN17" s="198">
        <v>2.7622000000000001E-2</v>
      </c>
      <c r="FO17" s="198">
        <v>794.03581199999996</v>
      </c>
      <c r="FP17" s="198">
        <v>2.7622000000000001E-2</v>
      </c>
      <c r="FQ17" s="198">
        <v>38.181567999999999</v>
      </c>
      <c r="FR17" s="198">
        <v>2.8340360000000002</v>
      </c>
      <c r="FS17" s="198">
        <v>1625.0367329999999</v>
      </c>
      <c r="FT17" s="198">
        <v>57.806759999999997</v>
      </c>
      <c r="FU17" s="198">
        <v>39.620289</v>
      </c>
      <c r="FV17" s="198">
        <v>0.47492899999999999</v>
      </c>
      <c r="FW17" s="198">
        <v>132.65324699999999</v>
      </c>
      <c r="FX17" s="198">
        <v>1.7077869999999999</v>
      </c>
      <c r="FY17" s="198">
        <v>72.464403000000004</v>
      </c>
      <c r="FZ17" s="198">
        <v>1.8348930000000001</v>
      </c>
      <c r="GA17" s="198">
        <v>0.164053</v>
      </c>
      <c r="GB17" s="198">
        <v>2.7179999999999999E-3</v>
      </c>
      <c r="GC17" s="198">
        <v>11.466861</v>
      </c>
      <c r="GD17" s="198">
        <v>0.310614</v>
      </c>
      <c r="GE17" s="198">
        <v>0.64109400000000005</v>
      </c>
      <c r="GF17" s="198">
        <v>1.3683000000000001E-2</v>
      </c>
      <c r="GG17" s="198">
        <v>9.7666059999999995</v>
      </c>
      <c r="GH17" s="198">
        <v>0.25645899999999999</v>
      </c>
      <c r="GI17" s="198">
        <v>183.96589299999999</v>
      </c>
      <c r="GJ17" s="198">
        <v>3.2230259999999999</v>
      </c>
      <c r="GK17" s="198">
        <v>261.67442799999998</v>
      </c>
      <c r="GL17" s="198">
        <v>9.8980789999999992</v>
      </c>
      <c r="GM17" s="198">
        <v>2375.6351749999999</v>
      </c>
      <c r="GN17" s="198">
        <v>78.362983999999997</v>
      </c>
      <c r="GO17" s="198">
        <v>9295.3666450000001</v>
      </c>
      <c r="GP17" s="198">
        <v>141.62246999999999</v>
      </c>
      <c r="GQ17" s="198">
        <v>2467.6324559999998</v>
      </c>
      <c r="GR17" s="198">
        <v>41.821584000000001</v>
      </c>
      <c r="GS17" s="198">
        <v>11762.999100999999</v>
      </c>
      <c r="GT17" s="198">
        <v>183.44405399999999</v>
      </c>
      <c r="GU17" s="198">
        <v>113.54503800000001</v>
      </c>
      <c r="GV17" s="198">
        <v>22.947195000000001</v>
      </c>
      <c r="GW17" s="198">
        <v>1080.153239</v>
      </c>
      <c r="GX17" s="198">
        <v>9.7294370000000008</v>
      </c>
      <c r="GY17" s="198">
        <v>258.71657499999998</v>
      </c>
      <c r="GZ17" s="198">
        <v>7.8450000000000006E-2</v>
      </c>
      <c r="HA17" s="198">
        <v>39.652513999999996</v>
      </c>
      <c r="HB17" s="198">
        <v>0.139236</v>
      </c>
      <c r="HC17" s="198">
        <v>1492.067366</v>
      </c>
      <c r="HD17" s="198">
        <v>32.894317999999998</v>
      </c>
      <c r="HE17" s="198">
        <v>937.88142900000003</v>
      </c>
      <c r="HF17" s="198">
        <v>5.0840310000000004</v>
      </c>
      <c r="HG17" s="198">
        <v>6.8072759999999999</v>
      </c>
      <c r="HH17" s="198">
        <v>2.0804E-2</v>
      </c>
      <c r="HI17" s="198">
        <v>1.308119</v>
      </c>
      <c r="HJ17" s="198">
        <v>5.0629999999999998E-3</v>
      </c>
      <c r="HK17" s="198">
        <v>945.99682399999995</v>
      </c>
      <c r="HL17" s="198">
        <v>5.1098980000000003</v>
      </c>
      <c r="HM17" s="198">
        <v>168.85656700000001</v>
      </c>
      <c r="HN17" s="198">
        <v>1.153068</v>
      </c>
      <c r="HO17" s="198">
        <v>168.85656700000001</v>
      </c>
      <c r="HP17" s="198">
        <v>1.153068</v>
      </c>
      <c r="HQ17" s="198">
        <v>1043.294011</v>
      </c>
      <c r="HR17" s="198">
        <v>26.234684000000001</v>
      </c>
      <c r="HS17" s="198">
        <v>255.25864000000001</v>
      </c>
      <c r="HT17" s="198">
        <v>3.8993679999999999</v>
      </c>
      <c r="HU17" s="198">
        <v>57.740805999999999</v>
      </c>
      <c r="HV17" s="198">
        <v>1.7244660000000001</v>
      </c>
      <c r="HW17" s="198">
        <v>1356.293457</v>
      </c>
      <c r="HX17" s="198">
        <v>31.858518</v>
      </c>
      <c r="HY17" s="198">
        <v>98.751422000000005</v>
      </c>
      <c r="HZ17" s="198">
        <v>6.3042000000000001E-2</v>
      </c>
      <c r="IA17" s="198">
        <v>3.7808649999999999</v>
      </c>
      <c r="IB17" s="198">
        <v>0.164994</v>
      </c>
      <c r="IC17" s="198">
        <v>102.532287</v>
      </c>
      <c r="ID17" s="198">
        <v>0.22803599999999999</v>
      </c>
      <c r="IE17" s="198">
        <v>30230.122007000002</v>
      </c>
      <c r="IF17" s="198">
        <v>1237.53511</v>
      </c>
    </row>
    <row r="18" spans="1:240" ht="17.399999999999999" customHeight="1" x14ac:dyDescent="0.25">
      <c r="A18" s="199" t="s">
        <v>39</v>
      </c>
      <c r="B18" s="200" t="s">
        <v>1299</v>
      </c>
      <c r="C18" s="201">
        <v>57.009830999999998</v>
      </c>
      <c r="D18" s="201">
        <v>1.192553</v>
      </c>
      <c r="E18" s="201"/>
      <c r="F18" s="201"/>
      <c r="G18" s="201"/>
      <c r="H18" s="201"/>
      <c r="I18" s="201">
        <v>307.063827</v>
      </c>
      <c r="J18" s="201">
        <v>30.420092</v>
      </c>
      <c r="K18" s="201"/>
      <c r="L18" s="201"/>
      <c r="M18" s="201">
        <v>364.07365800000002</v>
      </c>
      <c r="N18" s="201">
        <v>31.612645000000001</v>
      </c>
      <c r="O18" s="201">
        <v>16.197875</v>
      </c>
      <c r="P18" s="201">
        <v>5.509296</v>
      </c>
      <c r="Q18" s="201">
        <v>342.69153</v>
      </c>
      <c r="R18" s="201">
        <v>157.44167200000001</v>
      </c>
      <c r="S18" s="201">
        <v>1013.347901</v>
      </c>
      <c r="T18" s="201">
        <v>543.92677100000003</v>
      </c>
      <c r="U18" s="201">
        <v>85.104567000000003</v>
      </c>
      <c r="V18" s="201">
        <v>4.948016</v>
      </c>
      <c r="W18" s="201">
        <v>5.5053450000000002</v>
      </c>
      <c r="X18" s="201">
        <v>1.8966050000000001</v>
      </c>
      <c r="Y18" s="201">
        <v>5.5221600000000004</v>
      </c>
      <c r="Z18" s="201">
        <v>1.1839329999999999</v>
      </c>
      <c r="AA18" s="201">
        <v>179.21647200000001</v>
      </c>
      <c r="AB18" s="201">
        <v>35.309237000000003</v>
      </c>
      <c r="AC18" s="201">
        <v>2.4771649999999998</v>
      </c>
      <c r="AD18" s="201">
        <v>0.13897000000000001</v>
      </c>
      <c r="AE18" s="201">
        <v>0.51000100000000004</v>
      </c>
      <c r="AF18" s="201">
        <v>0.12648599999999999</v>
      </c>
      <c r="AG18" s="201">
        <v>1650.5730160000001</v>
      </c>
      <c r="AH18" s="201">
        <v>750.48098600000003</v>
      </c>
      <c r="AI18" s="201">
        <v>91.345275999999998</v>
      </c>
      <c r="AJ18" s="201">
        <v>19.940631</v>
      </c>
      <c r="AK18" s="201">
        <v>91.345275999999998</v>
      </c>
      <c r="AL18" s="201">
        <v>19.940631</v>
      </c>
      <c r="AM18" s="201">
        <v>0.27484399999999998</v>
      </c>
      <c r="AN18" s="201">
        <v>6.8929999999999998E-3</v>
      </c>
      <c r="AO18" s="201">
        <v>56.076501999999998</v>
      </c>
      <c r="AP18" s="201">
        <v>5.299258</v>
      </c>
      <c r="AQ18" s="201">
        <v>259.096543</v>
      </c>
      <c r="AR18" s="201">
        <v>10.7194</v>
      </c>
      <c r="AS18" s="201">
        <v>214.29854900000001</v>
      </c>
      <c r="AT18" s="201">
        <v>19.993141999999999</v>
      </c>
      <c r="AU18" s="201">
        <v>387.44453600000003</v>
      </c>
      <c r="AV18" s="201">
        <v>85.266247000000007</v>
      </c>
      <c r="AW18" s="201">
        <v>422.202493</v>
      </c>
      <c r="AX18" s="201">
        <v>24.762953</v>
      </c>
      <c r="AY18" s="201">
        <v>14.040041</v>
      </c>
      <c r="AZ18" s="201">
        <v>6.2441129999999996</v>
      </c>
      <c r="BA18" s="201">
        <v>92.924171999999999</v>
      </c>
      <c r="BB18" s="201">
        <v>81.639921000000001</v>
      </c>
      <c r="BC18" s="201">
        <v>46.374623999999997</v>
      </c>
      <c r="BD18" s="201">
        <v>1.6049979999999999</v>
      </c>
      <c r="BE18" s="201">
        <v>1492.7323040000001</v>
      </c>
      <c r="BF18" s="201">
        <v>235.536925</v>
      </c>
      <c r="BG18" s="201">
        <v>35.432428000000002</v>
      </c>
      <c r="BH18" s="201">
        <v>68.492853999999994</v>
      </c>
      <c r="BI18" s="201">
        <v>1.1734E-2</v>
      </c>
      <c r="BJ18" s="201">
        <v>8.9999999999999993E-3</v>
      </c>
      <c r="BK18" s="201">
        <v>17595.671385000001</v>
      </c>
      <c r="BL18" s="201">
        <v>8048.8544680000005</v>
      </c>
      <c r="BM18" s="201">
        <v>17631.115547000001</v>
      </c>
      <c r="BN18" s="201">
        <v>8117.3563219999996</v>
      </c>
      <c r="BO18" s="201">
        <v>40.712736</v>
      </c>
      <c r="BP18" s="201">
        <v>37.792684000000001</v>
      </c>
      <c r="BQ18" s="201">
        <v>22.799122000000001</v>
      </c>
      <c r="BR18" s="201">
        <v>5.2462629999999999</v>
      </c>
      <c r="BS18" s="201">
        <v>350.42637999999999</v>
      </c>
      <c r="BT18" s="201">
        <v>5.1645989999999999</v>
      </c>
      <c r="BU18" s="201">
        <v>130.515366</v>
      </c>
      <c r="BV18" s="201">
        <v>69.994731000000002</v>
      </c>
      <c r="BW18" s="201">
        <v>157.573207</v>
      </c>
      <c r="BX18" s="201">
        <v>21.717186999999999</v>
      </c>
      <c r="BY18" s="201">
        <v>454.77495800000003</v>
      </c>
      <c r="BZ18" s="201">
        <v>22.995460999999999</v>
      </c>
      <c r="CA18" s="201">
        <v>173.62095099999999</v>
      </c>
      <c r="CB18" s="201">
        <v>48.273823</v>
      </c>
      <c r="CC18" s="201">
        <v>17.943425999999999</v>
      </c>
      <c r="CD18" s="201">
        <v>2.4400900000000001</v>
      </c>
      <c r="CE18" s="201"/>
      <c r="CF18" s="201"/>
      <c r="CG18" s="201">
        <v>1.76969</v>
      </c>
      <c r="CH18" s="201">
        <v>0.15742999999999999</v>
      </c>
      <c r="CI18" s="201">
        <v>36.117652</v>
      </c>
      <c r="CJ18" s="201">
        <v>6.8650349999999998</v>
      </c>
      <c r="CK18" s="201">
        <v>1386.2534880000001</v>
      </c>
      <c r="CL18" s="201">
        <v>220.64730299999999</v>
      </c>
      <c r="CM18" s="201">
        <v>182.07942399999999</v>
      </c>
      <c r="CN18" s="201">
        <v>31.115245999999999</v>
      </c>
      <c r="CO18" s="201">
        <v>31.751448</v>
      </c>
      <c r="CP18" s="201">
        <v>2.992019</v>
      </c>
      <c r="CQ18" s="201">
        <v>213.830872</v>
      </c>
      <c r="CR18" s="201">
        <v>34.107264999999998</v>
      </c>
      <c r="CS18" s="201"/>
      <c r="CT18" s="201"/>
      <c r="CU18" s="201">
        <v>2.5827179999999998</v>
      </c>
      <c r="CV18" s="201">
        <v>0.16019</v>
      </c>
      <c r="CW18" s="201">
        <v>7.2470000000000007E-2</v>
      </c>
      <c r="CX18" s="201">
        <v>2.2800000000000001E-2</v>
      </c>
      <c r="CY18" s="201">
        <v>2.6551879999999999</v>
      </c>
      <c r="CZ18" s="201">
        <v>0.18299000000000001</v>
      </c>
      <c r="DA18" s="201">
        <v>42.208582999999997</v>
      </c>
      <c r="DB18" s="201">
        <v>39.805607000000002</v>
      </c>
      <c r="DC18" s="201">
        <v>1.1881010000000001</v>
      </c>
      <c r="DD18" s="201">
        <v>0.126752</v>
      </c>
      <c r="DE18" s="201">
        <v>2.5310739999999998</v>
      </c>
      <c r="DF18" s="201">
        <v>0.24421799999999999</v>
      </c>
      <c r="DG18" s="201">
        <v>45.927757999999997</v>
      </c>
      <c r="DH18" s="201">
        <v>40.176577000000002</v>
      </c>
      <c r="DI18" s="201">
        <v>1.5977000000000002E-2</v>
      </c>
      <c r="DJ18" s="201">
        <v>2.8785999999999999E-2</v>
      </c>
      <c r="DK18" s="201">
        <v>256.33056599999998</v>
      </c>
      <c r="DL18" s="201">
        <v>75.302539999999993</v>
      </c>
      <c r="DM18" s="201">
        <v>23.398322</v>
      </c>
      <c r="DN18" s="201">
        <v>5.7862640000000001</v>
      </c>
      <c r="DO18" s="201">
        <v>279.744865</v>
      </c>
      <c r="DP18" s="201">
        <v>81.117590000000007</v>
      </c>
      <c r="DQ18" s="201">
        <v>1.537E-3</v>
      </c>
      <c r="DR18" s="201">
        <v>7.5100000000000004E-4</v>
      </c>
      <c r="DS18" s="201">
        <v>0.21047099999999999</v>
      </c>
      <c r="DT18" s="201">
        <v>9.1088000000000002E-2</v>
      </c>
      <c r="DU18" s="201">
        <v>4.5786519999999999</v>
      </c>
      <c r="DV18" s="201">
        <v>1.176453</v>
      </c>
      <c r="DW18" s="201">
        <v>1.590468</v>
      </c>
      <c r="DX18" s="201">
        <v>0.117215</v>
      </c>
      <c r="DY18" s="201">
        <v>26.547758999999999</v>
      </c>
      <c r="DZ18" s="201">
        <v>5.4257090000000003</v>
      </c>
      <c r="EA18" s="201">
        <v>5.3191750000000004</v>
      </c>
      <c r="EB18" s="201">
        <v>3.6735609999999999</v>
      </c>
      <c r="EC18" s="201">
        <v>17.890508000000001</v>
      </c>
      <c r="ED18" s="201">
        <v>1.6538999999999999</v>
      </c>
      <c r="EE18" s="201">
        <v>191.071181</v>
      </c>
      <c r="EF18" s="201">
        <v>22.253947</v>
      </c>
      <c r="EG18" s="201">
        <v>0.45029599999999997</v>
      </c>
      <c r="EH18" s="201">
        <v>1.7152000000000001E-2</v>
      </c>
      <c r="EI18" s="201">
        <v>2.4726000000000001E-2</v>
      </c>
      <c r="EJ18" s="201">
        <v>3.2299999999999999E-4</v>
      </c>
      <c r="EK18" s="201">
        <v>2.699433</v>
      </c>
      <c r="EL18" s="201">
        <v>0.251971</v>
      </c>
      <c r="EM18" s="201">
        <v>112.503418</v>
      </c>
      <c r="EN18" s="201">
        <v>4.9946219999999997</v>
      </c>
      <c r="EO18" s="201">
        <v>115.029096</v>
      </c>
      <c r="EP18" s="201">
        <v>9.8691189999999995</v>
      </c>
      <c r="EQ18" s="201">
        <v>69.909497000000002</v>
      </c>
      <c r="ER18" s="201">
        <v>5.7291210000000001</v>
      </c>
      <c r="ES18" s="201">
        <v>547.82621700000004</v>
      </c>
      <c r="ET18" s="201">
        <v>55.254931999999997</v>
      </c>
      <c r="EU18" s="201">
        <v>2.9288970000000001</v>
      </c>
      <c r="EV18" s="201">
        <v>0.444886</v>
      </c>
      <c r="EW18" s="201">
        <v>0.82493399999999995</v>
      </c>
      <c r="EX18" s="201">
        <v>0.110633</v>
      </c>
      <c r="EY18" s="201">
        <v>2.8503000000000001E-2</v>
      </c>
      <c r="EZ18" s="201">
        <v>1.5009E-2</v>
      </c>
      <c r="FA18" s="201">
        <v>0.14482100000000001</v>
      </c>
      <c r="FB18" s="201">
        <v>2.2866999999999998E-2</v>
      </c>
      <c r="FC18" s="201">
        <v>3.927155</v>
      </c>
      <c r="FD18" s="201">
        <v>0.59339500000000001</v>
      </c>
      <c r="FE18" s="201">
        <v>123.18495299999999</v>
      </c>
      <c r="FF18" s="201">
        <v>202.79303300000001</v>
      </c>
      <c r="FG18" s="201">
        <v>57.667572</v>
      </c>
      <c r="FH18" s="201">
        <v>36.545392999999997</v>
      </c>
      <c r="FI18" s="201">
        <v>78.984202999999994</v>
      </c>
      <c r="FJ18" s="201">
        <v>36.114570999999998</v>
      </c>
      <c r="FK18" s="201">
        <v>259.83672799999999</v>
      </c>
      <c r="FL18" s="201">
        <v>275.45299699999998</v>
      </c>
      <c r="FM18" s="201">
        <v>24.454484999999998</v>
      </c>
      <c r="FN18" s="201">
        <v>2.0860000000000002E-3</v>
      </c>
      <c r="FO18" s="201">
        <v>24.454484999999998</v>
      </c>
      <c r="FP18" s="201">
        <v>2.0860000000000002E-3</v>
      </c>
      <c r="FQ18" s="201">
        <v>438.917193</v>
      </c>
      <c r="FR18" s="201">
        <v>180.82011299999999</v>
      </c>
      <c r="FS18" s="201">
        <v>433.42414500000001</v>
      </c>
      <c r="FT18" s="201">
        <v>54.797942999999997</v>
      </c>
      <c r="FU18" s="201">
        <v>2391.6075430000001</v>
      </c>
      <c r="FV18" s="201">
        <v>69.400814999999994</v>
      </c>
      <c r="FW18" s="201">
        <v>0.30020799999999997</v>
      </c>
      <c r="FX18" s="201">
        <v>4.3750999999999998E-2</v>
      </c>
      <c r="FY18" s="201">
        <v>45.018543000000001</v>
      </c>
      <c r="FZ18" s="201">
        <v>2.7899579999999999</v>
      </c>
      <c r="GA18" s="201">
        <v>3.4772999999999998E-2</v>
      </c>
      <c r="GB18" s="201">
        <v>2.7729999999999999E-3</v>
      </c>
      <c r="GC18" s="201">
        <v>8.1562649999999994</v>
      </c>
      <c r="GD18" s="201">
        <v>0.51381500000000002</v>
      </c>
      <c r="GE18" s="201">
        <v>0.37180400000000002</v>
      </c>
      <c r="GF18" s="201">
        <v>0.186637</v>
      </c>
      <c r="GG18" s="201">
        <v>6.4256999999999995E-2</v>
      </c>
      <c r="GH18" s="201">
        <v>3.1E-2</v>
      </c>
      <c r="GI18" s="201">
        <v>5.6007629999999997</v>
      </c>
      <c r="GJ18" s="201">
        <v>0.626888</v>
      </c>
      <c r="GK18" s="201">
        <v>12.700165999999999</v>
      </c>
      <c r="GL18" s="201">
        <v>1.9069769999999999</v>
      </c>
      <c r="GM18" s="201">
        <v>3336.1956599999999</v>
      </c>
      <c r="GN18" s="201">
        <v>311.12067000000002</v>
      </c>
      <c r="GO18" s="201">
        <v>102.491389</v>
      </c>
      <c r="GP18" s="201">
        <v>10.008962</v>
      </c>
      <c r="GQ18" s="201">
        <v>917.88858700000003</v>
      </c>
      <c r="GR18" s="201">
        <v>26.432682</v>
      </c>
      <c r="GS18" s="201">
        <v>1020.3799760000001</v>
      </c>
      <c r="GT18" s="201">
        <v>36.441643999999997</v>
      </c>
      <c r="GU18" s="201">
        <v>21.452876</v>
      </c>
      <c r="GV18" s="201">
        <v>12.145258999999999</v>
      </c>
      <c r="GW18" s="201">
        <v>166.89133899999999</v>
      </c>
      <c r="GX18" s="201">
        <v>4.7173129999999999</v>
      </c>
      <c r="GY18" s="201">
        <v>3.6749999999999999E-3</v>
      </c>
      <c r="GZ18" s="201">
        <v>3.0000000000000001E-6</v>
      </c>
      <c r="HA18" s="201">
        <v>28.751487000000001</v>
      </c>
      <c r="HB18" s="201">
        <v>2.7497950000000002</v>
      </c>
      <c r="HC18" s="201">
        <v>217.099377</v>
      </c>
      <c r="HD18" s="201">
        <v>19.612369999999999</v>
      </c>
      <c r="HE18" s="201">
        <v>71.519076999999996</v>
      </c>
      <c r="HF18" s="201">
        <v>0.80475399999999997</v>
      </c>
      <c r="HG18" s="201">
        <v>0.302728</v>
      </c>
      <c r="HH18" s="201">
        <v>9.4699999999999993E-3</v>
      </c>
      <c r="HI18" s="201">
        <v>0.300674</v>
      </c>
      <c r="HJ18" s="201">
        <v>0.12653600000000001</v>
      </c>
      <c r="HK18" s="201">
        <v>72.122478999999998</v>
      </c>
      <c r="HL18" s="201">
        <v>0.94076000000000004</v>
      </c>
      <c r="HM18" s="201">
        <v>4.0000000000000003E-5</v>
      </c>
      <c r="HN18" s="201"/>
      <c r="HO18" s="201">
        <v>4.0000000000000003E-5</v>
      </c>
      <c r="HP18" s="201"/>
      <c r="HQ18" s="201">
        <v>190.771512</v>
      </c>
      <c r="HR18" s="201">
        <v>24.636202999999998</v>
      </c>
      <c r="HS18" s="201">
        <v>2.8580939999999999</v>
      </c>
      <c r="HT18" s="201">
        <v>0.36070099999999999</v>
      </c>
      <c r="HU18" s="201">
        <v>182.61806799999999</v>
      </c>
      <c r="HV18" s="201">
        <v>12.40114</v>
      </c>
      <c r="HW18" s="201">
        <v>376.24767400000002</v>
      </c>
      <c r="HX18" s="201">
        <v>37.398043999999999</v>
      </c>
      <c r="HY18" s="201">
        <v>0.80125500000000005</v>
      </c>
      <c r="HZ18" s="201">
        <v>1.4942E-2</v>
      </c>
      <c r="IA18" s="201">
        <v>2.702118</v>
      </c>
      <c r="IB18" s="201">
        <v>0.42101499999999997</v>
      </c>
      <c r="IC18" s="201">
        <v>3.5033729999999998</v>
      </c>
      <c r="ID18" s="201">
        <v>0.43595699999999998</v>
      </c>
      <c r="IE18" s="201">
        <v>29019.845136</v>
      </c>
      <c r="IF18" s="201">
        <v>10268.412088999999</v>
      </c>
    </row>
    <row r="19" spans="1:240" ht="17.399999999999999" customHeight="1" x14ac:dyDescent="0.25">
      <c r="A19" s="196" t="s">
        <v>163</v>
      </c>
      <c r="B19" s="197" t="s">
        <v>1316</v>
      </c>
      <c r="C19" s="198">
        <v>2.0769999999999999E-3</v>
      </c>
      <c r="D19" s="198">
        <v>7.8999999999999996E-5</v>
      </c>
      <c r="E19" s="198"/>
      <c r="F19" s="198"/>
      <c r="G19" s="198"/>
      <c r="H19" s="198"/>
      <c r="I19" s="198">
        <v>40.534703999999998</v>
      </c>
      <c r="J19" s="198">
        <v>3.1726239999999999</v>
      </c>
      <c r="K19" s="198"/>
      <c r="L19" s="198"/>
      <c r="M19" s="198">
        <v>40.536780999999998</v>
      </c>
      <c r="N19" s="198">
        <v>3.1727029999999998</v>
      </c>
      <c r="O19" s="198"/>
      <c r="P19" s="198"/>
      <c r="Q19" s="198"/>
      <c r="R19" s="198"/>
      <c r="S19" s="198"/>
      <c r="T19" s="198"/>
      <c r="U19" s="198">
        <v>62.823473</v>
      </c>
      <c r="V19" s="198">
        <v>0.51899200000000001</v>
      </c>
      <c r="W19" s="198">
        <v>65.052899999999994</v>
      </c>
      <c r="X19" s="198">
        <v>65.496639999999999</v>
      </c>
      <c r="Y19" s="198">
        <v>1.3483E-2</v>
      </c>
      <c r="Z19" s="198">
        <v>1.16E-4</v>
      </c>
      <c r="AA19" s="198">
        <v>2.8279999999999998E-3</v>
      </c>
      <c r="AB19" s="198">
        <v>4.6999999999999999E-4</v>
      </c>
      <c r="AC19" s="198">
        <v>0.99856</v>
      </c>
      <c r="AD19" s="198">
        <v>1.5391E-2</v>
      </c>
      <c r="AE19" s="198"/>
      <c r="AF19" s="198"/>
      <c r="AG19" s="198">
        <v>128.891244</v>
      </c>
      <c r="AH19" s="198">
        <v>66.031609000000003</v>
      </c>
      <c r="AI19" s="198">
        <v>3.0252999999999999E-2</v>
      </c>
      <c r="AJ19" s="198">
        <v>2.0000000000000001E-4</v>
      </c>
      <c r="AK19" s="198">
        <v>3.0252999999999999E-2</v>
      </c>
      <c r="AL19" s="198">
        <v>2.0000000000000001E-4</v>
      </c>
      <c r="AM19" s="198">
        <v>2.398E-3</v>
      </c>
      <c r="AN19" s="198">
        <v>1.9999999999999999E-6</v>
      </c>
      <c r="AO19" s="198">
        <v>22.725746000000001</v>
      </c>
      <c r="AP19" s="198">
        <v>0.29219800000000001</v>
      </c>
      <c r="AQ19" s="198">
        <v>78.063999999999993</v>
      </c>
      <c r="AR19" s="198">
        <v>2.615094</v>
      </c>
      <c r="AS19" s="198">
        <v>475.61446699999999</v>
      </c>
      <c r="AT19" s="198">
        <v>7.4696920000000002</v>
      </c>
      <c r="AU19" s="198">
        <v>2.9590610000000002</v>
      </c>
      <c r="AV19" s="198">
        <v>0.13058800000000001</v>
      </c>
      <c r="AW19" s="198">
        <v>73.046933999999993</v>
      </c>
      <c r="AX19" s="198">
        <v>1.244667</v>
      </c>
      <c r="AY19" s="198">
        <v>65.615575000000007</v>
      </c>
      <c r="AZ19" s="198">
        <v>6.7567399999999997</v>
      </c>
      <c r="BA19" s="198">
        <v>12.008927999999999</v>
      </c>
      <c r="BB19" s="198">
        <v>0.13719400000000001</v>
      </c>
      <c r="BC19" s="198">
        <v>266.03089</v>
      </c>
      <c r="BD19" s="198">
        <v>1.7753270000000001</v>
      </c>
      <c r="BE19" s="198">
        <v>996.06799899999999</v>
      </c>
      <c r="BF19" s="198">
        <v>20.421502</v>
      </c>
      <c r="BG19" s="198">
        <v>2.5387E-2</v>
      </c>
      <c r="BH19" s="198">
        <v>8.3699999999999996E-4</v>
      </c>
      <c r="BI19" s="198"/>
      <c r="BJ19" s="198"/>
      <c r="BK19" s="198">
        <v>1.1272219999999999</v>
      </c>
      <c r="BL19" s="198">
        <v>4.8048E-2</v>
      </c>
      <c r="BM19" s="198">
        <v>1.152609</v>
      </c>
      <c r="BN19" s="198">
        <v>4.8884999999999998E-2</v>
      </c>
      <c r="BO19" s="198">
        <v>2.6246230000000002</v>
      </c>
      <c r="BP19" s="198">
        <v>6.2833E-2</v>
      </c>
      <c r="BQ19" s="198">
        <v>59.058435000000003</v>
      </c>
      <c r="BR19" s="198">
        <v>2.86294</v>
      </c>
      <c r="BS19" s="198">
        <v>1306.898946</v>
      </c>
      <c r="BT19" s="198">
        <v>0.89481200000000005</v>
      </c>
      <c r="BU19" s="198">
        <v>5.7451000000000002E-2</v>
      </c>
      <c r="BV19" s="198">
        <v>2E-3</v>
      </c>
      <c r="BW19" s="198">
        <v>30.243981999999999</v>
      </c>
      <c r="BX19" s="198">
        <v>1.665114</v>
      </c>
      <c r="BY19" s="198">
        <v>594.98403299999995</v>
      </c>
      <c r="BZ19" s="198">
        <v>1.977527</v>
      </c>
      <c r="CA19" s="198">
        <v>7.0602660000000004</v>
      </c>
      <c r="CB19" s="198">
        <v>0.103356</v>
      </c>
      <c r="CC19" s="198">
        <v>0.38059700000000002</v>
      </c>
      <c r="CD19" s="198">
        <v>1.0643E-2</v>
      </c>
      <c r="CE19" s="198">
        <v>6.8873579999999999</v>
      </c>
      <c r="CF19" s="198">
        <v>0.108892</v>
      </c>
      <c r="CG19" s="198">
        <v>3.5729999999999998E-3</v>
      </c>
      <c r="CH19" s="198">
        <v>1.9999999999999999E-6</v>
      </c>
      <c r="CI19" s="198">
        <v>124.577978</v>
      </c>
      <c r="CJ19" s="198">
        <v>1.9575389999999999</v>
      </c>
      <c r="CK19" s="198">
        <v>2132.7772420000001</v>
      </c>
      <c r="CL19" s="198">
        <v>9.6456579999999992</v>
      </c>
      <c r="CM19" s="198">
        <v>65.494628000000006</v>
      </c>
      <c r="CN19" s="198">
        <v>1.370098</v>
      </c>
      <c r="CO19" s="198">
        <v>8.3856420000000007</v>
      </c>
      <c r="CP19" s="198">
        <v>0.213868</v>
      </c>
      <c r="CQ19" s="198">
        <v>73.880269999999996</v>
      </c>
      <c r="CR19" s="198">
        <v>1.583966</v>
      </c>
      <c r="CS19" s="198"/>
      <c r="CT19" s="198"/>
      <c r="CU19" s="198">
        <v>5.2669220000000001</v>
      </c>
      <c r="CV19" s="198">
        <v>1.7184999999999999E-2</v>
      </c>
      <c r="CW19" s="198"/>
      <c r="CX19" s="198"/>
      <c r="CY19" s="198">
        <v>5.2669220000000001</v>
      </c>
      <c r="CZ19" s="198">
        <v>1.7184999999999999E-2</v>
      </c>
      <c r="DA19" s="198">
        <v>12.755146</v>
      </c>
      <c r="DB19" s="198">
        <v>0.67151400000000006</v>
      </c>
      <c r="DC19" s="198">
        <v>0.55951300000000004</v>
      </c>
      <c r="DD19" s="198">
        <v>6.4689999999999999E-3</v>
      </c>
      <c r="DE19" s="198">
        <v>2.2225000000000002E-2</v>
      </c>
      <c r="DF19" s="198">
        <v>1.25E-4</v>
      </c>
      <c r="DG19" s="198">
        <v>13.336884</v>
      </c>
      <c r="DH19" s="198">
        <v>0.67810800000000004</v>
      </c>
      <c r="DI19" s="198"/>
      <c r="DJ19" s="198"/>
      <c r="DK19" s="198">
        <v>1.7969630000000001</v>
      </c>
      <c r="DL19" s="198">
        <v>0.28066099999999999</v>
      </c>
      <c r="DM19" s="198">
        <v>3.5792549999999999</v>
      </c>
      <c r="DN19" s="198">
        <v>9.8849999999999997E-3</v>
      </c>
      <c r="DO19" s="198">
        <v>5.3762179999999997</v>
      </c>
      <c r="DP19" s="198">
        <v>0.29054600000000003</v>
      </c>
      <c r="DQ19" s="198">
        <v>0.122747</v>
      </c>
      <c r="DR19" s="198">
        <v>8.7999999999999998E-5</v>
      </c>
      <c r="DS19" s="198">
        <v>4.2403000000000003E-2</v>
      </c>
      <c r="DT19" s="198">
        <v>1.07E-4</v>
      </c>
      <c r="DU19" s="198">
        <v>4.1576009999999997</v>
      </c>
      <c r="DV19" s="198">
        <v>1.8962E-2</v>
      </c>
      <c r="DW19" s="198">
        <v>1.0163999999999999E-2</v>
      </c>
      <c r="DX19" s="198">
        <v>1.5E-5</v>
      </c>
      <c r="DY19" s="198">
        <v>0.37309900000000001</v>
      </c>
      <c r="DZ19" s="198">
        <v>2.6440000000000001E-3</v>
      </c>
      <c r="EA19" s="198">
        <v>0.56780299999999995</v>
      </c>
      <c r="EB19" s="198">
        <v>4.4710000000000001E-3</v>
      </c>
      <c r="EC19" s="198">
        <v>8.5869000000000001E-2</v>
      </c>
      <c r="ED19" s="198">
        <v>5.4900000000000001E-4</v>
      </c>
      <c r="EE19" s="198">
        <v>0.96714999999999995</v>
      </c>
      <c r="EF19" s="198">
        <v>3.5379999999999999E-3</v>
      </c>
      <c r="EG19" s="198">
        <v>0.58065800000000001</v>
      </c>
      <c r="EH19" s="198">
        <v>1.4270000000000001E-3</v>
      </c>
      <c r="EI19" s="198">
        <v>1.73099</v>
      </c>
      <c r="EJ19" s="198">
        <v>9.2800000000000001E-3</v>
      </c>
      <c r="EK19" s="198">
        <v>4.8016999999999997E-2</v>
      </c>
      <c r="EL19" s="198">
        <v>1.02E-4</v>
      </c>
      <c r="EM19" s="198">
        <v>4.5102510000000002</v>
      </c>
      <c r="EN19" s="198">
        <v>1.2475E-2</v>
      </c>
      <c r="EO19" s="198">
        <v>9.8706180000000003</v>
      </c>
      <c r="EP19" s="198">
        <v>2.0975000000000001E-2</v>
      </c>
      <c r="EQ19" s="198">
        <v>0.565272</v>
      </c>
      <c r="ER19" s="198">
        <v>1.513E-3</v>
      </c>
      <c r="ES19" s="198">
        <v>23.632642000000001</v>
      </c>
      <c r="ET19" s="198">
        <v>7.6146000000000005E-2</v>
      </c>
      <c r="EU19" s="198">
        <v>6.3966880000000002</v>
      </c>
      <c r="EV19" s="198">
        <v>1.1346E-2</v>
      </c>
      <c r="EW19" s="198">
        <v>9.4905349999999995</v>
      </c>
      <c r="EX19" s="198">
        <v>6.4308000000000004E-2</v>
      </c>
      <c r="EY19" s="198">
        <v>0.34773500000000002</v>
      </c>
      <c r="EZ19" s="198">
        <v>3.898E-3</v>
      </c>
      <c r="FA19" s="198">
        <v>6.2299999999999996E-4</v>
      </c>
      <c r="FB19" s="198">
        <v>9.9999999999999995E-7</v>
      </c>
      <c r="FC19" s="198">
        <v>16.235581</v>
      </c>
      <c r="FD19" s="198">
        <v>7.9552999999999999E-2</v>
      </c>
      <c r="FE19" s="198">
        <v>1.9293439999999999</v>
      </c>
      <c r="FF19" s="198">
        <v>1.7479000000000001E-2</v>
      </c>
      <c r="FG19" s="198">
        <v>3.2828110000000001</v>
      </c>
      <c r="FH19" s="198">
        <v>2.1530000000000001E-2</v>
      </c>
      <c r="FI19" s="198">
        <v>2.616225</v>
      </c>
      <c r="FJ19" s="198">
        <v>7.5954999999999995E-2</v>
      </c>
      <c r="FK19" s="198">
        <v>7.8283800000000001</v>
      </c>
      <c r="FL19" s="198">
        <v>0.114964</v>
      </c>
      <c r="FM19" s="198">
        <v>18951.040095</v>
      </c>
      <c r="FN19" s="198">
        <v>8.4057999999999994E-2</v>
      </c>
      <c r="FO19" s="198">
        <v>18951.040095</v>
      </c>
      <c r="FP19" s="198">
        <v>8.4057999999999994E-2</v>
      </c>
      <c r="FQ19" s="198">
        <v>3.5150039999999998</v>
      </c>
      <c r="FR19" s="198">
        <v>3.4813999999999998E-2</v>
      </c>
      <c r="FS19" s="198">
        <v>83.182708000000005</v>
      </c>
      <c r="FT19" s="198">
        <v>1.419297</v>
      </c>
      <c r="FU19" s="198">
        <v>18.825244999999999</v>
      </c>
      <c r="FV19" s="198">
        <v>0.456459</v>
      </c>
      <c r="FW19" s="198">
        <v>37.953445000000002</v>
      </c>
      <c r="FX19" s="198">
        <v>0.25235400000000002</v>
      </c>
      <c r="FY19" s="198">
        <v>2.9474610000000001</v>
      </c>
      <c r="FZ19" s="198">
        <v>3.9204000000000003E-2</v>
      </c>
      <c r="GA19" s="198">
        <v>3.5599999999999998E-4</v>
      </c>
      <c r="GB19" s="198">
        <v>1.9999999999999999E-6</v>
      </c>
      <c r="GC19" s="198">
        <v>0.98640000000000005</v>
      </c>
      <c r="GD19" s="198">
        <v>1.0296E-2</v>
      </c>
      <c r="GE19" s="198">
        <v>3.6562999999999998E-2</v>
      </c>
      <c r="GF19" s="198">
        <v>8.0000000000000007E-5</v>
      </c>
      <c r="GG19" s="198">
        <v>4.3506999999999997E-2</v>
      </c>
      <c r="GH19" s="198">
        <v>3.8000000000000002E-4</v>
      </c>
      <c r="GI19" s="198">
        <v>19.700412</v>
      </c>
      <c r="GJ19" s="198">
        <v>0.163241</v>
      </c>
      <c r="GK19" s="198">
        <v>5.0612579999999996</v>
      </c>
      <c r="GL19" s="198">
        <v>6.2810000000000005E-2</v>
      </c>
      <c r="GM19" s="198">
        <v>172.25235900000001</v>
      </c>
      <c r="GN19" s="198">
        <v>2.4389370000000001</v>
      </c>
      <c r="GO19" s="198">
        <v>526.28913699999998</v>
      </c>
      <c r="GP19" s="198">
        <v>2.8678789999999998</v>
      </c>
      <c r="GQ19" s="198">
        <v>1133.0627850000001</v>
      </c>
      <c r="GR19" s="198">
        <v>10.65485</v>
      </c>
      <c r="GS19" s="198">
        <v>1659.3519220000001</v>
      </c>
      <c r="GT19" s="198">
        <v>13.522729</v>
      </c>
      <c r="GU19" s="198">
        <v>3.2941769999999999</v>
      </c>
      <c r="GV19" s="198">
        <v>5.0473999999999998E-2</v>
      </c>
      <c r="GW19" s="198">
        <v>70.552218999999994</v>
      </c>
      <c r="GX19" s="198">
        <v>0.47454600000000002</v>
      </c>
      <c r="GY19" s="198">
        <v>19.959104</v>
      </c>
      <c r="GZ19" s="198">
        <v>8.9390000000000008E-3</v>
      </c>
      <c r="HA19" s="198">
        <v>0.32829599999999998</v>
      </c>
      <c r="HB19" s="198">
        <v>9.2E-5</v>
      </c>
      <c r="HC19" s="198">
        <v>94.133796000000004</v>
      </c>
      <c r="HD19" s="198">
        <v>0.53405100000000005</v>
      </c>
      <c r="HE19" s="198">
        <v>615.98078299999997</v>
      </c>
      <c r="HF19" s="198">
        <v>0.45479700000000001</v>
      </c>
      <c r="HG19" s="198">
        <v>1526.0583099999999</v>
      </c>
      <c r="HH19" s="198">
        <v>6.4621999999999999E-2</v>
      </c>
      <c r="HI19" s="198">
        <v>4.7996999999999998E-2</v>
      </c>
      <c r="HJ19" s="198">
        <v>3.8000000000000002E-5</v>
      </c>
      <c r="HK19" s="198">
        <v>2142.08709</v>
      </c>
      <c r="HL19" s="198">
        <v>0.51945699999999995</v>
      </c>
      <c r="HM19" s="198">
        <v>83.092985999999996</v>
      </c>
      <c r="HN19" s="198">
        <v>1.1783E-2</v>
      </c>
      <c r="HO19" s="198">
        <v>83.092985999999996</v>
      </c>
      <c r="HP19" s="198">
        <v>1.1783E-2</v>
      </c>
      <c r="HQ19" s="198">
        <v>16.246386000000001</v>
      </c>
      <c r="HR19" s="198">
        <v>0.190747</v>
      </c>
      <c r="HS19" s="198">
        <v>3.6246969999999998</v>
      </c>
      <c r="HT19" s="198">
        <v>2.0171000000000001E-2</v>
      </c>
      <c r="HU19" s="198">
        <v>30.026420999999999</v>
      </c>
      <c r="HV19" s="198">
        <v>3.9445000000000001E-2</v>
      </c>
      <c r="HW19" s="198">
        <v>49.897503999999998</v>
      </c>
      <c r="HX19" s="198">
        <v>0.250363</v>
      </c>
      <c r="HY19" s="198">
        <v>4.3241820000000004</v>
      </c>
      <c r="HZ19" s="198">
        <v>5.4219999999999997E-3</v>
      </c>
      <c r="IA19" s="198">
        <v>2.3609810000000002</v>
      </c>
      <c r="IB19" s="198">
        <v>8.1642999999999993E-2</v>
      </c>
      <c r="IC19" s="198">
        <v>6.6851630000000002</v>
      </c>
      <c r="ID19" s="198">
        <v>8.7065000000000003E-2</v>
      </c>
      <c r="IE19" s="198">
        <v>26603.553940000002</v>
      </c>
      <c r="IF19" s="198">
        <v>119.60946800000001</v>
      </c>
    </row>
    <row r="20" spans="1:240" ht="17.399999999999999" customHeight="1" x14ac:dyDescent="0.25">
      <c r="A20" s="199" t="s">
        <v>38</v>
      </c>
      <c r="B20" s="200" t="s">
        <v>1309</v>
      </c>
      <c r="C20" s="201">
        <v>6.7793999999999993E-2</v>
      </c>
      <c r="D20" s="201">
        <v>2.03E-4</v>
      </c>
      <c r="E20" s="201">
        <v>8.5500000000000003E-3</v>
      </c>
      <c r="F20" s="201">
        <v>8.3999999999999995E-5</v>
      </c>
      <c r="G20" s="201">
        <v>3.216675</v>
      </c>
      <c r="H20" s="201">
        <v>0.26960200000000001</v>
      </c>
      <c r="I20" s="201">
        <v>0.50011799999999995</v>
      </c>
      <c r="J20" s="201">
        <v>3.022E-2</v>
      </c>
      <c r="K20" s="201"/>
      <c r="L20" s="201"/>
      <c r="M20" s="201">
        <v>3.7931370000000002</v>
      </c>
      <c r="N20" s="201">
        <v>0.30010900000000001</v>
      </c>
      <c r="O20" s="201">
        <v>6.4593999999999999E-2</v>
      </c>
      <c r="P20" s="201">
        <v>2.9E-4</v>
      </c>
      <c r="Q20" s="201">
        <v>0.27457799999999999</v>
      </c>
      <c r="R20" s="201">
        <v>6.8710000000000004E-3</v>
      </c>
      <c r="S20" s="201">
        <v>0.333065</v>
      </c>
      <c r="T20" s="201">
        <v>1.2101000000000001E-2</v>
      </c>
      <c r="U20" s="201">
        <v>3.1177060000000001</v>
      </c>
      <c r="V20" s="201">
        <v>3.1801000000000003E-2</v>
      </c>
      <c r="W20" s="201">
        <v>0.20818500000000001</v>
      </c>
      <c r="X20" s="201">
        <v>2.2744E-2</v>
      </c>
      <c r="Y20" s="201">
        <v>1.233549</v>
      </c>
      <c r="Z20" s="201">
        <v>0.161882</v>
      </c>
      <c r="AA20" s="201">
        <v>1.279139</v>
      </c>
      <c r="AB20" s="201">
        <v>2.0198000000000001E-2</v>
      </c>
      <c r="AC20" s="201">
        <v>0.29246100000000003</v>
      </c>
      <c r="AD20" s="201">
        <v>2.9510000000000001E-3</v>
      </c>
      <c r="AE20" s="201"/>
      <c r="AF20" s="201"/>
      <c r="AG20" s="201">
        <v>6.8032769999999996</v>
      </c>
      <c r="AH20" s="201">
        <v>0.25883800000000001</v>
      </c>
      <c r="AI20" s="201">
        <v>0.86729100000000003</v>
      </c>
      <c r="AJ20" s="201">
        <v>4.2637000000000001E-2</v>
      </c>
      <c r="AK20" s="201">
        <v>0.86729100000000003</v>
      </c>
      <c r="AL20" s="201">
        <v>4.2637000000000001E-2</v>
      </c>
      <c r="AM20" s="201">
        <v>0.37720500000000001</v>
      </c>
      <c r="AN20" s="201">
        <v>2.1517999999999999E-2</v>
      </c>
      <c r="AO20" s="201">
        <v>0.42296899999999998</v>
      </c>
      <c r="AP20" s="201">
        <v>3.3856999999999998E-2</v>
      </c>
      <c r="AQ20" s="201">
        <v>4.6059999999999999E-3</v>
      </c>
      <c r="AR20" s="201">
        <v>2.0000000000000001E-4</v>
      </c>
      <c r="AS20" s="201">
        <v>80.315985999999995</v>
      </c>
      <c r="AT20" s="201">
        <v>4.7620209999999998</v>
      </c>
      <c r="AU20" s="201">
        <v>4.252872</v>
      </c>
      <c r="AV20" s="201">
        <v>0.49358999999999997</v>
      </c>
      <c r="AW20" s="201">
        <v>20.701933</v>
      </c>
      <c r="AX20" s="201">
        <v>1.1975750000000001</v>
      </c>
      <c r="AY20" s="201">
        <v>2.676361</v>
      </c>
      <c r="AZ20" s="201">
        <v>0.38338499999999998</v>
      </c>
      <c r="BA20" s="201">
        <v>6.2929019999999998</v>
      </c>
      <c r="BB20" s="201">
        <v>0.416406</v>
      </c>
      <c r="BC20" s="201">
        <v>64.509359000000003</v>
      </c>
      <c r="BD20" s="201">
        <v>1.0648040000000001</v>
      </c>
      <c r="BE20" s="201">
        <v>179.554193</v>
      </c>
      <c r="BF20" s="201">
        <v>8.3733559999999994</v>
      </c>
      <c r="BG20" s="201">
        <v>6.8173000000000004</v>
      </c>
      <c r="BH20" s="201">
        <v>2.3222809999999998</v>
      </c>
      <c r="BI20" s="201"/>
      <c r="BJ20" s="201"/>
      <c r="BK20" s="201">
        <v>392.08463</v>
      </c>
      <c r="BL20" s="201">
        <v>90.639016999999996</v>
      </c>
      <c r="BM20" s="201">
        <v>398.90192999999999</v>
      </c>
      <c r="BN20" s="201">
        <v>92.961297999999999</v>
      </c>
      <c r="BO20" s="201">
        <v>65.774103999999994</v>
      </c>
      <c r="BP20" s="201">
        <v>96.541084999999995</v>
      </c>
      <c r="BQ20" s="201">
        <v>509.26191299999999</v>
      </c>
      <c r="BR20" s="201">
        <v>101.013347</v>
      </c>
      <c r="BS20" s="201">
        <v>202.72057699999999</v>
      </c>
      <c r="BT20" s="201">
        <v>0.45386100000000001</v>
      </c>
      <c r="BU20" s="201">
        <v>1.29375</v>
      </c>
      <c r="BV20" s="201">
        <v>0.5</v>
      </c>
      <c r="BW20" s="201">
        <v>138.84402700000001</v>
      </c>
      <c r="BX20" s="201">
        <v>6.8304850000000004</v>
      </c>
      <c r="BY20" s="201">
        <v>310.31264599999997</v>
      </c>
      <c r="BZ20" s="201">
        <v>2.4905170000000001</v>
      </c>
      <c r="CA20" s="201">
        <v>31.617221000000001</v>
      </c>
      <c r="CB20" s="201">
        <v>5.2758599999999998</v>
      </c>
      <c r="CC20" s="201">
        <v>11.995179</v>
      </c>
      <c r="CD20" s="201">
        <v>0.67210599999999998</v>
      </c>
      <c r="CE20" s="201">
        <v>18.501495999999999</v>
      </c>
      <c r="CF20" s="201">
        <v>0.22516800000000001</v>
      </c>
      <c r="CG20" s="201">
        <v>0.310554</v>
      </c>
      <c r="CH20" s="201">
        <v>4.9110000000000001E-2</v>
      </c>
      <c r="CI20" s="201">
        <v>165.471788</v>
      </c>
      <c r="CJ20" s="201">
        <v>8.0497530000000008</v>
      </c>
      <c r="CK20" s="201">
        <v>1456.103255</v>
      </c>
      <c r="CL20" s="201">
        <v>222.101292</v>
      </c>
      <c r="CM20" s="201">
        <v>805.57405800000004</v>
      </c>
      <c r="CN20" s="201">
        <v>97.935212000000007</v>
      </c>
      <c r="CO20" s="201">
        <v>703.538186</v>
      </c>
      <c r="CP20" s="201">
        <v>44.457742000000003</v>
      </c>
      <c r="CQ20" s="201">
        <v>1509.1122439999999</v>
      </c>
      <c r="CR20" s="201">
        <v>142.392954</v>
      </c>
      <c r="CS20" s="201"/>
      <c r="CT20" s="201"/>
      <c r="CU20" s="201">
        <v>2.7156199999999999</v>
      </c>
      <c r="CV20" s="201">
        <v>1.5313E-2</v>
      </c>
      <c r="CW20" s="201"/>
      <c r="CX20" s="201"/>
      <c r="CY20" s="201">
        <v>2.7156199999999999</v>
      </c>
      <c r="CZ20" s="201">
        <v>1.5313E-2</v>
      </c>
      <c r="DA20" s="201">
        <v>0.54879299999999998</v>
      </c>
      <c r="DB20" s="201">
        <v>8.9014999999999997E-2</v>
      </c>
      <c r="DC20" s="201">
        <v>1.153375</v>
      </c>
      <c r="DD20" s="201">
        <v>5.0504E-2</v>
      </c>
      <c r="DE20" s="201">
        <v>0.21721799999999999</v>
      </c>
      <c r="DF20" s="201">
        <v>2.0699999999999998E-3</v>
      </c>
      <c r="DG20" s="201">
        <v>1.919386</v>
      </c>
      <c r="DH20" s="201">
        <v>0.14158899999999999</v>
      </c>
      <c r="DI20" s="201"/>
      <c r="DJ20" s="201"/>
      <c r="DK20" s="201">
        <v>92.799092000000002</v>
      </c>
      <c r="DL20" s="201">
        <v>21.164528000000001</v>
      </c>
      <c r="DM20" s="201">
        <v>2.1342810000000001</v>
      </c>
      <c r="DN20" s="201">
        <v>7.0066000000000003E-2</v>
      </c>
      <c r="DO20" s="201">
        <v>94.933373000000003</v>
      </c>
      <c r="DP20" s="201">
        <v>21.234594000000001</v>
      </c>
      <c r="DQ20" s="201">
        <v>1.868727</v>
      </c>
      <c r="DR20" s="201">
        <v>5.326E-3</v>
      </c>
      <c r="DS20" s="201">
        <v>6.2604000000000007E-2</v>
      </c>
      <c r="DT20" s="201">
        <v>1.8216E-2</v>
      </c>
      <c r="DU20" s="201">
        <v>0.21235100000000001</v>
      </c>
      <c r="DV20" s="201">
        <v>2.349E-3</v>
      </c>
      <c r="DW20" s="201">
        <v>3.7947000000000002E-2</v>
      </c>
      <c r="DX20" s="201">
        <v>1.46E-4</v>
      </c>
      <c r="DY20" s="201">
        <v>240.86440200000001</v>
      </c>
      <c r="DZ20" s="201">
        <v>10.598146</v>
      </c>
      <c r="EA20" s="201">
        <v>99.904629</v>
      </c>
      <c r="EB20" s="201">
        <v>6.8968410000000002</v>
      </c>
      <c r="EC20" s="201">
        <v>8.3010520000000003</v>
      </c>
      <c r="ED20" s="201">
        <v>0.32283800000000001</v>
      </c>
      <c r="EE20" s="201">
        <v>2.3737750000000002</v>
      </c>
      <c r="EF20" s="201">
        <v>0.110191</v>
      </c>
      <c r="EG20" s="201">
        <v>7.7098719999999998</v>
      </c>
      <c r="EH20" s="201">
        <v>0.17424200000000001</v>
      </c>
      <c r="EI20" s="201">
        <v>2.3255080000000001</v>
      </c>
      <c r="EJ20" s="201">
        <v>0.11455899999999999</v>
      </c>
      <c r="EK20" s="201">
        <v>8.9656880000000001</v>
      </c>
      <c r="EL20" s="201">
        <v>0.65527299999999999</v>
      </c>
      <c r="EM20" s="201">
        <v>4.253946</v>
      </c>
      <c r="EN20" s="201">
        <v>4.9274999999999999E-2</v>
      </c>
      <c r="EO20" s="201">
        <v>5.802556</v>
      </c>
      <c r="EP20" s="201">
        <v>0.11269999999999999</v>
      </c>
      <c r="EQ20" s="201">
        <v>9.0738769999999995</v>
      </c>
      <c r="ER20" s="201">
        <v>1.748596</v>
      </c>
      <c r="ES20" s="201">
        <v>391.756934</v>
      </c>
      <c r="ET20" s="201">
        <v>20.808698</v>
      </c>
      <c r="EU20" s="201">
        <v>1.6252409999999999</v>
      </c>
      <c r="EV20" s="201">
        <v>9.5840000000000005E-3</v>
      </c>
      <c r="EW20" s="201">
        <v>1.312927</v>
      </c>
      <c r="EX20" s="201">
        <v>1.0356000000000001E-2</v>
      </c>
      <c r="EY20" s="201">
        <v>1.044708</v>
      </c>
      <c r="EZ20" s="201">
        <v>0.325963</v>
      </c>
      <c r="FA20" s="201">
        <v>1.4236740000000001</v>
      </c>
      <c r="FB20" s="201">
        <v>0.19462499999999999</v>
      </c>
      <c r="FC20" s="201">
        <v>5.4065500000000002</v>
      </c>
      <c r="FD20" s="201">
        <v>0.54052800000000001</v>
      </c>
      <c r="FE20" s="201">
        <v>21.468748999999999</v>
      </c>
      <c r="FF20" s="201">
        <v>0.86102599999999996</v>
      </c>
      <c r="FG20" s="201">
        <v>3.395397</v>
      </c>
      <c r="FH20" s="201">
        <v>6.9822999999999996E-2</v>
      </c>
      <c r="FI20" s="201">
        <v>11.366069</v>
      </c>
      <c r="FJ20" s="201">
        <v>0.44293199999999999</v>
      </c>
      <c r="FK20" s="201">
        <v>36.230215000000001</v>
      </c>
      <c r="FL20" s="201">
        <v>1.3737809999999999</v>
      </c>
      <c r="FM20" s="201">
        <v>1.918949</v>
      </c>
      <c r="FN20" s="201">
        <v>3.264E-3</v>
      </c>
      <c r="FO20" s="201">
        <v>1.918949</v>
      </c>
      <c r="FP20" s="201">
        <v>3.264E-3</v>
      </c>
      <c r="FQ20" s="201">
        <v>753.43709899999999</v>
      </c>
      <c r="FR20" s="201">
        <v>210.25030000000001</v>
      </c>
      <c r="FS20" s="201">
        <v>946.82169299999998</v>
      </c>
      <c r="FT20" s="201">
        <v>88.817882999999995</v>
      </c>
      <c r="FU20" s="201">
        <v>158.82043300000001</v>
      </c>
      <c r="FV20" s="201">
        <v>3.8054290000000002</v>
      </c>
      <c r="FW20" s="201">
        <v>20.532885</v>
      </c>
      <c r="FX20" s="201">
        <v>0.21330299999999999</v>
      </c>
      <c r="FY20" s="201">
        <v>92.278368999999998</v>
      </c>
      <c r="FZ20" s="201">
        <v>7.293145</v>
      </c>
      <c r="GA20" s="201">
        <v>1.3859E-2</v>
      </c>
      <c r="GB20" s="201">
        <v>1.382E-3</v>
      </c>
      <c r="GC20" s="201">
        <v>69.105363999999994</v>
      </c>
      <c r="GD20" s="201">
        <v>6.455781</v>
      </c>
      <c r="GE20" s="201">
        <v>1.2814000000000001E-2</v>
      </c>
      <c r="GF20" s="201">
        <v>3.5300000000000002E-4</v>
      </c>
      <c r="GG20" s="201">
        <v>4.6852900000000002</v>
      </c>
      <c r="GH20" s="201">
        <v>0.28918300000000002</v>
      </c>
      <c r="GI20" s="201">
        <v>52.171025</v>
      </c>
      <c r="GJ20" s="201">
        <v>1.6370880000000001</v>
      </c>
      <c r="GK20" s="201">
        <v>74.048589000000007</v>
      </c>
      <c r="GL20" s="201">
        <v>4.2291569999999998</v>
      </c>
      <c r="GM20" s="201">
        <v>2171.92742</v>
      </c>
      <c r="GN20" s="201">
        <v>322.99300399999998</v>
      </c>
      <c r="GO20" s="201">
        <v>3028.458783</v>
      </c>
      <c r="GP20" s="201">
        <v>99.814573999999993</v>
      </c>
      <c r="GQ20" s="201">
        <v>3645.4462979999998</v>
      </c>
      <c r="GR20" s="201">
        <v>66.629971999999995</v>
      </c>
      <c r="GS20" s="201">
        <v>6673.9050809999999</v>
      </c>
      <c r="GT20" s="201">
        <v>166.444546</v>
      </c>
      <c r="GU20" s="201">
        <v>2.0203890000000002</v>
      </c>
      <c r="GV20" s="201">
        <v>0.10985300000000001</v>
      </c>
      <c r="GW20" s="201">
        <v>8283.2971280000002</v>
      </c>
      <c r="GX20" s="201">
        <v>171.77248800000001</v>
      </c>
      <c r="GY20" s="201">
        <v>3.5538940000000001</v>
      </c>
      <c r="GZ20" s="201">
        <v>5.9649999999999998E-3</v>
      </c>
      <c r="HA20" s="201">
        <v>9.6360000000000001E-2</v>
      </c>
      <c r="HB20" s="201">
        <v>6.3599999999999996E-4</v>
      </c>
      <c r="HC20" s="201">
        <v>8288.9677709999996</v>
      </c>
      <c r="HD20" s="201">
        <v>171.88894199999999</v>
      </c>
      <c r="HE20" s="201">
        <v>477.559709</v>
      </c>
      <c r="HF20" s="201">
        <v>2.3854730000000002</v>
      </c>
      <c r="HG20" s="201">
        <v>1.8808549999999999</v>
      </c>
      <c r="HH20" s="201">
        <v>3.7499999999999999E-3</v>
      </c>
      <c r="HI20" s="201">
        <v>0.39233000000000001</v>
      </c>
      <c r="HJ20" s="201">
        <v>9.3000000000000005E-4</v>
      </c>
      <c r="HK20" s="201">
        <v>479.83289400000001</v>
      </c>
      <c r="HL20" s="201">
        <v>2.3901530000000002</v>
      </c>
      <c r="HM20" s="201">
        <v>1075.6087809999999</v>
      </c>
      <c r="HN20" s="201">
        <v>2.520184</v>
      </c>
      <c r="HO20" s="201">
        <v>1075.6087809999999</v>
      </c>
      <c r="HP20" s="201">
        <v>2.520184</v>
      </c>
      <c r="HQ20" s="201">
        <v>32.469377000000001</v>
      </c>
      <c r="HR20" s="201">
        <v>1.4865660000000001</v>
      </c>
      <c r="HS20" s="201">
        <v>13.664197</v>
      </c>
      <c r="HT20" s="201">
        <v>0.41309600000000002</v>
      </c>
      <c r="HU20" s="201">
        <v>13.107841000000001</v>
      </c>
      <c r="HV20" s="201">
        <v>0.16745199999999999</v>
      </c>
      <c r="HW20" s="201">
        <v>59.241415000000003</v>
      </c>
      <c r="HX20" s="201">
        <v>2.0671140000000001</v>
      </c>
      <c r="HY20" s="201">
        <v>8.7321999999999997E-2</v>
      </c>
      <c r="HZ20" s="201">
        <v>4.8299999999999998E-4</v>
      </c>
      <c r="IA20" s="201">
        <v>0.81430199999999997</v>
      </c>
      <c r="IB20" s="201">
        <v>0.23852899999999999</v>
      </c>
      <c r="IC20" s="201">
        <v>0.90162399999999998</v>
      </c>
      <c r="ID20" s="201">
        <v>0.239012</v>
      </c>
      <c r="IE20" s="201">
        <v>22840.40134</v>
      </c>
      <c r="IF20" s="201">
        <v>1179.0912060000001</v>
      </c>
    </row>
    <row r="21" spans="1:240" ht="17.399999999999999" customHeight="1" x14ac:dyDescent="0.25">
      <c r="A21" s="196" t="s">
        <v>56</v>
      </c>
      <c r="B21" s="197" t="s">
        <v>1311</v>
      </c>
      <c r="C21" s="198">
        <v>94.721186000000003</v>
      </c>
      <c r="D21" s="198">
        <v>0.240152</v>
      </c>
      <c r="E21" s="198">
        <v>0.18415999999999999</v>
      </c>
      <c r="F21" s="198">
        <v>1.4468999999999999E-2</v>
      </c>
      <c r="G21" s="198">
        <v>2.8125789999999999</v>
      </c>
      <c r="H21" s="198">
        <v>4.8915E-2</v>
      </c>
      <c r="I21" s="198">
        <v>101.34144499999999</v>
      </c>
      <c r="J21" s="198">
        <v>5.0955519999999996</v>
      </c>
      <c r="K21" s="198">
        <v>0.25872499999999998</v>
      </c>
      <c r="L21" s="198">
        <v>5.5999999999999999E-5</v>
      </c>
      <c r="M21" s="198">
        <v>199.318095</v>
      </c>
      <c r="N21" s="198">
        <v>5.3991439999999997</v>
      </c>
      <c r="O21" s="198">
        <v>8.1069999999999996E-3</v>
      </c>
      <c r="P21" s="198">
        <v>6.9999999999999999E-6</v>
      </c>
      <c r="Q21" s="198">
        <v>17.848915000000002</v>
      </c>
      <c r="R21" s="198">
        <v>5.0547589999999998</v>
      </c>
      <c r="S21" s="198">
        <v>2.528743</v>
      </c>
      <c r="T21" s="198">
        <v>0.158586</v>
      </c>
      <c r="U21" s="198">
        <v>33.622605999999998</v>
      </c>
      <c r="V21" s="198">
        <v>0.76287199999999999</v>
      </c>
      <c r="W21" s="198">
        <v>0.84221599999999996</v>
      </c>
      <c r="X21" s="198">
        <v>0.26741100000000001</v>
      </c>
      <c r="Y21" s="198">
        <v>59.292586999999997</v>
      </c>
      <c r="Z21" s="198">
        <v>7.3651070000000001</v>
      </c>
      <c r="AA21" s="198">
        <v>7.3924529999999997</v>
      </c>
      <c r="AB21" s="198">
        <v>0.81371000000000004</v>
      </c>
      <c r="AC21" s="198">
        <v>2.1331190000000002</v>
      </c>
      <c r="AD21" s="198">
        <v>2.8938999999999999E-2</v>
      </c>
      <c r="AE21" s="198">
        <v>4.9069999999999999E-3</v>
      </c>
      <c r="AF21" s="198">
        <v>1.807E-3</v>
      </c>
      <c r="AG21" s="198">
        <v>123.673653</v>
      </c>
      <c r="AH21" s="198">
        <v>14.453198</v>
      </c>
      <c r="AI21" s="198">
        <v>4.6634719999999996</v>
      </c>
      <c r="AJ21" s="198">
        <v>0.28335700000000003</v>
      </c>
      <c r="AK21" s="198">
        <v>4.6634719999999996</v>
      </c>
      <c r="AL21" s="198">
        <v>0.28335700000000003</v>
      </c>
      <c r="AM21" s="198">
        <v>0.60109100000000004</v>
      </c>
      <c r="AN21" s="198">
        <v>1.7634E-2</v>
      </c>
      <c r="AO21" s="198">
        <v>13.439306</v>
      </c>
      <c r="AP21" s="198">
        <v>0.97734500000000002</v>
      </c>
      <c r="AQ21" s="198">
        <v>106.6495</v>
      </c>
      <c r="AR21" s="198">
        <v>6.7651079999999997</v>
      </c>
      <c r="AS21" s="198">
        <v>229.060868</v>
      </c>
      <c r="AT21" s="198">
        <v>15.162944</v>
      </c>
      <c r="AU21" s="198">
        <v>31.291785000000001</v>
      </c>
      <c r="AV21" s="198">
        <v>1.244964</v>
      </c>
      <c r="AW21" s="198">
        <v>254.33108899999999</v>
      </c>
      <c r="AX21" s="198">
        <v>9.2059979999999992</v>
      </c>
      <c r="AY21" s="198">
        <v>21.050809000000001</v>
      </c>
      <c r="AZ21" s="198">
        <v>5.9138380000000002</v>
      </c>
      <c r="BA21" s="198">
        <v>74.184344999999993</v>
      </c>
      <c r="BB21" s="198">
        <v>4.2047220000000003</v>
      </c>
      <c r="BC21" s="198">
        <v>0.42852899999999999</v>
      </c>
      <c r="BD21" s="198">
        <v>2.5403999999999999E-2</v>
      </c>
      <c r="BE21" s="198">
        <v>731.03732200000002</v>
      </c>
      <c r="BF21" s="198">
        <v>43.517957000000003</v>
      </c>
      <c r="BG21" s="198">
        <v>42.918739000000002</v>
      </c>
      <c r="BH21" s="198">
        <v>26.302014</v>
      </c>
      <c r="BI21" s="198">
        <v>3.3242039999999999</v>
      </c>
      <c r="BJ21" s="198">
        <v>4.4280109999999997</v>
      </c>
      <c r="BK21" s="198">
        <v>28.199567999999999</v>
      </c>
      <c r="BL21" s="198">
        <v>3.446294</v>
      </c>
      <c r="BM21" s="198">
        <v>74.442510999999996</v>
      </c>
      <c r="BN21" s="198">
        <v>34.176318999999999</v>
      </c>
      <c r="BO21" s="198">
        <v>57.256233999999999</v>
      </c>
      <c r="BP21" s="198">
        <v>5.3158339999999997</v>
      </c>
      <c r="BQ21" s="198">
        <v>180.675693</v>
      </c>
      <c r="BR21" s="198">
        <v>6.9340719999999996</v>
      </c>
      <c r="BS21" s="198">
        <v>1344.371705</v>
      </c>
      <c r="BT21" s="198">
        <v>4.9954980000000004</v>
      </c>
      <c r="BU21" s="198">
        <v>14.598986999999999</v>
      </c>
      <c r="BV21" s="198">
        <v>4.9404180000000002</v>
      </c>
      <c r="BW21" s="198">
        <v>226.852011</v>
      </c>
      <c r="BX21" s="198">
        <v>7.7206530000000004</v>
      </c>
      <c r="BY21" s="198">
        <v>341.74723699999998</v>
      </c>
      <c r="BZ21" s="198">
        <v>5.564991</v>
      </c>
      <c r="CA21" s="198">
        <v>261.86125600000003</v>
      </c>
      <c r="CB21" s="198">
        <v>24.487099000000001</v>
      </c>
      <c r="CC21" s="198">
        <v>29.060807</v>
      </c>
      <c r="CD21" s="198">
        <v>1.0092350000000001</v>
      </c>
      <c r="CE21" s="198">
        <v>2.716326</v>
      </c>
      <c r="CF21" s="198">
        <v>0.174461</v>
      </c>
      <c r="CG21" s="198">
        <v>1.7530520000000001</v>
      </c>
      <c r="CH21" s="198">
        <v>7.4845999999999996E-2</v>
      </c>
      <c r="CI21" s="198">
        <v>472.60115000000002</v>
      </c>
      <c r="CJ21" s="198">
        <v>9.1007020000000001</v>
      </c>
      <c r="CK21" s="198">
        <v>2933.4944580000001</v>
      </c>
      <c r="CL21" s="198">
        <v>70.317808999999997</v>
      </c>
      <c r="CM21" s="198">
        <v>305.55161600000002</v>
      </c>
      <c r="CN21" s="198">
        <v>11.774384</v>
      </c>
      <c r="CO21" s="198">
        <v>132.06236100000001</v>
      </c>
      <c r="CP21" s="198">
        <v>2.8047249999999999</v>
      </c>
      <c r="CQ21" s="198">
        <v>437.61397699999998</v>
      </c>
      <c r="CR21" s="198">
        <v>14.579109000000001</v>
      </c>
      <c r="CS21" s="198">
        <v>3.7288000000000002E-2</v>
      </c>
      <c r="CT21" s="198">
        <v>7.7999999999999999E-5</v>
      </c>
      <c r="CU21" s="198">
        <v>11.802970999999999</v>
      </c>
      <c r="CV21" s="198">
        <v>4.9305000000000002E-2</v>
      </c>
      <c r="CW21" s="198">
        <v>2.2651999999999999E-2</v>
      </c>
      <c r="CX21" s="198">
        <v>6.0999999999999999E-5</v>
      </c>
      <c r="CY21" s="198">
        <v>11.862911</v>
      </c>
      <c r="CZ21" s="198">
        <v>4.9444000000000002E-2</v>
      </c>
      <c r="DA21" s="198">
        <v>6.7102219999999999</v>
      </c>
      <c r="DB21" s="198">
        <v>0.96766200000000002</v>
      </c>
      <c r="DC21" s="198">
        <v>41.924582999999998</v>
      </c>
      <c r="DD21" s="198">
        <v>0.132769</v>
      </c>
      <c r="DE21" s="198">
        <v>1.3389</v>
      </c>
      <c r="DF21" s="198">
        <v>1.2182E-2</v>
      </c>
      <c r="DG21" s="198">
        <v>49.973705000000002</v>
      </c>
      <c r="DH21" s="198">
        <v>1.1126130000000001</v>
      </c>
      <c r="DI21" s="198">
        <v>8.0480999999999997E-2</v>
      </c>
      <c r="DJ21" s="198">
        <v>1.3527000000000001E-2</v>
      </c>
      <c r="DK21" s="198">
        <v>26.15109</v>
      </c>
      <c r="DL21" s="198">
        <v>1.601637</v>
      </c>
      <c r="DM21" s="198">
        <v>176.41651100000001</v>
      </c>
      <c r="DN21" s="198">
        <v>1.5052939999999999</v>
      </c>
      <c r="DO21" s="198">
        <v>202.64808199999999</v>
      </c>
      <c r="DP21" s="198">
        <v>3.1204580000000002</v>
      </c>
      <c r="DQ21" s="198">
        <v>9.9182000000000006E-2</v>
      </c>
      <c r="DR21" s="198">
        <v>1.9100000000000001E-4</v>
      </c>
      <c r="DS21" s="198">
        <v>10.924556000000001</v>
      </c>
      <c r="DT21" s="198">
        <v>3.4213E-2</v>
      </c>
      <c r="DU21" s="198">
        <v>8.5168199999999992</v>
      </c>
      <c r="DV21" s="198">
        <v>8.9715000000000003E-2</v>
      </c>
      <c r="DW21" s="198">
        <v>0.180224</v>
      </c>
      <c r="DX21" s="198">
        <v>2.05E-4</v>
      </c>
      <c r="DY21" s="198">
        <v>1.1874530000000001</v>
      </c>
      <c r="DZ21" s="198">
        <v>2.2013999999999999E-2</v>
      </c>
      <c r="EA21" s="198">
        <v>4.1550269999999996</v>
      </c>
      <c r="EB21" s="198">
        <v>7.0496000000000003E-2</v>
      </c>
      <c r="EC21" s="198">
        <v>15.807263000000001</v>
      </c>
      <c r="ED21" s="198">
        <v>0.133801</v>
      </c>
      <c r="EE21" s="198">
        <v>14.780303999999999</v>
      </c>
      <c r="EF21" s="198">
        <v>0.69454800000000005</v>
      </c>
      <c r="EG21" s="198">
        <v>1.783142</v>
      </c>
      <c r="EH21" s="198">
        <v>9.3270000000000002E-3</v>
      </c>
      <c r="EI21" s="198">
        <v>15.392913</v>
      </c>
      <c r="EJ21" s="198">
        <v>0.50315900000000002</v>
      </c>
      <c r="EK21" s="198">
        <v>0.76484200000000002</v>
      </c>
      <c r="EL21" s="198">
        <v>3.1840000000000002E-3</v>
      </c>
      <c r="EM21" s="198">
        <v>17.434328000000001</v>
      </c>
      <c r="EN21" s="198">
        <v>4.8381E-2</v>
      </c>
      <c r="EO21" s="198">
        <v>164.04619199999999</v>
      </c>
      <c r="EP21" s="198">
        <v>0.239202</v>
      </c>
      <c r="EQ21" s="198">
        <v>6.2882300000000004</v>
      </c>
      <c r="ER21" s="198">
        <v>2.9836999999999999E-2</v>
      </c>
      <c r="ES21" s="198">
        <v>261.36047600000001</v>
      </c>
      <c r="ET21" s="198">
        <v>1.8782730000000001</v>
      </c>
      <c r="EU21" s="198">
        <v>58.291159</v>
      </c>
      <c r="EV21" s="198">
        <v>9.5408000000000007E-2</v>
      </c>
      <c r="EW21" s="198">
        <v>130.909504</v>
      </c>
      <c r="EX21" s="198">
        <v>0.80820800000000004</v>
      </c>
      <c r="EY21" s="198">
        <v>0.196136</v>
      </c>
      <c r="EZ21" s="198">
        <v>1.5610000000000001E-3</v>
      </c>
      <c r="FA21" s="198">
        <v>0.35610399999999998</v>
      </c>
      <c r="FB21" s="198">
        <v>8.6049999999999998E-3</v>
      </c>
      <c r="FC21" s="198">
        <v>189.752903</v>
      </c>
      <c r="FD21" s="198">
        <v>0.91378199999999998</v>
      </c>
      <c r="FE21" s="198">
        <v>48.246834</v>
      </c>
      <c r="FF21" s="198">
        <v>1.1596040000000001</v>
      </c>
      <c r="FG21" s="198">
        <v>10.966332</v>
      </c>
      <c r="FH21" s="198">
        <v>0.211731</v>
      </c>
      <c r="FI21" s="198">
        <v>10.657423</v>
      </c>
      <c r="FJ21" s="198">
        <v>0.39135999999999999</v>
      </c>
      <c r="FK21" s="198">
        <v>69.870588999999995</v>
      </c>
      <c r="FL21" s="198">
        <v>1.7626949999999999</v>
      </c>
      <c r="FM21" s="198">
        <v>56.333680999999999</v>
      </c>
      <c r="FN21" s="198">
        <v>3.7309999999999999E-3</v>
      </c>
      <c r="FO21" s="198">
        <v>56.333680999999999</v>
      </c>
      <c r="FP21" s="198">
        <v>3.7309999999999999E-3</v>
      </c>
      <c r="FQ21" s="198">
        <v>208.74345500000001</v>
      </c>
      <c r="FR21" s="198">
        <v>114.781989</v>
      </c>
      <c r="FS21" s="198">
        <v>355.02828899999997</v>
      </c>
      <c r="FT21" s="198">
        <v>11.693053000000001</v>
      </c>
      <c r="FU21" s="198">
        <v>71.045460000000006</v>
      </c>
      <c r="FV21" s="198">
        <v>1.6075649999999999</v>
      </c>
      <c r="FW21" s="198">
        <v>34.337223000000002</v>
      </c>
      <c r="FX21" s="198">
        <v>9.4714999999999994E-2</v>
      </c>
      <c r="FY21" s="198">
        <v>47.352991000000003</v>
      </c>
      <c r="FZ21" s="198">
        <v>1.6569780000000001</v>
      </c>
      <c r="GA21" s="198">
        <v>36.441217000000002</v>
      </c>
      <c r="GB21" s="198">
        <v>3.4367269999999999</v>
      </c>
      <c r="GC21" s="198">
        <v>13.438264999999999</v>
      </c>
      <c r="GD21" s="198">
        <v>0.68946300000000005</v>
      </c>
      <c r="GE21" s="198">
        <v>0.84256399999999998</v>
      </c>
      <c r="GF21" s="198">
        <v>6.0429999999999998E-3</v>
      </c>
      <c r="GG21" s="198">
        <v>4.8068020000000002</v>
      </c>
      <c r="GH21" s="198">
        <v>3.5106999999999999E-2</v>
      </c>
      <c r="GI21" s="198">
        <v>96.991320000000002</v>
      </c>
      <c r="GJ21" s="198">
        <v>1.1818230000000001</v>
      </c>
      <c r="GK21" s="198">
        <v>130.87538699999999</v>
      </c>
      <c r="GL21" s="198">
        <v>1.9731860000000001</v>
      </c>
      <c r="GM21" s="198">
        <v>999.90297299999997</v>
      </c>
      <c r="GN21" s="198">
        <v>137.15664899999999</v>
      </c>
      <c r="GO21" s="198">
        <v>3060.2695079999999</v>
      </c>
      <c r="GP21" s="198">
        <v>26.815888999999999</v>
      </c>
      <c r="GQ21" s="198">
        <v>1274.1607590000001</v>
      </c>
      <c r="GR21" s="198">
        <v>14.336615999999999</v>
      </c>
      <c r="GS21" s="198">
        <v>4334.4302669999997</v>
      </c>
      <c r="GT21" s="198">
        <v>41.152504999999998</v>
      </c>
      <c r="GU21" s="198">
        <v>15.279636999999999</v>
      </c>
      <c r="GV21" s="198">
        <v>0.67277299999999995</v>
      </c>
      <c r="GW21" s="198">
        <v>3623.3120100000001</v>
      </c>
      <c r="GX21" s="198">
        <v>19.119304</v>
      </c>
      <c r="GY21" s="198">
        <v>2798.305112</v>
      </c>
      <c r="GZ21" s="198">
        <v>0.76549</v>
      </c>
      <c r="HA21" s="198">
        <v>31.203441000000002</v>
      </c>
      <c r="HB21" s="198">
        <v>0.92883800000000005</v>
      </c>
      <c r="HC21" s="198">
        <v>6468.1001999999999</v>
      </c>
      <c r="HD21" s="198">
        <v>21.486405000000001</v>
      </c>
      <c r="HE21" s="198">
        <v>952.30687699999999</v>
      </c>
      <c r="HF21" s="198">
        <v>3.0056039999999999</v>
      </c>
      <c r="HG21" s="198">
        <v>3.249349</v>
      </c>
      <c r="HH21" s="198">
        <v>2.3E-3</v>
      </c>
      <c r="HI21" s="198">
        <v>7.8964090000000002</v>
      </c>
      <c r="HJ21" s="198">
        <v>1.549E-2</v>
      </c>
      <c r="HK21" s="198">
        <v>963.45263499999999</v>
      </c>
      <c r="HL21" s="198">
        <v>3.0233940000000001</v>
      </c>
      <c r="HM21" s="198">
        <v>274.30032499999999</v>
      </c>
      <c r="HN21" s="198">
        <v>0.70734699999999995</v>
      </c>
      <c r="HO21" s="198">
        <v>274.30032499999999</v>
      </c>
      <c r="HP21" s="198">
        <v>0.70734699999999995</v>
      </c>
      <c r="HQ21" s="198">
        <v>196.49387400000001</v>
      </c>
      <c r="HR21" s="198">
        <v>2.2163689999999998</v>
      </c>
      <c r="HS21" s="198">
        <v>248.35767899999999</v>
      </c>
      <c r="HT21" s="198">
        <v>1.741147</v>
      </c>
      <c r="HU21" s="198">
        <v>7.9158989999999996</v>
      </c>
      <c r="HV21" s="198">
        <v>0.102786</v>
      </c>
      <c r="HW21" s="198">
        <v>452.76745199999999</v>
      </c>
      <c r="HX21" s="198">
        <v>4.0603020000000001</v>
      </c>
      <c r="HY21" s="198">
        <v>986.04189099999996</v>
      </c>
      <c r="HZ21" s="198">
        <v>3.0754E-2</v>
      </c>
      <c r="IA21" s="198">
        <v>688.83445700000004</v>
      </c>
      <c r="IB21" s="198">
        <v>3.1942149999999998</v>
      </c>
      <c r="IC21" s="198">
        <v>1674.876348</v>
      </c>
      <c r="ID21" s="198">
        <v>3.2249690000000002</v>
      </c>
      <c r="IE21" s="198">
        <v>20513.876035000001</v>
      </c>
      <c r="IF21" s="198">
        <v>402.37945999999999</v>
      </c>
    </row>
    <row r="22" spans="1:240" ht="17.399999999999999" customHeight="1" x14ac:dyDescent="0.25">
      <c r="A22" s="199" t="s">
        <v>43</v>
      </c>
      <c r="B22" s="200" t="s">
        <v>1318</v>
      </c>
      <c r="C22" s="201">
        <v>15.053747</v>
      </c>
      <c r="D22" s="201">
        <v>4.564E-2</v>
      </c>
      <c r="E22" s="201">
        <v>511.00330400000001</v>
      </c>
      <c r="F22" s="201">
        <v>56.603366000000001</v>
      </c>
      <c r="G22" s="201">
        <v>7.2762060000000002</v>
      </c>
      <c r="H22" s="201">
        <v>3.6066000000000001E-2</v>
      </c>
      <c r="I22" s="201">
        <v>289.15597200000002</v>
      </c>
      <c r="J22" s="201">
        <v>14.896827</v>
      </c>
      <c r="K22" s="201">
        <v>0.14440700000000001</v>
      </c>
      <c r="L22" s="201">
        <v>3.3E-4</v>
      </c>
      <c r="M22" s="201">
        <v>822.63363600000002</v>
      </c>
      <c r="N22" s="201">
        <v>71.582228999999998</v>
      </c>
      <c r="O22" s="201">
        <v>8.3578E-2</v>
      </c>
      <c r="P22" s="201">
        <v>2.4979999999999998E-3</v>
      </c>
      <c r="Q22" s="201">
        <v>29.245625</v>
      </c>
      <c r="R22" s="201">
        <v>7.7174469999999999</v>
      </c>
      <c r="S22" s="201">
        <v>19.514758</v>
      </c>
      <c r="T22" s="201">
        <v>2.943689</v>
      </c>
      <c r="U22" s="201">
        <v>38.210169</v>
      </c>
      <c r="V22" s="201">
        <v>0.95222300000000004</v>
      </c>
      <c r="W22" s="201">
        <v>0.220053</v>
      </c>
      <c r="X22" s="201">
        <v>4.5388999999999999E-2</v>
      </c>
      <c r="Y22" s="201">
        <v>17.711942000000001</v>
      </c>
      <c r="Z22" s="201">
        <v>4.6630690000000001</v>
      </c>
      <c r="AA22" s="201">
        <v>10.252613999999999</v>
      </c>
      <c r="AB22" s="201">
        <v>1.971724</v>
      </c>
      <c r="AC22" s="201">
        <v>5.1284879999999999</v>
      </c>
      <c r="AD22" s="201">
        <v>6.9334999999999994E-2</v>
      </c>
      <c r="AE22" s="201"/>
      <c r="AF22" s="201"/>
      <c r="AG22" s="201">
        <v>120.367227</v>
      </c>
      <c r="AH22" s="201">
        <v>18.365373999999999</v>
      </c>
      <c r="AI22" s="201">
        <v>1.5742879999999999</v>
      </c>
      <c r="AJ22" s="201">
        <v>0.151085</v>
      </c>
      <c r="AK22" s="201">
        <v>1.5742879999999999</v>
      </c>
      <c r="AL22" s="201">
        <v>0.151085</v>
      </c>
      <c r="AM22" s="201">
        <v>23.278735000000001</v>
      </c>
      <c r="AN22" s="201">
        <v>2.5645349999999998</v>
      </c>
      <c r="AO22" s="201">
        <v>25.727474999999998</v>
      </c>
      <c r="AP22" s="201">
        <v>2.5709330000000001</v>
      </c>
      <c r="AQ22" s="201">
        <v>74.811985000000007</v>
      </c>
      <c r="AR22" s="201">
        <v>2.4192360000000002</v>
      </c>
      <c r="AS22" s="201">
        <v>560.08897400000001</v>
      </c>
      <c r="AT22" s="201">
        <v>13.310492999999999</v>
      </c>
      <c r="AU22" s="201">
        <v>211.95088999999999</v>
      </c>
      <c r="AV22" s="201">
        <v>33.032522999999998</v>
      </c>
      <c r="AW22" s="201">
        <v>150.34500700000001</v>
      </c>
      <c r="AX22" s="201">
        <v>7.7223100000000002</v>
      </c>
      <c r="AY22" s="201">
        <v>118.605012</v>
      </c>
      <c r="AZ22" s="201">
        <v>25.245325000000001</v>
      </c>
      <c r="BA22" s="201">
        <v>105.201117</v>
      </c>
      <c r="BB22" s="201">
        <v>7.3824930000000002</v>
      </c>
      <c r="BC22" s="201">
        <v>0.29822700000000002</v>
      </c>
      <c r="BD22" s="201">
        <v>4.6519999999999999E-3</v>
      </c>
      <c r="BE22" s="201">
        <v>1270.3074220000001</v>
      </c>
      <c r="BF22" s="201">
        <v>94.252499999999998</v>
      </c>
      <c r="BG22" s="201">
        <v>27.219894</v>
      </c>
      <c r="BH22" s="201">
        <v>22.328209000000001</v>
      </c>
      <c r="BI22" s="201"/>
      <c r="BJ22" s="201"/>
      <c r="BK22" s="201">
        <v>48.510966000000003</v>
      </c>
      <c r="BL22" s="201">
        <v>2.095402</v>
      </c>
      <c r="BM22" s="201">
        <v>75.730860000000007</v>
      </c>
      <c r="BN22" s="201">
        <v>24.423611000000001</v>
      </c>
      <c r="BO22" s="201">
        <v>82.014638000000005</v>
      </c>
      <c r="BP22" s="201">
        <v>10.868945999999999</v>
      </c>
      <c r="BQ22" s="201">
        <v>83.996381</v>
      </c>
      <c r="BR22" s="201">
        <v>7.2562040000000003</v>
      </c>
      <c r="BS22" s="201">
        <v>2487.4980369999998</v>
      </c>
      <c r="BT22" s="201">
        <v>5.4016330000000004</v>
      </c>
      <c r="BU22" s="201">
        <v>4.0310240000000004</v>
      </c>
      <c r="BV22" s="201">
        <v>1.201659</v>
      </c>
      <c r="BW22" s="201">
        <v>70.677941000000004</v>
      </c>
      <c r="BX22" s="201">
        <v>4.0775670000000002</v>
      </c>
      <c r="BY22" s="201">
        <v>1954.238699</v>
      </c>
      <c r="BZ22" s="201">
        <v>18.313700000000001</v>
      </c>
      <c r="CA22" s="201">
        <v>104.376378</v>
      </c>
      <c r="CB22" s="201">
        <v>2.9320189999999999</v>
      </c>
      <c r="CC22" s="201">
        <v>51.377009999999999</v>
      </c>
      <c r="CD22" s="201">
        <v>2.7878509999999999</v>
      </c>
      <c r="CE22" s="201">
        <v>0.78938299999999995</v>
      </c>
      <c r="CF22" s="201">
        <v>7.9439999999999997E-3</v>
      </c>
      <c r="CG22" s="201">
        <v>1.2454350000000001</v>
      </c>
      <c r="CH22" s="201">
        <v>8.1899E-2</v>
      </c>
      <c r="CI22" s="201">
        <v>482.80424900000003</v>
      </c>
      <c r="CJ22" s="201">
        <v>19.229665000000001</v>
      </c>
      <c r="CK22" s="201">
        <v>5323.0491750000001</v>
      </c>
      <c r="CL22" s="201">
        <v>72.159087</v>
      </c>
      <c r="CM22" s="201">
        <v>272.99489399999999</v>
      </c>
      <c r="CN22" s="201">
        <v>12.020224000000001</v>
      </c>
      <c r="CO22" s="201">
        <v>67.431774000000004</v>
      </c>
      <c r="CP22" s="201">
        <v>2.6832009999999999</v>
      </c>
      <c r="CQ22" s="201">
        <v>340.42666800000001</v>
      </c>
      <c r="CR22" s="201">
        <v>14.703424999999999</v>
      </c>
      <c r="CS22" s="201">
        <v>2.1179E-2</v>
      </c>
      <c r="CT22" s="201">
        <v>3.9999999999999998E-6</v>
      </c>
      <c r="CU22" s="201">
        <v>117.184696</v>
      </c>
      <c r="CV22" s="201">
        <v>6.4946000000000004E-2</v>
      </c>
      <c r="CW22" s="201">
        <v>0.56616100000000003</v>
      </c>
      <c r="CX22" s="201">
        <v>1.26E-4</v>
      </c>
      <c r="CY22" s="201">
        <v>117.772036</v>
      </c>
      <c r="CZ22" s="201">
        <v>6.5075999999999995E-2</v>
      </c>
      <c r="DA22" s="201">
        <v>12.612190999999999</v>
      </c>
      <c r="DB22" s="201">
        <v>0.85473900000000003</v>
      </c>
      <c r="DC22" s="201">
        <v>162.64122900000001</v>
      </c>
      <c r="DD22" s="201">
        <v>0.83696999999999999</v>
      </c>
      <c r="DE22" s="201">
        <v>0.94684699999999999</v>
      </c>
      <c r="DF22" s="201">
        <v>1.6451E-2</v>
      </c>
      <c r="DG22" s="201">
        <v>176.200267</v>
      </c>
      <c r="DH22" s="201">
        <v>1.7081599999999999</v>
      </c>
      <c r="DI22" s="201">
        <v>21.411743999999999</v>
      </c>
      <c r="DJ22" s="201">
        <v>6.96469</v>
      </c>
      <c r="DK22" s="201">
        <v>105.446336</v>
      </c>
      <c r="DL22" s="201">
        <v>45.215485000000001</v>
      </c>
      <c r="DM22" s="201">
        <v>8.7891490000000001</v>
      </c>
      <c r="DN22" s="201">
        <v>7.8726000000000004E-2</v>
      </c>
      <c r="DO22" s="201">
        <v>135.64722900000001</v>
      </c>
      <c r="DP22" s="201">
        <v>52.258901000000002</v>
      </c>
      <c r="DQ22" s="201">
        <v>0.48844799999999999</v>
      </c>
      <c r="DR22" s="201">
        <v>1.9289999999999999E-3</v>
      </c>
      <c r="DS22" s="201">
        <v>0.20231099999999999</v>
      </c>
      <c r="DT22" s="201">
        <v>1.8910000000000001E-3</v>
      </c>
      <c r="DU22" s="201">
        <v>0.99335600000000002</v>
      </c>
      <c r="DV22" s="201">
        <v>2.8730000000000001E-3</v>
      </c>
      <c r="DW22" s="201">
        <v>0.50740099999999999</v>
      </c>
      <c r="DX22" s="201">
        <v>7.0399999999999998E-4</v>
      </c>
      <c r="DY22" s="201">
        <v>3.2780800000000001</v>
      </c>
      <c r="DZ22" s="201">
        <v>1.9087E-2</v>
      </c>
      <c r="EA22" s="201">
        <v>2.4283939999999999</v>
      </c>
      <c r="EB22" s="201">
        <v>2.0622000000000001E-2</v>
      </c>
      <c r="EC22" s="201">
        <v>43.819958999999997</v>
      </c>
      <c r="ED22" s="201">
        <v>0.91551400000000005</v>
      </c>
      <c r="EE22" s="201">
        <v>6.6312939999999996</v>
      </c>
      <c r="EF22" s="201">
        <v>0.40163300000000002</v>
      </c>
      <c r="EG22" s="201">
        <v>6.497274</v>
      </c>
      <c r="EH22" s="201">
        <v>5.5091000000000001E-2</v>
      </c>
      <c r="EI22" s="201">
        <v>5.4023729999999999</v>
      </c>
      <c r="EJ22" s="201">
        <v>6.0141E-2</v>
      </c>
      <c r="EK22" s="201">
        <v>2.472531</v>
      </c>
      <c r="EL22" s="201">
        <v>4.632E-2</v>
      </c>
      <c r="EM22" s="201">
        <v>7.8516560000000002</v>
      </c>
      <c r="EN22" s="201">
        <v>1.0919999999999999E-2</v>
      </c>
      <c r="EO22" s="201">
        <v>64.107530999999994</v>
      </c>
      <c r="EP22" s="201">
        <v>4.5990000000000003E-2</v>
      </c>
      <c r="EQ22" s="201">
        <v>4.3109820000000001</v>
      </c>
      <c r="ER22" s="201">
        <v>3.4107999999999999E-2</v>
      </c>
      <c r="ES22" s="201">
        <v>148.99159</v>
      </c>
      <c r="ET22" s="201">
        <v>1.6168229999999999</v>
      </c>
      <c r="EU22" s="201">
        <v>10.052626</v>
      </c>
      <c r="EV22" s="201">
        <v>3.8399000000000003E-2</v>
      </c>
      <c r="EW22" s="201">
        <v>2.4545129999999999</v>
      </c>
      <c r="EX22" s="201">
        <v>3.8370000000000001E-3</v>
      </c>
      <c r="EY22" s="201">
        <v>1.0002E-2</v>
      </c>
      <c r="EZ22" s="201">
        <v>3.4E-5</v>
      </c>
      <c r="FA22" s="201">
        <v>0.232544</v>
      </c>
      <c r="FB22" s="201">
        <v>1.34E-3</v>
      </c>
      <c r="FC22" s="201">
        <v>12.749684999999999</v>
      </c>
      <c r="FD22" s="201">
        <v>4.3610000000000003E-2</v>
      </c>
      <c r="FE22" s="201">
        <v>10.648538</v>
      </c>
      <c r="FF22" s="201">
        <v>0.30137799999999998</v>
      </c>
      <c r="FG22" s="201">
        <v>18.296209999999999</v>
      </c>
      <c r="FH22" s="201">
        <v>1.567007</v>
      </c>
      <c r="FI22" s="201">
        <v>36.952914</v>
      </c>
      <c r="FJ22" s="201">
        <v>1.413421</v>
      </c>
      <c r="FK22" s="201">
        <v>65.897661999999997</v>
      </c>
      <c r="FL22" s="201">
        <v>3.281806</v>
      </c>
      <c r="FM22" s="201">
        <v>323.01095700000002</v>
      </c>
      <c r="FN22" s="201">
        <v>4.6800000000000001E-3</v>
      </c>
      <c r="FO22" s="201">
        <v>323.01095700000002</v>
      </c>
      <c r="FP22" s="201">
        <v>4.6800000000000001E-3</v>
      </c>
      <c r="FQ22" s="201">
        <v>47.965893000000001</v>
      </c>
      <c r="FR22" s="201">
        <v>7.2417449999999999</v>
      </c>
      <c r="FS22" s="201">
        <v>483.75258400000001</v>
      </c>
      <c r="FT22" s="201">
        <v>23.837071000000002</v>
      </c>
      <c r="FU22" s="201">
        <v>13.9824</v>
      </c>
      <c r="FV22" s="201">
        <v>0.14097999999999999</v>
      </c>
      <c r="FW22" s="201">
        <v>70.202077000000003</v>
      </c>
      <c r="FX22" s="201">
        <v>0.472885</v>
      </c>
      <c r="FY22" s="201">
        <v>62.998516000000002</v>
      </c>
      <c r="FZ22" s="201">
        <v>1.3444050000000001</v>
      </c>
      <c r="GA22" s="201">
        <v>7.8910999999999995E-2</v>
      </c>
      <c r="GB22" s="201">
        <v>3.6579999999999998E-3</v>
      </c>
      <c r="GC22" s="201">
        <v>1.3080769999999999</v>
      </c>
      <c r="GD22" s="201">
        <v>2.1818000000000001E-2</v>
      </c>
      <c r="GE22" s="201">
        <v>6.3358699999999999</v>
      </c>
      <c r="GF22" s="201">
        <v>4.5931E-2</v>
      </c>
      <c r="GG22" s="201">
        <v>2.4920490000000002</v>
      </c>
      <c r="GH22" s="201">
        <v>3.0695E-2</v>
      </c>
      <c r="GI22" s="201">
        <v>56.082121999999998</v>
      </c>
      <c r="GJ22" s="201">
        <v>0.41292000000000001</v>
      </c>
      <c r="GK22" s="201">
        <v>63.798549000000001</v>
      </c>
      <c r="GL22" s="201">
        <v>1.0742959999999999</v>
      </c>
      <c r="GM22" s="201">
        <v>808.99704799999995</v>
      </c>
      <c r="GN22" s="201">
        <v>34.626404000000001</v>
      </c>
      <c r="GO22" s="201">
        <v>4420.781379</v>
      </c>
      <c r="GP22" s="201">
        <v>18.413436000000001</v>
      </c>
      <c r="GQ22" s="201">
        <v>1414.7891159999999</v>
      </c>
      <c r="GR22" s="201">
        <v>14.013840999999999</v>
      </c>
      <c r="GS22" s="201">
        <v>5835.5704949999999</v>
      </c>
      <c r="GT22" s="201">
        <v>32.427276999999997</v>
      </c>
      <c r="GU22" s="201">
        <v>5.6135339999999996</v>
      </c>
      <c r="GV22" s="201">
        <v>0.106266</v>
      </c>
      <c r="GW22" s="201">
        <v>823.17009299999995</v>
      </c>
      <c r="GX22" s="201">
        <v>19.187705999999999</v>
      </c>
      <c r="GY22" s="201">
        <v>303.63922500000001</v>
      </c>
      <c r="GZ22" s="201">
        <v>9.9392999999999995E-2</v>
      </c>
      <c r="HA22" s="201">
        <v>97.104611000000006</v>
      </c>
      <c r="HB22" s="201">
        <v>0.16475600000000001</v>
      </c>
      <c r="HC22" s="201">
        <v>1229.5274629999999</v>
      </c>
      <c r="HD22" s="201">
        <v>19.558121</v>
      </c>
      <c r="HE22" s="201">
        <v>986.15290500000003</v>
      </c>
      <c r="HF22" s="201">
        <v>2.2574169999999998</v>
      </c>
      <c r="HG22" s="201">
        <v>16.269970000000001</v>
      </c>
      <c r="HH22" s="201">
        <v>7.7549999999999997E-3</v>
      </c>
      <c r="HI22" s="201">
        <v>0.524057</v>
      </c>
      <c r="HJ22" s="201">
        <v>1.4499999999999999E-3</v>
      </c>
      <c r="HK22" s="201">
        <v>1002.9469319999999</v>
      </c>
      <c r="HL22" s="201">
        <v>2.2666219999999999</v>
      </c>
      <c r="HM22" s="201">
        <v>285.865116</v>
      </c>
      <c r="HN22" s="201">
        <v>0.235763</v>
      </c>
      <c r="HO22" s="201">
        <v>285.865116</v>
      </c>
      <c r="HP22" s="201">
        <v>0.235763</v>
      </c>
      <c r="HQ22" s="201">
        <v>118.165424</v>
      </c>
      <c r="HR22" s="201">
        <v>1.5831219999999999</v>
      </c>
      <c r="HS22" s="201">
        <v>11.592533</v>
      </c>
      <c r="HT22" s="201">
        <v>0.23835500000000001</v>
      </c>
      <c r="HU22" s="201">
        <v>61.261367</v>
      </c>
      <c r="HV22" s="201">
        <v>0.25991500000000001</v>
      </c>
      <c r="HW22" s="201">
        <v>191.01932400000001</v>
      </c>
      <c r="HX22" s="201">
        <v>2.0813920000000001</v>
      </c>
      <c r="HY22" s="201">
        <v>153.67188100000001</v>
      </c>
      <c r="HZ22" s="201">
        <v>5.3661E-2</v>
      </c>
      <c r="IA22" s="201">
        <v>5.0831540000000004</v>
      </c>
      <c r="IB22" s="201">
        <v>0.31224000000000002</v>
      </c>
      <c r="IC22" s="201">
        <v>158.75503499999999</v>
      </c>
      <c r="ID22" s="201">
        <v>0.36590099999999998</v>
      </c>
      <c r="IE22" s="201">
        <v>18447.040115</v>
      </c>
      <c r="IF22" s="201">
        <v>446.17784699999999</v>
      </c>
    </row>
    <row r="23" spans="1:240" ht="17.399999999999999" customHeight="1" x14ac:dyDescent="0.25">
      <c r="A23" s="196" t="s">
        <v>46</v>
      </c>
      <c r="B23" s="197" t="s">
        <v>1315</v>
      </c>
      <c r="C23" s="198">
        <v>70.723134000000002</v>
      </c>
      <c r="D23" s="198">
        <v>11.36609</v>
      </c>
      <c r="E23" s="198">
        <v>4828.855321</v>
      </c>
      <c r="F23" s="198">
        <v>444.52272599999998</v>
      </c>
      <c r="G23" s="198"/>
      <c r="H23" s="198"/>
      <c r="I23" s="198">
        <v>22.695702000000001</v>
      </c>
      <c r="J23" s="198">
        <v>1.260975</v>
      </c>
      <c r="K23" s="198">
        <v>0.79193100000000005</v>
      </c>
      <c r="L23" s="198">
        <v>0.13961000000000001</v>
      </c>
      <c r="M23" s="198">
        <v>4923.0660879999996</v>
      </c>
      <c r="N23" s="198">
        <v>457.289401</v>
      </c>
      <c r="O23" s="198">
        <v>0.52021399999999995</v>
      </c>
      <c r="P23" s="198">
        <v>0.14172000000000001</v>
      </c>
      <c r="Q23" s="198">
        <v>0.32706600000000002</v>
      </c>
      <c r="R23" s="198">
        <v>7.6245999999999994E-2</v>
      </c>
      <c r="S23" s="198">
        <v>7.4953909999999997</v>
      </c>
      <c r="T23" s="198">
        <v>1.140334</v>
      </c>
      <c r="U23" s="198">
        <v>201.85326699999999</v>
      </c>
      <c r="V23" s="198">
        <v>11.648336</v>
      </c>
      <c r="W23" s="198">
        <v>1392.3391569999999</v>
      </c>
      <c r="X23" s="198">
        <v>1461.67815</v>
      </c>
      <c r="Y23" s="198">
        <v>0.13477900000000001</v>
      </c>
      <c r="Z23" s="198">
        <v>2.9399999999999999E-3</v>
      </c>
      <c r="AA23" s="198">
        <v>440.08871199999999</v>
      </c>
      <c r="AB23" s="198">
        <v>211.74651399999999</v>
      </c>
      <c r="AC23" s="198">
        <v>0.34264600000000001</v>
      </c>
      <c r="AD23" s="198">
        <v>1.0234999999999999E-2</v>
      </c>
      <c r="AE23" s="198">
        <v>0.17046500000000001</v>
      </c>
      <c r="AF23" s="198">
        <v>5.3580000000000003E-2</v>
      </c>
      <c r="AG23" s="198">
        <v>2043.2716969999999</v>
      </c>
      <c r="AH23" s="198">
        <v>1686.498055</v>
      </c>
      <c r="AI23" s="198">
        <v>4.9705519999999996</v>
      </c>
      <c r="AJ23" s="198">
        <v>1.2867139999999999</v>
      </c>
      <c r="AK23" s="198">
        <v>4.9705519999999996</v>
      </c>
      <c r="AL23" s="198">
        <v>1.2867139999999999</v>
      </c>
      <c r="AM23" s="198">
        <v>5.7622710000000001</v>
      </c>
      <c r="AN23" s="198">
        <v>0.32384800000000002</v>
      </c>
      <c r="AO23" s="198">
        <v>4484.1547730000002</v>
      </c>
      <c r="AP23" s="198">
        <v>2143.7102679999998</v>
      </c>
      <c r="AQ23" s="198">
        <v>58.796917000000001</v>
      </c>
      <c r="AR23" s="198">
        <v>4.9369540000000001</v>
      </c>
      <c r="AS23" s="198">
        <v>0.65924199999999999</v>
      </c>
      <c r="AT23" s="198">
        <v>5.9151000000000002E-2</v>
      </c>
      <c r="AU23" s="198">
        <v>71.444784999999996</v>
      </c>
      <c r="AV23" s="198">
        <v>4.6197229999999996</v>
      </c>
      <c r="AW23" s="198">
        <v>129.163555</v>
      </c>
      <c r="AX23" s="198">
        <v>8.3441329999999994</v>
      </c>
      <c r="AY23" s="198">
        <v>53.365310000000001</v>
      </c>
      <c r="AZ23" s="198">
        <v>17.065162999999998</v>
      </c>
      <c r="BA23" s="198">
        <v>415.58603199999999</v>
      </c>
      <c r="BB23" s="198">
        <v>226.06987899999999</v>
      </c>
      <c r="BC23" s="198"/>
      <c r="BD23" s="198"/>
      <c r="BE23" s="198">
        <v>5218.9328850000002</v>
      </c>
      <c r="BF23" s="198">
        <v>2405.1291190000002</v>
      </c>
      <c r="BG23" s="198">
        <v>1.5661830000000001</v>
      </c>
      <c r="BH23" s="198">
        <v>0.30708600000000003</v>
      </c>
      <c r="BI23" s="198">
        <v>2.3845710000000002</v>
      </c>
      <c r="BJ23" s="198">
        <v>0.52055300000000004</v>
      </c>
      <c r="BK23" s="198">
        <v>2.2769999999999999E-3</v>
      </c>
      <c r="BL23" s="198">
        <v>3.0000000000000001E-6</v>
      </c>
      <c r="BM23" s="198">
        <v>3.9530310000000002</v>
      </c>
      <c r="BN23" s="198">
        <v>0.82764199999999999</v>
      </c>
      <c r="BO23" s="198">
        <v>0.92061899999999997</v>
      </c>
      <c r="BP23" s="198">
        <v>7.3951000000000003E-2</v>
      </c>
      <c r="BQ23" s="198">
        <v>2.2649309999999998</v>
      </c>
      <c r="BR23" s="198">
        <v>0.52005100000000004</v>
      </c>
      <c r="BS23" s="198">
        <v>22.343406000000002</v>
      </c>
      <c r="BT23" s="198">
        <v>5.8180999999999997E-2</v>
      </c>
      <c r="BU23" s="198">
        <v>1.141875</v>
      </c>
      <c r="BV23" s="198">
        <v>0.5</v>
      </c>
      <c r="BW23" s="198">
        <v>0.802979</v>
      </c>
      <c r="BX23" s="198">
        <v>4.4838999999999997E-2</v>
      </c>
      <c r="BY23" s="198">
        <v>29.496773000000001</v>
      </c>
      <c r="BZ23" s="198">
        <v>0.78231099999999998</v>
      </c>
      <c r="CA23" s="198">
        <v>1.154361</v>
      </c>
      <c r="CB23" s="198">
        <v>5.0869999999999999E-2</v>
      </c>
      <c r="CC23" s="198">
        <v>8.4570150000000002</v>
      </c>
      <c r="CD23" s="198">
        <v>0.45465299999999997</v>
      </c>
      <c r="CE23" s="198">
        <v>0.56118000000000001</v>
      </c>
      <c r="CF23" s="198">
        <v>7.62E-3</v>
      </c>
      <c r="CG23" s="198"/>
      <c r="CH23" s="198"/>
      <c r="CI23" s="198">
        <v>24.183233999999999</v>
      </c>
      <c r="CJ23" s="198">
        <v>5.9332250000000002</v>
      </c>
      <c r="CK23" s="198">
        <v>91.326373000000004</v>
      </c>
      <c r="CL23" s="198">
        <v>8.4257010000000001</v>
      </c>
      <c r="CM23" s="198">
        <v>23.543382000000001</v>
      </c>
      <c r="CN23" s="198">
        <v>1.2555130000000001</v>
      </c>
      <c r="CO23" s="198">
        <v>14.099266999999999</v>
      </c>
      <c r="CP23" s="198">
        <v>0.45482299999999998</v>
      </c>
      <c r="CQ23" s="198">
        <v>37.642648999999999</v>
      </c>
      <c r="CR23" s="198">
        <v>1.7103360000000001</v>
      </c>
      <c r="CS23" s="198"/>
      <c r="CT23" s="198"/>
      <c r="CU23" s="198">
        <v>0.59254300000000004</v>
      </c>
      <c r="CV23" s="198">
        <v>3.0839999999999999E-3</v>
      </c>
      <c r="CW23" s="198"/>
      <c r="CX23" s="198"/>
      <c r="CY23" s="198">
        <v>0.59254300000000004</v>
      </c>
      <c r="CZ23" s="198">
        <v>3.0839999999999999E-3</v>
      </c>
      <c r="DA23" s="198">
        <v>134.278143</v>
      </c>
      <c r="DB23" s="198">
        <v>67.388043999999994</v>
      </c>
      <c r="DC23" s="198">
        <v>0.55923699999999998</v>
      </c>
      <c r="DD23" s="198">
        <v>2.2769000000000001E-2</v>
      </c>
      <c r="DE23" s="198">
        <v>7.3010000000000002E-3</v>
      </c>
      <c r="DF23" s="198">
        <v>1.054E-3</v>
      </c>
      <c r="DG23" s="198">
        <v>134.84468100000001</v>
      </c>
      <c r="DH23" s="198">
        <v>67.411867000000001</v>
      </c>
      <c r="DI23" s="198">
        <v>104.47559</v>
      </c>
      <c r="DJ23" s="198">
        <v>39.713605999999999</v>
      </c>
      <c r="DK23" s="198">
        <v>186.35095699999999</v>
      </c>
      <c r="DL23" s="198">
        <v>47.663445000000003</v>
      </c>
      <c r="DM23" s="198">
        <v>1.1172629999999999</v>
      </c>
      <c r="DN23" s="198">
        <v>9.4572000000000003E-2</v>
      </c>
      <c r="DO23" s="198">
        <v>291.94380999999998</v>
      </c>
      <c r="DP23" s="198">
        <v>87.471622999999994</v>
      </c>
      <c r="DQ23" s="198">
        <v>2.4410000000000001E-2</v>
      </c>
      <c r="DR23" s="198">
        <v>1.5300000000000001E-4</v>
      </c>
      <c r="DS23" s="198"/>
      <c r="DT23" s="198"/>
      <c r="DU23" s="198">
        <v>4.8820000000000001E-3</v>
      </c>
      <c r="DV23" s="198">
        <v>6.0000000000000002E-6</v>
      </c>
      <c r="DW23" s="198">
        <v>2.7406E-2</v>
      </c>
      <c r="DX23" s="198">
        <v>2.01E-2</v>
      </c>
      <c r="DY23" s="198">
        <v>1.4229E-2</v>
      </c>
      <c r="DZ23" s="198">
        <v>1.8E-5</v>
      </c>
      <c r="EA23" s="198">
        <v>1.825E-3</v>
      </c>
      <c r="EB23" s="198">
        <v>1.9000000000000001E-5</v>
      </c>
      <c r="EC23" s="198">
        <v>1.723938</v>
      </c>
      <c r="ED23" s="198">
        <v>6.0116000000000003E-2</v>
      </c>
      <c r="EE23" s="198"/>
      <c r="EF23" s="198"/>
      <c r="EG23" s="198"/>
      <c r="EH23" s="198"/>
      <c r="EI23" s="198">
        <v>0.33077499999999999</v>
      </c>
      <c r="EJ23" s="198">
        <v>5.1999999999999997E-5</v>
      </c>
      <c r="EK23" s="198"/>
      <c r="EL23" s="198"/>
      <c r="EM23" s="198">
        <v>0.43940000000000001</v>
      </c>
      <c r="EN23" s="198">
        <v>7.2599999999999997E-4</v>
      </c>
      <c r="EO23" s="198">
        <v>1.6768670000000001</v>
      </c>
      <c r="EP23" s="198">
        <v>1.505E-3</v>
      </c>
      <c r="EQ23" s="198">
        <v>2.7147999999999999E-2</v>
      </c>
      <c r="ER23" s="198">
        <v>6.4199999999999999E-4</v>
      </c>
      <c r="ES23" s="198">
        <v>4.27088</v>
      </c>
      <c r="ET23" s="198">
        <v>8.3336999999999994E-2</v>
      </c>
      <c r="EU23" s="198">
        <v>15.615193</v>
      </c>
      <c r="EV23" s="198">
        <v>0.202982</v>
      </c>
      <c r="EW23" s="198">
        <v>6.855E-3</v>
      </c>
      <c r="EX23" s="198">
        <v>4.8000000000000001E-5</v>
      </c>
      <c r="EY23" s="198"/>
      <c r="EZ23" s="198"/>
      <c r="FA23" s="198">
        <v>2.9840000000000001E-3</v>
      </c>
      <c r="FB23" s="198"/>
      <c r="FC23" s="198">
        <v>15.625031999999999</v>
      </c>
      <c r="FD23" s="198">
        <v>0.20302999999999999</v>
      </c>
      <c r="FE23" s="198">
        <v>5.144037</v>
      </c>
      <c r="FF23" s="198">
        <v>0.487008</v>
      </c>
      <c r="FG23" s="198">
        <v>167.89112299999999</v>
      </c>
      <c r="FH23" s="198">
        <v>44.176695000000002</v>
      </c>
      <c r="FI23" s="198">
        <v>1.673362</v>
      </c>
      <c r="FJ23" s="198">
        <v>0.24592800000000001</v>
      </c>
      <c r="FK23" s="198">
        <v>174.70852199999999</v>
      </c>
      <c r="FL23" s="198">
        <v>44.909630999999997</v>
      </c>
      <c r="FM23" s="198">
        <v>2.2876460000000001</v>
      </c>
      <c r="FN23" s="198">
        <v>1.7359999999999999E-3</v>
      </c>
      <c r="FO23" s="198">
        <v>2.2876460000000001</v>
      </c>
      <c r="FP23" s="198">
        <v>1.7359999999999999E-3</v>
      </c>
      <c r="FQ23" s="198">
        <v>161.62219899999999</v>
      </c>
      <c r="FR23" s="198">
        <v>50.904718000000003</v>
      </c>
      <c r="FS23" s="198">
        <v>673.56647299999997</v>
      </c>
      <c r="FT23" s="198">
        <v>45.808956999999999</v>
      </c>
      <c r="FU23" s="198">
        <v>0.362126</v>
      </c>
      <c r="FV23" s="198">
        <v>8.2369999999999995E-3</v>
      </c>
      <c r="FW23" s="198">
        <v>1.8217350000000001</v>
      </c>
      <c r="FX23" s="198">
        <v>0.16561200000000001</v>
      </c>
      <c r="FY23" s="198">
        <v>13.017101</v>
      </c>
      <c r="FZ23" s="198">
        <v>1.5439529999999999</v>
      </c>
      <c r="GA23" s="198"/>
      <c r="GB23" s="198"/>
      <c r="GC23" s="198">
        <v>10.56325</v>
      </c>
      <c r="GD23" s="198">
        <v>0.69503599999999999</v>
      </c>
      <c r="GE23" s="198">
        <v>3.3199999999999999E-4</v>
      </c>
      <c r="GF23" s="198">
        <v>6.0000000000000002E-5</v>
      </c>
      <c r="GG23" s="198">
        <v>6.3179999999999998E-3</v>
      </c>
      <c r="GH23" s="198">
        <v>9.5000000000000005E-5</v>
      </c>
      <c r="GI23" s="198">
        <v>16.333663999999999</v>
      </c>
      <c r="GJ23" s="198">
        <v>0.67605700000000002</v>
      </c>
      <c r="GK23" s="198">
        <v>5.378107</v>
      </c>
      <c r="GL23" s="198">
        <v>0.56702200000000003</v>
      </c>
      <c r="GM23" s="198">
        <v>882.67130499999996</v>
      </c>
      <c r="GN23" s="198">
        <v>100.369747</v>
      </c>
      <c r="GO23" s="198">
        <v>301.110164</v>
      </c>
      <c r="GP23" s="198">
        <v>6.5467170000000001</v>
      </c>
      <c r="GQ23" s="198">
        <v>107.902068</v>
      </c>
      <c r="GR23" s="198">
        <v>2.4069289999999999</v>
      </c>
      <c r="GS23" s="198">
        <v>409.01223199999998</v>
      </c>
      <c r="GT23" s="198">
        <v>8.9536460000000009</v>
      </c>
      <c r="GU23" s="198">
        <v>0.23591799999999999</v>
      </c>
      <c r="GV23" s="198">
        <v>3.6608000000000002E-2</v>
      </c>
      <c r="GW23" s="198">
        <v>59.971093000000003</v>
      </c>
      <c r="GX23" s="198">
        <v>3.285933</v>
      </c>
      <c r="GY23" s="198">
        <v>0.183917</v>
      </c>
      <c r="GZ23" s="198">
        <v>4.1999999999999998E-5</v>
      </c>
      <c r="HA23" s="198"/>
      <c r="HB23" s="198"/>
      <c r="HC23" s="198">
        <v>60.390928000000002</v>
      </c>
      <c r="HD23" s="198">
        <v>3.3225829999999998</v>
      </c>
      <c r="HE23" s="198">
        <v>34.903486000000001</v>
      </c>
      <c r="HF23" s="198">
        <v>0.142119</v>
      </c>
      <c r="HG23" s="198">
        <v>4.2880000000000001E-3</v>
      </c>
      <c r="HH23" s="198">
        <v>2.02E-4</v>
      </c>
      <c r="HI23" s="198">
        <v>3.594E-3</v>
      </c>
      <c r="HJ23" s="198">
        <v>1.2E-5</v>
      </c>
      <c r="HK23" s="198">
        <v>34.911368000000003</v>
      </c>
      <c r="HL23" s="198">
        <v>0.14233299999999999</v>
      </c>
      <c r="HM23" s="198">
        <v>1.0760339999999999</v>
      </c>
      <c r="HN23" s="198">
        <v>3.65E-3</v>
      </c>
      <c r="HO23" s="198">
        <v>1.0760339999999999</v>
      </c>
      <c r="HP23" s="198">
        <v>3.65E-3</v>
      </c>
      <c r="HQ23" s="198">
        <v>25.583604999999999</v>
      </c>
      <c r="HR23" s="198">
        <v>3.682483</v>
      </c>
      <c r="HS23" s="198">
        <v>1.9028499999999999</v>
      </c>
      <c r="HT23" s="198">
        <v>3.8723E-2</v>
      </c>
      <c r="HU23" s="198">
        <v>0.35184599999999999</v>
      </c>
      <c r="HV23" s="198">
        <v>8.8830000000000003E-3</v>
      </c>
      <c r="HW23" s="198">
        <v>27.838301000000001</v>
      </c>
      <c r="HX23" s="198">
        <v>3.730089</v>
      </c>
      <c r="HY23" s="198">
        <v>0.98284300000000002</v>
      </c>
      <c r="HZ23" s="198">
        <v>5.4900000000000001E-4</v>
      </c>
      <c r="IA23" s="198">
        <v>3.9677999999999998E-2</v>
      </c>
      <c r="IB23" s="198">
        <v>9.3069999999999993E-3</v>
      </c>
      <c r="IC23" s="198">
        <v>1.022521</v>
      </c>
      <c r="ID23" s="198">
        <v>9.8560000000000002E-3</v>
      </c>
      <c r="IE23" s="198">
        <v>14364.359077999999</v>
      </c>
      <c r="IF23" s="198">
        <v>4877.7831800000004</v>
      </c>
    </row>
    <row r="24" spans="1:240" ht="17.399999999999999" customHeight="1" x14ac:dyDescent="0.25">
      <c r="A24" s="199" t="s">
        <v>161</v>
      </c>
      <c r="B24" s="200" t="s">
        <v>1312</v>
      </c>
      <c r="C24" s="201">
        <v>0.11848</v>
      </c>
      <c r="D24" s="201">
        <v>8.5700000000000001E-4</v>
      </c>
      <c r="E24" s="201">
        <v>1.345383</v>
      </c>
      <c r="F24" s="201">
        <v>0.118822</v>
      </c>
      <c r="G24" s="201">
        <v>139.64264600000001</v>
      </c>
      <c r="H24" s="201">
        <v>14.434405999999999</v>
      </c>
      <c r="I24" s="201">
        <v>0.63833499999999999</v>
      </c>
      <c r="J24" s="201">
        <v>0.13647599999999999</v>
      </c>
      <c r="K24" s="201">
        <v>0.73256100000000002</v>
      </c>
      <c r="L24" s="201">
        <v>9.2250000000000006E-3</v>
      </c>
      <c r="M24" s="201">
        <v>142.477405</v>
      </c>
      <c r="N24" s="201">
        <v>14.699786</v>
      </c>
      <c r="O24" s="201">
        <v>25.342410000000001</v>
      </c>
      <c r="P24" s="201">
        <v>5.2545169999999999</v>
      </c>
      <c r="Q24" s="201">
        <v>18.081212000000001</v>
      </c>
      <c r="R24" s="201">
        <v>2.0829049999999998</v>
      </c>
      <c r="S24" s="201">
        <v>51.536199000000003</v>
      </c>
      <c r="T24" s="201">
        <v>4.6104630000000002</v>
      </c>
      <c r="U24" s="201">
        <v>1.9032389999999999</v>
      </c>
      <c r="V24" s="201">
        <v>0.13753000000000001</v>
      </c>
      <c r="W24" s="201">
        <v>90.934715999999995</v>
      </c>
      <c r="X24" s="201">
        <v>26.988365999999999</v>
      </c>
      <c r="Y24" s="201">
        <v>10.804342</v>
      </c>
      <c r="Z24" s="201">
        <v>2.5600990000000001</v>
      </c>
      <c r="AA24" s="201">
        <v>22.219232999999999</v>
      </c>
      <c r="AB24" s="201">
        <v>0.110694</v>
      </c>
      <c r="AC24" s="201">
        <v>1.446E-3</v>
      </c>
      <c r="AD24" s="201">
        <v>5.8E-5</v>
      </c>
      <c r="AE24" s="201">
        <v>6.4008999999999996E-2</v>
      </c>
      <c r="AF24" s="201">
        <v>8.0000000000000002E-3</v>
      </c>
      <c r="AG24" s="201">
        <v>220.88680600000001</v>
      </c>
      <c r="AH24" s="201">
        <v>41.752631999999998</v>
      </c>
      <c r="AI24" s="201">
        <v>1.3680319999999999</v>
      </c>
      <c r="AJ24" s="201">
        <v>0.129195</v>
      </c>
      <c r="AK24" s="201">
        <v>1.3680319999999999</v>
      </c>
      <c r="AL24" s="201">
        <v>0.129195</v>
      </c>
      <c r="AM24" s="201">
        <v>596.87310500000001</v>
      </c>
      <c r="AN24" s="201">
        <v>38.310749999999999</v>
      </c>
      <c r="AO24" s="201">
        <v>45.943114999999999</v>
      </c>
      <c r="AP24" s="201">
        <v>4.2183999999999999</v>
      </c>
      <c r="AQ24" s="201">
        <v>0.13942299999999999</v>
      </c>
      <c r="AR24" s="201">
        <v>2.4190000000000001E-3</v>
      </c>
      <c r="AS24" s="201">
        <v>40.407865000000001</v>
      </c>
      <c r="AT24" s="201">
        <v>3.6286999999999998</v>
      </c>
      <c r="AU24" s="201">
        <v>74.895218</v>
      </c>
      <c r="AV24" s="201">
        <v>17.590620999999999</v>
      </c>
      <c r="AW24" s="201">
        <v>86.657905</v>
      </c>
      <c r="AX24" s="201">
        <v>8.3648500000000006</v>
      </c>
      <c r="AY24" s="201">
        <v>10.542408999999999</v>
      </c>
      <c r="AZ24" s="201">
        <v>3.8433229999999998</v>
      </c>
      <c r="BA24" s="201">
        <v>108.973203</v>
      </c>
      <c r="BB24" s="201">
        <v>7.8761099999999997</v>
      </c>
      <c r="BC24" s="201"/>
      <c r="BD24" s="201"/>
      <c r="BE24" s="201">
        <v>964.43224299999997</v>
      </c>
      <c r="BF24" s="201">
        <v>83.835172999999998</v>
      </c>
      <c r="BG24" s="201">
        <v>0.39927800000000002</v>
      </c>
      <c r="BH24" s="201">
        <v>0.20267299999999999</v>
      </c>
      <c r="BI24" s="201"/>
      <c r="BJ24" s="201"/>
      <c r="BK24" s="201">
        <v>28.843753</v>
      </c>
      <c r="BL24" s="201">
        <v>1.8379080000000001</v>
      </c>
      <c r="BM24" s="201">
        <v>29.243030999999998</v>
      </c>
      <c r="BN24" s="201">
        <v>2.040581</v>
      </c>
      <c r="BO24" s="201">
        <v>8.7401</v>
      </c>
      <c r="BP24" s="201">
        <v>2.824573</v>
      </c>
      <c r="BQ24" s="201">
        <v>43.845579000000001</v>
      </c>
      <c r="BR24" s="201">
        <v>8.4825800000000005</v>
      </c>
      <c r="BS24" s="201">
        <v>0.82642400000000005</v>
      </c>
      <c r="BT24" s="201">
        <v>1.4508E-2</v>
      </c>
      <c r="BU24" s="201"/>
      <c r="BV24" s="201"/>
      <c r="BW24" s="201">
        <v>15.52806</v>
      </c>
      <c r="BX24" s="201">
        <v>1.136228</v>
      </c>
      <c r="BY24" s="201">
        <v>115.962596</v>
      </c>
      <c r="BZ24" s="201">
        <v>2.3371059999999999</v>
      </c>
      <c r="CA24" s="201">
        <v>20.520147000000001</v>
      </c>
      <c r="CB24" s="201">
        <v>1.492756</v>
      </c>
      <c r="CC24" s="201">
        <v>4.2232900000000004</v>
      </c>
      <c r="CD24" s="201">
        <v>0.806979</v>
      </c>
      <c r="CE24" s="201"/>
      <c r="CF24" s="201"/>
      <c r="CG24" s="201">
        <v>0.51148000000000005</v>
      </c>
      <c r="CH24" s="201">
        <v>4.2435E-2</v>
      </c>
      <c r="CI24" s="201">
        <v>48.669989000000001</v>
      </c>
      <c r="CJ24" s="201">
        <v>4.9095560000000003</v>
      </c>
      <c r="CK24" s="201">
        <v>258.82766500000002</v>
      </c>
      <c r="CL24" s="201">
        <v>22.046721000000002</v>
      </c>
      <c r="CM24" s="201">
        <v>219.49055999999999</v>
      </c>
      <c r="CN24" s="201">
        <v>20.375340000000001</v>
      </c>
      <c r="CO24" s="201">
        <v>809.192994</v>
      </c>
      <c r="CP24" s="201">
        <v>55.629156000000002</v>
      </c>
      <c r="CQ24" s="201">
        <v>1028.683554</v>
      </c>
      <c r="CR24" s="201">
        <v>76.004496000000003</v>
      </c>
      <c r="CS24" s="201"/>
      <c r="CT24" s="201"/>
      <c r="CU24" s="201">
        <v>9.1364420000000006</v>
      </c>
      <c r="CV24" s="201">
        <v>7.8592999999999996E-2</v>
      </c>
      <c r="CW24" s="201"/>
      <c r="CX24" s="201"/>
      <c r="CY24" s="201">
        <v>9.1364420000000006</v>
      </c>
      <c r="CZ24" s="201">
        <v>7.8592999999999996E-2</v>
      </c>
      <c r="DA24" s="201">
        <v>812.19493899999998</v>
      </c>
      <c r="DB24" s="201">
        <v>630.41763700000001</v>
      </c>
      <c r="DC24" s="201">
        <v>0.46237</v>
      </c>
      <c r="DD24" s="201">
        <v>1.6951000000000001E-2</v>
      </c>
      <c r="DE24" s="201">
        <v>5.9151000000000002E-2</v>
      </c>
      <c r="DF24" s="201">
        <v>6.4640000000000001E-3</v>
      </c>
      <c r="DG24" s="201">
        <v>812.71645999999998</v>
      </c>
      <c r="DH24" s="201">
        <v>630.44105200000001</v>
      </c>
      <c r="DI24" s="201">
        <v>0.121755</v>
      </c>
      <c r="DJ24" s="201">
        <v>5.0075000000000001E-2</v>
      </c>
      <c r="DK24" s="201">
        <v>66.456179000000006</v>
      </c>
      <c r="DL24" s="201">
        <v>10.202814999999999</v>
      </c>
      <c r="DM24" s="201">
        <v>0.26996100000000001</v>
      </c>
      <c r="DN24" s="201">
        <v>6.1460000000000004E-3</v>
      </c>
      <c r="DO24" s="201">
        <v>66.847894999999994</v>
      </c>
      <c r="DP24" s="201">
        <v>10.259036</v>
      </c>
      <c r="DQ24" s="201">
        <v>1.8851E-2</v>
      </c>
      <c r="DR24" s="201">
        <v>2.0599999999999999E-4</v>
      </c>
      <c r="DS24" s="201"/>
      <c r="DT24" s="201"/>
      <c r="DU24" s="201">
        <v>7.5386999999999996E-2</v>
      </c>
      <c r="DV24" s="201">
        <v>3.4559999999999999E-3</v>
      </c>
      <c r="DW24" s="201">
        <v>3.6101000000000001E-2</v>
      </c>
      <c r="DX24" s="201">
        <v>5.3999999999999998E-5</v>
      </c>
      <c r="DY24" s="201">
        <v>8.7246500000000005</v>
      </c>
      <c r="DZ24" s="201">
        <v>0.463061</v>
      </c>
      <c r="EA24" s="201">
        <v>6.6516760000000001</v>
      </c>
      <c r="EB24" s="201">
        <v>0.65724199999999999</v>
      </c>
      <c r="EC24" s="201">
        <v>26.222484999999999</v>
      </c>
      <c r="ED24" s="201">
        <v>1.5745709999999999</v>
      </c>
      <c r="EE24" s="201">
        <v>13.998455999999999</v>
      </c>
      <c r="EF24" s="201">
        <v>0.28373799999999999</v>
      </c>
      <c r="EG24" s="201">
        <v>0.45649000000000001</v>
      </c>
      <c r="EH24" s="201">
        <v>1.6330999999999998E-2</v>
      </c>
      <c r="EI24" s="201">
        <v>0.94126500000000002</v>
      </c>
      <c r="EJ24" s="201">
        <v>5.0310000000000001E-2</v>
      </c>
      <c r="EK24" s="201">
        <v>1.5632E-2</v>
      </c>
      <c r="EL24" s="201">
        <v>1.4300000000000001E-4</v>
      </c>
      <c r="EM24" s="201">
        <v>33.908064000000003</v>
      </c>
      <c r="EN24" s="201">
        <v>0.59926199999999996</v>
      </c>
      <c r="EO24" s="201">
        <v>10.426277000000001</v>
      </c>
      <c r="EP24" s="201">
        <v>0.107739</v>
      </c>
      <c r="EQ24" s="201">
        <v>6.4756830000000001</v>
      </c>
      <c r="ER24" s="201">
        <v>0.38077699999999998</v>
      </c>
      <c r="ES24" s="201">
        <v>107.95101699999999</v>
      </c>
      <c r="ET24" s="201">
        <v>4.1368900000000002</v>
      </c>
      <c r="EU24" s="201">
        <v>15.762116000000001</v>
      </c>
      <c r="EV24" s="201">
        <v>0.40839700000000001</v>
      </c>
      <c r="EW24" s="201">
        <v>0.38610299999999997</v>
      </c>
      <c r="EX24" s="201">
        <v>3.8956999999999999E-2</v>
      </c>
      <c r="EY24" s="201">
        <v>0.48995300000000003</v>
      </c>
      <c r="EZ24" s="201">
        <v>3.3466000000000003E-2</v>
      </c>
      <c r="FA24" s="201">
        <v>4.2079999999999999E-3</v>
      </c>
      <c r="FB24" s="201">
        <v>1.866E-3</v>
      </c>
      <c r="FC24" s="201">
        <v>16.642379999999999</v>
      </c>
      <c r="FD24" s="201">
        <v>0.482686</v>
      </c>
      <c r="FE24" s="201">
        <v>22.041712</v>
      </c>
      <c r="FF24" s="201">
        <v>9.5703230000000001</v>
      </c>
      <c r="FG24" s="201">
        <v>37.196210999999998</v>
      </c>
      <c r="FH24" s="201">
        <v>6.2625770000000003</v>
      </c>
      <c r="FI24" s="201">
        <v>6.1233449999999996</v>
      </c>
      <c r="FJ24" s="201">
        <v>0.60620700000000005</v>
      </c>
      <c r="FK24" s="201">
        <v>65.361267999999995</v>
      </c>
      <c r="FL24" s="201">
        <v>16.439107</v>
      </c>
      <c r="FM24" s="201">
        <v>323.41259100000002</v>
      </c>
      <c r="FN24" s="201">
        <v>2.6438E-2</v>
      </c>
      <c r="FO24" s="201">
        <v>323.41259100000002</v>
      </c>
      <c r="FP24" s="201">
        <v>2.6438E-2</v>
      </c>
      <c r="FQ24" s="201">
        <v>6.1017039999999998</v>
      </c>
      <c r="FR24" s="201">
        <v>0.38872899999999999</v>
      </c>
      <c r="FS24" s="201">
        <v>137.533041</v>
      </c>
      <c r="FT24" s="201">
        <v>12.717668</v>
      </c>
      <c r="FU24" s="201">
        <v>6.4314999999999998</v>
      </c>
      <c r="FV24" s="201">
        <v>0.20451800000000001</v>
      </c>
      <c r="FW24" s="201">
        <v>0.31625500000000001</v>
      </c>
      <c r="FX24" s="201">
        <v>1.7343999999999998E-2</v>
      </c>
      <c r="FY24" s="201">
        <v>7.5647029999999997</v>
      </c>
      <c r="FZ24" s="201">
        <v>0.53832800000000003</v>
      </c>
      <c r="GA24" s="201">
        <v>0.32080999999999998</v>
      </c>
      <c r="GB24" s="201">
        <v>2.0107E-2</v>
      </c>
      <c r="GC24" s="201">
        <v>0.18403600000000001</v>
      </c>
      <c r="GD24" s="201">
        <v>2.8698999999999999E-2</v>
      </c>
      <c r="GE24" s="201">
        <v>9.8670000000000008E-3</v>
      </c>
      <c r="GF24" s="201">
        <v>6.6399999999999999E-4</v>
      </c>
      <c r="GG24" s="201">
        <v>5.7094829999999996</v>
      </c>
      <c r="GH24" s="201">
        <v>0.31541799999999998</v>
      </c>
      <c r="GI24" s="201">
        <v>5.4793630000000002</v>
      </c>
      <c r="GJ24" s="201">
        <v>0.39159100000000002</v>
      </c>
      <c r="GK24" s="201">
        <v>17.492778999999999</v>
      </c>
      <c r="GL24" s="201">
        <v>1.513061</v>
      </c>
      <c r="GM24" s="201">
        <v>187.143541</v>
      </c>
      <c r="GN24" s="201">
        <v>16.136126999999998</v>
      </c>
      <c r="GO24" s="201">
        <v>2010.757417</v>
      </c>
      <c r="GP24" s="201">
        <v>51.694392000000001</v>
      </c>
      <c r="GQ24" s="201">
        <v>505.59234900000001</v>
      </c>
      <c r="GR24" s="201">
        <v>12.340638</v>
      </c>
      <c r="GS24" s="201">
        <v>2516.3497659999998</v>
      </c>
      <c r="GT24" s="201">
        <v>64.035030000000006</v>
      </c>
      <c r="GU24" s="201">
        <v>1.1095950000000001</v>
      </c>
      <c r="GV24" s="201">
        <v>9.4697000000000003E-2</v>
      </c>
      <c r="GW24" s="201">
        <v>7343.8067549999996</v>
      </c>
      <c r="GX24" s="201">
        <v>181.09969799999999</v>
      </c>
      <c r="GY24" s="201">
        <v>0.45058199999999998</v>
      </c>
      <c r="GZ24" s="201">
        <v>3.248E-3</v>
      </c>
      <c r="HA24" s="201">
        <v>17.459978</v>
      </c>
      <c r="HB24" s="201">
        <v>0.81362400000000001</v>
      </c>
      <c r="HC24" s="201">
        <v>7362.8269099999998</v>
      </c>
      <c r="HD24" s="201">
        <v>182.011267</v>
      </c>
      <c r="HE24" s="201">
        <v>86.954177000000001</v>
      </c>
      <c r="HF24" s="201">
        <v>0.87237200000000004</v>
      </c>
      <c r="HG24" s="201">
        <v>9.6693529999999992</v>
      </c>
      <c r="HH24" s="201">
        <v>1.7779E-2</v>
      </c>
      <c r="HI24" s="201">
        <v>5.7593999999999999E-2</v>
      </c>
      <c r="HJ24" s="201">
        <v>7.7899999999999996E-4</v>
      </c>
      <c r="HK24" s="201">
        <v>96.681123999999997</v>
      </c>
      <c r="HL24" s="201">
        <v>0.89093</v>
      </c>
      <c r="HM24" s="201">
        <v>1.9120000000000001E-3</v>
      </c>
      <c r="HN24" s="201">
        <v>1.4E-5</v>
      </c>
      <c r="HO24" s="201">
        <v>1.9120000000000001E-3</v>
      </c>
      <c r="HP24" s="201">
        <v>1.4E-5</v>
      </c>
      <c r="HQ24" s="201">
        <v>32.082661999999999</v>
      </c>
      <c r="HR24" s="201">
        <v>0.71560199999999996</v>
      </c>
      <c r="HS24" s="201">
        <v>4.7913329999999998</v>
      </c>
      <c r="HT24" s="201">
        <v>0.15719900000000001</v>
      </c>
      <c r="HU24" s="201">
        <v>26.095903</v>
      </c>
      <c r="HV24" s="201">
        <v>1.412785</v>
      </c>
      <c r="HW24" s="201">
        <v>62.969898000000001</v>
      </c>
      <c r="HX24" s="201">
        <v>2.2855859999999999</v>
      </c>
      <c r="HY24" s="201">
        <v>1.1284650000000001</v>
      </c>
      <c r="HZ24" s="201">
        <v>6.1700000000000004E-4</v>
      </c>
      <c r="IA24" s="201">
        <v>0.61561999999999995</v>
      </c>
      <c r="IB24" s="201">
        <v>4.3737999999999999E-2</v>
      </c>
      <c r="IC24" s="201">
        <v>1.7440850000000001</v>
      </c>
      <c r="ID24" s="201">
        <v>4.4354999999999999E-2</v>
      </c>
      <c r="IE24" s="201">
        <v>14275.704024999999</v>
      </c>
      <c r="IF24" s="201">
        <v>1167.775695</v>
      </c>
    </row>
    <row r="25" spans="1:240" ht="17.399999999999999" customHeight="1" x14ac:dyDescent="0.25">
      <c r="A25" s="196" t="s">
        <v>45</v>
      </c>
      <c r="B25" s="197" t="s">
        <v>1298</v>
      </c>
      <c r="C25" s="198">
        <v>0.51974500000000001</v>
      </c>
      <c r="D25" s="198">
        <v>6.1539999999999997E-3</v>
      </c>
      <c r="E25" s="198">
        <v>3.607129</v>
      </c>
      <c r="F25" s="198">
        <v>0.175567</v>
      </c>
      <c r="G25" s="198"/>
      <c r="H25" s="198"/>
      <c r="I25" s="198">
        <v>156.10569899999999</v>
      </c>
      <c r="J25" s="198">
        <v>9.4534020000000005</v>
      </c>
      <c r="K25" s="198">
        <v>1.7846999999999998E-2</v>
      </c>
      <c r="L25" s="198">
        <v>5.1400000000000003E-4</v>
      </c>
      <c r="M25" s="198">
        <v>160.25041999999999</v>
      </c>
      <c r="N25" s="198">
        <v>9.6356369999999991</v>
      </c>
      <c r="O25" s="198">
        <v>4.82463</v>
      </c>
      <c r="P25" s="198">
        <v>0.33063999999999999</v>
      </c>
      <c r="Q25" s="198">
        <v>68.722240999999997</v>
      </c>
      <c r="R25" s="198">
        <v>60.281742999999999</v>
      </c>
      <c r="S25" s="198">
        <v>257.27635099999998</v>
      </c>
      <c r="T25" s="198">
        <v>80.625347000000005</v>
      </c>
      <c r="U25" s="198">
        <v>45.214373000000002</v>
      </c>
      <c r="V25" s="198">
        <v>4.6544140000000001</v>
      </c>
      <c r="W25" s="198">
        <v>11.286981000000001</v>
      </c>
      <c r="X25" s="198">
        <v>4.7149190000000001</v>
      </c>
      <c r="Y25" s="198">
        <v>55.344259999999998</v>
      </c>
      <c r="Z25" s="198">
        <v>24.781586999999998</v>
      </c>
      <c r="AA25" s="198">
        <v>21.839057</v>
      </c>
      <c r="AB25" s="198">
        <v>3.362581</v>
      </c>
      <c r="AC25" s="198">
        <v>30.550778999999999</v>
      </c>
      <c r="AD25" s="198">
        <v>2.1259420000000002</v>
      </c>
      <c r="AE25" s="198"/>
      <c r="AF25" s="198"/>
      <c r="AG25" s="198">
        <v>495.058672</v>
      </c>
      <c r="AH25" s="198">
        <v>180.877173</v>
      </c>
      <c r="AI25" s="198">
        <v>339.83486299999998</v>
      </c>
      <c r="AJ25" s="198">
        <v>51.608319999999999</v>
      </c>
      <c r="AK25" s="198">
        <v>339.83486299999998</v>
      </c>
      <c r="AL25" s="198">
        <v>51.608319999999999</v>
      </c>
      <c r="AM25" s="198">
        <v>1.9448650000000001</v>
      </c>
      <c r="AN25" s="198">
        <v>4.7877000000000003E-2</v>
      </c>
      <c r="AO25" s="198">
        <v>110.607331</v>
      </c>
      <c r="AP25" s="198">
        <v>10.520683999999999</v>
      </c>
      <c r="AQ25" s="198">
        <v>235.96082799999999</v>
      </c>
      <c r="AR25" s="198">
        <v>22.365487000000002</v>
      </c>
      <c r="AS25" s="198">
        <v>310.23399599999999</v>
      </c>
      <c r="AT25" s="198">
        <v>31.915813</v>
      </c>
      <c r="AU25" s="198">
        <v>228.65015600000001</v>
      </c>
      <c r="AV25" s="198">
        <v>31.417994</v>
      </c>
      <c r="AW25" s="198">
        <v>145.93824499999999</v>
      </c>
      <c r="AX25" s="198">
        <v>14.144043999999999</v>
      </c>
      <c r="AY25" s="198">
        <v>7.5992850000000001</v>
      </c>
      <c r="AZ25" s="198">
        <v>3.22424</v>
      </c>
      <c r="BA25" s="198">
        <v>36.875545000000002</v>
      </c>
      <c r="BB25" s="198">
        <v>7.233479</v>
      </c>
      <c r="BC25" s="198">
        <v>1.234121</v>
      </c>
      <c r="BD25" s="198">
        <v>3.4050999999999998E-2</v>
      </c>
      <c r="BE25" s="198">
        <v>1079.0443720000001</v>
      </c>
      <c r="BF25" s="198">
        <v>120.90366899999999</v>
      </c>
      <c r="BG25" s="198">
        <v>66.942125000000004</v>
      </c>
      <c r="BH25" s="198">
        <v>70.115538999999998</v>
      </c>
      <c r="BI25" s="198">
        <v>4.9847029999999997</v>
      </c>
      <c r="BJ25" s="198">
        <v>0.16228200000000001</v>
      </c>
      <c r="BK25" s="198">
        <v>311.632296</v>
      </c>
      <c r="BL25" s="198">
        <v>164.97148799999999</v>
      </c>
      <c r="BM25" s="198">
        <v>383.559124</v>
      </c>
      <c r="BN25" s="198">
        <v>235.24930900000001</v>
      </c>
      <c r="BO25" s="198">
        <v>275.68640599999998</v>
      </c>
      <c r="BP25" s="198">
        <v>236.34665699999999</v>
      </c>
      <c r="BQ25" s="198">
        <v>28.823197</v>
      </c>
      <c r="BR25" s="198">
        <v>3.0374919999999999</v>
      </c>
      <c r="BS25" s="198">
        <v>28.251794</v>
      </c>
      <c r="BT25" s="198">
        <v>0.71102200000000004</v>
      </c>
      <c r="BU25" s="198">
        <v>8.430555</v>
      </c>
      <c r="BV25" s="198">
        <v>2.0529860000000002</v>
      </c>
      <c r="BW25" s="198">
        <v>48.598517000000001</v>
      </c>
      <c r="BX25" s="198">
        <v>4.9644810000000001</v>
      </c>
      <c r="BY25" s="198">
        <v>160.48323600000001</v>
      </c>
      <c r="BZ25" s="198">
        <v>6.5780219999999998</v>
      </c>
      <c r="CA25" s="198">
        <v>103.779236</v>
      </c>
      <c r="CB25" s="198">
        <v>25.649951999999999</v>
      </c>
      <c r="CC25" s="198">
        <v>28.885759</v>
      </c>
      <c r="CD25" s="198">
        <v>3.0678559999999999</v>
      </c>
      <c r="CE25" s="198"/>
      <c r="CF25" s="198"/>
      <c r="CG25" s="198">
        <v>0.207343</v>
      </c>
      <c r="CH25" s="198">
        <v>1.5890000000000001E-2</v>
      </c>
      <c r="CI25" s="198">
        <v>119.10384500000001</v>
      </c>
      <c r="CJ25" s="198">
        <v>30.023674</v>
      </c>
      <c r="CK25" s="198">
        <v>802.24988800000006</v>
      </c>
      <c r="CL25" s="198">
        <v>312.44803200000001</v>
      </c>
      <c r="CM25" s="198">
        <v>311.95219300000002</v>
      </c>
      <c r="CN25" s="198">
        <v>30.696059999999999</v>
      </c>
      <c r="CO25" s="198">
        <v>108.385092</v>
      </c>
      <c r="CP25" s="198">
        <v>7.2118549999999999</v>
      </c>
      <c r="CQ25" s="198">
        <v>420.33728500000001</v>
      </c>
      <c r="CR25" s="198">
        <v>37.907915000000003</v>
      </c>
      <c r="CS25" s="198">
        <v>1.8810000000000001E-3</v>
      </c>
      <c r="CT25" s="198">
        <v>9.0000000000000002E-6</v>
      </c>
      <c r="CU25" s="198">
        <v>8.2801050000000007</v>
      </c>
      <c r="CV25" s="198">
        <v>0.23233300000000001</v>
      </c>
      <c r="CW25" s="198">
        <v>0.15928500000000001</v>
      </c>
      <c r="CX25" s="198">
        <v>6.7000000000000002E-5</v>
      </c>
      <c r="CY25" s="198">
        <v>8.4412710000000004</v>
      </c>
      <c r="CZ25" s="198">
        <v>0.232409</v>
      </c>
      <c r="DA25" s="198">
        <v>105.75433099999999</v>
      </c>
      <c r="DB25" s="198">
        <v>29.855364000000002</v>
      </c>
      <c r="DC25" s="198">
        <v>16.955939000000001</v>
      </c>
      <c r="DD25" s="198">
        <v>0.689747</v>
      </c>
      <c r="DE25" s="198">
        <v>0.91090499999999996</v>
      </c>
      <c r="DF25" s="198">
        <v>7.0607000000000003E-2</v>
      </c>
      <c r="DG25" s="198">
        <v>123.62117499999999</v>
      </c>
      <c r="DH25" s="198">
        <v>30.615718000000001</v>
      </c>
      <c r="DI25" s="198">
        <v>0.27659600000000001</v>
      </c>
      <c r="DJ25" s="198">
        <v>9.3970999999999999E-2</v>
      </c>
      <c r="DK25" s="198">
        <v>57.89105</v>
      </c>
      <c r="DL25" s="198">
        <v>12.403468999999999</v>
      </c>
      <c r="DM25" s="198">
        <v>3.7960829999999999</v>
      </c>
      <c r="DN25" s="198">
        <v>0.17952399999999999</v>
      </c>
      <c r="DO25" s="198">
        <v>61.963729000000001</v>
      </c>
      <c r="DP25" s="198">
        <v>12.676964</v>
      </c>
      <c r="DQ25" s="198">
        <v>3.3985000000000001E-2</v>
      </c>
      <c r="DR25" s="198">
        <v>5.22E-4</v>
      </c>
      <c r="DS25" s="198">
        <v>15.675888</v>
      </c>
      <c r="DT25" s="198">
        <v>3.3045209999999998</v>
      </c>
      <c r="DU25" s="198">
        <v>5.0409160000000002</v>
      </c>
      <c r="DV25" s="198">
        <v>0.54756499999999997</v>
      </c>
      <c r="DW25" s="198">
        <v>1.014157</v>
      </c>
      <c r="DX25" s="198">
        <v>4.4413000000000001E-2</v>
      </c>
      <c r="DY25" s="198">
        <v>12.856329000000001</v>
      </c>
      <c r="DZ25" s="198">
        <v>0.77937599999999996</v>
      </c>
      <c r="EA25" s="198">
        <v>73.648915000000002</v>
      </c>
      <c r="EB25" s="198">
        <v>6.227068</v>
      </c>
      <c r="EC25" s="198">
        <v>17.528638000000001</v>
      </c>
      <c r="ED25" s="198">
        <v>3.3848090000000002</v>
      </c>
      <c r="EE25" s="198">
        <v>1001.750052</v>
      </c>
      <c r="EF25" s="198">
        <v>95.749913000000006</v>
      </c>
      <c r="EG25" s="198">
        <v>6.1775849999999997</v>
      </c>
      <c r="EH25" s="198">
        <v>1.038486</v>
      </c>
      <c r="EI25" s="198">
        <v>2.2490160000000001</v>
      </c>
      <c r="EJ25" s="198">
        <v>0.121018</v>
      </c>
      <c r="EK25" s="198">
        <v>5.8933970000000002</v>
      </c>
      <c r="EL25" s="198">
        <v>0.55311900000000003</v>
      </c>
      <c r="EM25" s="198">
        <v>319.14427499999999</v>
      </c>
      <c r="EN25" s="198">
        <v>5.0805689999999997</v>
      </c>
      <c r="EO25" s="198">
        <v>341.19624299999998</v>
      </c>
      <c r="EP25" s="198">
        <v>3.8645390000000002</v>
      </c>
      <c r="EQ25" s="198">
        <v>51.403128000000002</v>
      </c>
      <c r="ER25" s="198">
        <v>3.571491</v>
      </c>
      <c r="ES25" s="198">
        <v>1853.6125239999999</v>
      </c>
      <c r="ET25" s="198">
        <v>124.267409</v>
      </c>
      <c r="EU25" s="198">
        <v>66.952646000000001</v>
      </c>
      <c r="EV25" s="198">
        <v>2.5973899999999999</v>
      </c>
      <c r="EW25" s="198">
        <v>4.6994090000000002</v>
      </c>
      <c r="EX25" s="198">
        <v>0.52446000000000004</v>
      </c>
      <c r="EY25" s="198">
        <v>3.5232019999999999</v>
      </c>
      <c r="EZ25" s="198">
        <v>0.145508</v>
      </c>
      <c r="FA25" s="198">
        <v>0.66937100000000005</v>
      </c>
      <c r="FB25" s="198">
        <v>1.8147E-2</v>
      </c>
      <c r="FC25" s="198">
        <v>75.844628</v>
      </c>
      <c r="FD25" s="198">
        <v>3.2855050000000001</v>
      </c>
      <c r="FE25" s="198">
        <v>481.76298600000001</v>
      </c>
      <c r="FF25" s="198">
        <v>283.15301099999999</v>
      </c>
      <c r="FG25" s="198">
        <v>44.667918999999998</v>
      </c>
      <c r="FH25" s="198">
        <v>12.448286</v>
      </c>
      <c r="FI25" s="198">
        <v>41.187787999999998</v>
      </c>
      <c r="FJ25" s="198">
        <v>4.2553270000000003</v>
      </c>
      <c r="FK25" s="198">
        <v>567.61869300000001</v>
      </c>
      <c r="FL25" s="198">
        <v>299.85662400000001</v>
      </c>
      <c r="FM25" s="198">
        <v>397.82184699999999</v>
      </c>
      <c r="FN25" s="198">
        <v>4.9001999999999997E-2</v>
      </c>
      <c r="FO25" s="198">
        <v>397.82184699999999</v>
      </c>
      <c r="FP25" s="198">
        <v>4.9001999999999997E-2</v>
      </c>
      <c r="FQ25" s="198">
        <v>194.55061900000001</v>
      </c>
      <c r="FR25" s="198">
        <v>58.382623000000002</v>
      </c>
      <c r="FS25" s="198">
        <v>681.70616800000005</v>
      </c>
      <c r="FT25" s="198">
        <v>57.950263999999997</v>
      </c>
      <c r="FU25" s="198">
        <v>478.25057299999997</v>
      </c>
      <c r="FV25" s="198">
        <v>13.750277000000001</v>
      </c>
      <c r="FW25" s="198">
        <v>14.220882</v>
      </c>
      <c r="FX25" s="198">
        <v>4.7254319999999996</v>
      </c>
      <c r="FY25" s="198">
        <v>86.430256999999997</v>
      </c>
      <c r="FZ25" s="198">
        <v>3.5061439999999999</v>
      </c>
      <c r="GA25" s="198">
        <v>2.5976940000000002</v>
      </c>
      <c r="GB25" s="198">
        <v>0.41425800000000002</v>
      </c>
      <c r="GC25" s="198">
        <v>5.6889089999999998</v>
      </c>
      <c r="GD25" s="198">
        <v>0.20997199999999999</v>
      </c>
      <c r="GE25" s="198">
        <v>0.26661299999999999</v>
      </c>
      <c r="GF25" s="198">
        <v>7.7409999999999996E-3</v>
      </c>
      <c r="GG25" s="198">
        <v>18.173324000000001</v>
      </c>
      <c r="GH25" s="198">
        <v>4.0977420000000002</v>
      </c>
      <c r="GI25" s="198">
        <v>35.646470999999998</v>
      </c>
      <c r="GJ25" s="198">
        <v>1.111359</v>
      </c>
      <c r="GK25" s="198">
        <v>75.459918000000002</v>
      </c>
      <c r="GL25" s="198">
        <v>4.8546880000000003</v>
      </c>
      <c r="GM25" s="198">
        <v>1592.991428</v>
      </c>
      <c r="GN25" s="198">
        <v>149.01050000000001</v>
      </c>
      <c r="GO25" s="198">
        <v>1381.9704039999999</v>
      </c>
      <c r="GP25" s="198">
        <v>46.579481000000001</v>
      </c>
      <c r="GQ25" s="198">
        <v>1009.81413</v>
      </c>
      <c r="GR25" s="198">
        <v>22.657071999999999</v>
      </c>
      <c r="GS25" s="198">
        <v>2391.7845339999999</v>
      </c>
      <c r="GT25" s="198">
        <v>69.236553000000001</v>
      </c>
      <c r="GU25" s="198">
        <v>41.354560999999997</v>
      </c>
      <c r="GV25" s="198">
        <v>1.513134</v>
      </c>
      <c r="GW25" s="198">
        <v>1338.713696</v>
      </c>
      <c r="GX25" s="198">
        <v>25.392547</v>
      </c>
      <c r="GY25" s="198">
        <v>0.58110799999999996</v>
      </c>
      <c r="GZ25" s="198">
        <v>1.8569999999999999E-3</v>
      </c>
      <c r="HA25" s="198">
        <v>12.916658999999999</v>
      </c>
      <c r="HB25" s="198">
        <v>0.11422599999999999</v>
      </c>
      <c r="HC25" s="198">
        <v>1393.566024</v>
      </c>
      <c r="HD25" s="198">
        <v>27.021764000000001</v>
      </c>
      <c r="HE25" s="198">
        <v>120.166426</v>
      </c>
      <c r="HF25" s="198">
        <v>1.5234289999999999</v>
      </c>
      <c r="HG25" s="198">
        <v>5.1387409999999996</v>
      </c>
      <c r="HH25" s="198">
        <v>0.36878</v>
      </c>
      <c r="HI25" s="198">
        <v>0.25971699999999998</v>
      </c>
      <c r="HJ25" s="198">
        <v>4.8539999999999998E-3</v>
      </c>
      <c r="HK25" s="198">
        <v>125.56488400000001</v>
      </c>
      <c r="HL25" s="198">
        <v>1.8970629999999999</v>
      </c>
      <c r="HM25" s="198">
        <v>31.646944000000001</v>
      </c>
      <c r="HN25" s="198">
        <v>0.14752299999999999</v>
      </c>
      <c r="HO25" s="198">
        <v>31.646944000000001</v>
      </c>
      <c r="HP25" s="198">
        <v>0.14752299999999999</v>
      </c>
      <c r="HQ25" s="198">
        <v>606.02811799999995</v>
      </c>
      <c r="HR25" s="198">
        <v>47.342717</v>
      </c>
      <c r="HS25" s="198">
        <v>20.775013999999999</v>
      </c>
      <c r="HT25" s="198">
        <v>0.46781600000000001</v>
      </c>
      <c r="HU25" s="198">
        <v>120.776197</v>
      </c>
      <c r="HV25" s="198">
        <v>7.5985860000000001</v>
      </c>
      <c r="HW25" s="198">
        <v>747.57932900000003</v>
      </c>
      <c r="HX25" s="198">
        <v>55.409118999999997</v>
      </c>
      <c r="HY25" s="198">
        <v>1.1909959999999999</v>
      </c>
      <c r="HZ25" s="198">
        <v>1.9546999999999998E-2</v>
      </c>
      <c r="IA25" s="198">
        <v>750.28868199999999</v>
      </c>
      <c r="IB25" s="198">
        <v>12.032928999999999</v>
      </c>
      <c r="IC25" s="198">
        <v>751.47967800000004</v>
      </c>
      <c r="ID25" s="198">
        <v>12.052476</v>
      </c>
      <c r="IE25" s="198">
        <v>13803.871311999999</v>
      </c>
      <c r="IF25" s="198">
        <v>1734.388684</v>
      </c>
    </row>
    <row r="26" spans="1:240" ht="17.399999999999999" customHeight="1" x14ac:dyDescent="0.25">
      <c r="A26" s="199" t="s">
        <v>162</v>
      </c>
      <c r="B26" s="200" t="s">
        <v>1305</v>
      </c>
      <c r="C26" s="201">
        <v>35.923713999999997</v>
      </c>
      <c r="D26" s="201">
        <v>2.2163140000000001</v>
      </c>
      <c r="E26" s="201"/>
      <c r="F26" s="201"/>
      <c r="G26" s="201">
        <v>141.411823</v>
      </c>
      <c r="H26" s="201">
        <v>23.209274000000001</v>
      </c>
      <c r="I26" s="201">
        <v>288.41004099999998</v>
      </c>
      <c r="J26" s="201">
        <v>18.158964999999998</v>
      </c>
      <c r="K26" s="201"/>
      <c r="L26" s="201"/>
      <c r="M26" s="201">
        <v>465.74557800000002</v>
      </c>
      <c r="N26" s="201">
        <v>43.584553</v>
      </c>
      <c r="O26" s="201">
        <v>0.12653600000000001</v>
      </c>
      <c r="P26" s="201">
        <v>6.5761E-2</v>
      </c>
      <c r="Q26" s="201">
        <v>53.971268999999999</v>
      </c>
      <c r="R26" s="201">
        <v>26.933465000000002</v>
      </c>
      <c r="S26" s="201">
        <v>1.546457</v>
      </c>
      <c r="T26" s="201">
        <v>1.715433</v>
      </c>
      <c r="U26" s="201">
        <v>6.3717170000000003</v>
      </c>
      <c r="V26" s="201">
        <v>0.180589</v>
      </c>
      <c r="W26" s="201"/>
      <c r="X26" s="201"/>
      <c r="Y26" s="201">
        <v>32.741388999999998</v>
      </c>
      <c r="Z26" s="201">
        <v>14.397209999999999</v>
      </c>
      <c r="AA26" s="201">
        <v>6.5570000000000003E-2</v>
      </c>
      <c r="AB26" s="201">
        <v>2.7049999999999999E-3</v>
      </c>
      <c r="AC26" s="201">
        <v>0.59724500000000003</v>
      </c>
      <c r="AD26" s="201">
        <v>3.5810000000000002E-2</v>
      </c>
      <c r="AE26" s="201"/>
      <c r="AF26" s="201"/>
      <c r="AG26" s="201">
        <v>95.420182999999994</v>
      </c>
      <c r="AH26" s="201">
        <v>43.330973</v>
      </c>
      <c r="AI26" s="201">
        <v>360.21896400000003</v>
      </c>
      <c r="AJ26" s="201">
        <v>66.944591000000003</v>
      </c>
      <c r="AK26" s="201">
        <v>360.21896400000003</v>
      </c>
      <c r="AL26" s="201">
        <v>66.944591000000003</v>
      </c>
      <c r="AM26" s="201">
        <v>2.9345409999999998</v>
      </c>
      <c r="AN26" s="201">
        <v>0.15498100000000001</v>
      </c>
      <c r="AO26" s="201">
        <v>0.42570000000000002</v>
      </c>
      <c r="AP26" s="201">
        <v>6.8284999999999998E-2</v>
      </c>
      <c r="AQ26" s="201">
        <v>4.8999999999999998E-5</v>
      </c>
      <c r="AR26" s="201">
        <v>9.0000000000000002E-6</v>
      </c>
      <c r="AS26" s="201">
        <v>155.70268100000001</v>
      </c>
      <c r="AT26" s="201">
        <v>8.4753380000000007</v>
      </c>
      <c r="AU26" s="201">
        <v>26.932556000000002</v>
      </c>
      <c r="AV26" s="201">
        <v>4.2163870000000001</v>
      </c>
      <c r="AW26" s="201">
        <v>140.948162</v>
      </c>
      <c r="AX26" s="201">
        <v>14.203105000000001</v>
      </c>
      <c r="AY26" s="201">
        <v>5.3853340000000003</v>
      </c>
      <c r="AZ26" s="201">
        <v>1.6792130000000001</v>
      </c>
      <c r="BA26" s="201">
        <v>72.604743999999997</v>
      </c>
      <c r="BB26" s="201">
        <v>11.825149</v>
      </c>
      <c r="BC26" s="201">
        <v>0.91254000000000002</v>
      </c>
      <c r="BD26" s="201">
        <v>0.137374</v>
      </c>
      <c r="BE26" s="201">
        <v>405.84630700000002</v>
      </c>
      <c r="BF26" s="201">
        <v>40.759841000000002</v>
      </c>
      <c r="BG26" s="201">
        <v>2.1150540000000002</v>
      </c>
      <c r="BH26" s="201">
        <v>10.072008</v>
      </c>
      <c r="BI26" s="201">
        <v>542.97086899999999</v>
      </c>
      <c r="BJ26" s="201">
        <v>766.55906500000003</v>
      </c>
      <c r="BK26" s="201">
        <v>5042.0556260000003</v>
      </c>
      <c r="BL26" s="201">
        <v>1617.4323529999999</v>
      </c>
      <c r="BM26" s="201">
        <v>5587.1415489999999</v>
      </c>
      <c r="BN26" s="201">
        <v>2394.0634260000002</v>
      </c>
      <c r="BO26" s="201">
        <v>19.383915999999999</v>
      </c>
      <c r="BP26" s="201">
        <v>15.933077000000001</v>
      </c>
      <c r="BQ26" s="201">
        <v>119.542907</v>
      </c>
      <c r="BR26" s="201">
        <v>31.213049999999999</v>
      </c>
      <c r="BS26" s="201">
        <v>42.803369000000004</v>
      </c>
      <c r="BT26" s="201">
        <v>0.28759000000000001</v>
      </c>
      <c r="BU26" s="201">
        <v>1.1010260000000001</v>
      </c>
      <c r="BV26" s="201">
        <v>0.14112</v>
      </c>
      <c r="BW26" s="201">
        <v>2.842511</v>
      </c>
      <c r="BX26" s="201">
        <v>0.14010500000000001</v>
      </c>
      <c r="BY26" s="201">
        <v>9.0162239999999994</v>
      </c>
      <c r="BZ26" s="201">
        <v>0.37127100000000002</v>
      </c>
      <c r="CA26" s="201">
        <v>39.501024000000001</v>
      </c>
      <c r="CB26" s="201">
        <v>10.650081999999999</v>
      </c>
      <c r="CC26" s="201">
        <v>0.45600299999999999</v>
      </c>
      <c r="CD26" s="201">
        <v>4.7994000000000002E-2</v>
      </c>
      <c r="CE26" s="201"/>
      <c r="CF26" s="201"/>
      <c r="CG26" s="201"/>
      <c r="CH26" s="201"/>
      <c r="CI26" s="201">
        <v>5.305072</v>
      </c>
      <c r="CJ26" s="201">
        <v>0.66926300000000005</v>
      </c>
      <c r="CK26" s="201">
        <v>239.95205200000001</v>
      </c>
      <c r="CL26" s="201">
        <v>59.453552000000002</v>
      </c>
      <c r="CM26" s="201">
        <v>319.14696300000003</v>
      </c>
      <c r="CN26" s="201">
        <v>73.859944999999996</v>
      </c>
      <c r="CO26" s="201">
        <v>49.944999000000003</v>
      </c>
      <c r="CP26" s="201">
        <v>3.5631560000000002</v>
      </c>
      <c r="CQ26" s="201">
        <v>369.09196200000002</v>
      </c>
      <c r="CR26" s="201">
        <v>77.423101000000003</v>
      </c>
      <c r="CS26" s="201"/>
      <c r="CT26" s="201"/>
      <c r="CU26" s="201">
        <v>3.0141000000000001E-2</v>
      </c>
      <c r="CV26" s="201">
        <v>3.509E-3</v>
      </c>
      <c r="CW26" s="201"/>
      <c r="CX26" s="201"/>
      <c r="CY26" s="201">
        <v>3.0141000000000001E-2</v>
      </c>
      <c r="CZ26" s="201">
        <v>3.509E-3</v>
      </c>
      <c r="DA26" s="201">
        <v>1.0032099999999999</v>
      </c>
      <c r="DB26" s="201">
        <v>0.19437099999999999</v>
      </c>
      <c r="DC26" s="201">
        <v>0.23771400000000001</v>
      </c>
      <c r="DD26" s="201">
        <v>2.928E-2</v>
      </c>
      <c r="DE26" s="201">
        <v>3.1689999999999999E-3</v>
      </c>
      <c r="DF26" s="201">
        <v>8.3999999999999995E-5</v>
      </c>
      <c r="DG26" s="201">
        <v>1.2440929999999999</v>
      </c>
      <c r="DH26" s="201">
        <v>0.22373499999999999</v>
      </c>
      <c r="DI26" s="201"/>
      <c r="DJ26" s="201"/>
      <c r="DK26" s="201">
        <v>52.383676000000001</v>
      </c>
      <c r="DL26" s="201">
        <v>13.718249999999999</v>
      </c>
      <c r="DM26" s="201">
        <v>3.6686510000000001</v>
      </c>
      <c r="DN26" s="201">
        <v>0.439272</v>
      </c>
      <c r="DO26" s="201">
        <v>56.052326999999998</v>
      </c>
      <c r="DP26" s="201">
        <v>14.157522</v>
      </c>
      <c r="DQ26" s="201">
        <v>1.346E-3</v>
      </c>
      <c r="DR26" s="201">
        <v>3.7100000000000002E-4</v>
      </c>
      <c r="DS26" s="201">
        <v>1.6204E-2</v>
      </c>
      <c r="DT26" s="201">
        <v>1.8E-5</v>
      </c>
      <c r="DU26" s="201">
        <v>5.9922999999999997E-2</v>
      </c>
      <c r="DV26" s="201">
        <v>1.2470000000000001E-3</v>
      </c>
      <c r="DW26" s="201">
        <v>1.5999999999999999E-5</v>
      </c>
      <c r="DX26" s="201">
        <v>9.9999999999999995E-7</v>
      </c>
      <c r="DY26" s="201">
        <v>1.032796</v>
      </c>
      <c r="DZ26" s="201">
        <v>5.9802000000000001E-2</v>
      </c>
      <c r="EA26" s="201">
        <v>1.4E-5</v>
      </c>
      <c r="EB26" s="201">
        <v>1.9999999999999999E-6</v>
      </c>
      <c r="EC26" s="201">
        <v>6.3553999999999999E-2</v>
      </c>
      <c r="ED26" s="201">
        <v>2.4684000000000001E-2</v>
      </c>
      <c r="EE26" s="201">
        <v>0.22658</v>
      </c>
      <c r="EF26" s="201">
        <v>1.8504E-2</v>
      </c>
      <c r="EG26" s="201"/>
      <c r="EH26" s="201"/>
      <c r="EI26" s="201">
        <v>1.3259999999999999E-2</v>
      </c>
      <c r="EJ26" s="201">
        <v>1.01E-3</v>
      </c>
      <c r="EK26" s="201">
        <v>6.1200000000000002E-4</v>
      </c>
      <c r="EL26" s="201">
        <v>1.2E-5</v>
      </c>
      <c r="EM26" s="201">
        <v>8.4656999999999996E-2</v>
      </c>
      <c r="EN26" s="201">
        <v>1.22E-4</v>
      </c>
      <c r="EO26" s="201">
        <v>1.874898</v>
      </c>
      <c r="EP26" s="201">
        <v>3.186E-3</v>
      </c>
      <c r="EQ26" s="201">
        <v>3.2471190000000001</v>
      </c>
      <c r="ER26" s="201">
        <v>0.18947600000000001</v>
      </c>
      <c r="ES26" s="201">
        <v>6.6209790000000002</v>
      </c>
      <c r="ET26" s="201">
        <v>0.29843500000000001</v>
      </c>
      <c r="EU26" s="201">
        <v>0.52614399999999995</v>
      </c>
      <c r="EV26" s="201">
        <v>1.8616000000000001E-2</v>
      </c>
      <c r="EW26" s="201">
        <v>1.07E-4</v>
      </c>
      <c r="EX26" s="201">
        <v>3.0000000000000001E-6</v>
      </c>
      <c r="EY26" s="201">
        <v>1.232E-3</v>
      </c>
      <c r="EZ26" s="201">
        <v>6.9999999999999994E-5</v>
      </c>
      <c r="FA26" s="201"/>
      <c r="FB26" s="201"/>
      <c r="FC26" s="201">
        <v>0.52748300000000004</v>
      </c>
      <c r="FD26" s="201">
        <v>1.8689000000000001E-2</v>
      </c>
      <c r="FE26" s="201">
        <v>149.05867799999999</v>
      </c>
      <c r="FF26" s="201">
        <v>163.284164</v>
      </c>
      <c r="FG26" s="201">
        <v>28.290472000000001</v>
      </c>
      <c r="FH26" s="201">
        <v>37.076711000000003</v>
      </c>
      <c r="FI26" s="201">
        <v>13.113920999999999</v>
      </c>
      <c r="FJ26" s="201">
        <v>5.4786539999999997</v>
      </c>
      <c r="FK26" s="201">
        <v>190.46307100000001</v>
      </c>
      <c r="FL26" s="201">
        <v>205.839529</v>
      </c>
      <c r="FM26" s="201">
        <v>1.5465249999999999</v>
      </c>
      <c r="FN26" s="201">
        <v>8.1099999999999998E-4</v>
      </c>
      <c r="FO26" s="201">
        <v>1.5465249999999999</v>
      </c>
      <c r="FP26" s="201">
        <v>8.1099999999999998E-4</v>
      </c>
      <c r="FQ26" s="201">
        <v>4170.4568630000003</v>
      </c>
      <c r="FR26" s="201">
        <v>4714.8446350000004</v>
      </c>
      <c r="FS26" s="201">
        <v>501.58300500000001</v>
      </c>
      <c r="FT26" s="201">
        <v>146.557277</v>
      </c>
      <c r="FU26" s="201">
        <v>0.54376400000000003</v>
      </c>
      <c r="FV26" s="201">
        <v>1.2072050000000001</v>
      </c>
      <c r="FW26" s="201">
        <v>0.19022500000000001</v>
      </c>
      <c r="FX26" s="201">
        <v>2.6318000000000001E-2</v>
      </c>
      <c r="FY26" s="201">
        <v>33.829158999999997</v>
      </c>
      <c r="FZ26" s="201">
        <v>4.196142</v>
      </c>
      <c r="GA26" s="201"/>
      <c r="GB26" s="201"/>
      <c r="GC26" s="201">
        <v>4.1899999999999999E-4</v>
      </c>
      <c r="GD26" s="201">
        <v>1.15E-4</v>
      </c>
      <c r="GE26" s="201">
        <v>0.13148499999999999</v>
      </c>
      <c r="GF26" s="201">
        <v>3.5000000000000003E-2</v>
      </c>
      <c r="GG26" s="201">
        <v>1.325258</v>
      </c>
      <c r="GH26" s="201">
        <v>0.37468400000000002</v>
      </c>
      <c r="GI26" s="201">
        <v>0.85415600000000003</v>
      </c>
      <c r="GJ26" s="201">
        <v>9.3489999999999997E-3</v>
      </c>
      <c r="GK26" s="201">
        <v>1.616919</v>
      </c>
      <c r="GL26" s="201">
        <v>8.1279000000000004E-2</v>
      </c>
      <c r="GM26" s="201">
        <v>4710.5312530000001</v>
      </c>
      <c r="GN26" s="201">
        <v>4867.3320039999999</v>
      </c>
      <c r="GO26" s="201">
        <v>685.35722699999997</v>
      </c>
      <c r="GP26" s="201">
        <v>25.244211</v>
      </c>
      <c r="GQ26" s="201">
        <v>291.62127099999998</v>
      </c>
      <c r="GR26" s="201">
        <v>17.096803999999999</v>
      </c>
      <c r="GS26" s="201">
        <v>976.97849799999995</v>
      </c>
      <c r="GT26" s="201">
        <v>42.341014999999999</v>
      </c>
      <c r="GU26" s="201">
        <v>0.185032</v>
      </c>
      <c r="GV26" s="201">
        <v>2.3727999999999999E-2</v>
      </c>
      <c r="GW26" s="201">
        <v>0.31754900000000003</v>
      </c>
      <c r="GX26" s="201">
        <v>7.7575000000000005E-2</v>
      </c>
      <c r="GY26" s="201">
        <v>2.8518000000000002E-2</v>
      </c>
      <c r="GZ26" s="201">
        <v>1.01E-4</v>
      </c>
      <c r="HA26" s="201">
        <v>1.5623E-2</v>
      </c>
      <c r="HB26" s="201">
        <v>9.6399999999999993E-3</v>
      </c>
      <c r="HC26" s="201">
        <v>0.54672200000000004</v>
      </c>
      <c r="HD26" s="201">
        <v>0.111044</v>
      </c>
      <c r="HE26" s="201">
        <v>1.551445</v>
      </c>
      <c r="HF26" s="201">
        <v>5.8780000000000004E-3</v>
      </c>
      <c r="HG26" s="201">
        <v>3.8670000000000002E-3</v>
      </c>
      <c r="HH26" s="201">
        <v>1.7E-5</v>
      </c>
      <c r="HI26" s="201">
        <v>3.2699999999999999E-3</v>
      </c>
      <c r="HJ26" s="201">
        <v>1.1E-5</v>
      </c>
      <c r="HK26" s="201">
        <v>1.5585819999999999</v>
      </c>
      <c r="HL26" s="201">
        <v>5.9059999999999998E-3</v>
      </c>
      <c r="HM26" s="201">
        <v>1.3107000000000001E-2</v>
      </c>
      <c r="HN26" s="201">
        <v>4.8000000000000001E-5</v>
      </c>
      <c r="HO26" s="201">
        <v>1.3107000000000001E-2</v>
      </c>
      <c r="HP26" s="201">
        <v>4.8000000000000001E-5</v>
      </c>
      <c r="HQ26" s="201">
        <v>28.297308000000001</v>
      </c>
      <c r="HR26" s="201">
        <v>2.4442010000000001</v>
      </c>
      <c r="HS26" s="201">
        <v>1.0585000000000001E-2</v>
      </c>
      <c r="HT26" s="201">
        <v>1.83E-4</v>
      </c>
      <c r="HU26" s="201">
        <v>0.86056999999999995</v>
      </c>
      <c r="HV26" s="201">
        <v>4.2071999999999998E-2</v>
      </c>
      <c r="HW26" s="201">
        <v>29.168462999999999</v>
      </c>
      <c r="HX26" s="201">
        <v>2.486456</v>
      </c>
      <c r="HY26" s="201">
        <v>0.426209</v>
      </c>
      <c r="HZ26" s="201">
        <v>1.18E-4</v>
      </c>
      <c r="IA26" s="201">
        <v>11.521914000000001</v>
      </c>
      <c r="IB26" s="201">
        <v>0.10593</v>
      </c>
      <c r="IC26" s="201">
        <v>11.948123000000001</v>
      </c>
      <c r="ID26" s="201">
        <v>0.106048</v>
      </c>
      <c r="IE26" s="201">
        <v>13510.645962000001</v>
      </c>
      <c r="IF26" s="201">
        <v>7858.4847879999998</v>
      </c>
    </row>
    <row r="27" spans="1:240" ht="17.399999999999999" customHeight="1" x14ac:dyDescent="0.25">
      <c r="A27" s="196" t="s">
        <v>225</v>
      </c>
      <c r="B27" s="197" t="s">
        <v>1324</v>
      </c>
      <c r="C27" s="198">
        <v>4.5920999999999997E-2</v>
      </c>
      <c r="D27" s="198">
        <v>1.2300000000000001E-4</v>
      </c>
      <c r="E27" s="198"/>
      <c r="F27" s="198"/>
      <c r="G27" s="198">
        <v>17.380766999999999</v>
      </c>
      <c r="H27" s="198">
        <v>0.76768700000000001</v>
      </c>
      <c r="I27" s="198">
        <v>0.27726200000000001</v>
      </c>
      <c r="J27" s="198">
        <v>4.2327999999999998E-2</v>
      </c>
      <c r="K27" s="198">
        <v>2.080168</v>
      </c>
      <c r="L27" s="198">
        <v>1.253371</v>
      </c>
      <c r="M27" s="198">
        <v>19.784117999999999</v>
      </c>
      <c r="N27" s="198">
        <v>2.0635089999999998</v>
      </c>
      <c r="O27" s="198">
        <v>5.5944799999999999</v>
      </c>
      <c r="P27" s="198">
        <v>0.97088300000000005</v>
      </c>
      <c r="Q27" s="198">
        <v>11.254497000000001</v>
      </c>
      <c r="R27" s="198">
        <v>1.09785</v>
      </c>
      <c r="S27" s="198">
        <v>21.988786999999999</v>
      </c>
      <c r="T27" s="198">
        <v>3.7973140000000001</v>
      </c>
      <c r="U27" s="198">
        <v>506.58623799999998</v>
      </c>
      <c r="V27" s="198">
        <v>15.875246000000001</v>
      </c>
      <c r="W27" s="198">
        <v>1.1766259999999999</v>
      </c>
      <c r="X27" s="198">
        <v>0.100215</v>
      </c>
      <c r="Y27" s="198">
        <v>2.529935</v>
      </c>
      <c r="Z27" s="198">
        <v>0.335789</v>
      </c>
      <c r="AA27" s="198">
        <v>189.736706</v>
      </c>
      <c r="AB27" s="198">
        <v>1.05969</v>
      </c>
      <c r="AC27" s="198">
        <v>14.800172</v>
      </c>
      <c r="AD27" s="198">
        <v>2.3182809999999998</v>
      </c>
      <c r="AE27" s="198">
        <v>3.4187000000000002E-2</v>
      </c>
      <c r="AF27" s="198">
        <v>3.9475000000000003E-2</v>
      </c>
      <c r="AG27" s="198">
        <v>753.70162800000003</v>
      </c>
      <c r="AH27" s="198">
        <v>25.594743000000001</v>
      </c>
      <c r="AI27" s="198">
        <v>2034.9721019999999</v>
      </c>
      <c r="AJ27" s="198">
        <v>521.37056600000005</v>
      </c>
      <c r="AK27" s="198">
        <v>2034.9721019999999</v>
      </c>
      <c r="AL27" s="198">
        <v>521.37056600000005</v>
      </c>
      <c r="AM27" s="198">
        <v>379.70532100000003</v>
      </c>
      <c r="AN27" s="198">
        <v>25.294823999999998</v>
      </c>
      <c r="AO27" s="198">
        <v>29.953372000000002</v>
      </c>
      <c r="AP27" s="198">
        <v>2.175827</v>
      </c>
      <c r="AQ27" s="198">
        <v>17.041725</v>
      </c>
      <c r="AR27" s="198">
        <v>1.169627</v>
      </c>
      <c r="AS27" s="198">
        <v>75.450732000000002</v>
      </c>
      <c r="AT27" s="198">
        <v>7.1138050000000002</v>
      </c>
      <c r="AU27" s="198">
        <v>18.088639000000001</v>
      </c>
      <c r="AV27" s="198">
        <v>1.8304499999999999</v>
      </c>
      <c r="AW27" s="198">
        <v>185.60648900000001</v>
      </c>
      <c r="AX27" s="198">
        <v>15.237351</v>
      </c>
      <c r="AY27" s="198">
        <v>4.7380969999999998</v>
      </c>
      <c r="AZ27" s="198">
        <v>1.23946</v>
      </c>
      <c r="BA27" s="198">
        <v>106.93081100000001</v>
      </c>
      <c r="BB27" s="198">
        <v>169.843367</v>
      </c>
      <c r="BC27" s="198">
        <v>3.565E-3</v>
      </c>
      <c r="BD27" s="198">
        <v>2.0999999999999999E-5</v>
      </c>
      <c r="BE27" s="198">
        <v>817.51875099999995</v>
      </c>
      <c r="BF27" s="198">
        <v>223.904732</v>
      </c>
      <c r="BG27" s="198">
        <v>23.505951</v>
      </c>
      <c r="BH27" s="198">
        <v>8.9590080000000007</v>
      </c>
      <c r="BI27" s="198">
        <v>0.213615</v>
      </c>
      <c r="BJ27" s="198">
        <v>2.4E-2</v>
      </c>
      <c r="BK27" s="198">
        <v>20.454933</v>
      </c>
      <c r="BL27" s="198">
        <v>2.9132220000000002</v>
      </c>
      <c r="BM27" s="198">
        <v>44.174498999999997</v>
      </c>
      <c r="BN27" s="198">
        <v>11.896229999999999</v>
      </c>
      <c r="BO27" s="198">
        <v>15.708989000000001</v>
      </c>
      <c r="BP27" s="198">
        <v>1.66808</v>
      </c>
      <c r="BQ27" s="198">
        <v>162.77703</v>
      </c>
      <c r="BR27" s="198">
        <v>29.667090000000002</v>
      </c>
      <c r="BS27" s="198">
        <v>16.248360999999999</v>
      </c>
      <c r="BT27" s="198">
        <v>7.6290999999999998E-2</v>
      </c>
      <c r="BU27" s="198">
        <v>0.13893</v>
      </c>
      <c r="BV27" s="198">
        <v>2.1999999999999999E-2</v>
      </c>
      <c r="BW27" s="198">
        <v>17.288993000000001</v>
      </c>
      <c r="BX27" s="198">
        <v>2.1062189999999998</v>
      </c>
      <c r="BY27" s="198">
        <v>91.466198000000006</v>
      </c>
      <c r="BZ27" s="198">
        <v>4.5811669999999998</v>
      </c>
      <c r="CA27" s="198">
        <v>30.360938999999998</v>
      </c>
      <c r="CB27" s="198">
        <v>5.1833689999999999</v>
      </c>
      <c r="CC27" s="198">
        <v>6.1445299999999996</v>
      </c>
      <c r="CD27" s="198">
        <v>0.28738000000000002</v>
      </c>
      <c r="CE27" s="198"/>
      <c r="CF27" s="198"/>
      <c r="CG27" s="198">
        <v>1.2607999999999999E-2</v>
      </c>
      <c r="CH27" s="198">
        <v>1.5200000000000001E-4</v>
      </c>
      <c r="CI27" s="198">
        <v>57.958103999999999</v>
      </c>
      <c r="CJ27" s="198">
        <v>9.2900089999999995</v>
      </c>
      <c r="CK27" s="198">
        <v>398.10468200000003</v>
      </c>
      <c r="CL27" s="198">
        <v>52.881757</v>
      </c>
      <c r="CM27" s="198">
        <v>205.72857999999999</v>
      </c>
      <c r="CN27" s="198">
        <v>13.706393</v>
      </c>
      <c r="CO27" s="198">
        <v>61.133189999999999</v>
      </c>
      <c r="CP27" s="198">
        <v>4.0953039999999996</v>
      </c>
      <c r="CQ27" s="198">
        <v>266.86176999999998</v>
      </c>
      <c r="CR27" s="198">
        <v>17.801697000000001</v>
      </c>
      <c r="CS27" s="198"/>
      <c r="CT27" s="198"/>
      <c r="CU27" s="198">
        <v>57.233561999999999</v>
      </c>
      <c r="CV27" s="198">
        <v>0.36578300000000002</v>
      </c>
      <c r="CW27" s="198">
        <v>7.2100999999999998E-2</v>
      </c>
      <c r="CX27" s="198">
        <v>2.1499999999999999E-4</v>
      </c>
      <c r="CY27" s="198">
        <v>57.305663000000003</v>
      </c>
      <c r="CZ27" s="198">
        <v>0.36599799999999999</v>
      </c>
      <c r="DA27" s="198">
        <v>607.04669699999999</v>
      </c>
      <c r="DB27" s="198">
        <v>248.41269600000001</v>
      </c>
      <c r="DC27" s="198">
        <v>3.5213000000000001E-2</v>
      </c>
      <c r="DD27" s="198">
        <v>4.4299999999999998E-4</v>
      </c>
      <c r="DE27" s="198">
        <v>2.3117540000000001</v>
      </c>
      <c r="DF27" s="198">
        <v>0.211034</v>
      </c>
      <c r="DG27" s="198">
        <v>609.39366399999994</v>
      </c>
      <c r="DH27" s="198">
        <v>248.62417300000001</v>
      </c>
      <c r="DI27" s="198">
        <v>276.75667600000003</v>
      </c>
      <c r="DJ27" s="198">
        <v>110.457667</v>
      </c>
      <c r="DK27" s="198">
        <v>395.09781400000003</v>
      </c>
      <c r="DL27" s="198">
        <v>106.523387</v>
      </c>
      <c r="DM27" s="198">
        <v>0.32906200000000002</v>
      </c>
      <c r="DN27" s="198">
        <v>1.2607999999999999E-2</v>
      </c>
      <c r="DO27" s="198">
        <v>672.18355199999996</v>
      </c>
      <c r="DP27" s="198">
        <v>216.993662</v>
      </c>
      <c r="DQ27" s="198">
        <v>8.7000000000000001E-5</v>
      </c>
      <c r="DR27" s="198">
        <v>2.9E-5</v>
      </c>
      <c r="DS27" s="198">
        <v>5.8908000000000002E-2</v>
      </c>
      <c r="DT27" s="198">
        <v>2.1742000000000001E-2</v>
      </c>
      <c r="DU27" s="198">
        <v>0.63911899999999999</v>
      </c>
      <c r="DV27" s="198">
        <v>3.3556000000000002E-2</v>
      </c>
      <c r="DW27" s="198"/>
      <c r="DX27" s="198"/>
      <c r="DY27" s="198">
        <v>41.543906999999997</v>
      </c>
      <c r="DZ27" s="198">
        <v>2.5890179999999998</v>
      </c>
      <c r="EA27" s="198">
        <v>91.858075999999997</v>
      </c>
      <c r="EB27" s="198">
        <v>5.9203599999999996</v>
      </c>
      <c r="EC27" s="198">
        <v>1.3746E-2</v>
      </c>
      <c r="ED27" s="198">
        <v>4.8899999999999996E-4</v>
      </c>
      <c r="EE27" s="198">
        <v>0.62112500000000004</v>
      </c>
      <c r="EF27" s="198">
        <v>7.6197000000000001E-2</v>
      </c>
      <c r="EG27" s="198">
        <v>0.84414299999999998</v>
      </c>
      <c r="EH27" s="198">
        <v>8.3225999999999994E-2</v>
      </c>
      <c r="EI27" s="198">
        <v>1.9445669999999999</v>
      </c>
      <c r="EJ27" s="198">
        <v>0.15287700000000001</v>
      </c>
      <c r="EK27" s="198">
        <v>0.35705500000000001</v>
      </c>
      <c r="EL27" s="198">
        <v>2.0967E-2</v>
      </c>
      <c r="EM27" s="198">
        <v>56.702550000000002</v>
      </c>
      <c r="EN27" s="198">
        <v>1.0400560000000001</v>
      </c>
      <c r="EO27" s="198">
        <v>73.894750999999999</v>
      </c>
      <c r="EP27" s="198">
        <v>1.963444</v>
      </c>
      <c r="EQ27" s="198">
        <v>4.4002720000000002</v>
      </c>
      <c r="ER27" s="198">
        <v>0.162601</v>
      </c>
      <c r="ES27" s="198">
        <v>272.87830600000001</v>
      </c>
      <c r="ET27" s="198">
        <v>12.064562</v>
      </c>
      <c r="EU27" s="198">
        <v>189.60447600000001</v>
      </c>
      <c r="EV27" s="198">
        <v>1.713832</v>
      </c>
      <c r="EW27" s="198">
        <v>1.825407</v>
      </c>
      <c r="EX27" s="198">
        <v>0.10281</v>
      </c>
      <c r="EY27" s="198">
        <v>1.8309999999999999E-3</v>
      </c>
      <c r="EZ27" s="198">
        <v>2.3000000000000001E-4</v>
      </c>
      <c r="FA27" s="198">
        <v>3.0072580000000002</v>
      </c>
      <c r="FB27" s="198">
        <v>1.6639999999999999E-2</v>
      </c>
      <c r="FC27" s="198">
        <v>194.43897200000001</v>
      </c>
      <c r="FD27" s="198">
        <v>1.833512</v>
      </c>
      <c r="FE27" s="198">
        <v>2.7684069999999998</v>
      </c>
      <c r="FF27" s="198">
        <v>0.461038</v>
      </c>
      <c r="FG27" s="198">
        <v>3.4169619999999998</v>
      </c>
      <c r="FH27" s="198">
        <v>0.14267299999999999</v>
      </c>
      <c r="FI27" s="198">
        <v>18.942135</v>
      </c>
      <c r="FJ27" s="198">
        <v>4.8208330000000004</v>
      </c>
      <c r="FK27" s="198">
        <v>25.127503999999998</v>
      </c>
      <c r="FL27" s="198">
        <v>5.424544</v>
      </c>
      <c r="FM27" s="198">
        <v>22.905929</v>
      </c>
      <c r="FN27" s="198">
        <v>2.3010000000000001E-3</v>
      </c>
      <c r="FO27" s="198">
        <v>22.905929</v>
      </c>
      <c r="FP27" s="198">
        <v>2.3010000000000001E-3</v>
      </c>
      <c r="FQ27" s="198">
        <v>105.770877</v>
      </c>
      <c r="FR27" s="198">
        <v>51.027154000000003</v>
      </c>
      <c r="FS27" s="198">
        <v>357.10189300000002</v>
      </c>
      <c r="FT27" s="198">
        <v>22.101503000000001</v>
      </c>
      <c r="FU27" s="198">
        <v>3.5043639999999998</v>
      </c>
      <c r="FV27" s="198">
        <v>5.3323000000000002E-2</v>
      </c>
      <c r="FW27" s="198">
        <v>0.26510099999999998</v>
      </c>
      <c r="FX27" s="198">
        <v>2.48E-3</v>
      </c>
      <c r="FY27" s="198">
        <v>1.220688</v>
      </c>
      <c r="FZ27" s="198">
        <v>5.2040999999999997E-2</v>
      </c>
      <c r="GA27" s="198">
        <v>7.9600000000000005E-4</v>
      </c>
      <c r="GB27" s="198">
        <v>3.6099999999999999E-4</v>
      </c>
      <c r="GC27" s="198">
        <v>8.6780999999999997E-2</v>
      </c>
      <c r="GD27" s="198">
        <v>1.1750999999999999E-2</v>
      </c>
      <c r="GE27" s="198">
        <v>1.147656</v>
      </c>
      <c r="GF27" s="198">
        <v>9.7970000000000002E-3</v>
      </c>
      <c r="GG27" s="198">
        <v>6.1527999999999999E-2</v>
      </c>
      <c r="GH27" s="198">
        <v>8.3090000000000004E-3</v>
      </c>
      <c r="GI27" s="198">
        <v>1.5105029999999999</v>
      </c>
      <c r="GJ27" s="198">
        <v>9.9590000000000008E-3</v>
      </c>
      <c r="GK27" s="198">
        <v>15.943527</v>
      </c>
      <c r="GL27" s="198">
        <v>1.6800679999999999</v>
      </c>
      <c r="GM27" s="198">
        <v>486.61371400000002</v>
      </c>
      <c r="GN27" s="198">
        <v>74.956745999999995</v>
      </c>
      <c r="GO27" s="198">
        <v>897.28769199999999</v>
      </c>
      <c r="GP27" s="198">
        <v>19.136481</v>
      </c>
      <c r="GQ27" s="198">
        <v>357.50929300000001</v>
      </c>
      <c r="GR27" s="198">
        <v>3.9802870000000001</v>
      </c>
      <c r="GS27" s="198">
        <v>1254.7969849999999</v>
      </c>
      <c r="GT27" s="198">
        <v>23.116768</v>
      </c>
      <c r="GU27" s="198">
        <v>0.75601200000000002</v>
      </c>
      <c r="GV27" s="198">
        <v>3.1907999999999999E-2</v>
      </c>
      <c r="GW27" s="198">
        <v>3926.513798</v>
      </c>
      <c r="GX27" s="198">
        <v>82.898368000000005</v>
      </c>
      <c r="GY27" s="198">
        <v>1.2823990000000001</v>
      </c>
      <c r="GZ27" s="198">
        <v>6.8450000000000004E-3</v>
      </c>
      <c r="HA27" s="198">
        <v>1429.851901</v>
      </c>
      <c r="HB27" s="198">
        <v>31.733750000000001</v>
      </c>
      <c r="HC27" s="198">
        <v>5358.4041100000004</v>
      </c>
      <c r="HD27" s="198">
        <v>114.67087100000001</v>
      </c>
      <c r="HE27" s="198">
        <v>20.196396</v>
      </c>
      <c r="HF27" s="198">
        <v>0.19189300000000001</v>
      </c>
      <c r="HG27" s="198">
        <v>0.10392700000000001</v>
      </c>
      <c r="HH27" s="198">
        <v>6.4199999999999999E-4</v>
      </c>
      <c r="HI27" s="198">
        <v>5.1942209999999998</v>
      </c>
      <c r="HJ27" s="198">
        <v>6.0193000000000003E-2</v>
      </c>
      <c r="HK27" s="198">
        <v>25.494544000000001</v>
      </c>
      <c r="HL27" s="198">
        <v>0.25272800000000001</v>
      </c>
      <c r="HM27" s="198">
        <v>0.13411799999999999</v>
      </c>
      <c r="HN27" s="198">
        <v>1.18E-4</v>
      </c>
      <c r="HO27" s="198">
        <v>0.13411799999999999</v>
      </c>
      <c r="HP27" s="198">
        <v>1.18E-4</v>
      </c>
      <c r="HQ27" s="198">
        <v>57.988394999999997</v>
      </c>
      <c r="HR27" s="198">
        <v>1.6405540000000001</v>
      </c>
      <c r="HS27" s="198">
        <v>10.503154</v>
      </c>
      <c r="HT27" s="198">
        <v>0.15817500000000001</v>
      </c>
      <c r="HU27" s="198">
        <v>7.5574469999999998</v>
      </c>
      <c r="HV27" s="198">
        <v>0.206011</v>
      </c>
      <c r="HW27" s="198">
        <v>76.048996000000002</v>
      </c>
      <c r="HX27" s="198">
        <v>2.00474</v>
      </c>
      <c r="HY27" s="198">
        <v>6.6574999999999995E-2</v>
      </c>
      <c r="HZ27" s="198">
        <v>1.0989999999999999E-3</v>
      </c>
      <c r="IA27" s="198">
        <v>2.5000149999999999</v>
      </c>
      <c r="IB27" s="198">
        <v>7.9122999999999999E-2</v>
      </c>
      <c r="IC27" s="198">
        <v>2.5665900000000001</v>
      </c>
      <c r="ID27" s="198">
        <v>8.0222000000000002E-2</v>
      </c>
      <c r="IE27" s="198">
        <v>13393.410196999999</v>
      </c>
      <c r="IF27" s="198">
        <v>1555.9041790000001</v>
      </c>
    </row>
    <row r="28" spans="1:240" ht="17.399999999999999" customHeight="1" x14ac:dyDescent="0.25">
      <c r="A28" s="199" t="s">
        <v>248</v>
      </c>
      <c r="B28" s="200" t="s">
        <v>1359</v>
      </c>
      <c r="C28" s="201">
        <v>8.4198999999999996E-2</v>
      </c>
      <c r="D28" s="201">
        <v>7.0399999999999998E-4</v>
      </c>
      <c r="E28" s="201">
        <v>921.34014100000002</v>
      </c>
      <c r="F28" s="201">
        <v>78.459855000000005</v>
      </c>
      <c r="G28" s="201">
        <v>0.65619099999999997</v>
      </c>
      <c r="H28" s="201">
        <v>4.5849999999999997E-3</v>
      </c>
      <c r="I28" s="201">
        <v>11.615422000000001</v>
      </c>
      <c r="J28" s="201">
        <v>1.101378</v>
      </c>
      <c r="K28" s="201"/>
      <c r="L28" s="201"/>
      <c r="M28" s="201">
        <v>933.69595300000003</v>
      </c>
      <c r="N28" s="201">
        <v>79.566522000000006</v>
      </c>
      <c r="O28" s="201"/>
      <c r="P28" s="201"/>
      <c r="Q28" s="201">
        <v>71.601952999999995</v>
      </c>
      <c r="R28" s="201">
        <v>23.606539000000001</v>
      </c>
      <c r="S28" s="201">
        <v>0.18865399999999999</v>
      </c>
      <c r="T28" s="201">
        <v>5.1057999999999999E-2</v>
      </c>
      <c r="U28" s="201">
        <v>1.5072859999999999</v>
      </c>
      <c r="V28" s="201">
        <v>0.27158199999999999</v>
      </c>
      <c r="W28" s="201">
        <v>4110.4857769999999</v>
      </c>
      <c r="X28" s="201">
        <v>4096.4112150000001</v>
      </c>
      <c r="Y28" s="201">
        <v>5.8248860000000002</v>
      </c>
      <c r="Z28" s="201">
        <v>0.84474300000000002</v>
      </c>
      <c r="AA28" s="201">
        <v>4.0097180000000003</v>
      </c>
      <c r="AB28" s="201">
        <v>3.0570040000000001</v>
      </c>
      <c r="AC28" s="201"/>
      <c r="AD28" s="201"/>
      <c r="AE28" s="201"/>
      <c r="AF28" s="201"/>
      <c r="AG28" s="201">
        <v>4193.6182740000004</v>
      </c>
      <c r="AH28" s="201">
        <v>4124.2421409999997</v>
      </c>
      <c r="AI28" s="201">
        <v>342.32083399999999</v>
      </c>
      <c r="AJ28" s="201">
        <v>90.110209999999995</v>
      </c>
      <c r="AK28" s="201">
        <v>342.32083399999999</v>
      </c>
      <c r="AL28" s="201">
        <v>90.110209999999995</v>
      </c>
      <c r="AM28" s="201">
        <v>54.865394999999999</v>
      </c>
      <c r="AN28" s="201">
        <v>5.0384969999999996</v>
      </c>
      <c r="AO28" s="201">
        <v>0.36510599999999999</v>
      </c>
      <c r="AP28" s="201">
        <v>4.1473999999999997E-2</v>
      </c>
      <c r="AQ28" s="201">
        <v>2.9542619999999999</v>
      </c>
      <c r="AR28" s="201">
        <v>0.141456</v>
      </c>
      <c r="AS28" s="201">
        <v>3.1002939999999999</v>
      </c>
      <c r="AT28" s="201">
        <v>0.245228</v>
      </c>
      <c r="AU28" s="201">
        <v>0.95741900000000002</v>
      </c>
      <c r="AV28" s="201">
        <v>6.2047999999999999E-2</v>
      </c>
      <c r="AW28" s="201">
        <v>31.544280000000001</v>
      </c>
      <c r="AX28" s="201">
        <v>2.350187</v>
      </c>
      <c r="AY28" s="201">
        <v>0.11902799999999999</v>
      </c>
      <c r="AZ28" s="201">
        <v>4.2748000000000001E-2</v>
      </c>
      <c r="BA28" s="201">
        <v>61.735464</v>
      </c>
      <c r="BB28" s="201">
        <v>51.208751999999997</v>
      </c>
      <c r="BC28" s="201"/>
      <c r="BD28" s="201"/>
      <c r="BE28" s="201">
        <v>155.64124799999999</v>
      </c>
      <c r="BF28" s="201">
        <v>59.130389999999998</v>
      </c>
      <c r="BG28" s="201">
        <v>2.3050999999999999E-2</v>
      </c>
      <c r="BH28" s="201">
        <v>1.676E-3</v>
      </c>
      <c r="BI28" s="201"/>
      <c r="BJ28" s="201"/>
      <c r="BK28" s="201">
        <v>6078.5777029999999</v>
      </c>
      <c r="BL28" s="201">
        <v>3267.0006279999998</v>
      </c>
      <c r="BM28" s="201">
        <v>6078.6007540000001</v>
      </c>
      <c r="BN28" s="201">
        <v>3267.0023040000001</v>
      </c>
      <c r="BO28" s="201">
        <v>0.81614500000000001</v>
      </c>
      <c r="BP28" s="201">
        <v>0.24480399999999999</v>
      </c>
      <c r="BQ28" s="201">
        <v>63.090924000000001</v>
      </c>
      <c r="BR28" s="201">
        <v>24.655106</v>
      </c>
      <c r="BS28" s="201">
        <v>15.168736000000001</v>
      </c>
      <c r="BT28" s="201">
        <v>2.5009E-2</v>
      </c>
      <c r="BU28" s="201">
        <v>4.3316369999999997</v>
      </c>
      <c r="BV28" s="201">
        <v>2.1012490000000001</v>
      </c>
      <c r="BW28" s="201">
        <v>8.9518E-2</v>
      </c>
      <c r="BX28" s="201">
        <v>2.0400000000000001E-3</v>
      </c>
      <c r="BY28" s="201">
        <v>1.554249</v>
      </c>
      <c r="BZ28" s="201">
        <v>4.5388999999999999E-2</v>
      </c>
      <c r="CA28" s="201">
        <v>0.82535999999999998</v>
      </c>
      <c r="CB28" s="201">
        <v>0.35768</v>
      </c>
      <c r="CC28" s="201">
        <v>1.3641810000000001</v>
      </c>
      <c r="CD28" s="201">
        <v>6.1920000000000003E-2</v>
      </c>
      <c r="CE28" s="201"/>
      <c r="CF28" s="201"/>
      <c r="CG28" s="201"/>
      <c r="CH28" s="201"/>
      <c r="CI28" s="201">
        <v>126.814491</v>
      </c>
      <c r="CJ28" s="201">
        <v>5.6515649999999997</v>
      </c>
      <c r="CK28" s="201">
        <v>214.055241</v>
      </c>
      <c r="CL28" s="201">
        <v>33.144762</v>
      </c>
      <c r="CM28" s="201">
        <v>14.981294</v>
      </c>
      <c r="CN28" s="201">
        <v>2.4881180000000001</v>
      </c>
      <c r="CO28" s="201">
        <v>5.4942789999999997</v>
      </c>
      <c r="CP28" s="201">
        <v>0.85967700000000002</v>
      </c>
      <c r="CQ28" s="201">
        <v>20.475573000000001</v>
      </c>
      <c r="CR28" s="201">
        <v>3.3477950000000001</v>
      </c>
      <c r="CS28" s="201"/>
      <c r="CT28" s="201"/>
      <c r="CU28" s="201">
        <v>1.774E-3</v>
      </c>
      <c r="CV28" s="201">
        <v>6.0000000000000002E-6</v>
      </c>
      <c r="CW28" s="201"/>
      <c r="CX28" s="201"/>
      <c r="CY28" s="201">
        <v>1.774E-3</v>
      </c>
      <c r="CZ28" s="201">
        <v>6.0000000000000002E-6</v>
      </c>
      <c r="DA28" s="201">
        <v>63.168551000000001</v>
      </c>
      <c r="DB28" s="201">
        <v>22.710348</v>
      </c>
      <c r="DC28" s="201">
        <v>7.0080000000000003E-3</v>
      </c>
      <c r="DD28" s="201">
        <v>4.0000000000000003E-5</v>
      </c>
      <c r="DE28" s="201"/>
      <c r="DF28" s="201"/>
      <c r="DG28" s="201">
        <v>63.175559</v>
      </c>
      <c r="DH28" s="201">
        <v>22.710387999999998</v>
      </c>
      <c r="DI28" s="201">
        <v>2.690493</v>
      </c>
      <c r="DJ28" s="201">
        <v>0.94434099999999999</v>
      </c>
      <c r="DK28" s="201">
        <v>47.529249</v>
      </c>
      <c r="DL28" s="201">
        <v>14.576566</v>
      </c>
      <c r="DM28" s="201">
        <v>0.71513300000000002</v>
      </c>
      <c r="DN28" s="201">
        <v>0.32357599999999997</v>
      </c>
      <c r="DO28" s="201">
        <v>50.934874999999998</v>
      </c>
      <c r="DP28" s="201">
        <v>15.844483</v>
      </c>
      <c r="DQ28" s="201"/>
      <c r="DR28" s="201"/>
      <c r="DS28" s="201"/>
      <c r="DT28" s="201"/>
      <c r="DU28" s="201">
        <v>3.0010000000000002E-3</v>
      </c>
      <c r="DV28" s="201"/>
      <c r="DW28" s="201"/>
      <c r="DX28" s="201"/>
      <c r="DY28" s="201"/>
      <c r="DZ28" s="201"/>
      <c r="EA28" s="201"/>
      <c r="EB28" s="201"/>
      <c r="EC28" s="201"/>
      <c r="ED28" s="201"/>
      <c r="EE28" s="201"/>
      <c r="EF28" s="201"/>
      <c r="EG28" s="201"/>
      <c r="EH28" s="201"/>
      <c r="EI28" s="201">
        <v>6.0000000000000002E-5</v>
      </c>
      <c r="EJ28" s="201">
        <v>3.0000000000000001E-6</v>
      </c>
      <c r="EK28" s="201"/>
      <c r="EL28" s="201"/>
      <c r="EM28" s="201">
        <v>0.12613199999999999</v>
      </c>
      <c r="EN28" s="201">
        <v>1.333E-3</v>
      </c>
      <c r="EO28" s="201">
        <v>1.1115569999999999</v>
      </c>
      <c r="EP28" s="201">
        <v>5.999E-3</v>
      </c>
      <c r="EQ28" s="201">
        <v>5.5170000000000002E-3</v>
      </c>
      <c r="ER28" s="201">
        <v>5.8999999999999998E-5</v>
      </c>
      <c r="ES28" s="201">
        <v>1.246267</v>
      </c>
      <c r="ET28" s="201">
        <v>7.3940000000000004E-3</v>
      </c>
      <c r="EU28" s="201">
        <v>0.19007399999999999</v>
      </c>
      <c r="EV28" s="201">
        <v>1.9120000000000001E-3</v>
      </c>
      <c r="EW28" s="201">
        <v>1.7742999999999998E-2</v>
      </c>
      <c r="EX28" s="201">
        <v>4.9700000000000005E-4</v>
      </c>
      <c r="EY28" s="201"/>
      <c r="EZ28" s="201"/>
      <c r="FA28" s="201">
        <v>0.1489</v>
      </c>
      <c r="FB28" s="201">
        <v>1.15E-4</v>
      </c>
      <c r="FC28" s="201">
        <v>0.35671700000000001</v>
      </c>
      <c r="FD28" s="201">
        <v>2.5240000000000002E-3</v>
      </c>
      <c r="FE28" s="201">
        <v>0.24712000000000001</v>
      </c>
      <c r="FF28" s="201">
        <v>4.0849000000000003E-2</v>
      </c>
      <c r="FG28" s="201"/>
      <c r="FH28" s="201"/>
      <c r="FI28" s="201">
        <v>0.12250800000000001</v>
      </c>
      <c r="FJ28" s="201">
        <v>7.6315999999999995E-2</v>
      </c>
      <c r="FK28" s="201">
        <v>0.36962800000000001</v>
      </c>
      <c r="FL28" s="201">
        <v>0.11716500000000001</v>
      </c>
      <c r="FM28" s="201">
        <v>3.3000000000000003E-5</v>
      </c>
      <c r="FN28" s="201">
        <v>9.9999999999999995E-7</v>
      </c>
      <c r="FO28" s="201">
        <v>3.3000000000000003E-5</v>
      </c>
      <c r="FP28" s="201">
        <v>9.9999999999999995E-7</v>
      </c>
      <c r="FQ28" s="201">
        <v>232.18390099999999</v>
      </c>
      <c r="FR28" s="201">
        <v>97.098001999999994</v>
      </c>
      <c r="FS28" s="201">
        <v>4.8518429999999997</v>
      </c>
      <c r="FT28" s="201">
        <v>0.30120200000000003</v>
      </c>
      <c r="FU28" s="201">
        <v>194.012528</v>
      </c>
      <c r="FV28" s="201">
        <v>5.1970109999999998</v>
      </c>
      <c r="FW28" s="201">
        <v>3.9503000000000003E-2</v>
      </c>
      <c r="FX28" s="201">
        <v>5.0000000000000001E-4</v>
      </c>
      <c r="FY28" s="201">
        <v>94.546811000000005</v>
      </c>
      <c r="FZ28" s="201">
        <v>9.7845169999999992</v>
      </c>
      <c r="GA28" s="201">
        <v>1.8634000000000001E-2</v>
      </c>
      <c r="GB28" s="201">
        <v>3.552E-3</v>
      </c>
      <c r="GC28" s="201">
        <v>7.7300000000000003E-4</v>
      </c>
      <c r="GD28" s="201">
        <v>1.5E-5</v>
      </c>
      <c r="GE28" s="201"/>
      <c r="GF28" s="201"/>
      <c r="GG28" s="201">
        <v>0.40270600000000001</v>
      </c>
      <c r="GH28" s="201">
        <v>2.4399999999999999E-3</v>
      </c>
      <c r="GI28" s="201">
        <v>10.954967</v>
      </c>
      <c r="GJ28" s="201">
        <v>0.11828900000000001</v>
      </c>
      <c r="GK28" s="201">
        <v>1.179818</v>
      </c>
      <c r="GL28" s="201">
        <v>0.17411099999999999</v>
      </c>
      <c r="GM28" s="201">
        <v>538.19148399999995</v>
      </c>
      <c r="GN28" s="201">
        <v>112.67963899999999</v>
      </c>
      <c r="GO28" s="201">
        <v>43.754648000000003</v>
      </c>
      <c r="GP28" s="201">
        <v>2.4430480000000001</v>
      </c>
      <c r="GQ28" s="201">
        <v>116.05976200000001</v>
      </c>
      <c r="GR28" s="201">
        <v>9.4173519999999993</v>
      </c>
      <c r="GS28" s="201">
        <v>159.81441000000001</v>
      </c>
      <c r="GT28" s="201">
        <v>11.8604</v>
      </c>
      <c r="GU28" s="201">
        <v>0.23262099999999999</v>
      </c>
      <c r="GV28" s="201">
        <v>1.4970000000000001E-3</v>
      </c>
      <c r="GW28" s="201">
        <v>0.15129100000000001</v>
      </c>
      <c r="GX28" s="201">
        <v>3.0890000000000002E-3</v>
      </c>
      <c r="GY28" s="201">
        <v>1.572525</v>
      </c>
      <c r="GZ28" s="201">
        <v>1.562E-3</v>
      </c>
      <c r="HA28" s="201"/>
      <c r="HB28" s="201"/>
      <c r="HC28" s="201">
        <v>1.956437</v>
      </c>
      <c r="HD28" s="201">
        <v>6.1479999999999998E-3</v>
      </c>
      <c r="HE28" s="201">
        <v>14.380155</v>
      </c>
      <c r="HF28" s="201">
        <v>4.3963000000000002E-2</v>
      </c>
      <c r="HG28" s="201">
        <v>0.52097099999999996</v>
      </c>
      <c r="HH28" s="201">
        <v>5.1999999999999997E-5</v>
      </c>
      <c r="HI28" s="201">
        <v>2.944E-3</v>
      </c>
      <c r="HJ28" s="201">
        <v>9.9999999999999995E-7</v>
      </c>
      <c r="HK28" s="201">
        <v>14.904070000000001</v>
      </c>
      <c r="HL28" s="201">
        <v>4.4016E-2</v>
      </c>
      <c r="HM28" s="201">
        <v>0.26638299999999998</v>
      </c>
      <c r="HN28" s="201">
        <v>3.6600000000000001E-4</v>
      </c>
      <c r="HO28" s="201">
        <v>0.26638299999999998</v>
      </c>
      <c r="HP28" s="201">
        <v>3.6600000000000001E-4</v>
      </c>
      <c r="HQ28" s="201">
        <v>1.9190659999999999</v>
      </c>
      <c r="HR28" s="201">
        <v>7.2009000000000004E-2</v>
      </c>
      <c r="HS28" s="201">
        <v>3.213873</v>
      </c>
      <c r="HT28" s="201">
        <v>6.6271999999999998E-2</v>
      </c>
      <c r="HU28" s="201">
        <v>8.0678E-2</v>
      </c>
      <c r="HV28" s="201">
        <v>1.3470000000000001E-3</v>
      </c>
      <c r="HW28" s="201">
        <v>5.2136170000000002</v>
      </c>
      <c r="HX28" s="201">
        <v>0.139628</v>
      </c>
      <c r="HY28" s="201"/>
      <c r="HZ28" s="201"/>
      <c r="IA28" s="201">
        <v>4.9723000000000003E-2</v>
      </c>
      <c r="IB28" s="201">
        <v>4.3990000000000001E-3</v>
      </c>
      <c r="IC28" s="201">
        <v>4.9723000000000003E-2</v>
      </c>
      <c r="ID28" s="201">
        <v>4.3990000000000001E-3</v>
      </c>
      <c r="IE28" s="201">
        <v>12774.888854000001</v>
      </c>
      <c r="IF28" s="201">
        <v>7819.9606809999996</v>
      </c>
    </row>
    <row r="29" spans="1:240" ht="17.399999999999999" customHeight="1" x14ac:dyDescent="0.25">
      <c r="A29" s="196" t="s">
        <v>59</v>
      </c>
      <c r="B29" s="197" t="s">
        <v>1323</v>
      </c>
      <c r="C29" s="198">
        <v>9.7660000000000004E-3</v>
      </c>
      <c r="D29" s="198">
        <v>1.07E-4</v>
      </c>
      <c r="E29" s="198"/>
      <c r="F29" s="198"/>
      <c r="G29" s="198">
        <v>249.66186300000001</v>
      </c>
      <c r="H29" s="198">
        <v>41.705540999999997</v>
      </c>
      <c r="I29" s="198">
        <v>0.47345100000000001</v>
      </c>
      <c r="J29" s="198">
        <v>0.152616</v>
      </c>
      <c r="K29" s="198">
        <v>5.1285999999999998E-2</v>
      </c>
      <c r="L29" s="198">
        <v>4.3399999999999998E-4</v>
      </c>
      <c r="M29" s="198">
        <v>250.19636600000001</v>
      </c>
      <c r="N29" s="198">
        <v>41.858697999999997</v>
      </c>
      <c r="O29" s="198">
        <v>8.6257E-2</v>
      </c>
      <c r="P29" s="198">
        <v>8.2100000000000001E-4</v>
      </c>
      <c r="Q29" s="198">
        <v>0.24989400000000001</v>
      </c>
      <c r="R29" s="198">
        <v>5.9375999999999998E-2</v>
      </c>
      <c r="S29" s="198">
        <v>338.789851</v>
      </c>
      <c r="T29" s="198">
        <v>26.68197</v>
      </c>
      <c r="U29" s="198">
        <v>138.77689699999999</v>
      </c>
      <c r="V29" s="198">
        <v>8.3767150000000008</v>
      </c>
      <c r="W29" s="198">
        <v>112.44800600000001</v>
      </c>
      <c r="X29" s="198">
        <v>36.209552000000002</v>
      </c>
      <c r="Y29" s="198">
        <v>3.8784239999999999</v>
      </c>
      <c r="Z29" s="198">
        <v>1.9377329999999999</v>
      </c>
      <c r="AA29" s="198">
        <v>60.868183999999999</v>
      </c>
      <c r="AB29" s="198">
        <v>0.55123599999999995</v>
      </c>
      <c r="AC29" s="198"/>
      <c r="AD29" s="198"/>
      <c r="AE29" s="198">
        <v>0.280665</v>
      </c>
      <c r="AF29" s="198">
        <v>0.21118799999999999</v>
      </c>
      <c r="AG29" s="198">
        <v>655.37817800000005</v>
      </c>
      <c r="AH29" s="198">
        <v>74.028591000000006</v>
      </c>
      <c r="AI29" s="198">
        <v>0.200906</v>
      </c>
      <c r="AJ29" s="198">
        <v>4.9314999999999998E-2</v>
      </c>
      <c r="AK29" s="198">
        <v>0.200906</v>
      </c>
      <c r="AL29" s="198">
        <v>4.9314999999999998E-2</v>
      </c>
      <c r="AM29" s="198">
        <v>4.3399939999999999</v>
      </c>
      <c r="AN29" s="198">
        <v>0.47793799999999997</v>
      </c>
      <c r="AO29" s="198">
        <v>58.137438000000003</v>
      </c>
      <c r="AP29" s="198">
        <v>1.1155930000000001</v>
      </c>
      <c r="AQ29" s="198">
        <v>2.0840329999999998</v>
      </c>
      <c r="AR29" s="198">
        <v>5.3644999999999998E-2</v>
      </c>
      <c r="AS29" s="198">
        <v>16.446707</v>
      </c>
      <c r="AT29" s="198">
        <v>1.3198589999999999</v>
      </c>
      <c r="AU29" s="198">
        <v>41.027690999999997</v>
      </c>
      <c r="AV29" s="198">
        <v>5.0636599999999996</v>
      </c>
      <c r="AW29" s="198">
        <v>5.674131</v>
      </c>
      <c r="AX29" s="198">
        <v>0.49872</v>
      </c>
      <c r="AY29" s="198">
        <v>2.8844289999999999</v>
      </c>
      <c r="AZ29" s="198">
        <v>1.025298</v>
      </c>
      <c r="BA29" s="198">
        <v>2.3875549999999999</v>
      </c>
      <c r="BB29" s="198">
        <v>0.16819300000000001</v>
      </c>
      <c r="BC29" s="198"/>
      <c r="BD29" s="198"/>
      <c r="BE29" s="198">
        <v>132.981978</v>
      </c>
      <c r="BF29" s="198">
        <v>9.722906</v>
      </c>
      <c r="BG29" s="198">
        <v>1.8937740000000001</v>
      </c>
      <c r="BH29" s="198">
        <v>2.8233600000000001</v>
      </c>
      <c r="BI29" s="198">
        <v>2.9199820000000001</v>
      </c>
      <c r="BJ29" s="198">
        <v>0.38445600000000002</v>
      </c>
      <c r="BK29" s="198">
        <v>45.305703000000001</v>
      </c>
      <c r="BL29" s="198">
        <v>28.989401999999998</v>
      </c>
      <c r="BM29" s="198">
        <v>50.119458999999999</v>
      </c>
      <c r="BN29" s="198">
        <v>32.197217999999999</v>
      </c>
      <c r="BO29" s="198">
        <v>19.73442</v>
      </c>
      <c r="BP29" s="198">
        <v>13.717760999999999</v>
      </c>
      <c r="BQ29" s="198">
        <v>7.6518459999999999</v>
      </c>
      <c r="BR29" s="198">
        <v>1.922161</v>
      </c>
      <c r="BS29" s="198">
        <v>32.132142000000002</v>
      </c>
      <c r="BT29" s="198">
        <v>1.207759</v>
      </c>
      <c r="BU29" s="198"/>
      <c r="BV29" s="198"/>
      <c r="BW29" s="198">
        <v>6.1573130000000003</v>
      </c>
      <c r="BX29" s="198">
        <v>2.3661310000000002</v>
      </c>
      <c r="BY29" s="198">
        <v>8.0229579999999991</v>
      </c>
      <c r="BZ29" s="198">
        <v>0.619089</v>
      </c>
      <c r="CA29" s="198">
        <v>14.148211999999999</v>
      </c>
      <c r="CB29" s="198">
        <v>0.82469599999999998</v>
      </c>
      <c r="CC29" s="198">
        <v>5.7582000000000001E-2</v>
      </c>
      <c r="CD29" s="198">
        <v>1.1265000000000001E-2</v>
      </c>
      <c r="CE29" s="198"/>
      <c r="CF29" s="198"/>
      <c r="CG29" s="198">
        <v>1.2211E-2</v>
      </c>
      <c r="CH29" s="198">
        <v>1.13E-4</v>
      </c>
      <c r="CI29" s="198">
        <v>45.486443000000001</v>
      </c>
      <c r="CJ29" s="198">
        <v>22.119422</v>
      </c>
      <c r="CK29" s="198">
        <v>133.40312700000001</v>
      </c>
      <c r="CL29" s="198">
        <v>42.788397000000003</v>
      </c>
      <c r="CM29" s="198">
        <v>62.684733000000001</v>
      </c>
      <c r="CN29" s="198">
        <v>18.720222</v>
      </c>
      <c r="CO29" s="198">
        <v>73.446146999999996</v>
      </c>
      <c r="CP29" s="198">
        <v>4.8955510000000002</v>
      </c>
      <c r="CQ29" s="198">
        <v>136.13087999999999</v>
      </c>
      <c r="CR29" s="198">
        <v>23.615773000000001</v>
      </c>
      <c r="CS29" s="198"/>
      <c r="CT29" s="198"/>
      <c r="CU29" s="198">
        <v>84.504362999999998</v>
      </c>
      <c r="CV29" s="198">
        <v>0.44101299999999999</v>
      </c>
      <c r="CW29" s="198">
        <v>1.7162E-2</v>
      </c>
      <c r="CX29" s="198">
        <v>5.1999999999999997E-5</v>
      </c>
      <c r="CY29" s="198">
        <v>84.521524999999997</v>
      </c>
      <c r="CZ29" s="198">
        <v>0.44106499999999998</v>
      </c>
      <c r="DA29" s="198">
        <v>74.586673000000005</v>
      </c>
      <c r="DB29" s="198">
        <v>29.240832999999999</v>
      </c>
      <c r="DC29" s="198">
        <v>5.5039999999999999E-2</v>
      </c>
      <c r="DD29" s="198">
        <v>1.3680000000000001E-3</v>
      </c>
      <c r="DE29" s="198">
        <v>6.521636</v>
      </c>
      <c r="DF29" s="198">
        <v>0.23162199999999999</v>
      </c>
      <c r="DG29" s="198">
        <v>81.163348999999997</v>
      </c>
      <c r="DH29" s="198">
        <v>29.473822999999999</v>
      </c>
      <c r="DI29" s="198"/>
      <c r="DJ29" s="198"/>
      <c r="DK29" s="198">
        <v>6.3257570000000003</v>
      </c>
      <c r="DL29" s="198">
        <v>0.74629100000000004</v>
      </c>
      <c r="DM29" s="198">
        <v>0.34604200000000002</v>
      </c>
      <c r="DN29" s="198">
        <v>8.2959999999999996E-3</v>
      </c>
      <c r="DO29" s="198">
        <v>6.671799</v>
      </c>
      <c r="DP29" s="198">
        <v>0.75458700000000001</v>
      </c>
      <c r="DQ29" s="198">
        <v>5.1999999999999997E-5</v>
      </c>
      <c r="DR29" s="198">
        <v>6.9999999999999999E-6</v>
      </c>
      <c r="DS29" s="198">
        <v>8.5944999999999994E-2</v>
      </c>
      <c r="DT29" s="198">
        <v>1.84E-4</v>
      </c>
      <c r="DU29" s="198">
        <v>1.959751</v>
      </c>
      <c r="DV29" s="198">
        <v>4.0555000000000001E-2</v>
      </c>
      <c r="DW29" s="198">
        <v>8.6399999999999997E-4</v>
      </c>
      <c r="DX29" s="198">
        <v>6.9999999999999999E-6</v>
      </c>
      <c r="DY29" s="198">
        <v>37.624104000000003</v>
      </c>
      <c r="DZ29" s="198">
        <v>2.0057200000000002</v>
      </c>
      <c r="EA29" s="198">
        <v>4.6440390000000003</v>
      </c>
      <c r="EB29" s="198">
        <v>1.2693840000000001</v>
      </c>
      <c r="EC29" s="198">
        <v>2.582538</v>
      </c>
      <c r="ED29" s="198">
        <v>6.5109E-2</v>
      </c>
      <c r="EE29" s="198">
        <v>15.122737000000001</v>
      </c>
      <c r="EF29" s="198">
        <v>3.1353520000000001</v>
      </c>
      <c r="EG29" s="198">
        <v>0.19927500000000001</v>
      </c>
      <c r="EH29" s="198">
        <v>2.1289999999999998E-3</v>
      </c>
      <c r="EI29" s="198">
        <v>3.1447219999999998</v>
      </c>
      <c r="EJ29" s="198">
        <v>0.26888299999999998</v>
      </c>
      <c r="EK29" s="198">
        <v>3.9503000000000003E-2</v>
      </c>
      <c r="EL29" s="198">
        <v>2.1069999999999999E-3</v>
      </c>
      <c r="EM29" s="198">
        <v>178.31164100000001</v>
      </c>
      <c r="EN29" s="198">
        <v>1.3816090000000001</v>
      </c>
      <c r="EO29" s="198">
        <v>192.19378399999999</v>
      </c>
      <c r="EP29" s="198">
        <v>3.4984069999999998</v>
      </c>
      <c r="EQ29" s="198">
        <v>18.458628000000001</v>
      </c>
      <c r="ER29" s="198">
        <v>1.2368790000000001</v>
      </c>
      <c r="ES29" s="198">
        <v>454.36758300000002</v>
      </c>
      <c r="ET29" s="198">
        <v>12.906332000000001</v>
      </c>
      <c r="EU29" s="198">
        <v>633.26953200000003</v>
      </c>
      <c r="EV29" s="198">
        <v>5.6103589999999999</v>
      </c>
      <c r="EW29" s="198">
        <v>9.8498590000000004</v>
      </c>
      <c r="EX29" s="198">
        <v>0.118561</v>
      </c>
      <c r="EY29" s="198">
        <v>0.75717999999999996</v>
      </c>
      <c r="EZ29" s="198">
        <v>0.18804799999999999</v>
      </c>
      <c r="FA29" s="198">
        <v>0.11806800000000001</v>
      </c>
      <c r="FB29" s="198">
        <v>1.0330000000000001E-3</v>
      </c>
      <c r="FC29" s="198">
        <v>643.99463900000001</v>
      </c>
      <c r="FD29" s="198">
        <v>5.9180010000000003</v>
      </c>
      <c r="FE29" s="198">
        <v>26.680776999999999</v>
      </c>
      <c r="FF29" s="198">
        <v>11.669466</v>
      </c>
      <c r="FG29" s="198">
        <v>10.145854999999999</v>
      </c>
      <c r="FH29" s="198">
        <v>1.3116129999999999</v>
      </c>
      <c r="FI29" s="198">
        <v>3.2988270000000002</v>
      </c>
      <c r="FJ29" s="198">
        <v>0.32423299999999999</v>
      </c>
      <c r="FK29" s="198">
        <v>40.125458999999999</v>
      </c>
      <c r="FL29" s="198">
        <v>13.305312000000001</v>
      </c>
      <c r="FM29" s="198">
        <v>15.306118</v>
      </c>
      <c r="FN29" s="198">
        <v>3.6277999999999998E-2</v>
      </c>
      <c r="FO29" s="198">
        <v>15.306118</v>
      </c>
      <c r="FP29" s="198">
        <v>3.6277999999999998E-2</v>
      </c>
      <c r="FQ29" s="198">
        <v>29.067854000000001</v>
      </c>
      <c r="FR29" s="198">
        <v>8.9229800000000008</v>
      </c>
      <c r="FS29" s="198">
        <v>36.151662000000002</v>
      </c>
      <c r="FT29" s="198">
        <v>2.3395630000000001</v>
      </c>
      <c r="FU29" s="198">
        <v>18.142938999999998</v>
      </c>
      <c r="FV29" s="198">
        <v>0.53613900000000003</v>
      </c>
      <c r="FW29" s="198">
        <v>2.3656E-2</v>
      </c>
      <c r="FX29" s="198">
        <v>2.1970000000000002E-3</v>
      </c>
      <c r="FY29" s="198">
        <v>7.1827540000000001</v>
      </c>
      <c r="FZ29" s="198">
        <v>0.39561600000000002</v>
      </c>
      <c r="GA29" s="198">
        <v>0.11290699999999999</v>
      </c>
      <c r="GB29" s="198">
        <v>1.0109E-2</v>
      </c>
      <c r="GC29" s="198">
        <v>0.260187</v>
      </c>
      <c r="GD29" s="198">
        <v>1.4715000000000001E-2</v>
      </c>
      <c r="GE29" s="198">
        <v>6.0433000000000001E-2</v>
      </c>
      <c r="GF29" s="198">
        <v>8.5300000000000003E-4</v>
      </c>
      <c r="GG29" s="198">
        <v>0.149006</v>
      </c>
      <c r="GH29" s="198">
        <v>2.4882999999999999E-2</v>
      </c>
      <c r="GI29" s="198">
        <v>13.552165</v>
      </c>
      <c r="GJ29" s="198">
        <v>0.33394299999999999</v>
      </c>
      <c r="GK29" s="198">
        <v>12.635828999999999</v>
      </c>
      <c r="GL29" s="198">
        <v>1.513191</v>
      </c>
      <c r="GM29" s="198">
        <v>117.339392</v>
      </c>
      <c r="GN29" s="198">
        <v>14.094189</v>
      </c>
      <c r="GO29" s="198">
        <v>1178.178345</v>
      </c>
      <c r="GP29" s="198">
        <v>18.417262000000001</v>
      </c>
      <c r="GQ29" s="198">
        <v>6748.1355190000004</v>
      </c>
      <c r="GR29" s="198">
        <v>38.311610000000002</v>
      </c>
      <c r="GS29" s="198">
        <v>7926.3138639999997</v>
      </c>
      <c r="GT29" s="198">
        <v>56.728872000000003</v>
      </c>
      <c r="GU29" s="198">
        <v>6.9863520000000001</v>
      </c>
      <c r="GV29" s="198">
        <v>0.52272399999999997</v>
      </c>
      <c r="GW29" s="198">
        <v>9.166366</v>
      </c>
      <c r="GX29" s="198">
        <v>0.30748399999999998</v>
      </c>
      <c r="GY29" s="198">
        <v>0.43206800000000001</v>
      </c>
      <c r="GZ29" s="198">
        <v>2.5999999999999998E-5</v>
      </c>
      <c r="HA29" s="198">
        <v>162.949929</v>
      </c>
      <c r="HB29" s="198">
        <v>0.44726700000000003</v>
      </c>
      <c r="HC29" s="198">
        <v>179.53471500000001</v>
      </c>
      <c r="HD29" s="198">
        <v>1.277501</v>
      </c>
      <c r="HE29" s="198">
        <v>173.11171100000001</v>
      </c>
      <c r="HF29" s="198">
        <v>0.80448299999999995</v>
      </c>
      <c r="HG29" s="198">
        <v>0.61373500000000003</v>
      </c>
      <c r="HH29" s="198">
        <v>4.1599999999999996E-3</v>
      </c>
      <c r="HI29" s="198">
        <v>7.5320999999999999E-2</v>
      </c>
      <c r="HJ29" s="198">
        <v>3.5330000000000001E-3</v>
      </c>
      <c r="HK29" s="198">
        <v>173.80076700000001</v>
      </c>
      <c r="HL29" s="198">
        <v>0.81217600000000001</v>
      </c>
      <c r="HM29" s="198"/>
      <c r="HN29" s="198"/>
      <c r="HO29" s="198"/>
      <c r="HP29" s="198"/>
      <c r="HQ29" s="198">
        <v>408.31785200000002</v>
      </c>
      <c r="HR29" s="198">
        <v>28.688329</v>
      </c>
      <c r="HS29" s="198">
        <v>21.403867000000002</v>
      </c>
      <c r="HT29" s="198">
        <v>0.38491300000000001</v>
      </c>
      <c r="HU29" s="198">
        <v>23.346585000000001</v>
      </c>
      <c r="HV29" s="198">
        <v>1.2248680000000001</v>
      </c>
      <c r="HW29" s="198">
        <v>453.06830400000001</v>
      </c>
      <c r="HX29" s="198">
        <v>30.298110000000001</v>
      </c>
      <c r="HY29" s="198">
        <v>7.2997000000000006E-2</v>
      </c>
      <c r="HZ29" s="198">
        <v>8.6899999999999998E-4</v>
      </c>
      <c r="IA29" s="198">
        <v>5.5897000000000002E-2</v>
      </c>
      <c r="IB29" s="198">
        <v>6.2719999999999998E-3</v>
      </c>
      <c r="IC29" s="198">
        <v>0.12889400000000001</v>
      </c>
      <c r="ID29" s="198">
        <v>7.1409999999999998E-3</v>
      </c>
      <c r="IE29" s="198">
        <v>11534.747302</v>
      </c>
      <c r="IF29" s="198">
        <v>390.31428499999998</v>
      </c>
    </row>
    <row r="30" spans="1:240" ht="17.399999999999999" customHeight="1" x14ac:dyDescent="0.25">
      <c r="A30" s="199" t="s">
        <v>256</v>
      </c>
      <c r="B30" s="200" t="s">
        <v>1296</v>
      </c>
      <c r="C30" s="201">
        <v>8.2978999999999997E-2</v>
      </c>
      <c r="D30" s="201">
        <v>5.9059999999999998E-3</v>
      </c>
      <c r="E30" s="201"/>
      <c r="F30" s="201"/>
      <c r="G30" s="201">
        <v>0.535389</v>
      </c>
      <c r="H30" s="201">
        <v>0.12831600000000001</v>
      </c>
      <c r="I30" s="201">
        <v>958.03443300000004</v>
      </c>
      <c r="J30" s="201">
        <v>58.147686</v>
      </c>
      <c r="K30" s="201"/>
      <c r="L30" s="201"/>
      <c r="M30" s="201">
        <v>958.65280099999995</v>
      </c>
      <c r="N30" s="201">
        <v>58.281908000000001</v>
      </c>
      <c r="O30" s="201">
        <v>2.2980000000000001E-3</v>
      </c>
      <c r="P30" s="201">
        <v>2.5999999999999999E-3</v>
      </c>
      <c r="Q30" s="201">
        <v>59.056368999999997</v>
      </c>
      <c r="R30" s="201">
        <v>17.123591000000001</v>
      </c>
      <c r="S30" s="201">
        <v>0.122571</v>
      </c>
      <c r="T30" s="201">
        <v>1.1438E-2</v>
      </c>
      <c r="U30" s="201">
        <v>26.010515999999999</v>
      </c>
      <c r="V30" s="201">
        <v>0.35219899999999998</v>
      </c>
      <c r="W30" s="201">
        <v>9.5713999999999994E-2</v>
      </c>
      <c r="X30" s="201">
        <v>2.0462999999999999E-2</v>
      </c>
      <c r="Y30" s="201">
        <v>0.264067</v>
      </c>
      <c r="Z30" s="201">
        <v>0.11394899999999999</v>
      </c>
      <c r="AA30" s="201">
        <v>6.1539859999999997</v>
      </c>
      <c r="AB30" s="201">
        <v>7.1060999999999999E-2</v>
      </c>
      <c r="AC30" s="201">
        <v>3.2880000000000001E-3</v>
      </c>
      <c r="AD30" s="201">
        <v>3.0070000000000001E-3</v>
      </c>
      <c r="AE30" s="201"/>
      <c r="AF30" s="201"/>
      <c r="AG30" s="201">
        <v>91.708809000000002</v>
      </c>
      <c r="AH30" s="201">
        <v>17.698308000000001</v>
      </c>
      <c r="AI30" s="201">
        <v>1.9400000000000001E-3</v>
      </c>
      <c r="AJ30" s="201">
        <v>9.0000000000000006E-5</v>
      </c>
      <c r="AK30" s="201">
        <v>1.9400000000000001E-3</v>
      </c>
      <c r="AL30" s="201">
        <v>9.0000000000000006E-5</v>
      </c>
      <c r="AM30" s="201">
        <v>7.9795670000000003</v>
      </c>
      <c r="AN30" s="201">
        <v>0.47669699999999998</v>
      </c>
      <c r="AO30" s="201">
        <v>29.866357000000001</v>
      </c>
      <c r="AP30" s="201">
        <v>12.151393000000001</v>
      </c>
      <c r="AQ30" s="201">
        <v>1.1049439999999999</v>
      </c>
      <c r="AR30" s="201">
        <v>0.135325</v>
      </c>
      <c r="AS30" s="201">
        <v>273.639858</v>
      </c>
      <c r="AT30" s="201">
        <v>18.002215</v>
      </c>
      <c r="AU30" s="201">
        <v>9.1986419999999995</v>
      </c>
      <c r="AV30" s="201">
        <v>2.0017939999999999</v>
      </c>
      <c r="AW30" s="201">
        <v>199.41861299999999</v>
      </c>
      <c r="AX30" s="201">
        <v>12.142498</v>
      </c>
      <c r="AY30" s="201">
        <v>2.963069</v>
      </c>
      <c r="AZ30" s="201">
        <v>4.7180429999999998</v>
      </c>
      <c r="BA30" s="201">
        <v>1.1119509999999999</v>
      </c>
      <c r="BB30" s="201">
        <v>0.63041999999999998</v>
      </c>
      <c r="BC30" s="201"/>
      <c r="BD30" s="201"/>
      <c r="BE30" s="201">
        <v>525.28300100000001</v>
      </c>
      <c r="BF30" s="201">
        <v>50.258384999999997</v>
      </c>
      <c r="BG30" s="201">
        <v>1.335223</v>
      </c>
      <c r="BH30" s="201">
        <v>4.8361039999999997</v>
      </c>
      <c r="BI30" s="201">
        <v>657.18157299999996</v>
      </c>
      <c r="BJ30" s="201">
        <v>916.46968300000003</v>
      </c>
      <c r="BK30" s="201">
        <v>2276.6525769999998</v>
      </c>
      <c r="BL30" s="201">
        <v>1243.1061480000001</v>
      </c>
      <c r="BM30" s="201">
        <v>2935.1693730000002</v>
      </c>
      <c r="BN30" s="201">
        <v>2164.4119350000001</v>
      </c>
      <c r="BO30" s="201">
        <v>14.097026</v>
      </c>
      <c r="BP30" s="201">
        <v>17.589563999999999</v>
      </c>
      <c r="BQ30" s="201">
        <v>18.933391</v>
      </c>
      <c r="BR30" s="201">
        <v>2.201587</v>
      </c>
      <c r="BS30" s="201">
        <v>0.42297899999999999</v>
      </c>
      <c r="BT30" s="201">
        <v>1.2019999999999999E-3</v>
      </c>
      <c r="BU30" s="201"/>
      <c r="BV30" s="201"/>
      <c r="BW30" s="201">
        <v>0.87139500000000003</v>
      </c>
      <c r="BX30" s="201">
        <v>9.6558000000000005E-2</v>
      </c>
      <c r="BY30" s="201">
        <v>45.167344</v>
      </c>
      <c r="BZ30" s="201">
        <v>0.62445799999999996</v>
      </c>
      <c r="CA30" s="201">
        <v>95.386627000000004</v>
      </c>
      <c r="CB30" s="201">
        <v>12.286784000000001</v>
      </c>
      <c r="CC30" s="201">
        <v>0.227852</v>
      </c>
      <c r="CD30" s="201">
        <v>2.5249000000000001E-2</v>
      </c>
      <c r="CE30" s="201"/>
      <c r="CF30" s="201"/>
      <c r="CG30" s="201"/>
      <c r="CH30" s="201"/>
      <c r="CI30" s="201">
        <v>126.528052</v>
      </c>
      <c r="CJ30" s="201">
        <v>9.3184190000000005</v>
      </c>
      <c r="CK30" s="201">
        <v>301.63466599999998</v>
      </c>
      <c r="CL30" s="201">
        <v>42.143821000000003</v>
      </c>
      <c r="CM30" s="201">
        <v>331.681445</v>
      </c>
      <c r="CN30" s="201">
        <v>55.508229</v>
      </c>
      <c r="CO30" s="201">
        <v>21.434861000000001</v>
      </c>
      <c r="CP30" s="201">
        <v>0.75045399999999995</v>
      </c>
      <c r="CQ30" s="201">
        <v>353.11630600000001</v>
      </c>
      <c r="CR30" s="201">
        <v>56.258682999999998</v>
      </c>
      <c r="CS30" s="201"/>
      <c r="CT30" s="201"/>
      <c r="CU30" s="201">
        <v>0.32089899999999999</v>
      </c>
      <c r="CV30" s="201">
        <v>4.0390000000000001E-3</v>
      </c>
      <c r="CW30" s="201"/>
      <c r="CX30" s="201"/>
      <c r="CY30" s="201">
        <v>0.32089899999999999</v>
      </c>
      <c r="CZ30" s="201">
        <v>4.0390000000000001E-3</v>
      </c>
      <c r="DA30" s="201">
        <v>28.744336000000001</v>
      </c>
      <c r="DB30" s="201">
        <v>7.1000829999999997</v>
      </c>
      <c r="DC30" s="201"/>
      <c r="DD30" s="201"/>
      <c r="DE30" s="201">
        <v>0.217639</v>
      </c>
      <c r="DF30" s="201">
        <v>3.6749999999999998E-2</v>
      </c>
      <c r="DG30" s="201">
        <v>28.961974999999999</v>
      </c>
      <c r="DH30" s="201">
        <v>7.1368330000000002</v>
      </c>
      <c r="DI30" s="201">
        <v>4.1E-5</v>
      </c>
      <c r="DJ30" s="201">
        <v>5.0000000000000004E-6</v>
      </c>
      <c r="DK30" s="201">
        <v>113.34389899999999</v>
      </c>
      <c r="DL30" s="201">
        <v>19.900597000000001</v>
      </c>
      <c r="DM30" s="201">
        <v>0.97706099999999996</v>
      </c>
      <c r="DN30" s="201">
        <v>2.5791000000000001E-2</v>
      </c>
      <c r="DO30" s="201">
        <v>114.321001</v>
      </c>
      <c r="DP30" s="201">
        <v>19.926393000000001</v>
      </c>
      <c r="DQ30" s="201">
        <v>2.1999999999999999E-5</v>
      </c>
      <c r="DR30" s="201">
        <v>1.9999999999999999E-6</v>
      </c>
      <c r="DS30" s="201"/>
      <c r="DT30" s="201"/>
      <c r="DU30" s="201">
        <v>0.33274599999999999</v>
      </c>
      <c r="DV30" s="201">
        <v>6.7229999999999998E-3</v>
      </c>
      <c r="DW30" s="201">
        <v>1.2999999999999999E-5</v>
      </c>
      <c r="DX30" s="201">
        <v>1.9999999999999999E-6</v>
      </c>
      <c r="DY30" s="201">
        <v>4.0429E-2</v>
      </c>
      <c r="DZ30" s="201">
        <v>2.8240000000000001E-3</v>
      </c>
      <c r="EA30" s="201">
        <v>1.3837E-2</v>
      </c>
      <c r="EB30" s="201">
        <v>3.8000000000000002E-5</v>
      </c>
      <c r="EC30" s="201">
        <v>0.23979900000000001</v>
      </c>
      <c r="ED30" s="201">
        <v>2.1215999999999999E-2</v>
      </c>
      <c r="EE30" s="201">
        <v>4.6382E-2</v>
      </c>
      <c r="EF30" s="201">
        <v>2.9943000000000001E-2</v>
      </c>
      <c r="EG30" s="201">
        <v>0.12388399999999999</v>
      </c>
      <c r="EH30" s="201">
        <v>1.2999999999999999E-4</v>
      </c>
      <c r="EI30" s="201">
        <v>0.90037599999999995</v>
      </c>
      <c r="EJ30" s="201">
        <v>2.8150999999999999E-2</v>
      </c>
      <c r="EK30" s="201">
        <v>1.3450000000000001E-3</v>
      </c>
      <c r="EL30" s="201">
        <v>1.2E-5</v>
      </c>
      <c r="EM30" s="201">
        <v>1.276902</v>
      </c>
      <c r="EN30" s="201">
        <v>1.6796999999999999E-2</v>
      </c>
      <c r="EO30" s="201">
        <v>2.6855410000000002</v>
      </c>
      <c r="EP30" s="201">
        <v>2.247E-2</v>
      </c>
      <c r="EQ30" s="201">
        <v>1.9536990000000001</v>
      </c>
      <c r="ER30" s="201">
        <v>5.4182000000000001E-2</v>
      </c>
      <c r="ES30" s="201">
        <v>7.6149750000000003</v>
      </c>
      <c r="ET30" s="201">
        <v>0.18249000000000001</v>
      </c>
      <c r="EU30" s="201">
        <v>0.83405099999999999</v>
      </c>
      <c r="EV30" s="201">
        <v>2.7862999999999999E-2</v>
      </c>
      <c r="EW30" s="201">
        <v>0.41595399999999999</v>
      </c>
      <c r="EX30" s="201">
        <v>1.503E-3</v>
      </c>
      <c r="EY30" s="201">
        <v>1.2971E-2</v>
      </c>
      <c r="EZ30" s="201">
        <v>9.1699999999999995E-4</v>
      </c>
      <c r="FA30" s="201">
        <v>2.4940000000000001E-3</v>
      </c>
      <c r="FB30" s="201">
        <v>9.9999999999999995E-7</v>
      </c>
      <c r="FC30" s="201">
        <v>1.2654700000000001</v>
      </c>
      <c r="FD30" s="201">
        <v>3.0283999999999998E-2</v>
      </c>
      <c r="FE30" s="201">
        <v>2.3455469999999998</v>
      </c>
      <c r="FF30" s="201">
        <v>0.89724099999999996</v>
      </c>
      <c r="FG30" s="201">
        <v>0.43942500000000001</v>
      </c>
      <c r="FH30" s="201">
        <v>9.6491999999999994E-2</v>
      </c>
      <c r="FI30" s="201">
        <v>46.216634999999997</v>
      </c>
      <c r="FJ30" s="201">
        <v>17.118092999999998</v>
      </c>
      <c r="FK30" s="201">
        <v>49.001607</v>
      </c>
      <c r="FL30" s="201">
        <v>18.111826000000001</v>
      </c>
      <c r="FM30" s="201">
        <v>64.524145000000004</v>
      </c>
      <c r="FN30" s="201">
        <v>6.2200000000000005E-4</v>
      </c>
      <c r="FO30" s="201">
        <v>64.524145000000004</v>
      </c>
      <c r="FP30" s="201">
        <v>6.2200000000000005E-4</v>
      </c>
      <c r="FQ30" s="201">
        <v>2330.3452050000001</v>
      </c>
      <c r="FR30" s="201">
        <v>2517.9358910000001</v>
      </c>
      <c r="FS30" s="201">
        <v>1170.242976</v>
      </c>
      <c r="FT30" s="201">
        <v>376.845124</v>
      </c>
      <c r="FU30" s="201">
        <v>27.085578999999999</v>
      </c>
      <c r="FV30" s="201">
        <v>0.73286399999999996</v>
      </c>
      <c r="FW30" s="201">
        <v>0.55349300000000001</v>
      </c>
      <c r="FX30" s="201">
        <v>2.5309000000000002E-2</v>
      </c>
      <c r="FY30" s="201">
        <v>2061.6078940000002</v>
      </c>
      <c r="FZ30" s="201">
        <v>197.88010199999999</v>
      </c>
      <c r="GA30" s="201">
        <v>1.743E-3</v>
      </c>
      <c r="GB30" s="201">
        <v>1.15E-4</v>
      </c>
      <c r="GC30" s="201">
        <v>3.7379999999999997E-2</v>
      </c>
      <c r="GD30" s="201">
        <v>6.1050000000000002E-3</v>
      </c>
      <c r="GE30" s="201">
        <v>3.4853529999999999</v>
      </c>
      <c r="GF30" s="201">
        <v>0.19828299999999999</v>
      </c>
      <c r="GG30" s="201">
        <v>0.36826199999999998</v>
      </c>
      <c r="GH30" s="201">
        <v>1.106E-3</v>
      </c>
      <c r="GI30" s="201">
        <v>3.5713170000000001</v>
      </c>
      <c r="GJ30" s="201">
        <v>0.112704</v>
      </c>
      <c r="GK30" s="201">
        <v>2.3089949999999999</v>
      </c>
      <c r="GL30" s="201">
        <v>0.19118499999999999</v>
      </c>
      <c r="GM30" s="201">
        <v>5599.6081969999996</v>
      </c>
      <c r="GN30" s="201">
        <v>3093.9287880000002</v>
      </c>
      <c r="GO30" s="201">
        <v>121.653611</v>
      </c>
      <c r="GP30" s="201">
        <v>2.7934589999999999</v>
      </c>
      <c r="GQ30" s="201">
        <v>9.0207669999999993</v>
      </c>
      <c r="GR30" s="201">
        <v>9.9200999999999998E-2</v>
      </c>
      <c r="GS30" s="201">
        <v>130.67437799999999</v>
      </c>
      <c r="GT30" s="201">
        <v>2.8926599999999998</v>
      </c>
      <c r="GU30" s="201">
        <v>1.175E-3</v>
      </c>
      <c r="GV30" s="201">
        <v>1.3100000000000001E-4</v>
      </c>
      <c r="GW30" s="201">
        <v>2.0560269999999998</v>
      </c>
      <c r="GX30" s="201">
        <v>5.5093000000000003E-2</v>
      </c>
      <c r="GY30" s="201">
        <v>0.71525000000000005</v>
      </c>
      <c r="GZ30" s="201">
        <v>2.2850000000000001E-3</v>
      </c>
      <c r="HA30" s="201">
        <v>9.8952299999999997</v>
      </c>
      <c r="HB30" s="201">
        <v>1.3694299999999999</v>
      </c>
      <c r="HC30" s="201">
        <v>12.667681999999999</v>
      </c>
      <c r="HD30" s="201">
        <v>1.426939</v>
      </c>
      <c r="HE30" s="201">
        <v>13.638641</v>
      </c>
      <c r="HF30" s="201">
        <v>9.2996999999999996E-2</v>
      </c>
      <c r="HG30" s="201">
        <v>0.203456</v>
      </c>
      <c r="HH30" s="201">
        <v>5.4100000000000003E-4</v>
      </c>
      <c r="HI30" s="201">
        <v>0.12967200000000001</v>
      </c>
      <c r="HJ30" s="201">
        <v>1.158E-3</v>
      </c>
      <c r="HK30" s="201">
        <v>13.971769</v>
      </c>
      <c r="HL30" s="201">
        <v>9.4696000000000002E-2</v>
      </c>
      <c r="HM30" s="201">
        <v>0.23180400000000001</v>
      </c>
      <c r="HN30" s="201">
        <v>2.0000000000000002E-5</v>
      </c>
      <c r="HO30" s="201">
        <v>0.23180400000000001</v>
      </c>
      <c r="HP30" s="201">
        <v>2.0000000000000002E-5</v>
      </c>
      <c r="HQ30" s="201">
        <v>83.529824000000005</v>
      </c>
      <c r="HR30" s="201">
        <v>1.538157</v>
      </c>
      <c r="HS30" s="201">
        <v>0.87834500000000004</v>
      </c>
      <c r="HT30" s="201">
        <v>9.5469999999999999E-3</v>
      </c>
      <c r="HU30" s="201">
        <v>32.437894999999997</v>
      </c>
      <c r="HV30" s="201">
        <v>2.7208839999999999</v>
      </c>
      <c r="HW30" s="201">
        <v>116.846064</v>
      </c>
      <c r="HX30" s="201">
        <v>4.2685880000000003</v>
      </c>
      <c r="HY30" s="201">
        <v>0.206118</v>
      </c>
      <c r="HZ30" s="201">
        <v>1.0679999999999999E-3</v>
      </c>
      <c r="IA30" s="201">
        <v>38.088951000000002</v>
      </c>
      <c r="IB30" s="201">
        <v>1.510364</v>
      </c>
      <c r="IC30" s="201">
        <v>38.295068999999998</v>
      </c>
      <c r="ID30" s="201">
        <v>1.5114320000000001</v>
      </c>
      <c r="IE30" s="201">
        <v>11343.871931</v>
      </c>
      <c r="IF30" s="201">
        <v>5538.5687399999997</v>
      </c>
    </row>
    <row r="31" spans="1:240" ht="17.399999999999999" customHeight="1" x14ac:dyDescent="0.25">
      <c r="A31" s="196" t="s">
        <v>44</v>
      </c>
      <c r="B31" s="197" t="s">
        <v>1320</v>
      </c>
      <c r="C31" s="198">
        <v>10.791703</v>
      </c>
      <c r="D31" s="198">
        <v>0.21394099999999999</v>
      </c>
      <c r="E31" s="198">
        <v>15.441119</v>
      </c>
      <c r="F31" s="198">
        <v>0.44678499999999999</v>
      </c>
      <c r="G31" s="198">
        <v>5.0670140000000004</v>
      </c>
      <c r="H31" s="198">
        <v>7.8881000000000007E-2</v>
      </c>
      <c r="I31" s="198">
        <v>771.91834700000004</v>
      </c>
      <c r="J31" s="198">
        <v>59.804879999999997</v>
      </c>
      <c r="K31" s="198"/>
      <c r="L31" s="198"/>
      <c r="M31" s="198">
        <v>803.21818299999995</v>
      </c>
      <c r="N31" s="198">
        <v>60.544486999999997</v>
      </c>
      <c r="O31" s="198">
        <v>88.093078000000006</v>
      </c>
      <c r="P31" s="198">
        <v>2.3537870000000001</v>
      </c>
      <c r="Q31" s="198">
        <v>189.06833800000001</v>
      </c>
      <c r="R31" s="198">
        <v>30.722152000000001</v>
      </c>
      <c r="S31" s="198">
        <v>48.244846000000003</v>
      </c>
      <c r="T31" s="198">
        <v>1.6778090000000001</v>
      </c>
      <c r="U31" s="198">
        <v>55.760945999999997</v>
      </c>
      <c r="V31" s="198">
        <v>1.26572</v>
      </c>
      <c r="W31" s="198">
        <v>0.89999600000000002</v>
      </c>
      <c r="X31" s="198">
        <v>0.295846</v>
      </c>
      <c r="Y31" s="198">
        <v>56.958680999999999</v>
      </c>
      <c r="Z31" s="198">
        <v>7.7140250000000004</v>
      </c>
      <c r="AA31" s="198">
        <v>11.742101999999999</v>
      </c>
      <c r="AB31" s="198">
        <v>8.0520999999999995E-2</v>
      </c>
      <c r="AC31" s="198">
        <v>1.1568999999999999E-2</v>
      </c>
      <c r="AD31" s="198">
        <v>4.0000000000000003E-5</v>
      </c>
      <c r="AE31" s="198"/>
      <c r="AF31" s="198"/>
      <c r="AG31" s="198">
        <v>450.77955600000001</v>
      </c>
      <c r="AH31" s="198">
        <v>44.109900000000003</v>
      </c>
      <c r="AI31" s="198">
        <v>43.511566000000002</v>
      </c>
      <c r="AJ31" s="198">
        <v>1.9982800000000001</v>
      </c>
      <c r="AK31" s="198">
        <v>43.511566000000002</v>
      </c>
      <c r="AL31" s="198">
        <v>1.9982800000000001</v>
      </c>
      <c r="AM31" s="198">
        <v>0.49008400000000002</v>
      </c>
      <c r="AN31" s="198">
        <v>7.2509999999999996E-3</v>
      </c>
      <c r="AO31" s="198">
        <v>7.8153709999999998</v>
      </c>
      <c r="AP31" s="198">
        <v>0.443826</v>
      </c>
      <c r="AQ31" s="198">
        <v>167.48424800000001</v>
      </c>
      <c r="AR31" s="198">
        <v>12.181913</v>
      </c>
      <c r="AS31" s="198">
        <v>415.29878600000001</v>
      </c>
      <c r="AT31" s="198">
        <v>28.309145999999998</v>
      </c>
      <c r="AU31" s="198">
        <v>709.49585300000001</v>
      </c>
      <c r="AV31" s="198">
        <v>96.084058999999996</v>
      </c>
      <c r="AW31" s="198">
        <v>171.17598599999999</v>
      </c>
      <c r="AX31" s="198">
        <v>11.142901999999999</v>
      </c>
      <c r="AY31" s="198">
        <v>44.915433</v>
      </c>
      <c r="AZ31" s="198">
        <v>7.280653</v>
      </c>
      <c r="BA31" s="198">
        <v>61.425511999999998</v>
      </c>
      <c r="BB31" s="198">
        <v>7.8392809999999997</v>
      </c>
      <c r="BC31" s="198">
        <v>0.14693400000000001</v>
      </c>
      <c r="BD31" s="198">
        <v>2.1549999999999998E-3</v>
      </c>
      <c r="BE31" s="198">
        <v>1578.2482070000001</v>
      </c>
      <c r="BF31" s="198">
        <v>163.29118600000001</v>
      </c>
      <c r="BG31" s="198">
        <v>9.8811529999999994</v>
      </c>
      <c r="BH31" s="198">
        <v>4.0291779999999999</v>
      </c>
      <c r="BI31" s="198">
        <v>4.9402000000000001E-2</v>
      </c>
      <c r="BJ31" s="198">
        <v>1.4508E-2</v>
      </c>
      <c r="BK31" s="198">
        <v>3283.789702</v>
      </c>
      <c r="BL31" s="198">
        <v>1345.3848479999999</v>
      </c>
      <c r="BM31" s="198">
        <v>3293.7202569999999</v>
      </c>
      <c r="BN31" s="198">
        <v>1349.4285339999999</v>
      </c>
      <c r="BO31" s="198">
        <v>43.249924</v>
      </c>
      <c r="BP31" s="198">
        <v>4.196218</v>
      </c>
      <c r="BQ31" s="198">
        <v>192.610366</v>
      </c>
      <c r="BR31" s="198">
        <v>13.220313000000001</v>
      </c>
      <c r="BS31" s="198">
        <v>571.38196200000004</v>
      </c>
      <c r="BT31" s="198">
        <v>0.89573899999999995</v>
      </c>
      <c r="BU31" s="198">
        <v>30.739203</v>
      </c>
      <c r="BV31" s="198">
        <v>7.0151880000000002</v>
      </c>
      <c r="BW31" s="198">
        <v>99.765482000000006</v>
      </c>
      <c r="BX31" s="198">
        <v>5.6232899999999999</v>
      </c>
      <c r="BY31" s="198">
        <v>149.00102100000001</v>
      </c>
      <c r="BZ31" s="198">
        <v>1.3308390000000001</v>
      </c>
      <c r="CA31" s="198">
        <v>28.250014</v>
      </c>
      <c r="CB31" s="198">
        <v>2.0975109999999999</v>
      </c>
      <c r="CC31" s="198">
        <v>38.770302999999998</v>
      </c>
      <c r="CD31" s="198">
        <v>3.455981</v>
      </c>
      <c r="CE31" s="198">
        <v>6.0808000000000001E-2</v>
      </c>
      <c r="CF31" s="198">
        <v>6.0829999999999999E-3</v>
      </c>
      <c r="CG31" s="198">
        <v>1.667551</v>
      </c>
      <c r="CH31" s="198">
        <v>3.117E-2</v>
      </c>
      <c r="CI31" s="198">
        <v>149.54215400000001</v>
      </c>
      <c r="CJ31" s="198">
        <v>5.4908599999999996</v>
      </c>
      <c r="CK31" s="198">
        <v>1305.0387880000001</v>
      </c>
      <c r="CL31" s="198">
        <v>43.363191999999998</v>
      </c>
      <c r="CM31" s="198">
        <v>363.526861</v>
      </c>
      <c r="CN31" s="198">
        <v>23.896941000000002</v>
      </c>
      <c r="CO31" s="198">
        <v>57.099559999999997</v>
      </c>
      <c r="CP31" s="198">
        <v>1.9478530000000001</v>
      </c>
      <c r="CQ31" s="198">
        <v>420.62642099999999</v>
      </c>
      <c r="CR31" s="198">
        <v>25.844794</v>
      </c>
      <c r="CS31" s="198"/>
      <c r="CT31" s="198"/>
      <c r="CU31" s="198">
        <v>1.779355</v>
      </c>
      <c r="CV31" s="198">
        <v>5.1720000000000004E-3</v>
      </c>
      <c r="CW31" s="198">
        <v>8.6700000000000004E-4</v>
      </c>
      <c r="CX31" s="198">
        <v>1.9999999999999999E-6</v>
      </c>
      <c r="CY31" s="198">
        <v>1.780222</v>
      </c>
      <c r="CZ31" s="198">
        <v>5.1739999999999998E-3</v>
      </c>
      <c r="DA31" s="198">
        <v>4.3911730000000002</v>
      </c>
      <c r="DB31" s="198">
        <v>0.36427300000000001</v>
      </c>
      <c r="DC31" s="198">
        <v>0.20624600000000001</v>
      </c>
      <c r="DD31" s="198">
        <v>7.417E-3</v>
      </c>
      <c r="DE31" s="198">
        <v>5.3420000000000004E-3</v>
      </c>
      <c r="DF31" s="198">
        <v>1.279E-3</v>
      </c>
      <c r="DG31" s="198">
        <v>4.6027610000000001</v>
      </c>
      <c r="DH31" s="198">
        <v>0.37296899999999999</v>
      </c>
      <c r="DI31" s="198">
        <v>1.1616740000000001</v>
      </c>
      <c r="DJ31" s="198">
        <v>0.22641800000000001</v>
      </c>
      <c r="DK31" s="198">
        <v>16.509246000000001</v>
      </c>
      <c r="DL31" s="198">
        <v>2.8632149999999998</v>
      </c>
      <c r="DM31" s="198">
        <v>2.1837490000000002</v>
      </c>
      <c r="DN31" s="198">
        <v>3.1655999999999997E-2</v>
      </c>
      <c r="DO31" s="198">
        <v>19.854669000000001</v>
      </c>
      <c r="DP31" s="198">
        <v>3.121289</v>
      </c>
      <c r="DQ31" s="198">
        <v>4.3600000000000003E-4</v>
      </c>
      <c r="DR31" s="198">
        <v>3.9999999999999998E-6</v>
      </c>
      <c r="DS31" s="198">
        <v>1.7769999999999999E-3</v>
      </c>
      <c r="DT31" s="198">
        <v>9.0000000000000002E-6</v>
      </c>
      <c r="DU31" s="198">
        <v>0.42376200000000003</v>
      </c>
      <c r="DV31" s="198">
        <v>2.6838999999999998E-2</v>
      </c>
      <c r="DW31" s="198">
        <v>1.4E-5</v>
      </c>
      <c r="DX31" s="198">
        <v>9.9999999999999995E-7</v>
      </c>
      <c r="DY31" s="198">
        <v>1.8042469999999999</v>
      </c>
      <c r="DZ31" s="198">
        <v>3.5361999999999998E-2</v>
      </c>
      <c r="EA31" s="198">
        <v>1.926409</v>
      </c>
      <c r="EB31" s="198">
        <v>0.103714</v>
      </c>
      <c r="EC31" s="198">
        <v>6.4682279999999999</v>
      </c>
      <c r="ED31" s="198">
        <v>0.260855</v>
      </c>
      <c r="EE31" s="198">
        <v>32.292800999999997</v>
      </c>
      <c r="EF31" s="198">
        <v>1.6871659999999999</v>
      </c>
      <c r="EG31" s="198">
        <v>2.1953900000000002</v>
      </c>
      <c r="EH31" s="198">
        <v>3.3832000000000001E-2</v>
      </c>
      <c r="EI31" s="198">
        <v>2.2723499999999999</v>
      </c>
      <c r="EJ31" s="198">
        <v>0.16789499999999999</v>
      </c>
      <c r="EK31" s="198">
        <v>0.318415</v>
      </c>
      <c r="EL31" s="198">
        <v>9.5100000000000002E-4</v>
      </c>
      <c r="EM31" s="198">
        <v>1.236299</v>
      </c>
      <c r="EN31" s="198">
        <v>5.7390000000000002E-3</v>
      </c>
      <c r="EO31" s="198">
        <v>2.0080209999999998</v>
      </c>
      <c r="EP31" s="198">
        <v>3.8059999999999999E-3</v>
      </c>
      <c r="EQ31" s="198">
        <v>1.6851560000000001</v>
      </c>
      <c r="ER31" s="198">
        <v>2.1350999999999998E-2</v>
      </c>
      <c r="ES31" s="198">
        <v>52.633305</v>
      </c>
      <c r="ET31" s="198">
        <v>2.3475239999999999</v>
      </c>
      <c r="EU31" s="198">
        <v>0.76960300000000004</v>
      </c>
      <c r="EV31" s="198">
        <v>4.8300000000000001E-3</v>
      </c>
      <c r="EW31" s="198">
        <v>0.39377800000000002</v>
      </c>
      <c r="EX31" s="198">
        <v>4.8809999999999999E-3</v>
      </c>
      <c r="EY31" s="198">
        <v>6.9401000000000004E-2</v>
      </c>
      <c r="EZ31" s="198">
        <v>7.2999999999999999E-5</v>
      </c>
      <c r="FA31" s="198">
        <v>0.35645199999999999</v>
      </c>
      <c r="FB31" s="198">
        <v>4.189E-3</v>
      </c>
      <c r="FC31" s="198">
        <v>1.589234</v>
      </c>
      <c r="FD31" s="198">
        <v>1.3972999999999999E-2</v>
      </c>
      <c r="FE31" s="198">
        <v>9.5848469999999999</v>
      </c>
      <c r="FF31" s="198">
        <v>0.50490800000000002</v>
      </c>
      <c r="FG31" s="198">
        <v>21.673369000000001</v>
      </c>
      <c r="FH31" s="198">
        <v>1.800697</v>
      </c>
      <c r="FI31" s="198">
        <v>4.9847159999999997</v>
      </c>
      <c r="FJ31" s="198">
        <v>0.45965299999999998</v>
      </c>
      <c r="FK31" s="198">
        <v>36.242932000000003</v>
      </c>
      <c r="FL31" s="198">
        <v>2.7652580000000002</v>
      </c>
      <c r="FM31" s="198">
        <v>0.62323399999999995</v>
      </c>
      <c r="FN31" s="198">
        <v>1.47E-4</v>
      </c>
      <c r="FO31" s="198">
        <v>0.62323399999999995</v>
      </c>
      <c r="FP31" s="198">
        <v>1.47E-4</v>
      </c>
      <c r="FQ31" s="198">
        <v>27.778365000000001</v>
      </c>
      <c r="FR31" s="198">
        <v>6.1983180000000004</v>
      </c>
      <c r="FS31" s="198">
        <v>108.529691</v>
      </c>
      <c r="FT31" s="198">
        <v>8.7806770000000007</v>
      </c>
      <c r="FU31" s="198">
        <v>4.7908220000000004</v>
      </c>
      <c r="FV31" s="198">
        <v>0.10943899999999999</v>
      </c>
      <c r="FW31" s="198">
        <v>0.96167400000000003</v>
      </c>
      <c r="FX31" s="198">
        <v>6.0513999999999998E-2</v>
      </c>
      <c r="FY31" s="198">
        <v>41.917312000000003</v>
      </c>
      <c r="FZ31" s="198">
        <v>1.235223</v>
      </c>
      <c r="GA31" s="198">
        <v>1.2589999999999999E-3</v>
      </c>
      <c r="GB31" s="198">
        <v>5.0000000000000004E-6</v>
      </c>
      <c r="GC31" s="198">
        <v>13.021284</v>
      </c>
      <c r="GD31" s="198">
        <v>1.1204289999999999</v>
      </c>
      <c r="GE31" s="198">
        <v>1.1417E-2</v>
      </c>
      <c r="GF31" s="198">
        <v>1.16E-4</v>
      </c>
      <c r="GG31" s="198">
        <v>0.60855599999999999</v>
      </c>
      <c r="GH31" s="198">
        <v>2.1294E-2</v>
      </c>
      <c r="GI31" s="198">
        <v>26.335235000000001</v>
      </c>
      <c r="GJ31" s="198">
        <v>0.67649099999999995</v>
      </c>
      <c r="GK31" s="198">
        <v>37.906587999999999</v>
      </c>
      <c r="GL31" s="198">
        <v>1.5680350000000001</v>
      </c>
      <c r="GM31" s="198">
        <v>261.86220300000002</v>
      </c>
      <c r="GN31" s="198">
        <v>19.770541000000001</v>
      </c>
      <c r="GO31" s="198">
        <v>1527.0063520000001</v>
      </c>
      <c r="GP31" s="198">
        <v>15.453652999999999</v>
      </c>
      <c r="GQ31" s="198">
        <v>479.53572300000002</v>
      </c>
      <c r="GR31" s="198">
        <v>2.2448320000000002</v>
      </c>
      <c r="GS31" s="198">
        <v>2006.5420750000001</v>
      </c>
      <c r="GT31" s="198">
        <v>17.698485000000002</v>
      </c>
      <c r="GU31" s="198">
        <v>1.636892</v>
      </c>
      <c r="GV31" s="198">
        <v>0.449015</v>
      </c>
      <c r="GW31" s="198">
        <v>259.84488900000002</v>
      </c>
      <c r="GX31" s="198">
        <v>17.828757</v>
      </c>
      <c r="GY31" s="198">
        <v>5.8654669999999998</v>
      </c>
      <c r="GZ31" s="198">
        <v>1.6598000000000002E-2</v>
      </c>
      <c r="HA31" s="198">
        <v>61.002744</v>
      </c>
      <c r="HB31" s="198">
        <v>0.81881999999999999</v>
      </c>
      <c r="HC31" s="198">
        <v>328.34999199999999</v>
      </c>
      <c r="HD31" s="198">
        <v>19.113189999999999</v>
      </c>
      <c r="HE31" s="198">
        <v>328.15801399999998</v>
      </c>
      <c r="HF31" s="198">
        <v>0.843275</v>
      </c>
      <c r="HG31" s="198">
        <v>1.1950080000000001</v>
      </c>
      <c r="HH31" s="198">
        <v>2.4699999999999999E-4</v>
      </c>
      <c r="HI31" s="198">
        <v>6.4342999999999997E-2</v>
      </c>
      <c r="HJ31" s="198">
        <v>8.9099999999999997E-4</v>
      </c>
      <c r="HK31" s="198">
        <v>329.41736500000002</v>
      </c>
      <c r="HL31" s="198">
        <v>0.84441299999999997</v>
      </c>
      <c r="HM31" s="198">
        <v>1.217E-2</v>
      </c>
      <c r="HN31" s="198">
        <v>4.5000000000000003E-5</v>
      </c>
      <c r="HO31" s="198">
        <v>1.217E-2</v>
      </c>
      <c r="HP31" s="198">
        <v>4.5000000000000003E-5</v>
      </c>
      <c r="HQ31" s="198">
        <v>179.41694000000001</v>
      </c>
      <c r="HR31" s="198">
        <v>5.5034530000000004</v>
      </c>
      <c r="HS31" s="198">
        <v>45.778154999999998</v>
      </c>
      <c r="HT31" s="198">
        <v>0.33180700000000002</v>
      </c>
      <c r="HU31" s="198">
        <v>16.204034</v>
      </c>
      <c r="HV31" s="198">
        <v>0.54182300000000005</v>
      </c>
      <c r="HW31" s="198">
        <v>241.39912899999999</v>
      </c>
      <c r="HX31" s="198">
        <v>6.3770829999999998</v>
      </c>
      <c r="HY31" s="198">
        <v>5.2982480000000001</v>
      </c>
      <c r="HZ31" s="198">
        <v>9.4579999999999994E-3</v>
      </c>
      <c r="IA31" s="198">
        <v>86.149941999999996</v>
      </c>
      <c r="IB31" s="198">
        <v>0.62677499999999997</v>
      </c>
      <c r="IC31" s="198">
        <v>91.448189999999997</v>
      </c>
      <c r="ID31" s="198">
        <v>0.63623300000000005</v>
      </c>
      <c r="IE31" s="198">
        <v>11271.500459000001</v>
      </c>
      <c r="IF31" s="198">
        <v>1761.6466969999999</v>
      </c>
    </row>
    <row r="32" spans="1:240" ht="17.399999999999999" customHeight="1" x14ac:dyDescent="0.25">
      <c r="A32" s="199" t="s">
        <v>235</v>
      </c>
      <c r="B32" s="200" t="s">
        <v>1308</v>
      </c>
      <c r="C32" s="201">
        <v>16.864825</v>
      </c>
      <c r="D32" s="201">
        <v>1.650296</v>
      </c>
      <c r="E32" s="201">
        <v>21.078503999999999</v>
      </c>
      <c r="F32" s="201">
        <v>0.96050599999999997</v>
      </c>
      <c r="G32" s="201">
        <v>41.070863000000003</v>
      </c>
      <c r="H32" s="201">
        <v>0.58621599999999996</v>
      </c>
      <c r="I32" s="201">
        <v>190.67226500000001</v>
      </c>
      <c r="J32" s="201">
        <v>13.28983</v>
      </c>
      <c r="K32" s="201"/>
      <c r="L32" s="201"/>
      <c r="M32" s="201">
        <v>269.68645700000002</v>
      </c>
      <c r="N32" s="201">
        <v>16.486847999999998</v>
      </c>
      <c r="O32" s="201">
        <v>6.5210369999999998</v>
      </c>
      <c r="P32" s="201">
        <v>0.91733900000000002</v>
      </c>
      <c r="Q32" s="201">
        <v>110.05802199999999</v>
      </c>
      <c r="R32" s="201">
        <v>44.702354</v>
      </c>
      <c r="S32" s="201">
        <v>153.268393</v>
      </c>
      <c r="T32" s="201">
        <v>23.643478000000002</v>
      </c>
      <c r="U32" s="201">
        <v>39.844672000000003</v>
      </c>
      <c r="V32" s="201">
        <v>0.61936899999999995</v>
      </c>
      <c r="W32" s="201">
        <v>15.29515</v>
      </c>
      <c r="X32" s="201">
        <v>6.533677</v>
      </c>
      <c r="Y32" s="201">
        <v>9.4377519999999997</v>
      </c>
      <c r="Z32" s="201">
        <v>1.055671</v>
      </c>
      <c r="AA32" s="201">
        <v>213.88593399999999</v>
      </c>
      <c r="AB32" s="201">
        <v>225.627004</v>
      </c>
      <c r="AC32" s="201">
        <v>30.283484999999999</v>
      </c>
      <c r="AD32" s="201">
        <v>1.704664</v>
      </c>
      <c r="AE32" s="201"/>
      <c r="AF32" s="201"/>
      <c r="AG32" s="201">
        <v>578.59444499999995</v>
      </c>
      <c r="AH32" s="201">
        <v>304.80355600000001</v>
      </c>
      <c r="AI32" s="201">
        <v>210.38972000000001</v>
      </c>
      <c r="AJ32" s="201">
        <v>13.949420999999999</v>
      </c>
      <c r="AK32" s="201">
        <v>210.38972000000001</v>
      </c>
      <c r="AL32" s="201">
        <v>13.949420999999999</v>
      </c>
      <c r="AM32" s="201">
        <v>3.246607</v>
      </c>
      <c r="AN32" s="201">
        <v>9.6671000000000007E-2</v>
      </c>
      <c r="AO32" s="201">
        <v>32.851111000000003</v>
      </c>
      <c r="AP32" s="201">
        <v>2.5877659999999998</v>
      </c>
      <c r="AQ32" s="201">
        <v>51.021560000000001</v>
      </c>
      <c r="AR32" s="201">
        <v>2.2431619999999999</v>
      </c>
      <c r="AS32" s="201">
        <v>543.03981199999998</v>
      </c>
      <c r="AT32" s="201">
        <v>15.353826</v>
      </c>
      <c r="AU32" s="201">
        <v>489.13874900000002</v>
      </c>
      <c r="AV32" s="201">
        <v>59.614446999999998</v>
      </c>
      <c r="AW32" s="201">
        <v>273.964316</v>
      </c>
      <c r="AX32" s="201">
        <v>10.274113</v>
      </c>
      <c r="AY32" s="201">
        <v>13.923107</v>
      </c>
      <c r="AZ32" s="201">
        <v>3.1562739999999998</v>
      </c>
      <c r="BA32" s="201">
        <v>144.58332999999999</v>
      </c>
      <c r="BB32" s="201">
        <v>36.344937999999999</v>
      </c>
      <c r="BC32" s="201">
        <v>3.6752E-2</v>
      </c>
      <c r="BD32" s="201">
        <v>7.2400000000000003E-4</v>
      </c>
      <c r="BE32" s="201">
        <v>1551.8053440000001</v>
      </c>
      <c r="BF32" s="201">
        <v>129.671921</v>
      </c>
      <c r="BG32" s="201">
        <v>51.827145000000002</v>
      </c>
      <c r="BH32" s="201">
        <v>28.236961999999998</v>
      </c>
      <c r="BI32" s="201">
        <v>1.8286E-2</v>
      </c>
      <c r="BJ32" s="201">
        <v>1.7520000000000001E-3</v>
      </c>
      <c r="BK32" s="201">
        <v>58.901648000000002</v>
      </c>
      <c r="BL32" s="201">
        <v>18.407529</v>
      </c>
      <c r="BM32" s="201">
        <v>110.747079</v>
      </c>
      <c r="BN32" s="201">
        <v>46.646242999999998</v>
      </c>
      <c r="BO32" s="201">
        <v>27.373908</v>
      </c>
      <c r="BP32" s="201">
        <v>13.880045000000001</v>
      </c>
      <c r="BQ32" s="201">
        <v>94.417545000000004</v>
      </c>
      <c r="BR32" s="201">
        <v>5.242801</v>
      </c>
      <c r="BS32" s="201">
        <v>818.43172600000003</v>
      </c>
      <c r="BT32" s="201">
        <v>2.3359200000000002</v>
      </c>
      <c r="BU32" s="201">
        <v>66.243499</v>
      </c>
      <c r="BV32" s="201">
        <v>9.2437690000000003</v>
      </c>
      <c r="BW32" s="201">
        <v>103.203675</v>
      </c>
      <c r="BX32" s="201">
        <v>25.045850000000002</v>
      </c>
      <c r="BY32" s="201">
        <v>564.22754899999995</v>
      </c>
      <c r="BZ32" s="201">
        <v>10.119139000000001</v>
      </c>
      <c r="CA32" s="201">
        <v>55.753388000000001</v>
      </c>
      <c r="CB32" s="201">
        <v>6.2915349999999997</v>
      </c>
      <c r="CC32" s="201">
        <v>12.033223</v>
      </c>
      <c r="CD32" s="201">
        <v>1.3748610000000001</v>
      </c>
      <c r="CE32" s="201">
        <v>10.670985</v>
      </c>
      <c r="CF32" s="201">
        <v>0.17582500000000001</v>
      </c>
      <c r="CG32" s="201">
        <v>0.60773500000000003</v>
      </c>
      <c r="CH32" s="201">
        <v>2.2897000000000001E-2</v>
      </c>
      <c r="CI32" s="201">
        <v>164.62830600000001</v>
      </c>
      <c r="CJ32" s="201">
        <v>11.611884</v>
      </c>
      <c r="CK32" s="201">
        <v>1917.591539</v>
      </c>
      <c r="CL32" s="201">
        <v>85.344526000000002</v>
      </c>
      <c r="CM32" s="201">
        <v>258.41979600000002</v>
      </c>
      <c r="CN32" s="201">
        <v>20.695540999999999</v>
      </c>
      <c r="CO32" s="201">
        <v>72.244035999999994</v>
      </c>
      <c r="CP32" s="201">
        <v>3.5378620000000001</v>
      </c>
      <c r="CQ32" s="201">
        <v>330.66383200000001</v>
      </c>
      <c r="CR32" s="201">
        <v>24.233402999999999</v>
      </c>
      <c r="CS32" s="201">
        <v>0.16381399999999999</v>
      </c>
      <c r="CT32" s="201">
        <v>1.088E-3</v>
      </c>
      <c r="CU32" s="201">
        <v>46.212491999999997</v>
      </c>
      <c r="CV32" s="201">
        <v>4.9176999999999998E-2</v>
      </c>
      <c r="CW32" s="201">
        <v>1.7885999999999999E-2</v>
      </c>
      <c r="CX32" s="201">
        <v>5.0000000000000004E-6</v>
      </c>
      <c r="CY32" s="201">
        <v>46.394191999999997</v>
      </c>
      <c r="CZ32" s="201">
        <v>5.0270000000000002E-2</v>
      </c>
      <c r="DA32" s="201">
        <v>77.347206999999997</v>
      </c>
      <c r="DB32" s="201">
        <v>11.085319</v>
      </c>
      <c r="DC32" s="201">
        <v>2.3662230000000002</v>
      </c>
      <c r="DD32" s="201">
        <v>4.2678000000000001E-2</v>
      </c>
      <c r="DE32" s="201">
        <v>1.218691</v>
      </c>
      <c r="DF32" s="201">
        <v>1.4959E-2</v>
      </c>
      <c r="DG32" s="201">
        <v>80.932120999999995</v>
      </c>
      <c r="DH32" s="201">
        <v>11.142956</v>
      </c>
      <c r="DI32" s="201">
        <v>1.462153</v>
      </c>
      <c r="DJ32" s="201">
        <v>0.50734500000000005</v>
      </c>
      <c r="DK32" s="201">
        <v>221.73347200000001</v>
      </c>
      <c r="DL32" s="201">
        <v>76.285116000000002</v>
      </c>
      <c r="DM32" s="201">
        <v>3.3107669999999998</v>
      </c>
      <c r="DN32" s="201">
        <v>6.6366999999999995E-2</v>
      </c>
      <c r="DO32" s="201">
        <v>226.50639200000001</v>
      </c>
      <c r="DP32" s="201">
        <v>76.858828000000003</v>
      </c>
      <c r="DQ32" s="201">
        <v>1.1369000000000001E-2</v>
      </c>
      <c r="DR32" s="201">
        <v>1.65E-4</v>
      </c>
      <c r="DS32" s="201"/>
      <c r="DT32" s="201"/>
      <c r="DU32" s="201">
        <v>0.95582299999999998</v>
      </c>
      <c r="DV32" s="201">
        <v>1.0056000000000001E-2</v>
      </c>
      <c r="DW32" s="201">
        <v>0.322683</v>
      </c>
      <c r="DX32" s="201">
        <v>3.0269000000000001E-2</v>
      </c>
      <c r="DY32" s="201">
        <v>3.5819380000000001</v>
      </c>
      <c r="DZ32" s="201">
        <v>7.7634999999999996E-2</v>
      </c>
      <c r="EA32" s="201">
        <v>2.1045980000000002</v>
      </c>
      <c r="EB32" s="201">
        <v>2.7441E-2</v>
      </c>
      <c r="EC32" s="201">
        <v>0.76238700000000004</v>
      </c>
      <c r="ED32" s="201">
        <v>3.9670999999999998E-2</v>
      </c>
      <c r="EE32" s="201">
        <v>2.8167629999999999</v>
      </c>
      <c r="EF32" s="201">
        <v>6.4201999999999995E-2</v>
      </c>
      <c r="EG32" s="201">
        <v>0.54277399999999998</v>
      </c>
      <c r="EH32" s="201">
        <v>1.2640999999999999E-2</v>
      </c>
      <c r="EI32" s="201">
        <v>1.107145</v>
      </c>
      <c r="EJ32" s="201">
        <v>1.7481E-2</v>
      </c>
      <c r="EK32" s="201">
        <v>0.124791</v>
      </c>
      <c r="EL32" s="201">
        <v>2.8869999999999998E-3</v>
      </c>
      <c r="EM32" s="201">
        <v>7.9097010000000001</v>
      </c>
      <c r="EN32" s="201">
        <v>0.150977</v>
      </c>
      <c r="EO32" s="201">
        <v>19.539906999999999</v>
      </c>
      <c r="EP32" s="201">
        <v>6.8604999999999999E-2</v>
      </c>
      <c r="EQ32" s="201">
        <v>10.155932</v>
      </c>
      <c r="ER32" s="201">
        <v>0.40906500000000001</v>
      </c>
      <c r="ES32" s="201">
        <v>49.935811000000001</v>
      </c>
      <c r="ET32" s="201">
        <v>0.91109499999999999</v>
      </c>
      <c r="EU32" s="201">
        <v>28.621448000000001</v>
      </c>
      <c r="EV32" s="201">
        <v>0.183166</v>
      </c>
      <c r="EW32" s="201">
        <v>0.90527999999999997</v>
      </c>
      <c r="EX32" s="201">
        <v>2.0032000000000001E-2</v>
      </c>
      <c r="EY32" s="201">
        <v>0.26802100000000001</v>
      </c>
      <c r="EZ32" s="201">
        <v>4.8840000000000003E-3</v>
      </c>
      <c r="FA32" s="201">
        <v>0.45579999999999998</v>
      </c>
      <c r="FB32" s="201">
        <v>8.1069999999999996E-3</v>
      </c>
      <c r="FC32" s="201">
        <v>30.250548999999999</v>
      </c>
      <c r="FD32" s="201">
        <v>0.21618899999999999</v>
      </c>
      <c r="FE32" s="201">
        <v>112.22163999999999</v>
      </c>
      <c r="FF32" s="201">
        <v>31.890077000000002</v>
      </c>
      <c r="FG32" s="201">
        <v>404.15230500000001</v>
      </c>
      <c r="FH32" s="201">
        <v>162.06491700000001</v>
      </c>
      <c r="FI32" s="201">
        <v>28.935044999999999</v>
      </c>
      <c r="FJ32" s="201">
        <v>3.3502649999999998</v>
      </c>
      <c r="FK32" s="201">
        <v>545.30898999999999</v>
      </c>
      <c r="FL32" s="201">
        <v>197.30525900000001</v>
      </c>
      <c r="FM32" s="201">
        <v>29.176551</v>
      </c>
      <c r="FN32" s="201">
        <v>6.7539999999999996E-3</v>
      </c>
      <c r="FO32" s="201">
        <v>29.176551</v>
      </c>
      <c r="FP32" s="201">
        <v>6.7539999999999996E-3</v>
      </c>
      <c r="FQ32" s="201">
        <v>38.517648000000001</v>
      </c>
      <c r="FR32" s="201">
        <v>8.5026700000000002</v>
      </c>
      <c r="FS32" s="201">
        <v>488.34585399999997</v>
      </c>
      <c r="FT32" s="201">
        <v>27.803882000000002</v>
      </c>
      <c r="FU32" s="201">
        <v>8.5117750000000001</v>
      </c>
      <c r="FV32" s="201">
        <v>0.20907400000000001</v>
      </c>
      <c r="FW32" s="201">
        <v>11.902635</v>
      </c>
      <c r="FX32" s="201">
        <v>0.111086</v>
      </c>
      <c r="FY32" s="201">
        <v>66.937195000000003</v>
      </c>
      <c r="FZ32" s="201">
        <v>7.1857670000000002</v>
      </c>
      <c r="GA32" s="201">
        <v>4.4131309999999999</v>
      </c>
      <c r="GB32" s="201">
        <v>0.44309999999999999</v>
      </c>
      <c r="GC32" s="201">
        <v>323.53020099999998</v>
      </c>
      <c r="GD32" s="201">
        <v>29.111295999999999</v>
      </c>
      <c r="GE32" s="201">
        <v>0.29849199999999998</v>
      </c>
      <c r="GF32" s="201">
        <v>3.14E-3</v>
      </c>
      <c r="GG32" s="201">
        <v>4.2996449999999999</v>
      </c>
      <c r="GH32" s="201">
        <v>0.31987599999999999</v>
      </c>
      <c r="GI32" s="201">
        <v>27.699515000000002</v>
      </c>
      <c r="GJ32" s="201">
        <v>0.53235100000000002</v>
      </c>
      <c r="GK32" s="201">
        <v>63.770313000000002</v>
      </c>
      <c r="GL32" s="201">
        <v>1.3702369999999999</v>
      </c>
      <c r="GM32" s="201">
        <v>1038.226404</v>
      </c>
      <c r="GN32" s="201">
        <v>75.592478999999997</v>
      </c>
      <c r="GO32" s="201">
        <v>1455.3705540000001</v>
      </c>
      <c r="GP32" s="201">
        <v>19.245905</v>
      </c>
      <c r="GQ32" s="201">
        <v>661.94131300000004</v>
      </c>
      <c r="GR32" s="201">
        <v>19.742353000000001</v>
      </c>
      <c r="GS32" s="201">
        <v>2117.3118669999999</v>
      </c>
      <c r="GT32" s="201">
        <v>38.988258000000002</v>
      </c>
      <c r="GU32" s="201">
        <v>74.790779000000001</v>
      </c>
      <c r="GV32" s="201">
        <v>1.12601</v>
      </c>
      <c r="GW32" s="201">
        <v>354.65170699999999</v>
      </c>
      <c r="GX32" s="201">
        <v>7.4670180000000004</v>
      </c>
      <c r="GY32" s="201">
        <v>45.647315999999996</v>
      </c>
      <c r="GZ32" s="201">
        <v>5.9848999999999999E-2</v>
      </c>
      <c r="HA32" s="201">
        <v>34.657226000000001</v>
      </c>
      <c r="HB32" s="201">
        <v>0.25940299999999999</v>
      </c>
      <c r="HC32" s="201">
        <v>509.747028</v>
      </c>
      <c r="HD32" s="201">
        <v>8.9122800000000009</v>
      </c>
      <c r="HE32" s="201">
        <v>321.92716999999999</v>
      </c>
      <c r="HF32" s="201">
        <v>11.820884</v>
      </c>
      <c r="HG32" s="201">
        <v>1.472065</v>
      </c>
      <c r="HH32" s="201">
        <v>8.8443999999999995E-2</v>
      </c>
      <c r="HI32" s="201">
        <v>0.18983700000000001</v>
      </c>
      <c r="HJ32" s="201">
        <v>2.8800000000000001E-4</v>
      </c>
      <c r="HK32" s="201">
        <v>323.58907199999999</v>
      </c>
      <c r="HL32" s="201">
        <v>11.909616</v>
      </c>
      <c r="HM32" s="201">
        <v>141.43827400000001</v>
      </c>
      <c r="HN32" s="201">
        <v>0.70693099999999998</v>
      </c>
      <c r="HO32" s="201">
        <v>141.43827400000001</v>
      </c>
      <c r="HP32" s="201">
        <v>0.70693099999999998</v>
      </c>
      <c r="HQ32" s="201">
        <v>343.02223700000002</v>
      </c>
      <c r="HR32" s="201">
        <v>4.7200129999999998</v>
      </c>
      <c r="HS32" s="201">
        <v>11.751566</v>
      </c>
      <c r="HT32" s="201">
        <v>0.36222300000000002</v>
      </c>
      <c r="HU32" s="201">
        <v>29.070864</v>
      </c>
      <c r="HV32" s="201">
        <v>0.20259099999999999</v>
      </c>
      <c r="HW32" s="201">
        <v>383.84466700000002</v>
      </c>
      <c r="HX32" s="201">
        <v>5.2848269999999999</v>
      </c>
      <c r="HY32" s="201">
        <v>5.4020869999999999</v>
      </c>
      <c r="HZ32" s="201">
        <v>1.8038999999999999E-2</v>
      </c>
      <c r="IA32" s="201">
        <v>0.67574699999999999</v>
      </c>
      <c r="IB32" s="201">
        <v>0.108389</v>
      </c>
      <c r="IC32" s="201">
        <v>6.0778340000000002</v>
      </c>
      <c r="ID32" s="201">
        <v>0.12642800000000001</v>
      </c>
      <c r="IE32" s="201">
        <v>10498.218167999999</v>
      </c>
      <c r="IF32" s="201">
        <v>1049.1480879999999</v>
      </c>
    </row>
    <row r="33" spans="1:240" ht="17.399999999999999" customHeight="1" x14ac:dyDescent="0.25">
      <c r="A33" s="196" t="s">
        <v>229</v>
      </c>
      <c r="B33" s="197" t="s">
        <v>1363</v>
      </c>
      <c r="C33" s="198">
        <v>6.7102999999999996E-2</v>
      </c>
      <c r="D33" s="198">
        <v>5.751E-3</v>
      </c>
      <c r="E33" s="198">
        <v>0.44588299999999997</v>
      </c>
      <c r="F33" s="198">
        <v>1.9838000000000001E-2</v>
      </c>
      <c r="G33" s="198">
        <v>0.114992</v>
      </c>
      <c r="H33" s="198">
        <v>2.173E-3</v>
      </c>
      <c r="I33" s="198">
        <v>179.83350799999999</v>
      </c>
      <c r="J33" s="198">
        <v>11.077189000000001</v>
      </c>
      <c r="K33" s="198"/>
      <c r="L33" s="198"/>
      <c r="M33" s="198">
        <v>180.46148600000001</v>
      </c>
      <c r="N33" s="198">
        <v>11.104951</v>
      </c>
      <c r="O33" s="198"/>
      <c r="P33" s="198"/>
      <c r="Q33" s="198"/>
      <c r="R33" s="198"/>
      <c r="S33" s="198"/>
      <c r="T33" s="198"/>
      <c r="U33" s="198">
        <v>4.0438000000000002E-2</v>
      </c>
      <c r="V33" s="198">
        <v>3.6200000000000002E-4</v>
      </c>
      <c r="W33" s="198"/>
      <c r="X33" s="198"/>
      <c r="Y33" s="198">
        <v>0.28292200000000001</v>
      </c>
      <c r="Z33" s="198">
        <v>1.1731999999999999E-2</v>
      </c>
      <c r="AA33" s="198">
        <v>4.3143580000000004</v>
      </c>
      <c r="AB33" s="198">
        <v>2.2011229999999999</v>
      </c>
      <c r="AC33" s="198"/>
      <c r="AD33" s="198"/>
      <c r="AE33" s="198"/>
      <c r="AF33" s="198"/>
      <c r="AG33" s="198">
        <v>4.6377179999999996</v>
      </c>
      <c r="AH33" s="198">
        <v>2.2132170000000002</v>
      </c>
      <c r="AI33" s="198">
        <v>0.50261599999999995</v>
      </c>
      <c r="AJ33" s="198">
        <v>2.2880000000000001E-2</v>
      </c>
      <c r="AK33" s="198">
        <v>0.50261599999999995</v>
      </c>
      <c r="AL33" s="198">
        <v>2.2880000000000001E-2</v>
      </c>
      <c r="AM33" s="198">
        <v>0.23874000000000001</v>
      </c>
      <c r="AN33" s="198">
        <v>6.8950000000000001E-3</v>
      </c>
      <c r="AO33" s="198">
        <v>1.7716689999999999</v>
      </c>
      <c r="AP33" s="198">
        <v>4.7329999999999997E-2</v>
      </c>
      <c r="AQ33" s="198">
        <v>0.787632</v>
      </c>
      <c r="AR33" s="198">
        <v>2.4518000000000002E-2</v>
      </c>
      <c r="AS33" s="198">
        <v>505.64757100000003</v>
      </c>
      <c r="AT33" s="198">
        <v>6.578481</v>
      </c>
      <c r="AU33" s="198">
        <v>0.17349600000000001</v>
      </c>
      <c r="AV33" s="198">
        <v>9.3399999999999993E-3</v>
      </c>
      <c r="AW33" s="198">
        <v>1463.3258510000001</v>
      </c>
      <c r="AX33" s="198">
        <v>6.2943319999999998</v>
      </c>
      <c r="AY33" s="198">
        <v>0.43512499999999998</v>
      </c>
      <c r="AZ33" s="198">
        <v>1.7041000000000001E-2</v>
      </c>
      <c r="BA33" s="198">
        <v>12.553903999999999</v>
      </c>
      <c r="BB33" s="198">
        <v>2.0087739999999998</v>
      </c>
      <c r="BC33" s="198">
        <v>1.18E-4</v>
      </c>
      <c r="BD33" s="198">
        <v>9.9999999999999995E-7</v>
      </c>
      <c r="BE33" s="198">
        <v>1984.9341059999999</v>
      </c>
      <c r="BF33" s="198">
        <v>14.986712000000001</v>
      </c>
      <c r="BG33" s="198">
        <v>17.600484000000002</v>
      </c>
      <c r="BH33" s="198">
        <v>7.6163999999999996E-2</v>
      </c>
      <c r="BI33" s="198"/>
      <c r="BJ33" s="198"/>
      <c r="BK33" s="198">
        <v>0.52439199999999997</v>
      </c>
      <c r="BL33" s="198">
        <v>8.3967E-2</v>
      </c>
      <c r="BM33" s="198">
        <v>18.124876</v>
      </c>
      <c r="BN33" s="198">
        <v>0.160131</v>
      </c>
      <c r="BO33" s="198">
        <v>32.827378000000003</v>
      </c>
      <c r="BP33" s="198">
        <v>8.7070999999999996E-2</v>
      </c>
      <c r="BQ33" s="198">
        <v>23.355204000000001</v>
      </c>
      <c r="BR33" s="198">
        <v>3.8228999999999999E-2</v>
      </c>
      <c r="BS33" s="198">
        <v>2796.1685309999998</v>
      </c>
      <c r="BT33" s="198">
        <v>4.0287389999999998</v>
      </c>
      <c r="BU33" s="198">
        <v>0.53353399999999995</v>
      </c>
      <c r="BV33" s="198">
        <v>0.42553999999999997</v>
      </c>
      <c r="BW33" s="198">
        <v>0.73511599999999999</v>
      </c>
      <c r="BX33" s="198">
        <v>8.2932000000000006E-2</v>
      </c>
      <c r="BY33" s="198">
        <v>12.199075000000001</v>
      </c>
      <c r="BZ33" s="198">
        <v>6.9611999999999993E-2</v>
      </c>
      <c r="CA33" s="198">
        <v>7.5454889999999999</v>
      </c>
      <c r="CB33" s="198">
        <v>1.5187870000000001</v>
      </c>
      <c r="CC33" s="198">
        <v>8.9917800000000003</v>
      </c>
      <c r="CD33" s="198">
        <v>0.40159899999999998</v>
      </c>
      <c r="CE33" s="198"/>
      <c r="CF33" s="198"/>
      <c r="CG33" s="198">
        <v>4.5059999999999996E-3</v>
      </c>
      <c r="CH33" s="198">
        <v>2.0000000000000002E-5</v>
      </c>
      <c r="CI33" s="198">
        <v>555.94034899999997</v>
      </c>
      <c r="CJ33" s="198">
        <v>0.72832699999999995</v>
      </c>
      <c r="CK33" s="198">
        <v>3438.3009619999998</v>
      </c>
      <c r="CL33" s="198">
        <v>7.3808559999999996</v>
      </c>
      <c r="CM33" s="198">
        <v>19.128551000000002</v>
      </c>
      <c r="CN33" s="198">
        <v>0.68673399999999996</v>
      </c>
      <c r="CO33" s="198">
        <v>2.1436639999999998</v>
      </c>
      <c r="CP33" s="198">
        <v>5.7861000000000003E-2</v>
      </c>
      <c r="CQ33" s="198">
        <v>21.272214999999999</v>
      </c>
      <c r="CR33" s="198">
        <v>0.74459500000000001</v>
      </c>
      <c r="CS33" s="198"/>
      <c r="CT33" s="198"/>
      <c r="CU33" s="198">
        <v>0.16395299999999999</v>
      </c>
      <c r="CV33" s="198">
        <v>5.04E-4</v>
      </c>
      <c r="CW33" s="198"/>
      <c r="CX33" s="198"/>
      <c r="CY33" s="198">
        <v>0.16395299999999999</v>
      </c>
      <c r="CZ33" s="198">
        <v>5.04E-4</v>
      </c>
      <c r="DA33" s="198">
        <v>28.415378</v>
      </c>
      <c r="DB33" s="198">
        <v>0.12962699999999999</v>
      </c>
      <c r="DC33" s="198"/>
      <c r="DD33" s="198"/>
      <c r="DE33" s="198">
        <v>4.44E-4</v>
      </c>
      <c r="DF33" s="198"/>
      <c r="DG33" s="198">
        <v>28.415821999999999</v>
      </c>
      <c r="DH33" s="198">
        <v>0.12962699999999999</v>
      </c>
      <c r="DI33" s="198">
        <v>7.6000000000000004E-4</v>
      </c>
      <c r="DJ33" s="198">
        <v>1.5999999999999999E-5</v>
      </c>
      <c r="DK33" s="198">
        <v>1.186312</v>
      </c>
      <c r="DL33" s="198">
        <v>9.8619999999999992E-3</v>
      </c>
      <c r="DM33" s="198">
        <v>2.687087</v>
      </c>
      <c r="DN33" s="198">
        <v>3.5860000000000002E-3</v>
      </c>
      <c r="DO33" s="198">
        <v>3.8741590000000001</v>
      </c>
      <c r="DP33" s="198">
        <v>1.3464E-2</v>
      </c>
      <c r="DQ33" s="198">
        <v>7.9999999999999996E-6</v>
      </c>
      <c r="DR33" s="198"/>
      <c r="DS33" s="198">
        <v>1.0000000000000001E-5</v>
      </c>
      <c r="DT33" s="198">
        <v>3.9999999999999998E-6</v>
      </c>
      <c r="DU33" s="198">
        <v>4.8719999999999996E-3</v>
      </c>
      <c r="DV33" s="198">
        <v>6.9999999999999999E-6</v>
      </c>
      <c r="DW33" s="198"/>
      <c r="DX33" s="198"/>
      <c r="DY33" s="198"/>
      <c r="DZ33" s="198"/>
      <c r="EA33" s="198">
        <v>2.32E-4</v>
      </c>
      <c r="EB33" s="198">
        <v>7.9999999999999996E-6</v>
      </c>
      <c r="EC33" s="198">
        <v>0.85717699999999997</v>
      </c>
      <c r="ED33" s="198">
        <v>5.2079E-2</v>
      </c>
      <c r="EE33" s="198">
        <v>0.22758900000000001</v>
      </c>
      <c r="EF33" s="198">
        <v>4.2079999999999999E-3</v>
      </c>
      <c r="EG33" s="198">
        <v>3.2269999999999998E-3</v>
      </c>
      <c r="EH33" s="198">
        <v>9.9999999999999995E-7</v>
      </c>
      <c r="EI33" s="198">
        <v>0.16637099999999999</v>
      </c>
      <c r="EJ33" s="198">
        <v>6.9300000000000004E-4</v>
      </c>
      <c r="EK33" s="198"/>
      <c r="EL33" s="198"/>
      <c r="EM33" s="198">
        <v>0.110474</v>
      </c>
      <c r="EN33" s="198">
        <v>4.7699999999999999E-4</v>
      </c>
      <c r="EO33" s="198">
        <v>0.44913399999999998</v>
      </c>
      <c r="EP33" s="198">
        <v>4.7720000000000002E-3</v>
      </c>
      <c r="EQ33" s="198">
        <v>8.4100000000000008E-3</v>
      </c>
      <c r="ER33" s="198">
        <v>3.6999999999999998E-5</v>
      </c>
      <c r="ES33" s="198">
        <v>1.827504</v>
      </c>
      <c r="ET33" s="198">
        <v>6.2286000000000001E-2</v>
      </c>
      <c r="EU33" s="198">
        <v>6.4869999999999997E-3</v>
      </c>
      <c r="EV33" s="198">
        <v>6.9999999999999999E-6</v>
      </c>
      <c r="EW33" s="198">
        <v>1.4030000000000001E-2</v>
      </c>
      <c r="EX33" s="198">
        <v>1.2999999999999999E-5</v>
      </c>
      <c r="EY33" s="198">
        <v>7.9290000000000003E-3</v>
      </c>
      <c r="EZ33" s="198">
        <v>6.0000000000000002E-6</v>
      </c>
      <c r="FA33" s="198">
        <v>6.9309999999999997E-3</v>
      </c>
      <c r="FB33" s="198">
        <v>9.9999999999999995E-7</v>
      </c>
      <c r="FC33" s="198">
        <v>3.5376999999999999E-2</v>
      </c>
      <c r="FD33" s="198">
        <v>2.6999999999999999E-5</v>
      </c>
      <c r="FE33" s="198">
        <v>0.24454600000000001</v>
      </c>
      <c r="FF33" s="198">
        <v>6.3599999999999996E-4</v>
      </c>
      <c r="FG33" s="198">
        <v>7.1000000000000005E-5</v>
      </c>
      <c r="FH33" s="198">
        <v>2.0999999999999999E-5</v>
      </c>
      <c r="FI33" s="198">
        <v>1.456189</v>
      </c>
      <c r="FJ33" s="198">
        <v>2.542E-3</v>
      </c>
      <c r="FK33" s="198">
        <v>1.700806</v>
      </c>
      <c r="FL33" s="198">
        <v>3.199E-3</v>
      </c>
      <c r="FM33" s="198">
        <v>0.373278</v>
      </c>
      <c r="FN33" s="198">
        <v>5.3000000000000001E-5</v>
      </c>
      <c r="FO33" s="198">
        <v>0.373278</v>
      </c>
      <c r="FP33" s="198">
        <v>5.3000000000000001E-5</v>
      </c>
      <c r="FQ33" s="198">
        <v>1.1409309999999999</v>
      </c>
      <c r="FR33" s="198">
        <v>7.9939999999999994E-3</v>
      </c>
      <c r="FS33" s="198">
        <v>5.5148700000000002</v>
      </c>
      <c r="FT33" s="198">
        <v>2.6116E-2</v>
      </c>
      <c r="FU33" s="198">
        <v>9.2397000000000007E-2</v>
      </c>
      <c r="FV33" s="198">
        <v>4.1399999999999998E-4</v>
      </c>
      <c r="FW33" s="198">
        <v>1.510608</v>
      </c>
      <c r="FX33" s="198">
        <v>4.8440000000000002E-3</v>
      </c>
      <c r="FY33" s="198">
        <v>5.125775</v>
      </c>
      <c r="FZ33" s="198">
        <v>4.7267999999999998E-2</v>
      </c>
      <c r="GA33" s="198"/>
      <c r="GB33" s="198"/>
      <c r="GC33" s="198"/>
      <c r="GD33" s="198"/>
      <c r="GE33" s="198"/>
      <c r="GF33" s="198"/>
      <c r="GG33" s="198">
        <v>1.9185000000000001E-2</v>
      </c>
      <c r="GH33" s="198">
        <v>2.1100000000000001E-4</v>
      </c>
      <c r="GI33" s="198">
        <v>27.025684999999999</v>
      </c>
      <c r="GJ33" s="198">
        <v>5.3391000000000001E-2</v>
      </c>
      <c r="GK33" s="198">
        <v>1.5643800000000001</v>
      </c>
      <c r="GL33" s="198">
        <v>1.9494000000000001E-2</v>
      </c>
      <c r="GM33" s="198">
        <v>41.993831</v>
      </c>
      <c r="GN33" s="198">
        <v>0.15973200000000001</v>
      </c>
      <c r="GO33" s="198">
        <v>514.30001400000003</v>
      </c>
      <c r="GP33" s="198">
        <v>2.4187599999999998</v>
      </c>
      <c r="GQ33" s="198">
        <v>153.07008999999999</v>
      </c>
      <c r="GR33" s="198">
        <v>1.4671289999999999</v>
      </c>
      <c r="GS33" s="198">
        <v>667.37010399999997</v>
      </c>
      <c r="GT33" s="198">
        <v>3.8858890000000001</v>
      </c>
      <c r="GU33" s="198">
        <v>0.22098300000000001</v>
      </c>
      <c r="GV33" s="198">
        <v>3.3479999999999998E-3</v>
      </c>
      <c r="GW33" s="198">
        <v>5.1534599999999999</v>
      </c>
      <c r="GX33" s="198">
        <v>0.13692099999999999</v>
      </c>
      <c r="GY33" s="198">
        <v>0.55654300000000001</v>
      </c>
      <c r="GZ33" s="198">
        <v>1.023E-3</v>
      </c>
      <c r="HA33" s="198">
        <v>9.5723000000000003E-2</v>
      </c>
      <c r="HB33" s="198">
        <v>1.9910000000000001E-3</v>
      </c>
      <c r="HC33" s="198">
        <v>6.0267090000000003</v>
      </c>
      <c r="HD33" s="198">
        <v>0.14328299999999999</v>
      </c>
      <c r="HE33" s="198">
        <v>882.06223399999999</v>
      </c>
      <c r="HF33" s="198">
        <v>0.89592000000000005</v>
      </c>
      <c r="HG33" s="198">
        <v>1.1590000000000001E-3</v>
      </c>
      <c r="HH33" s="198">
        <v>3.0000000000000001E-6</v>
      </c>
      <c r="HI33" s="198">
        <v>2.1478000000000001E-2</v>
      </c>
      <c r="HJ33" s="198">
        <v>1.27E-4</v>
      </c>
      <c r="HK33" s="198">
        <v>882.08487100000002</v>
      </c>
      <c r="HL33" s="198">
        <v>0.89605000000000001</v>
      </c>
      <c r="HM33" s="198">
        <v>0.20527200000000001</v>
      </c>
      <c r="HN33" s="198">
        <v>4.8999999999999998E-5</v>
      </c>
      <c r="HO33" s="198">
        <v>0.20527200000000001</v>
      </c>
      <c r="HP33" s="198">
        <v>4.8999999999999998E-5</v>
      </c>
      <c r="HQ33" s="198">
        <v>4.171767</v>
      </c>
      <c r="HR33" s="198">
        <v>3.4326000000000002E-2</v>
      </c>
      <c r="HS33" s="198">
        <v>6.7480440000000002</v>
      </c>
      <c r="HT33" s="198">
        <v>9.0723999999999999E-2</v>
      </c>
      <c r="HU33" s="198">
        <v>10.963501000000001</v>
      </c>
      <c r="HV33" s="198">
        <v>0.12393700000000001</v>
      </c>
      <c r="HW33" s="198">
        <v>21.883312</v>
      </c>
      <c r="HX33" s="198">
        <v>0.24898700000000001</v>
      </c>
      <c r="HY33" s="198"/>
      <c r="HZ33" s="198"/>
      <c r="IA33" s="198">
        <v>2.4784E-2</v>
      </c>
      <c r="IB33" s="198">
        <v>7.6049999999999998E-3</v>
      </c>
      <c r="IC33" s="198">
        <v>2.4784E-2</v>
      </c>
      <c r="ID33" s="198">
        <v>7.6049999999999998E-3</v>
      </c>
      <c r="IE33" s="198">
        <v>7304.213761</v>
      </c>
      <c r="IF33" s="198">
        <v>42.164096999999998</v>
      </c>
    </row>
    <row r="34" spans="1:240" ht="17.399999999999999" customHeight="1" x14ac:dyDescent="0.25">
      <c r="A34" s="199" t="s">
        <v>160</v>
      </c>
      <c r="B34" s="200" t="s">
        <v>1317</v>
      </c>
      <c r="C34" s="201">
        <v>3.3283E-2</v>
      </c>
      <c r="D34" s="201">
        <v>1.11E-4</v>
      </c>
      <c r="E34" s="201"/>
      <c r="F34" s="201"/>
      <c r="G34" s="201">
        <v>16.360852000000001</v>
      </c>
      <c r="H34" s="201">
        <v>2.3583850000000002</v>
      </c>
      <c r="I34" s="201">
        <v>48.892603999999999</v>
      </c>
      <c r="J34" s="201">
        <v>8.4539840000000002</v>
      </c>
      <c r="K34" s="201">
        <v>5.1139999999999996E-3</v>
      </c>
      <c r="L34" s="201">
        <v>1.9999999999999999E-6</v>
      </c>
      <c r="M34" s="201">
        <v>65.291853000000003</v>
      </c>
      <c r="N34" s="201">
        <v>10.812481999999999</v>
      </c>
      <c r="O34" s="201">
        <v>0.65138200000000002</v>
      </c>
      <c r="P34" s="201">
        <v>1.1823999999999999E-2</v>
      </c>
      <c r="Q34" s="201">
        <v>1.9565509999999999</v>
      </c>
      <c r="R34" s="201">
        <v>0.210726</v>
      </c>
      <c r="S34" s="201">
        <v>2.0212620000000001</v>
      </c>
      <c r="T34" s="201">
        <v>0.36096</v>
      </c>
      <c r="U34" s="201">
        <v>5.7445820000000003</v>
      </c>
      <c r="V34" s="201">
        <v>0.196325</v>
      </c>
      <c r="W34" s="201">
        <v>4.8349999999999999E-3</v>
      </c>
      <c r="X34" s="201">
        <v>2.0000000000000001E-4</v>
      </c>
      <c r="Y34" s="201">
        <v>30.008599</v>
      </c>
      <c r="Z34" s="201">
        <v>3.6095130000000002</v>
      </c>
      <c r="AA34" s="201">
        <v>0.26647799999999999</v>
      </c>
      <c r="AB34" s="201">
        <v>3.5980000000000001E-3</v>
      </c>
      <c r="AC34" s="201">
        <v>3.9379999999999997E-3</v>
      </c>
      <c r="AD34" s="201">
        <v>4.4999999999999999E-4</v>
      </c>
      <c r="AE34" s="201"/>
      <c r="AF34" s="201"/>
      <c r="AG34" s="201">
        <v>40.657626999999998</v>
      </c>
      <c r="AH34" s="201">
        <v>4.3935959999999996</v>
      </c>
      <c r="AI34" s="201">
        <v>1082.0386570000001</v>
      </c>
      <c r="AJ34" s="201">
        <v>277.45932099999999</v>
      </c>
      <c r="AK34" s="201">
        <v>1082.0386570000001</v>
      </c>
      <c r="AL34" s="201">
        <v>277.45932099999999</v>
      </c>
      <c r="AM34" s="201">
        <v>189.81416100000001</v>
      </c>
      <c r="AN34" s="201">
        <v>9.4803909999999991</v>
      </c>
      <c r="AO34" s="201">
        <v>5.1620540000000004</v>
      </c>
      <c r="AP34" s="201">
        <v>0.59127300000000005</v>
      </c>
      <c r="AQ34" s="201">
        <v>101.27441399999999</v>
      </c>
      <c r="AR34" s="201">
        <v>4.5586820000000001</v>
      </c>
      <c r="AS34" s="201">
        <v>112.880639</v>
      </c>
      <c r="AT34" s="201">
        <v>11.698116000000001</v>
      </c>
      <c r="AU34" s="201">
        <v>7.5314959999999997</v>
      </c>
      <c r="AV34" s="201">
        <v>1.0173639999999999</v>
      </c>
      <c r="AW34" s="201">
        <v>102.250637</v>
      </c>
      <c r="AX34" s="201">
        <v>8.0006989999999991</v>
      </c>
      <c r="AY34" s="201">
        <v>2.4212189999999998</v>
      </c>
      <c r="AZ34" s="201">
        <v>0.43314999999999998</v>
      </c>
      <c r="BA34" s="201">
        <v>49.433588999999998</v>
      </c>
      <c r="BB34" s="201">
        <v>10.598633</v>
      </c>
      <c r="BC34" s="201">
        <v>0.34114</v>
      </c>
      <c r="BD34" s="201">
        <v>1.3599E-2</v>
      </c>
      <c r="BE34" s="201">
        <v>571.10934899999995</v>
      </c>
      <c r="BF34" s="201">
        <v>46.391907000000003</v>
      </c>
      <c r="BG34" s="201">
        <v>1.334999</v>
      </c>
      <c r="BH34" s="201">
        <v>0.52293999999999996</v>
      </c>
      <c r="BI34" s="201">
        <v>10.237503999999999</v>
      </c>
      <c r="BJ34" s="201">
        <v>1.6090009999999999</v>
      </c>
      <c r="BK34" s="201">
        <v>121.798845</v>
      </c>
      <c r="BL34" s="201">
        <v>36.053908999999997</v>
      </c>
      <c r="BM34" s="201">
        <v>133.37134800000001</v>
      </c>
      <c r="BN34" s="201">
        <v>38.185850000000002</v>
      </c>
      <c r="BO34" s="201">
        <v>12.544563999999999</v>
      </c>
      <c r="BP34" s="201">
        <v>3.4859629999999999</v>
      </c>
      <c r="BQ34" s="201">
        <v>304.21066200000001</v>
      </c>
      <c r="BR34" s="201">
        <v>55.189104999999998</v>
      </c>
      <c r="BS34" s="201">
        <v>23.565268</v>
      </c>
      <c r="BT34" s="201">
        <v>0.180894</v>
      </c>
      <c r="BU34" s="201">
        <v>0.60524999999999995</v>
      </c>
      <c r="BV34" s="201">
        <v>0.12</v>
      </c>
      <c r="BW34" s="201">
        <v>14.693457</v>
      </c>
      <c r="BX34" s="201">
        <v>1.0904339999999999</v>
      </c>
      <c r="BY34" s="201">
        <v>48.986702000000001</v>
      </c>
      <c r="BZ34" s="201">
        <v>2.203303</v>
      </c>
      <c r="CA34" s="201">
        <v>13.905549000000001</v>
      </c>
      <c r="CB34" s="201">
        <v>1.659775</v>
      </c>
      <c r="CC34" s="201">
        <v>0.64429800000000004</v>
      </c>
      <c r="CD34" s="201">
        <v>5.3922999999999999E-2</v>
      </c>
      <c r="CE34" s="201"/>
      <c r="CF34" s="201"/>
      <c r="CG34" s="201">
        <v>0.46142699999999998</v>
      </c>
      <c r="CH34" s="201">
        <v>4.7460000000000002E-3</v>
      </c>
      <c r="CI34" s="201">
        <v>67.054241000000005</v>
      </c>
      <c r="CJ34" s="201">
        <v>9.2464099999999991</v>
      </c>
      <c r="CK34" s="201">
        <v>486.67141800000002</v>
      </c>
      <c r="CL34" s="201">
        <v>73.234553000000005</v>
      </c>
      <c r="CM34" s="201">
        <v>106.94381199999999</v>
      </c>
      <c r="CN34" s="201">
        <v>10.072222</v>
      </c>
      <c r="CO34" s="201">
        <v>115.201728</v>
      </c>
      <c r="CP34" s="201">
        <v>7.3233110000000003</v>
      </c>
      <c r="CQ34" s="201">
        <v>222.14554000000001</v>
      </c>
      <c r="CR34" s="201">
        <v>17.395533</v>
      </c>
      <c r="CS34" s="201"/>
      <c r="CT34" s="201"/>
      <c r="CU34" s="201">
        <v>0.312085</v>
      </c>
      <c r="CV34" s="201">
        <v>1.879E-3</v>
      </c>
      <c r="CW34" s="201"/>
      <c r="CX34" s="201"/>
      <c r="CY34" s="201">
        <v>0.312085</v>
      </c>
      <c r="CZ34" s="201">
        <v>1.879E-3</v>
      </c>
      <c r="DA34" s="201">
        <v>81.941843000000006</v>
      </c>
      <c r="DB34" s="201">
        <v>24.887664999999998</v>
      </c>
      <c r="DC34" s="201">
        <v>2.5346760000000002</v>
      </c>
      <c r="DD34" s="201">
        <v>9.2380000000000004E-2</v>
      </c>
      <c r="DE34" s="201">
        <v>5.7118000000000002E-2</v>
      </c>
      <c r="DF34" s="201">
        <v>2.3809999999999999E-3</v>
      </c>
      <c r="DG34" s="201">
        <v>84.533636999999999</v>
      </c>
      <c r="DH34" s="201">
        <v>24.982426</v>
      </c>
      <c r="DI34" s="201">
        <v>9.6019999999999994E-3</v>
      </c>
      <c r="DJ34" s="201">
        <v>1.8000000000000001E-4</v>
      </c>
      <c r="DK34" s="201">
        <v>28.793928000000001</v>
      </c>
      <c r="DL34" s="201">
        <v>6.9593509999999998</v>
      </c>
      <c r="DM34" s="201">
        <v>2.0634100000000002</v>
      </c>
      <c r="DN34" s="201">
        <v>4.8814000000000003E-2</v>
      </c>
      <c r="DO34" s="201">
        <v>30.86694</v>
      </c>
      <c r="DP34" s="201">
        <v>7.0083450000000003</v>
      </c>
      <c r="DQ34" s="201"/>
      <c r="DR34" s="201"/>
      <c r="DS34" s="201"/>
      <c r="DT34" s="201"/>
      <c r="DU34" s="201">
        <v>6.5323999999999993E-2</v>
      </c>
      <c r="DV34" s="201">
        <v>2.0479999999999999E-3</v>
      </c>
      <c r="DW34" s="201"/>
      <c r="DX34" s="201"/>
      <c r="DY34" s="201">
        <v>0.17844199999999999</v>
      </c>
      <c r="DZ34" s="201">
        <v>1.4031999999999999E-2</v>
      </c>
      <c r="EA34" s="201">
        <v>4.3639999999999998E-3</v>
      </c>
      <c r="EB34" s="201">
        <v>5.6700000000000001E-4</v>
      </c>
      <c r="EC34" s="201">
        <v>4.6348750000000001</v>
      </c>
      <c r="ED34" s="201">
        <v>0.311334</v>
      </c>
      <c r="EE34" s="201">
        <v>3.5142E-2</v>
      </c>
      <c r="EF34" s="201">
        <v>2.954E-3</v>
      </c>
      <c r="EG34" s="201">
        <v>6.2100000000000002E-4</v>
      </c>
      <c r="EH34" s="201">
        <v>3.4999999999999997E-5</v>
      </c>
      <c r="EI34" s="201">
        <v>2.2053E-2</v>
      </c>
      <c r="EJ34" s="201">
        <v>4.6740000000000002E-3</v>
      </c>
      <c r="EK34" s="201">
        <v>0.19536400000000001</v>
      </c>
      <c r="EL34" s="201">
        <v>3.2759999999999998E-3</v>
      </c>
      <c r="EM34" s="201">
        <v>7.4642299999999997</v>
      </c>
      <c r="EN34" s="201">
        <v>7.1333999999999995E-2</v>
      </c>
      <c r="EO34" s="201">
        <v>5.7276220000000002</v>
      </c>
      <c r="EP34" s="201">
        <v>6.3218999999999997E-2</v>
      </c>
      <c r="EQ34" s="201">
        <v>0.22706200000000001</v>
      </c>
      <c r="ER34" s="201">
        <v>2.0036000000000002E-2</v>
      </c>
      <c r="ES34" s="201">
        <v>18.555098999999998</v>
      </c>
      <c r="ET34" s="201">
        <v>0.49350899999999998</v>
      </c>
      <c r="EU34" s="201">
        <v>2.2254679999999998</v>
      </c>
      <c r="EV34" s="201">
        <v>2.6315000000000002E-2</v>
      </c>
      <c r="EW34" s="201">
        <v>0.33273000000000003</v>
      </c>
      <c r="EX34" s="201">
        <v>6.7349999999999997E-3</v>
      </c>
      <c r="EY34" s="201"/>
      <c r="EZ34" s="201"/>
      <c r="FA34" s="201">
        <v>1.0501999999999999E-2</v>
      </c>
      <c r="FB34" s="201">
        <v>6.9999999999999999E-4</v>
      </c>
      <c r="FC34" s="201">
        <v>2.5687000000000002</v>
      </c>
      <c r="FD34" s="201">
        <v>3.3750000000000002E-2</v>
      </c>
      <c r="FE34" s="201">
        <v>4.5914409999999997</v>
      </c>
      <c r="FF34" s="201">
        <v>0.90223900000000001</v>
      </c>
      <c r="FG34" s="201">
        <v>0.58545499999999995</v>
      </c>
      <c r="FH34" s="201">
        <v>5.475E-2</v>
      </c>
      <c r="FI34" s="201">
        <v>13.07705</v>
      </c>
      <c r="FJ34" s="201">
        <v>6.9972690000000002</v>
      </c>
      <c r="FK34" s="201">
        <v>18.253945999999999</v>
      </c>
      <c r="FL34" s="201">
        <v>7.9542580000000003</v>
      </c>
      <c r="FM34" s="201">
        <v>53.839511999999999</v>
      </c>
      <c r="FN34" s="201">
        <v>3.8440000000000002E-3</v>
      </c>
      <c r="FO34" s="201">
        <v>53.839511999999999</v>
      </c>
      <c r="FP34" s="201">
        <v>3.8440000000000002E-3</v>
      </c>
      <c r="FQ34" s="201">
        <v>15.617440999999999</v>
      </c>
      <c r="FR34" s="201">
        <v>4.1346780000000001</v>
      </c>
      <c r="FS34" s="201">
        <v>69.987829000000005</v>
      </c>
      <c r="FT34" s="201">
        <v>7.9272229999999997</v>
      </c>
      <c r="FU34" s="201">
        <v>585.28393600000004</v>
      </c>
      <c r="FV34" s="201">
        <v>16.460325000000001</v>
      </c>
      <c r="FW34" s="201">
        <v>2.0721470000000002</v>
      </c>
      <c r="FX34" s="201">
        <v>1.5611E-2</v>
      </c>
      <c r="FY34" s="201">
        <v>14.808795999999999</v>
      </c>
      <c r="FZ34" s="201">
        <v>1.1806920000000001</v>
      </c>
      <c r="GA34" s="201">
        <v>1.2503999999999999E-2</v>
      </c>
      <c r="GB34" s="201">
        <v>3.0899999999999999E-3</v>
      </c>
      <c r="GC34" s="201">
        <v>1.493247</v>
      </c>
      <c r="GD34" s="201">
        <v>9.7378999999999993E-2</v>
      </c>
      <c r="GE34" s="201">
        <v>9.0769739999999999</v>
      </c>
      <c r="GF34" s="201">
        <v>7.8993999999999995E-2</v>
      </c>
      <c r="GG34" s="201">
        <v>4.1179E-2</v>
      </c>
      <c r="GH34" s="201">
        <v>1.2632000000000001E-2</v>
      </c>
      <c r="GI34" s="201">
        <v>7.6269210000000003</v>
      </c>
      <c r="GJ34" s="201">
        <v>0.150004</v>
      </c>
      <c r="GK34" s="201">
        <v>41.590767</v>
      </c>
      <c r="GL34" s="201">
        <v>4.2433079999999999</v>
      </c>
      <c r="GM34" s="201">
        <v>747.61174100000005</v>
      </c>
      <c r="GN34" s="201">
        <v>34.303936</v>
      </c>
      <c r="GO34" s="201">
        <v>741.24384099999997</v>
      </c>
      <c r="GP34" s="201">
        <v>9.3984909999999999</v>
      </c>
      <c r="GQ34" s="201">
        <v>986.87605399999995</v>
      </c>
      <c r="GR34" s="201">
        <v>34.853504999999998</v>
      </c>
      <c r="GS34" s="201">
        <v>1728.119895</v>
      </c>
      <c r="GT34" s="201">
        <v>44.251995999999998</v>
      </c>
      <c r="GU34" s="201">
        <v>5.8788689999999999</v>
      </c>
      <c r="GV34" s="201">
        <v>0.84673500000000002</v>
      </c>
      <c r="GW34" s="201">
        <v>54.219797999999997</v>
      </c>
      <c r="GX34" s="201">
        <v>3.0157430000000001</v>
      </c>
      <c r="GY34" s="201">
        <v>4.9931729999999996</v>
      </c>
      <c r="GZ34" s="201">
        <v>6.4939999999999998E-3</v>
      </c>
      <c r="HA34" s="201">
        <v>103.094307</v>
      </c>
      <c r="HB34" s="201">
        <v>3.41804</v>
      </c>
      <c r="HC34" s="201">
        <v>168.18614700000001</v>
      </c>
      <c r="HD34" s="201">
        <v>7.2870119999999998</v>
      </c>
      <c r="HE34" s="201">
        <v>188.43742</v>
      </c>
      <c r="HF34" s="201">
        <v>0.91778099999999996</v>
      </c>
      <c r="HG34" s="201">
        <v>0.32917299999999999</v>
      </c>
      <c r="HH34" s="201">
        <v>1.3147000000000001E-2</v>
      </c>
      <c r="HI34" s="201">
        <v>1.2631540000000001</v>
      </c>
      <c r="HJ34" s="201">
        <v>2.0289999999999999E-2</v>
      </c>
      <c r="HK34" s="201">
        <v>190.02974699999999</v>
      </c>
      <c r="HL34" s="201">
        <v>0.95121800000000001</v>
      </c>
      <c r="HM34" s="201"/>
      <c r="HN34" s="201"/>
      <c r="HO34" s="201"/>
      <c r="HP34" s="201"/>
      <c r="HQ34" s="201">
        <v>1150.3338590000001</v>
      </c>
      <c r="HR34" s="201">
        <v>216.116433</v>
      </c>
      <c r="HS34" s="201">
        <v>1.8680669999999999</v>
      </c>
      <c r="HT34" s="201">
        <v>5.8953999999999999E-2</v>
      </c>
      <c r="HU34" s="201">
        <v>6.7251779999999997</v>
      </c>
      <c r="HV34" s="201">
        <v>0.147481</v>
      </c>
      <c r="HW34" s="201">
        <v>1158.9271040000001</v>
      </c>
      <c r="HX34" s="201">
        <v>216.322868</v>
      </c>
      <c r="HY34" s="201">
        <v>0.32545499999999999</v>
      </c>
      <c r="HZ34" s="201">
        <v>1.4100000000000001E-4</v>
      </c>
      <c r="IA34" s="201">
        <v>2.90157</v>
      </c>
      <c r="IB34" s="201">
        <v>0.11272</v>
      </c>
      <c r="IC34" s="201">
        <v>3.2270249999999998</v>
      </c>
      <c r="ID34" s="201">
        <v>0.112861</v>
      </c>
      <c r="IE34" s="201">
        <v>6806.3173699999998</v>
      </c>
      <c r="IF34" s="201">
        <v>811.58114399999999</v>
      </c>
    </row>
    <row r="35" spans="1:240" ht="17.399999999999999" customHeight="1" x14ac:dyDescent="0.25">
      <c r="A35" s="196" t="s">
        <v>49</v>
      </c>
      <c r="B35" s="197" t="s">
        <v>1345</v>
      </c>
      <c r="C35" s="198">
        <v>0.399947</v>
      </c>
      <c r="D35" s="198">
        <v>1.222E-3</v>
      </c>
      <c r="E35" s="198">
        <v>49.584761999999998</v>
      </c>
      <c r="F35" s="198">
        <v>1.295914</v>
      </c>
      <c r="G35" s="198">
        <v>0.28151199999999998</v>
      </c>
      <c r="H35" s="198">
        <v>2.1649999999999998E-3</v>
      </c>
      <c r="I35" s="198">
        <v>17.23443</v>
      </c>
      <c r="J35" s="198">
        <v>1.200496</v>
      </c>
      <c r="K35" s="198">
        <v>0.32178899999999999</v>
      </c>
      <c r="L35" s="198">
        <v>2.8499999999999999E-4</v>
      </c>
      <c r="M35" s="198">
        <v>67.82244</v>
      </c>
      <c r="N35" s="198">
        <v>2.5000819999999999</v>
      </c>
      <c r="O35" s="198">
        <v>4.3100000000000001E-4</v>
      </c>
      <c r="P35" s="198">
        <v>3.8000000000000002E-5</v>
      </c>
      <c r="Q35" s="198">
        <v>46.897488000000003</v>
      </c>
      <c r="R35" s="198">
        <v>13.096949</v>
      </c>
      <c r="S35" s="198">
        <v>0.51753199999999999</v>
      </c>
      <c r="T35" s="198">
        <v>2.4514000000000001E-2</v>
      </c>
      <c r="U35" s="198">
        <v>101.31211500000001</v>
      </c>
      <c r="V35" s="198">
        <v>2.9764080000000002</v>
      </c>
      <c r="W35" s="198">
        <v>1.9670989999999999</v>
      </c>
      <c r="X35" s="198">
        <v>0.32762000000000002</v>
      </c>
      <c r="Y35" s="198">
        <v>0.28295700000000001</v>
      </c>
      <c r="Z35" s="198">
        <v>5.0008999999999998E-2</v>
      </c>
      <c r="AA35" s="198">
        <v>3.6148690000000001</v>
      </c>
      <c r="AB35" s="198">
        <v>1.086999</v>
      </c>
      <c r="AC35" s="198">
        <v>1.7381000000000001E-2</v>
      </c>
      <c r="AD35" s="198">
        <v>7.5000000000000002E-4</v>
      </c>
      <c r="AE35" s="198"/>
      <c r="AF35" s="198"/>
      <c r="AG35" s="198">
        <v>154.609872</v>
      </c>
      <c r="AH35" s="198">
        <v>17.563286999999999</v>
      </c>
      <c r="AI35" s="198">
        <v>14.522550000000001</v>
      </c>
      <c r="AJ35" s="198">
        <v>1.9943709999999999</v>
      </c>
      <c r="AK35" s="198">
        <v>14.522550000000001</v>
      </c>
      <c r="AL35" s="198">
        <v>1.9943709999999999</v>
      </c>
      <c r="AM35" s="198">
        <v>1.8100000000000001E-4</v>
      </c>
      <c r="AN35" s="198">
        <v>1.1770000000000001E-3</v>
      </c>
      <c r="AO35" s="198">
        <v>7.7186570000000003</v>
      </c>
      <c r="AP35" s="198">
        <v>0.37649500000000002</v>
      </c>
      <c r="AQ35" s="198">
        <v>2.0019100000000001</v>
      </c>
      <c r="AR35" s="198">
        <v>7.6973E-2</v>
      </c>
      <c r="AS35" s="198">
        <v>14.257899999999999</v>
      </c>
      <c r="AT35" s="198">
        <v>0.864205</v>
      </c>
      <c r="AU35" s="198">
        <v>74.724709000000004</v>
      </c>
      <c r="AV35" s="198">
        <v>6.8571739999999997</v>
      </c>
      <c r="AW35" s="198">
        <v>26.648826</v>
      </c>
      <c r="AX35" s="198">
        <v>0.70028100000000004</v>
      </c>
      <c r="AY35" s="198">
        <v>4.0737079999999999</v>
      </c>
      <c r="AZ35" s="198">
        <v>0.42731999999999998</v>
      </c>
      <c r="BA35" s="198">
        <v>4.9070939999999998</v>
      </c>
      <c r="BB35" s="198">
        <v>0.218503</v>
      </c>
      <c r="BC35" s="198">
        <v>5.1450000000000003E-3</v>
      </c>
      <c r="BD35" s="198">
        <v>2.0999999999999999E-5</v>
      </c>
      <c r="BE35" s="198">
        <v>134.33813000000001</v>
      </c>
      <c r="BF35" s="198">
        <v>9.5221490000000006</v>
      </c>
      <c r="BG35" s="198">
        <v>0.68129600000000001</v>
      </c>
      <c r="BH35" s="198">
        <v>0.267125</v>
      </c>
      <c r="BI35" s="198">
        <v>1.5999999999999999E-5</v>
      </c>
      <c r="BJ35" s="198">
        <v>9.9999999999999995E-7</v>
      </c>
      <c r="BK35" s="198">
        <v>3.0905550000000002</v>
      </c>
      <c r="BL35" s="198">
        <v>8.7234000000000006E-2</v>
      </c>
      <c r="BM35" s="198">
        <v>3.7718669999999999</v>
      </c>
      <c r="BN35" s="198">
        <v>0.35436000000000001</v>
      </c>
      <c r="BO35" s="198">
        <v>13.473397</v>
      </c>
      <c r="BP35" s="198">
        <v>0.37803100000000001</v>
      </c>
      <c r="BQ35" s="198">
        <v>5.2979560000000001</v>
      </c>
      <c r="BR35" s="198">
        <v>0.46600399999999997</v>
      </c>
      <c r="BS35" s="198">
        <v>389.59923199999997</v>
      </c>
      <c r="BT35" s="198">
        <v>0.68698999999999999</v>
      </c>
      <c r="BU35" s="198">
        <v>0.84495100000000001</v>
      </c>
      <c r="BV35" s="198">
        <v>2.264E-2</v>
      </c>
      <c r="BW35" s="198">
        <v>3.9563449999999998</v>
      </c>
      <c r="BX35" s="198">
        <v>9.69E-2</v>
      </c>
      <c r="BY35" s="198">
        <v>45.460017999999998</v>
      </c>
      <c r="BZ35" s="198">
        <v>0.76497300000000001</v>
      </c>
      <c r="CA35" s="198">
        <v>33.547908</v>
      </c>
      <c r="CB35" s="198">
        <v>0.58055900000000005</v>
      </c>
      <c r="CC35" s="198">
        <v>1.4258439999999999</v>
      </c>
      <c r="CD35" s="198">
        <v>8.1517000000000006E-2</v>
      </c>
      <c r="CE35" s="198">
        <v>0.70822499999999999</v>
      </c>
      <c r="CF35" s="198">
        <v>2.457E-3</v>
      </c>
      <c r="CG35" s="198">
        <v>4.3562999999999998E-2</v>
      </c>
      <c r="CH35" s="198">
        <v>6.1500000000000001E-3</v>
      </c>
      <c r="CI35" s="198">
        <v>88.451913000000005</v>
      </c>
      <c r="CJ35" s="198">
        <v>1.2850729999999999</v>
      </c>
      <c r="CK35" s="198">
        <v>582.80935199999999</v>
      </c>
      <c r="CL35" s="198">
        <v>4.3712939999999998</v>
      </c>
      <c r="CM35" s="198">
        <v>34.650880000000001</v>
      </c>
      <c r="CN35" s="198">
        <v>0.50684899999999999</v>
      </c>
      <c r="CO35" s="198">
        <v>25.735790999999999</v>
      </c>
      <c r="CP35" s="198">
        <v>1.196037</v>
      </c>
      <c r="CQ35" s="198">
        <v>60.386671</v>
      </c>
      <c r="CR35" s="198">
        <v>1.7028859999999999</v>
      </c>
      <c r="CS35" s="198"/>
      <c r="CT35" s="198"/>
      <c r="CU35" s="198">
        <v>1.441073</v>
      </c>
      <c r="CV35" s="198">
        <v>4.5510000000000004E-3</v>
      </c>
      <c r="CW35" s="198"/>
      <c r="CX35" s="198"/>
      <c r="CY35" s="198">
        <v>1.441073</v>
      </c>
      <c r="CZ35" s="198">
        <v>4.5510000000000004E-3</v>
      </c>
      <c r="DA35" s="198">
        <v>32.666939999999997</v>
      </c>
      <c r="DB35" s="198">
        <v>13.572619</v>
      </c>
      <c r="DC35" s="198">
        <v>3.0578210000000001</v>
      </c>
      <c r="DD35" s="198">
        <v>3.4352000000000001E-2</v>
      </c>
      <c r="DE35" s="198">
        <v>5.7650000000000002E-3</v>
      </c>
      <c r="DF35" s="198">
        <v>3.1999999999999999E-5</v>
      </c>
      <c r="DG35" s="198">
        <v>35.730525999999998</v>
      </c>
      <c r="DH35" s="198">
        <v>13.607003000000001</v>
      </c>
      <c r="DI35" s="198">
        <v>8.0558779999999999</v>
      </c>
      <c r="DJ35" s="198">
        <v>2.8722989999999999</v>
      </c>
      <c r="DK35" s="198">
        <v>12.6716</v>
      </c>
      <c r="DL35" s="198">
        <v>3.3239649999999998</v>
      </c>
      <c r="DM35" s="198">
        <v>1.0094350000000001</v>
      </c>
      <c r="DN35" s="198">
        <v>7.9469999999999992E-3</v>
      </c>
      <c r="DO35" s="198">
        <v>21.736913000000001</v>
      </c>
      <c r="DP35" s="198">
        <v>6.2042109999999999</v>
      </c>
      <c r="DQ35" s="198"/>
      <c r="DR35" s="198"/>
      <c r="DS35" s="198"/>
      <c r="DT35" s="198"/>
      <c r="DU35" s="198">
        <v>2.0722999999999998E-2</v>
      </c>
      <c r="DV35" s="198">
        <v>1.03E-4</v>
      </c>
      <c r="DW35" s="198"/>
      <c r="DX35" s="198"/>
      <c r="DY35" s="198">
        <v>8.2483000000000001E-2</v>
      </c>
      <c r="DZ35" s="198">
        <v>3.9500000000000001E-4</v>
      </c>
      <c r="EA35" s="198">
        <v>3.6166999999999998E-2</v>
      </c>
      <c r="EB35" s="198">
        <v>2.7099999999999997E-4</v>
      </c>
      <c r="EC35" s="198">
        <v>0.43208800000000003</v>
      </c>
      <c r="ED35" s="198">
        <v>1.8010000000000001E-3</v>
      </c>
      <c r="EE35" s="198">
        <v>2.2873000000000001E-2</v>
      </c>
      <c r="EF35" s="198">
        <v>2.3800000000000002E-3</v>
      </c>
      <c r="EG35" s="198">
        <v>2.6005E-2</v>
      </c>
      <c r="EH35" s="198">
        <v>4.8000000000000001E-5</v>
      </c>
      <c r="EI35" s="198">
        <v>0.76958400000000005</v>
      </c>
      <c r="EJ35" s="198">
        <v>4.2929999999999999E-3</v>
      </c>
      <c r="EK35" s="198">
        <v>9.7730000000000004E-3</v>
      </c>
      <c r="EL35" s="198">
        <v>5.0000000000000002E-5</v>
      </c>
      <c r="EM35" s="198">
        <v>0.75984700000000005</v>
      </c>
      <c r="EN35" s="198">
        <v>8.8500000000000004E-4</v>
      </c>
      <c r="EO35" s="198">
        <v>4.2541510000000002</v>
      </c>
      <c r="EP35" s="198">
        <v>3.545E-3</v>
      </c>
      <c r="EQ35" s="198">
        <v>0.42470999999999998</v>
      </c>
      <c r="ER35" s="198">
        <v>3.4290000000000002E-3</v>
      </c>
      <c r="ES35" s="198">
        <v>6.8384039999999997</v>
      </c>
      <c r="ET35" s="198">
        <v>1.72E-2</v>
      </c>
      <c r="EU35" s="198">
        <v>1.7384109999999999</v>
      </c>
      <c r="EV35" s="198">
        <v>7.5339999999999999E-3</v>
      </c>
      <c r="EW35" s="198">
        <v>2.2505000000000001E-2</v>
      </c>
      <c r="EX35" s="198">
        <v>6.1200000000000002E-4</v>
      </c>
      <c r="EY35" s="198">
        <v>1.3225000000000001E-2</v>
      </c>
      <c r="EZ35" s="198">
        <v>3.1000000000000001E-5</v>
      </c>
      <c r="FA35" s="198">
        <v>1.5316E-2</v>
      </c>
      <c r="FB35" s="198">
        <v>1.8E-5</v>
      </c>
      <c r="FC35" s="198">
        <v>1.7894570000000001</v>
      </c>
      <c r="FD35" s="198">
        <v>8.1949999999999992E-3</v>
      </c>
      <c r="FE35" s="198">
        <v>3.1659760000000001</v>
      </c>
      <c r="FF35" s="198">
        <v>2.6904000000000001E-2</v>
      </c>
      <c r="FG35" s="198">
        <v>2.735417</v>
      </c>
      <c r="FH35" s="198">
        <v>1.5417E-2</v>
      </c>
      <c r="FI35" s="198">
        <v>1.1449240000000001</v>
      </c>
      <c r="FJ35" s="198">
        <v>1.2855999999999999E-2</v>
      </c>
      <c r="FK35" s="198">
        <v>7.0463170000000002</v>
      </c>
      <c r="FL35" s="198">
        <v>5.5176999999999997E-2</v>
      </c>
      <c r="FM35" s="198">
        <v>20.361442</v>
      </c>
      <c r="FN35" s="198">
        <v>2.72E-4</v>
      </c>
      <c r="FO35" s="198">
        <v>20.361442</v>
      </c>
      <c r="FP35" s="198">
        <v>2.72E-4</v>
      </c>
      <c r="FQ35" s="198">
        <v>1.4854810000000001</v>
      </c>
      <c r="FR35" s="198">
        <v>4.1017999999999999E-2</v>
      </c>
      <c r="FS35" s="198">
        <v>50.838628999999997</v>
      </c>
      <c r="FT35" s="198">
        <v>0.89013900000000001</v>
      </c>
      <c r="FU35" s="198">
        <v>6.0096379999999998</v>
      </c>
      <c r="FV35" s="198">
        <v>4.8000000000000001E-2</v>
      </c>
      <c r="FW35" s="198">
        <v>2.7736719999999999</v>
      </c>
      <c r="FX35" s="198">
        <v>1.5051999999999999E-2</v>
      </c>
      <c r="FY35" s="198">
        <v>2.503682</v>
      </c>
      <c r="FZ35" s="198">
        <v>5.9741000000000002E-2</v>
      </c>
      <c r="GA35" s="198">
        <v>4.3790000000000001E-3</v>
      </c>
      <c r="GB35" s="198">
        <v>6.2000000000000003E-5</v>
      </c>
      <c r="GC35" s="198">
        <v>0.107844</v>
      </c>
      <c r="GD35" s="198">
        <v>2.0990000000000002E-3</v>
      </c>
      <c r="GE35" s="198">
        <v>1.409E-2</v>
      </c>
      <c r="GF35" s="198">
        <v>9.7999999999999997E-5</v>
      </c>
      <c r="GG35" s="198">
        <v>13.42806</v>
      </c>
      <c r="GH35" s="198">
        <v>5.9611999999999998E-2</v>
      </c>
      <c r="GI35" s="198">
        <v>16.609650999999999</v>
      </c>
      <c r="GJ35" s="198">
        <v>0.14930199999999999</v>
      </c>
      <c r="GK35" s="198">
        <v>9.7596349999999994</v>
      </c>
      <c r="GL35" s="198">
        <v>0.13605200000000001</v>
      </c>
      <c r="GM35" s="198">
        <v>103.534761</v>
      </c>
      <c r="GN35" s="198">
        <v>1.4011750000000001</v>
      </c>
      <c r="GO35" s="198">
        <v>703.63888199999997</v>
      </c>
      <c r="GP35" s="198">
        <v>5.1172800000000001</v>
      </c>
      <c r="GQ35" s="198">
        <v>245.36347699999999</v>
      </c>
      <c r="GR35" s="198">
        <v>0.84155500000000005</v>
      </c>
      <c r="GS35" s="198">
        <v>949.00235899999996</v>
      </c>
      <c r="GT35" s="198">
        <v>5.9588349999999997</v>
      </c>
      <c r="GU35" s="198">
        <v>12.223247000000001</v>
      </c>
      <c r="GV35" s="198">
        <v>7.9891000000000004E-2</v>
      </c>
      <c r="GW35" s="198">
        <v>3817.4691899999998</v>
      </c>
      <c r="GX35" s="198">
        <v>6.4441290000000002</v>
      </c>
      <c r="GY35" s="198">
        <v>100.64082999999999</v>
      </c>
      <c r="GZ35" s="198">
        <v>1.3218000000000001E-2</v>
      </c>
      <c r="HA35" s="198">
        <v>1.452583</v>
      </c>
      <c r="HB35" s="198">
        <v>1.6483999999999999E-2</v>
      </c>
      <c r="HC35" s="198">
        <v>3931.7858500000002</v>
      </c>
      <c r="HD35" s="198">
        <v>6.5537219999999996</v>
      </c>
      <c r="HE35" s="198">
        <v>295.65516300000002</v>
      </c>
      <c r="HF35" s="198">
        <v>0.32710600000000001</v>
      </c>
      <c r="HG35" s="198">
        <v>0.10713</v>
      </c>
      <c r="HH35" s="198">
        <v>6.0999999999999999E-5</v>
      </c>
      <c r="HI35" s="198">
        <v>0.14581</v>
      </c>
      <c r="HJ35" s="198">
        <v>2.6570000000000001E-3</v>
      </c>
      <c r="HK35" s="198">
        <v>295.90810299999998</v>
      </c>
      <c r="HL35" s="198">
        <v>0.32982400000000001</v>
      </c>
      <c r="HM35" s="198">
        <v>0.71304999999999996</v>
      </c>
      <c r="HN35" s="198">
        <v>1.5529999999999999E-3</v>
      </c>
      <c r="HO35" s="198">
        <v>0.71304999999999996</v>
      </c>
      <c r="HP35" s="198">
        <v>1.5529999999999999E-3</v>
      </c>
      <c r="HQ35" s="198">
        <v>63.130651</v>
      </c>
      <c r="HR35" s="198">
        <v>0.38403599999999999</v>
      </c>
      <c r="HS35" s="198">
        <v>33.611080999999999</v>
      </c>
      <c r="HT35" s="198">
        <v>0.18301899999999999</v>
      </c>
      <c r="HU35" s="198">
        <v>9.9661089999999994</v>
      </c>
      <c r="HV35" s="198">
        <v>0.37335099999999999</v>
      </c>
      <c r="HW35" s="198">
        <v>106.707841</v>
      </c>
      <c r="HX35" s="198">
        <v>0.94040599999999996</v>
      </c>
      <c r="HY35" s="198">
        <v>0.25350099999999998</v>
      </c>
      <c r="HZ35" s="198">
        <v>4.4299999999999998E-4</v>
      </c>
      <c r="IA35" s="198">
        <v>2.1267459999999998</v>
      </c>
      <c r="IB35" s="198">
        <v>0.31564500000000001</v>
      </c>
      <c r="IC35" s="198">
        <v>2.3802469999999998</v>
      </c>
      <c r="ID35" s="198">
        <v>0.31608799999999998</v>
      </c>
      <c r="IE35" s="198">
        <v>6503.2372249999999</v>
      </c>
      <c r="IF35" s="198">
        <v>73.406640999999993</v>
      </c>
    </row>
    <row r="36" spans="1:240" ht="17.399999999999999" customHeight="1" x14ac:dyDescent="0.25">
      <c r="A36" s="199" t="s">
        <v>71</v>
      </c>
      <c r="B36" s="200" t="s">
        <v>1353</v>
      </c>
      <c r="C36" s="201">
        <v>2.3930000000000002E-3</v>
      </c>
      <c r="D36" s="201">
        <v>1.2999999999999999E-4</v>
      </c>
      <c r="E36" s="201"/>
      <c r="F36" s="201"/>
      <c r="G36" s="201"/>
      <c r="H36" s="201"/>
      <c r="I36" s="201">
        <v>21.178557999999999</v>
      </c>
      <c r="J36" s="201">
        <v>1.9012020000000001</v>
      </c>
      <c r="K36" s="201">
        <v>0.20311199999999999</v>
      </c>
      <c r="L36" s="201">
        <v>9.9299999999999996E-3</v>
      </c>
      <c r="M36" s="201">
        <v>21.384063000000001</v>
      </c>
      <c r="N36" s="201">
        <v>1.911262</v>
      </c>
      <c r="O36" s="201">
        <v>0.17380300000000001</v>
      </c>
      <c r="P36" s="201">
        <v>1.0995E-2</v>
      </c>
      <c r="Q36" s="201">
        <v>23.859670000000001</v>
      </c>
      <c r="R36" s="201">
        <v>3.7290160000000001</v>
      </c>
      <c r="S36" s="201">
        <v>51.841760000000001</v>
      </c>
      <c r="T36" s="201">
        <v>1.684709</v>
      </c>
      <c r="U36" s="201">
        <v>6.9574809999999996</v>
      </c>
      <c r="V36" s="201">
        <v>0.235263</v>
      </c>
      <c r="W36" s="201"/>
      <c r="X36" s="201"/>
      <c r="Y36" s="201">
        <v>0.737923</v>
      </c>
      <c r="Z36" s="201">
        <v>7.9432000000000003E-2</v>
      </c>
      <c r="AA36" s="201">
        <v>6.7009860000000003</v>
      </c>
      <c r="AB36" s="201">
        <v>0.24948000000000001</v>
      </c>
      <c r="AC36" s="201">
        <v>0.10788300000000001</v>
      </c>
      <c r="AD36" s="201">
        <v>5.6039999999999996E-3</v>
      </c>
      <c r="AE36" s="201"/>
      <c r="AF36" s="201"/>
      <c r="AG36" s="201">
        <v>90.379506000000006</v>
      </c>
      <c r="AH36" s="201">
        <v>5.9944990000000002</v>
      </c>
      <c r="AI36" s="201">
        <v>0.95738000000000001</v>
      </c>
      <c r="AJ36" s="201">
        <v>2.2603999999999999E-2</v>
      </c>
      <c r="AK36" s="201">
        <v>0.95738000000000001</v>
      </c>
      <c r="AL36" s="201">
        <v>2.2603999999999999E-2</v>
      </c>
      <c r="AM36" s="201">
        <v>1.3190000000000001E-3</v>
      </c>
      <c r="AN36" s="201">
        <v>1.8E-5</v>
      </c>
      <c r="AO36" s="201">
        <v>6.2685000000000004</v>
      </c>
      <c r="AP36" s="201">
        <v>0.179373</v>
      </c>
      <c r="AQ36" s="201">
        <v>17.067017</v>
      </c>
      <c r="AR36" s="201">
        <v>0.578955</v>
      </c>
      <c r="AS36" s="201">
        <v>45.720689999999998</v>
      </c>
      <c r="AT36" s="201">
        <v>1.227209</v>
      </c>
      <c r="AU36" s="201">
        <v>3.1811090000000002</v>
      </c>
      <c r="AV36" s="201">
        <v>0.42863000000000001</v>
      </c>
      <c r="AW36" s="201">
        <v>10.135664</v>
      </c>
      <c r="AX36" s="201">
        <v>0.81532800000000005</v>
      </c>
      <c r="AY36" s="201">
        <v>0.16785600000000001</v>
      </c>
      <c r="AZ36" s="201">
        <v>2.0499E-2</v>
      </c>
      <c r="BA36" s="201">
        <v>5.8744269999999998</v>
      </c>
      <c r="BB36" s="201">
        <v>3.43594</v>
      </c>
      <c r="BC36" s="201">
        <v>1.567E-3</v>
      </c>
      <c r="BD36" s="201">
        <v>6.9999999999999999E-6</v>
      </c>
      <c r="BE36" s="201">
        <v>88.418149</v>
      </c>
      <c r="BF36" s="201">
        <v>6.6859590000000004</v>
      </c>
      <c r="BG36" s="201">
        <v>1.614903</v>
      </c>
      <c r="BH36" s="201">
        <v>0.39937600000000001</v>
      </c>
      <c r="BI36" s="201"/>
      <c r="BJ36" s="201"/>
      <c r="BK36" s="201">
        <v>9.3295000000000003E-2</v>
      </c>
      <c r="BL36" s="201">
        <v>7.0600000000000003E-3</v>
      </c>
      <c r="BM36" s="201">
        <v>1.7081980000000001</v>
      </c>
      <c r="BN36" s="201">
        <v>0.40643600000000002</v>
      </c>
      <c r="BO36" s="201">
        <v>4.3328860000000002</v>
      </c>
      <c r="BP36" s="201">
        <v>0.384077</v>
      </c>
      <c r="BQ36" s="201">
        <v>33.301023999999998</v>
      </c>
      <c r="BR36" s="201">
        <v>1.443943</v>
      </c>
      <c r="BS36" s="201">
        <v>43.219529999999999</v>
      </c>
      <c r="BT36" s="201">
        <v>4.938E-2</v>
      </c>
      <c r="BU36" s="201">
        <v>5.85412</v>
      </c>
      <c r="BV36" s="201">
        <v>0.27480399999999999</v>
      </c>
      <c r="BW36" s="201">
        <v>2.835906</v>
      </c>
      <c r="BX36" s="201">
        <v>0.17514199999999999</v>
      </c>
      <c r="BY36" s="201">
        <v>32.034528000000002</v>
      </c>
      <c r="BZ36" s="201">
        <v>0.654667</v>
      </c>
      <c r="CA36" s="201">
        <v>6.6279009999999996</v>
      </c>
      <c r="CB36" s="201">
        <v>0.36278500000000002</v>
      </c>
      <c r="CC36" s="201">
        <v>0.144791</v>
      </c>
      <c r="CD36" s="201">
        <v>2.3623000000000002E-2</v>
      </c>
      <c r="CE36" s="201"/>
      <c r="CF36" s="201"/>
      <c r="CG36" s="201"/>
      <c r="CH36" s="201"/>
      <c r="CI36" s="201">
        <v>8.1120809999999999</v>
      </c>
      <c r="CJ36" s="201">
        <v>0.68067699999999998</v>
      </c>
      <c r="CK36" s="201">
        <v>136.46276700000001</v>
      </c>
      <c r="CL36" s="201">
        <v>4.0490979999999999</v>
      </c>
      <c r="CM36" s="201">
        <v>73.869293999999996</v>
      </c>
      <c r="CN36" s="201">
        <v>1.078201</v>
      </c>
      <c r="CO36" s="201">
        <v>59.633025000000004</v>
      </c>
      <c r="CP36" s="201">
        <v>1.188998</v>
      </c>
      <c r="CQ36" s="201">
        <v>133.502319</v>
      </c>
      <c r="CR36" s="201">
        <v>2.2671990000000002</v>
      </c>
      <c r="CS36" s="201"/>
      <c r="CT36" s="201"/>
      <c r="CU36" s="201">
        <v>1.462407</v>
      </c>
      <c r="CV36" s="201">
        <v>5.169E-3</v>
      </c>
      <c r="CW36" s="201"/>
      <c r="CX36" s="201"/>
      <c r="CY36" s="201">
        <v>1.462407</v>
      </c>
      <c r="CZ36" s="201">
        <v>5.169E-3</v>
      </c>
      <c r="DA36" s="201">
        <v>0.57854899999999998</v>
      </c>
      <c r="DB36" s="201">
        <v>1.5528999999999999E-2</v>
      </c>
      <c r="DC36" s="201">
        <v>0.39098500000000003</v>
      </c>
      <c r="DD36" s="201">
        <v>3.4840000000000001E-3</v>
      </c>
      <c r="DE36" s="201">
        <v>1.755E-3</v>
      </c>
      <c r="DF36" s="201">
        <v>7.9999999999999996E-6</v>
      </c>
      <c r="DG36" s="201">
        <v>0.97128899999999996</v>
      </c>
      <c r="DH36" s="201">
        <v>1.9021E-2</v>
      </c>
      <c r="DI36" s="201"/>
      <c r="DJ36" s="201"/>
      <c r="DK36" s="201">
        <v>6.9873560000000001</v>
      </c>
      <c r="DL36" s="201">
        <v>0.18404300000000001</v>
      </c>
      <c r="DM36" s="201">
        <v>2.2397089999999999</v>
      </c>
      <c r="DN36" s="201">
        <v>6.4739999999999997E-3</v>
      </c>
      <c r="DO36" s="201">
        <v>9.2270649999999996</v>
      </c>
      <c r="DP36" s="201">
        <v>0.19051699999999999</v>
      </c>
      <c r="DQ36" s="201"/>
      <c r="DR36" s="201"/>
      <c r="DS36" s="201"/>
      <c r="DT36" s="201"/>
      <c r="DU36" s="201">
        <v>1.0983E-2</v>
      </c>
      <c r="DV36" s="201">
        <v>7.4999999999999993E-5</v>
      </c>
      <c r="DW36" s="201"/>
      <c r="DX36" s="201"/>
      <c r="DY36" s="201">
        <v>6.509E-3</v>
      </c>
      <c r="DZ36" s="201">
        <v>1.2E-5</v>
      </c>
      <c r="EA36" s="201">
        <v>8.0246999999999999E-2</v>
      </c>
      <c r="EB36" s="201">
        <v>1.02E-4</v>
      </c>
      <c r="EC36" s="201">
        <v>8.2802000000000001E-2</v>
      </c>
      <c r="ED36" s="201">
        <v>2.539E-3</v>
      </c>
      <c r="EE36" s="201">
        <v>4.6E-5</v>
      </c>
      <c r="EF36" s="201">
        <v>9.9999999999999995E-7</v>
      </c>
      <c r="EG36" s="201">
        <v>7.5901999999999997E-2</v>
      </c>
      <c r="EH36" s="201">
        <v>2.5500000000000002E-4</v>
      </c>
      <c r="EI36" s="201">
        <v>0.710808</v>
      </c>
      <c r="EJ36" s="201">
        <v>3.4949999999999998E-3</v>
      </c>
      <c r="EK36" s="201"/>
      <c r="EL36" s="201"/>
      <c r="EM36" s="201">
        <v>3.2777980000000002</v>
      </c>
      <c r="EN36" s="201">
        <v>2.8101000000000001E-2</v>
      </c>
      <c r="EO36" s="201">
        <v>6.8979739999999996</v>
      </c>
      <c r="EP36" s="201">
        <v>5.1018000000000001E-2</v>
      </c>
      <c r="EQ36" s="201">
        <v>3.9047290000000001</v>
      </c>
      <c r="ER36" s="201">
        <v>2.5647E-2</v>
      </c>
      <c r="ES36" s="201">
        <v>15.047798</v>
      </c>
      <c r="ET36" s="201">
        <v>0.111245</v>
      </c>
      <c r="EU36" s="201">
        <v>0.37785299999999999</v>
      </c>
      <c r="EV36" s="201">
        <v>2.4390000000000002E-3</v>
      </c>
      <c r="EW36" s="201">
        <v>0.92240699999999998</v>
      </c>
      <c r="EX36" s="201">
        <v>1.4001E-2</v>
      </c>
      <c r="EY36" s="201"/>
      <c r="EZ36" s="201"/>
      <c r="FA36" s="201">
        <v>0.23625199999999999</v>
      </c>
      <c r="FB36" s="201">
        <v>2.199E-3</v>
      </c>
      <c r="FC36" s="201">
        <v>1.5365120000000001</v>
      </c>
      <c r="FD36" s="201">
        <v>1.8638999999999999E-2</v>
      </c>
      <c r="FE36" s="201">
        <v>3.1339830000000002</v>
      </c>
      <c r="FF36" s="201">
        <v>7.1676000000000004E-2</v>
      </c>
      <c r="FG36" s="201">
        <v>3.0376629999999998</v>
      </c>
      <c r="FH36" s="201">
        <v>5.6417000000000002E-2</v>
      </c>
      <c r="FI36" s="201">
        <v>1.538241</v>
      </c>
      <c r="FJ36" s="201">
        <v>5.5210000000000002E-2</v>
      </c>
      <c r="FK36" s="201">
        <v>7.7098870000000002</v>
      </c>
      <c r="FL36" s="201">
        <v>0.18330299999999999</v>
      </c>
      <c r="FM36" s="201">
        <v>2.3514E-2</v>
      </c>
      <c r="FN36" s="201">
        <v>1.4E-5</v>
      </c>
      <c r="FO36" s="201">
        <v>2.3514E-2</v>
      </c>
      <c r="FP36" s="201">
        <v>1.4E-5</v>
      </c>
      <c r="FQ36" s="201">
        <v>0.27856900000000001</v>
      </c>
      <c r="FR36" s="201">
        <v>2.4809000000000001E-2</v>
      </c>
      <c r="FS36" s="201">
        <v>1456.7059710000001</v>
      </c>
      <c r="FT36" s="201">
        <v>97.557365000000004</v>
      </c>
      <c r="FU36" s="201">
        <v>1.4533910000000001</v>
      </c>
      <c r="FV36" s="201">
        <v>4.4046000000000002E-2</v>
      </c>
      <c r="FW36" s="201">
        <v>0.151059</v>
      </c>
      <c r="FX36" s="201">
        <v>8.2109999999999995E-3</v>
      </c>
      <c r="FY36" s="201">
        <v>2.9219719999999998</v>
      </c>
      <c r="FZ36" s="201">
        <v>0.101732</v>
      </c>
      <c r="GA36" s="201">
        <v>1.3300000000000001E-4</v>
      </c>
      <c r="GB36" s="201">
        <v>1.9999999999999999E-6</v>
      </c>
      <c r="GC36" s="201">
        <v>8.0389099999999996</v>
      </c>
      <c r="GD36" s="201">
        <v>0.70166899999999999</v>
      </c>
      <c r="GE36" s="201">
        <v>1.108E-3</v>
      </c>
      <c r="GF36" s="201">
        <v>1.05E-4</v>
      </c>
      <c r="GG36" s="201">
        <v>0.29879699999999998</v>
      </c>
      <c r="GH36" s="201">
        <v>3.715E-3</v>
      </c>
      <c r="GI36" s="201">
        <v>25.955549000000001</v>
      </c>
      <c r="GJ36" s="201">
        <v>0.28349200000000002</v>
      </c>
      <c r="GK36" s="201">
        <v>12.529964</v>
      </c>
      <c r="GL36" s="201">
        <v>0.124099</v>
      </c>
      <c r="GM36" s="201">
        <v>1508.335423</v>
      </c>
      <c r="GN36" s="201">
        <v>98.849244999999996</v>
      </c>
      <c r="GO36" s="201">
        <v>889.692769</v>
      </c>
      <c r="GP36" s="201">
        <v>5.0883799999999999</v>
      </c>
      <c r="GQ36" s="201">
        <v>1316.250965</v>
      </c>
      <c r="GR36" s="201">
        <v>7.2104679999999997</v>
      </c>
      <c r="GS36" s="201">
        <v>2205.9437339999999</v>
      </c>
      <c r="GT36" s="201">
        <v>12.298848</v>
      </c>
      <c r="GU36" s="201">
        <v>2.472947</v>
      </c>
      <c r="GV36" s="201">
        <v>3.4549000000000003E-2</v>
      </c>
      <c r="GW36" s="201">
        <v>1175.484596</v>
      </c>
      <c r="GX36" s="201">
        <v>21.500671000000001</v>
      </c>
      <c r="GY36" s="201">
        <v>25.619363</v>
      </c>
      <c r="GZ36" s="201">
        <v>6.7600000000000004E-3</v>
      </c>
      <c r="HA36" s="201">
        <v>3.166925</v>
      </c>
      <c r="HB36" s="201">
        <v>2.9663999999999999E-2</v>
      </c>
      <c r="HC36" s="201">
        <v>1206.743831</v>
      </c>
      <c r="HD36" s="201">
        <v>21.571643999999999</v>
      </c>
      <c r="HE36" s="201">
        <v>914.10683600000004</v>
      </c>
      <c r="HF36" s="201">
        <v>1.655775</v>
      </c>
      <c r="HG36" s="201">
        <v>0.44844499999999998</v>
      </c>
      <c r="HH36" s="201">
        <v>4.7780000000000001E-3</v>
      </c>
      <c r="HI36" s="201">
        <v>0.100508</v>
      </c>
      <c r="HJ36" s="201">
        <v>1.145E-3</v>
      </c>
      <c r="HK36" s="201">
        <v>914.65578900000003</v>
      </c>
      <c r="HL36" s="201">
        <v>1.6616979999999999</v>
      </c>
      <c r="HM36" s="201">
        <v>3.5655399999999999</v>
      </c>
      <c r="HN36" s="201">
        <v>5.4001E-2</v>
      </c>
      <c r="HO36" s="201">
        <v>3.5655399999999999</v>
      </c>
      <c r="HP36" s="201">
        <v>5.4001E-2</v>
      </c>
      <c r="HQ36" s="201">
        <v>47.992324000000004</v>
      </c>
      <c r="HR36" s="201">
        <v>0.61263699999999999</v>
      </c>
      <c r="HS36" s="201">
        <v>1.0114190000000001</v>
      </c>
      <c r="HT36" s="201">
        <v>3.3234E-2</v>
      </c>
      <c r="HU36" s="201">
        <v>3.8050320000000002</v>
      </c>
      <c r="HV36" s="201">
        <v>6.4476000000000006E-2</v>
      </c>
      <c r="HW36" s="201">
        <v>52.808774999999997</v>
      </c>
      <c r="HX36" s="201">
        <v>0.71034699999999995</v>
      </c>
      <c r="HY36" s="201">
        <v>0.63970199999999999</v>
      </c>
      <c r="HZ36" s="201">
        <v>4.1710000000000002E-3</v>
      </c>
      <c r="IA36" s="201">
        <v>0.26454899999999998</v>
      </c>
      <c r="IB36" s="201">
        <v>5.9213000000000002E-2</v>
      </c>
      <c r="IC36" s="201">
        <v>0.90425100000000003</v>
      </c>
      <c r="ID36" s="201">
        <v>6.3383999999999996E-2</v>
      </c>
      <c r="IE36" s="201">
        <v>6401.7481969999999</v>
      </c>
      <c r="IF36" s="201">
        <v>157.07413199999999</v>
      </c>
    </row>
    <row r="37" spans="1:240" ht="17.399999999999999" customHeight="1" x14ac:dyDescent="0.25">
      <c r="A37" s="196" t="s">
        <v>42</v>
      </c>
      <c r="B37" s="197" t="s">
        <v>1300</v>
      </c>
      <c r="C37" s="198">
        <v>0.81172699999999998</v>
      </c>
      <c r="D37" s="198">
        <v>0.10524600000000001</v>
      </c>
      <c r="E37" s="198"/>
      <c r="F37" s="198"/>
      <c r="G37" s="198"/>
      <c r="H37" s="198"/>
      <c r="I37" s="198">
        <v>153.60622900000001</v>
      </c>
      <c r="J37" s="198">
        <v>11.50492</v>
      </c>
      <c r="K37" s="198">
        <v>2.9586000000000001E-2</v>
      </c>
      <c r="L37" s="198">
        <v>1.94E-4</v>
      </c>
      <c r="M37" s="198">
        <v>154.447542</v>
      </c>
      <c r="N37" s="198">
        <v>11.61036</v>
      </c>
      <c r="O37" s="198">
        <v>0.20022200000000001</v>
      </c>
      <c r="P37" s="198">
        <v>4.6448999999999997E-2</v>
      </c>
      <c r="Q37" s="198">
        <v>21.734458</v>
      </c>
      <c r="R37" s="198">
        <v>4.2889780000000002</v>
      </c>
      <c r="S37" s="198">
        <v>0.10893600000000001</v>
      </c>
      <c r="T37" s="198">
        <v>1.6926E-2</v>
      </c>
      <c r="U37" s="198">
        <v>1.0763210000000001</v>
      </c>
      <c r="V37" s="198">
        <v>1.5613999999999999E-2</v>
      </c>
      <c r="W37" s="198">
        <v>8.4825959999999991</v>
      </c>
      <c r="X37" s="198">
        <v>1.7963309999999999</v>
      </c>
      <c r="Y37" s="198">
        <v>11.559150000000001</v>
      </c>
      <c r="Z37" s="198">
        <v>1.4868980000000001</v>
      </c>
      <c r="AA37" s="198">
        <v>0.86151200000000006</v>
      </c>
      <c r="AB37" s="198">
        <v>0.29855300000000001</v>
      </c>
      <c r="AC37" s="198">
        <v>0.19334000000000001</v>
      </c>
      <c r="AD37" s="198">
        <v>1.237E-3</v>
      </c>
      <c r="AE37" s="198"/>
      <c r="AF37" s="198"/>
      <c r="AG37" s="198">
        <v>44.216535</v>
      </c>
      <c r="AH37" s="198">
        <v>7.9509860000000003</v>
      </c>
      <c r="AI37" s="198">
        <v>28.924233999999998</v>
      </c>
      <c r="AJ37" s="198">
        <v>4.0214869999999996</v>
      </c>
      <c r="AK37" s="198">
        <v>28.924233999999998</v>
      </c>
      <c r="AL37" s="198">
        <v>4.0214869999999996</v>
      </c>
      <c r="AM37" s="198">
        <v>1.274106</v>
      </c>
      <c r="AN37" s="198">
        <v>3.0852000000000001E-2</v>
      </c>
      <c r="AO37" s="198">
        <v>56.517577000000003</v>
      </c>
      <c r="AP37" s="198">
        <v>2.9408840000000001</v>
      </c>
      <c r="AQ37" s="198">
        <v>284.981315</v>
      </c>
      <c r="AR37" s="198">
        <v>9.9253999999999998</v>
      </c>
      <c r="AS37" s="198">
        <v>54.013890000000004</v>
      </c>
      <c r="AT37" s="198">
        <v>3.2468520000000001</v>
      </c>
      <c r="AU37" s="198">
        <v>635.92896599999995</v>
      </c>
      <c r="AV37" s="198">
        <v>120.346587</v>
      </c>
      <c r="AW37" s="198">
        <v>104.598359</v>
      </c>
      <c r="AX37" s="198">
        <v>6.2318119999999997</v>
      </c>
      <c r="AY37" s="198">
        <v>38.955328999999999</v>
      </c>
      <c r="AZ37" s="198">
        <v>5.8554339999999998</v>
      </c>
      <c r="BA37" s="198">
        <v>35.326044000000003</v>
      </c>
      <c r="BB37" s="198">
        <v>2.889561</v>
      </c>
      <c r="BC37" s="198">
        <v>0.35994599999999999</v>
      </c>
      <c r="BD37" s="198">
        <v>3.617E-3</v>
      </c>
      <c r="BE37" s="198">
        <v>1211.9555319999999</v>
      </c>
      <c r="BF37" s="198">
        <v>151.47099900000001</v>
      </c>
      <c r="BG37" s="198">
        <v>8.6888550000000002</v>
      </c>
      <c r="BH37" s="198">
        <v>5.9275719999999996</v>
      </c>
      <c r="BI37" s="198">
        <v>9.9999999999999995E-7</v>
      </c>
      <c r="BJ37" s="198">
        <v>9.9999999999999995E-7</v>
      </c>
      <c r="BK37" s="198">
        <v>252.12266199999999</v>
      </c>
      <c r="BL37" s="198">
        <v>65.061716000000004</v>
      </c>
      <c r="BM37" s="198">
        <v>260.81151799999998</v>
      </c>
      <c r="BN37" s="198">
        <v>70.989288999999999</v>
      </c>
      <c r="BO37" s="198">
        <v>107.13097999999999</v>
      </c>
      <c r="BP37" s="198">
        <v>3.8342550000000002</v>
      </c>
      <c r="BQ37" s="198">
        <v>632.76837599999999</v>
      </c>
      <c r="BR37" s="198">
        <v>86.816145000000006</v>
      </c>
      <c r="BS37" s="198">
        <v>1103.5084670000001</v>
      </c>
      <c r="BT37" s="198">
        <v>1.293396</v>
      </c>
      <c r="BU37" s="198">
        <v>63.262571000000001</v>
      </c>
      <c r="BV37" s="198">
        <v>19.328094</v>
      </c>
      <c r="BW37" s="198">
        <v>54.064467999999998</v>
      </c>
      <c r="BX37" s="198">
        <v>2.8969239999999998</v>
      </c>
      <c r="BY37" s="198">
        <v>85.615385000000003</v>
      </c>
      <c r="BZ37" s="198">
        <v>2.5761880000000001</v>
      </c>
      <c r="CA37" s="198">
        <v>80.036105000000006</v>
      </c>
      <c r="CB37" s="198">
        <v>5.680663</v>
      </c>
      <c r="CC37" s="198">
        <v>5.7779360000000004</v>
      </c>
      <c r="CD37" s="198">
        <v>0.177374</v>
      </c>
      <c r="CE37" s="198"/>
      <c r="CF37" s="198"/>
      <c r="CG37" s="198">
        <v>12.800551</v>
      </c>
      <c r="CH37" s="198">
        <v>0.27408199999999999</v>
      </c>
      <c r="CI37" s="198">
        <v>158.99730600000001</v>
      </c>
      <c r="CJ37" s="198">
        <v>11.902943</v>
      </c>
      <c r="CK37" s="198">
        <v>2303.962145</v>
      </c>
      <c r="CL37" s="198">
        <v>134.78006400000001</v>
      </c>
      <c r="CM37" s="198">
        <v>522.65925600000003</v>
      </c>
      <c r="CN37" s="198">
        <v>42.870441999999997</v>
      </c>
      <c r="CO37" s="198">
        <v>19.837475999999999</v>
      </c>
      <c r="CP37" s="198">
        <v>1.868981</v>
      </c>
      <c r="CQ37" s="198">
        <v>542.49673199999995</v>
      </c>
      <c r="CR37" s="198">
        <v>44.739423000000002</v>
      </c>
      <c r="CS37" s="198">
        <v>4.1900000000000001E-3</v>
      </c>
      <c r="CT37" s="198">
        <v>1.9999999999999999E-6</v>
      </c>
      <c r="CU37" s="198">
        <v>1.580274</v>
      </c>
      <c r="CV37" s="198">
        <v>3.9576E-2</v>
      </c>
      <c r="CW37" s="198"/>
      <c r="CX37" s="198"/>
      <c r="CY37" s="198">
        <v>1.5844640000000001</v>
      </c>
      <c r="CZ37" s="198">
        <v>3.9578000000000002E-2</v>
      </c>
      <c r="DA37" s="198">
        <v>20.715713999999998</v>
      </c>
      <c r="DB37" s="198">
        <v>4.8185289999999998</v>
      </c>
      <c r="DC37" s="198">
        <v>2.210782</v>
      </c>
      <c r="DD37" s="198">
        <v>2.1610000000000002E-3</v>
      </c>
      <c r="DE37" s="198">
        <v>0.82165200000000005</v>
      </c>
      <c r="DF37" s="198">
        <v>1.6628E-2</v>
      </c>
      <c r="DG37" s="198">
        <v>23.748148</v>
      </c>
      <c r="DH37" s="198">
        <v>4.8373179999999998</v>
      </c>
      <c r="DI37" s="198">
        <v>0.12731000000000001</v>
      </c>
      <c r="DJ37" s="198">
        <v>8.2979999999999998E-3</v>
      </c>
      <c r="DK37" s="198">
        <v>18.990556000000002</v>
      </c>
      <c r="DL37" s="198">
        <v>2.2628210000000002</v>
      </c>
      <c r="DM37" s="198">
        <v>3.901878</v>
      </c>
      <c r="DN37" s="198">
        <v>1.7524000000000001E-2</v>
      </c>
      <c r="DO37" s="198">
        <v>23.019743999999999</v>
      </c>
      <c r="DP37" s="198">
        <v>2.288643</v>
      </c>
      <c r="DQ37" s="198"/>
      <c r="DR37" s="198"/>
      <c r="DS37" s="198">
        <v>3.2889999999999998E-3</v>
      </c>
      <c r="DT37" s="198">
        <v>3.1999999999999999E-5</v>
      </c>
      <c r="DU37" s="198">
        <v>0.13642699999999999</v>
      </c>
      <c r="DV37" s="198">
        <v>4.9200000000000003E-4</v>
      </c>
      <c r="DW37" s="198">
        <v>8.1692000000000001E-2</v>
      </c>
      <c r="DX37" s="198">
        <v>1.64E-4</v>
      </c>
      <c r="DY37" s="198">
        <v>5.2035960000000001</v>
      </c>
      <c r="DZ37" s="198">
        <v>3.9066999999999998E-2</v>
      </c>
      <c r="EA37" s="198">
        <v>0.86626700000000001</v>
      </c>
      <c r="EB37" s="198">
        <v>7.1549999999999999E-3</v>
      </c>
      <c r="EC37" s="198">
        <v>4.1852980000000004</v>
      </c>
      <c r="ED37" s="198">
        <v>0.215055</v>
      </c>
      <c r="EE37" s="198">
        <v>28.080255000000001</v>
      </c>
      <c r="EF37" s="198">
        <v>1.333744</v>
      </c>
      <c r="EG37" s="198">
        <v>1.507582</v>
      </c>
      <c r="EH37" s="198">
        <v>2.2190000000000001E-3</v>
      </c>
      <c r="EI37" s="198">
        <v>3.5707230000000001</v>
      </c>
      <c r="EJ37" s="198">
        <v>8.3224000000000006E-2</v>
      </c>
      <c r="EK37" s="198">
        <v>3.2121999999999998E-2</v>
      </c>
      <c r="EL37" s="198">
        <v>4.55E-4</v>
      </c>
      <c r="EM37" s="198">
        <v>1.068241</v>
      </c>
      <c r="EN37" s="198">
        <v>4.7109999999999999E-3</v>
      </c>
      <c r="EO37" s="198">
        <v>1.9888030000000001</v>
      </c>
      <c r="EP37" s="198">
        <v>1.9786000000000002E-2</v>
      </c>
      <c r="EQ37" s="198">
        <v>0.39838400000000002</v>
      </c>
      <c r="ER37" s="198">
        <v>4.3069000000000003E-2</v>
      </c>
      <c r="ES37" s="198">
        <v>47.122678999999998</v>
      </c>
      <c r="ET37" s="198">
        <v>1.7491730000000001</v>
      </c>
      <c r="EU37" s="198">
        <v>0.41989599999999999</v>
      </c>
      <c r="EV37" s="198">
        <v>1.1100000000000001E-3</v>
      </c>
      <c r="EW37" s="198">
        <v>5.1491000000000002E-2</v>
      </c>
      <c r="EX37" s="198">
        <v>2.13E-4</v>
      </c>
      <c r="EY37" s="198">
        <v>0.60461200000000004</v>
      </c>
      <c r="EZ37" s="198">
        <v>3.8365000000000003E-2</v>
      </c>
      <c r="FA37" s="198">
        <v>4.8539999999999998E-3</v>
      </c>
      <c r="FB37" s="198">
        <v>6.3299999999999999E-4</v>
      </c>
      <c r="FC37" s="198">
        <v>1.0808530000000001</v>
      </c>
      <c r="FD37" s="198">
        <v>4.0321000000000003E-2</v>
      </c>
      <c r="FE37" s="198">
        <v>14.567750999999999</v>
      </c>
      <c r="FF37" s="198">
        <v>5.3052530000000004</v>
      </c>
      <c r="FG37" s="198">
        <v>2.998513</v>
      </c>
      <c r="FH37" s="198">
        <v>0.25652399999999997</v>
      </c>
      <c r="FI37" s="198">
        <v>9.2484179999999991</v>
      </c>
      <c r="FJ37" s="198">
        <v>2.5896849999999998</v>
      </c>
      <c r="FK37" s="198">
        <v>26.814682000000001</v>
      </c>
      <c r="FL37" s="198">
        <v>8.1514620000000004</v>
      </c>
      <c r="FM37" s="198">
        <v>14.354571999999999</v>
      </c>
      <c r="FN37" s="198">
        <v>3.68E-4</v>
      </c>
      <c r="FO37" s="198">
        <v>14.354571999999999</v>
      </c>
      <c r="FP37" s="198">
        <v>3.68E-4</v>
      </c>
      <c r="FQ37" s="198">
        <v>52.894869</v>
      </c>
      <c r="FR37" s="198">
        <v>4.8395640000000002</v>
      </c>
      <c r="FS37" s="198">
        <v>64.811876999999996</v>
      </c>
      <c r="FT37" s="198">
        <v>2.6336849999999998</v>
      </c>
      <c r="FU37" s="198">
        <v>3.2595860000000001</v>
      </c>
      <c r="FV37" s="198">
        <v>0.14130499999999999</v>
      </c>
      <c r="FW37" s="198">
        <v>1.103699</v>
      </c>
      <c r="FX37" s="198">
        <v>5.7549999999999997E-3</v>
      </c>
      <c r="FY37" s="198">
        <v>4.572184</v>
      </c>
      <c r="FZ37" s="198">
        <v>0.269173</v>
      </c>
      <c r="GA37" s="198">
        <v>4.7800000000000002E-4</v>
      </c>
      <c r="GB37" s="198">
        <v>1.13E-4</v>
      </c>
      <c r="GC37" s="198">
        <v>116.491111</v>
      </c>
      <c r="GD37" s="198">
        <v>11.106327</v>
      </c>
      <c r="GE37" s="198">
        <v>0.36094599999999999</v>
      </c>
      <c r="GF37" s="198">
        <v>2.7009999999999998E-3</v>
      </c>
      <c r="GG37" s="198">
        <v>0.53807400000000005</v>
      </c>
      <c r="GH37" s="198">
        <v>9.7199999999999999E-4</v>
      </c>
      <c r="GI37" s="198">
        <v>11.677249</v>
      </c>
      <c r="GJ37" s="198">
        <v>0.22595799999999999</v>
      </c>
      <c r="GK37" s="198">
        <v>10.445762</v>
      </c>
      <c r="GL37" s="198">
        <v>0.11110100000000001</v>
      </c>
      <c r="GM37" s="198">
        <v>266.15583500000002</v>
      </c>
      <c r="GN37" s="198">
        <v>19.336653999999999</v>
      </c>
      <c r="GO37" s="198">
        <v>628.00617599999998</v>
      </c>
      <c r="GP37" s="198">
        <v>9.1084130000000005</v>
      </c>
      <c r="GQ37" s="198">
        <v>181.70220900000001</v>
      </c>
      <c r="GR37" s="198">
        <v>0.69984400000000002</v>
      </c>
      <c r="GS37" s="198">
        <v>809.70838500000002</v>
      </c>
      <c r="GT37" s="198">
        <v>9.8082569999999993</v>
      </c>
      <c r="GU37" s="198">
        <v>1.9075169999999999</v>
      </c>
      <c r="GV37" s="198">
        <v>1.4527E-2</v>
      </c>
      <c r="GW37" s="198">
        <v>72.572507999999999</v>
      </c>
      <c r="GX37" s="198">
        <v>3.2196419999999999</v>
      </c>
      <c r="GY37" s="198">
        <v>0.39171800000000001</v>
      </c>
      <c r="GZ37" s="198">
        <v>1.12E-4</v>
      </c>
      <c r="HA37" s="198">
        <v>3.0219999999999999E-3</v>
      </c>
      <c r="HB37" s="198">
        <v>1.5999999999999999E-5</v>
      </c>
      <c r="HC37" s="198">
        <v>74.874764999999996</v>
      </c>
      <c r="HD37" s="198">
        <v>3.2342970000000002</v>
      </c>
      <c r="HE37" s="198">
        <v>89.171024000000003</v>
      </c>
      <c r="HF37" s="198">
        <v>0.21981899999999999</v>
      </c>
      <c r="HG37" s="198">
        <v>0.448459</v>
      </c>
      <c r="HH37" s="198">
        <v>3.663E-3</v>
      </c>
      <c r="HI37" s="198">
        <v>8.7755E-2</v>
      </c>
      <c r="HJ37" s="198">
        <v>4.6299999999999998E-4</v>
      </c>
      <c r="HK37" s="198">
        <v>89.707238000000004</v>
      </c>
      <c r="HL37" s="198">
        <v>0.22394500000000001</v>
      </c>
      <c r="HM37" s="198">
        <v>332.83612299999999</v>
      </c>
      <c r="HN37" s="198">
        <v>0.87500100000000003</v>
      </c>
      <c r="HO37" s="198">
        <v>332.83612299999999</v>
      </c>
      <c r="HP37" s="198">
        <v>0.87500100000000003</v>
      </c>
      <c r="HQ37" s="198">
        <v>11.181834</v>
      </c>
      <c r="HR37" s="198">
        <v>0.25945299999999999</v>
      </c>
      <c r="HS37" s="198">
        <v>19.107033999999999</v>
      </c>
      <c r="HT37" s="198">
        <v>0.76919499999999996</v>
      </c>
      <c r="HU37" s="198">
        <v>12.054914999999999</v>
      </c>
      <c r="HV37" s="198">
        <v>0.31036399999999997</v>
      </c>
      <c r="HW37" s="198">
        <v>42.343783000000002</v>
      </c>
      <c r="HX37" s="198">
        <v>1.3390120000000001</v>
      </c>
      <c r="HY37" s="198">
        <v>2.7593510000000001</v>
      </c>
      <c r="HZ37" s="198">
        <v>3.673E-3</v>
      </c>
      <c r="IA37" s="198">
        <v>0.31243399999999999</v>
      </c>
      <c r="IB37" s="198">
        <v>3.4849999999999999E-2</v>
      </c>
      <c r="IC37" s="198">
        <v>3.0717850000000002</v>
      </c>
      <c r="ID37" s="198">
        <v>3.8523000000000002E-2</v>
      </c>
      <c r="IE37" s="198">
        <v>6303.2372939999996</v>
      </c>
      <c r="IF37" s="198">
        <v>477.52516000000003</v>
      </c>
    </row>
    <row r="38" spans="1:240" ht="17.399999999999999" customHeight="1" x14ac:dyDescent="0.25">
      <c r="A38" s="199" t="s">
        <v>168</v>
      </c>
      <c r="B38" s="200" t="s">
        <v>1385</v>
      </c>
      <c r="C38" s="201">
        <v>6.0650000000000001E-3</v>
      </c>
      <c r="D38" s="201">
        <v>1.2600000000000001E-3</v>
      </c>
      <c r="E38" s="201">
        <v>209.26529600000001</v>
      </c>
      <c r="F38" s="201">
        <v>23.549285999999999</v>
      </c>
      <c r="G38" s="201">
        <v>0.665327</v>
      </c>
      <c r="H38" s="201">
        <v>2.0719999999999999E-2</v>
      </c>
      <c r="I38" s="201">
        <v>155.93976599999999</v>
      </c>
      <c r="J38" s="201">
        <v>8.6278290000000002</v>
      </c>
      <c r="K38" s="201"/>
      <c r="L38" s="201"/>
      <c r="M38" s="201">
        <v>365.87645400000002</v>
      </c>
      <c r="N38" s="201">
        <v>32.199095</v>
      </c>
      <c r="O38" s="201">
        <v>1.834892</v>
      </c>
      <c r="P38" s="201">
        <v>0.46633999999999998</v>
      </c>
      <c r="Q38" s="201">
        <v>14.002143</v>
      </c>
      <c r="R38" s="201">
        <v>1.0983160000000001</v>
      </c>
      <c r="S38" s="201">
        <v>7.9133620000000002</v>
      </c>
      <c r="T38" s="201">
        <v>0.84706899999999996</v>
      </c>
      <c r="U38" s="201">
        <v>0.25647199999999998</v>
      </c>
      <c r="V38" s="201">
        <v>3.7193999999999998E-2</v>
      </c>
      <c r="W38" s="201">
        <v>2383.8697080000002</v>
      </c>
      <c r="X38" s="201">
        <v>2431.2034450000001</v>
      </c>
      <c r="Y38" s="201">
        <v>2.4080189999999999</v>
      </c>
      <c r="Z38" s="201">
        <v>0.99500500000000003</v>
      </c>
      <c r="AA38" s="201">
        <v>330.58223900000002</v>
      </c>
      <c r="AB38" s="201">
        <v>155.14377200000001</v>
      </c>
      <c r="AC38" s="201"/>
      <c r="AD38" s="201"/>
      <c r="AE38" s="201"/>
      <c r="AF38" s="201"/>
      <c r="AG38" s="201">
        <v>2740.8668349999998</v>
      </c>
      <c r="AH38" s="201">
        <v>2589.7911410000002</v>
      </c>
      <c r="AI38" s="201">
        <v>0.48999900000000002</v>
      </c>
      <c r="AJ38" s="201">
        <v>5.5794000000000003E-2</v>
      </c>
      <c r="AK38" s="201">
        <v>0.48999900000000002</v>
      </c>
      <c r="AL38" s="201">
        <v>5.5794000000000003E-2</v>
      </c>
      <c r="AM38" s="201"/>
      <c r="AN38" s="201"/>
      <c r="AO38" s="201">
        <v>0.63049500000000003</v>
      </c>
      <c r="AP38" s="201">
        <v>6.7444000000000004E-2</v>
      </c>
      <c r="AQ38" s="201">
        <v>1.7799999999999999E-4</v>
      </c>
      <c r="AR38" s="201">
        <v>1.2E-5</v>
      </c>
      <c r="AS38" s="201">
        <v>8.1316609999999994</v>
      </c>
      <c r="AT38" s="201">
        <v>0.86432900000000001</v>
      </c>
      <c r="AU38" s="201">
        <v>27.763293999999998</v>
      </c>
      <c r="AV38" s="201">
        <v>3.5640800000000001</v>
      </c>
      <c r="AW38" s="201">
        <v>4.150239</v>
      </c>
      <c r="AX38" s="201">
        <v>0.28192099999999998</v>
      </c>
      <c r="AY38" s="201"/>
      <c r="AZ38" s="201"/>
      <c r="BA38" s="201">
        <v>2383.0174270000002</v>
      </c>
      <c r="BB38" s="201">
        <v>1478.1378050000001</v>
      </c>
      <c r="BC38" s="201"/>
      <c r="BD38" s="201"/>
      <c r="BE38" s="201">
        <v>2423.6932940000002</v>
      </c>
      <c r="BF38" s="201">
        <v>1482.9155909999999</v>
      </c>
      <c r="BG38" s="201">
        <v>0.122901</v>
      </c>
      <c r="BH38" s="201">
        <v>7.8001000000000001E-2</v>
      </c>
      <c r="BI38" s="201"/>
      <c r="BJ38" s="201"/>
      <c r="BK38" s="201"/>
      <c r="BL38" s="201"/>
      <c r="BM38" s="201">
        <v>0.122901</v>
      </c>
      <c r="BN38" s="201">
        <v>7.8001000000000001E-2</v>
      </c>
      <c r="BO38" s="201"/>
      <c r="BP38" s="201"/>
      <c r="BQ38" s="201">
        <v>1.2291E-2</v>
      </c>
      <c r="BR38" s="201">
        <v>5.3000000000000001E-5</v>
      </c>
      <c r="BS38" s="201">
        <v>10.899986999999999</v>
      </c>
      <c r="BT38" s="201">
        <v>3.1407999999999998E-2</v>
      </c>
      <c r="BU38" s="201"/>
      <c r="BV38" s="201"/>
      <c r="BW38" s="201"/>
      <c r="BX38" s="201"/>
      <c r="BY38" s="201">
        <v>1.500405</v>
      </c>
      <c r="BZ38" s="201">
        <v>0.13172400000000001</v>
      </c>
      <c r="CA38" s="201">
        <v>9.136E-3</v>
      </c>
      <c r="CB38" s="201">
        <v>1.9000000000000001E-5</v>
      </c>
      <c r="CC38" s="201">
        <v>1.031E-3</v>
      </c>
      <c r="CD38" s="201">
        <v>6.0000000000000002E-6</v>
      </c>
      <c r="CE38" s="201"/>
      <c r="CF38" s="201"/>
      <c r="CG38" s="201"/>
      <c r="CH38" s="201"/>
      <c r="CI38" s="201">
        <v>4.6535729999999997</v>
      </c>
      <c r="CJ38" s="201">
        <v>5.4330999999999997E-2</v>
      </c>
      <c r="CK38" s="201">
        <v>17.076422999999998</v>
      </c>
      <c r="CL38" s="201">
        <v>0.21754100000000001</v>
      </c>
      <c r="CM38" s="201">
        <v>0.180504</v>
      </c>
      <c r="CN38" s="201">
        <v>2.6419999999999998E-3</v>
      </c>
      <c r="CO38" s="201">
        <v>4.3380000000000002E-2</v>
      </c>
      <c r="CP38" s="201">
        <v>1.4319999999999999E-3</v>
      </c>
      <c r="CQ38" s="201">
        <v>0.223884</v>
      </c>
      <c r="CR38" s="201">
        <v>4.0740000000000004E-3</v>
      </c>
      <c r="CS38" s="201"/>
      <c r="CT38" s="201"/>
      <c r="CU38" s="201">
        <v>0.10768</v>
      </c>
      <c r="CV38" s="201">
        <v>5.0699999999999996E-4</v>
      </c>
      <c r="CW38" s="201">
        <v>5.5960000000000003E-3</v>
      </c>
      <c r="CX38" s="201">
        <v>5.1999999999999997E-5</v>
      </c>
      <c r="CY38" s="201">
        <v>0.113276</v>
      </c>
      <c r="CZ38" s="201">
        <v>5.5900000000000004E-4</v>
      </c>
      <c r="DA38" s="201">
        <v>2.1112839999999999</v>
      </c>
      <c r="DB38" s="201">
        <v>0.96254899999999999</v>
      </c>
      <c r="DC38" s="201"/>
      <c r="DD38" s="201"/>
      <c r="DE38" s="201"/>
      <c r="DF38" s="201"/>
      <c r="DG38" s="201">
        <v>2.1112839999999999</v>
      </c>
      <c r="DH38" s="201">
        <v>0.96254899999999999</v>
      </c>
      <c r="DI38" s="201"/>
      <c r="DJ38" s="201"/>
      <c r="DK38" s="201">
        <v>0.13394300000000001</v>
      </c>
      <c r="DL38" s="201">
        <v>4.6724000000000002E-2</v>
      </c>
      <c r="DM38" s="201">
        <v>1.9999999999999999E-6</v>
      </c>
      <c r="DN38" s="201">
        <v>1.9999999999999999E-6</v>
      </c>
      <c r="DO38" s="201">
        <v>0.13394500000000001</v>
      </c>
      <c r="DP38" s="201">
        <v>4.6725999999999997E-2</v>
      </c>
      <c r="DQ38" s="201"/>
      <c r="DR38" s="201"/>
      <c r="DS38" s="201"/>
      <c r="DT38" s="201"/>
      <c r="DU38" s="201"/>
      <c r="DV38" s="201"/>
      <c r="DW38" s="201"/>
      <c r="DX38" s="201"/>
      <c r="DY38" s="201"/>
      <c r="DZ38" s="201"/>
      <c r="EA38" s="201"/>
      <c r="EB38" s="201"/>
      <c r="EC38" s="201"/>
      <c r="ED38" s="201"/>
      <c r="EE38" s="201"/>
      <c r="EF38" s="201"/>
      <c r="EG38" s="201">
        <v>1.5E-5</v>
      </c>
      <c r="EH38" s="201">
        <v>9.9999999999999995E-7</v>
      </c>
      <c r="EI38" s="201">
        <v>1.1464999999999999E-2</v>
      </c>
      <c r="EJ38" s="201">
        <v>2.8200000000000002E-4</v>
      </c>
      <c r="EK38" s="201"/>
      <c r="EL38" s="201"/>
      <c r="EM38" s="201">
        <v>3.9267000000000003E-2</v>
      </c>
      <c r="EN38" s="201">
        <v>1.8200000000000001E-4</v>
      </c>
      <c r="EO38" s="201">
        <v>9.9199999999999997E-2</v>
      </c>
      <c r="EP38" s="201">
        <v>7.2099999999999996E-4</v>
      </c>
      <c r="EQ38" s="201">
        <v>9.3690000000000006E-3</v>
      </c>
      <c r="ER38" s="201">
        <v>2.0000000000000001E-4</v>
      </c>
      <c r="ES38" s="201">
        <v>0.15931600000000001</v>
      </c>
      <c r="ET38" s="201">
        <v>1.3860000000000001E-3</v>
      </c>
      <c r="EU38" s="201">
        <v>3.0709999999999999E-3</v>
      </c>
      <c r="EV38" s="201">
        <v>1.9999999999999999E-6</v>
      </c>
      <c r="EW38" s="201">
        <v>3.4299999999999999E-4</v>
      </c>
      <c r="EX38" s="201">
        <v>5.0000000000000004E-6</v>
      </c>
      <c r="EY38" s="201"/>
      <c r="EZ38" s="201"/>
      <c r="FA38" s="201"/>
      <c r="FB38" s="201"/>
      <c r="FC38" s="201">
        <v>3.4139999999999999E-3</v>
      </c>
      <c r="FD38" s="201">
        <v>6.9999999999999999E-6</v>
      </c>
      <c r="FE38" s="201"/>
      <c r="FF38" s="201"/>
      <c r="FG38" s="201">
        <v>3.0671870000000001</v>
      </c>
      <c r="FH38" s="201">
        <v>0.1696</v>
      </c>
      <c r="FI38" s="201">
        <v>3.068E-3</v>
      </c>
      <c r="FJ38" s="201">
        <v>1.5E-5</v>
      </c>
      <c r="FK38" s="201">
        <v>3.070255</v>
      </c>
      <c r="FL38" s="201">
        <v>0.16961499999999999</v>
      </c>
      <c r="FM38" s="201">
        <v>0.14857899999999999</v>
      </c>
      <c r="FN38" s="201">
        <v>9.9999999999999995E-7</v>
      </c>
      <c r="FO38" s="201">
        <v>0.14857899999999999</v>
      </c>
      <c r="FP38" s="201">
        <v>9.9999999999999995E-7</v>
      </c>
      <c r="FQ38" s="201"/>
      <c r="FR38" s="201"/>
      <c r="FS38" s="201">
        <v>668.09984899999995</v>
      </c>
      <c r="FT38" s="201">
        <v>45.140307</v>
      </c>
      <c r="FU38" s="201">
        <v>6.3109999999999998E-3</v>
      </c>
      <c r="FV38" s="201">
        <v>7.45E-4</v>
      </c>
      <c r="FW38" s="201"/>
      <c r="FX38" s="201"/>
      <c r="FY38" s="201">
        <v>6.9936999999999999E-2</v>
      </c>
      <c r="FZ38" s="201">
        <v>5.3999999999999998E-5</v>
      </c>
      <c r="GA38" s="201"/>
      <c r="GB38" s="201"/>
      <c r="GC38" s="201"/>
      <c r="GD38" s="201"/>
      <c r="GE38" s="201"/>
      <c r="GF38" s="201"/>
      <c r="GG38" s="201">
        <v>0.14478099999999999</v>
      </c>
      <c r="GH38" s="201">
        <v>1.9594E-2</v>
      </c>
      <c r="GI38" s="201">
        <v>4.5987E-2</v>
      </c>
      <c r="GJ38" s="201">
        <v>1.2400000000000001E-4</v>
      </c>
      <c r="GK38" s="201">
        <v>7.0879999999999997E-3</v>
      </c>
      <c r="GL38" s="201">
        <v>8.7000000000000001E-5</v>
      </c>
      <c r="GM38" s="201">
        <v>668.37395300000003</v>
      </c>
      <c r="GN38" s="201">
        <v>45.160910999999999</v>
      </c>
      <c r="GO38" s="201">
        <v>11.054036</v>
      </c>
      <c r="GP38" s="201">
        <v>0.22415299999999999</v>
      </c>
      <c r="GQ38" s="201">
        <v>0.50618399999999997</v>
      </c>
      <c r="GR38" s="201">
        <v>1.949E-3</v>
      </c>
      <c r="GS38" s="201">
        <v>11.560219999999999</v>
      </c>
      <c r="GT38" s="201">
        <v>0.226102</v>
      </c>
      <c r="GU38" s="201"/>
      <c r="GV38" s="201"/>
      <c r="GW38" s="201">
        <v>0.36646699999999999</v>
      </c>
      <c r="GX38" s="201">
        <v>2.9183000000000001E-2</v>
      </c>
      <c r="GY38" s="201"/>
      <c r="GZ38" s="201"/>
      <c r="HA38" s="201"/>
      <c r="HB38" s="201"/>
      <c r="HC38" s="201">
        <v>0.36646699999999999</v>
      </c>
      <c r="HD38" s="201">
        <v>2.9183000000000001E-2</v>
      </c>
      <c r="HE38" s="201">
        <v>2.7874850000000002</v>
      </c>
      <c r="HF38" s="201">
        <v>1.1715E-2</v>
      </c>
      <c r="HG38" s="201">
        <v>1.3010000000000001E-3</v>
      </c>
      <c r="HH38" s="201"/>
      <c r="HI38" s="201"/>
      <c r="HJ38" s="201"/>
      <c r="HK38" s="201">
        <v>2.788786</v>
      </c>
      <c r="HL38" s="201">
        <v>1.1715E-2</v>
      </c>
      <c r="HM38" s="201">
        <v>8.8690000000000001E-3</v>
      </c>
      <c r="HN38" s="201">
        <v>2E-3</v>
      </c>
      <c r="HO38" s="201">
        <v>8.8690000000000001E-3</v>
      </c>
      <c r="HP38" s="201">
        <v>2E-3</v>
      </c>
      <c r="HQ38" s="201">
        <v>4.1635999999999999E-2</v>
      </c>
      <c r="HR38" s="201">
        <v>1.4250000000000001E-3</v>
      </c>
      <c r="HS38" s="201">
        <v>4.1047E-2</v>
      </c>
      <c r="HT38" s="201">
        <v>2.1900000000000001E-4</v>
      </c>
      <c r="HU38" s="201">
        <v>0.24207799999999999</v>
      </c>
      <c r="HV38" s="201">
        <v>3.0309999999999998E-3</v>
      </c>
      <c r="HW38" s="201">
        <v>0.32476100000000002</v>
      </c>
      <c r="HX38" s="201">
        <v>4.6750000000000003E-3</v>
      </c>
      <c r="HY38" s="201">
        <v>2.0846E-2</v>
      </c>
      <c r="HZ38" s="201">
        <v>2.9E-5</v>
      </c>
      <c r="IA38" s="201">
        <v>2.1380000000000001E-3</v>
      </c>
      <c r="IB38" s="201">
        <v>4.2810000000000001E-3</v>
      </c>
      <c r="IC38" s="201">
        <v>2.2984000000000001E-2</v>
      </c>
      <c r="ID38" s="201">
        <v>4.3099999999999996E-3</v>
      </c>
      <c r="IE38" s="201">
        <v>6237.5358990000004</v>
      </c>
      <c r="IF38" s="201">
        <v>4151.8809760000004</v>
      </c>
    </row>
    <row r="39" spans="1:240" ht="17.399999999999999" customHeight="1" x14ac:dyDescent="0.25">
      <c r="A39" s="196" t="s">
        <v>48</v>
      </c>
      <c r="B39" s="197" t="s">
        <v>1328</v>
      </c>
      <c r="C39" s="198">
        <v>0.36284699999999998</v>
      </c>
      <c r="D39" s="198">
        <v>9.1500000000000001E-4</v>
      </c>
      <c r="E39" s="198">
        <v>65.954372000000006</v>
      </c>
      <c r="F39" s="198">
        <v>8.3967880000000008</v>
      </c>
      <c r="G39" s="198">
        <v>4.2965879999999999</v>
      </c>
      <c r="H39" s="198">
        <v>5.5861000000000001E-2</v>
      </c>
      <c r="I39" s="198">
        <v>461.92261400000001</v>
      </c>
      <c r="J39" s="198">
        <v>24.7258</v>
      </c>
      <c r="K39" s="198"/>
      <c r="L39" s="198"/>
      <c r="M39" s="198">
        <v>532.53642100000002</v>
      </c>
      <c r="N39" s="198">
        <v>33.179364</v>
      </c>
      <c r="O39" s="198">
        <v>4.1729000000000002E-2</v>
      </c>
      <c r="P39" s="198">
        <v>8.3299999999999997E-4</v>
      </c>
      <c r="Q39" s="198">
        <v>7.5062249999999997</v>
      </c>
      <c r="R39" s="198">
        <v>1.7371080000000001</v>
      </c>
      <c r="S39" s="198">
        <v>51.038840999999998</v>
      </c>
      <c r="T39" s="198">
        <v>12.614936999999999</v>
      </c>
      <c r="U39" s="198">
        <v>22.212531999999999</v>
      </c>
      <c r="V39" s="198">
        <v>0.25764199999999998</v>
      </c>
      <c r="W39" s="198">
        <v>4.6829999999999997E-3</v>
      </c>
      <c r="X39" s="198">
        <v>5.0100000000000003E-4</v>
      </c>
      <c r="Y39" s="198">
        <v>4.3729009999999997</v>
      </c>
      <c r="Z39" s="198">
        <v>0.64677700000000005</v>
      </c>
      <c r="AA39" s="198">
        <v>4.8557999999999997E-2</v>
      </c>
      <c r="AB39" s="198">
        <v>3.859E-3</v>
      </c>
      <c r="AC39" s="198"/>
      <c r="AD39" s="198"/>
      <c r="AE39" s="198"/>
      <c r="AF39" s="198"/>
      <c r="AG39" s="198">
        <v>85.225469000000004</v>
      </c>
      <c r="AH39" s="198">
        <v>15.261657</v>
      </c>
      <c r="AI39" s="198">
        <v>6.6207000000000002E-2</v>
      </c>
      <c r="AJ39" s="198">
        <v>1.273E-3</v>
      </c>
      <c r="AK39" s="198">
        <v>6.6207000000000002E-2</v>
      </c>
      <c r="AL39" s="198">
        <v>1.273E-3</v>
      </c>
      <c r="AM39" s="198">
        <v>1.599863</v>
      </c>
      <c r="AN39" s="198">
        <v>2.0582E-2</v>
      </c>
      <c r="AO39" s="198">
        <v>78.126249000000001</v>
      </c>
      <c r="AP39" s="198">
        <v>5.91873</v>
      </c>
      <c r="AQ39" s="198">
        <v>65.886589999999998</v>
      </c>
      <c r="AR39" s="198">
        <v>6.1671699999999996</v>
      </c>
      <c r="AS39" s="198">
        <v>445.65527200000002</v>
      </c>
      <c r="AT39" s="198">
        <v>21.979776000000001</v>
      </c>
      <c r="AU39" s="198">
        <v>19.853532999999999</v>
      </c>
      <c r="AV39" s="198">
        <v>1.5490079999999999</v>
      </c>
      <c r="AW39" s="198">
        <v>131.98732899999999</v>
      </c>
      <c r="AX39" s="198">
        <v>6.1594139999999999</v>
      </c>
      <c r="AY39" s="198">
        <v>1.856665</v>
      </c>
      <c r="AZ39" s="198">
        <v>0.49057699999999999</v>
      </c>
      <c r="BA39" s="198">
        <v>12.545870000000001</v>
      </c>
      <c r="BB39" s="198">
        <v>0.69275799999999998</v>
      </c>
      <c r="BC39" s="198">
        <v>1174.091758</v>
      </c>
      <c r="BD39" s="198">
        <v>9.727233</v>
      </c>
      <c r="BE39" s="198">
        <v>1931.6031290000001</v>
      </c>
      <c r="BF39" s="198">
        <v>52.705247999999997</v>
      </c>
      <c r="BG39" s="198">
        <v>0.164934</v>
      </c>
      <c r="BH39" s="198">
        <v>5.2829000000000001E-2</v>
      </c>
      <c r="BI39" s="198"/>
      <c r="BJ39" s="198"/>
      <c r="BK39" s="198">
        <v>25.353019</v>
      </c>
      <c r="BL39" s="198">
        <v>10.533564</v>
      </c>
      <c r="BM39" s="198">
        <v>25.517952999999999</v>
      </c>
      <c r="BN39" s="198">
        <v>10.586392999999999</v>
      </c>
      <c r="BO39" s="198">
        <v>7.3252100000000002</v>
      </c>
      <c r="BP39" s="198">
        <v>0.61137900000000001</v>
      </c>
      <c r="BQ39" s="198">
        <v>21.336675</v>
      </c>
      <c r="BR39" s="198">
        <v>1.5448930000000001</v>
      </c>
      <c r="BS39" s="198">
        <v>97.505570000000006</v>
      </c>
      <c r="BT39" s="198">
        <v>0.334316</v>
      </c>
      <c r="BU39" s="198">
        <v>1.2845359999999999</v>
      </c>
      <c r="BV39" s="198">
        <v>5.4387999999999999E-2</v>
      </c>
      <c r="BW39" s="198">
        <v>2.0060259999999999</v>
      </c>
      <c r="BX39" s="198">
        <v>0.12754699999999999</v>
      </c>
      <c r="BY39" s="198">
        <v>188.05897300000001</v>
      </c>
      <c r="BZ39" s="198">
        <v>2.7676189999999998</v>
      </c>
      <c r="CA39" s="198">
        <v>58.792273000000002</v>
      </c>
      <c r="CB39" s="198">
        <v>3.1885650000000001</v>
      </c>
      <c r="CC39" s="198">
        <v>2.2786879999999998</v>
      </c>
      <c r="CD39" s="198">
        <v>0.170151</v>
      </c>
      <c r="CE39" s="198">
        <v>4.5805490000000004</v>
      </c>
      <c r="CF39" s="198">
        <v>7.8730999999999995E-2</v>
      </c>
      <c r="CG39" s="198">
        <v>3.1635000000000003E-2</v>
      </c>
      <c r="CH39" s="198">
        <v>4.6999999999999999E-4</v>
      </c>
      <c r="CI39" s="198">
        <v>23.649663</v>
      </c>
      <c r="CJ39" s="198">
        <v>2.0573359999999998</v>
      </c>
      <c r="CK39" s="198">
        <v>406.84979800000002</v>
      </c>
      <c r="CL39" s="198">
        <v>10.935395</v>
      </c>
      <c r="CM39" s="198">
        <v>164.17465000000001</v>
      </c>
      <c r="CN39" s="198">
        <v>5.9289230000000002</v>
      </c>
      <c r="CO39" s="198">
        <v>73.267419000000004</v>
      </c>
      <c r="CP39" s="198">
        <v>3.6133459999999999</v>
      </c>
      <c r="CQ39" s="198">
        <v>237.442069</v>
      </c>
      <c r="CR39" s="198">
        <v>9.5422689999999992</v>
      </c>
      <c r="CS39" s="198"/>
      <c r="CT39" s="198"/>
      <c r="CU39" s="198">
        <v>0.56928999999999996</v>
      </c>
      <c r="CV39" s="198">
        <v>2.4390000000000002E-3</v>
      </c>
      <c r="CW39" s="198">
        <v>3.6310000000000002E-2</v>
      </c>
      <c r="CX39" s="198">
        <v>6.9999999999999999E-6</v>
      </c>
      <c r="CY39" s="198">
        <v>0.60560000000000003</v>
      </c>
      <c r="CZ39" s="198">
        <v>2.4459999999999998E-3</v>
      </c>
      <c r="DA39" s="198">
        <v>36.214888000000002</v>
      </c>
      <c r="DB39" s="198">
        <v>8.8575510000000008</v>
      </c>
      <c r="DC39" s="198">
        <v>0.58141699999999996</v>
      </c>
      <c r="DD39" s="198">
        <v>6.8430000000000001E-3</v>
      </c>
      <c r="DE39" s="198">
        <v>0.15698799999999999</v>
      </c>
      <c r="DF39" s="198">
        <v>4.4580000000000002E-3</v>
      </c>
      <c r="DG39" s="198">
        <v>36.953293000000002</v>
      </c>
      <c r="DH39" s="198">
        <v>8.8688520000000004</v>
      </c>
      <c r="DI39" s="198">
        <v>0.78709300000000004</v>
      </c>
      <c r="DJ39" s="198">
        <v>0.38521499999999997</v>
      </c>
      <c r="DK39" s="198">
        <v>29.925536000000001</v>
      </c>
      <c r="DL39" s="198">
        <v>5.5756259999999997</v>
      </c>
      <c r="DM39" s="198">
        <v>1.5349060000000001</v>
      </c>
      <c r="DN39" s="198">
        <v>3.0064E-2</v>
      </c>
      <c r="DO39" s="198">
        <v>32.247534999999999</v>
      </c>
      <c r="DP39" s="198">
        <v>5.9909049999999997</v>
      </c>
      <c r="DQ39" s="198"/>
      <c r="DR39" s="198"/>
      <c r="DS39" s="198"/>
      <c r="DT39" s="198"/>
      <c r="DU39" s="198">
        <v>1.629E-3</v>
      </c>
      <c r="DV39" s="198">
        <v>3.0000000000000001E-6</v>
      </c>
      <c r="DW39" s="198"/>
      <c r="DX39" s="198"/>
      <c r="DY39" s="198">
        <v>8.1481999999999999E-2</v>
      </c>
      <c r="DZ39" s="198">
        <v>3.1599999999999998E-4</v>
      </c>
      <c r="EA39" s="198">
        <v>1.8416999999999999E-2</v>
      </c>
      <c r="EB39" s="198">
        <v>3.3399999999999999E-4</v>
      </c>
      <c r="EC39" s="198">
        <v>0.88128799999999996</v>
      </c>
      <c r="ED39" s="198">
        <v>2.9708999999999999E-2</v>
      </c>
      <c r="EE39" s="198">
        <v>0.140983</v>
      </c>
      <c r="EF39" s="198">
        <v>4.7959999999999999E-3</v>
      </c>
      <c r="EG39" s="198">
        <v>1.6064999999999999E-2</v>
      </c>
      <c r="EH39" s="198">
        <v>3.9300000000000001E-4</v>
      </c>
      <c r="EI39" s="198">
        <v>0.43036600000000003</v>
      </c>
      <c r="EJ39" s="198">
        <v>1.395E-3</v>
      </c>
      <c r="EK39" s="198">
        <v>1.1629389999999999</v>
      </c>
      <c r="EL39" s="198">
        <v>2.7941000000000001E-2</v>
      </c>
      <c r="EM39" s="198">
        <v>1.630962</v>
      </c>
      <c r="EN39" s="198">
        <v>4.9129999999999998E-3</v>
      </c>
      <c r="EO39" s="198">
        <v>6.066929</v>
      </c>
      <c r="EP39" s="198">
        <v>7.4799999999999997E-3</v>
      </c>
      <c r="EQ39" s="198">
        <v>1.567979</v>
      </c>
      <c r="ER39" s="198">
        <v>4.0932000000000003E-2</v>
      </c>
      <c r="ES39" s="198">
        <v>11.999039</v>
      </c>
      <c r="ET39" s="198">
        <v>0.118212</v>
      </c>
      <c r="EU39" s="198">
        <v>0.84448400000000001</v>
      </c>
      <c r="EV39" s="198">
        <v>4.3350000000000003E-3</v>
      </c>
      <c r="EW39" s="198">
        <v>3.6377329999999999</v>
      </c>
      <c r="EX39" s="198">
        <v>1.8433999999999999E-2</v>
      </c>
      <c r="EY39" s="198">
        <v>2.7973999999999999E-2</v>
      </c>
      <c r="EZ39" s="198">
        <v>3.748E-3</v>
      </c>
      <c r="FA39" s="198">
        <v>9.2227000000000003E-2</v>
      </c>
      <c r="FB39" s="198">
        <v>1.7329999999999999E-3</v>
      </c>
      <c r="FC39" s="198">
        <v>4.6024180000000001</v>
      </c>
      <c r="FD39" s="198">
        <v>2.8250000000000001E-2</v>
      </c>
      <c r="FE39" s="198">
        <v>19.008141999999999</v>
      </c>
      <c r="FF39" s="198">
        <v>0.71979199999999999</v>
      </c>
      <c r="FG39" s="198">
        <v>10.935722</v>
      </c>
      <c r="FH39" s="198">
        <v>0.48599799999999999</v>
      </c>
      <c r="FI39" s="198">
        <v>10.757875</v>
      </c>
      <c r="FJ39" s="198">
        <v>0.27614</v>
      </c>
      <c r="FK39" s="198">
        <v>40.701739000000003</v>
      </c>
      <c r="FL39" s="198">
        <v>1.48193</v>
      </c>
      <c r="FM39" s="198">
        <v>0.26042399999999999</v>
      </c>
      <c r="FN39" s="198">
        <v>1.2E-4</v>
      </c>
      <c r="FO39" s="198">
        <v>0.26042399999999999</v>
      </c>
      <c r="FP39" s="198">
        <v>1.2E-4</v>
      </c>
      <c r="FQ39" s="198">
        <v>13.788441000000001</v>
      </c>
      <c r="FR39" s="198">
        <v>1.8001229999999999</v>
      </c>
      <c r="FS39" s="198">
        <v>67.348966000000004</v>
      </c>
      <c r="FT39" s="198">
        <v>3.537067</v>
      </c>
      <c r="FU39" s="198">
        <v>255.960632</v>
      </c>
      <c r="FV39" s="198">
        <v>7.9118890000000004</v>
      </c>
      <c r="FW39" s="198">
        <v>2.0125000000000001E-2</v>
      </c>
      <c r="FX39" s="198">
        <v>2.153E-3</v>
      </c>
      <c r="FY39" s="198">
        <v>1.5254639999999999</v>
      </c>
      <c r="FZ39" s="198">
        <v>2.2110999999999999E-2</v>
      </c>
      <c r="GA39" s="198">
        <v>1.0503999999999999E-2</v>
      </c>
      <c r="GB39" s="198">
        <v>9.8799999999999995E-4</v>
      </c>
      <c r="GC39" s="198">
        <v>0.67630900000000005</v>
      </c>
      <c r="GD39" s="198">
        <v>3.7005000000000003E-2</v>
      </c>
      <c r="GE39" s="198">
        <v>0.78898900000000005</v>
      </c>
      <c r="GF39" s="198">
        <v>6.0689999999999997E-3</v>
      </c>
      <c r="GG39" s="198">
        <v>0.46771499999999999</v>
      </c>
      <c r="GH39" s="198">
        <v>0.114359</v>
      </c>
      <c r="GI39" s="198">
        <v>275.86089700000002</v>
      </c>
      <c r="GJ39" s="198">
        <v>2.357129</v>
      </c>
      <c r="GK39" s="198">
        <v>14.604958</v>
      </c>
      <c r="GL39" s="198">
        <v>0.58903799999999995</v>
      </c>
      <c r="GM39" s="198">
        <v>631.053</v>
      </c>
      <c r="GN39" s="198">
        <v>16.377931</v>
      </c>
      <c r="GO39" s="198">
        <v>1030.611821</v>
      </c>
      <c r="GP39" s="198">
        <v>7.3784400000000003</v>
      </c>
      <c r="GQ39" s="198">
        <v>435.46516600000001</v>
      </c>
      <c r="GR39" s="198">
        <v>4.0557600000000003</v>
      </c>
      <c r="GS39" s="198">
        <v>1466.0769869999999</v>
      </c>
      <c r="GT39" s="198">
        <v>11.434200000000001</v>
      </c>
      <c r="GU39" s="198">
        <v>5.8116089999999998</v>
      </c>
      <c r="GV39" s="198">
        <v>0.42414800000000003</v>
      </c>
      <c r="GW39" s="198">
        <v>286.41310299999998</v>
      </c>
      <c r="GX39" s="198">
        <v>4.1246460000000003</v>
      </c>
      <c r="GY39" s="198">
        <v>14.707163</v>
      </c>
      <c r="GZ39" s="198">
        <v>5.6168999999999997E-2</v>
      </c>
      <c r="HA39" s="198">
        <v>3.2167430000000001</v>
      </c>
      <c r="HB39" s="198">
        <v>3.2328999999999997E-2</v>
      </c>
      <c r="HC39" s="198">
        <v>310.148618</v>
      </c>
      <c r="HD39" s="198">
        <v>4.6372920000000004</v>
      </c>
      <c r="HE39" s="198">
        <v>146.169545</v>
      </c>
      <c r="HF39" s="198">
        <v>0.63803900000000002</v>
      </c>
      <c r="HG39" s="198">
        <v>0.25521899999999997</v>
      </c>
      <c r="HH39" s="198">
        <v>3.3170000000000001E-3</v>
      </c>
      <c r="HI39" s="198">
        <v>4.4755999999999997E-2</v>
      </c>
      <c r="HJ39" s="198">
        <v>9.2E-5</v>
      </c>
      <c r="HK39" s="198">
        <v>146.46951999999999</v>
      </c>
      <c r="HL39" s="198">
        <v>0.64144800000000002</v>
      </c>
      <c r="HM39" s="198">
        <v>4.2456000000000001E-2</v>
      </c>
      <c r="HN39" s="198">
        <v>2.0569999999999998E-3</v>
      </c>
      <c r="HO39" s="198">
        <v>4.2456000000000001E-2</v>
      </c>
      <c r="HP39" s="198">
        <v>2.0569999999999998E-3</v>
      </c>
      <c r="HQ39" s="198">
        <v>154.22019700000001</v>
      </c>
      <c r="HR39" s="198">
        <v>9.9634800000000006</v>
      </c>
      <c r="HS39" s="198">
        <v>13.197286999999999</v>
      </c>
      <c r="HT39" s="198">
        <v>0.20818600000000001</v>
      </c>
      <c r="HU39" s="198">
        <v>41.071669999999997</v>
      </c>
      <c r="HV39" s="198">
        <v>1.762683</v>
      </c>
      <c r="HW39" s="198">
        <v>208.48915400000001</v>
      </c>
      <c r="HX39" s="198">
        <v>11.934348999999999</v>
      </c>
      <c r="HY39" s="198">
        <v>0.702094</v>
      </c>
      <c r="HZ39" s="198">
        <v>8.12E-4</v>
      </c>
      <c r="IA39" s="198">
        <v>1.6077939999999999</v>
      </c>
      <c r="IB39" s="198">
        <v>1.9153E-2</v>
      </c>
      <c r="IC39" s="198">
        <v>2.3098879999999999</v>
      </c>
      <c r="ID39" s="198">
        <v>1.9965E-2</v>
      </c>
      <c r="IE39" s="198">
        <v>6111.2007169999997</v>
      </c>
      <c r="IF39" s="198">
        <v>193.74955600000001</v>
      </c>
    </row>
    <row r="40" spans="1:240" ht="17.399999999999999" customHeight="1" x14ac:dyDescent="0.25">
      <c r="A40" s="199" t="s">
        <v>69</v>
      </c>
      <c r="B40" s="200" t="s">
        <v>1350</v>
      </c>
      <c r="C40" s="201"/>
      <c r="D40" s="201"/>
      <c r="E40" s="201"/>
      <c r="F40" s="201"/>
      <c r="G40" s="201">
        <v>1.589594</v>
      </c>
      <c r="H40" s="201">
        <v>7.9950000000000004E-3</v>
      </c>
      <c r="I40" s="201">
        <v>18.61806</v>
      </c>
      <c r="J40" s="201">
        <v>1.40405</v>
      </c>
      <c r="K40" s="201"/>
      <c r="L40" s="201"/>
      <c r="M40" s="201">
        <v>20.207654000000002</v>
      </c>
      <c r="N40" s="201">
        <v>1.412045</v>
      </c>
      <c r="O40" s="201"/>
      <c r="P40" s="201"/>
      <c r="Q40" s="201"/>
      <c r="R40" s="201"/>
      <c r="S40" s="201">
        <v>2.8310000000000002E-3</v>
      </c>
      <c r="T40" s="201">
        <v>3.8999999999999999E-5</v>
      </c>
      <c r="U40" s="201">
        <v>1.2450330000000001</v>
      </c>
      <c r="V40" s="201">
        <v>2.1957000000000001E-2</v>
      </c>
      <c r="W40" s="201">
        <v>3.9999999999999998E-6</v>
      </c>
      <c r="X40" s="201">
        <v>9.9999999999999995E-7</v>
      </c>
      <c r="Y40" s="201">
        <v>6.9999999999999999E-6</v>
      </c>
      <c r="Z40" s="201">
        <v>1.9999999999999999E-6</v>
      </c>
      <c r="AA40" s="201">
        <v>7.1599999999999995E-4</v>
      </c>
      <c r="AB40" s="201">
        <v>1.9999999999999999E-6</v>
      </c>
      <c r="AC40" s="201"/>
      <c r="AD40" s="201"/>
      <c r="AE40" s="201"/>
      <c r="AF40" s="201"/>
      <c r="AG40" s="201">
        <v>1.248591</v>
      </c>
      <c r="AH40" s="201">
        <v>2.2001E-2</v>
      </c>
      <c r="AI40" s="201">
        <v>3.7481460000000002</v>
      </c>
      <c r="AJ40" s="201">
        <v>0.30066100000000001</v>
      </c>
      <c r="AK40" s="201">
        <v>3.7481460000000002</v>
      </c>
      <c r="AL40" s="201">
        <v>0.30066100000000001</v>
      </c>
      <c r="AM40" s="201">
        <v>0.25180799999999998</v>
      </c>
      <c r="AN40" s="201">
        <v>6.4060000000000002E-3</v>
      </c>
      <c r="AO40" s="201">
        <v>1.04129</v>
      </c>
      <c r="AP40" s="201">
        <v>2.9416999999999999E-2</v>
      </c>
      <c r="AQ40" s="201">
        <v>3.9188999999999998</v>
      </c>
      <c r="AR40" s="201">
        <v>9.7584000000000004E-2</v>
      </c>
      <c r="AS40" s="201">
        <v>4.8568410000000002</v>
      </c>
      <c r="AT40" s="201">
        <v>0.26214199999999999</v>
      </c>
      <c r="AU40" s="201">
        <v>1.879499</v>
      </c>
      <c r="AV40" s="201">
        <v>8.9328000000000005E-2</v>
      </c>
      <c r="AW40" s="201">
        <v>9.9874720000000003</v>
      </c>
      <c r="AX40" s="201">
        <v>1.116134</v>
      </c>
      <c r="AY40" s="201">
        <v>1.3520799999999999</v>
      </c>
      <c r="AZ40" s="201">
        <v>0.31358900000000001</v>
      </c>
      <c r="BA40" s="201">
        <v>0.119993</v>
      </c>
      <c r="BB40" s="201">
        <v>1.9210000000000001E-2</v>
      </c>
      <c r="BC40" s="201">
        <v>21.896815</v>
      </c>
      <c r="BD40" s="201">
        <v>0.15551000000000001</v>
      </c>
      <c r="BE40" s="201">
        <v>45.304698000000002</v>
      </c>
      <c r="BF40" s="201">
        <v>2.0893199999999998</v>
      </c>
      <c r="BG40" s="201">
        <v>8.2096000000000002E-2</v>
      </c>
      <c r="BH40" s="201">
        <v>1.9139999999999999E-3</v>
      </c>
      <c r="BI40" s="201"/>
      <c r="BJ40" s="201"/>
      <c r="BK40" s="201">
        <v>7.683319</v>
      </c>
      <c r="BL40" s="201">
        <v>1.008386</v>
      </c>
      <c r="BM40" s="201">
        <v>7.765415</v>
      </c>
      <c r="BN40" s="201">
        <v>1.0103</v>
      </c>
      <c r="BO40" s="201">
        <v>24.972999999999999</v>
      </c>
      <c r="BP40" s="201">
        <v>3.0502099999999999</v>
      </c>
      <c r="BQ40" s="201">
        <v>17.745595000000002</v>
      </c>
      <c r="BR40" s="201">
        <v>2.7427640000000002</v>
      </c>
      <c r="BS40" s="201">
        <v>1031.7408499999999</v>
      </c>
      <c r="BT40" s="201">
        <v>0.65937999999999997</v>
      </c>
      <c r="BU40" s="201">
        <v>17.357816</v>
      </c>
      <c r="BV40" s="201">
        <v>7.0936680000000001</v>
      </c>
      <c r="BW40" s="201">
        <v>15.812649</v>
      </c>
      <c r="BX40" s="201">
        <v>0.28789399999999998</v>
      </c>
      <c r="BY40" s="201">
        <v>38.247034999999997</v>
      </c>
      <c r="BZ40" s="201">
        <v>0.204045</v>
      </c>
      <c r="CA40" s="201">
        <v>8.6191549999999992</v>
      </c>
      <c r="CB40" s="201">
        <v>0.66174999999999995</v>
      </c>
      <c r="CC40" s="201">
        <v>1.0973109999999999</v>
      </c>
      <c r="CD40" s="201">
        <v>1.2378E-2</v>
      </c>
      <c r="CE40" s="201">
        <v>0.34048299999999998</v>
      </c>
      <c r="CF40" s="201">
        <v>1.9799000000000001E-2</v>
      </c>
      <c r="CG40" s="201">
        <v>8.3487000000000006E-2</v>
      </c>
      <c r="CH40" s="201">
        <v>1.5020000000000001E-3</v>
      </c>
      <c r="CI40" s="201">
        <v>125.41867499999999</v>
      </c>
      <c r="CJ40" s="201">
        <v>5.3829840000000004</v>
      </c>
      <c r="CK40" s="201">
        <v>1281.436056</v>
      </c>
      <c r="CL40" s="201">
        <v>20.116374</v>
      </c>
      <c r="CM40" s="201">
        <v>132.46193700000001</v>
      </c>
      <c r="CN40" s="201">
        <v>7.2001739999999996</v>
      </c>
      <c r="CO40" s="201">
        <v>17.280712999999999</v>
      </c>
      <c r="CP40" s="201">
        <v>0.34600500000000001</v>
      </c>
      <c r="CQ40" s="201">
        <v>149.74265</v>
      </c>
      <c r="CR40" s="201">
        <v>7.5461790000000004</v>
      </c>
      <c r="CS40" s="201"/>
      <c r="CT40" s="201"/>
      <c r="CU40" s="201">
        <v>0.21987599999999999</v>
      </c>
      <c r="CV40" s="201">
        <v>5.1970000000000002E-3</v>
      </c>
      <c r="CW40" s="201"/>
      <c r="CX40" s="201"/>
      <c r="CY40" s="201">
        <v>0.21987599999999999</v>
      </c>
      <c r="CZ40" s="201">
        <v>5.1970000000000002E-3</v>
      </c>
      <c r="DA40" s="201">
        <v>251.31050200000001</v>
      </c>
      <c r="DB40" s="201">
        <v>133.277637</v>
      </c>
      <c r="DC40" s="201">
        <v>14.041880000000001</v>
      </c>
      <c r="DD40" s="201">
        <v>4.6287000000000002E-2</v>
      </c>
      <c r="DE40" s="201">
        <v>2.7060000000000001E-3</v>
      </c>
      <c r="DF40" s="201">
        <v>9.0000000000000002E-6</v>
      </c>
      <c r="DG40" s="201">
        <v>265.35508800000002</v>
      </c>
      <c r="DH40" s="201">
        <v>133.32393300000001</v>
      </c>
      <c r="DI40" s="201">
        <v>111.594004</v>
      </c>
      <c r="DJ40" s="201">
        <v>37.241286000000002</v>
      </c>
      <c r="DK40" s="201">
        <v>403.264724</v>
      </c>
      <c r="DL40" s="201">
        <v>101.40336000000001</v>
      </c>
      <c r="DM40" s="201">
        <v>0.92150500000000002</v>
      </c>
      <c r="DN40" s="201">
        <v>2.2086999999999999E-2</v>
      </c>
      <c r="DO40" s="201">
        <v>515.78023299999995</v>
      </c>
      <c r="DP40" s="201">
        <v>138.66673299999999</v>
      </c>
      <c r="DQ40" s="201"/>
      <c r="DR40" s="201"/>
      <c r="DS40" s="201">
        <v>2.598E-3</v>
      </c>
      <c r="DT40" s="201">
        <v>5.0000000000000004E-6</v>
      </c>
      <c r="DU40" s="201">
        <v>7.607E-3</v>
      </c>
      <c r="DV40" s="201">
        <v>6.3999999999999997E-5</v>
      </c>
      <c r="DW40" s="201">
        <v>7.7000000000000001E-5</v>
      </c>
      <c r="DX40" s="201">
        <v>9.0000000000000002E-6</v>
      </c>
      <c r="DY40" s="201">
        <v>8.2247000000000001E-2</v>
      </c>
      <c r="DZ40" s="201">
        <v>3.3519999999999999E-3</v>
      </c>
      <c r="EA40" s="201"/>
      <c r="EB40" s="201"/>
      <c r="EC40" s="201">
        <v>0.73840899999999998</v>
      </c>
      <c r="ED40" s="201">
        <v>3.7973E-2</v>
      </c>
      <c r="EE40" s="201">
        <v>0.69616299999999998</v>
      </c>
      <c r="EF40" s="201">
        <v>2.0317000000000002E-2</v>
      </c>
      <c r="EG40" s="201">
        <v>2.5000000000000001E-4</v>
      </c>
      <c r="EH40" s="201">
        <v>5.0000000000000004E-6</v>
      </c>
      <c r="EI40" s="201">
        <v>0.35161799999999999</v>
      </c>
      <c r="EJ40" s="201">
        <v>6.0939999999999996E-3</v>
      </c>
      <c r="EK40" s="201"/>
      <c r="EL40" s="201"/>
      <c r="EM40" s="201">
        <v>0.19091900000000001</v>
      </c>
      <c r="EN40" s="201">
        <v>1.7179999999999999E-3</v>
      </c>
      <c r="EO40" s="201">
        <v>0.323216</v>
      </c>
      <c r="EP40" s="201">
        <v>6.4899999999999995E-4</v>
      </c>
      <c r="EQ40" s="201">
        <v>0.40300599999999998</v>
      </c>
      <c r="ER40" s="201">
        <v>6.143E-3</v>
      </c>
      <c r="ES40" s="201">
        <v>2.7961100000000001</v>
      </c>
      <c r="ET40" s="201">
        <v>7.6328999999999994E-2</v>
      </c>
      <c r="EU40" s="201">
        <v>0.23822499999999999</v>
      </c>
      <c r="EV40" s="201">
        <v>4.8200000000000001E-4</v>
      </c>
      <c r="EW40" s="201">
        <v>0.29311300000000001</v>
      </c>
      <c r="EX40" s="201">
        <v>1.008E-3</v>
      </c>
      <c r="EY40" s="201">
        <v>6.9379999999999997E-3</v>
      </c>
      <c r="EZ40" s="201">
        <v>5.8299999999999997E-4</v>
      </c>
      <c r="FA40" s="201">
        <v>1.75E-4</v>
      </c>
      <c r="FB40" s="201">
        <v>1.0000000000000001E-5</v>
      </c>
      <c r="FC40" s="201">
        <v>0.53845100000000001</v>
      </c>
      <c r="FD40" s="201">
        <v>2.0830000000000002E-3</v>
      </c>
      <c r="FE40" s="201">
        <v>2.1981090000000001</v>
      </c>
      <c r="FF40" s="201">
        <v>7.4929999999999997E-2</v>
      </c>
      <c r="FG40" s="201">
        <v>0.91126300000000005</v>
      </c>
      <c r="FH40" s="201">
        <v>1.9928999999999999E-2</v>
      </c>
      <c r="FI40" s="201">
        <v>6.3960679999999996</v>
      </c>
      <c r="FJ40" s="201">
        <v>6.0129000000000002E-2</v>
      </c>
      <c r="FK40" s="201">
        <v>9.5054400000000001</v>
      </c>
      <c r="FL40" s="201">
        <v>0.15498799999999999</v>
      </c>
      <c r="FM40" s="201">
        <v>2.6755000000000001E-2</v>
      </c>
      <c r="FN40" s="201">
        <v>1.2999999999999999E-5</v>
      </c>
      <c r="FO40" s="201">
        <v>2.6755000000000001E-2</v>
      </c>
      <c r="FP40" s="201">
        <v>1.2999999999999999E-5</v>
      </c>
      <c r="FQ40" s="201">
        <v>966.12916199999995</v>
      </c>
      <c r="FR40" s="201">
        <v>1400.585503</v>
      </c>
      <c r="FS40" s="201">
        <v>82.708866</v>
      </c>
      <c r="FT40" s="201">
        <v>1.2367109999999999</v>
      </c>
      <c r="FU40" s="201">
        <v>1.6125080000000001</v>
      </c>
      <c r="FV40" s="201">
        <v>1.7840000000000002E-2</v>
      </c>
      <c r="FW40" s="201">
        <v>5.6163150000000002</v>
      </c>
      <c r="FX40" s="201">
        <v>0.14187900000000001</v>
      </c>
      <c r="FY40" s="201">
        <v>2.352474</v>
      </c>
      <c r="FZ40" s="201">
        <v>2.3333E-2</v>
      </c>
      <c r="GA40" s="201">
        <v>9.2000000000000003E-4</v>
      </c>
      <c r="GB40" s="201">
        <v>1.4E-5</v>
      </c>
      <c r="GC40" s="201">
        <v>0.360869</v>
      </c>
      <c r="GD40" s="201">
        <v>5.398E-3</v>
      </c>
      <c r="GE40" s="201">
        <v>7.3130000000000001E-2</v>
      </c>
      <c r="GF40" s="201">
        <v>9.5000000000000005E-5</v>
      </c>
      <c r="GG40" s="201">
        <v>4.1433359999999997</v>
      </c>
      <c r="GH40" s="201">
        <v>0.110967</v>
      </c>
      <c r="GI40" s="201">
        <v>32.780203</v>
      </c>
      <c r="GJ40" s="201">
        <v>0.36615300000000001</v>
      </c>
      <c r="GK40" s="201">
        <v>38.771023999999997</v>
      </c>
      <c r="GL40" s="201">
        <v>1.6969609999999999</v>
      </c>
      <c r="GM40" s="201">
        <v>1134.5488069999999</v>
      </c>
      <c r="GN40" s="201">
        <v>1404.1848540000001</v>
      </c>
      <c r="GO40" s="201">
        <v>616.71440500000006</v>
      </c>
      <c r="GP40" s="201">
        <v>8.8277219999999996</v>
      </c>
      <c r="GQ40" s="201">
        <v>692.73786399999995</v>
      </c>
      <c r="GR40" s="201">
        <v>4.8618100000000002</v>
      </c>
      <c r="GS40" s="201">
        <v>1309.4522689999999</v>
      </c>
      <c r="GT40" s="201">
        <v>13.689532</v>
      </c>
      <c r="GU40" s="201">
        <v>2.1120779999999999</v>
      </c>
      <c r="GV40" s="201">
        <v>4.4296000000000002E-2</v>
      </c>
      <c r="GW40" s="201">
        <v>876.12494000000004</v>
      </c>
      <c r="GX40" s="201">
        <v>23.778271</v>
      </c>
      <c r="GY40" s="201">
        <v>42.357042</v>
      </c>
      <c r="GZ40" s="201">
        <v>8.3140000000000002E-3</v>
      </c>
      <c r="HA40" s="201">
        <v>0.91126700000000005</v>
      </c>
      <c r="HB40" s="201">
        <v>3.839E-3</v>
      </c>
      <c r="HC40" s="201">
        <v>921.50532699999997</v>
      </c>
      <c r="HD40" s="201">
        <v>23.834720000000001</v>
      </c>
      <c r="HE40" s="201">
        <v>185.51255900000001</v>
      </c>
      <c r="HF40" s="201">
        <v>0.238617</v>
      </c>
      <c r="HG40" s="201">
        <v>0.78954899999999995</v>
      </c>
      <c r="HH40" s="201">
        <v>2.4600000000000002E-4</v>
      </c>
      <c r="HI40" s="201">
        <v>0.133329</v>
      </c>
      <c r="HJ40" s="201">
        <v>2.676E-3</v>
      </c>
      <c r="HK40" s="201">
        <v>186.43543700000001</v>
      </c>
      <c r="HL40" s="201">
        <v>0.241539</v>
      </c>
      <c r="HM40" s="201">
        <v>1.431727</v>
      </c>
      <c r="HN40" s="201">
        <v>1.387E-3</v>
      </c>
      <c r="HO40" s="201">
        <v>1.431727</v>
      </c>
      <c r="HP40" s="201">
        <v>1.387E-3</v>
      </c>
      <c r="HQ40" s="201">
        <v>21.0458</v>
      </c>
      <c r="HR40" s="201">
        <v>1.195964</v>
      </c>
      <c r="HS40" s="201">
        <v>6.0567900000000003</v>
      </c>
      <c r="HT40" s="201">
        <v>8.2174999999999998E-2</v>
      </c>
      <c r="HU40" s="201">
        <v>1.3043279999999999</v>
      </c>
      <c r="HV40" s="201">
        <v>2.7213000000000001E-2</v>
      </c>
      <c r="HW40" s="201">
        <v>28.406918000000001</v>
      </c>
      <c r="HX40" s="201">
        <v>1.3053520000000001</v>
      </c>
      <c r="HY40" s="201">
        <v>0.18901399999999999</v>
      </c>
      <c r="HZ40" s="201">
        <v>1.64E-4</v>
      </c>
      <c r="IA40" s="201">
        <v>0.57312300000000005</v>
      </c>
      <c r="IB40" s="201">
        <v>2.3202E-2</v>
      </c>
      <c r="IC40" s="201">
        <v>0.76213699999999995</v>
      </c>
      <c r="ID40" s="201">
        <v>2.3366000000000001E-2</v>
      </c>
      <c r="IE40" s="201">
        <v>5886.2177849999998</v>
      </c>
      <c r="IF40" s="201">
        <v>1748.0069060000001</v>
      </c>
    </row>
    <row r="41" spans="1:240" ht="17.399999999999999" customHeight="1" x14ac:dyDescent="0.25">
      <c r="A41" s="196" t="s">
        <v>63</v>
      </c>
      <c r="B41" s="197" t="s">
        <v>1336</v>
      </c>
      <c r="C41" s="198">
        <v>3.1E-4</v>
      </c>
      <c r="D41" s="198">
        <v>1.5E-5</v>
      </c>
      <c r="E41" s="198"/>
      <c r="F41" s="198"/>
      <c r="G41" s="198"/>
      <c r="H41" s="198"/>
      <c r="I41" s="198">
        <v>0.18943599999999999</v>
      </c>
      <c r="J41" s="198">
        <v>4.5999999999999999E-2</v>
      </c>
      <c r="K41" s="198"/>
      <c r="L41" s="198"/>
      <c r="M41" s="198">
        <v>0.189746</v>
      </c>
      <c r="N41" s="198">
        <v>4.6015E-2</v>
      </c>
      <c r="O41" s="198"/>
      <c r="P41" s="198"/>
      <c r="Q41" s="198"/>
      <c r="R41" s="198"/>
      <c r="S41" s="198"/>
      <c r="T41" s="198"/>
      <c r="U41" s="198">
        <v>2.6229999999999999E-3</v>
      </c>
      <c r="V41" s="198">
        <v>7.9999999999999996E-6</v>
      </c>
      <c r="W41" s="198"/>
      <c r="X41" s="198"/>
      <c r="Y41" s="198">
        <v>5.4200999999999999E-2</v>
      </c>
      <c r="Z41" s="198">
        <v>1.8730000000000001E-3</v>
      </c>
      <c r="AA41" s="198">
        <v>0.12911800000000001</v>
      </c>
      <c r="AB41" s="198">
        <v>2.7E-4</v>
      </c>
      <c r="AC41" s="198"/>
      <c r="AD41" s="198"/>
      <c r="AE41" s="198"/>
      <c r="AF41" s="198"/>
      <c r="AG41" s="198">
        <v>0.185942</v>
      </c>
      <c r="AH41" s="198">
        <v>2.1510000000000001E-3</v>
      </c>
      <c r="AI41" s="198">
        <v>0.97037300000000004</v>
      </c>
      <c r="AJ41" s="198">
        <v>1.7683000000000001E-2</v>
      </c>
      <c r="AK41" s="198">
        <v>0.97037300000000004</v>
      </c>
      <c r="AL41" s="198">
        <v>1.7683000000000001E-2</v>
      </c>
      <c r="AM41" s="198"/>
      <c r="AN41" s="198"/>
      <c r="AO41" s="198">
        <v>2.2800000000000001E-4</v>
      </c>
      <c r="AP41" s="198">
        <v>6.9999999999999999E-6</v>
      </c>
      <c r="AQ41" s="198">
        <v>1.9710000000000001E-3</v>
      </c>
      <c r="AR41" s="198">
        <v>3.0000000000000001E-6</v>
      </c>
      <c r="AS41" s="198">
        <v>9.5000000000000005E-5</v>
      </c>
      <c r="AT41" s="198">
        <v>1.7E-5</v>
      </c>
      <c r="AU41" s="198"/>
      <c r="AV41" s="198"/>
      <c r="AW41" s="198">
        <v>0.379612</v>
      </c>
      <c r="AX41" s="198">
        <v>3.0637000000000001E-2</v>
      </c>
      <c r="AY41" s="198">
        <v>0.65568700000000002</v>
      </c>
      <c r="AZ41" s="198">
        <v>0.16115399999999999</v>
      </c>
      <c r="BA41" s="198">
        <v>1.6479999999999999E-3</v>
      </c>
      <c r="BB41" s="198">
        <v>4.3999999999999999E-5</v>
      </c>
      <c r="BC41" s="198">
        <v>1.3029999999999999E-3</v>
      </c>
      <c r="BD41" s="198">
        <v>5.0000000000000004E-6</v>
      </c>
      <c r="BE41" s="198">
        <v>1.0405439999999999</v>
      </c>
      <c r="BF41" s="198">
        <v>0.19186700000000001</v>
      </c>
      <c r="BG41" s="198">
        <v>4.0767999999999999E-2</v>
      </c>
      <c r="BH41" s="198">
        <v>1.2008E-2</v>
      </c>
      <c r="BI41" s="198">
        <v>2.0000000000000002E-5</v>
      </c>
      <c r="BJ41" s="198">
        <v>9.9999999999999995E-7</v>
      </c>
      <c r="BK41" s="198">
        <v>8.3269999999999997E-2</v>
      </c>
      <c r="BL41" s="198">
        <v>4.2410000000000003E-2</v>
      </c>
      <c r="BM41" s="198">
        <v>0.124058</v>
      </c>
      <c r="BN41" s="198">
        <v>5.4419000000000002E-2</v>
      </c>
      <c r="BO41" s="198">
        <v>2.0199999999999999E-2</v>
      </c>
      <c r="BP41" s="198">
        <v>3.0000000000000001E-5</v>
      </c>
      <c r="BQ41" s="198">
        <v>9.3450000000000005E-2</v>
      </c>
      <c r="BR41" s="198">
        <v>1.2787E-2</v>
      </c>
      <c r="BS41" s="198">
        <v>0.104764</v>
      </c>
      <c r="BT41" s="198">
        <v>1.3300000000000001E-4</v>
      </c>
      <c r="BU41" s="198"/>
      <c r="BV41" s="198"/>
      <c r="BW41" s="198">
        <v>4.8051999999999997E-2</v>
      </c>
      <c r="BX41" s="198">
        <v>3.2400000000000001E-4</v>
      </c>
      <c r="BY41" s="198">
        <v>3.4678909999999998</v>
      </c>
      <c r="BZ41" s="198">
        <v>2.0667999999999999E-2</v>
      </c>
      <c r="CA41" s="198">
        <v>3.7226000000000002E-2</v>
      </c>
      <c r="CB41" s="198">
        <v>3.6900000000000002E-4</v>
      </c>
      <c r="CC41" s="198">
        <v>1.0567E-2</v>
      </c>
      <c r="CD41" s="198">
        <v>2.3800000000000001E-4</v>
      </c>
      <c r="CE41" s="198"/>
      <c r="CF41" s="198"/>
      <c r="CG41" s="198">
        <v>0.157581</v>
      </c>
      <c r="CH41" s="198">
        <v>1.8760000000000001E-3</v>
      </c>
      <c r="CI41" s="198">
        <v>6.0287129999999998</v>
      </c>
      <c r="CJ41" s="198">
        <v>2.9541000000000001E-2</v>
      </c>
      <c r="CK41" s="198">
        <v>9.9684439999999999</v>
      </c>
      <c r="CL41" s="198">
        <v>6.5965999999999997E-2</v>
      </c>
      <c r="CM41" s="198">
        <v>4.6406210000000003</v>
      </c>
      <c r="CN41" s="198">
        <v>8.9137999999999995E-2</v>
      </c>
      <c r="CO41" s="198">
        <v>0.15703500000000001</v>
      </c>
      <c r="CP41" s="198">
        <v>3.0850000000000001E-3</v>
      </c>
      <c r="CQ41" s="198">
        <v>4.7976559999999999</v>
      </c>
      <c r="CR41" s="198">
        <v>9.2222999999999999E-2</v>
      </c>
      <c r="CS41" s="198"/>
      <c r="CT41" s="198"/>
      <c r="CU41" s="198">
        <v>20.880355000000002</v>
      </c>
      <c r="CV41" s="198">
        <v>0.22070300000000001</v>
      </c>
      <c r="CW41" s="198"/>
      <c r="CX41" s="198"/>
      <c r="CY41" s="198">
        <v>20.880355000000002</v>
      </c>
      <c r="CZ41" s="198">
        <v>0.22070300000000001</v>
      </c>
      <c r="DA41" s="198">
        <v>0.18907599999999999</v>
      </c>
      <c r="DB41" s="198">
        <v>1.222E-3</v>
      </c>
      <c r="DC41" s="198">
        <v>0.37010300000000002</v>
      </c>
      <c r="DD41" s="198">
        <v>5.2769999999999996E-3</v>
      </c>
      <c r="DE41" s="198">
        <v>2.6440000000000001E-3</v>
      </c>
      <c r="DF41" s="198">
        <v>3.4E-5</v>
      </c>
      <c r="DG41" s="198">
        <v>0.56182299999999996</v>
      </c>
      <c r="DH41" s="198">
        <v>6.5329999999999997E-3</v>
      </c>
      <c r="DI41" s="198">
        <v>6.9899999999999997E-4</v>
      </c>
      <c r="DJ41" s="198">
        <v>2.0999999999999999E-5</v>
      </c>
      <c r="DK41" s="198">
        <v>1.427368</v>
      </c>
      <c r="DL41" s="198">
        <v>2.8594999999999999E-2</v>
      </c>
      <c r="DM41" s="198">
        <v>0.349823</v>
      </c>
      <c r="DN41" s="198">
        <v>4.2779999999999997E-3</v>
      </c>
      <c r="DO41" s="198">
        <v>1.77789</v>
      </c>
      <c r="DP41" s="198">
        <v>3.2894E-2</v>
      </c>
      <c r="DQ41" s="198">
        <v>1.1E-4</v>
      </c>
      <c r="DR41" s="198">
        <v>5.0000000000000004E-6</v>
      </c>
      <c r="DS41" s="198">
        <v>7.9999999999999996E-6</v>
      </c>
      <c r="DT41" s="198"/>
      <c r="DU41" s="198">
        <v>8.5330000000000007E-3</v>
      </c>
      <c r="DV41" s="198">
        <v>1.0000000000000001E-5</v>
      </c>
      <c r="DW41" s="198"/>
      <c r="DX41" s="198"/>
      <c r="DY41" s="198">
        <v>8.1847000000000003E-2</v>
      </c>
      <c r="DZ41" s="198">
        <v>1.5069000000000001E-2</v>
      </c>
      <c r="EA41" s="198">
        <v>5.3610000000000003E-3</v>
      </c>
      <c r="EB41" s="198">
        <v>7.7999999999999999E-5</v>
      </c>
      <c r="EC41" s="198">
        <v>8.0400000000000003E-4</v>
      </c>
      <c r="ED41" s="198">
        <v>1.1E-5</v>
      </c>
      <c r="EE41" s="198">
        <v>4.7906999999999998E-2</v>
      </c>
      <c r="EF41" s="198">
        <v>4.44E-4</v>
      </c>
      <c r="EG41" s="198">
        <v>4.4097999999999998E-2</v>
      </c>
      <c r="EH41" s="198">
        <v>2.99E-4</v>
      </c>
      <c r="EI41" s="198">
        <v>2.34E-4</v>
      </c>
      <c r="EJ41" s="198">
        <v>1.1E-5</v>
      </c>
      <c r="EK41" s="198">
        <v>1.4599999999999999E-3</v>
      </c>
      <c r="EL41" s="198">
        <v>1.9000000000000001E-5</v>
      </c>
      <c r="EM41" s="198">
        <v>13.788914999999999</v>
      </c>
      <c r="EN41" s="198">
        <v>0.138992</v>
      </c>
      <c r="EO41" s="198">
        <v>552.81965300000002</v>
      </c>
      <c r="EP41" s="198">
        <v>6.6273429999999998</v>
      </c>
      <c r="EQ41" s="198">
        <v>0.11312800000000001</v>
      </c>
      <c r="ER41" s="198">
        <v>4.8200000000000001E-4</v>
      </c>
      <c r="ES41" s="198">
        <v>566.912058</v>
      </c>
      <c r="ET41" s="198">
        <v>6.7827630000000001</v>
      </c>
      <c r="EU41" s="198">
        <v>2.3555579999999998</v>
      </c>
      <c r="EV41" s="198">
        <v>2.3484999999999999E-2</v>
      </c>
      <c r="EW41" s="198">
        <v>3.8446000000000001E-2</v>
      </c>
      <c r="EX41" s="198">
        <v>5.3700000000000004E-4</v>
      </c>
      <c r="EY41" s="198">
        <v>1.8489999999999999E-3</v>
      </c>
      <c r="EZ41" s="198">
        <v>6.0000000000000002E-6</v>
      </c>
      <c r="FA41" s="198">
        <v>2.2443999999999999E-2</v>
      </c>
      <c r="FB41" s="198">
        <v>1.25E-4</v>
      </c>
      <c r="FC41" s="198">
        <v>2.4182969999999999</v>
      </c>
      <c r="FD41" s="198">
        <v>2.4153000000000001E-2</v>
      </c>
      <c r="FE41" s="198">
        <v>0.25592300000000001</v>
      </c>
      <c r="FF41" s="198">
        <v>1E-3</v>
      </c>
      <c r="FG41" s="198">
        <v>0.227025</v>
      </c>
      <c r="FH41" s="198">
        <v>9.1479999999999999E-3</v>
      </c>
      <c r="FI41" s="198">
        <v>1.9552929999999999</v>
      </c>
      <c r="FJ41" s="198">
        <v>0.34808099999999997</v>
      </c>
      <c r="FK41" s="198">
        <v>2.4382410000000001</v>
      </c>
      <c r="FL41" s="198">
        <v>0.35822900000000002</v>
      </c>
      <c r="FM41" s="198">
        <v>285.40785699999998</v>
      </c>
      <c r="FN41" s="198">
        <v>1.613585</v>
      </c>
      <c r="FO41" s="198">
        <v>285.40785699999998</v>
      </c>
      <c r="FP41" s="198">
        <v>1.613585</v>
      </c>
      <c r="FQ41" s="198">
        <v>0.19878999999999999</v>
      </c>
      <c r="FR41" s="198">
        <v>0.104731</v>
      </c>
      <c r="FS41" s="198">
        <v>1.9388259999999999</v>
      </c>
      <c r="FT41" s="198">
        <v>0.25124000000000002</v>
      </c>
      <c r="FU41" s="198">
        <v>1.8654E-2</v>
      </c>
      <c r="FV41" s="198">
        <v>6.0000000000000002E-5</v>
      </c>
      <c r="FW41" s="198">
        <v>1.0072970000000001</v>
      </c>
      <c r="FX41" s="198">
        <v>1.3138E-2</v>
      </c>
      <c r="FY41" s="198">
        <v>0.248947</v>
      </c>
      <c r="FZ41" s="198">
        <v>6.4320000000000002E-3</v>
      </c>
      <c r="GA41" s="198"/>
      <c r="GB41" s="198"/>
      <c r="GC41" s="198">
        <v>3.1949999999999999E-3</v>
      </c>
      <c r="GD41" s="198">
        <v>1.17E-4</v>
      </c>
      <c r="GE41" s="198">
        <v>2.1949999999999999E-3</v>
      </c>
      <c r="GF41" s="198">
        <v>6.0000000000000002E-5</v>
      </c>
      <c r="GG41" s="198">
        <v>1.1964000000000001E-2</v>
      </c>
      <c r="GH41" s="198">
        <v>7.7899999999999996E-4</v>
      </c>
      <c r="GI41" s="198">
        <v>0.30039399999999999</v>
      </c>
      <c r="GJ41" s="198">
        <v>5.8820000000000001E-3</v>
      </c>
      <c r="GK41" s="198">
        <v>1.0174209999999999</v>
      </c>
      <c r="GL41" s="198">
        <v>2.1531000000000002E-2</v>
      </c>
      <c r="GM41" s="198">
        <v>4.7476830000000003</v>
      </c>
      <c r="GN41" s="198">
        <v>0.40397</v>
      </c>
      <c r="GO41" s="198">
        <v>27.397646999999999</v>
      </c>
      <c r="GP41" s="198">
        <v>0.221495</v>
      </c>
      <c r="GQ41" s="198">
        <v>11.825934</v>
      </c>
      <c r="GR41" s="198">
        <v>8.7065000000000003E-2</v>
      </c>
      <c r="GS41" s="198">
        <v>39.223581000000003</v>
      </c>
      <c r="GT41" s="198">
        <v>0.30856</v>
      </c>
      <c r="GU41" s="198">
        <v>7.5449999999999996E-3</v>
      </c>
      <c r="GV41" s="198">
        <v>1.1E-4</v>
      </c>
      <c r="GW41" s="198">
        <v>2.6168879999999999</v>
      </c>
      <c r="GX41" s="198">
        <v>8.8341000000000003E-2</v>
      </c>
      <c r="GY41" s="198">
        <v>7.9313999999999996E-2</v>
      </c>
      <c r="GZ41" s="198">
        <v>5.3000000000000001E-5</v>
      </c>
      <c r="HA41" s="198">
        <v>3.8288000000000003E-2</v>
      </c>
      <c r="HB41" s="198">
        <v>6.0999999999999999E-5</v>
      </c>
      <c r="HC41" s="198">
        <v>2.742035</v>
      </c>
      <c r="HD41" s="198">
        <v>8.8565000000000005E-2</v>
      </c>
      <c r="HE41" s="198">
        <v>8.3540679999999998</v>
      </c>
      <c r="HF41" s="198">
        <v>4.4311000000000003E-2</v>
      </c>
      <c r="HG41" s="198">
        <v>3.5945559999999999</v>
      </c>
      <c r="HH41" s="198">
        <v>2.3289999999999999E-3</v>
      </c>
      <c r="HI41" s="198">
        <v>2.6549999999999998E-3</v>
      </c>
      <c r="HJ41" s="198">
        <v>9.0000000000000002E-6</v>
      </c>
      <c r="HK41" s="198">
        <v>11.951279</v>
      </c>
      <c r="HL41" s="198">
        <v>4.6649000000000003E-2</v>
      </c>
      <c r="HM41" s="198"/>
      <c r="HN41" s="198"/>
      <c r="HO41" s="198"/>
      <c r="HP41" s="198"/>
      <c r="HQ41" s="198">
        <v>1.3221719999999999</v>
      </c>
      <c r="HR41" s="198">
        <v>9.3220999999999998E-2</v>
      </c>
      <c r="HS41" s="198">
        <v>1.603529</v>
      </c>
      <c r="HT41" s="198">
        <v>2.2776000000000001E-2</v>
      </c>
      <c r="HU41" s="198">
        <v>1.423589</v>
      </c>
      <c r="HV41" s="198">
        <v>6.1794000000000002E-2</v>
      </c>
      <c r="HW41" s="198">
        <v>4.3492899999999999</v>
      </c>
      <c r="HX41" s="198">
        <v>0.177791</v>
      </c>
      <c r="HY41" s="198">
        <v>8.3289999999999996E-3</v>
      </c>
      <c r="HZ41" s="198">
        <v>9.0000000000000002E-6</v>
      </c>
      <c r="IA41" s="198">
        <v>4722.3970710000003</v>
      </c>
      <c r="IB41" s="198">
        <v>54.561050000000002</v>
      </c>
      <c r="IC41" s="198">
        <v>4722.4053999999996</v>
      </c>
      <c r="ID41" s="198">
        <v>54.561059</v>
      </c>
      <c r="IE41" s="198">
        <v>5683.0925520000001</v>
      </c>
      <c r="IF41" s="198">
        <v>65.095777999999996</v>
      </c>
    </row>
    <row r="42" spans="1:240" ht="17.399999999999999" customHeight="1" x14ac:dyDescent="0.25">
      <c r="A42" s="199" t="s">
        <v>157</v>
      </c>
      <c r="B42" s="200" t="s">
        <v>1301</v>
      </c>
      <c r="C42" s="201">
        <v>456.815876</v>
      </c>
      <c r="D42" s="201">
        <v>25.861104000000001</v>
      </c>
      <c r="E42" s="201">
        <v>2.686455</v>
      </c>
      <c r="F42" s="201">
        <v>0.21407000000000001</v>
      </c>
      <c r="G42" s="201">
        <v>3.9704000000000003E-2</v>
      </c>
      <c r="H42" s="201">
        <v>1.1999999999999999E-3</v>
      </c>
      <c r="I42" s="201">
        <v>129.08937</v>
      </c>
      <c r="J42" s="201">
        <v>9.6331579999999999</v>
      </c>
      <c r="K42" s="201"/>
      <c r="L42" s="201"/>
      <c r="M42" s="201">
        <v>588.63140499999997</v>
      </c>
      <c r="N42" s="201">
        <v>35.709532000000003</v>
      </c>
      <c r="O42" s="201">
        <v>0.52073800000000003</v>
      </c>
      <c r="P42" s="201">
        <v>0.67564000000000002</v>
      </c>
      <c r="Q42" s="201">
        <v>259.42442</v>
      </c>
      <c r="R42" s="201">
        <v>146.549395</v>
      </c>
      <c r="S42" s="201">
        <v>158.57988</v>
      </c>
      <c r="T42" s="201">
        <v>62.627814999999998</v>
      </c>
      <c r="U42" s="201">
        <v>200.98756299999999</v>
      </c>
      <c r="V42" s="201">
        <v>8.78918</v>
      </c>
      <c r="W42" s="201">
        <v>0.51527299999999998</v>
      </c>
      <c r="X42" s="201">
        <v>6.4751000000000003E-2</v>
      </c>
      <c r="Y42" s="201">
        <v>1.8754280000000001</v>
      </c>
      <c r="Z42" s="201">
        <v>0.24862400000000001</v>
      </c>
      <c r="AA42" s="201">
        <v>8.7037770000000005</v>
      </c>
      <c r="AB42" s="201">
        <v>0.21363599999999999</v>
      </c>
      <c r="AC42" s="201">
        <v>26.203766000000002</v>
      </c>
      <c r="AD42" s="201">
        <v>1.823539</v>
      </c>
      <c r="AE42" s="201"/>
      <c r="AF42" s="201"/>
      <c r="AG42" s="201">
        <v>656.81084499999997</v>
      </c>
      <c r="AH42" s="201">
        <v>220.99258</v>
      </c>
      <c r="AI42" s="201">
        <v>8.6622789999999998</v>
      </c>
      <c r="AJ42" s="201">
        <v>0.89413200000000004</v>
      </c>
      <c r="AK42" s="201">
        <v>8.6622789999999998</v>
      </c>
      <c r="AL42" s="201">
        <v>0.89413200000000004</v>
      </c>
      <c r="AM42" s="201">
        <v>122.879479</v>
      </c>
      <c r="AN42" s="201">
        <v>7.4431450000000003</v>
      </c>
      <c r="AO42" s="201">
        <v>44.345168999999999</v>
      </c>
      <c r="AP42" s="201">
        <v>4.0612550000000001</v>
      </c>
      <c r="AQ42" s="201">
        <v>192.96770900000001</v>
      </c>
      <c r="AR42" s="201">
        <v>9.3939760000000003</v>
      </c>
      <c r="AS42" s="201">
        <v>86.601073999999997</v>
      </c>
      <c r="AT42" s="201">
        <v>10.444209000000001</v>
      </c>
      <c r="AU42" s="201">
        <v>114.323503</v>
      </c>
      <c r="AV42" s="201">
        <v>26.622623000000001</v>
      </c>
      <c r="AW42" s="201">
        <v>57.471567</v>
      </c>
      <c r="AX42" s="201">
        <v>7.2860959999999997</v>
      </c>
      <c r="AY42" s="201">
        <v>6.3713050000000004</v>
      </c>
      <c r="AZ42" s="201">
        <v>3.3000980000000002</v>
      </c>
      <c r="BA42" s="201">
        <v>81.926238999999995</v>
      </c>
      <c r="BB42" s="201">
        <v>15.552315</v>
      </c>
      <c r="BC42" s="201">
        <v>67.913670999999994</v>
      </c>
      <c r="BD42" s="201">
        <v>1.2794129999999999</v>
      </c>
      <c r="BE42" s="201">
        <v>774.79971599999999</v>
      </c>
      <c r="BF42" s="201">
        <v>85.383129999999994</v>
      </c>
      <c r="BG42" s="201">
        <v>41.263604000000001</v>
      </c>
      <c r="BH42" s="201">
        <v>300.89395300000001</v>
      </c>
      <c r="BI42" s="201">
        <v>1.233617</v>
      </c>
      <c r="BJ42" s="201">
        <v>2.6279300000000001</v>
      </c>
      <c r="BK42" s="201">
        <v>0.31114700000000001</v>
      </c>
      <c r="BL42" s="201">
        <v>0.23011300000000001</v>
      </c>
      <c r="BM42" s="201">
        <v>42.808368000000002</v>
      </c>
      <c r="BN42" s="201">
        <v>303.75199600000002</v>
      </c>
      <c r="BO42" s="201">
        <v>220.88430199999999</v>
      </c>
      <c r="BP42" s="201">
        <v>279.871061</v>
      </c>
      <c r="BQ42" s="201">
        <v>7.7488929999999998</v>
      </c>
      <c r="BR42" s="201">
        <v>0.74803500000000001</v>
      </c>
      <c r="BS42" s="201">
        <v>993.10951799999998</v>
      </c>
      <c r="BT42" s="201">
        <v>3.7166079999999999</v>
      </c>
      <c r="BU42" s="201">
        <v>131.59297699999999</v>
      </c>
      <c r="BV42" s="201">
        <v>75.500224000000003</v>
      </c>
      <c r="BW42" s="201">
        <v>93.675586999999993</v>
      </c>
      <c r="BX42" s="201">
        <v>16.585245</v>
      </c>
      <c r="BY42" s="201">
        <v>53.113263000000003</v>
      </c>
      <c r="BZ42" s="201">
        <v>6.0596949999999996</v>
      </c>
      <c r="CA42" s="201">
        <v>301.526096</v>
      </c>
      <c r="CB42" s="201">
        <v>88.136578</v>
      </c>
      <c r="CC42" s="201">
        <v>2.5913719999999998</v>
      </c>
      <c r="CD42" s="201">
        <v>0.35936099999999999</v>
      </c>
      <c r="CE42" s="201"/>
      <c r="CF42" s="201"/>
      <c r="CG42" s="201">
        <v>0.11165899999999999</v>
      </c>
      <c r="CH42" s="201">
        <v>1.1050000000000001E-3</v>
      </c>
      <c r="CI42" s="201">
        <v>34.457669000000003</v>
      </c>
      <c r="CJ42" s="201">
        <v>5.3867989999999999</v>
      </c>
      <c r="CK42" s="201">
        <v>1838.811336</v>
      </c>
      <c r="CL42" s="201">
        <v>476.364711</v>
      </c>
      <c r="CM42" s="201">
        <v>173.617141</v>
      </c>
      <c r="CN42" s="201">
        <v>18.315684000000001</v>
      </c>
      <c r="CO42" s="201">
        <v>1.317423</v>
      </c>
      <c r="CP42" s="201">
        <v>5.8104000000000003E-2</v>
      </c>
      <c r="CQ42" s="201">
        <v>174.93456399999999</v>
      </c>
      <c r="CR42" s="201">
        <v>18.373788000000001</v>
      </c>
      <c r="CS42" s="201"/>
      <c r="CT42" s="201"/>
      <c r="CU42" s="201">
        <v>4.4122000000000001E-2</v>
      </c>
      <c r="CV42" s="201">
        <v>3.0630000000000002E-3</v>
      </c>
      <c r="CW42" s="201">
        <v>2.95573</v>
      </c>
      <c r="CX42" s="201">
        <v>8.3721000000000004E-2</v>
      </c>
      <c r="CY42" s="201">
        <v>2.9998520000000002</v>
      </c>
      <c r="CZ42" s="201">
        <v>8.6784E-2</v>
      </c>
      <c r="DA42" s="201">
        <v>8.1589759999999991</v>
      </c>
      <c r="DB42" s="201">
        <v>0.70116800000000001</v>
      </c>
      <c r="DC42" s="201">
        <v>1.0413E-2</v>
      </c>
      <c r="DD42" s="201">
        <v>2.6499999999999999E-4</v>
      </c>
      <c r="DE42" s="201">
        <v>4.501646</v>
      </c>
      <c r="DF42" s="201">
        <v>0.236458</v>
      </c>
      <c r="DG42" s="201">
        <v>12.671035</v>
      </c>
      <c r="DH42" s="201">
        <v>0.93789100000000003</v>
      </c>
      <c r="DI42" s="201">
        <v>6.4195909999999996</v>
      </c>
      <c r="DJ42" s="201">
        <v>10.959326000000001</v>
      </c>
      <c r="DK42" s="201">
        <v>290.95837899999998</v>
      </c>
      <c r="DL42" s="201">
        <v>52.247387000000003</v>
      </c>
      <c r="DM42" s="201">
        <v>7.4802010000000001</v>
      </c>
      <c r="DN42" s="201">
        <v>0.31973499999999999</v>
      </c>
      <c r="DO42" s="201">
        <v>304.85817100000003</v>
      </c>
      <c r="DP42" s="201">
        <v>63.526448000000002</v>
      </c>
      <c r="DQ42" s="201">
        <v>5.0141999999999999E-2</v>
      </c>
      <c r="DR42" s="201">
        <v>4.3000000000000002E-5</v>
      </c>
      <c r="DS42" s="201">
        <v>0.29508400000000001</v>
      </c>
      <c r="DT42" s="201">
        <v>0.13611000000000001</v>
      </c>
      <c r="DU42" s="201"/>
      <c r="DV42" s="201"/>
      <c r="DW42" s="201">
        <v>4.1E-5</v>
      </c>
      <c r="DX42" s="201">
        <v>6.0000000000000002E-6</v>
      </c>
      <c r="DY42" s="201">
        <v>7.0613729999999997</v>
      </c>
      <c r="DZ42" s="201">
        <v>0.86623600000000001</v>
      </c>
      <c r="EA42" s="201">
        <v>1.4426E-2</v>
      </c>
      <c r="EB42" s="201">
        <v>8.6999999999999994E-2</v>
      </c>
      <c r="EC42" s="201">
        <v>1.4769319999999999</v>
      </c>
      <c r="ED42" s="201">
        <v>2.1876859999999998</v>
      </c>
      <c r="EE42" s="201">
        <v>129.732981</v>
      </c>
      <c r="EF42" s="201">
        <v>15.632508</v>
      </c>
      <c r="EG42" s="201">
        <v>3.9999999999999998E-6</v>
      </c>
      <c r="EH42" s="201"/>
      <c r="EI42" s="201">
        <v>0.104092</v>
      </c>
      <c r="EJ42" s="201">
        <v>8.0590000000000002E-3</v>
      </c>
      <c r="EK42" s="201">
        <v>0.192577</v>
      </c>
      <c r="EL42" s="201">
        <v>1.2210000000000001E-3</v>
      </c>
      <c r="EM42" s="201">
        <v>26.676456000000002</v>
      </c>
      <c r="EN42" s="201">
        <v>0.229681</v>
      </c>
      <c r="EO42" s="201">
        <v>11.564102</v>
      </c>
      <c r="EP42" s="201">
        <v>0.22602900000000001</v>
      </c>
      <c r="EQ42" s="201">
        <v>1.1193599999999999</v>
      </c>
      <c r="ER42" s="201">
        <v>0.34539900000000001</v>
      </c>
      <c r="ES42" s="201">
        <v>178.28756999999999</v>
      </c>
      <c r="ET42" s="201">
        <v>19.719978000000001</v>
      </c>
      <c r="EU42" s="201">
        <v>0.46331099999999997</v>
      </c>
      <c r="EV42" s="201">
        <v>1.2172000000000001E-2</v>
      </c>
      <c r="EW42" s="201">
        <v>2.5291999999999999E-2</v>
      </c>
      <c r="EX42" s="201">
        <v>1.5219999999999999E-3</v>
      </c>
      <c r="EY42" s="201">
        <v>4.7285000000000001E-2</v>
      </c>
      <c r="EZ42" s="201">
        <v>2.7E-4</v>
      </c>
      <c r="FA42" s="201">
        <v>6.2579999999999997E-3</v>
      </c>
      <c r="FB42" s="201">
        <v>9.0200000000000002E-4</v>
      </c>
      <c r="FC42" s="201">
        <v>0.54214600000000002</v>
      </c>
      <c r="FD42" s="201">
        <v>1.4866000000000001E-2</v>
      </c>
      <c r="FE42" s="201">
        <v>81.530642</v>
      </c>
      <c r="FF42" s="201">
        <v>191.637306</v>
      </c>
      <c r="FG42" s="201">
        <v>0.71540499999999996</v>
      </c>
      <c r="FH42" s="201">
        <v>9.4266000000000003E-2</v>
      </c>
      <c r="FI42" s="201">
        <v>6.2086249999999996</v>
      </c>
      <c r="FJ42" s="201">
        <v>2.8111730000000001</v>
      </c>
      <c r="FK42" s="201">
        <v>88.454672000000002</v>
      </c>
      <c r="FL42" s="201">
        <v>194.542745</v>
      </c>
      <c r="FM42" s="201">
        <v>16.559653999999998</v>
      </c>
      <c r="FN42" s="201">
        <v>9.3400000000000004E-4</v>
      </c>
      <c r="FO42" s="201">
        <v>16.559653999999998</v>
      </c>
      <c r="FP42" s="201">
        <v>9.3400000000000004E-4</v>
      </c>
      <c r="FQ42" s="201">
        <v>54.861508000000001</v>
      </c>
      <c r="FR42" s="201">
        <v>16.080086999999999</v>
      </c>
      <c r="FS42" s="201">
        <v>323.78492599999998</v>
      </c>
      <c r="FT42" s="201">
        <v>70.389645999999999</v>
      </c>
      <c r="FU42" s="201">
        <v>57.287987000000001</v>
      </c>
      <c r="FV42" s="201">
        <v>1.5477860000000001</v>
      </c>
      <c r="FW42" s="201">
        <v>1.4437E-2</v>
      </c>
      <c r="FX42" s="201">
        <v>9.0200000000000002E-4</v>
      </c>
      <c r="FY42" s="201">
        <v>41.347355999999998</v>
      </c>
      <c r="FZ42" s="201">
        <v>3.2615059999999998</v>
      </c>
      <c r="GA42" s="201"/>
      <c r="GB42" s="201"/>
      <c r="GC42" s="201">
        <v>0.28403099999999998</v>
      </c>
      <c r="GD42" s="201">
        <v>5.5330999999999998E-2</v>
      </c>
      <c r="GE42" s="201">
        <v>1.170431</v>
      </c>
      <c r="GF42" s="201">
        <v>9.425E-2</v>
      </c>
      <c r="GG42" s="201">
        <v>3.2060000000000001E-3</v>
      </c>
      <c r="GH42" s="201">
        <v>4.2499999999999998E-4</v>
      </c>
      <c r="GI42" s="201">
        <v>2.240351</v>
      </c>
      <c r="GJ42" s="201">
        <v>0.355041</v>
      </c>
      <c r="GK42" s="201">
        <v>2.4294250000000002</v>
      </c>
      <c r="GL42" s="201">
        <v>0.20266799999999999</v>
      </c>
      <c r="GM42" s="201">
        <v>483.42365799999999</v>
      </c>
      <c r="GN42" s="201">
        <v>91.987641999999994</v>
      </c>
      <c r="GO42" s="201">
        <v>100.375051</v>
      </c>
      <c r="GP42" s="201">
        <v>3.6427860000000001</v>
      </c>
      <c r="GQ42" s="201">
        <v>17.984404000000001</v>
      </c>
      <c r="GR42" s="201">
        <v>0.48880200000000001</v>
      </c>
      <c r="GS42" s="201">
        <v>118.359455</v>
      </c>
      <c r="GT42" s="201">
        <v>4.1315879999999998</v>
      </c>
      <c r="GU42" s="201">
        <v>28.153721000000001</v>
      </c>
      <c r="GV42" s="201">
        <v>20.763103000000001</v>
      </c>
      <c r="GW42" s="201">
        <v>37.157193999999997</v>
      </c>
      <c r="GX42" s="201">
        <v>1.0980160000000001</v>
      </c>
      <c r="GY42" s="201">
        <v>1.9958E-2</v>
      </c>
      <c r="GZ42" s="201">
        <v>2.0000000000000002E-5</v>
      </c>
      <c r="HA42" s="201"/>
      <c r="HB42" s="201"/>
      <c r="HC42" s="201">
        <v>65.330872999999997</v>
      </c>
      <c r="HD42" s="201">
        <v>21.861139000000001</v>
      </c>
      <c r="HE42" s="201">
        <v>13.414357000000001</v>
      </c>
      <c r="HF42" s="201">
        <v>1.4723E-2</v>
      </c>
      <c r="HG42" s="201">
        <v>3.2872999999999999E-2</v>
      </c>
      <c r="HH42" s="201">
        <v>1.049E-3</v>
      </c>
      <c r="HI42" s="201">
        <v>6.6670000000000002E-3</v>
      </c>
      <c r="HJ42" s="201">
        <v>1.4899999999999999E-4</v>
      </c>
      <c r="HK42" s="201">
        <v>13.453897</v>
      </c>
      <c r="HL42" s="201">
        <v>1.5921000000000001E-2</v>
      </c>
      <c r="HM42" s="201"/>
      <c r="HN42" s="201"/>
      <c r="HO42" s="201"/>
      <c r="HP42" s="201"/>
      <c r="HQ42" s="201">
        <v>139.01736500000001</v>
      </c>
      <c r="HR42" s="201">
        <v>20.147537</v>
      </c>
      <c r="HS42" s="201">
        <v>0.74059399999999997</v>
      </c>
      <c r="HT42" s="201">
        <v>6.3119999999999996E-2</v>
      </c>
      <c r="HU42" s="201">
        <v>93.774051</v>
      </c>
      <c r="HV42" s="201">
        <v>8.007263</v>
      </c>
      <c r="HW42" s="201">
        <v>233.53201000000001</v>
      </c>
      <c r="HX42" s="201">
        <v>28.217919999999999</v>
      </c>
      <c r="HY42" s="201">
        <v>0.11167199999999999</v>
      </c>
      <c r="HZ42" s="201">
        <v>2.9160000000000002E-3</v>
      </c>
      <c r="IA42" s="201">
        <v>2.7765819999999999</v>
      </c>
      <c r="IB42" s="201">
        <v>0.27787499999999998</v>
      </c>
      <c r="IC42" s="201">
        <v>2.8882539999999999</v>
      </c>
      <c r="ID42" s="201">
        <v>0.28079100000000001</v>
      </c>
      <c r="IE42" s="201">
        <v>5606.8197600000003</v>
      </c>
      <c r="IF42" s="201">
        <v>1566.7945159999999</v>
      </c>
    </row>
    <row r="43" spans="1:240" ht="17.399999999999999" customHeight="1" x14ac:dyDescent="0.25">
      <c r="A43" s="196" t="s">
        <v>40</v>
      </c>
      <c r="B43" s="197" t="s">
        <v>1326</v>
      </c>
      <c r="C43" s="198">
        <v>5.6999999999999998E-4</v>
      </c>
      <c r="D43" s="198">
        <v>3.9999999999999998E-6</v>
      </c>
      <c r="E43" s="198"/>
      <c r="F43" s="198"/>
      <c r="G43" s="198">
        <v>28.785128</v>
      </c>
      <c r="H43" s="198">
        <v>3.4317000000000002</v>
      </c>
      <c r="I43" s="198"/>
      <c r="J43" s="198"/>
      <c r="K43" s="198"/>
      <c r="L43" s="198"/>
      <c r="M43" s="198">
        <v>28.785698</v>
      </c>
      <c r="N43" s="198">
        <v>3.4317039999999999</v>
      </c>
      <c r="O43" s="198">
        <v>0.28218599999999999</v>
      </c>
      <c r="P43" s="198">
        <v>2.3519999999999999E-3</v>
      </c>
      <c r="Q43" s="198">
        <v>1.2679210000000001</v>
      </c>
      <c r="R43" s="198">
        <v>8.2766999999999993E-2</v>
      </c>
      <c r="S43" s="198">
        <v>0.25296999999999997</v>
      </c>
      <c r="T43" s="198">
        <v>1.0035000000000001E-2</v>
      </c>
      <c r="U43" s="198">
        <v>1.9104969999999999</v>
      </c>
      <c r="V43" s="198">
        <v>3.0255000000000001E-2</v>
      </c>
      <c r="W43" s="198">
        <v>0.11919299999999999</v>
      </c>
      <c r="X43" s="198">
        <v>1.7239999999999998E-2</v>
      </c>
      <c r="Y43" s="198">
        <v>6.4754999999999993E-2</v>
      </c>
      <c r="Z43" s="198">
        <v>1.7252E-2</v>
      </c>
      <c r="AA43" s="198">
        <v>1.3945529999999999</v>
      </c>
      <c r="AB43" s="198">
        <v>1.2545000000000001E-2</v>
      </c>
      <c r="AC43" s="198"/>
      <c r="AD43" s="198"/>
      <c r="AE43" s="198"/>
      <c r="AF43" s="198"/>
      <c r="AG43" s="198">
        <v>5.2920749999999996</v>
      </c>
      <c r="AH43" s="198">
        <v>0.17244599999999999</v>
      </c>
      <c r="AI43" s="198">
        <v>0.50434999999999997</v>
      </c>
      <c r="AJ43" s="198">
        <v>6.4772999999999997E-2</v>
      </c>
      <c r="AK43" s="198">
        <v>0.50434999999999997</v>
      </c>
      <c r="AL43" s="198">
        <v>6.4772999999999997E-2</v>
      </c>
      <c r="AM43" s="198">
        <v>0.90108999999999995</v>
      </c>
      <c r="AN43" s="198">
        <v>5.6107999999999998E-2</v>
      </c>
      <c r="AO43" s="198">
        <v>0.38749699999999998</v>
      </c>
      <c r="AP43" s="198">
        <v>2.9919999999999999E-2</v>
      </c>
      <c r="AQ43" s="198">
        <v>0.222969</v>
      </c>
      <c r="AR43" s="198">
        <v>8.8430000000000002E-3</v>
      </c>
      <c r="AS43" s="198">
        <v>3.8178299999999998</v>
      </c>
      <c r="AT43" s="198">
        <v>0.30525600000000003</v>
      </c>
      <c r="AU43" s="198">
        <v>1.364384</v>
      </c>
      <c r="AV43" s="198">
        <v>0.15773200000000001</v>
      </c>
      <c r="AW43" s="198">
        <v>3.828773</v>
      </c>
      <c r="AX43" s="198">
        <v>0.45492500000000002</v>
      </c>
      <c r="AY43" s="198">
        <v>0.393146</v>
      </c>
      <c r="AZ43" s="198">
        <v>3.8572000000000002E-2</v>
      </c>
      <c r="BA43" s="198">
        <v>9.1772999999999993E-2</v>
      </c>
      <c r="BB43" s="198">
        <v>2.4429999999999999E-3</v>
      </c>
      <c r="BC43" s="198"/>
      <c r="BD43" s="198"/>
      <c r="BE43" s="198">
        <v>11.007462</v>
      </c>
      <c r="BF43" s="198">
        <v>1.0537989999999999</v>
      </c>
      <c r="BG43" s="198">
        <v>3.3764000000000002E-2</v>
      </c>
      <c r="BH43" s="198">
        <v>4.2969999999999996E-3</v>
      </c>
      <c r="BI43" s="198">
        <v>0.25129000000000001</v>
      </c>
      <c r="BJ43" s="198">
        <v>0.12144099999999999</v>
      </c>
      <c r="BK43" s="198">
        <v>18.473974999999999</v>
      </c>
      <c r="BL43" s="198">
        <v>3.894695</v>
      </c>
      <c r="BM43" s="198">
        <v>18.759029000000002</v>
      </c>
      <c r="BN43" s="198">
        <v>4.0204329999999997</v>
      </c>
      <c r="BO43" s="198">
        <v>6.6227650000000002</v>
      </c>
      <c r="BP43" s="198">
        <v>10.686676</v>
      </c>
      <c r="BQ43" s="198">
        <v>552.42812200000003</v>
      </c>
      <c r="BR43" s="198">
        <v>138.10766000000001</v>
      </c>
      <c r="BS43" s="198">
        <v>4.1265609999999997</v>
      </c>
      <c r="BT43" s="198">
        <v>1.8089999999999998E-2</v>
      </c>
      <c r="BU43" s="198">
        <v>12.075407999999999</v>
      </c>
      <c r="BV43" s="198">
        <v>5.3780000000000001</v>
      </c>
      <c r="BW43" s="198">
        <v>12.162488</v>
      </c>
      <c r="BX43" s="198">
        <v>0.50404700000000002</v>
      </c>
      <c r="BY43" s="198">
        <v>25.882401000000002</v>
      </c>
      <c r="BZ43" s="198">
        <v>0.25171199999999999</v>
      </c>
      <c r="CA43" s="198">
        <v>4.9481120000000001</v>
      </c>
      <c r="CB43" s="198">
        <v>0.66043700000000005</v>
      </c>
      <c r="CC43" s="198">
        <v>5.8139149999999997</v>
      </c>
      <c r="CD43" s="198">
        <v>0.39786199999999999</v>
      </c>
      <c r="CE43" s="198">
        <v>4.4999999999999999E-4</v>
      </c>
      <c r="CF43" s="198">
        <v>1.54E-4</v>
      </c>
      <c r="CG43" s="198">
        <v>0.46230900000000003</v>
      </c>
      <c r="CH43" s="198">
        <v>5.1367000000000003E-2</v>
      </c>
      <c r="CI43" s="198">
        <v>23.516397999999999</v>
      </c>
      <c r="CJ43" s="198">
        <v>1.3796139999999999</v>
      </c>
      <c r="CK43" s="198">
        <v>648.03892900000005</v>
      </c>
      <c r="CL43" s="198">
        <v>157.435619</v>
      </c>
      <c r="CM43" s="198">
        <v>339.55019099999998</v>
      </c>
      <c r="CN43" s="198">
        <v>41.966912999999998</v>
      </c>
      <c r="CO43" s="198">
        <v>85.854208</v>
      </c>
      <c r="CP43" s="198">
        <v>4.7992819999999998</v>
      </c>
      <c r="CQ43" s="198">
        <v>425.40439900000001</v>
      </c>
      <c r="CR43" s="198">
        <v>46.766195000000003</v>
      </c>
      <c r="CS43" s="198"/>
      <c r="CT43" s="198"/>
      <c r="CU43" s="198">
        <v>3.7814749999999999</v>
      </c>
      <c r="CV43" s="198">
        <v>0.170631</v>
      </c>
      <c r="CW43" s="198"/>
      <c r="CX43" s="198"/>
      <c r="CY43" s="198">
        <v>3.7814749999999999</v>
      </c>
      <c r="CZ43" s="198">
        <v>0.170631</v>
      </c>
      <c r="DA43" s="198">
        <v>0.79357200000000006</v>
      </c>
      <c r="DB43" s="198">
        <v>4.7803999999999999E-2</v>
      </c>
      <c r="DC43" s="198">
        <v>1.6131070000000001</v>
      </c>
      <c r="DD43" s="198">
        <v>3.5213000000000001E-2</v>
      </c>
      <c r="DE43" s="198">
        <v>9.5351000000000005E-2</v>
      </c>
      <c r="DF43" s="198">
        <v>2.8760000000000001E-3</v>
      </c>
      <c r="DG43" s="198">
        <v>2.50203</v>
      </c>
      <c r="DH43" s="198">
        <v>8.5892999999999997E-2</v>
      </c>
      <c r="DI43" s="198"/>
      <c r="DJ43" s="198"/>
      <c r="DK43" s="198">
        <v>3.6726920000000001</v>
      </c>
      <c r="DL43" s="198">
        <v>0.24726400000000001</v>
      </c>
      <c r="DM43" s="198">
        <v>0.56805600000000001</v>
      </c>
      <c r="DN43" s="198">
        <v>1.4728E-2</v>
      </c>
      <c r="DO43" s="198">
        <v>4.240748</v>
      </c>
      <c r="DP43" s="198">
        <v>0.261992</v>
      </c>
      <c r="DQ43" s="198">
        <v>1.3799999999999999E-4</v>
      </c>
      <c r="DR43" s="198">
        <v>3.4999999999999997E-5</v>
      </c>
      <c r="DS43" s="198">
        <v>7.9629999999999996E-3</v>
      </c>
      <c r="DT43" s="198">
        <v>2.6809999999999998E-3</v>
      </c>
      <c r="DU43" s="198">
        <v>0.511212</v>
      </c>
      <c r="DV43" s="198">
        <v>5.1284000000000003E-2</v>
      </c>
      <c r="DW43" s="198">
        <v>1.5999999999999999E-5</v>
      </c>
      <c r="DX43" s="198">
        <v>1.9999999999999999E-6</v>
      </c>
      <c r="DY43" s="198">
        <v>48.150041999999999</v>
      </c>
      <c r="DZ43" s="198">
        <v>3.873218</v>
      </c>
      <c r="EA43" s="198">
        <v>74.490746999999999</v>
      </c>
      <c r="EB43" s="198">
        <v>1.62015</v>
      </c>
      <c r="EC43" s="198">
        <v>14.394627</v>
      </c>
      <c r="ED43" s="198">
        <v>0.700766</v>
      </c>
      <c r="EE43" s="198">
        <v>0.174342</v>
      </c>
      <c r="EF43" s="198">
        <v>1.4113000000000001E-2</v>
      </c>
      <c r="EG43" s="198">
        <v>1.7044330000000001</v>
      </c>
      <c r="EH43" s="198">
        <v>7.2180999999999995E-2</v>
      </c>
      <c r="EI43" s="198">
        <v>1.7401150000000001</v>
      </c>
      <c r="EJ43" s="198">
        <v>0.142794</v>
      </c>
      <c r="EK43" s="198">
        <v>0.40395900000000001</v>
      </c>
      <c r="EL43" s="198">
        <v>3.7354999999999999E-2</v>
      </c>
      <c r="EM43" s="198">
        <v>32.535328</v>
      </c>
      <c r="EN43" s="198">
        <v>0.71454600000000001</v>
      </c>
      <c r="EO43" s="198">
        <v>1.8040419999999999</v>
      </c>
      <c r="EP43" s="198">
        <v>2.155E-2</v>
      </c>
      <c r="EQ43" s="198">
        <v>5.8096880000000004</v>
      </c>
      <c r="ER43" s="198">
        <v>4.6955999999999998E-2</v>
      </c>
      <c r="ES43" s="198">
        <v>181.726652</v>
      </c>
      <c r="ET43" s="198">
        <v>7.297631</v>
      </c>
      <c r="EU43" s="198">
        <v>1.2695399999999999</v>
      </c>
      <c r="EV43" s="198">
        <v>1.2056000000000001E-2</v>
      </c>
      <c r="EW43" s="198">
        <v>0.82965</v>
      </c>
      <c r="EX43" s="198">
        <v>1.9470999999999999E-2</v>
      </c>
      <c r="EY43" s="198">
        <v>0.49380400000000002</v>
      </c>
      <c r="EZ43" s="198">
        <v>6.6160000000000004E-3</v>
      </c>
      <c r="FA43" s="198">
        <v>0.192325</v>
      </c>
      <c r="FB43" s="198">
        <v>2.1176E-2</v>
      </c>
      <c r="FC43" s="198">
        <v>2.7853189999999999</v>
      </c>
      <c r="FD43" s="198">
        <v>5.9318999999999997E-2</v>
      </c>
      <c r="FE43" s="198">
        <v>3.420426</v>
      </c>
      <c r="FF43" s="198">
        <v>8.3552000000000001E-2</v>
      </c>
      <c r="FG43" s="198">
        <v>1.1618090000000001</v>
      </c>
      <c r="FH43" s="198">
        <v>0.110558</v>
      </c>
      <c r="FI43" s="198">
        <v>35.417780999999998</v>
      </c>
      <c r="FJ43" s="198">
        <v>0.90534000000000003</v>
      </c>
      <c r="FK43" s="198">
        <v>40.000016000000002</v>
      </c>
      <c r="FL43" s="198">
        <v>1.09945</v>
      </c>
      <c r="FM43" s="198">
        <v>1.0531630000000001</v>
      </c>
      <c r="FN43" s="198">
        <v>4.4999999999999999E-4</v>
      </c>
      <c r="FO43" s="198">
        <v>1.0531630000000001</v>
      </c>
      <c r="FP43" s="198">
        <v>4.4999999999999999E-4</v>
      </c>
      <c r="FQ43" s="198">
        <v>165.39907400000001</v>
      </c>
      <c r="FR43" s="198">
        <v>41.470008</v>
      </c>
      <c r="FS43" s="198">
        <v>233.66240199999999</v>
      </c>
      <c r="FT43" s="198">
        <v>19.110282999999999</v>
      </c>
      <c r="FU43" s="198">
        <v>9.9658300000000004</v>
      </c>
      <c r="FV43" s="198">
        <v>0.53695400000000004</v>
      </c>
      <c r="FW43" s="198">
        <v>3.7840690000000001</v>
      </c>
      <c r="FX43" s="198">
        <v>0.51357600000000003</v>
      </c>
      <c r="FY43" s="198">
        <v>4.7755640000000001</v>
      </c>
      <c r="FZ43" s="198">
        <v>0.30725799999999998</v>
      </c>
      <c r="GA43" s="198">
        <v>4.4290000000000003E-2</v>
      </c>
      <c r="GB43" s="198">
        <v>3.4559999999999999E-3</v>
      </c>
      <c r="GC43" s="198">
        <v>1.102476</v>
      </c>
      <c r="GD43" s="198">
        <v>0.103821</v>
      </c>
      <c r="GE43" s="198">
        <v>2.1475000000000001E-2</v>
      </c>
      <c r="GF43" s="198">
        <v>1.3290000000000001E-3</v>
      </c>
      <c r="GG43" s="198">
        <v>2.0031910000000002</v>
      </c>
      <c r="GH43" s="198">
        <v>0.336478</v>
      </c>
      <c r="GI43" s="198">
        <v>64.382349000000005</v>
      </c>
      <c r="GJ43" s="198">
        <v>1.900231</v>
      </c>
      <c r="GK43" s="198">
        <v>94.072310000000002</v>
      </c>
      <c r="GL43" s="198">
        <v>4.0650409999999999</v>
      </c>
      <c r="GM43" s="198">
        <v>579.21303</v>
      </c>
      <c r="GN43" s="198">
        <v>68.348434999999995</v>
      </c>
      <c r="GO43" s="198">
        <v>911.37403500000005</v>
      </c>
      <c r="GP43" s="198">
        <v>7.8532669999999998</v>
      </c>
      <c r="GQ43" s="198">
        <v>1032.8565980000001</v>
      </c>
      <c r="GR43" s="198">
        <v>6.3111660000000001</v>
      </c>
      <c r="GS43" s="198">
        <v>1944.2306329999999</v>
      </c>
      <c r="GT43" s="198">
        <v>14.164433000000001</v>
      </c>
      <c r="GU43" s="198">
        <v>2.0078269999999998</v>
      </c>
      <c r="GV43" s="198">
        <v>7.2317000000000006E-2</v>
      </c>
      <c r="GW43" s="198">
        <v>1335.2018849999999</v>
      </c>
      <c r="GX43" s="198">
        <v>35.022728999999998</v>
      </c>
      <c r="GY43" s="198">
        <v>0.12459099999999999</v>
      </c>
      <c r="GZ43" s="198">
        <v>2.8200000000000002E-4</v>
      </c>
      <c r="HA43" s="198">
        <v>9.9713999999999997E-2</v>
      </c>
      <c r="HB43" s="198">
        <v>4.7899999999999999E-4</v>
      </c>
      <c r="HC43" s="198">
        <v>1337.434017</v>
      </c>
      <c r="HD43" s="198">
        <v>35.095807000000001</v>
      </c>
      <c r="HE43" s="198">
        <v>173.05723900000001</v>
      </c>
      <c r="HF43" s="198">
        <v>1.847658</v>
      </c>
      <c r="HG43" s="198">
        <v>0.483014</v>
      </c>
      <c r="HH43" s="198">
        <v>7.4460000000000004E-3</v>
      </c>
      <c r="HI43" s="198">
        <v>0.10985200000000001</v>
      </c>
      <c r="HJ43" s="198">
        <v>5.3010000000000002E-3</v>
      </c>
      <c r="HK43" s="198">
        <v>173.650105</v>
      </c>
      <c r="HL43" s="198">
        <v>1.8604050000000001</v>
      </c>
      <c r="HM43" s="198">
        <v>0.856456</v>
      </c>
      <c r="HN43" s="198">
        <v>5.868E-3</v>
      </c>
      <c r="HO43" s="198">
        <v>0.856456</v>
      </c>
      <c r="HP43" s="198">
        <v>5.868E-3</v>
      </c>
      <c r="HQ43" s="198">
        <v>33.692737999999999</v>
      </c>
      <c r="HR43" s="198">
        <v>1.6939379999999999</v>
      </c>
      <c r="HS43" s="198">
        <v>32.949897999999997</v>
      </c>
      <c r="HT43" s="198">
        <v>0.87092000000000003</v>
      </c>
      <c r="HU43" s="198">
        <v>10.489974</v>
      </c>
      <c r="HV43" s="198">
        <v>0.48346</v>
      </c>
      <c r="HW43" s="198">
        <v>77.13261</v>
      </c>
      <c r="HX43" s="198">
        <v>3.0483180000000001</v>
      </c>
      <c r="HY43" s="198">
        <v>7.7000000000000001E-5</v>
      </c>
      <c r="HZ43" s="198">
        <v>9.9999999999999995E-7</v>
      </c>
      <c r="IA43" s="198">
        <v>6.4923999999999996E-2</v>
      </c>
      <c r="IB43" s="198">
        <v>2.1450000000000002E-3</v>
      </c>
      <c r="IC43" s="198">
        <v>6.5001000000000003E-2</v>
      </c>
      <c r="ID43" s="198">
        <v>2.1459999999999999E-3</v>
      </c>
      <c r="IE43" s="198">
        <v>5486.463197</v>
      </c>
      <c r="IF43" s="198">
        <v>344.44574699999998</v>
      </c>
    </row>
    <row r="44" spans="1:240" ht="17.399999999999999" customHeight="1" x14ac:dyDescent="0.25">
      <c r="A44" s="199" t="s">
        <v>41</v>
      </c>
      <c r="B44" s="200" t="s">
        <v>1297</v>
      </c>
      <c r="C44" s="201">
        <v>2.774E-3</v>
      </c>
      <c r="D44" s="201">
        <v>4.6999999999999997E-5</v>
      </c>
      <c r="E44" s="201"/>
      <c r="F44" s="201"/>
      <c r="G44" s="201">
        <v>3.066E-2</v>
      </c>
      <c r="H44" s="201">
        <v>4.6299999999999998E-4</v>
      </c>
      <c r="I44" s="201">
        <v>31.914784999999998</v>
      </c>
      <c r="J44" s="201">
        <v>2.5088010000000001</v>
      </c>
      <c r="K44" s="201"/>
      <c r="L44" s="201"/>
      <c r="M44" s="201">
        <v>31.948219000000002</v>
      </c>
      <c r="N44" s="201">
        <v>2.5093109999999998</v>
      </c>
      <c r="O44" s="201"/>
      <c r="P44" s="201"/>
      <c r="Q44" s="201"/>
      <c r="R44" s="201"/>
      <c r="S44" s="201">
        <v>1.1998999999999999E-2</v>
      </c>
      <c r="T44" s="201">
        <v>1.02E-4</v>
      </c>
      <c r="U44" s="201">
        <v>0.84480999999999995</v>
      </c>
      <c r="V44" s="201">
        <v>4.0090000000000004E-3</v>
      </c>
      <c r="W44" s="201"/>
      <c r="X44" s="201"/>
      <c r="Y44" s="201">
        <v>1.36E-4</v>
      </c>
      <c r="Z44" s="201">
        <v>3.0000000000000001E-6</v>
      </c>
      <c r="AA44" s="201">
        <v>1.962099</v>
      </c>
      <c r="AB44" s="201">
        <v>5.6300000000000002E-4</v>
      </c>
      <c r="AC44" s="201">
        <v>0.22748599999999999</v>
      </c>
      <c r="AD44" s="201">
        <v>2.0993000000000001E-2</v>
      </c>
      <c r="AE44" s="201"/>
      <c r="AF44" s="201"/>
      <c r="AG44" s="201">
        <v>3.0465300000000002</v>
      </c>
      <c r="AH44" s="201">
        <v>2.5669999999999998E-2</v>
      </c>
      <c r="AI44" s="201">
        <v>16.959980999999999</v>
      </c>
      <c r="AJ44" s="201">
        <v>1.738991</v>
      </c>
      <c r="AK44" s="201">
        <v>16.959980999999999</v>
      </c>
      <c r="AL44" s="201">
        <v>1.738991</v>
      </c>
      <c r="AM44" s="201"/>
      <c r="AN44" s="201"/>
      <c r="AO44" s="201">
        <v>3.368992</v>
      </c>
      <c r="AP44" s="201">
        <v>0.32599099999999998</v>
      </c>
      <c r="AQ44" s="201">
        <v>63.850290999999999</v>
      </c>
      <c r="AR44" s="201">
        <v>2.040807</v>
      </c>
      <c r="AS44" s="201">
        <v>6.4986490000000003</v>
      </c>
      <c r="AT44" s="201">
        <v>0.38396599999999997</v>
      </c>
      <c r="AU44" s="201">
        <v>0.415661</v>
      </c>
      <c r="AV44" s="201">
        <v>1.116E-3</v>
      </c>
      <c r="AW44" s="201">
        <v>67.364227</v>
      </c>
      <c r="AX44" s="201">
        <v>1.4605980000000001</v>
      </c>
      <c r="AY44" s="201">
        <v>7.1139609999999998</v>
      </c>
      <c r="AZ44" s="201">
        <v>0.417628</v>
      </c>
      <c r="BA44" s="201">
        <v>1.6451009999999999</v>
      </c>
      <c r="BB44" s="201">
        <v>6.7724000000000006E-2</v>
      </c>
      <c r="BC44" s="201"/>
      <c r="BD44" s="201"/>
      <c r="BE44" s="201">
        <v>150.25688199999999</v>
      </c>
      <c r="BF44" s="201">
        <v>4.6978299999999997</v>
      </c>
      <c r="BG44" s="201">
        <v>3.4708000000000003E-2</v>
      </c>
      <c r="BH44" s="201">
        <v>1.9239999999999999E-3</v>
      </c>
      <c r="BI44" s="201">
        <v>1.1167E-2</v>
      </c>
      <c r="BJ44" s="201">
        <v>9.9999999999999995E-7</v>
      </c>
      <c r="BK44" s="201">
        <v>50.704718999999997</v>
      </c>
      <c r="BL44" s="201">
        <v>9.1865600000000001</v>
      </c>
      <c r="BM44" s="201">
        <v>50.750594</v>
      </c>
      <c r="BN44" s="201">
        <v>9.188485</v>
      </c>
      <c r="BO44" s="201">
        <v>3.791499</v>
      </c>
      <c r="BP44" s="201">
        <v>1.0086470000000001</v>
      </c>
      <c r="BQ44" s="201">
        <v>184.41072399999999</v>
      </c>
      <c r="BR44" s="201">
        <v>9.8480640000000008</v>
      </c>
      <c r="BS44" s="201">
        <v>244.973512</v>
      </c>
      <c r="BT44" s="201">
        <v>0.25028</v>
      </c>
      <c r="BU44" s="201"/>
      <c r="BV44" s="201"/>
      <c r="BW44" s="201">
        <v>5.1954760000000002</v>
      </c>
      <c r="BX44" s="201">
        <v>0.27237299999999998</v>
      </c>
      <c r="BY44" s="201">
        <v>16.735029999999998</v>
      </c>
      <c r="BZ44" s="201">
        <v>0.35291699999999998</v>
      </c>
      <c r="CA44" s="201">
        <v>31.048435999999999</v>
      </c>
      <c r="CB44" s="201">
        <v>1.692944</v>
      </c>
      <c r="CC44" s="201">
        <v>2.7307649999999999</v>
      </c>
      <c r="CD44" s="201">
        <v>0.13666800000000001</v>
      </c>
      <c r="CE44" s="201"/>
      <c r="CF44" s="201"/>
      <c r="CG44" s="201">
        <v>2.4819999999999998E-3</v>
      </c>
      <c r="CH44" s="201">
        <v>4.3999999999999999E-5</v>
      </c>
      <c r="CI44" s="201">
        <v>136.72785200000001</v>
      </c>
      <c r="CJ44" s="201">
        <v>7.3516170000000001</v>
      </c>
      <c r="CK44" s="201">
        <v>625.61577599999998</v>
      </c>
      <c r="CL44" s="201">
        <v>20.913554000000001</v>
      </c>
      <c r="CM44" s="201">
        <v>315.83279199999998</v>
      </c>
      <c r="CN44" s="201">
        <v>39.764114999999997</v>
      </c>
      <c r="CO44" s="201">
        <v>16.300635</v>
      </c>
      <c r="CP44" s="201">
        <v>3.5749999999999997E-2</v>
      </c>
      <c r="CQ44" s="201">
        <v>332.13342699999998</v>
      </c>
      <c r="CR44" s="201">
        <v>39.799864999999997</v>
      </c>
      <c r="CS44" s="201"/>
      <c r="CT44" s="201"/>
      <c r="CU44" s="201">
        <v>1.454844</v>
      </c>
      <c r="CV44" s="201">
        <v>5.7238999999999998E-2</v>
      </c>
      <c r="CW44" s="201"/>
      <c r="CX44" s="201"/>
      <c r="CY44" s="201">
        <v>1.454844</v>
      </c>
      <c r="CZ44" s="201">
        <v>5.7238999999999998E-2</v>
      </c>
      <c r="DA44" s="201">
        <v>0.399648</v>
      </c>
      <c r="DB44" s="201">
        <v>2.0670000000000001E-2</v>
      </c>
      <c r="DC44" s="201">
        <v>0.89077399999999995</v>
      </c>
      <c r="DD44" s="201">
        <v>1.1950000000000001E-3</v>
      </c>
      <c r="DE44" s="201">
        <v>7.0961999999999997E-2</v>
      </c>
      <c r="DF44" s="201">
        <v>3.6059999999999998E-3</v>
      </c>
      <c r="DG44" s="201">
        <v>1.3613839999999999</v>
      </c>
      <c r="DH44" s="201">
        <v>2.5471000000000001E-2</v>
      </c>
      <c r="DI44" s="201">
        <v>3.8000000000000002E-5</v>
      </c>
      <c r="DJ44" s="201">
        <v>9.9999999999999995E-7</v>
      </c>
      <c r="DK44" s="201">
        <v>0.30436099999999999</v>
      </c>
      <c r="DL44" s="201">
        <v>6.0997999999999997E-2</v>
      </c>
      <c r="DM44" s="201">
        <v>18.935117999999999</v>
      </c>
      <c r="DN44" s="201">
        <v>0.28811399999999998</v>
      </c>
      <c r="DO44" s="201">
        <v>19.239516999999999</v>
      </c>
      <c r="DP44" s="201">
        <v>0.34911300000000001</v>
      </c>
      <c r="DQ44" s="201">
        <v>2.0000000000000002E-5</v>
      </c>
      <c r="DR44" s="201">
        <v>9.9999999999999995E-7</v>
      </c>
      <c r="DS44" s="201"/>
      <c r="DT44" s="201"/>
      <c r="DU44" s="201">
        <v>1.1483E-2</v>
      </c>
      <c r="DV44" s="201">
        <v>1.9999999999999999E-6</v>
      </c>
      <c r="DW44" s="201"/>
      <c r="DX44" s="201"/>
      <c r="DY44" s="201">
        <v>6.5604839999999998</v>
      </c>
      <c r="DZ44" s="201">
        <v>0.210897</v>
      </c>
      <c r="EA44" s="201">
        <v>0.35582399999999997</v>
      </c>
      <c r="EB44" s="201">
        <v>1.2361E-2</v>
      </c>
      <c r="EC44" s="201">
        <v>7.6814999999999994E-2</v>
      </c>
      <c r="ED44" s="201">
        <v>4.46E-4</v>
      </c>
      <c r="EE44" s="201">
        <v>2.2960000000000001E-2</v>
      </c>
      <c r="EF44" s="201">
        <v>9.7499999999999996E-4</v>
      </c>
      <c r="EG44" s="201">
        <v>1.9289999999999999E-3</v>
      </c>
      <c r="EH44" s="201">
        <v>1E-4</v>
      </c>
      <c r="EI44" s="201">
        <v>1.5899E-2</v>
      </c>
      <c r="EJ44" s="201">
        <v>6.2000000000000003E-5</v>
      </c>
      <c r="EK44" s="201">
        <v>3.6740000000000002E-3</v>
      </c>
      <c r="EL44" s="201">
        <v>3.9999999999999998E-6</v>
      </c>
      <c r="EM44" s="201">
        <v>0.61867499999999997</v>
      </c>
      <c r="EN44" s="201">
        <v>7.4120000000000002E-3</v>
      </c>
      <c r="EO44" s="201">
        <v>0.50374200000000002</v>
      </c>
      <c r="EP44" s="201">
        <v>8.9020000000000002E-3</v>
      </c>
      <c r="EQ44" s="201">
        <v>2.6532E-2</v>
      </c>
      <c r="ER44" s="201">
        <v>2.0730000000000002E-3</v>
      </c>
      <c r="ES44" s="201">
        <v>8.1980369999999994</v>
      </c>
      <c r="ET44" s="201">
        <v>0.24323500000000001</v>
      </c>
      <c r="EU44" s="201">
        <v>0.75059600000000004</v>
      </c>
      <c r="EV44" s="201">
        <v>6.0439999999999999E-3</v>
      </c>
      <c r="EW44" s="201">
        <v>2.2820000000000002E-3</v>
      </c>
      <c r="EX44" s="201">
        <v>2.3E-5</v>
      </c>
      <c r="EY44" s="201">
        <v>1.1820000000000001E-3</v>
      </c>
      <c r="EZ44" s="201">
        <v>9.9999999999999995E-7</v>
      </c>
      <c r="FA44" s="201">
        <v>2.63E-4</v>
      </c>
      <c r="FB44" s="201">
        <v>1.9999999999999999E-6</v>
      </c>
      <c r="FC44" s="201">
        <v>0.75432299999999997</v>
      </c>
      <c r="FD44" s="201">
        <v>6.0699999999999999E-3</v>
      </c>
      <c r="FE44" s="201">
        <v>1.364619</v>
      </c>
      <c r="FF44" s="201">
        <v>7.6769000000000004E-2</v>
      </c>
      <c r="FG44" s="201">
        <v>6.8580000000000004E-3</v>
      </c>
      <c r="FH44" s="201">
        <v>2.5000000000000001E-5</v>
      </c>
      <c r="FI44" s="201">
        <v>0.20780599999999999</v>
      </c>
      <c r="FJ44" s="201">
        <v>9.5359999999999993E-3</v>
      </c>
      <c r="FK44" s="201">
        <v>1.579283</v>
      </c>
      <c r="FL44" s="201">
        <v>8.6330000000000004E-2</v>
      </c>
      <c r="FM44" s="201">
        <v>42.476452000000002</v>
      </c>
      <c r="FN44" s="201">
        <v>3.5399999999999999E-4</v>
      </c>
      <c r="FO44" s="201">
        <v>42.476452000000002</v>
      </c>
      <c r="FP44" s="201">
        <v>3.5399999999999999E-4</v>
      </c>
      <c r="FQ44" s="201">
        <v>0.227247</v>
      </c>
      <c r="FR44" s="201">
        <v>1.665E-3</v>
      </c>
      <c r="FS44" s="201">
        <v>355.34553099999999</v>
      </c>
      <c r="FT44" s="201">
        <v>4.8597720000000004</v>
      </c>
      <c r="FU44" s="201">
        <v>1.5739609999999999</v>
      </c>
      <c r="FV44" s="201">
        <v>8.5579999999999996E-3</v>
      </c>
      <c r="FW44" s="201">
        <v>16.342390999999999</v>
      </c>
      <c r="FX44" s="201">
        <v>8.881E-2</v>
      </c>
      <c r="FY44" s="201">
        <v>1.22051</v>
      </c>
      <c r="FZ44" s="201">
        <v>0.11351</v>
      </c>
      <c r="GA44" s="201"/>
      <c r="GB44" s="201"/>
      <c r="GC44" s="201">
        <v>3.0126870000000001</v>
      </c>
      <c r="GD44" s="201">
        <v>0.29822399999999999</v>
      </c>
      <c r="GE44" s="201">
        <v>2.0900000000000001E-4</v>
      </c>
      <c r="GF44" s="201">
        <v>9.9999999999999995E-7</v>
      </c>
      <c r="GG44" s="201">
        <v>0.24849099999999999</v>
      </c>
      <c r="GH44" s="201">
        <v>4.4499999999999997E-4</v>
      </c>
      <c r="GI44" s="201">
        <v>7.7094659999999999</v>
      </c>
      <c r="GJ44" s="201">
        <v>3.6743999999999999E-2</v>
      </c>
      <c r="GK44" s="201">
        <v>11.762706</v>
      </c>
      <c r="GL44" s="201">
        <v>0.223082</v>
      </c>
      <c r="GM44" s="201">
        <v>397.44319899999999</v>
      </c>
      <c r="GN44" s="201">
        <v>5.6308109999999996</v>
      </c>
      <c r="GO44" s="201">
        <v>1691.7860760000001</v>
      </c>
      <c r="GP44" s="201">
        <v>8.5604139999999997</v>
      </c>
      <c r="GQ44" s="201">
        <v>239.988607</v>
      </c>
      <c r="GR44" s="201">
        <v>1.0990709999999999</v>
      </c>
      <c r="GS44" s="201">
        <v>1931.7746830000001</v>
      </c>
      <c r="GT44" s="201">
        <v>9.6594850000000001</v>
      </c>
      <c r="GU44" s="201">
        <v>1.5081070000000001</v>
      </c>
      <c r="GV44" s="201">
        <v>0.46473799999999998</v>
      </c>
      <c r="GW44" s="201">
        <v>2.477827</v>
      </c>
      <c r="GX44" s="201">
        <v>7.1677000000000005E-2</v>
      </c>
      <c r="GY44" s="201">
        <v>4.3164480000000003</v>
      </c>
      <c r="GZ44" s="201">
        <v>1.0489999999999999E-2</v>
      </c>
      <c r="HA44" s="201">
        <v>1209.5409279999999</v>
      </c>
      <c r="HB44" s="201">
        <v>16.199895000000001</v>
      </c>
      <c r="HC44" s="201">
        <v>1217.84331</v>
      </c>
      <c r="HD44" s="201">
        <v>16.7468</v>
      </c>
      <c r="HE44" s="201">
        <v>319.89068300000002</v>
      </c>
      <c r="HF44" s="201">
        <v>0.60695699999999997</v>
      </c>
      <c r="HG44" s="201">
        <v>0.378133</v>
      </c>
      <c r="HH44" s="201">
        <v>2.7692000000000001E-2</v>
      </c>
      <c r="HI44" s="201">
        <v>6.0819999999999997E-3</v>
      </c>
      <c r="HJ44" s="201">
        <v>5.0000000000000004E-6</v>
      </c>
      <c r="HK44" s="201">
        <v>320.27489800000001</v>
      </c>
      <c r="HL44" s="201">
        <v>0.63465400000000005</v>
      </c>
      <c r="HM44" s="201">
        <v>23.25</v>
      </c>
      <c r="HN44" s="201">
        <v>6.2590000000000007E-2</v>
      </c>
      <c r="HO44" s="201">
        <v>23.25</v>
      </c>
      <c r="HP44" s="201">
        <v>6.2590000000000007E-2</v>
      </c>
      <c r="HQ44" s="201">
        <v>6.1558859999999997</v>
      </c>
      <c r="HR44" s="201">
        <v>9.1685000000000003E-2</v>
      </c>
      <c r="HS44" s="201">
        <v>0.94800399999999996</v>
      </c>
      <c r="HT44" s="201">
        <v>4.0170999999999998E-2</v>
      </c>
      <c r="HU44" s="201">
        <v>0.76093200000000005</v>
      </c>
      <c r="HV44" s="201">
        <v>9.5160000000000002E-3</v>
      </c>
      <c r="HW44" s="201">
        <v>7.8648220000000002</v>
      </c>
      <c r="HX44" s="201">
        <v>0.141372</v>
      </c>
      <c r="HY44" s="201">
        <v>4.5706999999999998E-2</v>
      </c>
      <c r="HZ44" s="201">
        <v>4.5399999999999998E-4</v>
      </c>
      <c r="IA44" s="201">
        <v>14.788945999999999</v>
      </c>
      <c r="IB44" s="201">
        <v>0.40795799999999999</v>
      </c>
      <c r="IC44" s="201">
        <v>14.834652999999999</v>
      </c>
      <c r="ID44" s="201">
        <v>0.408412</v>
      </c>
      <c r="IE44" s="201">
        <v>5199.0608140000004</v>
      </c>
      <c r="IF44" s="201">
        <v>112.925642</v>
      </c>
    </row>
    <row r="45" spans="1:240" ht="17.399999999999999" customHeight="1" x14ac:dyDescent="0.25">
      <c r="A45" s="196" t="s">
        <v>183</v>
      </c>
      <c r="B45" s="197" t="s">
        <v>1365</v>
      </c>
      <c r="C45" s="198"/>
      <c r="D45" s="198"/>
      <c r="E45" s="198"/>
      <c r="F45" s="198"/>
      <c r="G45" s="198">
        <v>0.31941000000000003</v>
      </c>
      <c r="H45" s="198">
        <v>3.8400000000000001E-3</v>
      </c>
      <c r="I45" s="198">
        <v>650.36467900000002</v>
      </c>
      <c r="J45" s="198">
        <v>45.738639999999997</v>
      </c>
      <c r="K45" s="198"/>
      <c r="L45" s="198"/>
      <c r="M45" s="198">
        <v>650.68408899999997</v>
      </c>
      <c r="N45" s="198">
        <v>45.74248</v>
      </c>
      <c r="O45" s="198">
        <v>0.148979</v>
      </c>
      <c r="P45" s="198">
        <v>6.1999999999999998E-3</v>
      </c>
      <c r="Q45" s="198">
        <v>7.8353549999999998</v>
      </c>
      <c r="R45" s="198">
        <v>2.130347</v>
      </c>
      <c r="S45" s="198">
        <v>1.5599999999999999E-2</v>
      </c>
      <c r="T45" s="198">
        <v>6.8800000000000003E-4</v>
      </c>
      <c r="U45" s="198">
        <v>0.35488900000000001</v>
      </c>
      <c r="V45" s="198">
        <v>2.862E-3</v>
      </c>
      <c r="W45" s="198"/>
      <c r="X45" s="198"/>
      <c r="Y45" s="198">
        <v>18.368960999999999</v>
      </c>
      <c r="Z45" s="198">
        <v>4.0220079999999996</v>
      </c>
      <c r="AA45" s="198">
        <v>0.86433700000000002</v>
      </c>
      <c r="AB45" s="198">
        <v>2.8760999999999998E-2</v>
      </c>
      <c r="AC45" s="198">
        <v>15.635631</v>
      </c>
      <c r="AD45" s="198">
        <v>0.297736</v>
      </c>
      <c r="AE45" s="198"/>
      <c r="AF45" s="198"/>
      <c r="AG45" s="198">
        <v>43.223751999999998</v>
      </c>
      <c r="AH45" s="198">
        <v>6.4886020000000002</v>
      </c>
      <c r="AI45" s="198">
        <v>7.9277550000000003</v>
      </c>
      <c r="AJ45" s="198">
        <v>0.28358299999999997</v>
      </c>
      <c r="AK45" s="198">
        <v>7.9277550000000003</v>
      </c>
      <c r="AL45" s="198">
        <v>0.28358299999999997</v>
      </c>
      <c r="AM45" s="198">
        <v>1.9439280000000001</v>
      </c>
      <c r="AN45" s="198">
        <v>0.15501100000000001</v>
      </c>
      <c r="AO45" s="198">
        <v>3.0111509999999999</v>
      </c>
      <c r="AP45" s="198">
        <v>0.51354299999999997</v>
      </c>
      <c r="AQ45" s="198">
        <v>0.24704200000000001</v>
      </c>
      <c r="AR45" s="198">
        <v>4.6010000000000001E-3</v>
      </c>
      <c r="AS45" s="198">
        <v>11.380406000000001</v>
      </c>
      <c r="AT45" s="198">
        <v>0.88285599999999997</v>
      </c>
      <c r="AU45" s="198">
        <v>18.497163</v>
      </c>
      <c r="AV45" s="198">
        <v>1.4231009999999999</v>
      </c>
      <c r="AW45" s="198">
        <v>292.92458199999999</v>
      </c>
      <c r="AX45" s="198">
        <v>13.841659</v>
      </c>
      <c r="AY45" s="198">
        <v>14.793856999999999</v>
      </c>
      <c r="AZ45" s="198">
        <v>1.1055280000000001</v>
      </c>
      <c r="BA45" s="198">
        <v>4.4329419999999997</v>
      </c>
      <c r="BB45" s="198">
        <v>0.45177299999999998</v>
      </c>
      <c r="BC45" s="198"/>
      <c r="BD45" s="198"/>
      <c r="BE45" s="198">
        <v>347.23107099999999</v>
      </c>
      <c r="BF45" s="198">
        <v>18.378072</v>
      </c>
      <c r="BG45" s="198">
        <v>0.77096399999999998</v>
      </c>
      <c r="BH45" s="198">
        <v>0.29698000000000002</v>
      </c>
      <c r="BI45" s="198"/>
      <c r="BJ45" s="198"/>
      <c r="BK45" s="198">
        <v>157.931274</v>
      </c>
      <c r="BL45" s="198">
        <v>75.084984000000006</v>
      </c>
      <c r="BM45" s="198">
        <v>158.70223799999999</v>
      </c>
      <c r="BN45" s="198">
        <v>75.381963999999996</v>
      </c>
      <c r="BO45" s="198">
        <v>0.38629000000000002</v>
      </c>
      <c r="BP45" s="198">
        <v>3.7864000000000002E-2</v>
      </c>
      <c r="BQ45" s="198">
        <v>19.857548999999999</v>
      </c>
      <c r="BR45" s="198">
        <v>3.2744409999999999</v>
      </c>
      <c r="BS45" s="198">
        <v>1711.4991749999999</v>
      </c>
      <c r="BT45" s="198">
        <v>0.51995999999999998</v>
      </c>
      <c r="BU45" s="198"/>
      <c r="BV45" s="198"/>
      <c r="BW45" s="198">
        <v>7.9843609999999998</v>
      </c>
      <c r="BX45" s="198">
        <v>0.11748699999999999</v>
      </c>
      <c r="BY45" s="198">
        <v>57.061503999999999</v>
      </c>
      <c r="BZ45" s="198">
        <v>2.133556</v>
      </c>
      <c r="CA45" s="198">
        <v>1.789096</v>
      </c>
      <c r="CB45" s="198">
        <v>5.2623999999999997E-2</v>
      </c>
      <c r="CC45" s="198">
        <v>63.454188000000002</v>
      </c>
      <c r="CD45" s="198">
        <v>2.0420929999999999</v>
      </c>
      <c r="CE45" s="198"/>
      <c r="CF45" s="198"/>
      <c r="CG45" s="198">
        <v>0.21428800000000001</v>
      </c>
      <c r="CH45" s="198">
        <v>9.4120000000000002E-3</v>
      </c>
      <c r="CI45" s="198">
        <v>175.33686</v>
      </c>
      <c r="CJ45" s="198">
        <v>2.4101569999999999</v>
      </c>
      <c r="CK45" s="198">
        <v>2037.5833110000001</v>
      </c>
      <c r="CL45" s="198">
        <v>10.597594000000001</v>
      </c>
      <c r="CM45" s="198">
        <v>39.779009000000002</v>
      </c>
      <c r="CN45" s="198">
        <v>1.0323599999999999</v>
      </c>
      <c r="CO45" s="198">
        <v>9.1128649999999993</v>
      </c>
      <c r="CP45" s="198">
        <v>0.23730999999999999</v>
      </c>
      <c r="CQ45" s="198">
        <v>48.891874000000001</v>
      </c>
      <c r="CR45" s="198">
        <v>1.2696700000000001</v>
      </c>
      <c r="CS45" s="198"/>
      <c r="CT45" s="198"/>
      <c r="CU45" s="198">
        <v>0.154944</v>
      </c>
      <c r="CV45" s="198">
        <v>3.3799999999999998E-4</v>
      </c>
      <c r="CW45" s="198"/>
      <c r="CX45" s="198"/>
      <c r="CY45" s="198">
        <v>0.154944</v>
      </c>
      <c r="CZ45" s="198">
        <v>3.3799999999999998E-4</v>
      </c>
      <c r="DA45" s="198">
        <v>1.118687</v>
      </c>
      <c r="DB45" s="198">
        <v>0.214529</v>
      </c>
      <c r="DC45" s="198">
        <v>0.77329000000000003</v>
      </c>
      <c r="DD45" s="198">
        <v>2.4510000000000001E-3</v>
      </c>
      <c r="DE45" s="198"/>
      <c r="DF45" s="198"/>
      <c r="DG45" s="198">
        <v>1.891977</v>
      </c>
      <c r="DH45" s="198">
        <v>0.21698000000000001</v>
      </c>
      <c r="DI45" s="198"/>
      <c r="DJ45" s="198"/>
      <c r="DK45" s="198">
        <v>8.1848259999999993</v>
      </c>
      <c r="DL45" s="198">
        <v>0.30141699999999999</v>
      </c>
      <c r="DM45" s="198">
        <v>0.42315799999999998</v>
      </c>
      <c r="DN45" s="198">
        <v>9.7300000000000008E-3</v>
      </c>
      <c r="DO45" s="198">
        <v>8.6079840000000001</v>
      </c>
      <c r="DP45" s="198">
        <v>0.31114700000000001</v>
      </c>
      <c r="DQ45" s="198">
        <v>1.8200000000000001E-4</v>
      </c>
      <c r="DR45" s="198">
        <v>6.9999999999999999E-6</v>
      </c>
      <c r="DS45" s="198">
        <v>0.147121</v>
      </c>
      <c r="DT45" s="198">
        <v>3.5500000000000001E-4</v>
      </c>
      <c r="DU45" s="198">
        <v>3.8530000000000001E-3</v>
      </c>
      <c r="DV45" s="198">
        <v>3.1000000000000001E-5</v>
      </c>
      <c r="DW45" s="198"/>
      <c r="DX45" s="198"/>
      <c r="DY45" s="198">
        <v>0.161161</v>
      </c>
      <c r="DZ45" s="198">
        <v>2.5500000000000002E-4</v>
      </c>
      <c r="EA45" s="198">
        <v>1.9838210000000001</v>
      </c>
      <c r="EB45" s="198">
        <v>0.31842999999999999</v>
      </c>
      <c r="EC45" s="198">
        <v>0.60125399999999996</v>
      </c>
      <c r="ED45" s="198">
        <v>1.1157E-2</v>
      </c>
      <c r="EE45" s="198">
        <v>10.936427</v>
      </c>
      <c r="EF45" s="198">
        <v>0.23941599999999999</v>
      </c>
      <c r="EG45" s="198">
        <v>2.2172999999999998E-2</v>
      </c>
      <c r="EH45" s="198">
        <v>2.4800000000000001E-4</v>
      </c>
      <c r="EI45" s="198">
        <v>1.6332789999999999</v>
      </c>
      <c r="EJ45" s="198">
        <v>5.4190000000000002E-3</v>
      </c>
      <c r="EK45" s="198">
        <v>5.5199999999999997E-4</v>
      </c>
      <c r="EL45" s="198">
        <v>7.9999999999999996E-6</v>
      </c>
      <c r="EM45" s="198">
        <v>0.304836</v>
      </c>
      <c r="EN45" s="198">
        <v>1.0189999999999999E-3</v>
      </c>
      <c r="EO45" s="198">
        <v>0.74883500000000003</v>
      </c>
      <c r="EP45" s="198">
        <v>1.0349999999999999E-3</v>
      </c>
      <c r="EQ45" s="198">
        <v>0.178226</v>
      </c>
      <c r="ER45" s="198">
        <v>4.5230000000000001E-3</v>
      </c>
      <c r="ES45" s="198">
        <v>16.721720000000001</v>
      </c>
      <c r="ET45" s="198">
        <v>0.58190299999999995</v>
      </c>
      <c r="EU45" s="198">
        <v>0.29788100000000001</v>
      </c>
      <c r="EV45" s="198">
        <v>1.537E-3</v>
      </c>
      <c r="EW45" s="198">
        <v>3.5639999999999999E-3</v>
      </c>
      <c r="EX45" s="198">
        <v>7.9999999999999996E-6</v>
      </c>
      <c r="EY45" s="198"/>
      <c r="EZ45" s="198"/>
      <c r="FA45" s="198">
        <v>0.26173999999999997</v>
      </c>
      <c r="FB45" s="198">
        <v>8.0000000000000007E-5</v>
      </c>
      <c r="FC45" s="198">
        <v>0.56318500000000005</v>
      </c>
      <c r="FD45" s="198">
        <v>1.6249999999999999E-3</v>
      </c>
      <c r="FE45" s="198">
        <v>2.2804340000000001</v>
      </c>
      <c r="FF45" s="198">
        <v>0.21634400000000001</v>
      </c>
      <c r="FG45" s="198">
        <v>78.907891000000006</v>
      </c>
      <c r="FH45" s="198">
        <v>14.230930000000001</v>
      </c>
      <c r="FI45" s="198">
        <v>2.1041349999999999</v>
      </c>
      <c r="FJ45" s="198">
        <v>1.2747E-2</v>
      </c>
      <c r="FK45" s="198">
        <v>83.292460000000005</v>
      </c>
      <c r="FL45" s="198">
        <v>14.460020999999999</v>
      </c>
      <c r="FM45" s="198">
        <v>0.42128399999999999</v>
      </c>
      <c r="FN45" s="198">
        <v>3.1000000000000001E-5</v>
      </c>
      <c r="FO45" s="198">
        <v>0.42128399999999999</v>
      </c>
      <c r="FP45" s="198">
        <v>3.1000000000000001E-5</v>
      </c>
      <c r="FQ45" s="198">
        <v>1.3363050000000001</v>
      </c>
      <c r="FR45" s="198">
        <v>0.29093000000000002</v>
      </c>
      <c r="FS45" s="198">
        <v>29.229666000000002</v>
      </c>
      <c r="FT45" s="198">
        <v>0.38881900000000003</v>
      </c>
      <c r="FU45" s="198">
        <v>0.48632900000000001</v>
      </c>
      <c r="FV45" s="198">
        <v>4.0790000000000002E-3</v>
      </c>
      <c r="FW45" s="198">
        <v>6.3819000000000001E-2</v>
      </c>
      <c r="FX45" s="198">
        <v>1.1311E-2</v>
      </c>
      <c r="FY45" s="198">
        <v>1.473768</v>
      </c>
      <c r="FZ45" s="198">
        <v>1.24E-2</v>
      </c>
      <c r="GA45" s="198">
        <v>2.2399999999999998E-3</v>
      </c>
      <c r="GB45" s="198">
        <v>4.6999999999999997E-5</v>
      </c>
      <c r="GC45" s="198">
        <v>0.16964899999999999</v>
      </c>
      <c r="GD45" s="198">
        <v>6.2979999999999998E-3</v>
      </c>
      <c r="GE45" s="198">
        <v>9.8919999999999998E-3</v>
      </c>
      <c r="GF45" s="198">
        <v>1.0000000000000001E-5</v>
      </c>
      <c r="GG45" s="198">
        <v>0.17710500000000001</v>
      </c>
      <c r="GH45" s="198">
        <v>5.0100000000000003E-4</v>
      </c>
      <c r="GI45" s="198">
        <v>3.5101610000000001</v>
      </c>
      <c r="GJ45" s="198">
        <v>8.0874000000000001E-2</v>
      </c>
      <c r="GK45" s="198">
        <v>2.8913799999999998</v>
      </c>
      <c r="GL45" s="198">
        <v>2.478E-2</v>
      </c>
      <c r="GM45" s="198">
        <v>39.350313999999997</v>
      </c>
      <c r="GN45" s="198">
        <v>0.82004900000000003</v>
      </c>
      <c r="GO45" s="198">
        <v>448.57032800000002</v>
      </c>
      <c r="GP45" s="198">
        <v>3.6646839999999998</v>
      </c>
      <c r="GQ45" s="198">
        <v>129.06671399999999</v>
      </c>
      <c r="GR45" s="198">
        <v>0.344115</v>
      </c>
      <c r="GS45" s="198">
        <v>577.63704199999995</v>
      </c>
      <c r="GT45" s="198">
        <v>4.0087989999999998</v>
      </c>
      <c r="GU45" s="198">
        <v>4.1051140000000004</v>
      </c>
      <c r="GV45" s="198">
        <v>3.7947000000000002E-2</v>
      </c>
      <c r="GW45" s="198">
        <v>8.8930030000000002</v>
      </c>
      <c r="GX45" s="198">
        <v>0.116378</v>
      </c>
      <c r="GY45" s="198">
        <v>0.39088099999999998</v>
      </c>
      <c r="GZ45" s="198">
        <v>2.7900000000000001E-4</v>
      </c>
      <c r="HA45" s="198">
        <v>1.519466</v>
      </c>
      <c r="HB45" s="198">
        <v>9.6319999999999999E-3</v>
      </c>
      <c r="HC45" s="198">
        <v>14.908464</v>
      </c>
      <c r="HD45" s="198">
        <v>0.16423599999999999</v>
      </c>
      <c r="HE45" s="198">
        <v>126.699383</v>
      </c>
      <c r="HF45" s="198">
        <v>0.179947</v>
      </c>
      <c r="HG45" s="198">
        <v>0.47394199999999997</v>
      </c>
      <c r="HH45" s="198">
        <v>9.5699999999999995E-4</v>
      </c>
      <c r="HI45" s="198">
        <v>3.8999999999999998E-3</v>
      </c>
      <c r="HJ45" s="198">
        <v>5.1999999999999997E-5</v>
      </c>
      <c r="HK45" s="198">
        <v>127.17722500000001</v>
      </c>
      <c r="HL45" s="198">
        <v>0.18095600000000001</v>
      </c>
      <c r="HM45" s="198">
        <v>5.5599999999999996E-4</v>
      </c>
      <c r="HN45" s="198">
        <v>3.9999999999999998E-6</v>
      </c>
      <c r="HO45" s="198">
        <v>5.5599999999999996E-4</v>
      </c>
      <c r="HP45" s="198">
        <v>3.9999999999999998E-6</v>
      </c>
      <c r="HQ45" s="198">
        <v>18.744060000000001</v>
      </c>
      <c r="HR45" s="198">
        <v>0.67104600000000003</v>
      </c>
      <c r="HS45" s="198">
        <v>10.428819000000001</v>
      </c>
      <c r="HT45" s="198">
        <v>0.13048699999999999</v>
      </c>
      <c r="HU45" s="198">
        <v>17.686529</v>
      </c>
      <c r="HV45" s="198">
        <v>1.0005230000000001</v>
      </c>
      <c r="HW45" s="198">
        <v>46.859408000000002</v>
      </c>
      <c r="HX45" s="198">
        <v>1.8020560000000001</v>
      </c>
      <c r="HY45" s="198">
        <v>0.30195100000000002</v>
      </c>
      <c r="HZ45" s="198">
        <v>3.1599999999999998E-4</v>
      </c>
      <c r="IA45" s="198">
        <v>0.1082</v>
      </c>
      <c r="IB45" s="198">
        <v>5.0499999999999998E-3</v>
      </c>
      <c r="IC45" s="198">
        <v>0.41015099999999999</v>
      </c>
      <c r="ID45" s="198">
        <v>5.3660000000000001E-3</v>
      </c>
      <c r="IE45" s="198">
        <v>4212.240804</v>
      </c>
      <c r="IF45" s="198">
        <v>180.69547600000001</v>
      </c>
    </row>
    <row r="46" spans="1:240" ht="17.399999999999999" customHeight="1" x14ac:dyDescent="0.25">
      <c r="A46" s="199" t="s">
        <v>182</v>
      </c>
      <c r="B46" s="200" t="s">
        <v>1398</v>
      </c>
      <c r="C46" s="201">
        <v>0.21833900000000001</v>
      </c>
      <c r="D46" s="201">
        <v>3.5500000000000001E-4</v>
      </c>
      <c r="E46" s="201"/>
      <c r="F46" s="201"/>
      <c r="G46" s="201"/>
      <c r="H46" s="201"/>
      <c r="I46" s="201">
        <v>11.969267</v>
      </c>
      <c r="J46" s="201">
        <v>0.52232000000000001</v>
      </c>
      <c r="K46" s="201">
        <v>2.5703E-2</v>
      </c>
      <c r="L46" s="201">
        <v>2.0000000000000002E-5</v>
      </c>
      <c r="M46" s="201">
        <v>12.213309000000001</v>
      </c>
      <c r="N46" s="201">
        <v>0.52269500000000002</v>
      </c>
      <c r="O46" s="201">
        <v>1.031E-3</v>
      </c>
      <c r="P46" s="201">
        <v>1.7E-5</v>
      </c>
      <c r="Q46" s="201">
        <v>6.9560000000000004E-3</v>
      </c>
      <c r="R46" s="201">
        <v>3.1100000000000002E-4</v>
      </c>
      <c r="S46" s="201">
        <v>2.4212999999999998E-2</v>
      </c>
      <c r="T46" s="201">
        <v>5.1999999999999995E-4</v>
      </c>
      <c r="U46" s="201">
        <v>0.72538400000000003</v>
      </c>
      <c r="V46" s="201">
        <v>1.7936000000000001E-2</v>
      </c>
      <c r="W46" s="201"/>
      <c r="X46" s="201"/>
      <c r="Y46" s="201">
        <v>0.92457199999999995</v>
      </c>
      <c r="Z46" s="201">
        <v>0.22440099999999999</v>
      </c>
      <c r="AA46" s="201">
        <v>3.2413949999999998</v>
      </c>
      <c r="AB46" s="201">
        <v>0.60712699999999997</v>
      </c>
      <c r="AC46" s="201">
        <v>2.4463210000000002</v>
      </c>
      <c r="AD46" s="201">
        <v>6.8705000000000002E-2</v>
      </c>
      <c r="AE46" s="201"/>
      <c r="AF46" s="201"/>
      <c r="AG46" s="201">
        <v>7.369872</v>
      </c>
      <c r="AH46" s="201">
        <v>0.91901699999999997</v>
      </c>
      <c r="AI46" s="201">
        <v>1.530775</v>
      </c>
      <c r="AJ46" s="201">
        <v>0.16248799999999999</v>
      </c>
      <c r="AK46" s="201">
        <v>1.530775</v>
      </c>
      <c r="AL46" s="201">
        <v>0.16248799999999999</v>
      </c>
      <c r="AM46" s="201">
        <v>1.0399999999999999E-4</v>
      </c>
      <c r="AN46" s="201">
        <v>1.9999999999999999E-6</v>
      </c>
      <c r="AO46" s="201">
        <v>8.6069460000000007</v>
      </c>
      <c r="AP46" s="201">
        <v>0.39697199999999999</v>
      </c>
      <c r="AQ46" s="201">
        <v>3.0819209999999999</v>
      </c>
      <c r="AR46" s="201">
        <v>0.107309</v>
      </c>
      <c r="AS46" s="201">
        <v>48.421221000000003</v>
      </c>
      <c r="AT46" s="201">
        <v>1.5710150000000001</v>
      </c>
      <c r="AU46" s="201">
        <v>63.521966999999997</v>
      </c>
      <c r="AV46" s="201">
        <v>7.2461859999999998</v>
      </c>
      <c r="AW46" s="201">
        <v>9.7985500000000005</v>
      </c>
      <c r="AX46" s="201">
        <v>0.60837300000000005</v>
      </c>
      <c r="AY46" s="201">
        <v>25.136063</v>
      </c>
      <c r="AZ46" s="201">
        <v>5.500553</v>
      </c>
      <c r="BA46" s="201">
        <v>6.1130979999999999</v>
      </c>
      <c r="BB46" s="201">
        <v>0.46825899999999998</v>
      </c>
      <c r="BC46" s="201"/>
      <c r="BD46" s="201"/>
      <c r="BE46" s="201">
        <v>164.67986999999999</v>
      </c>
      <c r="BF46" s="201">
        <v>15.898669</v>
      </c>
      <c r="BG46" s="201">
        <v>19.960954999999998</v>
      </c>
      <c r="BH46" s="201">
        <v>6.399413</v>
      </c>
      <c r="BI46" s="201"/>
      <c r="BJ46" s="201"/>
      <c r="BK46" s="201">
        <v>5.1632999999999998E-2</v>
      </c>
      <c r="BL46" s="201">
        <v>1.294E-3</v>
      </c>
      <c r="BM46" s="201">
        <v>20.012588000000001</v>
      </c>
      <c r="BN46" s="201">
        <v>6.4007069999999997</v>
      </c>
      <c r="BO46" s="201">
        <v>1.900034</v>
      </c>
      <c r="BP46" s="201">
        <v>0.69076300000000002</v>
      </c>
      <c r="BQ46" s="201">
        <v>5.2524259999999998</v>
      </c>
      <c r="BR46" s="201">
        <v>1.1242989999999999</v>
      </c>
      <c r="BS46" s="201">
        <v>862.19010200000002</v>
      </c>
      <c r="BT46" s="201">
        <v>2.9801229999999999</v>
      </c>
      <c r="BU46" s="201">
        <v>5.0231999999999999E-2</v>
      </c>
      <c r="BV46" s="201">
        <v>1.0659E-2</v>
      </c>
      <c r="BW46" s="201">
        <v>12.970278</v>
      </c>
      <c r="BX46" s="201">
        <v>0.41153200000000001</v>
      </c>
      <c r="BY46" s="201">
        <v>7.175967</v>
      </c>
      <c r="BZ46" s="201">
        <v>0.13778000000000001</v>
      </c>
      <c r="CA46" s="201">
        <v>3.0639940000000001</v>
      </c>
      <c r="CB46" s="201">
        <v>7.8024999999999997E-2</v>
      </c>
      <c r="CC46" s="201">
        <v>6.9976190000000003</v>
      </c>
      <c r="CD46" s="201">
        <v>0.85653699999999999</v>
      </c>
      <c r="CE46" s="201"/>
      <c r="CF46" s="201"/>
      <c r="CG46" s="201">
        <v>0.27823500000000001</v>
      </c>
      <c r="CH46" s="201">
        <v>6.8999999999999997E-5</v>
      </c>
      <c r="CI46" s="201">
        <v>29.518895000000001</v>
      </c>
      <c r="CJ46" s="201">
        <v>3.8198270000000001</v>
      </c>
      <c r="CK46" s="201">
        <v>929.39778200000001</v>
      </c>
      <c r="CL46" s="201">
        <v>10.109614000000001</v>
      </c>
      <c r="CM46" s="201">
        <v>34.466729000000001</v>
      </c>
      <c r="CN46" s="201">
        <v>1.21448</v>
      </c>
      <c r="CO46" s="201">
        <v>9.5806339999999999</v>
      </c>
      <c r="CP46" s="201">
        <v>7.3538000000000006E-2</v>
      </c>
      <c r="CQ46" s="201">
        <v>44.047362999999997</v>
      </c>
      <c r="CR46" s="201">
        <v>1.2880180000000001</v>
      </c>
      <c r="CS46" s="201"/>
      <c r="CT46" s="201"/>
      <c r="CU46" s="201">
        <v>9.2378000000000002E-2</v>
      </c>
      <c r="CV46" s="201">
        <v>6.2799999999999998E-4</v>
      </c>
      <c r="CW46" s="201">
        <v>5.7980000000000002E-3</v>
      </c>
      <c r="CX46" s="201">
        <v>9.9999999999999995E-7</v>
      </c>
      <c r="CY46" s="201">
        <v>9.8175999999999999E-2</v>
      </c>
      <c r="CZ46" s="201">
        <v>6.29E-4</v>
      </c>
      <c r="DA46" s="201">
        <v>307.42224399999998</v>
      </c>
      <c r="DB46" s="201">
        <v>122.90793600000001</v>
      </c>
      <c r="DC46" s="201">
        <v>0.236426</v>
      </c>
      <c r="DD46" s="201">
        <v>1.258E-3</v>
      </c>
      <c r="DE46" s="201"/>
      <c r="DF46" s="201"/>
      <c r="DG46" s="201">
        <v>307.65866999999997</v>
      </c>
      <c r="DH46" s="201">
        <v>122.909194</v>
      </c>
      <c r="DI46" s="201">
        <v>20.705404999999999</v>
      </c>
      <c r="DJ46" s="201">
        <v>7.5214879999999997</v>
      </c>
      <c r="DK46" s="201">
        <v>33.617289999999997</v>
      </c>
      <c r="DL46" s="201">
        <v>19.397694000000001</v>
      </c>
      <c r="DM46" s="201">
        <v>1.8477570000000001</v>
      </c>
      <c r="DN46" s="201">
        <v>1.2246E-2</v>
      </c>
      <c r="DO46" s="201">
        <v>56.170451999999997</v>
      </c>
      <c r="DP46" s="201">
        <v>26.931428</v>
      </c>
      <c r="DQ46" s="201"/>
      <c r="DR46" s="201"/>
      <c r="DS46" s="201"/>
      <c r="DT46" s="201"/>
      <c r="DU46" s="201"/>
      <c r="DV46" s="201"/>
      <c r="DW46" s="201">
        <v>6.8360000000000001E-3</v>
      </c>
      <c r="DX46" s="201">
        <v>6.9999999999999999E-6</v>
      </c>
      <c r="DY46" s="201">
        <v>2.5700000000000001E-4</v>
      </c>
      <c r="DZ46" s="201">
        <v>2.8E-5</v>
      </c>
      <c r="EA46" s="201">
        <v>3.7780000000000001E-3</v>
      </c>
      <c r="EB46" s="201">
        <v>8.0000000000000007E-5</v>
      </c>
      <c r="EC46" s="201">
        <v>0.292294</v>
      </c>
      <c r="ED46" s="201">
        <v>2.379E-3</v>
      </c>
      <c r="EE46" s="201">
        <v>4.3136000000000001E-2</v>
      </c>
      <c r="EF46" s="201">
        <v>5.0000000000000002E-5</v>
      </c>
      <c r="EG46" s="201">
        <v>1.2030000000000001E-3</v>
      </c>
      <c r="EH46" s="201">
        <v>1.9999999999999999E-6</v>
      </c>
      <c r="EI46" s="201">
        <v>1.078703</v>
      </c>
      <c r="EJ46" s="201">
        <v>2.464E-3</v>
      </c>
      <c r="EK46" s="201">
        <v>1.4E-5</v>
      </c>
      <c r="EL46" s="201">
        <v>3.0000000000000001E-6</v>
      </c>
      <c r="EM46" s="201">
        <v>0.28117900000000001</v>
      </c>
      <c r="EN46" s="201">
        <v>5.9800000000000001E-4</v>
      </c>
      <c r="EO46" s="201">
        <v>0.18182999999999999</v>
      </c>
      <c r="EP46" s="201">
        <v>5.9500000000000004E-4</v>
      </c>
      <c r="EQ46" s="201">
        <v>0.48780000000000001</v>
      </c>
      <c r="ER46" s="201">
        <v>6.7039999999999999E-3</v>
      </c>
      <c r="ES46" s="201">
        <v>2.37703</v>
      </c>
      <c r="ET46" s="201">
        <v>1.291E-2</v>
      </c>
      <c r="EU46" s="201">
        <v>0.88209599999999999</v>
      </c>
      <c r="EV46" s="201">
        <v>2.9729999999999999E-3</v>
      </c>
      <c r="EW46" s="201">
        <v>4.9762000000000001E-2</v>
      </c>
      <c r="EX46" s="201">
        <v>1.745E-3</v>
      </c>
      <c r="EY46" s="201">
        <v>6.9495000000000001E-2</v>
      </c>
      <c r="EZ46" s="201">
        <v>1.9000000000000001E-4</v>
      </c>
      <c r="FA46" s="201">
        <v>5.4190000000000002E-3</v>
      </c>
      <c r="FB46" s="201">
        <v>4.1E-5</v>
      </c>
      <c r="FC46" s="201">
        <v>1.006772</v>
      </c>
      <c r="FD46" s="201">
        <v>4.9490000000000003E-3</v>
      </c>
      <c r="FE46" s="201">
        <v>2.972655</v>
      </c>
      <c r="FF46" s="201">
        <v>9.9964999999999998E-2</v>
      </c>
      <c r="FG46" s="201">
        <v>22.559571999999999</v>
      </c>
      <c r="FH46" s="201">
        <v>2.1640250000000001</v>
      </c>
      <c r="FI46" s="201">
        <v>10.960364999999999</v>
      </c>
      <c r="FJ46" s="201">
        <v>5.6836999999999999E-2</v>
      </c>
      <c r="FK46" s="201">
        <v>36.492592000000002</v>
      </c>
      <c r="FL46" s="201">
        <v>2.320827</v>
      </c>
      <c r="FM46" s="201">
        <v>10.561062</v>
      </c>
      <c r="FN46" s="201">
        <v>9.3300000000000002E-4</v>
      </c>
      <c r="FO46" s="201">
        <v>10.561062</v>
      </c>
      <c r="FP46" s="201">
        <v>9.3300000000000002E-4</v>
      </c>
      <c r="FQ46" s="201">
        <v>111.130032</v>
      </c>
      <c r="FR46" s="201">
        <v>20.109082000000001</v>
      </c>
      <c r="FS46" s="201">
        <v>556.12886200000003</v>
      </c>
      <c r="FT46" s="201">
        <v>44.147917999999997</v>
      </c>
      <c r="FU46" s="201">
        <v>0.63504499999999997</v>
      </c>
      <c r="FV46" s="201">
        <v>1.5323E-2</v>
      </c>
      <c r="FW46" s="201">
        <v>20.725355</v>
      </c>
      <c r="FX46" s="201">
        <v>8.4798999999999999E-2</v>
      </c>
      <c r="FY46" s="201">
        <v>18.005306999999998</v>
      </c>
      <c r="FZ46" s="201">
        <v>1.247925</v>
      </c>
      <c r="GA46" s="201"/>
      <c r="GB46" s="201"/>
      <c r="GC46" s="201">
        <v>2.4639799999999998</v>
      </c>
      <c r="GD46" s="201">
        <v>2.4937999999999998E-2</v>
      </c>
      <c r="GE46" s="201"/>
      <c r="GF46" s="201"/>
      <c r="GG46" s="201">
        <v>0.20239599999999999</v>
      </c>
      <c r="GH46" s="201">
        <v>1.3403999999999999E-2</v>
      </c>
      <c r="GI46" s="201">
        <v>10.330151000000001</v>
      </c>
      <c r="GJ46" s="201">
        <v>0.110528</v>
      </c>
      <c r="GK46" s="201">
        <v>25.734041000000001</v>
      </c>
      <c r="GL46" s="201">
        <v>0.97604400000000002</v>
      </c>
      <c r="GM46" s="201">
        <v>745.35516900000005</v>
      </c>
      <c r="GN46" s="201">
        <v>66.729961000000003</v>
      </c>
      <c r="GO46" s="201">
        <v>626.38069900000005</v>
      </c>
      <c r="GP46" s="201">
        <v>8.7044270000000008</v>
      </c>
      <c r="GQ46" s="201">
        <v>474.19734499999998</v>
      </c>
      <c r="GR46" s="201">
        <v>6.507193</v>
      </c>
      <c r="GS46" s="201">
        <v>1100.5780440000001</v>
      </c>
      <c r="GT46" s="201">
        <v>15.21162</v>
      </c>
      <c r="GU46" s="201">
        <v>8.9365679999999994</v>
      </c>
      <c r="GV46" s="201">
        <v>0.275061</v>
      </c>
      <c r="GW46" s="201">
        <v>329.56077299999998</v>
      </c>
      <c r="GX46" s="201">
        <v>2.4197839999999999</v>
      </c>
      <c r="GY46" s="201">
        <v>1.477992</v>
      </c>
      <c r="GZ46" s="201">
        <v>7.2300000000000001E-4</v>
      </c>
      <c r="HA46" s="201">
        <v>1.4929E-2</v>
      </c>
      <c r="HB46" s="201">
        <v>2.0000000000000002E-5</v>
      </c>
      <c r="HC46" s="201">
        <v>339.99026199999997</v>
      </c>
      <c r="HD46" s="201">
        <v>2.6955879999999999</v>
      </c>
      <c r="HE46" s="201">
        <v>192.74654799999999</v>
      </c>
      <c r="HF46" s="201">
        <v>0.41313100000000003</v>
      </c>
      <c r="HG46" s="201">
        <v>0.16441</v>
      </c>
      <c r="HH46" s="201">
        <v>5.2700000000000002E-4</v>
      </c>
      <c r="HI46" s="201">
        <v>2.3895569999999999</v>
      </c>
      <c r="HJ46" s="201">
        <v>1.3999999999999999E-4</v>
      </c>
      <c r="HK46" s="201">
        <v>195.30051499999999</v>
      </c>
      <c r="HL46" s="201">
        <v>0.413798</v>
      </c>
      <c r="HM46" s="201">
        <v>2.063345</v>
      </c>
      <c r="HN46" s="201">
        <v>1.4909999999999999E-3</v>
      </c>
      <c r="HO46" s="201">
        <v>2.063345</v>
      </c>
      <c r="HP46" s="201">
        <v>1.4909999999999999E-3</v>
      </c>
      <c r="HQ46" s="201">
        <v>107.824708</v>
      </c>
      <c r="HR46" s="201">
        <v>0.60932399999999998</v>
      </c>
      <c r="HS46" s="201">
        <v>1.9571190000000001</v>
      </c>
      <c r="HT46" s="201">
        <v>3.7802000000000002E-2</v>
      </c>
      <c r="HU46" s="201">
        <v>1.5127189999999999</v>
      </c>
      <c r="HV46" s="201">
        <v>2.8392000000000001E-2</v>
      </c>
      <c r="HW46" s="201">
        <v>111.294546</v>
      </c>
      <c r="HX46" s="201">
        <v>0.67551799999999995</v>
      </c>
      <c r="HY46" s="201">
        <v>0.95005899999999999</v>
      </c>
      <c r="HZ46" s="201">
        <v>4.3800000000000002E-4</v>
      </c>
      <c r="IA46" s="201">
        <v>0.18062400000000001</v>
      </c>
      <c r="IB46" s="201">
        <v>1.9639E-2</v>
      </c>
      <c r="IC46" s="201">
        <v>1.1306830000000001</v>
      </c>
      <c r="ID46" s="201">
        <v>2.0077000000000001E-2</v>
      </c>
      <c r="IE46" s="201">
        <v>4089.3288769999999</v>
      </c>
      <c r="IF46" s="201">
        <v>273.23013099999997</v>
      </c>
    </row>
    <row r="47" spans="1:240" ht="17.399999999999999" customHeight="1" x14ac:dyDescent="0.25">
      <c r="A47" s="196" t="s">
        <v>74</v>
      </c>
      <c r="B47" s="197" t="s">
        <v>1362</v>
      </c>
      <c r="C47" s="198">
        <v>98.033214999999998</v>
      </c>
      <c r="D47" s="198">
        <v>12.009696</v>
      </c>
      <c r="E47" s="198"/>
      <c r="F47" s="198"/>
      <c r="G47" s="198"/>
      <c r="H47" s="198"/>
      <c r="I47" s="198">
        <v>4.1966349999999997</v>
      </c>
      <c r="J47" s="198">
        <v>0.24599499999999999</v>
      </c>
      <c r="K47" s="198"/>
      <c r="L47" s="198"/>
      <c r="M47" s="198">
        <v>102.22985</v>
      </c>
      <c r="N47" s="198">
        <v>12.255691000000001</v>
      </c>
      <c r="O47" s="198"/>
      <c r="P47" s="198"/>
      <c r="Q47" s="198">
        <v>1.8190000000000001E-2</v>
      </c>
      <c r="R47" s="198">
        <v>1.1119999999999999E-3</v>
      </c>
      <c r="S47" s="198">
        <v>0.11387899999999999</v>
      </c>
      <c r="T47" s="198">
        <v>1.9102999999999998E-2</v>
      </c>
      <c r="U47" s="198">
        <v>0.187587</v>
      </c>
      <c r="V47" s="198">
        <v>1.547E-3</v>
      </c>
      <c r="W47" s="198">
        <v>1750.298753</v>
      </c>
      <c r="X47" s="198">
        <v>1735.991444</v>
      </c>
      <c r="Y47" s="198"/>
      <c r="Z47" s="198"/>
      <c r="AA47" s="198">
        <v>93.194801999999996</v>
      </c>
      <c r="AB47" s="198">
        <v>74.296897000000001</v>
      </c>
      <c r="AC47" s="198"/>
      <c r="AD47" s="198"/>
      <c r="AE47" s="198"/>
      <c r="AF47" s="198"/>
      <c r="AG47" s="198">
        <v>1843.8132109999999</v>
      </c>
      <c r="AH47" s="198">
        <v>1810.310103</v>
      </c>
      <c r="AI47" s="198">
        <v>8.6300000000000005E-3</v>
      </c>
      <c r="AJ47" s="198">
        <v>2.9700000000000001E-4</v>
      </c>
      <c r="AK47" s="198">
        <v>8.6300000000000005E-3</v>
      </c>
      <c r="AL47" s="198">
        <v>2.9700000000000001E-4</v>
      </c>
      <c r="AM47" s="198"/>
      <c r="AN47" s="198"/>
      <c r="AO47" s="198">
        <v>1.6313150000000001</v>
      </c>
      <c r="AP47" s="198">
        <v>0.11663</v>
      </c>
      <c r="AQ47" s="198">
        <v>7.1870000000000003E-2</v>
      </c>
      <c r="AR47" s="198">
        <v>6.3610000000000003E-3</v>
      </c>
      <c r="AS47" s="198">
        <v>21.774906999999999</v>
      </c>
      <c r="AT47" s="198">
        <v>1.2993619999999999</v>
      </c>
      <c r="AU47" s="198"/>
      <c r="AV47" s="198"/>
      <c r="AW47" s="198">
        <v>2.4235769999999999</v>
      </c>
      <c r="AX47" s="198">
        <v>7.1339E-2</v>
      </c>
      <c r="AY47" s="198">
        <v>0.99608099999999999</v>
      </c>
      <c r="AZ47" s="198">
        <v>0.25936399999999998</v>
      </c>
      <c r="BA47" s="198"/>
      <c r="BB47" s="198"/>
      <c r="BC47" s="198">
        <v>1.3</v>
      </c>
      <c r="BD47" s="198">
        <v>1.242E-2</v>
      </c>
      <c r="BE47" s="198">
        <v>28.197749999999999</v>
      </c>
      <c r="BF47" s="198">
        <v>1.765476</v>
      </c>
      <c r="BG47" s="198">
        <v>0.82476899999999997</v>
      </c>
      <c r="BH47" s="198">
        <v>0.19803299999999999</v>
      </c>
      <c r="BI47" s="198"/>
      <c r="BJ47" s="198"/>
      <c r="BK47" s="198">
        <v>1.7842E-2</v>
      </c>
      <c r="BL47" s="198">
        <v>3.0000000000000001E-5</v>
      </c>
      <c r="BM47" s="198">
        <v>0.842611</v>
      </c>
      <c r="BN47" s="198">
        <v>0.19806299999999999</v>
      </c>
      <c r="BO47" s="198">
        <v>0.254139</v>
      </c>
      <c r="BP47" s="198">
        <v>2.18E-2</v>
      </c>
      <c r="BQ47" s="198">
        <v>0.74523899999999998</v>
      </c>
      <c r="BR47" s="198">
        <v>0.12316000000000001</v>
      </c>
      <c r="BS47" s="198">
        <v>19.818805999999999</v>
      </c>
      <c r="BT47" s="198">
        <v>0.20754600000000001</v>
      </c>
      <c r="BU47" s="198"/>
      <c r="BV47" s="198"/>
      <c r="BW47" s="198">
        <v>7.7506560000000002</v>
      </c>
      <c r="BX47" s="198">
        <v>0.419854</v>
      </c>
      <c r="BY47" s="198">
        <v>0.38239800000000002</v>
      </c>
      <c r="BZ47" s="198">
        <v>8.4799999999999997E-3</v>
      </c>
      <c r="CA47" s="198">
        <v>3.883127</v>
      </c>
      <c r="CB47" s="198">
        <v>3.6677000000000001E-2</v>
      </c>
      <c r="CC47" s="198">
        <v>1.787839</v>
      </c>
      <c r="CD47" s="198">
        <v>0.102798</v>
      </c>
      <c r="CE47" s="198"/>
      <c r="CF47" s="198"/>
      <c r="CG47" s="198"/>
      <c r="CH47" s="198"/>
      <c r="CI47" s="198">
        <v>0.56524399999999997</v>
      </c>
      <c r="CJ47" s="198">
        <v>1.1013E-2</v>
      </c>
      <c r="CK47" s="198">
        <v>35.187448000000003</v>
      </c>
      <c r="CL47" s="198">
        <v>0.93132800000000004</v>
      </c>
      <c r="CM47" s="198">
        <v>7.780678</v>
      </c>
      <c r="CN47" s="198">
        <v>0.84705600000000003</v>
      </c>
      <c r="CO47" s="198">
        <v>26.889415</v>
      </c>
      <c r="CP47" s="198">
        <v>0.77921099999999999</v>
      </c>
      <c r="CQ47" s="198">
        <v>34.670093000000001</v>
      </c>
      <c r="CR47" s="198">
        <v>1.6262669999999999</v>
      </c>
      <c r="CS47" s="198"/>
      <c r="CT47" s="198"/>
      <c r="CU47" s="198">
        <v>6.6702409999999999</v>
      </c>
      <c r="CV47" s="198">
        <v>1.0515999999999999E-2</v>
      </c>
      <c r="CW47" s="198">
        <v>1.3204E-2</v>
      </c>
      <c r="CX47" s="198">
        <v>6.9999999999999999E-6</v>
      </c>
      <c r="CY47" s="198">
        <v>6.6834449999999999</v>
      </c>
      <c r="CZ47" s="198">
        <v>1.0522999999999999E-2</v>
      </c>
      <c r="DA47" s="198">
        <v>217.53452100000001</v>
      </c>
      <c r="DB47" s="198">
        <v>93.545350999999997</v>
      </c>
      <c r="DC47" s="198">
        <v>0.21451000000000001</v>
      </c>
      <c r="DD47" s="198">
        <v>6.5899999999999997E-4</v>
      </c>
      <c r="DE47" s="198"/>
      <c r="DF47" s="198"/>
      <c r="DG47" s="198">
        <v>217.749031</v>
      </c>
      <c r="DH47" s="198">
        <v>93.546009999999995</v>
      </c>
      <c r="DI47" s="198"/>
      <c r="DJ47" s="198"/>
      <c r="DK47" s="198">
        <v>0.36907400000000001</v>
      </c>
      <c r="DL47" s="198">
        <v>4.4209999999999996E-3</v>
      </c>
      <c r="DM47" s="198">
        <v>0.16711000000000001</v>
      </c>
      <c r="DN47" s="198">
        <v>3.5950000000000001E-3</v>
      </c>
      <c r="DO47" s="198">
        <v>0.53618399999999999</v>
      </c>
      <c r="DP47" s="198">
        <v>8.0160000000000006E-3</v>
      </c>
      <c r="DQ47" s="198"/>
      <c r="DR47" s="198"/>
      <c r="DS47" s="198"/>
      <c r="DT47" s="198"/>
      <c r="DU47" s="198">
        <v>6.6839999999999998E-3</v>
      </c>
      <c r="DV47" s="198">
        <v>3.0000000000000001E-6</v>
      </c>
      <c r="DW47" s="198"/>
      <c r="DX47" s="198"/>
      <c r="DY47" s="198">
        <v>8.5850000000000006E-3</v>
      </c>
      <c r="DZ47" s="198">
        <v>2.4000000000000001E-5</v>
      </c>
      <c r="EA47" s="198">
        <v>3.5799999999999997E-4</v>
      </c>
      <c r="EB47" s="198">
        <v>9.0000000000000002E-6</v>
      </c>
      <c r="EC47" s="198"/>
      <c r="ED47" s="198"/>
      <c r="EE47" s="198">
        <v>4.1229999999999999E-3</v>
      </c>
      <c r="EF47" s="198">
        <v>5.7000000000000003E-5</v>
      </c>
      <c r="EG47" s="198"/>
      <c r="EH47" s="198"/>
      <c r="EI47" s="198">
        <v>8.6196999999999996E-2</v>
      </c>
      <c r="EJ47" s="198">
        <v>2.3800000000000001E-4</v>
      </c>
      <c r="EK47" s="198"/>
      <c r="EL47" s="198"/>
      <c r="EM47" s="198">
        <v>6.9500739999999999</v>
      </c>
      <c r="EN47" s="198">
        <v>6.6270000000000001E-3</v>
      </c>
      <c r="EO47" s="198">
        <v>29.785855000000002</v>
      </c>
      <c r="EP47" s="198">
        <v>3.5057999999999999E-2</v>
      </c>
      <c r="EQ47" s="198">
        <v>0.28161799999999998</v>
      </c>
      <c r="ER47" s="198">
        <v>2.3149999999999998E-3</v>
      </c>
      <c r="ES47" s="198">
        <v>37.123494000000001</v>
      </c>
      <c r="ET47" s="198">
        <v>4.4331000000000002E-2</v>
      </c>
      <c r="EU47" s="198">
        <v>1.4709749999999999</v>
      </c>
      <c r="EV47" s="198">
        <v>1.0048E-2</v>
      </c>
      <c r="EW47" s="198">
        <v>2.1447000000000001E-2</v>
      </c>
      <c r="EX47" s="198">
        <v>1.63E-4</v>
      </c>
      <c r="EY47" s="198">
        <v>0.17134099999999999</v>
      </c>
      <c r="EZ47" s="198">
        <v>8.5700000000000001E-4</v>
      </c>
      <c r="FA47" s="198">
        <v>1.0959999999999999E-2</v>
      </c>
      <c r="FB47" s="198">
        <v>5.0000000000000004E-6</v>
      </c>
      <c r="FC47" s="198">
        <v>1.674723</v>
      </c>
      <c r="FD47" s="198">
        <v>1.1073E-2</v>
      </c>
      <c r="FE47" s="198">
        <v>0.244279</v>
      </c>
      <c r="FF47" s="198">
        <v>1.4108000000000001E-2</v>
      </c>
      <c r="FG47" s="198">
        <v>2.2740089999999999</v>
      </c>
      <c r="FH47" s="198">
        <v>0.12586900000000001</v>
      </c>
      <c r="FI47" s="198">
        <v>0.74279600000000001</v>
      </c>
      <c r="FJ47" s="198">
        <v>3.0384999999999999E-2</v>
      </c>
      <c r="FK47" s="198">
        <v>3.2610839999999999</v>
      </c>
      <c r="FL47" s="198">
        <v>0.17036200000000001</v>
      </c>
      <c r="FM47" s="198">
        <v>1.9446000000000001E-2</v>
      </c>
      <c r="FN47" s="198">
        <v>6.0000000000000002E-6</v>
      </c>
      <c r="FO47" s="198">
        <v>1.9446000000000001E-2</v>
      </c>
      <c r="FP47" s="198">
        <v>6.0000000000000002E-6</v>
      </c>
      <c r="FQ47" s="198">
        <v>0.69792399999999999</v>
      </c>
      <c r="FR47" s="198">
        <v>5.7813000000000003E-2</v>
      </c>
      <c r="FS47" s="198">
        <v>114.495501</v>
      </c>
      <c r="FT47" s="198">
        <v>5.9542010000000003</v>
      </c>
      <c r="FU47" s="198">
        <v>0.390959</v>
      </c>
      <c r="FV47" s="198">
        <v>6.9420000000000003E-3</v>
      </c>
      <c r="FW47" s="198">
        <v>0.89534999999999998</v>
      </c>
      <c r="FX47" s="198">
        <v>1.0319999999999999E-3</v>
      </c>
      <c r="FY47" s="198">
        <v>0.585399</v>
      </c>
      <c r="FZ47" s="198">
        <v>2.2742999999999999E-2</v>
      </c>
      <c r="GA47" s="198"/>
      <c r="GB47" s="198"/>
      <c r="GC47" s="198"/>
      <c r="GD47" s="198"/>
      <c r="GE47" s="198"/>
      <c r="GF47" s="198"/>
      <c r="GG47" s="198">
        <v>3.331223</v>
      </c>
      <c r="GH47" s="198">
        <v>0.79400999999999999</v>
      </c>
      <c r="GI47" s="198">
        <v>0.46900700000000001</v>
      </c>
      <c r="GJ47" s="198">
        <v>7.6999999999999999E-2</v>
      </c>
      <c r="GK47" s="198">
        <v>6.941052</v>
      </c>
      <c r="GL47" s="198">
        <v>0.42320200000000002</v>
      </c>
      <c r="GM47" s="198">
        <v>127.806415</v>
      </c>
      <c r="GN47" s="198">
        <v>7.3369429999999998</v>
      </c>
      <c r="GO47" s="198">
        <v>1007.453574</v>
      </c>
      <c r="GP47" s="198">
        <v>7.0714940000000004</v>
      </c>
      <c r="GQ47" s="198">
        <v>202.65909500000001</v>
      </c>
      <c r="GR47" s="198">
        <v>1.4548939999999999</v>
      </c>
      <c r="GS47" s="198">
        <v>1210.1126690000001</v>
      </c>
      <c r="GT47" s="198">
        <v>8.5263880000000007</v>
      </c>
      <c r="GU47" s="198">
        <v>3.3431160000000002</v>
      </c>
      <c r="GV47" s="198">
        <v>0.17754800000000001</v>
      </c>
      <c r="GW47" s="198">
        <v>90.851234000000005</v>
      </c>
      <c r="GX47" s="198">
        <v>2.1508880000000001</v>
      </c>
      <c r="GY47" s="198">
        <v>0.25920599999999999</v>
      </c>
      <c r="GZ47" s="198">
        <v>2.5500000000000002E-4</v>
      </c>
      <c r="HA47" s="198">
        <v>0.115999</v>
      </c>
      <c r="HB47" s="198">
        <v>4.1E-5</v>
      </c>
      <c r="HC47" s="198">
        <v>94.569554999999994</v>
      </c>
      <c r="HD47" s="198">
        <v>2.328732</v>
      </c>
      <c r="HE47" s="198">
        <v>35.157114999999997</v>
      </c>
      <c r="HF47" s="198">
        <v>8.4519999999999998E-2</v>
      </c>
      <c r="HG47" s="198">
        <v>2.2397E-2</v>
      </c>
      <c r="HH47" s="198">
        <v>2.34E-4</v>
      </c>
      <c r="HI47" s="198"/>
      <c r="HJ47" s="198"/>
      <c r="HK47" s="198">
        <v>35.179512000000003</v>
      </c>
      <c r="HL47" s="198">
        <v>8.4753999999999996E-2</v>
      </c>
      <c r="HM47" s="198">
        <v>2.9186E-2</v>
      </c>
      <c r="HN47" s="198">
        <v>4.3999999999999999E-5</v>
      </c>
      <c r="HO47" s="198">
        <v>2.9186E-2</v>
      </c>
      <c r="HP47" s="198">
        <v>4.3999999999999999E-5</v>
      </c>
      <c r="HQ47" s="198">
        <v>33.991432000000003</v>
      </c>
      <c r="HR47" s="198">
        <v>1.248953</v>
      </c>
      <c r="HS47" s="198">
        <v>1.9109560000000001</v>
      </c>
      <c r="HT47" s="198">
        <v>2.9108999999999999E-2</v>
      </c>
      <c r="HU47" s="198">
        <v>1.6934910000000001</v>
      </c>
      <c r="HV47" s="198">
        <v>2.8143000000000001E-2</v>
      </c>
      <c r="HW47" s="198">
        <v>37.595878999999996</v>
      </c>
      <c r="HX47" s="198">
        <v>1.3062050000000001</v>
      </c>
      <c r="HY47" s="198">
        <v>8.8693999999999995E-2</v>
      </c>
      <c r="HZ47" s="198">
        <v>1.8799999999999999E-4</v>
      </c>
      <c r="IA47" s="198">
        <v>8.9299000000000003E-2</v>
      </c>
      <c r="IB47" s="198">
        <v>1.5726E-2</v>
      </c>
      <c r="IC47" s="198">
        <v>0.17799300000000001</v>
      </c>
      <c r="ID47" s="198">
        <v>1.5914000000000001E-2</v>
      </c>
      <c r="IE47" s="198">
        <v>3817.4682090000001</v>
      </c>
      <c r="IF47" s="198">
        <v>1940.4765259999999</v>
      </c>
    </row>
    <row r="48" spans="1:240" ht="17.399999999999999" customHeight="1" x14ac:dyDescent="0.25">
      <c r="A48" s="199" t="s">
        <v>226</v>
      </c>
      <c r="B48" s="200" t="s">
        <v>1325</v>
      </c>
      <c r="C48" s="201">
        <v>1.4530449999999999</v>
      </c>
      <c r="D48" s="201">
        <v>5.9556999999999999E-2</v>
      </c>
      <c r="E48" s="201">
        <v>29.10848</v>
      </c>
      <c r="F48" s="201">
        <v>1.122824</v>
      </c>
      <c r="G48" s="201"/>
      <c r="H48" s="201"/>
      <c r="I48" s="201">
        <v>20.076094000000001</v>
      </c>
      <c r="J48" s="201">
        <v>1.2117519999999999</v>
      </c>
      <c r="K48" s="201"/>
      <c r="L48" s="201"/>
      <c r="M48" s="201">
        <v>50.637619000000001</v>
      </c>
      <c r="N48" s="201">
        <v>2.3941330000000001</v>
      </c>
      <c r="O48" s="201">
        <v>10.12073</v>
      </c>
      <c r="P48" s="201">
        <v>0.59889800000000004</v>
      </c>
      <c r="Q48" s="201">
        <v>24.790807999999998</v>
      </c>
      <c r="R48" s="201">
        <v>1.561917</v>
      </c>
      <c r="S48" s="201">
        <v>863.67773699999998</v>
      </c>
      <c r="T48" s="201">
        <v>238.47636800000001</v>
      </c>
      <c r="U48" s="201">
        <v>1.9079349999999999</v>
      </c>
      <c r="V48" s="201">
        <v>0.10205500000000001</v>
      </c>
      <c r="W48" s="201">
        <v>9.9092839999999995</v>
      </c>
      <c r="X48" s="201">
        <v>4.9890410000000003</v>
      </c>
      <c r="Y48" s="201">
        <v>0.146476</v>
      </c>
      <c r="Z48" s="201">
        <v>2.3009999999999999E-2</v>
      </c>
      <c r="AA48" s="201">
        <v>37.009207000000004</v>
      </c>
      <c r="AB48" s="201">
        <v>23.598600999999999</v>
      </c>
      <c r="AC48" s="201">
        <v>0.73863299999999998</v>
      </c>
      <c r="AD48" s="201">
        <v>0.10872999999999999</v>
      </c>
      <c r="AE48" s="201">
        <v>0.15763099999999999</v>
      </c>
      <c r="AF48" s="201">
        <v>2.5940000000000001E-2</v>
      </c>
      <c r="AG48" s="201">
        <v>948.45844099999999</v>
      </c>
      <c r="AH48" s="201">
        <v>269.48455999999999</v>
      </c>
      <c r="AI48" s="201">
        <v>15.235306</v>
      </c>
      <c r="AJ48" s="201">
        <v>2.6515759999999999</v>
      </c>
      <c r="AK48" s="201">
        <v>15.235306</v>
      </c>
      <c r="AL48" s="201">
        <v>2.6515759999999999</v>
      </c>
      <c r="AM48" s="201">
        <v>2.1305000000000001E-2</v>
      </c>
      <c r="AN48" s="201">
        <v>8.2500000000000004E-3</v>
      </c>
      <c r="AO48" s="201">
        <v>0.42627100000000001</v>
      </c>
      <c r="AP48" s="201">
        <v>7.9719999999999999E-3</v>
      </c>
      <c r="AQ48" s="201">
        <v>8.4071000000000007E-2</v>
      </c>
      <c r="AR48" s="201">
        <v>1.836E-3</v>
      </c>
      <c r="AS48" s="201">
        <v>1.3431109999999999</v>
      </c>
      <c r="AT48" s="201">
        <v>0.13591700000000001</v>
      </c>
      <c r="AU48" s="201">
        <v>9.1011249999999997</v>
      </c>
      <c r="AV48" s="201">
        <v>1.5221750000000001</v>
      </c>
      <c r="AW48" s="201">
        <v>10.006303000000001</v>
      </c>
      <c r="AX48" s="201">
        <v>0.40659899999999999</v>
      </c>
      <c r="AY48" s="201">
        <v>42.147216</v>
      </c>
      <c r="AZ48" s="201">
        <v>9.8879210000000004</v>
      </c>
      <c r="BA48" s="201">
        <v>5.3231830000000002</v>
      </c>
      <c r="BB48" s="201">
        <v>0.73136299999999999</v>
      </c>
      <c r="BC48" s="201">
        <v>2.4970000000000001E-3</v>
      </c>
      <c r="BD48" s="201">
        <v>1.9999999999999999E-6</v>
      </c>
      <c r="BE48" s="201">
        <v>68.455082000000004</v>
      </c>
      <c r="BF48" s="201">
        <v>12.702035</v>
      </c>
      <c r="BG48" s="201">
        <v>4.8965889999999996</v>
      </c>
      <c r="BH48" s="201">
        <v>4.4912999999999998</v>
      </c>
      <c r="BI48" s="201">
        <v>134.27041399999999</v>
      </c>
      <c r="BJ48" s="201">
        <v>246.20009200000001</v>
      </c>
      <c r="BK48" s="201">
        <v>60.261999000000003</v>
      </c>
      <c r="BL48" s="201">
        <v>59.071280000000002</v>
      </c>
      <c r="BM48" s="201">
        <v>199.429002</v>
      </c>
      <c r="BN48" s="201">
        <v>309.76267200000001</v>
      </c>
      <c r="BO48" s="201">
        <v>33.076011000000001</v>
      </c>
      <c r="BP48" s="201">
        <v>21.937818</v>
      </c>
      <c r="BQ48" s="201">
        <v>130.352822</v>
      </c>
      <c r="BR48" s="201">
        <v>20.236540000000002</v>
      </c>
      <c r="BS48" s="201">
        <v>3.683176</v>
      </c>
      <c r="BT48" s="201">
        <v>0.123922</v>
      </c>
      <c r="BU48" s="201">
        <v>2.0411679999999999</v>
      </c>
      <c r="BV48" s="201">
        <v>9.7344E-2</v>
      </c>
      <c r="BW48" s="201">
        <v>1.7213989999999999</v>
      </c>
      <c r="BX48" s="201">
        <v>0.162304</v>
      </c>
      <c r="BY48" s="201">
        <v>9.3499949999999998</v>
      </c>
      <c r="BZ48" s="201">
        <v>0.65404700000000005</v>
      </c>
      <c r="CA48" s="201">
        <v>3.1133700000000002</v>
      </c>
      <c r="CB48" s="201">
        <v>0.27390999999999999</v>
      </c>
      <c r="CC48" s="201">
        <v>0.29829499999999998</v>
      </c>
      <c r="CD48" s="201">
        <v>2.4910000000000002E-3</v>
      </c>
      <c r="CE48" s="201">
        <v>0.11942999999999999</v>
      </c>
      <c r="CF48" s="201">
        <v>5.9100000000000005E-4</v>
      </c>
      <c r="CG48" s="201">
        <v>0.59427700000000006</v>
      </c>
      <c r="CH48" s="201">
        <v>0.12587999999999999</v>
      </c>
      <c r="CI48" s="201">
        <v>10.042814</v>
      </c>
      <c r="CJ48" s="201">
        <v>4.7147509999999997</v>
      </c>
      <c r="CK48" s="201">
        <v>194.39275699999999</v>
      </c>
      <c r="CL48" s="201">
        <v>48.329597999999997</v>
      </c>
      <c r="CM48" s="201">
        <v>4.9895329999999998</v>
      </c>
      <c r="CN48" s="201">
        <v>9.2452000000000006E-2</v>
      </c>
      <c r="CO48" s="201">
        <v>11.237380999999999</v>
      </c>
      <c r="CP48" s="201">
        <v>0.36502899999999999</v>
      </c>
      <c r="CQ48" s="201">
        <v>16.226914000000001</v>
      </c>
      <c r="CR48" s="201">
        <v>0.45748100000000003</v>
      </c>
      <c r="CS48" s="201">
        <v>4.0175000000000002E-2</v>
      </c>
      <c r="CT48" s="201">
        <v>4.5000000000000003E-5</v>
      </c>
      <c r="CU48" s="201">
        <v>0.69659099999999996</v>
      </c>
      <c r="CV48" s="201">
        <v>1.6869999999999999E-3</v>
      </c>
      <c r="CW48" s="201">
        <v>5.0840999999999997E-2</v>
      </c>
      <c r="CX48" s="201">
        <v>4.75E-4</v>
      </c>
      <c r="CY48" s="201">
        <v>0.78760699999999995</v>
      </c>
      <c r="CZ48" s="201">
        <v>2.2070000000000002E-3</v>
      </c>
      <c r="DA48" s="201">
        <v>28.979163</v>
      </c>
      <c r="DB48" s="201">
        <v>21.232056</v>
      </c>
      <c r="DC48" s="201"/>
      <c r="DD48" s="201"/>
      <c r="DE48" s="201">
        <v>0.52224899999999996</v>
      </c>
      <c r="DF48" s="201">
        <v>0.10355499999999999</v>
      </c>
      <c r="DG48" s="201">
        <v>29.501411999999998</v>
      </c>
      <c r="DH48" s="201">
        <v>21.335611</v>
      </c>
      <c r="DI48" s="201">
        <v>20.081143000000001</v>
      </c>
      <c r="DJ48" s="201">
        <v>7.1121119999999998</v>
      </c>
      <c r="DK48" s="201">
        <v>11.744189</v>
      </c>
      <c r="DL48" s="201">
        <v>3.8550960000000001</v>
      </c>
      <c r="DM48" s="201">
        <v>2.6599879999999998</v>
      </c>
      <c r="DN48" s="201">
        <v>6.1873999999999998E-2</v>
      </c>
      <c r="DO48" s="201">
        <v>34.485320000000002</v>
      </c>
      <c r="DP48" s="201">
        <v>11.029082000000001</v>
      </c>
      <c r="DQ48" s="201"/>
      <c r="DR48" s="201"/>
      <c r="DS48" s="201">
        <v>0.39854400000000001</v>
      </c>
      <c r="DT48" s="201">
        <v>2.2000000000000001E-3</v>
      </c>
      <c r="DU48" s="201"/>
      <c r="DV48" s="201"/>
      <c r="DW48" s="201">
        <v>1.5999999999999999E-5</v>
      </c>
      <c r="DX48" s="201">
        <v>1.1E-5</v>
      </c>
      <c r="DY48" s="201">
        <v>12.184828</v>
      </c>
      <c r="DZ48" s="201">
        <v>1.1088039999999999</v>
      </c>
      <c r="EA48" s="201">
        <v>8.4340000000000005E-3</v>
      </c>
      <c r="EB48" s="201">
        <v>1.03E-4</v>
      </c>
      <c r="EC48" s="201">
        <v>0.156109</v>
      </c>
      <c r="ED48" s="201">
        <v>4.6265000000000001E-2</v>
      </c>
      <c r="EE48" s="201">
        <v>2.8469259999999998</v>
      </c>
      <c r="EF48" s="201">
        <v>0.26732899999999998</v>
      </c>
      <c r="EG48" s="201">
        <v>1.2765E-2</v>
      </c>
      <c r="EH48" s="201">
        <v>3.1999999999999999E-5</v>
      </c>
      <c r="EI48" s="201">
        <v>6.3172000000000006E-2</v>
      </c>
      <c r="EJ48" s="201">
        <v>8.9739999999999993E-3</v>
      </c>
      <c r="EK48" s="201"/>
      <c r="EL48" s="201"/>
      <c r="EM48" s="201">
        <v>0.38206499999999999</v>
      </c>
      <c r="EN48" s="201">
        <v>1.34E-3</v>
      </c>
      <c r="EO48" s="201">
        <v>4.7234879999999997</v>
      </c>
      <c r="EP48" s="201">
        <v>1.8634999999999999E-2</v>
      </c>
      <c r="EQ48" s="201">
        <v>1.7864150000000001</v>
      </c>
      <c r="ER48" s="201">
        <v>1.7396999999999999E-2</v>
      </c>
      <c r="ES48" s="201">
        <v>22.562761999999999</v>
      </c>
      <c r="ET48" s="201">
        <v>1.47109</v>
      </c>
      <c r="EU48" s="201">
        <v>4.9465000000000002E-2</v>
      </c>
      <c r="EV48" s="201">
        <v>1.5640000000000001E-3</v>
      </c>
      <c r="EW48" s="201">
        <v>1.5079290000000001</v>
      </c>
      <c r="EX48" s="201">
        <v>2.7850000000000001E-3</v>
      </c>
      <c r="EY48" s="201">
        <v>0.40750700000000001</v>
      </c>
      <c r="EZ48" s="201">
        <v>5.0670000000000003E-3</v>
      </c>
      <c r="FA48" s="201">
        <v>0.12614400000000001</v>
      </c>
      <c r="FB48" s="201">
        <v>9.59E-4</v>
      </c>
      <c r="FC48" s="201">
        <v>2.0910449999999998</v>
      </c>
      <c r="FD48" s="201">
        <v>1.0375000000000001E-2</v>
      </c>
      <c r="FE48" s="201">
        <v>1.4229149999999999</v>
      </c>
      <c r="FF48" s="201">
        <v>3.1472E-2</v>
      </c>
      <c r="FG48" s="201">
        <v>0.99363699999999999</v>
      </c>
      <c r="FH48" s="201">
        <v>3.3702000000000003E-2</v>
      </c>
      <c r="FI48" s="201">
        <v>1.0531159999999999</v>
      </c>
      <c r="FJ48" s="201">
        <v>2.9988000000000001E-2</v>
      </c>
      <c r="FK48" s="201">
        <v>3.469668</v>
      </c>
      <c r="FL48" s="201">
        <v>9.5161999999999997E-2</v>
      </c>
      <c r="FM48" s="201">
        <v>1036.1393399999999</v>
      </c>
      <c r="FN48" s="201">
        <v>3.8530000000000001E-3</v>
      </c>
      <c r="FO48" s="201">
        <v>1036.1393399999999</v>
      </c>
      <c r="FP48" s="201">
        <v>3.8530000000000001E-3</v>
      </c>
      <c r="FQ48" s="201">
        <v>43.707810000000002</v>
      </c>
      <c r="FR48" s="201">
        <v>63.028385</v>
      </c>
      <c r="FS48" s="201">
        <v>35.549832000000002</v>
      </c>
      <c r="FT48" s="201">
        <v>3.296821</v>
      </c>
      <c r="FU48" s="201">
        <v>10.56264</v>
      </c>
      <c r="FV48" s="201">
        <v>0.19380800000000001</v>
      </c>
      <c r="FW48" s="201">
        <v>9.0530000000000003E-3</v>
      </c>
      <c r="FX48" s="201">
        <v>1.5899999999999999E-4</v>
      </c>
      <c r="FY48" s="201">
        <v>27.134996000000001</v>
      </c>
      <c r="FZ48" s="201">
        <v>3.1476090000000001</v>
      </c>
      <c r="GA48" s="201">
        <v>5.7970000000000001E-3</v>
      </c>
      <c r="GB48" s="201">
        <v>1.1400000000000001E-4</v>
      </c>
      <c r="GC48" s="201">
        <v>1.8921E-2</v>
      </c>
      <c r="GD48" s="201">
        <v>2.036E-3</v>
      </c>
      <c r="GE48" s="201"/>
      <c r="GF48" s="201"/>
      <c r="GG48" s="201">
        <v>1.3013E-2</v>
      </c>
      <c r="GH48" s="201">
        <v>6.4800000000000003E-4</v>
      </c>
      <c r="GI48" s="201">
        <v>12.143599999999999</v>
      </c>
      <c r="GJ48" s="201">
        <v>6.6347000000000003E-2</v>
      </c>
      <c r="GK48" s="201">
        <v>4.3971270000000002</v>
      </c>
      <c r="GL48" s="201">
        <v>7.809E-3</v>
      </c>
      <c r="GM48" s="201">
        <v>133.542789</v>
      </c>
      <c r="GN48" s="201">
        <v>69.743735999999998</v>
      </c>
      <c r="GO48" s="201">
        <v>68.533434</v>
      </c>
      <c r="GP48" s="201">
        <v>1.0590710000000001</v>
      </c>
      <c r="GQ48" s="201">
        <v>78.227075999999997</v>
      </c>
      <c r="GR48" s="201">
        <v>0.15897500000000001</v>
      </c>
      <c r="GS48" s="201">
        <v>146.76051000000001</v>
      </c>
      <c r="GT48" s="201">
        <v>1.218046</v>
      </c>
      <c r="GU48" s="201">
        <v>20.826034</v>
      </c>
      <c r="GV48" s="201">
        <v>7.8751059999999997</v>
      </c>
      <c r="GW48" s="201">
        <v>452.32785999999999</v>
      </c>
      <c r="GX48" s="201">
        <v>6.6264260000000004</v>
      </c>
      <c r="GY48" s="201">
        <v>1.333979</v>
      </c>
      <c r="GZ48" s="201">
        <v>6.0300000000000002E-4</v>
      </c>
      <c r="HA48" s="201">
        <v>0.42269400000000001</v>
      </c>
      <c r="HB48" s="201">
        <v>7.9000000000000008E-3</v>
      </c>
      <c r="HC48" s="201">
        <v>474.91056700000001</v>
      </c>
      <c r="HD48" s="201">
        <v>14.510035</v>
      </c>
      <c r="HE48" s="201">
        <v>19.415410999999999</v>
      </c>
      <c r="HF48" s="201">
        <v>4.0141000000000003E-2</v>
      </c>
      <c r="HG48" s="201">
        <v>1.5984999999999999E-2</v>
      </c>
      <c r="HH48" s="201">
        <v>1.63E-4</v>
      </c>
      <c r="HI48" s="201">
        <v>3.31E-3</v>
      </c>
      <c r="HJ48" s="201">
        <v>5.3000000000000001E-5</v>
      </c>
      <c r="HK48" s="201">
        <v>19.434705999999998</v>
      </c>
      <c r="HL48" s="201">
        <v>4.0356999999999997E-2</v>
      </c>
      <c r="HM48" s="201">
        <v>5.144E-2</v>
      </c>
      <c r="HN48" s="201">
        <v>3.9300000000000001E-4</v>
      </c>
      <c r="HO48" s="201">
        <v>5.144E-2</v>
      </c>
      <c r="HP48" s="201">
        <v>3.9300000000000001E-4</v>
      </c>
      <c r="HQ48" s="201">
        <v>2.9749270000000001</v>
      </c>
      <c r="HR48" s="201">
        <v>8.3188999999999999E-2</v>
      </c>
      <c r="HS48" s="201">
        <v>0.428317</v>
      </c>
      <c r="HT48" s="201">
        <v>2.9060000000000002E-3</v>
      </c>
      <c r="HU48" s="201">
        <v>0.14760799999999999</v>
      </c>
      <c r="HV48" s="201">
        <v>2.9780000000000002E-3</v>
      </c>
      <c r="HW48" s="201">
        <v>3.5508519999999999</v>
      </c>
      <c r="HX48" s="201">
        <v>8.9072999999999999E-2</v>
      </c>
      <c r="HY48" s="201">
        <v>0.84199800000000002</v>
      </c>
      <c r="HZ48" s="201">
        <v>2.6649999999999998E-3</v>
      </c>
      <c r="IA48" s="201">
        <v>0.29136200000000001</v>
      </c>
      <c r="IB48" s="201">
        <v>3.0568000000000001E-2</v>
      </c>
      <c r="IC48" s="201">
        <v>1.1333599999999999</v>
      </c>
      <c r="ID48" s="201">
        <v>3.3232999999999999E-2</v>
      </c>
      <c r="IE48" s="201">
        <v>3401.2564990000001</v>
      </c>
      <c r="IF48" s="201">
        <v>765.36430800000005</v>
      </c>
    </row>
    <row r="49" spans="1:240" ht="17.399999999999999" customHeight="1" x14ac:dyDescent="0.25">
      <c r="A49" s="196" t="s">
        <v>96</v>
      </c>
      <c r="B49" s="197" t="s">
        <v>1384</v>
      </c>
      <c r="C49" s="198">
        <v>0.98804499999999995</v>
      </c>
      <c r="D49" s="198">
        <v>7.2370000000000004E-3</v>
      </c>
      <c r="E49" s="198"/>
      <c r="F49" s="198"/>
      <c r="G49" s="198"/>
      <c r="H49" s="198"/>
      <c r="I49" s="198">
        <v>60.509179000000003</v>
      </c>
      <c r="J49" s="198">
        <v>3.6618270000000002</v>
      </c>
      <c r="K49" s="198"/>
      <c r="L49" s="198"/>
      <c r="M49" s="198">
        <v>61.497224000000003</v>
      </c>
      <c r="N49" s="198">
        <v>3.6690640000000001</v>
      </c>
      <c r="O49" s="198"/>
      <c r="P49" s="198"/>
      <c r="Q49" s="198"/>
      <c r="R49" s="198"/>
      <c r="S49" s="198">
        <v>3.7800000000000003E-4</v>
      </c>
      <c r="T49" s="198">
        <v>7.9999999999999996E-6</v>
      </c>
      <c r="U49" s="198">
        <v>4.725E-3</v>
      </c>
      <c r="V49" s="198">
        <v>8.3999999999999995E-5</v>
      </c>
      <c r="W49" s="198">
        <v>1.5644000000000002E-2</v>
      </c>
      <c r="X49" s="198">
        <v>5.5000000000000002E-5</v>
      </c>
      <c r="Y49" s="198">
        <v>0.119287</v>
      </c>
      <c r="Z49" s="198">
        <v>1.7947999999999999E-2</v>
      </c>
      <c r="AA49" s="198">
        <v>1.003E-3</v>
      </c>
      <c r="AB49" s="198">
        <v>2.0000000000000001E-4</v>
      </c>
      <c r="AC49" s="198">
        <v>26.899922</v>
      </c>
      <c r="AD49" s="198">
        <v>0.50608200000000003</v>
      </c>
      <c r="AE49" s="198"/>
      <c r="AF49" s="198"/>
      <c r="AG49" s="198">
        <v>27.040959000000001</v>
      </c>
      <c r="AH49" s="198">
        <v>0.52437699999999998</v>
      </c>
      <c r="AI49" s="198"/>
      <c r="AJ49" s="198"/>
      <c r="AK49" s="198"/>
      <c r="AL49" s="198"/>
      <c r="AM49" s="198">
        <v>1.08E-4</v>
      </c>
      <c r="AN49" s="198">
        <v>9.9999999999999995E-7</v>
      </c>
      <c r="AO49" s="198">
        <v>18.171199000000001</v>
      </c>
      <c r="AP49" s="198">
        <v>1.2562960000000001</v>
      </c>
      <c r="AQ49" s="198">
        <v>3.641797</v>
      </c>
      <c r="AR49" s="198">
        <v>0.169206</v>
      </c>
      <c r="AS49" s="198">
        <v>13.221455000000001</v>
      </c>
      <c r="AT49" s="198">
        <v>0.48770200000000002</v>
      </c>
      <c r="AU49" s="198">
        <v>1.265431</v>
      </c>
      <c r="AV49" s="198">
        <v>0.102257</v>
      </c>
      <c r="AW49" s="198">
        <v>11.955041</v>
      </c>
      <c r="AX49" s="198">
        <v>8.5680000000000006E-2</v>
      </c>
      <c r="AY49" s="198">
        <v>0.19911499999999999</v>
      </c>
      <c r="AZ49" s="198">
        <v>2.8210000000000002E-3</v>
      </c>
      <c r="BA49" s="198">
        <v>12.876422</v>
      </c>
      <c r="BB49" s="198">
        <v>1.480939</v>
      </c>
      <c r="BC49" s="198">
        <v>6.3199999999999997E-4</v>
      </c>
      <c r="BD49" s="198">
        <v>6.0000000000000002E-6</v>
      </c>
      <c r="BE49" s="198">
        <v>61.331200000000003</v>
      </c>
      <c r="BF49" s="198">
        <v>3.584908</v>
      </c>
      <c r="BG49" s="198">
        <v>7.6144000000000003E-2</v>
      </c>
      <c r="BH49" s="198">
        <v>5.2680000000000001E-3</v>
      </c>
      <c r="BI49" s="198"/>
      <c r="BJ49" s="198"/>
      <c r="BK49" s="198">
        <v>0.14554600000000001</v>
      </c>
      <c r="BL49" s="198">
        <v>2.0969999999999999E-3</v>
      </c>
      <c r="BM49" s="198">
        <v>0.22169</v>
      </c>
      <c r="BN49" s="198">
        <v>7.365E-3</v>
      </c>
      <c r="BO49" s="198">
        <v>35.010466999999998</v>
      </c>
      <c r="BP49" s="198">
        <v>1.8055570000000001</v>
      </c>
      <c r="BQ49" s="198">
        <v>29.728653999999999</v>
      </c>
      <c r="BR49" s="198">
        <v>0.55446899999999999</v>
      </c>
      <c r="BS49" s="198">
        <v>105.55471199999999</v>
      </c>
      <c r="BT49" s="198">
        <v>0.83212299999999995</v>
      </c>
      <c r="BU49" s="198">
        <v>1.726224</v>
      </c>
      <c r="BV49" s="198">
        <v>0.64159999999999995</v>
      </c>
      <c r="BW49" s="198">
        <v>3.477217</v>
      </c>
      <c r="BX49" s="198">
        <v>7.5517000000000001E-2</v>
      </c>
      <c r="BY49" s="198">
        <v>17.086081</v>
      </c>
      <c r="BZ49" s="198">
        <v>0.106835</v>
      </c>
      <c r="CA49" s="198">
        <v>4.9760039999999996</v>
      </c>
      <c r="CB49" s="198">
        <v>0.93970399999999998</v>
      </c>
      <c r="CC49" s="198">
        <v>1.1067E-2</v>
      </c>
      <c r="CD49" s="198">
        <v>5.1E-5</v>
      </c>
      <c r="CE49" s="198">
        <v>16.694538999999999</v>
      </c>
      <c r="CF49" s="198">
        <v>5.9131999999999997E-2</v>
      </c>
      <c r="CG49" s="198">
        <v>1.1658999999999999E-2</v>
      </c>
      <c r="CH49" s="198">
        <v>2.5000000000000001E-5</v>
      </c>
      <c r="CI49" s="198">
        <v>14.09182</v>
      </c>
      <c r="CJ49" s="198">
        <v>0.62205500000000002</v>
      </c>
      <c r="CK49" s="198">
        <v>228.36844400000001</v>
      </c>
      <c r="CL49" s="198">
        <v>5.6370680000000002</v>
      </c>
      <c r="CM49" s="198">
        <v>58.753169999999997</v>
      </c>
      <c r="CN49" s="198">
        <v>3.346514</v>
      </c>
      <c r="CO49" s="198">
        <v>25.752358999999998</v>
      </c>
      <c r="CP49" s="198">
        <v>0.95252099999999995</v>
      </c>
      <c r="CQ49" s="198">
        <v>84.505528999999996</v>
      </c>
      <c r="CR49" s="198">
        <v>4.2990349999999999</v>
      </c>
      <c r="CS49" s="198"/>
      <c r="CT49" s="198"/>
      <c r="CU49" s="198">
        <v>1.4355169999999999</v>
      </c>
      <c r="CV49" s="198">
        <v>4.8060000000000004E-3</v>
      </c>
      <c r="CW49" s="198"/>
      <c r="CX49" s="198"/>
      <c r="CY49" s="198">
        <v>1.4355169999999999</v>
      </c>
      <c r="CZ49" s="198">
        <v>4.8060000000000004E-3</v>
      </c>
      <c r="DA49" s="198">
        <v>8.9317270000000004</v>
      </c>
      <c r="DB49" s="198">
        <v>4.0802589999999999</v>
      </c>
      <c r="DC49" s="198">
        <v>0.94735000000000003</v>
      </c>
      <c r="DD49" s="198">
        <v>4.3270000000000001E-3</v>
      </c>
      <c r="DE49" s="198">
        <v>0.12073</v>
      </c>
      <c r="DF49" s="198">
        <v>8.2799999999999996E-4</v>
      </c>
      <c r="DG49" s="198">
        <v>9.9998070000000006</v>
      </c>
      <c r="DH49" s="198">
        <v>4.0854140000000001</v>
      </c>
      <c r="DI49" s="198">
        <v>4.8801999999999998E-2</v>
      </c>
      <c r="DJ49" s="198">
        <v>1.0290000000000001E-2</v>
      </c>
      <c r="DK49" s="198">
        <v>12.898680000000001</v>
      </c>
      <c r="DL49" s="198">
        <v>2.2316229999999999</v>
      </c>
      <c r="DM49" s="198">
        <v>3.7490109999999999</v>
      </c>
      <c r="DN49" s="198">
        <v>5.646E-3</v>
      </c>
      <c r="DO49" s="198">
        <v>16.696493</v>
      </c>
      <c r="DP49" s="198">
        <v>2.2475589999999999</v>
      </c>
      <c r="DQ49" s="198">
        <v>9.0000000000000002E-6</v>
      </c>
      <c r="DR49" s="198">
        <v>9.9999999999999995E-7</v>
      </c>
      <c r="DS49" s="198"/>
      <c r="DT49" s="198"/>
      <c r="DU49" s="198">
        <v>0.41726099999999999</v>
      </c>
      <c r="DV49" s="198">
        <v>3.8709999999999999E-3</v>
      </c>
      <c r="DW49" s="198">
        <v>0.107393</v>
      </c>
      <c r="DX49" s="198">
        <v>4.1100000000000002E-4</v>
      </c>
      <c r="DY49" s="198">
        <v>7.4524000000000007E-2</v>
      </c>
      <c r="DZ49" s="198">
        <v>6.3E-5</v>
      </c>
      <c r="EA49" s="198">
        <v>3.1292E-2</v>
      </c>
      <c r="EB49" s="198">
        <v>1.2799999999999999E-4</v>
      </c>
      <c r="EC49" s="198">
        <v>8.9077029999999997</v>
      </c>
      <c r="ED49" s="198">
        <v>0.72716000000000003</v>
      </c>
      <c r="EE49" s="198">
        <v>7.7762999999999999E-2</v>
      </c>
      <c r="EF49" s="198">
        <v>3.771E-3</v>
      </c>
      <c r="EG49" s="198">
        <v>3.3479999999999998E-3</v>
      </c>
      <c r="EH49" s="198">
        <v>1.2E-5</v>
      </c>
      <c r="EI49" s="198">
        <v>10.516712999999999</v>
      </c>
      <c r="EJ49" s="198">
        <v>0.17132800000000001</v>
      </c>
      <c r="EK49" s="198">
        <v>1.1900000000000001E-4</v>
      </c>
      <c r="EL49" s="198">
        <v>1.0000000000000001E-5</v>
      </c>
      <c r="EM49" s="198">
        <v>1.4492050000000001</v>
      </c>
      <c r="EN49" s="198">
        <v>1.634E-3</v>
      </c>
      <c r="EO49" s="198">
        <v>1.2020729999999999</v>
      </c>
      <c r="EP49" s="198">
        <v>2.8119999999999998E-3</v>
      </c>
      <c r="EQ49" s="198">
        <v>0.205785</v>
      </c>
      <c r="ER49" s="198">
        <v>4.2867000000000002E-2</v>
      </c>
      <c r="ES49" s="198">
        <v>22.993188</v>
      </c>
      <c r="ET49" s="198">
        <v>0.95406800000000003</v>
      </c>
      <c r="EU49" s="198">
        <v>4.4306999999999999E-2</v>
      </c>
      <c r="EV49" s="198">
        <v>9.1000000000000003E-5</v>
      </c>
      <c r="EW49" s="198">
        <v>1.1255310000000001</v>
      </c>
      <c r="EX49" s="198">
        <v>4.4669999999999996E-3</v>
      </c>
      <c r="EY49" s="198">
        <v>1.6827999999999999E-2</v>
      </c>
      <c r="EZ49" s="198">
        <v>1E-4</v>
      </c>
      <c r="FA49" s="198"/>
      <c r="FB49" s="198"/>
      <c r="FC49" s="198">
        <v>1.186666</v>
      </c>
      <c r="FD49" s="198">
        <v>4.6579999999999998E-3</v>
      </c>
      <c r="FE49" s="198">
        <v>9.6096149999999998</v>
      </c>
      <c r="FF49" s="198">
        <v>0.26779999999999998</v>
      </c>
      <c r="FG49" s="198">
        <v>5.7304130000000004</v>
      </c>
      <c r="FH49" s="198">
        <v>0.35678700000000002</v>
      </c>
      <c r="FI49" s="198">
        <v>20.043894999999999</v>
      </c>
      <c r="FJ49" s="198">
        <v>0.40150799999999998</v>
      </c>
      <c r="FK49" s="198">
        <v>35.383923000000003</v>
      </c>
      <c r="FL49" s="198">
        <v>1.026095</v>
      </c>
      <c r="FM49" s="198">
        <v>0.65363099999999996</v>
      </c>
      <c r="FN49" s="198">
        <v>5.3600000000000002E-4</v>
      </c>
      <c r="FO49" s="198">
        <v>0.65363099999999996</v>
      </c>
      <c r="FP49" s="198">
        <v>5.3600000000000002E-4</v>
      </c>
      <c r="FQ49" s="198">
        <v>29.769193000000001</v>
      </c>
      <c r="FR49" s="198">
        <v>2.2764669999999998</v>
      </c>
      <c r="FS49" s="198">
        <v>31.984570000000001</v>
      </c>
      <c r="FT49" s="198">
        <v>1.011747</v>
      </c>
      <c r="FU49" s="198">
        <v>1.939179</v>
      </c>
      <c r="FV49" s="198">
        <v>5.4849000000000002E-2</v>
      </c>
      <c r="FW49" s="198">
        <v>6.5039579999999999</v>
      </c>
      <c r="FX49" s="198">
        <v>0.132276</v>
      </c>
      <c r="FY49" s="198">
        <v>1.068627</v>
      </c>
      <c r="FZ49" s="198">
        <v>1.9626000000000001E-2</v>
      </c>
      <c r="GA49" s="198">
        <v>2.9382999999999999E-2</v>
      </c>
      <c r="GB49" s="198">
        <v>5.3350000000000003E-3</v>
      </c>
      <c r="GC49" s="198">
        <v>5.4094000000000003E-2</v>
      </c>
      <c r="GD49" s="198">
        <v>2.1519999999999998E-3</v>
      </c>
      <c r="GE49" s="198"/>
      <c r="GF49" s="198"/>
      <c r="GG49" s="198">
        <v>5.8719E-2</v>
      </c>
      <c r="GH49" s="198">
        <v>1.523E-3</v>
      </c>
      <c r="GI49" s="198">
        <v>8.4733689999999999</v>
      </c>
      <c r="GJ49" s="198">
        <v>0.126583</v>
      </c>
      <c r="GK49" s="198">
        <v>17.072946999999999</v>
      </c>
      <c r="GL49" s="198">
        <v>0.89671599999999996</v>
      </c>
      <c r="GM49" s="198">
        <v>96.954038999999995</v>
      </c>
      <c r="GN49" s="198">
        <v>4.5272740000000002</v>
      </c>
      <c r="GO49" s="198">
        <v>850.40442700000006</v>
      </c>
      <c r="GP49" s="198">
        <v>7.7222860000000004</v>
      </c>
      <c r="GQ49" s="198">
        <v>509.28559100000001</v>
      </c>
      <c r="GR49" s="198">
        <v>5.5395079999999997</v>
      </c>
      <c r="GS49" s="198">
        <v>1359.690018</v>
      </c>
      <c r="GT49" s="198">
        <v>13.261794</v>
      </c>
      <c r="GU49" s="198">
        <v>3.342676</v>
      </c>
      <c r="GV49" s="198">
        <v>0.19397700000000001</v>
      </c>
      <c r="GW49" s="198">
        <v>906.71405100000004</v>
      </c>
      <c r="GX49" s="198">
        <v>18.009184999999999</v>
      </c>
      <c r="GY49" s="198">
        <v>0.32901200000000003</v>
      </c>
      <c r="GZ49" s="198">
        <v>2.9700000000000001E-4</v>
      </c>
      <c r="HA49" s="198"/>
      <c r="HB49" s="198"/>
      <c r="HC49" s="198">
        <v>910.38573899999994</v>
      </c>
      <c r="HD49" s="198">
        <v>18.203458999999999</v>
      </c>
      <c r="HE49" s="198">
        <v>179.428189</v>
      </c>
      <c r="HF49" s="198">
        <v>0.55460200000000004</v>
      </c>
      <c r="HG49" s="198">
        <v>0.14885399999999999</v>
      </c>
      <c r="HH49" s="198">
        <v>1.2799999999999999E-4</v>
      </c>
      <c r="HI49" s="198">
        <v>2.0951000000000001E-2</v>
      </c>
      <c r="HJ49" s="198">
        <v>4.3600000000000003E-4</v>
      </c>
      <c r="HK49" s="198">
        <v>179.597994</v>
      </c>
      <c r="HL49" s="198">
        <v>0.55516600000000005</v>
      </c>
      <c r="HM49" s="198">
        <v>16.549669999999999</v>
      </c>
      <c r="HN49" s="198">
        <v>0.11626499999999999</v>
      </c>
      <c r="HO49" s="198">
        <v>16.549669999999999</v>
      </c>
      <c r="HP49" s="198">
        <v>0.11626499999999999</v>
      </c>
      <c r="HQ49" s="198">
        <v>119.21665</v>
      </c>
      <c r="HR49" s="198">
        <v>1.447411</v>
      </c>
      <c r="HS49" s="198">
        <v>40.139812999999997</v>
      </c>
      <c r="HT49" s="198">
        <v>0.48193900000000001</v>
      </c>
      <c r="HU49" s="198">
        <v>71.355295999999996</v>
      </c>
      <c r="HV49" s="198">
        <v>5.2846159999999998</v>
      </c>
      <c r="HW49" s="198">
        <v>230.711759</v>
      </c>
      <c r="HX49" s="198">
        <v>7.2139660000000001</v>
      </c>
      <c r="HY49" s="198">
        <v>2.16126</v>
      </c>
      <c r="HZ49" s="198">
        <v>4.4260000000000002E-3</v>
      </c>
      <c r="IA49" s="198">
        <v>7.2271510000000001</v>
      </c>
      <c r="IB49" s="198">
        <v>5.2227000000000003E-2</v>
      </c>
      <c r="IC49" s="198">
        <v>9.3884109999999996</v>
      </c>
      <c r="ID49" s="198">
        <v>5.6653000000000002E-2</v>
      </c>
      <c r="IE49" s="198">
        <v>3354.5919009999998</v>
      </c>
      <c r="IF49" s="198">
        <v>69.979529999999997</v>
      </c>
    </row>
    <row r="50" spans="1:240" ht="17.399999999999999" customHeight="1" x14ac:dyDescent="0.25">
      <c r="A50" s="199" t="s">
        <v>232</v>
      </c>
      <c r="B50" s="200" t="s">
        <v>1314</v>
      </c>
      <c r="C50" s="201">
        <v>34.349882999999998</v>
      </c>
      <c r="D50" s="201">
        <v>3.2010010000000002</v>
      </c>
      <c r="E50" s="201">
        <v>1174.4309940000001</v>
      </c>
      <c r="F50" s="201">
        <v>53.249364</v>
      </c>
      <c r="G50" s="201">
        <v>7.3093510000000004</v>
      </c>
      <c r="H50" s="201">
        <v>5.0652000000000003E-2</v>
      </c>
      <c r="I50" s="201">
        <v>129.333406</v>
      </c>
      <c r="J50" s="201">
        <v>11.317655999999999</v>
      </c>
      <c r="K50" s="201">
        <v>1.677249</v>
      </c>
      <c r="L50" s="201">
        <v>0.22862199999999999</v>
      </c>
      <c r="M50" s="201">
        <v>1347.1008830000001</v>
      </c>
      <c r="N50" s="201">
        <v>68.047295000000005</v>
      </c>
      <c r="O50" s="201">
        <v>6.271668</v>
      </c>
      <c r="P50" s="201">
        <v>0.35503400000000002</v>
      </c>
      <c r="Q50" s="201">
        <v>85.958755999999994</v>
      </c>
      <c r="R50" s="201">
        <v>44.816530999999998</v>
      </c>
      <c r="S50" s="201">
        <v>40.122278000000001</v>
      </c>
      <c r="T50" s="201">
        <v>4.434965</v>
      </c>
      <c r="U50" s="201">
        <v>1.5047900000000001</v>
      </c>
      <c r="V50" s="201">
        <v>1.9630000000000002E-2</v>
      </c>
      <c r="W50" s="201">
        <v>268.123221</v>
      </c>
      <c r="X50" s="201">
        <v>46.122227000000002</v>
      </c>
      <c r="Y50" s="201">
        <v>11.646364999999999</v>
      </c>
      <c r="Z50" s="201">
        <v>6.4034050000000002</v>
      </c>
      <c r="AA50" s="201">
        <v>6.5923550000000004</v>
      </c>
      <c r="AB50" s="201">
        <v>0.72313499999999997</v>
      </c>
      <c r="AC50" s="201">
        <v>2.3296000000000001E-2</v>
      </c>
      <c r="AD50" s="201">
        <v>4.8000000000000001E-5</v>
      </c>
      <c r="AE50" s="201"/>
      <c r="AF50" s="201"/>
      <c r="AG50" s="201">
        <v>420.242729</v>
      </c>
      <c r="AH50" s="201">
        <v>102.87497500000001</v>
      </c>
      <c r="AI50" s="201">
        <v>15.594405</v>
      </c>
      <c r="AJ50" s="201">
        <v>1.4290339999999999</v>
      </c>
      <c r="AK50" s="201">
        <v>15.594405</v>
      </c>
      <c r="AL50" s="201">
        <v>1.4290339999999999</v>
      </c>
      <c r="AM50" s="201">
        <v>4.4963430000000004</v>
      </c>
      <c r="AN50" s="201">
        <v>0.15518699999999999</v>
      </c>
      <c r="AO50" s="201">
        <v>4.0287540000000002</v>
      </c>
      <c r="AP50" s="201">
        <v>0.24732599999999999</v>
      </c>
      <c r="AQ50" s="201">
        <v>1.5886199999999999</v>
      </c>
      <c r="AR50" s="201">
        <v>4.5509000000000001E-2</v>
      </c>
      <c r="AS50" s="201">
        <v>37.725079999999998</v>
      </c>
      <c r="AT50" s="201">
        <v>3.1978870000000001</v>
      </c>
      <c r="AU50" s="201">
        <v>6.5494070000000004</v>
      </c>
      <c r="AV50" s="201">
        <v>1.9260809999999999</v>
      </c>
      <c r="AW50" s="201">
        <v>44.187055000000001</v>
      </c>
      <c r="AX50" s="201">
        <v>1.1926859999999999</v>
      </c>
      <c r="AY50" s="201">
        <v>2.6780520000000001</v>
      </c>
      <c r="AZ50" s="201">
        <v>0.175173</v>
      </c>
      <c r="BA50" s="201">
        <v>12.810848999999999</v>
      </c>
      <c r="BB50" s="201">
        <v>0.67498999999999998</v>
      </c>
      <c r="BC50" s="201">
        <v>2.3800000000000001E-4</v>
      </c>
      <c r="BD50" s="201">
        <v>1.9999999999999999E-6</v>
      </c>
      <c r="BE50" s="201">
        <v>114.064398</v>
      </c>
      <c r="BF50" s="201">
        <v>7.6148410000000002</v>
      </c>
      <c r="BG50" s="201">
        <v>77.783265</v>
      </c>
      <c r="BH50" s="201">
        <v>52.875290999999997</v>
      </c>
      <c r="BI50" s="201">
        <v>248.10006100000001</v>
      </c>
      <c r="BJ50" s="201">
        <v>73.876076999999995</v>
      </c>
      <c r="BK50" s="201">
        <v>3.0726059999999999</v>
      </c>
      <c r="BL50" s="201">
        <v>0.89128399999999997</v>
      </c>
      <c r="BM50" s="201">
        <v>328.95593200000002</v>
      </c>
      <c r="BN50" s="201">
        <v>127.642652</v>
      </c>
      <c r="BO50" s="201">
        <v>56.507942</v>
      </c>
      <c r="BP50" s="201">
        <v>7.1653969999999996</v>
      </c>
      <c r="BQ50" s="201">
        <v>1.0250710000000001</v>
      </c>
      <c r="BR50" s="201">
        <v>0.12159</v>
      </c>
      <c r="BS50" s="201">
        <v>118.227417</v>
      </c>
      <c r="BT50" s="201">
        <v>0.37146400000000002</v>
      </c>
      <c r="BU50" s="201">
        <v>0.73761900000000002</v>
      </c>
      <c r="BV50" s="201">
        <v>4.9693000000000001E-2</v>
      </c>
      <c r="BW50" s="201">
        <v>10.811292999999999</v>
      </c>
      <c r="BX50" s="201">
        <v>0.85121000000000002</v>
      </c>
      <c r="BY50" s="201">
        <v>123.86359400000001</v>
      </c>
      <c r="BZ50" s="201">
        <v>1.371629</v>
      </c>
      <c r="CA50" s="201">
        <v>11.656535999999999</v>
      </c>
      <c r="CB50" s="201">
        <v>0.16869200000000001</v>
      </c>
      <c r="CC50" s="201">
        <v>0.17210900000000001</v>
      </c>
      <c r="CD50" s="201">
        <v>1.2493000000000001E-2</v>
      </c>
      <c r="CE50" s="201">
        <v>8.6480000000000001E-2</v>
      </c>
      <c r="CF50" s="201">
        <v>3.0400000000000002E-3</v>
      </c>
      <c r="CG50" s="201">
        <v>1.1414000000000001E-2</v>
      </c>
      <c r="CH50" s="201">
        <v>1.36E-4</v>
      </c>
      <c r="CI50" s="201">
        <v>11.447341</v>
      </c>
      <c r="CJ50" s="201">
        <v>0.564384</v>
      </c>
      <c r="CK50" s="201">
        <v>334.54681599999998</v>
      </c>
      <c r="CL50" s="201">
        <v>10.679728000000001</v>
      </c>
      <c r="CM50" s="201">
        <v>21.293568</v>
      </c>
      <c r="CN50" s="201">
        <v>1.1998409999999999</v>
      </c>
      <c r="CO50" s="201">
        <v>14.827826999999999</v>
      </c>
      <c r="CP50" s="201">
        <v>8.0030000000000004E-2</v>
      </c>
      <c r="CQ50" s="201">
        <v>36.121395</v>
      </c>
      <c r="CR50" s="201">
        <v>1.279871</v>
      </c>
      <c r="CS50" s="201"/>
      <c r="CT50" s="201"/>
      <c r="CU50" s="201">
        <v>0.35419800000000001</v>
      </c>
      <c r="CV50" s="201">
        <v>2.0820000000000001E-3</v>
      </c>
      <c r="CW50" s="201"/>
      <c r="CX50" s="201"/>
      <c r="CY50" s="201">
        <v>0.35419800000000001</v>
      </c>
      <c r="CZ50" s="201">
        <v>2.0820000000000001E-3</v>
      </c>
      <c r="DA50" s="201">
        <v>16.082713999999999</v>
      </c>
      <c r="DB50" s="201">
        <v>5.4365600000000001</v>
      </c>
      <c r="DC50" s="201">
        <v>0.24101400000000001</v>
      </c>
      <c r="DD50" s="201">
        <v>4.8869999999999999E-3</v>
      </c>
      <c r="DE50" s="201"/>
      <c r="DF50" s="201"/>
      <c r="DG50" s="201">
        <v>16.323727999999999</v>
      </c>
      <c r="DH50" s="201">
        <v>5.4414470000000001</v>
      </c>
      <c r="DI50" s="201">
        <v>0.16581899999999999</v>
      </c>
      <c r="DJ50" s="201">
        <v>7.0188E-2</v>
      </c>
      <c r="DK50" s="201">
        <v>8.1529500000000006</v>
      </c>
      <c r="DL50" s="201">
        <v>2.3219829999999999</v>
      </c>
      <c r="DM50" s="201">
        <v>1.757728</v>
      </c>
      <c r="DN50" s="201">
        <v>1.6702999999999999E-2</v>
      </c>
      <c r="DO50" s="201">
        <v>10.076497</v>
      </c>
      <c r="DP50" s="201">
        <v>2.408874</v>
      </c>
      <c r="DQ50" s="201">
        <v>3.0000000000000001E-6</v>
      </c>
      <c r="DR50" s="201">
        <v>9.9999999999999995E-7</v>
      </c>
      <c r="DS50" s="201"/>
      <c r="DT50" s="201"/>
      <c r="DU50" s="201">
        <v>9.1610000000000007E-3</v>
      </c>
      <c r="DV50" s="201">
        <v>1.5E-5</v>
      </c>
      <c r="DW50" s="201"/>
      <c r="DX50" s="201"/>
      <c r="DY50" s="201">
        <v>2.0958999999999998E-2</v>
      </c>
      <c r="DZ50" s="201">
        <v>2.31E-4</v>
      </c>
      <c r="EA50" s="201">
        <v>8.8570000000000003E-3</v>
      </c>
      <c r="EB50" s="201">
        <v>1.25E-4</v>
      </c>
      <c r="EC50" s="201">
        <v>0.83630099999999996</v>
      </c>
      <c r="ED50" s="201">
        <v>7.5659999999999998E-3</v>
      </c>
      <c r="EE50" s="201">
        <v>0.39484999999999998</v>
      </c>
      <c r="EF50" s="201">
        <v>8.4139999999999996E-3</v>
      </c>
      <c r="EG50" s="201">
        <v>5.4293000000000001E-2</v>
      </c>
      <c r="EH50" s="201">
        <v>2.9799999999999998E-4</v>
      </c>
      <c r="EI50" s="201">
        <v>0.41259800000000002</v>
      </c>
      <c r="EJ50" s="201">
        <v>2.2269999999999998E-3</v>
      </c>
      <c r="EK50" s="201">
        <v>0.16656099999999999</v>
      </c>
      <c r="EL50" s="201">
        <v>5.7559999999999998E-3</v>
      </c>
      <c r="EM50" s="201">
        <v>1.182045</v>
      </c>
      <c r="EN50" s="201">
        <v>2.6979999999999999E-3</v>
      </c>
      <c r="EO50" s="201">
        <v>4.8866149999999999</v>
      </c>
      <c r="EP50" s="201">
        <v>7.7330000000000003E-3</v>
      </c>
      <c r="EQ50" s="201">
        <v>0.58133400000000002</v>
      </c>
      <c r="ER50" s="201">
        <v>3.7439999999999999E-3</v>
      </c>
      <c r="ES50" s="201">
        <v>8.5535770000000007</v>
      </c>
      <c r="ET50" s="201">
        <v>3.8808000000000002E-2</v>
      </c>
      <c r="EU50" s="201">
        <v>0.44475199999999998</v>
      </c>
      <c r="EV50" s="201">
        <v>1.5939999999999999E-3</v>
      </c>
      <c r="EW50" s="201">
        <v>0.18990799999999999</v>
      </c>
      <c r="EX50" s="201">
        <v>4.7699999999999999E-4</v>
      </c>
      <c r="EY50" s="201"/>
      <c r="EZ50" s="201"/>
      <c r="FA50" s="201">
        <v>1.8395000000000002E-2</v>
      </c>
      <c r="FB50" s="201">
        <v>1.4E-5</v>
      </c>
      <c r="FC50" s="201">
        <v>0.65305500000000005</v>
      </c>
      <c r="FD50" s="201">
        <v>2.085E-3</v>
      </c>
      <c r="FE50" s="201">
        <v>3.0541800000000001</v>
      </c>
      <c r="FF50" s="201">
        <v>5.8173999999999997E-2</v>
      </c>
      <c r="FG50" s="201">
        <v>3.1338360000000001</v>
      </c>
      <c r="FH50" s="201">
        <v>0.174763</v>
      </c>
      <c r="FI50" s="201">
        <v>3.309898</v>
      </c>
      <c r="FJ50" s="201">
        <v>4.4033000000000003E-2</v>
      </c>
      <c r="FK50" s="201">
        <v>9.4979139999999997</v>
      </c>
      <c r="FL50" s="201">
        <v>0.27696999999999999</v>
      </c>
      <c r="FM50" s="201">
        <v>20.290399000000001</v>
      </c>
      <c r="FN50" s="201">
        <v>1.36E-4</v>
      </c>
      <c r="FO50" s="201">
        <v>20.290399000000001</v>
      </c>
      <c r="FP50" s="201">
        <v>1.36E-4</v>
      </c>
      <c r="FQ50" s="201">
        <v>0.55080600000000002</v>
      </c>
      <c r="FR50" s="201">
        <v>1.6032000000000001E-2</v>
      </c>
      <c r="FS50" s="201">
        <v>29.333168000000001</v>
      </c>
      <c r="FT50" s="201">
        <v>1.313569</v>
      </c>
      <c r="FU50" s="201">
        <v>0.233795</v>
      </c>
      <c r="FV50" s="201">
        <v>3.1180000000000001E-3</v>
      </c>
      <c r="FW50" s="201">
        <v>15.678013999999999</v>
      </c>
      <c r="FX50" s="201">
        <v>0.22733700000000001</v>
      </c>
      <c r="FY50" s="201">
        <v>1.0807530000000001</v>
      </c>
      <c r="FZ50" s="201">
        <v>1.1615E-2</v>
      </c>
      <c r="GA50" s="201">
        <v>0.121569</v>
      </c>
      <c r="GB50" s="201">
        <v>2.6450000000000002E-3</v>
      </c>
      <c r="GC50" s="201">
        <v>38.567340999999999</v>
      </c>
      <c r="GD50" s="201">
        <v>3.5361389999999999</v>
      </c>
      <c r="GE50" s="201">
        <v>2.4350000000000001E-3</v>
      </c>
      <c r="GF50" s="201">
        <v>1.8E-5</v>
      </c>
      <c r="GG50" s="201">
        <v>0.15510199999999999</v>
      </c>
      <c r="GH50" s="201">
        <v>2.7366999999999999E-2</v>
      </c>
      <c r="GI50" s="201">
        <v>8.4103440000000003</v>
      </c>
      <c r="GJ50" s="201">
        <v>0.21995300000000001</v>
      </c>
      <c r="GK50" s="201">
        <v>4.1736959999999996</v>
      </c>
      <c r="GL50" s="201">
        <v>7.7231999999999995E-2</v>
      </c>
      <c r="GM50" s="201">
        <v>98.307023000000001</v>
      </c>
      <c r="GN50" s="201">
        <v>5.4350250000000004</v>
      </c>
      <c r="GO50" s="201">
        <v>193.10611599999999</v>
      </c>
      <c r="GP50" s="201">
        <v>2.1072799999999998</v>
      </c>
      <c r="GQ50" s="201">
        <v>98.046092999999999</v>
      </c>
      <c r="GR50" s="201">
        <v>1.016235</v>
      </c>
      <c r="GS50" s="201">
        <v>291.15220900000003</v>
      </c>
      <c r="GT50" s="201">
        <v>3.1235149999999998</v>
      </c>
      <c r="GU50" s="201">
        <v>0.59079800000000005</v>
      </c>
      <c r="GV50" s="201">
        <v>1.048E-2</v>
      </c>
      <c r="GW50" s="201">
        <v>35.450560000000003</v>
      </c>
      <c r="GX50" s="201">
        <v>0.36996400000000002</v>
      </c>
      <c r="GY50" s="201">
        <v>3.6325440000000002</v>
      </c>
      <c r="GZ50" s="201">
        <v>1.913E-3</v>
      </c>
      <c r="HA50" s="201">
        <v>1.151111</v>
      </c>
      <c r="HB50" s="201">
        <v>4.2399999999999998E-3</v>
      </c>
      <c r="HC50" s="201">
        <v>40.825012999999998</v>
      </c>
      <c r="HD50" s="201">
        <v>0.38659700000000002</v>
      </c>
      <c r="HE50" s="201">
        <v>118.17374599999999</v>
      </c>
      <c r="HF50" s="201">
        <v>9.1335E-2</v>
      </c>
      <c r="HG50" s="201">
        <v>7.1988999999999997E-2</v>
      </c>
      <c r="HH50" s="201">
        <v>4.1100000000000002E-4</v>
      </c>
      <c r="HI50" s="201">
        <v>1.25E-3</v>
      </c>
      <c r="HJ50" s="201">
        <v>3.9999999999999998E-6</v>
      </c>
      <c r="HK50" s="201">
        <v>118.246985</v>
      </c>
      <c r="HL50" s="201">
        <v>9.1749999999999998E-2</v>
      </c>
      <c r="HM50" s="201"/>
      <c r="HN50" s="201"/>
      <c r="HO50" s="201"/>
      <c r="HP50" s="201"/>
      <c r="HQ50" s="201">
        <v>11.738007</v>
      </c>
      <c r="HR50" s="201">
        <v>9.0398000000000006E-2</v>
      </c>
      <c r="HS50" s="201">
        <v>2.325682</v>
      </c>
      <c r="HT50" s="201">
        <v>2.1961000000000001E-2</v>
      </c>
      <c r="HU50" s="201">
        <v>0.69717099999999999</v>
      </c>
      <c r="HV50" s="201">
        <v>3.7320000000000001E-3</v>
      </c>
      <c r="HW50" s="201">
        <v>14.760859999999999</v>
      </c>
      <c r="HX50" s="201">
        <v>0.116091</v>
      </c>
      <c r="HY50" s="201">
        <v>0.28455999999999998</v>
      </c>
      <c r="HZ50" s="201">
        <v>1.026E-3</v>
      </c>
      <c r="IA50" s="201">
        <v>3.7023730000000001</v>
      </c>
      <c r="IB50" s="201">
        <v>0.18825800000000001</v>
      </c>
      <c r="IC50" s="201">
        <v>3.9869330000000001</v>
      </c>
      <c r="ID50" s="201">
        <v>0.18928400000000001</v>
      </c>
      <c r="IE50" s="201">
        <v>3229.6549490000002</v>
      </c>
      <c r="IF50" s="201">
        <v>337.08105999999998</v>
      </c>
    </row>
    <row r="51" spans="1:240" ht="17.399999999999999" customHeight="1" x14ac:dyDescent="0.25">
      <c r="A51" s="196" t="s">
        <v>175</v>
      </c>
      <c r="B51" s="197" t="s">
        <v>1368</v>
      </c>
      <c r="C51" s="198"/>
      <c r="D51" s="198"/>
      <c r="E51" s="198"/>
      <c r="F51" s="198"/>
      <c r="G51" s="198"/>
      <c r="H51" s="198"/>
      <c r="I51" s="198"/>
      <c r="J51" s="198"/>
      <c r="K51" s="198"/>
      <c r="L51" s="198"/>
      <c r="M51" s="198"/>
      <c r="N51" s="198"/>
      <c r="O51" s="198"/>
      <c r="P51" s="198"/>
      <c r="Q51" s="198"/>
      <c r="R51" s="198"/>
      <c r="S51" s="198"/>
      <c r="T51" s="198"/>
      <c r="U51" s="198">
        <v>0.16919999999999999</v>
      </c>
      <c r="V51" s="198">
        <v>9.5999999999999992E-3</v>
      </c>
      <c r="W51" s="198"/>
      <c r="X51" s="198"/>
      <c r="Y51" s="198"/>
      <c r="Z51" s="198"/>
      <c r="AA51" s="198"/>
      <c r="AB51" s="198"/>
      <c r="AC51" s="198"/>
      <c r="AD51" s="198"/>
      <c r="AE51" s="198"/>
      <c r="AF51" s="198"/>
      <c r="AG51" s="198">
        <v>0.16919999999999999</v>
      </c>
      <c r="AH51" s="198">
        <v>9.5999999999999992E-3</v>
      </c>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v>12.655977999999999</v>
      </c>
      <c r="DB51" s="198">
        <v>2.39852</v>
      </c>
      <c r="DC51" s="198"/>
      <c r="DD51" s="198"/>
      <c r="DE51" s="198"/>
      <c r="DF51" s="198"/>
      <c r="DG51" s="198">
        <v>12.655977999999999</v>
      </c>
      <c r="DH51" s="198">
        <v>2.39852</v>
      </c>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c r="EU51" s="198"/>
      <c r="EV51" s="198"/>
      <c r="EW51" s="198"/>
      <c r="EX51" s="198"/>
      <c r="EY51" s="198"/>
      <c r="EZ51" s="198"/>
      <c r="FA51" s="198"/>
      <c r="FB51" s="198"/>
      <c r="FC51" s="198"/>
      <c r="FD51" s="198"/>
      <c r="FE51" s="198"/>
      <c r="FF51" s="198"/>
      <c r="FG51" s="198"/>
      <c r="FH51" s="198"/>
      <c r="FI51" s="198"/>
      <c r="FJ51" s="198"/>
      <c r="FK51" s="198"/>
      <c r="FL51" s="198"/>
      <c r="FM51" s="198">
        <v>1.6720000000000001E-3</v>
      </c>
      <c r="FN51" s="198">
        <v>9.9999999999999995E-7</v>
      </c>
      <c r="FO51" s="198">
        <v>1.6720000000000001E-3</v>
      </c>
      <c r="FP51" s="198">
        <v>9.9999999999999995E-7</v>
      </c>
      <c r="FQ51" s="198"/>
      <c r="FR51" s="198"/>
      <c r="FS51" s="198"/>
      <c r="FT51" s="198"/>
      <c r="FU51" s="198">
        <v>3216.2108189999999</v>
      </c>
      <c r="FV51" s="198">
        <v>93.214281</v>
      </c>
      <c r="FW51" s="198"/>
      <c r="FX51" s="198"/>
      <c r="FY51" s="198"/>
      <c r="FZ51" s="198"/>
      <c r="GA51" s="198"/>
      <c r="GB51" s="198"/>
      <c r="GC51" s="198"/>
      <c r="GD51" s="198"/>
      <c r="GE51" s="198"/>
      <c r="GF51" s="198"/>
      <c r="GG51" s="198"/>
      <c r="GH51" s="198"/>
      <c r="GI51" s="198"/>
      <c r="GJ51" s="198"/>
      <c r="GK51" s="198"/>
      <c r="GL51" s="198"/>
      <c r="GM51" s="198">
        <v>3216.2108189999999</v>
      </c>
      <c r="GN51" s="198">
        <v>93.214281</v>
      </c>
      <c r="GO51" s="198">
        <v>9.1000000000000004E-3</v>
      </c>
      <c r="GP51" s="198">
        <v>1.0000000000000001E-5</v>
      </c>
      <c r="GQ51" s="198">
        <v>3.7399999999999998E-4</v>
      </c>
      <c r="GR51" s="198">
        <v>3.4000000000000002E-4</v>
      </c>
      <c r="GS51" s="198">
        <v>9.4739999999999998E-3</v>
      </c>
      <c r="GT51" s="198">
        <v>3.5E-4</v>
      </c>
      <c r="GU51" s="198"/>
      <c r="GV51" s="198"/>
      <c r="GW51" s="198"/>
      <c r="GX51" s="198"/>
      <c r="GY51" s="198"/>
      <c r="GZ51" s="198"/>
      <c r="HA51" s="198"/>
      <c r="HB51" s="198"/>
      <c r="HC51" s="198"/>
      <c r="HD51" s="198"/>
      <c r="HE51" s="198"/>
      <c r="HF51" s="198"/>
      <c r="HG51" s="198"/>
      <c r="HH51" s="198"/>
      <c r="HI51" s="198"/>
      <c r="HJ51" s="198"/>
      <c r="HK51" s="198"/>
      <c r="HL51" s="198"/>
      <c r="HM51" s="198"/>
      <c r="HN51" s="198"/>
      <c r="HO51" s="198"/>
      <c r="HP51" s="198"/>
      <c r="HQ51" s="198"/>
      <c r="HR51" s="198"/>
      <c r="HS51" s="198"/>
      <c r="HT51" s="198"/>
      <c r="HU51" s="198"/>
      <c r="HV51" s="198"/>
      <c r="HW51" s="198"/>
      <c r="HX51" s="198"/>
      <c r="HY51" s="198"/>
      <c r="HZ51" s="198"/>
      <c r="IA51" s="198"/>
      <c r="IB51" s="198"/>
      <c r="IC51" s="198"/>
      <c r="ID51" s="198"/>
      <c r="IE51" s="198">
        <v>3229.0471429999998</v>
      </c>
      <c r="IF51" s="198">
        <v>95.622752000000006</v>
      </c>
    </row>
    <row r="52" spans="1:240" ht="17.399999999999999" customHeight="1" x14ac:dyDescent="0.25">
      <c r="A52" s="199" t="s">
        <v>89</v>
      </c>
      <c r="B52" s="200" t="s">
        <v>1386</v>
      </c>
      <c r="C52" s="201"/>
      <c r="D52" s="201"/>
      <c r="E52" s="201"/>
      <c r="F52" s="201"/>
      <c r="G52" s="201">
        <v>387.51852400000001</v>
      </c>
      <c r="H52" s="201">
        <v>12.498824000000001</v>
      </c>
      <c r="I52" s="201">
        <v>2.0542999999999999E-2</v>
      </c>
      <c r="J52" s="201">
        <v>2.3999999999999998E-3</v>
      </c>
      <c r="K52" s="201">
        <v>0.28008899999999998</v>
      </c>
      <c r="L52" s="201">
        <v>2.4000000000000001E-4</v>
      </c>
      <c r="M52" s="201">
        <v>387.81915600000002</v>
      </c>
      <c r="N52" s="201">
        <v>12.501464</v>
      </c>
      <c r="O52" s="201">
        <v>1.1900000000000001E-3</v>
      </c>
      <c r="P52" s="201">
        <v>5.0000000000000002E-5</v>
      </c>
      <c r="Q52" s="201"/>
      <c r="R52" s="201"/>
      <c r="S52" s="201"/>
      <c r="T52" s="201"/>
      <c r="U52" s="201">
        <v>8.1309999999999993E-3</v>
      </c>
      <c r="V52" s="201">
        <v>5.3999999999999998E-5</v>
      </c>
      <c r="W52" s="201"/>
      <c r="X52" s="201"/>
      <c r="Y52" s="201">
        <v>2.13E-4</v>
      </c>
      <c r="Z52" s="201">
        <v>1.2E-5</v>
      </c>
      <c r="AA52" s="201"/>
      <c r="AB52" s="201"/>
      <c r="AC52" s="201"/>
      <c r="AD52" s="201"/>
      <c r="AE52" s="201"/>
      <c r="AF52" s="201"/>
      <c r="AG52" s="201">
        <v>9.5340000000000008E-3</v>
      </c>
      <c r="AH52" s="201">
        <v>1.16E-4</v>
      </c>
      <c r="AI52" s="201">
        <v>1.1130000000000001E-3</v>
      </c>
      <c r="AJ52" s="201">
        <v>9.9999999999999995E-7</v>
      </c>
      <c r="AK52" s="201">
        <v>1.1130000000000001E-3</v>
      </c>
      <c r="AL52" s="201">
        <v>9.9999999999999995E-7</v>
      </c>
      <c r="AM52" s="201">
        <v>10.329577</v>
      </c>
      <c r="AN52" s="201">
        <v>0.38519799999999998</v>
      </c>
      <c r="AO52" s="201"/>
      <c r="AP52" s="201"/>
      <c r="AQ52" s="201">
        <v>1.4447890000000001</v>
      </c>
      <c r="AR52" s="201">
        <v>9.2800000000000001E-3</v>
      </c>
      <c r="AS52" s="201">
        <v>0.61908700000000005</v>
      </c>
      <c r="AT52" s="201">
        <v>4.1286000000000003E-2</v>
      </c>
      <c r="AU52" s="201">
        <v>3.0539999999999999E-3</v>
      </c>
      <c r="AV52" s="201">
        <v>4.5000000000000003E-5</v>
      </c>
      <c r="AW52" s="201">
        <v>3.2602380000000002</v>
      </c>
      <c r="AX52" s="201">
        <v>4.9176999999999998E-2</v>
      </c>
      <c r="AY52" s="201">
        <v>6.6887100000000004</v>
      </c>
      <c r="AZ52" s="201">
        <v>2.7587480000000002</v>
      </c>
      <c r="BA52" s="201">
        <v>15.308719999999999</v>
      </c>
      <c r="BB52" s="201">
        <v>2.7539229999999999</v>
      </c>
      <c r="BC52" s="201">
        <v>5.8E-5</v>
      </c>
      <c r="BD52" s="201">
        <v>9.9999999999999995E-7</v>
      </c>
      <c r="BE52" s="201">
        <v>37.654232999999998</v>
      </c>
      <c r="BF52" s="201">
        <v>5.9976580000000004</v>
      </c>
      <c r="BG52" s="201">
        <v>6.2924759999999997</v>
      </c>
      <c r="BH52" s="201">
        <v>2.518564</v>
      </c>
      <c r="BI52" s="201"/>
      <c r="BJ52" s="201"/>
      <c r="BK52" s="201">
        <v>0.58860000000000001</v>
      </c>
      <c r="BL52" s="201">
        <v>2.0750000000000001E-2</v>
      </c>
      <c r="BM52" s="201">
        <v>6.8810760000000002</v>
      </c>
      <c r="BN52" s="201">
        <v>2.5393140000000001</v>
      </c>
      <c r="BO52" s="201">
        <v>120.438495</v>
      </c>
      <c r="BP52" s="201">
        <v>17.065270999999999</v>
      </c>
      <c r="BQ52" s="201">
        <v>5.7183659999999996</v>
      </c>
      <c r="BR52" s="201">
        <v>0.31908999999999998</v>
      </c>
      <c r="BS52" s="201">
        <v>40.909041999999999</v>
      </c>
      <c r="BT52" s="201">
        <v>0.13794300000000001</v>
      </c>
      <c r="BU52" s="201">
        <v>2.3503280000000002</v>
      </c>
      <c r="BV52" s="201">
        <v>0.86099999999999999</v>
      </c>
      <c r="BW52" s="201">
        <v>5.2012520000000002</v>
      </c>
      <c r="BX52" s="201">
        <v>0.16051299999999999</v>
      </c>
      <c r="BY52" s="201">
        <v>0.15162</v>
      </c>
      <c r="BZ52" s="201">
        <v>3.1500000000000001E-4</v>
      </c>
      <c r="CA52" s="201">
        <v>1.5051779999999999</v>
      </c>
      <c r="CB52" s="201">
        <v>0.20272200000000001</v>
      </c>
      <c r="CC52" s="201">
        <v>2.7577790000000002</v>
      </c>
      <c r="CD52" s="201">
        <v>0.59286700000000003</v>
      </c>
      <c r="CE52" s="201"/>
      <c r="CF52" s="201"/>
      <c r="CG52" s="201"/>
      <c r="CH52" s="201"/>
      <c r="CI52" s="201">
        <v>41.822550999999997</v>
      </c>
      <c r="CJ52" s="201">
        <v>3.7075559999999999</v>
      </c>
      <c r="CK52" s="201">
        <v>220.85461100000001</v>
      </c>
      <c r="CL52" s="201">
        <v>23.047277000000001</v>
      </c>
      <c r="CM52" s="201">
        <v>33.856974000000001</v>
      </c>
      <c r="CN52" s="201">
        <v>2.7070560000000001</v>
      </c>
      <c r="CO52" s="201">
        <v>2.3511380000000002</v>
      </c>
      <c r="CP52" s="201">
        <v>3.0803000000000001E-2</v>
      </c>
      <c r="CQ52" s="201">
        <v>36.208112</v>
      </c>
      <c r="CR52" s="201">
        <v>2.7378589999999998</v>
      </c>
      <c r="CS52" s="201"/>
      <c r="CT52" s="201"/>
      <c r="CU52" s="201">
        <v>0.22831299999999999</v>
      </c>
      <c r="CV52" s="201">
        <v>1.7200000000000001E-4</v>
      </c>
      <c r="CW52" s="201"/>
      <c r="CX52" s="201"/>
      <c r="CY52" s="201">
        <v>0.22831299999999999</v>
      </c>
      <c r="CZ52" s="201">
        <v>1.7200000000000001E-4</v>
      </c>
      <c r="DA52" s="201">
        <v>22.446021000000002</v>
      </c>
      <c r="DB52" s="201">
        <v>6.7278450000000003</v>
      </c>
      <c r="DC52" s="201">
        <v>4.4900000000000001E-3</v>
      </c>
      <c r="DD52" s="201">
        <v>5.8299999999999997E-4</v>
      </c>
      <c r="DE52" s="201"/>
      <c r="DF52" s="201"/>
      <c r="DG52" s="201">
        <v>22.450510999999999</v>
      </c>
      <c r="DH52" s="201">
        <v>6.7284280000000001</v>
      </c>
      <c r="DI52" s="201">
        <v>4.1590000000000004E-3</v>
      </c>
      <c r="DJ52" s="201">
        <v>2.9999999999999997E-4</v>
      </c>
      <c r="DK52" s="201">
        <v>2.6988729999999999</v>
      </c>
      <c r="DL52" s="201">
        <v>0.96963600000000005</v>
      </c>
      <c r="DM52" s="201">
        <v>2.8105000000000002E-2</v>
      </c>
      <c r="DN52" s="201">
        <v>7.5199999999999996E-4</v>
      </c>
      <c r="DO52" s="201">
        <v>2.7311369999999999</v>
      </c>
      <c r="DP52" s="201">
        <v>0.970688</v>
      </c>
      <c r="DQ52" s="201"/>
      <c r="DR52" s="201"/>
      <c r="DS52" s="201">
        <v>2.0820000000000002E-2</v>
      </c>
      <c r="DT52" s="201">
        <v>2.0999999999999999E-5</v>
      </c>
      <c r="DU52" s="201">
        <v>1.1413E-2</v>
      </c>
      <c r="DV52" s="201">
        <v>6.0999999999999997E-4</v>
      </c>
      <c r="DW52" s="201"/>
      <c r="DX52" s="201"/>
      <c r="DY52" s="201">
        <v>9.4219999999999998E-3</v>
      </c>
      <c r="DZ52" s="201">
        <v>8.2000000000000001E-5</v>
      </c>
      <c r="EA52" s="201">
        <v>1.4909E-2</v>
      </c>
      <c r="EB52" s="201">
        <v>4.1999999999999998E-5</v>
      </c>
      <c r="EC52" s="201">
        <v>6.5117999999999995E-2</v>
      </c>
      <c r="ED52" s="201">
        <v>1.0169999999999999E-3</v>
      </c>
      <c r="EE52" s="201">
        <v>1.7854999999999999E-2</v>
      </c>
      <c r="EF52" s="201">
        <v>1.3799999999999999E-3</v>
      </c>
      <c r="EG52" s="201">
        <v>3.2299999999999999E-4</v>
      </c>
      <c r="EH52" s="201">
        <v>2.0000000000000002E-5</v>
      </c>
      <c r="EI52" s="201">
        <v>0.52857399999999999</v>
      </c>
      <c r="EJ52" s="201">
        <v>8.4239999999999992E-3</v>
      </c>
      <c r="EK52" s="201"/>
      <c r="EL52" s="201"/>
      <c r="EM52" s="201">
        <v>3.6686999999999997E-2</v>
      </c>
      <c r="EN52" s="201">
        <v>1.6000000000000001E-4</v>
      </c>
      <c r="EO52" s="201">
        <v>0.21456600000000001</v>
      </c>
      <c r="EP52" s="201">
        <v>5.8299999999999997E-4</v>
      </c>
      <c r="EQ52" s="201">
        <v>3.9608999999999998E-2</v>
      </c>
      <c r="ER52" s="201">
        <v>3.77E-4</v>
      </c>
      <c r="ES52" s="201">
        <v>0.95929600000000004</v>
      </c>
      <c r="ET52" s="201">
        <v>1.2716E-2</v>
      </c>
      <c r="EU52" s="201">
        <v>0.45956399999999997</v>
      </c>
      <c r="EV52" s="201">
        <v>6.0999999999999999E-5</v>
      </c>
      <c r="EW52" s="201">
        <v>1.833E-3</v>
      </c>
      <c r="EX52" s="201"/>
      <c r="EY52" s="201"/>
      <c r="EZ52" s="201"/>
      <c r="FA52" s="201"/>
      <c r="FB52" s="201"/>
      <c r="FC52" s="201">
        <v>0.461397</v>
      </c>
      <c r="FD52" s="201">
        <v>6.0999999999999999E-5</v>
      </c>
      <c r="FE52" s="201">
        <v>0.13900799999999999</v>
      </c>
      <c r="FF52" s="201">
        <v>9.4020000000000006E-3</v>
      </c>
      <c r="FG52" s="201">
        <v>4.8615999999999999E-2</v>
      </c>
      <c r="FH52" s="201">
        <v>3.7309999999999999E-3</v>
      </c>
      <c r="FI52" s="201">
        <v>65.379707999999994</v>
      </c>
      <c r="FJ52" s="201">
        <v>1.8105230000000001</v>
      </c>
      <c r="FK52" s="201">
        <v>65.567331999999993</v>
      </c>
      <c r="FL52" s="201">
        <v>1.8236559999999999</v>
      </c>
      <c r="FM52" s="201">
        <v>8.8419999999999992E-3</v>
      </c>
      <c r="FN52" s="201">
        <v>1.5999999999999999E-5</v>
      </c>
      <c r="FO52" s="201">
        <v>8.8419999999999992E-3</v>
      </c>
      <c r="FP52" s="201">
        <v>1.5999999999999999E-5</v>
      </c>
      <c r="FQ52" s="201">
        <v>26.370698000000001</v>
      </c>
      <c r="FR52" s="201">
        <v>4.049741</v>
      </c>
      <c r="FS52" s="201">
        <v>69.763422000000006</v>
      </c>
      <c r="FT52" s="201">
        <v>0.313527</v>
      </c>
      <c r="FU52" s="201">
        <v>1.655124</v>
      </c>
      <c r="FV52" s="201">
        <v>2.6915999999999999E-2</v>
      </c>
      <c r="FW52" s="201">
        <v>5.8630000000000002E-3</v>
      </c>
      <c r="FX52" s="201">
        <v>5.1999999999999997E-5</v>
      </c>
      <c r="FY52" s="201">
        <v>1.1253919999999999</v>
      </c>
      <c r="FZ52" s="201">
        <v>3.7399999999999998E-3</v>
      </c>
      <c r="GA52" s="201">
        <v>2.8745E-2</v>
      </c>
      <c r="GB52" s="201">
        <v>3.86E-4</v>
      </c>
      <c r="GC52" s="201">
        <v>4.5669999999999999E-3</v>
      </c>
      <c r="GD52" s="201">
        <v>4.9799999999999996E-4</v>
      </c>
      <c r="GE52" s="201"/>
      <c r="GF52" s="201"/>
      <c r="GG52" s="201">
        <v>9.2953999999999995E-2</v>
      </c>
      <c r="GH52" s="201">
        <v>2.03E-4</v>
      </c>
      <c r="GI52" s="201">
        <v>42.174984000000002</v>
      </c>
      <c r="GJ52" s="201">
        <v>0.113748</v>
      </c>
      <c r="GK52" s="201">
        <v>0.40129999999999999</v>
      </c>
      <c r="GL52" s="201">
        <v>6.829E-3</v>
      </c>
      <c r="GM52" s="201">
        <v>141.62304900000001</v>
      </c>
      <c r="GN52" s="201">
        <v>4.5156400000000003</v>
      </c>
      <c r="GO52" s="201">
        <v>91.558902000000003</v>
      </c>
      <c r="GP52" s="201">
        <v>0.39019799999999999</v>
      </c>
      <c r="GQ52" s="201">
        <v>293.86127199999999</v>
      </c>
      <c r="GR52" s="201">
        <v>8.1769999999999996</v>
      </c>
      <c r="GS52" s="201">
        <v>385.42017399999997</v>
      </c>
      <c r="GT52" s="201">
        <v>8.5671979999999994</v>
      </c>
      <c r="GU52" s="201">
        <v>1.655492</v>
      </c>
      <c r="GV52" s="201">
        <v>2.3300999999999999E-2</v>
      </c>
      <c r="GW52" s="201">
        <v>16.287808999999999</v>
      </c>
      <c r="GX52" s="201">
        <v>0.35519899999999999</v>
      </c>
      <c r="GY52" s="201">
        <v>2.1540000000000001E-3</v>
      </c>
      <c r="GZ52" s="201">
        <v>2.5000000000000001E-5</v>
      </c>
      <c r="HA52" s="201">
        <v>1693.49037</v>
      </c>
      <c r="HB52" s="201">
        <v>13.195869</v>
      </c>
      <c r="HC52" s="201">
        <v>1711.435825</v>
      </c>
      <c r="HD52" s="201">
        <v>13.574394</v>
      </c>
      <c r="HE52" s="201">
        <v>39.488785</v>
      </c>
      <c r="HF52" s="201">
        <v>0.190834</v>
      </c>
      <c r="HG52" s="201">
        <v>1.1575E-2</v>
      </c>
      <c r="HH52" s="201">
        <v>9.0000000000000002E-6</v>
      </c>
      <c r="HI52" s="201"/>
      <c r="HJ52" s="201"/>
      <c r="HK52" s="201">
        <v>39.500360000000001</v>
      </c>
      <c r="HL52" s="201">
        <v>0.19084300000000001</v>
      </c>
      <c r="HM52" s="201">
        <v>2.9597999999999999E-2</v>
      </c>
      <c r="HN52" s="201">
        <v>2.3E-5</v>
      </c>
      <c r="HO52" s="201">
        <v>2.9597999999999999E-2</v>
      </c>
      <c r="HP52" s="201">
        <v>2.3E-5</v>
      </c>
      <c r="HQ52" s="201">
        <v>4.7160679999999999</v>
      </c>
      <c r="HR52" s="201">
        <v>1.6018000000000001E-2</v>
      </c>
      <c r="HS52" s="201">
        <v>7.8714999999999993E-2</v>
      </c>
      <c r="HT52" s="201">
        <v>1.1460000000000001E-3</v>
      </c>
      <c r="HU52" s="201">
        <v>0.76071599999999995</v>
      </c>
      <c r="HV52" s="201">
        <v>1.3569999999999999E-3</v>
      </c>
      <c r="HW52" s="201">
        <v>5.5554990000000002</v>
      </c>
      <c r="HX52" s="201">
        <v>1.8520999999999999E-2</v>
      </c>
      <c r="HY52" s="201">
        <v>9.7933000000000006E-2</v>
      </c>
      <c r="HZ52" s="201">
        <v>5.7899999999999998E-4</v>
      </c>
      <c r="IA52" s="201">
        <v>3.2611000000000001E-2</v>
      </c>
      <c r="IB52" s="201">
        <v>7.8919999999999997E-3</v>
      </c>
      <c r="IC52" s="201">
        <v>0.13054399999999999</v>
      </c>
      <c r="ID52" s="201">
        <v>8.4709999999999994E-3</v>
      </c>
      <c r="IE52" s="201">
        <v>3065.529712</v>
      </c>
      <c r="IF52" s="201">
        <v>83.234515999999999</v>
      </c>
    </row>
    <row r="53" spans="1:240" ht="17.399999999999999" customHeight="1" x14ac:dyDescent="0.25">
      <c r="A53" s="196" t="s">
        <v>158</v>
      </c>
      <c r="B53" s="197" t="s">
        <v>1306</v>
      </c>
      <c r="C53" s="198">
        <v>0.29376000000000002</v>
      </c>
      <c r="D53" s="198">
        <v>5.9459999999999999E-3</v>
      </c>
      <c r="E53" s="198">
        <v>569.23466099999996</v>
      </c>
      <c r="F53" s="198">
        <v>27.139208</v>
      </c>
      <c r="G53" s="198">
        <v>45.161855000000003</v>
      </c>
      <c r="H53" s="198">
        <v>3.425926</v>
      </c>
      <c r="I53" s="198">
        <v>106.259618</v>
      </c>
      <c r="J53" s="198">
        <v>15.622721</v>
      </c>
      <c r="K53" s="198"/>
      <c r="L53" s="198"/>
      <c r="M53" s="198">
        <v>720.94989399999997</v>
      </c>
      <c r="N53" s="198">
        <v>46.193801000000001</v>
      </c>
      <c r="O53" s="198">
        <v>1.6428419999999999</v>
      </c>
      <c r="P53" s="198">
        <v>0.20430400000000001</v>
      </c>
      <c r="Q53" s="198">
        <v>37.666598999999998</v>
      </c>
      <c r="R53" s="198">
        <v>47.537453999999997</v>
      </c>
      <c r="S53" s="198">
        <v>73.206609999999998</v>
      </c>
      <c r="T53" s="198">
        <v>27.124392</v>
      </c>
      <c r="U53" s="198">
        <v>91.622206000000006</v>
      </c>
      <c r="V53" s="198">
        <v>6.3367909999999998</v>
      </c>
      <c r="W53" s="198">
        <v>846.07383400000003</v>
      </c>
      <c r="X53" s="198">
        <v>218.254008</v>
      </c>
      <c r="Y53" s="198">
        <v>7.0100040000000003</v>
      </c>
      <c r="Z53" s="198">
        <v>4.3494760000000001</v>
      </c>
      <c r="AA53" s="198">
        <v>20.004646999999999</v>
      </c>
      <c r="AB53" s="198">
        <v>4.209962</v>
      </c>
      <c r="AC53" s="198">
        <v>1.3461350000000001</v>
      </c>
      <c r="AD53" s="198">
        <v>0.17855099999999999</v>
      </c>
      <c r="AE53" s="198">
        <v>2.9731480000000001</v>
      </c>
      <c r="AF53" s="198">
        <v>0.24816199999999999</v>
      </c>
      <c r="AG53" s="198">
        <v>1081.5460250000001</v>
      </c>
      <c r="AH53" s="198">
        <v>308.44310000000002</v>
      </c>
      <c r="AI53" s="198">
        <v>0.70793899999999998</v>
      </c>
      <c r="AJ53" s="198">
        <v>9.8890000000000006E-2</v>
      </c>
      <c r="AK53" s="198">
        <v>0.70793899999999998</v>
      </c>
      <c r="AL53" s="198">
        <v>9.8890000000000006E-2</v>
      </c>
      <c r="AM53" s="198">
        <v>1.2175389999999999</v>
      </c>
      <c r="AN53" s="198">
        <v>6.5493999999999997E-2</v>
      </c>
      <c r="AO53" s="198">
        <v>30.388929999999998</v>
      </c>
      <c r="AP53" s="198">
        <v>19.79607</v>
      </c>
      <c r="AQ53" s="198">
        <v>0.29480099999999998</v>
      </c>
      <c r="AR53" s="198">
        <v>2.8743999999999999E-2</v>
      </c>
      <c r="AS53" s="198">
        <v>58.015636000000001</v>
      </c>
      <c r="AT53" s="198">
        <v>7.734629</v>
      </c>
      <c r="AU53" s="198">
        <v>15.451437</v>
      </c>
      <c r="AV53" s="198">
        <v>2.2615229999999999</v>
      </c>
      <c r="AW53" s="198">
        <v>7.7831830000000002</v>
      </c>
      <c r="AX53" s="198">
        <v>1.080014</v>
      </c>
      <c r="AY53" s="198">
        <v>79.408812999999995</v>
      </c>
      <c r="AZ53" s="198">
        <v>23.805230000000002</v>
      </c>
      <c r="BA53" s="198">
        <v>1.1540109999999999</v>
      </c>
      <c r="BB53" s="198">
        <v>1.0289569999999999</v>
      </c>
      <c r="BC53" s="198">
        <v>25.166712</v>
      </c>
      <c r="BD53" s="198">
        <v>1.0562659999999999</v>
      </c>
      <c r="BE53" s="198">
        <v>218.88106199999999</v>
      </c>
      <c r="BF53" s="198">
        <v>56.856926999999999</v>
      </c>
      <c r="BG53" s="198">
        <v>39.751525000000001</v>
      </c>
      <c r="BH53" s="198">
        <v>67.444248000000002</v>
      </c>
      <c r="BI53" s="198">
        <v>8.2799999999999996E-4</v>
      </c>
      <c r="BJ53" s="198">
        <v>1.2E-5</v>
      </c>
      <c r="BK53" s="198">
        <v>1.5278999999999999E-2</v>
      </c>
      <c r="BL53" s="198">
        <v>1.5219999999999999E-3</v>
      </c>
      <c r="BM53" s="198">
        <v>39.767631999999999</v>
      </c>
      <c r="BN53" s="198">
        <v>67.445781999999994</v>
      </c>
      <c r="BO53" s="198">
        <v>21.517219000000001</v>
      </c>
      <c r="BP53" s="198">
        <v>20.080760999999999</v>
      </c>
      <c r="BQ53" s="198">
        <v>0.92818500000000004</v>
      </c>
      <c r="BR53" s="198">
        <v>0.14854200000000001</v>
      </c>
      <c r="BS53" s="198">
        <v>4.0956799999999998</v>
      </c>
      <c r="BT53" s="198">
        <v>0.15068000000000001</v>
      </c>
      <c r="BU53" s="198"/>
      <c r="BV53" s="198"/>
      <c r="BW53" s="198">
        <v>1.3927130000000001</v>
      </c>
      <c r="BX53" s="198">
        <v>0.120584</v>
      </c>
      <c r="BY53" s="198">
        <v>7.3152220000000003</v>
      </c>
      <c r="BZ53" s="198">
        <v>0.60029200000000005</v>
      </c>
      <c r="CA53" s="198">
        <v>2.4110879999999999</v>
      </c>
      <c r="CB53" s="198">
        <v>0.58254899999999998</v>
      </c>
      <c r="CC53" s="198">
        <v>4.9899979999999999</v>
      </c>
      <c r="CD53" s="198">
        <v>0.85668800000000001</v>
      </c>
      <c r="CE53" s="198">
        <v>0.86314999999999997</v>
      </c>
      <c r="CF53" s="198">
        <v>0.23749000000000001</v>
      </c>
      <c r="CG53" s="198"/>
      <c r="CH53" s="198"/>
      <c r="CI53" s="198">
        <v>0.31596400000000002</v>
      </c>
      <c r="CJ53" s="198">
        <v>0.254388</v>
      </c>
      <c r="CK53" s="198">
        <v>43.829219000000002</v>
      </c>
      <c r="CL53" s="198">
        <v>23.031974000000002</v>
      </c>
      <c r="CM53" s="198">
        <v>42.25958</v>
      </c>
      <c r="CN53" s="198">
        <v>7.5365919999999997</v>
      </c>
      <c r="CO53" s="198">
        <v>4.1901669999999998</v>
      </c>
      <c r="CP53" s="198">
        <v>0.363541</v>
      </c>
      <c r="CQ53" s="198">
        <v>46.449747000000002</v>
      </c>
      <c r="CR53" s="198">
        <v>7.9001330000000003</v>
      </c>
      <c r="CS53" s="198">
        <v>6.1570000000000001E-3</v>
      </c>
      <c r="CT53" s="198">
        <v>4.7399999999999997E-4</v>
      </c>
      <c r="CU53" s="198">
        <v>37.080978999999999</v>
      </c>
      <c r="CV53" s="198">
        <v>3.8946559999999999</v>
      </c>
      <c r="CW53" s="198"/>
      <c r="CX53" s="198"/>
      <c r="CY53" s="198">
        <v>37.087136000000001</v>
      </c>
      <c r="CZ53" s="198">
        <v>3.89513</v>
      </c>
      <c r="DA53" s="198">
        <v>3.3685499999999999</v>
      </c>
      <c r="DB53" s="198">
        <v>1.3441730000000001</v>
      </c>
      <c r="DC53" s="198">
        <v>0.50141800000000003</v>
      </c>
      <c r="DD53" s="198">
        <v>8.9524000000000006E-2</v>
      </c>
      <c r="DE53" s="198">
        <v>1.856525</v>
      </c>
      <c r="DF53" s="198">
        <v>0.88342500000000002</v>
      </c>
      <c r="DG53" s="198">
        <v>5.7264929999999996</v>
      </c>
      <c r="DH53" s="198">
        <v>2.3171219999999999</v>
      </c>
      <c r="DI53" s="198"/>
      <c r="DJ53" s="198"/>
      <c r="DK53" s="198">
        <v>16.079281000000002</v>
      </c>
      <c r="DL53" s="198">
        <v>2.9436529999999999</v>
      </c>
      <c r="DM53" s="198">
        <v>8.0456430000000001</v>
      </c>
      <c r="DN53" s="198">
        <v>0.13055800000000001</v>
      </c>
      <c r="DO53" s="198">
        <v>24.124924</v>
      </c>
      <c r="DP53" s="198">
        <v>3.074211</v>
      </c>
      <c r="DQ53" s="198">
        <v>1.3940000000000001E-3</v>
      </c>
      <c r="DR53" s="198">
        <v>4.44E-4</v>
      </c>
      <c r="DS53" s="198">
        <v>0.49648199999999998</v>
      </c>
      <c r="DT53" s="198">
        <v>0.28338799999999997</v>
      </c>
      <c r="DU53" s="198">
        <v>26.1981</v>
      </c>
      <c r="DV53" s="198">
        <v>2.4017339999999998</v>
      </c>
      <c r="DW53" s="198">
        <v>6.0575999999999998E-2</v>
      </c>
      <c r="DX53" s="198">
        <v>1.1809999999999999E-2</v>
      </c>
      <c r="DY53" s="198">
        <v>7.0685710000000004</v>
      </c>
      <c r="DZ53" s="198">
        <v>2.6793179999999999</v>
      </c>
      <c r="EA53" s="198">
        <v>11.099793999999999</v>
      </c>
      <c r="EB53" s="198">
        <v>1.3834900000000001</v>
      </c>
      <c r="EC53" s="198">
        <v>2.074541</v>
      </c>
      <c r="ED53" s="198">
        <v>0.86994400000000005</v>
      </c>
      <c r="EE53" s="198">
        <v>1.578003</v>
      </c>
      <c r="EF53" s="198">
        <v>0.12954099999999999</v>
      </c>
      <c r="EG53" s="198">
        <v>1.2998559999999999</v>
      </c>
      <c r="EH53" s="198">
        <v>0.20144999999999999</v>
      </c>
      <c r="EI53" s="198">
        <v>2.7235689999999999</v>
      </c>
      <c r="EJ53" s="198">
        <v>0.100664</v>
      </c>
      <c r="EK53" s="198">
        <v>0.74670599999999998</v>
      </c>
      <c r="EL53" s="198">
        <v>9.4536999999999996E-2</v>
      </c>
      <c r="EM53" s="198">
        <v>112.848567</v>
      </c>
      <c r="EN53" s="198">
        <v>4.5862689999999997</v>
      </c>
      <c r="EO53" s="198">
        <v>241.42595499999999</v>
      </c>
      <c r="EP53" s="198">
        <v>5.1624720000000002</v>
      </c>
      <c r="EQ53" s="198">
        <v>144.51470900000001</v>
      </c>
      <c r="ER53" s="198">
        <v>21.937857000000001</v>
      </c>
      <c r="ES53" s="198">
        <v>552.13682300000005</v>
      </c>
      <c r="ET53" s="198">
        <v>39.842917999999997</v>
      </c>
      <c r="EU53" s="198">
        <v>49.747221000000003</v>
      </c>
      <c r="EV53" s="198">
        <v>4.7877479999999997</v>
      </c>
      <c r="EW53" s="198">
        <v>1.533344</v>
      </c>
      <c r="EX53" s="198">
        <v>0.141041</v>
      </c>
      <c r="EY53" s="198">
        <v>0.414794</v>
      </c>
      <c r="EZ53" s="198">
        <v>0.106167</v>
      </c>
      <c r="FA53" s="198">
        <v>6.3575999999999994E-2</v>
      </c>
      <c r="FB53" s="198">
        <v>7.1190000000000003E-3</v>
      </c>
      <c r="FC53" s="198">
        <v>51.758935000000001</v>
      </c>
      <c r="FD53" s="198">
        <v>5.0420749999999996</v>
      </c>
      <c r="FE53" s="198">
        <v>2.5263429999999998</v>
      </c>
      <c r="FF53" s="198">
        <v>2.3623560000000001</v>
      </c>
      <c r="FG53" s="198">
        <v>0.69952199999999998</v>
      </c>
      <c r="FH53" s="198">
        <v>0.64093900000000004</v>
      </c>
      <c r="FI53" s="198">
        <v>4.7505810000000004</v>
      </c>
      <c r="FJ53" s="198">
        <v>3.3462160000000001</v>
      </c>
      <c r="FK53" s="198">
        <v>7.9764460000000001</v>
      </c>
      <c r="FL53" s="198">
        <v>6.3495109999999997</v>
      </c>
      <c r="FM53" s="198">
        <v>8.6202000000000001E-2</v>
      </c>
      <c r="FN53" s="198">
        <v>5.1789999999999996E-3</v>
      </c>
      <c r="FO53" s="198">
        <v>8.6202000000000001E-2</v>
      </c>
      <c r="FP53" s="198">
        <v>5.1789999999999996E-3</v>
      </c>
      <c r="FQ53" s="198">
        <v>0.74691799999999997</v>
      </c>
      <c r="FR53" s="198">
        <v>0.18249499999999999</v>
      </c>
      <c r="FS53" s="198">
        <v>14.345625999999999</v>
      </c>
      <c r="FT53" s="198">
        <v>1.838829</v>
      </c>
      <c r="FU53" s="198">
        <v>1.3654029999999999</v>
      </c>
      <c r="FV53" s="198">
        <v>0.11243499999999999</v>
      </c>
      <c r="FW53" s="198">
        <v>1.0822999999999999E-2</v>
      </c>
      <c r="FX53" s="198">
        <v>1.158E-3</v>
      </c>
      <c r="FY53" s="198">
        <v>11.863595</v>
      </c>
      <c r="FZ53" s="198">
        <v>2.1043790000000002</v>
      </c>
      <c r="GA53" s="198">
        <v>5.1359999999999999E-3</v>
      </c>
      <c r="GB53" s="198">
        <v>6.6E-4</v>
      </c>
      <c r="GC53" s="198">
        <v>0.14351800000000001</v>
      </c>
      <c r="GD53" s="198">
        <v>3.6495E-2</v>
      </c>
      <c r="GE53" s="198">
        <v>3.7252E-2</v>
      </c>
      <c r="GF53" s="198">
        <v>6.476E-3</v>
      </c>
      <c r="GG53" s="198">
        <v>1.6100000000000001E-4</v>
      </c>
      <c r="GH53" s="198">
        <v>2.6999999999999999E-5</v>
      </c>
      <c r="GI53" s="198">
        <v>18.111488000000001</v>
      </c>
      <c r="GJ53" s="198">
        <v>0.96036299999999997</v>
      </c>
      <c r="GK53" s="198">
        <v>1.9755149999999999</v>
      </c>
      <c r="GL53" s="198">
        <v>0.18185599999999999</v>
      </c>
      <c r="GM53" s="198">
        <v>48.605435</v>
      </c>
      <c r="GN53" s="198">
        <v>5.425173</v>
      </c>
      <c r="GO53" s="198">
        <v>26.374983</v>
      </c>
      <c r="GP53" s="198">
        <v>2.75596</v>
      </c>
      <c r="GQ53" s="198">
        <v>4.3962599999999998</v>
      </c>
      <c r="GR53" s="198">
        <v>0.53686299999999998</v>
      </c>
      <c r="GS53" s="198">
        <v>30.771242999999998</v>
      </c>
      <c r="GT53" s="198">
        <v>3.2928229999999998</v>
      </c>
      <c r="GU53" s="198">
        <v>9.8589999999999997E-3</v>
      </c>
      <c r="GV53" s="198">
        <v>4.1100000000000002E-4</v>
      </c>
      <c r="GW53" s="198">
        <v>1.8539159999999999</v>
      </c>
      <c r="GX53" s="198">
        <v>0.16451499999999999</v>
      </c>
      <c r="GY53" s="198">
        <v>7.2812000000000002E-2</v>
      </c>
      <c r="GZ53" s="198">
        <v>1.126E-3</v>
      </c>
      <c r="HA53" s="198"/>
      <c r="HB53" s="198"/>
      <c r="HC53" s="198">
        <v>1.9365870000000001</v>
      </c>
      <c r="HD53" s="198">
        <v>0.16605200000000001</v>
      </c>
      <c r="HE53" s="198">
        <v>14.435834</v>
      </c>
      <c r="HF53" s="198">
        <v>0.250803</v>
      </c>
      <c r="HG53" s="198">
        <v>0.101185</v>
      </c>
      <c r="HH53" s="198">
        <v>7.757E-3</v>
      </c>
      <c r="HI53" s="198">
        <v>0.27483200000000002</v>
      </c>
      <c r="HJ53" s="198">
        <v>2.0653999999999999E-2</v>
      </c>
      <c r="HK53" s="198">
        <v>14.811851000000001</v>
      </c>
      <c r="HL53" s="198">
        <v>0.27921400000000002</v>
      </c>
      <c r="HM53" s="198">
        <v>71.344175000000007</v>
      </c>
      <c r="HN53" s="198">
        <v>0.34249499999999999</v>
      </c>
      <c r="HO53" s="198">
        <v>71.344175000000007</v>
      </c>
      <c r="HP53" s="198">
        <v>0.34249499999999999</v>
      </c>
      <c r="HQ53" s="198">
        <v>17.423829000000001</v>
      </c>
      <c r="HR53" s="198">
        <v>1.1587270000000001</v>
      </c>
      <c r="HS53" s="198">
        <v>6.977716</v>
      </c>
      <c r="HT53" s="198">
        <v>0.47686099999999998</v>
      </c>
      <c r="HU53" s="198">
        <v>3.7367900000000001</v>
      </c>
      <c r="HV53" s="198">
        <v>0.442527</v>
      </c>
      <c r="HW53" s="198">
        <v>28.138335000000001</v>
      </c>
      <c r="HX53" s="198">
        <v>2.0781149999999999</v>
      </c>
      <c r="HY53" s="198">
        <v>4.6871999999999997E-2</v>
      </c>
      <c r="HZ53" s="198">
        <v>3.2560000000000002E-3</v>
      </c>
      <c r="IA53" s="198">
        <v>1.1355040000000001</v>
      </c>
      <c r="IB53" s="198">
        <v>8.0530000000000004E-2</v>
      </c>
      <c r="IC53" s="198">
        <v>1.1823760000000001</v>
      </c>
      <c r="ID53" s="198">
        <v>8.3785999999999999E-2</v>
      </c>
      <c r="IE53" s="198">
        <v>3027.818479</v>
      </c>
      <c r="IF53" s="198">
        <v>582.16441099999997</v>
      </c>
    </row>
    <row r="54" spans="1:240" ht="17.399999999999999" customHeight="1" x14ac:dyDescent="0.25">
      <c r="A54" s="199" t="s">
        <v>164</v>
      </c>
      <c r="B54" s="200" t="s">
        <v>1327</v>
      </c>
      <c r="C54" s="201">
        <v>2751.575253</v>
      </c>
      <c r="D54" s="201">
        <v>135.928301</v>
      </c>
      <c r="E54" s="201">
        <v>7.5010779999999997</v>
      </c>
      <c r="F54" s="201">
        <v>0.34982200000000002</v>
      </c>
      <c r="G54" s="201">
        <v>0.82908899999999996</v>
      </c>
      <c r="H54" s="201">
        <v>0.173766</v>
      </c>
      <c r="I54" s="201"/>
      <c r="J54" s="201"/>
      <c r="K54" s="201"/>
      <c r="L54" s="201"/>
      <c r="M54" s="201">
        <v>2759.90542</v>
      </c>
      <c r="N54" s="201">
        <v>136.45188899999999</v>
      </c>
      <c r="O54" s="201">
        <v>6.4102000000000006E-2</v>
      </c>
      <c r="P54" s="201">
        <v>8.72E-2</v>
      </c>
      <c r="Q54" s="201">
        <v>7.5320840000000002</v>
      </c>
      <c r="R54" s="201">
        <v>8.7252849999999995</v>
      </c>
      <c r="S54" s="201">
        <v>0.36710700000000002</v>
      </c>
      <c r="T54" s="201">
        <v>0.245395</v>
      </c>
      <c r="U54" s="201">
        <v>2.603345</v>
      </c>
      <c r="V54" s="201">
        <v>0.383492</v>
      </c>
      <c r="W54" s="201">
        <v>1.5143E-2</v>
      </c>
      <c r="X54" s="201">
        <v>1.4E-2</v>
      </c>
      <c r="Y54" s="201">
        <v>0.109613</v>
      </c>
      <c r="Z54" s="201">
        <v>6.4899999999999999E-2</v>
      </c>
      <c r="AA54" s="201">
        <v>192.59566799999999</v>
      </c>
      <c r="AB54" s="201">
        <v>33.018667999999998</v>
      </c>
      <c r="AC54" s="201">
        <v>1.757525</v>
      </c>
      <c r="AD54" s="201">
        <v>0.33209499999999997</v>
      </c>
      <c r="AE54" s="201">
        <v>0.153724</v>
      </c>
      <c r="AF54" s="201">
        <v>4.4200000000000003E-2</v>
      </c>
      <c r="AG54" s="201">
        <v>205.19831099999999</v>
      </c>
      <c r="AH54" s="201">
        <v>42.915235000000003</v>
      </c>
      <c r="AI54" s="201">
        <v>2.1132149999999998</v>
      </c>
      <c r="AJ54" s="201">
        <v>0.62450000000000006</v>
      </c>
      <c r="AK54" s="201">
        <v>2.1132149999999998</v>
      </c>
      <c r="AL54" s="201">
        <v>0.62450000000000006</v>
      </c>
      <c r="AM54" s="201"/>
      <c r="AN54" s="201"/>
      <c r="AO54" s="201">
        <v>8.7665999999999994E-2</v>
      </c>
      <c r="AP54" s="201">
        <v>1.7299999999999999E-2</v>
      </c>
      <c r="AQ54" s="201"/>
      <c r="AR54" s="201"/>
      <c r="AS54" s="201">
        <v>9.3290000000000005E-3</v>
      </c>
      <c r="AT54" s="201">
        <v>6.1000000000000004E-3</v>
      </c>
      <c r="AU54" s="201">
        <v>2.6899999999999998E-4</v>
      </c>
      <c r="AV54" s="201">
        <v>2.0000000000000002E-5</v>
      </c>
      <c r="AW54" s="201">
        <v>0.22436300000000001</v>
      </c>
      <c r="AX54" s="201">
        <v>5.9827999999999999E-2</v>
      </c>
      <c r="AY54" s="201"/>
      <c r="AZ54" s="201"/>
      <c r="BA54" s="201">
        <v>19.266182000000001</v>
      </c>
      <c r="BB54" s="201">
        <v>28.123214999999998</v>
      </c>
      <c r="BC54" s="201"/>
      <c r="BD54" s="201"/>
      <c r="BE54" s="201">
        <v>19.587809</v>
      </c>
      <c r="BF54" s="201">
        <v>28.206462999999999</v>
      </c>
      <c r="BG54" s="201">
        <v>2.5885999999999999E-2</v>
      </c>
      <c r="BH54" s="201">
        <v>2.7E-2</v>
      </c>
      <c r="BI54" s="201"/>
      <c r="BJ54" s="201"/>
      <c r="BK54" s="201"/>
      <c r="BL54" s="201"/>
      <c r="BM54" s="201">
        <v>2.5885999999999999E-2</v>
      </c>
      <c r="BN54" s="201">
        <v>2.7E-2</v>
      </c>
      <c r="BO54" s="201"/>
      <c r="BP54" s="201"/>
      <c r="BQ54" s="201">
        <v>7.8750000000000001E-2</v>
      </c>
      <c r="BR54" s="201">
        <v>0.05</v>
      </c>
      <c r="BS54" s="201"/>
      <c r="BT54" s="201"/>
      <c r="BU54" s="201"/>
      <c r="BV54" s="201"/>
      <c r="BW54" s="201"/>
      <c r="BX54" s="201"/>
      <c r="BY54" s="201">
        <v>6.2249999999999996E-3</v>
      </c>
      <c r="BZ54" s="201">
        <v>5.4600000000000004E-4</v>
      </c>
      <c r="CA54" s="201">
        <v>4.5372000000000003E-2</v>
      </c>
      <c r="CB54" s="201">
        <v>2.4695999999999999E-2</v>
      </c>
      <c r="CC54" s="201"/>
      <c r="CD54" s="201"/>
      <c r="CE54" s="201"/>
      <c r="CF54" s="201"/>
      <c r="CG54" s="201"/>
      <c r="CH54" s="201"/>
      <c r="CI54" s="201">
        <v>7.6309000000000002E-2</v>
      </c>
      <c r="CJ54" s="201">
        <v>2.1000000000000001E-4</v>
      </c>
      <c r="CK54" s="201">
        <v>0.20665600000000001</v>
      </c>
      <c r="CL54" s="201">
        <v>7.5452000000000005E-2</v>
      </c>
      <c r="CM54" s="201">
        <v>5.0000000000000002E-5</v>
      </c>
      <c r="CN54" s="201">
        <v>2.9689999999999999E-3</v>
      </c>
      <c r="CO54" s="201"/>
      <c r="CP54" s="201"/>
      <c r="CQ54" s="201">
        <v>5.0000000000000002E-5</v>
      </c>
      <c r="CR54" s="201">
        <v>2.9689999999999999E-3</v>
      </c>
      <c r="CS54" s="201"/>
      <c r="CT54" s="201"/>
      <c r="CU54" s="201"/>
      <c r="CV54" s="201"/>
      <c r="CW54" s="201"/>
      <c r="CX54" s="201"/>
      <c r="CY54" s="201"/>
      <c r="CZ54" s="201"/>
      <c r="DA54" s="201">
        <v>2.7288160000000001</v>
      </c>
      <c r="DB54" s="201">
        <v>2.2252800000000001</v>
      </c>
      <c r="DC54" s="201"/>
      <c r="DD54" s="201"/>
      <c r="DE54" s="201"/>
      <c r="DF54" s="201"/>
      <c r="DG54" s="201">
        <v>2.7288160000000001</v>
      </c>
      <c r="DH54" s="201">
        <v>2.2252800000000001</v>
      </c>
      <c r="DI54" s="201"/>
      <c r="DJ54" s="201"/>
      <c r="DK54" s="201"/>
      <c r="DL54" s="201"/>
      <c r="DM54" s="201">
        <v>9.1369999999999993E-3</v>
      </c>
      <c r="DN54" s="201">
        <v>6.5199999999999998E-3</v>
      </c>
      <c r="DO54" s="201">
        <v>9.1369999999999993E-3</v>
      </c>
      <c r="DP54" s="201">
        <v>6.5199999999999998E-3</v>
      </c>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c r="EX54" s="201"/>
      <c r="EY54" s="201"/>
      <c r="EZ54" s="201"/>
      <c r="FA54" s="201"/>
      <c r="FB54" s="201"/>
      <c r="FC54" s="201"/>
      <c r="FD54" s="201"/>
      <c r="FE54" s="201"/>
      <c r="FF54" s="201"/>
      <c r="FG54" s="201"/>
      <c r="FH54" s="201"/>
      <c r="FI54" s="201"/>
      <c r="FJ54" s="201"/>
      <c r="FK54" s="201"/>
      <c r="FL54" s="201"/>
      <c r="FM54" s="201"/>
      <c r="FN54" s="201"/>
      <c r="FO54" s="201"/>
      <c r="FP54" s="201"/>
      <c r="FQ54" s="201"/>
      <c r="FR54" s="201"/>
      <c r="FS54" s="201">
        <v>2.0860000000000002E-3</v>
      </c>
      <c r="FT54" s="201">
        <v>3.6000000000000001E-5</v>
      </c>
      <c r="FU54" s="201"/>
      <c r="FV54" s="201"/>
      <c r="FW54" s="201"/>
      <c r="FX54" s="201"/>
      <c r="FY54" s="201"/>
      <c r="FZ54" s="201"/>
      <c r="GA54" s="201"/>
      <c r="GB54" s="201"/>
      <c r="GC54" s="201"/>
      <c r="GD54" s="201"/>
      <c r="GE54" s="201"/>
      <c r="GF54" s="201"/>
      <c r="GG54" s="201"/>
      <c r="GH54" s="201"/>
      <c r="GI54" s="201"/>
      <c r="GJ54" s="201"/>
      <c r="GK54" s="201"/>
      <c r="GL54" s="201"/>
      <c r="GM54" s="201">
        <v>2.0860000000000002E-3</v>
      </c>
      <c r="GN54" s="201">
        <v>3.6000000000000001E-5</v>
      </c>
      <c r="GO54" s="201">
        <v>2.5853950000000001</v>
      </c>
      <c r="GP54" s="201">
        <v>0.493537</v>
      </c>
      <c r="GQ54" s="201">
        <v>7.2900000000000005E-4</v>
      </c>
      <c r="GR54" s="201">
        <v>1.1E-5</v>
      </c>
      <c r="GS54" s="201">
        <v>2.5861239999999999</v>
      </c>
      <c r="GT54" s="201">
        <v>0.49354799999999999</v>
      </c>
      <c r="GU54" s="201">
        <v>2.62</v>
      </c>
      <c r="GV54" s="201">
        <v>0.93091000000000002</v>
      </c>
      <c r="GW54" s="201">
        <v>5.0299999999999997E-4</v>
      </c>
      <c r="GX54" s="201">
        <v>1.25E-4</v>
      </c>
      <c r="GY54" s="201"/>
      <c r="GZ54" s="201"/>
      <c r="HA54" s="201"/>
      <c r="HB54" s="201"/>
      <c r="HC54" s="201">
        <v>2.6205029999999998</v>
      </c>
      <c r="HD54" s="201">
        <v>0.93103499999999995</v>
      </c>
      <c r="HE54" s="201"/>
      <c r="HF54" s="201"/>
      <c r="HG54" s="201"/>
      <c r="HH54" s="201"/>
      <c r="HI54" s="201"/>
      <c r="HJ54" s="201"/>
      <c r="HK54" s="201"/>
      <c r="HL54" s="201"/>
      <c r="HM54" s="201"/>
      <c r="HN54" s="201"/>
      <c r="HO54" s="201"/>
      <c r="HP54" s="201"/>
      <c r="HQ54" s="201"/>
      <c r="HR54" s="201"/>
      <c r="HS54" s="201"/>
      <c r="HT54" s="201"/>
      <c r="HU54" s="201">
        <v>1.08E-3</v>
      </c>
      <c r="HV54" s="201">
        <v>1E-3</v>
      </c>
      <c r="HW54" s="201">
        <v>1.08E-3</v>
      </c>
      <c r="HX54" s="201">
        <v>1E-3</v>
      </c>
      <c r="HY54" s="201"/>
      <c r="HZ54" s="201"/>
      <c r="IA54" s="201">
        <v>3.2232999999999998E-2</v>
      </c>
      <c r="IB54" s="201">
        <v>5.1339999999999997E-3</v>
      </c>
      <c r="IC54" s="201">
        <v>3.2232999999999998E-2</v>
      </c>
      <c r="ID54" s="201">
        <v>5.1339999999999997E-3</v>
      </c>
      <c r="IE54" s="201">
        <v>2995.0173260000001</v>
      </c>
      <c r="IF54" s="201">
        <v>211.966061</v>
      </c>
    </row>
    <row r="55" spans="1:240" ht="17.399999999999999" customHeight="1" x14ac:dyDescent="0.25">
      <c r="A55" s="196" t="s">
        <v>165</v>
      </c>
      <c r="B55" s="197" t="s">
        <v>1340</v>
      </c>
      <c r="C55" s="198">
        <v>1.6720000000000001E-3</v>
      </c>
      <c r="D55" s="198">
        <v>4.6999999999999997E-5</v>
      </c>
      <c r="E55" s="198">
        <v>287.97817800000001</v>
      </c>
      <c r="F55" s="198">
        <v>18.844315000000002</v>
      </c>
      <c r="G55" s="198">
        <v>6.2344530000000002</v>
      </c>
      <c r="H55" s="198">
        <v>0.20844799999999999</v>
      </c>
      <c r="I55" s="198">
        <v>2178.7972559999998</v>
      </c>
      <c r="J55" s="198">
        <v>141.40889899999999</v>
      </c>
      <c r="K55" s="198">
        <v>8.7233000000000005E-2</v>
      </c>
      <c r="L55" s="198">
        <v>6.7910000000000002E-3</v>
      </c>
      <c r="M55" s="198">
        <v>2473.0987919999998</v>
      </c>
      <c r="N55" s="198">
        <v>160.46850000000001</v>
      </c>
      <c r="O55" s="198">
        <v>0.703264</v>
      </c>
      <c r="P55" s="198">
        <v>2.3838000000000002E-2</v>
      </c>
      <c r="Q55" s="198">
        <v>1.3278570000000001</v>
      </c>
      <c r="R55" s="198">
        <v>0.45154</v>
      </c>
      <c r="S55" s="198">
        <v>30.397053</v>
      </c>
      <c r="T55" s="198">
        <v>3.6971319999999999</v>
      </c>
      <c r="U55" s="198">
        <v>0.115078</v>
      </c>
      <c r="V55" s="198">
        <v>3.5199999999999999E-4</v>
      </c>
      <c r="W55" s="198"/>
      <c r="X55" s="198"/>
      <c r="Y55" s="198">
        <v>0.145819</v>
      </c>
      <c r="Z55" s="198">
        <v>1.2E-2</v>
      </c>
      <c r="AA55" s="198">
        <v>1.630069</v>
      </c>
      <c r="AB55" s="198">
        <v>3.82E-3</v>
      </c>
      <c r="AC55" s="198"/>
      <c r="AD55" s="198"/>
      <c r="AE55" s="198"/>
      <c r="AF55" s="198"/>
      <c r="AG55" s="198">
        <v>34.319139999999997</v>
      </c>
      <c r="AH55" s="198">
        <v>4.188682</v>
      </c>
      <c r="AI55" s="198">
        <v>126.202483</v>
      </c>
      <c r="AJ55" s="198">
        <v>5.1112650000000004</v>
      </c>
      <c r="AK55" s="198">
        <v>126.202483</v>
      </c>
      <c r="AL55" s="198">
        <v>5.1112650000000004</v>
      </c>
      <c r="AM55" s="198">
        <v>2.0544359999999999</v>
      </c>
      <c r="AN55" s="198">
        <v>6.5720000000000001E-2</v>
      </c>
      <c r="AO55" s="198">
        <v>4.0741589999999999</v>
      </c>
      <c r="AP55" s="198">
        <v>3.6292999999999999E-2</v>
      </c>
      <c r="AQ55" s="198">
        <v>0.41267599999999999</v>
      </c>
      <c r="AR55" s="198">
        <v>5.3100000000000001E-2</v>
      </c>
      <c r="AS55" s="198">
        <v>7.2776420000000002</v>
      </c>
      <c r="AT55" s="198">
        <v>0.73229</v>
      </c>
      <c r="AU55" s="198">
        <v>0.120902</v>
      </c>
      <c r="AV55" s="198">
        <v>4.8120000000000003E-3</v>
      </c>
      <c r="AW55" s="198">
        <v>36.969419000000002</v>
      </c>
      <c r="AX55" s="198">
        <v>1.479678</v>
      </c>
      <c r="AY55" s="198">
        <v>4.2200000000000001E-2</v>
      </c>
      <c r="AZ55" s="198">
        <v>3.0270000000000002E-3</v>
      </c>
      <c r="BA55" s="198">
        <v>36.100239000000002</v>
      </c>
      <c r="BB55" s="198">
        <v>3.0252759999999999</v>
      </c>
      <c r="BC55" s="198">
        <v>1.454E-3</v>
      </c>
      <c r="BD55" s="198">
        <v>3.9999999999999998E-6</v>
      </c>
      <c r="BE55" s="198">
        <v>87.053127000000003</v>
      </c>
      <c r="BF55" s="198">
        <v>5.4001999999999999</v>
      </c>
      <c r="BG55" s="198">
        <v>1.763889</v>
      </c>
      <c r="BH55" s="198">
        <v>0.18596299999999999</v>
      </c>
      <c r="BI55" s="198"/>
      <c r="BJ55" s="198"/>
      <c r="BK55" s="198">
        <v>7.2499999999999995E-4</v>
      </c>
      <c r="BL55" s="198">
        <v>8.0599999999999997E-4</v>
      </c>
      <c r="BM55" s="198">
        <v>1.7646139999999999</v>
      </c>
      <c r="BN55" s="198">
        <v>0.18676899999999999</v>
      </c>
      <c r="BO55" s="198"/>
      <c r="BP55" s="198"/>
      <c r="BQ55" s="198">
        <v>0.46063300000000001</v>
      </c>
      <c r="BR55" s="198">
        <v>9.3120000000000008E-3</v>
      </c>
      <c r="BS55" s="198">
        <v>8.9232490000000002</v>
      </c>
      <c r="BT55" s="198">
        <v>2.4119999999999999E-2</v>
      </c>
      <c r="BU55" s="198"/>
      <c r="BV55" s="198"/>
      <c r="BW55" s="198">
        <v>1.5779000000000001E-2</v>
      </c>
      <c r="BX55" s="198">
        <v>3.0049999999999999E-3</v>
      </c>
      <c r="BY55" s="198">
        <v>0.68543900000000002</v>
      </c>
      <c r="BZ55" s="198">
        <v>3.3549999999999999E-3</v>
      </c>
      <c r="CA55" s="198">
        <v>3.79E-4</v>
      </c>
      <c r="CB55" s="198">
        <v>3.0000000000000001E-6</v>
      </c>
      <c r="CC55" s="198">
        <v>30.696829999999999</v>
      </c>
      <c r="CD55" s="198">
        <v>0.89154599999999995</v>
      </c>
      <c r="CE55" s="198"/>
      <c r="CF55" s="198"/>
      <c r="CG55" s="198"/>
      <c r="CH55" s="198"/>
      <c r="CI55" s="198">
        <v>0.60660499999999995</v>
      </c>
      <c r="CJ55" s="198">
        <v>7.1989999999999997E-3</v>
      </c>
      <c r="CK55" s="198">
        <v>41.388914</v>
      </c>
      <c r="CL55" s="198">
        <v>0.93854000000000004</v>
      </c>
      <c r="CM55" s="198">
        <v>1.7485440000000001</v>
      </c>
      <c r="CN55" s="198">
        <v>3.8129999999999997E-2</v>
      </c>
      <c r="CO55" s="198">
        <v>0.33831899999999998</v>
      </c>
      <c r="CP55" s="198">
        <v>5.7840000000000001E-3</v>
      </c>
      <c r="CQ55" s="198">
        <v>2.0868630000000001</v>
      </c>
      <c r="CR55" s="198">
        <v>4.3914000000000002E-2</v>
      </c>
      <c r="CS55" s="198"/>
      <c r="CT55" s="198"/>
      <c r="CU55" s="198">
        <v>3.5496E-2</v>
      </c>
      <c r="CV55" s="198">
        <v>2.0000000000000002E-5</v>
      </c>
      <c r="CW55" s="198"/>
      <c r="CX55" s="198"/>
      <c r="CY55" s="198">
        <v>3.5496E-2</v>
      </c>
      <c r="CZ55" s="198">
        <v>2.0000000000000002E-5</v>
      </c>
      <c r="DA55" s="198">
        <v>47.859679999999997</v>
      </c>
      <c r="DB55" s="198">
        <v>41.462359999999997</v>
      </c>
      <c r="DC55" s="198">
        <v>6.2699999999999995E-4</v>
      </c>
      <c r="DD55" s="198">
        <v>6.0000000000000002E-5</v>
      </c>
      <c r="DE55" s="198">
        <v>2.7209999999999999E-3</v>
      </c>
      <c r="DF55" s="198">
        <v>2.4000000000000001E-5</v>
      </c>
      <c r="DG55" s="198">
        <v>47.863028</v>
      </c>
      <c r="DH55" s="198">
        <v>41.462443999999998</v>
      </c>
      <c r="DI55" s="198">
        <v>5.252904</v>
      </c>
      <c r="DJ55" s="198">
        <v>1.711155</v>
      </c>
      <c r="DK55" s="198">
        <v>4.8542899999999998</v>
      </c>
      <c r="DL55" s="198">
        <v>1.030049</v>
      </c>
      <c r="DM55" s="198">
        <v>0.27661000000000002</v>
      </c>
      <c r="DN55" s="198">
        <v>4.7169999999999998E-3</v>
      </c>
      <c r="DO55" s="198">
        <v>10.383804</v>
      </c>
      <c r="DP55" s="198">
        <v>2.7459210000000001</v>
      </c>
      <c r="DQ55" s="198"/>
      <c r="DR55" s="198"/>
      <c r="DS55" s="198">
        <v>7.0660000000000002E-3</v>
      </c>
      <c r="DT55" s="198">
        <v>6.0000000000000002E-6</v>
      </c>
      <c r="DU55" s="198">
        <v>1.3780000000000001E-3</v>
      </c>
      <c r="DV55" s="198">
        <v>9.9999999999999995E-7</v>
      </c>
      <c r="DW55" s="198"/>
      <c r="DX55" s="198"/>
      <c r="DY55" s="198"/>
      <c r="DZ55" s="198"/>
      <c r="EA55" s="198"/>
      <c r="EB55" s="198"/>
      <c r="EC55" s="198">
        <v>1.294E-3</v>
      </c>
      <c r="ED55" s="198">
        <v>9.9999999999999995E-7</v>
      </c>
      <c r="EE55" s="198">
        <v>8.9511999999999994E-2</v>
      </c>
      <c r="EF55" s="198">
        <v>1.431E-3</v>
      </c>
      <c r="EG55" s="198"/>
      <c r="EH55" s="198"/>
      <c r="EI55" s="198"/>
      <c r="EJ55" s="198"/>
      <c r="EK55" s="198"/>
      <c r="EL55" s="198"/>
      <c r="EM55" s="198">
        <v>2.6689000000000001E-2</v>
      </c>
      <c r="EN55" s="198">
        <v>4.6999999999999997E-5</v>
      </c>
      <c r="EO55" s="198">
        <v>0.117743</v>
      </c>
      <c r="EP55" s="198">
        <v>1.5300000000000001E-4</v>
      </c>
      <c r="EQ55" s="198"/>
      <c r="ER55" s="198"/>
      <c r="ES55" s="198">
        <v>0.24368200000000001</v>
      </c>
      <c r="ET55" s="198">
        <v>1.639E-3</v>
      </c>
      <c r="EU55" s="198">
        <v>1.1542999999999999E-2</v>
      </c>
      <c r="EV55" s="198">
        <v>5.0000000000000004E-6</v>
      </c>
      <c r="EW55" s="198"/>
      <c r="EX55" s="198"/>
      <c r="EY55" s="198"/>
      <c r="EZ55" s="198"/>
      <c r="FA55" s="198">
        <v>5.6911999999999997E-2</v>
      </c>
      <c r="FB55" s="198">
        <v>3.0699999999999998E-4</v>
      </c>
      <c r="FC55" s="198">
        <v>6.8455000000000002E-2</v>
      </c>
      <c r="FD55" s="198">
        <v>3.1199999999999999E-4</v>
      </c>
      <c r="FE55" s="198">
        <v>0.17991799999999999</v>
      </c>
      <c r="FF55" s="198">
        <v>2.764E-3</v>
      </c>
      <c r="FG55" s="198">
        <v>5.2509999999999996E-3</v>
      </c>
      <c r="FH55" s="198">
        <v>4.1599999999999997E-4</v>
      </c>
      <c r="FI55" s="198">
        <v>8.4444000000000005E-2</v>
      </c>
      <c r="FJ55" s="198">
        <v>2.8500000000000001E-3</v>
      </c>
      <c r="FK55" s="198">
        <v>0.26961299999999999</v>
      </c>
      <c r="FL55" s="198">
        <v>6.0299999999999998E-3</v>
      </c>
      <c r="FM55" s="198">
        <v>6.8974999999999995E-2</v>
      </c>
      <c r="FN55" s="198">
        <v>2.0000000000000002E-5</v>
      </c>
      <c r="FO55" s="198">
        <v>6.8974999999999995E-2</v>
      </c>
      <c r="FP55" s="198">
        <v>2.0000000000000002E-5</v>
      </c>
      <c r="FQ55" s="198">
        <v>1.6888E-2</v>
      </c>
      <c r="FR55" s="198">
        <v>2.8200000000000002E-4</v>
      </c>
      <c r="FS55" s="198">
        <v>1.150542</v>
      </c>
      <c r="FT55" s="198">
        <v>0.20797499999999999</v>
      </c>
      <c r="FU55" s="198">
        <v>0.84571300000000005</v>
      </c>
      <c r="FV55" s="198">
        <v>1.6301E-2</v>
      </c>
      <c r="FW55" s="198"/>
      <c r="FX55" s="198"/>
      <c r="FY55" s="198">
        <v>8.5373000000000004E-2</v>
      </c>
      <c r="FZ55" s="198">
        <v>3.3541000000000001E-2</v>
      </c>
      <c r="GA55" s="198">
        <v>9.8485000000000003E-2</v>
      </c>
      <c r="GB55" s="198">
        <v>5.0299999999999997E-4</v>
      </c>
      <c r="GC55" s="198"/>
      <c r="GD55" s="198"/>
      <c r="GE55" s="198"/>
      <c r="GF55" s="198"/>
      <c r="GG55" s="198"/>
      <c r="GH55" s="198"/>
      <c r="GI55" s="198">
        <v>0.11070099999999999</v>
      </c>
      <c r="GJ55" s="198">
        <v>2.898E-3</v>
      </c>
      <c r="GK55" s="198">
        <v>5.8028999999999997E-2</v>
      </c>
      <c r="GL55" s="198">
        <v>5.1E-5</v>
      </c>
      <c r="GM55" s="198">
        <v>2.3657309999999998</v>
      </c>
      <c r="GN55" s="198">
        <v>0.26155099999999998</v>
      </c>
      <c r="GO55" s="198">
        <v>15.119522999999999</v>
      </c>
      <c r="GP55" s="198">
        <v>0.142091</v>
      </c>
      <c r="GQ55" s="198">
        <v>12.948318</v>
      </c>
      <c r="GR55" s="198">
        <v>2.5590999999999999E-2</v>
      </c>
      <c r="GS55" s="198">
        <v>28.067841000000001</v>
      </c>
      <c r="GT55" s="198">
        <v>0.167682</v>
      </c>
      <c r="GU55" s="198">
        <v>2.6649999999999998E-3</v>
      </c>
      <c r="GV55" s="198">
        <v>1.0000000000000001E-5</v>
      </c>
      <c r="GW55" s="198">
        <v>0.59921000000000002</v>
      </c>
      <c r="GX55" s="198">
        <v>2.0476000000000001E-2</v>
      </c>
      <c r="GY55" s="198">
        <v>1.3656E-2</v>
      </c>
      <c r="GZ55" s="198">
        <v>3.9999999999999998E-6</v>
      </c>
      <c r="HA55" s="198">
        <v>6.581E-3</v>
      </c>
      <c r="HB55" s="198">
        <v>1.9999999999999999E-6</v>
      </c>
      <c r="HC55" s="198">
        <v>0.622112</v>
      </c>
      <c r="HD55" s="198">
        <v>2.0492E-2</v>
      </c>
      <c r="HE55" s="198">
        <v>22.689824000000002</v>
      </c>
      <c r="HF55" s="198">
        <v>6.1662000000000002E-2</v>
      </c>
      <c r="HG55" s="198"/>
      <c r="HH55" s="198"/>
      <c r="HI55" s="198"/>
      <c r="HJ55" s="198"/>
      <c r="HK55" s="198">
        <v>22.689824000000002</v>
      </c>
      <c r="HL55" s="198">
        <v>6.1662000000000002E-2</v>
      </c>
      <c r="HM55" s="198"/>
      <c r="HN55" s="198"/>
      <c r="HO55" s="198"/>
      <c r="HP55" s="198"/>
      <c r="HQ55" s="198">
        <v>0.85846299999999998</v>
      </c>
      <c r="HR55" s="198">
        <v>6.4130000000000003E-3</v>
      </c>
      <c r="HS55" s="198">
        <v>1.482E-2</v>
      </c>
      <c r="HT55" s="198">
        <v>4.8999999999999998E-5</v>
      </c>
      <c r="HU55" s="198">
        <v>9.4800000000000006E-3</v>
      </c>
      <c r="HV55" s="198">
        <v>3.8999999999999999E-5</v>
      </c>
      <c r="HW55" s="198">
        <v>0.88276299999999996</v>
      </c>
      <c r="HX55" s="198">
        <v>6.5009999999999998E-3</v>
      </c>
      <c r="HY55" s="198">
        <v>0.382073</v>
      </c>
      <c r="HZ55" s="198">
        <v>2.9700000000000001E-4</v>
      </c>
      <c r="IA55" s="198">
        <v>0.107278</v>
      </c>
      <c r="IB55" s="198">
        <v>1.9727999999999999E-2</v>
      </c>
      <c r="IC55" s="198">
        <v>0.48935099999999998</v>
      </c>
      <c r="ID55" s="198">
        <v>2.0025000000000001E-2</v>
      </c>
      <c r="IE55" s="198">
        <v>2879.9646080000002</v>
      </c>
      <c r="IF55" s="198">
        <v>221.09216900000001</v>
      </c>
    </row>
    <row r="56" spans="1:240" ht="17.399999999999999" customHeight="1" x14ac:dyDescent="0.25">
      <c r="A56" s="199" t="s">
        <v>58</v>
      </c>
      <c r="B56" s="200" t="s">
        <v>1332</v>
      </c>
      <c r="C56" s="201"/>
      <c r="D56" s="201"/>
      <c r="E56" s="201">
        <v>8.2190000000000006E-3</v>
      </c>
      <c r="F56" s="201">
        <v>9.8999999999999994E-5</v>
      </c>
      <c r="G56" s="201">
        <v>5.0257639999999997</v>
      </c>
      <c r="H56" s="201">
        <v>0.110598</v>
      </c>
      <c r="I56" s="201">
        <v>11.783518000000001</v>
      </c>
      <c r="J56" s="201">
        <v>0.44079800000000002</v>
      </c>
      <c r="K56" s="201">
        <v>0.89497800000000005</v>
      </c>
      <c r="L56" s="201">
        <v>8.5640000000000004E-3</v>
      </c>
      <c r="M56" s="201">
        <v>17.712478999999998</v>
      </c>
      <c r="N56" s="201">
        <v>0.56005899999999997</v>
      </c>
      <c r="O56" s="201">
        <v>0.30677300000000002</v>
      </c>
      <c r="P56" s="201">
        <v>3.5699999999999998E-3</v>
      </c>
      <c r="Q56" s="201">
        <v>6.6727069999999999</v>
      </c>
      <c r="R56" s="201">
        <v>0.74328000000000005</v>
      </c>
      <c r="S56" s="201">
        <v>24.731089999999998</v>
      </c>
      <c r="T56" s="201">
        <v>5.1350749999999996</v>
      </c>
      <c r="U56" s="201">
        <v>0.40654200000000001</v>
      </c>
      <c r="V56" s="201">
        <v>1.2996000000000001E-2</v>
      </c>
      <c r="W56" s="201">
        <v>1.5339339999999999</v>
      </c>
      <c r="X56" s="201">
        <v>0.80264999999999997</v>
      </c>
      <c r="Y56" s="201">
        <v>0.12697900000000001</v>
      </c>
      <c r="Z56" s="201">
        <v>2.7057000000000001E-2</v>
      </c>
      <c r="AA56" s="201">
        <v>52.674992000000003</v>
      </c>
      <c r="AB56" s="201">
        <v>32.857143999999998</v>
      </c>
      <c r="AC56" s="201">
        <v>7.0591530000000002</v>
      </c>
      <c r="AD56" s="201">
        <v>1.8977000000000001E-2</v>
      </c>
      <c r="AE56" s="201">
        <v>3.8000000000000002E-5</v>
      </c>
      <c r="AF56" s="201">
        <v>1.0000000000000001E-5</v>
      </c>
      <c r="AG56" s="201">
        <v>93.512208000000001</v>
      </c>
      <c r="AH56" s="201">
        <v>39.600758999999996</v>
      </c>
      <c r="AI56" s="201">
        <v>4.5750919999999997</v>
      </c>
      <c r="AJ56" s="201">
        <v>0.12576200000000001</v>
      </c>
      <c r="AK56" s="201">
        <v>4.5750919999999997</v>
      </c>
      <c r="AL56" s="201">
        <v>0.12576200000000001</v>
      </c>
      <c r="AM56" s="201">
        <v>0.216312</v>
      </c>
      <c r="AN56" s="201">
        <v>8.6009999999999993E-3</v>
      </c>
      <c r="AO56" s="201">
        <v>4.6270230000000003</v>
      </c>
      <c r="AP56" s="201">
        <v>0.37162800000000001</v>
      </c>
      <c r="AQ56" s="201">
        <v>1.6525160000000001</v>
      </c>
      <c r="AR56" s="201">
        <v>9.2187000000000005E-2</v>
      </c>
      <c r="AS56" s="201">
        <v>92.170599999999993</v>
      </c>
      <c r="AT56" s="201">
        <v>6.0961239999999997</v>
      </c>
      <c r="AU56" s="201">
        <v>72.073391999999998</v>
      </c>
      <c r="AV56" s="201">
        <v>8.5352759999999996</v>
      </c>
      <c r="AW56" s="201">
        <v>18.083233</v>
      </c>
      <c r="AX56" s="201">
        <v>0.66463499999999998</v>
      </c>
      <c r="AY56" s="201">
        <v>4.1348830000000003</v>
      </c>
      <c r="AZ56" s="201">
        <v>1.087116</v>
      </c>
      <c r="BA56" s="201">
        <v>5.4593569999999998</v>
      </c>
      <c r="BB56" s="201">
        <v>1.2664740000000001</v>
      </c>
      <c r="BC56" s="201">
        <v>6.2500000000000001E-4</v>
      </c>
      <c r="BD56" s="201">
        <v>3.0000000000000001E-6</v>
      </c>
      <c r="BE56" s="201">
        <v>198.41794100000001</v>
      </c>
      <c r="BF56" s="201">
        <v>18.122043999999999</v>
      </c>
      <c r="BG56" s="201">
        <v>31.447123000000001</v>
      </c>
      <c r="BH56" s="201">
        <v>22.917045000000002</v>
      </c>
      <c r="BI56" s="201"/>
      <c r="BJ56" s="201"/>
      <c r="BK56" s="201">
        <v>1608.0119910000001</v>
      </c>
      <c r="BL56" s="201">
        <v>711.91030899999998</v>
      </c>
      <c r="BM56" s="201">
        <v>1639.459114</v>
      </c>
      <c r="BN56" s="201">
        <v>734.82735400000001</v>
      </c>
      <c r="BO56" s="201">
        <v>0.969468</v>
      </c>
      <c r="BP56" s="201">
        <v>0.181308</v>
      </c>
      <c r="BQ56" s="201">
        <v>1.511849</v>
      </c>
      <c r="BR56" s="201">
        <v>0.120614</v>
      </c>
      <c r="BS56" s="201">
        <v>176.88347200000001</v>
      </c>
      <c r="BT56" s="201">
        <v>0.485014</v>
      </c>
      <c r="BU56" s="201">
        <v>1.6102000000000002E-2</v>
      </c>
      <c r="BV56" s="201">
        <v>1.9380000000000001E-2</v>
      </c>
      <c r="BW56" s="201">
        <v>10.336865</v>
      </c>
      <c r="BX56" s="201">
        <v>1.2921609999999999</v>
      </c>
      <c r="BY56" s="201">
        <v>27.414393</v>
      </c>
      <c r="BZ56" s="201">
        <v>0.53670799999999996</v>
      </c>
      <c r="CA56" s="201">
        <v>25.864429999999999</v>
      </c>
      <c r="CB56" s="201">
        <v>4.974844</v>
      </c>
      <c r="CC56" s="201">
        <v>6.7479999999999997E-3</v>
      </c>
      <c r="CD56" s="201">
        <v>7.4999999999999993E-5</v>
      </c>
      <c r="CE56" s="201"/>
      <c r="CF56" s="201"/>
      <c r="CG56" s="201">
        <v>1.2E-5</v>
      </c>
      <c r="CH56" s="201">
        <v>5.0000000000000004E-6</v>
      </c>
      <c r="CI56" s="201">
        <v>6.6692499999999999</v>
      </c>
      <c r="CJ56" s="201">
        <v>0.87413799999999997</v>
      </c>
      <c r="CK56" s="201">
        <v>249.67258899999999</v>
      </c>
      <c r="CL56" s="201">
        <v>8.4842469999999999</v>
      </c>
      <c r="CM56" s="201">
        <v>15.335929</v>
      </c>
      <c r="CN56" s="201">
        <v>1.2105250000000001</v>
      </c>
      <c r="CO56" s="201">
        <v>2.8669470000000001</v>
      </c>
      <c r="CP56" s="201">
        <v>0.25603700000000001</v>
      </c>
      <c r="CQ56" s="201">
        <v>18.202876</v>
      </c>
      <c r="CR56" s="201">
        <v>1.4665619999999999</v>
      </c>
      <c r="CS56" s="201"/>
      <c r="CT56" s="201"/>
      <c r="CU56" s="201">
        <v>8.3309999999999995E-2</v>
      </c>
      <c r="CV56" s="201">
        <v>1.5900000000000001E-3</v>
      </c>
      <c r="CW56" s="201">
        <v>2.1215000000000001E-2</v>
      </c>
      <c r="CX56" s="201">
        <v>2.1999999999999999E-5</v>
      </c>
      <c r="CY56" s="201">
        <v>0.10452500000000001</v>
      </c>
      <c r="CZ56" s="201">
        <v>1.6119999999999999E-3</v>
      </c>
      <c r="DA56" s="201">
        <v>0.65720800000000001</v>
      </c>
      <c r="DB56" s="201">
        <v>5.0340000000000003E-2</v>
      </c>
      <c r="DC56" s="201">
        <v>0.142708</v>
      </c>
      <c r="DD56" s="201">
        <v>2.555E-3</v>
      </c>
      <c r="DE56" s="201">
        <v>1.3013E-2</v>
      </c>
      <c r="DF56" s="201">
        <v>1.7E-5</v>
      </c>
      <c r="DG56" s="201">
        <v>0.81292900000000001</v>
      </c>
      <c r="DH56" s="201">
        <v>5.2912000000000001E-2</v>
      </c>
      <c r="DI56" s="201"/>
      <c r="DJ56" s="201"/>
      <c r="DK56" s="201">
        <v>0.698075</v>
      </c>
      <c r="DL56" s="201">
        <v>5.6186E-2</v>
      </c>
      <c r="DM56" s="201">
        <v>3.763779</v>
      </c>
      <c r="DN56" s="201">
        <v>7.5841000000000006E-2</v>
      </c>
      <c r="DO56" s="201">
        <v>4.4618539999999998</v>
      </c>
      <c r="DP56" s="201">
        <v>0.13202700000000001</v>
      </c>
      <c r="DQ56" s="201"/>
      <c r="DR56" s="201"/>
      <c r="DS56" s="201"/>
      <c r="DT56" s="201"/>
      <c r="DU56" s="201">
        <v>2.1059999999999998E-3</v>
      </c>
      <c r="DV56" s="201">
        <v>3.0000000000000001E-5</v>
      </c>
      <c r="DW56" s="201"/>
      <c r="DX56" s="201"/>
      <c r="DY56" s="201">
        <v>0.17593700000000001</v>
      </c>
      <c r="DZ56" s="201">
        <v>1.0779E-2</v>
      </c>
      <c r="EA56" s="201">
        <v>1.9118E-2</v>
      </c>
      <c r="EB56" s="201">
        <v>1.5899999999999999E-4</v>
      </c>
      <c r="EC56" s="201">
        <v>3.3560050000000001</v>
      </c>
      <c r="ED56" s="201">
        <v>0.12654499999999999</v>
      </c>
      <c r="EE56" s="201">
        <v>5.8979999999999996E-3</v>
      </c>
      <c r="EF56" s="201">
        <v>7.2000000000000002E-5</v>
      </c>
      <c r="EG56" s="201">
        <v>5.62E-4</v>
      </c>
      <c r="EH56" s="201">
        <v>2.4000000000000001E-5</v>
      </c>
      <c r="EI56" s="201">
        <v>2.5760000000000002E-3</v>
      </c>
      <c r="EJ56" s="201">
        <v>2.0999999999999999E-5</v>
      </c>
      <c r="EK56" s="201">
        <v>0.15926799999999999</v>
      </c>
      <c r="EL56" s="201">
        <v>1.7539999999999999E-3</v>
      </c>
      <c r="EM56" s="201">
        <v>1.000235</v>
      </c>
      <c r="EN56" s="201">
        <v>3.339E-3</v>
      </c>
      <c r="EO56" s="201">
        <v>4.3857239999999997</v>
      </c>
      <c r="EP56" s="201">
        <v>3.5000000000000001E-3</v>
      </c>
      <c r="EQ56" s="201">
        <v>0.92029499999999997</v>
      </c>
      <c r="ER56" s="201">
        <v>5.3429999999999997E-3</v>
      </c>
      <c r="ES56" s="201">
        <v>10.027723999999999</v>
      </c>
      <c r="ET56" s="201">
        <v>0.15156600000000001</v>
      </c>
      <c r="EU56" s="201">
        <v>1.2720180000000001</v>
      </c>
      <c r="EV56" s="201">
        <v>4.411E-3</v>
      </c>
      <c r="EW56" s="201">
        <v>1.5685000000000001E-2</v>
      </c>
      <c r="EX56" s="201">
        <v>6.7999999999999999E-5</v>
      </c>
      <c r="EY56" s="201">
        <v>0.218666</v>
      </c>
      <c r="EZ56" s="201">
        <v>4.431E-3</v>
      </c>
      <c r="FA56" s="201"/>
      <c r="FB56" s="201"/>
      <c r="FC56" s="201">
        <v>1.5063690000000001</v>
      </c>
      <c r="FD56" s="201">
        <v>8.9099999999999995E-3</v>
      </c>
      <c r="FE56" s="201">
        <v>123.925442</v>
      </c>
      <c r="FF56" s="201">
        <v>26.675207</v>
      </c>
      <c r="FG56" s="201">
        <v>0.25219000000000003</v>
      </c>
      <c r="FH56" s="201">
        <v>5.4450000000000002E-3</v>
      </c>
      <c r="FI56" s="201">
        <v>0.129694</v>
      </c>
      <c r="FJ56" s="201">
        <v>1.3429999999999999E-2</v>
      </c>
      <c r="FK56" s="201">
        <v>124.307326</v>
      </c>
      <c r="FL56" s="201">
        <v>26.694082000000002</v>
      </c>
      <c r="FM56" s="201">
        <v>0.40552300000000002</v>
      </c>
      <c r="FN56" s="201">
        <v>3.1599999999999998E-4</v>
      </c>
      <c r="FO56" s="201">
        <v>0.40552300000000002</v>
      </c>
      <c r="FP56" s="201">
        <v>3.1599999999999998E-4</v>
      </c>
      <c r="FQ56" s="201">
        <v>0.26403599999999999</v>
      </c>
      <c r="FR56" s="201">
        <v>2.3800000000000002E-2</v>
      </c>
      <c r="FS56" s="201">
        <v>12.883589000000001</v>
      </c>
      <c r="FT56" s="201">
        <v>0.78197499999999998</v>
      </c>
      <c r="FU56" s="201">
        <v>0.504471</v>
      </c>
      <c r="FV56" s="201">
        <v>1.1251000000000001E-2</v>
      </c>
      <c r="FW56" s="201">
        <v>1.5962860000000001</v>
      </c>
      <c r="FX56" s="201">
        <v>1.9136E-2</v>
      </c>
      <c r="FY56" s="201">
        <v>16.257178</v>
      </c>
      <c r="FZ56" s="201">
        <v>0.945932</v>
      </c>
      <c r="GA56" s="201">
        <v>1.2880000000000001E-2</v>
      </c>
      <c r="GB56" s="201">
        <v>1.23E-3</v>
      </c>
      <c r="GC56" s="201">
        <v>1.5E-3</v>
      </c>
      <c r="GD56" s="201">
        <v>5.8E-5</v>
      </c>
      <c r="GE56" s="201"/>
      <c r="GF56" s="201"/>
      <c r="GG56" s="201">
        <v>6.1929999999999997E-3</v>
      </c>
      <c r="GH56" s="201">
        <v>1.08E-4</v>
      </c>
      <c r="GI56" s="201">
        <v>5.3069119999999996</v>
      </c>
      <c r="GJ56" s="201">
        <v>6.0203E-2</v>
      </c>
      <c r="GK56" s="201">
        <v>32.956544999999998</v>
      </c>
      <c r="GL56" s="201">
        <v>1.122582</v>
      </c>
      <c r="GM56" s="201">
        <v>69.789590000000004</v>
      </c>
      <c r="GN56" s="201">
        <v>2.966275</v>
      </c>
      <c r="GO56" s="201">
        <v>63.035856000000003</v>
      </c>
      <c r="GP56" s="201">
        <v>1.902104</v>
      </c>
      <c r="GQ56" s="201">
        <v>18.729171000000001</v>
      </c>
      <c r="GR56" s="201">
        <v>0.38636300000000001</v>
      </c>
      <c r="GS56" s="201">
        <v>81.765027000000003</v>
      </c>
      <c r="GT56" s="201">
        <v>2.2884669999999998</v>
      </c>
      <c r="GU56" s="201"/>
      <c r="GV56" s="201"/>
      <c r="GW56" s="201">
        <v>3.067634</v>
      </c>
      <c r="GX56" s="201">
        <v>0.236317</v>
      </c>
      <c r="GY56" s="201"/>
      <c r="GZ56" s="201"/>
      <c r="HA56" s="201">
        <v>0.44517699999999999</v>
      </c>
      <c r="HB56" s="201">
        <v>1.1218000000000001E-2</v>
      </c>
      <c r="HC56" s="201">
        <v>3.5128110000000001</v>
      </c>
      <c r="HD56" s="201">
        <v>0.24753500000000001</v>
      </c>
      <c r="HE56" s="201">
        <v>14.423394999999999</v>
      </c>
      <c r="HF56" s="201">
        <v>3.1231999999999999E-2</v>
      </c>
      <c r="HG56" s="201">
        <v>1.1833E-2</v>
      </c>
      <c r="HH56" s="201">
        <v>1.9999999999999999E-6</v>
      </c>
      <c r="HI56" s="201">
        <v>3.4559999999999999E-3</v>
      </c>
      <c r="HJ56" s="201">
        <v>6.9999999999999999E-6</v>
      </c>
      <c r="HK56" s="201">
        <v>14.438684</v>
      </c>
      <c r="HL56" s="201">
        <v>3.1241000000000001E-2</v>
      </c>
      <c r="HM56" s="201">
        <v>6.6008259999999996</v>
      </c>
      <c r="HN56" s="201">
        <v>0.120656</v>
      </c>
      <c r="HO56" s="201">
        <v>6.6008259999999996</v>
      </c>
      <c r="HP56" s="201">
        <v>0.120656</v>
      </c>
      <c r="HQ56" s="201">
        <v>19.296078999999999</v>
      </c>
      <c r="HR56" s="201">
        <v>0.65054400000000001</v>
      </c>
      <c r="HS56" s="201">
        <v>1.482526</v>
      </c>
      <c r="HT56" s="201">
        <v>4.6314000000000001E-2</v>
      </c>
      <c r="HU56" s="201">
        <v>1.608989</v>
      </c>
      <c r="HV56" s="201">
        <v>8.6192000000000005E-2</v>
      </c>
      <c r="HW56" s="201">
        <v>22.387594</v>
      </c>
      <c r="HX56" s="201">
        <v>0.78305000000000002</v>
      </c>
      <c r="HY56" s="201">
        <v>3.0365E-2</v>
      </c>
      <c r="HZ56" s="201">
        <v>1.17E-4</v>
      </c>
      <c r="IA56" s="201">
        <v>0.115956</v>
      </c>
      <c r="IB56" s="201">
        <v>1.452E-2</v>
      </c>
      <c r="IC56" s="201">
        <v>0.14632100000000001</v>
      </c>
      <c r="ID56" s="201">
        <v>1.4637000000000001E-2</v>
      </c>
      <c r="IE56" s="201">
        <v>2561.8194020000001</v>
      </c>
      <c r="IF56" s="201">
        <v>836.68007299999999</v>
      </c>
    </row>
    <row r="57" spans="1:240" ht="17.399999999999999" customHeight="1" x14ac:dyDescent="0.25">
      <c r="A57" s="196" t="s">
        <v>95</v>
      </c>
      <c r="B57" s="197" t="s">
        <v>1382</v>
      </c>
      <c r="C57" s="198">
        <v>5.0500000000000002E-4</v>
      </c>
      <c r="D57" s="198">
        <v>1.7E-5</v>
      </c>
      <c r="E57" s="198"/>
      <c r="F57" s="198"/>
      <c r="G57" s="198"/>
      <c r="H57" s="198"/>
      <c r="I57" s="198">
        <v>28.987912000000001</v>
      </c>
      <c r="J57" s="198">
        <v>1.6598349999999999</v>
      </c>
      <c r="K57" s="198"/>
      <c r="L57" s="198"/>
      <c r="M57" s="198">
        <v>28.988416999999998</v>
      </c>
      <c r="N57" s="198">
        <v>1.6598520000000001</v>
      </c>
      <c r="O57" s="198">
        <v>9.8464999999999997E-2</v>
      </c>
      <c r="P57" s="198">
        <v>3.2499999999999999E-4</v>
      </c>
      <c r="Q57" s="198"/>
      <c r="R57" s="198"/>
      <c r="S57" s="198">
        <v>0.52273199999999997</v>
      </c>
      <c r="T57" s="198">
        <v>5.0000000000000001E-3</v>
      </c>
      <c r="U57" s="198">
        <v>9.3326000000000006E-2</v>
      </c>
      <c r="V57" s="198">
        <v>2.0539999999999998E-3</v>
      </c>
      <c r="W57" s="198"/>
      <c r="X57" s="198"/>
      <c r="Y57" s="198">
        <v>0.41737200000000002</v>
      </c>
      <c r="Z57" s="198">
        <v>3.1528E-2</v>
      </c>
      <c r="AA57" s="198">
        <v>4.8640000000000003E-3</v>
      </c>
      <c r="AB57" s="198">
        <v>4.0000000000000002E-4</v>
      </c>
      <c r="AC57" s="198">
        <v>0.153532</v>
      </c>
      <c r="AD57" s="198">
        <v>7.0000000000000001E-3</v>
      </c>
      <c r="AE57" s="198"/>
      <c r="AF57" s="198"/>
      <c r="AG57" s="198">
        <v>1.2902910000000001</v>
      </c>
      <c r="AH57" s="198">
        <v>4.6307000000000001E-2</v>
      </c>
      <c r="AI57" s="198">
        <v>1.3539589999999999</v>
      </c>
      <c r="AJ57" s="198">
        <v>5.5870000000000003E-2</v>
      </c>
      <c r="AK57" s="198">
        <v>1.3539589999999999</v>
      </c>
      <c r="AL57" s="198">
        <v>5.5870000000000003E-2</v>
      </c>
      <c r="AM57" s="198"/>
      <c r="AN57" s="198"/>
      <c r="AO57" s="198">
        <v>0.89192000000000005</v>
      </c>
      <c r="AP57" s="198">
        <v>7.6711000000000001E-2</v>
      </c>
      <c r="AQ57" s="198">
        <v>0.27093800000000001</v>
      </c>
      <c r="AR57" s="198">
        <v>4.6169999999999996E-3</v>
      </c>
      <c r="AS57" s="198">
        <v>0.64588699999999999</v>
      </c>
      <c r="AT57" s="198">
        <v>1.7447000000000001E-2</v>
      </c>
      <c r="AU57" s="198">
        <v>2.1742999999999998E-2</v>
      </c>
      <c r="AV57" s="198">
        <v>1.302E-3</v>
      </c>
      <c r="AW57" s="198">
        <v>1.2304189999999999</v>
      </c>
      <c r="AX57" s="198">
        <v>6.3642000000000004E-2</v>
      </c>
      <c r="AY57" s="198">
        <v>0.21313499999999999</v>
      </c>
      <c r="AZ57" s="198">
        <v>0.155693</v>
      </c>
      <c r="BA57" s="198">
        <v>7.3445039999999997</v>
      </c>
      <c r="BB57" s="198">
        <v>0.432</v>
      </c>
      <c r="BC57" s="198"/>
      <c r="BD57" s="198"/>
      <c r="BE57" s="198">
        <v>10.618546</v>
      </c>
      <c r="BF57" s="198">
        <v>0.75141199999999997</v>
      </c>
      <c r="BG57" s="198">
        <v>0.41364800000000002</v>
      </c>
      <c r="BH57" s="198">
        <v>0.184864</v>
      </c>
      <c r="BI57" s="198"/>
      <c r="BJ57" s="198"/>
      <c r="BK57" s="198">
        <v>0.61296600000000001</v>
      </c>
      <c r="BL57" s="198">
        <v>0.11938600000000001</v>
      </c>
      <c r="BM57" s="198">
        <v>1.0266139999999999</v>
      </c>
      <c r="BN57" s="198">
        <v>0.30425000000000002</v>
      </c>
      <c r="BO57" s="198">
        <v>5.6667480000000001</v>
      </c>
      <c r="BP57" s="198">
        <v>0.57719699999999996</v>
      </c>
      <c r="BQ57" s="198">
        <v>2.7293150000000002</v>
      </c>
      <c r="BR57" s="198">
        <v>0.100146</v>
      </c>
      <c r="BS57" s="198">
        <v>138.18240299999999</v>
      </c>
      <c r="BT57" s="198">
        <v>0.26574300000000001</v>
      </c>
      <c r="BU57" s="198"/>
      <c r="BV57" s="198"/>
      <c r="BW57" s="198">
        <v>0.39151200000000003</v>
      </c>
      <c r="BX57" s="198">
        <v>9.1120000000000003E-3</v>
      </c>
      <c r="BY57" s="198">
        <v>1.296206</v>
      </c>
      <c r="BZ57" s="198">
        <v>1.9741000000000002E-2</v>
      </c>
      <c r="CA57" s="198">
        <v>0.139153</v>
      </c>
      <c r="CB57" s="198">
        <v>1.0460000000000001E-3</v>
      </c>
      <c r="CC57" s="198">
        <v>9.1793030000000009</v>
      </c>
      <c r="CD57" s="198">
        <v>0.49014200000000002</v>
      </c>
      <c r="CE57" s="198"/>
      <c r="CF57" s="198"/>
      <c r="CG57" s="198">
        <v>4.7888E-2</v>
      </c>
      <c r="CH57" s="198">
        <v>5.0000000000000004E-6</v>
      </c>
      <c r="CI57" s="198">
        <v>103.597202</v>
      </c>
      <c r="CJ57" s="198">
        <v>4.866339</v>
      </c>
      <c r="CK57" s="198">
        <v>261.22973000000002</v>
      </c>
      <c r="CL57" s="198">
        <v>6.3294709999999998</v>
      </c>
      <c r="CM57" s="198">
        <v>51.147658999999997</v>
      </c>
      <c r="CN57" s="198">
        <v>6.1592180000000001</v>
      </c>
      <c r="CO57" s="198">
        <v>5.9172070000000003</v>
      </c>
      <c r="CP57" s="198">
        <v>0.42483599999999999</v>
      </c>
      <c r="CQ57" s="198">
        <v>57.064866000000002</v>
      </c>
      <c r="CR57" s="198">
        <v>6.5840540000000001</v>
      </c>
      <c r="CS57" s="198"/>
      <c r="CT57" s="198"/>
      <c r="CU57" s="198">
        <v>2.6377000000000001E-2</v>
      </c>
      <c r="CV57" s="198">
        <v>3.0800000000000001E-4</v>
      </c>
      <c r="CW57" s="198"/>
      <c r="CX57" s="198"/>
      <c r="CY57" s="198">
        <v>2.6377000000000001E-2</v>
      </c>
      <c r="CZ57" s="198">
        <v>3.0800000000000001E-4</v>
      </c>
      <c r="DA57" s="198">
        <v>395.068645</v>
      </c>
      <c r="DB57" s="198">
        <v>203.642358</v>
      </c>
      <c r="DC57" s="198">
        <v>0.53550799999999998</v>
      </c>
      <c r="DD57" s="198">
        <v>1.16E-3</v>
      </c>
      <c r="DE57" s="198"/>
      <c r="DF57" s="198"/>
      <c r="DG57" s="198">
        <v>395.604153</v>
      </c>
      <c r="DH57" s="198">
        <v>203.643518</v>
      </c>
      <c r="DI57" s="198">
        <v>38.019657000000002</v>
      </c>
      <c r="DJ57" s="198">
        <v>13.18028</v>
      </c>
      <c r="DK57" s="198">
        <v>281.30772300000001</v>
      </c>
      <c r="DL57" s="198">
        <v>65.785301000000004</v>
      </c>
      <c r="DM57" s="198">
        <v>0.384656</v>
      </c>
      <c r="DN57" s="198">
        <v>4.2079999999999999E-2</v>
      </c>
      <c r="DO57" s="198">
        <v>319.71203600000001</v>
      </c>
      <c r="DP57" s="198">
        <v>79.007660999999999</v>
      </c>
      <c r="DQ57" s="198"/>
      <c r="DR57" s="198"/>
      <c r="DS57" s="198"/>
      <c r="DT57" s="198"/>
      <c r="DU57" s="198">
        <v>7.025E-3</v>
      </c>
      <c r="DV57" s="198">
        <v>9.9999999999999995E-7</v>
      </c>
      <c r="DW57" s="198"/>
      <c r="DX57" s="198"/>
      <c r="DY57" s="198">
        <v>7.2000000000000002E-5</v>
      </c>
      <c r="DZ57" s="198">
        <v>3.9999999999999998E-6</v>
      </c>
      <c r="EA57" s="198"/>
      <c r="EB57" s="198"/>
      <c r="EC57" s="198">
        <v>0.35891299999999998</v>
      </c>
      <c r="ED57" s="198">
        <v>1.7440000000000001E-3</v>
      </c>
      <c r="EE57" s="198">
        <v>1.8338E-2</v>
      </c>
      <c r="EF57" s="198">
        <v>9.5000000000000005E-5</v>
      </c>
      <c r="EG57" s="198"/>
      <c r="EH57" s="198"/>
      <c r="EI57" s="198">
        <v>0.57879800000000003</v>
      </c>
      <c r="EJ57" s="198">
        <v>5.1209999999999997E-3</v>
      </c>
      <c r="EK57" s="198"/>
      <c r="EL57" s="198"/>
      <c r="EM57" s="198">
        <v>0.31073200000000001</v>
      </c>
      <c r="EN57" s="198">
        <v>1.22E-4</v>
      </c>
      <c r="EO57" s="198">
        <v>0.252083</v>
      </c>
      <c r="EP57" s="198">
        <v>1.7699999999999999E-4</v>
      </c>
      <c r="EQ57" s="198">
        <v>5.5640000000000004E-3</v>
      </c>
      <c r="ER57" s="198">
        <v>9.0000000000000002E-6</v>
      </c>
      <c r="ES57" s="198">
        <v>1.531525</v>
      </c>
      <c r="ET57" s="198">
        <v>7.273E-3</v>
      </c>
      <c r="EU57" s="198">
        <v>0.14165800000000001</v>
      </c>
      <c r="EV57" s="198">
        <v>1.4799999999999999E-4</v>
      </c>
      <c r="EW57" s="198">
        <v>0.12316100000000001</v>
      </c>
      <c r="EX57" s="198">
        <v>7.0299999999999996E-4</v>
      </c>
      <c r="EY57" s="198">
        <v>2.3999999999999998E-3</v>
      </c>
      <c r="EZ57" s="198">
        <v>1.3999999999999999E-4</v>
      </c>
      <c r="FA57" s="198">
        <v>2.5240000000000002E-3</v>
      </c>
      <c r="FB57" s="198">
        <v>1.5E-5</v>
      </c>
      <c r="FC57" s="198">
        <v>0.26974300000000001</v>
      </c>
      <c r="FD57" s="198">
        <v>1.0059999999999999E-3</v>
      </c>
      <c r="FE57" s="198">
        <v>5.6783659999999996</v>
      </c>
      <c r="FF57" s="198">
        <v>5.6447999999999998E-2</v>
      </c>
      <c r="FG57" s="198">
        <v>0.34401900000000002</v>
      </c>
      <c r="FH57" s="198">
        <v>1.9680000000000001E-3</v>
      </c>
      <c r="FI57" s="198">
        <v>1.240029</v>
      </c>
      <c r="FJ57" s="198">
        <v>3.5427E-2</v>
      </c>
      <c r="FK57" s="198">
        <v>7.2624139999999997</v>
      </c>
      <c r="FL57" s="198">
        <v>9.3842999999999996E-2</v>
      </c>
      <c r="FM57" s="198">
        <v>1.5455999999999999E-2</v>
      </c>
      <c r="FN57" s="198">
        <v>3.0000000000000001E-6</v>
      </c>
      <c r="FO57" s="198">
        <v>1.5455999999999999E-2</v>
      </c>
      <c r="FP57" s="198">
        <v>3.0000000000000001E-6</v>
      </c>
      <c r="FQ57" s="198">
        <v>31.589991000000001</v>
      </c>
      <c r="FR57" s="198">
        <v>3.9278819999999999</v>
      </c>
      <c r="FS57" s="198">
        <v>32.798388000000003</v>
      </c>
      <c r="FT57" s="198">
        <v>1.778921</v>
      </c>
      <c r="FU57" s="198">
        <v>0.99265700000000001</v>
      </c>
      <c r="FV57" s="198">
        <v>1.6816000000000001E-2</v>
      </c>
      <c r="FW57" s="198">
        <v>3.2289999999999999E-2</v>
      </c>
      <c r="FX57" s="198">
        <v>2.0100000000000001E-3</v>
      </c>
      <c r="FY57" s="198">
        <v>0.80031399999999997</v>
      </c>
      <c r="FZ57" s="198">
        <v>3.8649999999999999E-3</v>
      </c>
      <c r="GA57" s="198">
        <v>7.0600000000000003E-4</v>
      </c>
      <c r="GB57" s="198">
        <v>1.45E-4</v>
      </c>
      <c r="GC57" s="198">
        <v>0.34564800000000001</v>
      </c>
      <c r="GD57" s="198">
        <v>9.4669999999999997E-3</v>
      </c>
      <c r="GE57" s="198"/>
      <c r="GF57" s="198"/>
      <c r="GG57" s="198"/>
      <c r="GH57" s="198"/>
      <c r="GI57" s="198">
        <v>5.660787</v>
      </c>
      <c r="GJ57" s="198">
        <v>3.1111E-2</v>
      </c>
      <c r="GK57" s="198">
        <v>3.1408770000000001</v>
      </c>
      <c r="GL57" s="198">
        <v>5.2746000000000001E-2</v>
      </c>
      <c r="GM57" s="198">
        <v>75.361658000000006</v>
      </c>
      <c r="GN57" s="198">
        <v>5.8229629999999997</v>
      </c>
      <c r="GO57" s="198">
        <v>575.65093000000002</v>
      </c>
      <c r="GP57" s="198">
        <v>8.2052209999999999</v>
      </c>
      <c r="GQ57" s="198">
        <v>325.49307399999998</v>
      </c>
      <c r="GR57" s="198">
        <v>1.1282049999999999</v>
      </c>
      <c r="GS57" s="198">
        <v>901.144004</v>
      </c>
      <c r="GT57" s="198">
        <v>9.3334259999999993</v>
      </c>
      <c r="GU57" s="198">
        <v>0.29450799999999999</v>
      </c>
      <c r="GV57" s="198">
        <v>1.2046239999999999</v>
      </c>
      <c r="GW57" s="198">
        <v>66.699977000000004</v>
      </c>
      <c r="GX57" s="198">
        <v>0.57541500000000001</v>
      </c>
      <c r="GY57" s="198">
        <v>1.0630000000000001E-2</v>
      </c>
      <c r="GZ57" s="198">
        <v>2.5999999999999998E-5</v>
      </c>
      <c r="HA57" s="198">
        <v>0.54806100000000002</v>
      </c>
      <c r="HB57" s="198">
        <v>4.947E-3</v>
      </c>
      <c r="HC57" s="198">
        <v>67.553175999999993</v>
      </c>
      <c r="HD57" s="198">
        <v>1.785012</v>
      </c>
      <c r="HE57" s="198">
        <v>84.751626000000002</v>
      </c>
      <c r="HF57" s="198">
        <v>0.16308400000000001</v>
      </c>
      <c r="HG57" s="198">
        <v>2.3210000000000001E-3</v>
      </c>
      <c r="HH57" s="198">
        <v>9.9999999999999995E-7</v>
      </c>
      <c r="HI57" s="198">
        <v>3.8679999999999999E-3</v>
      </c>
      <c r="HJ57" s="198">
        <v>1.6000000000000001E-4</v>
      </c>
      <c r="HK57" s="198">
        <v>84.757814999999994</v>
      </c>
      <c r="HL57" s="198">
        <v>0.163245</v>
      </c>
      <c r="HM57" s="198">
        <v>1.813755</v>
      </c>
      <c r="HN57" s="198">
        <v>1.964E-3</v>
      </c>
      <c r="HO57" s="198">
        <v>1.813755</v>
      </c>
      <c r="HP57" s="198">
        <v>1.964E-3</v>
      </c>
      <c r="HQ57" s="198">
        <v>21.055546</v>
      </c>
      <c r="HR57" s="198">
        <v>0.18681900000000001</v>
      </c>
      <c r="HS57" s="198">
        <v>7.2002100000000002</v>
      </c>
      <c r="HT57" s="198">
        <v>6.1985999999999999E-2</v>
      </c>
      <c r="HU57" s="198">
        <v>1.1516999999999999E-2</v>
      </c>
      <c r="HV57" s="198">
        <v>1.2999999999999999E-5</v>
      </c>
      <c r="HW57" s="198">
        <v>28.267272999999999</v>
      </c>
      <c r="HX57" s="198">
        <v>0.24881800000000001</v>
      </c>
      <c r="HY57" s="198">
        <v>4.752E-2</v>
      </c>
      <c r="HZ57" s="198">
        <v>5.1999999999999997E-5</v>
      </c>
      <c r="IA57" s="198">
        <v>0.144012</v>
      </c>
      <c r="IB57" s="198">
        <v>3.5980000000000001E-3</v>
      </c>
      <c r="IC57" s="198">
        <v>0.19153200000000001</v>
      </c>
      <c r="ID57" s="198">
        <v>3.65E-3</v>
      </c>
      <c r="IE57" s="198">
        <v>2245.0833400000001</v>
      </c>
      <c r="IF57" s="198">
        <v>315.843906</v>
      </c>
    </row>
    <row r="58" spans="1:240" ht="17.399999999999999" customHeight="1" x14ac:dyDescent="0.25">
      <c r="A58" s="199" t="s">
        <v>257</v>
      </c>
      <c r="B58" s="200" t="s">
        <v>1302</v>
      </c>
      <c r="C58" s="201">
        <v>8.1229259999999996</v>
      </c>
      <c r="D58" s="201">
        <v>0.99787499999999996</v>
      </c>
      <c r="E58" s="201"/>
      <c r="F58" s="201"/>
      <c r="G58" s="201">
        <v>6.9699999999999996E-3</v>
      </c>
      <c r="H58" s="201">
        <v>5.5500000000000005E-4</v>
      </c>
      <c r="I58" s="201">
        <v>59.083374999999997</v>
      </c>
      <c r="J58" s="201">
        <v>13.677822000000001</v>
      </c>
      <c r="K58" s="201"/>
      <c r="L58" s="201"/>
      <c r="M58" s="201">
        <v>67.213271000000006</v>
      </c>
      <c r="N58" s="201">
        <v>14.676252</v>
      </c>
      <c r="O58" s="201"/>
      <c r="P58" s="201"/>
      <c r="Q58" s="201">
        <v>0.39912799999999998</v>
      </c>
      <c r="R58" s="201">
        <v>4.1524999999999999E-2</v>
      </c>
      <c r="S58" s="201">
        <v>7.6555999999999999E-2</v>
      </c>
      <c r="T58" s="201">
        <v>1.9759999999999999E-3</v>
      </c>
      <c r="U58" s="201">
        <v>4.8516089999999998</v>
      </c>
      <c r="V58" s="201">
        <v>0.14388400000000001</v>
      </c>
      <c r="W58" s="201"/>
      <c r="X58" s="201"/>
      <c r="Y58" s="201">
        <v>101.03326300000001</v>
      </c>
      <c r="Z58" s="201">
        <v>43.762787000000003</v>
      </c>
      <c r="AA58" s="201">
        <v>1.3585E-2</v>
      </c>
      <c r="AB58" s="201">
        <v>1.1709999999999999E-3</v>
      </c>
      <c r="AC58" s="201">
        <v>8.1849999999999996E-3</v>
      </c>
      <c r="AD58" s="201">
        <v>7.2199999999999999E-4</v>
      </c>
      <c r="AE58" s="201"/>
      <c r="AF58" s="201"/>
      <c r="AG58" s="201">
        <v>106.38232600000001</v>
      </c>
      <c r="AH58" s="201">
        <v>43.952064999999997</v>
      </c>
      <c r="AI58" s="201">
        <v>0.12589800000000001</v>
      </c>
      <c r="AJ58" s="201">
        <v>1.4276E-2</v>
      </c>
      <c r="AK58" s="201">
        <v>0.12589800000000001</v>
      </c>
      <c r="AL58" s="201">
        <v>1.4276E-2</v>
      </c>
      <c r="AM58" s="201">
        <v>68.945999999999998</v>
      </c>
      <c r="AN58" s="201">
        <v>5.411022</v>
      </c>
      <c r="AO58" s="201">
        <v>3.8734980000000001</v>
      </c>
      <c r="AP58" s="201">
        <v>0.64756400000000003</v>
      </c>
      <c r="AQ58" s="201">
        <v>2.264662</v>
      </c>
      <c r="AR58" s="201">
        <v>3.9622999999999998E-2</v>
      </c>
      <c r="AS58" s="201">
        <v>89.462129000000004</v>
      </c>
      <c r="AT58" s="201">
        <v>15.821831</v>
      </c>
      <c r="AU58" s="201">
        <v>97.312494999999998</v>
      </c>
      <c r="AV58" s="201">
        <v>30.208888999999999</v>
      </c>
      <c r="AW58" s="201">
        <v>50.803116000000003</v>
      </c>
      <c r="AX58" s="201">
        <v>8.8883500000000009</v>
      </c>
      <c r="AY58" s="201">
        <v>2.9260989999999998</v>
      </c>
      <c r="AZ58" s="201">
        <v>2.9078789999999999</v>
      </c>
      <c r="BA58" s="201">
        <v>9.8230000000000001E-3</v>
      </c>
      <c r="BB58" s="201">
        <v>4.3999999999999999E-5</v>
      </c>
      <c r="BC58" s="201">
        <v>6.4250000000000002E-3</v>
      </c>
      <c r="BD58" s="201">
        <v>3.0899999999999998E-4</v>
      </c>
      <c r="BE58" s="201">
        <v>315.60424699999999</v>
      </c>
      <c r="BF58" s="201">
        <v>63.925511</v>
      </c>
      <c r="BG58" s="201">
        <v>4.9237999999999997E-2</v>
      </c>
      <c r="BH58" s="201">
        <v>2.4632999999999999E-2</v>
      </c>
      <c r="BI58" s="201">
        <v>2.0145339999999998</v>
      </c>
      <c r="BJ58" s="201">
        <v>7.7910000000000004</v>
      </c>
      <c r="BK58" s="201">
        <v>358.75604600000003</v>
      </c>
      <c r="BL58" s="201">
        <v>187.03702899999999</v>
      </c>
      <c r="BM58" s="201">
        <v>360.819818</v>
      </c>
      <c r="BN58" s="201">
        <v>194.85266200000001</v>
      </c>
      <c r="BO58" s="201">
        <v>42.909976</v>
      </c>
      <c r="BP58" s="201">
        <v>92.559543000000005</v>
      </c>
      <c r="BQ58" s="201">
        <v>10.259871</v>
      </c>
      <c r="BR58" s="201">
        <v>2.4502920000000001</v>
      </c>
      <c r="BS58" s="201">
        <v>74.909048999999996</v>
      </c>
      <c r="BT58" s="201">
        <v>2.9041980000000001</v>
      </c>
      <c r="BU58" s="201"/>
      <c r="BV58" s="201"/>
      <c r="BW58" s="201">
        <v>36.929845999999998</v>
      </c>
      <c r="BX58" s="201">
        <v>2.4712610000000002</v>
      </c>
      <c r="BY58" s="201">
        <v>46.031382000000001</v>
      </c>
      <c r="BZ58" s="201">
        <v>1.262232</v>
      </c>
      <c r="CA58" s="201">
        <v>3.9940950000000002</v>
      </c>
      <c r="CB58" s="201">
        <v>0.38422499999999998</v>
      </c>
      <c r="CC58" s="201">
        <v>0.94598199999999999</v>
      </c>
      <c r="CD58" s="201">
        <v>0.31811800000000001</v>
      </c>
      <c r="CE58" s="201">
        <v>1.1118980000000001</v>
      </c>
      <c r="CF58" s="201">
        <v>9.2249999999999999E-2</v>
      </c>
      <c r="CG58" s="201">
        <v>3.2850000000000002E-3</v>
      </c>
      <c r="CH58" s="201">
        <v>1.1900000000000001E-4</v>
      </c>
      <c r="CI58" s="201">
        <v>3.4790369999999999</v>
      </c>
      <c r="CJ58" s="201">
        <v>7.5119000000000005E-2</v>
      </c>
      <c r="CK58" s="201">
        <v>220.574421</v>
      </c>
      <c r="CL58" s="201">
        <v>102.517357</v>
      </c>
      <c r="CM58" s="201">
        <v>89.607622000000006</v>
      </c>
      <c r="CN58" s="201">
        <v>12.867247000000001</v>
      </c>
      <c r="CO58" s="201">
        <v>2.2974519999999998</v>
      </c>
      <c r="CP58" s="201">
        <v>2.2917459999999998</v>
      </c>
      <c r="CQ58" s="201">
        <v>91.905073999999999</v>
      </c>
      <c r="CR58" s="201">
        <v>15.158993000000001</v>
      </c>
      <c r="CS58" s="201"/>
      <c r="CT58" s="201"/>
      <c r="CU58" s="201">
        <v>0.61985199999999996</v>
      </c>
      <c r="CV58" s="201">
        <v>1.681E-3</v>
      </c>
      <c r="CW58" s="201">
        <v>4.2400000000000001E-4</v>
      </c>
      <c r="CX58" s="201">
        <v>6.0000000000000002E-6</v>
      </c>
      <c r="CY58" s="201">
        <v>0.62027600000000005</v>
      </c>
      <c r="CZ58" s="201">
        <v>1.6869999999999999E-3</v>
      </c>
      <c r="DA58" s="201">
        <v>3.3527239999999998</v>
      </c>
      <c r="DB58" s="201">
        <v>1.504219</v>
      </c>
      <c r="DC58" s="201">
        <v>0.61764200000000002</v>
      </c>
      <c r="DD58" s="201">
        <v>1.5757E-2</v>
      </c>
      <c r="DE58" s="201">
        <v>4.0113999999999997E-2</v>
      </c>
      <c r="DF58" s="201">
        <v>1.7459999999999999E-3</v>
      </c>
      <c r="DG58" s="201">
        <v>4.0104800000000003</v>
      </c>
      <c r="DH58" s="201">
        <v>1.521722</v>
      </c>
      <c r="DI58" s="201"/>
      <c r="DJ58" s="201"/>
      <c r="DK58" s="201">
        <v>175.95645300000001</v>
      </c>
      <c r="DL58" s="201">
        <v>74.739935000000003</v>
      </c>
      <c r="DM58" s="201">
        <v>7.0676949999999996</v>
      </c>
      <c r="DN58" s="201">
        <v>0.52054299999999998</v>
      </c>
      <c r="DO58" s="201">
        <v>183.024148</v>
      </c>
      <c r="DP58" s="201">
        <v>75.260478000000006</v>
      </c>
      <c r="DQ58" s="201">
        <v>7.3619999999999996E-3</v>
      </c>
      <c r="DR58" s="201">
        <v>2.0000000000000002E-5</v>
      </c>
      <c r="DS58" s="201">
        <v>1.0839E-2</v>
      </c>
      <c r="DT58" s="201">
        <v>5.0000000000000004E-6</v>
      </c>
      <c r="DU58" s="201">
        <v>9.587E-3</v>
      </c>
      <c r="DV58" s="201">
        <v>3.4999999999999997E-5</v>
      </c>
      <c r="DW58" s="201">
        <v>6.319E-3</v>
      </c>
      <c r="DX58" s="201">
        <v>1.5999999999999999E-5</v>
      </c>
      <c r="DY58" s="201">
        <v>3.7971999999999999E-2</v>
      </c>
      <c r="DZ58" s="201">
        <v>1.4899999999999999E-4</v>
      </c>
      <c r="EA58" s="201">
        <v>2.8801E-2</v>
      </c>
      <c r="EB58" s="201">
        <v>1.22E-4</v>
      </c>
      <c r="EC58" s="201">
        <v>1.145E-3</v>
      </c>
      <c r="ED58" s="201">
        <v>3.0000000000000001E-6</v>
      </c>
      <c r="EE58" s="201">
        <v>0.21026500000000001</v>
      </c>
      <c r="EF58" s="201">
        <v>1.376E-2</v>
      </c>
      <c r="EG58" s="201">
        <v>3.8675000000000001E-2</v>
      </c>
      <c r="EH58" s="201">
        <v>1.08E-4</v>
      </c>
      <c r="EI58" s="201">
        <v>8.4869999999999998E-3</v>
      </c>
      <c r="EJ58" s="201">
        <v>6.7000000000000002E-5</v>
      </c>
      <c r="EK58" s="201">
        <v>6.8719999999999996E-3</v>
      </c>
      <c r="EL58" s="201">
        <v>3.4E-5</v>
      </c>
      <c r="EM58" s="201">
        <v>0.72654099999999999</v>
      </c>
      <c r="EN58" s="201">
        <v>3.9560000000000003E-3</v>
      </c>
      <c r="EO58" s="201">
        <v>13.627729</v>
      </c>
      <c r="EP58" s="201">
        <v>0.37878000000000001</v>
      </c>
      <c r="EQ58" s="201">
        <v>4.2569109999999997</v>
      </c>
      <c r="ER58" s="201">
        <v>0.13795299999999999</v>
      </c>
      <c r="ES58" s="201">
        <v>18.977505000000001</v>
      </c>
      <c r="ET58" s="201">
        <v>0.53500800000000004</v>
      </c>
      <c r="EU58" s="201">
        <v>2.0353330000000001</v>
      </c>
      <c r="EV58" s="201">
        <v>4.6480000000000002E-3</v>
      </c>
      <c r="EW58" s="201">
        <v>1.7855479999999999</v>
      </c>
      <c r="EX58" s="201">
        <v>5.6776E-2</v>
      </c>
      <c r="EY58" s="201">
        <v>1.732E-3</v>
      </c>
      <c r="EZ58" s="201">
        <v>8.4999999999999995E-4</v>
      </c>
      <c r="FA58" s="201">
        <v>2.4965999999999999E-2</v>
      </c>
      <c r="FB58" s="201">
        <v>1.8799999999999999E-4</v>
      </c>
      <c r="FC58" s="201">
        <v>3.8475790000000001</v>
      </c>
      <c r="FD58" s="201">
        <v>6.2461999999999997E-2</v>
      </c>
      <c r="FE58" s="201">
        <v>1.1341479999999999</v>
      </c>
      <c r="FF58" s="201">
        <v>3.1141420000000002</v>
      </c>
      <c r="FG58" s="201">
        <v>0.69546399999999997</v>
      </c>
      <c r="FH58" s="201">
        <v>3.5666000000000003E-2</v>
      </c>
      <c r="FI58" s="201">
        <v>102.830433</v>
      </c>
      <c r="FJ58" s="201">
        <v>19.621058000000001</v>
      </c>
      <c r="FK58" s="201">
        <v>104.660045</v>
      </c>
      <c r="FL58" s="201">
        <v>22.770866000000002</v>
      </c>
      <c r="FM58" s="201">
        <v>13.3949</v>
      </c>
      <c r="FN58" s="201">
        <v>9.4700000000000003E-4</v>
      </c>
      <c r="FO58" s="201">
        <v>13.3949</v>
      </c>
      <c r="FP58" s="201">
        <v>9.4700000000000003E-4</v>
      </c>
      <c r="FQ58" s="201">
        <v>35.234155000000001</v>
      </c>
      <c r="FR58" s="201">
        <v>10.163504</v>
      </c>
      <c r="FS58" s="201">
        <v>112.452934</v>
      </c>
      <c r="FT58" s="201">
        <v>21.795157</v>
      </c>
      <c r="FU58" s="201">
        <v>7.0520000000000001E-3</v>
      </c>
      <c r="FV58" s="201">
        <v>2.5699999999999998E-3</v>
      </c>
      <c r="FW58" s="201"/>
      <c r="FX58" s="201"/>
      <c r="FY58" s="201">
        <v>10.314247999999999</v>
      </c>
      <c r="FZ58" s="201">
        <v>1.0347999999999999</v>
      </c>
      <c r="GA58" s="201">
        <v>8.1700000000000002E-4</v>
      </c>
      <c r="GB58" s="201">
        <v>6.0000000000000002E-5</v>
      </c>
      <c r="GC58" s="201">
        <v>2.9080000000000002E-2</v>
      </c>
      <c r="GD58" s="201">
        <v>2.1480000000000002E-3</v>
      </c>
      <c r="GE58" s="201">
        <v>5.1250000000000002E-3</v>
      </c>
      <c r="GF58" s="201">
        <v>3.8999999999999999E-5</v>
      </c>
      <c r="GG58" s="201">
        <v>4.4169999999999999E-3</v>
      </c>
      <c r="GH58" s="201">
        <v>2.31E-4</v>
      </c>
      <c r="GI58" s="201">
        <v>0.34878900000000002</v>
      </c>
      <c r="GJ58" s="201">
        <v>1.2995E-2</v>
      </c>
      <c r="GK58" s="201">
        <v>0.16652</v>
      </c>
      <c r="GL58" s="201">
        <v>1.1842E-2</v>
      </c>
      <c r="GM58" s="201">
        <v>158.56313700000001</v>
      </c>
      <c r="GN58" s="201">
        <v>33.023345999999997</v>
      </c>
      <c r="GO58" s="201">
        <v>9.2418139999999998</v>
      </c>
      <c r="GP58" s="201">
        <v>0.88384099999999999</v>
      </c>
      <c r="GQ58" s="201">
        <v>2.3890989999999999</v>
      </c>
      <c r="GR58" s="201">
        <v>3.0685E-2</v>
      </c>
      <c r="GS58" s="201">
        <v>11.630913</v>
      </c>
      <c r="GT58" s="201">
        <v>0.91452599999999995</v>
      </c>
      <c r="GU58" s="201">
        <v>7.9544000000000004E-2</v>
      </c>
      <c r="GV58" s="201">
        <v>8.6999999999999994E-3</v>
      </c>
      <c r="GW58" s="201">
        <v>2.8407040000000001</v>
      </c>
      <c r="GX58" s="201">
        <v>0.92697799999999997</v>
      </c>
      <c r="GY58" s="201">
        <v>0.178451</v>
      </c>
      <c r="GZ58" s="201">
        <v>1.12E-4</v>
      </c>
      <c r="HA58" s="201">
        <v>4.9334000000000003E-2</v>
      </c>
      <c r="HB58" s="201">
        <v>4.1999999999999997E-3</v>
      </c>
      <c r="HC58" s="201">
        <v>3.1480329999999999</v>
      </c>
      <c r="HD58" s="201">
        <v>0.93998999999999999</v>
      </c>
      <c r="HE58" s="201">
        <v>2.561963</v>
      </c>
      <c r="HF58" s="201">
        <v>4.8409999999999998E-3</v>
      </c>
      <c r="HG58" s="201">
        <v>0.10652</v>
      </c>
      <c r="HH58" s="201">
        <v>1.95E-4</v>
      </c>
      <c r="HI58" s="201">
        <v>3.3937000000000002E-2</v>
      </c>
      <c r="HJ58" s="201">
        <v>3.3599999999999998E-4</v>
      </c>
      <c r="HK58" s="201">
        <v>2.70242</v>
      </c>
      <c r="HL58" s="201">
        <v>5.372E-3</v>
      </c>
      <c r="HM58" s="201">
        <v>2.6979E-2</v>
      </c>
      <c r="HN58" s="201">
        <v>5.1999999999999995E-4</v>
      </c>
      <c r="HO58" s="201">
        <v>2.6979E-2</v>
      </c>
      <c r="HP58" s="201">
        <v>5.1999999999999995E-4</v>
      </c>
      <c r="HQ58" s="201">
        <v>84.121527</v>
      </c>
      <c r="HR58" s="201">
        <v>19.154305999999998</v>
      </c>
      <c r="HS58" s="201">
        <v>1.0491440000000001</v>
      </c>
      <c r="HT58" s="201">
        <v>7.6943999999999999E-2</v>
      </c>
      <c r="HU58" s="201">
        <v>11.615900999999999</v>
      </c>
      <c r="HV58" s="201">
        <v>4.3285999999999998E-2</v>
      </c>
      <c r="HW58" s="201">
        <v>96.786572000000007</v>
      </c>
      <c r="HX58" s="201">
        <v>19.274536000000001</v>
      </c>
      <c r="HY58" s="201">
        <v>220.23557</v>
      </c>
      <c r="HZ58" s="201">
        <v>3.418E-3</v>
      </c>
      <c r="IA58" s="201">
        <v>95.452663000000001</v>
      </c>
      <c r="IB58" s="201">
        <v>1.3364849999999999</v>
      </c>
      <c r="IC58" s="201">
        <v>315.68823300000003</v>
      </c>
      <c r="ID58" s="201">
        <v>1.3399030000000001</v>
      </c>
      <c r="IE58" s="201">
        <v>2079.706275</v>
      </c>
      <c r="IF58" s="201">
        <v>590.74847899999997</v>
      </c>
    </row>
    <row r="59" spans="1:240" ht="17.399999999999999" customHeight="1" x14ac:dyDescent="0.25">
      <c r="A59" s="196" t="s">
        <v>92</v>
      </c>
      <c r="B59" s="197" t="s">
        <v>1357</v>
      </c>
      <c r="C59" s="198">
        <v>3.2433999999999998E-2</v>
      </c>
      <c r="D59" s="198">
        <v>1.771E-3</v>
      </c>
      <c r="E59" s="198"/>
      <c r="F59" s="198"/>
      <c r="G59" s="198"/>
      <c r="H59" s="198"/>
      <c r="I59" s="198">
        <v>79.119906</v>
      </c>
      <c r="J59" s="198">
        <v>5.5213010000000002</v>
      </c>
      <c r="K59" s="198">
        <v>7.5290000000000001E-3</v>
      </c>
      <c r="L59" s="198">
        <v>1.34E-4</v>
      </c>
      <c r="M59" s="198">
        <v>79.159869</v>
      </c>
      <c r="N59" s="198">
        <v>5.5232060000000001</v>
      </c>
      <c r="O59" s="198">
        <v>8.4150000000000006E-3</v>
      </c>
      <c r="P59" s="198">
        <v>1.8699999999999999E-4</v>
      </c>
      <c r="Q59" s="198">
        <v>5.1663730000000001</v>
      </c>
      <c r="R59" s="198">
        <v>0.92324600000000001</v>
      </c>
      <c r="S59" s="198">
        <v>1.3892249999999999</v>
      </c>
      <c r="T59" s="198">
        <v>0.30737300000000001</v>
      </c>
      <c r="U59" s="198">
        <v>2.4860440000000001</v>
      </c>
      <c r="V59" s="198">
        <v>6.6143999999999994E-2</v>
      </c>
      <c r="W59" s="198">
        <v>69.023618999999997</v>
      </c>
      <c r="X59" s="198">
        <v>78.979330000000004</v>
      </c>
      <c r="Y59" s="198">
        <v>9.9120000000000007E-3</v>
      </c>
      <c r="Z59" s="198">
        <v>8.0000000000000004E-4</v>
      </c>
      <c r="AA59" s="198">
        <v>5.6467000000000003E-2</v>
      </c>
      <c r="AB59" s="198">
        <v>1.3439999999999999E-3</v>
      </c>
      <c r="AC59" s="198"/>
      <c r="AD59" s="198"/>
      <c r="AE59" s="198"/>
      <c r="AF59" s="198"/>
      <c r="AG59" s="198">
        <v>78.140055000000004</v>
      </c>
      <c r="AH59" s="198">
        <v>80.278424000000001</v>
      </c>
      <c r="AI59" s="198">
        <v>4.1365610000000004</v>
      </c>
      <c r="AJ59" s="198">
        <v>0.92626799999999998</v>
      </c>
      <c r="AK59" s="198">
        <v>4.1365610000000004</v>
      </c>
      <c r="AL59" s="198">
        <v>0.92626799999999998</v>
      </c>
      <c r="AM59" s="198"/>
      <c r="AN59" s="198"/>
      <c r="AO59" s="198">
        <v>1.61507</v>
      </c>
      <c r="AP59" s="198">
        <v>3.6209999999999999E-2</v>
      </c>
      <c r="AQ59" s="198">
        <v>0.33557999999999999</v>
      </c>
      <c r="AR59" s="198">
        <v>2.4014000000000001E-2</v>
      </c>
      <c r="AS59" s="198">
        <v>0.40870899999999999</v>
      </c>
      <c r="AT59" s="198">
        <v>3.3653000000000002E-2</v>
      </c>
      <c r="AU59" s="198">
        <v>0.160665</v>
      </c>
      <c r="AV59" s="198">
        <v>3.2190000000000003E-2</v>
      </c>
      <c r="AW59" s="198">
        <v>32.697293999999999</v>
      </c>
      <c r="AX59" s="198">
        <v>1.264132</v>
      </c>
      <c r="AY59" s="198">
        <v>3.3596499999999998</v>
      </c>
      <c r="AZ59" s="198">
        <v>0.17920800000000001</v>
      </c>
      <c r="BA59" s="198">
        <v>5.2893739999999996</v>
      </c>
      <c r="BB59" s="198">
        <v>0.272866</v>
      </c>
      <c r="BC59" s="198">
        <v>5.8082000000000002E-2</v>
      </c>
      <c r="BD59" s="198">
        <v>3.6120000000000002E-3</v>
      </c>
      <c r="BE59" s="198">
        <v>43.924424000000002</v>
      </c>
      <c r="BF59" s="198">
        <v>1.845885</v>
      </c>
      <c r="BG59" s="198"/>
      <c r="BH59" s="198"/>
      <c r="BI59" s="198"/>
      <c r="BJ59" s="198"/>
      <c r="BK59" s="198">
        <v>0.74030799999999997</v>
      </c>
      <c r="BL59" s="198">
        <v>1.7160000000000001E-3</v>
      </c>
      <c r="BM59" s="198">
        <v>0.74030799999999997</v>
      </c>
      <c r="BN59" s="198">
        <v>1.7160000000000001E-3</v>
      </c>
      <c r="BO59" s="198">
        <v>20.634746</v>
      </c>
      <c r="BP59" s="198">
        <v>2.405694</v>
      </c>
      <c r="BQ59" s="198">
        <v>3.5363690000000001</v>
      </c>
      <c r="BR59" s="198">
        <v>2.2360000000000001E-3</v>
      </c>
      <c r="BS59" s="198">
        <v>91.390963999999997</v>
      </c>
      <c r="BT59" s="198">
        <v>0.30255300000000002</v>
      </c>
      <c r="BU59" s="198"/>
      <c r="BV59" s="198"/>
      <c r="BW59" s="198">
        <v>3.5045220000000001</v>
      </c>
      <c r="BX59" s="198">
        <v>7.7886999999999998E-2</v>
      </c>
      <c r="BY59" s="198">
        <v>4.4233760000000002</v>
      </c>
      <c r="BZ59" s="198">
        <v>9.8502999999999993E-2</v>
      </c>
      <c r="CA59" s="198">
        <v>0.74052799999999996</v>
      </c>
      <c r="CB59" s="198">
        <v>0.105059</v>
      </c>
      <c r="CC59" s="198">
        <v>1.437451</v>
      </c>
      <c r="CD59" s="198">
        <v>4.7431000000000001E-2</v>
      </c>
      <c r="CE59" s="198">
        <v>2.0010000000000002E-3</v>
      </c>
      <c r="CF59" s="198">
        <v>2.5999999999999998E-5</v>
      </c>
      <c r="CG59" s="198"/>
      <c r="CH59" s="198"/>
      <c r="CI59" s="198">
        <v>5.3086890000000002</v>
      </c>
      <c r="CJ59" s="198">
        <v>6.0858000000000002E-2</v>
      </c>
      <c r="CK59" s="198">
        <v>130.978646</v>
      </c>
      <c r="CL59" s="198">
        <v>3.100247</v>
      </c>
      <c r="CM59" s="198">
        <v>11.371251000000001</v>
      </c>
      <c r="CN59" s="198">
        <v>0.41951300000000002</v>
      </c>
      <c r="CO59" s="198">
        <v>55.148246999999998</v>
      </c>
      <c r="CP59" s="198">
        <v>0.83869400000000005</v>
      </c>
      <c r="CQ59" s="198">
        <v>66.519497999999999</v>
      </c>
      <c r="CR59" s="198">
        <v>1.2582070000000001</v>
      </c>
      <c r="CS59" s="198">
        <v>2.8699999999999998E-4</v>
      </c>
      <c r="CT59" s="198">
        <v>6.9999999999999999E-6</v>
      </c>
      <c r="CU59" s="198">
        <v>1.124479</v>
      </c>
      <c r="CV59" s="198">
        <v>4.5760000000000002E-3</v>
      </c>
      <c r="CW59" s="198"/>
      <c r="CX59" s="198"/>
      <c r="CY59" s="198">
        <v>1.1247659999999999</v>
      </c>
      <c r="CZ59" s="198">
        <v>4.5830000000000003E-3</v>
      </c>
      <c r="DA59" s="198">
        <v>2.7134140000000002</v>
      </c>
      <c r="DB59" s="198">
        <v>0.482929</v>
      </c>
      <c r="DC59" s="198">
        <v>0.27257199999999998</v>
      </c>
      <c r="DD59" s="198">
        <v>1.5E-3</v>
      </c>
      <c r="DE59" s="198"/>
      <c r="DF59" s="198"/>
      <c r="DG59" s="198">
        <v>2.985986</v>
      </c>
      <c r="DH59" s="198">
        <v>0.484429</v>
      </c>
      <c r="DI59" s="198"/>
      <c r="DJ59" s="198"/>
      <c r="DK59" s="198">
        <v>23.017015000000001</v>
      </c>
      <c r="DL59" s="198">
        <v>15.755056</v>
      </c>
      <c r="DM59" s="198">
        <v>8.1572000000000006E-2</v>
      </c>
      <c r="DN59" s="198">
        <v>9.2800000000000001E-4</v>
      </c>
      <c r="DO59" s="198">
        <v>23.098586999999998</v>
      </c>
      <c r="DP59" s="198">
        <v>15.755984</v>
      </c>
      <c r="DQ59" s="198"/>
      <c r="DR59" s="198"/>
      <c r="DS59" s="198"/>
      <c r="DT59" s="198"/>
      <c r="DU59" s="198">
        <v>6.0780000000000001E-3</v>
      </c>
      <c r="DV59" s="198">
        <v>6.0999999999999999E-5</v>
      </c>
      <c r="DW59" s="198"/>
      <c r="DX59" s="198"/>
      <c r="DY59" s="198"/>
      <c r="DZ59" s="198"/>
      <c r="EA59" s="198"/>
      <c r="EB59" s="198"/>
      <c r="EC59" s="198">
        <v>3.77E-4</v>
      </c>
      <c r="ED59" s="198">
        <v>2.5000000000000001E-5</v>
      </c>
      <c r="EE59" s="198">
        <v>7.7949999999999998E-3</v>
      </c>
      <c r="EF59" s="198">
        <v>1.1E-4</v>
      </c>
      <c r="EG59" s="198">
        <v>1.8100000000000001E-4</v>
      </c>
      <c r="EH59" s="198">
        <v>1.1E-5</v>
      </c>
      <c r="EI59" s="198">
        <v>0.323967</v>
      </c>
      <c r="EJ59" s="198">
        <v>1.75E-3</v>
      </c>
      <c r="EK59" s="198"/>
      <c r="EL59" s="198"/>
      <c r="EM59" s="198">
        <v>0.64602700000000002</v>
      </c>
      <c r="EN59" s="198">
        <v>8.9300000000000002E-4</v>
      </c>
      <c r="EO59" s="198">
        <v>2.0136159999999999</v>
      </c>
      <c r="EP59" s="198">
        <v>1.3450000000000001E-3</v>
      </c>
      <c r="EQ59" s="198">
        <v>0.23722399999999999</v>
      </c>
      <c r="ER59" s="198">
        <v>1.0200000000000001E-3</v>
      </c>
      <c r="ES59" s="198">
        <v>3.2352650000000001</v>
      </c>
      <c r="ET59" s="198">
        <v>5.215E-3</v>
      </c>
      <c r="EU59" s="198">
        <v>0.877336</v>
      </c>
      <c r="EV59" s="198">
        <v>5.3790000000000001E-3</v>
      </c>
      <c r="EW59" s="198">
        <v>2.2522E-2</v>
      </c>
      <c r="EX59" s="198">
        <v>5.5999999999999999E-5</v>
      </c>
      <c r="EY59" s="198"/>
      <c r="EZ59" s="198"/>
      <c r="FA59" s="198">
        <v>1.077E-3</v>
      </c>
      <c r="FB59" s="198">
        <v>9.9999999999999995E-7</v>
      </c>
      <c r="FC59" s="198">
        <v>0.90093500000000004</v>
      </c>
      <c r="FD59" s="198">
        <v>5.4359999999999999E-3</v>
      </c>
      <c r="FE59" s="198">
        <v>3.9053450000000001</v>
      </c>
      <c r="FF59" s="198">
        <v>6.5667000000000003E-2</v>
      </c>
      <c r="FG59" s="198">
        <v>2.2613509999999999</v>
      </c>
      <c r="FH59" s="198">
        <v>9.2692999999999998E-2</v>
      </c>
      <c r="FI59" s="198">
        <v>4.6676770000000003</v>
      </c>
      <c r="FJ59" s="198">
        <v>0.17122200000000001</v>
      </c>
      <c r="FK59" s="198">
        <v>10.834372999999999</v>
      </c>
      <c r="FL59" s="198">
        <v>0.32958199999999999</v>
      </c>
      <c r="FM59" s="198">
        <v>2.2148999999999999E-2</v>
      </c>
      <c r="FN59" s="198">
        <v>4.84E-4</v>
      </c>
      <c r="FO59" s="198">
        <v>2.2148999999999999E-2</v>
      </c>
      <c r="FP59" s="198">
        <v>4.84E-4</v>
      </c>
      <c r="FQ59" s="198">
        <v>4.463673</v>
      </c>
      <c r="FR59" s="198">
        <v>0.426006</v>
      </c>
      <c r="FS59" s="198">
        <v>9.5792230000000007</v>
      </c>
      <c r="FT59" s="198">
        <v>0.33998299999999998</v>
      </c>
      <c r="FU59" s="198">
        <v>1.2336510000000001</v>
      </c>
      <c r="FV59" s="198">
        <v>2.3158000000000002E-2</v>
      </c>
      <c r="FW59" s="198">
        <v>4.0714E-2</v>
      </c>
      <c r="FX59" s="198">
        <v>2.9100000000000003E-4</v>
      </c>
      <c r="FY59" s="198">
        <v>7.3818140000000003</v>
      </c>
      <c r="FZ59" s="198">
        <v>0.91487700000000005</v>
      </c>
      <c r="GA59" s="198"/>
      <c r="GB59" s="198"/>
      <c r="GC59" s="198">
        <v>8.7399999999999999E-4</v>
      </c>
      <c r="GD59" s="198">
        <v>5.3999999999999998E-5</v>
      </c>
      <c r="GE59" s="198">
        <v>0.34399400000000002</v>
      </c>
      <c r="GF59" s="198">
        <v>2.0500000000000002E-3</v>
      </c>
      <c r="GG59" s="198">
        <v>2.6679999999999998E-3</v>
      </c>
      <c r="GH59" s="198">
        <v>1.5200000000000001E-4</v>
      </c>
      <c r="GI59" s="198">
        <v>4.8021839999999996</v>
      </c>
      <c r="GJ59" s="198">
        <v>6.7253999999999994E-2</v>
      </c>
      <c r="GK59" s="198">
        <v>2.008937</v>
      </c>
      <c r="GL59" s="198">
        <v>3.1935999999999999E-2</v>
      </c>
      <c r="GM59" s="198">
        <v>29.857731999999999</v>
      </c>
      <c r="GN59" s="198">
        <v>1.8057609999999999</v>
      </c>
      <c r="GO59" s="198">
        <v>763.04347399999995</v>
      </c>
      <c r="GP59" s="198">
        <v>3.0250159999999999</v>
      </c>
      <c r="GQ59" s="198">
        <v>420.38088699999997</v>
      </c>
      <c r="GR59" s="198">
        <v>3.92746</v>
      </c>
      <c r="GS59" s="198">
        <v>1183.4243610000001</v>
      </c>
      <c r="GT59" s="198">
        <v>6.9524759999999999</v>
      </c>
      <c r="GU59" s="198">
        <v>6.7262919999999999</v>
      </c>
      <c r="GV59" s="198">
        <v>4.9843999999999999E-2</v>
      </c>
      <c r="GW59" s="198">
        <v>173.12775600000001</v>
      </c>
      <c r="GX59" s="198">
        <v>2.6666500000000002</v>
      </c>
      <c r="GY59" s="198">
        <v>9.3019999999999995E-3</v>
      </c>
      <c r="GZ59" s="198">
        <v>6.9999999999999999E-6</v>
      </c>
      <c r="HA59" s="198">
        <v>2.0381E-2</v>
      </c>
      <c r="HB59" s="198">
        <v>2.5999999999999998E-4</v>
      </c>
      <c r="HC59" s="198">
        <v>179.88373100000001</v>
      </c>
      <c r="HD59" s="198">
        <v>2.716761</v>
      </c>
      <c r="HE59" s="198">
        <v>64.628427000000002</v>
      </c>
      <c r="HF59" s="198">
        <v>0.43046200000000001</v>
      </c>
      <c r="HG59" s="198">
        <v>1.6823000000000001E-2</v>
      </c>
      <c r="HH59" s="198">
        <v>8.9099999999999997E-4</v>
      </c>
      <c r="HI59" s="198"/>
      <c r="HJ59" s="198"/>
      <c r="HK59" s="198">
        <v>64.645250000000004</v>
      </c>
      <c r="HL59" s="198">
        <v>0.43135299999999999</v>
      </c>
      <c r="HM59" s="198">
        <v>2.5974000000000001E-2</v>
      </c>
      <c r="HN59" s="198">
        <v>2.6200000000000003E-4</v>
      </c>
      <c r="HO59" s="198">
        <v>2.5974000000000001E-2</v>
      </c>
      <c r="HP59" s="198">
        <v>2.6200000000000003E-4</v>
      </c>
      <c r="HQ59" s="198">
        <v>6.7724960000000003</v>
      </c>
      <c r="HR59" s="198">
        <v>0.113286</v>
      </c>
      <c r="HS59" s="198">
        <v>30.541440999999999</v>
      </c>
      <c r="HT59" s="198">
        <v>0.51197000000000004</v>
      </c>
      <c r="HU59" s="198">
        <v>3.3673920000000002</v>
      </c>
      <c r="HV59" s="198">
        <v>4.0536999999999997E-2</v>
      </c>
      <c r="HW59" s="198">
        <v>40.681328999999998</v>
      </c>
      <c r="HX59" s="198">
        <v>0.66579299999999997</v>
      </c>
      <c r="HY59" s="198">
        <v>2.4643000000000002E-2</v>
      </c>
      <c r="HZ59" s="198">
        <v>7.2999999999999999E-5</v>
      </c>
      <c r="IA59" s="198">
        <v>1.7885000000000002E-2</v>
      </c>
      <c r="IB59" s="198">
        <v>5.3799999999999996E-4</v>
      </c>
      <c r="IC59" s="198">
        <v>4.2528000000000003E-2</v>
      </c>
      <c r="ID59" s="198">
        <v>6.11E-4</v>
      </c>
      <c r="IE59" s="198">
        <v>1944.3623270000001</v>
      </c>
      <c r="IF59" s="198">
        <v>122.09268299999999</v>
      </c>
    </row>
    <row r="60" spans="1:240" ht="17.399999999999999" customHeight="1" x14ac:dyDescent="0.25">
      <c r="A60" s="199" t="s">
        <v>166</v>
      </c>
      <c r="B60" s="200" t="s">
        <v>1402</v>
      </c>
      <c r="C60" s="201">
        <v>5.2895999999999999E-2</v>
      </c>
      <c r="D60" s="201">
        <v>5.3799999999999996E-4</v>
      </c>
      <c r="E60" s="201">
        <v>578.263912</v>
      </c>
      <c r="F60" s="201">
        <v>58.262528000000003</v>
      </c>
      <c r="G60" s="201"/>
      <c r="H60" s="201"/>
      <c r="I60" s="201">
        <v>11.907505</v>
      </c>
      <c r="J60" s="201">
        <v>1.256616</v>
      </c>
      <c r="K60" s="201"/>
      <c r="L60" s="201"/>
      <c r="M60" s="201">
        <v>590.22431300000005</v>
      </c>
      <c r="N60" s="201">
        <v>59.519682000000003</v>
      </c>
      <c r="O60" s="201">
        <v>1.35E-4</v>
      </c>
      <c r="P60" s="201">
        <v>1.5E-5</v>
      </c>
      <c r="Q60" s="201">
        <v>3.2678310000000002</v>
      </c>
      <c r="R60" s="201">
        <v>1.501487</v>
      </c>
      <c r="S60" s="201">
        <v>32.832050000000002</v>
      </c>
      <c r="T60" s="201">
        <v>10.184478</v>
      </c>
      <c r="U60" s="201"/>
      <c r="V60" s="201"/>
      <c r="W60" s="201">
        <v>306.78320200000002</v>
      </c>
      <c r="X60" s="201">
        <v>337.99597399999999</v>
      </c>
      <c r="Y60" s="201">
        <v>1.271914</v>
      </c>
      <c r="Z60" s="201">
        <v>0.80911100000000002</v>
      </c>
      <c r="AA60" s="201">
        <v>4.572724</v>
      </c>
      <c r="AB60" s="201">
        <v>2.543234</v>
      </c>
      <c r="AC60" s="201"/>
      <c r="AD60" s="201"/>
      <c r="AE60" s="201"/>
      <c r="AF60" s="201"/>
      <c r="AG60" s="201">
        <v>348.72785599999997</v>
      </c>
      <c r="AH60" s="201">
        <v>353.03429899999998</v>
      </c>
      <c r="AI60" s="201">
        <v>426.03080399999999</v>
      </c>
      <c r="AJ60" s="201">
        <v>106.45752299999999</v>
      </c>
      <c r="AK60" s="201">
        <v>426.03080399999999</v>
      </c>
      <c r="AL60" s="201">
        <v>106.45752299999999</v>
      </c>
      <c r="AM60" s="201">
        <v>17.397651</v>
      </c>
      <c r="AN60" s="201">
        <v>1.5785910000000001</v>
      </c>
      <c r="AO60" s="201">
        <v>20.173651</v>
      </c>
      <c r="AP60" s="201">
        <v>2.5939909999999999</v>
      </c>
      <c r="AQ60" s="201">
        <v>5.8027829999999998</v>
      </c>
      <c r="AR60" s="201">
        <v>0.29978100000000002</v>
      </c>
      <c r="AS60" s="201">
        <v>20.868682</v>
      </c>
      <c r="AT60" s="201">
        <v>1.4329609999999999</v>
      </c>
      <c r="AU60" s="201">
        <v>4.1905999999999999E-2</v>
      </c>
      <c r="AV60" s="201">
        <v>1.769E-3</v>
      </c>
      <c r="AW60" s="201">
        <v>0.484155</v>
      </c>
      <c r="AX60" s="201">
        <v>3.4930999999999997E-2</v>
      </c>
      <c r="AY60" s="201"/>
      <c r="AZ60" s="201"/>
      <c r="BA60" s="201">
        <v>0.78787600000000002</v>
      </c>
      <c r="BB60" s="201">
        <v>0.37873299999999999</v>
      </c>
      <c r="BC60" s="201">
        <v>311.20022</v>
      </c>
      <c r="BD60" s="201">
        <v>4.2045890000000004</v>
      </c>
      <c r="BE60" s="201">
        <v>376.75692400000003</v>
      </c>
      <c r="BF60" s="201">
        <v>10.525346000000001</v>
      </c>
      <c r="BG60" s="201"/>
      <c r="BH60" s="201"/>
      <c r="BI60" s="201">
        <v>5.6249999999999998E-3</v>
      </c>
      <c r="BJ60" s="201">
        <v>1.76E-4</v>
      </c>
      <c r="BK60" s="201">
        <v>1.6601000000000001E-2</v>
      </c>
      <c r="BL60" s="201">
        <v>1.0009999999999999E-3</v>
      </c>
      <c r="BM60" s="201">
        <v>2.2225999999999999E-2</v>
      </c>
      <c r="BN60" s="201">
        <v>1.1770000000000001E-3</v>
      </c>
      <c r="BO60" s="201">
        <v>0.32050499999999998</v>
      </c>
      <c r="BP60" s="201">
        <v>2.8799999999999999E-2</v>
      </c>
      <c r="BQ60" s="201">
        <v>0.218773</v>
      </c>
      <c r="BR60" s="201">
        <v>6.6039999999999996E-3</v>
      </c>
      <c r="BS60" s="201">
        <v>9.5773679999999999</v>
      </c>
      <c r="BT60" s="201">
        <v>1.1906999999999999E-2</v>
      </c>
      <c r="BU60" s="201"/>
      <c r="BV60" s="201"/>
      <c r="BW60" s="201">
        <v>1.166E-2</v>
      </c>
      <c r="BX60" s="201">
        <v>2.72E-4</v>
      </c>
      <c r="BY60" s="201">
        <v>0.25165799999999999</v>
      </c>
      <c r="BZ60" s="201">
        <v>6.6990000000000001E-3</v>
      </c>
      <c r="CA60" s="201">
        <v>1.8185E-2</v>
      </c>
      <c r="CB60" s="201">
        <v>1.0020000000000001E-3</v>
      </c>
      <c r="CC60" s="201">
        <v>1.281515</v>
      </c>
      <c r="CD60" s="201">
        <v>0.21096200000000001</v>
      </c>
      <c r="CE60" s="201"/>
      <c r="CF60" s="201"/>
      <c r="CG60" s="201"/>
      <c r="CH60" s="201"/>
      <c r="CI60" s="201">
        <v>2.5317409999999998</v>
      </c>
      <c r="CJ60" s="201">
        <v>0.50726700000000002</v>
      </c>
      <c r="CK60" s="201">
        <v>14.211404999999999</v>
      </c>
      <c r="CL60" s="201">
        <v>0.77351300000000001</v>
      </c>
      <c r="CM60" s="201">
        <v>0.67917899999999998</v>
      </c>
      <c r="CN60" s="201">
        <v>3.4307999999999998E-2</v>
      </c>
      <c r="CO60" s="201">
        <v>4.3097000000000003E-2</v>
      </c>
      <c r="CP60" s="201">
        <v>1.47E-4</v>
      </c>
      <c r="CQ60" s="201">
        <v>0.72227600000000003</v>
      </c>
      <c r="CR60" s="201">
        <v>3.4455E-2</v>
      </c>
      <c r="CS60" s="201"/>
      <c r="CT60" s="201"/>
      <c r="CU60" s="201">
        <v>1.8828000000000001E-2</v>
      </c>
      <c r="CV60" s="201">
        <v>1.9000000000000001E-5</v>
      </c>
      <c r="CW60" s="201">
        <v>2.5500000000000002E-3</v>
      </c>
      <c r="CX60" s="201">
        <v>9.9999999999999995E-7</v>
      </c>
      <c r="CY60" s="201">
        <v>2.1378000000000001E-2</v>
      </c>
      <c r="CZ60" s="201">
        <v>2.0000000000000002E-5</v>
      </c>
      <c r="DA60" s="201">
        <v>3.0384890000000002</v>
      </c>
      <c r="DB60" s="201">
        <v>1.4920789999999999</v>
      </c>
      <c r="DC60" s="201"/>
      <c r="DD60" s="201"/>
      <c r="DE60" s="201">
        <v>1.4530000000000001E-3</v>
      </c>
      <c r="DF60" s="201">
        <v>5.0000000000000002E-5</v>
      </c>
      <c r="DG60" s="201">
        <v>3.0399419999999999</v>
      </c>
      <c r="DH60" s="201">
        <v>1.492129</v>
      </c>
      <c r="DI60" s="201"/>
      <c r="DJ60" s="201"/>
      <c r="DK60" s="201">
        <v>0.71089800000000003</v>
      </c>
      <c r="DL60" s="201">
        <v>1.7725999999999999E-2</v>
      </c>
      <c r="DM60" s="201">
        <v>1.8915999999999999E-2</v>
      </c>
      <c r="DN60" s="201">
        <v>2.7300000000000002E-4</v>
      </c>
      <c r="DO60" s="201">
        <v>0.72981399999999996</v>
      </c>
      <c r="DP60" s="201">
        <v>1.7999000000000001E-2</v>
      </c>
      <c r="DQ60" s="201"/>
      <c r="DR60" s="201"/>
      <c r="DS60" s="201"/>
      <c r="DT60" s="201"/>
      <c r="DU60" s="201">
        <v>6.143E-3</v>
      </c>
      <c r="DV60" s="201">
        <v>5.0000000000000004E-6</v>
      </c>
      <c r="DW60" s="201"/>
      <c r="DX60" s="201"/>
      <c r="DY60" s="201"/>
      <c r="DZ60" s="201"/>
      <c r="EA60" s="201"/>
      <c r="EB60" s="201"/>
      <c r="EC60" s="201"/>
      <c r="ED60" s="201"/>
      <c r="EE60" s="201">
        <v>4.8025999999999999E-2</v>
      </c>
      <c r="EF60" s="201">
        <v>3.0499999999999999E-4</v>
      </c>
      <c r="EG60" s="201">
        <v>5.4161000000000001E-2</v>
      </c>
      <c r="EH60" s="201">
        <v>1.0000000000000001E-5</v>
      </c>
      <c r="EI60" s="201"/>
      <c r="EJ60" s="201"/>
      <c r="EK60" s="201"/>
      <c r="EL60" s="201"/>
      <c r="EM60" s="201">
        <v>0.43487799999999999</v>
      </c>
      <c r="EN60" s="201">
        <v>4.95E-4</v>
      </c>
      <c r="EO60" s="201">
        <v>2.88402</v>
      </c>
      <c r="EP60" s="201">
        <v>3.6779999999999998E-3</v>
      </c>
      <c r="EQ60" s="201">
        <v>0.15678700000000001</v>
      </c>
      <c r="ER60" s="201">
        <v>2.826E-3</v>
      </c>
      <c r="ES60" s="201">
        <v>3.584015</v>
      </c>
      <c r="ET60" s="201">
        <v>7.319E-3</v>
      </c>
      <c r="EU60" s="201">
        <v>0.87091499999999999</v>
      </c>
      <c r="EV60" s="201">
        <v>2.8502E-2</v>
      </c>
      <c r="EW60" s="201">
        <v>4.4785999999999999E-2</v>
      </c>
      <c r="EX60" s="201">
        <v>1.15E-4</v>
      </c>
      <c r="EY60" s="201">
        <v>3.823E-3</v>
      </c>
      <c r="EZ60" s="201">
        <v>1.9999999999999999E-6</v>
      </c>
      <c r="FA60" s="201">
        <v>4.7400000000000003E-3</v>
      </c>
      <c r="FB60" s="201">
        <v>1.5999999999999999E-5</v>
      </c>
      <c r="FC60" s="201">
        <v>0.92426399999999997</v>
      </c>
      <c r="FD60" s="201">
        <v>2.8635000000000001E-2</v>
      </c>
      <c r="FE60" s="201">
        <v>0.738792</v>
      </c>
      <c r="FF60" s="201">
        <v>0.15471699999999999</v>
      </c>
      <c r="FG60" s="201">
        <v>1.4536E-2</v>
      </c>
      <c r="FH60" s="201">
        <v>1.2799999999999999E-4</v>
      </c>
      <c r="FI60" s="201">
        <v>4.4498000000000003E-2</v>
      </c>
      <c r="FJ60" s="201">
        <v>1.1923E-2</v>
      </c>
      <c r="FK60" s="201">
        <v>0.79782600000000004</v>
      </c>
      <c r="FL60" s="201">
        <v>0.166768</v>
      </c>
      <c r="FM60" s="201">
        <v>2.1900000000000001E-4</v>
      </c>
      <c r="FN60" s="201">
        <v>9.9999999999999995E-7</v>
      </c>
      <c r="FO60" s="201">
        <v>2.1900000000000001E-4</v>
      </c>
      <c r="FP60" s="201">
        <v>9.9999999999999995E-7</v>
      </c>
      <c r="FQ60" s="201">
        <v>2.8628070000000001</v>
      </c>
      <c r="FR60" s="201">
        <v>0.838835</v>
      </c>
      <c r="FS60" s="201">
        <v>41.724018999999998</v>
      </c>
      <c r="FT60" s="201">
        <v>8.4064669999999992</v>
      </c>
      <c r="FU60" s="201">
        <v>5.2824000000000003E-2</v>
      </c>
      <c r="FV60" s="201">
        <v>2.2800000000000001E-4</v>
      </c>
      <c r="FW60" s="201">
        <v>1.1429999999999999E-3</v>
      </c>
      <c r="FX60" s="201">
        <v>9.9999999999999995E-7</v>
      </c>
      <c r="FY60" s="201">
        <v>7.2329999999999998E-3</v>
      </c>
      <c r="FZ60" s="201">
        <v>3.8000000000000002E-5</v>
      </c>
      <c r="GA60" s="201"/>
      <c r="GB60" s="201"/>
      <c r="GC60" s="201"/>
      <c r="GD60" s="201"/>
      <c r="GE60" s="201"/>
      <c r="GF60" s="201"/>
      <c r="GG60" s="201">
        <v>5.3872999999999997E-2</v>
      </c>
      <c r="GH60" s="201">
        <v>1.0429000000000001E-2</v>
      </c>
      <c r="GI60" s="201">
        <v>0.163794</v>
      </c>
      <c r="GJ60" s="201">
        <v>3.6080000000000001E-3</v>
      </c>
      <c r="GK60" s="201">
        <v>2.6342829999999999</v>
      </c>
      <c r="GL60" s="201">
        <v>8.5915000000000005E-2</v>
      </c>
      <c r="GM60" s="201">
        <v>47.499975999999997</v>
      </c>
      <c r="GN60" s="201">
        <v>9.3455209999999997</v>
      </c>
      <c r="GO60" s="201">
        <v>19.943921</v>
      </c>
      <c r="GP60" s="201">
        <v>0.45529500000000001</v>
      </c>
      <c r="GQ60" s="201">
        <v>22.300108000000002</v>
      </c>
      <c r="GR60" s="201">
        <v>0.16173299999999999</v>
      </c>
      <c r="GS60" s="201">
        <v>42.244028999999998</v>
      </c>
      <c r="GT60" s="201">
        <v>0.61702800000000002</v>
      </c>
      <c r="GU60" s="201">
        <v>17.341747000000002</v>
      </c>
      <c r="GV60" s="201">
        <v>1.410614</v>
      </c>
      <c r="GW60" s="201">
        <v>0.25312499999999999</v>
      </c>
      <c r="GX60" s="201">
        <v>6.986E-3</v>
      </c>
      <c r="GY60" s="201">
        <v>8.5140089999999997</v>
      </c>
      <c r="GZ60" s="201">
        <v>2.0230000000000001E-3</v>
      </c>
      <c r="HA60" s="201"/>
      <c r="HB60" s="201"/>
      <c r="HC60" s="201">
        <v>26.108881</v>
      </c>
      <c r="HD60" s="201">
        <v>1.4196230000000001</v>
      </c>
      <c r="HE60" s="201">
        <v>1.4127160000000001</v>
      </c>
      <c r="HF60" s="201">
        <v>1.1999999999999999E-3</v>
      </c>
      <c r="HG60" s="201">
        <v>8.0000000000000002E-3</v>
      </c>
      <c r="HH60" s="201">
        <v>9.9999999999999995E-7</v>
      </c>
      <c r="HI60" s="201">
        <v>2.7699999999999999E-3</v>
      </c>
      <c r="HJ60" s="201">
        <v>5.0000000000000004E-6</v>
      </c>
      <c r="HK60" s="201">
        <v>1.423486</v>
      </c>
      <c r="HL60" s="201">
        <v>1.206E-3</v>
      </c>
      <c r="HM60" s="201">
        <v>0.241338</v>
      </c>
      <c r="HN60" s="201">
        <v>2.9999999999999997E-4</v>
      </c>
      <c r="HO60" s="201">
        <v>0.241338</v>
      </c>
      <c r="HP60" s="201">
        <v>2.9999999999999997E-4</v>
      </c>
      <c r="HQ60" s="201">
        <v>7.7776839999999998</v>
      </c>
      <c r="HR60" s="201">
        <v>0.31597599999999998</v>
      </c>
      <c r="HS60" s="201">
        <v>0.27386199999999999</v>
      </c>
      <c r="HT60" s="201">
        <v>2.1020000000000001E-3</v>
      </c>
      <c r="HU60" s="201">
        <v>5.5560000000000002E-3</v>
      </c>
      <c r="HV60" s="201">
        <v>4.8000000000000001E-5</v>
      </c>
      <c r="HW60" s="201">
        <v>8.0571020000000004</v>
      </c>
      <c r="HX60" s="201">
        <v>0.31812600000000002</v>
      </c>
      <c r="HY60" s="201">
        <v>1.6646000000000001E-2</v>
      </c>
      <c r="HZ60" s="201">
        <v>3.1999999999999999E-5</v>
      </c>
      <c r="IA60" s="201">
        <v>6.2069999999999998E-3</v>
      </c>
      <c r="IB60" s="201">
        <v>8.4199999999999998E-4</v>
      </c>
      <c r="IC60" s="201">
        <v>2.2852999999999998E-2</v>
      </c>
      <c r="ID60" s="201">
        <v>8.7399999999999999E-4</v>
      </c>
      <c r="IE60" s="201">
        <v>1891.3909269999999</v>
      </c>
      <c r="IF60" s="201">
        <v>543.76154399999996</v>
      </c>
    </row>
    <row r="61" spans="1:240" ht="17.399999999999999" customHeight="1" x14ac:dyDescent="0.25">
      <c r="A61" s="196" t="s">
        <v>99</v>
      </c>
      <c r="B61" s="197" t="s">
        <v>1435</v>
      </c>
      <c r="C61" s="198">
        <v>1.5779999999999999E-2</v>
      </c>
      <c r="D61" s="198">
        <v>9.6000000000000002E-5</v>
      </c>
      <c r="E61" s="198"/>
      <c r="F61" s="198"/>
      <c r="G61" s="198"/>
      <c r="H61" s="198"/>
      <c r="I61" s="198">
        <v>0.117544</v>
      </c>
      <c r="J61" s="198">
        <v>2.0188999999999999E-2</v>
      </c>
      <c r="K61" s="198"/>
      <c r="L61" s="198"/>
      <c r="M61" s="198">
        <v>0.133324</v>
      </c>
      <c r="N61" s="198">
        <v>2.0285000000000001E-2</v>
      </c>
      <c r="O61" s="198"/>
      <c r="P61" s="198"/>
      <c r="Q61" s="198"/>
      <c r="R61" s="198"/>
      <c r="S61" s="198">
        <v>2.0244439999999999</v>
      </c>
      <c r="T61" s="198">
        <v>0.67045299999999997</v>
      </c>
      <c r="U61" s="198">
        <v>2.1165E-2</v>
      </c>
      <c r="V61" s="198">
        <v>1.12E-4</v>
      </c>
      <c r="W61" s="198"/>
      <c r="X61" s="198"/>
      <c r="Y61" s="198"/>
      <c r="Z61" s="198"/>
      <c r="AA61" s="198"/>
      <c r="AB61" s="198"/>
      <c r="AC61" s="198"/>
      <c r="AD61" s="198"/>
      <c r="AE61" s="198"/>
      <c r="AF61" s="198"/>
      <c r="AG61" s="198">
        <v>2.0456089999999998</v>
      </c>
      <c r="AH61" s="198">
        <v>0.67056499999999997</v>
      </c>
      <c r="AI61" s="198"/>
      <c r="AJ61" s="198"/>
      <c r="AK61" s="198"/>
      <c r="AL61" s="198"/>
      <c r="AM61" s="198"/>
      <c r="AN61" s="198"/>
      <c r="AO61" s="198">
        <v>10.516857</v>
      </c>
      <c r="AP61" s="198">
        <v>0.96957499999999996</v>
      </c>
      <c r="AQ61" s="198">
        <v>1.316433</v>
      </c>
      <c r="AR61" s="198">
        <v>7.0133000000000001E-2</v>
      </c>
      <c r="AS61" s="198">
        <v>0.35520000000000002</v>
      </c>
      <c r="AT61" s="198">
        <v>1.1289E-2</v>
      </c>
      <c r="AU61" s="198">
        <v>5.5120000000000004E-3</v>
      </c>
      <c r="AV61" s="198">
        <v>5.9999999999999995E-4</v>
      </c>
      <c r="AW61" s="198">
        <v>0.97847399999999995</v>
      </c>
      <c r="AX61" s="198">
        <v>4.5009E-2</v>
      </c>
      <c r="AY61" s="198">
        <v>8.4886000000000003E-2</v>
      </c>
      <c r="AZ61" s="198">
        <v>2.0999E-2</v>
      </c>
      <c r="BA61" s="198">
        <v>4.3312999999999997E-2</v>
      </c>
      <c r="BB61" s="198">
        <v>2.1000000000000001E-2</v>
      </c>
      <c r="BC61" s="198"/>
      <c r="BD61" s="198"/>
      <c r="BE61" s="198">
        <v>13.300675</v>
      </c>
      <c r="BF61" s="198">
        <v>1.1386050000000001</v>
      </c>
      <c r="BG61" s="198">
        <v>1.049747</v>
      </c>
      <c r="BH61" s="198">
        <v>0.22117999999999999</v>
      </c>
      <c r="BI61" s="198"/>
      <c r="BJ61" s="198"/>
      <c r="BK61" s="198">
        <v>3.4000000000000002E-4</v>
      </c>
      <c r="BL61" s="198">
        <v>2.4000000000000001E-5</v>
      </c>
      <c r="BM61" s="198">
        <v>1.050087</v>
      </c>
      <c r="BN61" s="198">
        <v>0.22120400000000001</v>
      </c>
      <c r="BO61" s="198">
        <v>5.4402379999999999</v>
      </c>
      <c r="BP61" s="198">
        <v>1.708461</v>
      </c>
      <c r="BQ61" s="198">
        <v>5.2541900000000004</v>
      </c>
      <c r="BR61" s="198">
        <v>0.439438</v>
      </c>
      <c r="BS61" s="198">
        <v>10.963559999999999</v>
      </c>
      <c r="BT61" s="198">
        <v>8.1739000000000006E-2</v>
      </c>
      <c r="BU61" s="198">
        <v>1.11E-4</v>
      </c>
      <c r="BV61" s="198">
        <v>9.9999999999999995E-7</v>
      </c>
      <c r="BW61" s="198">
        <v>7.7409999999999996E-3</v>
      </c>
      <c r="BX61" s="198">
        <v>3.0000000000000001E-6</v>
      </c>
      <c r="BY61" s="198">
        <v>23.816303000000001</v>
      </c>
      <c r="BZ61" s="198">
        <v>0.43809700000000001</v>
      </c>
      <c r="CA61" s="198">
        <v>0.55137000000000003</v>
      </c>
      <c r="CB61" s="198">
        <v>3.5482E-2</v>
      </c>
      <c r="CC61" s="198"/>
      <c r="CD61" s="198"/>
      <c r="CE61" s="198"/>
      <c r="CF61" s="198"/>
      <c r="CG61" s="198"/>
      <c r="CH61" s="198"/>
      <c r="CI61" s="198">
        <v>0.46959600000000001</v>
      </c>
      <c r="CJ61" s="198">
        <v>3.5636000000000001E-2</v>
      </c>
      <c r="CK61" s="198">
        <v>46.503109000000002</v>
      </c>
      <c r="CL61" s="198">
        <v>2.7388569999999999</v>
      </c>
      <c r="CM61" s="198">
        <v>9.5741599999999991</v>
      </c>
      <c r="CN61" s="198">
        <v>0.59362400000000004</v>
      </c>
      <c r="CO61" s="198">
        <v>27.860676000000002</v>
      </c>
      <c r="CP61" s="198">
        <v>1.6697360000000001</v>
      </c>
      <c r="CQ61" s="198">
        <v>37.434835999999997</v>
      </c>
      <c r="CR61" s="198">
        <v>2.26336</v>
      </c>
      <c r="CS61" s="198"/>
      <c r="CT61" s="198"/>
      <c r="CU61" s="198">
        <v>8.7678000000000006E-2</v>
      </c>
      <c r="CV61" s="198">
        <v>1.2400000000000001E-4</v>
      </c>
      <c r="CW61" s="198"/>
      <c r="CX61" s="198"/>
      <c r="CY61" s="198">
        <v>8.7678000000000006E-2</v>
      </c>
      <c r="CZ61" s="198">
        <v>1.2400000000000001E-4</v>
      </c>
      <c r="DA61" s="198">
        <v>32.758876000000001</v>
      </c>
      <c r="DB61" s="198">
        <v>15.054187000000001</v>
      </c>
      <c r="DC61" s="198">
        <v>0.121253</v>
      </c>
      <c r="DD61" s="198">
        <v>1.604E-3</v>
      </c>
      <c r="DE61" s="198"/>
      <c r="DF61" s="198"/>
      <c r="DG61" s="198">
        <v>32.880128999999997</v>
      </c>
      <c r="DH61" s="198">
        <v>15.055790999999999</v>
      </c>
      <c r="DI61" s="198">
        <v>3.6089999999999998E-3</v>
      </c>
      <c r="DJ61" s="198">
        <v>5.0000000000000001E-4</v>
      </c>
      <c r="DK61" s="198">
        <v>9.1540789999999994</v>
      </c>
      <c r="DL61" s="198">
        <v>3.0402459999999998</v>
      </c>
      <c r="DM61" s="198">
        <v>9.2133999999999994E-2</v>
      </c>
      <c r="DN61" s="198">
        <v>1.121E-3</v>
      </c>
      <c r="DO61" s="198">
        <v>9.249822</v>
      </c>
      <c r="DP61" s="198">
        <v>3.0418669999999999</v>
      </c>
      <c r="DQ61" s="198"/>
      <c r="DR61" s="198"/>
      <c r="DS61" s="198"/>
      <c r="DT61" s="198"/>
      <c r="DU61" s="198"/>
      <c r="DV61" s="198"/>
      <c r="DW61" s="198"/>
      <c r="DX61" s="198"/>
      <c r="DY61" s="198">
        <v>1.031E-3</v>
      </c>
      <c r="DZ61" s="198">
        <v>9.0000000000000002E-6</v>
      </c>
      <c r="EA61" s="198"/>
      <c r="EB61" s="198"/>
      <c r="EC61" s="198">
        <v>8.8149999999999999E-3</v>
      </c>
      <c r="ED61" s="198">
        <v>3.1199999999999999E-4</v>
      </c>
      <c r="EE61" s="198">
        <v>7.4790000000000004E-3</v>
      </c>
      <c r="EF61" s="198">
        <v>8.9800000000000004E-4</v>
      </c>
      <c r="EG61" s="198">
        <v>8.3850000000000001E-3</v>
      </c>
      <c r="EH61" s="198">
        <v>9.7E-5</v>
      </c>
      <c r="EI61" s="198">
        <v>4.4083999999999998E-2</v>
      </c>
      <c r="EJ61" s="198">
        <v>2.03E-4</v>
      </c>
      <c r="EK61" s="198"/>
      <c r="EL61" s="198"/>
      <c r="EM61" s="198">
        <v>0.25970199999999999</v>
      </c>
      <c r="EN61" s="198">
        <v>7.2999999999999996E-4</v>
      </c>
      <c r="EO61" s="198">
        <v>1.2529939999999999</v>
      </c>
      <c r="EP61" s="198">
        <v>6.6410000000000002E-3</v>
      </c>
      <c r="EQ61" s="198">
        <v>0.21989900000000001</v>
      </c>
      <c r="ER61" s="198">
        <v>1.439E-3</v>
      </c>
      <c r="ES61" s="198">
        <v>1.802389</v>
      </c>
      <c r="ET61" s="198">
        <v>1.0329E-2</v>
      </c>
      <c r="EU61" s="198">
        <v>0.72990299999999997</v>
      </c>
      <c r="EV61" s="198">
        <v>4.5750000000000001E-3</v>
      </c>
      <c r="EW61" s="198">
        <v>0.14577399999999999</v>
      </c>
      <c r="EX61" s="198">
        <v>5.953E-3</v>
      </c>
      <c r="EY61" s="198">
        <v>7.5630000000000003E-3</v>
      </c>
      <c r="EZ61" s="198">
        <v>4.6999999999999997E-5</v>
      </c>
      <c r="FA61" s="198"/>
      <c r="FB61" s="198"/>
      <c r="FC61" s="198">
        <v>0.88324000000000003</v>
      </c>
      <c r="FD61" s="198">
        <v>1.0574999999999999E-2</v>
      </c>
      <c r="FE61" s="198">
        <v>0.34109200000000001</v>
      </c>
      <c r="FF61" s="198">
        <v>3.5239999999999998E-3</v>
      </c>
      <c r="FG61" s="198">
        <v>9.9249999999999998E-3</v>
      </c>
      <c r="FH61" s="198">
        <v>1.07E-4</v>
      </c>
      <c r="FI61" s="198">
        <v>0.70774000000000004</v>
      </c>
      <c r="FJ61" s="198">
        <v>1.7987E-2</v>
      </c>
      <c r="FK61" s="198">
        <v>1.0587569999999999</v>
      </c>
      <c r="FL61" s="198">
        <v>2.1617999999999998E-2</v>
      </c>
      <c r="FM61" s="198">
        <v>4.3689999999999996E-3</v>
      </c>
      <c r="FN61" s="198">
        <v>9.9999999999999995E-7</v>
      </c>
      <c r="FO61" s="198">
        <v>4.3689999999999996E-3</v>
      </c>
      <c r="FP61" s="198">
        <v>9.9999999999999995E-7</v>
      </c>
      <c r="FQ61" s="198">
        <v>0.14613000000000001</v>
      </c>
      <c r="FR61" s="198">
        <v>8.4119999999999993E-3</v>
      </c>
      <c r="FS61" s="198">
        <v>15.982507</v>
      </c>
      <c r="FT61" s="198">
        <v>1.1534139999999999</v>
      </c>
      <c r="FU61" s="198">
        <v>8.6901000000000006E-2</v>
      </c>
      <c r="FV61" s="198">
        <v>4.2659999999999998E-3</v>
      </c>
      <c r="FW61" s="198">
        <v>9.7999999999999997E-5</v>
      </c>
      <c r="FX61" s="198">
        <v>9.9999999999999995E-7</v>
      </c>
      <c r="FY61" s="198">
        <v>1.637788</v>
      </c>
      <c r="FZ61" s="198">
        <v>3.1946000000000002E-2</v>
      </c>
      <c r="GA61" s="198"/>
      <c r="GB61" s="198"/>
      <c r="GC61" s="198"/>
      <c r="GD61" s="198"/>
      <c r="GE61" s="198">
        <v>4.2491000000000001E-2</v>
      </c>
      <c r="GF61" s="198">
        <v>6.3599999999999996E-4</v>
      </c>
      <c r="GG61" s="198">
        <v>0.57766399999999996</v>
      </c>
      <c r="GH61" s="198">
        <v>3.7494E-2</v>
      </c>
      <c r="GI61" s="198">
        <v>0.45964300000000002</v>
      </c>
      <c r="GJ61" s="198">
        <v>1.3840999999999999E-2</v>
      </c>
      <c r="GK61" s="198">
        <v>0.62125600000000003</v>
      </c>
      <c r="GL61" s="198">
        <v>2.3047000000000002E-2</v>
      </c>
      <c r="GM61" s="198">
        <v>19.554478</v>
      </c>
      <c r="GN61" s="198">
        <v>1.2730570000000001</v>
      </c>
      <c r="GO61" s="198">
        <v>146.70273700000001</v>
      </c>
      <c r="GP61" s="198">
        <v>3.894377</v>
      </c>
      <c r="GQ61" s="198">
        <v>80.230369999999994</v>
      </c>
      <c r="GR61" s="198">
        <v>1.0962339999999999</v>
      </c>
      <c r="GS61" s="198">
        <v>226.93310700000001</v>
      </c>
      <c r="GT61" s="198">
        <v>4.9906110000000004</v>
      </c>
      <c r="GU61" s="198">
        <v>0.19339200000000001</v>
      </c>
      <c r="GV61" s="198">
        <v>3.5270000000000002E-3</v>
      </c>
      <c r="GW61" s="198">
        <v>1391.881989</v>
      </c>
      <c r="GX61" s="198">
        <v>15.373555</v>
      </c>
      <c r="GY61" s="198"/>
      <c r="GZ61" s="198"/>
      <c r="HA61" s="198"/>
      <c r="HB61" s="198"/>
      <c r="HC61" s="198">
        <v>1392.0753810000001</v>
      </c>
      <c r="HD61" s="198">
        <v>15.377082</v>
      </c>
      <c r="HE61" s="198">
        <v>28.707557000000001</v>
      </c>
      <c r="HF61" s="198">
        <v>0.16128899999999999</v>
      </c>
      <c r="HG61" s="198">
        <v>9.1179999999999994E-3</v>
      </c>
      <c r="HH61" s="198">
        <v>3.0000000000000001E-6</v>
      </c>
      <c r="HI61" s="198"/>
      <c r="HJ61" s="198"/>
      <c r="HK61" s="198">
        <v>28.716674999999999</v>
      </c>
      <c r="HL61" s="198">
        <v>0.16129199999999999</v>
      </c>
      <c r="HM61" s="198"/>
      <c r="HN61" s="198"/>
      <c r="HO61" s="198"/>
      <c r="HP61" s="198"/>
      <c r="HQ61" s="198">
        <v>18.62724</v>
      </c>
      <c r="HR61" s="198">
        <v>0.70846299999999995</v>
      </c>
      <c r="HS61" s="198">
        <v>45.288733999999998</v>
      </c>
      <c r="HT61" s="198">
        <v>1.268602</v>
      </c>
      <c r="HU61" s="198">
        <v>0.12511800000000001</v>
      </c>
      <c r="HV61" s="198">
        <v>4.8789999999999997E-3</v>
      </c>
      <c r="HW61" s="198">
        <v>64.041092000000006</v>
      </c>
      <c r="HX61" s="198">
        <v>1.9819439999999999</v>
      </c>
      <c r="HY61" s="198">
        <v>0.426875</v>
      </c>
      <c r="HZ61" s="198">
        <v>5.6800000000000004E-4</v>
      </c>
      <c r="IA61" s="198">
        <v>1.66E-4</v>
      </c>
      <c r="IB61" s="198">
        <v>1.27E-4</v>
      </c>
      <c r="IC61" s="198">
        <v>0.427041</v>
      </c>
      <c r="ID61" s="198">
        <v>6.9499999999999998E-4</v>
      </c>
      <c r="IE61" s="198">
        <v>1878.1817980000001</v>
      </c>
      <c r="IF61" s="198">
        <v>48.977862000000002</v>
      </c>
    </row>
    <row r="62" spans="1:240" ht="17.399999999999999" customHeight="1" x14ac:dyDescent="0.25">
      <c r="A62" s="199" t="s">
        <v>159</v>
      </c>
      <c r="B62" s="200" t="s">
        <v>1321</v>
      </c>
      <c r="C62" s="201"/>
      <c r="D62" s="201"/>
      <c r="E62" s="201"/>
      <c r="F62" s="201"/>
      <c r="G62" s="201">
        <v>11.529693999999999</v>
      </c>
      <c r="H62" s="201">
        <v>1.057226</v>
      </c>
      <c r="I62" s="201">
        <v>1.0254939999999999</v>
      </c>
      <c r="J62" s="201">
        <v>3.7347999999999999E-2</v>
      </c>
      <c r="K62" s="201"/>
      <c r="L62" s="201"/>
      <c r="M62" s="201">
        <v>12.555187999999999</v>
      </c>
      <c r="N62" s="201">
        <v>1.0945739999999999</v>
      </c>
      <c r="O62" s="201"/>
      <c r="P62" s="201"/>
      <c r="Q62" s="201">
        <v>15.777191</v>
      </c>
      <c r="R62" s="201">
        <v>4.7165379999999999</v>
      </c>
      <c r="S62" s="201">
        <v>9.5565739999999995</v>
      </c>
      <c r="T62" s="201">
        <v>1.773325</v>
      </c>
      <c r="U62" s="201">
        <v>89.542327</v>
      </c>
      <c r="V62" s="201">
        <v>7.6887990000000004</v>
      </c>
      <c r="W62" s="201">
        <v>6.9965109999999999</v>
      </c>
      <c r="X62" s="201">
        <v>1.7699879999999999</v>
      </c>
      <c r="Y62" s="201">
        <v>2.7981760000000002</v>
      </c>
      <c r="Z62" s="201">
        <v>0.31151099999999998</v>
      </c>
      <c r="AA62" s="201">
        <v>4.735214</v>
      </c>
      <c r="AB62" s="201">
        <v>0.109571</v>
      </c>
      <c r="AC62" s="201">
        <v>0.118453</v>
      </c>
      <c r="AD62" s="201">
        <v>5.0920000000000002E-3</v>
      </c>
      <c r="AE62" s="201">
        <v>34.283377000000002</v>
      </c>
      <c r="AF62" s="201">
        <v>3.2741169999999999</v>
      </c>
      <c r="AG62" s="201">
        <v>163.80782300000001</v>
      </c>
      <c r="AH62" s="201">
        <v>19.648941000000001</v>
      </c>
      <c r="AI62" s="201">
        <v>25.334669999999999</v>
      </c>
      <c r="AJ62" s="201">
        <v>3.4655520000000002</v>
      </c>
      <c r="AK62" s="201">
        <v>25.334669999999999</v>
      </c>
      <c r="AL62" s="201">
        <v>3.4655520000000002</v>
      </c>
      <c r="AM62" s="201"/>
      <c r="AN62" s="201"/>
      <c r="AO62" s="201">
        <v>2.675983</v>
      </c>
      <c r="AP62" s="201">
        <v>0.298925</v>
      </c>
      <c r="AQ62" s="201">
        <v>6.0000000000000002E-6</v>
      </c>
      <c r="AR62" s="201">
        <v>3.0000000000000001E-6</v>
      </c>
      <c r="AS62" s="201">
        <v>89.824389999999994</v>
      </c>
      <c r="AT62" s="201">
        <v>17.723186999999999</v>
      </c>
      <c r="AU62" s="201">
        <v>25.436761000000001</v>
      </c>
      <c r="AV62" s="201">
        <v>4.2464550000000001</v>
      </c>
      <c r="AW62" s="201">
        <v>0.46601999999999999</v>
      </c>
      <c r="AX62" s="201">
        <v>6.2867000000000006E-2</v>
      </c>
      <c r="AY62" s="201">
        <v>16.256073000000001</v>
      </c>
      <c r="AZ62" s="201">
        <v>7.6440460000000003</v>
      </c>
      <c r="BA62" s="201">
        <v>1.7000000000000001E-4</v>
      </c>
      <c r="BB62" s="201">
        <v>7.3999999999999996E-5</v>
      </c>
      <c r="BC62" s="201">
        <v>3.6400000000000001E-4</v>
      </c>
      <c r="BD62" s="201">
        <v>1.9999999999999999E-6</v>
      </c>
      <c r="BE62" s="201">
        <v>134.65976699999999</v>
      </c>
      <c r="BF62" s="201">
        <v>29.975559000000001</v>
      </c>
      <c r="BG62" s="201"/>
      <c r="BH62" s="201"/>
      <c r="BI62" s="201">
        <v>2.3240090000000002</v>
      </c>
      <c r="BJ62" s="201">
        <v>3.1400260000000002</v>
      </c>
      <c r="BK62" s="201"/>
      <c r="BL62" s="201"/>
      <c r="BM62" s="201">
        <v>2.3240090000000002</v>
      </c>
      <c r="BN62" s="201">
        <v>3.1400260000000002</v>
      </c>
      <c r="BO62" s="201"/>
      <c r="BP62" s="201"/>
      <c r="BQ62" s="201"/>
      <c r="BR62" s="201"/>
      <c r="BS62" s="201">
        <v>5.8994999999999999E-2</v>
      </c>
      <c r="BT62" s="201">
        <v>3.6900000000000001E-3</v>
      </c>
      <c r="BU62" s="201"/>
      <c r="BV62" s="201"/>
      <c r="BW62" s="201"/>
      <c r="BX62" s="201"/>
      <c r="BY62" s="201">
        <v>0.17157700000000001</v>
      </c>
      <c r="BZ62" s="201">
        <v>1.6416E-2</v>
      </c>
      <c r="CA62" s="201">
        <v>8.0850000000000002E-3</v>
      </c>
      <c r="CB62" s="201">
        <v>3.59E-4</v>
      </c>
      <c r="CC62" s="201">
        <v>6.5890000000000004E-2</v>
      </c>
      <c r="CD62" s="201">
        <v>2.0560999999999999E-2</v>
      </c>
      <c r="CE62" s="201"/>
      <c r="CF62" s="201"/>
      <c r="CG62" s="201"/>
      <c r="CH62" s="201"/>
      <c r="CI62" s="201">
        <v>1.85E-4</v>
      </c>
      <c r="CJ62" s="201">
        <v>4.8999999999999998E-5</v>
      </c>
      <c r="CK62" s="201">
        <v>0.304732</v>
      </c>
      <c r="CL62" s="201">
        <v>4.1075E-2</v>
      </c>
      <c r="CM62" s="201">
        <v>2.1016240000000002</v>
      </c>
      <c r="CN62" s="201">
        <v>0.16607</v>
      </c>
      <c r="CO62" s="201">
        <v>1.0223040000000001</v>
      </c>
      <c r="CP62" s="201">
        <v>6.3432000000000002E-2</v>
      </c>
      <c r="CQ62" s="201">
        <v>3.1239279999999998</v>
      </c>
      <c r="CR62" s="201">
        <v>0.22950200000000001</v>
      </c>
      <c r="CS62" s="201"/>
      <c r="CT62" s="201"/>
      <c r="CU62" s="201">
        <v>15.164622</v>
      </c>
      <c r="CV62" s="201">
        <v>0.27258100000000002</v>
      </c>
      <c r="CW62" s="201">
        <v>4.6032999999999998E-2</v>
      </c>
      <c r="CX62" s="201">
        <v>6.0999999999999999E-5</v>
      </c>
      <c r="CY62" s="201">
        <v>15.210654999999999</v>
      </c>
      <c r="CZ62" s="201">
        <v>0.272642</v>
      </c>
      <c r="DA62" s="201">
        <v>0.14280399999999999</v>
      </c>
      <c r="DB62" s="201">
        <v>2.1604999999999999E-2</v>
      </c>
      <c r="DC62" s="201"/>
      <c r="DD62" s="201"/>
      <c r="DE62" s="201">
        <v>2.5229210000000002</v>
      </c>
      <c r="DF62" s="201">
        <v>0.156194</v>
      </c>
      <c r="DG62" s="201">
        <v>2.6657250000000001</v>
      </c>
      <c r="DH62" s="201">
        <v>0.17779900000000001</v>
      </c>
      <c r="DI62" s="201"/>
      <c r="DJ62" s="201"/>
      <c r="DK62" s="201">
        <v>6.0305999999999998E-2</v>
      </c>
      <c r="DL62" s="201">
        <v>8.3149999999999995E-3</v>
      </c>
      <c r="DM62" s="201">
        <v>0.18332599999999999</v>
      </c>
      <c r="DN62" s="201">
        <v>2.6919999999999999E-3</v>
      </c>
      <c r="DO62" s="201">
        <v>0.24363199999999999</v>
      </c>
      <c r="DP62" s="201">
        <v>1.1006999999999999E-2</v>
      </c>
      <c r="DQ62" s="201">
        <v>3.01E-4</v>
      </c>
      <c r="DR62" s="201">
        <v>2.6999999999999999E-5</v>
      </c>
      <c r="DS62" s="201">
        <v>3.9999999999999998E-6</v>
      </c>
      <c r="DT62" s="201">
        <v>9.9999999999999995E-7</v>
      </c>
      <c r="DU62" s="201">
        <v>0.103408</v>
      </c>
      <c r="DV62" s="201">
        <v>1.8995999999999999E-2</v>
      </c>
      <c r="DW62" s="201">
        <v>23.919649</v>
      </c>
      <c r="DX62" s="201">
        <v>5.7444170000000003</v>
      </c>
      <c r="DY62" s="201">
        <v>1.7780000000000001E-3</v>
      </c>
      <c r="DZ62" s="201">
        <v>4.8799999999999999E-4</v>
      </c>
      <c r="EA62" s="201">
        <v>0.87124599999999996</v>
      </c>
      <c r="EB62" s="201">
        <v>0.149864</v>
      </c>
      <c r="EC62" s="201">
        <v>0.443851</v>
      </c>
      <c r="ED62" s="201">
        <v>0.16189200000000001</v>
      </c>
      <c r="EE62" s="201">
        <v>0.95789800000000003</v>
      </c>
      <c r="EF62" s="201">
        <v>5.3517000000000002E-2</v>
      </c>
      <c r="EG62" s="201">
        <v>6.7191000000000001E-2</v>
      </c>
      <c r="EH62" s="201">
        <v>1.2723E-2</v>
      </c>
      <c r="EI62" s="201">
        <v>3.9999999999999998E-6</v>
      </c>
      <c r="EJ62" s="201">
        <v>9.9999999999999995E-7</v>
      </c>
      <c r="EK62" s="201">
        <v>0.26557900000000001</v>
      </c>
      <c r="EL62" s="201">
        <v>8.737E-3</v>
      </c>
      <c r="EM62" s="201">
        <v>716.83040900000003</v>
      </c>
      <c r="EN62" s="201">
        <v>24.507923000000002</v>
      </c>
      <c r="EO62" s="201">
        <v>529.240679</v>
      </c>
      <c r="EP62" s="201">
        <v>14.612244</v>
      </c>
      <c r="EQ62" s="201">
        <v>8.7655329999999996</v>
      </c>
      <c r="ER62" s="201">
        <v>0.57538999999999996</v>
      </c>
      <c r="ES62" s="201">
        <v>1281.4675299999999</v>
      </c>
      <c r="ET62" s="201">
        <v>45.846220000000002</v>
      </c>
      <c r="EU62" s="201">
        <v>27.116129999999998</v>
      </c>
      <c r="EV62" s="201">
        <v>0.360014</v>
      </c>
      <c r="EW62" s="201">
        <v>7.4879800000000003</v>
      </c>
      <c r="EX62" s="201">
        <v>0.38358199999999998</v>
      </c>
      <c r="EY62" s="201">
        <v>1.173E-3</v>
      </c>
      <c r="EZ62" s="201">
        <v>2.05E-4</v>
      </c>
      <c r="FA62" s="201">
        <v>1.9589999999999998E-3</v>
      </c>
      <c r="FB62" s="201">
        <v>3.0000000000000001E-6</v>
      </c>
      <c r="FC62" s="201">
        <v>34.607241999999999</v>
      </c>
      <c r="FD62" s="201">
        <v>0.74380400000000002</v>
      </c>
      <c r="FE62" s="201">
        <v>9.4600000000000004E-2</v>
      </c>
      <c r="FF62" s="201">
        <v>8.8800000000000007E-3</v>
      </c>
      <c r="FG62" s="201">
        <v>0.298265</v>
      </c>
      <c r="FH62" s="201">
        <v>2.5925E-2</v>
      </c>
      <c r="FI62" s="201">
        <v>0.19036800000000001</v>
      </c>
      <c r="FJ62" s="201">
        <v>7.463E-3</v>
      </c>
      <c r="FK62" s="201">
        <v>0.583233</v>
      </c>
      <c r="FL62" s="201">
        <v>4.2268E-2</v>
      </c>
      <c r="FM62" s="201">
        <v>0.83828999999999998</v>
      </c>
      <c r="FN62" s="201">
        <v>2.5669999999999998E-3</v>
      </c>
      <c r="FO62" s="201">
        <v>0.83828999999999998</v>
      </c>
      <c r="FP62" s="201">
        <v>2.5669999999999998E-3</v>
      </c>
      <c r="FQ62" s="201"/>
      <c r="FR62" s="201"/>
      <c r="FS62" s="201">
        <v>0.46059899999999998</v>
      </c>
      <c r="FT62" s="201">
        <v>2.2643E-2</v>
      </c>
      <c r="FU62" s="201">
        <v>3.8535E-2</v>
      </c>
      <c r="FV62" s="201">
        <v>1.3999999999999999E-4</v>
      </c>
      <c r="FW62" s="201"/>
      <c r="FX62" s="201"/>
      <c r="FY62" s="201">
        <v>0.91843300000000005</v>
      </c>
      <c r="FZ62" s="201">
        <v>1.0873000000000001E-2</v>
      </c>
      <c r="GA62" s="201"/>
      <c r="GB62" s="201"/>
      <c r="GC62" s="201">
        <v>1.10903</v>
      </c>
      <c r="GD62" s="201">
        <v>0.22892999999999999</v>
      </c>
      <c r="GE62" s="201"/>
      <c r="GF62" s="201"/>
      <c r="GG62" s="201">
        <v>2.3000000000000001E-4</v>
      </c>
      <c r="GH62" s="201">
        <v>7.4999999999999993E-5</v>
      </c>
      <c r="GI62" s="201">
        <v>1.1651609999999999</v>
      </c>
      <c r="GJ62" s="201">
        <v>1.3512E-2</v>
      </c>
      <c r="GK62" s="201">
        <v>0.73833400000000005</v>
      </c>
      <c r="GL62" s="201">
        <v>8.3459999999999993E-3</v>
      </c>
      <c r="GM62" s="201">
        <v>4.4303220000000003</v>
      </c>
      <c r="GN62" s="201">
        <v>0.28451900000000002</v>
      </c>
      <c r="GO62" s="201">
        <v>3.1958799999999998</v>
      </c>
      <c r="GP62" s="201">
        <v>9.8019999999999999E-3</v>
      </c>
      <c r="GQ62" s="201">
        <v>3.298292</v>
      </c>
      <c r="GR62" s="201">
        <v>0.30870300000000001</v>
      </c>
      <c r="GS62" s="201">
        <v>6.4941719999999998</v>
      </c>
      <c r="GT62" s="201">
        <v>0.31850499999999998</v>
      </c>
      <c r="GU62" s="201">
        <v>1.3011E-2</v>
      </c>
      <c r="GV62" s="201">
        <v>3.5000000000000001E-3</v>
      </c>
      <c r="GW62" s="201">
        <v>0.54161000000000004</v>
      </c>
      <c r="GX62" s="201">
        <v>1.89E-3</v>
      </c>
      <c r="GY62" s="201"/>
      <c r="GZ62" s="201"/>
      <c r="HA62" s="201"/>
      <c r="HB62" s="201"/>
      <c r="HC62" s="201">
        <v>0.55462100000000003</v>
      </c>
      <c r="HD62" s="201">
        <v>5.3899999999999998E-3</v>
      </c>
      <c r="HE62" s="201">
        <v>0.216221</v>
      </c>
      <c r="HF62" s="201">
        <v>1.073E-3</v>
      </c>
      <c r="HG62" s="201">
        <v>0.45585999999999999</v>
      </c>
      <c r="HH62" s="201">
        <v>5.1469999999999997E-3</v>
      </c>
      <c r="HI62" s="201"/>
      <c r="HJ62" s="201"/>
      <c r="HK62" s="201">
        <v>0.67208100000000004</v>
      </c>
      <c r="HL62" s="201">
        <v>6.2199999999999998E-3</v>
      </c>
      <c r="HM62" s="201"/>
      <c r="HN62" s="201"/>
      <c r="HO62" s="201"/>
      <c r="HP62" s="201"/>
      <c r="HQ62" s="201">
        <v>2.862231</v>
      </c>
      <c r="HR62" s="201">
        <v>0.157718</v>
      </c>
      <c r="HS62" s="201">
        <v>0.40165400000000001</v>
      </c>
      <c r="HT62" s="201">
        <v>1.5857E-2</v>
      </c>
      <c r="HU62" s="201">
        <v>1.0842080000000001</v>
      </c>
      <c r="HV62" s="201">
        <v>6.9942000000000004E-2</v>
      </c>
      <c r="HW62" s="201">
        <v>4.3480930000000004</v>
      </c>
      <c r="HX62" s="201">
        <v>0.24351700000000001</v>
      </c>
      <c r="HY62" s="201">
        <v>3.6749999999999999E-3</v>
      </c>
      <c r="HZ62" s="201">
        <v>3.7599999999999998E-4</v>
      </c>
      <c r="IA62" s="201">
        <v>1.8852000000000001E-2</v>
      </c>
      <c r="IB62" s="201">
        <v>3.8920000000000001E-3</v>
      </c>
      <c r="IC62" s="201">
        <v>2.2526999999999998E-2</v>
      </c>
      <c r="ID62" s="201">
        <v>4.2680000000000001E-3</v>
      </c>
      <c r="IE62" s="201">
        <v>1694.2482399999999</v>
      </c>
      <c r="IF62" s="201">
        <v>105.553955</v>
      </c>
    </row>
    <row r="63" spans="1:240" ht="17.399999999999999" customHeight="1" x14ac:dyDescent="0.25">
      <c r="A63" s="196" t="s">
        <v>258</v>
      </c>
      <c r="B63" s="197" t="s">
        <v>1313</v>
      </c>
      <c r="C63" s="198">
        <v>28.335920999999999</v>
      </c>
      <c r="D63" s="198">
        <v>1.4462710000000001</v>
      </c>
      <c r="E63" s="198"/>
      <c r="F63" s="198"/>
      <c r="G63" s="198"/>
      <c r="H63" s="198"/>
      <c r="I63" s="198"/>
      <c r="J63" s="198"/>
      <c r="K63" s="198"/>
      <c r="L63" s="198"/>
      <c r="M63" s="198">
        <v>28.335920999999999</v>
      </c>
      <c r="N63" s="198">
        <v>1.4462710000000001</v>
      </c>
      <c r="O63" s="198">
        <v>0.248728</v>
      </c>
      <c r="P63" s="198">
        <v>2.5499999999999998E-2</v>
      </c>
      <c r="Q63" s="198">
        <v>0.67633399999999999</v>
      </c>
      <c r="R63" s="198">
        <v>4.8259000000000003E-2</v>
      </c>
      <c r="S63" s="198"/>
      <c r="T63" s="198"/>
      <c r="U63" s="198">
        <v>5.6357999999999998E-2</v>
      </c>
      <c r="V63" s="198">
        <v>2.9999999999999997E-4</v>
      </c>
      <c r="W63" s="198"/>
      <c r="X63" s="198"/>
      <c r="Y63" s="198"/>
      <c r="Z63" s="198"/>
      <c r="AA63" s="198">
        <v>0.12803999999999999</v>
      </c>
      <c r="AB63" s="198">
        <v>2.04E-4</v>
      </c>
      <c r="AC63" s="198">
        <v>2.33E-3</v>
      </c>
      <c r="AD63" s="198">
        <v>9.9999999999999995E-7</v>
      </c>
      <c r="AE63" s="198"/>
      <c r="AF63" s="198"/>
      <c r="AG63" s="198">
        <v>1.1117900000000001</v>
      </c>
      <c r="AH63" s="198">
        <v>7.4263999999999997E-2</v>
      </c>
      <c r="AI63" s="198">
        <v>1.7561850000000001</v>
      </c>
      <c r="AJ63" s="198">
        <v>0.3322</v>
      </c>
      <c r="AK63" s="198">
        <v>1.7561850000000001</v>
      </c>
      <c r="AL63" s="198">
        <v>0.3322</v>
      </c>
      <c r="AM63" s="198"/>
      <c r="AN63" s="198"/>
      <c r="AO63" s="198"/>
      <c r="AP63" s="198"/>
      <c r="AQ63" s="198">
        <v>1.0529999999999999E-3</v>
      </c>
      <c r="AR63" s="198">
        <v>5.0000000000000004E-6</v>
      </c>
      <c r="AS63" s="198">
        <v>2.278454</v>
      </c>
      <c r="AT63" s="198">
        <v>0.22398100000000001</v>
      </c>
      <c r="AU63" s="198">
        <v>2.2028699999999999</v>
      </c>
      <c r="AV63" s="198">
        <v>0.109497</v>
      </c>
      <c r="AW63" s="198">
        <v>4.1764429999999999</v>
      </c>
      <c r="AX63" s="198">
        <v>0.35871199999999998</v>
      </c>
      <c r="AY63" s="198">
        <v>7.5100000000000004E-4</v>
      </c>
      <c r="AZ63" s="198">
        <v>9.9999999999999995E-7</v>
      </c>
      <c r="BA63" s="198">
        <v>1.6429999999999999E-3</v>
      </c>
      <c r="BB63" s="198">
        <v>2.503E-3</v>
      </c>
      <c r="BC63" s="198">
        <v>2.9350000000000001E-3</v>
      </c>
      <c r="BD63" s="198">
        <v>9.0000000000000002E-6</v>
      </c>
      <c r="BE63" s="198">
        <v>8.6641490000000001</v>
      </c>
      <c r="BF63" s="198">
        <v>0.69470799999999999</v>
      </c>
      <c r="BG63" s="198">
        <v>1.3597649999999999</v>
      </c>
      <c r="BH63" s="198">
        <v>0.93512300000000004</v>
      </c>
      <c r="BI63" s="198">
        <v>2.0999999999999999E-5</v>
      </c>
      <c r="BJ63" s="198">
        <v>5.0000000000000004E-6</v>
      </c>
      <c r="BK63" s="198">
        <v>519.26011600000004</v>
      </c>
      <c r="BL63" s="198">
        <v>221.556026</v>
      </c>
      <c r="BM63" s="198">
        <v>520.61990200000002</v>
      </c>
      <c r="BN63" s="198">
        <v>222.49115399999999</v>
      </c>
      <c r="BO63" s="198">
        <v>206.38860199999999</v>
      </c>
      <c r="BP63" s="198">
        <v>174.397301</v>
      </c>
      <c r="BQ63" s="198">
        <v>35.001162000000001</v>
      </c>
      <c r="BR63" s="198">
        <v>6.0925330000000004</v>
      </c>
      <c r="BS63" s="198">
        <v>0.124219</v>
      </c>
      <c r="BT63" s="198">
        <v>6.1700000000000004E-4</v>
      </c>
      <c r="BU63" s="198"/>
      <c r="BV63" s="198"/>
      <c r="BW63" s="198">
        <v>0.74109999999999998</v>
      </c>
      <c r="BX63" s="198">
        <v>0.101702</v>
      </c>
      <c r="BY63" s="198">
        <v>1.2621500000000001</v>
      </c>
      <c r="BZ63" s="198">
        <v>0.225244</v>
      </c>
      <c r="CA63" s="198">
        <v>7.8335999999999997</v>
      </c>
      <c r="CB63" s="198">
        <v>3.1399490000000001</v>
      </c>
      <c r="CC63" s="198">
        <v>1.8539E-2</v>
      </c>
      <c r="CD63" s="198">
        <v>1.4121E-2</v>
      </c>
      <c r="CE63" s="198"/>
      <c r="CF63" s="198"/>
      <c r="CG63" s="198"/>
      <c r="CH63" s="198"/>
      <c r="CI63" s="198">
        <v>34.910643</v>
      </c>
      <c r="CJ63" s="198">
        <v>8.245234</v>
      </c>
      <c r="CK63" s="198">
        <v>286.28001499999999</v>
      </c>
      <c r="CL63" s="198">
        <v>192.216701</v>
      </c>
      <c r="CM63" s="198">
        <v>70.688072000000005</v>
      </c>
      <c r="CN63" s="198">
        <v>14.708016000000001</v>
      </c>
      <c r="CO63" s="198">
        <v>0.36068600000000001</v>
      </c>
      <c r="CP63" s="198">
        <v>0.28020099999999998</v>
      </c>
      <c r="CQ63" s="198">
        <v>71.048758000000007</v>
      </c>
      <c r="CR63" s="198">
        <v>14.988217000000001</v>
      </c>
      <c r="CS63" s="198"/>
      <c r="CT63" s="198"/>
      <c r="CU63" s="198">
        <v>0.243452</v>
      </c>
      <c r="CV63" s="198">
        <v>1.0020000000000001E-3</v>
      </c>
      <c r="CW63" s="198"/>
      <c r="CX63" s="198"/>
      <c r="CY63" s="198">
        <v>0.243452</v>
      </c>
      <c r="CZ63" s="198">
        <v>1.0020000000000001E-3</v>
      </c>
      <c r="DA63" s="198">
        <v>1.368806</v>
      </c>
      <c r="DB63" s="198">
        <v>0.13698399999999999</v>
      </c>
      <c r="DC63" s="198">
        <v>8.8450000000000001E-2</v>
      </c>
      <c r="DD63" s="198">
        <v>1E-4</v>
      </c>
      <c r="DE63" s="198">
        <v>0.109833</v>
      </c>
      <c r="DF63" s="198">
        <v>2.5149999999999999E-3</v>
      </c>
      <c r="DG63" s="198">
        <v>1.567089</v>
      </c>
      <c r="DH63" s="198">
        <v>0.139599</v>
      </c>
      <c r="DI63" s="198">
        <v>0.126495</v>
      </c>
      <c r="DJ63" s="198">
        <v>7.4036000000000005E-2</v>
      </c>
      <c r="DK63" s="198">
        <v>26.032879000000001</v>
      </c>
      <c r="DL63" s="198">
        <v>15.508875</v>
      </c>
      <c r="DM63" s="198">
        <v>0.33242100000000002</v>
      </c>
      <c r="DN63" s="198">
        <v>4.4768000000000002E-2</v>
      </c>
      <c r="DO63" s="198">
        <v>26.491795</v>
      </c>
      <c r="DP63" s="198">
        <v>15.627679000000001</v>
      </c>
      <c r="DQ63" s="198">
        <v>3.803E-3</v>
      </c>
      <c r="DR63" s="198">
        <v>1.9999999999999999E-6</v>
      </c>
      <c r="DS63" s="198">
        <v>4.614E-3</v>
      </c>
      <c r="DT63" s="198">
        <v>2.3E-5</v>
      </c>
      <c r="DU63" s="198"/>
      <c r="DV63" s="198"/>
      <c r="DW63" s="198"/>
      <c r="DX63" s="198"/>
      <c r="DY63" s="198">
        <v>1.5858589999999999</v>
      </c>
      <c r="DZ63" s="198">
        <v>0.249252</v>
      </c>
      <c r="EA63" s="198">
        <v>8.0000000000000004E-4</v>
      </c>
      <c r="EB63" s="198">
        <v>5.0000000000000004E-6</v>
      </c>
      <c r="EC63" s="198"/>
      <c r="ED63" s="198"/>
      <c r="EE63" s="198">
        <v>1.034E-3</v>
      </c>
      <c r="EF63" s="198">
        <v>9.9999999999999995E-7</v>
      </c>
      <c r="EG63" s="198"/>
      <c r="EH63" s="198"/>
      <c r="EI63" s="198">
        <v>4.1999999999999998E-5</v>
      </c>
      <c r="EJ63" s="198">
        <v>1.9999999999999999E-6</v>
      </c>
      <c r="EK63" s="198">
        <v>9.6830000000000006E-3</v>
      </c>
      <c r="EL63" s="198">
        <v>1.03E-4</v>
      </c>
      <c r="EM63" s="198">
        <v>0.15584500000000001</v>
      </c>
      <c r="EN63" s="198">
        <v>5.31E-4</v>
      </c>
      <c r="EO63" s="198">
        <v>0.73440499999999997</v>
      </c>
      <c r="EP63" s="198">
        <v>2.5829999999999998E-3</v>
      </c>
      <c r="EQ63" s="198">
        <v>7.4867920000000003</v>
      </c>
      <c r="ER63" s="198">
        <v>1.1839519999999999</v>
      </c>
      <c r="ES63" s="198">
        <v>9.9828770000000002</v>
      </c>
      <c r="ET63" s="198">
        <v>1.4364539999999999</v>
      </c>
      <c r="EU63" s="198">
        <v>0.48550500000000002</v>
      </c>
      <c r="EV63" s="198">
        <v>8.3100000000000003E-4</v>
      </c>
      <c r="EW63" s="198">
        <v>0.27229599999999998</v>
      </c>
      <c r="EX63" s="198">
        <v>4.4499999999999997E-4</v>
      </c>
      <c r="EY63" s="198">
        <v>6.901E-3</v>
      </c>
      <c r="EZ63" s="198">
        <v>1.6999999999999999E-3</v>
      </c>
      <c r="FA63" s="198">
        <v>1.5048000000000001E-2</v>
      </c>
      <c r="FB63" s="198">
        <v>8.0199999999999998E-4</v>
      </c>
      <c r="FC63" s="198">
        <v>0.77975000000000005</v>
      </c>
      <c r="FD63" s="198">
        <v>3.7780000000000001E-3</v>
      </c>
      <c r="FE63" s="198">
        <v>8.7274510000000003</v>
      </c>
      <c r="FF63" s="198">
        <v>7.8012449999999998</v>
      </c>
      <c r="FG63" s="198">
        <v>3.2373769999999999</v>
      </c>
      <c r="FH63" s="198">
        <v>2.7562419999999999</v>
      </c>
      <c r="FI63" s="198">
        <v>82.608123000000006</v>
      </c>
      <c r="FJ63" s="198">
        <v>1.6728240000000001</v>
      </c>
      <c r="FK63" s="198">
        <v>94.572951000000003</v>
      </c>
      <c r="FL63" s="198">
        <v>12.230311</v>
      </c>
      <c r="FM63" s="198">
        <v>0.38733099999999998</v>
      </c>
      <c r="FN63" s="198">
        <v>6.3100000000000005E-4</v>
      </c>
      <c r="FO63" s="198">
        <v>0.38733099999999998</v>
      </c>
      <c r="FP63" s="198">
        <v>6.3100000000000005E-4</v>
      </c>
      <c r="FQ63" s="198">
        <v>264.40688999999998</v>
      </c>
      <c r="FR63" s="198">
        <v>128.853951</v>
      </c>
      <c r="FS63" s="198">
        <v>84.473984999999999</v>
      </c>
      <c r="FT63" s="198">
        <v>27.090451999999999</v>
      </c>
      <c r="FU63" s="198">
        <v>1.085E-3</v>
      </c>
      <c r="FV63" s="198">
        <v>3.0010000000000002E-3</v>
      </c>
      <c r="FW63" s="198">
        <v>5.9693000000000003E-2</v>
      </c>
      <c r="FX63" s="198">
        <v>7.6779999999999999E-3</v>
      </c>
      <c r="FY63" s="198">
        <v>25.199977000000001</v>
      </c>
      <c r="FZ63" s="198">
        <v>2.1185459999999998</v>
      </c>
      <c r="GA63" s="198"/>
      <c r="GB63" s="198"/>
      <c r="GC63" s="198">
        <v>0.14411299999999999</v>
      </c>
      <c r="GD63" s="198">
        <v>3.1822999999999997E-2</v>
      </c>
      <c r="GE63" s="198"/>
      <c r="GF63" s="198"/>
      <c r="GG63" s="198">
        <v>0.41542400000000002</v>
      </c>
      <c r="GH63" s="198">
        <v>0.16256000000000001</v>
      </c>
      <c r="GI63" s="198">
        <v>0.22135099999999999</v>
      </c>
      <c r="GJ63" s="198">
        <v>3.388E-3</v>
      </c>
      <c r="GK63" s="198">
        <v>1.1142129999999999</v>
      </c>
      <c r="GL63" s="198">
        <v>0.17030400000000001</v>
      </c>
      <c r="GM63" s="198">
        <v>376.03673099999997</v>
      </c>
      <c r="GN63" s="198">
        <v>158.44170299999999</v>
      </c>
      <c r="GO63" s="198">
        <v>130.80940699999999</v>
      </c>
      <c r="GP63" s="198">
        <v>3.8094969999999999</v>
      </c>
      <c r="GQ63" s="198">
        <v>60.175567000000001</v>
      </c>
      <c r="GR63" s="198">
        <v>2.7543510000000002</v>
      </c>
      <c r="GS63" s="198">
        <v>190.98497399999999</v>
      </c>
      <c r="GT63" s="198">
        <v>6.5638480000000001</v>
      </c>
      <c r="GU63" s="198">
        <v>1.0300000000000001E-3</v>
      </c>
      <c r="GV63" s="198">
        <v>4.5999999999999999E-3</v>
      </c>
      <c r="GW63" s="198">
        <v>1.4785680000000001</v>
      </c>
      <c r="GX63" s="198">
        <v>0.26409500000000002</v>
      </c>
      <c r="GY63" s="198">
        <v>0.370311</v>
      </c>
      <c r="GZ63" s="198">
        <v>9.2E-5</v>
      </c>
      <c r="HA63" s="198">
        <v>0.53076500000000004</v>
      </c>
      <c r="HB63" s="198">
        <v>3.4410000000000003E-2</v>
      </c>
      <c r="HC63" s="198">
        <v>2.380674</v>
      </c>
      <c r="HD63" s="198">
        <v>0.30319699999999999</v>
      </c>
      <c r="HE63" s="198">
        <v>1.503509</v>
      </c>
      <c r="HF63" s="198">
        <v>9.3810000000000004E-3</v>
      </c>
      <c r="HG63" s="198">
        <v>2.3588999999999999E-2</v>
      </c>
      <c r="HH63" s="198">
        <v>2.8E-5</v>
      </c>
      <c r="HI63" s="198">
        <v>9.214E-3</v>
      </c>
      <c r="HJ63" s="198">
        <v>1.8E-5</v>
      </c>
      <c r="HK63" s="198">
        <v>1.5363119999999999</v>
      </c>
      <c r="HL63" s="198">
        <v>9.4269999999999996E-3</v>
      </c>
      <c r="HM63" s="198">
        <v>9.4755000000000006E-2</v>
      </c>
      <c r="HN63" s="198">
        <v>4.0999999999999999E-4</v>
      </c>
      <c r="HO63" s="198">
        <v>9.4755000000000006E-2</v>
      </c>
      <c r="HP63" s="198">
        <v>4.0999999999999999E-4</v>
      </c>
      <c r="HQ63" s="198">
        <v>4.2154499999999997</v>
      </c>
      <c r="HR63" s="198">
        <v>0.21562899999999999</v>
      </c>
      <c r="HS63" s="198">
        <v>8.9058999999999999E-2</v>
      </c>
      <c r="HT63" s="198">
        <v>1.6490000000000001E-3</v>
      </c>
      <c r="HU63" s="198">
        <v>0.21493899999999999</v>
      </c>
      <c r="HV63" s="198">
        <v>6.5799999999999995E-4</v>
      </c>
      <c r="HW63" s="198">
        <v>4.5194479999999997</v>
      </c>
      <c r="HX63" s="198">
        <v>0.21793599999999999</v>
      </c>
      <c r="HY63" s="198">
        <v>5.1943999999999997E-2</v>
      </c>
      <c r="HZ63" s="198">
        <v>1.25E-4</v>
      </c>
      <c r="IA63" s="198">
        <v>2.8054839999999999</v>
      </c>
      <c r="IB63" s="198">
        <v>3.1265000000000001E-2</v>
      </c>
      <c r="IC63" s="198">
        <v>2.8574280000000001</v>
      </c>
      <c r="ID63" s="198">
        <v>3.1390000000000001E-2</v>
      </c>
      <c r="IE63" s="198">
        <v>1630.252287</v>
      </c>
      <c r="IF63" s="198">
        <v>627.25088000000005</v>
      </c>
    </row>
    <row r="64" spans="1:240" ht="17.399999999999999" customHeight="1" x14ac:dyDescent="0.25">
      <c r="A64" s="199" t="s">
        <v>231</v>
      </c>
      <c r="B64" s="200" t="s">
        <v>1417</v>
      </c>
      <c r="C64" s="201">
        <v>3.8E-3</v>
      </c>
      <c r="D64" s="201">
        <v>2.5000000000000001E-5</v>
      </c>
      <c r="E64" s="201">
        <v>0.111211</v>
      </c>
      <c r="F64" s="201">
        <v>5.64E-3</v>
      </c>
      <c r="G64" s="201"/>
      <c r="H64" s="201"/>
      <c r="I64" s="201">
        <v>1.410236</v>
      </c>
      <c r="J64" s="201">
        <v>5.0743999999999997E-2</v>
      </c>
      <c r="K64" s="201"/>
      <c r="L64" s="201"/>
      <c r="M64" s="201">
        <v>1.525247</v>
      </c>
      <c r="N64" s="201">
        <v>5.6409000000000001E-2</v>
      </c>
      <c r="O64" s="201"/>
      <c r="P64" s="201"/>
      <c r="Q64" s="201">
        <v>0.15493499999999999</v>
      </c>
      <c r="R64" s="201">
        <v>0.28405000000000002</v>
      </c>
      <c r="S64" s="201">
        <v>65.324569999999994</v>
      </c>
      <c r="T64" s="201">
        <v>6.1638250000000001</v>
      </c>
      <c r="U64" s="201">
        <v>0.38761699999999999</v>
      </c>
      <c r="V64" s="201">
        <v>0.193971</v>
      </c>
      <c r="W64" s="201">
        <v>0.78322899999999995</v>
      </c>
      <c r="X64" s="201">
        <v>0.14405100000000001</v>
      </c>
      <c r="Y64" s="201">
        <v>0.12374499999999999</v>
      </c>
      <c r="Z64" s="201">
        <v>5.2249999999999996E-3</v>
      </c>
      <c r="AA64" s="201">
        <v>0.56411900000000004</v>
      </c>
      <c r="AB64" s="201">
        <v>0.14499999999999999</v>
      </c>
      <c r="AC64" s="201"/>
      <c r="AD64" s="201"/>
      <c r="AE64" s="201"/>
      <c r="AF64" s="201"/>
      <c r="AG64" s="201">
        <v>67.338215000000005</v>
      </c>
      <c r="AH64" s="201">
        <v>6.9361220000000001</v>
      </c>
      <c r="AI64" s="201">
        <v>8.3501000000000006E-2</v>
      </c>
      <c r="AJ64" s="201">
        <v>2.2079999999999999E-2</v>
      </c>
      <c r="AK64" s="201">
        <v>8.3501000000000006E-2</v>
      </c>
      <c r="AL64" s="201">
        <v>2.2079999999999999E-2</v>
      </c>
      <c r="AM64" s="201"/>
      <c r="AN64" s="201"/>
      <c r="AO64" s="201">
        <v>0.15479999999999999</v>
      </c>
      <c r="AP64" s="201">
        <v>1.6E-2</v>
      </c>
      <c r="AQ64" s="201"/>
      <c r="AR64" s="201"/>
      <c r="AS64" s="201"/>
      <c r="AT64" s="201"/>
      <c r="AU64" s="201">
        <v>1.1316470000000001</v>
      </c>
      <c r="AV64" s="201">
        <v>7.7248999999999998E-2</v>
      </c>
      <c r="AW64" s="201"/>
      <c r="AX64" s="201"/>
      <c r="AY64" s="201"/>
      <c r="AZ64" s="201"/>
      <c r="BA64" s="201"/>
      <c r="BB64" s="201"/>
      <c r="BC64" s="201">
        <v>0.65563000000000005</v>
      </c>
      <c r="BD64" s="201">
        <v>2.3310000000000002E-3</v>
      </c>
      <c r="BE64" s="201">
        <v>1.9420770000000001</v>
      </c>
      <c r="BF64" s="201">
        <v>9.5579999999999998E-2</v>
      </c>
      <c r="BG64" s="201"/>
      <c r="BH64" s="201"/>
      <c r="BI64" s="201"/>
      <c r="BJ64" s="201"/>
      <c r="BK64" s="201"/>
      <c r="BL64" s="201"/>
      <c r="BM64" s="201"/>
      <c r="BN64" s="201"/>
      <c r="BO64" s="201">
        <v>2.6542500000000002</v>
      </c>
      <c r="BP64" s="201">
        <v>0.20805399999999999</v>
      </c>
      <c r="BQ64" s="201"/>
      <c r="BR64" s="201"/>
      <c r="BS64" s="201">
        <v>0.11010200000000001</v>
      </c>
      <c r="BT64" s="201">
        <v>1E-3</v>
      </c>
      <c r="BU64" s="201"/>
      <c r="BV64" s="201"/>
      <c r="BW64" s="201"/>
      <c r="BX64" s="201"/>
      <c r="BY64" s="201">
        <v>1.788E-2</v>
      </c>
      <c r="BZ64" s="201">
        <v>2.114E-3</v>
      </c>
      <c r="CA64" s="201"/>
      <c r="CB64" s="201"/>
      <c r="CC64" s="201"/>
      <c r="CD64" s="201"/>
      <c r="CE64" s="201"/>
      <c r="CF64" s="201"/>
      <c r="CG64" s="201"/>
      <c r="CH64" s="201"/>
      <c r="CI64" s="201"/>
      <c r="CJ64" s="201"/>
      <c r="CK64" s="201">
        <v>2.782232</v>
      </c>
      <c r="CL64" s="201">
        <v>0.21116799999999999</v>
      </c>
      <c r="CM64" s="201">
        <v>1.2125E-2</v>
      </c>
      <c r="CN64" s="201">
        <v>1.222E-3</v>
      </c>
      <c r="CO64" s="201">
        <v>1.454E-3</v>
      </c>
      <c r="CP64" s="201">
        <v>4.4299999999999998E-4</v>
      </c>
      <c r="CQ64" s="201">
        <v>1.3579000000000001E-2</v>
      </c>
      <c r="CR64" s="201">
        <v>1.665E-3</v>
      </c>
      <c r="CS64" s="201"/>
      <c r="CT64" s="201"/>
      <c r="CU64" s="201"/>
      <c r="CV64" s="201"/>
      <c r="CW64" s="201"/>
      <c r="CX64" s="201"/>
      <c r="CY64" s="201"/>
      <c r="CZ64" s="201"/>
      <c r="DA64" s="201">
        <v>1.4475E-2</v>
      </c>
      <c r="DB64" s="201">
        <v>4.9700000000000005E-4</v>
      </c>
      <c r="DC64" s="201"/>
      <c r="DD64" s="201"/>
      <c r="DE64" s="201"/>
      <c r="DF64" s="201"/>
      <c r="DG64" s="201">
        <v>1.4475E-2</v>
      </c>
      <c r="DH64" s="201">
        <v>4.9700000000000005E-4</v>
      </c>
      <c r="DI64" s="201"/>
      <c r="DJ64" s="201"/>
      <c r="DK64" s="201"/>
      <c r="DL64" s="201"/>
      <c r="DM64" s="201"/>
      <c r="DN64" s="201"/>
      <c r="DO64" s="201"/>
      <c r="DP64" s="201"/>
      <c r="DQ64" s="201">
        <v>1.4289999999999999E-3</v>
      </c>
      <c r="DR64" s="201">
        <v>5.9599999999999996E-4</v>
      </c>
      <c r="DS64" s="201"/>
      <c r="DT64" s="201"/>
      <c r="DU64" s="201"/>
      <c r="DV64" s="201"/>
      <c r="DW64" s="201"/>
      <c r="DX64" s="201"/>
      <c r="DY64" s="201"/>
      <c r="DZ64" s="201"/>
      <c r="EA64" s="201">
        <v>0.150921</v>
      </c>
      <c r="EB64" s="201">
        <v>2.4552000000000001E-2</v>
      </c>
      <c r="EC64" s="201"/>
      <c r="ED64" s="201"/>
      <c r="EE64" s="201"/>
      <c r="EF64" s="201"/>
      <c r="EG64" s="201"/>
      <c r="EH64" s="201"/>
      <c r="EI64" s="201"/>
      <c r="EJ64" s="201"/>
      <c r="EK64" s="201"/>
      <c r="EL64" s="201"/>
      <c r="EM64" s="201">
        <v>0.56809399999999999</v>
      </c>
      <c r="EN64" s="201">
        <v>1.8277999999999999E-2</v>
      </c>
      <c r="EO64" s="201">
        <v>1.019433</v>
      </c>
      <c r="EP64" s="201">
        <v>1.4149E-2</v>
      </c>
      <c r="EQ64" s="201">
        <v>3.6264999999999999E-2</v>
      </c>
      <c r="ER64" s="201">
        <v>1.5963000000000001E-2</v>
      </c>
      <c r="ES64" s="201">
        <v>1.7761420000000001</v>
      </c>
      <c r="ET64" s="201">
        <v>7.3538000000000006E-2</v>
      </c>
      <c r="EU64" s="201">
        <v>8.4899999999999993E-3</v>
      </c>
      <c r="EV64" s="201">
        <v>1.9999999999999999E-6</v>
      </c>
      <c r="EW64" s="201"/>
      <c r="EX64" s="201"/>
      <c r="EY64" s="201"/>
      <c r="EZ64" s="201"/>
      <c r="FA64" s="201">
        <v>1.0950000000000001E-3</v>
      </c>
      <c r="FB64" s="201">
        <v>9.9999999999999995E-7</v>
      </c>
      <c r="FC64" s="201">
        <v>9.5849999999999998E-3</v>
      </c>
      <c r="FD64" s="201">
        <v>3.0000000000000001E-6</v>
      </c>
      <c r="FE64" s="201">
        <v>2.6232999999999999E-2</v>
      </c>
      <c r="FF64" s="201">
        <v>2.1000000000000001E-4</v>
      </c>
      <c r="FG64" s="201">
        <v>0.13014400000000001</v>
      </c>
      <c r="FH64" s="201">
        <v>9.0300000000000005E-4</v>
      </c>
      <c r="FI64" s="201">
        <v>3.9579999999999997E-3</v>
      </c>
      <c r="FJ64" s="201">
        <v>4.0099999999999999E-4</v>
      </c>
      <c r="FK64" s="201">
        <v>0.16033500000000001</v>
      </c>
      <c r="FL64" s="201">
        <v>1.5139999999999999E-3</v>
      </c>
      <c r="FM64" s="201"/>
      <c r="FN64" s="201"/>
      <c r="FO64" s="201"/>
      <c r="FP64" s="201"/>
      <c r="FQ64" s="201"/>
      <c r="FR64" s="201"/>
      <c r="FS64" s="201">
        <v>7.7240000000000003E-2</v>
      </c>
      <c r="FT64" s="201">
        <v>9.3690000000000006E-3</v>
      </c>
      <c r="FU64" s="201">
        <v>1500.671959</v>
      </c>
      <c r="FV64" s="201">
        <v>41.550696000000002</v>
      </c>
      <c r="FW64" s="201"/>
      <c r="FX64" s="201"/>
      <c r="FY64" s="201">
        <v>1.2884E-2</v>
      </c>
      <c r="FZ64" s="201">
        <v>1.035E-2</v>
      </c>
      <c r="GA64" s="201"/>
      <c r="GB64" s="201"/>
      <c r="GC64" s="201">
        <v>7.4242710000000001</v>
      </c>
      <c r="GD64" s="201">
        <v>0.66937000000000002</v>
      </c>
      <c r="GE64" s="201"/>
      <c r="GF64" s="201"/>
      <c r="GG64" s="201"/>
      <c r="GH64" s="201"/>
      <c r="GI64" s="201">
        <v>2.0699999999999999E-4</v>
      </c>
      <c r="GJ64" s="201">
        <v>1.4E-5</v>
      </c>
      <c r="GK64" s="201"/>
      <c r="GL64" s="201"/>
      <c r="GM64" s="201">
        <v>1508.186561</v>
      </c>
      <c r="GN64" s="201">
        <v>42.239798999999998</v>
      </c>
      <c r="GO64" s="201">
        <v>6.1740000000000003E-2</v>
      </c>
      <c r="GP64" s="201">
        <v>3.6740000000000002E-3</v>
      </c>
      <c r="GQ64" s="201">
        <v>5.1019999999999998E-3</v>
      </c>
      <c r="GR64" s="201">
        <v>7.4999999999999993E-5</v>
      </c>
      <c r="GS64" s="201">
        <v>6.6841999999999999E-2</v>
      </c>
      <c r="GT64" s="201">
        <v>3.7490000000000002E-3</v>
      </c>
      <c r="GU64" s="201"/>
      <c r="GV64" s="201"/>
      <c r="GW64" s="201">
        <v>6.1300000000000005E-4</v>
      </c>
      <c r="GX64" s="201">
        <v>6.2600000000000004E-4</v>
      </c>
      <c r="GY64" s="201">
        <v>7.554E-3</v>
      </c>
      <c r="GZ64" s="201">
        <v>7.0799999999999997E-4</v>
      </c>
      <c r="HA64" s="201"/>
      <c r="HB64" s="201"/>
      <c r="HC64" s="201">
        <v>8.1670000000000006E-3</v>
      </c>
      <c r="HD64" s="201">
        <v>1.3339999999999999E-3</v>
      </c>
      <c r="HE64" s="201">
        <v>0.75298399999999999</v>
      </c>
      <c r="HF64" s="201">
        <v>2.7500000000000002E-4</v>
      </c>
      <c r="HG64" s="201"/>
      <c r="HH64" s="201"/>
      <c r="HI64" s="201"/>
      <c r="HJ64" s="201"/>
      <c r="HK64" s="201">
        <v>0.75298399999999999</v>
      </c>
      <c r="HL64" s="201">
        <v>2.7500000000000002E-4</v>
      </c>
      <c r="HM64" s="201"/>
      <c r="HN64" s="201"/>
      <c r="HO64" s="201"/>
      <c r="HP64" s="201"/>
      <c r="HQ64" s="201">
        <v>2.4999E-2</v>
      </c>
      <c r="HR64" s="201">
        <v>8.3699999999999996E-4</v>
      </c>
      <c r="HS64" s="201"/>
      <c r="HT64" s="201"/>
      <c r="HU64" s="201"/>
      <c r="HV64" s="201"/>
      <c r="HW64" s="201">
        <v>2.4999E-2</v>
      </c>
      <c r="HX64" s="201">
        <v>8.3699999999999996E-4</v>
      </c>
      <c r="HY64" s="201"/>
      <c r="HZ64" s="201"/>
      <c r="IA64" s="201">
        <v>6.483E-3</v>
      </c>
      <c r="IB64" s="201">
        <v>1.9319999999999999E-3</v>
      </c>
      <c r="IC64" s="201">
        <v>6.483E-3</v>
      </c>
      <c r="ID64" s="201">
        <v>1.9319999999999999E-3</v>
      </c>
      <c r="IE64" s="201">
        <v>1584.6914240000001</v>
      </c>
      <c r="IF64" s="201">
        <v>49.646501999999998</v>
      </c>
    </row>
    <row r="65" spans="1:240" ht="17.399999999999999" customHeight="1" x14ac:dyDescent="0.25">
      <c r="A65" s="196" t="s">
        <v>79</v>
      </c>
      <c r="B65" s="197" t="s">
        <v>1414</v>
      </c>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v>9.3860000000000002E-3</v>
      </c>
      <c r="BT65" s="198">
        <v>2.6999999999999999E-5</v>
      </c>
      <c r="BU65" s="198"/>
      <c r="BV65" s="198"/>
      <c r="BW65" s="198"/>
      <c r="BX65" s="198"/>
      <c r="BY65" s="198"/>
      <c r="BZ65" s="198"/>
      <c r="CA65" s="198"/>
      <c r="CB65" s="198"/>
      <c r="CC65" s="198"/>
      <c r="CD65" s="198"/>
      <c r="CE65" s="198"/>
      <c r="CF65" s="198"/>
      <c r="CG65" s="198"/>
      <c r="CH65" s="198"/>
      <c r="CI65" s="198"/>
      <c r="CJ65" s="198"/>
      <c r="CK65" s="198">
        <v>9.3860000000000002E-3</v>
      </c>
      <c r="CL65" s="198">
        <v>2.6999999999999999E-5</v>
      </c>
      <c r="CM65" s="198"/>
      <c r="CN65" s="198"/>
      <c r="CO65" s="198"/>
      <c r="CP65" s="198"/>
      <c r="CQ65" s="198"/>
      <c r="CR65" s="198"/>
      <c r="CS65" s="198"/>
      <c r="CT65" s="198"/>
      <c r="CU65" s="198"/>
      <c r="CV65" s="198"/>
      <c r="CW65" s="198"/>
      <c r="CX65" s="198"/>
      <c r="CY65" s="198"/>
      <c r="CZ65" s="198"/>
      <c r="DA65" s="198">
        <v>0.70666200000000001</v>
      </c>
      <c r="DB65" s="198">
        <v>0.111621</v>
      </c>
      <c r="DC65" s="198"/>
      <c r="DD65" s="198"/>
      <c r="DE65" s="198"/>
      <c r="DF65" s="198"/>
      <c r="DG65" s="198">
        <v>0.70666200000000001</v>
      </c>
      <c r="DH65" s="198">
        <v>0.111621</v>
      </c>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8"/>
      <c r="FG65" s="198"/>
      <c r="FH65" s="198"/>
      <c r="FI65" s="198"/>
      <c r="FJ65" s="198"/>
      <c r="FK65" s="198"/>
      <c r="FL65" s="198"/>
      <c r="FM65" s="198"/>
      <c r="FN65" s="198"/>
      <c r="FO65" s="198"/>
      <c r="FP65" s="198"/>
      <c r="FQ65" s="198"/>
      <c r="FR65" s="198"/>
      <c r="FS65" s="198">
        <v>7.0309999999999999E-3</v>
      </c>
      <c r="FT65" s="198">
        <v>9.7999999999999997E-5</v>
      </c>
      <c r="FU65" s="198">
        <v>1513.0228589999999</v>
      </c>
      <c r="FV65" s="198">
        <v>42.121156999999997</v>
      </c>
      <c r="FW65" s="198"/>
      <c r="FX65" s="198"/>
      <c r="FY65" s="198"/>
      <c r="FZ65" s="198"/>
      <c r="GA65" s="198"/>
      <c r="GB65" s="198"/>
      <c r="GC65" s="198"/>
      <c r="GD65" s="198"/>
      <c r="GE65" s="198"/>
      <c r="GF65" s="198"/>
      <c r="GG65" s="198"/>
      <c r="GH65" s="198"/>
      <c r="GI65" s="198"/>
      <c r="GJ65" s="198"/>
      <c r="GK65" s="198"/>
      <c r="GL65" s="198"/>
      <c r="GM65" s="198">
        <v>1513.02989</v>
      </c>
      <c r="GN65" s="198">
        <v>42.121254999999998</v>
      </c>
      <c r="GO65" s="198"/>
      <c r="GP65" s="198"/>
      <c r="GQ65" s="198"/>
      <c r="GR65" s="198"/>
      <c r="GS65" s="198"/>
      <c r="GT65" s="198"/>
      <c r="GU65" s="198"/>
      <c r="GV65" s="198"/>
      <c r="GW65" s="198"/>
      <c r="GX65" s="198"/>
      <c r="GY65" s="198"/>
      <c r="GZ65" s="198"/>
      <c r="HA65" s="198"/>
      <c r="HB65" s="198"/>
      <c r="HC65" s="198"/>
      <c r="HD65" s="198"/>
      <c r="HE65" s="198"/>
      <c r="HF65" s="198"/>
      <c r="HG65" s="198"/>
      <c r="HH65" s="198"/>
      <c r="HI65" s="198"/>
      <c r="HJ65" s="198"/>
      <c r="HK65" s="198"/>
      <c r="HL65" s="198"/>
      <c r="HM65" s="198"/>
      <c r="HN65" s="198"/>
      <c r="HO65" s="198"/>
      <c r="HP65" s="198"/>
      <c r="HQ65" s="198"/>
      <c r="HR65" s="198"/>
      <c r="HS65" s="198"/>
      <c r="HT65" s="198"/>
      <c r="HU65" s="198"/>
      <c r="HV65" s="198"/>
      <c r="HW65" s="198"/>
      <c r="HX65" s="198"/>
      <c r="HY65" s="198">
        <v>1.6698000000000001E-2</v>
      </c>
      <c r="HZ65" s="198">
        <v>3.0000000000000001E-6</v>
      </c>
      <c r="IA65" s="198"/>
      <c r="IB65" s="198"/>
      <c r="IC65" s="198">
        <v>1.6698000000000001E-2</v>
      </c>
      <c r="ID65" s="198">
        <v>3.0000000000000001E-6</v>
      </c>
      <c r="IE65" s="198">
        <v>1513.7626359999999</v>
      </c>
      <c r="IF65" s="198">
        <v>42.232906</v>
      </c>
    </row>
    <row r="66" spans="1:240" ht="17.399999999999999" customHeight="1" x14ac:dyDescent="0.25">
      <c r="A66" s="199" t="s">
        <v>236</v>
      </c>
      <c r="B66" s="200" t="s">
        <v>1358</v>
      </c>
      <c r="C66" s="201"/>
      <c r="D66" s="201"/>
      <c r="E66" s="201">
        <v>148.67269899999999</v>
      </c>
      <c r="F66" s="201">
        <v>6.0825480000000001</v>
      </c>
      <c r="G66" s="201"/>
      <c r="H66" s="201"/>
      <c r="I66" s="201"/>
      <c r="J66" s="201"/>
      <c r="K66" s="201"/>
      <c r="L66" s="201"/>
      <c r="M66" s="201">
        <v>148.67269899999999</v>
      </c>
      <c r="N66" s="201">
        <v>6.0825480000000001</v>
      </c>
      <c r="O66" s="201">
        <v>97.237370999999996</v>
      </c>
      <c r="P66" s="201">
        <v>4.5167140000000003</v>
      </c>
      <c r="Q66" s="201">
        <v>4.3912979999999999</v>
      </c>
      <c r="R66" s="201">
        <v>1.217835</v>
      </c>
      <c r="S66" s="201">
        <v>14.082428999999999</v>
      </c>
      <c r="T66" s="201">
        <v>0.85792100000000004</v>
      </c>
      <c r="U66" s="201">
        <v>1137.987091</v>
      </c>
      <c r="V66" s="201">
        <v>68.502770999999996</v>
      </c>
      <c r="W66" s="201"/>
      <c r="X66" s="201"/>
      <c r="Y66" s="201">
        <v>6.3045000000000004E-2</v>
      </c>
      <c r="Z66" s="201">
        <v>1.9016999999999999E-2</v>
      </c>
      <c r="AA66" s="201">
        <v>2.6760790000000001</v>
      </c>
      <c r="AB66" s="201">
        <v>0.34636099999999997</v>
      </c>
      <c r="AC66" s="201">
        <v>0.181502</v>
      </c>
      <c r="AD66" s="201">
        <v>5.5100000000000001E-3</v>
      </c>
      <c r="AE66" s="201"/>
      <c r="AF66" s="201"/>
      <c r="AG66" s="201">
        <v>1256.618815</v>
      </c>
      <c r="AH66" s="201">
        <v>75.466128999999995</v>
      </c>
      <c r="AI66" s="201"/>
      <c r="AJ66" s="201"/>
      <c r="AK66" s="201"/>
      <c r="AL66" s="201"/>
      <c r="AM66" s="201"/>
      <c r="AN66" s="201"/>
      <c r="AO66" s="201">
        <v>3.9999999999999998E-6</v>
      </c>
      <c r="AP66" s="201">
        <v>9.9999999999999995E-7</v>
      </c>
      <c r="AQ66" s="201"/>
      <c r="AR66" s="201"/>
      <c r="AS66" s="201">
        <v>3.558E-3</v>
      </c>
      <c r="AT66" s="201">
        <v>2.9599999999999998E-4</v>
      </c>
      <c r="AU66" s="201">
        <v>0.56962100000000004</v>
      </c>
      <c r="AV66" s="201">
        <v>0.16833600000000001</v>
      </c>
      <c r="AW66" s="201">
        <v>2.5900000000000001E-4</v>
      </c>
      <c r="AX66" s="201">
        <v>1.2E-5</v>
      </c>
      <c r="AY66" s="201"/>
      <c r="AZ66" s="201"/>
      <c r="BA66" s="201"/>
      <c r="BB66" s="201"/>
      <c r="BC66" s="201"/>
      <c r="BD66" s="201"/>
      <c r="BE66" s="201">
        <v>0.57344200000000001</v>
      </c>
      <c r="BF66" s="201">
        <v>0.16864499999999999</v>
      </c>
      <c r="BG66" s="201"/>
      <c r="BH66" s="201"/>
      <c r="BI66" s="201"/>
      <c r="BJ66" s="201"/>
      <c r="BK66" s="201"/>
      <c r="BL66" s="201"/>
      <c r="BM66" s="201"/>
      <c r="BN66" s="201"/>
      <c r="BO66" s="201"/>
      <c r="BP66" s="201"/>
      <c r="BQ66" s="201"/>
      <c r="BR66" s="201"/>
      <c r="BS66" s="201">
        <v>1.0503999999999999E-2</v>
      </c>
      <c r="BT66" s="201">
        <v>5.9999999999999995E-4</v>
      </c>
      <c r="BU66" s="201"/>
      <c r="BV66" s="201"/>
      <c r="BW66" s="201">
        <v>2.4269999999999999E-3</v>
      </c>
      <c r="BX66" s="201">
        <v>3.9999999999999998E-6</v>
      </c>
      <c r="BY66" s="201">
        <v>6.6990000000000001E-3</v>
      </c>
      <c r="BZ66" s="201">
        <v>1.1E-4</v>
      </c>
      <c r="CA66" s="201"/>
      <c r="CB66" s="201"/>
      <c r="CC66" s="201"/>
      <c r="CD66" s="201"/>
      <c r="CE66" s="201"/>
      <c r="CF66" s="201"/>
      <c r="CG66" s="201"/>
      <c r="CH66" s="201"/>
      <c r="CI66" s="201">
        <v>3.4999999999999997E-5</v>
      </c>
      <c r="CJ66" s="201">
        <v>7.9999999999999996E-6</v>
      </c>
      <c r="CK66" s="201">
        <v>1.9664999999999998E-2</v>
      </c>
      <c r="CL66" s="201">
        <v>7.2199999999999999E-4</v>
      </c>
      <c r="CM66" s="201">
        <v>0.50232900000000003</v>
      </c>
      <c r="CN66" s="201">
        <v>5.7279999999999996E-3</v>
      </c>
      <c r="CO66" s="201">
        <v>1.766E-3</v>
      </c>
      <c r="CP66" s="201">
        <v>9.0000000000000002E-6</v>
      </c>
      <c r="CQ66" s="201">
        <v>0.50409499999999996</v>
      </c>
      <c r="CR66" s="201">
        <v>5.7369999999999999E-3</v>
      </c>
      <c r="CS66" s="201"/>
      <c r="CT66" s="201"/>
      <c r="CU66" s="201"/>
      <c r="CV66" s="201"/>
      <c r="CW66" s="201"/>
      <c r="CX66" s="201"/>
      <c r="CY66" s="201"/>
      <c r="CZ66" s="201"/>
      <c r="DA66" s="201">
        <v>0.16081699999999999</v>
      </c>
      <c r="DB66" s="201">
        <v>0.19422</v>
      </c>
      <c r="DC66" s="201"/>
      <c r="DD66" s="201"/>
      <c r="DE66" s="201"/>
      <c r="DF66" s="201"/>
      <c r="DG66" s="201">
        <v>0.16081699999999999</v>
      </c>
      <c r="DH66" s="201">
        <v>0.19422</v>
      </c>
      <c r="DI66" s="201"/>
      <c r="DJ66" s="201"/>
      <c r="DK66" s="201">
        <v>6.0775999999999997E-2</v>
      </c>
      <c r="DL66" s="201">
        <v>3.3799999999999998E-4</v>
      </c>
      <c r="DM66" s="201">
        <v>3.3000000000000003E-5</v>
      </c>
      <c r="DN66" s="201">
        <v>5.8E-5</v>
      </c>
      <c r="DO66" s="201">
        <v>6.0809000000000002E-2</v>
      </c>
      <c r="DP66" s="201">
        <v>3.9599999999999998E-4</v>
      </c>
      <c r="DQ66" s="201"/>
      <c r="DR66" s="201"/>
      <c r="DS66" s="201"/>
      <c r="DT66" s="201"/>
      <c r="DU66" s="201">
        <v>2.5099999999999998E-4</v>
      </c>
      <c r="DV66" s="201">
        <v>5.0000000000000004E-6</v>
      </c>
      <c r="DW66" s="201"/>
      <c r="DX66" s="201"/>
      <c r="DY66" s="201"/>
      <c r="DZ66" s="201"/>
      <c r="EA66" s="201"/>
      <c r="EB66" s="201"/>
      <c r="EC66" s="201"/>
      <c r="ED66" s="201"/>
      <c r="EE66" s="201"/>
      <c r="EF66" s="201"/>
      <c r="EG66" s="201"/>
      <c r="EH66" s="201"/>
      <c r="EI66" s="201"/>
      <c r="EJ66" s="201"/>
      <c r="EK66" s="201">
        <v>1.516E-3</v>
      </c>
      <c r="EL66" s="201">
        <v>9.9999999999999995E-7</v>
      </c>
      <c r="EM66" s="201">
        <v>1.0337540000000001</v>
      </c>
      <c r="EN66" s="201">
        <v>1.2529999999999999E-2</v>
      </c>
      <c r="EO66" s="201">
        <v>0.38295099999999999</v>
      </c>
      <c r="EP66" s="201">
        <v>2.212E-3</v>
      </c>
      <c r="EQ66" s="201"/>
      <c r="ER66" s="201"/>
      <c r="ES66" s="201">
        <v>1.418472</v>
      </c>
      <c r="ET66" s="201">
        <v>1.4748000000000001E-2</v>
      </c>
      <c r="EU66" s="201">
        <v>8.097E-3</v>
      </c>
      <c r="EV66" s="201">
        <v>2.4000000000000001E-5</v>
      </c>
      <c r="EW66" s="201">
        <v>5.4000000000000003E-3</v>
      </c>
      <c r="EX66" s="201">
        <v>9.9999999999999995E-7</v>
      </c>
      <c r="EY66" s="201"/>
      <c r="EZ66" s="201"/>
      <c r="FA66" s="201"/>
      <c r="FB66" s="201"/>
      <c r="FC66" s="201">
        <v>1.3497E-2</v>
      </c>
      <c r="FD66" s="201">
        <v>2.5000000000000001E-5</v>
      </c>
      <c r="FE66" s="201">
        <v>4.084E-3</v>
      </c>
      <c r="FF66" s="201">
        <v>8.5400000000000005E-4</v>
      </c>
      <c r="FG66" s="201">
        <v>3.5830000000000001E-2</v>
      </c>
      <c r="FH66" s="201">
        <v>8.7600000000000004E-3</v>
      </c>
      <c r="FI66" s="201">
        <v>0.189392</v>
      </c>
      <c r="FJ66" s="201">
        <v>3.0000000000000001E-5</v>
      </c>
      <c r="FK66" s="201">
        <v>0.22930600000000001</v>
      </c>
      <c r="FL66" s="201">
        <v>9.6439999999999998E-3</v>
      </c>
      <c r="FM66" s="201"/>
      <c r="FN66" s="201"/>
      <c r="FO66" s="201"/>
      <c r="FP66" s="201"/>
      <c r="FQ66" s="201"/>
      <c r="FR66" s="201"/>
      <c r="FS66" s="201"/>
      <c r="FT66" s="201"/>
      <c r="FU66" s="201"/>
      <c r="FV66" s="201"/>
      <c r="FW66" s="201"/>
      <c r="FX66" s="201"/>
      <c r="FY66" s="201"/>
      <c r="FZ66" s="201"/>
      <c r="GA66" s="201"/>
      <c r="GB66" s="201"/>
      <c r="GC66" s="201">
        <v>5.0000000000000004E-6</v>
      </c>
      <c r="GD66" s="201">
        <v>9.9999999999999995E-7</v>
      </c>
      <c r="GE66" s="201"/>
      <c r="GF66" s="201"/>
      <c r="GG66" s="201"/>
      <c r="GH66" s="201"/>
      <c r="GI66" s="201"/>
      <c r="GJ66" s="201"/>
      <c r="GK66" s="201">
        <v>8.6600000000000002E-4</v>
      </c>
      <c r="GL66" s="201">
        <v>1.0000000000000001E-5</v>
      </c>
      <c r="GM66" s="201">
        <v>8.7100000000000003E-4</v>
      </c>
      <c r="GN66" s="201">
        <v>1.1E-5</v>
      </c>
      <c r="GO66" s="201">
        <v>0.77139899999999995</v>
      </c>
      <c r="GP66" s="201">
        <v>4.8899999999999996E-4</v>
      </c>
      <c r="GQ66" s="201">
        <v>0.25239800000000001</v>
      </c>
      <c r="GR66" s="201">
        <v>4.1800000000000002E-4</v>
      </c>
      <c r="GS66" s="201">
        <v>1.0237970000000001</v>
      </c>
      <c r="GT66" s="201">
        <v>9.0700000000000004E-4</v>
      </c>
      <c r="GU66" s="201"/>
      <c r="GV66" s="201"/>
      <c r="GW66" s="201"/>
      <c r="GX66" s="201"/>
      <c r="GY66" s="201">
        <v>0.71779700000000002</v>
      </c>
      <c r="GZ66" s="201">
        <v>6.0599999999999998E-4</v>
      </c>
      <c r="HA66" s="201"/>
      <c r="HB66" s="201"/>
      <c r="HC66" s="201">
        <v>0.71779700000000002</v>
      </c>
      <c r="HD66" s="201">
        <v>6.0599999999999998E-4</v>
      </c>
      <c r="HE66" s="201">
        <v>0.94937400000000005</v>
      </c>
      <c r="HF66" s="201">
        <v>2.588E-3</v>
      </c>
      <c r="HG66" s="201"/>
      <c r="HH66" s="201"/>
      <c r="HI66" s="201"/>
      <c r="HJ66" s="201"/>
      <c r="HK66" s="201">
        <v>0.94937400000000005</v>
      </c>
      <c r="HL66" s="201">
        <v>2.588E-3</v>
      </c>
      <c r="HM66" s="201">
        <v>1.531E-3</v>
      </c>
      <c r="HN66" s="201">
        <v>9.9999999999999995E-7</v>
      </c>
      <c r="HO66" s="201">
        <v>1.531E-3</v>
      </c>
      <c r="HP66" s="201">
        <v>9.9999999999999995E-7</v>
      </c>
      <c r="HQ66" s="201">
        <v>0.32999699999999998</v>
      </c>
      <c r="HR66" s="201">
        <v>2.03E-4</v>
      </c>
      <c r="HS66" s="201"/>
      <c r="HT66" s="201"/>
      <c r="HU66" s="201"/>
      <c r="HV66" s="201"/>
      <c r="HW66" s="201">
        <v>0.32999699999999998</v>
      </c>
      <c r="HX66" s="201">
        <v>2.03E-4</v>
      </c>
      <c r="HY66" s="201"/>
      <c r="HZ66" s="201"/>
      <c r="IA66" s="201">
        <v>3.8639999999999998E-3</v>
      </c>
      <c r="IB66" s="201">
        <v>4.0299999999999998E-4</v>
      </c>
      <c r="IC66" s="201">
        <v>3.8639999999999998E-3</v>
      </c>
      <c r="ID66" s="201">
        <v>4.0299999999999998E-4</v>
      </c>
      <c r="IE66" s="201">
        <v>1411.2988479999999</v>
      </c>
      <c r="IF66" s="201">
        <v>81.947533000000007</v>
      </c>
    </row>
    <row r="67" spans="1:240" ht="17.399999999999999" customHeight="1" x14ac:dyDescent="0.25">
      <c r="A67" s="196" t="s">
        <v>78</v>
      </c>
      <c r="B67" s="197" t="s">
        <v>1367</v>
      </c>
      <c r="C67" s="198">
        <v>1285.1129860000001</v>
      </c>
      <c r="D67" s="198">
        <v>137.62827999999999</v>
      </c>
      <c r="E67" s="198"/>
      <c r="F67" s="198"/>
      <c r="G67" s="198">
        <v>6.1899999999999998E-4</v>
      </c>
      <c r="H67" s="198">
        <v>1E-4</v>
      </c>
      <c r="I67" s="198"/>
      <c r="J67" s="198"/>
      <c r="K67" s="198"/>
      <c r="L67" s="198"/>
      <c r="M67" s="198">
        <v>1285.113605</v>
      </c>
      <c r="N67" s="198">
        <v>137.62837999999999</v>
      </c>
      <c r="O67" s="198">
        <v>1.3273E-2</v>
      </c>
      <c r="P67" s="198">
        <v>1E-3</v>
      </c>
      <c r="Q67" s="198"/>
      <c r="R67" s="198"/>
      <c r="S67" s="198">
        <v>23.209657</v>
      </c>
      <c r="T67" s="198">
        <v>2.8195920000000001</v>
      </c>
      <c r="U67" s="198"/>
      <c r="V67" s="198"/>
      <c r="W67" s="198">
        <v>0.47523500000000002</v>
      </c>
      <c r="X67" s="198">
        <v>0.22</v>
      </c>
      <c r="Y67" s="198">
        <v>0.47959400000000002</v>
      </c>
      <c r="Z67" s="198">
        <v>0.27500000000000002</v>
      </c>
      <c r="AA67" s="198">
        <v>8.6533289999999994</v>
      </c>
      <c r="AB67" s="198">
        <v>1.3875850000000001</v>
      </c>
      <c r="AC67" s="198">
        <v>2.3374630000000001</v>
      </c>
      <c r="AD67" s="198">
        <v>0.53381199999999995</v>
      </c>
      <c r="AE67" s="198"/>
      <c r="AF67" s="198"/>
      <c r="AG67" s="198">
        <v>35.168551000000001</v>
      </c>
      <c r="AH67" s="198">
        <v>5.2369890000000003</v>
      </c>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v>3.9050000000000001E-3</v>
      </c>
      <c r="BZ67" s="198">
        <v>3.6400000000000001E-4</v>
      </c>
      <c r="CA67" s="198"/>
      <c r="CB67" s="198"/>
      <c r="CC67" s="198"/>
      <c r="CD67" s="198"/>
      <c r="CE67" s="198"/>
      <c r="CF67" s="198"/>
      <c r="CG67" s="198"/>
      <c r="CH67" s="198"/>
      <c r="CI67" s="198"/>
      <c r="CJ67" s="198"/>
      <c r="CK67" s="198">
        <v>3.9050000000000001E-3</v>
      </c>
      <c r="CL67" s="198">
        <v>3.6400000000000001E-4</v>
      </c>
      <c r="CM67" s="198">
        <v>0.11849800000000001</v>
      </c>
      <c r="CN67" s="198">
        <v>2.4195000000000001E-2</v>
      </c>
      <c r="CO67" s="198"/>
      <c r="CP67" s="198"/>
      <c r="CQ67" s="198">
        <v>0.11849800000000001</v>
      </c>
      <c r="CR67" s="198">
        <v>2.4195000000000001E-2</v>
      </c>
      <c r="CS67" s="198"/>
      <c r="CT67" s="198"/>
      <c r="CU67" s="198"/>
      <c r="CV67" s="198"/>
      <c r="CW67" s="198"/>
      <c r="CX67" s="198"/>
      <c r="CY67" s="198"/>
      <c r="CZ67" s="198"/>
      <c r="DA67" s="198">
        <v>3.8272E-2</v>
      </c>
      <c r="DB67" s="198">
        <v>4.6820000000000004E-3</v>
      </c>
      <c r="DC67" s="198"/>
      <c r="DD67" s="198"/>
      <c r="DE67" s="198">
        <v>2.2907E-2</v>
      </c>
      <c r="DF67" s="198">
        <v>2.4069999999999999E-3</v>
      </c>
      <c r="DG67" s="198">
        <v>6.1178999999999997E-2</v>
      </c>
      <c r="DH67" s="198">
        <v>7.0889999999999998E-3</v>
      </c>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v>9.3351000000000003E-2</v>
      </c>
      <c r="EN67" s="198">
        <v>1.6180000000000001E-3</v>
      </c>
      <c r="EO67" s="198"/>
      <c r="EP67" s="198"/>
      <c r="EQ67" s="198"/>
      <c r="ER67" s="198"/>
      <c r="ES67" s="198">
        <v>9.3351000000000003E-2</v>
      </c>
      <c r="ET67" s="198">
        <v>1.6180000000000001E-3</v>
      </c>
      <c r="EU67" s="198"/>
      <c r="EV67" s="198"/>
      <c r="EW67" s="198"/>
      <c r="EX67" s="198"/>
      <c r="EY67" s="198"/>
      <c r="EZ67" s="198"/>
      <c r="FA67" s="198"/>
      <c r="FB67" s="198"/>
      <c r="FC67" s="198"/>
      <c r="FD67" s="198"/>
      <c r="FE67" s="198">
        <v>1.6285999999999998E-2</v>
      </c>
      <c r="FF67" s="198">
        <v>2.7000000000000001E-3</v>
      </c>
      <c r="FG67" s="198"/>
      <c r="FH67" s="198"/>
      <c r="FI67" s="198"/>
      <c r="FJ67" s="198"/>
      <c r="FK67" s="198">
        <v>1.6285999999999998E-2</v>
      </c>
      <c r="FL67" s="198">
        <v>2.7000000000000001E-3</v>
      </c>
      <c r="FM67" s="198"/>
      <c r="FN67" s="198"/>
      <c r="FO67" s="198"/>
      <c r="FP67" s="198"/>
      <c r="FQ67" s="198"/>
      <c r="FR67" s="198"/>
      <c r="FS67" s="198">
        <v>1.3710999999999999E-2</v>
      </c>
      <c r="FT67" s="198">
        <v>1.9189999999999999E-3</v>
      </c>
      <c r="FU67" s="198"/>
      <c r="FV67" s="198"/>
      <c r="FW67" s="198"/>
      <c r="FX67" s="198"/>
      <c r="FY67" s="198">
        <v>1.423E-3</v>
      </c>
      <c r="FZ67" s="198">
        <v>1.2999999999999999E-5</v>
      </c>
      <c r="GA67" s="198"/>
      <c r="GB67" s="198"/>
      <c r="GC67" s="198"/>
      <c r="GD67" s="198"/>
      <c r="GE67" s="198"/>
      <c r="GF67" s="198"/>
      <c r="GG67" s="198"/>
      <c r="GH67" s="198"/>
      <c r="GI67" s="198"/>
      <c r="GJ67" s="198"/>
      <c r="GK67" s="198"/>
      <c r="GL67" s="198"/>
      <c r="GM67" s="198">
        <v>1.5134E-2</v>
      </c>
      <c r="GN67" s="198">
        <v>1.9319999999999999E-3</v>
      </c>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v>1.2E-5</v>
      </c>
      <c r="IB67" s="198">
        <v>5.0000000000000004E-6</v>
      </c>
      <c r="IC67" s="198">
        <v>1.2E-5</v>
      </c>
      <c r="ID67" s="198">
        <v>5.0000000000000004E-6</v>
      </c>
      <c r="IE67" s="198">
        <v>1320.5905210000001</v>
      </c>
      <c r="IF67" s="198">
        <v>142.90327199999999</v>
      </c>
    </row>
    <row r="68" spans="1:240" ht="17.399999999999999" customHeight="1" x14ac:dyDescent="0.25">
      <c r="A68" s="199" t="s">
        <v>61</v>
      </c>
      <c r="B68" s="200" t="s">
        <v>1347</v>
      </c>
      <c r="C68" s="201"/>
      <c r="D68" s="201"/>
      <c r="E68" s="201"/>
      <c r="F68" s="201"/>
      <c r="G68" s="201"/>
      <c r="H68" s="201"/>
      <c r="I68" s="201">
        <v>8.00352</v>
      </c>
      <c r="J68" s="201">
        <v>0.27951300000000001</v>
      </c>
      <c r="K68" s="201"/>
      <c r="L68" s="201"/>
      <c r="M68" s="201">
        <v>8.00352</v>
      </c>
      <c r="N68" s="201">
        <v>0.27951300000000001</v>
      </c>
      <c r="O68" s="201"/>
      <c r="P68" s="201"/>
      <c r="Q68" s="201">
        <v>2.03E-4</v>
      </c>
      <c r="R68" s="201">
        <v>6.0000000000000002E-6</v>
      </c>
      <c r="S68" s="201">
        <v>3.381E-2</v>
      </c>
      <c r="T68" s="201">
        <v>1.903E-3</v>
      </c>
      <c r="U68" s="201">
        <v>0.60535600000000001</v>
      </c>
      <c r="V68" s="201">
        <v>0.19204399999999999</v>
      </c>
      <c r="W68" s="201">
        <v>160.527669</v>
      </c>
      <c r="X68" s="201">
        <v>172.77823000000001</v>
      </c>
      <c r="Y68" s="201">
        <v>2.3075999999999999E-2</v>
      </c>
      <c r="Z68" s="201">
        <v>7.5209999999999999E-3</v>
      </c>
      <c r="AA68" s="201">
        <v>10.825229999999999</v>
      </c>
      <c r="AB68" s="201">
        <v>8.8668560000000003</v>
      </c>
      <c r="AC68" s="201"/>
      <c r="AD68" s="201"/>
      <c r="AE68" s="201"/>
      <c r="AF68" s="201"/>
      <c r="AG68" s="201">
        <v>172.015344</v>
      </c>
      <c r="AH68" s="201">
        <v>181.84656000000001</v>
      </c>
      <c r="AI68" s="201">
        <v>0.84202900000000003</v>
      </c>
      <c r="AJ68" s="201">
        <v>3.075E-2</v>
      </c>
      <c r="AK68" s="201">
        <v>0.84202900000000003</v>
      </c>
      <c r="AL68" s="201">
        <v>3.075E-2</v>
      </c>
      <c r="AM68" s="201"/>
      <c r="AN68" s="201"/>
      <c r="AO68" s="201">
        <v>0.59332600000000002</v>
      </c>
      <c r="AP68" s="201">
        <v>5.0393E-2</v>
      </c>
      <c r="AQ68" s="201">
        <v>0.85430899999999999</v>
      </c>
      <c r="AR68" s="201">
        <v>7.8218999999999997E-2</v>
      </c>
      <c r="AS68" s="201">
        <v>11.372503</v>
      </c>
      <c r="AT68" s="201">
        <v>0.59056900000000001</v>
      </c>
      <c r="AU68" s="201">
        <v>4.8814159999999998</v>
      </c>
      <c r="AV68" s="201">
        <v>0.54452599999999995</v>
      </c>
      <c r="AW68" s="201">
        <v>25.186582999999999</v>
      </c>
      <c r="AX68" s="201">
        <v>0.65548099999999998</v>
      </c>
      <c r="AY68" s="201">
        <v>0.234818</v>
      </c>
      <c r="AZ68" s="201">
        <v>1.78E-2</v>
      </c>
      <c r="BA68" s="201">
        <v>5.037166</v>
      </c>
      <c r="BB68" s="201">
        <v>0.31306800000000001</v>
      </c>
      <c r="BC68" s="201"/>
      <c r="BD68" s="201"/>
      <c r="BE68" s="201">
        <v>48.160120999999997</v>
      </c>
      <c r="BF68" s="201">
        <v>2.2500559999999998</v>
      </c>
      <c r="BG68" s="201">
        <v>2.4211480000000001</v>
      </c>
      <c r="BH68" s="201">
        <v>3.448909</v>
      </c>
      <c r="BI68" s="201"/>
      <c r="BJ68" s="201"/>
      <c r="BK68" s="201">
        <v>85.114146000000005</v>
      </c>
      <c r="BL68" s="201">
        <v>29.92445</v>
      </c>
      <c r="BM68" s="201">
        <v>87.535293999999993</v>
      </c>
      <c r="BN68" s="201">
        <v>33.373359000000001</v>
      </c>
      <c r="BO68" s="201">
        <v>80.585776999999993</v>
      </c>
      <c r="BP68" s="201">
        <v>70.399873999999997</v>
      </c>
      <c r="BQ68" s="201">
        <v>0.91781500000000005</v>
      </c>
      <c r="BR68" s="201">
        <v>2.0877E-2</v>
      </c>
      <c r="BS68" s="201">
        <v>24.205794999999998</v>
      </c>
      <c r="BT68" s="201">
        <v>0.694442</v>
      </c>
      <c r="BU68" s="201">
        <v>8.6704000000000003E-2</v>
      </c>
      <c r="BV68" s="201">
        <v>4.6149999999999997E-2</v>
      </c>
      <c r="BW68" s="201">
        <v>0.897976</v>
      </c>
      <c r="BX68" s="201">
        <v>2.4611999999999998E-2</v>
      </c>
      <c r="BY68" s="201">
        <v>48.423707</v>
      </c>
      <c r="BZ68" s="201">
        <v>0.68699600000000005</v>
      </c>
      <c r="CA68" s="201">
        <v>0.280806</v>
      </c>
      <c r="CB68" s="201">
        <v>1.3461000000000001E-2</v>
      </c>
      <c r="CC68" s="201">
        <v>0.10904</v>
      </c>
      <c r="CD68" s="201">
        <v>1.7873E-2</v>
      </c>
      <c r="CE68" s="201"/>
      <c r="CF68" s="201"/>
      <c r="CG68" s="201"/>
      <c r="CH68" s="201"/>
      <c r="CI68" s="201">
        <v>1.361192</v>
      </c>
      <c r="CJ68" s="201">
        <v>4.3950999999999997E-2</v>
      </c>
      <c r="CK68" s="201">
        <v>156.86881199999999</v>
      </c>
      <c r="CL68" s="201">
        <v>71.948235999999994</v>
      </c>
      <c r="CM68" s="201">
        <v>9.0349039999999992</v>
      </c>
      <c r="CN68" s="201">
        <v>0.376301</v>
      </c>
      <c r="CO68" s="201">
        <v>1.1140699999999999</v>
      </c>
      <c r="CP68" s="201">
        <v>3.3277000000000001E-2</v>
      </c>
      <c r="CQ68" s="201">
        <v>10.148974000000001</v>
      </c>
      <c r="CR68" s="201">
        <v>0.409578</v>
      </c>
      <c r="CS68" s="201"/>
      <c r="CT68" s="201"/>
      <c r="CU68" s="201">
        <v>1.207476</v>
      </c>
      <c r="CV68" s="201">
        <v>1.8519999999999999E-3</v>
      </c>
      <c r="CW68" s="201"/>
      <c r="CX68" s="201"/>
      <c r="CY68" s="201">
        <v>1.207476</v>
      </c>
      <c r="CZ68" s="201">
        <v>1.8519999999999999E-3</v>
      </c>
      <c r="DA68" s="201">
        <v>58.032217000000003</v>
      </c>
      <c r="DB68" s="201">
        <v>27.280217</v>
      </c>
      <c r="DC68" s="201">
        <v>0.17679800000000001</v>
      </c>
      <c r="DD68" s="201">
        <v>1.58E-3</v>
      </c>
      <c r="DE68" s="201"/>
      <c r="DF68" s="201"/>
      <c r="DG68" s="201">
        <v>58.209015000000001</v>
      </c>
      <c r="DH68" s="201">
        <v>27.281797000000001</v>
      </c>
      <c r="DI68" s="201">
        <v>1.369418</v>
      </c>
      <c r="DJ68" s="201">
        <v>0.50024400000000002</v>
      </c>
      <c r="DK68" s="201">
        <v>5.5312E-2</v>
      </c>
      <c r="DL68" s="201">
        <v>8.5499999999999997E-4</v>
      </c>
      <c r="DM68" s="201">
        <v>0.78187200000000001</v>
      </c>
      <c r="DN68" s="201">
        <v>1.805E-3</v>
      </c>
      <c r="DO68" s="201">
        <v>2.2066020000000002</v>
      </c>
      <c r="DP68" s="201">
        <v>0.50290400000000002</v>
      </c>
      <c r="DQ68" s="201">
        <v>4.163E-3</v>
      </c>
      <c r="DR68" s="201">
        <v>3.9999999999999998E-6</v>
      </c>
      <c r="DS68" s="201"/>
      <c r="DT68" s="201"/>
      <c r="DU68" s="201">
        <v>1.7901E-2</v>
      </c>
      <c r="DV68" s="201">
        <v>4.3800000000000002E-4</v>
      </c>
      <c r="DW68" s="201"/>
      <c r="DX68" s="201"/>
      <c r="DY68" s="201"/>
      <c r="DZ68" s="201"/>
      <c r="EA68" s="201"/>
      <c r="EB68" s="201"/>
      <c r="EC68" s="201">
        <v>0.33282499999999998</v>
      </c>
      <c r="ED68" s="201">
        <v>6.1289999999999999E-3</v>
      </c>
      <c r="EE68" s="201">
        <v>9.6320000000000003E-2</v>
      </c>
      <c r="EF68" s="201">
        <v>1.2310000000000001E-3</v>
      </c>
      <c r="EG68" s="201">
        <v>8.3600000000000005E-4</v>
      </c>
      <c r="EH68" s="201">
        <v>1.5E-5</v>
      </c>
      <c r="EI68" s="201"/>
      <c r="EJ68" s="201"/>
      <c r="EK68" s="201"/>
      <c r="EL68" s="201"/>
      <c r="EM68" s="201">
        <v>5.5597479999999999</v>
      </c>
      <c r="EN68" s="201">
        <v>3.5098999999999998E-2</v>
      </c>
      <c r="EO68" s="201">
        <v>9.785031</v>
      </c>
      <c r="EP68" s="201">
        <v>1.1311999999999999E-2</v>
      </c>
      <c r="EQ68" s="201">
        <v>0.23245299999999999</v>
      </c>
      <c r="ER68" s="201">
        <v>7.6270000000000001E-3</v>
      </c>
      <c r="ES68" s="201">
        <v>16.029277</v>
      </c>
      <c r="ET68" s="201">
        <v>6.1855E-2</v>
      </c>
      <c r="EU68" s="201">
        <v>0.82349600000000001</v>
      </c>
      <c r="EV68" s="201">
        <v>4.6020000000000002E-3</v>
      </c>
      <c r="EW68" s="201">
        <v>0.36014000000000002</v>
      </c>
      <c r="EX68" s="201">
        <v>1.6230000000000001E-3</v>
      </c>
      <c r="EY68" s="201"/>
      <c r="EZ68" s="201"/>
      <c r="FA68" s="201">
        <v>4.7419999999999997E-3</v>
      </c>
      <c r="FB68" s="201">
        <v>9.0000000000000002E-6</v>
      </c>
      <c r="FC68" s="201">
        <v>1.1883779999999999</v>
      </c>
      <c r="FD68" s="201">
        <v>6.234E-3</v>
      </c>
      <c r="FE68" s="201">
        <v>0.43137399999999998</v>
      </c>
      <c r="FF68" s="201">
        <v>4.4869999999999997E-3</v>
      </c>
      <c r="FG68" s="201">
        <v>3.4319190000000002</v>
      </c>
      <c r="FH68" s="201">
        <v>0.21751799999999999</v>
      </c>
      <c r="FI68" s="201">
        <v>2.7586599999999999</v>
      </c>
      <c r="FJ68" s="201">
        <v>0.56306699999999998</v>
      </c>
      <c r="FK68" s="201">
        <v>6.6219530000000004</v>
      </c>
      <c r="FL68" s="201">
        <v>0.78507199999999999</v>
      </c>
      <c r="FM68" s="201">
        <v>0.115053</v>
      </c>
      <c r="FN68" s="201">
        <v>6.9999999999999994E-5</v>
      </c>
      <c r="FO68" s="201">
        <v>0.115053</v>
      </c>
      <c r="FP68" s="201">
        <v>6.9999999999999994E-5</v>
      </c>
      <c r="FQ68" s="201">
        <v>3.4150000000000001E-3</v>
      </c>
      <c r="FR68" s="201">
        <v>1E-4</v>
      </c>
      <c r="FS68" s="201">
        <v>4.4433439999999997</v>
      </c>
      <c r="FT68" s="201">
        <v>0.132024</v>
      </c>
      <c r="FU68" s="201">
        <v>2.4878800000000001</v>
      </c>
      <c r="FV68" s="201">
        <v>5.3143999999999997E-2</v>
      </c>
      <c r="FW68" s="201">
        <v>9.7820000000000008E-3</v>
      </c>
      <c r="FX68" s="201">
        <v>3.1999999999999999E-5</v>
      </c>
      <c r="FY68" s="201">
        <v>0.42478399999999999</v>
      </c>
      <c r="FZ68" s="201">
        <v>2.3066E-2</v>
      </c>
      <c r="GA68" s="201"/>
      <c r="GB68" s="201"/>
      <c r="GC68" s="201">
        <v>1.9157470000000001</v>
      </c>
      <c r="GD68" s="201">
        <v>5.8229000000000003E-2</v>
      </c>
      <c r="GE68" s="201">
        <v>3.3369999999999997E-2</v>
      </c>
      <c r="GF68" s="201">
        <v>1.0000000000000001E-5</v>
      </c>
      <c r="GG68" s="201">
        <v>0.76639400000000002</v>
      </c>
      <c r="GH68" s="201">
        <v>4.0804E-2</v>
      </c>
      <c r="GI68" s="201">
        <v>0.32612400000000002</v>
      </c>
      <c r="GJ68" s="201">
        <v>2.7854E-2</v>
      </c>
      <c r="GK68" s="201">
        <v>1.92859</v>
      </c>
      <c r="GL68" s="201">
        <v>7.1163000000000004E-2</v>
      </c>
      <c r="GM68" s="201">
        <v>12.33943</v>
      </c>
      <c r="GN68" s="201">
        <v>0.40642600000000001</v>
      </c>
      <c r="GO68" s="201">
        <v>70.776394999999994</v>
      </c>
      <c r="GP68" s="201">
        <v>1.730615</v>
      </c>
      <c r="GQ68" s="201">
        <v>297.06875700000001</v>
      </c>
      <c r="GR68" s="201">
        <v>4.7359010000000001</v>
      </c>
      <c r="GS68" s="201">
        <v>367.84515199999998</v>
      </c>
      <c r="GT68" s="201">
        <v>6.4665160000000004</v>
      </c>
      <c r="GU68" s="201">
        <v>2.7294299999999998</v>
      </c>
      <c r="GV68" s="201">
        <v>3.0071000000000001E-2</v>
      </c>
      <c r="GW68" s="201">
        <v>10.537086</v>
      </c>
      <c r="GX68" s="201">
        <v>0.39863500000000002</v>
      </c>
      <c r="GY68" s="201">
        <v>3.8419999999999999E-3</v>
      </c>
      <c r="GZ68" s="201">
        <v>3.1999999999999999E-5</v>
      </c>
      <c r="HA68" s="201">
        <v>9.1275999999999996E-2</v>
      </c>
      <c r="HB68" s="201">
        <v>2.3379999999999998E-3</v>
      </c>
      <c r="HC68" s="201">
        <v>13.361634</v>
      </c>
      <c r="HD68" s="201">
        <v>0.43107600000000001</v>
      </c>
      <c r="HE68" s="201">
        <v>17.554735999999998</v>
      </c>
      <c r="HF68" s="201">
        <v>5.3557E-2</v>
      </c>
      <c r="HG68" s="201">
        <v>1.9968E-2</v>
      </c>
      <c r="HH68" s="201">
        <v>1.74E-4</v>
      </c>
      <c r="HI68" s="201">
        <v>9.2300000000000004E-3</v>
      </c>
      <c r="HJ68" s="201">
        <v>1.1E-5</v>
      </c>
      <c r="HK68" s="201">
        <v>17.583933999999999</v>
      </c>
      <c r="HL68" s="201">
        <v>5.3741999999999998E-2</v>
      </c>
      <c r="HM68" s="201">
        <v>174.16405399999999</v>
      </c>
      <c r="HN68" s="201">
        <v>0.272642</v>
      </c>
      <c r="HO68" s="201">
        <v>174.16405399999999</v>
      </c>
      <c r="HP68" s="201">
        <v>0.272642</v>
      </c>
      <c r="HQ68" s="201">
        <v>11.317913000000001</v>
      </c>
      <c r="HR68" s="201">
        <v>0.29783300000000001</v>
      </c>
      <c r="HS68" s="201">
        <v>10.379416000000001</v>
      </c>
      <c r="HT68" s="201">
        <v>7.9797999999999994E-2</v>
      </c>
      <c r="HU68" s="201">
        <v>1.13758</v>
      </c>
      <c r="HV68" s="201">
        <v>1.3913999999999999E-2</v>
      </c>
      <c r="HW68" s="201">
        <v>22.834909</v>
      </c>
      <c r="HX68" s="201">
        <v>0.39154499999999998</v>
      </c>
      <c r="HY68" s="201">
        <v>3.1649999999999998E-3</v>
      </c>
      <c r="HZ68" s="201">
        <v>3.0000000000000001E-6</v>
      </c>
      <c r="IA68" s="201">
        <v>0.64002400000000004</v>
      </c>
      <c r="IB68" s="201">
        <v>5.025E-3</v>
      </c>
      <c r="IC68" s="201">
        <v>0.64318900000000001</v>
      </c>
      <c r="ID68" s="201">
        <v>5.0280000000000004E-3</v>
      </c>
      <c r="IE68" s="201">
        <v>1177.9241500000001</v>
      </c>
      <c r="IF68" s="201">
        <v>326.80481099999997</v>
      </c>
    </row>
    <row r="69" spans="1:240" ht="17.399999999999999" customHeight="1" x14ac:dyDescent="0.25">
      <c r="A69" s="196" t="s">
        <v>62</v>
      </c>
      <c r="B69" s="197" t="s">
        <v>1342</v>
      </c>
      <c r="C69" s="198">
        <v>6.9787000000000002E-2</v>
      </c>
      <c r="D69" s="198">
        <v>3.2600000000000001E-4</v>
      </c>
      <c r="E69" s="198">
        <v>0.39153399999999999</v>
      </c>
      <c r="F69" s="198">
        <v>2.1995000000000001E-2</v>
      </c>
      <c r="G69" s="198"/>
      <c r="H69" s="198"/>
      <c r="I69" s="198">
        <v>62.265816999999998</v>
      </c>
      <c r="J69" s="198">
        <v>2.2819609999999999</v>
      </c>
      <c r="K69" s="198"/>
      <c r="L69" s="198"/>
      <c r="M69" s="198">
        <v>62.727137999999997</v>
      </c>
      <c r="N69" s="198">
        <v>2.3042820000000002</v>
      </c>
      <c r="O69" s="198">
        <v>8.0692E-2</v>
      </c>
      <c r="P69" s="198">
        <v>2.3389999999999999E-3</v>
      </c>
      <c r="Q69" s="198">
        <v>10.716585</v>
      </c>
      <c r="R69" s="198">
        <v>2.6807609999999999</v>
      </c>
      <c r="S69" s="198">
        <v>34.646652000000003</v>
      </c>
      <c r="T69" s="198">
        <v>0.77378999999999998</v>
      </c>
      <c r="U69" s="198">
        <v>0.57718100000000006</v>
      </c>
      <c r="V69" s="198">
        <v>9.6100000000000005E-3</v>
      </c>
      <c r="W69" s="198">
        <v>10.501785999999999</v>
      </c>
      <c r="X69" s="198">
        <v>2.313599</v>
      </c>
      <c r="Y69" s="198">
        <v>0.64270300000000002</v>
      </c>
      <c r="Z69" s="198">
        <v>9.4467999999999996E-2</v>
      </c>
      <c r="AA69" s="198">
        <v>0.106446</v>
      </c>
      <c r="AB69" s="198">
        <v>3.77E-4</v>
      </c>
      <c r="AC69" s="198">
        <v>4.9439999999999996E-3</v>
      </c>
      <c r="AD69" s="198">
        <v>6.0000000000000002E-6</v>
      </c>
      <c r="AE69" s="198"/>
      <c r="AF69" s="198"/>
      <c r="AG69" s="198">
        <v>57.276989</v>
      </c>
      <c r="AH69" s="198">
        <v>5.8749500000000001</v>
      </c>
      <c r="AI69" s="198">
        <v>4.8999999999999998E-5</v>
      </c>
      <c r="AJ69" s="198">
        <v>3.0000000000000001E-6</v>
      </c>
      <c r="AK69" s="198">
        <v>4.8999999999999998E-5</v>
      </c>
      <c r="AL69" s="198">
        <v>3.0000000000000001E-6</v>
      </c>
      <c r="AM69" s="198">
        <v>3.395E-3</v>
      </c>
      <c r="AN69" s="198">
        <v>1.45E-4</v>
      </c>
      <c r="AO69" s="198">
        <v>2.4372000000000001E-2</v>
      </c>
      <c r="AP69" s="198">
        <v>2.5399999999999999E-4</v>
      </c>
      <c r="AQ69" s="198">
        <v>4.1158400000000004</v>
      </c>
      <c r="AR69" s="198">
        <v>8.8350999999999999E-2</v>
      </c>
      <c r="AS69" s="198">
        <v>45.306227</v>
      </c>
      <c r="AT69" s="198">
        <v>2.6420720000000002</v>
      </c>
      <c r="AU69" s="198">
        <v>35.317999999999998</v>
      </c>
      <c r="AV69" s="198">
        <v>4.7301460000000004</v>
      </c>
      <c r="AW69" s="198">
        <v>6.4763719999999996</v>
      </c>
      <c r="AX69" s="198">
        <v>0.88002199999999997</v>
      </c>
      <c r="AY69" s="198">
        <v>7.3672000000000001E-2</v>
      </c>
      <c r="AZ69" s="198">
        <v>1.6721E-2</v>
      </c>
      <c r="BA69" s="198">
        <v>7.2868370000000002</v>
      </c>
      <c r="BB69" s="198">
        <v>1.2949489999999999</v>
      </c>
      <c r="BC69" s="198">
        <v>8.12E-4</v>
      </c>
      <c r="BD69" s="198">
        <v>5.0000000000000004E-6</v>
      </c>
      <c r="BE69" s="198">
        <v>98.605526999999995</v>
      </c>
      <c r="BF69" s="198">
        <v>9.6526650000000007</v>
      </c>
      <c r="BG69" s="198">
        <v>2.8658350000000001</v>
      </c>
      <c r="BH69" s="198">
        <v>1.647065</v>
      </c>
      <c r="BI69" s="198"/>
      <c r="BJ69" s="198"/>
      <c r="BK69" s="198">
        <v>1.592152</v>
      </c>
      <c r="BL69" s="198">
        <v>0.996282</v>
      </c>
      <c r="BM69" s="198">
        <v>4.4579870000000001</v>
      </c>
      <c r="BN69" s="198">
        <v>2.6433469999999999</v>
      </c>
      <c r="BO69" s="198"/>
      <c r="BP69" s="198"/>
      <c r="BQ69" s="198">
        <v>1.13202</v>
      </c>
      <c r="BR69" s="198">
        <v>2.13E-4</v>
      </c>
      <c r="BS69" s="198">
        <v>89.263620000000003</v>
      </c>
      <c r="BT69" s="198">
        <v>0.39815099999999998</v>
      </c>
      <c r="BU69" s="198">
        <v>11.457788000000001</v>
      </c>
      <c r="BV69" s="198">
        <v>16.065069000000001</v>
      </c>
      <c r="BW69" s="198">
        <v>1.6139129999999999</v>
      </c>
      <c r="BX69" s="198">
        <v>0.158333</v>
      </c>
      <c r="BY69" s="198">
        <v>11.358919999999999</v>
      </c>
      <c r="BZ69" s="198">
        <v>8.1869999999999998E-2</v>
      </c>
      <c r="CA69" s="198">
        <v>0.56199500000000002</v>
      </c>
      <c r="CB69" s="198">
        <v>3.2777000000000001E-2</v>
      </c>
      <c r="CC69" s="198">
        <v>1.2421979999999999</v>
      </c>
      <c r="CD69" s="198">
        <v>0.27070899999999998</v>
      </c>
      <c r="CE69" s="198">
        <v>3.0911999999999999E-2</v>
      </c>
      <c r="CF69" s="198">
        <v>3.8999999999999999E-5</v>
      </c>
      <c r="CG69" s="198"/>
      <c r="CH69" s="198"/>
      <c r="CI69" s="198">
        <v>0.44339200000000001</v>
      </c>
      <c r="CJ69" s="198">
        <v>1.542E-3</v>
      </c>
      <c r="CK69" s="198">
        <v>117.104758</v>
      </c>
      <c r="CL69" s="198">
        <v>17.008703000000001</v>
      </c>
      <c r="CM69" s="198">
        <v>19.129176999999999</v>
      </c>
      <c r="CN69" s="198">
        <v>2.8361160000000001</v>
      </c>
      <c r="CO69" s="198">
        <v>12.743252</v>
      </c>
      <c r="CP69" s="198">
        <v>1.2976270000000001</v>
      </c>
      <c r="CQ69" s="198">
        <v>31.872429</v>
      </c>
      <c r="CR69" s="198">
        <v>4.1337429999999999</v>
      </c>
      <c r="CS69" s="198"/>
      <c r="CT69" s="198"/>
      <c r="CU69" s="198">
        <v>4.2416710000000002</v>
      </c>
      <c r="CV69" s="198">
        <v>6.6519999999999999E-3</v>
      </c>
      <c r="CW69" s="198"/>
      <c r="CX69" s="198"/>
      <c r="CY69" s="198">
        <v>4.2416710000000002</v>
      </c>
      <c r="CZ69" s="198">
        <v>6.6519999999999999E-3</v>
      </c>
      <c r="DA69" s="198">
        <v>13.79701</v>
      </c>
      <c r="DB69" s="198">
        <v>2.3290670000000002</v>
      </c>
      <c r="DC69" s="198">
        <v>2.651675</v>
      </c>
      <c r="DD69" s="198">
        <v>0.15665000000000001</v>
      </c>
      <c r="DE69" s="198">
        <v>2.5373E-2</v>
      </c>
      <c r="DF69" s="198">
        <v>3.86E-4</v>
      </c>
      <c r="DG69" s="198">
        <v>16.474057999999999</v>
      </c>
      <c r="DH69" s="198">
        <v>2.486103</v>
      </c>
      <c r="DI69" s="198">
        <v>7.8236350000000003</v>
      </c>
      <c r="DJ69" s="198">
        <v>2.8392029999999999</v>
      </c>
      <c r="DK69" s="198">
        <v>6.363556</v>
      </c>
      <c r="DL69" s="198">
        <v>1.567777</v>
      </c>
      <c r="DM69" s="198">
        <v>0.23377200000000001</v>
      </c>
      <c r="DN69" s="198">
        <v>2.8285000000000001E-2</v>
      </c>
      <c r="DO69" s="198">
        <v>14.420963</v>
      </c>
      <c r="DP69" s="198">
        <v>4.4352650000000002</v>
      </c>
      <c r="DQ69" s="198">
        <v>4.8909000000000001E-2</v>
      </c>
      <c r="DR69" s="198">
        <v>8.7999999999999998E-5</v>
      </c>
      <c r="DS69" s="198"/>
      <c r="DT69" s="198"/>
      <c r="DU69" s="198">
        <v>7.6356999999999994E-2</v>
      </c>
      <c r="DV69" s="198">
        <v>1.93E-4</v>
      </c>
      <c r="DW69" s="198">
        <v>7.4066999999999994E-2</v>
      </c>
      <c r="DX69" s="198">
        <v>6.4999999999999994E-5</v>
      </c>
      <c r="DY69" s="198">
        <v>0.12511</v>
      </c>
      <c r="DZ69" s="198">
        <v>5.6800000000000004E-4</v>
      </c>
      <c r="EA69" s="198">
        <v>3.6999999999999998E-5</v>
      </c>
      <c r="EB69" s="198">
        <v>3.0000000000000001E-6</v>
      </c>
      <c r="EC69" s="198">
        <v>13.008215999999999</v>
      </c>
      <c r="ED69" s="198">
        <v>0.28683199999999998</v>
      </c>
      <c r="EE69" s="198">
        <v>4.3093529999999998</v>
      </c>
      <c r="EF69" s="198">
        <v>2.462E-2</v>
      </c>
      <c r="EG69" s="198">
        <v>5.0351E-2</v>
      </c>
      <c r="EH69" s="198">
        <v>2.6367999999999999E-2</v>
      </c>
      <c r="EI69" s="198">
        <v>0.30783300000000002</v>
      </c>
      <c r="EJ69" s="198">
        <v>2.5040000000000001E-3</v>
      </c>
      <c r="EK69" s="198">
        <v>6.1892999999999997E-2</v>
      </c>
      <c r="EL69" s="198">
        <v>3.6400000000000001E-4</v>
      </c>
      <c r="EM69" s="198">
        <v>114.48759200000001</v>
      </c>
      <c r="EN69" s="198">
        <v>0.473022</v>
      </c>
      <c r="EO69" s="198">
        <v>51.263036999999997</v>
      </c>
      <c r="EP69" s="198">
        <v>0.15473999999999999</v>
      </c>
      <c r="EQ69" s="198">
        <v>6.6308740000000004</v>
      </c>
      <c r="ER69" s="198">
        <v>6.5303E-2</v>
      </c>
      <c r="ES69" s="198">
        <v>190.44362899999999</v>
      </c>
      <c r="ET69" s="198">
        <v>1.03467</v>
      </c>
      <c r="EU69" s="198">
        <v>20.418652000000002</v>
      </c>
      <c r="EV69" s="198">
        <v>0.122365</v>
      </c>
      <c r="EW69" s="198">
        <v>0.27313799999999999</v>
      </c>
      <c r="EX69" s="198">
        <v>3.8310000000000002E-3</v>
      </c>
      <c r="EY69" s="198">
        <v>5.5473000000000001E-2</v>
      </c>
      <c r="EZ69" s="198">
        <v>6.0499999999999996E-4</v>
      </c>
      <c r="FA69" s="198">
        <v>1.1122E-2</v>
      </c>
      <c r="FB69" s="198">
        <v>1.513E-3</v>
      </c>
      <c r="FC69" s="198">
        <v>20.758385000000001</v>
      </c>
      <c r="FD69" s="198">
        <v>0.12831400000000001</v>
      </c>
      <c r="FE69" s="198">
        <v>34.811746999999997</v>
      </c>
      <c r="FF69" s="198">
        <v>15.79039</v>
      </c>
      <c r="FG69" s="198">
        <v>11.475849999999999</v>
      </c>
      <c r="FH69" s="198">
        <v>0.861591</v>
      </c>
      <c r="FI69" s="198">
        <v>2.0169739999999998</v>
      </c>
      <c r="FJ69" s="198">
        <v>3.9988999999999997E-2</v>
      </c>
      <c r="FK69" s="198">
        <v>48.304571000000003</v>
      </c>
      <c r="FL69" s="198">
        <v>16.691970000000001</v>
      </c>
      <c r="FM69" s="198">
        <v>2.1653959999999999</v>
      </c>
      <c r="FN69" s="198">
        <v>1.351E-3</v>
      </c>
      <c r="FO69" s="198">
        <v>2.1653959999999999</v>
      </c>
      <c r="FP69" s="198">
        <v>1.351E-3</v>
      </c>
      <c r="FQ69" s="198">
        <v>8.3917000000000005E-2</v>
      </c>
      <c r="FR69" s="198">
        <v>2.1041000000000001E-2</v>
      </c>
      <c r="FS69" s="198">
        <v>24.725625999999998</v>
      </c>
      <c r="FT69" s="198">
        <v>0.77352799999999999</v>
      </c>
      <c r="FU69" s="198">
        <v>0.354437</v>
      </c>
      <c r="FV69" s="198">
        <v>5.2220000000000001E-3</v>
      </c>
      <c r="FW69" s="198">
        <v>6.6569999999999997E-3</v>
      </c>
      <c r="FX69" s="198">
        <v>1.11E-4</v>
      </c>
      <c r="FY69" s="198">
        <v>9.0791970000000006</v>
      </c>
      <c r="FZ69" s="198">
        <v>0.64824400000000004</v>
      </c>
      <c r="GA69" s="198"/>
      <c r="GB69" s="198"/>
      <c r="GC69" s="198">
        <v>0.47942299999999999</v>
      </c>
      <c r="GD69" s="198">
        <v>4.2863999999999999E-2</v>
      </c>
      <c r="GE69" s="198">
        <v>2.944E-3</v>
      </c>
      <c r="GF69" s="198">
        <v>1.9999999999999999E-6</v>
      </c>
      <c r="GG69" s="198">
        <v>1.1305000000000001E-2</v>
      </c>
      <c r="GH69" s="198">
        <v>2.5349999999999999E-3</v>
      </c>
      <c r="GI69" s="198">
        <v>18.148745999999999</v>
      </c>
      <c r="GJ69" s="198">
        <v>0.30916100000000002</v>
      </c>
      <c r="GK69" s="198">
        <v>7.6151270000000002</v>
      </c>
      <c r="GL69" s="198">
        <v>0.11183</v>
      </c>
      <c r="GM69" s="198">
        <v>60.507379</v>
      </c>
      <c r="GN69" s="198">
        <v>1.9145380000000001</v>
      </c>
      <c r="GO69" s="198">
        <v>80.966228999999998</v>
      </c>
      <c r="GP69" s="198">
        <v>1.180604</v>
      </c>
      <c r="GQ69" s="198">
        <v>72.226268000000005</v>
      </c>
      <c r="GR69" s="198">
        <v>2.1663260000000002</v>
      </c>
      <c r="GS69" s="198">
        <v>153.192497</v>
      </c>
      <c r="GT69" s="198">
        <v>3.34693</v>
      </c>
      <c r="GU69" s="198">
        <v>0.102141</v>
      </c>
      <c r="GV69" s="198">
        <v>1.0380000000000001E-3</v>
      </c>
      <c r="GW69" s="198">
        <v>81.147051000000005</v>
      </c>
      <c r="GX69" s="198">
        <v>1.489889</v>
      </c>
      <c r="GY69" s="198">
        <v>12.285551</v>
      </c>
      <c r="GZ69" s="198">
        <v>3.153E-3</v>
      </c>
      <c r="HA69" s="198">
        <v>2.7038570000000002</v>
      </c>
      <c r="HB69" s="198">
        <v>1.6503E-2</v>
      </c>
      <c r="HC69" s="198">
        <v>96.238600000000005</v>
      </c>
      <c r="HD69" s="198">
        <v>1.510583</v>
      </c>
      <c r="HE69" s="198">
        <v>8.9485039999999998</v>
      </c>
      <c r="HF69" s="198">
        <v>2.3349999999999999E-2</v>
      </c>
      <c r="HG69" s="198">
        <v>0.219919</v>
      </c>
      <c r="HH69" s="198">
        <v>1.76E-4</v>
      </c>
      <c r="HI69" s="198"/>
      <c r="HJ69" s="198"/>
      <c r="HK69" s="198">
        <v>9.1684230000000007</v>
      </c>
      <c r="HL69" s="198">
        <v>2.3525999999999998E-2</v>
      </c>
      <c r="HM69" s="198">
        <v>0.202566</v>
      </c>
      <c r="HN69" s="198">
        <v>3.4000000000000002E-4</v>
      </c>
      <c r="HO69" s="198">
        <v>0.202566</v>
      </c>
      <c r="HP69" s="198">
        <v>3.4000000000000002E-4</v>
      </c>
      <c r="HQ69" s="198">
        <v>55.809466999999998</v>
      </c>
      <c r="HR69" s="198">
        <v>1.419791</v>
      </c>
      <c r="HS69" s="198">
        <v>0.62847699999999995</v>
      </c>
      <c r="HT69" s="198">
        <v>1.0099E-2</v>
      </c>
      <c r="HU69" s="198">
        <v>0.225357</v>
      </c>
      <c r="HV69" s="198">
        <v>5.4180000000000001E-3</v>
      </c>
      <c r="HW69" s="198">
        <v>56.663300999999997</v>
      </c>
      <c r="HX69" s="198">
        <v>1.435308</v>
      </c>
      <c r="HY69" s="198">
        <v>1.02841</v>
      </c>
      <c r="HZ69" s="198">
        <v>4.6039999999999996E-3</v>
      </c>
      <c r="IA69" s="198">
        <v>0.76203100000000001</v>
      </c>
      <c r="IB69" s="198">
        <v>2.606E-2</v>
      </c>
      <c r="IC69" s="198">
        <v>1.7904409999999999</v>
      </c>
      <c r="ID69" s="198">
        <v>3.0664E-2</v>
      </c>
      <c r="IE69" s="198">
        <v>1046.616757</v>
      </c>
      <c r="IF69" s="198">
        <v>74.663906999999995</v>
      </c>
    </row>
    <row r="70" spans="1:240" ht="17.399999999999999" customHeight="1" x14ac:dyDescent="0.25">
      <c r="A70" s="199" t="s">
        <v>1474</v>
      </c>
      <c r="B70" s="200" t="s">
        <v>1475</v>
      </c>
      <c r="C70" s="201">
        <v>7.1999999999999995E-2</v>
      </c>
      <c r="D70" s="201">
        <v>1.6199999999999999E-2</v>
      </c>
      <c r="E70" s="201">
        <v>0.32036100000000001</v>
      </c>
      <c r="F70" s="201">
        <v>4.4780000000000002E-3</v>
      </c>
      <c r="G70" s="201">
        <v>0.349555</v>
      </c>
      <c r="H70" s="201">
        <v>2.1600999999999999E-2</v>
      </c>
      <c r="I70" s="201">
        <v>6.914892</v>
      </c>
      <c r="J70" s="201">
        <v>0.27241199999999999</v>
      </c>
      <c r="K70" s="201">
        <v>3.6179999999999997E-2</v>
      </c>
      <c r="L70" s="201">
        <v>1.4999999999999999E-4</v>
      </c>
      <c r="M70" s="201">
        <v>7.6929879999999997</v>
      </c>
      <c r="N70" s="201">
        <v>0.31484099999999998</v>
      </c>
      <c r="O70" s="201">
        <v>0.382081</v>
      </c>
      <c r="P70" s="201">
        <v>2.2834E-2</v>
      </c>
      <c r="Q70" s="201">
        <v>8.3082999999999991</v>
      </c>
      <c r="R70" s="201">
        <v>1.4373940000000001</v>
      </c>
      <c r="S70" s="201">
        <v>5.8256000000000002E-2</v>
      </c>
      <c r="T70" s="201">
        <v>3.4759999999999999E-3</v>
      </c>
      <c r="U70" s="201">
        <v>0.34116000000000002</v>
      </c>
      <c r="V70" s="201">
        <v>1.4326999999999999E-2</v>
      </c>
      <c r="W70" s="201"/>
      <c r="X70" s="201"/>
      <c r="Y70" s="201"/>
      <c r="Z70" s="201"/>
      <c r="AA70" s="201">
        <v>3.3230000000000003E-2</v>
      </c>
      <c r="AB70" s="201">
        <v>1.121E-3</v>
      </c>
      <c r="AC70" s="201">
        <v>3.8349999999999999E-3</v>
      </c>
      <c r="AD70" s="201">
        <v>1E-4</v>
      </c>
      <c r="AE70" s="201"/>
      <c r="AF70" s="201"/>
      <c r="AG70" s="201">
        <v>9.1268619999999991</v>
      </c>
      <c r="AH70" s="201">
        <v>1.479252</v>
      </c>
      <c r="AI70" s="201">
        <v>1.008613</v>
      </c>
      <c r="AJ70" s="201">
        <v>5.0018E-2</v>
      </c>
      <c r="AK70" s="201">
        <v>1.008613</v>
      </c>
      <c r="AL70" s="201">
        <v>5.0018E-2</v>
      </c>
      <c r="AM70" s="201">
        <v>2.3050000000000002E-3</v>
      </c>
      <c r="AN70" s="201">
        <v>3.9999999999999998E-6</v>
      </c>
      <c r="AO70" s="201">
        <v>1.5125489999999999</v>
      </c>
      <c r="AP70" s="201">
        <v>0.14633299999999999</v>
      </c>
      <c r="AQ70" s="201">
        <v>5.5033960000000004</v>
      </c>
      <c r="AR70" s="201">
        <v>0.26615800000000001</v>
      </c>
      <c r="AS70" s="201">
        <v>12.151513</v>
      </c>
      <c r="AT70" s="201">
        <v>0.63659200000000005</v>
      </c>
      <c r="AU70" s="201">
        <v>1.4803569999999999</v>
      </c>
      <c r="AV70" s="201">
        <v>0.146283</v>
      </c>
      <c r="AW70" s="201">
        <v>30.818213</v>
      </c>
      <c r="AX70" s="201">
        <v>1.1215109999999999</v>
      </c>
      <c r="AY70" s="201">
        <v>2.9613E-2</v>
      </c>
      <c r="AZ70" s="201">
        <v>6.228E-3</v>
      </c>
      <c r="BA70" s="201">
        <v>3.5085299999999999</v>
      </c>
      <c r="BB70" s="201">
        <v>0.47770400000000002</v>
      </c>
      <c r="BC70" s="201">
        <v>3.8499999999999998E-4</v>
      </c>
      <c r="BD70" s="201">
        <v>1.9999999999999999E-6</v>
      </c>
      <c r="BE70" s="201">
        <v>55.006861000000001</v>
      </c>
      <c r="BF70" s="201">
        <v>2.8008150000000001</v>
      </c>
      <c r="BG70" s="201">
        <v>0.34412599999999999</v>
      </c>
      <c r="BH70" s="201">
        <v>7.5587000000000001E-2</v>
      </c>
      <c r="BI70" s="201"/>
      <c r="BJ70" s="201"/>
      <c r="BK70" s="201">
        <v>1.103021</v>
      </c>
      <c r="BL70" s="201">
        <v>0.180868</v>
      </c>
      <c r="BM70" s="201">
        <v>1.447147</v>
      </c>
      <c r="BN70" s="201">
        <v>0.25645499999999999</v>
      </c>
      <c r="BO70" s="201">
        <v>4.3567</v>
      </c>
      <c r="BP70" s="201">
        <v>0.60706499999999997</v>
      </c>
      <c r="BQ70" s="201">
        <v>4.6945000000000001E-2</v>
      </c>
      <c r="BR70" s="201">
        <v>6.1300000000000005E-4</v>
      </c>
      <c r="BS70" s="201">
        <v>227.36295799999999</v>
      </c>
      <c r="BT70" s="201">
        <v>0.29921700000000001</v>
      </c>
      <c r="BU70" s="201">
        <v>8.5805999999999993E-2</v>
      </c>
      <c r="BV70" s="201">
        <v>8.0000000000000002E-3</v>
      </c>
      <c r="BW70" s="201">
        <v>1.411667</v>
      </c>
      <c r="BX70" s="201">
        <v>2.7566E-2</v>
      </c>
      <c r="BY70" s="201">
        <v>28.246784000000002</v>
      </c>
      <c r="BZ70" s="201">
        <v>0.260349</v>
      </c>
      <c r="CA70" s="201">
        <v>2.420115</v>
      </c>
      <c r="CB70" s="201">
        <v>0.164628</v>
      </c>
      <c r="CC70" s="201">
        <v>2.0264899999999999</v>
      </c>
      <c r="CD70" s="201">
        <v>7.2667999999999996E-2</v>
      </c>
      <c r="CE70" s="201">
        <v>0.37091800000000003</v>
      </c>
      <c r="CF70" s="201">
        <v>4.1893E-2</v>
      </c>
      <c r="CG70" s="201"/>
      <c r="CH70" s="201"/>
      <c r="CI70" s="201">
        <v>3.8858280000000001</v>
      </c>
      <c r="CJ70" s="201">
        <v>0.115729</v>
      </c>
      <c r="CK70" s="201">
        <v>270.21421099999998</v>
      </c>
      <c r="CL70" s="201">
        <v>1.597728</v>
      </c>
      <c r="CM70" s="201">
        <v>15.645906999999999</v>
      </c>
      <c r="CN70" s="201">
        <v>0.83200200000000002</v>
      </c>
      <c r="CO70" s="201">
        <v>5.7237460000000002</v>
      </c>
      <c r="CP70" s="201">
        <v>0.140987</v>
      </c>
      <c r="CQ70" s="201">
        <v>21.369653</v>
      </c>
      <c r="CR70" s="201">
        <v>0.97298899999999999</v>
      </c>
      <c r="CS70" s="201"/>
      <c r="CT70" s="201"/>
      <c r="CU70" s="201">
        <v>0.375309</v>
      </c>
      <c r="CV70" s="201">
        <v>2.6809999999999998E-3</v>
      </c>
      <c r="CW70" s="201">
        <v>3.1919000000000003E-2</v>
      </c>
      <c r="CX70" s="201">
        <v>3.5000000000000001E-3</v>
      </c>
      <c r="CY70" s="201">
        <v>0.40722799999999998</v>
      </c>
      <c r="CZ70" s="201">
        <v>6.1809999999999999E-3</v>
      </c>
      <c r="DA70" s="201">
        <v>1.531061</v>
      </c>
      <c r="DB70" s="201">
        <v>0.17747099999999999</v>
      </c>
      <c r="DC70" s="201">
        <v>13.429138999999999</v>
      </c>
      <c r="DD70" s="201">
        <v>4.9535999999999997E-2</v>
      </c>
      <c r="DE70" s="201"/>
      <c r="DF70" s="201"/>
      <c r="DG70" s="201">
        <v>14.9602</v>
      </c>
      <c r="DH70" s="201">
        <v>0.22700699999999999</v>
      </c>
      <c r="DI70" s="201"/>
      <c r="DJ70" s="201"/>
      <c r="DK70" s="201">
        <v>1.393351</v>
      </c>
      <c r="DL70" s="201">
        <v>0.198628</v>
      </c>
      <c r="DM70" s="201">
        <v>6.3039259999999997</v>
      </c>
      <c r="DN70" s="201">
        <v>4.5844999999999997E-2</v>
      </c>
      <c r="DO70" s="201">
        <v>7.6972769999999997</v>
      </c>
      <c r="DP70" s="201">
        <v>0.244473</v>
      </c>
      <c r="DQ70" s="201"/>
      <c r="DR70" s="201"/>
      <c r="DS70" s="201"/>
      <c r="DT70" s="201"/>
      <c r="DU70" s="201">
        <v>2.0778000000000001E-2</v>
      </c>
      <c r="DV70" s="201">
        <v>4.44E-4</v>
      </c>
      <c r="DW70" s="201"/>
      <c r="DX70" s="201"/>
      <c r="DY70" s="201">
        <v>0.24875700000000001</v>
      </c>
      <c r="DZ70" s="201">
        <v>3.1700000000000001E-4</v>
      </c>
      <c r="EA70" s="201"/>
      <c r="EB70" s="201"/>
      <c r="EC70" s="201">
        <v>1.067E-3</v>
      </c>
      <c r="ED70" s="201">
        <v>5.5999999999999999E-5</v>
      </c>
      <c r="EE70" s="201">
        <v>0.19750100000000001</v>
      </c>
      <c r="EF70" s="201">
        <v>7.9249999999999998E-3</v>
      </c>
      <c r="EG70" s="201">
        <v>0.47662399999999999</v>
      </c>
      <c r="EH70" s="201">
        <v>1.1101E-2</v>
      </c>
      <c r="EI70" s="201">
        <v>0.469171</v>
      </c>
      <c r="EJ70" s="201">
        <v>2.2284999999999999E-2</v>
      </c>
      <c r="EK70" s="201"/>
      <c r="EL70" s="201"/>
      <c r="EM70" s="201">
        <v>0.68374800000000002</v>
      </c>
      <c r="EN70" s="201">
        <v>1.8730000000000001E-3</v>
      </c>
      <c r="EO70" s="201">
        <v>0.92158799999999996</v>
      </c>
      <c r="EP70" s="201">
        <v>2.166E-3</v>
      </c>
      <c r="EQ70" s="201">
        <v>1.5802E-2</v>
      </c>
      <c r="ER70" s="201">
        <v>1.74E-4</v>
      </c>
      <c r="ES70" s="201">
        <v>3.0350359999999998</v>
      </c>
      <c r="ET70" s="201">
        <v>4.6341E-2</v>
      </c>
      <c r="EU70" s="201">
        <v>8.4442000000000003E-2</v>
      </c>
      <c r="EV70" s="201">
        <v>4.2099999999999999E-4</v>
      </c>
      <c r="EW70" s="201">
        <v>7.4701000000000004E-2</v>
      </c>
      <c r="EX70" s="201">
        <v>4.73E-4</v>
      </c>
      <c r="EY70" s="201"/>
      <c r="EZ70" s="201"/>
      <c r="FA70" s="201">
        <v>2.5055999999999998E-2</v>
      </c>
      <c r="FB70" s="201">
        <v>1E-4</v>
      </c>
      <c r="FC70" s="201">
        <v>0.184199</v>
      </c>
      <c r="FD70" s="201">
        <v>9.9400000000000009E-4</v>
      </c>
      <c r="FE70" s="201">
        <v>1.7594320000000001</v>
      </c>
      <c r="FF70" s="201">
        <v>2.2608E-2</v>
      </c>
      <c r="FG70" s="201">
        <v>2.2252390000000002</v>
      </c>
      <c r="FH70" s="201">
        <v>0.113357</v>
      </c>
      <c r="FI70" s="201">
        <v>4.0517589999999997</v>
      </c>
      <c r="FJ70" s="201">
        <v>4.1283E-2</v>
      </c>
      <c r="FK70" s="201">
        <v>8.0364299999999993</v>
      </c>
      <c r="FL70" s="201">
        <v>0.17724799999999999</v>
      </c>
      <c r="FM70" s="201">
        <v>4.2571999999999999E-2</v>
      </c>
      <c r="FN70" s="201">
        <v>3.8999999999999999E-5</v>
      </c>
      <c r="FO70" s="201">
        <v>4.2571999999999999E-2</v>
      </c>
      <c r="FP70" s="201">
        <v>3.8999999999999999E-5</v>
      </c>
      <c r="FQ70" s="201">
        <v>0.84592500000000004</v>
      </c>
      <c r="FR70" s="201">
        <v>8.7329999999999994E-3</v>
      </c>
      <c r="FS70" s="201">
        <v>10.877235000000001</v>
      </c>
      <c r="FT70" s="201">
        <v>0.30017100000000002</v>
      </c>
      <c r="FU70" s="201">
        <v>2.3391890000000002</v>
      </c>
      <c r="FV70" s="201">
        <v>9.0269000000000002E-2</v>
      </c>
      <c r="FW70" s="201">
        <v>9.1833480000000005</v>
      </c>
      <c r="FX70" s="201">
        <v>0.43203200000000003</v>
      </c>
      <c r="FY70" s="201">
        <v>2.56935</v>
      </c>
      <c r="FZ70" s="201">
        <v>4.811E-2</v>
      </c>
      <c r="GA70" s="201"/>
      <c r="GB70" s="201"/>
      <c r="GC70" s="201">
        <v>1.2930630000000001</v>
      </c>
      <c r="GD70" s="201">
        <v>0.107428</v>
      </c>
      <c r="GE70" s="201">
        <v>0.70031299999999996</v>
      </c>
      <c r="GF70" s="201">
        <v>5.0000000000000001E-3</v>
      </c>
      <c r="GG70" s="201">
        <v>0.221114</v>
      </c>
      <c r="GH70" s="201">
        <v>1.474E-3</v>
      </c>
      <c r="GI70" s="201">
        <v>4.244561</v>
      </c>
      <c r="GJ70" s="201">
        <v>4.4089999999999997E-2</v>
      </c>
      <c r="GK70" s="201">
        <v>2.9753980000000002</v>
      </c>
      <c r="GL70" s="201">
        <v>5.7223000000000003E-2</v>
      </c>
      <c r="GM70" s="201">
        <v>35.249496000000001</v>
      </c>
      <c r="GN70" s="201">
        <v>1.09453</v>
      </c>
      <c r="GO70" s="201">
        <v>126.637501</v>
      </c>
      <c r="GP70" s="201">
        <v>1.6642920000000001</v>
      </c>
      <c r="GQ70" s="201">
        <v>50.798591999999999</v>
      </c>
      <c r="GR70" s="201">
        <v>0.63730100000000001</v>
      </c>
      <c r="GS70" s="201">
        <v>177.436093</v>
      </c>
      <c r="GT70" s="201">
        <v>2.301593</v>
      </c>
      <c r="GU70" s="201">
        <v>6.997611</v>
      </c>
      <c r="GV70" s="201">
        <v>6.0118999999999999E-2</v>
      </c>
      <c r="GW70" s="201">
        <v>18.911714</v>
      </c>
      <c r="GX70" s="201">
        <v>0.27053700000000003</v>
      </c>
      <c r="GY70" s="201">
        <v>23.614422999999999</v>
      </c>
      <c r="GZ70" s="201">
        <v>2.9589999999999998E-3</v>
      </c>
      <c r="HA70" s="201">
        <v>4.8296270000000003</v>
      </c>
      <c r="HB70" s="201">
        <v>8.6619999999999996E-3</v>
      </c>
      <c r="HC70" s="201">
        <v>54.353375</v>
      </c>
      <c r="HD70" s="201">
        <v>0.342277</v>
      </c>
      <c r="HE70" s="201">
        <v>102.08913</v>
      </c>
      <c r="HF70" s="201">
        <v>0.12880900000000001</v>
      </c>
      <c r="HG70" s="201">
        <v>0.40611900000000001</v>
      </c>
      <c r="HH70" s="201">
        <v>1.8979999999999999E-3</v>
      </c>
      <c r="HI70" s="201">
        <v>3.0252000000000001E-2</v>
      </c>
      <c r="HJ70" s="201">
        <v>5.53E-4</v>
      </c>
      <c r="HK70" s="201">
        <v>102.52550100000001</v>
      </c>
      <c r="HL70" s="201">
        <v>0.13125999999999999</v>
      </c>
      <c r="HM70" s="201">
        <v>9.8909559999999992</v>
      </c>
      <c r="HN70" s="201">
        <v>0.253776</v>
      </c>
      <c r="HO70" s="201">
        <v>9.8909559999999992</v>
      </c>
      <c r="HP70" s="201">
        <v>0.253776</v>
      </c>
      <c r="HQ70" s="201">
        <v>18.940068</v>
      </c>
      <c r="HR70" s="201">
        <v>0.68684400000000001</v>
      </c>
      <c r="HS70" s="201">
        <v>54.737409</v>
      </c>
      <c r="HT70" s="201">
        <v>0.31757400000000002</v>
      </c>
      <c r="HU70" s="201">
        <v>0.32267499999999999</v>
      </c>
      <c r="HV70" s="201">
        <v>7.9590000000000008E-3</v>
      </c>
      <c r="HW70" s="201">
        <v>74.000152</v>
      </c>
      <c r="HX70" s="201">
        <v>1.0123770000000001</v>
      </c>
      <c r="HY70" s="201"/>
      <c r="HZ70" s="201"/>
      <c r="IA70" s="201">
        <v>63.153433999999997</v>
      </c>
      <c r="IB70" s="201">
        <v>0.51376999999999995</v>
      </c>
      <c r="IC70" s="201">
        <v>63.153433999999997</v>
      </c>
      <c r="ID70" s="201">
        <v>0.51376999999999995</v>
      </c>
      <c r="IE70" s="201">
        <v>916.83828400000004</v>
      </c>
      <c r="IF70" s="201">
        <v>13.823964</v>
      </c>
    </row>
    <row r="71" spans="1:240" ht="17.399999999999999" customHeight="1" x14ac:dyDescent="0.25">
      <c r="A71" s="196" t="s">
        <v>228</v>
      </c>
      <c r="B71" s="197" t="s">
        <v>1373</v>
      </c>
      <c r="C71" s="198"/>
      <c r="D71" s="198"/>
      <c r="E71" s="198"/>
      <c r="F71" s="198"/>
      <c r="G71" s="198"/>
      <c r="H71" s="198"/>
      <c r="I71" s="198"/>
      <c r="J71" s="198"/>
      <c r="K71" s="198"/>
      <c r="L71" s="198"/>
      <c r="M71" s="198"/>
      <c r="N71" s="198"/>
      <c r="O71" s="198">
        <v>8.0795200000000005</v>
      </c>
      <c r="P71" s="198">
        <v>0.29289300000000001</v>
      </c>
      <c r="Q71" s="198">
        <v>4.9030000000000002E-3</v>
      </c>
      <c r="R71" s="198">
        <v>1.07E-4</v>
      </c>
      <c r="S71" s="198">
        <v>868.30701099999999</v>
      </c>
      <c r="T71" s="198">
        <v>325.687973</v>
      </c>
      <c r="U71" s="198">
        <v>0.215591</v>
      </c>
      <c r="V71" s="198">
        <v>6.1939999999999999E-3</v>
      </c>
      <c r="W71" s="198"/>
      <c r="X71" s="198"/>
      <c r="Y71" s="198"/>
      <c r="Z71" s="198"/>
      <c r="AA71" s="198"/>
      <c r="AB71" s="198"/>
      <c r="AC71" s="198"/>
      <c r="AD71" s="198"/>
      <c r="AE71" s="198"/>
      <c r="AF71" s="198"/>
      <c r="AG71" s="198">
        <v>876.60702500000002</v>
      </c>
      <c r="AH71" s="198">
        <v>325.987167</v>
      </c>
      <c r="AI71" s="198"/>
      <c r="AJ71" s="198"/>
      <c r="AK71" s="198"/>
      <c r="AL71" s="198"/>
      <c r="AM71" s="198"/>
      <c r="AN71" s="198"/>
      <c r="AO71" s="198">
        <v>2.0725910000000001</v>
      </c>
      <c r="AP71" s="198">
        <v>0.145263</v>
      </c>
      <c r="AQ71" s="198">
        <v>0.512853</v>
      </c>
      <c r="AR71" s="198">
        <v>1.9317000000000001E-2</v>
      </c>
      <c r="AS71" s="198">
        <v>0.51955200000000001</v>
      </c>
      <c r="AT71" s="198">
        <v>1.6341999999999999E-2</v>
      </c>
      <c r="AU71" s="198">
        <v>0.56444899999999998</v>
      </c>
      <c r="AV71" s="198">
        <v>0.18141099999999999</v>
      </c>
      <c r="AW71" s="198">
        <v>0.20550299999999999</v>
      </c>
      <c r="AX71" s="198">
        <v>1.1303000000000001E-2</v>
      </c>
      <c r="AY71" s="198"/>
      <c r="AZ71" s="198"/>
      <c r="BA71" s="198"/>
      <c r="BB71" s="198"/>
      <c r="BC71" s="198"/>
      <c r="BD71" s="198"/>
      <c r="BE71" s="198">
        <v>3.8749479999999998</v>
      </c>
      <c r="BF71" s="198">
        <v>0.37363600000000002</v>
      </c>
      <c r="BG71" s="198"/>
      <c r="BH71" s="198"/>
      <c r="BI71" s="198"/>
      <c r="BJ71" s="198"/>
      <c r="BK71" s="198"/>
      <c r="BL71" s="198"/>
      <c r="BM71" s="198"/>
      <c r="BN71" s="198"/>
      <c r="BO71" s="198"/>
      <c r="BP71" s="198"/>
      <c r="BQ71" s="198"/>
      <c r="BR71" s="198"/>
      <c r="BS71" s="198"/>
      <c r="BT71" s="198"/>
      <c r="BU71" s="198"/>
      <c r="BV71" s="198"/>
      <c r="BW71" s="198"/>
      <c r="BX71" s="198"/>
      <c r="BY71" s="198"/>
      <c r="BZ71" s="198"/>
      <c r="CA71" s="198">
        <v>1.02E-4</v>
      </c>
      <c r="CB71" s="198">
        <v>5.0000000000000002E-5</v>
      </c>
      <c r="CC71" s="198"/>
      <c r="CD71" s="198"/>
      <c r="CE71" s="198"/>
      <c r="CF71" s="198"/>
      <c r="CG71" s="198"/>
      <c r="CH71" s="198"/>
      <c r="CI71" s="198">
        <v>5.7804000000000001E-2</v>
      </c>
      <c r="CJ71" s="198">
        <v>8.3529999999999993E-3</v>
      </c>
      <c r="CK71" s="198">
        <v>5.7905999999999999E-2</v>
      </c>
      <c r="CL71" s="198">
        <v>8.4030000000000007E-3</v>
      </c>
      <c r="CM71" s="198">
        <v>5.5420000000000001E-3</v>
      </c>
      <c r="CN71" s="198">
        <v>4.8999999999999998E-5</v>
      </c>
      <c r="CO71" s="198">
        <v>4.705E-3</v>
      </c>
      <c r="CP71" s="198">
        <v>1.2999999999999999E-5</v>
      </c>
      <c r="CQ71" s="198">
        <v>1.0246999999999999E-2</v>
      </c>
      <c r="CR71" s="198">
        <v>6.2000000000000003E-5</v>
      </c>
      <c r="CS71" s="198"/>
      <c r="CT71" s="198"/>
      <c r="CU71" s="198">
        <v>1.591E-3</v>
      </c>
      <c r="CV71" s="198">
        <v>9.9999999999999995E-7</v>
      </c>
      <c r="CW71" s="198"/>
      <c r="CX71" s="198"/>
      <c r="CY71" s="198">
        <v>1.591E-3</v>
      </c>
      <c r="CZ71" s="198">
        <v>9.9999999999999995E-7</v>
      </c>
      <c r="DA71" s="198"/>
      <c r="DB71" s="198"/>
      <c r="DC71" s="198"/>
      <c r="DD71" s="198"/>
      <c r="DE71" s="198">
        <v>2.8080000000000002E-3</v>
      </c>
      <c r="DF71" s="198">
        <v>9.9999999999999995E-7</v>
      </c>
      <c r="DG71" s="198">
        <v>2.8080000000000002E-3</v>
      </c>
      <c r="DH71" s="198">
        <v>9.9999999999999995E-7</v>
      </c>
      <c r="DI71" s="198"/>
      <c r="DJ71" s="198"/>
      <c r="DK71" s="198"/>
      <c r="DL71" s="198"/>
      <c r="DM71" s="198">
        <v>1.4E-5</v>
      </c>
      <c r="DN71" s="198">
        <v>3.6000000000000002E-4</v>
      </c>
      <c r="DO71" s="198">
        <v>1.4E-5</v>
      </c>
      <c r="DP71" s="198">
        <v>3.6000000000000002E-4</v>
      </c>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v>7.0850000000000002E-3</v>
      </c>
      <c r="EP71" s="198">
        <v>6.0000000000000002E-6</v>
      </c>
      <c r="EQ71" s="198"/>
      <c r="ER71" s="198"/>
      <c r="ES71" s="198">
        <v>7.0850000000000002E-3</v>
      </c>
      <c r="ET71" s="198">
        <v>6.0000000000000002E-6</v>
      </c>
      <c r="EU71" s="198">
        <v>3.898E-3</v>
      </c>
      <c r="EV71" s="198">
        <v>1.9999999999999999E-6</v>
      </c>
      <c r="EW71" s="198">
        <v>2.882E-3</v>
      </c>
      <c r="EX71" s="198">
        <v>1.9999999999999999E-6</v>
      </c>
      <c r="EY71" s="198"/>
      <c r="EZ71" s="198"/>
      <c r="FA71" s="198">
        <v>7.5688000000000005E-2</v>
      </c>
      <c r="FB71" s="198">
        <v>2.9999999999999997E-4</v>
      </c>
      <c r="FC71" s="198">
        <v>8.2468E-2</v>
      </c>
      <c r="FD71" s="198">
        <v>3.0400000000000002E-4</v>
      </c>
      <c r="FE71" s="198"/>
      <c r="FF71" s="198"/>
      <c r="FG71" s="198">
        <v>7.7130000000000002E-3</v>
      </c>
      <c r="FH71" s="198">
        <v>6.0000000000000002E-6</v>
      </c>
      <c r="FI71" s="198"/>
      <c r="FJ71" s="198"/>
      <c r="FK71" s="198">
        <v>7.7130000000000002E-3</v>
      </c>
      <c r="FL71" s="198">
        <v>6.0000000000000002E-6</v>
      </c>
      <c r="FM71" s="198"/>
      <c r="FN71" s="198"/>
      <c r="FO71" s="198"/>
      <c r="FP71" s="198"/>
      <c r="FQ71" s="198"/>
      <c r="FR71" s="198"/>
      <c r="FS71" s="198">
        <v>9.2E-5</v>
      </c>
      <c r="FT71" s="198">
        <v>6.9999999999999999E-6</v>
      </c>
      <c r="FU71" s="198"/>
      <c r="FV71" s="198"/>
      <c r="FW71" s="198"/>
      <c r="FX71" s="198"/>
      <c r="FY71" s="198"/>
      <c r="FZ71" s="198"/>
      <c r="GA71" s="198"/>
      <c r="GB71" s="198"/>
      <c r="GC71" s="198"/>
      <c r="GD71" s="198"/>
      <c r="GE71" s="198"/>
      <c r="GF71" s="198"/>
      <c r="GG71" s="198"/>
      <c r="GH71" s="198"/>
      <c r="GI71" s="198"/>
      <c r="GJ71" s="198"/>
      <c r="GK71" s="198">
        <v>4.95E-4</v>
      </c>
      <c r="GL71" s="198">
        <v>1.291E-3</v>
      </c>
      <c r="GM71" s="198">
        <v>5.8699999999999996E-4</v>
      </c>
      <c r="GN71" s="198">
        <v>1.2979999999999999E-3</v>
      </c>
      <c r="GO71" s="198">
        <v>0.49921199999999999</v>
      </c>
      <c r="GP71" s="198">
        <v>2.7850000000000001E-3</v>
      </c>
      <c r="GQ71" s="198">
        <v>9.4579999999999994E-3</v>
      </c>
      <c r="GR71" s="198">
        <v>5.0000000000000004E-6</v>
      </c>
      <c r="GS71" s="198">
        <v>0.50866999999999996</v>
      </c>
      <c r="GT71" s="198">
        <v>2.7899999999999999E-3</v>
      </c>
      <c r="GU71" s="198">
        <v>6.1770000000000002E-3</v>
      </c>
      <c r="GV71" s="198">
        <v>2.3E-5</v>
      </c>
      <c r="GW71" s="198">
        <v>0.24804899999999999</v>
      </c>
      <c r="GX71" s="198">
        <v>3.0660000000000001E-3</v>
      </c>
      <c r="GY71" s="198"/>
      <c r="GZ71" s="198"/>
      <c r="HA71" s="198"/>
      <c r="HB71" s="198"/>
      <c r="HC71" s="198">
        <v>0.25422600000000001</v>
      </c>
      <c r="HD71" s="198">
        <v>3.0890000000000002E-3</v>
      </c>
      <c r="HE71" s="198">
        <v>6.1724000000000001E-2</v>
      </c>
      <c r="HF71" s="198">
        <v>1.9699999999999999E-4</v>
      </c>
      <c r="HG71" s="198"/>
      <c r="HH71" s="198"/>
      <c r="HI71" s="198"/>
      <c r="HJ71" s="198"/>
      <c r="HK71" s="198">
        <v>6.1724000000000001E-2</v>
      </c>
      <c r="HL71" s="198">
        <v>1.9699999999999999E-4</v>
      </c>
      <c r="HM71" s="198"/>
      <c r="HN71" s="198"/>
      <c r="HO71" s="198"/>
      <c r="HP71" s="198"/>
      <c r="HQ71" s="198">
        <v>0.56915000000000004</v>
      </c>
      <c r="HR71" s="198">
        <v>8.2349999999999993E-3</v>
      </c>
      <c r="HS71" s="198">
        <v>1.106E-3</v>
      </c>
      <c r="HT71" s="198">
        <v>5.0000000000000004E-6</v>
      </c>
      <c r="HU71" s="198"/>
      <c r="HV71" s="198"/>
      <c r="HW71" s="198">
        <v>0.57025599999999999</v>
      </c>
      <c r="HX71" s="198">
        <v>8.2400000000000008E-3</v>
      </c>
      <c r="HY71" s="198"/>
      <c r="HZ71" s="198"/>
      <c r="IA71" s="198"/>
      <c r="IB71" s="198"/>
      <c r="IC71" s="198"/>
      <c r="ID71" s="198"/>
      <c r="IE71" s="198">
        <v>882.04726800000003</v>
      </c>
      <c r="IF71" s="198">
        <v>326.38556</v>
      </c>
    </row>
    <row r="72" spans="1:240" ht="17.399999999999999" customHeight="1" x14ac:dyDescent="0.25">
      <c r="A72" s="199" t="s">
        <v>170</v>
      </c>
      <c r="B72" s="200" t="s">
        <v>1352</v>
      </c>
      <c r="C72" s="201"/>
      <c r="D72" s="201"/>
      <c r="E72" s="201">
        <v>5.3499999999999999E-4</v>
      </c>
      <c r="F72" s="201">
        <v>6.3E-5</v>
      </c>
      <c r="G72" s="201"/>
      <c r="H72" s="201"/>
      <c r="I72" s="201">
        <v>1.121043</v>
      </c>
      <c r="J72" s="201">
        <v>8.9986999999999998E-2</v>
      </c>
      <c r="K72" s="201">
        <v>7.7889999999999999E-3</v>
      </c>
      <c r="L72" s="201">
        <v>3.1999999999999999E-5</v>
      </c>
      <c r="M72" s="201">
        <v>1.129367</v>
      </c>
      <c r="N72" s="201">
        <v>9.0081999999999995E-2</v>
      </c>
      <c r="O72" s="201">
        <v>1.472E-2</v>
      </c>
      <c r="P72" s="201">
        <v>3.8279999999999998E-3</v>
      </c>
      <c r="Q72" s="201">
        <v>0.46201999999999999</v>
      </c>
      <c r="R72" s="201">
        <v>6.0290000000000003E-2</v>
      </c>
      <c r="S72" s="201">
        <v>185.998323</v>
      </c>
      <c r="T72" s="201">
        <v>62.973239999999997</v>
      </c>
      <c r="U72" s="201">
        <v>2.4448539999999999</v>
      </c>
      <c r="V72" s="201">
        <v>0.26141700000000001</v>
      </c>
      <c r="W72" s="201">
        <v>0.232381</v>
      </c>
      <c r="X72" s="201">
        <v>4.4373000000000003E-2</v>
      </c>
      <c r="Y72" s="201">
        <v>1.3993880000000001</v>
      </c>
      <c r="Z72" s="201">
        <v>0.189253</v>
      </c>
      <c r="AA72" s="201">
        <v>0.330872</v>
      </c>
      <c r="AB72" s="201">
        <v>6.8490000000000001E-3</v>
      </c>
      <c r="AC72" s="201">
        <v>0.64346899999999996</v>
      </c>
      <c r="AD72" s="201">
        <v>1.8504E-2</v>
      </c>
      <c r="AE72" s="201"/>
      <c r="AF72" s="201"/>
      <c r="AG72" s="201">
        <v>191.526027</v>
      </c>
      <c r="AH72" s="201">
        <v>63.557754000000003</v>
      </c>
      <c r="AI72" s="201">
        <v>0.51170199999999999</v>
      </c>
      <c r="AJ72" s="201">
        <v>4.4651999999999997E-2</v>
      </c>
      <c r="AK72" s="201">
        <v>0.51170199999999999</v>
      </c>
      <c r="AL72" s="201">
        <v>4.4651999999999997E-2</v>
      </c>
      <c r="AM72" s="201">
        <v>0.47154600000000002</v>
      </c>
      <c r="AN72" s="201">
        <v>2.4499E-2</v>
      </c>
      <c r="AO72" s="201">
        <v>0.89439500000000005</v>
      </c>
      <c r="AP72" s="201">
        <v>0.13282099999999999</v>
      </c>
      <c r="AQ72" s="201">
        <v>0.96318700000000002</v>
      </c>
      <c r="AR72" s="201">
        <v>6.4354999999999996E-2</v>
      </c>
      <c r="AS72" s="201">
        <v>38.801507000000001</v>
      </c>
      <c r="AT72" s="201">
        <v>3.5544500000000001</v>
      </c>
      <c r="AU72" s="201">
        <v>20.584026999999999</v>
      </c>
      <c r="AV72" s="201">
        <v>3.1521859999999999</v>
      </c>
      <c r="AW72" s="201">
        <v>21.783000000000001</v>
      </c>
      <c r="AX72" s="201">
        <v>3.3527170000000002</v>
      </c>
      <c r="AY72" s="201">
        <v>6.1384090000000002</v>
      </c>
      <c r="AZ72" s="201">
        <v>1.9182269999999999</v>
      </c>
      <c r="BA72" s="201"/>
      <c r="BB72" s="201"/>
      <c r="BC72" s="201">
        <v>0.371419</v>
      </c>
      <c r="BD72" s="201">
        <v>2.3477000000000001E-2</v>
      </c>
      <c r="BE72" s="201">
        <v>90.007490000000004</v>
      </c>
      <c r="BF72" s="201">
        <v>12.222732000000001</v>
      </c>
      <c r="BG72" s="201"/>
      <c r="BH72" s="201"/>
      <c r="BI72" s="201"/>
      <c r="BJ72" s="201"/>
      <c r="BK72" s="201">
        <v>9.4126000000000001E-2</v>
      </c>
      <c r="BL72" s="201">
        <v>2.1999999999999999E-2</v>
      </c>
      <c r="BM72" s="201">
        <v>9.4126000000000001E-2</v>
      </c>
      <c r="BN72" s="201">
        <v>2.1999999999999999E-2</v>
      </c>
      <c r="BO72" s="201">
        <v>1.2819999999999999E-3</v>
      </c>
      <c r="BP72" s="201">
        <v>9.6599999999999995E-4</v>
      </c>
      <c r="BQ72" s="201">
        <v>1.194304</v>
      </c>
      <c r="BR72" s="201">
        <v>0.15823799999999999</v>
      </c>
      <c r="BS72" s="201">
        <v>4.4759999999999999E-3</v>
      </c>
      <c r="BT72" s="201">
        <v>6.0000000000000002E-6</v>
      </c>
      <c r="BU72" s="201"/>
      <c r="BV72" s="201"/>
      <c r="BW72" s="201">
        <v>1.2418149999999999</v>
      </c>
      <c r="BX72" s="201">
        <v>4.3357E-2</v>
      </c>
      <c r="BY72" s="201">
        <v>57.769776999999998</v>
      </c>
      <c r="BZ72" s="201">
        <v>1.242783</v>
      </c>
      <c r="CA72" s="201">
        <v>15.154267000000001</v>
      </c>
      <c r="CB72" s="201">
        <v>1.3641129999999999</v>
      </c>
      <c r="CC72" s="201"/>
      <c r="CD72" s="201"/>
      <c r="CE72" s="201"/>
      <c r="CF72" s="201"/>
      <c r="CG72" s="201">
        <v>0.11391800000000001</v>
      </c>
      <c r="CH72" s="201">
        <v>6.5399999999999996E-4</v>
      </c>
      <c r="CI72" s="201">
        <v>0.58144499999999999</v>
      </c>
      <c r="CJ72" s="201">
        <v>3.2370000000000003E-2</v>
      </c>
      <c r="CK72" s="201">
        <v>76.061284000000001</v>
      </c>
      <c r="CL72" s="201">
        <v>2.8424870000000002</v>
      </c>
      <c r="CM72" s="201">
        <v>1.6377679999999999</v>
      </c>
      <c r="CN72" s="201">
        <v>2.6017999999999999E-2</v>
      </c>
      <c r="CO72" s="201">
        <v>6.6508469999999997</v>
      </c>
      <c r="CP72" s="201">
        <v>0.363124</v>
      </c>
      <c r="CQ72" s="201">
        <v>8.2886150000000001</v>
      </c>
      <c r="CR72" s="201">
        <v>0.38914199999999999</v>
      </c>
      <c r="CS72" s="201"/>
      <c r="CT72" s="201"/>
      <c r="CU72" s="201">
        <v>6.6780939999999998</v>
      </c>
      <c r="CV72" s="201">
        <v>3.0615E-2</v>
      </c>
      <c r="CW72" s="201"/>
      <c r="CX72" s="201"/>
      <c r="CY72" s="201">
        <v>6.6780939999999998</v>
      </c>
      <c r="CZ72" s="201">
        <v>3.0615E-2</v>
      </c>
      <c r="DA72" s="201">
        <v>1.316449</v>
      </c>
      <c r="DB72" s="201">
        <v>0.104376</v>
      </c>
      <c r="DC72" s="201">
        <v>1.8499999999999999E-2</v>
      </c>
      <c r="DD72" s="201">
        <v>4.0299999999999998E-4</v>
      </c>
      <c r="DE72" s="201">
        <v>0.60569799999999996</v>
      </c>
      <c r="DF72" s="201">
        <v>1.8669999999999999E-2</v>
      </c>
      <c r="DG72" s="201">
        <v>1.940647</v>
      </c>
      <c r="DH72" s="201">
        <v>0.123449</v>
      </c>
      <c r="DI72" s="201"/>
      <c r="DJ72" s="201"/>
      <c r="DK72" s="201">
        <v>0.32683899999999999</v>
      </c>
      <c r="DL72" s="201">
        <v>1.0841999999999999E-2</v>
      </c>
      <c r="DM72" s="201">
        <v>1.1465719999999999</v>
      </c>
      <c r="DN72" s="201">
        <v>2.7911999999999999E-2</v>
      </c>
      <c r="DO72" s="201">
        <v>1.473411</v>
      </c>
      <c r="DP72" s="201">
        <v>3.8753999999999997E-2</v>
      </c>
      <c r="DQ72" s="201"/>
      <c r="DR72" s="201"/>
      <c r="DS72" s="201">
        <v>3.4763000000000002E-2</v>
      </c>
      <c r="DT72" s="201">
        <v>4.1899999999999999E-4</v>
      </c>
      <c r="DU72" s="201">
        <v>4.5000000000000003E-5</v>
      </c>
      <c r="DV72" s="201">
        <v>9.9999999999999995E-7</v>
      </c>
      <c r="DW72" s="201"/>
      <c r="DX72" s="201"/>
      <c r="DY72" s="201">
        <v>1.6563999999999999E-2</v>
      </c>
      <c r="DZ72" s="201">
        <v>1.06E-4</v>
      </c>
      <c r="EA72" s="201"/>
      <c r="EB72" s="201"/>
      <c r="EC72" s="201">
        <v>2.6596000000000002E-2</v>
      </c>
      <c r="ED72" s="201">
        <v>1.47E-3</v>
      </c>
      <c r="EE72" s="201">
        <v>6.8543000000000007E-2</v>
      </c>
      <c r="EF72" s="201">
        <v>3.6000000000000002E-4</v>
      </c>
      <c r="EG72" s="201">
        <v>6.4784999999999995E-2</v>
      </c>
      <c r="EH72" s="201">
        <v>6.1899999999999998E-4</v>
      </c>
      <c r="EI72" s="201">
        <v>2.7843E-2</v>
      </c>
      <c r="EJ72" s="201">
        <v>1.7100000000000001E-4</v>
      </c>
      <c r="EK72" s="201">
        <v>2.1259999999999999E-3</v>
      </c>
      <c r="EL72" s="201">
        <v>6.0000000000000002E-6</v>
      </c>
      <c r="EM72" s="201">
        <v>9.1925270000000001</v>
      </c>
      <c r="EN72" s="201">
        <v>6.6339999999999996E-2</v>
      </c>
      <c r="EO72" s="201">
        <v>9.8440359999999991</v>
      </c>
      <c r="EP72" s="201">
        <v>3.9877000000000003E-2</v>
      </c>
      <c r="EQ72" s="201">
        <v>0.66351599999999999</v>
      </c>
      <c r="ER72" s="201">
        <v>1.0394E-2</v>
      </c>
      <c r="ES72" s="201">
        <v>19.941344000000001</v>
      </c>
      <c r="ET72" s="201">
        <v>0.11976299999999999</v>
      </c>
      <c r="EU72" s="201">
        <v>1.209335</v>
      </c>
      <c r="EV72" s="201">
        <v>1.4821000000000001E-2</v>
      </c>
      <c r="EW72" s="201">
        <v>1.514599</v>
      </c>
      <c r="EX72" s="201">
        <v>4.5575999999999998E-2</v>
      </c>
      <c r="EY72" s="201">
        <v>8.0099999999999995E-4</v>
      </c>
      <c r="EZ72" s="201">
        <v>1.7E-5</v>
      </c>
      <c r="FA72" s="201"/>
      <c r="FB72" s="201"/>
      <c r="FC72" s="201">
        <v>2.7247349999999999</v>
      </c>
      <c r="FD72" s="201">
        <v>6.0414000000000002E-2</v>
      </c>
      <c r="FE72" s="201">
        <v>7.3109999999999994E-2</v>
      </c>
      <c r="FF72" s="201">
        <v>2.6199999999999999E-3</v>
      </c>
      <c r="FG72" s="201">
        <v>0.38401400000000002</v>
      </c>
      <c r="FH72" s="201">
        <v>1.9035E-2</v>
      </c>
      <c r="FI72" s="201">
        <v>0.31454500000000002</v>
      </c>
      <c r="FJ72" s="201">
        <v>2.4659999999999999E-3</v>
      </c>
      <c r="FK72" s="201">
        <v>0.77166900000000005</v>
      </c>
      <c r="FL72" s="201">
        <v>2.4121E-2</v>
      </c>
      <c r="FM72" s="201">
        <v>0.210757</v>
      </c>
      <c r="FN72" s="201">
        <v>7.0100000000000002E-4</v>
      </c>
      <c r="FO72" s="201">
        <v>0.210757</v>
      </c>
      <c r="FP72" s="201">
        <v>7.0100000000000002E-4</v>
      </c>
      <c r="FQ72" s="201"/>
      <c r="FR72" s="201"/>
      <c r="FS72" s="201">
        <v>2.1117029999999999</v>
      </c>
      <c r="FT72" s="201">
        <v>8.3899000000000001E-2</v>
      </c>
      <c r="FU72" s="201">
        <v>5.1898E-2</v>
      </c>
      <c r="FV72" s="201">
        <v>3.4200000000000002E-4</v>
      </c>
      <c r="FW72" s="201">
        <v>1.4234999999999999E-2</v>
      </c>
      <c r="FX72" s="201">
        <v>6.69E-4</v>
      </c>
      <c r="FY72" s="201">
        <v>5.8919999999999997E-3</v>
      </c>
      <c r="FZ72" s="201">
        <v>2.1999999999999999E-5</v>
      </c>
      <c r="GA72" s="201"/>
      <c r="GB72" s="201"/>
      <c r="GC72" s="201">
        <v>5.2950000000000002E-3</v>
      </c>
      <c r="GD72" s="201">
        <v>3.6099999999999999E-4</v>
      </c>
      <c r="GE72" s="201"/>
      <c r="GF72" s="201"/>
      <c r="GG72" s="201">
        <v>8.6399999999999997E-4</v>
      </c>
      <c r="GH72" s="201">
        <v>2.2100000000000001E-4</v>
      </c>
      <c r="GI72" s="201">
        <v>0.15942000000000001</v>
      </c>
      <c r="GJ72" s="201">
        <v>4.078E-3</v>
      </c>
      <c r="GK72" s="201">
        <v>5.3549230000000003</v>
      </c>
      <c r="GL72" s="201">
        <v>6.8511000000000002E-2</v>
      </c>
      <c r="GM72" s="201">
        <v>7.7042299999999999</v>
      </c>
      <c r="GN72" s="201">
        <v>0.15810299999999999</v>
      </c>
      <c r="GO72" s="201">
        <v>105.867525</v>
      </c>
      <c r="GP72" s="201">
        <v>0.72047399999999995</v>
      </c>
      <c r="GQ72" s="201">
        <v>217.268709</v>
      </c>
      <c r="GR72" s="201">
        <v>1.7676799999999999</v>
      </c>
      <c r="GS72" s="201">
        <v>323.136234</v>
      </c>
      <c r="GT72" s="201">
        <v>2.4881540000000002</v>
      </c>
      <c r="GU72" s="201"/>
      <c r="GV72" s="201"/>
      <c r="GW72" s="201">
        <v>3.634312</v>
      </c>
      <c r="GX72" s="201">
        <v>5.8078999999999999E-2</v>
      </c>
      <c r="GY72" s="201">
        <v>1.0250189999999999</v>
      </c>
      <c r="GZ72" s="201">
        <v>1.74E-4</v>
      </c>
      <c r="HA72" s="201"/>
      <c r="HB72" s="201"/>
      <c r="HC72" s="201">
        <v>4.6593309999999999</v>
      </c>
      <c r="HD72" s="201">
        <v>5.8252999999999999E-2</v>
      </c>
      <c r="HE72" s="201">
        <v>13.898364000000001</v>
      </c>
      <c r="HF72" s="201">
        <v>0.159057</v>
      </c>
      <c r="HG72" s="201">
        <v>6.4645510000000002</v>
      </c>
      <c r="HH72" s="201">
        <v>3.4459999999999998E-3</v>
      </c>
      <c r="HI72" s="201">
        <v>4.4149999999999997E-3</v>
      </c>
      <c r="HJ72" s="201">
        <v>7.7700000000000002E-4</v>
      </c>
      <c r="HK72" s="201">
        <v>20.367329999999999</v>
      </c>
      <c r="HL72" s="201">
        <v>0.16328000000000001</v>
      </c>
      <c r="HM72" s="201"/>
      <c r="HN72" s="201"/>
      <c r="HO72" s="201"/>
      <c r="HP72" s="201"/>
      <c r="HQ72" s="201">
        <v>18.706378000000001</v>
      </c>
      <c r="HR72" s="201">
        <v>0.13372300000000001</v>
      </c>
      <c r="HS72" s="201">
        <v>2.5217619999999998</v>
      </c>
      <c r="HT72" s="201">
        <v>5.7729999999999997E-2</v>
      </c>
      <c r="HU72" s="201">
        <v>0.37042999999999998</v>
      </c>
      <c r="HV72" s="201">
        <v>3.7889999999999998E-3</v>
      </c>
      <c r="HW72" s="201">
        <v>21.598569999999999</v>
      </c>
      <c r="HX72" s="201">
        <v>0.195242</v>
      </c>
      <c r="HY72" s="201">
        <v>2.4087000000000001E-2</v>
      </c>
      <c r="HZ72" s="201">
        <v>3.1999999999999999E-5</v>
      </c>
      <c r="IA72" s="201">
        <v>4.6249999999999999E-2</v>
      </c>
      <c r="IB72" s="201">
        <v>1.8024999999999999E-2</v>
      </c>
      <c r="IC72" s="201">
        <v>7.0336999999999997E-2</v>
      </c>
      <c r="ID72" s="201">
        <v>1.8057E-2</v>
      </c>
      <c r="IE72" s="201">
        <v>778.89530000000002</v>
      </c>
      <c r="IF72" s="201">
        <v>82.647755000000004</v>
      </c>
    </row>
    <row r="73" spans="1:240" ht="17.399999999999999" customHeight="1" x14ac:dyDescent="0.25">
      <c r="A73" s="196" t="s">
        <v>70</v>
      </c>
      <c r="B73" s="197" t="s">
        <v>1374</v>
      </c>
      <c r="C73" s="198"/>
      <c r="D73" s="198"/>
      <c r="E73" s="198"/>
      <c r="F73" s="198"/>
      <c r="G73" s="198"/>
      <c r="H73" s="198"/>
      <c r="I73" s="198"/>
      <c r="J73" s="198"/>
      <c r="K73" s="198"/>
      <c r="L73" s="198"/>
      <c r="M73" s="198"/>
      <c r="N73" s="198"/>
      <c r="O73" s="198">
        <v>0.61954600000000004</v>
      </c>
      <c r="P73" s="198">
        <v>9.5893999999999993E-2</v>
      </c>
      <c r="Q73" s="198">
        <v>6.02E-4</v>
      </c>
      <c r="R73" s="198">
        <v>1.2E-5</v>
      </c>
      <c r="S73" s="198">
        <v>0.192688</v>
      </c>
      <c r="T73" s="198">
        <v>1.5769999999999999E-2</v>
      </c>
      <c r="U73" s="198">
        <v>722.40642600000001</v>
      </c>
      <c r="V73" s="198">
        <v>9.1871310000000008</v>
      </c>
      <c r="W73" s="198"/>
      <c r="X73" s="198"/>
      <c r="Y73" s="198"/>
      <c r="Z73" s="198"/>
      <c r="AA73" s="198">
        <v>2.3411580000000001</v>
      </c>
      <c r="AB73" s="198">
        <v>3.1199999999999999E-4</v>
      </c>
      <c r="AC73" s="198"/>
      <c r="AD73" s="198"/>
      <c r="AE73" s="198"/>
      <c r="AF73" s="198"/>
      <c r="AG73" s="198">
        <v>725.56042000000002</v>
      </c>
      <c r="AH73" s="198">
        <v>9.2991189999999992</v>
      </c>
      <c r="AI73" s="198"/>
      <c r="AJ73" s="198"/>
      <c r="AK73" s="198"/>
      <c r="AL73" s="198"/>
      <c r="AM73" s="198"/>
      <c r="AN73" s="198"/>
      <c r="AO73" s="198">
        <v>1.2805960000000001</v>
      </c>
      <c r="AP73" s="198">
        <v>0.12917400000000001</v>
      </c>
      <c r="AQ73" s="198"/>
      <c r="AR73" s="198"/>
      <c r="AS73" s="198">
        <v>2.454E-3</v>
      </c>
      <c r="AT73" s="198">
        <v>1.25E-4</v>
      </c>
      <c r="AU73" s="198"/>
      <c r="AV73" s="198"/>
      <c r="AW73" s="198"/>
      <c r="AX73" s="198"/>
      <c r="AY73" s="198"/>
      <c r="AZ73" s="198"/>
      <c r="BA73" s="198"/>
      <c r="BB73" s="198"/>
      <c r="BC73" s="198"/>
      <c r="BD73" s="198"/>
      <c r="BE73" s="198">
        <v>1.28305</v>
      </c>
      <c r="BF73" s="198">
        <v>0.129299</v>
      </c>
      <c r="BG73" s="198"/>
      <c r="BH73" s="198"/>
      <c r="BI73" s="198"/>
      <c r="BJ73" s="198"/>
      <c r="BK73" s="198"/>
      <c r="BL73" s="198"/>
      <c r="BM73" s="198"/>
      <c r="BN73" s="198"/>
      <c r="BO73" s="198"/>
      <c r="BP73" s="198"/>
      <c r="BQ73" s="198"/>
      <c r="BR73" s="198"/>
      <c r="BS73" s="198"/>
      <c r="BT73" s="198"/>
      <c r="BU73" s="198"/>
      <c r="BV73" s="198"/>
      <c r="BW73" s="198"/>
      <c r="BX73" s="198"/>
      <c r="BY73" s="198">
        <v>1.2999999999999999E-4</v>
      </c>
      <c r="BZ73" s="198">
        <v>9.8999999999999994E-5</v>
      </c>
      <c r="CA73" s="198"/>
      <c r="CB73" s="198"/>
      <c r="CC73" s="198"/>
      <c r="CD73" s="198"/>
      <c r="CE73" s="198"/>
      <c r="CF73" s="198"/>
      <c r="CG73" s="198"/>
      <c r="CH73" s="198"/>
      <c r="CI73" s="198">
        <v>8.2000000000000001E-5</v>
      </c>
      <c r="CJ73" s="198">
        <v>1.9000000000000001E-5</v>
      </c>
      <c r="CK73" s="198">
        <v>2.12E-4</v>
      </c>
      <c r="CL73" s="198">
        <v>1.18E-4</v>
      </c>
      <c r="CM73" s="198">
        <v>7.5867000000000004E-2</v>
      </c>
      <c r="CN73" s="198">
        <v>1.9949999999999998E-3</v>
      </c>
      <c r="CO73" s="198">
        <v>4.2188000000000003E-2</v>
      </c>
      <c r="CP73" s="198">
        <v>2.0000000000000002E-5</v>
      </c>
      <c r="CQ73" s="198">
        <v>0.11805499999999999</v>
      </c>
      <c r="CR73" s="198">
        <v>2.0149999999999999E-3</v>
      </c>
      <c r="CS73" s="198"/>
      <c r="CT73" s="198"/>
      <c r="CU73" s="198">
        <v>4.0015000000000002E-2</v>
      </c>
      <c r="CV73" s="198">
        <v>2.3699999999999999E-4</v>
      </c>
      <c r="CW73" s="198"/>
      <c r="CX73" s="198"/>
      <c r="CY73" s="198">
        <v>4.0015000000000002E-2</v>
      </c>
      <c r="CZ73" s="198">
        <v>2.3699999999999999E-4</v>
      </c>
      <c r="DA73" s="198"/>
      <c r="DB73" s="198"/>
      <c r="DC73" s="198"/>
      <c r="DD73" s="198"/>
      <c r="DE73" s="198"/>
      <c r="DF73" s="198"/>
      <c r="DG73" s="198"/>
      <c r="DH73" s="198"/>
      <c r="DI73" s="198">
        <v>4.5951310000000003</v>
      </c>
      <c r="DJ73" s="198">
        <v>3.518103</v>
      </c>
      <c r="DK73" s="198">
        <v>3.9999999999999998E-6</v>
      </c>
      <c r="DL73" s="198">
        <v>9.9999999999999995E-7</v>
      </c>
      <c r="DM73" s="198"/>
      <c r="DN73" s="198"/>
      <c r="DO73" s="198">
        <v>4.595135</v>
      </c>
      <c r="DP73" s="198">
        <v>3.5181040000000001</v>
      </c>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v>2.7916500000000002</v>
      </c>
      <c r="EN73" s="198">
        <v>2.6599999999999999E-2</v>
      </c>
      <c r="EO73" s="198">
        <v>0.39578200000000002</v>
      </c>
      <c r="EP73" s="198">
        <v>3.2330000000000002E-3</v>
      </c>
      <c r="EQ73" s="198">
        <v>0.99856900000000004</v>
      </c>
      <c r="ER73" s="198">
        <v>8.1829999999999993E-3</v>
      </c>
      <c r="ES73" s="198">
        <v>4.1860010000000001</v>
      </c>
      <c r="ET73" s="198">
        <v>3.8016000000000001E-2</v>
      </c>
      <c r="EU73" s="198">
        <v>2.5630000000000002E-3</v>
      </c>
      <c r="EV73" s="198">
        <v>2.5000000000000001E-5</v>
      </c>
      <c r="EW73" s="198">
        <v>6.9775000000000004E-2</v>
      </c>
      <c r="EX73" s="198">
        <v>1.5E-3</v>
      </c>
      <c r="EY73" s="198"/>
      <c r="EZ73" s="198"/>
      <c r="FA73" s="198"/>
      <c r="FB73" s="198"/>
      <c r="FC73" s="198">
        <v>7.2338E-2</v>
      </c>
      <c r="FD73" s="198">
        <v>1.5250000000000001E-3</v>
      </c>
      <c r="FE73" s="198">
        <v>1.8799999999999999E-4</v>
      </c>
      <c r="FF73" s="198">
        <v>6.0000000000000002E-5</v>
      </c>
      <c r="FG73" s="198"/>
      <c r="FH73" s="198"/>
      <c r="FI73" s="198"/>
      <c r="FJ73" s="198"/>
      <c r="FK73" s="198">
        <v>1.8799999999999999E-4</v>
      </c>
      <c r="FL73" s="198">
        <v>6.0000000000000002E-5</v>
      </c>
      <c r="FM73" s="198">
        <v>3.8049999999999998E-3</v>
      </c>
      <c r="FN73" s="198">
        <v>2.0000000000000002E-5</v>
      </c>
      <c r="FO73" s="198">
        <v>3.8049999999999998E-3</v>
      </c>
      <c r="FP73" s="198">
        <v>2.0000000000000002E-5</v>
      </c>
      <c r="FQ73" s="198"/>
      <c r="FR73" s="198"/>
      <c r="FS73" s="198">
        <v>1.5659999999999999E-3</v>
      </c>
      <c r="FT73" s="198">
        <v>7.4999999999999993E-5</v>
      </c>
      <c r="FU73" s="198">
        <v>4.4060000000000002E-3</v>
      </c>
      <c r="FV73" s="198">
        <v>9.0000000000000006E-5</v>
      </c>
      <c r="FW73" s="198"/>
      <c r="FX73" s="198"/>
      <c r="FY73" s="198">
        <v>3.6449999999999998E-3</v>
      </c>
      <c r="FZ73" s="198">
        <v>5.0000000000000004E-6</v>
      </c>
      <c r="GA73" s="198"/>
      <c r="GB73" s="198"/>
      <c r="GC73" s="198"/>
      <c r="GD73" s="198"/>
      <c r="GE73" s="198"/>
      <c r="GF73" s="198"/>
      <c r="GG73" s="198"/>
      <c r="GH73" s="198"/>
      <c r="GI73" s="198"/>
      <c r="GJ73" s="198"/>
      <c r="GK73" s="198"/>
      <c r="GL73" s="198"/>
      <c r="GM73" s="198">
        <v>9.6170000000000005E-3</v>
      </c>
      <c r="GN73" s="198">
        <v>1.7000000000000001E-4</v>
      </c>
      <c r="GO73" s="198">
        <v>2.467E-3</v>
      </c>
      <c r="GP73" s="198">
        <v>5.0000000000000004E-6</v>
      </c>
      <c r="GQ73" s="198">
        <v>1.5121000000000001E-2</v>
      </c>
      <c r="GR73" s="198">
        <v>3.8099999999999999E-4</v>
      </c>
      <c r="GS73" s="198">
        <v>1.7587999999999999E-2</v>
      </c>
      <c r="GT73" s="198">
        <v>3.86E-4</v>
      </c>
      <c r="GU73" s="198"/>
      <c r="GV73" s="198"/>
      <c r="GW73" s="198"/>
      <c r="GX73" s="198"/>
      <c r="GY73" s="198"/>
      <c r="GZ73" s="198"/>
      <c r="HA73" s="198"/>
      <c r="HB73" s="198"/>
      <c r="HC73" s="198"/>
      <c r="HD73" s="198"/>
      <c r="HE73" s="198">
        <v>0.49358999999999997</v>
      </c>
      <c r="HF73" s="198">
        <v>9.5200000000000007E-3</v>
      </c>
      <c r="HG73" s="198"/>
      <c r="HH73" s="198"/>
      <c r="HI73" s="198"/>
      <c r="HJ73" s="198"/>
      <c r="HK73" s="198">
        <v>0.49358999999999997</v>
      </c>
      <c r="HL73" s="198">
        <v>9.5200000000000007E-3</v>
      </c>
      <c r="HM73" s="198"/>
      <c r="HN73" s="198"/>
      <c r="HO73" s="198"/>
      <c r="HP73" s="198"/>
      <c r="HQ73" s="198">
        <v>2.8449999999999999E-3</v>
      </c>
      <c r="HR73" s="198">
        <v>4.0200000000000001E-3</v>
      </c>
      <c r="HS73" s="198">
        <v>5.5699999999999999E-4</v>
      </c>
      <c r="HT73" s="198">
        <v>2.41E-4</v>
      </c>
      <c r="HU73" s="198"/>
      <c r="HV73" s="198"/>
      <c r="HW73" s="198">
        <v>3.4020000000000001E-3</v>
      </c>
      <c r="HX73" s="198">
        <v>4.261E-3</v>
      </c>
      <c r="HY73" s="198"/>
      <c r="HZ73" s="198"/>
      <c r="IA73" s="198">
        <v>5.9999999999999995E-4</v>
      </c>
      <c r="IB73" s="198">
        <v>3.3E-4</v>
      </c>
      <c r="IC73" s="198">
        <v>5.9999999999999995E-4</v>
      </c>
      <c r="ID73" s="198">
        <v>3.3E-4</v>
      </c>
      <c r="IE73" s="198">
        <v>736.38401599999997</v>
      </c>
      <c r="IF73" s="198">
        <v>13.00318</v>
      </c>
    </row>
    <row r="74" spans="1:240" ht="17.399999999999999" customHeight="1" x14ac:dyDescent="0.25">
      <c r="A74" s="199" t="s">
        <v>73</v>
      </c>
      <c r="B74" s="200" t="s">
        <v>1339</v>
      </c>
      <c r="C74" s="201">
        <v>18.119458999999999</v>
      </c>
      <c r="D74" s="201">
        <v>1.2253579999999999</v>
      </c>
      <c r="E74" s="201"/>
      <c r="F74" s="201"/>
      <c r="G74" s="201"/>
      <c r="H74" s="201"/>
      <c r="I74" s="201">
        <v>31.524296</v>
      </c>
      <c r="J74" s="201">
        <v>2.9215909999999998</v>
      </c>
      <c r="K74" s="201">
        <v>7.9799999999999999E-4</v>
      </c>
      <c r="L74" s="201">
        <v>2.0000000000000002E-5</v>
      </c>
      <c r="M74" s="201">
        <v>49.644553000000002</v>
      </c>
      <c r="N74" s="201">
        <v>4.1469690000000003</v>
      </c>
      <c r="O74" s="201">
        <v>0.43333700000000003</v>
      </c>
      <c r="P74" s="201">
        <v>0.11509999999999999</v>
      </c>
      <c r="Q74" s="201">
        <v>6.9558650000000002</v>
      </c>
      <c r="R74" s="201">
        <v>1.506948</v>
      </c>
      <c r="S74" s="201">
        <v>118.161494</v>
      </c>
      <c r="T74" s="201">
        <v>46.787331000000002</v>
      </c>
      <c r="U74" s="201">
        <v>82.070960999999997</v>
      </c>
      <c r="V74" s="201">
        <v>7.9928309999999998</v>
      </c>
      <c r="W74" s="201"/>
      <c r="X74" s="201"/>
      <c r="Y74" s="201">
        <v>1.5813999999999999</v>
      </c>
      <c r="Z74" s="201">
        <v>0.44525999999999999</v>
      </c>
      <c r="AA74" s="201">
        <v>10.082424</v>
      </c>
      <c r="AB74" s="201">
        <v>1.09249</v>
      </c>
      <c r="AC74" s="201">
        <v>1.56274</v>
      </c>
      <c r="AD74" s="201">
        <v>0.101675</v>
      </c>
      <c r="AE74" s="201"/>
      <c r="AF74" s="201"/>
      <c r="AG74" s="201">
        <v>220.848221</v>
      </c>
      <c r="AH74" s="201">
        <v>58.041634999999999</v>
      </c>
      <c r="AI74" s="201">
        <v>99.893566000000007</v>
      </c>
      <c r="AJ74" s="201">
        <v>4.5354320000000001</v>
      </c>
      <c r="AK74" s="201">
        <v>99.893566000000007</v>
      </c>
      <c r="AL74" s="201">
        <v>4.5354320000000001</v>
      </c>
      <c r="AM74" s="201"/>
      <c r="AN74" s="201"/>
      <c r="AO74" s="201">
        <v>13.314437</v>
      </c>
      <c r="AP74" s="201">
        <v>1.7530520000000001</v>
      </c>
      <c r="AQ74" s="201">
        <v>4.2809910000000002</v>
      </c>
      <c r="AR74" s="201">
        <v>0.24007500000000001</v>
      </c>
      <c r="AS74" s="201">
        <v>11.942816000000001</v>
      </c>
      <c r="AT74" s="201">
        <v>1.6893990000000001</v>
      </c>
      <c r="AU74" s="201">
        <v>172.37998400000001</v>
      </c>
      <c r="AV74" s="201">
        <v>18.922305000000001</v>
      </c>
      <c r="AW74" s="201">
        <v>2.1155719999999998</v>
      </c>
      <c r="AX74" s="201">
        <v>0.34334500000000001</v>
      </c>
      <c r="AY74" s="201">
        <v>1.8496330000000001</v>
      </c>
      <c r="AZ74" s="201">
        <v>0.48739399999999999</v>
      </c>
      <c r="BA74" s="201">
        <v>3.9999999999999998E-6</v>
      </c>
      <c r="BB74" s="201">
        <v>9.9999999999999995E-7</v>
      </c>
      <c r="BC74" s="201"/>
      <c r="BD74" s="201"/>
      <c r="BE74" s="201">
        <v>205.88343699999999</v>
      </c>
      <c r="BF74" s="201">
        <v>23.435570999999999</v>
      </c>
      <c r="BG74" s="201">
        <v>2.0882999999999999E-2</v>
      </c>
      <c r="BH74" s="201">
        <v>3.6539000000000002E-2</v>
      </c>
      <c r="BI74" s="201"/>
      <c r="BJ74" s="201"/>
      <c r="BK74" s="201"/>
      <c r="BL74" s="201"/>
      <c r="BM74" s="201">
        <v>2.0882999999999999E-2</v>
      </c>
      <c r="BN74" s="201">
        <v>3.6539000000000002E-2</v>
      </c>
      <c r="BO74" s="201"/>
      <c r="BP74" s="201"/>
      <c r="BQ74" s="201"/>
      <c r="BR74" s="201"/>
      <c r="BS74" s="201">
        <v>0.14973</v>
      </c>
      <c r="BT74" s="201">
        <v>7.77E-3</v>
      </c>
      <c r="BU74" s="201">
        <v>6.894E-3</v>
      </c>
      <c r="BV74" s="201">
        <v>1.5999999999999999E-5</v>
      </c>
      <c r="BW74" s="201">
        <v>5.2420220000000004</v>
      </c>
      <c r="BX74" s="201">
        <v>0.60406599999999999</v>
      </c>
      <c r="BY74" s="201">
        <v>0.79291</v>
      </c>
      <c r="BZ74" s="201">
        <v>2.9812000000000002E-2</v>
      </c>
      <c r="CA74" s="201">
        <v>2.0866289999999998</v>
      </c>
      <c r="CB74" s="201">
        <v>0.47230699999999998</v>
      </c>
      <c r="CC74" s="201"/>
      <c r="CD74" s="201"/>
      <c r="CE74" s="201"/>
      <c r="CF74" s="201"/>
      <c r="CG74" s="201"/>
      <c r="CH74" s="201"/>
      <c r="CI74" s="201"/>
      <c r="CJ74" s="201"/>
      <c r="CK74" s="201">
        <v>8.2781850000000006</v>
      </c>
      <c r="CL74" s="201">
        <v>1.113971</v>
      </c>
      <c r="CM74" s="201">
        <v>1.360304</v>
      </c>
      <c r="CN74" s="201">
        <v>0.34700500000000001</v>
      </c>
      <c r="CO74" s="201">
        <v>0.54060900000000001</v>
      </c>
      <c r="CP74" s="201">
        <v>0.24914</v>
      </c>
      <c r="CQ74" s="201">
        <v>1.9009130000000001</v>
      </c>
      <c r="CR74" s="201">
        <v>0.59614500000000004</v>
      </c>
      <c r="CS74" s="201"/>
      <c r="CT74" s="201"/>
      <c r="CU74" s="201">
        <v>0.287638</v>
      </c>
      <c r="CV74" s="201">
        <v>9.6118999999999996E-2</v>
      </c>
      <c r="CW74" s="201">
        <v>6.2541960000000003</v>
      </c>
      <c r="CX74" s="201">
        <v>1.024089</v>
      </c>
      <c r="CY74" s="201">
        <v>6.5418339999999997</v>
      </c>
      <c r="CZ74" s="201">
        <v>1.1202080000000001</v>
      </c>
      <c r="DA74" s="201">
        <v>0.7319</v>
      </c>
      <c r="DB74" s="201">
        <v>0.215084</v>
      </c>
      <c r="DC74" s="201">
        <v>1.4342000000000001E-2</v>
      </c>
      <c r="DD74" s="201">
        <v>3.9379999999999997E-3</v>
      </c>
      <c r="DE74" s="201">
        <v>0.33445399999999997</v>
      </c>
      <c r="DF74" s="201">
        <v>5.9455000000000001E-2</v>
      </c>
      <c r="DG74" s="201">
        <v>1.0806960000000001</v>
      </c>
      <c r="DH74" s="201">
        <v>0.27847699999999997</v>
      </c>
      <c r="DI74" s="201"/>
      <c r="DJ74" s="201"/>
      <c r="DK74" s="201">
        <v>0.304427</v>
      </c>
      <c r="DL74" s="201">
        <v>0.102533</v>
      </c>
      <c r="DM74" s="201">
        <v>0.27948800000000001</v>
      </c>
      <c r="DN74" s="201">
        <v>0.122167</v>
      </c>
      <c r="DO74" s="201">
        <v>0.58391499999999996</v>
      </c>
      <c r="DP74" s="201">
        <v>0.22470000000000001</v>
      </c>
      <c r="DQ74" s="201"/>
      <c r="DR74" s="201"/>
      <c r="DS74" s="201"/>
      <c r="DT74" s="201"/>
      <c r="DU74" s="201">
        <v>1.6265000000000002E-2</v>
      </c>
      <c r="DV74" s="201">
        <v>3.7940000000000001E-3</v>
      </c>
      <c r="DW74" s="201"/>
      <c r="DX74" s="201"/>
      <c r="DY74" s="201">
        <v>5.0603170000000004</v>
      </c>
      <c r="DZ74" s="201">
        <v>1.7138720000000001</v>
      </c>
      <c r="EA74" s="201">
        <v>7.0915000000000006E-2</v>
      </c>
      <c r="EB74" s="201">
        <v>1.5087E-2</v>
      </c>
      <c r="EC74" s="201">
        <v>0.44052599999999997</v>
      </c>
      <c r="ED74" s="201">
        <v>0.22359299999999999</v>
      </c>
      <c r="EE74" s="201">
        <v>8.2708560000000002</v>
      </c>
      <c r="EF74" s="201">
        <v>1.762688</v>
      </c>
      <c r="EG74" s="201">
        <v>2.8475E-2</v>
      </c>
      <c r="EH74" s="201">
        <v>5.6319999999999999E-3</v>
      </c>
      <c r="EI74" s="201"/>
      <c r="EJ74" s="201"/>
      <c r="EK74" s="201">
        <v>3.9265829999999999</v>
      </c>
      <c r="EL74" s="201">
        <v>0.657246</v>
      </c>
      <c r="EM74" s="201">
        <v>1.875086</v>
      </c>
      <c r="EN74" s="201">
        <v>0.38111200000000001</v>
      </c>
      <c r="EO74" s="201">
        <v>24.262898</v>
      </c>
      <c r="EP74" s="201">
        <v>2.5904479999999999</v>
      </c>
      <c r="EQ74" s="201">
        <v>4.573E-2</v>
      </c>
      <c r="ER74" s="201">
        <v>9.1350000000000008E-3</v>
      </c>
      <c r="ES74" s="201">
        <v>43.997650999999998</v>
      </c>
      <c r="ET74" s="201">
        <v>7.3626069999999997</v>
      </c>
      <c r="EU74" s="201">
        <v>1.528224</v>
      </c>
      <c r="EV74" s="201">
        <v>0.197958</v>
      </c>
      <c r="EW74" s="201">
        <v>8.8717919999999992</v>
      </c>
      <c r="EX74" s="201">
        <v>1.8222769999999999</v>
      </c>
      <c r="EY74" s="201">
        <v>2.911E-3</v>
      </c>
      <c r="EZ74" s="201">
        <v>7.85E-4</v>
      </c>
      <c r="FA74" s="201">
        <v>2.0000000000000001E-4</v>
      </c>
      <c r="FB74" s="201">
        <v>6.2000000000000003E-5</v>
      </c>
      <c r="FC74" s="201">
        <v>10.403127</v>
      </c>
      <c r="FD74" s="201">
        <v>2.0210819999999998</v>
      </c>
      <c r="FE74" s="201">
        <v>10.084814</v>
      </c>
      <c r="FF74" s="201">
        <v>18.351388</v>
      </c>
      <c r="FG74" s="201">
        <v>7.2108000000000005E-2</v>
      </c>
      <c r="FH74" s="201">
        <v>2.3130000000000001E-2</v>
      </c>
      <c r="FI74" s="201">
        <v>5.8979160000000004</v>
      </c>
      <c r="FJ74" s="201">
        <v>2.3307159999999998</v>
      </c>
      <c r="FK74" s="201">
        <v>16.054838</v>
      </c>
      <c r="FL74" s="201">
        <v>20.705234000000001</v>
      </c>
      <c r="FM74" s="201"/>
      <c r="FN74" s="201"/>
      <c r="FO74" s="201"/>
      <c r="FP74" s="201"/>
      <c r="FQ74" s="201">
        <v>1.0722000000000001E-2</v>
      </c>
      <c r="FR74" s="201">
        <v>2.8149999999999998E-3</v>
      </c>
      <c r="FS74" s="201">
        <v>0.58693399999999996</v>
      </c>
      <c r="FT74" s="201">
        <v>0.168236</v>
      </c>
      <c r="FU74" s="201">
        <v>2.2213799999999999</v>
      </c>
      <c r="FV74" s="201">
        <v>0.50809800000000005</v>
      </c>
      <c r="FW74" s="201">
        <v>5.0280000000000004E-3</v>
      </c>
      <c r="FX74" s="201">
        <v>1.2750000000000001E-3</v>
      </c>
      <c r="FY74" s="201">
        <v>1.5211479999999999</v>
      </c>
      <c r="FZ74" s="201">
        <v>0.50524800000000003</v>
      </c>
      <c r="GA74" s="201">
        <v>9.0390000000000002E-3</v>
      </c>
      <c r="GB74" s="201">
        <v>6.3090000000000004E-3</v>
      </c>
      <c r="GC74" s="201">
        <v>0.18701400000000001</v>
      </c>
      <c r="GD74" s="201">
        <v>5.4445E-2</v>
      </c>
      <c r="GE74" s="201"/>
      <c r="GF74" s="201"/>
      <c r="GG74" s="201">
        <v>0.11751499999999999</v>
      </c>
      <c r="GH74" s="201">
        <v>3.7016E-2</v>
      </c>
      <c r="GI74" s="201">
        <v>0.15665699999999999</v>
      </c>
      <c r="GJ74" s="201">
        <v>4.7853E-2</v>
      </c>
      <c r="GK74" s="201">
        <v>0.85067000000000004</v>
      </c>
      <c r="GL74" s="201">
        <v>0.25685200000000002</v>
      </c>
      <c r="GM74" s="201">
        <v>5.6661070000000002</v>
      </c>
      <c r="GN74" s="201">
        <v>1.588147</v>
      </c>
      <c r="GO74" s="201">
        <v>8.6745669999999997</v>
      </c>
      <c r="GP74" s="201">
        <v>1.0676829999999999</v>
      </c>
      <c r="GQ74" s="201">
        <v>5.5100000000000003E-2</v>
      </c>
      <c r="GR74" s="201">
        <v>6.6579999999999999E-3</v>
      </c>
      <c r="GS74" s="201">
        <v>8.7296669999999992</v>
      </c>
      <c r="GT74" s="201">
        <v>1.074341</v>
      </c>
      <c r="GU74" s="201"/>
      <c r="GV74" s="201"/>
      <c r="GW74" s="201">
        <v>0.910165</v>
      </c>
      <c r="GX74" s="201">
        <v>7.9164999999999999E-2</v>
      </c>
      <c r="GY74" s="201"/>
      <c r="GZ74" s="201"/>
      <c r="HA74" s="201"/>
      <c r="HB74" s="201"/>
      <c r="HC74" s="201">
        <v>0.910165</v>
      </c>
      <c r="HD74" s="201">
        <v>7.9164999999999999E-2</v>
      </c>
      <c r="HE74" s="201">
        <v>1.0493000000000001E-2</v>
      </c>
      <c r="HF74" s="201">
        <v>3.21E-4</v>
      </c>
      <c r="HG74" s="201">
        <v>1.6663000000000001E-2</v>
      </c>
      <c r="HH74" s="201">
        <v>5.4500000000000002E-4</v>
      </c>
      <c r="HI74" s="201">
        <v>7.0734000000000005E-2</v>
      </c>
      <c r="HJ74" s="201">
        <v>1.3546000000000001E-2</v>
      </c>
      <c r="HK74" s="201">
        <v>9.7890000000000005E-2</v>
      </c>
      <c r="HL74" s="201">
        <v>1.4411999999999999E-2</v>
      </c>
      <c r="HM74" s="201">
        <v>0.379998</v>
      </c>
      <c r="HN74" s="201">
        <v>8.0042000000000002E-2</v>
      </c>
      <c r="HO74" s="201">
        <v>0.379998</v>
      </c>
      <c r="HP74" s="201">
        <v>8.0042000000000002E-2</v>
      </c>
      <c r="HQ74" s="201">
        <v>0.94800700000000004</v>
      </c>
      <c r="HR74" s="201">
        <v>0.17081099999999999</v>
      </c>
      <c r="HS74" s="201">
        <v>5.5370000000000003E-3</v>
      </c>
      <c r="HT74" s="201">
        <v>8.03E-4</v>
      </c>
      <c r="HU74" s="201">
        <v>2.4332319999999998</v>
      </c>
      <c r="HV74" s="201">
        <v>0.43036799999999997</v>
      </c>
      <c r="HW74" s="201">
        <v>3.3867759999999998</v>
      </c>
      <c r="HX74" s="201">
        <v>0.60198200000000002</v>
      </c>
      <c r="HY74" s="201">
        <v>0.44261499999999998</v>
      </c>
      <c r="HZ74" s="201">
        <v>6.9788000000000003E-2</v>
      </c>
      <c r="IA74" s="201">
        <v>5.9500000000000004E-4</v>
      </c>
      <c r="IB74" s="201">
        <v>9.2199999999999997E-4</v>
      </c>
      <c r="IC74" s="201">
        <v>0.44320999999999999</v>
      </c>
      <c r="ID74" s="201">
        <v>7.0709999999999995E-2</v>
      </c>
      <c r="IE74" s="201">
        <v>684.745632</v>
      </c>
      <c r="IF74" s="201">
        <v>127.127369</v>
      </c>
    </row>
    <row r="75" spans="1:240" ht="17.399999999999999" customHeight="1" x14ac:dyDescent="0.25">
      <c r="A75" s="196" t="s">
        <v>57</v>
      </c>
      <c r="B75" s="197" t="s">
        <v>1304</v>
      </c>
      <c r="C75" s="198"/>
      <c r="D75" s="198"/>
      <c r="E75" s="198"/>
      <c r="F75" s="198"/>
      <c r="G75" s="198">
        <v>177.30189300000001</v>
      </c>
      <c r="H75" s="198">
        <v>25.276726</v>
      </c>
      <c r="I75" s="198">
        <v>40.305511000000003</v>
      </c>
      <c r="J75" s="198">
        <v>6.7106539999999999</v>
      </c>
      <c r="K75" s="198"/>
      <c r="L75" s="198"/>
      <c r="M75" s="198">
        <v>217.607404</v>
      </c>
      <c r="N75" s="198">
        <v>31.987380000000002</v>
      </c>
      <c r="O75" s="198"/>
      <c r="P75" s="198"/>
      <c r="Q75" s="198">
        <v>101.032813</v>
      </c>
      <c r="R75" s="198">
        <v>98.035465000000002</v>
      </c>
      <c r="S75" s="198">
        <v>169.026938</v>
      </c>
      <c r="T75" s="198">
        <v>84.050106</v>
      </c>
      <c r="U75" s="198">
        <v>73.572605999999993</v>
      </c>
      <c r="V75" s="198">
        <v>5.4498199999999999</v>
      </c>
      <c r="W75" s="198">
        <v>0.59108000000000005</v>
      </c>
      <c r="X75" s="198">
        <v>0.81305000000000005</v>
      </c>
      <c r="Y75" s="198">
        <v>6.0520209999999999</v>
      </c>
      <c r="Z75" s="198">
        <v>12.449590000000001</v>
      </c>
      <c r="AA75" s="198">
        <v>4.6304049999999997</v>
      </c>
      <c r="AB75" s="198">
        <v>2.974596</v>
      </c>
      <c r="AC75" s="198">
        <v>0.1236</v>
      </c>
      <c r="AD75" s="198">
        <v>7.9904000000000003E-2</v>
      </c>
      <c r="AE75" s="198">
        <v>5.5534299999999996</v>
      </c>
      <c r="AF75" s="198">
        <v>4.0613210000000004</v>
      </c>
      <c r="AG75" s="198">
        <v>360.58289300000001</v>
      </c>
      <c r="AH75" s="198">
        <v>207.91385199999999</v>
      </c>
      <c r="AI75" s="198">
        <v>4.3458240000000004</v>
      </c>
      <c r="AJ75" s="198">
        <v>1.048719</v>
      </c>
      <c r="AK75" s="198">
        <v>4.3458240000000004</v>
      </c>
      <c r="AL75" s="198">
        <v>1.048719</v>
      </c>
      <c r="AM75" s="198">
        <v>23.732408</v>
      </c>
      <c r="AN75" s="198">
        <v>1.0523279999999999</v>
      </c>
      <c r="AO75" s="198">
        <v>2.5270000000000001E-2</v>
      </c>
      <c r="AP75" s="198">
        <v>1.4385999999999999E-2</v>
      </c>
      <c r="AQ75" s="198">
        <v>5.4000000000000003E-3</v>
      </c>
      <c r="AR75" s="198">
        <v>1.18E-4</v>
      </c>
      <c r="AS75" s="198">
        <v>2.3620570000000001</v>
      </c>
      <c r="AT75" s="198">
        <v>0.33437699999999998</v>
      </c>
      <c r="AU75" s="198">
        <v>2.364598</v>
      </c>
      <c r="AV75" s="198">
        <v>1.2732840000000001</v>
      </c>
      <c r="AW75" s="198"/>
      <c r="AX75" s="198"/>
      <c r="AY75" s="198">
        <v>0.22564400000000001</v>
      </c>
      <c r="AZ75" s="198">
        <v>0.10070999999999999</v>
      </c>
      <c r="BA75" s="198">
        <v>10.105739</v>
      </c>
      <c r="BB75" s="198">
        <v>29.61486</v>
      </c>
      <c r="BC75" s="198"/>
      <c r="BD75" s="198"/>
      <c r="BE75" s="198">
        <v>38.821116000000004</v>
      </c>
      <c r="BF75" s="198">
        <v>32.390062999999998</v>
      </c>
      <c r="BG75" s="198">
        <v>0.148505</v>
      </c>
      <c r="BH75" s="198">
        <v>0.1</v>
      </c>
      <c r="BI75" s="198"/>
      <c r="BJ75" s="198"/>
      <c r="BK75" s="198">
        <v>0.41</v>
      </c>
      <c r="BL75" s="198">
        <v>2.0539999999999999E-2</v>
      </c>
      <c r="BM75" s="198">
        <v>0.55850500000000003</v>
      </c>
      <c r="BN75" s="198">
        <v>0.12053999999999999</v>
      </c>
      <c r="BO75" s="198"/>
      <c r="BP75" s="198"/>
      <c r="BQ75" s="198"/>
      <c r="BR75" s="198"/>
      <c r="BS75" s="198"/>
      <c r="BT75" s="198"/>
      <c r="BU75" s="198"/>
      <c r="BV75" s="198"/>
      <c r="BW75" s="198"/>
      <c r="BX75" s="198"/>
      <c r="BY75" s="198">
        <v>6.6433000000000006E-2</v>
      </c>
      <c r="BZ75" s="198">
        <v>1.7371000000000001E-2</v>
      </c>
      <c r="CA75" s="198">
        <v>0.1575</v>
      </c>
      <c r="CB75" s="198">
        <v>7.4999999999999997E-2</v>
      </c>
      <c r="CC75" s="198"/>
      <c r="CD75" s="198"/>
      <c r="CE75" s="198"/>
      <c r="CF75" s="198"/>
      <c r="CG75" s="198"/>
      <c r="CH75" s="198"/>
      <c r="CI75" s="198"/>
      <c r="CJ75" s="198"/>
      <c r="CK75" s="198">
        <v>0.22393299999999999</v>
      </c>
      <c r="CL75" s="198">
        <v>9.2370999999999995E-2</v>
      </c>
      <c r="CM75" s="198">
        <v>1.5675999999999999E-2</v>
      </c>
      <c r="CN75" s="198">
        <v>1.181E-3</v>
      </c>
      <c r="CO75" s="198"/>
      <c r="CP75" s="198"/>
      <c r="CQ75" s="198">
        <v>1.5675999999999999E-2</v>
      </c>
      <c r="CR75" s="198">
        <v>1.181E-3</v>
      </c>
      <c r="CS75" s="198">
        <v>0.33776200000000001</v>
      </c>
      <c r="CT75" s="198">
        <v>0.294678</v>
      </c>
      <c r="CU75" s="198">
        <v>4.24E-2</v>
      </c>
      <c r="CV75" s="198">
        <v>1.0149999999999999E-2</v>
      </c>
      <c r="CW75" s="198"/>
      <c r="CX75" s="198"/>
      <c r="CY75" s="198">
        <v>0.380162</v>
      </c>
      <c r="CZ75" s="198">
        <v>0.30482799999999999</v>
      </c>
      <c r="DA75" s="198">
        <v>5.6599999999999998E-2</v>
      </c>
      <c r="DB75" s="198">
        <v>5.5198999999999998E-2</v>
      </c>
      <c r="DC75" s="198"/>
      <c r="DD75" s="198"/>
      <c r="DE75" s="198">
        <v>0.14022000000000001</v>
      </c>
      <c r="DF75" s="198">
        <v>6.0519999999999997E-2</v>
      </c>
      <c r="DG75" s="198">
        <v>0.19681999999999999</v>
      </c>
      <c r="DH75" s="198">
        <v>0.115719</v>
      </c>
      <c r="DI75" s="198"/>
      <c r="DJ75" s="198"/>
      <c r="DK75" s="198">
        <v>5.2400000000000005E-4</v>
      </c>
      <c r="DL75" s="198">
        <v>7.4999999999999993E-5</v>
      </c>
      <c r="DM75" s="198"/>
      <c r="DN75" s="198"/>
      <c r="DO75" s="198">
        <v>5.2400000000000005E-4</v>
      </c>
      <c r="DP75" s="198">
        <v>7.4999999999999993E-5</v>
      </c>
      <c r="DQ75" s="198"/>
      <c r="DR75" s="198"/>
      <c r="DS75" s="198"/>
      <c r="DT75" s="198"/>
      <c r="DU75" s="198"/>
      <c r="DV75" s="198"/>
      <c r="DW75" s="198"/>
      <c r="DX75" s="198"/>
      <c r="DY75" s="198">
        <v>3.3100000000000002E-4</v>
      </c>
      <c r="DZ75" s="198">
        <v>9.3999999999999994E-5</v>
      </c>
      <c r="EA75" s="198"/>
      <c r="EB75" s="198"/>
      <c r="EC75" s="198"/>
      <c r="ED75" s="198"/>
      <c r="EE75" s="198"/>
      <c r="EF75" s="198"/>
      <c r="EG75" s="198"/>
      <c r="EH75" s="198"/>
      <c r="EI75" s="198"/>
      <c r="EJ75" s="198"/>
      <c r="EK75" s="198"/>
      <c r="EL75" s="198"/>
      <c r="EM75" s="198"/>
      <c r="EN75" s="198"/>
      <c r="EO75" s="198">
        <v>1.5582419999999999</v>
      </c>
      <c r="EP75" s="198">
        <v>6.3821000000000003E-2</v>
      </c>
      <c r="EQ75" s="198"/>
      <c r="ER75" s="198"/>
      <c r="ES75" s="198">
        <v>1.558573</v>
      </c>
      <c r="ET75" s="198">
        <v>6.3915E-2</v>
      </c>
      <c r="EU75" s="198"/>
      <c r="EV75" s="198"/>
      <c r="EW75" s="198"/>
      <c r="EX75" s="198"/>
      <c r="EY75" s="198">
        <v>1E-4</v>
      </c>
      <c r="EZ75" s="198">
        <v>5.0000000000000002E-5</v>
      </c>
      <c r="FA75" s="198"/>
      <c r="FB75" s="198"/>
      <c r="FC75" s="198">
        <v>1E-4</v>
      </c>
      <c r="FD75" s="198">
        <v>5.0000000000000002E-5</v>
      </c>
      <c r="FE75" s="198">
        <v>0.46009699999999998</v>
      </c>
      <c r="FF75" s="198">
        <v>0.60166600000000003</v>
      </c>
      <c r="FG75" s="198">
        <v>1.1050120000000001</v>
      </c>
      <c r="FH75" s="198">
        <v>0.52942100000000003</v>
      </c>
      <c r="FI75" s="198">
        <v>9.01E-4</v>
      </c>
      <c r="FJ75" s="198">
        <v>6.0000000000000002E-5</v>
      </c>
      <c r="FK75" s="198">
        <v>1.5660099999999999</v>
      </c>
      <c r="FL75" s="198">
        <v>1.1311469999999999</v>
      </c>
      <c r="FM75" s="198">
        <v>2.8989999999999998E-2</v>
      </c>
      <c r="FN75" s="198">
        <v>2.1999999999999999E-5</v>
      </c>
      <c r="FO75" s="198">
        <v>2.8989999999999998E-2</v>
      </c>
      <c r="FP75" s="198">
        <v>2.1999999999999999E-5</v>
      </c>
      <c r="FQ75" s="198">
        <v>27.487582</v>
      </c>
      <c r="FR75" s="198">
        <v>22.53293</v>
      </c>
      <c r="FS75" s="198">
        <v>0.76563599999999998</v>
      </c>
      <c r="FT75" s="198">
        <v>0.180533</v>
      </c>
      <c r="FU75" s="198"/>
      <c r="FV75" s="198"/>
      <c r="FW75" s="198"/>
      <c r="FX75" s="198"/>
      <c r="FY75" s="198"/>
      <c r="FZ75" s="198"/>
      <c r="GA75" s="198"/>
      <c r="GB75" s="198"/>
      <c r="GC75" s="198"/>
      <c r="GD75" s="198"/>
      <c r="GE75" s="198"/>
      <c r="GF75" s="198"/>
      <c r="GG75" s="198"/>
      <c r="GH75" s="198"/>
      <c r="GI75" s="198">
        <v>2.1482000000000001E-2</v>
      </c>
      <c r="GJ75" s="198">
        <v>1.7301E-2</v>
      </c>
      <c r="GK75" s="198"/>
      <c r="GL75" s="198"/>
      <c r="GM75" s="198">
        <v>28.274699999999999</v>
      </c>
      <c r="GN75" s="198">
        <v>22.730764000000001</v>
      </c>
      <c r="GO75" s="198">
        <v>0.25631399999999999</v>
      </c>
      <c r="GP75" s="198">
        <v>3.5812999999999998E-2</v>
      </c>
      <c r="GQ75" s="198">
        <v>5.1999999999999995E-4</v>
      </c>
      <c r="GR75" s="198">
        <v>1.2999999999999999E-5</v>
      </c>
      <c r="GS75" s="198">
        <v>0.25683400000000001</v>
      </c>
      <c r="GT75" s="198">
        <v>3.5825999999999997E-2</v>
      </c>
      <c r="GU75" s="198">
        <v>3.5000000000000003E-2</v>
      </c>
      <c r="GV75" s="198">
        <v>1.9380000000000001E-2</v>
      </c>
      <c r="GW75" s="198"/>
      <c r="GX75" s="198"/>
      <c r="GY75" s="198">
        <v>4.0850000000000001E-3</v>
      </c>
      <c r="GZ75" s="198">
        <v>1.0000000000000001E-5</v>
      </c>
      <c r="HA75" s="198"/>
      <c r="HB75" s="198"/>
      <c r="HC75" s="198">
        <v>3.9085000000000002E-2</v>
      </c>
      <c r="HD75" s="198">
        <v>1.9390000000000001E-2</v>
      </c>
      <c r="HE75" s="198"/>
      <c r="HF75" s="198"/>
      <c r="HG75" s="198"/>
      <c r="HH75" s="198"/>
      <c r="HI75" s="198"/>
      <c r="HJ75" s="198"/>
      <c r="HK75" s="198"/>
      <c r="HL75" s="198"/>
      <c r="HM75" s="198"/>
      <c r="HN75" s="198"/>
      <c r="HO75" s="198"/>
      <c r="HP75" s="198"/>
      <c r="HQ75" s="198">
        <v>1.24E-2</v>
      </c>
      <c r="HR75" s="198">
        <v>2.5400000000000002E-3</v>
      </c>
      <c r="HS75" s="198"/>
      <c r="HT75" s="198"/>
      <c r="HU75" s="198">
        <v>1.0416609999999999</v>
      </c>
      <c r="HV75" s="198">
        <v>0.22018699999999999</v>
      </c>
      <c r="HW75" s="198">
        <v>1.0540609999999999</v>
      </c>
      <c r="HX75" s="198">
        <v>0.22272700000000001</v>
      </c>
      <c r="HY75" s="198">
        <v>1.0517E-2</v>
      </c>
      <c r="HZ75" s="198">
        <v>9.9999999999999995E-7</v>
      </c>
      <c r="IA75" s="198">
        <v>2.0110000000000002E-3</v>
      </c>
      <c r="IB75" s="198">
        <v>6.3E-5</v>
      </c>
      <c r="IC75" s="198">
        <v>1.2527999999999999E-2</v>
      </c>
      <c r="ID75" s="198">
        <v>6.3999999999999997E-5</v>
      </c>
      <c r="IE75" s="198">
        <v>655.52373799999998</v>
      </c>
      <c r="IF75" s="198">
        <v>298.17863299999999</v>
      </c>
    </row>
    <row r="76" spans="1:240" ht="17.399999999999999" customHeight="1" x14ac:dyDescent="0.25">
      <c r="A76" s="199" t="s">
        <v>52</v>
      </c>
      <c r="B76" s="200" t="s">
        <v>1330</v>
      </c>
      <c r="C76" s="201">
        <v>7.9299999999999998E-4</v>
      </c>
      <c r="D76" s="201">
        <v>2.5000000000000001E-5</v>
      </c>
      <c r="E76" s="201">
        <v>90.478024000000005</v>
      </c>
      <c r="F76" s="201">
        <v>3.9213290000000001</v>
      </c>
      <c r="G76" s="201">
        <v>4.2438999999999998E-2</v>
      </c>
      <c r="H76" s="201">
        <v>3.2269999999999998E-3</v>
      </c>
      <c r="I76" s="201">
        <v>3.5479999999999999E-3</v>
      </c>
      <c r="J76" s="201">
        <v>1.66E-4</v>
      </c>
      <c r="K76" s="201"/>
      <c r="L76" s="201"/>
      <c r="M76" s="201">
        <v>90.524804000000003</v>
      </c>
      <c r="N76" s="201">
        <v>3.924747</v>
      </c>
      <c r="O76" s="201">
        <v>183.061149</v>
      </c>
      <c r="P76" s="201">
        <v>9.2342309999999994</v>
      </c>
      <c r="Q76" s="201">
        <v>6.3369559999999998</v>
      </c>
      <c r="R76" s="201">
        <v>0.25950499999999999</v>
      </c>
      <c r="S76" s="201">
        <v>113.18004999999999</v>
      </c>
      <c r="T76" s="201">
        <v>25.145674</v>
      </c>
      <c r="U76" s="201">
        <v>208.309776</v>
      </c>
      <c r="V76" s="201">
        <v>14.477625</v>
      </c>
      <c r="W76" s="201">
        <v>9.835E-3</v>
      </c>
      <c r="X76" s="201">
        <v>2.4099999999999998E-3</v>
      </c>
      <c r="Y76" s="201">
        <v>3.3606639999999999</v>
      </c>
      <c r="Z76" s="201">
        <v>0.95008999999999999</v>
      </c>
      <c r="AA76" s="201">
        <v>6.9488779999999997</v>
      </c>
      <c r="AB76" s="201">
        <v>0.322181</v>
      </c>
      <c r="AC76" s="201">
        <v>3.5026000000000002E-2</v>
      </c>
      <c r="AD76" s="201">
        <v>2.5690000000000001E-3</v>
      </c>
      <c r="AE76" s="201">
        <v>3.5615570000000001</v>
      </c>
      <c r="AF76" s="201">
        <v>0.44869999999999999</v>
      </c>
      <c r="AG76" s="201">
        <v>524.80389100000002</v>
      </c>
      <c r="AH76" s="201">
        <v>50.842984999999999</v>
      </c>
      <c r="AI76" s="201">
        <v>0.60651900000000003</v>
      </c>
      <c r="AJ76" s="201">
        <v>3.0988999999999999E-2</v>
      </c>
      <c r="AK76" s="201">
        <v>0.60651900000000003</v>
      </c>
      <c r="AL76" s="201">
        <v>3.0988999999999999E-2</v>
      </c>
      <c r="AM76" s="201">
        <v>2.5509999999999999E-3</v>
      </c>
      <c r="AN76" s="201">
        <v>2.0999999999999999E-3</v>
      </c>
      <c r="AO76" s="201">
        <v>1.3805E-2</v>
      </c>
      <c r="AP76" s="201">
        <v>9.0600000000000001E-4</v>
      </c>
      <c r="AQ76" s="201"/>
      <c r="AR76" s="201"/>
      <c r="AS76" s="201">
        <v>1.052E-2</v>
      </c>
      <c r="AT76" s="201">
        <v>3.8899999999999998E-3</v>
      </c>
      <c r="AU76" s="201">
        <v>0.55790399999999996</v>
      </c>
      <c r="AV76" s="201">
        <v>8.7887000000000007E-2</v>
      </c>
      <c r="AW76" s="201">
        <v>0.29441800000000001</v>
      </c>
      <c r="AX76" s="201">
        <v>2.3363999999999999E-2</v>
      </c>
      <c r="AY76" s="201"/>
      <c r="AZ76" s="201"/>
      <c r="BA76" s="201">
        <v>10.315269000000001</v>
      </c>
      <c r="BB76" s="201">
        <v>13.7478</v>
      </c>
      <c r="BC76" s="201"/>
      <c r="BD76" s="201"/>
      <c r="BE76" s="201">
        <v>11.194467</v>
      </c>
      <c r="BF76" s="201">
        <v>13.865947</v>
      </c>
      <c r="BG76" s="201">
        <v>1.3028090000000001</v>
      </c>
      <c r="BH76" s="201">
        <v>1.3502430000000001</v>
      </c>
      <c r="BI76" s="201">
        <v>9.0000000000000002E-6</v>
      </c>
      <c r="BJ76" s="201">
        <v>1.9999999999999999E-6</v>
      </c>
      <c r="BK76" s="201"/>
      <c r="BL76" s="201"/>
      <c r="BM76" s="201">
        <v>1.302818</v>
      </c>
      <c r="BN76" s="201">
        <v>1.3502449999999999</v>
      </c>
      <c r="BO76" s="201"/>
      <c r="BP76" s="201"/>
      <c r="BQ76" s="201"/>
      <c r="BR76" s="201"/>
      <c r="BS76" s="201">
        <v>1.6360000000000001E-3</v>
      </c>
      <c r="BT76" s="201">
        <v>1.9999999999999999E-6</v>
      </c>
      <c r="BU76" s="201">
        <v>9.0000000000000002E-6</v>
      </c>
      <c r="BV76" s="201">
        <v>3.0000000000000001E-6</v>
      </c>
      <c r="BW76" s="201">
        <v>1.1961189999999999</v>
      </c>
      <c r="BX76" s="201">
        <v>0.156</v>
      </c>
      <c r="BY76" s="201">
        <v>8.8059999999999996E-3</v>
      </c>
      <c r="BZ76" s="201">
        <v>2.7099999999999997E-4</v>
      </c>
      <c r="CA76" s="201"/>
      <c r="CB76" s="201"/>
      <c r="CC76" s="201"/>
      <c r="CD76" s="201"/>
      <c r="CE76" s="201"/>
      <c r="CF76" s="201"/>
      <c r="CG76" s="201"/>
      <c r="CH76" s="201"/>
      <c r="CI76" s="201">
        <v>2.3000000000000001E-4</v>
      </c>
      <c r="CJ76" s="201">
        <v>5.5999999999999999E-5</v>
      </c>
      <c r="CK76" s="201">
        <v>1.2068000000000001</v>
      </c>
      <c r="CL76" s="201">
        <v>0.156332</v>
      </c>
      <c r="CM76" s="201">
        <v>1.830973</v>
      </c>
      <c r="CN76" s="201">
        <v>8.4348000000000006E-2</v>
      </c>
      <c r="CO76" s="201">
        <v>0.47051900000000002</v>
      </c>
      <c r="CP76" s="201">
        <v>0.244502</v>
      </c>
      <c r="CQ76" s="201">
        <v>2.3014920000000001</v>
      </c>
      <c r="CR76" s="201">
        <v>0.32884999999999998</v>
      </c>
      <c r="CS76" s="201"/>
      <c r="CT76" s="201"/>
      <c r="CU76" s="201">
        <v>2.5583999999999999E-2</v>
      </c>
      <c r="CV76" s="201">
        <v>1.2999999999999999E-5</v>
      </c>
      <c r="CW76" s="201"/>
      <c r="CX76" s="201"/>
      <c r="CY76" s="201">
        <v>2.5583999999999999E-2</v>
      </c>
      <c r="CZ76" s="201">
        <v>1.2999999999999999E-5</v>
      </c>
      <c r="DA76" s="201">
        <v>0.33584799999999998</v>
      </c>
      <c r="DB76" s="201">
        <v>4.9438999999999997E-2</v>
      </c>
      <c r="DC76" s="201"/>
      <c r="DD76" s="201"/>
      <c r="DE76" s="201">
        <v>4.4392329999999998</v>
      </c>
      <c r="DF76" s="201">
        <v>1.063102</v>
      </c>
      <c r="DG76" s="201">
        <v>4.7750810000000001</v>
      </c>
      <c r="DH76" s="201">
        <v>1.112541</v>
      </c>
      <c r="DI76" s="201"/>
      <c r="DJ76" s="201"/>
      <c r="DK76" s="201"/>
      <c r="DL76" s="201"/>
      <c r="DM76" s="201">
        <v>6.6550000000000003E-3</v>
      </c>
      <c r="DN76" s="201">
        <v>1.1520000000000001E-2</v>
      </c>
      <c r="DO76" s="201">
        <v>6.6550000000000003E-3</v>
      </c>
      <c r="DP76" s="201">
        <v>1.1520000000000001E-2</v>
      </c>
      <c r="DQ76" s="201"/>
      <c r="DR76" s="201"/>
      <c r="DS76" s="201">
        <v>0.103585</v>
      </c>
      <c r="DT76" s="201">
        <v>4.9725999999999999E-2</v>
      </c>
      <c r="DU76" s="201"/>
      <c r="DV76" s="201"/>
      <c r="DW76" s="201">
        <v>3.3206690000000001</v>
      </c>
      <c r="DX76" s="201">
        <v>0.54700000000000004</v>
      </c>
      <c r="DY76" s="201"/>
      <c r="DZ76" s="201"/>
      <c r="EA76" s="201">
        <v>0.20675199999999999</v>
      </c>
      <c r="EB76" s="201">
        <v>5.28E-2</v>
      </c>
      <c r="EC76" s="201">
        <v>0.47138099999999999</v>
      </c>
      <c r="ED76" s="201">
        <v>0.13619999999999999</v>
      </c>
      <c r="EE76" s="201"/>
      <c r="EF76" s="201"/>
      <c r="EG76" s="201"/>
      <c r="EH76" s="201"/>
      <c r="EI76" s="201"/>
      <c r="EJ76" s="201"/>
      <c r="EK76" s="201"/>
      <c r="EL76" s="201"/>
      <c r="EM76" s="201">
        <v>1.110584</v>
      </c>
      <c r="EN76" s="201">
        <v>5.2139999999999999E-3</v>
      </c>
      <c r="EO76" s="201">
        <v>0.214806</v>
      </c>
      <c r="EP76" s="201">
        <v>1.9350000000000001E-3</v>
      </c>
      <c r="EQ76" s="201">
        <v>2.24E-4</v>
      </c>
      <c r="ER76" s="201">
        <v>1.5999999999999999E-5</v>
      </c>
      <c r="ES76" s="201">
        <v>5.4280010000000001</v>
      </c>
      <c r="ET76" s="201">
        <v>0.79289100000000001</v>
      </c>
      <c r="EU76" s="201">
        <v>1.134E-3</v>
      </c>
      <c r="EV76" s="201">
        <v>1.0000000000000001E-5</v>
      </c>
      <c r="EW76" s="201"/>
      <c r="EX76" s="201"/>
      <c r="EY76" s="201"/>
      <c r="EZ76" s="201"/>
      <c r="FA76" s="201">
        <v>6.7241999999999996E-2</v>
      </c>
      <c r="FB76" s="201">
        <v>7.7910000000000002E-3</v>
      </c>
      <c r="FC76" s="201">
        <v>6.8376000000000006E-2</v>
      </c>
      <c r="FD76" s="201">
        <v>7.8009999999999998E-3</v>
      </c>
      <c r="FE76" s="201">
        <v>8.3199999999999995E-4</v>
      </c>
      <c r="FF76" s="201">
        <v>6.4999999999999997E-4</v>
      </c>
      <c r="FG76" s="201">
        <v>2.7629999999999998E-3</v>
      </c>
      <c r="FH76" s="201">
        <v>5.0000000000000004E-6</v>
      </c>
      <c r="FI76" s="201">
        <v>0.43222100000000002</v>
      </c>
      <c r="FJ76" s="201">
        <v>0.11840100000000001</v>
      </c>
      <c r="FK76" s="201">
        <v>0.43581599999999998</v>
      </c>
      <c r="FL76" s="201">
        <v>0.119056</v>
      </c>
      <c r="FM76" s="201">
        <v>1.031E-3</v>
      </c>
      <c r="FN76" s="201">
        <v>1.9999999999999999E-6</v>
      </c>
      <c r="FO76" s="201">
        <v>1.031E-3</v>
      </c>
      <c r="FP76" s="201">
        <v>1.9999999999999999E-6</v>
      </c>
      <c r="FQ76" s="201"/>
      <c r="FR76" s="201"/>
      <c r="FS76" s="201">
        <v>7.0689999999999998E-3</v>
      </c>
      <c r="FT76" s="201">
        <v>3.0000000000000001E-6</v>
      </c>
      <c r="FU76" s="201"/>
      <c r="FV76" s="201"/>
      <c r="FW76" s="201"/>
      <c r="FX76" s="201"/>
      <c r="FY76" s="201">
        <v>0.37307099999999999</v>
      </c>
      <c r="FZ76" s="201">
        <v>5.0000999999999997E-2</v>
      </c>
      <c r="GA76" s="201"/>
      <c r="GB76" s="201"/>
      <c r="GC76" s="201"/>
      <c r="GD76" s="201"/>
      <c r="GE76" s="201"/>
      <c r="GF76" s="201"/>
      <c r="GG76" s="201"/>
      <c r="GH76" s="201"/>
      <c r="GI76" s="201"/>
      <c r="GJ76" s="201"/>
      <c r="GK76" s="201">
        <v>2.1076999999999999E-2</v>
      </c>
      <c r="GL76" s="201">
        <v>2.075E-3</v>
      </c>
      <c r="GM76" s="201">
        <v>0.40121699999999999</v>
      </c>
      <c r="GN76" s="201">
        <v>5.2079E-2</v>
      </c>
      <c r="GO76" s="201">
        <v>1.4590000000000001E-2</v>
      </c>
      <c r="GP76" s="201">
        <v>1.9900000000000001E-4</v>
      </c>
      <c r="GQ76" s="201">
        <v>0.11665399999999999</v>
      </c>
      <c r="GR76" s="201">
        <v>1.3553000000000001E-2</v>
      </c>
      <c r="GS76" s="201">
        <v>0.131244</v>
      </c>
      <c r="GT76" s="201">
        <v>1.3752E-2</v>
      </c>
      <c r="GU76" s="201"/>
      <c r="GV76" s="201"/>
      <c r="GW76" s="201">
        <v>1.305E-3</v>
      </c>
      <c r="GX76" s="201">
        <v>9.9999999999999995E-7</v>
      </c>
      <c r="GY76" s="201">
        <v>2.03E-4</v>
      </c>
      <c r="GZ76" s="201">
        <v>9.9999999999999995E-7</v>
      </c>
      <c r="HA76" s="201"/>
      <c r="HB76" s="201"/>
      <c r="HC76" s="201">
        <v>1.508E-3</v>
      </c>
      <c r="HD76" s="201">
        <v>1.9999999999999999E-6</v>
      </c>
      <c r="HE76" s="201">
        <v>5.2464999999999998E-2</v>
      </c>
      <c r="HF76" s="201">
        <v>5.0000000000000004E-6</v>
      </c>
      <c r="HG76" s="201"/>
      <c r="HH76" s="201"/>
      <c r="HI76" s="201"/>
      <c r="HJ76" s="201"/>
      <c r="HK76" s="201">
        <v>5.2464999999999998E-2</v>
      </c>
      <c r="HL76" s="201">
        <v>5.0000000000000004E-6</v>
      </c>
      <c r="HM76" s="201"/>
      <c r="HN76" s="201"/>
      <c r="HO76" s="201"/>
      <c r="HP76" s="201"/>
      <c r="HQ76" s="201">
        <v>7.3879999999999996E-3</v>
      </c>
      <c r="HR76" s="201">
        <v>1.34E-3</v>
      </c>
      <c r="HS76" s="201">
        <v>1.6050000000000001E-3</v>
      </c>
      <c r="HT76" s="201">
        <v>1.2999999999999999E-4</v>
      </c>
      <c r="HU76" s="201">
        <v>1.9170000000000001E-3</v>
      </c>
      <c r="HV76" s="201">
        <v>9.9999999999999995E-7</v>
      </c>
      <c r="HW76" s="201">
        <v>1.091E-2</v>
      </c>
      <c r="HX76" s="201">
        <v>1.4710000000000001E-3</v>
      </c>
      <c r="HY76" s="201"/>
      <c r="HZ76" s="201"/>
      <c r="IA76" s="201">
        <v>4.5365999999999997E-2</v>
      </c>
      <c r="IB76" s="201">
        <v>7.2579999999999997E-3</v>
      </c>
      <c r="IC76" s="201">
        <v>4.5365999999999997E-2</v>
      </c>
      <c r="ID76" s="201">
        <v>7.2579999999999997E-3</v>
      </c>
      <c r="IE76" s="201">
        <v>643.32404499999996</v>
      </c>
      <c r="IF76" s="201">
        <v>72.618486000000004</v>
      </c>
    </row>
    <row r="77" spans="1:240" ht="17.399999999999999" customHeight="1" x14ac:dyDescent="0.25">
      <c r="A77" s="196" t="s">
        <v>55</v>
      </c>
      <c r="B77" s="197" t="s">
        <v>1319</v>
      </c>
      <c r="C77" s="198">
        <v>0.135099</v>
      </c>
      <c r="D77" s="198">
        <v>2.52E-4</v>
      </c>
      <c r="E77" s="198"/>
      <c r="F77" s="198"/>
      <c r="G77" s="198"/>
      <c r="H77" s="198"/>
      <c r="I77" s="198">
        <v>14.449966</v>
      </c>
      <c r="J77" s="198">
        <v>0.57796800000000004</v>
      </c>
      <c r="K77" s="198"/>
      <c r="L77" s="198"/>
      <c r="M77" s="198">
        <v>14.585065</v>
      </c>
      <c r="N77" s="198">
        <v>0.57821999999999996</v>
      </c>
      <c r="O77" s="198">
        <v>4.8039999999999999E-2</v>
      </c>
      <c r="P77" s="198">
        <v>2.2950000000000002E-3</v>
      </c>
      <c r="Q77" s="198">
        <v>16.336413</v>
      </c>
      <c r="R77" s="198">
        <v>2.0475050000000001</v>
      </c>
      <c r="S77" s="198">
        <v>93.234132000000002</v>
      </c>
      <c r="T77" s="198">
        <v>12.888566000000001</v>
      </c>
      <c r="U77" s="198">
        <v>0.54502899999999999</v>
      </c>
      <c r="V77" s="198">
        <v>1.7977E-2</v>
      </c>
      <c r="W77" s="198"/>
      <c r="X77" s="198"/>
      <c r="Y77" s="198">
        <v>1.943395</v>
      </c>
      <c r="Z77" s="198">
        <v>0.68367699999999998</v>
      </c>
      <c r="AA77" s="198">
        <v>0.48117500000000002</v>
      </c>
      <c r="AB77" s="198">
        <v>1.0907E-2</v>
      </c>
      <c r="AC77" s="198">
        <v>0.68095300000000003</v>
      </c>
      <c r="AD77" s="198">
        <v>6.3299999999999997E-3</v>
      </c>
      <c r="AE77" s="198"/>
      <c r="AF77" s="198"/>
      <c r="AG77" s="198">
        <v>113.269137</v>
      </c>
      <c r="AH77" s="198">
        <v>15.657257</v>
      </c>
      <c r="AI77" s="198">
        <v>2.1253839999999999</v>
      </c>
      <c r="AJ77" s="198">
        <v>2.8191000000000001E-2</v>
      </c>
      <c r="AK77" s="198">
        <v>2.1253839999999999</v>
      </c>
      <c r="AL77" s="198">
        <v>2.8191000000000001E-2</v>
      </c>
      <c r="AM77" s="198">
        <v>3.8349959999999998</v>
      </c>
      <c r="AN77" s="198">
        <v>0.24421999999999999</v>
      </c>
      <c r="AO77" s="198">
        <v>1.5436080000000001</v>
      </c>
      <c r="AP77" s="198">
        <v>0.131219</v>
      </c>
      <c r="AQ77" s="198">
        <v>1.801717</v>
      </c>
      <c r="AR77" s="198">
        <v>0.16351099999999999</v>
      </c>
      <c r="AS77" s="198">
        <v>2.6289359999999999</v>
      </c>
      <c r="AT77" s="198">
        <v>0.42651499999999998</v>
      </c>
      <c r="AU77" s="198">
        <v>13.502465000000001</v>
      </c>
      <c r="AV77" s="198">
        <v>2.0298850000000002</v>
      </c>
      <c r="AW77" s="198">
        <v>16.539342999999999</v>
      </c>
      <c r="AX77" s="198">
        <v>1.146641</v>
      </c>
      <c r="AY77" s="198">
        <v>2.3018E-2</v>
      </c>
      <c r="AZ77" s="198">
        <v>2.8340000000000001E-3</v>
      </c>
      <c r="BA77" s="198">
        <v>8.4642079999999993</v>
      </c>
      <c r="BB77" s="198">
        <v>1.4327939999999999</v>
      </c>
      <c r="BC77" s="198"/>
      <c r="BD77" s="198"/>
      <c r="BE77" s="198">
        <v>48.338290999999998</v>
      </c>
      <c r="BF77" s="198">
        <v>5.5776190000000003</v>
      </c>
      <c r="BG77" s="198">
        <v>0.45799699999999999</v>
      </c>
      <c r="BH77" s="198">
        <v>0.14760200000000001</v>
      </c>
      <c r="BI77" s="198">
        <v>0.79671999999999998</v>
      </c>
      <c r="BJ77" s="198">
        <v>2.6614399999999998</v>
      </c>
      <c r="BK77" s="198">
        <v>7.4545870000000001</v>
      </c>
      <c r="BL77" s="198">
        <v>0.72240400000000005</v>
      </c>
      <c r="BM77" s="198">
        <v>8.7093039999999995</v>
      </c>
      <c r="BN77" s="198">
        <v>3.5314459999999999</v>
      </c>
      <c r="BO77" s="198">
        <v>0.41037600000000002</v>
      </c>
      <c r="BP77" s="198">
        <v>0.16109999999999999</v>
      </c>
      <c r="BQ77" s="198">
        <v>2.02E-4</v>
      </c>
      <c r="BR77" s="198">
        <v>5.0000000000000004E-6</v>
      </c>
      <c r="BS77" s="198">
        <v>21.423807</v>
      </c>
      <c r="BT77" s="198">
        <v>1.601842</v>
      </c>
      <c r="BU77" s="198">
        <v>0.34542</v>
      </c>
      <c r="BV77" s="198">
        <v>9.6000000000000002E-2</v>
      </c>
      <c r="BW77" s="198">
        <v>1.6073E-2</v>
      </c>
      <c r="BX77" s="198">
        <v>2.22E-4</v>
      </c>
      <c r="BY77" s="198">
        <v>15.313034999999999</v>
      </c>
      <c r="BZ77" s="198">
        <v>0.78112899999999996</v>
      </c>
      <c r="CA77" s="198">
        <v>5.4099120000000003</v>
      </c>
      <c r="CB77" s="198">
        <v>0.58591400000000005</v>
      </c>
      <c r="CC77" s="198"/>
      <c r="CD77" s="198"/>
      <c r="CE77" s="198"/>
      <c r="CF77" s="198"/>
      <c r="CG77" s="198"/>
      <c r="CH77" s="198"/>
      <c r="CI77" s="198">
        <v>6.2000000000000003E-5</v>
      </c>
      <c r="CJ77" s="198">
        <v>5.0000000000000004E-6</v>
      </c>
      <c r="CK77" s="198">
        <v>42.918886999999998</v>
      </c>
      <c r="CL77" s="198">
        <v>3.2262170000000001</v>
      </c>
      <c r="CM77" s="198">
        <v>1.3482149999999999</v>
      </c>
      <c r="CN77" s="198">
        <v>3.7703E-2</v>
      </c>
      <c r="CO77" s="198">
        <v>2.6027000000000002E-2</v>
      </c>
      <c r="CP77" s="198">
        <v>4.2969999999999996E-3</v>
      </c>
      <c r="CQ77" s="198">
        <v>1.374242</v>
      </c>
      <c r="CR77" s="198">
        <v>4.2000000000000003E-2</v>
      </c>
      <c r="CS77" s="198"/>
      <c r="CT77" s="198"/>
      <c r="CU77" s="198">
        <v>0.96610099999999999</v>
      </c>
      <c r="CV77" s="198">
        <v>5.6639999999999998E-3</v>
      </c>
      <c r="CW77" s="198">
        <v>1.3129999999999999E-3</v>
      </c>
      <c r="CX77" s="198">
        <v>8.3999999999999995E-5</v>
      </c>
      <c r="CY77" s="198">
        <v>0.967414</v>
      </c>
      <c r="CZ77" s="198">
        <v>5.7479999999999996E-3</v>
      </c>
      <c r="DA77" s="198">
        <v>0.91466899999999995</v>
      </c>
      <c r="DB77" s="198">
        <v>0.114625</v>
      </c>
      <c r="DC77" s="198">
        <v>0.41031600000000001</v>
      </c>
      <c r="DD77" s="198">
        <v>3.6567000000000002E-2</v>
      </c>
      <c r="DE77" s="198">
        <v>1.7623310000000001</v>
      </c>
      <c r="DF77" s="198">
        <v>8.5359000000000004E-2</v>
      </c>
      <c r="DG77" s="198">
        <v>3.0873159999999999</v>
      </c>
      <c r="DH77" s="198">
        <v>0.23655100000000001</v>
      </c>
      <c r="DI77" s="198"/>
      <c r="DJ77" s="198"/>
      <c r="DK77" s="198">
        <v>0.117383</v>
      </c>
      <c r="DL77" s="198">
        <v>1.0344000000000001E-2</v>
      </c>
      <c r="DM77" s="198">
        <v>9.2289999999999994E-3</v>
      </c>
      <c r="DN77" s="198">
        <v>3.9909999999999998E-3</v>
      </c>
      <c r="DO77" s="198">
        <v>0.126612</v>
      </c>
      <c r="DP77" s="198">
        <v>1.4335000000000001E-2</v>
      </c>
      <c r="DQ77" s="198">
        <v>7.7000000000000001E-5</v>
      </c>
      <c r="DR77" s="198"/>
      <c r="DS77" s="198"/>
      <c r="DT77" s="198"/>
      <c r="DU77" s="198">
        <v>7.1159999999999999E-3</v>
      </c>
      <c r="DV77" s="198">
        <v>6.9999999999999999E-6</v>
      </c>
      <c r="DW77" s="198"/>
      <c r="DX77" s="198"/>
      <c r="DY77" s="198"/>
      <c r="DZ77" s="198"/>
      <c r="EA77" s="198">
        <v>9.0270000000000003E-3</v>
      </c>
      <c r="EB77" s="198">
        <v>2.8319999999999999E-3</v>
      </c>
      <c r="EC77" s="198"/>
      <c r="ED77" s="198"/>
      <c r="EE77" s="198">
        <v>0.14358199999999999</v>
      </c>
      <c r="EF77" s="198">
        <v>1.9910000000000001E-3</v>
      </c>
      <c r="EG77" s="198">
        <v>2.2203000000000001E-2</v>
      </c>
      <c r="EH77" s="198">
        <v>5.3999999999999998E-5</v>
      </c>
      <c r="EI77" s="198"/>
      <c r="EJ77" s="198"/>
      <c r="EK77" s="198"/>
      <c r="EL77" s="198"/>
      <c r="EM77" s="198">
        <v>91.666849999999997</v>
      </c>
      <c r="EN77" s="198">
        <v>0.492643</v>
      </c>
      <c r="EO77" s="198">
        <v>96.948902000000004</v>
      </c>
      <c r="EP77" s="198">
        <v>0.75814000000000004</v>
      </c>
      <c r="EQ77" s="198">
        <v>8.3431000000000005E-2</v>
      </c>
      <c r="ER77" s="198">
        <v>1.361E-3</v>
      </c>
      <c r="ES77" s="198">
        <v>188.88118800000001</v>
      </c>
      <c r="ET77" s="198">
        <v>1.257028</v>
      </c>
      <c r="EU77" s="198">
        <v>2.547104</v>
      </c>
      <c r="EV77" s="198">
        <v>2.6284999999999999E-2</v>
      </c>
      <c r="EW77" s="198">
        <v>7.0179000000000005E-2</v>
      </c>
      <c r="EX77" s="198">
        <v>1.1249999999999999E-3</v>
      </c>
      <c r="EY77" s="198">
        <v>1.4100000000000001E-4</v>
      </c>
      <c r="EZ77" s="198">
        <v>1.0000000000000001E-5</v>
      </c>
      <c r="FA77" s="198"/>
      <c r="FB77" s="198"/>
      <c r="FC77" s="198">
        <v>2.6174240000000002</v>
      </c>
      <c r="FD77" s="198">
        <v>2.742E-2</v>
      </c>
      <c r="FE77" s="198">
        <v>1.3554839999999999</v>
      </c>
      <c r="FF77" s="198">
        <v>0.19095000000000001</v>
      </c>
      <c r="FG77" s="198">
        <v>5.4584929999999998</v>
      </c>
      <c r="FH77" s="198">
        <v>0.62960700000000003</v>
      </c>
      <c r="FI77" s="198">
        <v>0.190524</v>
      </c>
      <c r="FJ77" s="198">
        <v>5.117E-3</v>
      </c>
      <c r="FK77" s="198">
        <v>7.0045010000000003</v>
      </c>
      <c r="FL77" s="198">
        <v>0.82567400000000002</v>
      </c>
      <c r="FM77" s="198">
        <v>4.0489999999999996E-3</v>
      </c>
      <c r="FN77" s="198">
        <v>5.5000000000000002E-5</v>
      </c>
      <c r="FO77" s="198">
        <v>4.0489999999999996E-3</v>
      </c>
      <c r="FP77" s="198">
        <v>5.5000000000000002E-5</v>
      </c>
      <c r="FQ77" s="198">
        <v>7.9199999999999995E-4</v>
      </c>
      <c r="FR77" s="198">
        <v>9.9999999999999995E-7</v>
      </c>
      <c r="FS77" s="198">
        <v>0.13461500000000001</v>
      </c>
      <c r="FT77" s="198">
        <v>0.27446799999999999</v>
      </c>
      <c r="FU77" s="198">
        <v>0.184946</v>
      </c>
      <c r="FV77" s="198">
        <v>3.7139999999999999E-3</v>
      </c>
      <c r="FW77" s="198"/>
      <c r="FX77" s="198"/>
      <c r="FY77" s="198">
        <v>0.942832</v>
      </c>
      <c r="FZ77" s="198">
        <v>3.9217000000000002E-2</v>
      </c>
      <c r="GA77" s="198"/>
      <c r="GB77" s="198"/>
      <c r="GC77" s="198">
        <v>3.114E-3</v>
      </c>
      <c r="GD77" s="198">
        <v>7.6999999999999996E-4</v>
      </c>
      <c r="GE77" s="198">
        <v>4.4920000000000003E-3</v>
      </c>
      <c r="GF77" s="198">
        <v>3.1719999999999999E-3</v>
      </c>
      <c r="GG77" s="198">
        <v>1.3100000000000001E-4</v>
      </c>
      <c r="GH77" s="198">
        <v>9.3999999999999994E-5</v>
      </c>
      <c r="GI77" s="198">
        <v>7.5847999999999999E-2</v>
      </c>
      <c r="GJ77" s="198">
        <v>3.2950000000000002E-3</v>
      </c>
      <c r="GK77" s="198">
        <v>0.32422699999999999</v>
      </c>
      <c r="GL77" s="198">
        <v>9.0089999999999996E-3</v>
      </c>
      <c r="GM77" s="198">
        <v>1.6709970000000001</v>
      </c>
      <c r="GN77" s="198">
        <v>0.33373999999999998</v>
      </c>
      <c r="GO77" s="198">
        <v>1.4601839999999999</v>
      </c>
      <c r="GP77" s="198">
        <v>1.7337000000000002E-2</v>
      </c>
      <c r="GQ77" s="198">
        <v>3.8565809999999998</v>
      </c>
      <c r="GR77" s="198">
        <v>2.9898999999999998E-2</v>
      </c>
      <c r="GS77" s="198">
        <v>5.3167650000000002</v>
      </c>
      <c r="GT77" s="198">
        <v>4.7236E-2</v>
      </c>
      <c r="GU77" s="198">
        <v>3.8960000000000002E-3</v>
      </c>
      <c r="GV77" s="198">
        <v>2.7620000000000001E-3</v>
      </c>
      <c r="GW77" s="198">
        <v>184.94286399999999</v>
      </c>
      <c r="GX77" s="198">
        <v>5.1043180000000001</v>
      </c>
      <c r="GY77" s="198">
        <v>0.32198599999999999</v>
      </c>
      <c r="GZ77" s="198">
        <v>3.5199999999999999E-4</v>
      </c>
      <c r="HA77" s="198"/>
      <c r="HB77" s="198"/>
      <c r="HC77" s="198">
        <v>185.26874599999999</v>
      </c>
      <c r="HD77" s="198">
        <v>5.1074320000000002</v>
      </c>
      <c r="HE77" s="198">
        <v>0.78768499999999997</v>
      </c>
      <c r="HF77" s="198">
        <v>7.6210000000000002E-3</v>
      </c>
      <c r="HG77" s="198">
        <v>1.6799999999999999E-4</v>
      </c>
      <c r="HH77" s="198">
        <v>1E-4</v>
      </c>
      <c r="HI77" s="198">
        <v>1.0549999999999999E-3</v>
      </c>
      <c r="HJ77" s="198">
        <v>7.2000000000000002E-5</v>
      </c>
      <c r="HK77" s="198">
        <v>0.78890800000000005</v>
      </c>
      <c r="HL77" s="198">
        <v>7.7929999999999996E-3</v>
      </c>
      <c r="HM77" s="198"/>
      <c r="HN77" s="198"/>
      <c r="HO77" s="198"/>
      <c r="HP77" s="198"/>
      <c r="HQ77" s="198">
        <v>2.7821539999999998</v>
      </c>
      <c r="HR77" s="198">
        <v>6.8088999999999997E-2</v>
      </c>
      <c r="HS77" s="198">
        <v>6.3015000000000002E-2</v>
      </c>
      <c r="HT77" s="198">
        <v>1.75E-4</v>
      </c>
      <c r="HU77" s="198">
        <v>9.8216999999999999E-2</v>
      </c>
      <c r="HV77" s="198">
        <v>9.2130000000000007E-3</v>
      </c>
      <c r="HW77" s="198">
        <v>2.9433859999999998</v>
      </c>
      <c r="HX77" s="198">
        <v>7.7477000000000004E-2</v>
      </c>
      <c r="HY77" s="198">
        <v>0.68144000000000005</v>
      </c>
      <c r="HZ77" s="198">
        <v>1.178E-3</v>
      </c>
      <c r="IA77" s="198">
        <v>0.17650299999999999</v>
      </c>
      <c r="IB77" s="198">
        <v>3.0519999999999999E-2</v>
      </c>
      <c r="IC77" s="198">
        <v>0.85794300000000001</v>
      </c>
      <c r="ID77" s="198">
        <v>3.1697999999999997E-2</v>
      </c>
      <c r="IE77" s="198">
        <v>630.85555899999997</v>
      </c>
      <c r="IF77" s="198">
        <v>36.613137000000002</v>
      </c>
    </row>
    <row r="78" spans="1:240" ht="17.399999999999999" customHeight="1" x14ac:dyDescent="0.25">
      <c r="A78" s="199" t="s">
        <v>87</v>
      </c>
      <c r="B78" s="200" t="s">
        <v>1378</v>
      </c>
      <c r="C78" s="201">
        <v>7.4536000000000005E-2</v>
      </c>
      <c r="D78" s="201">
        <v>1.27E-4</v>
      </c>
      <c r="E78" s="201"/>
      <c r="F78" s="201"/>
      <c r="G78" s="201"/>
      <c r="H78" s="201"/>
      <c r="I78" s="201"/>
      <c r="J78" s="201"/>
      <c r="K78" s="201"/>
      <c r="L78" s="201"/>
      <c r="M78" s="201">
        <v>7.4536000000000005E-2</v>
      </c>
      <c r="N78" s="201">
        <v>1.27E-4</v>
      </c>
      <c r="O78" s="201"/>
      <c r="P78" s="201"/>
      <c r="Q78" s="201"/>
      <c r="R78" s="201"/>
      <c r="S78" s="201"/>
      <c r="T78" s="201"/>
      <c r="U78" s="201">
        <v>2.7900000000000001E-4</v>
      </c>
      <c r="V78" s="201">
        <v>9.9999999999999995E-7</v>
      </c>
      <c r="W78" s="201"/>
      <c r="X78" s="201"/>
      <c r="Y78" s="201"/>
      <c r="Z78" s="201"/>
      <c r="AA78" s="201">
        <v>9.2599999999999991E-3</v>
      </c>
      <c r="AB78" s="201">
        <v>2.5000000000000001E-5</v>
      </c>
      <c r="AC78" s="201"/>
      <c r="AD78" s="201"/>
      <c r="AE78" s="201">
        <v>1.294E-3</v>
      </c>
      <c r="AF78" s="201">
        <v>7.9999999999999996E-6</v>
      </c>
      <c r="AG78" s="201">
        <v>1.0833000000000001E-2</v>
      </c>
      <c r="AH78" s="201">
        <v>3.4E-5</v>
      </c>
      <c r="AI78" s="201"/>
      <c r="AJ78" s="201"/>
      <c r="AK78" s="201"/>
      <c r="AL78" s="201"/>
      <c r="AM78" s="201"/>
      <c r="AN78" s="201"/>
      <c r="AO78" s="201">
        <v>6.3E-5</v>
      </c>
      <c r="AP78" s="201">
        <v>5.0000000000000004E-6</v>
      </c>
      <c r="AQ78" s="201"/>
      <c r="AR78" s="201"/>
      <c r="AS78" s="201">
        <v>1.7784000000000001E-2</v>
      </c>
      <c r="AT78" s="201">
        <v>3.8779999999999999E-3</v>
      </c>
      <c r="AU78" s="201">
        <v>5.6100999999999998E-2</v>
      </c>
      <c r="AV78" s="201">
        <v>4.535E-3</v>
      </c>
      <c r="AW78" s="201">
        <v>20.925346999999999</v>
      </c>
      <c r="AX78" s="201">
        <v>0.17204900000000001</v>
      </c>
      <c r="AY78" s="201">
        <v>7.9201999999999995E-2</v>
      </c>
      <c r="AZ78" s="201">
        <v>1.0064999999999999E-2</v>
      </c>
      <c r="BA78" s="201">
        <v>0.13908899999999999</v>
      </c>
      <c r="BB78" s="201">
        <v>2.4639999999999999E-2</v>
      </c>
      <c r="BC78" s="201"/>
      <c r="BD78" s="201"/>
      <c r="BE78" s="201">
        <v>21.217586000000001</v>
      </c>
      <c r="BF78" s="201">
        <v>0.215172</v>
      </c>
      <c r="BG78" s="201">
        <v>4.3999999999999999E-5</v>
      </c>
      <c r="BH78" s="201">
        <v>6.9999999999999999E-6</v>
      </c>
      <c r="BI78" s="201"/>
      <c r="BJ78" s="201"/>
      <c r="BK78" s="201">
        <v>1.2616E-2</v>
      </c>
      <c r="BL78" s="201">
        <v>1.9999999999999999E-6</v>
      </c>
      <c r="BM78" s="201">
        <v>1.2659999999999999E-2</v>
      </c>
      <c r="BN78" s="201">
        <v>9.0000000000000002E-6</v>
      </c>
      <c r="BO78" s="201">
        <v>5.6554180000000001</v>
      </c>
      <c r="BP78" s="201">
        <v>0.86860000000000004</v>
      </c>
      <c r="BQ78" s="201">
        <v>0.63963199999999998</v>
      </c>
      <c r="BR78" s="201">
        <v>9.8999999999999994E-5</v>
      </c>
      <c r="BS78" s="201">
        <v>206.918229</v>
      </c>
      <c r="BT78" s="201">
        <v>0.16181100000000001</v>
      </c>
      <c r="BU78" s="201"/>
      <c r="BV78" s="201"/>
      <c r="BW78" s="201">
        <v>0.96221599999999996</v>
      </c>
      <c r="BX78" s="201">
        <v>3.3637E-2</v>
      </c>
      <c r="BY78" s="201">
        <v>8.6924170000000007</v>
      </c>
      <c r="BZ78" s="201">
        <v>0.260799</v>
      </c>
      <c r="CA78" s="201">
        <v>0.62946199999999997</v>
      </c>
      <c r="CB78" s="201">
        <v>7.6883999999999994E-2</v>
      </c>
      <c r="CC78" s="201">
        <v>2.2127999999999998E-2</v>
      </c>
      <c r="CD78" s="201">
        <v>1.1689E-2</v>
      </c>
      <c r="CE78" s="201"/>
      <c r="CF78" s="201"/>
      <c r="CG78" s="201"/>
      <c r="CH78" s="201"/>
      <c r="CI78" s="201">
        <v>5.7494870000000002</v>
      </c>
      <c r="CJ78" s="201">
        <v>1.526764</v>
      </c>
      <c r="CK78" s="201">
        <v>229.268989</v>
      </c>
      <c r="CL78" s="201">
        <v>2.940283</v>
      </c>
      <c r="CM78" s="201">
        <v>31.631810000000002</v>
      </c>
      <c r="CN78" s="201">
        <v>3.1603680000000001</v>
      </c>
      <c r="CO78" s="201">
        <v>15.077377</v>
      </c>
      <c r="CP78" s="201">
        <v>0.64065300000000003</v>
      </c>
      <c r="CQ78" s="201">
        <v>46.709187</v>
      </c>
      <c r="CR78" s="201">
        <v>3.801021</v>
      </c>
      <c r="CS78" s="201"/>
      <c r="CT78" s="201"/>
      <c r="CU78" s="201">
        <v>5.0819999999999997E-3</v>
      </c>
      <c r="CV78" s="201">
        <v>1.2999999999999999E-5</v>
      </c>
      <c r="CW78" s="201">
        <v>7.3200000000000001E-4</v>
      </c>
      <c r="CX78" s="201"/>
      <c r="CY78" s="201">
        <v>5.8139999999999997E-3</v>
      </c>
      <c r="CZ78" s="201">
        <v>1.2999999999999999E-5</v>
      </c>
      <c r="DA78" s="201">
        <v>19.547951999999999</v>
      </c>
      <c r="DB78" s="201">
        <v>7.5205669999999998</v>
      </c>
      <c r="DC78" s="201">
        <v>6.9140999999999994E-2</v>
      </c>
      <c r="DD78" s="201">
        <v>1.5300000000000001E-4</v>
      </c>
      <c r="DE78" s="201">
        <v>6.7400000000000001E-4</v>
      </c>
      <c r="DF78" s="201">
        <v>3.2299999999999999E-4</v>
      </c>
      <c r="DG78" s="201">
        <v>19.617767000000001</v>
      </c>
      <c r="DH78" s="201">
        <v>7.5210429999999997</v>
      </c>
      <c r="DI78" s="201"/>
      <c r="DJ78" s="201"/>
      <c r="DK78" s="201">
        <v>14.626568000000001</v>
      </c>
      <c r="DL78" s="201">
        <v>3.397424</v>
      </c>
      <c r="DM78" s="201">
        <v>1.9535720000000001</v>
      </c>
      <c r="DN78" s="201">
        <v>1.8268E-2</v>
      </c>
      <c r="DO78" s="201">
        <v>16.58014</v>
      </c>
      <c r="DP78" s="201">
        <v>3.415692</v>
      </c>
      <c r="DQ78" s="201"/>
      <c r="DR78" s="201"/>
      <c r="DS78" s="201"/>
      <c r="DT78" s="201"/>
      <c r="DU78" s="201"/>
      <c r="DV78" s="201"/>
      <c r="DW78" s="201"/>
      <c r="DX78" s="201"/>
      <c r="DY78" s="201"/>
      <c r="DZ78" s="201"/>
      <c r="EA78" s="201"/>
      <c r="EB78" s="201"/>
      <c r="EC78" s="201">
        <v>3.5217770000000002</v>
      </c>
      <c r="ED78" s="201">
        <v>0.16556799999999999</v>
      </c>
      <c r="EE78" s="201"/>
      <c r="EF78" s="201"/>
      <c r="EG78" s="201">
        <v>1.785269</v>
      </c>
      <c r="EH78" s="201">
        <v>7.0730000000000001E-2</v>
      </c>
      <c r="EI78" s="201">
        <v>3.7060000000000001E-3</v>
      </c>
      <c r="EJ78" s="201">
        <v>9.9999999999999995E-7</v>
      </c>
      <c r="EK78" s="201"/>
      <c r="EL78" s="201"/>
      <c r="EM78" s="201">
        <v>3.5812999999999998E-2</v>
      </c>
      <c r="EN78" s="201">
        <v>3.5E-4</v>
      </c>
      <c r="EO78" s="201">
        <v>0.15673400000000001</v>
      </c>
      <c r="EP78" s="201">
        <v>4.4219999999999997E-3</v>
      </c>
      <c r="EQ78" s="201">
        <v>9.7219999999999997E-3</v>
      </c>
      <c r="ER78" s="201">
        <v>9.0000000000000002E-6</v>
      </c>
      <c r="ES78" s="201">
        <v>5.5130210000000002</v>
      </c>
      <c r="ET78" s="201">
        <v>0.24107999999999999</v>
      </c>
      <c r="EU78" s="201"/>
      <c r="EV78" s="201"/>
      <c r="EW78" s="201">
        <v>1.3879999999999999E-3</v>
      </c>
      <c r="EX78" s="201">
        <v>3.9999999999999998E-6</v>
      </c>
      <c r="EY78" s="201"/>
      <c r="EZ78" s="201"/>
      <c r="FA78" s="201">
        <v>3.1741999999999999E-2</v>
      </c>
      <c r="FB78" s="201">
        <v>5.0000000000000004E-6</v>
      </c>
      <c r="FC78" s="201">
        <v>3.313E-2</v>
      </c>
      <c r="FD78" s="201">
        <v>9.0000000000000002E-6</v>
      </c>
      <c r="FE78" s="201">
        <v>11.6569</v>
      </c>
      <c r="FF78" s="201">
        <v>0.82031900000000002</v>
      </c>
      <c r="FG78" s="201">
        <v>2.6350000000000002E-3</v>
      </c>
      <c r="FH78" s="201">
        <v>1.08E-4</v>
      </c>
      <c r="FI78" s="201">
        <v>3.859359</v>
      </c>
      <c r="FJ78" s="201">
        <v>6.1793000000000001E-2</v>
      </c>
      <c r="FK78" s="201">
        <v>15.518894</v>
      </c>
      <c r="FL78" s="201">
        <v>0.88222</v>
      </c>
      <c r="FM78" s="201">
        <v>7.221E-3</v>
      </c>
      <c r="FN78" s="201">
        <v>1.1E-5</v>
      </c>
      <c r="FO78" s="201">
        <v>7.221E-3</v>
      </c>
      <c r="FP78" s="201">
        <v>1.1E-5</v>
      </c>
      <c r="FQ78" s="201">
        <v>10.396163</v>
      </c>
      <c r="FR78" s="201">
        <v>1.4610209999999999</v>
      </c>
      <c r="FS78" s="201">
        <v>12.459834000000001</v>
      </c>
      <c r="FT78" s="201">
        <v>0.44550200000000001</v>
      </c>
      <c r="FU78" s="201">
        <v>0.12564800000000001</v>
      </c>
      <c r="FV78" s="201">
        <v>6.2049999999999996E-3</v>
      </c>
      <c r="FW78" s="201">
        <v>5.7848189999999997</v>
      </c>
      <c r="FX78" s="201">
        <v>0.61358000000000001</v>
      </c>
      <c r="FY78" s="201">
        <v>0.137799</v>
      </c>
      <c r="FZ78" s="201">
        <v>2.032E-3</v>
      </c>
      <c r="GA78" s="201"/>
      <c r="GB78" s="201"/>
      <c r="GC78" s="201">
        <v>2.5864000000000002E-2</v>
      </c>
      <c r="GD78" s="201">
        <v>4.0400000000000001E-4</v>
      </c>
      <c r="GE78" s="201"/>
      <c r="GF78" s="201"/>
      <c r="GG78" s="201">
        <v>5.31E-4</v>
      </c>
      <c r="GH78" s="201">
        <v>3.1999999999999999E-5</v>
      </c>
      <c r="GI78" s="201">
        <v>8.4277119999999996</v>
      </c>
      <c r="GJ78" s="201">
        <v>0.305649</v>
      </c>
      <c r="GK78" s="201">
        <v>1.3377479999999999</v>
      </c>
      <c r="GL78" s="201">
        <v>3.1687E-2</v>
      </c>
      <c r="GM78" s="201">
        <v>38.696117999999998</v>
      </c>
      <c r="GN78" s="201">
        <v>2.8661120000000002</v>
      </c>
      <c r="GO78" s="201">
        <v>54.740794999999999</v>
      </c>
      <c r="GP78" s="201">
        <v>1.0880019999999999</v>
      </c>
      <c r="GQ78" s="201">
        <v>32.239873000000003</v>
      </c>
      <c r="GR78" s="201">
        <v>1.7887580000000001</v>
      </c>
      <c r="GS78" s="201">
        <v>86.980667999999994</v>
      </c>
      <c r="GT78" s="201">
        <v>2.87676</v>
      </c>
      <c r="GU78" s="201">
        <v>0.18001400000000001</v>
      </c>
      <c r="GV78" s="201">
        <v>6.9899999999999997E-4</v>
      </c>
      <c r="GW78" s="201">
        <v>56.123209000000003</v>
      </c>
      <c r="GX78" s="201">
        <v>0.60692500000000005</v>
      </c>
      <c r="GY78" s="201"/>
      <c r="GZ78" s="201"/>
      <c r="HA78" s="201"/>
      <c r="HB78" s="201"/>
      <c r="HC78" s="201">
        <v>56.303223000000003</v>
      </c>
      <c r="HD78" s="201">
        <v>0.60762400000000005</v>
      </c>
      <c r="HE78" s="201">
        <v>14.879797999999999</v>
      </c>
      <c r="HF78" s="201">
        <v>7.2720999999999994E-2</v>
      </c>
      <c r="HG78" s="201">
        <v>3.6546000000000002E-2</v>
      </c>
      <c r="HH78" s="201">
        <v>9.2E-5</v>
      </c>
      <c r="HI78" s="201"/>
      <c r="HJ78" s="201"/>
      <c r="HK78" s="201">
        <v>14.916344</v>
      </c>
      <c r="HL78" s="201">
        <v>7.2813000000000003E-2</v>
      </c>
      <c r="HM78" s="201">
        <v>0.12327399999999999</v>
      </c>
      <c r="HN78" s="201">
        <v>1.384E-3</v>
      </c>
      <c r="HO78" s="201">
        <v>0.12327399999999999</v>
      </c>
      <c r="HP78" s="201">
        <v>1.384E-3</v>
      </c>
      <c r="HQ78" s="201">
        <v>5.0770039999999996</v>
      </c>
      <c r="HR78" s="201">
        <v>4.2426999999999999E-2</v>
      </c>
      <c r="HS78" s="201">
        <v>4.4310390000000002</v>
      </c>
      <c r="HT78" s="201">
        <v>4.4208999999999998E-2</v>
      </c>
      <c r="HU78" s="201">
        <v>0.15545600000000001</v>
      </c>
      <c r="HV78" s="201">
        <v>2.7330000000000002E-3</v>
      </c>
      <c r="HW78" s="201">
        <v>9.6634989999999998</v>
      </c>
      <c r="HX78" s="201">
        <v>8.9369000000000004E-2</v>
      </c>
      <c r="HY78" s="201">
        <v>4.4580000000000002E-3</v>
      </c>
      <c r="HZ78" s="201">
        <v>9.9999999999999995E-7</v>
      </c>
      <c r="IA78" s="201">
        <v>4.2254959999999997</v>
      </c>
      <c r="IB78" s="201">
        <v>9.7479999999999997E-3</v>
      </c>
      <c r="IC78" s="201">
        <v>4.2299540000000002</v>
      </c>
      <c r="ID78" s="201">
        <v>9.7490000000000007E-3</v>
      </c>
      <c r="IE78" s="201">
        <v>565.48285799999996</v>
      </c>
      <c r="IF78" s="201">
        <v>25.540524999999999</v>
      </c>
    </row>
    <row r="79" spans="1:240" ht="17.399999999999999" customHeight="1" x14ac:dyDescent="0.25">
      <c r="A79" s="196" t="s">
        <v>171</v>
      </c>
      <c r="B79" s="197" t="s">
        <v>1355</v>
      </c>
      <c r="C79" s="198">
        <v>1.0139999999999999E-3</v>
      </c>
      <c r="D79" s="198">
        <v>5.0000000000000004E-6</v>
      </c>
      <c r="E79" s="198"/>
      <c r="F79" s="198"/>
      <c r="G79" s="198">
        <v>10.363481999999999</v>
      </c>
      <c r="H79" s="198">
        <v>0.87296200000000002</v>
      </c>
      <c r="I79" s="198">
        <v>1.0809999999999999E-3</v>
      </c>
      <c r="J79" s="198">
        <v>5.1999999999999997E-5</v>
      </c>
      <c r="K79" s="198">
        <v>2.2499999999999999E-2</v>
      </c>
      <c r="L79" s="198">
        <v>1E-3</v>
      </c>
      <c r="M79" s="198">
        <v>10.388076999999999</v>
      </c>
      <c r="N79" s="198">
        <v>0.87401899999999999</v>
      </c>
      <c r="O79" s="198">
        <v>4.3045289999999996</v>
      </c>
      <c r="P79" s="198">
        <v>0.34309299999999998</v>
      </c>
      <c r="Q79" s="198">
        <v>3.1931219999999998</v>
      </c>
      <c r="R79" s="198">
        <v>1.2662</v>
      </c>
      <c r="S79" s="198">
        <v>50.667540000000002</v>
      </c>
      <c r="T79" s="198">
        <v>12.863723</v>
      </c>
      <c r="U79" s="198">
        <v>271.35335099999998</v>
      </c>
      <c r="V79" s="198">
        <v>10.42693</v>
      </c>
      <c r="W79" s="198">
        <v>1.201487</v>
      </c>
      <c r="X79" s="198">
        <v>0.253525</v>
      </c>
      <c r="Y79" s="198">
        <v>2.6088849999999999</v>
      </c>
      <c r="Z79" s="198">
        <v>0.40119500000000002</v>
      </c>
      <c r="AA79" s="198">
        <v>0.22514999999999999</v>
      </c>
      <c r="AB79" s="198">
        <v>7.4819999999999999E-3</v>
      </c>
      <c r="AC79" s="198"/>
      <c r="AD79" s="198"/>
      <c r="AE79" s="198">
        <v>0.51592800000000005</v>
      </c>
      <c r="AF79" s="198">
        <v>0.22409799999999999</v>
      </c>
      <c r="AG79" s="198">
        <v>334.06999200000001</v>
      </c>
      <c r="AH79" s="198">
        <v>25.786245999999998</v>
      </c>
      <c r="AI79" s="198">
        <v>8.1272710000000004</v>
      </c>
      <c r="AJ79" s="198">
        <v>0.363479</v>
      </c>
      <c r="AK79" s="198">
        <v>8.1272710000000004</v>
      </c>
      <c r="AL79" s="198">
        <v>0.363479</v>
      </c>
      <c r="AM79" s="198"/>
      <c r="AN79" s="198"/>
      <c r="AO79" s="198">
        <v>0.28971000000000002</v>
      </c>
      <c r="AP79" s="198">
        <v>2.6662000000000002E-2</v>
      </c>
      <c r="AQ79" s="198">
        <v>6.9389999999999999E-3</v>
      </c>
      <c r="AR79" s="198">
        <v>2.9999999999999997E-4</v>
      </c>
      <c r="AS79" s="198">
        <v>0.30966199999999999</v>
      </c>
      <c r="AT79" s="198">
        <v>3.1785000000000001E-2</v>
      </c>
      <c r="AU79" s="198">
        <v>2.663513</v>
      </c>
      <c r="AV79" s="198">
        <v>0.294906</v>
      </c>
      <c r="AW79" s="198">
        <v>1.778842</v>
      </c>
      <c r="AX79" s="198">
        <v>8.3526000000000003E-2</v>
      </c>
      <c r="AY79" s="198">
        <v>0.10775899999999999</v>
      </c>
      <c r="AZ79" s="198">
        <v>4.9919999999999999E-3</v>
      </c>
      <c r="BA79" s="198">
        <v>4.542E-3</v>
      </c>
      <c r="BB79" s="198">
        <v>2.8899999999999998E-4</v>
      </c>
      <c r="BC79" s="198"/>
      <c r="BD79" s="198"/>
      <c r="BE79" s="198">
        <v>5.1609670000000003</v>
      </c>
      <c r="BF79" s="198">
        <v>0.44246000000000002</v>
      </c>
      <c r="BG79" s="198"/>
      <c r="BH79" s="198"/>
      <c r="BI79" s="198">
        <v>0.15876899999999999</v>
      </c>
      <c r="BJ79" s="198">
        <v>2.5000000000000001E-2</v>
      </c>
      <c r="BK79" s="198">
        <v>3.3392999999999999E-2</v>
      </c>
      <c r="BL79" s="198">
        <v>1.3008E-2</v>
      </c>
      <c r="BM79" s="198">
        <v>0.192162</v>
      </c>
      <c r="BN79" s="198">
        <v>3.8008E-2</v>
      </c>
      <c r="BO79" s="198"/>
      <c r="BP79" s="198"/>
      <c r="BQ79" s="198">
        <v>4.4297000000000003E-2</v>
      </c>
      <c r="BR79" s="198">
        <v>2.464E-3</v>
      </c>
      <c r="BS79" s="198">
        <v>6.8999999999999997E-5</v>
      </c>
      <c r="BT79" s="198"/>
      <c r="BU79" s="198">
        <v>1.190817</v>
      </c>
      <c r="BV79" s="198">
        <v>1.9007750000000001</v>
      </c>
      <c r="BW79" s="198">
        <v>0.11283700000000001</v>
      </c>
      <c r="BX79" s="198">
        <v>2.4898E-2</v>
      </c>
      <c r="BY79" s="198">
        <v>1.582678</v>
      </c>
      <c r="BZ79" s="198">
        <v>0.161413</v>
      </c>
      <c r="CA79" s="198">
        <v>0.15714400000000001</v>
      </c>
      <c r="CB79" s="198">
        <v>1.4643E-2</v>
      </c>
      <c r="CC79" s="198"/>
      <c r="CD79" s="198"/>
      <c r="CE79" s="198">
        <v>0.11812599999999999</v>
      </c>
      <c r="CF79" s="198">
        <v>6.5539999999999999E-3</v>
      </c>
      <c r="CG79" s="198"/>
      <c r="CH79" s="198"/>
      <c r="CI79" s="198">
        <v>2.0047730000000001</v>
      </c>
      <c r="CJ79" s="198">
        <v>0.16353699999999999</v>
      </c>
      <c r="CK79" s="198">
        <v>5.2107409999999996</v>
      </c>
      <c r="CL79" s="198">
        <v>2.2742840000000002</v>
      </c>
      <c r="CM79" s="198">
        <v>1.5700480000000001</v>
      </c>
      <c r="CN79" s="198">
        <v>0.108558</v>
      </c>
      <c r="CO79" s="198">
        <v>41.834474999999998</v>
      </c>
      <c r="CP79" s="198">
        <v>2.3412259999999998</v>
      </c>
      <c r="CQ79" s="198">
        <v>43.404522999999998</v>
      </c>
      <c r="CR79" s="198">
        <v>2.4497840000000002</v>
      </c>
      <c r="CS79" s="198"/>
      <c r="CT79" s="198"/>
      <c r="CU79" s="198">
        <v>7.5520000000000004E-2</v>
      </c>
      <c r="CV79" s="198">
        <v>1.2570000000000001E-3</v>
      </c>
      <c r="CW79" s="198"/>
      <c r="CX79" s="198"/>
      <c r="CY79" s="198">
        <v>7.5520000000000004E-2</v>
      </c>
      <c r="CZ79" s="198">
        <v>1.2570000000000001E-3</v>
      </c>
      <c r="DA79" s="198">
        <v>1.456588</v>
      </c>
      <c r="DB79" s="198">
        <v>0.66794399999999998</v>
      </c>
      <c r="DC79" s="198"/>
      <c r="DD79" s="198"/>
      <c r="DE79" s="198"/>
      <c r="DF79" s="198"/>
      <c r="DG79" s="198">
        <v>1.456588</v>
      </c>
      <c r="DH79" s="198">
        <v>0.66794399999999998</v>
      </c>
      <c r="DI79" s="198"/>
      <c r="DJ79" s="198"/>
      <c r="DK79" s="198">
        <v>3.0302210000000001</v>
      </c>
      <c r="DL79" s="198">
        <v>0.26586300000000002</v>
      </c>
      <c r="DM79" s="198">
        <v>3.5182999999999999E-2</v>
      </c>
      <c r="DN79" s="198">
        <v>2.4020000000000001E-3</v>
      </c>
      <c r="DO79" s="198">
        <v>3.065404</v>
      </c>
      <c r="DP79" s="198">
        <v>0.26826499999999998</v>
      </c>
      <c r="DQ79" s="198">
        <v>1.2999999999999999E-4</v>
      </c>
      <c r="DR79" s="198">
        <v>7.9999999999999996E-6</v>
      </c>
      <c r="DS79" s="198"/>
      <c r="DT79" s="198"/>
      <c r="DU79" s="198">
        <v>0.49522899999999997</v>
      </c>
      <c r="DV79" s="198">
        <v>8.7720000000000003E-3</v>
      </c>
      <c r="DW79" s="198">
        <v>4.4717E-2</v>
      </c>
      <c r="DX79" s="198">
        <v>3.8172999999999999E-2</v>
      </c>
      <c r="DY79" s="198">
        <v>5.3999999999999998E-5</v>
      </c>
      <c r="DZ79" s="198">
        <v>7.9999999999999996E-6</v>
      </c>
      <c r="EA79" s="198">
        <v>7.9999999999999996E-6</v>
      </c>
      <c r="EB79" s="198">
        <v>5.0000000000000004E-6</v>
      </c>
      <c r="EC79" s="198">
        <v>2.4087999999999998E-2</v>
      </c>
      <c r="ED79" s="198">
        <v>4.6999999999999997E-5</v>
      </c>
      <c r="EE79" s="198">
        <v>5.2442999999999997E-2</v>
      </c>
      <c r="EF79" s="198">
        <v>4.7580000000000001E-3</v>
      </c>
      <c r="EG79" s="198">
        <v>0.69100200000000001</v>
      </c>
      <c r="EH79" s="198">
        <v>1.4198000000000001E-2</v>
      </c>
      <c r="EI79" s="198">
        <v>3.1999999999999999E-5</v>
      </c>
      <c r="EJ79" s="198">
        <v>1.2E-5</v>
      </c>
      <c r="EK79" s="198"/>
      <c r="EL79" s="198"/>
      <c r="EM79" s="198">
        <v>58.370193</v>
      </c>
      <c r="EN79" s="198">
        <v>0.52830900000000003</v>
      </c>
      <c r="EO79" s="198">
        <v>34.891618999999999</v>
      </c>
      <c r="EP79" s="198">
        <v>0.29481800000000002</v>
      </c>
      <c r="EQ79" s="198">
        <v>0.35739700000000002</v>
      </c>
      <c r="ER79" s="198">
        <v>2.5590000000000001E-3</v>
      </c>
      <c r="ES79" s="198">
        <v>94.926912000000002</v>
      </c>
      <c r="ET79" s="198">
        <v>0.89166699999999999</v>
      </c>
      <c r="EU79" s="198">
        <v>0.208588</v>
      </c>
      <c r="EV79" s="198">
        <v>1.0428E-2</v>
      </c>
      <c r="EW79" s="198">
        <v>4.9165E-2</v>
      </c>
      <c r="EX79" s="198">
        <v>1.4959999999999999E-3</v>
      </c>
      <c r="EY79" s="198">
        <v>0.172706</v>
      </c>
      <c r="EZ79" s="198">
        <v>2.1559999999999999E-3</v>
      </c>
      <c r="FA79" s="198">
        <v>0.249364</v>
      </c>
      <c r="FB79" s="198">
        <v>6.0359999999999997E-3</v>
      </c>
      <c r="FC79" s="198">
        <v>0.67982299999999996</v>
      </c>
      <c r="FD79" s="198">
        <v>2.0115999999999998E-2</v>
      </c>
      <c r="FE79" s="198">
        <v>2.9910000000000002E-3</v>
      </c>
      <c r="FF79" s="198">
        <v>8.3999999999999995E-5</v>
      </c>
      <c r="FG79" s="198">
        <v>0.97412299999999996</v>
      </c>
      <c r="FH79" s="198">
        <v>2.8070999999999999E-2</v>
      </c>
      <c r="FI79" s="198">
        <v>0.14313899999999999</v>
      </c>
      <c r="FJ79" s="198">
        <v>2.1083000000000001E-2</v>
      </c>
      <c r="FK79" s="198">
        <v>1.1202529999999999</v>
      </c>
      <c r="FL79" s="198">
        <v>4.9237999999999997E-2</v>
      </c>
      <c r="FM79" s="198">
        <v>5.6855000000000003E-2</v>
      </c>
      <c r="FN79" s="198">
        <v>1.6699999999999999E-4</v>
      </c>
      <c r="FO79" s="198">
        <v>5.6855000000000003E-2</v>
      </c>
      <c r="FP79" s="198">
        <v>1.6699999999999999E-4</v>
      </c>
      <c r="FQ79" s="198"/>
      <c r="FR79" s="198"/>
      <c r="FS79" s="198">
        <v>1.3471230000000001</v>
      </c>
      <c r="FT79" s="198">
        <v>0.179615</v>
      </c>
      <c r="FU79" s="198">
        <v>0.52219599999999999</v>
      </c>
      <c r="FV79" s="198">
        <v>2.0198000000000001E-2</v>
      </c>
      <c r="FW79" s="198"/>
      <c r="FX79" s="198"/>
      <c r="FY79" s="198">
        <v>1.5923E-2</v>
      </c>
      <c r="FZ79" s="198">
        <v>2.5000000000000001E-5</v>
      </c>
      <c r="GA79" s="198"/>
      <c r="GB79" s="198"/>
      <c r="GC79" s="198">
        <v>1.134E-3</v>
      </c>
      <c r="GD79" s="198">
        <v>1.1E-5</v>
      </c>
      <c r="GE79" s="198">
        <v>3.1089999999999998E-3</v>
      </c>
      <c r="GF79" s="198">
        <v>9.9999999999999995E-7</v>
      </c>
      <c r="GG79" s="198"/>
      <c r="GH79" s="198"/>
      <c r="GI79" s="198">
        <v>5.4264E-2</v>
      </c>
      <c r="GJ79" s="198">
        <v>3.2339999999999999E-3</v>
      </c>
      <c r="GK79" s="198">
        <v>3.451355</v>
      </c>
      <c r="GL79" s="198">
        <v>3.3570000000000003E-2</v>
      </c>
      <c r="GM79" s="198">
        <v>5.3951039999999999</v>
      </c>
      <c r="GN79" s="198">
        <v>0.236654</v>
      </c>
      <c r="GO79" s="198">
        <v>7.614452</v>
      </c>
      <c r="GP79" s="198">
        <v>0.38963100000000001</v>
      </c>
      <c r="GQ79" s="198">
        <v>0.45325399999999999</v>
      </c>
      <c r="GR79" s="198">
        <v>2.4940000000000001E-3</v>
      </c>
      <c r="GS79" s="198">
        <v>8.0677059999999994</v>
      </c>
      <c r="GT79" s="198">
        <v>0.392125</v>
      </c>
      <c r="GU79" s="198"/>
      <c r="GV79" s="198"/>
      <c r="GW79" s="198">
        <v>1.8526549999999999</v>
      </c>
      <c r="GX79" s="198">
        <v>0.12393700000000001</v>
      </c>
      <c r="GY79" s="198">
        <v>4.2652000000000002E-2</v>
      </c>
      <c r="GZ79" s="198">
        <v>8.4000000000000003E-4</v>
      </c>
      <c r="HA79" s="198"/>
      <c r="HB79" s="198"/>
      <c r="HC79" s="198">
        <v>1.8953070000000001</v>
      </c>
      <c r="HD79" s="198">
        <v>0.124777</v>
      </c>
      <c r="HE79" s="198">
        <v>1.6398090000000001</v>
      </c>
      <c r="HF79" s="198">
        <v>4.0460000000000001E-3</v>
      </c>
      <c r="HG79" s="198"/>
      <c r="HH79" s="198"/>
      <c r="HI79" s="198"/>
      <c r="HJ79" s="198"/>
      <c r="HK79" s="198">
        <v>1.6398090000000001</v>
      </c>
      <c r="HL79" s="198">
        <v>4.0460000000000001E-3</v>
      </c>
      <c r="HM79" s="198"/>
      <c r="HN79" s="198"/>
      <c r="HO79" s="198"/>
      <c r="HP79" s="198"/>
      <c r="HQ79" s="198">
        <v>0.55287799999999998</v>
      </c>
      <c r="HR79" s="198">
        <v>2.9932E-2</v>
      </c>
      <c r="HS79" s="198">
        <v>0.40651399999999999</v>
      </c>
      <c r="HT79" s="198">
        <v>6.705E-3</v>
      </c>
      <c r="HU79" s="198">
        <v>3.8146620000000002</v>
      </c>
      <c r="HV79" s="198">
        <v>0.38772499999999999</v>
      </c>
      <c r="HW79" s="198">
        <v>4.7740539999999996</v>
      </c>
      <c r="HX79" s="198">
        <v>0.42436200000000002</v>
      </c>
      <c r="HY79" s="198"/>
      <c r="HZ79" s="198"/>
      <c r="IA79" s="198">
        <v>0.28942699999999999</v>
      </c>
      <c r="IB79" s="198">
        <v>4.0381E-2</v>
      </c>
      <c r="IC79" s="198">
        <v>0.28942699999999999</v>
      </c>
      <c r="ID79" s="198">
        <v>4.0381E-2</v>
      </c>
      <c r="IE79" s="198">
        <v>529.99649499999998</v>
      </c>
      <c r="IF79" s="198">
        <v>35.349279000000003</v>
      </c>
    </row>
    <row r="80" spans="1:240" ht="17.399999999999999" customHeight="1" x14ac:dyDescent="0.25">
      <c r="A80" s="199" t="s">
        <v>188</v>
      </c>
      <c r="B80" s="200" t="s">
        <v>1388</v>
      </c>
      <c r="C80" s="201"/>
      <c r="D80" s="201"/>
      <c r="E80" s="201"/>
      <c r="F80" s="201"/>
      <c r="G80" s="201"/>
      <c r="H80" s="201"/>
      <c r="I80" s="201"/>
      <c r="J80" s="201"/>
      <c r="K80" s="201"/>
      <c r="L80" s="201"/>
      <c r="M80" s="201"/>
      <c r="N80" s="201"/>
      <c r="O80" s="201">
        <v>1.619E-3</v>
      </c>
      <c r="P80" s="201">
        <v>6.0999999999999999E-5</v>
      </c>
      <c r="Q80" s="201">
        <v>2.5485000000000001E-2</v>
      </c>
      <c r="R80" s="201">
        <v>1.4976E-2</v>
      </c>
      <c r="S80" s="201">
        <v>228.987719</v>
      </c>
      <c r="T80" s="201">
        <v>46.645518000000003</v>
      </c>
      <c r="U80" s="201"/>
      <c r="V80" s="201"/>
      <c r="W80" s="201">
        <v>0.41236800000000001</v>
      </c>
      <c r="X80" s="201">
        <v>2.7539999999999999E-3</v>
      </c>
      <c r="Y80" s="201"/>
      <c r="Z80" s="201"/>
      <c r="AA80" s="201">
        <v>8.2615440000000007</v>
      </c>
      <c r="AB80" s="201">
        <v>9.6860000000000002E-3</v>
      </c>
      <c r="AC80" s="201">
        <v>0.50337600000000005</v>
      </c>
      <c r="AD80" s="201">
        <v>1.7412E-2</v>
      </c>
      <c r="AE80" s="201"/>
      <c r="AF80" s="201"/>
      <c r="AG80" s="201">
        <v>238.19211100000001</v>
      </c>
      <c r="AH80" s="201">
        <v>46.690407</v>
      </c>
      <c r="AI80" s="201">
        <v>3.9999999999999998E-6</v>
      </c>
      <c r="AJ80" s="201"/>
      <c r="AK80" s="201">
        <v>3.9999999999999998E-6</v>
      </c>
      <c r="AL80" s="201"/>
      <c r="AM80" s="201">
        <v>2.2629999999999998E-3</v>
      </c>
      <c r="AN80" s="201">
        <v>1E-4</v>
      </c>
      <c r="AO80" s="201"/>
      <c r="AP80" s="201"/>
      <c r="AQ80" s="201"/>
      <c r="AR80" s="201"/>
      <c r="AS80" s="201">
        <v>1.2981819999999999</v>
      </c>
      <c r="AT80" s="201">
        <v>4.9577000000000003E-2</v>
      </c>
      <c r="AU80" s="201">
        <v>15.439004000000001</v>
      </c>
      <c r="AV80" s="201">
        <v>2.2052260000000001</v>
      </c>
      <c r="AW80" s="201">
        <v>1.2127000000000001E-2</v>
      </c>
      <c r="AX80" s="201">
        <v>8.0000000000000004E-4</v>
      </c>
      <c r="AY80" s="201">
        <v>1.1479999999999999E-3</v>
      </c>
      <c r="AZ80" s="201">
        <v>9.9999999999999995E-7</v>
      </c>
      <c r="BA80" s="201"/>
      <c r="BB80" s="201"/>
      <c r="BC80" s="201"/>
      <c r="BD80" s="201"/>
      <c r="BE80" s="201">
        <v>16.752724000000001</v>
      </c>
      <c r="BF80" s="201">
        <v>2.2557040000000002</v>
      </c>
      <c r="BG80" s="201"/>
      <c r="BH80" s="201"/>
      <c r="BI80" s="201"/>
      <c r="BJ80" s="201"/>
      <c r="BK80" s="201"/>
      <c r="BL80" s="201"/>
      <c r="BM80" s="201"/>
      <c r="BN80" s="201"/>
      <c r="BO80" s="201">
        <v>17.095193999999999</v>
      </c>
      <c r="BP80" s="201">
        <v>3.7207750000000002</v>
      </c>
      <c r="BQ80" s="201">
        <v>5.5069999999999997E-3</v>
      </c>
      <c r="BR80" s="201">
        <v>1.8200000000000001E-4</v>
      </c>
      <c r="BS80" s="201">
        <v>6.7927350000000004</v>
      </c>
      <c r="BT80" s="201">
        <v>2.4550000000000002E-3</v>
      </c>
      <c r="BU80" s="201">
        <v>2.1237270000000001</v>
      </c>
      <c r="BV80" s="201">
        <v>0.48</v>
      </c>
      <c r="BW80" s="201">
        <v>1.5579999999999999E-3</v>
      </c>
      <c r="BX80" s="201">
        <v>5.0000000000000004E-6</v>
      </c>
      <c r="BY80" s="201">
        <v>1.4321E-2</v>
      </c>
      <c r="BZ80" s="201">
        <v>3.8099999999999999E-4</v>
      </c>
      <c r="CA80" s="201"/>
      <c r="CB80" s="201"/>
      <c r="CC80" s="201"/>
      <c r="CD80" s="201"/>
      <c r="CE80" s="201"/>
      <c r="CF80" s="201"/>
      <c r="CG80" s="201"/>
      <c r="CH80" s="201"/>
      <c r="CI80" s="201">
        <v>3.7479999999999999E-2</v>
      </c>
      <c r="CJ80" s="201">
        <v>3.0000000000000001E-6</v>
      </c>
      <c r="CK80" s="201">
        <v>26.070522</v>
      </c>
      <c r="CL80" s="201">
        <v>4.2038010000000003</v>
      </c>
      <c r="CM80" s="201">
        <v>7.4656E-2</v>
      </c>
      <c r="CN80" s="201">
        <v>5.9400000000000002E-4</v>
      </c>
      <c r="CO80" s="201">
        <v>8.3990000000000002E-3</v>
      </c>
      <c r="CP80" s="201">
        <v>1.3200000000000001E-4</v>
      </c>
      <c r="CQ80" s="201">
        <v>8.3055000000000004E-2</v>
      </c>
      <c r="CR80" s="201">
        <v>7.2599999999999997E-4</v>
      </c>
      <c r="CS80" s="201"/>
      <c r="CT80" s="201"/>
      <c r="CU80" s="201">
        <v>0.45069399999999998</v>
      </c>
      <c r="CV80" s="201">
        <v>4.7130000000000002E-3</v>
      </c>
      <c r="CW80" s="201"/>
      <c r="CX80" s="201"/>
      <c r="CY80" s="201">
        <v>0.45069399999999998</v>
      </c>
      <c r="CZ80" s="201">
        <v>4.7130000000000002E-3</v>
      </c>
      <c r="DA80" s="201">
        <v>154.331479</v>
      </c>
      <c r="DB80" s="201">
        <v>131.698384</v>
      </c>
      <c r="DC80" s="201"/>
      <c r="DD80" s="201"/>
      <c r="DE80" s="201"/>
      <c r="DF80" s="201"/>
      <c r="DG80" s="201">
        <v>154.331479</v>
      </c>
      <c r="DH80" s="201">
        <v>131.698384</v>
      </c>
      <c r="DI80" s="201">
        <v>53.413932000000003</v>
      </c>
      <c r="DJ80" s="201">
        <v>20.672701</v>
      </c>
      <c r="DK80" s="201">
        <v>8.6372049999999998</v>
      </c>
      <c r="DL80" s="201">
        <v>2.8554659999999998</v>
      </c>
      <c r="DM80" s="201">
        <v>2.8400000000000002E-4</v>
      </c>
      <c r="DN80" s="201">
        <v>1.2E-5</v>
      </c>
      <c r="DO80" s="201">
        <v>62.051420999999998</v>
      </c>
      <c r="DP80" s="201">
        <v>23.528179000000002</v>
      </c>
      <c r="DQ80" s="201"/>
      <c r="DR80" s="201"/>
      <c r="DS80" s="201">
        <v>7.0234000000000005E-2</v>
      </c>
      <c r="DT80" s="201">
        <v>9.1000000000000003E-5</v>
      </c>
      <c r="DU80" s="201"/>
      <c r="DV80" s="201"/>
      <c r="DW80" s="201"/>
      <c r="DX80" s="201"/>
      <c r="DY80" s="201"/>
      <c r="DZ80" s="201"/>
      <c r="EA80" s="201"/>
      <c r="EB80" s="201"/>
      <c r="EC80" s="201"/>
      <c r="ED80" s="201"/>
      <c r="EE80" s="201"/>
      <c r="EF80" s="201"/>
      <c r="EG80" s="201"/>
      <c r="EH80" s="201"/>
      <c r="EI80" s="201">
        <v>7.9500000000000003E-4</v>
      </c>
      <c r="EJ80" s="201">
        <v>1.9999999999999999E-6</v>
      </c>
      <c r="EK80" s="201"/>
      <c r="EL80" s="201"/>
      <c r="EM80" s="201">
        <v>5.287E-3</v>
      </c>
      <c r="EN80" s="201">
        <v>4.3999999999999999E-5</v>
      </c>
      <c r="EO80" s="201">
        <v>2.8905180000000001</v>
      </c>
      <c r="EP80" s="201">
        <v>3.0875E-2</v>
      </c>
      <c r="EQ80" s="201">
        <v>6.4300000000000002E-4</v>
      </c>
      <c r="ER80" s="201">
        <v>1.0000000000000001E-5</v>
      </c>
      <c r="ES80" s="201">
        <v>2.9674770000000001</v>
      </c>
      <c r="ET80" s="201">
        <v>3.1022000000000001E-2</v>
      </c>
      <c r="EU80" s="201">
        <v>5.2729999999999999E-3</v>
      </c>
      <c r="EV80" s="201">
        <v>1.8E-5</v>
      </c>
      <c r="EW80" s="201"/>
      <c r="EX80" s="201"/>
      <c r="EY80" s="201"/>
      <c r="EZ80" s="201"/>
      <c r="FA80" s="201"/>
      <c r="FB80" s="201"/>
      <c r="FC80" s="201">
        <v>5.2729999999999999E-3</v>
      </c>
      <c r="FD80" s="201">
        <v>1.8E-5</v>
      </c>
      <c r="FE80" s="201">
        <v>3.6449999999999998E-3</v>
      </c>
      <c r="FF80" s="201">
        <v>5.5000000000000002E-5</v>
      </c>
      <c r="FG80" s="201"/>
      <c r="FH80" s="201"/>
      <c r="FI80" s="201">
        <v>1.3261999999999999E-2</v>
      </c>
      <c r="FJ80" s="201">
        <v>1.2999999999999999E-4</v>
      </c>
      <c r="FK80" s="201">
        <v>1.6906999999999998E-2</v>
      </c>
      <c r="FL80" s="201">
        <v>1.85E-4</v>
      </c>
      <c r="FM80" s="201">
        <v>2.3312409999999999</v>
      </c>
      <c r="FN80" s="201">
        <v>2.6589000000000002E-2</v>
      </c>
      <c r="FO80" s="201">
        <v>2.3312409999999999</v>
      </c>
      <c r="FP80" s="201">
        <v>2.6589000000000002E-2</v>
      </c>
      <c r="FQ80" s="201"/>
      <c r="FR80" s="201"/>
      <c r="FS80" s="201">
        <v>0.25036900000000001</v>
      </c>
      <c r="FT80" s="201">
        <v>0.103057</v>
      </c>
      <c r="FU80" s="201">
        <v>0.17116400000000001</v>
      </c>
      <c r="FV80" s="201">
        <v>2.3515000000000001E-2</v>
      </c>
      <c r="FW80" s="201"/>
      <c r="FX80" s="201"/>
      <c r="FY80" s="201">
        <v>1.7790140000000001</v>
      </c>
      <c r="FZ80" s="201">
        <v>0.26221899999999998</v>
      </c>
      <c r="GA80" s="201"/>
      <c r="GB80" s="201"/>
      <c r="GC80" s="201"/>
      <c r="GD80" s="201"/>
      <c r="GE80" s="201"/>
      <c r="GF80" s="201"/>
      <c r="GG80" s="201"/>
      <c r="GH80" s="201"/>
      <c r="GI80" s="201">
        <v>2.2159999999999999E-2</v>
      </c>
      <c r="GJ80" s="201">
        <v>4.4200000000000001E-4</v>
      </c>
      <c r="GK80" s="201">
        <v>0.34340700000000002</v>
      </c>
      <c r="GL80" s="201">
        <v>1.7049999999999999E-3</v>
      </c>
      <c r="GM80" s="201">
        <v>2.5661139999999998</v>
      </c>
      <c r="GN80" s="201">
        <v>0.39093800000000001</v>
      </c>
      <c r="GO80" s="201">
        <v>0.658412</v>
      </c>
      <c r="GP80" s="201">
        <v>6.424E-3</v>
      </c>
      <c r="GQ80" s="201">
        <v>0.56685099999999999</v>
      </c>
      <c r="GR80" s="201">
        <v>4.7069E-2</v>
      </c>
      <c r="GS80" s="201">
        <v>1.225263</v>
      </c>
      <c r="GT80" s="201">
        <v>5.3492999999999999E-2</v>
      </c>
      <c r="GU80" s="201"/>
      <c r="GV80" s="201"/>
      <c r="GW80" s="201">
        <v>1.1852E-2</v>
      </c>
      <c r="GX80" s="201">
        <v>2.1819999999999999E-3</v>
      </c>
      <c r="GY80" s="201">
        <v>3.0400000000000002E-3</v>
      </c>
      <c r="GZ80" s="201">
        <v>1.0000000000000001E-5</v>
      </c>
      <c r="HA80" s="201"/>
      <c r="HB80" s="201"/>
      <c r="HC80" s="201">
        <v>1.4892000000000001E-2</v>
      </c>
      <c r="HD80" s="201">
        <v>2.1919999999999999E-3</v>
      </c>
      <c r="HE80" s="201">
        <v>5.3555999999999999E-2</v>
      </c>
      <c r="HF80" s="201">
        <v>2.1499999999999999E-4</v>
      </c>
      <c r="HG80" s="201">
        <v>6.123E-3</v>
      </c>
      <c r="HH80" s="201">
        <v>5.7000000000000003E-5</v>
      </c>
      <c r="HI80" s="201"/>
      <c r="HJ80" s="201"/>
      <c r="HK80" s="201">
        <v>5.9679000000000003E-2</v>
      </c>
      <c r="HL80" s="201">
        <v>2.72E-4</v>
      </c>
      <c r="HM80" s="201"/>
      <c r="HN80" s="201"/>
      <c r="HO80" s="201"/>
      <c r="HP80" s="201"/>
      <c r="HQ80" s="201">
        <v>4.7739999999999996E-3</v>
      </c>
      <c r="HR80" s="201">
        <v>5.4799999999999998E-4</v>
      </c>
      <c r="HS80" s="201">
        <v>1.0201E-2</v>
      </c>
      <c r="HT80" s="201">
        <v>2.9480000000000001E-3</v>
      </c>
      <c r="HU80" s="201">
        <v>1.8027999999999999E-2</v>
      </c>
      <c r="HV80" s="201">
        <v>1.46E-4</v>
      </c>
      <c r="HW80" s="201">
        <v>3.3002999999999998E-2</v>
      </c>
      <c r="HX80" s="201">
        <v>3.6419999999999998E-3</v>
      </c>
      <c r="HY80" s="201"/>
      <c r="HZ80" s="201"/>
      <c r="IA80" s="201">
        <v>3.861596</v>
      </c>
      <c r="IB80" s="201">
        <v>4.4512000000000003E-2</v>
      </c>
      <c r="IC80" s="201">
        <v>3.861596</v>
      </c>
      <c r="ID80" s="201">
        <v>4.4512000000000003E-2</v>
      </c>
      <c r="IE80" s="201">
        <v>511.01345500000002</v>
      </c>
      <c r="IF80" s="201">
        <v>208.934777</v>
      </c>
    </row>
    <row r="81" spans="1:240" ht="17.399999999999999" customHeight="1" x14ac:dyDescent="0.25">
      <c r="A81" s="196" t="s">
        <v>172</v>
      </c>
      <c r="B81" s="197" t="s">
        <v>1361</v>
      </c>
      <c r="C81" s="198">
        <v>102.262919</v>
      </c>
      <c r="D81" s="198">
        <v>11.432320000000001</v>
      </c>
      <c r="E81" s="198">
        <v>1.1581459999999999</v>
      </c>
      <c r="F81" s="198">
        <v>9.8561999999999997E-2</v>
      </c>
      <c r="G81" s="198">
        <v>6.4000000000000003E-3</v>
      </c>
      <c r="H81" s="198">
        <v>5.1999999999999997E-5</v>
      </c>
      <c r="I81" s="198"/>
      <c r="J81" s="198"/>
      <c r="K81" s="198"/>
      <c r="L81" s="198"/>
      <c r="M81" s="198">
        <v>103.427465</v>
      </c>
      <c r="N81" s="198">
        <v>11.530934</v>
      </c>
      <c r="O81" s="198">
        <v>6.5233850000000002</v>
      </c>
      <c r="P81" s="198">
        <v>0.22567400000000001</v>
      </c>
      <c r="Q81" s="198">
        <v>4.9452850000000002</v>
      </c>
      <c r="R81" s="198">
        <v>1.148925</v>
      </c>
      <c r="S81" s="198">
        <v>6.346476</v>
      </c>
      <c r="T81" s="198">
        <v>0.26844299999999999</v>
      </c>
      <c r="U81" s="198">
        <v>167.15031999999999</v>
      </c>
      <c r="V81" s="198">
        <v>6.2697690000000001</v>
      </c>
      <c r="W81" s="198"/>
      <c r="X81" s="198"/>
      <c r="Y81" s="198">
        <v>1.34E-4</v>
      </c>
      <c r="Z81" s="198">
        <v>1E-4</v>
      </c>
      <c r="AA81" s="198">
        <v>4.6900000000000002E-4</v>
      </c>
      <c r="AB81" s="198">
        <v>6.9999999999999994E-5</v>
      </c>
      <c r="AC81" s="198"/>
      <c r="AD81" s="198"/>
      <c r="AE81" s="198"/>
      <c r="AF81" s="198"/>
      <c r="AG81" s="198">
        <v>184.966069</v>
      </c>
      <c r="AH81" s="198">
        <v>7.9129810000000003</v>
      </c>
      <c r="AI81" s="198"/>
      <c r="AJ81" s="198"/>
      <c r="AK81" s="198"/>
      <c r="AL81" s="198"/>
      <c r="AM81" s="198"/>
      <c r="AN81" s="198"/>
      <c r="AO81" s="198">
        <v>1.8221069999999999</v>
      </c>
      <c r="AP81" s="198">
        <v>0.17147899999999999</v>
      </c>
      <c r="AQ81" s="198">
        <v>8.2038170000000008</v>
      </c>
      <c r="AR81" s="198">
        <v>0.24499699999999999</v>
      </c>
      <c r="AS81" s="198">
        <v>4.5710000000000004E-3</v>
      </c>
      <c r="AT81" s="198">
        <v>1.8799999999999999E-4</v>
      </c>
      <c r="AU81" s="198">
        <v>1.209E-3</v>
      </c>
      <c r="AV81" s="198">
        <v>8.6000000000000003E-5</v>
      </c>
      <c r="AW81" s="198">
        <v>13.831023999999999</v>
      </c>
      <c r="AX81" s="198">
        <v>0.51531199999999999</v>
      </c>
      <c r="AY81" s="198">
        <v>1.16E-3</v>
      </c>
      <c r="AZ81" s="198">
        <v>3.86E-4</v>
      </c>
      <c r="BA81" s="198"/>
      <c r="BB81" s="198"/>
      <c r="BC81" s="198"/>
      <c r="BD81" s="198"/>
      <c r="BE81" s="198">
        <v>23.863887999999999</v>
      </c>
      <c r="BF81" s="198">
        <v>0.93244800000000005</v>
      </c>
      <c r="BG81" s="198"/>
      <c r="BH81" s="198"/>
      <c r="BI81" s="198"/>
      <c r="BJ81" s="198"/>
      <c r="BK81" s="198">
        <v>29.598597999999999</v>
      </c>
      <c r="BL81" s="198">
        <v>25.096841999999999</v>
      </c>
      <c r="BM81" s="198">
        <v>29.598597999999999</v>
      </c>
      <c r="BN81" s="198">
        <v>25.096841999999999</v>
      </c>
      <c r="BO81" s="198">
        <v>0.27247399999999999</v>
      </c>
      <c r="BP81" s="198">
        <v>1.4227E-2</v>
      </c>
      <c r="BQ81" s="198"/>
      <c r="BR81" s="198"/>
      <c r="BS81" s="198">
        <v>0.152976</v>
      </c>
      <c r="BT81" s="198">
        <v>2.5230000000000001E-3</v>
      </c>
      <c r="BU81" s="198"/>
      <c r="BV81" s="198"/>
      <c r="BW81" s="198">
        <v>4.4074780000000002</v>
      </c>
      <c r="BX81" s="198">
        <v>0.267704</v>
      </c>
      <c r="BY81" s="198">
        <v>4.1306770000000004</v>
      </c>
      <c r="BZ81" s="198">
        <v>3.6172999999999997E-2</v>
      </c>
      <c r="CA81" s="198">
        <v>9.2589999999999999E-3</v>
      </c>
      <c r="CB81" s="198">
        <v>6.8999999999999997E-5</v>
      </c>
      <c r="CC81" s="198"/>
      <c r="CD81" s="198"/>
      <c r="CE81" s="198"/>
      <c r="CF81" s="198"/>
      <c r="CG81" s="198"/>
      <c r="CH81" s="198"/>
      <c r="CI81" s="198">
        <v>0.53458799999999995</v>
      </c>
      <c r="CJ81" s="198">
        <v>4.7060000000000001E-3</v>
      </c>
      <c r="CK81" s="198">
        <v>9.5074520000000007</v>
      </c>
      <c r="CL81" s="198">
        <v>0.32540200000000002</v>
      </c>
      <c r="CM81" s="198">
        <v>0.37368699999999999</v>
      </c>
      <c r="CN81" s="198">
        <v>1.2347E-2</v>
      </c>
      <c r="CO81" s="198">
        <v>7.4581999999999996E-2</v>
      </c>
      <c r="CP81" s="198">
        <v>5.7889999999999999E-3</v>
      </c>
      <c r="CQ81" s="198">
        <v>0.44826899999999997</v>
      </c>
      <c r="CR81" s="198">
        <v>1.8135999999999999E-2</v>
      </c>
      <c r="CS81" s="198"/>
      <c r="CT81" s="198"/>
      <c r="CU81" s="198">
        <v>0.45613999999999999</v>
      </c>
      <c r="CV81" s="198">
        <v>1.6429999999999999E-3</v>
      </c>
      <c r="CW81" s="198"/>
      <c r="CX81" s="198"/>
      <c r="CY81" s="198">
        <v>0.45613999999999999</v>
      </c>
      <c r="CZ81" s="198">
        <v>1.6429999999999999E-3</v>
      </c>
      <c r="DA81" s="198">
        <v>2.4674990000000001</v>
      </c>
      <c r="DB81" s="198">
        <v>1.251525</v>
      </c>
      <c r="DC81" s="198">
        <v>1.8E-5</v>
      </c>
      <c r="DD81" s="198">
        <v>9.9999999999999995E-7</v>
      </c>
      <c r="DE81" s="198">
        <v>8.0285999999999996E-2</v>
      </c>
      <c r="DF81" s="198">
        <v>1.93E-4</v>
      </c>
      <c r="DG81" s="198">
        <v>2.547803</v>
      </c>
      <c r="DH81" s="198">
        <v>1.251719</v>
      </c>
      <c r="DI81" s="198"/>
      <c r="DJ81" s="198"/>
      <c r="DK81" s="198">
        <v>0.48274699999999998</v>
      </c>
      <c r="DL81" s="198">
        <v>3.7075999999999998E-2</v>
      </c>
      <c r="DM81" s="198">
        <v>8.9300000000000002E-4</v>
      </c>
      <c r="DN81" s="198">
        <v>7.4999999999999993E-5</v>
      </c>
      <c r="DO81" s="198">
        <v>0.48364000000000001</v>
      </c>
      <c r="DP81" s="198">
        <v>3.7151000000000003E-2</v>
      </c>
      <c r="DQ81" s="198"/>
      <c r="DR81" s="198"/>
      <c r="DS81" s="198"/>
      <c r="DT81" s="198"/>
      <c r="DU81" s="198"/>
      <c r="DV81" s="198"/>
      <c r="DW81" s="198">
        <v>3.0409999999999999E-3</v>
      </c>
      <c r="DX81" s="198">
        <v>2.1999999999999999E-5</v>
      </c>
      <c r="DY81" s="198">
        <v>2.9799999999999998E-4</v>
      </c>
      <c r="DZ81" s="198">
        <v>5.8999999999999998E-5</v>
      </c>
      <c r="EA81" s="198">
        <v>1.6869999999999999E-3</v>
      </c>
      <c r="EB81" s="198">
        <v>7.9999999999999996E-6</v>
      </c>
      <c r="EC81" s="198">
        <v>7.3647000000000004E-2</v>
      </c>
      <c r="ED81" s="198">
        <v>5.8089999999999999E-3</v>
      </c>
      <c r="EE81" s="198">
        <v>1.6069999999999999E-3</v>
      </c>
      <c r="EF81" s="198">
        <v>1.13E-4</v>
      </c>
      <c r="EG81" s="198">
        <v>2.3237000000000001E-2</v>
      </c>
      <c r="EH81" s="198">
        <v>2.8E-5</v>
      </c>
      <c r="EI81" s="198">
        <v>1.6747999999999999E-2</v>
      </c>
      <c r="EJ81" s="198">
        <v>6.9999999999999994E-5</v>
      </c>
      <c r="EK81" s="198"/>
      <c r="EL81" s="198"/>
      <c r="EM81" s="198">
        <v>2.149864</v>
      </c>
      <c r="EN81" s="198">
        <v>5.9569999999999996E-3</v>
      </c>
      <c r="EO81" s="198">
        <v>6.6426480000000003</v>
      </c>
      <c r="EP81" s="198">
        <v>7.5370000000000003E-3</v>
      </c>
      <c r="EQ81" s="198">
        <v>7.0993000000000001E-2</v>
      </c>
      <c r="ER81" s="198">
        <v>4.1100000000000002E-4</v>
      </c>
      <c r="ES81" s="198">
        <v>8.9837699999999998</v>
      </c>
      <c r="ET81" s="198">
        <v>2.0014000000000001E-2</v>
      </c>
      <c r="EU81" s="198">
        <v>7.8771999999999995E-2</v>
      </c>
      <c r="EV81" s="198">
        <v>4.1599999999999997E-4</v>
      </c>
      <c r="EW81" s="198">
        <v>6.241E-3</v>
      </c>
      <c r="EX81" s="198">
        <v>2.9E-5</v>
      </c>
      <c r="EY81" s="198"/>
      <c r="EZ81" s="198"/>
      <c r="FA81" s="198"/>
      <c r="FB81" s="198"/>
      <c r="FC81" s="198">
        <v>8.5013000000000005E-2</v>
      </c>
      <c r="FD81" s="198">
        <v>4.4499999999999997E-4</v>
      </c>
      <c r="FE81" s="198">
        <v>5.9500000000000004E-3</v>
      </c>
      <c r="FF81" s="198">
        <v>1.03E-4</v>
      </c>
      <c r="FG81" s="198">
        <v>0.14982400000000001</v>
      </c>
      <c r="FH81" s="198">
        <v>5.4699999999999996E-4</v>
      </c>
      <c r="FI81" s="198">
        <v>0.92624300000000004</v>
      </c>
      <c r="FJ81" s="198">
        <v>0.10664899999999999</v>
      </c>
      <c r="FK81" s="198">
        <v>1.082017</v>
      </c>
      <c r="FL81" s="198">
        <v>0.10729900000000001</v>
      </c>
      <c r="FM81" s="198">
        <v>9.8251000000000005E-2</v>
      </c>
      <c r="FN81" s="198">
        <v>5.1999999999999997E-5</v>
      </c>
      <c r="FO81" s="198">
        <v>9.8251000000000005E-2</v>
      </c>
      <c r="FP81" s="198">
        <v>5.1999999999999997E-5</v>
      </c>
      <c r="FQ81" s="198">
        <v>1.1884E-2</v>
      </c>
      <c r="FR81" s="198">
        <v>1.8000000000000001E-4</v>
      </c>
      <c r="FS81" s="198">
        <v>95.417295999999993</v>
      </c>
      <c r="FT81" s="198">
        <v>7.0765010000000004</v>
      </c>
      <c r="FU81" s="198">
        <v>1.1490000000000001E-3</v>
      </c>
      <c r="FV81" s="198">
        <v>3.0000000000000001E-6</v>
      </c>
      <c r="FW81" s="198"/>
      <c r="FX81" s="198"/>
      <c r="FY81" s="198">
        <v>0.25787700000000002</v>
      </c>
      <c r="FZ81" s="198">
        <v>4.5927000000000003E-2</v>
      </c>
      <c r="GA81" s="198"/>
      <c r="GB81" s="198"/>
      <c r="GC81" s="198"/>
      <c r="GD81" s="198"/>
      <c r="GE81" s="198">
        <v>2.3149999999999998E-3</v>
      </c>
      <c r="GF81" s="198">
        <v>5.0000000000000004E-6</v>
      </c>
      <c r="GG81" s="198"/>
      <c r="GH81" s="198"/>
      <c r="GI81" s="198">
        <v>1.013E-3</v>
      </c>
      <c r="GJ81" s="198">
        <v>1.0399999999999999E-4</v>
      </c>
      <c r="GK81" s="198">
        <v>7.5100000000000004E-4</v>
      </c>
      <c r="GL81" s="198">
        <v>5.5000000000000002E-5</v>
      </c>
      <c r="GM81" s="198">
        <v>95.692284999999998</v>
      </c>
      <c r="GN81" s="198">
        <v>7.1227749999999999</v>
      </c>
      <c r="GO81" s="198">
        <v>5.7737550000000004</v>
      </c>
      <c r="GP81" s="198">
        <v>0.13392899999999999</v>
      </c>
      <c r="GQ81" s="198">
        <v>0.33415099999999998</v>
      </c>
      <c r="GR81" s="198">
        <v>7.8200000000000003E-4</v>
      </c>
      <c r="GS81" s="198">
        <v>6.1079059999999998</v>
      </c>
      <c r="GT81" s="198">
        <v>0.134711</v>
      </c>
      <c r="GU81" s="198"/>
      <c r="GV81" s="198"/>
      <c r="GW81" s="198">
        <v>4.9896999999999997E-2</v>
      </c>
      <c r="GX81" s="198">
        <v>4.6900000000000002E-4</v>
      </c>
      <c r="GY81" s="198"/>
      <c r="GZ81" s="198"/>
      <c r="HA81" s="198"/>
      <c r="HB81" s="198"/>
      <c r="HC81" s="198">
        <v>4.9896999999999997E-2</v>
      </c>
      <c r="HD81" s="198">
        <v>4.6900000000000002E-4</v>
      </c>
      <c r="HE81" s="198">
        <v>2.1999279999999999</v>
      </c>
      <c r="HF81" s="198">
        <v>5.6959999999999997E-3</v>
      </c>
      <c r="HG81" s="198"/>
      <c r="HH81" s="198"/>
      <c r="HI81" s="198"/>
      <c r="HJ81" s="198"/>
      <c r="HK81" s="198">
        <v>2.1999279999999999</v>
      </c>
      <c r="HL81" s="198">
        <v>5.6959999999999997E-3</v>
      </c>
      <c r="HM81" s="198"/>
      <c r="HN81" s="198"/>
      <c r="HO81" s="198"/>
      <c r="HP81" s="198"/>
      <c r="HQ81" s="198">
        <v>0.90840399999999999</v>
      </c>
      <c r="HR81" s="198">
        <v>9.4900000000000002E-3</v>
      </c>
      <c r="HS81" s="198">
        <v>2.4095999999999999E-2</v>
      </c>
      <c r="HT81" s="198">
        <v>2.2900000000000001E-4</v>
      </c>
      <c r="HU81" s="198">
        <v>1.6594999999999999E-2</v>
      </c>
      <c r="HV81" s="198">
        <v>4.1800000000000002E-4</v>
      </c>
      <c r="HW81" s="198">
        <v>0.94909500000000002</v>
      </c>
      <c r="HX81" s="198">
        <v>1.0137E-2</v>
      </c>
      <c r="HY81" s="198">
        <v>0.14543600000000001</v>
      </c>
      <c r="HZ81" s="198">
        <v>1.4799999999999999E-4</v>
      </c>
      <c r="IA81" s="198">
        <v>4.4048999999999998E-2</v>
      </c>
      <c r="IB81" s="198">
        <v>4.8399999999999997E-3</v>
      </c>
      <c r="IC81" s="198">
        <v>0.18948499999999999</v>
      </c>
      <c r="ID81" s="198">
        <v>4.9880000000000002E-3</v>
      </c>
      <c r="IE81" s="198">
        <v>470.73697099999998</v>
      </c>
      <c r="IF81" s="198">
        <v>54.513841999999997</v>
      </c>
    </row>
    <row r="82" spans="1:240" ht="17.399999999999999" customHeight="1" x14ac:dyDescent="0.25">
      <c r="A82" s="199" t="s">
        <v>101</v>
      </c>
      <c r="B82" s="200" t="s">
        <v>1444</v>
      </c>
      <c r="C82" s="201">
        <v>0.31043599999999999</v>
      </c>
      <c r="D82" s="201">
        <v>4.06E-4</v>
      </c>
      <c r="E82" s="201"/>
      <c r="F82" s="201"/>
      <c r="G82" s="201"/>
      <c r="H82" s="201"/>
      <c r="I82" s="201"/>
      <c r="J82" s="201"/>
      <c r="K82" s="201"/>
      <c r="L82" s="201"/>
      <c r="M82" s="201">
        <v>0.31043599999999999</v>
      </c>
      <c r="N82" s="201">
        <v>4.06E-4</v>
      </c>
      <c r="O82" s="201"/>
      <c r="P82" s="201"/>
      <c r="Q82" s="201">
        <v>0.43840499999999999</v>
      </c>
      <c r="R82" s="201">
        <v>8.4421999999999997E-2</v>
      </c>
      <c r="S82" s="201">
        <v>97.347628</v>
      </c>
      <c r="T82" s="201">
        <v>22.598127000000002</v>
      </c>
      <c r="U82" s="201">
        <v>5.62E-3</v>
      </c>
      <c r="V82" s="201">
        <v>1.97E-3</v>
      </c>
      <c r="W82" s="201">
        <v>166.04311899999999</v>
      </c>
      <c r="X82" s="201">
        <v>125.763339</v>
      </c>
      <c r="Y82" s="201">
        <v>6.7999999999999999E-5</v>
      </c>
      <c r="Z82" s="201">
        <v>1.5E-5</v>
      </c>
      <c r="AA82" s="201">
        <v>0.27135599999999999</v>
      </c>
      <c r="AB82" s="201">
        <v>5.5379999999999999E-2</v>
      </c>
      <c r="AC82" s="201"/>
      <c r="AD82" s="201"/>
      <c r="AE82" s="201"/>
      <c r="AF82" s="201"/>
      <c r="AG82" s="201">
        <v>264.10619600000001</v>
      </c>
      <c r="AH82" s="201">
        <v>148.503253</v>
      </c>
      <c r="AI82" s="201">
        <v>0.22536600000000001</v>
      </c>
      <c r="AJ82" s="201">
        <v>1.0784999999999999E-2</v>
      </c>
      <c r="AK82" s="201">
        <v>0.22536600000000001</v>
      </c>
      <c r="AL82" s="201">
        <v>1.0784999999999999E-2</v>
      </c>
      <c r="AM82" s="201"/>
      <c r="AN82" s="201"/>
      <c r="AO82" s="201">
        <v>0.12654599999999999</v>
      </c>
      <c r="AP82" s="201">
        <v>1.2090999999999999E-2</v>
      </c>
      <c r="AQ82" s="201">
        <v>0.70944300000000005</v>
      </c>
      <c r="AR82" s="201">
        <v>3.9863999999999997E-2</v>
      </c>
      <c r="AS82" s="201">
        <v>0.991568</v>
      </c>
      <c r="AT82" s="201">
        <v>3.4089000000000001E-2</v>
      </c>
      <c r="AU82" s="201">
        <v>2.1217199999999998</v>
      </c>
      <c r="AV82" s="201">
        <v>0.120612</v>
      </c>
      <c r="AW82" s="201">
        <v>0.85190600000000005</v>
      </c>
      <c r="AX82" s="201">
        <v>1.6317000000000002E-2</v>
      </c>
      <c r="AY82" s="201">
        <v>1.3821909999999999</v>
      </c>
      <c r="AZ82" s="201">
        <v>0.16936899999999999</v>
      </c>
      <c r="BA82" s="201">
        <v>0.58441100000000001</v>
      </c>
      <c r="BB82" s="201">
        <v>1.3623E-2</v>
      </c>
      <c r="BC82" s="201"/>
      <c r="BD82" s="201"/>
      <c r="BE82" s="201">
        <v>6.7677849999999999</v>
      </c>
      <c r="BF82" s="201">
        <v>0.40596500000000002</v>
      </c>
      <c r="BG82" s="201">
        <v>3.4459999999999998E-2</v>
      </c>
      <c r="BH82" s="201">
        <v>1.9689999999999998E-3</v>
      </c>
      <c r="BI82" s="201">
        <v>1.512297</v>
      </c>
      <c r="BJ82" s="201">
        <v>13.628481000000001</v>
      </c>
      <c r="BK82" s="201">
        <v>6.0499970000000003</v>
      </c>
      <c r="BL82" s="201">
        <v>0.45697300000000002</v>
      </c>
      <c r="BM82" s="201">
        <v>7.5967539999999998</v>
      </c>
      <c r="BN82" s="201">
        <v>14.087422999999999</v>
      </c>
      <c r="BO82" s="201"/>
      <c r="BP82" s="201"/>
      <c r="BQ82" s="201"/>
      <c r="BR82" s="201"/>
      <c r="BS82" s="201">
        <v>2.22601</v>
      </c>
      <c r="BT82" s="201">
        <v>4.8524999999999999E-2</v>
      </c>
      <c r="BU82" s="201">
        <v>1.0381499999999999</v>
      </c>
      <c r="BV82" s="201">
        <v>0.36</v>
      </c>
      <c r="BW82" s="201">
        <v>1.2517E-2</v>
      </c>
      <c r="BX82" s="201">
        <v>1.4E-5</v>
      </c>
      <c r="BY82" s="201">
        <v>6.723211</v>
      </c>
      <c r="BZ82" s="201">
        <v>0.94679000000000002</v>
      </c>
      <c r="CA82" s="201">
        <v>11.101554999999999</v>
      </c>
      <c r="CB82" s="201">
        <v>1.0601100000000001</v>
      </c>
      <c r="CC82" s="201">
        <v>4.9200000000000003E-4</v>
      </c>
      <c r="CD82" s="201">
        <v>2.5999999999999998E-5</v>
      </c>
      <c r="CE82" s="201"/>
      <c r="CF82" s="201"/>
      <c r="CG82" s="201"/>
      <c r="CH82" s="201"/>
      <c r="CI82" s="201"/>
      <c r="CJ82" s="201"/>
      <c r="CK82" s="201">
        <v>21.101935000000001</v>
      </c>
      <c r="CL82" s="201">
        <v>2.4154650000000002</v>
      </c>
      <c r="CM82" s="201">
        <v>22.432039</v>
      </c>
      <c r="CN82" s="201">
        <v>2.9907840000000001</v>
      </c>
      <c r="CO82" s="201">
        <v>0.75607500000000005</v>
      </c>
      <c r="CP82" s="201">
        <v>1.8388999999999999E-2</v>
      </c>
      <c r="CQ82" s="201">
        <v>23.188113999999999</v>
      </c>
      <c r="CR82" s="201">
        <v>3.0091730000000001</v>
      </c>
      <c r="CS82" s="201"/>
      <c r="CT82" s="201"/>
      <c r="CU82" s="201">
        <v>1.3107000000000001E-2</v>
      </c>
      <c r="CV82" s="201">
        <v>3.01E-4</v>
      </c>
      <c r="CW82" s="201"/>
      <c r="CX82" s="201"/>
      <c r="CY82" s="201">
        <v>1.3107000000000001E-2</v>
      </c>
      <c r="CZ82" s="201">
        <v>3.01E-4</v>
      </c>
      <c r="DA82" s="201">
        <v>8.7538710000000002</v>
      </c>
      <c r="DB82" s="201">
        <v>2.2076509999999998</v>
      </c>
      <c r="DC82" s="201">
        <v>2.1080000000000001E-3</v>
      </c>
      <c r="DD82" s="201">
        <v>1.2E-5</v>
      </c>
      <c r="DE82" s="201"/>
      <c r="DF82" s="201"/>
      <c r="DG82" s="201">
        <v>8.755979</v>
      </c>
      <c r="DH82" s="201">
        <v>2.2076630000000002</v>
      </c>
      <c r="DI82" s="201"/>
      <c r="DJ82" s="201"/>
      <c r="DK82" s="201">
        <v>6.5620159999999998</v>
      </c>
      <c r="DL82" s="201">
        <v>0.38105600000000001</v>
      </c>
      <c r="DM82" s="201">
        <v>1.3320000000000001E-3</v>
      </c>
      <c r="DN82" s="201">
        <v>1.9000000000000001E-5</v>
      </c>
      <c r="DO82" s="201">
        <v>6.5633480000000004</v>
      </c>
      <c r="DP82" s="201">
        <v>0.381075</v>
      </c>
      <c r="DQ82" s="201"/>
      <c r="DR82" s="201"/>
      <c r="DS82" s="201"/>
      <c r="DT82" s="201"/>
      <c r="DU82" s="201">
        <v>4.8129999999999996E-3</v>
      </c>
      <c r="DV82" s="201">
        <v>1.9999999999999999E-6</v>
      </c>
      <c r="DW82" s="201"/>
      <c r="DX82" s="201"/>
      <c r="DY82" s="201">
        <v>1.4959E-2</v>
      </c>
      <c r="DZ82" s="201">
        <v>2.6999999999999999E-5</v>
      </c>
      <c r="EA82" s="201"/>
      <c r="EB82" s="201"/>
      <c r="EC82" s="201">
        <v>0.32904299999999997</v>
      </c>
      <c r="ED82" s="201">
        <v>1.4054000000000001E-2</v>
      </c>
      <c r="EE82" s="201"/>
      <c r="EF82" s="201"/>
      <c r="EG82" s="201"/>
      <c r="EH82" s="201"/>
      <c r="EI82" s="201"/>
      <c r="EJ82" s="201"/>
      <c r="EK82" s="201"/>
      <c r="EL82" s="201"/>
      <c r="EM82" s="201">
        <v>1.4495420000000001</v>
      </c>
      <c r="EN82" s="201">
        <v>1.3129999999999999E-2</v>
      </c>
      <c r="EO82" s="201">
        <v>0.94162900000000005</v>
      </c>
      <c r="EP82" s="201">
        <v>1.5770000000000001E-3</v>
      </c>
      <c r="EQ82" s="201">
        <v>4.4207000000000003E-2</v>
      </c>
      <c r="ER82" s="201">
        <v>1.4999999999999999E-4</v>
      </c>
      <c r="ES82" s="201">
        <v>2.7841930000000001</v>
      </c>
      <c r="ET82" s="201">
        <v>2.894E-2</v>
      </c>
      <c r="EU82" s="201">
        <v>3.2856000000000003E-2</v>
      </c>
      <c r="EV82" s="201">
        <v>6.0000000000000002E-5</v>
      </c>
      <c r="EW82" s="201">
        <v>3.0130000000000001E-2</v>
      </c>
      <c r="EX82" s="201">
        <v>2.7900000000000001E-4</v>
      </c>
      <c r="EY82" s="201"/>
      <c r="EZ82" s="201"/>
      <c r="FA82" s="201"/>
      <c r="FB82" s="201"/>
      <c r="FC82" s="201">
        <v>6.2986E-2</v>
      </c>
      <c r="FD82" s="201">
        <v>3.39E-4</v>
      </c>
      <c r="FE82" s="201">
        <v>4.7029999999999997E-3</v>
      </c>
      <c r="FF82" s="201">
        <v>1.37E-4</v>
      </c>
      <c r="FG82" s="201">
        <v>4.0920999999999999E-2</v>
      </c>
      <c r="FH82" s="201">
        <v>1.37E-4</v>
      </c>
      <c r="FI82" s="201">
        <v>0.84016800000000003</v>
      </c>
      <c r="FJ82" s="201">
        <v>3.581E-3</v>
      </c>
      <c r="FK82" s="201">
        <v>0.88579200000000002</v>
      </c>
      <c r="FL82" s="201">
        <v>3.8549999999999999E-3</v>
      </c>
      <c r="FM82" s="201"/>
      <c r="FN82" s="201"/>
      <c r="FO82" s="201"/>
      <c r="FP82" s="201"/>
      <c r="FQ82" s="201">
        <v>0.149724</v>
      </c>
      <c r="FR82" s="201">
        <v>0.58077100000000004</v>
      </c>
      <c r="FS82" s="201">
        <v>2.4417529999999998</v>
      </c>
      <c r="FT82" s="201">
        <v>0.14497299999999999</v>
      </c>
      <c r="FU82" s="201">
        <v>8.2700000000000004E-4</v>
      </c>
      <c r="FV82" s="201">
        <v>2.3E-5</v>
      </c>
      <c r="FW82" s="201">
        <v>2.81E-4</v>
      </c>
      <c r="FX82" s="201">
        <v>3.3000000000000003E-5</v>
      </c>
      <c r="FY82" s="201">
        <v>2.8354000000000001E-2</v>
      </c>
      <c r="FZ82" s="201">
        <v>1.64E-4</v>
      </c>
      <c r="GA82" s="201"/>
      <c r="GB82" s="201"/>
      <c r="GC82" s="201"/>
      <c r="GD82" s="201"/>
      <c r="GE82" s="201"/>
      <c r="GF82" s="201"/>
      <c r="GG82" s="201">
        <v>4.4299999999999998E-4</v>
      </c>
      <c r="GH82" s="201">
        <v>2.1999999999999999E-5</v>
      </c>
      <c r="GI82" s="201">
        <v>8.7189999999999993E-3</v>
      </c>
      <c r="GJ82" s="201">
        <v>1.12E-4</v>
      </c>
      <c r="GK82" s="201">
        <v>0.92051899999999998</v>
      </c>
      <c r="GL82" s="201">
        <v>1.9550000000000001E-2</v>
      </c>
      <c r="GM82" s="201">
        <v>3.5506199999999999</v>
      </c>
      <c r="GN82" s="201">
        <v>0.74564799999999998</v>
      </c>
      <c r="GO82" s="201">
        <v>49.292490000000001</v>
      </c>
      <c r="GP82" s="201">
        <v>0.66286999999999996</v>
      </c>
      <c r="GQ82" s="201">
        <v>17.738703999999998</v>
      </c>
      <c r="GR82" s="201">
        <v>0.40035300000000001</v>
      </c>
      <c r="GS82" s="201">
        <v>67.031193999999999</v>
      </c>
      <c r="GT82" s="201">
        <v>1.063223</v>
      </c>
      <c r="GU82" s="201">
        <v>1.083E-3</v>
      </c>
      <c r="GV82" s="201">
        <v>3.3000000000000003E-5</v>
      </c>
      <c r="GW82" s="201">
        <v>1.514438</v>
      </c>
      <c r="GX82" s="201">
        <v>1.6258000000000002E-2</v>
      </c>
      <c r="GY82" s="201">
        <v>5.4640000000000001E-2</v>
      </c>
      <c r="GZ82" s="201">
        <v>9.0000000000000002E-6</v>
      </c>
      <c r="HA82" s="201">
        <v>1.075896</v>
      </c>
      <c r="HB82" s="201">
        <v>8.0000000000000004E-4</v>
      </c>
      <c r="HC82" s="201">
        <v>2.6460569999999999</v>
      </c>
      <c r="HD82" s="201">
        <v>1.7100000000000001E-2</v>
      </c>
      <c r="HE82" s="201">
        <v>19.49887</v>
      </c>
      <c r="HF82" s="201">
        <v>0.20419200000000001</v>
      </c>
      <c r="HG82" s="201"/>
      <c r="HH82" s="201"/>
      <c r="HI82" s="201"/>
      <c r="HJ82" s="201"/>
      <c r="HK82" s="201">
        <v>19.49887</v>
      </c>
      <c r="HL82" s="201">
        <v>0.20419200000000001</v>
      </c>
      <c r="HM82" s="201">
        <v>11.965821999999999</v>
      </c>
      <c r="HN82" s="201">
        <v>7.0679999999999996E-3</v>
      </c>
      <c r="HO82" s="201">
        <v>11.965821999999999</v>
      </c>
      <c r="HP82" s="201">
        <v>7.0679999999999996E-3</v>
      </c>
      <c r="HQ82" s="201">
        <v>9.0714679999999994</v>
      </c>
      <c r="HR82" s="201">
        <v>0.42943399999999998</v>
      </c>
      <c r="HS82" s="201">
        <v>6.5723000000000004E-2</v>
      </c>
      <c r="HT82" s="201">
        <v>2.3500000000000001E-3</v>
      </c>
      <c r="HU82" s="201">
        <v>0.13880300000000001</v>
      </c>
      <c r="HV82" s="201">
        <v>8.5500000000000003E-3</v>
      </c>
      <c r="HW82" s="201">
        <v>9.2759940000000007</v>
      </c>
      <c r="HX82" s="201">
        <v>0.440334</v>
      </c>
      <c r="HY82" s="201"/>
      <c r="HZ82" s="201"/>
      <c r="IA82" s="201">
        <v>2.9014999999999999E-2</v>
      </c>
      <c r="IB82" s="201">
        <v>4.6700000000000002E-4</v>
      </c>
      <c r="IC82" s="201">
        <v>2.9014999999999999E-2</v>
      </c>
      <c r="ID82" s="201">
        <v>4.6700000000000002E-4</v>
      </c>
      <c r="IE82" s="201">
        <v>456.35956299999998</v>
      </c>
      <c r="IF82" s="201">
        <v>173.53267500000001</v>
      </c>
    </row>
    <row r="83" spans="1:240" ht="17.399999999999999" customHeight="1" x14ac:dyDescent="0.25">
      <c r="A83" s="196" t="s">
        <v>187</v>
      </c>
      <c r="B83" s="197" t="s">
        <v>1377</v>
      </c>
      <c r="C83" s="198"/>
      <c r="D83" s="198"/>
      <c r="E83" s="198"/>
      <c r="F83" s="198"/>
      <c r="G83" s="198"/>
      <c r="H83" s="198"/>
      <c r="I83" s="198">
        <v>78.223731999999998</v>
      </c>
      <c r="J83" s="198">
        <v>5.3819610000000004</v>
      </c>
      <c r="K83" s="198"/>
      <c r="L83" s="198"/>
      <c r="M83" s="198">
        <v>78.223731999999998</v>
      </c>
      <c r="N83" s="198">
        <v>5.3819610000000004</v>
      </c>
      <c r="O83" s="198"/>
      <c r="P83" s="198"/>
      <c r="Q83" s="198">
        <v>0.108427</v>
      </c>
      <c r="R83" s="198">
        <v>5.1547000000000003E-2</v>
      </c>
      <c r="S83" s="198">
        <v>1.3348E-2</v>
      </c>
      <c r="T83" s="198">
        <v>1.3090000000000001E-3</v>
      </c>
      <c r="U83" s="198">
        <v>1.5E-5</v>
      </c>
      <c r="V83" s="198">
        <v>5.0000000000000004E-6</v>
      </c>
      <c r="W83" s="198"/>
      <c r="X83" s="198"/>
      <c r="Y83" s="198">
        <v>0.29537099999999999</v>
      </c>
      <c r="Z83" s="198">
        <v>8.8524000000000005E-2</v>
      </c>
      <c r="AA83" s="198">
        <v>2.1191420000000001</v>
      </c>
      <c r="AB83" s="198">
        <v>1.9926600000000001</v>
      </c>
      <c r="AC83" s="198"/>
      <c r="AD83" s="198"/>
      <c r="AE83" s="198"/>
      <c r="AF83" s="198"/>
      <c r="AG83" s="198">
        <v>2.5363030000000002</v>
      </c>
      <c r="AH83" s="198">
        <v>2.134045</v>
      </c>
      <c r="AI83" s="198"/>
      <c r="AJ83" s="198"/>
      <c r="AK83" s="198"/>
      <c r="AL83" s="198"/>
      <c r="AM83" s="198"/>
      <c r="AN83" s="198"/>
      <c r="AO83" s="198">
        <v>1.17405</v>
      </c>
      <c r="AP83" s="198">
        <v>0.46290199999999998</v>
      </c>
      <c r="AQ83" s="198">
        <v>1.9352259999999999</v>
      </c>
      <c r="AR83" s="198">
        <v>1.9234000000000001E-2</v>
      </c>
      <c r="AS83" s="198">
        <v>7.3396080000000001</v>
      </c>
      <c r="AT83" s="198">
        <v>0.49575000000000002</v>
      </c>
      <c r="AU83" s="198">
        <v>6.7052E-2</v>
      </c>
      <c r="AV83" s="198">
        <v>2.843E-3</v>
      </c>
      <c r="AW83" s="198">
        <v>5.5342200000000004</v>
      </c>
      <c r="AX83" s="198">
        <v>0.37178899999999998</v>
      </c>
      <c r="AY83" s="198"/>
      <c r="AZ83" s="198"/>
      <c r="BA83" s="198">
        <v>0.93478799999999995</v>
      </c>
      <c r="BB83" s="198">
        <v>0.22836400000000001</v>
      </c>
      <c r="BC83" s="198">
        <v>40.679177000000003</v>
      </c>
      <c r="BD83" s="198">
        <v>0.29853400000000002</v>
      </c>
      <c r="BE83" s="198">
        <v>57.664121000000002</v>
      </c>
      <c r="BF83" s="198">
        <v>1.879416</v>
      </c>
      <c r="BG83" s="198">
        <v>1.061372</v>
      </c>
      <c r="BH83" s="198">
        <v>1.07E-4</v>
      </c>
      <c r="BI83" s="198"/>
      <c r="BJ83" s="198"/>
      <c r="BK83" s="198">
        <v>28.682251000000001</v>
      </c>
      <c r="BL83" s="198">
        <v>37.886550999999997</v>
      </c>
      <c r="BM83" s="198">
        <v>29.743622999999999</v>
      </c>
      <c r="BN83" s="198">
        <v>37.886657999999997</v>
      </c>
      <c r="BO83" s="198">
        <v>1.7056999999999999E-2</v>
      </c>
      <c r="BP83" s="198">
        <v>3.8000000000000002E-5</v>
      </c>
      <c r="BQ83" s="198">
        <v>0.16927</v>
      </c>
      <c r="BR83" s="198">
        <v>6.9700000000000003E-4</v>
      </c>
      <c r="BS83" s="198">
        <v>2.1404869999999998</v>
      </c>
      <c r="BT83" s="198">
        <v>1.5724999999999999E-2</v>
      </c>
      <c r="BU83" s="198">
        <v>1.0124550000000001</v>
      </c>
      <c r="BV83" s="198">
        <v>0.50001700000000004</v>
      </c>
      <c r="BW83" s="198">
        <v>3.7460000000000002E-3</v>
      </c>
      <c r="BX83" s="198">
        <v>5.3000000000000001E-5</v>
      </c>
      <c r="BY83" s="198">
        <v>5.8875349999999997</v>
      </c>
      <c r="BZ83" s="198">
        <v>4.419E-2</v>
      </c>
      <c r="CA83" s="198">
        <v>0.43161500000000003</v>
      </c>
      <c r="CB83" s="198">
        <v>5.4460000000000003E-3</v>
      </c>
      <c r="CC83" s="198">
        <v>3.3319000000000001E-2</v>
      </c>
      <c r="CD83" s="198">
        <v>1.25E-4</v>
      </c>
      <c r="CE83" s="198"/>
      <c r="CF83" s="198"/>
      <c r="CG83" s="198"/>
      <c r="CH83" s="198"/>
      <c r="CI83" s="198">
        <v>2.4109409999999998</v>
      </c>
      <c r="CJ83" s="198">
        <v>4.1269999999999996E-3</v>
      </c>
      <c r="CK83" s="198">
        <v>12.106425</v>
      </c>
      <c r="CL83" s="198">
        <v>0.57041799999999998</v>
      </c>
      <c r="CM83" s="198">
        <v>1.460391</v>
      </c>
      <c r="CN83" s="198">
        <v>9.6945000000000003E-2</v>
      </c>
      <c r="CO83" s="198">
        <v>13.782845999999999</v>
      </c>
      <c r="CP83" s="198">
        <v>5.0238999999999999E-2</v>
      </c>
      <c r="CQ83" s="198">
        <v>15.243237000000001</v>
      </c>
      <c r="CR83" s="198">
        <v>0.14718400000000001</v>
      </c>
      <c r="CS83" s="198"/>
      <c r="CT83" s="198"/>
      <c r="CU83" s="198">
        <v>5.9448000000000001E-2</v>
      </c>
      <c r="CV83" s="198">
        <v>4.6999999999999997E-5</v>
      </c>
      <c r="CW83" s="198"/>
      <c r="CX83" s="198"/>
      <c r="CY83" s="198">
        <v>5.9448000000000001E-2</v>
      </c>
      <c r="CZ83" s="198">
        <v>4.6999999999999997E-5</v>
      </c>
      <c r="DA83" s="198">
        <v>46.139297999999997</v>
      </c>
      <c r="DB83" s="198">
        <v>29.680655000000002</v>
      </c>
      <c r="DC83" s="198"/>
      <c r="DD83" s="198"/>
      <c r="DE83" s="198"/>
      <c r="DF83" s="198"/>
      <c r="DG83" s="198">
        <v>46.139297999999997</v>
      </c>
      <c r="DH83" s="198">
        <v>29.680655000000002</v>
      </c>
      <c r="DI83" s="198"/>
      <c r="DJ83" s="198"/>
      <c r="DK83" s="198">
        <v>0.60842799999999997</v>
      </c>
      <c r="DL83" s="198">
        <v>3.8668000000000001E-2</v>
      </c>
      <c r="DM83" s="198">
        <v>2.6033000000000001E-2</v>
      </c>
      <c r="DN83" s="198">
        <v>5.4299999999999997E-4</v>
      </c>
      <c r="DO83" s="198">
        <v>0.63446100000000005</v>
      </c>
      <c r="DP83" s="198">
        <v>3.9211000000000003E-2</v>
      </c>
      <c r="DQ83" s="198"/>
      <c r="DR83" s="198"/>
      <c r="DS83" s="198">
        <v>8.7690000000000008E-3</v>
      </c>
      <c r="DT83" s="198">
        <v>5.0199999999999995E-4</v>
      </c>
      <c r="DU83" s="198">
        <v>1.3476E-2</v>
      </c>
      <c r="DV83" s="198">
        <v>1.8E-5</v>
      </c>
      <c r="DW83" s="198">
        <v>1.3240000000000001E-3</v>
      </c>
      <c r="DX83" s="198">
        <v>5.0000000000000004E-6</v>
      </c>
      <c r="DY83" s="198">
        <v>7.4419999999999998E-3</v>
      </c>
      <c r="DZ83" s="198">
        <v>1.7E-5</v>
      </c>
      <c r="EA83" s="198">
        <v>2.7650000000000001E-3</v>
      </c>
      <c r="EB83" s="198">
        <v>2.0000000000000002E-5</v>
      </c>
      <c r="EC83" s="198">
        <v>0.14834</v>
      </c>
      <c r="ED83" s="198">
        <v>0.18606</v>
      </c>
      <c r="EE83" s="198">
        <v>2.777E-2</v>
      </c>
      <c r="EF83" s="198">
        <v>1.5969999999999999E-3</v>
      </c>
      <c r="EG83" s="198">
        <v>3.431E-3</v>
      </c>
      <c r="EH83" s="198">
        <v>1.5E-5</v>
      </c>
      <c r="EI83" s="198">
        <v>3.9883540000000002</v>
      </c>
      <c r="EJ83" s="198">
        <v>2.683E-2</v>
      </c>
      <c r="EK83" s="198"/>
      <c r="EL83" s="198"/>
      <c r="EM83" s="198">
        <v>4.5290039999999996</v>
      </c>
      <c r="EN83" s="198">
        <v>6.5139999999999998E-3</v>
      </c>
      <c r="EO83" s="198">
        <v>3.0558149999999999</v>
      </c>
      <c r="EP83" s="198">
        <v>1.3110000000000001E-3</v>
      </c>
      <c r="EQ83" s="198">
        <v>0.22886899999999999</v>
      </c>
      <c r="ER83" s="198">
        <v>3.6229999999999999E-3</v>
      </c>
      <c r="ES83" s="198">
        <v>12.015359</v>
      </c>
      <c r="ET83" s="198">
        <v>0.22651199999999999</v>
      </c>
      <c r="EU83" s="198">
        <v>0.13897399999999999</v>
      </c>
      <c r="EV83" s="198">
        <v>1.6899999999999999E-4</v>
      </c>
      <c r="EW83" s="198"/>
      <c r="EX83" s="198"/>
      <c r="EY83" s="198">
        <v>1.9265999999999998E-2</v>
      </c>
      <c r="EZ83" s="198">
        <v>7.7499999999999997E-4</v>
      </c>
      <c r="FA83" s="198">
        <v>2.4429999999999999E-3</v>
      </c>
      <c r="FB83" s="198">
        <v>1.7000000000000001E-4</v>
      </c>
      <c r="FC83" s="198">
        <v>0.16068299999999999</v>
      </c>
      <c r="FD83" s="198">
        <v>1.114E-3</v>
      </c>
      <c r="FE83" s="198">
        <v>1.8029999999999999E-3</v>
      </c>
      <c r="FF83" s="198">
        <v>1.5200000000000001E-4</v>
      </c>
      <c r="FG83" s="198">
        <v>1.4530000000000001E-3</v>
      </c>
      <c r="FH83" s="198">
        <v>5.1E-5</v>
      </c>
      <c r="FI83" s="198">
        <v>12.082463000000001</v>
      </c>
      <c r="FJ83" s="198">
        <v>0.65420900000000004</v>
      </c>
      <c r="FK83" s="198">
        <v>12.085718999999999</v>
      </c>
      <c r="FL83" s="198">
        <v>0.65441199999999999</v>
      </c>
      <c r="FM83" s="198">
        <v>0.24307300000000001</v>
      </c>
      <c r="FN83" s="198">
        <v>1.6699999999999999E-4</v>
      </c>
      <c r="FO83" s="198">
        <v>0.24307300000000001</v>
      </c>
      <c r="FP83" s="198">
        <v>1.6699999999999999E-4</v>
      </c>
      <c r="FQ83" s="198"/>
      <c r="FR83" s="198"/>
      <c r="FS83" s="198">
        <v>3.611402</v>
      </c>
      <c r="FT83" s="198">
        <v>0.37925999999999999</v>
      </c>
      <c r="FU83" s="198">
        <v>1.9689999999999998E-3</v>
      </c>
      <c r="FV83" s="198">
        <v>6.9999999999999999E-6</v>
      </c>
      <c r="FW83" s="198"/>
      <c r="FX83" s="198"/>
      <c r="FY83" s="198">
        <v>1.3636000000000001E-2</v>
      </c>
      <c r="FZ83" s="198">
        <v>2.32E-4</v>
      </c>
      <c r="GA83" s="198"/>
      <c r="GB83" s="198"/>
      <c r="GC83" s="198">
        <v>2.1970000000000002E-3</v>
      </c>
      <c r="GD83" s="198">
        <v>9.0000000000000002E-6</v>
      </c>
      <c r="GE83" s="198"/>
      <c r="GF83" s="198"/>
      <c r="GG83" s="198"/>
      <c r="GH83" s="198"/>
      <c r="GI83" s="198">
        <v>0.20949599999999999</v>
      </c>
      <c r="GJ83" s="198">
        <v>1.003E-3</v>
      </c>
      <c r="GK83" s="198">
        <v>0.29674200000000001</v>
      </c>
      <c r="GL83" s="198">
        <v>1.1119E-2</v>
      </c>
      <c r="GM83" s="198">
        <v>4.1354420000000003</v>
      </c>
      <c r="GN83" s="198">
        <v>0.39162999999999998</v>
      </c>
      <c r="GO83" s="198">
        <v>6.7088950000000001</v>
      </c>
      <c r="GP83" s="198">
        <v>6.2433000000000002E-2</v>
      </c>
      <c r="GQ83" s="198">
        <v>68.887030999999993</v>
      </c>
      <c r="GR83" s="198">
        <v>7.7271000000000006E-2</v>
      </c>
      <c r="GS83" s="198">
        <v>75.595926000000006</v>
      </c>
      <c r="GT83" s="198">
        <v>0.13970399999999999</v>
      </c>
      <c r="GU83" s="198">
        <v>0.14846100000000001</v>
      </c>
      <c r="GV83" s="198">
        <v>1.1299999999999999E-3</v>
      </c>
      <c r="GW83" s="198">
        <v>1.69343</v>
      </c>
      <c r="GX83" s="198">
        <v>3.4674000000000003E-2</v>
      </c>
      <c r="GY83" s="198">
        <v>0.49265900000000001</v>
      </c>
      <c r="GZ83" s="198">
        <v>6.8499999999999995E-4</v>
      </c>
      <c r="HA83" s="198">
        <v>4.1139999999999996E-3</v>
      </c>
      <c r="HB83" s="198">
        <v>6.9999999999999999E-6</v>
      </c>
      <c r="HC83" s="198">
        <v>2.3386640000000001</v>
      </c>
      <c r="HD83" s="198">
        <v>3.6496000000000001E-2</v>
      </c>
      <c r="HE83" s="198">
        <v>12.799060000000001</v>
      </c>
      <c r="HF83" s="198">
        <v>3.1569E-2</v>
      </c>
      <c r="HG83" s="198">
        <v>2.1640000000000001E-3</v>
      </c>
      <c r="HH83" s="198"/>
      <c r="HI83" s="198"/>
      <c r="HJ83" s="198"/>
      <c r="HK83" s="198">
        <v>12.801223999999999</v>
      </c>
      <c r="HL83" s="198">
        <v>3.1569E-2</v>
      </c>
      <c r="HM83" s="198">
        <v>3.5239929999999999</v>
      </c>
      <c r="HN83" s="198">
        <v>2.7383999999999999E-2</v>
      </c>
      <c r="HO83" s="198">
        <v>3.5239929999999999</v>
      </c>
      <c r="HP83" s="198">
        <v>2.7383999999999999E-2</v>
      </c>
      <c r="HQ83" s="198">
        <v>68.240645999999998</v>
      </c>
      <c r="HR83" s="198">
        <v>7.1513850000000003</v>
      </c>
      <c r="HS83" s="198">
        <v>0.4078</v>
      </c>
      <c r="HT83" s="198">
        <v>1.4930000000000001E-2</v>
      </c>
      <c r="HU83" s="198">
        <v>1.1241810000000001</v>
      </c>
      <c r="HV83" s="198">
        <v>4.7000000000000002E-3</v>
      </c>
      <c r="HW83" s="198">
        <v>69.772627</v>
      </c>
      <c r="HX83" s="198">
        <v>7.1710149999999997</v>
      </c>
      <c r="HY83" s="198">
        <v>2.733E-2</v>
      </c>
      <c r="HZ83" s="198">
        <v>6.0000000000000002E-5</v>
      </c>
      <c r="IA83" s="198">
        <v>1.4226000000000001E-2</v>
      </c>
      <c r="IB83" s="198">
        <v>1.258E-3</v>
      </c>
      <c r="IC83" s="198">
        <v>4.1556000000000003E-2</v>
      </c>
      <c r="ID83" s="198">
        <v>1.3179999999999999E-3</v>
      </c>
      <c r="IE83" s="198">
        <v>435.06491399999999</v>
      </c>
      <c r="IF83" s="198">
        <v>86.400915999999995</v>
      </c>
    </row>
    <row r="84" spans="1:240" ht="17.399999999999999" customHeight="1" x14ac:dyDescent="0.25">
      <c r="A84" s="199" t="s">
        <v>91</v>
      </c>
      <c r="B84" s="200" t="s">
        <v>1393</v>
      </c>
      <c r="C84" s="201"/>
      <c r="D84" s="201"/>
      <c r="E84" s="201"/>
      <c r="F84" s="201"/>
      <c r="G84" s="201"/>
      <c r="H84" s="201"/>
      <c r="I84" s="201"/>
      <c r="J84" s="201"/>
      <c r="K84" s="201"/>
      <c r="L84" s="201"/>
      <c r="M84" s="201"/>
      <c r="N84" s="201"/>
      <c r="O84" s="201"/>
      <c r="P84" s="201"/>
      <c r="Q84" s="201">
        <v>1.5200000000000001E-4</v>
      </c>
      <c r="R84" s="201">
        <v>1.9999999999999999E-6</v>
      </c>
      <c r="S84" s="201">
        <v>0.22036600000000001</v>
      </c>
      <c r="T84" s="201">
        <v>1.4010999999999999E-2</v>
      </c>
      <c r="U84" s="201">
        <v>6.5160000000000001E-3</v>
      </c>
      <c r="V84" s="201">
        <v>1.07E-4</v>
      </c>
      <c r="W84" s="201">
        <v>27.096457999999998</v>
      </c>
      <c r="X84" s="201">
        <v>7.973757</v>
      </c>
      <c r="Y84" s="201"/>
      <c r="Z84" s="201"/>
      <c r="AA84" s="201"/>
      <c r="AB84" s="201"/>
      <c r="AC84" s="201"/>
      <c r="AD84" s="201"/>
      <c r="AE84" s="201"/>
      <c r="AF84" s="201"/>
      <c r="AG84" s="201">
        <v>27.323492000000002</v>
      </c>
      <c r="AH84" s="201">
        <v>7.9878770000000001</v>
      </c>
      <c r="AI84" s="201"/>
      <c r="AJ84" s="201"/>
      <c r="AK84" s="201"/>
      <c r="AL84" s="201"/>
      <c r="AM84" s="201"/>
      <c r="AN84" s="201"/>
      <c r="AO84" s="201"/>
      <c r="AP84" s="201"/>
      <c r="AQ84" s="201"/>
      <c r="AR84" s="201"/>
      <c r="AS84" s="201">
        <v>0.26094200000000001</v>
      </c>
      <c r="AT84" s="201">
        <v>1.7745E-2</v>
      </c>
      <c r="AU84" s="201"/>
      <c r="AV84" s="201"/>
      <c r="AW84" s="201">
        <v>5.6779999999999999E-3</v>
      </c>
      <c r="AX84" s="201">
        <v>2.5900000000000001E-4</v>
      </c>
      <c r="AY84" s="201"/>
      <c r="AZ84" s="201"/>
      <c r="BA84" s="201"/>
      <c r="BB84" s="201"/>
      <c r="BC84" s="201"/>
      <c r="BD84" s="201"/>
      <c r="BE84" s="201">
        <v>0.26662000000000002</v>
      </c>
      <c r="BF84" s="201">
        <v>1.8003999999999999E-2</v>
      </c>
      <c r="BG84" s="201"/>
      <c r="BH84" s="201"/>
      <c r="BI84" s="201"/>
      <c r="BJ84" s="201"/>
      <c r="BK84" s="201"/>
      <c r="BL84" s="201"/>
      <c r="BM84" s="201"/>
      <c r="BN84" s="201"/>
      <c r="BO84" s="201"/>
      <c r="BP84" s="201"/>
      <c r="BQ84" s="201"/>
      <c r="BR84" s="201"/>
      <c r="BS84" s="201">
        <v>1.5494000000000001E-2</v>
      </c>
      <c r="BT84" s="201">
        <v>6.0000000000000002E-5</v>
      </c>
      <c r="BU84" s="201"/>
      <c r="BV84" s="201"/>
      <c r="BW84" s="201"/>
      <c r="BX84" s="201"/>
      <c r="BY84" s="201">
        <v>0.13425999999999999</v>
      </c>
      <c r="BZ84" s="201">
        <v>7.3800000000000005E-4</v>
      </c>
      <c r="CA84" s="201">
        <v>2.5300000000000002E-4</v>
      </c>
      <c r="CB84" s="201">
        <v>1.0000000000000001E-5</v>
      </c>
      <c r="CC84" s="201"/>
      <c r="CD84" s="201"/>
      <c r="CE84" s="201"/>
      <c r="CF84" s="201"/>
      <c r="CG84" s="201"/>
      <c r="CH84" s="201"/>
      <c r="CI84" s="201"/>
      <c r="CJ84" s="201"/>
      <c r="CK84" s="201">
        <v>0.150007</v>
      </c>
      <c r="CL84" s="201">
        <v>8.0800000000000002E-4</v>
      </c>
      <c r="CM84" s="201">
        <v>0.18340999999999999</v>
      </c>
      <c r="CN84" s="201">
        <v>1.0586E-2</v>
      </c>
      <c r="CO84" s="201">
        <v>0.20114000000000001</v>
      </c>
      <c r="CP84" s="201">
        <v>1.841E-3</v>
      </c>
      <c r="CQ84" s="201">
        <v>0.38455</v>
      </c>
      <c r="CR84" s="201">
        <v>1.2427000000000001E-2</v>
      </c>
      <c r="CS84" s="201"/>
      <c r="CT84" s="201"/>
      <c r="CU84" s="201">
        <v>64.823815999999994</v>
      </c>
      <c r="CV84" s="201">
        <v>0.265316</v>
      </c>
      <c r="CW84" s="201"/>
      <c r="CX84" s="201"/>
      <c r="CY84" s="201">
        <v>64.823815999999994</v>
      </c>
      <c r="CZ84" s="201">
        <v>0.265316</v>
      </c>
      <c r="DA84" s="201">
        <v>4.5110000000000003E-3</v>
      </c>
      <c r="DB84" s="201">
        <v>5.1800000000000001E-4</v>
      </c>
      <c r="DC84" s="201">
        <v>4.0000000000000003E-5</v>
      </c>
      <c r="DD84" s="201">
        <v>7.3999999999999996E-5</v>
      </c>
      <c r="DE84" s="201">
        <v>3.6172000000000003E-2</v>
      </c>
      <c r="DF84" s="201">
        <v>1.06E-4</v>
      </c>
      <c r="DG84" s="201">
        <v>4.0723000000000002E-2</v>
      </c>
      <c r="DH84" s="201">
        <v>6.9800000000000005E-4</v>
      </c>
      <c r="DI84" s="201"/>
      <c r="DJ84" s="201"/>
      <c r="DK84" s="201">
        <v>0.53695199999999998</v>
      </c>
      <c r="DL84" s="201">
        <v>2.9840999999999999E-2</v>
      </c>
      <c r="DM84" s="201">
        <v>1.3232000000000001E-2</v>
      </c>
      <c r="DN84" s="201">
        <v>4.9100000000000001E-4</v>
      </c>
      <c r="DO84" s="201">
        <v>0.55018400000000001</v>
      </c>
      <c r="DP84" s="201">
        <v>3.0332000000000001E-2</v>
      </c>
      <c r="DQ84" s="201"/>
      <c r="DR84" s="201"/>
      <c r="DS84" s="201"/>
      <c r="DT84" s="201"/>
      <c r="DU84" s="201">
        <v>9.1649999999999995E-3</v>
      </c>
      <c r="DV84" s="201">
        <v>1.4E-5</v>
      </c>
      <c r="DW84" s="201"/>
      <c r="DX84" s="201"/>
      <c r="DY84" s="201">
        <v>0.197876</v>
      </c>
      <c r="DZ84" s="201">
        <v>1.6913000000000001E-2</v>
      </c>
      <c r="EA84" s="201"/>
      <c r="EB84" s="201"/>
      <c r="EC84" s="201"/>
      <c r="ED84" s="201"/>
      <c r="EE84" s="201">
        <v>8.4180000000000001E-3</v>
      </c>
      <c r="EF84" s="201">
        <v>2.0100000000000001E-4</v>
      </c>
      <c r="EG84" s="201">
        <v>4.2079999999999999E-3</v>
      </c>
      <c r="EH84" s="201">
        <v>2.8E-5</v>
      </c>
      <c r="EI84" s="201">
        <v>5.5999999999999999E-5</v>
      </c>
      <c r="EJ84" s="201">
        <v>1.7000000000000001E-4</v>
      </c>
      <c r="EK84" s="201"/>
      <c r="EL84" s="201"/>
      <c r="EM84" s="201">
        <v>159.688772</v>
      </c>
      <c r="EN84" s="201">
        <v>1.30992</v>
      </c>
      <c r="EO84" s="201">
        <v>101.91905</v>
      </c>
      <c r="EP84" s="201">
        <v>0.788435</v>
      </c>
      <c r="EQ84" s="201">
        <v>0.61173</v>
      </c>
      <c r="ER84" s="201">
        <v>6.3709999999999999E-3</v>
      </c>
      <c r="ES84" s="201">
        <v>262.43927500000001</v>
      </c>
      <c r="ET84" s="201">
        <v>2.122052</v>
      </c>
      <c r="EU84" s="201">
        <v>44.829366999999998</v>
      </c>
      <c r="EV84" s="201">
        <v>0.45010499999999998</v>
      </c>
      <c r="EW84" s="201">
        <v>1.743309</v>
      </c>
      <c r="EX84" s="201">
        <v>5.8604000000000003E-2</v>
      </c>
      <c r="EY84" s="201"/>
      <c r="EZ84" s="201"/>
      <c r="FA84" s="201"/>
      <c r="FB84" s="201"/>
      <c r="FC84" s="201">
        <v>46.572676000000001</v>
      </c>
      <c r="FD84" s="201">
        <v>0.50870899999999997</v>
      </c>
      <c r="FE84" s="201">
        <v>3.7800000000000003E-4</v>
      </c>
      <c r="FF84" s="201">
        <v>9.9999999999999995E-7</v>
      </c>
      <c r="FG84" s="201">
        <v>4.1190000000000003E-3</v>
      </c>
      <c r="FH84" s="201">
        <v>4.2499999999999998E-4</v>
      </c>
      <c r="FI84" s="201"/>
      <c r="FJ84" s="201"/>
      <c r="FK84" s="201">
        <v>4.4970000000000001E-3</v>
      </c>
      <c r="FL84" s="201">
        <v>4.26E-4</v>
      </c>
      <c r="FM84" s="201">
        <v>0.17297699999999999</v>
      </c>
      <c r="FN84" s="201">
        <v>1.47E-3</v>
      </c>
      <c r="FO84" s="201">
        <v>0.17297699999999999</v>
      </c>
      <c r="FP84" s="201">
        <v>1.47E-3</v>
      </c>
      <c r="FQ84" s="201"/>
      <c r="FR84" s="201"/>
      <c r="FS84" s="201">
        <v>0.115605</v>
      </c>
      <c r="FT84" s="201">
        <v>3.8370000000000001E-3</v>
      </c>
      <c r="FU84" s="201">
        <v>6.7388000000000003E-2</v>
      </c>
      <c r="FV84" s="201">
        <v>7.2999999999999996E-4</v>
      </c>
      <c r="FW84" s="201"/>
      <c r="FX84" s="201"/>
      <c r="FY84" s="201">
        <v>0.26042199999999999</v>
      </c>
      <c r="FZ84" s="201">
        <v>1.1150000000000001E-3</v>
      </c>
      <c r="GA84" s="201"/>
      <c r="GB84" s="201"/>
      <c r="GC84" s="201">
        <v>4.73E-4</v>
      </c>
      <c r="GD84" s="201">
        <v>1.5999999999999999E-5</v>
      </c>
      <c r="GE84" s="201"/>
      <c r="GF84" s="201"/>
      <c r="GG84" s="201">
        <v>4.0000000000000002E-4</v>
      </c>
      <c r="GH84" s="201">
        <v>1.55E-4</v>
      </c>
      <c r="GI84" s="201">
        <v>1.1521E-2</v>
      </c>
      <c r="GJ84" s="201">
        <v>4.0090000000000004E-3</v>
      </c>
      <c r="GK84" s="201">
        <v>0.162437</v>
      </c>
      <c r="GL84" s="201">
        <v>3.101E-3</v>
      </c>
      <c r="GM84" s="201">
        <v>0.61824599999999996</v>
      </c>
      <c r="GN84" s="201">
        <v>1.2963000000000001E-2</v>
      </c>
      <c r="GO84" s="201">
        <v>0.26933800000000002</v>
      </c>
      <c r="GP84" s="201">
        <v>4.5950000000000001E-3</v>
      </c>
      <c r="GQ84" s="201">
        <v>6.0673579999999996</v>
      </c>
      <c r="GR84" s="201">
        <v>2.0024E-2</v>
      </c>
      <c r="GS84" s="201">
        <v>6.3366959999999999</v>
      </c>
      <c r="GT84" s="201">
        <v>2.4618999999999999E-2</v>
      </c>
      <c r="GU84" s="201"/>
      <c r="GV84" s="201"/>
      <c r="GW84" s="201">
        <v>0.59351799999999999</v>
      </c>
      <c r="GX84" s="201">
        <v>8.6890000000000005E-3</v>
      </c>
      <c r="GY84" s="201"/>
      <c r="GZ84" s="201"/>
      <c r="HA84" s="201"/>
      <c r="HB84" s="201"/>
      <c r="HC84" s="201">
        <v>0.59351799999999999</v>
      </c>
      <c r="HD84" s="201">
        <v>8.6890000000000005E-3</v>
      </c>
      <c r="HE84" s="201">
        <v>4.1623E-2</v>
      </c>
      <c r="HF84" s="201">
        <v>3.0400000000000002E-4</v>
      </c>
      <c r="HG84" s="201">
        <v>2.0049999999999998E-3</v>
      </c>
      <c r="HH84" s="201">
        <v>1.9999999999999999E-6</v>
      </c>
      <c r="HI84" s="201"/>
      <c r="HJ84" s="201"/>
      <c r="HK84" s="201">
        <v>4.3628E-2</v>
      </c>
      <c r="HL84" s="201">
        <v>3.0600000000000001E-4</v>
      </c>
      <c r="HM84" s="201"/>
      <c r="HN84" s="201"/>
      <c r="HO84" s="201"/>
      <c r="HP84" s="201"/>
      <c r="HQ84" s="201">
        <v>1.804152</v>
      </c>
      <c r="HR84" s="201">
        <v>6.2018999999999998E-2</v>
      </c>
      <c r="HS84" s="201">
        <v>0.45797500000000002</v>
      </c>
      <c r="HT84" s="201">
        <v>2.6480000000000002E-3</v>
      </c>
      <c r="HU84" s="201">
        <v>8.3787E-2</v>
      </c>
      <c r="HV84" s="201">
        <v>1.0679999999999999E-3</v>
      </c>
      <c r="HW84" s="201">
        <v>2.3459140000000001</v>
      </c>
      <c r="HX84" s="201">
        <v>6.5735000000000002E-2</v>
      </c>
      <c r="HY84" s="201">
        <v>2.2263000000000002E-2</v>
      </c>
      <c r="HZ84" s="201">
        <v>1.124E-3</v>
      </c>
      <c r="IA84" s="201">
        <v>1.22E-4</v>
      </c>
      <c r="IB84" s="201">
        <v>4.0000000000000003E-5</v>
      </c>
      <c r="IC84" s="201">
        <v>2.2384999999999999E-2</v>
      </c>
      <c r="ID84" s="201">
        <v>1.1640000000000001E-3</v>
      </c>
      <c r="IE84" s="201">
        <v>412.68920400000002</v>
      </c>
      <c r="IF84" s="201">
        <v>11.061595000000001</v>
      </c>
    </row>
    <row r="85" spans="1:240" ht="17.399999999999999" customHeight="1" x14ac:dyDescent="0.25">
      <c r="A85" s="196" t="s">
        <v>181</v>
      </c>
      <c r="B85" s="197" t="s">
        <v>1467</v>
      </c>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v>4.5199999999999998E-4</v>
      </c>
      <c r="BR85" s="198">
        <v>9.9999999999999995E-7</v>
      </c>
      <c r="BS85" s="198">
        <v>364.324995</v>
      </c>
      <c r="BT85" s="198">
        <v>8.448E-2</v>
      </c>
      <c r="BU85" s="198"/>
      <c r="BV85" s="198"/>
      <c r="BW85" s="198"/>
      <c r="BX85" s="198"/>
      <c r="BY85" s="198">
        <v>6.5729999999999998E-3</v>
      </c>
      <c r="BZ85" s="198">
        <v>1.0000000000000001E-5</v>
      </c>
      <c r="CA85" s="198">
        <v>2.0119999999999999E-3</v>
      </c>
      <c r="CB85" s="198">
        <v>1.9999999999999999E-6</v>
      </c>
      <c r="CC85" s="198">
        <v>6.2370000000000004E-3</v>
      </c>
      <c r="CD85" s="198">
        <v>6.9999999999999999E-6</v>
      </c>
      <c r="CE85" s="198"/>
      <c r="CF85" s="198"/>
      <c r="CG85" s="198"/>
      <c r="CH85" s="198"/>
      <c r="CI85" s="198"/>
      <c r="CJ85" s="198"/>
      <c r="CK85" s="198">
        <v>364.34026899999998</v>
      </c>
      <c r="CL85" s="198">
        <v>8.4500000000000006E-2</v>
      </c>
      <c r="CM85" s="198">
        <v>4.8799999999999999E-4</v>
      </c>
      <c r="CN85" s="198">
        <v>7.9999999999999996E-6</v>
      </c>
      <c r="CO85" s="198">
        <v>6.9080000000000001E-3</v>
      </c>
      <c r="CP85" s="198">
        <v>1.5E-5</v>
      </c>
      <c r="CQ85" s="198">
        <v>7.3959999999999998E-3</v>
      </c>
      <c r="CR85" s="198">
        <v>2.3E-5</v>
      </c>
      <c r="CS85" s="198"/>
      <c r="CT85" s="198"/>
      <c r="CU85" s="198"/>
      <c r="CV85" s="198"/>
      <c r="CW85" s="198"/>
      <c r="CX85" s="198"/>
      <c r="CY85" s="198"/>
      <c r="CZ85" s="198"/>
      <c r="DA85" s="198">
        <v>1.5E-5</v>
      </c>
      <c r="DB85" s="198">
        <v>9.9999999999999995E-7</v>
      </c>
      <c r="DC85" s="198">
        <v>5.4549999999999998E-3</v>
      </c>
      <c r="DD85" s="198">
        <v>1.9999999999999999E-6</v>
      </c>
      <c r="DE85" s="198"/>
      <c r="DF85" s="198"/>
      <c r="DG85" s="198">
        <v>5.47E-3</v>
      </c>
      <c r="DH85" s="198">
        <v>3.0000000000000001E-6</v>
      </c>
      <c r="DI85" s="198">
        <v>1.1416869999999999</v>
      </c>
      <c r="DJ85" s="198">
        <v>0.82982</v>
      </c>
      <c r="DK85" s="198"/>
      <c r="DL85" s="198"/>
      <c r="DM85" s="198">
        <v>9.990000000000001E-4</v>
      </c>
      <c r="DN85" s="198">
        <v>1.0000000000000001E-5</v>
      </c>
      <c r="DO85" s="198">
        <v>1.1426860000000001</v>
      </c>
      <c r="DP85" s="198">
        <v>0.82982999999999996</v>
      </c>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v>1.7311E-2</v>
      </c>
      <c r="EN85" s="198">
        <v>1.11E-4</v>
      </c>
      <c r="EO85" s="198">
        <v>0.91746099999999997</v>
      </c>
      <c r="EP85" s="198">
        <v>1.91E-3</v>
      </c>
      <c r="EQ85" s="198">
        <v>8.0000000000000004E-4</v>
      </c>
      <c r="ER85" s="198">
        <v>5.0000000000000004E-6</v>
      </c>
      <c r="ES85" s="198">
        <v>0.93557199999999996</v>
      </c>
      <c r="ET85" s="198">
        <v>2.026E-3</v>
      </c>
      <c r="EU85" s="198">
        <v>5.2940000000000001E-3</v>
      </c>
      <c r="EV85" s="198">
        <v>2.9E-5</v>
      </c>
      <c r="EW85" s="198">
        <v>9.7199999999999999E-4</v>
      </c>
      <c r="EX85" s="198">
        <v>2.4000000000000001E-5</v>
      </c>
      <c r="EY85" s="198"/>
      <c r="EZ85" s="198"/>
      <c r="FA85" s="198">
        <v>4.3000000000000002E-5</v>
      </c>
      <c r="FB85" s="198">
        <v>9.9999999999999995E-7</v>
      </c>
      <c r="FC85" s="198">
        <v>6.3090000000000004E-3</v>
      </c>
      <c r="FD85" s="198">
        <v>5.3999999999999998E-5</v>
      </c>
      <c r="FE85" s="198"/>
      <c r="FF85" s="198"/>
      <c r="FG85" s="198"/>
      <c r="FH85" s="198"/>
      <c r="FI85" s="198">
        <v>3.48E-4</v>
      </c>
      <c r="FJ85" s="198"/>
      <c r="FK85" s="198">
        <v>3.48E-4</v>
      </c>
      <c r="FL85" s="198"/>
      <c r="FM85" s="198"/>
      <c r="FN85" s="198"/>
      <c r="FO85" s="198"/>
      <c r="FP85" s="198"/>
      <c r="FQ85" s="198"/>
      <c r="FR85" s="198"/>
      <c r="FS85" s="198">
        <v>5.3655000000000001E-2</v>
      </c>
      <c r="FT85" s="198">
        <v>1.3200000000000001E-4</v>
      </c>
      <c r="FU85" s="198">
        <v>5.1999999999999997E-5</v>
      </c>
      <c r="FV85" s="198">
        <v>9.9999999999999995E-7</v>
      </c>
      <c r="FW85" s="198"/>
      <c r="FX85" s="198"/>
      <c r="FY85" s="198">
        <v>0.361205</v>
      </c>
      <c r="FZ85" s="198">
        <v>6.4328999999999997E-2</v>
      </c>
      <c r="GA85" s="198"/>
      <c r="GB85" s="198"/>
      <c r="GC85" s="198"/>
      <c r="GD85" s="198"/>
      <c r="GE85" s="198"/>
      <c r="GF85" s="198"/>
      <c r="GG85" s="198"/>
      <c r="GH85" s="198"/>
      <c r="GI85" s="198">
        <v>1.25E-4</v>
      </c>
      <c r="GJ85" s="198">
        <v>9.9999999999999995E-7</v>
      </c>
      <c r="GK85" s="198"/>
      <c r="GL85" s="198"/>
      <c r="GM85" s="198">
        <v>0.41503699999999999</v>
      </c>
      <c r="GN85" s="198">
        <v>6.4463000000000006E-2</v>
      </c>
      <c r="GO85" s="198">
        <v>0.74780199999999997</v>
      </c>
      <c r="GP85" s="198">
        <v>5.1710000000000002E-3</v>
      </c>
      <c r="GQ85" s="198">
        <v>3.259061</v>
      </c>
      <c r="GR85" s="198">
        <v>3.7533999999999998E-2</v>
      </c>
      <c r="GS85" s="198">
        <v>4.0068630000000001</v>
      </c>
      <c r="GT85" s="198">
        <v>4.2705E-2</v>
      </c>
      <c r="GU85" s="198"/>
      <c r="GV85" s="198"/>
      <c r="GW85" s="198">
        <v>2.0179999999999998E-3</v>
      </c>
      <c r="GX85" s="198">
        <v>1.0000000000000001E-5</v>
      </c>
      <c r="GY85" s="198"/>
      <c r="GZ85" s="198"/>
      <c r="HA85" s="198"/>
      <c r="HB85" s="198"/>
      <c r="HC85" s="198">
        <v>2.0179999999999998E-3</v>
      </c>
      <c r="HD85" s="198">
        <v>1.0000000000000001E-5</v>
      </c>
      <c r="HE85" s="198">
        <v>21.964143</v>
      </c>
      <c r="HF85" s="198">
        <v>3.5490000000000001E-3</v>
      </c>
      <c r="HG85" s="198"/>
      <c r="HH85" s="198"/>
      <c r="HI85" s="198"/>
      <c r="HJ85" s="198"/>
      <c r="HK85" s="198">
        <v>21.964143</v>
      </c>
      <c r="HL85" s="198">
        <v>3.5490000000000001E-3</v>
      </c>
      <c r="HM85" s="198"/>
      <c r="HN85" s="198"/>
      <c r="HO85" s="198"/>
      <c r="HP85" s="198"/>
      <c r="HQ85" s="198">
        <v>2.5099999999999998E-4</v>
      </c>
      <c r="HR85" s="198">
        <v>5.0000000000000004E-6</v>
      </c>
      <c r="HS85" s="198">
        <v>1.46E-4</v>
      </c>
      <c r="HT85" s="198">
        <v>1.9999999999999999E-6</v>
      </c>
      <c r="HU85" s="198"/>
      <c r="HV85" s="198"/>
      <c r="HW85" s="198">
        <v>3.97E-4</v>
      </c>
      <c r="HX85" s="198">
        <v>6.9999999999999999E-6</v>
      </c>
      <c r="HY85" s="198"/>
      <c r="HZ85" s="198"/>
      <c r="IA85" s="198"/>
      <c r="IB85" s="198"/>
      <c r="IC85" s="198"/>
      <c r="ID85" s="198"/>
      <c r="IE85" s="198">
        <v>392.82650799999999</v>
      </c>
      <c r="IF85" s="198">
        <v>1.0271699999999999</v>
      </c>
    </row>
    <row r="86" spans="1:240" ht="17.399999999999999" customHeight="1" x14ac:dyDescent="0.25">
      <c r="A86" s="199" t="s">
        <v>222</v>
      </c>
      <c r="B86" s="200" t="s">
        <v>1466</v>
      </c>
      <c r="C86" s="201">
        <v>2.0599999999999999E-4</v>
      </c>
      <c r="D86" s="201">
        <v>7.9999999999999996E-6</v>
      </c>
      <c r="E86" s="201"/>
      <c r="F86" s="201"/>
      <c r="G86" s="201"/>
      <c r="H86" s="201"/>
      <c r="I86" s="201">
        <v>0.55435900000000005</v>
      </c>
      <c r="J86" s="201">
        <v>2.4348000000000002E-2</v>
      </c>
      <c r="K86" s="201"/>
      <c r="L86" s="201"/>
      <c r="M86" s="201">
        <v>0.55456499999999997</v>
      </c>
      <c r="N86" s="201">
        <v>2.4355999999999999E-2</v>
      </c>
      <c r="O86" s="201"/>
      <c r="P86" s="201"/>
      <c r="Q86" s="201"/>
      <c r="R86" s="201"/>
      <c r="S86" s="201"/>
      <c r="T86" s="201"/>
      <c r="U86" s="201"/>
      <c r="V86" s="201"/>
      <c r="W86" s="201"/>
      <c r="X86" s="201"/>
      <c r="Y86" s="201"/>
      <c r="Z86" s="201"/>
      <c r="AA86" s="201"/>
      <c r="AB86" s="201"/>
      <c r="AC86" s="201"/>
      <c r="AD86" s="201"/>
      <c r="AE86" s="201"/>
      <c r="AF86" s="201"/>
      <c r="AG86" s="201"/>
      <c r="AH86" s="201"/>
      <c r="AI86" s="201">
        <v>1.2201999999999999E-2</v>
      </c>
      <c r="AJ86" s="201">
        <v>4.6E-5</v>
      </c>
      <c r="AK86" s="201">
        <v>1.2201999999999999E-2</v>
      </c>
      <c r="AL86" s="201">
        <v>4.6E-5</v>
      </c>
      <c r="AM86" s="201"/>
      <c r="AN86" s="201"/>
      <c r="AO86" s="201"/>
      <c r="AP86" s="201"/>
      <c r="AQ86" s="201"/>
      <c r="AR86" s="201"/>
      <c r="AS86" s="201"/>
      <c r="AT86" s="201"/>
      <c r="AU86" s="201"/>
      <c r="AV86" s="201"/>
      <c r="AW86" s="201">
        <v>0.44831700000000002</v>
      </c>
      <c r="AX86" s="201">
        <v>2.2399999999999998E-3</v>
      </c>
      <c r="AY86" s="201"/>
      <c r="AZ86" s="201"/>
      <c r="BA86" s="201"/>
      <c r="BB86" s="201"/>
      <c r="BC86" s="201"/>
      <c r="BD86" s="201"/>
      <c r="BE86" s="201">
        <v>0.44831700000000002</v>
      </c>
      <c r="BF86" s="201">
        <v>2.2399999999999998E-3</v>
      </c>
      <c r="BG86" s="201"/>
      <c r="BH86" s="201"/>
      <c r="BI86" s="201"/>
      <c r="BJ86" s="201"/>
      <c r="BK86" s="201">
        <v>1.144512</v>
      </c>
      <c r="BL86" s="201">
        <v>5.3101000000000002E-2</v>
      </c>
      <c r="BM86" s="201">
        <v>1.144512</v>
      </c>
      <c r="BN86" s="201">
        <v>5.3101000000000002E-2</v>
      </c>
      <c r="BO86" s="201">
        <v>4.3014999999999998E-2</v>
      </c>
      <c r="BP86" s="201">
        <v>2.7399999999999999E-4</v>
      </c>
      <c r="BQ86" s="201">
        <v>2.4199999999999998E-3</v>
      </c>
      <c r="BR86" s="201">
        <v>1.0000000000000001E-5</v>
      </c>
      <c r="BS86" s="201">
        <v>4.7717929999999997</v>
      </c>
      <c r="BT86" s="201">
        <v>4.1292000000000002E-2</v>
      </c>
      <c r="BU86" s="201"/>
      <c r="BV86" s="201"/>
      <c r="BW86" s="201">
        <v>6.3898999999999997E-2</v>
      </c>
      <c r="BX86" s="201">
        <v>1.944E-3</v>
      </c>
      <c r="BY86" s="201">
        <v>0.40883900000000001</v>
      </c>
      <c r="BZ86" s="201">
        <v>1.4574999999999999E-2</v>
      </c>
      <c r="CA86" s="201">
        <v>0.43976500000000002</v>
      </c>
      <c r="CB86" s="201">
        <v>1.4019999999999999E-2</v>
      </c>
      <c r="CC86" s="201"/>
      <c r="CD86" s="201"/>
      <c r="CE86" s="201">
        <v>1.6119999999999999E-3</v>
      </c>
      <c r="CF86" s="201">
        <v>4.8000000000000001E-5</v>
      </c>
      <c r="CG86" s="201"/>
      <c r="CH86" s="201"/>
      <c r="CI86" s="201">
        <v>3.9578000000000002E-2</v>
      </c>
      <c r="CJ86" s="201">
        <v>3.6999999999999998E-5</v>
      </c>
      <c r="CK86" s="201">
        <v>5.7709210000000004</v>
      </c>
      <c r="CL86" s="201">
        <v>7.22E-2</v>
      </c>
      <c r="CM86" s="201">
        <v>1.7745010000000001</v>
      </c>
      <c r="CN86" s="201">
        <v>0.10148799999999999</v>
      </c>
      <c r="CO86" s="201">
        <v>1.311509</v>
      </c>
      <c r="CP86" s="201">
        <v>6.5459999999999997E-3</v>
      </c>
      <c r="CQ86" s="201">
        <v>3.0860099999999999</v>
      </c>
      <c r="CR86" s="201">
        <v>0.10803400000000001</v>
      </c>
      <c r="CS86" s="201"/>
      <c r="CT86" s="201"/>
      <c r="CU86" s="201">
        <v>1.4220000000000001E-3</v>
      </c>
      <c r="CV86" s="201">
        <v>1.1E-5</v>
      </c>
      <c r="CW86" s="201"/>
      <c r="CX86" s="201"/>
      <c r="CY86" s="201">
        <v>1.4220000000000001E-3</v>
      </c>
      <c r="CZ86" s="201">
        <v>1.1E-5</v>
      </c>
      <c r="DA86" s="201">
        <v>1.152E-3</v>
      </c>
      <c r="DB86" s="201">
        <v>5.1999999999999995E-4</v>
      </c>
      <c r="DC86" s="201">
        <v>7.0471000000000006E-2</v>
      </c>
      <c r="DD86" s="201">
        <v>1.11E-4</v>
      </c>
      <c r="DE86" s="201"/>
      <c r="DF86" s="201"/>
      <c r="DG86" s="201">
        <v>7.1623000000000006E-2</v>
      </c>
      <c r="DH86" s="201">
        <v>6.3100000000000005E-4</v>
      </c>
      <c r="DI86" s="201"/>
      <c r="DJ86" s="201"/>
      <c r="DK86" s="201">
        <v>4.1038999999999999E-2</v>
      </c>
      <c r="DL86" s="201">
        <v>2.444E-3</v>
      </c>
      <c r="DM86" s="201">
        <v>4.5868409999999997</v>
      </c>
      <c r="DN86" s="201">
        <v>3.8822000000000002E-2</v>
      </c>
      <c r="DO86" s="201">
        <v>4.6278800000000002</v>
      </c>
      <c r="DP86" s="201">
        <v>4.1265999999999997E-2</v>
      </c>
      <c r="DQ86" s="201"/>
      <c r="DR86" s="201"/>
      <c r="DS86" s="201"/>
      <c r="DT86" s="201"/>
      <c r="DU86" s="201">
        <v>1.3323E-2</v>
      </c>
      <c r="DV86" s="201">
        <v>1.3649999999999999E-3</v>
      </c>
      <c r="DW86" s="201"/>
      <c r="DX86" s="201"/>
      <c r="DY86" s="201"/>
      <c r="DZ86" s="201"/>
      <c r="EA86" s="201"/>
      <c r="EB86" s="201"/>
      <c r="EC86" s="201"/>
      <c r="ED86" s="201"/>
      <c r="EE86" s="201"/>
      <c r="EF86" s="201"/>
      <c r="EG86" s="201"/>
      <c r="EH86" s="201"/>
      <c r="EI86" s="201"/>
      <c r="EJ86" s="201"/>
      <c r="EK86" s="201"/>
      <c r="EL86" s="201"/>
      <c r="EM86" s="201"/>
      <c r="EN86" s="201"/>
      <c r="EO86" s="201"/>
      <c r="EP86" s="201"/>
      <c r="EQ86" s="201">
        <v>5.2729999999999999E-3</v>
      </c>
      <c r="ER86" s="201">
        <v>1.1E-5</v>
      </c>
      <c r="ES86" s="201">
        <v>1.8596000000000001E-2</v>
      </c>
      <c r="ET86" s="201">
        <v>1.3760000000000001E-3</v>
      </c>
      <c r="EU86" s="201"/>
      <c r="EV86" s="201"/>
      <c r="EW86" s="201"/>
      <c r="EX86" s="201"/>
      <c r="EY86" s="201"/>
      <c r="EZ86" s="201"/>
      <c r="FA86" s="201">
        <v>0.105548</v>
      </c>
      <c r="FB86" s="201">
        <v>6.6799999999999997E-4</v>
      </c>
      <c r="FC86" s="201">
        <v>0.105548</v>
      </c>
      <c r="FD86" s="201">
        <v>6.6799999999999997E-4</v>
      </c>
      <c r="FE86" s="201"/>
      <c r="FF86" s="201"/>
      <c r="FG86" s="201"/>
      <c r="FH86" s="201"/>
      <c r="FI86" s="201">
        <v>4.0749999999999996E-3</v>
      </c>
      <c r="FJ86" s="201">
        <v>2.7499999999999998E-3</v>
      </c>
      <c r="FK86" s="201">
        <v>4.0749999999999996E-3</v>
      </c>
      <c r="FL86" s="201">
        <v>2.7499999999999998E-3</v>
      </c>
      <c r="FM86" s="201">
        <v>325.85028699999998</v>
      </c>
      <c r="FN86" s="201">
        <v>1.4899999999999999E-4</v>
      </c>
      <c r="FO86" s="201">
        <v>325.85028699999998</v>
      </c>
      <c r="FP86" s="201">
        <v>1.4899999999999999E-4</v>
      </c>
      <c r="FQ86" s="201"/>
      <c r="FR86" s="201"/>
      <c r="FS86" s="201">
        <v>3.0675759999999999</v>
      </c>
      <c r="FT86" s="201">
        <v>1.3894999999999999E-2</v>
      </c>
      <c r="FU86" s="201">
        <v>8.5249999999999996E-3</v>
      </c>
      <c r="FV86" s="201">
        <v>1.47E-4</v>
      </c>
      <c r="FW86" s="201"/>
      <c r="FX86" s="201"/>
      <c r="FY86" s="201">
        <v>1.2565E-2</v>
      </c>
      <c r="FZ86" s="201">
        <v>4.0330000000000001E-3</v>
      </c>
      <c r="GA86" s="201"/>
      <c r="GB86" s="201"/>
      <c r="GC86" s="201"/>
      <c r="GD86" s="201"/>
      <c r="GE86" s="201">
        <v>3.7800000000000003E-4</v>
      </c>
      <c r="GF86" s="201">
        <v>4.5000000000000003E-5</v>
      </c>
      <c r="GG86" s="201"/>
      <c r="GH86" s="201"/>
      <c r="GI86" s="201">
        <v>3.9853E-2</v>
      </c>
      <c r="GJ86" s="201">
        <v>0.01</v>
      </c>
      <c r="GK86" s="201">
        <v>4.2997E-2</v>
      </c>
      <c r="GL86" s="201">
        <v>2.2950000000000002E-3</v>
      </c>
      <c r="GM86" s="201">
        <v>3.171894</v>
      </c>
      <c r="GN86" s="201">
        <v>3.0415000000000001E-2</v>
      </c>
      <c r="GO86" s="201">
        <v>19.226036000000001</v>
      </c>
      <c r="GP86" s="201">
        <v>0.240814</v>
      </c>
      <c r="GQ86" s="201">
        <v>6.2735580000000004</v>
      </c>
      <c r="GR86" s="201">
        <v>4.5511000000000003E-2</v>
      </c>
      <c r="GS86" s="201">
        <v>25.499593999999998</v>
      </c>
      <c r="GT86" s="201">
        <v>0.286325</v>
      </c>
      <c r="GU86" s="201">
        <v>0.21309</v>
      </c>
      <c r="GV86" s="201">
        <v>3.3000000000000002E-2</v>
      </c>
      <c r="GW86" s="201">
        <v>3.3645000000000001E-2</v>
      </c>
      <c r="GX86" s="201">
        <v>9.0700000000000004E-4</v>
      </c>
      <c r="GY86" s="201">
        <v>0.33849899999999999</v>
      </c>
      <c r="GZ86" s="201">
        <v>1.0000000000000001E-5</v>
      </c>
      <c r="HA86" s="201">
        <v>7.9989999999999992E-3</v>
      </c>
      <c r="HB86" s="201">
        <v>3.2499999999999999E-3</v>
      </c>
      <c r="HC86" s="201">
        <v>0.59323300000000001</v>
      </c>
      <c r="HD86" s="201">
        <v>3.7166999999999999E-2</v>
      </c>
      <c r="HE86" s="201">
        <v>2.470882</v>
      </c>
      <c r="HF86" s="201">
        <v>4.1050000000000001E-3</v>
      </c>
      <c r="HG86" s="201">
        <v>0.16056300000000001</v>
      </c>
      <c r="HH86" s="201">
        <v>1.9999999999999999E-6</v>
      </c>
      <c r="HI86" s="201"/>
      <c r="HJ86" s="201"/>
      <c r="HK86" s="201">
        <v>2.6314449999999998</v>
      </c>
      <c r="HL86" s="201">
        <v>4.1070000000000004E-3</v>
      </c>
      <c r="HM86" s="201">
        <v>5.5679980000000002</v>
      </c>
      <c r="HN86" s="201">
        <v>1.093E-3</v>
      </c>
      <c r="HO86" s="201">
        <v>5.5679980000000002</v>
      </c>
      <c r="HP86" s="201">
        <v>1.093E-3</v>
      </c>
      <c r="HQ86" s="201">
        <v>3.8801000000000002E-2</v>
      </c>
      <c r="HR86" s="201">
        <v>4.4840000000000001E-3</v>
      </c>
      <c r="HS86" s="201">
        <v>2.011412</v>
      </c>
      <c r="HT86" s="201">
        <v>1.2543E-2</v>
      </c>
      <c r="HU86" s="201">
        <v>2.602687</v>
      </c>
      <c r="HV86" s="201">
        <v>2.8499999999999999E-4</v>
      </c>
      <c r="HW86" s="201">
        <v>4.6528999999999998</v>
      </c>
      <c r="HX86" s="201">
        <v>1.7312000000000001E-2</v>
      </c>
      <c r="HY86" s="201">
        <v>0.133546</v>
      </c>
      <c r="HZ86" s="201">
        <v>1.2899999999999999E-4</v>
      </c>
      <c r="IA86" s="201">
        <v>0.38438099999999997</v>
      </c>
      <c r="IB86" s="201">
        <v>1.0707E-2</v>
      </c>
      <c r="IC86" s="201">
        <v>0.51792700000000003</v>
      </c>
      <c r="ID86" s="201">
        <v>1.0836E-2</v>
      </c>
      <c r="IE86" s="201">
        <v>384.33094899999998</v>
      </c>
      <c r="IF86" s="201">
        <v>0.69408300000000001</v>
      </c>
    </row>
    <row r="87" spans="1:240" ht="17.399999999999999" customHeight="1" x14ac:dyDescent="0.25">
      <c r="A87" s="196" t="s">
        <v>53</v>
      </c>
      <c r="B87" s="197" t="s">
        <v>1337</v>
      </c>
      <c r="C87" s="198">
        <v>337.32999000000001</v>
      </c>
      <c r="D87" s="198">
        <v>34.929675000000003</v>
      </c>
      <c r="E87" s="198"/>
      <c r="F87" s="198"/>
      <c r="G87" s="198">
        <v>4.4011000000000002E-2</v>
      </c>
      <c r="H87" s="198">
        <v>8.6800000000000002E-3</v>
      </c>
      <c r="I87" s="198"/>
      <c r="J87" s="198"/>
      <c r="K87" s="198"/>
      <c r="L87" s="198"/>
      <c r="M87" s="198">
        <v>337.37400100000002</v>
      </c>
      <c r="N87" s="198">
        <v>34.938355000000001</v>
      </c>
      <c r="O87" s="198"/>
      <c r="P87" s="198"/>
      <c r="Q87" s="198">
        <v>0.22778000000000001</v>
      </c>
      <c r="R87" s="198">
        <v>4.8000000000000001E-2</v>
      </c>
      <c r="S87" s="198"/>
      <c r="T87" s="198"/>
      <c r="U87" s="198">
        <v>8.1966009999999994</v>
      </c>
      <c r="V87" s="198">
        <v>0.61902000000000001</v>
      </c>
      <c r="W87" s="198"/>
      <c r="X87" s="198"/>
      <c r="Y87" s="198">
        <v>0.84328700000000001</v>
      </c>
      <c r="Z87" s="198">
        <v>0.91954499999999995</v>
      </c>
      <c r="AA87" s="198"/>
      <c r="AB87" s="198"/>
      <c r="AC87" s="198"/>
      <c r="AD87" s="198"/>
      <c r="AE87" s="198"/>
      <c r="AF87" s="198"/>
      <c r="AG87" s="198">
        <v>9.2676680000000005</v>
      </c>
      <c r="AH87" s="198">
        <v>1.586565</v>
      </c>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v>28.932234000000001</v>
      </c>
      <c r="BP87" s="198">
        <v>5.7179570000000002</v>
      </c>
      <c r="BQ87" s="198"/>
      <c r="BR87" s="198"/>
      <c r="BS87" s="198">
        <v>4.0807000000000003E-2</v>
      </c>
      <c r="BT87" s="198">
        <v>5.0000000000000004E-6</v>
      </c>
      <c r="BU87" s="198"/>
      <c r="BV87" s="198"/>
      <c r="BW87" s="198"/>
      <c r="BX87" s="198"/>
      <c r="BY87" s="198"/>
      <c r="BZ87" s="198"/>
      <c r="CA87" s="198"/>
      <c r="CB87" s="198"/>
      <c r="CC87" s="198">
        <v>0.438365</v>
      </c>
      <c r="CD87" s="198">
        <v>5.1619999999999999E-2</v>
      </c>
      <c r="CE87" s="198"/>
      <c r="CF87" s="198"/>
      <c r="CG87" s="198"/>
      <c r="CH87" s="198"/>
      <c r="CI87" s="198"/>
      <c r="CJ87" s="198"/>
      <c r="CK87" s="198">
        <v>29.411405999999999</v>
      </c>
      <c r="CL87" s="198">
        <v>5.7695819999999998</v>
      </c>
      <c r="CM87" s="198">
        <v>4.0000000000000003E-5</v>
      </c>
      <c r="CN87" s="198">
        <v>3.9999999999999998E-6</v>
      </c>
      <c r="CO87" s="198"/>
      <c r="CP87" s="198"/>
      <c r="CQ87" s="198">
        <v>4.0000000000000003E-5</v>
      </c>
      <c r="CR87" s="198">
        <v>3.9999999999999998E-6</v>
      </c>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v>7.5000000000000002E-4</v>
      </c>
      <c r="EB87" s="198">
        <v>5.0000000000000001E-4</v>
      </c>
      <c r="EC87" s="198"/>
      <c r="ED87" s="198"/>
      <c r="EE87" s="198"/>
      <c r="EF87" s="198"/>
      <c r="EG87" s="198"/>
      <c r="EH87" s="198"/>
      <c r="EI87" s="198"/>
      <c r="EJ87" s="198"/>
      <c r="EK87" s="198"/>
      <c r="EL87" s="198"/>
      <c r="EM87" s="198"/>
      <c r="EN87" s="198"/>
      <c r="EO87" s="198">
        <v>5.9020000000000001E-3</v>
      </c>
      <c r="EP87" s="198">
        <v>4.6999999999999997E-5</v>
      </c>
      <c r="EQ87" s="198"/>
      <c r="ER87" s="198"/>
      <c r="ES87" s="198">
        <v>6.6519999999999999E-3</v>
      </c>
      <c r="ET87" s="198">
        <v>5.4699999999999996E-4</v>
      </c>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v>5.1500000000000005E-4</v>
      </c>
      <c r="FT87" s="198"/>
      <c r="FU87" s="198"/>
      <c r="FV87" s="198"/>
      <c r="FW87" s="198"/>
      <c r="FX87" s="198"/>
      <c r="FY87" s="198"/>
      <c r="FZ87" s="198"/>
      <c r="GA87" s="198"/>
      <c r="GB87" s="198"/>
      <c r="GC87" s="198"/>
      <c r="GD87" s="198"/>
      <c r="GE87" s="198"/>
      <c r="GF87" s="198"/>
      <c r="GG87" s="198"/>
      <c r="GH87" s="198"/>
      <c r="GI87" s="198"/>
      <c r="GJ87" s="198"/>
      <c r="GK87" s="198"/>
      <c r="GL87" s="198"/>
      <c r="GM87" s="198">
        <v>5.1500000000000005E-4</v>
      </c>
      <c r="GN87" s="198"/>
      <c r="GO87" s="198">
        <v>6.9927000000000003E-2</v>
      </c>
      <c r="GP87" s="198">
        <v>1.257E-2</v>
      </c>
      <c r="GQ87" s="198">
        <v>5.6003999999999998E-2</v>
      </c>
      <c r="GR87" s="198">
        <v>7.0000000000000001E-3</v>
      </c>
      <c r="GS87" s="198">
        <v>0.12593099999999999</v>
      </c>
      <c r="GT87" s="198">
        <v>1.9570000000000001E-2</v>
      </c>
      <c r="GU87" s="198">
        <v>0.42149999999999999</v>
      </c>
      <c r="GV87" s="198">
        <v>0.16325999999999999</v>
      </c>
      <c r="GW87" s="198"/>
      <c r="GX87" s="198"/>
      <c r="GY87" s="198"/>
      <c r="GZ87" s="198"/>
      <c r="HA87" s="198"/>
      <c r="HB87" s="198"/>
      <c r="HC87" s="198">
        <v>0.42149999999999999</v>
      </c>
      <c r="HD87" s="198">
        <v>0.16325999999999999</v>
      </c>
      <c r="HE87" s="198">
        <v>1.5304E-2</v>
      </c>
      <c r="HF87" s="198">
        <v>5.0000000000000004E-6</v>
      </c>
      <c r="HG87" s="198"/>
      <c r="HH87" s="198"/>
      <c r="HI87" s="198"/>
      <c r="HJ87" s="198"/>
      <c r="HK87" s="198">
        <v>1.5304E-2</v>
      </c>
      <c r="HL87" s="198">
        <v>5.0000000000000004E-6</v>
      </c>
      <c r="HM87" s="198"/>
      <c r="HN87" s="198"/>
      <c r="HO87" s="198"/>
      <c r="HP87" s="198"/>
      <c r="HQ87" s="198"/>
      <c r="HR87" s="198"/>
      <c r="HS87" s="198"/>
      <c r="HT87" s="198"/>
      <c r="HU87" s="198"/>
      <c r="HV87" s="198"/>
      <c r="HW87" s="198"/>
      <c r="HX87" s="198"/>
      <c r="HY87" s="198"/>
      <c r="HZ87" s="198"/>
      <c r="IA87" s="198">
        <v>1.2769999999999999E-3</v>
      </c>
      <c r="IB87" s="198">
        <v>3.0699999999999998E-4</v>
      </c>
      <c r="IC87" s="198">
        <v>1.2769999999999999E-3</v>
      </c>
      <c r="ID87" s="198">
        <v>3.0699999999999998E-4</v>
      </c>
      <c r="IE87" s="198">
        <v>376.62429400000002</v>
      </c>
      <c r="IF87" s="198">
        <v>42.478194999999999</v>
      </c>
    </row>
    <row r="88" spans="1:240" ht="17.399999999999999" customHeight="1" x14ac:dyDescent="0.25">
      <c r="A88" s="199" t="s">
        <v>100</v>
      </c>
      <c r="B88" s="200" t="s">
        <v>1399</v>
      </c>
      <c r="C88" s="201"/>
      <c r="D88" s="201"/>
      <c r="E88" s="201"/>
      <c r="F88" s="201"/>
      <c r="G88" s="201">
        <v>3.79E-4</v>
      </c>
      <c r="H88" s="201">
        <v>5.0000000000000004E-6</v>
      </c>
      <c r="I88" s="201"/>
      <c r="J88" s="201"/>
      <c r="K88" s="201"/>
      <c r="L88" s="201"/>
      <c r="M88" s="201">
        <v>3.79E-4</v>
      </c>
      <c r="N88" s="201">
        <v>5.0000000000000004E-6</v>
      </c>
      <c r="O88" s="201"/>
      <c r="P88" s="201"/>
      <c r="Q88" s="201">
        <v>0.37038100000000002</v>
      </c>
      <c r="R88" s="201">
        <v>0.104</v>
      </c>
      <c r="S88" s="201"/>
      <c r="T88" s="201"/>
      <c r="U88" s="201">
        <v>7.5900000000000002E-4</v>
      </c>
      <c r="V88" s="201">
        <v>1.9999999999999999E-6</v>
      </c>
      <c r="W88" s="201"/>
      <c r="X88" s="201"/>
      <c r="Y88" s="201"/>
      <c r="Z88" s="201"/>
      <c r="AA88" s="201"/>
      <c r="AB88" s="201"/>
      <c r="AC88" s="201"/>
      <c r="AD88" s="201"/>
      <c r="AE88" s="201"/>
      <c r="AF88" s="201"/>
      <c r="AG88" s="201">
        <v>0.37114000000000003</v>
      </c>
      <c r="AH88" s="201">
        <v>0.104002</v>
      </c>
      <c r="AI88" s="201"/>
      <c r="AJ88" s="201"/>
      <c r="AK88" s="201"/>
      <c r="AL88" s="201"/>
      <c r="AM88" s="201"/>
      <c r="AN88" s="201"/>
      <c r="AO88" s="201"/>
      <c r="AP88" s="201"/>
      <c r="AQ88" s="201">
        <v>0.16148399999999999</v>
      </c>
      <c r="AR88" s="201">
        <v>8.9999999999999998E-4</v>
      </c>
      <c r="AS88" s="201">
        <v>1.8128949999999999</v>
      </c>
      <c r="AT88" s="201">
        <v>0.108038</v>
      </c>
      <c r="AU88" s="201"/>
      <c r="AV88" s="201"/>
      <c r="AW88" s="201"/>
      <c r="AX88" s="201"/>
      <c r="AY88" s="201"/>
      <c r="AZ88" s="201"/>
      <c r="BA88" s="201"/>
      <c r="BB88" s="201"/>
      <c r="BC88" s="201"/>
      <c r="BD88" s="201"/>
      <c r="BE88" s="201">
        <v>1.9743790000000001</v>
      </c>
      <c r="BF88" s="201">
        <v>0.10893799999999999</v>
      </c>
      <c r="BG88" s="201"/>
      <c r="BH88" s="201"/>
      <c r="BI88" s="201"/>
      <c r="BJ88" s="201"/>
      <c r="BK88" s="201"/>
      <c r="BL88" s="201"/>
      <c r="BM88" s="201"/>
      <c r="BN88" s="201"/>
      <c r="BO88" s="201">
        <v>1.5559999999999999E-2</v>
      </c>
      <c r="BP88" s="201">
        <v>2E-3</v>
      </c>
      <c r="BQ88" s="201">
        <v>8.5570000000000004E-3</v>
      </c>
      <c r="BR88" s="201">
        <v>5.5999999999999999E-5</v>
      </c>
      <c r="BS88" s="201">
        <v>5.6194709999999999</v>
      </c>
      <c r="BT88" s="201">
        <v>3.5899999999999999E-3</v>
      </c>
      <c r="BU88" s="201"/>
      <c r="BV88" s="201"/>
      <c r="BW88" s="201">
        <v>5.312856</v>
      </c>
      <c r="BX88" s="201">
        <v>0.15512599999999999</v>
      </c>
      <c r="BY88" s="201">
        <v>35.531658</v>
      </c>
      <c r="BZ88" s="201">
        <v>0.12302299999999999</v>
      </c>
      <c r="CA88" s="201">
        <v>0.51494899999999999</v>
      </c>
      <c r="CB88" s="201">
        <v>2.3282000000000001E-2</v>
      </c>
      <c r="CC88" s="201"/>
      <c r="CD88" s="201"/>
      <c r="CE88" s="201"/>
      <c r="CF88" s="201"/>
      <c r="CG88" s="201"/>
      <c r="CH88" s="201"/>
      <c r="CI88" s="201">
        <v>5.6090000000000003E-3</v>
      </c>
      <c r="CJ88" s="201">
        <v>9.9999999999999995E-7</v>
      </c>
      <c r="CK88" s="201">
        <v>47.008659999999999</v>
      </c>
      <c r="CL88" s="201">
        <v>0.30707800000000002</v>
      </c>
      <c r="CM88" s="201">
        <v>17.597159999999999</v>
      </c>
      <c r="CN88" s="201">
        <v>1.241233</v>
      </c>
      <c r="CO88" s="201">
        <v>12.162710000000001</v>
      </c>
      <c r="CP88" s="201">
        <v>0.52026799999999995</v>
      </c>
      <c r="CQ88" s="201">
        <v>29.759869999999999</v>
      </c>
      <c r="CR88" s="201">
        <v>1.761501</v>
      </c>
      <c r="CS88" s="201"/>
      <c r="CT88" s="201"/>
      <c r="CU88" s="201">
        <v>1.8908000000000001E-2</v>
      </c>
      <c r="CV88" s="201">
        <v>5.5000000000000002E-5</v>
      </c>
      <c r="CW88" s="201"/>
      <c r="CX88" s="201"/>
      <c r="CY88" s="201">
        <v>1.8908000000000001E-2</v>
      </c>
      <c r="CZ88" s="201">
        <v>5.5000000000000002E-5</v>
      </c>
      <c r="DA88" s="201">
        <v>0.39270100000000002</v>
      </c>
      <c r="DB88" s="201">
        <v>9.7887000000000002E-2</v>
      </c>
      <c r="DC88" s="201"/>
      <c r="DD88" s="201"/>
      <c r="DE88" s="201"/>
      <c r="DF88" s="201"/>
      <c r="DG88" s="201">
        <v>0.39270100000000002</v>
      </c>
      <c r="DH88" s="201">
        <v>9.7887000000000002E-2</v>
      </c>
      <c r="DI88" s="201"/>
      <c r="DJ88" s="201"/>
      <c r="DK88" s="201">
        <v>14.441663</v>
      </c>
      <c r="DL88" s="201">
        <v>1.0891439999999999</v>
      </c>
      <c r="DM88" s="201">
        <v>3.0010000000000002E-3</v>
      </c>
      <c r="DN88" s="201">
        <v>3.6000000000000001E-5</v>
      </c>
      <c r="DO88" s="201">
        <v>14.444664</v>
      </c>
      <c r="DP88" s="201">
        <v>1.08918</v>
      </c>
      <c r="DQ88" s="201"/>
      <c r="DR88" s="201"/>
      <c r="DS88" s="201"/>
      <c r="DT88" s="201"/>
      <c r="DU88" s="201"/>
      <c r="DV88" s="201"/>
      <c r="DW88" s="201"/>
      <c r="DX88" s="201"/>
      <c r="DY88" s="201"/>
      <c r="DZ88" s="201"/>
      <c r="EA88" s="201">
        <v>4.1399999999999998E-4</v>
      </c>
      <c r="EB88" s="201">
        <v>5.0000000000000004E-6</v>
      </c>
      <c r="EC88" s="201">
        <v>4.5866939999999996</v>
      </c>
      <c r="ED88" s="201">
        <v>8.6413000000000004E-2</v>
      </c>
      <c r="EE88" s="201">
        <v>3.0560000000000001E-3</v>
      </c>
      <c r="EF88" s="201">
        <v>3.6000000000000001E-5</v>
      </c>
      <c r="EG88" s="201"/>
      <c r="EH88" s="201"/>
      <c r="EI88" s="201"/>
      <c r="EJ88" s="201"/>
      <c r="EK88" s="201"/>
      <c r="EL88" s="201"/>
      <c r="EM88" s="201">
        <v>3.6544E-2</v>
      </c>
      <c r="EN88" s="201">
        <v>3.4099999999999999E-4</v>
      </c>
      <c r="EO88" s="201">
        <v>0.123765</v>
      </c>
      <c r="EP88" s="201">
        <v>2.1499999999999999E-4</v>
      </c>
      <c r="EQ88" s="201">
        <v>2.0590000000000001E-3</v>
      </c>
      <c r="ER88" s="201">
        <v>1.9000000000000001E-5</v>
      </c>
      <c r="ES88" s="201">
        <v>4.7525320000000004</v>
      </c>
      <c r="ET88" s="201">
        <v>8.7028999999999995E-2</v>
      </c>
      <c r="EU88" s="201">
        <v>9.4700000000000003E-4</v>
      </c>
      <c r="EV88" s="201">
        <v>1.9999999999999999E-6</v>
      </c>
      <c r="EW88" s="201"/>
      <c r="EX88" s="201"/>
      <c r="EY88" s="201"/>
      <c r="EZ88" s="201"/>
      <c r="FA88" s="201">
        <v>2.1770000000000001E-3</v>
      </c>
      <c r="FB88" s="201">
        <v>4.6E-5</v>
      </c>
      <c r="FC88" s="201">
        <v>3.124E-3</v>
      </c>
      <c r="FD88" s="201">
        <v>4.8000000000000001E-5</v>
      </c>
      <c r="FE88" s="201">
        <v>1.731768</v>
      </c>
      <c r="FF88" s="201">
        <v>1.1239000000000001E-2</v>
      </c>
      <c r="FG88" s="201">
        <v>0.45078299999999999</v>
      </c>
      <c r="FH88" s="201">
        <v>1.3600000000000001E-3</v>
      </c>
      <c r="FI88" s="201">
        <v>1.5089269999999999</v>
      </c>
      <c r="FJ88" s="201">
        <v>0.27391500000000002</v>
      </c>
      <c r="FK88" s="201">
        <v>3.691478</v>
      </c>
      <c r="FL88" s="201">
        <v>0.28651399999999999</v>
      </c>
      <c r="FM88" s="201">
        <v>3.6400000000000001E-4</v>
      </c>
      <c r="FN88" s="201"/>
      <c r="FO88" s="201">
        <v>3.6400000000000001E-4</v>
      </c>
      <c r="FP88" s="201"/>
      <c r="FQ88" s="201">
        <v>0.79585799999999995</v>
      </c>
      <c r="FR88" s="201">
        <v>0.22361400000000001</v>
      </c>
      <c r="FS88" s="201">
        <v>162.53039699999999</v>
      </c>
      <c r="FT88" s="201">
        <v>14.496888</v>
      </c>
      <c r="FU88" s="201">
        <v>2.7449000000000001E-2</v>
      </c>
      <c r="FV88" s="201">
        <v>2.4599999999999999E-3</v>
      </c>
      <c r="FW88" s="201"/>
      <c r="FX88" s="201"/>
      <c r="FY88" s="201">
        <v>0.30213400000000001</v>
      </c>
      <c r="FZ88" s="201">
        <v>2.7200000000000002E-3</v>
      </c>
      <c r="GA88" s="201"/>
      <c r="GB88" s="201"/>
      <c r="GC88" s="201"/>
      <c r="GD88" s="201"/>
      <c r="GE88" s="201"/>
      <c r="GF88" s="201"/>
      <c r="GG88" s="201">
        <v>2.32E-4</v>
      </c>
      <c r="GH88" s="201">
        <v>5.0000000000000004E-6</v>
      </c>
      <c r="GI88" s="201">
        <v>2.0741010000000002</v>
      </c>
      <c r="GJ88" s="201">
        <v>5.2940000000000001E-3</v>
      </c>
      <c r="GK88" s="201">
        <v>17.831942999999999</v>
      </c>
      <c r="GL88" s="201">
        <v>3.6540000000000001E-3</v>
      </c>
      <c r="GM88" s="201">
        <v>183.56211400000001</v>
      </c>
      <c r="GN88" s="201">
        <v>14.734635000000001</v>
      </c>
      <c r="GO88" s="201">
        <v>75.975202999999993</v>
      </c>
      <c r="GP88" s="201">
        <v>0.225744</v>
      </c>
      <c r="GQ88" s="201">
        <v>1.6649020000000001</v>
      </c>
      <c r="GR88" s="201">
        <v>2.859E-3</v>
      </c>
      <c r="GS88" s="201">
        <v>77.640105000000005</v>
      </c>
      <c r="GT88" s="201">
        <v>0.228603</v>
      </c>
      <c r="GU88" s="201">
        <v>1.4090000000000001E-3</v>
      </c>
      <c r="GV88" s="201">
        <v>7.9999999999999996E-6</v>
      </c>
      <c r="GW88" s="201">
        <v>3.0189759999999999</v>
      </c>
      <c r="GX88" s="201">
        <v>0.120259</v>
      </c>
      <c r="GY88" s="201"/>
      <c r="GZ88" s="201"/>
      <c r="HA88" s="201"/>
      <c r="HB88" s="201"/>
      <c r="HC88" s="201">
        <v>3.0203850000000001</v>
      </c>
      <c r="HD88" s="201">
        <v>0.120267</v>
      </c>
      <c r="HE88" s="201">
        <v>2.1431619999999998</v>
      </c>
      <c r="HF88" s="201">
        <v>8.4869999999999998E-3</v>
      </c>
      <c r="HG88" s="201"/>
      <c r="HH88" s="201"/>
      <c r="HI88" s="201"/>
      <c r="HJ88" s="201"/>
      <c r="HK88" s="201">
        <v>2.1431619999999998</v>
      </c>
      <c r="HL88" s="201">
        <v>8.4869999999999998E-3</v>
      </c>
      <c r="HM88" s="201"/>
      <c r="HN88" s="201"/>
      <c r="HO88" s="201"/>
      <c r="HP88" s="201"/>
      <c r="HQ88" s="201">
        <v>1.0904E-2</v>
      </c>
      <c r="HR88" s="201">
        <v>2.2009999999999998E-3</v>
      </c>
      <c r="HS88" s="201">
        <v>8.3999999999999995E-5</v>
      </c>
      <c r="HT88" s="201">
        <v>1.9999999999999999E-6</v>
      </c>
      <c r="HU88" s="201">
        <v>0.12749199999999999</v>
      </c>
      <c r="HV88" s="201">
        <v>7.0299999999999996E-4</v>
      </c>
      <c r="HW88" s="201">
        <v>0.13847999999999999</v>
      </c>
      <c r="HX88" s="201">
        <v>2.9060000000000002E-3</v>
      </c>
      <c r="HY88" s="201">
        <v>1.5589949999999999</v>
      </c>
      <c r="HZ88" s="201">
        <v>2.9840000000000001E-3</v>
      </c>
      <c r="IA88" s="201">
        <v>3.3779999999999999E-3</v>
      </c>
      <c r="IB88" s="201">
        <v>2.4369999999999999E-3</v>
      </c>
      <c r="IC88" s="201">
        <v>1.562373</v>
      </c>
      <c r="ID88" s="201">
        <v>5.4209999999999996E-3</v>
      </c>
      <c r="IE88" s="201">
        <v>370.48481800000002</v>
      </c>
      <c r="IF88" s="201">
        <v>18.942556</v>
      </c>
    </row>
    <row r="89" spans="1:240" ht="17.399999999999999" customHeight="1" x14ac:dyDescent="0.25">
      <c r="A89" s="196" t="s">
        <v>239</v>
      </c>
      <c r="B89" s="197" t="s">
        <v>1412</v>
      </c>
      <c r="C89" s="198"/>
      <c r="D89" s="198"/>
      <c r="E89" s="198"/>
      <c r="F89" s="198"/>
      <c r="G89" s="198"/>
      <c r="H89" s="198"/>
      <c r="I89" s="198">
        <v>6.8800000000000003E-4</v>
      </c>
      <c r="J89" s="198">
        <v>1.7E-5</v>
      </c>
      <c r="K89" s="198"/>
      <c r="L89" s="198"/>
      <c r="M89" s="198">
        <v>6.8800000000000003E-4</v>
      </c>
      <c r="N89" s="198">
        <v>1.7E-5</v>
      </c>
      <c r="O89" s="198">
        <v>5.9100000000000005E-4</v>
      </c>
      <c r="P89" s="198">
        <v>1.0000000000000001E-5</v>
      </c>
      <c r="Q89" s="198">
        <v>1.5200000000000001E-4</v>
      </c>
      <c r="R89" s="198">
        <v>1.0000000000000001E-5</v>
      </c>
      <c r="S89" s="198">
        <v>0.33448299999999997</v>
      </c>
      <c r="T89" s="198">
        <v>1.2959E-2</v>
      </c>
      <c r="U89" s="198"/>
      <c r="V89" s="198"/>
      <c r="W89" s="198"/>
      <c r="X89" s="198"/>
      <c r="Y89" s="198"/>
      <c r="Z89" s="198"/>
      <c r="AA89" s="198"/>
      <c r="AB89" s="198"/>
      <c r="AC89" s="198"/>
      <c r="AD89" s="198"/>
      <c r="AE89" s="198"/>
      <c r="AF89" s="198"/>
      <c r="AG89" s="198">
        <v>0.33522600000000002</v>
      </c>
      <c r="AH89" s="198">
        <v>1.2978999999999999E-2</v>
      </c>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v>1.4250000000000001E-2</v>
      </c>
      <c r="CN89" s="198">
        <v>1.5E-5</v>
      </c>
      <c r="CO89" s="198"/>
      <c r="CP89" s="198"/>
      <c r="CQ89" s="198">
        <v>1.4250000000000001E-2</v>
      </c>
      <c r="CR89" s="198">
        <v>1.5E-5</v>
      </c>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v>1.281E-3</v>
      </c>
      <c r="EX89" s="198">
        <v>1E-3</v>
      </c>
      <c r="EY89" s="198"/>
      <c r="EZ89" s="198"/>
      <c r="FA89" s="198">
        <v>1.1479999999999999E-3</v>
      </c>
      <c r="FB89" s="198">
        <v>9.9999999999999995E-7</v>
      </c>
      <c r="FC89" s="198">
        <v>2.4290000000000002E-3</v>
      </c>
      <c r="FD89" s="198">
        <v>1.0009999999999999E-3</v>
      </c>
      <c r="FE89" s="198"/>
      <c r="FF89" s="198"/>
      <c r="FG89" s="198"/>
      <c r="FH89" s="198"/>
      <c r="FI89" s="198"/>
      <c r="FJ89" s="198"/>
      <c r="FK89" s="198"/>
      <c r="FL89" s="198"/>
      <c r="FM89" s="198"/>
      <c r="FN89" s="198"/>
      <c r="FO89" s="198"/>
      <c r="FP89" s="198"/>
      <c r="FQ89" s="198"/>
      <c r="FR89" s="198"/>
      <c r="FS89" s="198"/>
      <c r="FT89" s="198"/>
      <c r="FU89" s="198">
        <v>365.64817599999998</v>
      </c>
      <c r="FV89" s="198">
        <v>10.31846</v>
      </c>
      <c r="FW89" s="198"/>
      <c r="FX89" s="198"/>
      <c r="FY89" s="198"/>
      <c r="FZ89" s="198"/>
      <c r="GA89" s="198"/>
      <c r="GB89" s="198"/>
      <c r="GC89" s="198"/>
      <c r="GD89" s="198"/>
      <c r="GE89" s="198"/>
      <c r="GF89" s="198"/>
      <c r="GG89" s="198"/>
      <c r="GH89" s="198"/>
      <c r="GI89" s="198"/>
      <c r="GJ89" s="198"/>
      <c r="GK89" s="198"/>
      <c r="GL89" s="198"/>
      <c r="GM89" s="198">
        <v>365.64817599999998</v>
      </c>
      <c r="GN89" s="198">
        <v>10.31846</v>
      </c>
      <c r="GO89" s="198">
        <v>4.1570000000000001E-3</v>
      </c>
      <c r="GP89" s="198">
        <v>1E-3</v>
      </c>
      <c r="GQ89" s="198">
        <v>2.0830000000000002E-3</v>
      </c>
      <c r="GR89" s="198">
        <v>1.01E-4</v>
      </c>
      <c r="GS89" s="198">
        <v>6.2399999999999999E-3</v>
      </c>
      <c r="GT89" s="198">
        <v>1.101E-3</v>
      </c>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v>1.3190000000000001E-3</v>
      </c>
      <c r="IB89" s="198">
        <v>3.9100000000000002E-4</v>
      </c>
      <c r="IC89" s="198">
        <v>1.3190000000000001E-3</v>
      </c>
      <c r="ID89" s="198">
        <v>3.9100000000000002E-4</v>
      </c>
      <c r="IE89" s="198">
        <v>366.00832800000001</v>
      </c>
      <c r="IF89" s="198">
        <v>10.333964</v>
      </c>
    </row>
    <row r="90" spans="1:240" ht="17.399999999999999" customHeight="1" x14ac:dyDescent="0.25">
      <c r="A90" s="199" t="s">
        <v>83</v>
      </c>
      <c r="B90" s="200" t="s">
        <v>1404</v>
      </c>
      <c r="C90" s="201">
        <v>1.0349999999999999E-3</v>
      </c>
      <c r="D90" s="201">
        <v>5.0000000000000002E-5</v>
      </c>
      <c r="E90" s="201"/>
      <c r="F90" s="201"/>
      <c r="G90" s="201"/>
      <c r="H90" s="201"/>
      <c r="I90" s="201"/>
      <c r="J90" s="201"/>
      <c r="K90" s="201"/>
      <c r="L90" s="201"/>
      <c r="M90" s="201">
        <v>1.0349999999999999E-3</v>
      </c>
      <c r="N90" s="201">
        <v>5.0000000000000002E-5</v>
      </c>
      <c r="O90" s="201">
        <v>2.781323</v>
      </c>
      <c r="P90" s="201">
        <v>0.36639899999999997</v>
      </c>
      <c r="Q90" s="201">
        <v>4.8999999999999998E-4</v>
      </c>
      <c r="R90" s="201">
        <v>3.1999999999999999E-5</v>
      </c>
      <c r="S90" s="201">
        <v>119.582893</v>
      </c>
      <c r="T90" s="201">
        <v>40.774329999999999</v>
      </c>
      <c r="U90" s="201">
        <v>23.076639</v>
      </c>
      <c r="V90" s="201">
        <v>0.69367299999999998</v>
      </c>
      <c r="W90" s="201"/>
      <c r="X90" s="201"/>
      <c r="Y90" s="201"/>
      <c r="Z90" s="201"/>
      <c r="AA90" s="201">
        <v>1.597307</v>
      </c>
      <c r="AB90" s="201">
        <v>1.8799999999999999E-4</v>
      </c>
      <c r="AC90" s="201"/>
      <c r="AD90" s="201"/>
      <c r="AE90" s="201"/>
      <c r="AF90" s="201"/>
      <c r="AG90" s="201">
        <v>147.03865200000001</v>
      </c>
      <c r="AH90" s="201">
        <v>41.834622000000003</v>
      </c>
      <c r="AI90" s="201"/>
      <c r="AJ90" s="201"/>
      <c r="AK90" s="201"/>
      <c r="AL90" s="201"/>
      <c r="AM90" s="201"/>
      <c r="AN90" s="201"/>
      <c r="AO90" s="201">
        <v>1.2997999999999999E-2</v>
      </c>
      <c r="AP90" s="201">
        <v>1.6000000000000001E-3</v>
      </c>
      <c r="AQ90" s="201">
        <v>6.3503000000000004E-2</v>
      </c>
      <c r="AR90" s="201">
        <v>1.219E-3</v>
      </c>
      <c r="AS90" s="201"/>
      <c r="AT90" s="201"/>
      <c r="AU90" s="201">
        <v>1.893669</v>
      </c>
      <c r="AV90" s="201">
        <v>0.37004900000000002</v>
      </c>
      <c r="AW90" s="201">
        <v>0.70635199999999998</v>
      </c>
      <c r="AX90" s="201">
        <v>0.127606</v>
      </c>
      <c r="AY90" s="201"/>
      <c r="AZ90" s="201"/>
      <c r="BA90" s="201"/>
      <c r="BB90" s="201"/>
      <c r="BC90" s="201">
        <v>3.705E-3</v>
      </c>
      <c r="BD90" s="201">
        <v>1.2E-5</v>
      </c>
      <c r="BE90" s="201">
        <v>2.6802269999999999</v>
      </c>
      <c r="BF90" s="201">
        <v>0.50048599999999999</v>
      </c>
      <c r="BG90" s="201"/>
      <c r="BH90" s="201"/>
      <c r="BI90" s="201"/>
      <c r="BJ90" s="201"/>
      <c r="BK90" s="201"/>
      <c r="BL90" s="201"/>
      <c r="BM90" s="201"/>
      <c r="BN90" s="201"/>
      <c r="BO90" s="201"/>
      <c r="BP90" s="201"/>
      <c r="BQ90" s="201"/>
      <c r="BR90" s="201"/>
      <c r="BS90" s="201">
        <v>5.6076199999999998</v>
      </c>
      <c r="BT90" s="201">
        <v>1.7389000000000002E-2</v>
      </c>
      <c r="BU90" s="201"/>
      <c r="BV90" s="201"/>
      <c r="BW90" s="201">
        <v>5.3328E-2</v>
      </c>
      <c r="BX90" s="201">
        <v>1.35E-4</v>
      </c>
      <c r="BY90" s="201">
        <v>3.8200000000000002E-4</v>
      </c>
      <c r="BZ90" s="201">
        <v>2.0999999999999999E-5</v>
      </c>
      <c r="CA90" s="201"/>
      <c r="CB90" s="201"/>
      <c r="CC90" s="201">
        <v>2.9772E-2</v>
      </c>
      <c r="CD90" s="201">
        <v>2.1999999999999999E-5</v>
      </c>
      <c r="CE90" s="201"/>
      <c r="CF90" s="201"/>
      <c r="CG90" s="201"/>
      <c r="CH90" s="201"/>
      <c r="CI90" s="201">
        <v>5.1852099999999997</v>
      </c>
      <c r="CJ90" s="201">
        <v>5.0740000000000004E-3</v>
      </c>
      <c r="CK90" s="201">
        <v>10.876312</v>
      </c>
      <c r="CL90" s="201">
        <v>2.2641000000000001E-2</v>
      </c>
      <c r="CM90" s="201">
        <v>4.3417279999999998</v>
      </c>
      <c r="CN90" s="201">
        <v>2.4573999999999999E-2</v>
      </c>
      <c r="CO90" s="201">
        <v>2.8146999999999998E-2</v>
      </c>
      <c r="CP90" s="201">
        <v>9.7400000000000004E-4</v>
      </c>
      <c r="CQ90" s="201">
        <v>4.3698750000000004</v>
      </c>
      <c r="CR90" s="201">
        <v>2.5548000000000001E-2</v>
      </c>
      <c r="CS90" s="201"/>
      <c r="CT90" s="201"/>
      <c r="CU90" s="201"/>
      <c r="CV90" s="201"/>
      <c r="CW90" s="201"/>
      <c r="CX90" s="201"/>
      <c r="CY90" s="201"/>
      <c r="CZ90" s="201"/>
      <c r="DA90" s="201"/>
      <c r="DB90" s="201"/>
      <c r="DC90" s="201"/>
      <c r="DD90" s="201"/>
      <c r="DE90" s="201"/>
      <c r="DF90" s="201"/>
      <c r="DG90" s="201"/>
      <c r="DH90" s="201"/>
      <c r="DI90" s="201"/>
      <c r="DJ90" s="201"/>
      <c r="DK90" s="201">
        <v>5.4920000000000004E-3</v>
      </c>
      <c r="DL90" s="201">
        <v>2.0000000000000001E-4</v>
      </c>
      <c r="DM90" s="201">
        <v>1.624E-3</v>
      </c>
      <c r="DN90" s="201">
        <v>1.2999999999999999E-5</v>
      </c>
      <c r="DO90" s="201">
        <v>7.1159999999999999E-3</v>
      </c>
      <c r="DP90" s="201">
        <v>2.13E-4</v>
      </c>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v>0.12062100000000001</v>
      </c>
      <c r="EP90" s="201">
        <v>2.0100000000000001E-4</v>
      </c>
      <c r="EQ90" s="201">
        <v>1.8244E-2</v>
      </c>
      <c r="ER90" s="201">
        <v>6.6200000000000005E-4</v>
      </c>
      <c r="ES90" s="201">
        <v>0.13886499999999999</v>
      </c>
      <c r="ET90" s="201">
        <v>8.6300000000000005E-4</v>
      </c>
      <c r="EU90" s="201">
        <v>1.8879999999999999E-3</v>
      </c>
      <c r="EV90" s="201">
        <v>9.9999999999999995E-7</v>
      </c>
      <c r="EW90" s="201"/>
      <c r="EX90" s="201"/>
      <c r="EY90" s="201"/>
      <c r="EZ90" s="201"/>
      <c r="FA90" s="201"/>
      <c r="FB90" s="201"/>
      <c r="FC90" s="201">
        <v>1.8879999999999999E-3</v>
      </c>
      <c r="FD90" s="201">
        <v>9.9999999999999995E-7</v>
      </c>
      <c r="FE90" s="201">
        <v>6.3000000000000003E-4</v>
      </c>
      <c r="FF90" s="201">
        <v>5.0000000000000004E-6</v>
      </c>
      <c r="FG90" s="201"/>
      <c r="FH90" s="201"/>
      <c r="FI90" s="201">
        <v>1.9841249999999999</v>
      </c>
      <c r="FJ90" s="201">
        <v>1.0989999999999999E-3</v>
      </c>
      <c r="FK90" s="201">
        <v>1.984755</v>
      </c>
      <c r="FL90" s="201">
        <v>1.1039999999999999E-3</v>
      </c>
      <c r="FM90" s="201">
        <v>0.47076899999999999</v>
      </c>
      <c r="FN90" s="201">
        <v>2.2000000000000001E-4</v>
      </c>
      <c r="FO90" s="201">
        <v>0.47076899999999999</v>
      </c>
      <c r="FP90" s="201">
        <v>2.2000000000000001E-4</v>
      </c>
      <c r="FQ90" s="201"/>
      <c r="FR90" s="201"/>
      <c r="FS90" s="201">
        <v>0.283663</v>
      </c>
      <c r="FT90" s="201">
        <v>4.15E-4</v>
      </c>
      <c r="FU90" s="201">
        <v>4.4493999999999999E-2</v>
      </c>
      <c r="FV90" s="201">
        <v>7.8200000000000003E-4</v>
      </c>
      <c r="FW90" s="201">
        <v>0.13986699999999999</v>
      </c>
      <c r="FX90" s="201">
        <v>4.8000000000000001E-5</v>
      </c>
      <c r="FY90" s="201">
        <v>0.117912</v>
      </c>
      <c r="FZ90" s="201">
        <v>2.1000000000000001E-2</v>
      </c>
      <c r="GA90" s="201"/>
      <c r="GB90" s="201"/>
      <c r="GC90" s="201"/>
      <c r="GD90" s="201"/>
      <c r="GE90" s="201"/>
      <c r="GF90" s="201"/>
      <c r="GG90" s="201"/>
      <c r="GH90" s="201"/>
      <c r="GI90" s="201">
        <v>2.7341000000000001E-2</v>
      </c>
      <c r="GJ90" s="201">
        <v>3.8000000000000002E-5</v>
      </c>
      <c r="GK90" s="201">
        <v>6.2060999999999998E-2</v>
      </c>
      <c r="GL90" s="201">
        <v>8.0800000000000002E-4</v>
      </c>
      <c r="GM90" s="201">
        <v>0.67533799999999999</v>
      </c>
      <c r="GN90" s="201">
        <v>2.3091E-2</v>
      </c>
      <c r="GO90" s="201">
        <v>0.268067</v>
      </c>
      <c r="GP90" s="201">
        <v>1.3010000000000001E-3</v>
      </c>
      <c r="GQ90" s="201">
        <v>8.1741790000000005</v>
      </c>
      <c r="GR90" s="201">
        <v>1.9591000000000001E-2</v>
      </c>
      <c r="GS90" s="201">
        <v>8.4422460000000008</v>
      </c>
      <c r="GT90" s="201">
        <v>2.0892000000000001E-2</v>
      </c>
      <c r="GU90" s="201"/>
      <c r="GV90" s="201"/>
      <c r="GW90" s="201">
        <v>0.154525</v>
      </c>
      <c r="GX90" s="201">
        <v>3.588E-3</v>
      </c>
      <c r="GY90" s="201"/>
      <c r="GZ90" s="201"/>
      <c r="HA90" s="201"/>
      <c r="HB90" s="201"/>
      <c r="HC90" s="201">
        <v>0.154525</v>
      </c>
      <c r="HD90" s="201">
        <v>3.588E-3</v>
      </c>
      <c r="HE90" s="201">
        <v>182.75857300000001</v>
      </c>
      <c r="HF90" s="201">
        <v>0.356381</v>
      </c>
      <c r="HG90" s="201"/>
      <c r="HH90" s="201"/>
      <c r="HI90" s="201"/>
      <c r="HJ90" s="201"/>
      <c r="HK90" s="201">
        <v>182.75857300000001</v>
      </c>
      <c r="HL90" s="201">
        <v>0.356381</v>
      </c>
      <c r="HM90" s="201"/>
      <c r="HN90" s="201"/>
      <c r="HO90" s="201"/>
      <c r="HP90" s="201"/>
      <c r="HQ90" s="201">
        <v>0.106403</v>
      </c>
      <c r="HR90" s="201">
        <v>2.1210000000000001E-3</v>
      </c>
      <c r="HS90" s="201"/>
      <c r="HT90" s="201"/>
      <c r="HU90" s="201">
        <v>0.41528799999999999</v>
      </c>
      <c r="HV90" s="201">
        <v>1.621E-3</v>
      </c>
      <c r="HW90" s="201">
        <v>0.52169100000000002</v>
      </c>
      <c r="HX90" s="201">
        <v>3.7420000000000001E-3</v>
      </c>
      <c r="HY90" s="201"/>
      <c r="HZ90" s="201"/>
      <c r="IA90" s="201"/>
      <c r="IB90" s="201"/>
      <c r="IC90" s="201"/>
      <c r="ID90" s="201"/>
      <c r="IE90" s="201">
        <v>360.12186700000001</v>
      </c>
      <c r="IF90" s="201">
        <v>42.793441999999999</v>
      </c>
    </row>
    <row r="91" spans="1:240" ht="17.399999999999999" customHeight="1" x14ac:dyDescent="0.25">
      <c r="A91" s="196" t="s">
        <v>65</v>
      </c>
      <c r="B91" s="197" t="s">
        <v>1333</v>
      </c>
      <c r="C91" s="198">
        <v>2.3379999999999998E-3</v>
      </c>
      <c r="D91" s="198">
        <v>5.1E-5</v>
      </c>
      <c r="E91" s="198"/>
      <c r="F91" s="198"/>
      <c r="G91" s="198">
        <v>1.3765620000000001</v>
      </c>
      <c r="H91" s="198">
        <v>2.775E-2</v>
      </c>
      <c r="I91" s="198">
        <v>3.3955609999999998</v>
      </c>
      <c r="J91" s="198">
        <v>0.33956999999999998</v>
      </c>
      <c r="K91" s="198"/>
      <c r="L91" s="198"/>
      <c r="M91" s="198">
        <v>4.7744609999999996</v>
      </c>
      <c r="N91" s="198">
        <v>0.367371</v>
      </c>
      <c r="O91" s="198"/>
      <c r="P91" s="198"/>
      <c r="Q91" s="198">
        <v>9.8484000000000002E-2</v>
      </c>
      <c r="R91" s="198">
        <v>5.8979999999999996E-3</v>
      </c>
      <c r="S91" s="198">
        <v>3.397138</v>
      </c>
      <c r="T91" s="198">
        <v>0.19287899999999999</v>
      </c>
      <c r="U91" s="198">
        <v>0.152916</v>
      </c>
      <c r="V91" s="198">
        <v>5.0507999999999997E-2</v>
      </c>
      <c r="W91" s="198"/>
      <c r="X91" s="198"/>
      <c r="Y91" s="198"/>
      <c r="Z91" s="198"/>
      <c r="AA91" s="198">
        <v>0.34368900000000002</v>
      </c>
      <c r="AB91" s="198">
        <v>7.2120000000000004E-2</v>
      </c>
      <c r="AC91" s="198"/>
      <c r="AD91" s="198"/>
      <c r="AE91" s="198"/>
      <c r="AF91" s="198"/>
      <c r="AG91" s="198">
        <v>3.9922270000000002</v>
      </c>
      <c r="AH91" s="198">
        <v>0.321405</v>
      </c>
      <c r="AI91" s="198">
        <v>51.397277000000003</v>
      </c>
      <c r="AJ91" s="198">
        <v>2.6760969999999999</v>
      </c>
      <c r="AK91" s="198">
        <v>51.397277000000003</v>
      </c>
      <c r="AL91" s="198">
        <v>2.6760969999999999</v>
      </c>
      <c r="AM91" s="198">
        <v>1.2340000000000001E-3</v>
      </c>
      <c r="AN91" s="198">
        <v>2.0000000000000002E-5</v>
      </c>
      <c r="AO91" s="198">
        <v>3.117334</v>
      </c>
      <c r="AP91" s="198">
        <v>0.40245500000000001</v>
      </c>
      <c r="AQ91" s="198">
        <v>2.9244309999999998</v>
      </c>
      <c r="AR91" s="198">
        <v>0.219194</v>
      </c>
      <c r="AS91" s="198">
        <v>1.5229980000000001</v>
      </c>
      <c r="AT91" s="198">
        <v>0.180868</v>
      </c>
      <c r="AU91" s="198">
        <v>6.565626</v>
      </c>
      <c r="AV91" s="198">
        <v>1.944394</v>
      </c>
      <c r="AW91" s="198">
        <v>1.3545E-2</v>
      </c>
      <c r="AX91" s="198">
        <v>8.5400000000000005E-4</v>
      </c>
      <c r="AY91" s="198">
        <v>0.162325</v>
      </c>
      <c r="AZ91" s="198">
        <v>4.15E-3</v>
      </c>
      <c r="BA91" s="198">
        <v>2.6984910000000002</v>
      </c>
      <c r="BB91" s="198">
        <v>0.86607000000000001</v>
      </c>
      <c r="BC91" s="198">
        <v>6.3891000000000003E-2</v>
      </c>
      <c r="BD91" s="198">
        <v>8.3000000000000001E-4</v>
      </c>
      <c r="BE91" s="198">
        <v>17.069875</v>
      </c>
      <c r="BF91" s="198">
        <v>3.6188349999999998</v>
      </c>
      <c r="BG91" s="198">
        <v>0.18063799999999999</v>
      </c>
      <c r="BH91" s="198">
        <v>0.21320900000000001</v>
      </c>
      <c r="BI91" s="198"/>
      <c r="BJ91" s="198"/>
      <c r="BK91" s="198"/>
      <c r="BL91" s="198"/>
      <c r="BM91" s="198">
        <v>0.18063799999999999</v>
      </c>
      <c r="BN91" s="198">
        <v>0.21320900000000001</v>
      </c>
      <c r="BO91" s="198">
        <v>22.286818</v>
      </c>
      <c r="BP91" s="198">
        <v>8.1578400000000002</v>
      </c>
      <c r="BQ91" s="198"/>
      <c r="BR91" s="198"/>
      <c r="BS91" s="198">
        <v>5.2061149999999996</v>
      </c>
      <c r="BT91" s="198">
        <v>0.20821799999999999</v>
      </c>
      <c r="BU91" s="198"/>
      <c r="BV91" s="198"/>
      <c r="BW91" s="198">
        <v>9.9659999999999992E-3</v>
      </c>
      <c r="BX91" s="198">
        <v>9.0200000000000002E-4</v>
      </c>
      <c r="BY91" s="198">
        <v>1.205282</v>
      </c>
      <c r="BZ91" s="198">
        <v>0.131215</v>
      </c>
      <c r="CA91" s="198">
        <v>0.129658</v>
      </c>
      <c r="CB91" s="198">
        <v>1.0318000000000001E-2</v>
      </c>
      <c r="CC91" s="198"/>
      <c r="CD91" s="198"/>
      <c r="CE91" s="198"/>
      <c r="CF91" s="198"/>
      <c r="CG91" s="198"/>
      <c r="CH91" s="198"/>
      <c r="CI91" s="198">
        <v>9.6000000000000002E-5</v>
      </c>
      <c r="CJ91" s="198">
        <v>3.0000000000000001E-6</v>
      </c>
      <c r="CK91" s="198">
        <v>28.837935000000002</v>
      </c>
      <c r="CL91" s="198">
        <v>8.5084959999999992</v>
      </c>
      <c r="CM91" s="198">
        <v>0.95075600000000005</v>
      </c>
      <c r="CN91" s="198">
        <v>1.7159000000000001E-2</v>
      </c>
      <c r="CO91" s="198">
        <v>0.110886</v>
      </c>
      <c r="CP91" s="198">
        <v>4.0470000000000002E-3</v>
      </c>
      <c r="CQ91" s="198">
        <v>1.061642</v>
      </c>
      <c r="CR91" s="198">
        <v>2.1205999999999999E-2</v>
      </c>
      <c r="CS91" s="198"/>
      <c r="CT91" s="198"/>
      <c r="CU91" s="198">
        <v>6.3730849999999997</v>
      </c>
      <c r="CV91" s="198">
        <v>2.6581E-2</v>
      </c>
      <c r="CW91" s="198"/>
      <c r="CX91" s="198"/>
      <c r="CY91" s="198">
        <v>6.3730849999999997</v>
      </c>
      <c r="CZ91" s="198">
        <v>2.6581E-2</v>
      </c>
      <c r="DA91" s="198">
        <v>0.11029</v>
      </c>
      <c r="DB91" s="198">
        <v>4.1813999999999997E-2</v>
      </c>
      <c r="DC91" s="198">
        <v>0.66979299999999997</v>
      </c>
      <c r="DD91" s="198">
        <v>9.2759999999999995E-3</v>
      </c>
      <c r="DE91" s="198">
        <v>6.7705000000000001E-2</v>
      </c>
      <c r="DF91" s="198">
        <v>1.6000000000000001E-4</v>
      </c>
      <c r="DG91" s="198">
        <v>0.84778799999999999</v>
      </c>
      <c r="DH91" s="198">
        <v>5.1249999999999997E-2</v>
      </c>
      <c r="DI91" s="198"/>
      <c r="DJ91" s="198"/>
      <c r="DK91" s="198">
        <v>8.7650609999999993</v>
      </c>
      <c r="DL91" s="198">
        <v>1.4787570000000001</v>
      </c>
      <c r="DM91" s="198">
        <v>9.8899000000000001E-2</v>
      </c>
      <c r="DN91" s="198">
        <v>1.8135999999999999E-2</v>
      </c>
      <c r="DO91" s="198">
        <v>8.8639600000000005</v>
      </c>
      <c r="DP91" s="198">
        <v>1.496893</v>
      </c>
      <c r="DQ91" s="198"/>
      <c r="DR91" s="198"/>
      <c r="DS91" s="198">
        <v>1.691E-3</v>
      </c>
      <c r="DT91" s="198">
        <v>3.9999999999999998E-6</v>
      </c>
      <c r="DU91" s="198">
        <v>1.1228E-2</v>
      </c>
      <c r="DV91" s="198">
        <v>6.9999999999999999E-6</v>
      </c>
      <c r="DW91" s="198"/>
      <c r="DX91" s="198"/>
      <c r="DY91" s="198"/>
      <c r="DZ91" s="198"/>
      <c r="EA91" s="198">
        <v>1.0200000000000001E-3</v>
      </c>
      <c r="EB91" s="198">
        <v>1.7E-5</v>
      </c>
      <c r="EC91" s="198">
        <v>7.2040000000000003E-3</v>
      </c>
      <c r="ED91" s="198">
        <v>2.5000000000000001E-4</v>
      </c>
      <c r="EE91" s="198"/>
      <c r="EF91" s="198"/>
      <c r="EG91" s="198">
        <v>1.7097000000000001E-2</v>
      </c>
      <c r="EH91" s="198">
        <v>8.92E-4</v>
      </c>
      <c r="EI91" s="198"/>
      <c r="EJ91" s="198"/>
      <c r="EK91" s="198"/>
      <c r="EL91" s="198"/>
      <c r="EM91" s="198">
        <v>12.469723</v>
      </c>
      <c r="EN91" s="198">
        <v>4.3099999999999999E-2</v>
      </c>
      <c r="EO91" s="198">
        <v>19.526685000000001</v>
      </c>
      <c r="EP91" s="198">
        <v>5.5996999999999998E-2</v>
      </c>
      <c r="EQ91" s="198">
        <v>0.13714299999999999</v>
      </c>
      <c r="ER91" s="198">
        <v>1.8010000000000001E-3</v>
      </c>
      <c r="ES91" s="198">
        <v>32.171790999999999</v>
      </c>
      <c r="ET91" s="198">
        <v>0.10206800000000001</v>
      </c>
      <c r="EU91" s="198">
        <v>1.44414</v>
      </c>
      <c r="EV91" s="198">
        <v>1.0766E-2</v>
      </c>
      <c r="EW91" s="198">
        <v>3.9266000000000002E-2</v>
      </c>
      <c r="EX91" s="198">
        <v>7.1699999999999997E-4</v>
      </c>
      <c r="EY91" s="198"/>
      <c r="EZ91" s="198"/>
      <c r="FA91" s="198">
        <v>7.8399999999999997E-4</v>
      </c>
      <c r="FB91" s="198">
        <v>2.3E-5</v>
      </c>
      <c r="FC91" s="198">
        <v>1.4841899999999999</v>
      </c>
      <c r="FD91" s="198">
        <v>1.1506000000000001E-2</v>
      </c>
      <c r="FE91" s="198">
        <v>1.1341289999999999</v>
      </c>
      <c r="FF91" s="198">
        <v>0.57413800000000004</v>
      </c>
      <c r="FG91" s="198">
        <v>0.22792000000000001</v>
      </c>
      <c r="FH91" s="198">
        <v>1.6618999999999998E-2</v>
      </c>
      <c r="FI91" s="198">
        <v>2.2408760000000001</v>
      </c>
      <c r="FJ91" s="198">
        <v>0.56447700000000001</v>
      </c>
      <c r="FK91" s="198">
        <v>3.6029249999999999</v>
      </c>
      <c r="FL91" s="198">
        <v>1.1552340000000001</v>
      </c>
      <c r="FM91" s="198">
        <v>1.8721000000000002E-2</v>
      </c>
      <c r="FN91" s="198">
        <v>9.9999999999999995E-7</v>
      </c>
      <c r="FO91" s="198">
        <v>1.8721000000000002E-2</v>
      </c>
      <c r="FP91" s="198">
        <v>9.9999999999999995E-7</v>
      </c>
      <c r="FQ91" s="198">
        <v>1.1620699999999999</v>
      </c>
      <c r="FR91" s="198">
        <v>0.83601199999999998</v>
      </c>
      <c r="FS91" s="198">
        <v>0.98966100000000001</v>
      </c>
      <c r="FT91" s="198">
        <v>7.9975000000000004E-2</v>
      </c>
      <c r="FU91" s="198">
        <v>4.5118999999999999E-2</v>
      </c>
      <c r="FV91" s="198">
        <v>2.5900000000000001E-4</v>
      </c>
      <c r="FW91" s="198">
        <v>0.101299</v>
      </c>
      <c r="FX91" s="198">
        <v>2.4629999999999999E-3</v>
      </c>
      <c r="FY91" s="198">
        <v>3.14628</v>
      </c>
      <c r="FZ91" s="198">
        <v>0.277806</v>
      </c>
      <c r="GA91" s="198"/>
      <c r="GB91" s="198"/>
      <c r="GC91" s="198">
        <v>6.6499999999999997E-3</v>
      </c>
      <c r="GD91" s="198">
        <v>4.7800000000000002E-4</v>
      </c>
      <c r="GE91" s="198"/>
      <c r="GF91" s="198"/>
      <c r="GG91" s="198">
        <v>1.4E-3</v>
      </c>
      <c r="GH91" s="198">
        <v>9.9999999999999995E-7</v>
      </c>
      <c r="GI91" s="198">
        <v>6.0565000000000001E-2</v>
      </c>
      <c r="GJ91" s="198">
        <v>4.08E-4</v>
      </c>
      <c r="GK91" s="198">
        <v>7.3341000000000003E-2</v>
      </c>
      <c r="GL91" s="198">
        <v>3.0539999999999999E-3</v>
      </c>
      <c r="GM91" s="198">
        <v>5.5863849999999999</v>
      </c>
      <c r="GN91" s="198">
        <v>1.200456</v>
      </c>
      <c r="GO91" s="198">
        <v>82.007360000000006</v>
      </c>
      <c r="GP91" s="198">
        <v>0.23131699999999999</v>
      </c>
      <c r="GQ91" s="198">
        <v>29.616707000000002</v>
      </c>
      <c r="GR91" s="198">
        <v>0.28896300000000003</v>
      </c>
      <c r="GS91" s="198">
        <v>111.624067</v>
      </c>
      <c r="GT91" s="198">
        <v>0.52027999999999996</v>
      </c>
      <c r="GU91" s="198">
        <v>1.684E-3</v>
      </c>
      <c r="GV91" s="198">
        <v>3.0000000000000001E-6</v>
      </c>
      <c r="GW91" s="198">
        <v>9.9814E-2</v>
      </c>
      <c r="GX91" s="198">
        <v>7.8009999999999998E-3</v>
      </c>
      <c r="GY91" s="198"/>
      <c r="GZ91" s="198"/>
      <c r="HA91" s="198">
        <v>0.64157299999999995</v>
      </c>
      <c r="HB91" s="198">
        <v>9.4999999999999998E-3</v>
      </c>
      <c r="HC91" s="198">
        <v>0.74307100000000004</v>
      </c>
      <c r="HD91" s="198">
        <v>1.7304E-2</v>
      </c>
      <c r="HE91" s="198">
        <v>2.8433639999999998</v>
      </c>
      <c r="HF91" s="198">
        <v>8.0785999999999997E-2</v>
      </c>
      <c r="HG91" s="198">
        <v>3.2009999999999999E-3</v>
      </c>
      <c r="HH91" s="198">
        <v>1.75E-4</v>
      </c>
      <c r="HI91" s="198"/>
      <c r="HJ91" s="198"/>
      <c r="HK91" s="198">
        <v>2.846565</v>
      </c>
      <c r="HL91" s="198">
        <v>8.0961000000000005E-2</v>
      </c>
      <c r="HM91" s="198"/>
      <c r="HN91" s="198"/>
      <c r="HO91" s="198"/>
      <c r="HP91" s="198"/>
      <c r="HQ91" s="198">
        <v>1.6665810000000001</v>
      </c>
      <c r="HR91" s="198">
        <v>2.9499000000000001E-2</v>
      </c>
      <c r="HS91" s="198">
        <v>1.306222</v>
      </c>
      <c r="HT91" s="198">
        <v>7.2700000000000004E-3</v>
      </c>
      <c r="HU91" s="198">
        <v>1.921E-3</v>
      </c>
      <c r="HV91" s="198">
        <v>1.0399999999999999E-4</v>
      </c>
      <c r="HW91" s="198">
        <v>2.9747240000000001</v>
      </c>
      <c r="HX91" s="198">
        <v>3.6873000000000003E-2</v>
      </c>
      <c r="HY91" s="198">
        <v>1.6327000000000001E-2</v>
      </c>
      <c r="HZ91" s="198">
        <v>3.0000000000000001E-6</v>
      </c>
      <c r="IA91" s="198">
        <v>8.1554000000000001E-2</v>
      </c>
      <c r="IB91" s="198">
        <v>2.0840000000000001E-2</v>
      </c>
      <c r="IC91" s="198">
        <v>9.7880999999999996E-2</v>
      </c>
      <c r="ID91" s="198">
        <v>2.0843E-2</v>
      </c>
      <c r="IE91" s="198">
        <v>284.54920800000002</v>
      </c>
      <c r="IF91" s="198">
        <v>20.446869</v>
      </c>
    </row>
    <row r="92" spans="1:240" ht="17.399999999999999" customHeight="1" x14ac:dyDescent="0.25">
      <c r="A92" s="199" t="s">
        <v>88</v>
      </c>
      <c r="B92" s="200" t="s">
        <v>1372</v>
      </c>
      <c r="C92" s="201"/>
      <c r="D92" s="201"/>
      <c r="E92" s="201"/>
      <c r="F92" s="201"/>
      <c r="G92" s="201"/>
      <c r="H92" s="201"/>
      <c r="I92" s="201">
        <v>2.5820000000000001E-3</v>
      </c>
      <c r="J92" s="201">
        <v>1.27E-4</v>
      </c>
      <c r="K92" s="201"/>
      <c r="L92" s="201"/>
      <c r="M92" s="201">
        <v>2.5820000000000001E-3</v>
      </c>
      <c r="N92" s="201">
        <v>1.27E-4</v>
      </c>
      <c r="O92" s="201"/>
      <c r="P92" s="201"/>
      <c r="Q92" s="201">
        <v>2.4870000000000001E-3</v>
      </c>
      <c r="R92" s="201">
        <v>5.8E-5</v>
      </c>
      <c r="S92" s="201">
        <v>2.509252</v>
      </c>
      <c r="T92" s="201">
        <v>0.75205599999999995</v>
      </c>
      <c r="U92" s="201">
        <v>1.5543E-2</v>
      </c>
      <c r="V92" s="201">
        <v>3.3E-4</v>
      </c>
      <c r="W92" s="201"/>
      <c r="X92" s="201"/>
      <c r="Y92" s="201"/>
      <c r="Z92" s="201"/>
      <c r="AA92" s="201">
        <v>5.4653E-2</v>
      </c>
      <c r="AB92" s="201">
        <v>3.8200000000000002E-4</v>
      </c>
      <c r="AC92" s="201"/>
      <c r="AD92" s="201"/>
      <c r="AE92" s="201"/>
      <c r="AF92" s="201"/>
      <c r="AG92" s="201">
        <v>2.5819350000000001</v>
      </c>
      <c r="AH92" s="201">
        <v>0.752826</v>
      </c>
      <c r="AI92" s="201">
        <v>1.2990470000000001</v>
      </c>
      <c r="AJ92" s="201">
        <v>1.1036000000000001E-2</v>
      </c>
      <c r="AK92" s="201">
        <v>1.2990470000000001</v>
      </c>
      <c r="AL92" s="201">
        <v>1.1036000000000001E-2</v>
      </c>
      <c r="AM92" s="201">
        <v>1.5200000000000001E-4</v>
      </c>
      <c r="AN92" s="201">
        <v>5.7000000000000003E-5</v>
      </c>
      <c r="AO92" s="201"/>
      <c r="AP92" s="201"/>
      <c r="AQ92" s="201">
        <v>2.5031720000000002</v>
      </c>
      <c r="AR92" s="201">
        <v>3.0321000000000001E-2</v>
      </c>
      <c r="AS92" s="201">
        <v>35.209223000000001</v>
      </c>
      <c r="AT92" s="201">
        <v>2.722601</v>
      </c>
      <c r="AU92" s="201">
        <v>0.87166900000000003</v>
      </c>
      <c r="AV92" s="201">
        <v>0.19536700000000001</v>
      </c>
      <c r="AW92" s="201">
        <v>1.4436150000000001</v>
      </c>
      <c r="AX92" s="201">
        <v>8.5564000000000001E-2</v>
      </c>
      <c r="AY92" s="201"/>
      <c r="AZ92" s="201"/>
      <c r="BA92" s="201">
        <v>1.857769</v>
      </c>
      <c r="BB92" s="201">
        <v>0.06</v>
      </c>
      <c r="BC92" s="201"/>
      <c r="BD92" s="201"/>
      <c r="BE92" s="201">
        <v>41.885599999999997</v>
      </c>
      <c r="BF92" s="201">
        <v>3.0939100000000002</v>
      </c>
      <c r="BG92" s="201">
        <v>0.228435</v>
      </c>
      <c r="BH92" s="201">
        <v>0.105543</v>
      </c>
      <c r="BI92" s="201"/>
      <c r="BJ92" s="201"/>
      <c r="BK92" s="201">
        <v>1.109E-3</v>
      </c>
      <c r="BL92" s="201">
        <v>0.15697800000000001</v>
      </c>
      <c r="BM92" s="201">
        <v>0.229544</v>
      </c>
      <c r="BN92" s="201">
        <v>0.262521</v>
      </c>
      <c r="BO92" s="201">
        <v>7.6824000000000003E-2</v>
      </c>
      <c r="BP92" s="201">
        <v>6.6E-3</v>
      </c>
      <c r="BQ92" s="201">
        <v>39.817597999999997</v>
      </c>
      <c r="BR92" s="201">
        <v>1.365</v>
      </c>
      <c r="BS92" s="201">
        <v>2.202585</v>
      </c>
      <c r="BT92" s="201">
        <v>6.2810000000000001E-3</v>
      </c>
      <c r="BU92" s="201"/>
      <c r="BV92" s="201"/>
      <c r="BW92" s="201">
        <v>2.0294E-2</v>
      </c>
      <c r="BX92" s="201">
        <v>1.1E-4</v>
      </c>
      <c r="BY92" s="201">
        <v>2.092911</v>
      </c>
      <c r="BZ92" s="201">
        <v>7.5786000000000006E-2</v>
      </c>
      <c r="CA92" s="201">
        <v>0.124915</v>
      </c>
      <c r="CB92" s="201">
        <v>7.7250000000000001E-3</v>
      </c>
      <c r="CC92" s="201"/>
      <c r="CD92" s="201"/>
      <c r="CE92" s="201"/>
      <c r="CF92" s="201"/>
      <c r="CG92" s="201"/>
      <c r="CH92" s="201"/>
      <c r="CI92" s="201">
        <v>0.13769200000000001</v>
      </c>
      <c r="CJ92" s="201">
        <v>7.1050000000000002E-3</v>
      </c>
      <c r="CK92" s="201">
        <v>44.472819000000001</v>
      </c>
      <c r="CL92" s="201">
        <v>1.468607</v>
      </c>
      <c r="CM92" s="201">
        <v>0.22378799999999999</v>
      </c>
      <c r="CN92" s="201">
        <v>2.0820000000000001E-3</v>
      </c>
      <c r="CO92" s="201">
        <v>0.370417</v>
      </c>
      <c r="CP92" s="201">
        <v>1.0348E-2</v>
      </c>
      <c r="CQ92" s="201">
        <v>0.59420499999999998</v>
      </c>
      <c r="CR92" s="201">
        <v>1.243E-2</v>
      </c>
      <c r="CS92" s="201"/>
      <c r="CT92" s="201"/>
      <c r="CU92" s="201">
        <v>4.6829999999999997E-3</v>
      </c>
      <c r="CV92" s="201">
        <v>1.2999999999999999E-5</v>
      </c>
      <c r="CW92" s="201"/>
      <c r="CX92" s="201"/>
      <c r="CY92" s="201">
        <v>4.6829999999999997E-3</v>
      </c>
      <c r="CZ92" s="201">
        <v>1.2999999999999999E-5</v>
      </c>
      <c r="DA92" s="201">
        <v>3.3581910000000001</v>
      </c>
      <c r="DB92" s="201">
        <v>1.4636229999999999</v>
      </c>
      <c r="DC92" s="201"/>
      <c r="DD92" s="201"/>
      <c r="DE92" s="201"/>
      <c r="DF92" s="201"/>
      <c r="DG92" s="201">
        <v>3.3581910000000001</v>
      </c>
      <c r="DH92" s="201">
        <v>1.4636229999999999</v>
      </c>
      <c r="DI92" s="201"/>
      <c r="DJ92" s="201"/>
      <c r="DK92" s="201">
        <v>5.0000000000000004E-6</v>
      </c>
      <c r="DL92" s="201">
        <v>9.9999999999999995E-7</v>
      </c>
      <c r="DM92" s="201">
        <v>1.0166E-2</v>
      </c>
      <c r="DN92" s="201">
        <v>8.3999999999999995E-5</v>
      </c>
      <c r="DO92" s="201">
        <v>1.0170999999999999E-2</v>
      </c>
      <c r="DP92" s="201">
        <v>8.5000000000000006E-5</v>
      </c>
      <c r="DQ92" s="201"/>
      <c r="DR92" s="201"/>
      <c r="DS92" s="201"/>
      <c r="DT92" s="201"/>
      <c r="DU92" s="201"/>
      <c r="DV92" s="201"/>
      <c r="DW92" s="201"/>
      <c r="DX92" s="201"/>
      <c r="DY92" s="201"/>
      <c r="DZ92" s="201"/>
      <c r="EA92" s="201"/>
      <c r="EB92" s="201"/>
      <c r="EC92" s="201">
        <v>1.2849999999999999E-3</v>
      </c>
      <c r="ED92" s="201">
        <v>9.9999999999999995E-7</v>
      </c>
      <c r="EE92" s="201"/>
      <c r="EF92" s="201"/>
      <c r="EG92" s="201"/>
      <c r="EH92" s="201"/>
      <c r="EI92" s="201">
        <v>2.359E-3</v>
      </c>
      <c r="EJ92" s="201">
        <v>9.9999999999999995E-7</v>
      </c>
      <c r="EK92" s="201"/>
      <c r="EL92" s="201"/>
      <c r="EM92" s="201">
        <v>0.15720200000000001</v>
      </c>
      <c r="EN92" s="201">
        <v>9.9200000000000004E-4</v>
      </c>
      <c r="EO92" s="201">
        <v>8.2550999999999999E-2</v>
      </c>
      <c r="EP92" s="201">
        <v>5.5999999999999999E-5</v>
      </c>
      <c r="EQ92" s="201">
        <v>6.4099999999999997E-4</v>
      </c>
      <c r="ER92" s="201">
        <v>2.1999999999999999E-5</v>
      </c>
      <c r="ES92" s="201">
        <v>0.244038</v>
      </c>
      <c r="ET92" s="201">
        <v>1.072E-3</v>
      </c>
      <c r="EU92" s="201">
        <v>0.208761</v>
      </c>
      <c r="EV92" s="201">
        <v>4.6799999999999999E-4</v>
      </c>
      <c r="EW92" s="201">
        <v>3.5928000000000002E-2</v>
      </c>
      <c r="EX92" s="201">
        <v>2.05E-4</v>
      </c>
      <c r="EY92" s="201">
        <v>3.7989000000000002E-2</v>
      </c>
      <c r="EZ92" s="201">
        <v>7.4200000000000004E-4</v>
      </c>
      <c r="FA92" s="201"/>
      <c r="FB92" s="201"/>
      <c r="FC92" s="201">
        <v>0.28267799999999998</v>
      </c>
      <c r="FD92" s="201">
        <v>1.415E-3</v>
      </c>
      <c r="FE92" s="201">
        <v>1.1000000000000001E-3</v>
      </c>
      <c r="FF92" s="201">
        <v>2.2699999999999999E-4</v>
      </c>
      <c r="FG92" s="201"/>
      <c r="FH92" s="201"/>
      <c r="FI92" s="201">
        <v>4.0370999999999997E-2</v>
      </c>
      <c r="FJ92" s="201">
        <v>2.464E-3</v>
      </c>
      <c r="FK92" s="201">
        <v>4.1471000000000001E-2</v>
      </c>
      <c r="FL92" s="201">
        <v>2.6909999999999998E-3</v>
      </c>
      <c r="FM92" s="201"/>
      <c r="FN92" s="201"/>
      <c r="FO92" s="201"/>
      <c r="FP92" s="201"/>
      <c r="FQ92" s="201">
        <v>5.8985000000000003E-2</v>
      </c>
      <c r="FR92" s="201">
        <v>1.8835000000000001E-2</v>
      </c>
      <c r="FS92" s="201">
        <v>3.7405189999999999</v>
      </c>
      <c r="FT92" s="201">
        <v>0.239842</v>
      </c>
      <c r="FU92" s="201"/>
      <c r="FV92" s="201"/>
      <c r="FW92" s="201"/>
      <c r="FX92" s="201"/>
      <c r="FY92" s="201">
        <v>2.532629</v>
      </c>
      <c r="FZ92" s="201">
        <v>2.8684999999999999E-2</v>
      </c>
      <c r="GA92" s="201"/>
      <c r="GB92" s="201"/>
      <c r="GC92" s="201"/>
      <c r="GD92" s="201"/>
      <c r="GE92" s="201">
        <v>1.2977000000000001E-2</v>
      </c>
      <c r="GF92" s="201">
        <v>7.2000000000000005E-4</v>
      </c>
      <c r="GG92" s="201"/>
      <c r="GH92" s="201"/>
      <c r="GI92" s="201">
        <v>0.27059499999999997</v>
      </c>
      <c r="GJ92" s="201">
        <v>4.4429999999999999E-3</v>
      </c>
      <c r="GK92" s="201">
        <v>0.25664799999999999</v>
      </c>
      <c r="GL92" s="201">
        <v>3.2060000000000001E-3</v>
      </c>
      <c r="GM92" s="201">
        <v>6.8723530000000004</v>
      </c>
      <c r="GN92" s="201">
        <v>0.29573100000000002</v>
      </c>
      <c r="GO92" s="201">
        <v>15.071889000000001</v>
      </c>
      <c r="GP92" s="201">
        <v>6.2959000000000001E-2</v>
      </c>
      <c r="GQ92" s="201">
        <v>73.836884999999995</v>
      </c>
      <c r="GR92" s="201">
        <v>0.97967599999999999</v>
      </c>
      <c r="GS92" s="201">
        <v>88.908773999999994</v>
      </c>
      <c r="GT92" s="201">
        <v>1.042635</v>
      </c>
      <c r="GU92" s="201">
        <v>0.10026400000000001</v>
      </c>
      <c r="GV92" s="201">
        <v>2.9300000000000002E-4</v>
      </c>
      <c r="GW92" s="201">
        <v>0.50430900000000001</v>
      </c>
      <c r="GX92" s="201">
        <v>1.0031999999999999E-2</v>
      </c>
      <c r="GY92" s="201">
        <v>0.281503</v>
      </c>
      <c r="GZ92" s="201">
        <v>2.7999999999999998E-4</v>
      </c>
      <c r="HA92" s="201">
        <v>1.1379999999999999E-2</v>
      </c>
      <c r="HB92" s="201">
        <v>3.0000000000000001E-5</v>
      </c>
      <c r="HC92" s="201">
        <v>0.89745600000000003</v>
      </c>
      <c r="HD92" s="201">
        <v>1.0635E-2</v>
      </c>
      <c r="HE92" s="201">
        <v>5.8367100000000001</v>
      </c>
      <c r="HF92" s="201">
        <v>2.7203000000000001E-2</v>
      </c>
      <c r="HG92" s="201"/>
      <c r="HH92" s="201"/>
      <c r="HI92" s="201"/>
      <c r="HJ92" s="201"/>
      <c r="HK92" s="201">
        <v>5.8367100000000001</v>
      </c>
      <c r="HL92" s="201">
        <v>2.7203000000000001E-2</v>
      </c>
      <c r="HM92" s="201">
        <v>2.6131720000000001</v>
      </c>
      <c r="HN92" s="201">
        <v>3.2569999999999999E-3</v>
      </c>
      <c r="HO92" s="201">
        <v>2.6131720000000001</v>
      </c>
      <c r="HP92" s="201">
        <v>3.2569999999999999E-3</v>
      </c>
      <c r="HQ92" s="201">
        <v>79.014474000000007</v>
      </c>
      <c r="HR92" s="201">
        <v>0.83051399999999997</v>
      </c>
      <c r="HS92" s="201">
        <v>0.112203</v>
      </c>
      <c r="HT92" s="201">
        <v>5.4000000000000001E-4</v>
      </c>
      <c r="HU92" s="201">
        <v>5.1089999999999998E-3</v>
      </c>
      <c r="HV92" s="201">
        <v>1.3200000000000001E-4</v>
      </c>
      <c r="HW92" s="201">
        <v>79.131786000000005</v>
      </c>
      <c r="HX92" s="201">
        <v>0.83118599999999998</v>
      </c>
      <c r="HY92" s="201">
        <v>8.34E-4</v>
      </c>
      <c r="HZ92" s="201">
        <v>9.9999999999999995E-7</v>
      </c>
      <c r="IA92" s="201">
        <v>1.4919999999999999E-2</v>
      </c>
      <c r="IB92" s="201">
        <v>2.1670000000000001E-3</v>
      </c>
      <c r="IC92" s="201">
        <v>1.5754000000000001E-2</v>
      </c>
      <c r="ID92" s="201">
        <v>2.1679999999999998E-3</v>
      </c>
      <c r="IE92" s="201">
        <v>279.28296899999998</v>
      </c>
      <c r="IF92" s="201">
        <v>9.2831709999999994</v>
      </c>
    </row>
    <row r="93" spans="1:240" ht="17.399999999999999" customHeight="1" x14ac:dyDescent="0.25">
      <c r="A93" s="196" t="s">
        <v>184</v>
      </c>
      <c r="B93" s="197" t="s">
        <v>1416</v>
      </c>
      <c r="C93" s="198"/>
      <c r="D93" s="198"/>
      <c r="E93" s="198"/>
      <c r="F93" s="198"/>
      <c r="G93" s="198">
        <v>172.128434</v>
      </c>
      <c r="H93" s="198">
        <v>37.200727000000001</v>
      </c>
      <c r="I93" s="198"/>
      <c r="J93" s="198"/>
      <c r="K93" s="198"/>
      <c r="L93" s="198"/>
      <c r="M93" s="198">
        <v>172.128434</v>
      </c>
      <c r="N93" s="198">
        <v>37.200727000000001</v>
      </c>
      <c r="O93" s="198"/>
      <c r="P93" s="198"/>
      <c r="Q93" s="198">
        <v>4.4661679999999997</v>
      </c>
      <c r="R93" s="198">
        <v>0.99168299999999998</v>
      </c>
      <c r="S93" s="198">
        <v>7.2641030000000004</v>
      </c>
      <c r="T93" s="198">
        <v>0.939222</v>
      </c>
      <c r="U93" s="198">
        <v>1.7348189999999999</v>
      </c>
      <c r="V93" s="198">
        <v>0.12449499999999999</v>
      </c>
      <c r="W93" s="198">
        <v>2.0009250000000001</v>
      </c>
      <c r="X93" s="198">
        <v>0.56243799999999999</v>
      </c>
      <c r="Y93" s="198"/>
      <c r="Z93" s="198"/>
      <c r="AA93" s="198">
        <v>9.1900000000000003E-3</v>
      </c>
      <c r="AB93" s="198">
        <v>1.8E-5</v>
      </c>
      <c r="AC93" s="198"/>
      <c r="AD93" s="198"/>
      <c r="AE93" s="198"/>
      <c r="AF93" s="198"/>
      <c r="AG93" s="198">
        <v>15.475205000000001</v>
      </c>
      <c r="AH93" s="198">
        <v>2.6178560000000002</v>
      </c>
      <c r="AI93" s="198"/>
      <c r="AJ93" s="198"/>
      <c r="AK93" s="198"/>
      <c r="AL93" s="198"/>
      <c r="AM93" s="198"/>
      <c r="AN93" s="198"/>
      <c r="AO93" s="198"/>
      <c r="AP93" s="198"/>
      <c r="AQ93" s="198"/>
      <c r="AR93" s="198"/>
      <c r="AS93" s="198"/>
      <c r="AT93" s="198"/>
      <c r="AU93" s="198">
        <v>0.135709</v>
      </c>
      <c r="AV93" s="198">
        <v>6.9664000000000004E-2</v>
      </c>
      <c r="AW93" s="198">
        <v>4.3000000000000002E-5</v>
      </c>
      <c r="AX93" s="198">
        <v>5.0000000000000004E-6</v>
      </c>
      <c r="AY93" s="198"/>
      <c r="AZ93" s="198"/>
      <c r="BA93" s="198"/>
      <c r="BB93" s="198"/>
      <c r="BC93" s="198"/>
      <c r="BD93" s="198"/>
      <c r="BE93" s="198">
        <v>0.13575200000000001</v>
      </c>
      <c r="BF93" s="198">
        <v>6.9668999999999995E-2</v>
      </c>
      <c r="BG93" s="198"/>
      <c r="BH93" s="198"/>
      <c r="BI93" s="198"/>
      <c r="BJ93" s="198"/>
      <c r="BK93" s="198"/>
      <c r="BL93" s="198"/>
      <c r="BM93" s="198"/>
      <c r="BN93" s="198"/>
      <c r="BO93" s="198"/>
      <c r="BP93" s="198"/>
      <c r="BQ93" s="198"/>
      <c r="BR93" s="198"/>
      <c r="BS93" s="198"/>
      <c r="BT93" s="198"/>
      <c r="BU93" s="198"/>
      <c r="BV93" s="198"/>
      <c r="BW93" s="198">
        <v>3.3570000000000003E-2</v>
      </c>
      <c r="BX93" s="198">
        <v>2.9599999999999998E-4</v>
      </c>
      <c r="BY93" s="198"/>
      <c r="BZ93" s="198"/>
      <c r="CA93" s="198"/>
      <c r="CB93" s="198"/>
      <c r="CC93" s="198"/>
      <c r="CD93" s="198"/>
      <c r="CE93" s="198"/>
      <c r="CF93" s="198"/>
      <c r="CG93" s="198"/>
      <c r="CH93" s="198"/>
      <c r="CI93" s="198"/>
      <c r="CJ93" s="198"/>
      <c r="CK93" s="198">
        <v>3.3570000000000003E-2</v>
      </c>
      <c r="CL93" s="198">
        <v>2.9599999999999998E-4</v>
      </c>
      <c r="CM93" s="198">
        <v>4.3392E-2</v>
      </c>
      <c r="CN93" s="198">
        <v>2.9380000000000001E-3</v>
      </c>
      <c r="CO93" s="198">
        <v>5.5869000000000002E-2</v>
      </c>
      <c r="CP93" s="198">
        <v>2.0960000000000002E-3</v>
      </c>
      <c r="CQ93" s="198">
        <v>9.9261000000000002E-2</v>
      </c>
      <c r="CR93" s="198">
        <v>5.0340000000000003E-3</v>
      </c>
      <c r="CS93" s="198"/>
      <c r="CT93" s="198"/>
      <c r="CU93" s="198">
        <v>17.799489000000001</v>
      </c>
      <c r="CV93" s="198">
        <v>0.118524</v>
      </c>
      <c r="CW93" s="198"/>
      <c r="CX93" s="198"/>
      <c r="CY93" s="198">
        <v>17.799489000000001</v>
      </c>
      <c r="CZ93" s="198">
        <v>0.118524</v>
      </c>
      <c r="DA93" s="198">
        <v>0.25661</v>
      </c>
      <c r="DB93" s="198">
        <v>8.4169999999999995E-2</v>
      </c>
      <c r="DC93" s="198"/>
      <c r="DD93" s="198"/>
      <c r="DE93" s="198">
        <v>3.6903999999999999E-2</v>
      </c>
      <c r="DF93" s="198">
        <v>1.3899999999999999E-4</v>
      </c>
      <c r="DG93" s="198">
        <v>0.293514</v>
      </c>
      <c r="DH93" s="198">
        <v>8.4308999999999995E-2</v>
      </c>
      <c r="DI93" s="198"/>
      <c r="DJ93" s="198"/>
      <c r="DK93" s="198">
        <v>3.5660000000000002E-3</v>
      </c>
      <c r="DL93" s="198">
        <v>3.1100000000000002E-4</v>
      </c>
      <c r="DM93" s="198">
        <v>1.0585000000000001E-2</v>
      </c>
      <c r="DN93" s="198">
        <v>2.0100000000000001E-4</v>
      </c>
      <c r="DO93" s="198">
        <v>1.4151E-2</v>
      </c>
      <c r="DP93" s="198">
        <v>5.1199999999999998E-4</v>
      </c>
      <c r="DQ93" s="198">
        <v>2.0549000000000001E-2</v>
      </c>
      <c r="DR93" s="198">
        <v>5.3999999999999998E-5</v>
      </c>
      <c r="DS93" s="198"/>
      <c r="DT93" s="198"/>
      <c r="DU93" s="198"/>
      <c r="DV93" s="198"/>
      <c r="DW93" s="198"/>
      <c r="DX93" s="198"/>
      <c r="DY93" s="198">
        <v>0.51815999999999995</v>
      </c>
      <c r="DZ93" s="198">
        <v>3.5769999999999999E-3</v>
      </c>
      <c r="EA93" s="198"/>
      <c r="EB93" s="198"/>
      <c r="EC93" s="198">
        <v>5.9040000000000004E-3</v>
      </c>
      <c r="ED93" s="198">
        <v>1E-4</v>
      </c>
      <c r="EE93" s="198">
        <v>1.5920000000000001E-3</v>
      </c>
      <c r="EF93" s="198">
        <v>1.03E-4</v>
      </c>
      <c r="EG93" s="198">
        <v>0.40774199999999999</v>
      </c>
      <c r="EH93" s="198">
        <v>1.812E-3</v>
      </c>
      <c r="EI93" s="198"/>
      <c r="EJ93" s="198"/>
      <c r="EK93" s="198"/>
      <c r="EL93" s="198"/>
      <c r="EM93" s="198">
        <v>23.001812000000001</v>
      </c>
      <c r="EN93" s="198">
        <v>0.27288699999999999</v>
      </c>
      <c r="EO93" s="198">
        <v>27.429352999999999</v>
      </c>
      <c r="EP93" s="198">
        <v>0.22478899999999999</v>
      </c>
      <c r="EQ93" s="198">
        <v>2.9049999999999999E-2</v>
      </c>
      <c r="ER93" s="198">
        <v>2.23E-4</v>
      </c>
      <c r="ES93" s="198">
        <v>51.414161999999997</v>
      </c>
      <c r="ET93" s="198">
        <v>0.50354500000000002</v>
      </c>
      <c r="EU93" s="198">
        <v>8.5122230000000005</v>
      </c>
      <c r="EV93" s="198">
        <v>0.13583600000000001</v>
      </c>
      <c r="EW93" s="198">
        <v>0.71525499999999997</v>
      </c>
      <c r="EX93" s="198">
        <v>2.9975000000000002E-2</v>
      </c>
      <c r="EY93" s="198"/>
      <c r="EZ93" s="198"/>
      <c r="FA93" s="198">
        <v>2.1250000000000002E-3</v>
      </c>
      <c r="FB93" s="198">
        <v>6.0400000000000004E-4</v>
      </c>
      <c r="FC93" s="198">
        <v>9.2296029999999991</v>
      </c>
      <c r="FD93" s="198">
        <v>0.16641500000000001</v>
      </c>
      <c r="FE93" s="198"/>
      <c r="FF93" s="198"/>
      <c r="FG93" s="198">
        <v>6.5849999999999997E-3</v>
      </c>
      <c r="FH93" s="198">
        <v>6.3199999999999997E-4</v>
      </c>
      <c r="FI93" s="198">
        <v>2.7780000000000001E-3</v>
      </c>
      <c r="FJ93" s="198">
        <v>5.1999999999999995E-4</v>
      </c>
      <c r="FK93" s="198">
        <v>9.3629999999999998E-3</v>
      </c>
      <c r="FL93" s="198">
        <v>1.152E-3</v>
      </c>
      <c r="FM93" s="198">
        <v>8.4849999999999995E-3</v>
      </c>
      <c r="FN93" s="198">
        <v>4.0099999999999999E-4</v>
      </c>
      <c r="FO93" s="198">
        <v>8.4849999999999995E-3</v>
      </c>
      <c r="FP93" s="198">
        <v>4.0099999999999999E-4</v>
      </c>
      <c r="FQ93" s="198"/>
      <c r="FR93" s="198"/>
      <c r="FS93" s="198">
        <v>1.11E-4</v>
      </c>
      <c r="FT93" s="198">
        <v>9.9999999999999995E-7</v>
      </c>
      <c r="FU93" s="198"/>
      <c r="FV93" s="198"/>
      <c r="FW93" s="198"/>
      <c r="FX93" s="198"/>
      <c r="FY93" s="198">
        <v>1.7086E-2</v>
      </c>
      <c r="FZ93" s="198">
        <v>1.13E-4</v>
      </c>
      <c r="GA93" s="198"/>
      <c r="GB93" s="198"/>
      <c r="GC93" s="198"/>
      <c r="GD93" s="198"/>
      <c r="GE93" s="198"/>
      <c r="GF93" s="198"/>
      <c r="GG93" s="198"/>
      <c r="GH93" s="198"/>
      <c r="GI93" s="198">
        <v>4.1118000000000002E-2</v>
      </c>
      <c r="GJ93" s="198">
        <v>2.5900000000000001E-4</v>
      </c>
      <c r="GK93" s="198">
        <v>8.5099999999999998E-4</v>
      </c>
      <c r="GL93" s="198">
        <v>9.0000000000000002E-6</v>
      </c>
      <c r="GM93" s="198">
        <v>5.9166000000000003E-2</v>
      </c>
      <c r="GN93" s="198">
        <v>3.8200000000000002E-4</v>
      </c>
      <c r="GO93" s="198">
        <v>0.143507</v>
      </c>
      <c r="GP93" s="198">
        <v>3.277E-3</v>
      </c>
      <c r="GQ93" s="198">
        <v>0.145146</v>
      </c>
      <c r="GR93" s="198">
        <v>8.7200000000000005E-4</v>
      </c>
      <c r="GS93" s="198">
        <v>0.28865299999999999</v>
      </c>
      <c r="GT93" s="198">
        <v>4.1489999999999999E-3</v>
      </c>
      <c r="GU93" s="198"/>
      <c r="GV93" s="198"/>
      <c r="GW93" s="198">
        <v>1.1435580000000001</v>
      </c>
      <c r="GX93" s="198">
        <v>2.9333000000000001E-2</v>
      </c>
      <c r="GY93" s="198"/>
      <c r="GZ93" s="198"/>
      <c r="HA93" s="198"/>
      <c r="HB93" s="198"/>
      <c r="HC93" s="198">
        <v>1.1435580000000001</v>
      </c>
      <c r="HD93" s="198">
        <v>2.9333000000000001E-2</v>
      </c>
      <c r="HE93" s="198">
        <v>5.4996000000000003E-2</v>
      </c>
      <c r="HF93" s="198">
        <v>4.1599999999999997E-4</v>
      </c>
      <c r="HG93" s="198"/>
      <c r="HH93" s="198"/>
      <c r="HI93" s="198"/>
      <c r="HJ93" s="198"/>
      <c r="HK93" s="198">
        <v>5.4996000000000003E-2</v>
      </c>
      <c r="HL93" s="198">
        <v>4.1599999999999997E-4</v>
      </c>
      <c r="HM93" s="198"/>
      <c r="HN93" s="198"/>
      <c r="HO93" s="198"/>
      <c r="HP93" s="198"/>
      <c r="HQ93" s="198">
        <v>4.0850999999999998E-2</v>
      </c>
      <c r="HR93" s="198">
        <v>9.9799999999999997E-4</v>
      </c>
      <c r="HS93" s="198">
        <v>8.8665999999999995E-2</v>
      </c>
      <c r="HT93" s="198">
        <v>3.8999999999999999E-4</v>
      </c>
      <c r="HU93" s="198">
        <v>7.522E-3</v>
      </c>
      <c r="HV93" s="198">
        <v>4.0999999999999999E-4</v>
      </c>
      <c r="HW93" s="198">
        <v>0.13703899999999999</v>
      </c>
      <c r="HX93" s="198">
        <v>1.7979999999999999E-3</v>
      </c>
      <c r="HY93" s="198"/>
      <c r="HZ93" s="198"/>
      <c r="IA93" s="198">
        <v>7.9999999999999996E-6</v>
      </c>
      <c r="IB93" s="198">
        <v>4.1999999999999998E-5</v>
      </c>
      <c r="IC93" s="198">
        <v>7.9999999999999996E-6</v>
      </c>
      <c r="ID93" s="198">
        <v>4.1999999999999998E-5</v>
      </c>
      <c r="IE93" s="198">
        <v>268.324409</v>
      </c>
      <c r="IF93" s="198">
        <v>40.804560000000002</v>
      </c>
    </row>
    <row r="94" spans="1:240" ht="17.399999999999999" customHeight="1" x14ac:dyDescent="0.25">
      <c r="A94" s="199" t="s">
        <v>1471</v>
      </c>
      <c r="B94" s="200" t="s">
        <v>1472</v>
      </c>
      <c r="C94" s="201"/>
      <c r="D94" s="201"/>
      <c r="E94" s="201"/>
      <c r="F94" s="201"/>
      <c r="G94" s="201"/>
      <c r="H94" s="201"/>
      <c r="I94" s="201"/>
      <c r="J94" s="201"/>
      <c r="K94" s="201"/>
      <c r="L94" s="201"/>
      <c r="M94" s="201"/>
      <c r="N94" s="201"/>
      <c r="O94" s="201"/>
      <c r="P94" s="201"/>
      <c r="Q94" s="201"/>
      <c r="R94" s="201"/>
      <c r="S94" s="201"/>
      <c r="T94" s="201"/>
      <c r="U94" s="201"/>
      <c r="V94" s="201"/>
      <c r="W94" s="201"/>
      <c r="X94" s="201"/>
      <c r="Y94" s="201"/>
      <c r="Z94" s="201"/>
      <c r="AA94" s="201"/>
      <c r="AB94" s="201"/>
      <c r="AC94" s="201"/>
      <c r="AD94" s="201"/>
      <c r="AE94" s="201"/>
      <c r="AF94" s="201"/>
      <c r="AG94" s="201"/>
      <c r="AH94" s="201"/>
      <c r="AI94" s="201"/>
      <c r="AJ94" s="201"/>
      <c r="AK94" s="201"/>
      <c r="AL94" s="201"/>
      <c r="AM94" s="201"/>
      <c r="AN94" s="201"/>
      <c r="AO94" s="201"/>
      <c r="AP94" s="201"/>
      <c r="AQ94" s="201"/>
      <c r="AR94" s="201"/>
      <c r="AS94" s="201"/>
      <c r="AT94" s="201"/>
      <c r="AU94" s="201"/>
      <c r="AV94" s="201"/>
      <c r="AW94" s="201"/>
      <c r="AX94" s="201"/>
      <c r="AY94" s="201"/>
      <c r="AZ94" s="201"/>
      <c r="BA94" s="201"/>
      <c r="BB94" s="201"/>
      <c r="BC94" s="201"/>
      <c r="BD94" s="201"/>
      <c r="BE94" s="201"/>
      <c r="BF94" s="201"/>
      <c r="BG94" s="201">
        <v>5.5953000000000003E-2</v>
      </c>
      <c r="BH94" s="201">
        <v>1.0510000000000001E-3</v>
      </c>
      <c r="BI94" s="201"/>
      <c r="BJ94" s="201"/>
      <c r="BK94" s="201">
        <v>255.87128200000001</v>
      </c>
      <c r="BL94" s="201">
        <v>150.133107</v>
      </c>
      <c r="BM94" s="201">
        <v>255.927235</v>
      </c>
      <c r="BN94" s="201">
        <v>150.13415800000001</v>
      </c>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v>4.2420000000000001E-3</v>
      </c>
      <c r="EP94" s="201">
        <v>3.0000000000000001E-6</v>
      </c>
      <c r="EQ94" s="201"/>
      <c r="ER94" s="201"/>
      <c r="ES94" s="201">
        <v>4.2420000000000001E-3</v>
      </c>
      <c r="ET94" s="201">
        <v>3.0000000000000001E-6</v>
      </c>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v>2.7550000000000001E-3</v>
      </c>
      <c r="GX94" s="201">
        <v>3.9999999999999998E-6</v>
      </c>
      <c r="GY94" s="201"/>
      <c r="GZ94" s="201"/>
      <c r="HA94" s="201"/>
      <c r="HB94" s="201"/>
      <c r="HC94" s="201">
        <v>2.7550000000000001E-3</v>
      </c>
      <c r="HD94" s="201">
        <v>3.9999999999999998E-6</v>
      </c>
      <c r="HE94" s="201"/>
      <c r="HF94" s="201"/>
      <c r="HG94" s="201">
        <v>4.346E-3</v>
      </c>
      <c r="HH94" s="201"/>
      <c r="HI94" s="201"/>
      <c r="HJ94" s="201"/>
      <c r="HK94" s="201">
        <v>4.346E-3</v>
      </c>
      <c r="HL94" s="201"/>
      <c r="HM94" s="201"/>
      <c r="HN94" s="201"/>
      <c r="HO94" s="201"/>
      <c r="HP94" s="201"/>
      <c r="HQ94" s="201"/>
      <c r="HR94" s="201"/>
      <c r="HS94" s="201"/>
      <c r="HT94" s="201"/>
      <c r="HU94" s="201"/>
      <c r="HV94" s="201"/>
      <c r="HW94" s="201"/>
      <c r="HX94" s="201"/>
      <c r="HY94" s="201"/>
      <c r="HZ94" s="201"/>
      <c r="IA94" s="201"/>
      <c r="IB94" s="201"/>
      <c r="IC94" s="201"/>
      <c r="ID94" s="201"/>
      <c r="IE94" s="201">
        <v>255.93857800000001</v>
      </c>
      <c r="IF94" s="201">
        <v>150.134165</v>
      </c>
    </row>
    <row r="95" spans="1:240" ht="17.399999999999999" customHeight="1" x14ac:dyDescent="0.25">
      <c r="A95" s="196" t="s">
        <v>237</v>
      </c>
      <c r="B95" s="197" t="s">
        <v>1389</v>
      </c>
      <c r="C95" s="198"/>
      <c r="D95" s="198"/>
      <c r="E95" s="198"/>
      <c r="F95" s="198"/>
      <c r="G95" s="198"/>
      <c r="H95" s="198"/>
      <c r="I95" s="198">
        <v>0.146258</v>
      </c>
      <c r="J95" s="198">
        <v>1.0000999999999999E-2</v>
      </c>
      <c r="K95" s="198"/>
      <c r="L95" s="198"/>
      <c r="M95" s="198">
        <v>0.146258</v>
      </c>
      <c r="N95" s="198">
        <v>1.0000999999999999E-2</v>
      </c>
      <c r="O95" s="198"/>
      <c r="P95" s="198"/>
      <c r="Q95" s="198"/>
      <c r="R95" s="198"/>
      <c r="S95" s="198">
        <v>3.503943</v>
      </c>
      <c r="T95" s="198">
        <v>1.2925340000000001</v>
      </c>
      <c r="U95" s="198">
        <v>7.5004000000000001E-2</v>
      </c>
      <c r="V95" s="198">
        <v>1.6199999999999999E-3</v>
      </c>
      <c r="W95" s="198">
        <v>59.999868999999997</v>
      </c>
      <c r="X95" s="198">
        <v>66.005870000000002</v>
      </c>
      <c r="Y95" s="198"/>
      <c r="Z95" s="198"/>
      <c r="AA95" s="198">
        <v>2.4625000000000001E-2</v>
      </c>
      <c r="AB95" s="198">
        <v>2.4039999999999999E-2</v>
      </c>
      <c r="AC95" s="198"/>
      <c r="AD95" s="198"/>
      <c r="AE95" s="198"/>
      <c r="AF95" s="198"/>
      <c r="AG95" s="198">
        <v>63.603440999999997</v>
      </c>
      <c r="AH95" s="198">
        <v>67.324064000000007</v>
      </c>
      <c r="AI95" s="198"/>
      <c r="AJ95" s="198"/>
      <c r="AK95" s="198"/>
      <c r="AL95" s="198"/>
      <c r="AM95" s="198"/>
      <c r="AN95" s="198"/>
      <c r="AO95" s="198">
        <v>1.439E-3</v>
      </c>
      <c r="AP95" s="198">
        <v>3.1000000000000001E-5</v>
      </c>
      <c r="AQ95" s="198">
        <v>1.6169999999999999E-3</v>
      </c>
      <c r="AR95" s="198">
        <v>2.8E-5</v>
      </c>
      <c r="AS95" s="198">
        <v>1.870795</v>
      </c>
      <c r="AT95" s="198">
        <v>3.3523999999999998E-2</v>
      </c>
      <c r="AU95" s="198">
        <v>2.4337999999999999E-2</v>
      </c>
      <c r="AV95" s="198">
        <v>5.0000000000000001E-4</v>
      </c>
      <c r="AW95" s="198">
        <v>0.55705000000000005</v>
      </c>
      <c r="AX95" s="198">
        <v>2.0621E-2</v>
      </c>
      <c r="AY95" s="198">
        <v>0.34003699999999998</v>
      </c>
      <c r="AZ95" s="198">
        <v>0.107198</v>
      </c>
      <c r="BA95" s="198">
        <v>3.0105E-2</v>
      </c>
      <c r="BB95" s="198">
        <v>7.8340000000000007E-3</v>
      </c>
      <c r="BC95" s="198">
        <v>1.8519999999999999E-3</v>
      </c>
      <c r="BD95" s="198">
        <v>1.9999999999999999E-6</v>
      </c>
      <c r="BE95" s="198">
        <v>2.8272330000000001</v>
      </c>
      <c r="BF95" s="198">
        <v>0.169738</v>
      </c>
      <c r="BG95" s="198"/>
      <c r="BH95" s="198"/>
      <c r="BI95" s="198"/>
      <c r="BJ95" s="198"/>
      <c r="BK95" s="198">
        <v>3.6516299999999999</v>
      </c>
      <c r="BL95" s="198">
        <v>3.2743709999999999</v>
      </c>
      <c r="BM95" s="198">
        <v>3.6516299999999999</v>
      </c>
      <c r="BN95" s="198">
        <v>3.2743709999999999</v>
      </c>
      <c r="BO95" s="198">
        <v>8.1016000000000005E-2</v>
      </c>
      <c r="BP95" s="198">
        <v>6.0000000000000001E-3</v>
      </c>
      <c r="BQ95" s="198">
        <v>0.50891399999999998</v>
      </c>
      <c r="BR95" s="198">
        <v>1.4774000000000001E-2</v>
      </c>
      <c r="BS95" s="198">
        <v>5.9614050000000001</v>
      </c>
      <c r="BT95" s="198">
        <v>4.1488999999999998E-2</v>
      </c>
      <c r="BU95" s="198"/>
      <c r="BV95" s="198"/>
      <c r="BW95" s="198">
        <v>1.7673410000000001</v>
      </c>
      <c r="BX95" s="198">
        <v>4.3721999999999997E-2</v>
      </c>
      <c r="BY95" s="198">
        <v>5.8102260000000001</v>
      </c>
      <c r="BZ95" s="198">
        <v>0.15764700000000001</v>
      </c>
      <c r="CA95" s="198">
        <v>0.80634600000000001</v>
      </c>
      <c r="CB95" s="198">
        <v>1.6605999999999999E-2</v>
      </c>
      <c r="CC95" s="198">
        <v>6.7682999999999993E-2</v>
      </c>
      <c r="CD95" s="198">
        <v>4.8370000000000002E-3</v>
      </c>
      <c r="CE95" s="198"/>
      <c r="CF95" s="198"/>
      <c r="CG95" s="198"/>
      <c r="CH95" s="198"/>
      <c r="CI95" s="198">
        <v>1.9277679999999999</v>
      </c>
      <c r="CJ95" s="198">
        <v>0.38663999999999998</v>
      </c>
      <c r="CK95" s="198">
        <v>16.930699000000001</v>
      </c>
      <c r="CL95" s="198">
        <v>0.67171499999999995</v>
      </c>
      <c r="CM95" s="198">
        <v>0.64790899999999996</v>
      </c>
      <c r="CN95" s="198">
        <v>1.6021000000000001E-2</v>
      </c>
      <c r="CO95" s="198">
        <v>0.96492500000000003</v>
      </c>
      <c r="CP95" s="198">
        <v>2.0417999999999999E-2</v>
      </c>
      <c r="CQ95" s="198">
        <v>1.6128340000000001</v>
      </c>
      <c r="CR95" s="198">
        <v>3.6438999999999999E-2</v>
      </c>
      <c r="CS95" s="198"/>
      <c r="CT95" s="198"/>
      <c r="CU95" s="198">
        <v>0.50653099999999995</v>
      </c>
      <c r="CV95" s="198">
        <v>2.0100000000000001E-4</v>
      </c>
      <c r="CW95" s="198"/>
      <c r="CX95" s="198"/>
      <c r="CY95" s="198">
        <v>0.50653099999999995</v>
      </c>
      <c r="CZ95" s="198">
        <v>2.0100000000000001E-4</v>
      </c>
      <c r="DA95" s="198">
        <v>12.053463000000001</v>
      </c>
      <c r="DB95" s="198">
        <v>6.7016099999999996</v>
      </c>
      <c r="DC95" s="198">
        <v>8.2499000000000003E-2</v>
      </c>
      <c r="DD95" s="198">
        <v>3.0200000000000002E-4</v>
      </c>
      <c r="DE95" s="198"/>
      <c r="DF95" s="198"/>
      <c r="DG95" s="198">
        <v>12.135961999999999</v>
      </c>
      <c r="DH95" s="198">
        <v>6.7019120000000001</v>
      </c>
      <c r="DI95" s="198">
        <v>0.23749500000000001</v>
      </c>
      <c r="DJ95" s="198">
        <v>0.10125000000000001</v>
      </c>
      <c r="DK95" s="198">
        <v>3.0303E-2</v>
      </c>
      <c r="DL95" s="198">
        <v>4.4299999999999998E-4</v>
      </c>
      <c r="DM95" s="198">
        <v>2.5760000000000002E-2</v>
      </c>
      <c r="DN95" s="198">
        <v>6.4099999999999997E-4</v>
      </c>
      <c r="DO95" s="198">
        <v>0.29355799999999999</v>
      </c>
      <c r="DP95" s="198">
        <v>0.10233399999999999</v>
      </c>
      <c r="DQ95" s="198"/>
      <c r="DR95" s="198"/>
      <c r="DS95" s="198"/>
      <c r="DT95" s="198"/>
      <c r="DU95" s="198"/>
      <c r="DV95" s="198"/>
      <c r="DW95" s="198"/>
      <c r="DX95" s="198"/>
      <c r="DY95" s="198"/>
      <c r="DZ95" s="198"/>
      <c r="EA95" s="198"/>
      <c r="EB95" s="198"/>
      <c r="EC95" s="198">
        <v>8.2999999999999998E-5</v>
      </c>
      <c r="ED95" s="198">
        <v>1.9999999999999999E-6</v>
      </c>
      <c r="EE95" s="198"/>
      <c r="EF95" s="198"/>
      <c r="EG95" s="198">
        <v>9.6100000000000005E-4</v>
      </c>
      <c r="EH95" s="198">
        <v>9.9999999999999995E-7</v>
      </c>
      <c r="EI95" s="198"/>
      <c r="EJ95" s="198"/>
      <c r="EK95" s="198"/>
      <c r="EL95" s="198"/>
      <c r="EM95" s="198">
        <v>0.20410900000000001</v>
      </c>
      <c r="EN95" s="198">
        <v>1.46E-4</v>
      </c>
      <c r="EO95" s="198">
        <v>0.18887300000000001</v>
      </c>
      <c r="EP95" s="198">
        <v>9.8999999999999994E-5</v>
      </c>
      <c r="EQ95" s="198">
        <v>3.3718999999999999E-2</v>
      </c>
      <c r="ER95" s="198">
        <v>3.7100000000000002E-4</v>
      </c>
      <c r="ES95" s="198">
        <v>0.42774499999999999</v>
      </c>
      <c r="ET95" s="198">
        <v>6.1899999999999998E-4</v>
      </c>
      <c r="EU95" s="198">
        <v>5.9686999999999997E-2</v>
      </c>
      <c r="EV95" s="198">
        <v>5.0000000000000002E-5</v>
      </c>
      <c r="EW95" s="198">
        <v>1.1407E-2</v>
      </c>
      <c r="EX95" s="198">
        <v>1.05E-4</v>
      </c>
      <c r="EY95" s="198"/>
      <c r="EZ95" s="198"/>
      <c r="FA95" s="198">
        <v>1.663E-3</v>
      </c>
      <c r="FB95" s="198">
        <v>9.9999999999999995E-7</v>
      </c>
      <c r="FC95" s="198">
        <v>7.2757000000000002E-2</v>
      </c>
      <c r="FD95" s="198">
        <v>1.56E-4</v>
      </c>
      <c r="FE95" s="198"/>
      <c r="FF95" s="198"/>
      <c r="FG95" s="198">
        <v>9.815709</v>
      </c>
      <c r="FH95" s="198">
        <v>0.50851100000000005</v>
      </c>
      <c r="FI95" s="198">
        <v>5.6758999999999997E-2</v>
      </c>
      <c r="FJ95" s="198">
        <v>5.646E-3</v>
      </c>
      <c r="FK95" s="198">
        <v>9.8724679999999996</v>
      </c>
      <c r="FL95" s="198">
        <v>0.51415699999999998</v>
      </c>
      <c r="FM95" s="198">
        <v>4.4250000000000001E-3</v>
      </c>
      <c r="FN95" s="198">
        <v>1.9999999999999999E-6</v>
      </c>
      <c r="FO95" s="198">
        <v>4.4250000000000001E-3</v>
      </c>
      <c r="FP95" s="198">
        <v>1.9999999999999999E-6</v>
      </c>
      <c r="FQ95" s="198">
        <v>2.5336000000000001E-2</v>
      </c>
      <c r="FR95" s="198">
        <v>1.238E-3</v>
      </c>
      <c r="FS95" s="198">
        <v>0.60158100000000003</v>
      </c>
      <c r="FT95" s="198">
        <v>0.21589</v>
      </c>
      <c r="FU95" s="198">
        <v>2.2100000000000001E-4</v>
      </c>
      <c r="FV95" s="198">
        <v>6.3E-5</v>
      </c>
      <c r="FW95" s="198">
        <v>3.1700000000000001E-3</v>
      </c>
      <c r="FX95" s="198">
        <v>5.1E-5</v>
      </c>
      <c r="FY95" s="198">
        <v>1.0510000000000001E-3</v>
      </c>
      <c r="FZ95" s="198">
        <v>5.0000000000000004E-6</v>
      </c>
      <c r="GA95" s="198"/>
      <c r="GB95" s="198"/>
      <c r="GC95" s="198">
        <v>9.2E-5</v>
      </c>
      <c r="GD95" s="198">
        <v>2.0699999999999999E-4</v>
      </c>
      <c r="GE95" s="198"/>
      <c r="GF95" s="198"/>
      <c r="GG95" s="198">
        <v>1.3389999999999999E-3</v>
      </c>
      <c r="GH95" s="198">
        <v>1.5999999999999999E-5</v>
      </c>
      <c r="GI95" s="198">
        <v>2.1722000000000002E-2</v>
      </c>
      <c r="GJ95" s="198">
        <v>9.7900000000000005E-4</v>
      </c>
      <c r="GK95" s="198">
        <v>1.0995E-2</v>
      </c>
      <c r="GL95" s="198">
        <v>6.0999999999999999E-5</v>
      </c>
      <c r="GM95" s="198">
        <v>0.66550699999999996</v>
      </c>
      <c r="GN95" s="198">
        <v>0.21851000000000001</v>
      </c>
      <c r="GO95" s="198">
        <v>21.502562999999999</v>
      </c>
      <c r="GP95" s="198">
        <v>0.40994199999999997</v>
      </c>
      <c r="GQ95" s="198">
        <v>75.139703999999995</v>
      </c>
      <c r="GR95" s="198">
        <v>0.183943</v>
      </c>
      <c r="GS95" s="198">
        <v>96.642267000000004</v>
      </c>
      <c r="GT95" s="198">
        <v>0.593885</v>
      </c>
      <c r="GU95" s="198"/>
      <c r="GV95" s="198"/>
      <c r="GW95" s="198">
        <v>2.6994880000000001</v>
      </c>
      <c r="GX95" s="198">
        <v>1.8974000000000001E-2</v>
      </c>
      <c r="GY95" s="198">
        <v>4.2839999999999996E-3</v>
      </c>
      <c r="GZ95" s="198">
        <v>9.8999999999999994E-5</v>
      </c>
      <c r="HA95" s="198">
        <v>2.2599999999999999E-4</v>
      </c>
      <c r="HB95" s="198"/>
      <c r="HC95" s="198">
        <v>2.7039979999999999</v>
      </c>
      <c r="HD95" s="198">
        <v>1.9073E-2</v>
      </c>
      <c r="HE95" s="198">
        <v>9.1069169999999993</v>
      </c>
      <c r="HF95" s="198">
        <v>1.4973999999999999E-2</v>
      </c>
      <c r="HG95" s="198">
        <v>2.4339E-2</v>
      </c>
      <c r="HH95" s="198">
        <v>2.3000000000000001E-4</v>
      </c>
      <c r="HI95" s="198"/>
      <c r="HJ95" s="198"/>
      <c r="HK95" s="198">
        <v>9.1312560000000005</v>
      </c>
      <c r="HL95" s="198">
        <v>1.5204000000000001E-2</v>
      </c>
      <c r="HM95" s="198">
        <v>6.6111000000000003E-2</v>
      </c>
      <c r="HN95" s="198">
        <v>2.1599999999999999E-4</v>
      </c>
      <c r="HO95" s="198">
        <v>6.6111000000000003E-2</v>
      </c>
      <c r="HP95" s="198">
        <v>2.1599999999999999E-4</v>
      </c>
      <c r="HQ95" s="198">
        <v>1.8678360000000001</v>
      </c>
      <c r="HR95" s="198">
        <v>3.9974000000000003E-2</v>
      </c>
      <c r="HS95" s="198">
        <v>0.68554899999999996</v>
      </c>
      <c r="HT95" s="198">
        <v>9.0159999999999997E-3</v>
      </c>
      <c r="HU95" s="198">
        <v>2.6428E-2</v>
      </c>
      <c r="HV95" s="198">
        <v>1.4100000000000001E-4</v>
      </c>
      <c r="HW95" s="198">
        <v>2.5798130000000001</v>
      </c>
      <c r="HX95" s="198">
        <v>4.9131000000000001E-2</v>
      </c>
      <c r="HY95" s="198">
        <v>4.2673999999999997E-2</v>
      </c>
      <c r="HZ95" s="198">
        <v>1.4899999999999999E-4</v>
      </c>
      <c r="IA95" s="198"/>
      <c r="IB95" s="198"/>
      <c r="IC95" s="198">
        <v>4.2673999999999997E-2</v>
      </c>
      <c r="ID95" s="198">
        <v>1.4899999999999999E-4</v>
      </c>
      <c r="IE95" s="198">
        <v>223.91716700000001</v>
      </c>
      <c r="IF95" s="198">
        <v>79.701876999999996</v>
      </c>
    </row>
    <row r="96" spans="1:240" ht="17.399999999999999" customHeight="1" x14ac:dyDescent="0.25">
      <c r="A96" s="199" t="s">
        <v>64</v>
      </c>
      <c r="B96" s="200" t="s">
        <v>1351</v>
      </c>
      <c r="C96" s="201"/>
      <c r="D96" s="201"/>
      <c r="E96" s="201"/>
      <c r="F96" s="201"/>
      <c r="G96" s="201"/>
      <c r="H96" s="201"/>
      <c r="I96" s="201"/>
      <c r="J96" s="201"/>
      <c r="K96" s="201"/>
      <c r="L96" s="201"/>
      <c r="M96" s="201"/>
      <c r="N96" s="201"/>
      <c r="O96" s="201"/>
      <c r="P96" s="201"/>
      <c r="Q96" s="201"/>
      <c r="R96" s="201"/>
      <c r="S96" s="201">
        <v>0.25140400000000002</v>
      </c>
      <c r="T96" s="201">
        <v>2.4420999999999998E-2</v>
      </c>
      <c r="U96" s="201">
        <v>1.0758E-2</v>
      </c>
      <c r="V96" s="201">
        <v>1.8900000000000001E-4</v>
      </c>
      <c r="W96" s="201"/>
      <c r="X96" s="201"/>
      <c r="Y96" s="201"/>
      <c r="Z96" s="201"/>
      <c r="AA96" s="201">
        <v>6.3417899999999996</v>
      </c>
      <c r="AB96" s="201">
        <v>1.04</v>
      </c>
      <c r="AC96" s="201"/>
      <c r="AD96" s="201"/>
      <c r="AE96" s="201"/>
      <c r="AF96" s="201"/>
      <c r="AG96" s="201">
        <v>6.6039519999999996</v>
      </c>
      <c r="AH96" s="201">
        <v>1.0646100000000001</v>
      </c>
      <c r="AI96" s="201"/>
      <c r="AJ96" s="201"/>
      <c r="AK96" s="201"/>
      <c r="AL96" s="201"/>
      <c r="AM96" s="201"/>
      <c r="AN96" s="201"/>
      <c r="AO96" s="201"/>
      <c r="AP96" s="201"/>
      <c r="AQ96" s="201"/>
      <c r="AR96" s="201"/>
      <c r="AS96" s="201"/>
      <c r="AT96" s="201"/>
      <c r="AU96" s="201"/>
      <c r="AV96" s="201"/>
      <c r="AW96" s="201"/>
      <c r="AX96" s="201"/>
      <c r="AY96" s="201"/>
      <c r="AZ96" s="201"/>
      <c r="BA96" s="201"/>
      <c r="BB96" s="201"/>
      <c r="BC96" s="201"/>
      <c r="BD96" s="201"/>
      <c r="BE96" s="201"/>
      <c r="BF96" s="201"/>
      <c r="BG96" s="201"/>
      <c r="BH96" s="201"/>
      <c r="BI96" s="201">
        <v>209.79023699999999</v>
      </c>
      <c r="BJ96" s="201">
        <v>172.113212</v>
      </c>
      <c r="BK96" s="201"/>
      <c r="BL96" s="201"/>
      <c r="BM96" s="201">
        <v>209.79023699999999</v>
      </c>
      <c r="BN96" s="201">
        <v>172.113212</v>
      </c>
      <c r="BO96" s="201"/>
      <c r="BP96" s="201"/>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v>2.0501999999999999E-2</v>
      </c>
      <c r="EN96" s="201">
        <v>2.6400000000000002E-4</v>
      </c>
      <c r="EO96" s="201">
        <v>1.335E-3</v>
      </c>
      <c r="EP96" s="201">
        <v>1.9999999999999999E-6</v>
      </c>
      <c r="EQ96" s="201"/>
      <c r="ER96" s="201"/>
      <c r="ES96" s="201">
        <v>2.1836999999999999E-2</v>
      </c>
      <c r="ET96" s="201">
        <v>2.6600000000000001E-4</v>
      </c>
      <c r="EU96" s="201"/>
      <c r="EV96" s="201"/>
      <c r="EW96" s="201"/>
      <c r="EX96" s="201"/>
      <c r="EY96" s="201"/>
      <c r="EZ96" s="201"/>
      <c r="FA96" s="201"/>
      <c r="FB96" s="201"/>
      <c r="FC96" s="201"/>
      <c r="FD96" s="201"/>
      <c r="FE96" s="201"/>
      <c r="FF96" s="201"/>
      <c r="FG96" s="201"/>
      <c r="FH96" s="201"/>
      <c r="FI96" s="201"/>
      <c r="FJ96" s="201"/>
      <c r="FK96" s="201"/>
      <c r="FL96" s="201"/>
      <c r="FM96" s="201"/>
      <c r="FN96" s="201"/>
      <c r="FO96" s="201"/>
      <c r="FP96" s="201"/>
      <c r="FQ96" s="201"/>
      <c r="FR96" s="201"/>
      <c r="FS96" s="201">
        <v>2.5219999999999999E-2</v>
      </c>
      <c r="FT96" s="201">
        <v>1.03E-2</v>
      </c>
      <c r="FU96" s="201"/>
      <c r="FV96" s="201"/>
      <c r="FW96" s="201"/>
      <c r="FX96" s="201"/>
      <c r="FY96" s="201">
        <v>5.0633869999999996</v>
      </c>
      <c r="FZ96" s="201">
        <v>0.73421400000000003</v>
      </c>
      <c r="GA96" s="201"/>
      <c r="GB96" s="201"/>
      <c r="GC96" s="201"/>
      <c r="GD96" s="201"/>
      <c r="GE96" s="201"/>
      <c r="GF96" s="201"/>
      <c r="GG96" s="201"/>
      <c r="GH96" s="201"/>
      <c r="GI96" s="201">
        <v>0.13935800000000001</v>
      </c>
      <c r="GJ96" s="201">
        <v>1.5E-3</v>
      </c>
      <c r="GK96" s="201"/>
      <c r="GL96" s="201"/>
      <c r="GM96" s="201">
        <v>5.2279650000000002</v>
      </c>
      <c r="GN96" s="201">
        <v>0.74601399999999995</v>
      </c>
      <c r="GO96" s="201">
        <v>0.68472100000000002</v>
      </c>
      <c r="GP96" s="201">
        <v>3.15E-2</v>
      </c>
      <c r="GQ96" s="201">
        <v>2.8997999999999999E-2</v>
      </c>
      <c r="GR96" s="201">
        <v>5.0600000000000003E-3</v>
      </c>
      <c r="GS96" s="201">
        <v>0.71371899999999999</v>
      </c>
      <c r="GT96" s="201">
        <v>3.6560000000000002E-2</v>
      </c>
      <c r="GU96" s="201">
        <v>0.33018700000000001</v>
      </c>
      <c r="GV96" s="201">
        <v>0.12144000000000001</v>
      </c>
      <c r="GW96" s="201"/>
      <c r="GX96" s="201"/>
      <c r="GY96" s="201"/>
      <c r="GZ96" s="201"/>
      <c r="HA96" s="201"/>
      <c r="HB96" s="201"/>
      <c r="HC96" s="201">
        <v>0.33018700000000001</v>
      </c>
      <c r="HD96" s="201">
        <v>0.12144000000000001</v>
      </c>
      <c r="HE96" s="201">
        <v>2.6979999999999999E-3</v>
      </c>
      <c r="HF96" s="201">
        <v>1.3650000000000001E-2</v>
      </c>
      <c r="HG96" s="201"/>
      <c r="HH96" s="201"/>
      <c r="HI96" s="201"/>
      <c r="HJ96" s="201"/>
      <c r="HK96" s="201">
        <v>2.6979999999999999E-3</v>
      </c>
      <c r="HL96" s="201">
        <v>1.3650000000000001E-2</v>
      </c>
      <c r="HM96" s="201"/>
      <c r="HN96" s="201"/>
      <c r="HO96" s="201"/>
      <c r="HP96" s="201"/>
      <c r="HQ96" s="201"/>
      <c r="HR96" s="201"/>
      <c r="HS96" s="201"/>
      <c r="HT96" s="201"/>
      <c r="HU96" s="201"/>
      <c r="HV96" s="201"/>
      <c r="HW96" s="201"/>
      <c r="HX96" s="201"/>
      <c r="HY96" s="201">
        <v>3.3527000000000001E-2</v>
      </c>
      <c r="HZ96" s="201">
        <v>7.0799999999999997E-4</v>
      </c>
      <c r="IA96" s="201">
        <v>3.0141999999999999E-2</v>
      </c>
      <c r="IB96" s="201">
        <v>1.8060000000000001E-3</v>
      </c>
      <c r="IC96" s="201">
        <v>6.3669000000000003E-2</v>
      </c>
      <c r="ID96" s="201">
        <v>2.5140000000000002E-3</v>
      </c>
      <c r="IE96" s="201">
        <v>222.75426400000001</v>
      </c>
      <c r="IF96" s="201">
        <v>174.098266</v>
      </c>
    </row>
    <row r="97" spans="1:240" ht="17.399999999999999" customHeight="1" x14ac:dyDescent="0.25">
      <c r="A97" s="196" t="s">
        <v>266</v>
      </c>
      <c r="B97" s="197" t="s">
        <v>1484</v>
      </c>
      <c r="C97" s="198"/>
      <c r="D97" s="198"/>
      <c r="E97" s="198"/>
      <c r="F97" s="198"/>
      <c r="G97" s="198"/>
      <c r="H97" s="198"/>
      <c r="I97" s="198"/>
      <c r="J97" s="198"/>
      <c r="K97" s="198"/>
      <c r="L97" s="198"/>
      <c r="M97" s="198"/>
      <c r="N97" s="198"/>
      <c r="O97" s="198"/>
      <c r="P97" s="198"/>
      <c r="Q97" s="198">
        <v>4.17E-4</v>
      </c>
      <c r="R97" s="198">
        <v>3.0000000000000001E-5</v>
      </c>
      <c r="S97" s="198"/>
      <c r="T97" s="198"/>
      <c r="U97" s="198"/>
      <c r="V97" s="198"/>
      <c r="W97" s="198"/>
      <c r="X97" s="198"/>
      <c r="Y97" s="198"/>
      <c r="Z97" s="198"/>
      <c r="AA97" s="198"/>
      <c r="AB97" s="198"/>
      <c r="AC97" s="198"/>
      <c r="AD97" s="198"/>
      <c r="AE97" s="198"/>
      <c r="AF97" s="198"/>
      <c r="AG97" s="198">
        <v>4.17E-4</v>
      </c>
      <c r="AH97" s="198">
        <v>3.0000000000000001E-5</v>
      </c>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v>188.11476300000001</v>
      </c>
      <c r="BL97" s="198">
        <v>92.991563999999997</v>
      </c>
      <c r="BM97" s="198">
        <v>188.11476300000001</v>
      </c>
      <c r="BN97" s="198">
        <v>92.991563999999997</v>
      </c>
      <c r="BO97" s="198"/>
      <c r="BP97" s="198"/>
      <c r="BQ97" s="198"/>
      <c r="BR97" s="198"/>
      <c r="BS97" s="198"/>
      <c r="BT97" s="198"/>
      <c r="BU97" s="198"/>
      <c r="BV97" s="198"/>
      <c r="BW97" s="198"/>
      <c r="BX97" s="198"/>
      <c r="BY97" s="198"/>
      <c r="BZ97" s="198"/>
      <c r="CA97" s="198"/>
      <c r="CB97" s="198"/>
      <c r="CC97" s="198">
        <v>3.5179999999999999E-3</v>
      </c>
      <c r="CD97" s="198">
        <v>1.9999999999999999E-6</v>
      </c>
      <c r="CE97" s="198"/>
      <c r="CF97" s="198"/>
      <c r="CG97" s="198"/>
      <c r="CH97" s="198"/>
      <c r="CI97" s="198"/>
      <c r="CJ97" s="198"/>
      <c r="CK97" s="198">
        <v>3.5179999999999999E-3</v>
      </c>
      <c r="CL97" s="198">
        <v>1.9999999999999999E-6</v>
      </c>
      <c r="CM97" s="198">
        <v>25.782177000000001</v>
      </c>
      <c r="CN97" s="198">
        <v>4.5178659999999997</v>
      </c>
      <c r="CO97" s="198"/>
      <c r="CP97" s="198"/>
      <c r="CQ97" s="198">
        <v>25.782177000000001</v>
      </c>
      <c r="CR97" s="198">
        <v>4.5178659999999997</v>
      </c>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v>7.9299999999999998E-4</v>
      </c>
      <c r="EN97" s="198">
        <v>5.5999999999999999E-5</v>
      </c>
      <c r="EO97" s="198">
        <v>5.7499999999999999E-4</v>
      </c>
      <c r="EP97" s="198">
        <v>1.3600000000000001E-3</v>
      </c>
      <c r="EQ97" s="198"/>
      <c r="ER97" s="198"/>
      <c r="ES97" s="198">
        <v>1.3680000000000001E-3</v>
      </c>
      <c r="ET97" s="198">
        <v>1.4159999999999999E-3</v>
      </c>
      <c r="EU97" s="198">
        <v>2.4610000000000001E-3</v>
      </c>
      <c r="EV97" s="198">
        <v>9.9999999999999995E-7</v>
      </c>
      <c r="EW97" s="198"/>
      <c r="EX97" s="198"/>
      <c r="EY97" s="198"/>
      <c r="EZ97" s="198"/>
      <c r="FA97" s="198"/>
      <c r="FB97" s="198"/>
      <c r="FC97" s="198">
        <v>2.4610000000000001E-3</v>
      </c>
      <c r="FD97" s="198">
        <v>9.9999999999999995E-7</v>
      </c>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v>1.467E-3</v>
      </c>
      <c r="GP97" s="198">
        <v>9.9999999999999995E-7</v>
      </c>
      <c r="GQ97" s="198">
        <v>5.101E-2</v>
      </c>
      <c r="GR97" s="198">
        <v>1.067E-3</v>
      </c>
      <c r="GS97" s="198">
        <v>5.2477000000000003E-2</v>
      </c>
      <c r="GT97" s="198">
        <v>1.0679999999999999E-3</v>
      </c>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v>0.48696200000000001</v>
      </c>
      <c r="HZ97" s="198">
        <v>2.4000000000000001E-5</v>
      </c>
      <c r="IA97" s="198">
        <v>2.02E-4</v>
      </c>
      <c r="IB97" s="198">
        <v>2.0000000000000001E-4</v>
      </c>
      <c r="IC97" s="198">
        <v>0.48716399999999999</v>
      </c>
      <c r="ID97" s="198">
        <v>2.24E-4</v>
      </c>
      <c r="IE97" s="198">
        <v>214.444345</v>
      </c>
      <c r="IF97" s="198">
        <v>97.512170999999995</v>
      </c>
    </row>
    <row r="98" spans="1:240" ht="17.399999999999999" customHeight="1" x14ac:dyDescent="0.25">
      <c r="A98" s="199" t="s">
        <v>54</v>
      </c>
      <c r="B98" s="200" t="s">
        <v>1303</v>
      </c>
      <c r="C98" s="201"/>
      <c r="D98" s="201"/>
      <c r="E98" s="201"/>
      <c r="F98" s="201"/>
      <c r="G98" s="201"/>
      <c r="H98" s="201"/>
      <c r="I98" s="201">
        <v>0.143619</v>
      </c>
      <c r="J98" s="201">
        <v>4.6160000000000003E-3</v>
      </c>
      <c r="K98" s="201"/>
      <c r="L98" s="201"/>
      <c r="M98" s="201">
        <v>0.143619</v>
      </c>
      <c r="N98" s="201">
        <v>4.6160000000000003E-3</v>
      </c>
      <c r="O98" s="201">
        <v>3.8294000000000002E-2</v>
      </c>
      <c r="P98" s="201">
        <v>2.5000000000000001E-3</v>
      </c>
      <c r="Q98" s="201">
        <v>0.98014000000000001</v>
      </c>
      <c r="R98" s="201">
        <v>0.27764100000000003</v>
      </c>
      <c r="S98" s="201">
        <v>5.2499999999999998E-2</v>
      </c>
      <c r="T98" s="201">
        <v>7.0000000000000007E-2</v>
      </c>
      <c r="U98" s="201">
        <v>2.32E-4</v>
      </c>
      <c r="V98" s="201">
        <v>5.0000000000000004E-6</v>
      </c>
      <c r="W98" s="201">
        <v>0.23044400000000001</v>
      </c>
      <c r="X98" s="201">
        <v>0.12242500000000001</v>
      </c>
      <c r="Y98" s="201">
        <v>2.0999999999999999E-5</v>
      </c>
      <c r="Z98" s="201">
        <v>3.9999999999999998E-6</v>
      </c>
      <c r="AA98" s="201">
        <v>9.469E-3</v>
      </c>
      <c r="AB98" s="201">
        <v>2.5000000000000001E-2</v>
      </c>
      <c r="AC98" s="201">
        <v>4.3922889999999999</v>
      </c>
      <c r="AD98" s="201">
        <v>0.13649</v>
      </c>
      <c r="AE98" s="201">
        <v>5.6150000000000002E-3</v>
      </c>
      <c r="AF98" s="201">
        <v>1E-3</v>
      </c>
      <c r="AG98" s="201">
        <v>5.7090040000000002</v>
      </c>
      <c r="AH98" s="201">
        <v>0.63506499999999999</v>
      </c>
      <c r="AI98" s="201"/>
      <c r="AJ98" s="201"/>
      <c r="AK98" s="201"/>
      <c r="AL98" s="201"/>
      <c r="AM98" s="201"/>
      <c r="AN98" s="201"/>
      <c r="AO98" s="201">
        <v>4.2354399999999996</v>
      </c>
      <c r="AP98" s="201">
        <v>5.9500400000000004</v>
      </c>
      <c r="AQ98" s="201">
        <v>5.4337000000000003E-2</v>
      </c>
      <c r="AR98" s="201">
        <v>4.744E-3</v>
      </c>
      <c r="AS98" s="201">
        <v>0.142036</v>
      </c>
      <c r="AT98" s="201">
        <v>9.0419999999999997E-3</v>
      </c>
      <c r="AU98" s="201">
        <v>0.497334</v>
      </c>
      <c r="AV98" s="201">
        <v>0.180758</v>
      </c>
      <c r="AW98" s="201">
        <v>1.6100000000000001E-4</v>
      </c>
      <c r="AX98" s="201">
        <v>5.5999999999999999E-5</v>
      </c>
      <c r="AY98" s="201">
        <v>0.80644899999999997</v>
      </c>
      <c r="AZ98" s="201">
        <v>0.73428300000000002</v>
      </c>
      <c r="BA98" s="201"/>
      <c r="BB98" s="201"/>
      <c r="BC98" s="201"/>
      <c r="BD98" s="201"/>
      <c r="BE98" s="201">
        <v>5.7357570000000004</v>
      </c>
      <c r="BF98" s="201">
        <v>6.8789230000000003</v>
      </c>
      <c r="BG98" s="201"/>
      <c r="BH98" s="201"/>
      <c r="BI98" s="201"/>
      <c r="BJ98" s="201"/>
      <c r="BK98" s="201">
        <v>88.578969000000001</v>
      </c>
      <c r="BL98" s="201">
        <v>48.152993000000002</v>
      </c>
      <c r="BM98" s="201">
        <v>88.578969000000001</v>
      </c>
      <c r="BN98" s="201">
        <v>48.152993000000002</v>
      </c>
      <c r="BO98" s="201"/>
      <c r="BP98" s="201"/>
      <c r="BQ98" s="201">
        <v>0.99693799999999999</v>
      </c>
      <c r="BR98" s="201">
        <v>0.21790999999999999</v>
      </c>
      <c r="BS98" s="201">
        <v>0.78390099999999996</v>
      </c>
      <c r="BT98" s="201">
        <v>5.0020000000000004E-3</v>
      </c>
      <c r="BU98" s="201"/>
      <c r="BV98" s="201"/>
      <c r="BW98" s="201">
        <v>3.3379999999999998E-3</v>
      </c>
      <c r="BX98" s="201">
        <v>2.5509999999999999E-3</v>
      </c>
      <c r="BY98" s="201">
        <v>2.5500000000000002E-4</v>
      </c>
      <c r="BZ98" s="201">
        <v>1.0000000000000001E-5</v>
      </c>
      <c r="CA98" s="201">
        <v>0.43391099999999999</v>
      </c>
      <c r="CB98" s="201">
        <v>5.6445000000000002E-2</v>
      </c>
      <c r="CC98" s="201"/>
      <c r="CD98" s="201"/>
      <c r="CE98" s="201"/>
      <c r="CF98" s="201"/>
      <c r="CG98" s="201"/>
      <c r="CH98" s="201"/>
      <c r="CI98" s="201">
        <v>3.9999999999999998E-6</v>
      </c>
      <c r="CJ98" s="201">
        <v>9.9999999999999995E-7</v>
      </c>
      <c r="CK98" s="201">
        <v>2.2183470000000001</v>
      </c>
      <c r="CL98" s="201">
        <v>0.28191899999999998</v>
      </c>
      <c r="CM98" s="201">
        <v>2.3813110000000002</v>
      </c>
      <c r="CN98" s="201">
        <v>0.448685</v>
      </c>
      <c r="CO98" s="201">
        <v>5.0699000000000001E-2</v>
      </c>
      <c r="CP98" s="201">
        <v>9.0050000000000009E-3</v>
      </c>
      <c r="CQ98" s="201">
        <v>2.43201</v>
      </c>
      <c r="CR98" s="201">
        <v>0.45768999999999999</v>
      </c>
      <c r="CS98" s="201"/>
      <c r="CT98" s="201"/>
      <c r="CU98" s="201">
        <v>2.0279999999999999E-3</v>
      </c>
      <c r="CV98" s="201">
        <v>5.0000000000000004E-6</v>
      </c>
      <c r="CW98" s="201"/>
      <c r="CX98" s="201"/>
      <c r="CY98" s="201">
        <v>2.0279999999999999E-3</v>
      </c>
      <c r="CZ98" s="201">
        <v>5.0000000000000004E-6</v>
      </c>
      <c r="DA98" s="201">
        <v>1.8498000000000001E-2</v>
      </c>
      <c r="DB98" s="201">
        <v>6.3999999999999997E-5</v>
      </c>
      <c r="DC98" s="201"/>
      <c r="DD98" s="201"/>
      <c r="DE98" s="201"/>
      <c r="DF98" s="201"/>
      <c r="DG98" s="201">
        <v>1.8498000000000001E-2</v>
      </c>
      <c r="DH98" s="201">
        <v>6.3999999999999997E-5</v>
      </c>
      <c r="DI98" s="201">
        <v>13.190277999999999</v>
      </c>
      <c r="DJ98" s="201">
        <v>17.280581999999999</v>
      </c>
      <c r="DK98" s="201">
        <v>0.23610500000000001</v>
      </c>
      <c r="DL98" s="201">
        <v>0.14794599999999999</v>
      </c>
      <c r="DM98" s="201">
        <v>0.31368400000000002</v>
      </c>
      <c r="DN98" s="201">
        <v>4.5976000000000003E-2</v>
      </c>
      <c r="DO98" s="201">
        <v>13.740067</v>
      </c>
      <c r="DP98" s="201">
        <v>17.474504</v>
      </c>
      <c r="DQ98" s="201"/>
      <c r="DR98" s="201"/>
      <c r="DS98" s="201">
        <v>0.168654</v>
      </c>
      <c r="DT98" s="201">
        <v>0.10958</v>
      </c>
      <c r="DU98" s="201"/>
      <c r="DV98" s="201"/>
      <c r="DW98" s="201"/>
      <c r="DX98" s="201"/>
      <c r="DY98" s="201"/>
      <c r="DZ98" s="201"/>
      <c r="EA98" s="201"/>
      <c r="EB98" s="201"/>
      <c r="EC98" s="201"/>
      <c r="ED98" s="201"/>
      <c r="EE98" s="201">
        <v>1.098352</v>
      </c>
      <c r="EF98" s="201">
        <v>0.211506</v>
      </c>
      <c r="EG98" s="201"/>
      <c r="EH98" s="201"/>
      <c r="EI98" s="201"/>
      <c r="EJ98" s="201"/>
      <c r="EK98" s="201"/>
      <c r="EL98" s="201"/>
      <c r="EM98" s="201">
        <v>5.1529999999999996E-3</v>
      </c>
      <c r="EN98" s="201">
        <v>6.9999999999999999E-6</v>
      </c>
      <c r="EO98" s="201">
        <v>2.6981000000000002E-2</v>
      </c>
      <c r="EP98" s="201">
        <v>1.8100000000000001E-4</v>
      </c>
      <c r="EQ98" s="201">
        <v>3.9999999999999998E-6</v>
      </c>
      <c r="ER98" s="201">
        <v>9.9999999999999995E-7</v>
      </c>
      <c r="ES98" s="201">
        <v>1.2991440000000001</v>
      </c>
      <c r="ET98" s="201">
        <v>0.32127499999999998</v>
      </c>
      <c r="EU98" s="201">
        <v>1.1794000000000001E-2</v>
      </c>
      <c r="EV98" s="201">
        <v>2.4000000000000001E-5</v>
      </c>
      <c r="EW98" s="201">
        <v>2.6999999999999999E-5</v>
      </c>
      <c r="EX98" s="201">
        <v>9.9999999999999995E-7</v>
      </c>
      <c r="EY98" s="201"/>
      <c r="EZ98" s="201"/>
      <c r="FA98" s="201"/>
      <c r="FB98" s="201"/>
      <c r="FC98" s="201">
        <v>1.1821E-2</v>
      </c>
      <c r="FD98" s="201">
        <v>2.5000000000000001E-5</v>
      </c>
      <c r="FE98" s="201"/>
      <c r="FF98" s="201"/>
      <c r="FG98" s="201">
        <v>3.601E-3</v>
      </c>
      <c r="FH98" s="201">
        <v>4.0000000000000003E-5</v>
      </c>
      <c r="FI98" s="201">
        <v>0.347522</v>
      </c>
      <c r="FJ98" s="201">
        <v>0.68778600000000001</v>
      </c>
      <c r="FK98" s="201">
        <v>0.35112300000000002</v>
      </c>
      <c r="FL98" s="201">
        <v>0.68782600000000005</v>
      </c>
      <c r="FM98" s="201">
        <v>0.156884</v>
      </c>
      <c r="FN98" s="201">
        <v>1.93E-4</v>
      </c>
      <c r="FO98" s="201">
        <v>0.156884</v>
      </c>
      <c r="FP98" s="201">
        <v>1.93E-4</v>
      </c>
      <c r="FQ98" s="201"/>
      <c r="FR98" s="201"/>
      <c r="FS98" s="201">
        <v>4.8520000000000001E-2</v>
      </c>
      <c r="FT98" s="201">
        <v>7.0299999999999996E-4</v>
      </c>
      <c r="FU98" s="201">
        <v>9.859999999999999E-4</v>
      </c>
      <c r="FV98" s="201">
        <v>4.5199999999999998E-4</v>
      </c>
      <c r="FW98" s="201">
        <v>3.666E-3</v>
      </c>
      <c r="FX98" s="201">
        <v>5.0000000000000004E-6</v>
      </c>
      <c r="FY98" s="201">
        <v>58.944212</v>
      </c>
      <c r="FZ98" s="201">
        <v>5.1641640000000004</v>
      </c>
      <c r="GA98" s="201"/>
      <c r="GB98" s="201"/>
      <c r="GC98" s="201"/>
      <c r="GD98" s="201"/>
      <c r="GE98" s="201"/>
      <c r="GF98" s="201"/>
      <c r="GG98" s="201">
        <v>3.15E-3</v>
      </c>
      <c r="GH98" s="201"/>
      <c r="GI98" s="201">
        <v>4.1159999999999999E-3</v>
      </c>
      <c r="GJ98" s="201">
        <v>4.1E-5</v>
      </c>
      <c r="GK98" s="201">
        <v>2.1900000000000001E-3</v>
      </c>
      <c r="GL98" s="201">
        <v>3.9999999999999998E-6</v>
      </c>
      <c r="GM98" s="201">
        <v>59.006839999999997</v>
      </c>
      <c r="GN98" s="201">
        <v>5.1653690000000001</v>
      </c>
      <c r="GO98" s="201">
        <v>0.48422300000000001</v>
      </c>
      <c r="GP98" s="201">
        <v>1.604E-3</v>
      </c>
      <c r="GQ98" s="201">
        <v>2.7633000000000001E-2</v>
      </c>
      <c r="GR98" s="201">
        <v>1.64E-4</v>
      </c>
      <c r="GS98" s="201">
        <v>0.51185599999999998</v>
      </c>
      <c r="GT98" s="201">
        <v>1.768E-3</v>
      </c>
      <c r="GU98" s="201"/>
      <c r="GV98" s="201"/>
      <c r="GW98" s="201">
        <v>3.5152000000000003E-2</v>
      </c>
      <c r="GX98" s="201">
        <v>1.4999999999999999E-4</v>
      </c>
      <c r="GY98" s="201"/>
      <c r="GZ98" s="201"/>
      <c r="HA98" s="201"/>
      <c r="HB98" s="201"/>
      <c r="HC98" s="201">
        <v>3.5152000000000003E-2</v>
      </c>
      <c r="HD98" s="201">
        <v>1.4999999999999999E-4</v>
      </c>
      <c r="HE98" s="201">
        <v>0.34648400000000001</v>
      </c>
      <c r="HF98" s="201">
        <v>4.9589999999999999E-3</v>
      </c>
      <c r="HG98" s="201"/>
      <c r="HH98" s="201"/>
      <c r="HI98" s="201">
        <v>1.2448000000000001E-2</v>
      </c>
      <c r="HJ98" s="201">
        <v>3.0000000000000001E-5</v>
      </c>
      <c r="HK98" s="201">
        <v>0.35893199999999997</v>
      </c>
      <c r="HL98" s="201">
        <v>4.9890000000000004E-3</v>
      </c>
      <c r="HM98" s="201"/>
      <c r="HN98" s="201"/>
      <c r="HO98" s="201"/>
      <c r="HP98" s="201"/>
      <c r="HQ98" s="201">
        <v>4.2985000000000002E-2</v>
      </c>
      <c r="HR98" s="201">
        <v>1.0595E-2</v>
      </c>
      <c r="HS98" s="201">
        <v>3.6849999999999999E-3</v>
      </c>
      <c r="HT98" s="201">
        <v>1.0000000000000001E-5</v>
      </c>
      <c r="HU98" s="201">
        <v>7.2240000000000004E-3</v>
      </c>
      <c r="HV98" s="201">
        <v>6.9999999999999999E-6</v>
      </c>
      <c r="HW98" s="201">
        <v>5.3893999999999997E-2</v>
      </c>
      <c r="HX98" s="201">
        <v>1.0612E-2</v>
      </c>
      <c r="HY98" s="201"/>
      <c r="HZ98" s="201"/>
      <c r="IA98" s="201">
        <v>2.2026E-2</v>
      </c>
      <c r="IB98" s="201">
        <v>2.1059999999999998E-3</v>
      </c>
      <c r="IC98" s="201">
        <v>2.2026E-2</v>
      </c>
      <c r="ID98" s="201">
        <v>2.1059999999999998E-3</v>
      </c>
      <c r="IE98" s="201">
        <v>180.38597100000001</v>
      </c>
      <c r="IF98" s="201">
        <v>80.080091999999993</v>
      </c>
    </row>
    <row r="99" spans="1:240" ht="17.399999999999999" customHeight="1" x14ac:dyDescent="0.25">
      <c r="A99" s="196" t="s">
        <v>98</v>
      </c>
      <c r="B99" s="197" t="s">
        <v>1410</v>
      </c>
      <c r="C99" s="198"/>
      <c r="D99" s="198"/>
      <c r="E99" s="198"/>
      <c r="F99" s="198"/>
      <c r="G99" s="198"/>
      <c r="H99" s="198"/>
      <c r="I99" s="198">
        <v>0.77957799999999999</v>
      </c>
      <c r="J99" s="198">
        <v>6.0220999999999997E-2</v>
      </c>
      <c r="K99" s="198"/>
      <c r="L99" s="198"/>
      <c r="M99" s="198">
        <v>0.77957799999999999</v>
      </c>
      <c r="N99" s="198">
        <v>6.0220999999999997E-2</v>
      </c>
      <c r="O99" s="198"/>
      <c r="P99" s="198"/>
      <c r="Q99" s="198">
        <v>1.0423E-2</v>
      </c>
      <c r="R99" s="198">
        <v>3.1000000000000001E-5</v>
      </c>
      <c r="S99" s="198">
        <v>2.3924349999999999</v>
      </c>
      <c r="T99" s="198">
        <v>0.67876700000000001</v>
      </c>
      <c r="U99" s="198"/>
      <c r="V99" s="198"/>
      <c r="W99" s="198"/>
      <c r="X99" s="198"/>
      <c r="Y99" s="198"/>
      <c r="Z99" s="198"/>
      <c r="AA99" s="198"/>
      <c r="AB99" s="198"/>
      <c r="AC99" s="198"/>
      <c r="AD99" s="198"/>
      <c r="AE99" s="198"/>
      <c r="AF99" s="198"/>
      <c r="AG99" s="198">
        <v>2.4028580000000002</v>
      </c>
      <c r="AH99" s="198">
        <v>0.67879800000000001</v>
      </c>
      <c r="AI99" s="198">
        <v>1.3855040000000001</v>
      </c>
      <c r="AJ99" s="198">
        <v>0.35760900000000001</v>
      </c>
      <c r="AK99" s="198">
        <v>1.3855040000000001</v>
      </c>
      <c r="AL99" s="198">
        <v>0.35760900000000001</v>
      </c>
      <c r="AM99" s="198"/>
      <c r="AN99" s="198"/>
      <c r="AO99" s="198">
        <v>1.7037E-2</v>
      </c>
      <c r="AP99" s="198">
        <v>2E-3</v>
      </c>
      <c r="AQ99" s="198"/>
      <c r="AR99" s="198"/>
      <c r="AS99" s="198">
        <v>7.4548810000000003</v>
      </c>
      <c r="AT99" s="198">
        <v>0.56039300000000003</v>
      </c>
      <c r="AU99" s="198">
        <v>7.4534000000000003E-2</v>
      </c>
      <c r="AV99" s="198">
        <v>1.192E-2</v>
      </c>
      <c r="AW99" s="198">
        <v>8.5700000000000001E-4</v>
      </c>
      <c r="AX99" s="198">
        <v>2.0000000000000001E-4</v>
      </c>
      <c r="AY99" s="198">
        <v>0.10793</v>
      </c>
      <c r="AZ99" s="198">
        <v>1.0939000000000001E-2</v>
      </c>
      <c r="BA99" s="198">
        <v>9.4122999999999998E-2</v>
      </c>
      <c r="BB99" s="198">
        <v>2.0469999999999999E-2</v>
      </c>
      <c r="BC99" s="198"/>
      <c r="BD99" s="198"/>
      <c r="BE99" s="198">
        <v>7.7493619999999996</v>
      </c>
      <c r="BF99" s="198">
        <v>0.60592199999999996</v>
      </c>
      <c r="BG99" s="198"/>
      <c r="BH99" s="198"/>
      <c r="BI99" s="198"/>
      <c r="BJ99" s="198"/>
      <c r="BK99" s="198"/>
      <c r="BL99" s="198"/>
      <c r="BM99" s="198"/>
      <c r="BN99" s="198"/>
      <c r="BO99" s="198">
        <v>13.994064</v>
      </c>
      <c r="BP99" s="198">
        <v>10.005469</v>
      </c>
      <c r="BQ99" s="198">
        <v>1E-4</v>
      </c>
      <c r="BR99" s="198">
        <v>9.9999999999999995E-7</v>
      </c>
      <c r="BS99" s="198"/>
      <c r="BT99" s="198"/>
      <c r="BU99" s="198"/>
      <c r="BV99" s="198"/>
      <c r="BW99" s="198"/>
      <c r="BX99" s="198"/>
      <c r="BY99" s="198">
        <v>1.6297189999999999</v>
      </c>
      <c r="BZ99" s="198">
        <v>1.4777999999999999E-2</v>
      </c>
      <c r="CA99" s="198">
        <v>1.5110999999999999E-2</v>
      </c>
      <c r="CB99" s="198">
        <v>5.9000000000000003E-4</v>
      </c>
      <c r="CC99" s="198"/>
      <c r="CD99" s="198"/>
      <c r="CE99" s="198">
        <v>1.5424450000000001</v>
      </c>
      <c r="CF99" s="198">
        <v>1.8461999999999999E-2</v>
      </c>
      <c r="CG99" s="198"/>
      <c r="CH99" s="198"/>
      <c r="CI99" s="198">
        <v>4.4657000000000002E-2</v>
      </c>
      <c r="CJ99" s="198">
        <v>4.5399999999999998E-3</v>
      </c>
      <c r="CK99" s="198">
        <v>17.226095999999998</v>
      </c>
      <c r="CL99" s="198">
        <v>10.043839999999999</v>
      </c>
      <c r="CM99" s="198">
        <v>0.83038299999999998</v>
      </c>
      <c r="CN99" s="198">
        <v>2.9572000000000001E-2</v>
      </c>
      <c r="CO99" s="198">
        <v>0.18537100000000001</v>
      </c>
      <c r="CP99" s="198">
        <v>2.398E-3</v>
      </c>
      <c r="CQ99" s="198">
        <v>1.015754</v>
      </c>
      <c r="CR99" s="198">
        <v>3.1969999999999998E-2</v>
      </c>
      <c r="CS99" s="198"/>
      <c r="CT99" s="198"/>
      <c r="CU99" s="198">
        <v>1.3938000000000001E-2</v>
      </c>
      <c r="CV99" s="198">
        <v>9.0000000000000002E-6</v>
      </c>
      <c r="CW99" s="198">
        <v>1.147E-3</v>
      </c>
      <c r="CX99" s="198">
        <v>9.9999999999999995E-7</v>
      </c>
      <c r="CY99" s="198">
        <v>1.5084999999999999E-2</v>
      </c>
      <c r="CZ99" s="198">
        <v>1.0000000000000001E-5</v>
      </c>
      <c r="DA99" s="198">
        <v>5.1197759999999999</v>
      </c>
      <c r="DB99" s="198">
        <v>2.076222</v>
      </c>
      <c r="DC99" s="198">
        <v>2.3649999999999999E-3</v>
      </c>
      <c r="DD99" s="198">
        <v>3.8400000000000001E-4</v>
      </c>
      <c r="DE99" s="198">
        <v>2.3869999999999998E-3</v>
      </c>
      <c r="DF99" s="198">
        <v>6.3E-5</v>
      </c>
      <c r="DG99" s="198">
        <v>5.1245279999999998</v>
      </c>
      <c r="DH99" s="198">
        <v>2.0766689999999999</v>
      </c>
      <c r="DI99" s="198"/>
      <c r="DJ99" s="198"/>
      <c r="DK99" s="198">
        <v>5.0367810000000004</v>
      </c>
      <c r="DL99" s="198">
        <v>1.2587649999999999</v>
      </c>
      <c r="DM99" s="198"/>
      <c r="DN99" s="198"/>
      <c r="DO99" s="198">
        <v>5.0367810000000004</v>
      </c>
      <c r="DP99" s="198">
        <v>1.2587649999999999</v>
      </c>
      <c r="DQ99" s="198"/>
      <c r="DR99" s="198"/>
      <c r="DS99" s="198"/>
      <c r="DT99" s="198"/>
      <c r="DU99" s="198">
        <v>3.5920000000000001E-3</v>
      </c>
      <c r="DV99" s="198">
        <v>9.9999999999999995E-7</v>
      </c>
      <c r="DW99" s="198"/>
      <c r="DX99" s="198"/>
      <c r="DY99" s="198"/>
      <c r="DZ99" s="198"/>
      <c r="EA99" s="198"/>
      <c r="EB99" s="198"/>
      <c r="EC99" s="198"/>
      <c r="ED99" s="198"/>
      <c r="EE99" s="198">
        <v>1.0959E-2</v>
      </c>
      <c r="EF99" s="198">
        <v>4.1E-5</v>
      </c>
      <c r="EG99" s="198"/>
      <c r="EH99" s="198"/>
      <c r="EI99" s="198"/>
      <c r="EJ99" s="198"/>
      <c r="EK99" s="198"/>
      <c r="EL99" s="198"/>
      <c r="EM99" s="198">
        <v>0.23411100000000001</v>
      </c>
      <c r="EN99" s="198">
        <v>1.5280000000000001E-3</v>
      </c>
      <c r="EO99" s="198">
        <v>0.28081</v>
      </c>
      <c r="EP99" s="198">
        <v>2.8400000000000002E-4</v>
      </c>
      <c r="EQ99" s="198">
        <v>3.8000000000000002E-5</v>
      </c>
      <c r="ER99" s="198">
        <v>1.0000000000000001E-5</v>
      </c>
      <c r="ES99" s="198">
        <v>0.52951000000000004</v>
      </c>
      <c r="ET99" s="198">
        <v>1.864E-3</v>
      </c>
      <c r="EU99" s="198">
        <v>9.6281000000000005E-2</v>
      </c>
      <c r="EV99" s="198">
        <v>5.8799999999999998E-4</v>
      </c>
      <c r="EW99" s="198"/>
      <c r="EX99" s="198"/>
      <c r="EY99" s="198"/>
      <c r="EZ99" s="198"/>
      <c r="FA99" s="198"/>
      <c r="FB99" s="198"/>
      <c r="FC99" s="198">
        <v>9.6281000000000005E-2</v>
      </c>
      <c r="FD99" s="198">
        <v>5.8799999999999998E-4</v>
      </c>
      <c r="FE99" s="198">
        <v>1.1689999999999999E-3</v>
      </c>
      <c r="FF99" s="198">
        <v>5.44E-4</v>
      </c>
      <c r="FG99" s="198">
        <v>1.9900000000000001E-4</v>
      </c>
      <c r="FH99" s="198">
        <v>1.2E-5</v>
      </c>
      <c r="FI99" s="198"/>
      <c r="FJ99" s="198"/>
      <c r="FK99" s="198">
        <v>1.3680000000000001E-3</v>
      </c>
      <c r="FL99" s="198">
        <v>5.5599999999999996E-4</v>
      </c>
      <c r="FM99" s="198"/>
      <c r="FN99" s="198"/>
      <c r="FO99" s="198"/>
      <c r="FP99" s="198"/>
      <c r="FQ99" s="198">
        <v>5.5099999999999995E-4</v>
      </c>
      <c r="FR99" s="198">
        <v>9.9999999999999995E-7</v>
      </c>
      <c r="FS99" s="198">
        <v>1.4986630000000001</v>
      </c>
      <c r="FT99" s="198">
        <v>0.273787</v>
      </c>
      <c r="FU99" s="198">
        <v>1.2201E-2</v>
      </c>
      <c r="FV99" s="198">
        <v>6.2100000000000002E-4</v>
      </c>
      <c r="FW99" s="198"/>
      <c r="FX99" s="198"/>
      <c r="FY99" s="198">
        <v>3.8999999999999999E-5</v>
      </c>
      <c r="FZ99" s="198">
        <v>1.9999999999999999E-6</v>
      </c>
      <c r="GA99" s="198"/>
      <c r="GB99" s="198"/>
      <c r="GC99" s="198">
        <v>5.5739999999999998E-2</v>
      </c>
      <c r="GD99" s="198">
        <v>8.1499999999999997E-4</v>
      </c>
      <c r="GE99" s="198"/>
      <c r="GF99" s="198"/>
      <c r="GG99" s="198"/>
      <c r="GH99" s="198"/>
      <c r="GI99" s="198">
        <v>1.7243999999999999E-2</v>
      </c>
      <c r="GJ99" s="198">
        <v>3.68E-4</v>
      </c>
      <c r="GK99" s="198">
        <v>1.1418950000000001</v>
      </c>
      <c r="GL99" s="198">
        <v>9.835E-3</v>
      </c>
      <c r="GM99" s="198">
        <v>2.7263329999999999</v>
      </c>
      <c r="GN99" s="198">
        <v>0.28542899999999999</v>
      </c>
      <c r="GO99" s="198">
        <v>3.3512369999999998</v>
      </c>
      <c r="GP99" s="198">
        <v>7.0705000000000004E-2</v>
      </c>
      <c r="GQ99" s="198">
        <v>3.7313149999999999</v>
      </c>
      <c r="GR99" s="198">
        <v>1.6256E-2</v>
      </c>
      <c r="GS99" s="198">
        <v>7.0825519999999997</v>
      </c>
      <c r="GT99" s="198">
        <v>8.6960999999999997E-2</v>
      </c>
      <c r="GU99" s="198">
        <v>2.1999999999999999E-5</v>
      </c>
      <c r="GV99" s="198">
        <v>9.9999999999999995E-7</v>
      </c>
      <c r="GW99" s="198">
        <v>0.21279000000000001</v>
      </c>
      <c r="GX99" s="198">
        <v>5.5919999999999997E-3</v>
      </c>
      <c r="GY99" s="198"/>
      <c r="GZ99" s="198"/>
      <c r="HA99" s="198"/>
      <c r="HB99" s="198"/>
      <c r="HC99" s="198">
        <v>0.212812</v>
      </c>
      <c r="HD99" s="198">
        <v>5.5929999999999999E-3</v>
      </c>
      <c r="HE99" s="198">
        <v>4.4313310000000001</v>
      </c>
      <c r="HF99" s="198">
        <v>3.7511999999999997E-2</v>
      </c>
      <c r="HG99" s="198">
        <v>0.17096700000000001</v>
      </c>
      <c r="HH99" s="198">
        <v>5.9459999999999999E-3</v>
      </c>
      <c r="HI99" s="198"/>
      <c r="HJ99" s="198"/>
      <c r="HK99" s="198">
        <v>4.6022980000000002</v>
      </c>
      <c r="HL99" s="198">
        <v>4.3457999999999997E-2</v>
      </c>
      <c r="HM99" s="198">
        <v>119.995955</v>
      </c>
      <c r="HN99" s="198">
        <v>1.901267</v>
      </c>
      <c r="HO99" s="198">
        <v>119.995955</v>
      </c>
      <c r="HP99" s="198">
        <v>1.901267</v>
      </c>
      <c r="HQ99" s="198">
        <v>1.486035</v>
      </c>
      <c r="HR99" s="198">
        <v>5.4806000000000001E-2</v>
      </c>
      <c r="HS99" s="198">
        <v>0.10138900000000001</v>
      </c>
      <c r="HT99" s="198">
        <v>8.0500000000000005E-4</v>
      </c>
      <c r="HU99" s="198"/>
      <c r="HV99" s="198"/>
      <c r="HW99" s="198">
        <v>1.5874239999999999</v>
      </c>
      <c r="HX99" s="198">
        <v>5.5611000000000001E-2</v>
      </c>
      <c r="HY99" s="198"/>
      <c r="HZ99" s="198"/>
      <c r="IA99" s="198">
        <v>5.4279999999999997E-3</v>
      </c>
      <c r="IB99" s="198">
        <v>2.9700000000000001E-4</v>
      </c>
      <c r="IC99" s="198">
        <v>5.4279999999999997E-3</v>
      </c>
      <c r="ID99" s="198">
        <v>2.9700000000000001E-4</v>
      </c>
      <c r="IE99" s="198">
        <v>177.57550699999999</v>
      </c>
      <c r="IF99" s="198">
        <v>17.495428</v>
      </c>
    </row>
    <row r="100" spans="1:240" ht="17.399999999999999" customHeight="1" x14ac:dyDescent="0.25">
      <c r="A100" s="199" t="s">
        <v>94</v>
      </c>
      <c r="B100" s="200" t="s">
        <v>1394</v>
      </c>
      <c r="C100" s="201">
        <v>129.059932</v>
      </c>
      <c r="D100" s="201">
        <v>9.8267520000000008</v>
      </c>
      <c r="E100" s="201">
        <v>1.473897</v>
      </c>
      <c r="F100" s="201">
        <v>4.9107999999999999E-2</v>
      </c>
      <c r="G100" s="201"/>
      <c r="H100" s="201"/>
      <c r="I100" s="201"/>
      <c r="J100" s="201"/>
      <c r="K100" s="201"/>
      <c r="L100" s="201"/>
      <c r="M100" s="201">
        <v>130.533829</v>
      </c>
      <c r="N100" s="201">
        <v>9.8758599999999994</v>
      </c>
      <c r="O100" s="201"/>
      <c r="P100" s="201"/>
      <c r="Q100" s="201">
        <v>1.02E-4</v>
      </c>
      <c r="R100" s="201">
        <v>1.0000000000000001E-5</v>
      </c>
      <c r="S100" s="201">
        <v>8.0616079999999997</v>
      </c>
      <c r="T100" s="201">
        <v>0.28642800000000002</v>
      </c>
      <c r="U100" s="201"/>
      <c r="V100" s="201"/>
      <c r="W100" s="201"/>
      <c r="X100" s="201"/>
      <c r="Y100" s="201">
        <v>2.2016000000000001E-2</v>
      </c>
      <c r="Z100" s="201">
        <v>5.9999999999999995E-4</v>
      </c>
      <c r="AA100" s="201">
        <v>0.20013</v>
      </c>
      <c r="AB100" s="201">
        <v>2.4E-2</v>
      </c>
      <c r="AC100" s="201"/>
      <c r="AD100" s="201"/>
      <c r="AE100" s="201"/>
      <c r="AF100" s="201"/>
      <c r="AG100" s="201">
        <v>8.2838560000000001</v>
      </c>
      <c r="AH100" s="201">
        <v>0.31103799999999998</v>
      </c>
      <c r="AI100" s="201"/>
      <c r="AJ100" s="201"/>
      <c r="AK100" s="201"/>
      <c r="AL100" s="201"/>
      <c r="AM100" s="201"/>
      <c r="AN100" s="201"/>
      <c r="AO100" s="201"/>
      <c r="AP100" s="201"/>
      <c r="AQ100" s="201">
        <v>0.26055800000000001</v>
      </c>
      <c r="AR100" s="201">
        <v>2.6133E-2</v>
      </c>
      <c r="AS100" s="201">
        <v>7.0647000000000001E-2</v>
      </c>
      <c r="AT100" s="201">
        <v>4.7460000000000002E-3</v>
      </c>
      <c r="AU100" s="201">
        <v>3.8038020000000001</v>
      </c>
      <c r="AV100" s="201">
        <v>0.270206</v>
      </c>
      <c r="AW100" s="201">
        <v>1.0304279999999999</v>
      </c>
      <c r="AX100" s="201">
        <v>9.8156999999999994E-2</v>
      </c>
      <c r="AY100" s="201">
        <v>0.56826699999999997</v>
      </c>
      <c r="AZ100" s="201">
        <v>0.16933599999999999</v>
      </c>
      <c r="BA100" s="201"/>
      <c r="BB100" s="201"/>
      <c r="BC100" s="201">
        <v>0.32178499999999999</v>
      </c>
      <c r="BD100" s="201">
        <v>1.0529E-2</v>
      </c>
      <c r="BE100" s="201">
        <v>6.0554870000000003</v>
      </c>
      <c r="BF100" s="201">
        <v>0.57910700000000004</v>
      </c>
      <c r="BG100" s="201"/>
      <c r="BH100" s="201"/>
      <c r="BI100" s="201"/>
      <c r="BJ100" s="201"/>
      <c r="BK100" s="201"/>
      <c r="BL100" s="201"/>
      <c r="BM100" s="201"/>
      <c r="BN100" s="201"/>
      <c r="BO100" s="201"/>
      <c r="BP100" s="201"/>
      <c r="BQ100" s="201">
        <v>1.9224000000000001</v>
      </c>
      <c r="BR100" s="201">
        <v>0.75616000000000005</v>
      </c>
      <c r="BS100" s="201">
        <v>4.2849999999999997E-3</v>
      </c>
      <c r="BT100" s="201">
        <v>3.8000000000000002E-5</v>
      </c>
      <c r="BU100" s="201"/>
      <c r="BV100" s="201"/>
      <c r="BW100" s="201"/>
      <c r="BX100" s="201"/>
      <c r="BY100" s="201">
        <v>0.164932</v>
      </c>
      <c r="BZ100" s="201">
        <v>4.8069999999999996E-3</v>
      </c>
      <c r="CA100" s="201"/>
      <c r="CB100" s="201"/>
      <c r="CC100" s="201"/>
      <c r="CD100" s="201"/>
      <c r="CE100" s="201"/>
      <c r="CF100" s="201"/>
      <c r="CG100" s="201"/>
      <c r="CH100" s="201"/>
      <c r="CI100" s="201">
        <v>7.7969929999999996</v>
      </c>
      <c r="CJ100" s="201">
        <v>2.9723459999999999</v>
      </c>
      <c r="CK100" s="201">
        <v>9.8886099999999999</v>
      </c>
      <c r="CL100" s="201">
        <v>3.7333509999999999</v>
      </c>
      <c r="CM100" s="201">
        <v>0.17579</v>
      </c>
      <c r="CN100" s="201">
        <v>7.7669999999999996E-3</v>
      </c>
      <c r="CO100" s="201"/>
      <c r="CP100" s="201"/>
      <c r="CQ100" s="201">
        <v>0.17579</v>
      </c>
      <c r="CR100" s="201">
        <v>7.7669999999999996E-3</v>
      </c>
      <c r="CS100" s="201"/>
      <c r="CT100" s="201"/>
      <c r="CU100" s="201">
        <v>0.34533599999999998</v>
      </c>
      <c r="CV100" s="201">
        <v>6.7400000000000001E-4</v>
      </c>
      <c r="CW100" s="201"/>
      <c r="CX100" s="201"/>
      <c r="CY100" s="201">
        <v>0.34533599999999998</v>
      </c>
      <c r="CZ100" s="201">
        <v>6.7400000000000001E-4</v>
      </c>
      <c r="DA100" s="201">
        <v>2.3E-5</v>
      </c>
      <c r="DB100" s="201">
        <v>3.9999999999999998E-6</v>
      </c>
      <c r="DC100" s="201"/>
      <c r="DD100" s="201"/>
      <c r="DE100" s="201"/>
      <c r="DF100" s="201"/>
      <c r="DG100" s="201">
        <v>2.3E-5</v>
      </c>
      <c r="DH100" s="201">
        <v>3.9999999999999998E-6</v>
      </c>
      <c r="DI100" s="201"/>
      <c r="DJ100" s="201"/>
      <c r="DK100" s="201">
        <v>0.48104999999999998</v>
      </c>
      <c r="DL100" s="201">
        <v>2.8438999999999999E-2</v>
      </c>
      <c r="DM100" s="201">
        <v>8.2899999999999998E-4</v>
      </c>
      <c r="DN100" s="201">
        <v>5.1E-5</v>
      </c>
      <c r="DO100" s="201">
        <v>0.481879</v>
      </c>
      <c r="DP100" s="201">
        <v>2.8490000000000001E-2</v>
      </c>
      <c r="DQ100" s="201"/>
      <c r="DR100" s="201"/>
      <c r="DS100" s="201">
        <v>1.3579000000000001E-2</v>
      </c>
      <c r="DT100" s="201">
        <v>1.8E-5</v>
      </c>
      <c r="DU100" s="201"/>
      <c r="DV100" s="201"/>
      <c r="DW100" s="201"/>
      <c r="DX100" s="201"/>
      <c r="DY100" s="201">
        <v>9.1489999999999991E-3</v>
      </c>
      <c r="DZ100" s="201">
        <v>6.0000000000000002E-6</v>
      </c>
      <c r="EA100" s="201">
        <v>3.7469999999999999E-3</v>
      </c>
      <c r="EB100" s="201">
        <v>6.0000000000000002E-6</v>
      </c>
      <c r="EC100" s="201"/>
      <c r="ED100" s="201"/>
      <c r="EE100" s="201">
        <v>5.3314E-2</v>
      </c>
      <c r="EF100" s="201">
        <v>1.17E-3</v>
      </c>
      <c r="EG100" s="201"/>
      <c r="EH100" s="201"/>
      <c r="EI100" s="201"/>
      <c r="EJ100" s="201"/>
      <c r="EK100" s="201"/>
      <c r="EL100" s="201"/>
      <c r="EM100" s="201">
        <v>5.0744819999999997</v>
      </c>
      <c r="EN100" s="201">
        <v>2.4638E-2</v>
      </c>
      <c r="EO100" s="201">
        <v>0.77153499999999997</v>
      </c>
      <c r="EP100" s="201">
        <v>5.7399999999999997E-4</v>
      </c>
      <c r="EQ100" s="201">
        <v>1.4933999999999999E-2</v>
      </c>
      <c r="ER100" s="201">
        <v>1.9999999999999999E-6</v>
      </c>
      <c r="ES100" s="201">
        <v>5.9407399999999999</v>
      </c>
      <c r="ET100" s="201">
        <v>2.6414E-2</v>
      </c>
      <c r="EU100" s="201">
        <v>0.147951</v>
      </c>
      <c r="EV100" s="201">
        <v>6.8999999999999997E-4</v>
      </c>
      <c r="EW100" s="201"/>
      <c r="EX100" s="201"/>
      <c r="EY100" s="201"/>
      <c r="EZ100" s="201"/>
      <c r="FA100" s="201"/>
      <c r="FB100" s="201"/>
      <c r="FC100" s="201">
        <v>0.147951</v>
      </c>
      <c r="FD100" s="201">
        <v>6.8999999999999997E-4</v>
      </c>
      <c r="FE100" s="201"/>
      <c r="FF100" s="201"/>
      <c r="FG100" s="201"/>
      <c r="FH100" s="201"/>
      <c r="FI100" s="201">
        <v>5.2526000000000003E-2</v>
      </c>
      <c r="FJ100" s="201">
        <v>3.107E-3</v>
      </c>
      <c r="FK100" s="201">
        <v>5.2526000000000003E-2</v>
      </c>
      <c r="FL100" s="201">
        <v>3.107E-3</v>
      </c>
      <c r="FM100" s="201">
        <v>4.3249999999999999E-3</v>
      </c>
      <c r="FN100" s="201">
        <v>1.9999999999999999E-6</v>
      </c>
      <c r="FO100" s="201">
        <v>4.3249999999999999E-3</v>
      </c>
      <c r="FP100" s="201">
        <v>1.9999999999999999E-6</v>
      </c>
      <c r="FQ100" s="201">
        <v>9.7879999999999998E-3</v>
      </c>
      <c r="FR100" s="201">
        <v>1.76E-4</v>
      </c>
      <c r="FS100" s="201">
        <v>8.9101E-2</v>
      </c>
      <c r="FT100" s="201">
        <v>1.0629999999999999E-3</v>
      </c>
      <c r="FU100" s="201">
        <v>2.3508000000000001E-2</v>
      </c>
      <c r="FV100" s="201">
        <v>9.19E-4</v>
      </c>
      <c r="FW100" s="201"/>
      <c r="FX100" s="201"/>
      <c r="FY100" s="201">
        <v>3.2925999999999997E-2</v>
      </c>
      <c r="FZ100" s="201">
        <v>9.9999999999999995E-7</v>
      </c>
      <c r="GA100" s="201"/>
      <c r="GB100" s="201"/>
      <c r="GC100" s="201"/>
      <c r="GD100" s="201"/>
      <c r="GE100" s="201"/>
      <c r="GF100" s="201"/>
      <c r="GG100" s="201"/>
      <c r="GH100" s="201"/>
      <c r="GI100" s="201">
        <v>0.14464099999999999</v>
      </c>
      <c r="GJ100" s="201">
        <v>1.2559000000000001E-2</v>
      </c>
      <c r="GK100" s="201">
        <v>0.121794</v>
      </c>
      <c r="GL100" s="201">
        <v>2.0124E-2</v>
      </c>
      <c r="GM100" s="201">
        <v>0.42175800000000002</v>
      </c>
      <c r="GN100" s="201">
        <v>3.4841999999999998E-2</v>
      </c>
      <c r="GO100" s="201">
        <v>4.5414539999999999</v>
      </c>
      <c r="GP100" s="201">
        <v>6.0721999999999998E-2</v>
      </c>
      <c r="GQ100" s="201">
        <v>0.252168</v>
      </c>
      <c r="GR100" s="201">
        <v>1.307E-3</v>
      </c>
      <c r="GS100" s="201">
        <v>4.793622</v>
      </c>
      <c r="GT100" s="201">
        <v>6.2029000000000001E-2</v>
      </c>
      <c r="GU100" s="201"/>
      <c r="GV100" s="201"/>
      <c r="GW100" s="201">
        <v>4.5436999999999998E-2</v>
      </c>
      <c r="GX100" s="201">
        <v>8.4599999999999996E-4</v>
      </c>
      <c r="GY100" s="201">
        <v>1.011E-3</v>
      </c>
      <c r="GZ100" s="201">
        <v>9.9999999999999995E-7</v>
      </c>
      <c r="HA100" s="201"/>
      <c r="HB100" s="201"/>
      <c r="HC100" s="201">
        <v>4.6448000000000003E-2</v>
      </c>
      <c r="HD100" s="201">
        <v>8.4699999999999999E-4</v>
      </c>
      <c r="HE100" s="201">
        <v>0.38888299999999998</v>
      </c>
      <c r="HF100" s="201">
        <v>2.7300000000000002E-4</v>
      </c>
      <c r="HG100" s="201">
        <v>4.6340000000000001E-3</v>
      </c>
      <c r="HH100" s="201">
        <v>9.9999999999999995E-7</v>
      </c>
      <c r="HI100" s="201"/>
      <c r="HJ100" s="201"/>
      <c r="HK100" s="201">
        <v>0.39351700000000001</v>
      </c>
      <c r="HL100" s="201">
        <v>2.7399999999999999E-4</v>
      </c>
      <c r="HM100" s="201"/>
      <c r="HN100" s="201"/>
      <c r="HO100" s="201"/>
      <c r="HP100" s="201"/>
      <c r="HQ100" s="201">
        <v>2.772888</v>
      </c>
      <c r="HR100" s="201">
        <v>7.4386999999999995E-2</v>
      </c>
      <c r="HS100" s="201"/>
      <c r="HT100" s="201"/>
      <c r="HU100" s="201">
        <v>6.3119999999999999E-3</v>
      </c>
      <c r="HV100" s="201">
        <v>9.19E-4</v>
      </c>
      <c r="HW100" s="201">
        <v>2.7791999999999999</v>
      </c>
      <c r="HX100" s="201">
        <v>7.5305999999999998E-2</v>
      </c>
      <c r="HY100" s="201">
        <v>2.9895000000000001E-2</v>
      </c>
      <c r="HZ100" s="201">
        <v>1.2E-4</v>
      </c>
      <c r="IA100" s="201">
        <v>2.9005E-2</v>
      </c>
      <c r="IB100" s="201">
        <v>3.9550000000000002E-3</v>
      </c>
      <c r="IC100" s="201">
        <v>5.8900000000000001E-2</v>
      </c>
      <c r="ID100" s="201">
        <v>4.0749999999999996E-3</v>
      </c>
      <c r="IE100" s="201">
        <v>170.403797</v>
      </c>
      <c r="IF100" s="201">
        <v>14.743876999999999</v>
      </c>
    </row>
    <row r="101" spans="1:240" ht="17.399999999999999" customHeight="1" x14ac:dyDescent="0.25">
      <c r="A101" s="196" t="s">
        <v>144</v>
      </c>
      <c r="B101" s="197" t="s">
        <v>1485</v>
      </c>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v>160.278054</v>
      </c>
      <c r="BH101" s="198">
        <v>282.08486499999998</v>
      </c>
      <c r="BI101" s="198"/>
      <c r="BJ101" s="198"/>
      <c r="BK101" s="198"/>
      <c r="BL101" s="198"/>
      <c r="BM101" s="198">
        <v>160.278054</v>
      </c>
      <c r="BN101" s="198">
        <v>282.08486499999998</v>
      </c>
      <c r="BO101" s="198">
        <v>0.63360000000000005</v>
      </c>
      <c r="BP101" s="198">
        <v>9.6000000000000002E-2</v>
      </c>
      <c r="BQ101" s="198"/>
      <c r="BR101" s="198"/>
      <c r="BS101" s="198"/>
      <c r="BT101" s="198"/>
      <c r="BU101" s="198"/>
      <c r="BV101" s="198"/>
      <c r="BW101" s="198"/>
      <c r="BX101" s="198"/>
      <c r="BY101" s="198">
        <v>1.7E-5</v>
      </c>
      <c r="BZ101" s="198">
        <v>3.0000000000000001E-6</v>
      </c>
      <c r="CA101" s="198"/>
      <c r="CB101" s="198"/>
      <c r="CC101" s="198"/>
      <c r="CD101" s="198"/>
      <c r="CE101" s="198"/>
      <c r="CF101" s="198"/>
      <c r="CG101" s="198"/>
      <c r="CH101" s="198"/>
      <c r="CI101" s="198"/>
      <c r="CJ101" s="198"/>
      <c r="CK101" s="198">
        <v>0.63361699999999999</v>
      </c>
      <c r="CL101" s="198">
        <v>9.6003000000000005E-2</v>
      </c>
      <c r="CM101" s="198">
        <v>0.23707400000000001</v>
      </c>
      <c r="CN101" s="198">
        <v>1.7799999999999999E-4</v>
      </c>
      <c r="CO101" s="198"/>
      <c r="CP101" s="198"/>
      <c r="CQ101" s="198">
        <v>0.23707400000000001</v>
      </c>
      <c r="CR101" s="198">
        <v>1.7799999999999999E-4</v>
      </c>
      <c r="CS101" s="198"/>
      <c r="CT101" s="198"/>
      <c r="CU101" s="198">
        <v>3.2564999999999997E-2</v>
      </c>
      <c r="CV101" s="198">
        <v>6.6600000000000003E-4</v>
      </c>
      <c r="CW101" s="198"/>
      <c r="CX101" s="198"/>
      <c r="CY101" s="198">
        <v>3.2564999999999997E-2</v>
      </c>
      <c r="CZ101" s="198">
        <v>6.6600000000000003E-4</v>
      </c>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v>5.0199999999999995E-4</v>
      </c>
      <c r="ED101" s="198">
        <v>1.27E-4</v>
      </c>
      <c r="EE101" s="198"/>
      <c r="EF101" s="198"/>
      <c r="EG101" s="198"/>
      <c r="EH101" s="198"/>
      <c r="EI101" s="198"/>
      <c r="EJ101" s="198"/>
      <c r="EK101" s="198"/>
      <c r="EL101" s="198"/>
      <c r="EM101" s="198">
        <v>0.38864700000000002</v>
      </c>
      <c r="EN101" s="198">
        <v>2.898E-3</v>
      </c>
      <c r="EO101" s="198">
        <v>0.19221299999999999</v>
      </c>
      <c r="EP101" s="198">
        <v>6.5799999999999995E-4</v>
      </c>
      <c r="EQ101" s="198"/>
      <c r="ER101" s="198"/>
      <c r="ES101" s="198">
        <v>0.58136200000000005</v>
      </c>
      <c r="ET101" s="198">
        <v>3.6830000000000001E-3</v>
      </c>
      <c r="EU101" s="198">
        <v>2.8040180000000001</v>
      </c>
      <c r="EV101" s="198">
        <v>1.7451999999999999E-2</v>
      </c>
      <c r="EW101" s="198">
        <v>8.9293999999999998E-2</v>
      </c>
      <c r="EX101" s="198">
        <v>8.3500000000000002E-4</v>
      </c>
      <c r="EY101" s="198"/>
      <c r="EZ101" s="198"/>
      <c r="FA101" s="198"/>
      <c r="FB101" s="198"/>
      <c r="FC101" s="198">
        <v>2.8933119999999999</v>
      </c>
      <c r="FD101" s="198">
        <v>1.8287000000000001E-2</v>
      </c>
      <c r="FE101" s="198"/>
      <c r="FF101" s="198"/>
      <c r="FG101" s="198"/>
      <c r="FH101" s="198"/>
      <c r="FI101" s="198"/>
      <c r="FJ101" s="198"/>
      <c r="FK101" s="198"/>
      <c r="FL101" s="198"/>
      <c r="FM101" s="198">
        <v>4.0299999999999997E-3</v>
      </c>
      <c r="FN101" s="198">
        <v>9.9999999999999995E-7</v>
      </c>
      <c r="FO101" s="198">
        <v>4.0299999999999997E-3</v>
      </c>
      <c r="FP101" s="198">
        <v>9.9999999999999995E-7</v>
      </c>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v>3.3732410000000002</v>
      </c>
      <c r="GR101" s="198">
        <v>5.94E-3</v>
      </c>
      <c r="GS101" s="198">
        <v>3.3732410000000002</v>
      </c>
      <c r="GT101" s="198">
        <v>5.94E-3</v>
      </c>
      <c r="GU101" s="198"/>
      <c r="GV101" s="198"/>
      <c r="GW101" s="198"/>
      <c r="GX101" s="198"/>
      <c r="GY101" s="198"/>
      <c r="GZ101" s="198"/>
      <c r="HA101" s="198"/>
      <c r="HB101" s="198"/>
      <c r="HC101" s="198"/>
      <c r="HD101" s="198"/>
      <c r="HE101" s="198">
        <v>1.1996E-2</v>
      </c>
      <c r="HF101" s="198">
        <v>3.9999999999999998E-6</v>
      </c>
      <c r="HG101" s="198">
        <v>3.0918999999999999E-2</v>
      </c>
      <c r="HH101" s="198">
        <v>1.1E-5</v>
      </c>
      <c r="HI101" s="198"/>
      <c r="HJ101" s="198"/>
      <c r="HK101" s="198">
        <v>4.2915000000000002E-2</v>
      </c>
      <c r="HL101" s="198">
        <v>1.5E-5</v>
      </c>
      <c r="HM101" s="198"/>
      <c r="HN101" s="198"/>
      <c r="HO101" s="198"/>
      <c r="HP101" s="198"/>
      <c r="HQ101" s="198"/>
      <c r="HR101" s="198"/>
      <c r="HS101" s="198"/>
      <c r="HT101" s="198"/>
      <c r="HU101" s="198"/>
      <c r="HV101" s="198"/>
      <c r="HW101" s="198"/>
      <c r="HX101" s="198"/>
      <c r="HY101" s="198"/>
      <c r="HZ101" s="198"/>
      <c r="IA101" s="198"/>
      <c r="IB101" s="198"/>
      <c r="IC101" s="198"/>
      <c r="ID101" s="198"/>
      <c r="IE101" s="198">
        <v>168.07616999999999</v>
      </c>
      <c r="IF101" s="198">
        <v>282.20963799999998</v>
      </c>
    </row>
    <row r="102" spans="1:240" ht="17.399999999999999" customHeight="1" x14ac:dyDescent="0.25">
      <c r="A102" s="199" t="s">
        <v>142</v>
      </c>
      <c r="B102" s="200" t="s">
        <v>1380</v>
      </c>
      <c r="C102" s="201"/>
      <c r="D102" s="201"/>
      <c r="E102" s="201"/>
      <c r="F102" s="201"/>
      <c r="G102" s="201">
        <v>0.76164100000000001</v>
      </c>
      <c r="H102" s="201">
        <v>4.8953000000000003E-2</v>
      </c>
      <c r="I102" s="201">
        <v>3.4470079999999998</v>
      </c>
      <c r="J102" s="201">
        <v>0.19991700000000001</v>
      </c>
      <c r="K102" s="201"/>
      <c r="L102" s="201"/>
      <c r="M102" s="201">
        <v>4.2086490000000003</v>
      </c>
      <c r="N102" s="201">
        <v>0.24887000000000001</v>
      </c>
      <c r="O102" s="201"/>
      <c r="P102" s="201"/>
      <c r="Q102" s="201"/>
      <c r="R102" s="201"/>
      <c r="S102" s="201"/>
      <c r="T102" s="201"/>
      <c r="U102" s="201">
        <v>2.8555000000000001E-2</v>
      </c>
      <c r="V102" s="201">
        <v>4.64E-4</v>
      </c>
      <c r="W102" s="201"/>
      <c r="X102" s="201"/>
      <c r="Y102" s="201">
        <v>0.457318</v>
      </c>
      <c r="Z102" s="201">
        <v>0.17599999999999999</v>
      </c>
      <c r="AA102" s="201">
        <v>3.351286</v>
      </c>
      <c r="AB102" s="201">
        <v>5.31E-4</v>
      </c>
      <c r="AC102" s="201"/>
      <c r="AD102" s="201"/>
      <c r="AE102" s="201"/>
      <c r="AF102" s="201"/>
      <c r="AG102" s="201">
        <v>3.8371590000000002</v>
      </c>
      <c r="AH102" s="201">
        <v>0.17699500000000001</v>
      </c>
      <c r="AI102" s="201"/>
      <c r="AJ102" s="201"/>
      <c r="AK102" s="201"/>
      <c r="AL102" s="201"/>
      <c r="AM102" s="201">
        <v>0.56633900000000004</v>
      </c>
      <c r="AN102" s="201">
        <v>3.7600000000000001E-2</v>
      </c>
      <c r="AO102" s="201">
        <v>9.129E-3</v>
      </c>
      <c r="AP102" s="201">
        <v>2.2000000000000001E-3</v>
      </c>
      <c r="AQ102" s="201">
        <v>1.2089000000000001E-2</v>
      </c>
      <c r="AR102" s="201">
        <v>4.8799999999999999E-4</v>
      </c>
      <c r="AS102" s="201">
        <v>0.13908300000000001</v>
      </c>
      <c r="AT102" s="201">
        <v>8.6700000000000006E-3</v>
      </c>
      <c r="AU102" s="201">
        <v>0.347084</v>
      </c>
      <c r="AV102" s="201">
        <v>3.9470999999999999E-2</v>
      </c>
      <c r="AW102" s="201">
        <v>0.40232200000000001</v>
      </c>
      <c r="AX102" s="201">
        <v>9.7490000000000007E-3</v>
      </c>
      <c r="AY102" s="201">
        <v>0.33643899999999999</v>
      </c>
      <c r="AZ102" s="201">
        <v>0.105854</v>
      </c>
      <c r="BA102" s="201"/>
      <c r="BB102" s="201"/>
      <c r="BC102" s="201"/>
      <c r="BD102" s="201"/>
      <c r="BE102" s="201">
        <v>1.8124849999999999</v>
      </c>
      <c r="BF102" s="201">
        <v>0.20403199999999999</v>
      </c>
      <c r="BG102" s="201"/>
      <c r="BH102" s="201"/>
      <c r="BI102" s="201"/>
      <c r="BJ102" s="201"/>
      <c r="BK102" s="201">
        <v>74.743188000000004</v>
      </c>
      <c r="BL102" s="201">
        <v>72.889376999999996</v>
      </c>
      <c r="BM102" s="201">
        <v>74.743188000000004</v>
      </c>
      <c r="BN102" s="201">
        <v>72.889376999999996</v>
      </c>
      <c r="BO102" s="201">
        <v>7.2727E-2</v>
      </c>
      <c r="BP102" s="201">
        <v>5.1E-5</v>
      </c>
      <c r="BQ102" s="201">
        <v>1.5942999999999999E-2</v>
      </c>
      <c r="BR102" s="201">
        <v>1.9999999999999999E-6</v>
      </c>
      <c r="BS102" s="201">
        <v>11.247922000000001</v>
      </c>
      <c r="BT102" s="201">
        <v>3.771E-3</v>
      </c>
      <c r="BU102" s="201"/>
      <c r="BV102" s="201"/>
      <c r="BW102" s="201">
        <v>4.6179999999999997E-3</v>
      </c>
      <c r="BX102" s="201">
        <v>2.3E-5</v>
      </c>
      <c r="BY102" s="201">
        <v>3.2566619999999999</v>
      </c>
      <c r="BZ102" s="201">
        <v>4.5090999999999999E-2</v>
      </c>
      <c r="CA102" s="201">
        <v>0.30348799999999998</v>
      </c>
      <c r="CB102" s="201">
        <v>1.1532000000000001E-2</v>
      </c>
      <c r="CC102" s="201"/>
      <c r="CD102" s="201"/>
      <c r="CE102" s="201"/>
      <c r="CF102" s="201"/>
      <c r="CG102" s="201"/>
      <c r="CH102" s="201"/>
      <c r="CI102" s="201">
        <v>0.38497399999999998</v>
      </c>
      <c r="CJ102" s="201">
        <v>8.8855000000000003E-2</v>
      </c>
      <c r="CK102" s="201">
        <v>15.286334</v>
      </c>
      <c r="CL102" s="201">
        <v>0.14932500000000001</v>
      </c>
      <c r="CM102" s="201">
        <v>0.35841200000000001</v>
      </c>
      <c r="CN102" s="201">
        <v>5.1780000000000003E-3</v>
      </c>
      <c r="CO102" s="201">
        <v>6.4513000000000001E-2</v>
      </c>
      <c r="CP102" s="201">
        <v>3.4099999999999999E-4</v>
      </c>
      <c r="CQ102" s="201">
        <v>0.422925</v>
      </c>
      <c r="CR102" s="201">
        <v>5.5189999999999996E-3</v>
      </c>
      <c r="CS102" s="201"/>
      <c r="CT102" s="201"/>
      <c r="CU102" s="201">
        <v>5.3237E-2</v>
      </c>
      <c r="CV102" s="201">
        <v>7.2999999999999999E-5</v>
      </c>
      <c r="CW102" s="201"/>
      <c r="CX102" s="201"/>
      <c r="CY102" s="201">
        <v>5.3237E-2</v>
      </c>
      <c r="CZ102" s="201">
        <v>7.2999999999999999E-5</v>
      </c>
      <c r="DA102" s="201">
        <v>14.789006000000001</v>
      </c>
      <c r="DB102" s="201">
        <v>9.1240550000000002</v>
      </c>
      <c r="DC102" s="201">
        <v>3.5339999999999998E-3</v>
      </c>
      <c r="DD102" s="201">
        <v>1.2999999999999999E-5</v>
      </c>
      <c r="DE102" s="201">
        <v>5.0536999999999999E-2</v>
      </c>
      <c r="DF102" s="201">
        <v>4.4178000000000002E-2</v>
      </c>
      <c r="DG102" s="201">
        <v>14.843076999999999</v>
      </c>
      <c r="DH102" s="201">
        <v>9.1682459999999999</v>
      </c>
      <c r="DI102" s="201"/>
      <c r="DJ102" s="201"/>
      <c r="DK102" s="201">
        <v>4.5040999999999998E-2</v>
      </c>
      <c r="DL102" s="201">
        <v>2.6699999999999998E-4</v>
      </c>
      <c r="DM102" s="201">
        <v>3.5614E-2</v>
      </c>
      <c r="DN102" s="201">
        <v>1.413E-3</v>
      </c>
      <c r="DO102" s="201">
        <v>8.0655000000000004E-2</v>
      </c>
      <c r="DP102" s="201">
        <v>1.6800000000000001E-3</v>
      </c>
      <c r="DQ102" s="201"/>
      <c r="DR102" s="201"/>
      <c r="DS102" s="201">
        <v>2.0955000000000001E-2</v>
      </c>
      <c r="DT102" s="201">
        <v>1.2E-5</v>
      </c>
      <c r="DU102" s="201"/>
      <c r="DV102" s="201"/>
      <c r="DW102" s="201">
        <v>3.3430000000000001E-3</v>
      </c>
      <c r="DX102" s="201">
        <v>4.0000000000000003E-5</v>
      </c>
      <c r="DY102" s="201">
        <v>1.1821999999999999E-2</v>
      </c>
      <c r="DZ102" s="201">
        <v>7.0500000000000001E-4</v>
      </c>
      <c r="EA102" s="201"/>
      <c r="EB102" s="201"/>
      <c r="EC102" s="201">
        <v>1.4630350000000001</v>
      </c>
      <c r="ED102" s="201">
        <v>6.3729999999999995E-2</v>
      </c>
      <c r="EE102" s="201">
        <v>2.5049999999999998E-3</v>
      </c>
      <c r="EF102" s="201">
        <v>6.0000000000000002E-6</v>
      </c>
      <c r="EG102" s="201">
        <v>4.4039999999999999E-3</v>
      </c>
      <c r="EH102" s="201">
        <v>1.0000000000000001E-5</v>
      </c>
      <c r="EI102" s="201">
        <v>1.4664E-2</v>
      </c>
      <c r="EJ102" s="201">
        <v>3.8999999999999999E-5</v>
      </c>
      <c r="EK102" s="201"/>
      <c r="EL102" s="201"/>
      <c r="EM102" s="201">
        <v>0.43371399999999999</v>
      </c>
      <c r="EN102" s="201">
        <v>3.6000000000000002E-4</v>
      </c>
      <c r="EO102" s="201">
        <v>1.859232</v>
      </c>
      <c r="EP102" s="201">
        <v>1.3129999999999999E-3</v>
      </c>
      <c r="EQ102" s="201">
        <v>1.4461999999999999E-2</v>
      </c>
      <c r="ER102" s="201">
        <v>7.8999999999999996E-5</v>
      </c>
      <c r="ES102" s="201">
        <v>3.8281360000000002</v>
      </c>
      <c r="ET102" s="201">
        <v>6.6294000000000006E-2</v>
      </c>
      <c r="EU102" s="201">
        <v>0.100647</v>
      </c>
      <c r="EV102" s="201">
        <v>7.1000000000000005E-5</v>
      </c>
      <c r="EW102" s="201">
        <v>1.1302E-2</v>
      </c>
      <c r="EX102" s="201">
        <v>1.5E-5</v>
      </c>
      <c r="EY102" s="201"/>
      <c r="EZ102" s="201"/>
      <c r="FA102" s="201"/>
      <c r="FB102" s="201"/>
      <c r="FC102" s="201">
        <v>0.11194900000000001</v>
      </c>
      <c r="FD102" s="201">
        <v>8.6000000000000003E-5</v>
      </c>
      <c r="FE102" s="201"/>
      <c r="FF102" s="201"/>
      <c r="FG102" s="201">
        <v>0.26736599999999999</v>
      </c>
      <c r="FH102" s="201">
        <v>4.4311000000000003E-2</v>
      </c>
      <c r="FI102" s="201">
        <v>2.1574270000000002</v>
      </c>
      <c r="FJ102" s="201">
        <v>7.2950000000000001E-2</v>
      </c>
      <c r="FK102" s="201">
        <v>2.4247930000000002</v>
      </c>
      <c r="FL102" s="201">
        <v>0.117261</v>
      </c>
      <c r="FM102" s="201"/>
      <c r="FN102" s="201"/>
      <c r="FO102" s="201"/>
      <c r="FP102" s="201"/>
      <c r="FQ102" s="201">
        <v>1.7011999999999999E-2</v>
      </c>
      <c r="FR102" s="201">
        <v>3.5249999999999999E-3</v>
      </c>
      <c r="FS102" s="201">
        <v>0.87556800000000001</v>
      </c>
      <c r="FT102" s="201">
        <v>8.7550000000000006E-3</v>
      </c>
      <c r="FU102" s="201"/>
      <c r="FV102" s="201"/>
      <c r="FW102" s="201"/>
      <c r="FX102" s="201"/>
      <c r="FY102" s="201">
        <v>1.323E-3</v>
      </c>
      <c r="FZ102" s="201">
        <v>1.2409999999999999E-3</v>
      </c>
      <c r="GA102" s="201"/>
      <c r="GB102" s="201"/>
      <c r="GC102" s="201"/>
      <c r="GD102" s="201"/>
      <c r="GE102" s="201"/>
      <c r="GF102" s="201"/>
      <c r="GG102" s="201"/>
      <c r="GH102" s="201"/>
      <c r="GI102" s="201">
        <v>0.25592399999999998</v>
      </c>
      <c r="GJ102" s="201">
        <v>2.7070000000000002E-3</v>
      </c>
      <c r="GK102" s="201">
        <v>2.2074E-2</v>
      </c>
      <c r="GL102" s="201">
        <v>1.46E-4</v>
      </c>
      <c r="GM102" s="201">
        <v>1.1719010000000001</v>
      </c>
      <c r="GN102" s="201">
        <v>1.6374E-2</v>
      </c>
      <c r="GO102" s="201">
        <v>4.9488110000000001</v>
      </c>
      <c r="GP102" s="201">
        <v>8.7206000000000006E-2</v>
      </c>
      <c r="GQ102" s="201">
        <v>27.003305999999998</v>
      </c>
      <c r="GR102" s="201">
        <v>9.6898999999999999E-2</v>
      </c>
      <c r="GS102" s="201">
        <v>31.952117000000001</v>
      </c>
      <c r="GT102" s="201">
        <v>0.18410499999999999</v>
      </c>
      <c r="GU102" s="201">
        <v>1.6493000000000001E-2</v>
      </c>
      <c r="GV102" s="201">
        <v>1.068E-2</v>
      </c>
      <c r="GW102" s="201">
        <v>0.11204500000000001</v>
      </c>
      <c r="GX102" s="201">
        <v>2.4919999999999999E-3</v>
      </c>
      <c r="GY102" s="201">
        <v>0.246284</v>
      </c>
      <c r="GZ102" s="201">
        <v>4.4999999999999999E-4</v>
      </c>
      <c r="HA102" s="201"/>
      <c r="HB102" s="201"/>
      <c r="HC102" s="201">
        <v>0.37482199999999999</v>
      </c>
      <c r="HD102" s="201">
        <v>1.3622E-2</v>
      </c>
      <c r="HE102" s="201">
        <v>5.9759989999999998</v>
      </c>
      <c r="HF102" s="201">
        <v>1.2929E-2</v>
      </c>
      <c r="HG102" s="201">
        <v>6.8539999999999998E-3</v>
      </c>
      <c r="HH102" s="201"/>
      <c r="HI102" s="201">
        <v>9.5530000000000007E-3</v>
      </c>
      <c r="HJ102" s="201">
        <v>6.9999999999999999E-6</v>
      </c>
      <c r="HK102" s="201">
        <v>5.9924059999999999</v>
      </c>
      <c r="HL102" s="201">
        <v>1.2936E-2</v>
      </c>
      <c r="HM102" s="201"/>
      <c r="HN102" s="201"/>
      <c r="HO102" s="201"/>
      <c r="HP102" s="201"/>
      <c r="HQ102" s="201">
        <v>1.8798809999999999</v>
      </c>
      <c r="HR102" s="201">
        <v>9.2787999999999995E-2</v>
      </c>
      <c r="HS102" s="201">
        <v>3.0390950000000001</v>
      </c>
      <c r="HT102" s="201">
        <v>5.5586000000000003E-2</v>
      </c>
      <c r="HU102" s="201">
        <v>0.23377400000000001</v>
      </c>
      <c r="HV102" s="201">
        <v>1.1676000000000001E-2</v>
      </c>
      <c r="HW102" s="201">
        <v>5.1527500000000002</v>
      </c>
      <c r="HX102" s="201">
        <v>0.16005</v>
      </c>
      <c r="HY102" s="201">
        <v>1.6200000000000001E-4</v>
      </c>
      <c r="HZ102" s="201">
        <v>3.9999999999999998E-6</v>
      </c>
      <c r="IA102" s="201"/>
      <c r="IB102" s="201"/>
      <c r="IC102" s="201">
        <v>1.6200000000000001E-4</v>
      </c>
      <c r="ID102" s="201">
        <v>3.9999999999999998E-6</v>
      </c>
      <c r="IE102" s="201">
        <v>166.29674499999999</v>
      </c>
      <c r="IF102" s="201">
        <v>83.414849000000004</v>
      </c>
    </row>
    <row r="103" spans="1:240" ht="17.399999999999999" customHeight="1" x14ac:dyDescent="0.25">
      <c r="A103" s="196" t="s">
        <v>90</v>
      </c>
      <c r="B103" s="197" t="s">
        <v>1400</v>
      </c>
      <c r="C103" s="198">
        <v>1.335863</v>
      </c>
      <c r="D103" s="198">
        <v>3.901E-3</v>
      </c>
      <c r="E103" s="198"/>
      <c r="F103" s="198"/>
      <c r="G103" s="198"/>
      <c r="H103" s="198"/>
      <c r="I103" s="198">
        <v>107.168032</v>
      </c>
      <c r="J103" s="198">
        <v>4.0720780000000003</v>
      </c>
      <c r="K103" s="198"/>
      <c r="L103" s="198"/>
      <c r="M103" s="198">
        <v>108.503895</v>
      </c>
      <c r="N103" s="198">
        <v>4.0759790000000002</v>
      </c>
      <c r="O103" s="198"/>
      <c r="P103" s="198"/>
      <c r="Q103" s="198"/>
      <c r="R103" s="198"/>
      <c r="S103" s="198">
        <v>0.12600900000000001</v>
      </c>
      <c r="T103" s="198">
        <v>2.0479999999999999E-3</v>
      </c>
      <c r="U103" s="198">
        <v>4.5812220000000003</v>
      </c>
      <c r="V103" s="198">
        <v>0.112911</v>
      </c>
      <c r="W103" s="198"/>
      <c r="X103" s="198"/>
      <c r="Y103" s="198">
        <v>0.69061600000000001</v>
      </c>
      <c r="Z103" s="198">
        <v>0.28087499999999999</v>
      </c>
      <c r="AA103" s="198">
        <v>6.7559999999999999E-3</v>
      </c>
      <c r="AB103" s="198">
        <v>2.7E-4</v>
      </c>
      <c r="AC103" s="198"/>
      <c r="AD103" s="198"/>
      <c r="AE103" s="198"/>
      <c r="AF103" s="198"/>
      <c r="AG103" s="198">
        <v>5.4046029999999998</v>
      </c>
      <c r="AH103" s="198">
        <v>0.39610400000000001</v>
      </c>
      <c r="AI103" s="198"/>
      <c r="AJ103" s="198"/>
      <c r="AK103" s="198"/>
      <c r="AL103" s="198"/>
      <c r="AM103" s="198"/>
      <c r="AN103" s="198"/>
      <c r="AO103" s="198"/>
      <c r="AP103" s="198"/>
      <c r="AQ103" s="198">
        <v>3.9999999999999998E-6</v>
      </c>
      <c r="AR103" s="198">
        <v>9.9999999999999995E-7</v>
      </c>
      <c r="AS103" s="198">
        <v>7.8549999999999991E-3</v>
      </c>
      <c r="AT103" s="198">
        <v>4.1300000000000001E-4</v>
      </c>
      <c r="AU103" s="198">
        <v>1.022831</v>
      </c>
      <c r="AV103" s="198">
        <v>0.14791599999999999</v>
      </c>
      <c r="AW103" s="198">
        <v>1.3970400000000001</v>
      </c>
      <c r="AX103" s="198">
        <v>0.111681</v>
      </c>
      <c r="AY103" s="198">
        <v>9.8219999999999991E-3</v>
      </c>
      <c r="AZ103" s="198">
        <v>3.0207999999999999E-2</v>
      </c>
      <c r="BA103" s="198">
        <v>0.1827</v>
      </c>
      <c r="BB103" s="198">
        <v>2.4840000000000001E-2</v>
      </c>
      <c r="BC103" s="198"/>
      <c r="BD103" s="198"/>
      <c r="BE103" s="198">
        <v>2.6202519999999998</v>
      </c>
      <c r="BF103" s="198">
        <v>0.31505899999999998</v>
      </c>
      <c r="BG103" s="198">
        <v>1.0282249999999999</v>
      </c>
      <c r="BH103" s="198">
        <v>0.26287100000000002</v>
      </c>
      <c r="BI103" s="198"/>
      <c r="BJ103" s="198"/>
      <c r="BK103" s="198"/>
      <c r="BL103" s="198"/>
      <c r="BM103" s="198">
        <v>1.0282249999999999</v>
      </c>
      <c r="BN103" s="198">
        <v>0.26287100000000002</v>
      </c>
      <c r="BO103" s="198"/>
      <c r="BP103" s="198"/>
      <c r="BQ103" s="198"/>
      <c r="BR103" s="198"/>
      <c r="BS103" s="198">
        <v>22.489739</v>
      </c>
      <c r="BT103" s="198">
        <v>0.116101</v>
      </c>
      <c r="BU103" s="198"/>
      <c r="BV103" s="198"/>
      <c r="BW103" s="198"/>
      <c r="BX103" s="198"/>
      <c r="BY103" s="198">
        <v>4.3048000000000003E-2</v>
      </c>
      <c r="BZ103" s="198">
        <v>6.0599999999999998E-4</v>
      </c>
      <c r="CA103" s="198">
        <v>3.8699999999999997E-4</v>
      </c>
      <c r="CB103" s="198"/>
      <c r="CC103" s="198"/>
      <c r="CD103" s="198"/>
      <c r="CE103" s="198"/>
      <c r="CF103" s="198"/>
      <c r="CG103" s="198"/>
      <c r="CH103" s="198"/>
      <c r="CI103" s="198"/>
      <c r="CJ103" s="198"/>
      <c r="CK103" s="198">
        <v>22.533173999999999</v>
      </c>
      <c r="CL103" s="198">
        <v>0.11670700000000001</v>
      </c>
      <c r="CM103" s="198">
        <v>3.6314099999999998</v>
      </c>
      <c r="CN103" s="198">
        <v>0.102269</v>
      </c>
      <c r="CO103" s="198">
        <v>2.7386000000000001E-2</v>
      </c>
      <c r="CP103" s="198">
        <v>9.3999999999999994E-5</v>
      </c>
      <c r="CQ103" s="198">
        <v>3.6587960000000002</v>
      </c>
      <c r="CR103" s="198">
        <v>0.102363</v>
      </c>
      <c r="CS103" s="198"/>
      <c r="CT103" s="198"/>
      <c r="CU103" s="198">
        <v>1.6397999999999999E-2</v>
      </c>
      <c r="CV103" s="198">
        <v>6.3E-5</v>
      </c>
      <c r="CW103" s="198"/>
      <c r="CX103" s="198"/>
      <c r="CY103" s="198">
        <v>1.6397999999999999E-2</v>
      </c>
      <c r="CZ103" s="198">
        <v>6.3E-5</v>
      </c>
      <c r="DA103" s="198">
        <v>4.4545000000000001E-2</v>
      </c>
      <c r="DB103" s="198">
        <v>1.3122999999999999E-2</v>
      </c>
      <c r="DC103" s="198"/>
      <c r="DD103" s="198"/>
      <c r="DE103" s="198"/>
      <c r="DF103" s="198"/>
      <c r="DG103" s="198">
        <v>4.4545000000000001E-2</v>
      </c>
      <c r="DH103" s="198">
        <v>1.3122999999999999E-2</v>
      </c>
      <c r="DI103" s="198"/>
      <c r="DJ103" s="198"/>
      <c r="DK103" s="198">
        <v>3.0000000000000001E-6</v>
      </c>
      <c r="DL103" s="198">
        <v>5.0000000000000004E-6</v>
      </c>
      <c r="DM103" s="198">
        <v>1.9870000000000001E-3</v>
      </c>
      <c r="DN103" s="198">
        <v>3.6000000000000001E-5</v>
      </c>
      <c r="DO103" s="198">
        <v>1.99E-3</v>
      </c>
      <c r="DP103" s="198">
        <v>4.1E-5</v>
      </c>
      <c r="DQ103" s="198"/>
      <c r="DR103" s="198"/>
      <c r="DS103" s="198"/>
      <c r="DT103" s="198"/>
      <c r="DU103" s="198"/>
      <c r="DV103" s="198"/>
      <c r="DW103" s="198"/>
      <c r="DX103" s="198"/>
      <c r="DY103" s="198"/>
      <c r="DZ103" s="198"/>
      <c r="EA103" s="198"/>
      <c r="EB103" s="198"/>
      <c r="EC103" s="198">
        <v>1.4369999999999999E-3</v>
      </c>
      <c r="ED103" s="198">
        <v>5.3000000000000001E-5</v>
      </c>
      <c r="EE103" s="198"/>
      <c r="EF103" s="198"/>
      <c r="EG103" s="198"/>
      <c r="EH103" s="198"/>
      <c r="EI103" s="198"/>
      <c r="EJ103" s="198"/>
      <c r="EK103" s="198"/>
      <c r="EL103" s="198"/>
      <c r="EM103" s="198">
        <v>7.9500000000000005E-3</v>
      </c>
      <c r="EN103" s="198">
        <v>1.9000000000000001E-5</v>
      </c>
      <c r="EO103" s="198">
        <v>0.13664100000000001</v>
      </c>
      <c r="EP103" s="198">
        <v>9.0700000000000004E-4</v>
      </c>
      <c r="EQ103" s="198"/>
      <c r="ER103" s="198"/>
      <c r="ES103" s="198">
        <v>0.14602799999999999</v>
      </c>
      <c r="ET103" s="198">
        <v>9.7900000000000005E-4</v>
      </c>
      <c r="EU103" s="198">
        <v>1.9168999999999999E-2</v>
      </c>
      <c r="EV103" s="198">
        <v>2.6999999999999999E-5</v>
      </c>
      <c r="EW103" s="198">
        <v>2.0769999999999999E-3</v>
      </c>
      <c r="EX103" s="198">
        <v>3.9999999999999998E-6</v>
      </c>
      <c r="EY103" s="198"/>
      <c r="EZ103" s="198"/>
      <c r="FA103" s="198"/>
      <c r="FB103" s="198"/>
      <c r="FC103" s="198">
        <v>2.1246000000000001E-2</v>
      </c>
      <c r="FD103" s="198">
        <v>3.1000000000000001E-5</v>
      </c>
      <c r="FE103" s="198">
        <v>4.8999999999999998E-3</v>
      </c>
      <c r="FF103" s="198">
        <v>1.9999999999999999E-6</v>
      </c>
      <c r="FG103" s="198">
        <v>3.88E-4</v>
      </c>
      <c r="FH103" s="198">
        <v>3.0000000000000001E-6</v>
      </c>
      <c r="FI103" s="198">
        <v>2.8770000000000002E-3</v>
      </c>
      <c r="FJ103" s="198">
        <v>1.0000000000000001E-5</v>
      </c>
      <c r="FK103" s="198">
        <v>8.1650000000000004E-3</v>
      </c>
      <c r="FL103" s="198">
        <v>1.5E-5</v>
      </c>
      <c r="FM103" s="198">
        <v>2.2846999999999999E-2</v>
      </c>
      <c r="FN103" s="198">
        <v>2.72E-4</v>
      </c>
      <c r="FO103" s="198">
        <v>2.2846999999999999E-2</v>
      </c>
      <c r="FP103" s="198">
        <v>2.72E-4</v>
      </c>
      <c r="FQ103" s="198"/>
      <c r="FR103" s="198"/>
      <c r="FS103" s="198">
        <v>4.2009999999999999E-3</v>
      </c>
      <c r="FT103" s="198">
        <v>9.3999999999999994E-5</v>
      </c>
      <c r="FU103" s="198"/>
      <c r="FV103" s="198"/>
      <c r="FW103" s="198"/>
      <c r="FX103" s="198"/>
      <c r="FY103" s="198">
        <v>8.8590000000000006E-3</v>
      </c>
      <c r="FZ103" s="198">
        <v>2.0799999999999999E-4</v>
      </c>
      <c r="GA103" s="198"/>
      <c r="GB103" s="198"/>
      <c r="GC103" s="198"/>
      <c r="GD103" s="198"/>
      <c r="GE103" s="198"/>
      <c r="GF103" s="198"/>
      <c r="GG103" s="198"/>
      <c r="GH103" s="198"/>
      <c r="GI103" s="198">
        <v>1.1178E-2</v>
      </c>
      <c r="GJ103" s="198">
        <v>6.9099999999999999E-4</v>
      </c>
      <c r="GK103" s="198">
        <v>5.4989000000000003E-2</v>
      </c>
      <c r="GL103" s="198">
        <v>1.5100000000000001E-3</v>
      </c>
      <c r="GM103" s="198">
        <v>7.9227000000000006E-2</v>
      </c>
      <c r="GN103" s="198">
        <v>2.503E-3</v>
      </c>
      <c r="GO103" s="198">
        <v>10.718089000000001</v>
      </c>
      <c r="GP103" s="198">
        <v>0.120562</v>
      </c>
      <c r="GQ103" s="198">
        <v>0.37762299999999999</v>
      </c>
      <c r="GR103" s="198">
        <v>2.9269999999999999E-3</v>
      </c>
      <c r="GS103" s="198">
        <v>11.095712000000001</v>
      </c>
      <c r="GT103" s="198">
        <v>0.123489</v>
      </c>
      <c r="GU103" s="198"/>
      <c r="GV103" s="198"/>
      <c r="GW103" s="198">
        <v>1.0682000000000001E-2</v>
      </c>
      <c r="GX103" s="198">
        <v>2.6649999999999998E-3</v>
      </c>
      <c r="GY103" s="198"/>
      <c r="GZ103" s="198"/>
      <c r="HA103" s="198">
        <v>2.0225270000000002</v>
      </c>
      <c r="HB103" s="198">
        <v>3.0367000000000002E-2</v>
      </c>
      <c r="HC103" s="198">
        <v>2.0332089999999998</v>
      </c>
      <c r="HD103" s="198">
        <v>3.3031999999999999E-2</v>
      </c>
      <c r="HE103" s="198">
        <v>0.15875600000000001</v>
      </c>
      <c r="HF103" s="198">
        <v>1.8100000000000001E-4</v>
      </c>
      <c r="HG103" s="198"/>
      <c r="HH103" s="198"/>
      <c r="HI103" s="198"/>
      <c r="HJ103" s="198"/>
      <c r="HK103" s="198">
        <v>0.15875600000000001</v>
      </c>
      <c r="HL103" s="198">
        <v>1.8100000000000001E-4</v>
      </c>
      <c r="HM103" s="198">
        <v>6.2435900000000002</v>
      </c>
      <c r="HN103" s="198">
        <v>0.21410399999999999</v>
      </c>
      <c r="HO103" s="198">
        <v>6.2435900000000002</v>
      </c>
      <c r="HP103" s="198">
        <v>0.21410399999999999</v>
      </c>
      <c r="HQ103" s="198">
        <v>2.2141000000000001E-2</v>
      </c>
      <c r="HR103" s="198">
        <v>9.2999999999999997E-5</v>
      </c>
      <c r="HS103" s="198">
        <v>9.8919999999999998E-3</v>
      </c>
      <c r="HT103" s="198">
        <v>2.9E-5</v>
      </c>
      <c r="HU103" s="198">
        <v>8.3639999999999999E-3</v>
      </c>
      <c r="HV103" s="198">
        <v>2.9E-5</v>
      </c>
      <c r="HW103" s="198">
        <v>4.0397000000000002E-2</v>
      </c>
      <c r="HX103" s="198">
        <v>1.5100000000000001E-4</v>
      </c>
      <c r="HY103" s="198">
        <v>5.7419999999999997E-3</v>
      </c>
      <c r="HZ103" s="198">
        <v>6.9999999999999999E-6</v>
      </c>
      <c r="IA103" s="198">
        <v>1.4449E-2</v>
      </c>
      <c r="IB103" s="198">
        <v>8.1259999999999995E-3</v>
      </c>
      <c r="IC103" s="198">
        <v>2.0191000000000001E-2</v>
      </c>
      <c r="ID103" s="198">
        <v>8.1329999999999996E-3</v>
      </c>
      <c r="IE103" s="198">
        <v>163.68124599999999</v>
      </c>
      <c r="IF103" s="198">
        <v>5.6651999999999996</v>
      </c>
    </row>
    <row r="104" spans="1:240" ht="17.399999999999999" customHeight="1" x14ac:dyDescent="0.25">
      <c r="A104" s="199" t="s">
        <v>169</v>
      </c>
      <c r="B104" s="200" t="s">
        <v>1369</v>
      </c>
      <c r="C104" s="201">
        <v>0.22872400000000001</v>
      </c>
      <c r="D104" s="201">
        <v>2.2079999999999999E-3</v>
      </c>
      <c r="E104" s="201"/>
      <c r="F104" s="201"/>
      <c r="G104" s="201"/>
      <c r="H104" s="201"/>
      <c r="I104" s="201"/>
      <c r="J104" s="201"/>
      <c r="K104" s="201"/>
      <c r="L104" s="201"/>
      <c r="M104" s="201">
        <v>0.22872400000000001</v>
      </c>
      <c r="N104" s="201">
        <v>2.2079999999999999E-3</v>
      </c>
      <c r="O104" s="201"/>
      <c r="P104" s="201"/>
      <c r="Q104" s="201"/>
      <c r="R104" s="201"/>
      <c r="S104" s="201"/>
      <c r="T104" s="201"/>
      <c r="U104" s="201"/>
      <c r="V104" s="201"/>
      <c r="W104" s="201"/>
      <c r="X104" s="201"/>
      <c r="Y104" s="201">
        <v>9.9532220000000002</v>
      </c>
      <c r="Z104" s="201">
        <v>0.84533700000000001</v>
      </c>
      <c r="AA104" s="201">
        <v>6.2379999999999996E-3</v>
      </c>
      <c r="AB104" s="201">
        <v>1.9999999999999999E-6</v>
      </c>
      <c r="AC104" s="201"/>
      <c r="AD104" s="201"/>
      <c r="AE104" s="201"/>
      <c r="AF104" s="201"/>
      <c r="AG104" s="201">
        <v>9.95946</v>
      </c>
      <c r="AH104" s="201">
        <v>0.84533899999999995</v>
      </c>
      <c r="AI104" s="201"/>
      <c r="AJ104" s="201"/>
      <c r="AK104" s="201"/>
      <c r="AL104" s="201"/>
      <c r="AM104" s="201"/>
      <c r="AN104" s="201"/>
      <c r="AO104" s="201">
        <v>0.832762</v>
      </c>
      <c r="AP104" s="201">
        <v>2.0795999999999999E-2</v>
      </c>
      <c r="AQ104" s="201">
        <v>0.19608400000000001</v>
      </c>
      <c r="AR104" s="201">
        <v>2.728E-3</v>
      </c>
      <c r="AS104" s="201">
        <v>36.586196000000001</v>
      </c>
      <c r="AT104" s="201">
        <v>3.108263</v>
      </c>
      <c r="AU104" s="201"/>
      <c r="AV104" s="201"/>
      <c r="AW104" s="201">
        <v>73.324467999999996</v>
      </c>
      <c r="AX104" s="201">
        <v>3.4350209999999999</v>
      </c>
      <c r="AY104" s="201"/>
      <c r="AZ104" s="201"/>
      <c r="BA104" s="201">
        <v>4.9600000000000002E-4</v>
      </c>
      <c r="BB104" s="201">
        <v>1.0000000000000001E-5</v>
      </c>
      <c r="BC104" s="201"/>
      <c r="BD104" s="201"/>
      <c r="BE104" s="201">
        <v>110.940006</v>
      </c>
      <c r="BF104" s="201">
        <v>6.5668179999999996</v>
      </c>
      <c r="BG104" s="201">
        <v>9.8400000000000007E-4</v>
      </c>
      <c r="BH104" s="201">
        <v>9.9999999999999995E-7</v>
      </c>
      <c r="BI104" s="201"/>
      <c r="BJ104" s="201"/>
      <c r="BK104" s="201">
        <v>31.207483</v>
      </c>
      <c r="BL104" s="201">
        <v>12.94633</v>
      </c>
      <c r="BM104" s="201">
        <v>31.208466999999999</v>
      </c>
      <c r="BN104" s="201">
        <v>12.946331000000001</v>
      </c>
      <c r="BO104" s="201"/>
      <c r="BP104" s="201"/>
      <c r="BQ104" s="201">
        <v>0.84841100000000003</v>
      </c>
      <c r="BR104" s="201">
        <v>9.2E-5</v>
      </c>
      <c r="BS104" s="201">
        <v>0.94981300000000002</v>
      </c>
      <c r="BT104" s="201">
        <v>8.8000000000000003E-4</v>
      </c>
      <c r="BU104" s="201"/>
      <c r="BV104" s="201"/>
      <c r="BW104" s="201"/>
      <c r="BX104" s="201"/>
      <c r="BY104" s="201">
        <v>7.4665999999999996E-2</v>
      </c>
      <c r="BZ104" s="201">
        <v>2.2179000000000001E-2</v>
      </c>
      <c r="CA104" s="201">
        <v>1.9000000000000001E-5</v>
      </c>
      <c r="CB104" s="201">
        <v>9.9999999999999995E-7</v>
      </c>
      <c r="CC104" s="201">
        <v>7.1580000000000003E-3</v>
      </c>
      <c r="CD104" s="201">
        <v>1.5999999999999999E-5</v>
      </c>
      <c r="CE104" s="201"/>
      <c r="CF104" s="201"/>
      <c r="CG104" s="201"/>
      <c r="CH104" s="201"/>
      <c r="CI104" s="201"/>
      <c r="CJ104" s="201"/>
      <c r="CK104" s="201">
        <v>1.8800669999999999</v>
      </c>
      <c r="CL104" s="201">
        <v>2.3168000000000001E-2</v>
      </c>
      <c r="CM104" s="201">
        <v>9.2346999999999999E-2</v>
      </c>
      <c r="CN104" s="201">
        <v>3.7940000000000001E-3</v>
      </c>
      <c r="CO104" s="201">
        <v>0.43257099999999998</v>
      </c>
      <c r="CP104" s="201">
        <v>1.9021E-2</v>
      </c>
      <c r="CQ104" s="201">
        <v>0.524918</v>
      </c>
      <c r="CR104" s="201">
        <v>2.2814999999999998E-2</v>
      </c>
      <c r="CS104" s="201"/>
      <c r="CT104" s="201"/>
      <c r="CU104" s="201">
        <v>2.7100000000000002E-3</v>
      </c>
      <c r="CV104" s="201">
        <v>1.9999999999999999E-6</v>
      </c>
      <c r="CW104" s="201"/>
      <c r="CX104" s="201"/>
      <c r="CY104" s="201">
        <v>2.7100000000000002E-3</v>
      </c>
      <c r="CZ104" s="201">
        <v>1.9999999999999999E-6</v>
      </c>
      <c r="DA104" s="201"/>
      <c r="DB104" s="201"/>
      <c r="DC104" s="201">
        <v>1.1953E-2</v>
      </c>
      <c r="DD104" s="201">
        <v>1.8599999999999999E-4</v>
      </c>
      <c r="DE104" s="201"/>
      <c r="DF104" s="201"/>
      <c r="DG104" s="201">
        <v>1.1953E-2</v>
      </c>
      <c r="DH104" s="201">
        <v>1.8599999999999999E-4</v>
      </c>
      <c r="DI104" s="201"/>
      <c r="DJ104" s="201"/>
      <c r="DK104" s="201">
        <v>0.10850700000000001</v>
      </c>
      <c r="DL104" s="201">
        <v>9.9999999999999995E-7</v>
      </c>
      <c r="DM104" s="201">
        <v>0.125503</v>
      </c>
      <c r="DN104" s="201">
        <v>1.3100000000000001E-4</v>
      </c>
      <c r="DO104" s="201">
        <v>0.23401</v>
      </c>
      <c r="DP104" s="201">
        <v>1.3200000000000001E-4</v>
      </c>
      <c r="DQ104" s="201"/>
      <c r="DR104" s="201"/>
      <c r="DS104" s="201"/>
      <c r="DT104" s="201"/>
      <c r="DU104" s="201"/>
      <c r="DV104" s="201"/>
      <c r="DW104" s="201"/>
      <c r="DX104" s="201"/>
      <c r="DY104" s="201">
        <v>1.41E-2</v>
      </c>
      <c r="DZ104" s="201">
        <v>5.7000000000000003E-5</v>
      </c>
      <c r="EA104" s="201">
        <v>2.7850000000000001E-3</v>
      </c>
      <c r="EB104" s="201">
        <v>1.0000000000000001E-5</v>
      </c>
      <c r="EC104" s="201"/>
      <c r="ED104" s="201"/>
      <c r="EE104" s="201"/>
      <c r="EF104" s="201"/>
      <c r="EG104" s="201"/>
      <c r="EH104" s="201"/>
      <c r="EI104" s="201"/>
      <c r="EJ104" s="201"/>
      <c r="EK104" s="201"/>
      <c r="EL104" s="201"/>
      <c r="EM104" s="201">
        <v>9.7999999999999997E-5</v>
      </c>
      <c r="EN104" s="201">
        <v>9.0000000000000002E-6</v>
      </c>
      <c r="EO104" s="201">
        <v>7.7099999999999998E-4</v>
      </c>
      <c r="EP104" s="201">
        <v>9.9999999999999995E-7</v>
      </c>
      <c r="EQ104" s="201">
        <v>7.3999999999999996E-5</v>
      </c>
      <c r="ER104" s="201">
        <v>9.0000000000000002E-6</v>
      </c>
      <c r="ES104" s="201">
        <v>1.7828E-2</v>
      </c>
      <c r="ET104" s="201">
        <v>8.6000000000000003E-5</v>
      </c>
      <c r="EU104" s="201">
        <v>3.6499999999999998E-4</v>
      </c>
      <c r="EV104" s="201">
        <v>9.9999999999999995E-7</v>
      </c>
      <c r="EW104" s="201"/>
      <c r="EX104" s="201"/>
      <c r="EY104" s="201"/>
      <c r="EZ104" s="201"/>
      <c r="FA104" s="201">
        <v>7.7000000000000001E-5</v>
      </c>
      <c r="FB104" s="201">
        <v>9.0000000000000002E-6</v>
      </c>
      <c r="FC104" s="201">
        <v>4.4200000000000001E-4</v>
      </c>
      <c r="FD104" s="201">
        <v>1.0000000000000001E-5</v>
      </c>
      <c r="FE104" s="201"/>
      <c r="FF104" s="201"/>
      <c r="FG104" s="201"/>
      <c r="FH104" s="201"/>
      <c r="FI104" s="201">
        <v>1.7440000000000001E-3</v>
      </c>
      <c r="FJ104" s="201">
        <v>6.0000000000000002E-6</v>
      </c>
      <c r="FK104" s="201">
        <v>1.7440000000000001E-3</v>
      </c>
      <c r="FL104" s="201">
        <v>6.0000000000000002E-6</v>
      </c>
      <c r="FM104" s="201"/>
      <c r="FN104" s="201"/>
      <c r="FO104" s="201"/>
      <c r="FP104" s="201"/>
      <c r="FQ104" s="201">
        <v>8.1800000000000004E-4</v>
      </c>
      <c r="FR104" s="201">
        <v>9.9999999999999995E-7</v>
      </c>
      <c r="FS104" s="201">
        <v>0.17471800000000001</v>
      </c>
      <c r="FT104" s="201">
        <v>9.6000000000000002E-5</v>
      </c>
      <c r="FU104" s="201">
        <v>2.9190000000000002E-3</v>
      </c>
      <c r="FV104" s="201">
        <v>1.2E-5</v>
      </c>
      <c r="FW104" s="201"/>
      <c r="FX104" s="201"/>
      <c r="FY104" s="201">
        <v>1.06E-4</v>
      </c>
      <c r="FZ104" s="201">
        <v>1.9999999999999999E-6</v>
      </c>
      <c r="GA104" s="201"/>
      <c r="GB104" s="201"/>
      <c r="GC104" s="201"/>
      <c r="GD104" s="201"/>
      <c r="GE104" s="201"/>
      <c r="GF104" s="201"/>
      <c r="GG104" s="201"/>
      <c r="GH104" s="201"/>
      <c r="GI104" s="201">
        <v>4.1349999999999998E-3</v>
      </c>
      <c r="GJ104" s="201">
        <v>5.1E-5</v>
      </c>
      <c r="GK104" s="201"/>
      <c r="GL104" s="201"/>
      <c r="GM104" s="201">
        <v>0.182696</v>
      </c>
      <c r="GN104" s="201">
        <v>1.6200000000000001E-4</v>
      </c>
      <c r="GO104" s="201">
        <v>4.7462410000000004</v>
      </c>
      <c r="GP104" s="201">
        <v>3.8980000000000001E-2</v>
      </c>
      <c r="GQ104" s="201">
        <v>2.2012109999999998</v>
      </c>
      <c r="GR104" s="201">
        <v>1.4223E-2</v>
      </c>
      <c r="GS104" s="201">
        <v>6.9474520000000002</v>
      </c>
      <c r="GT104" s="201">
        <v>5.3203E-2</v>
      </c>
      <c r="GU104" s="201"/>
      <c r="GV104" s="201"/>
      <c r="GW104" s="201">
        <v>9.5281000000000005E-2</v>
      </c>
      <c r="GX104" s="201">
        <v>2.3449999999999999E-3</v>
      </c>
      <c r="GY104" s="201"/>
      <c r="GZ104" s="201"/>
      <c r="HA104" s="201"/>
      <c r="HB104" s="201"/>
      <c r="HC104" s="201">
        <v>9.5281000000000005E-2</v>
      </c>
      <c r="HD104" s="201">
        <v>2.3449999999999999E-3</v>
      </c>
      <c r="HE104" s="201">
        <v>0.59886200000000001</v>
      </c>
      <c r="HF104" s="201">
        <v>1.2219000000000001E-2</v>
      </c>
      <c r="HG104" s="201"/>
      <c r="HH104" s="201"/>
      <c r="HI104" s="201"/>
      <c r="HJ104" s="201"/>
      <c r="HK104" s="201">
        <v>0.59886200000000001</v>
      </c>
      <c r="HL104" s="201">
        <v>1.2219000000000001E-2</v>
      </c>
      <c r="HM104" s="201"/>
      <c r="HN104" s="201"/>
      <c r="HO104" s="201"/>
      <c r="HP104" s="201"/>
      <c r="HQ104" s="201">
        <v>0.16819700000000001</v>
      </c>
      <c r="HR104" s="201">
        <v>2.2780000000000001E-3</v>
      </c>
      <c r="HS104" s="201"/>
      <c r="HT104" s="201"/>
      <c r="HU104" s="201">
        <v>1.5200000000000001E-4</v>
      </c>
      <c r="HV104" s="201">
        <v>9.9999999999999995E-7</v>
      </c>
      <c r="HW104" s="201">
        <v>0.168349</v>
      </c>
      <c r="HX104" s="201">
        <v>2.2790000000000002E-3</v>
      </c>
      <c r="HY104" s="201"/>
      <c r="HZ104" s="201"/>
      <c r="IA104" s="201">
        <v>3.9999999999999998E-6</v>
      </c>
      <c r="IB104" s="201"/>
      <c r="IC104" s="201">
        <v>3.9999999999999998E-6</v>
      </c>
      <c r="ID104" s="201"/>
      <c r="IE104" s="201">
        <v>163.002973</v>
      </c>
      <c r="IF104" s="201">
        <v>20.477309000000002</v>
      </c>
    </row>
    <row r="105" spans="1:240" ht="17.399999999999999" customHeight="1" x14ac:dyDescent="0.25">
      <c r="A105" s="196" t="s">
        <v>60</v>
      </c>
      <c r="B105" s="197" t="s">
        <v>1307</v>
      </c>
      <c r="C105" s="198">
        <v>2.32E-4</v>
      </c>
      <c r="D105" s="198">
        <v>5.0000000000000004E-6</v>
      </c>
      <c r="E105" s="198"/>
      <c r="F105" s="198"/>
      <c r="G105" s="198"/>
      <c r="H105" s="198"/>
      <c r="I105" s="198"/>
      <c r="J105" s="198"/>
      <c r="K105" s="198"/>
      <c r="L105" s="198"/>
      <c r="M105" s="198">
        <v>2.32E-4</v>
      </c>
      <c r="N105" s="198">
        <v>5.0000000000000004E-6</v>
      </c>
      <c r="O105" s="198"/>
      <c r="P105" s="198"/>
      <c r="Q105" s="198">
        <v>0.21865100000000001</v>
      </c>
      <c r="R105" s="198">
        <v>0.28000000000000003</v>
      </c>
      <c r="S105" s="198">
        <v>0.264936</v>
      </c>
      <c r="T105" s="198">
        <v>3.7999999999999999E-2</v>
      </c>
      <c r="U105" s="198"/>
      <c r="V105" s="198"/>
      <c r="W105" s="198"/>
      <c r="X105" s="198"/>
      <c r="Y105" s="198"/>
      <c r="Z105" s="198"/>
      <c r="AA105" s="198"/>
      <c r="AB105" s="198"/>
      <c r="AC105" s="198"/>
      <c r="AD105" s="198"/>
      <c r="AE105" s="198"/>
      <c r="AF105" s="198"/>
      <c r="AG105" s="198">
        <v>0.48358699999999999</v>
      </c>
      <c r="AH105" s="198">
        <v>0.318</v>
      </c>
      <c r="AI105" s="198"/>
      <c r="AJ105" s="198"/>
      <c r="AK105" s="198"/>
      <c r="AL105" s="198"/>
      <c r="AM105" s="198"/>
      <c r="AN105" s="198"/>
      <c r="AO105" s="198"/>
      <c r="AP105" s="198"/>
      <c r="AQ105" s="198">
        <v>0.15945000000000001</v>
      </c>
      <c r="AR105" s="198">
        <v>1.2031E-2</v>
      </c>
      <c r="AS105" s="198">
        <v>0.92510300000000001</v>
      </c>
      <c r="AT105" s="198">
        <v>5.6002000000000003E-2</v>
      </c>
      <c r="AU105" s="198">
        <v>3.5304669999999998</v>
      </c>
      <c r="AV105" s="198">
        <v>0.27054499999999998</v>
      </c>
      <c r="AW105" s="198">
        <v>9.3634699999999995</v>
      </c>
      <c r="AX105" s="198">
        <v>1.507484</v>
      </c>
      <c r="AY105" s="198"/>
      <c r="AZ105" s="198"/>
      <c r="BA105" s="198"/>
      <c r="BB105" s="198"/>
      <c r="BC105" s="198"/>
      <c r="BD105" s="198"/>
      <c r="BE105" s="198">
        <v>13.978490000000001</v>
      </c>
      <c r="BF105" s="198">
        <v>1.8460620000000001</v>
      </c>
      <c r="BG105" s="198"/>
      <c r="BH105" s="198"/>
      <c r="BI105" s="198"/>
      <c r="BJ105" s="198"/>
      <c r="BK105" s="198"/>
      <c r="BL105" s="198"/>
      <c r="BM105" s="198"/>
      <c r="BN105" s="198"/>
      <c r="BO105" s="198"/>
      <c r="BP105" s="198"/>
      <c r="BQ105" s="198"/>
      <c r="BR105" s="198"/>
      <c r="BS105" s="198">
        <v>70.812942000000007</v>
      </c>
      <c r="BT105" s="198">
        <v>0.103836</v>
      </c>
      <c r="BU105" s="198"/>
      <c r="BV105" s="198"/>
      <c r="BW105" s="198"/>
      <c r="BX105" s="198"/>
      <c r="BY105" s="198">
        <v>0.12531400000000001</v>
      </c>
      <c r="BZ105" s="198">
        <v>1.5435000000000001E-2</v>
      </c>
      <c r="CA105" s="198">
        <v>0.17602400000000001</v>
      </c>
      <c r="CB105" s="198">
        <v>4.5892000000000002E-2</v>
      </c>
      <c r="CC105" s="198"/>
      <c r="CD105" s="198"/>
      <c r="CE105" s="198"/>
      <c r="CF105" s="198"/>
      <c r="CG105" s="198"/>
      <c r="CH105" s="198"/>
      <c r="CI105" s="198"/>
      <c r="CJ105" s="198"/>
      <c r="CK105" s="198">
        <v>71.114279999999994</v>
      </c>
      <c r="CL105" s="198">
        <v>0.165163</v>
      </c>
      <c r="CM105" s="198">
        <v>5.2344000000000002E-2</v>
      </c>
      <c r="CN105" s="198">
        <v>1.224E-3</v>
      </c>
      <c r="CO105" s="198">
        <v>1.4779999999999999E-3</v>
      </c>
      <c r="CP105" s="198">
        <v>4.1E-5</v>
      </c>
      <c r="CQ105" s="198">
        <v>5.3822000000000002E-2</v>
      </c>
      <c r="CR105" s="198">
        <v>1.2650000000000001E-3</v>
      </c>
      <c r="CS105" s="198"/>
      <c r="CT105" s="198"/>
      <c r="CU105" s="198">
        <v>3.8289999999999998E-2</v>
      </c>
      <c r="CV105" s="198">
        <v>1.55E-4</v>
      </c>
      <c r="CW105" s="198"/>
      <c r="CX105" s="198"/>
      <c r="CY105" s="198">
        <v>3.8289999999999998E-2</v>
      </c>
      <c r="CZ105" s="198">
        <v>1.55E-4</v>
      </c>
      <c r="DA105" s="198">
        <v>2.5000000000000001E-5</v>
      </c>
      <c r="DB105" s="198">
        <v>9.9999999999999995E-7</v>
      </c>
      <c r="DC105" s="198">
        <v>7.6947000000000002E-2</v>
      </c>
      <c r="DD105" s="198">
        <v>9.1999999999999998E-3</v>
      </c>
      <c r="DE105" s="198"/>
      <c r="DF105" s="198"/>
      <c r="DG105" s="198">
        <v>7.6971999999999999E-2</v>
      </c>
      <c r="DH105" s="198">
        <v>9.2010000000000008E-3</v>
      </c>
      <c r="DI105" s="198"/>
      <c r="DJ105" s="198"/>
      <c r="DK105" s="198">
        <v>8.2599499999999999</v>
      </c>
      <c r="DL105" s="198">
        <v>1.7527729999999999</v>
      </c>
      <c r="DM105" s="198">
        <v>2.3860000000000001E-3</v>
      </c>
      <c r="DN105" s="198">
        <v>1.5120000000000001E-3</v>
      </c>
      <c r="DO105" s="198">
        <v>8.2623359999999995</v>
      </c>
      <c r="DP105" s="198">
        <v>1.7542850000000001</v>
      </c>
      <c r="DQ105" s="198"/>
      <c r="DR105" s="198"/>
      <c r="DS105" s="198"/>
      <c r="DT105" s="198"/>
      <c r="DU105" s="198"/>
      <c r="DV105" s="198"/>
      <c r="DW105" s="198"/>
      <c r="DX105" s="198"/>
      <c r="DY105" s="198"/>
      <c r="DZ105" s="198">
        <v>9.9999999999999995E-7</v>
      </c>
      <c r="EA105" s="198">
        <v>8.2614000000000007E-2</v>
      </c>
      <c r="EB105" s="198">
        <v>2.2259000000000001E-2</v>
      </c>
      <c r="EC105" s="198"/>
      <c r="ED105" s="198"/>
      <c r="EE105" s="198">
        <v>2.9300000000000002E-4</v>
      </c>
      <c r="EF105" s="198">
        <v>1.5999999999999999E-5</v>
      </c>
      <c r="EG105" s="198"/>
      <c r="EH105" s="198"/>
      <c r="EI105" s="198"/>
      <c r="EJ105" s="198"/>
      <c r="EK105" s="198"/>
      <c r="EL105" s="198"/>
      <c r="EM105" s="198">
        <v>2.9999999999999997E-4</v>
      </c>
      <c r="EN105" s="198">
        <v>1.9999999999999999E-6</v>
      </c>
      <c r="EO105" s="198">
        <v>9.5982999999999999E-2</v>
      </c>
      <c r="EP105" s="198">
        <v>8.6119999999999999E-3</v>
      </c>
      <c r="EQ105" s="198">
        <v>5.8999999999999998E-5</v>
      </c>
      <c r="ER105" s="198">
        <v>1.9999999999999999E-6</v>
      </c>
      <c r="ES105" s="198">
        <v>0.17924899999999999</v>
      </c>
      <c r="ET105" s="198">
        <v>3.0891999999999999E-2</v>
      </c>
      <c r="EU105" s="198"/>
      <c r="EV105" s="198"/>
      <c r="EW105" s="198"/>
      <c r="EX105" s="198"/>
      <c r="EY105" s="198"/>
      <c r="EZ105" s="198"/>
      <c r="FA105" s="198"/>
      <c r="FB105" s="198"/>
      <c r="FC105" s="198"/>
      <c r="FD105" s="198"/>
      <c r="FE105" s="198"/>
      <c r="FF105" s="198"/>
      <c r="FG105" s="198">
        <v>4.8500000000000003E-4</v>
      </c>
      <c r="FH105" s="198">
        <v>3.7399999999999998E-4</v>
      </c>
      <c r="FI105" s="198">
        <v>5.2898000000000001E-2</v>
      </c>
      <c r="FJ105" s="198">
        <v>4.6600000000000003E-2</v>
      </c>
      <c r="FK105" s="198">
        <v>5.3383E-2</v>
      </c>
      <c r="FL105" s="198">
        <v>4.6974000000000002E-2</v>
      </c>
      <c r="FM105" s="198"/>
      <c r="FN105" s="198"/>
      <c r="FO105" s="198"/>
      <c r="FP105" s="198"/>
      <c r="FQ105" s="198"/>
      <c r="FR105" s="198"/>
      <c r="FS105" s="198">
        <v>1.968E-2</v>
      </c>
      <c r="FT105" s="198">
        <v>1.14E-3</v>
      </c>
      <c r="FU105" s="198">
        <v>40.189582000000001</v>
      </c>
      <c r="FV105" s="198">
        <v>1.172329</v>
      </c>
      <c r="FW105" s="198"/>
      <c r="FX105" s="198"/>
      <c r="FY105" s="198"/>
      <c r="FZ105" s="198"/>
      <c r="GA105" s="198"/>
      <c r="GB105" s="198"/>
      <c r="GC105" s="198"/>
      <c r="GD105" s="198"/>
      <c r="GE105" s="198"/>
      <c r="GF105" s="198"/>
      <c r="GG105" s="198"/>
      <c r="GH105" s="198"/>
      <c r="GI105" s="198">
        <v>6.9119999999999997E-3</v>
      </c>
      <c r="GJ105" s="198">
        <v>8.8999999999999995E-5</v>
      </c>
      <c r="GK105" s="198">
        <v>2.0000000000000002E-5</v>
      </c>
      <c r="GL105" s="198">
        <v>9.9999999999999995E-7</v>
      </c>
      <c r="GM105" s="198">
        <v>40.216194000000002</v>
      </c>
      <c r="GN105" s="198">
        <v>1.173559</v>
      </c>
      <c r="GO105" s="198">
        <v>0.13286500000000001</v>
      </c>
      <c r="GP105" s="198">
        <v>4.73E-4</v>
      </c>
      <c r="GQ105" s="198">
        <v>2.1069999999999999E-3</v>
      </c>
      <c r="GR105" s="198">
        <v>1.2300000000000001E-4</v>
      </c>
      <c r="GS105" s="198">
        <v>0.13497200000000001</v>
      </c>
      <c r="GT105" s="198">
        <v>5.9599999999999996E-4</v>
      </c>
      <c r="GU105" s="198"/>
      <c r="GV105" s="198"/>
      <c r="GW105" s="198">
        <v>2.3180000000000002E-3</v>
      </c>
      <c r="GX105" s="198">
        <v>9.9999999999999995E-7</v>
      </c>
      <c r="GY105" s="198"/>
      <c r="GZ105" s="198"/>
      <c r="HA105" s="198"/>
      <c r="HB105" s="198"/>
      <c r="HC105" s="198">
        <v>2.3180000000000002E-3</v>
      </c>
      <c r="HD105" s="198">
        <v>9.9999999999999995E-7</v>
      </c>
      <c r="HE105" s="198">
        <v>7.2110000000000004E-3</v>
      </c>
      <c r="HF105" s="198">
        <v>3.9999999999999998E-6</v>
      </c>
      <c r="HG105" s="198"/>
      <c r="HH105" s="198"/>
      <c r="HI105" s="198"/>
      <c r="HJ105" s="198"/>
      <c r="HK105" s="198">
        <v>7.2110000000000004E-3</v>
      </c>
      <c r="HL105" s="198">
        <v>3.9999999999999998E-6</v>
      </c>
      <c r="HM105" s="198"/>
      <c r="HN105" s="198"/>
      <c r="HO105" s="198"/>
      <c r="HP105" s="198"/>
      <c r="HQ105" s="198">
        <v>0.12665399999999999</v>
      </c>
      <c r="HR105" s="198">
        <v>0.01</v>
      </c>
      <c r="HS105" s="198">
        <v>9.8999999999999994E-5</v>
      </c>
      <c r="HT105" s="198">
        <v>1.9999999999999999E-6</v>
      </c>
      <c r="HU105" s="198">
        <v>0.51575199999999999</v>
      </c>
      <c r="HV105" s="198">
        <v>2.8680000000000001E-2</v>
      </c>
      <c r="HW105" s="198">
        <v>0.64250499999999999</v>
      </c>
      <c r="HX105" s="198">
        <v>3.8682000000000001E-2</v>
      </c>
      <c r="HY105" s="198">
        <v>8.5700000000000001E-4</v>
      </c>
      <c r="HZ105" s="198">
        <v>9.9999999999999995E-7</v>
      </c>
      <c r="IA105" s="198">
        <v>2.5850000000000001E-3</v>
      </c>
      <c r="IB105" s="198">
        <v>1.771E-3</v>
      </c>
      <c r="IC105" s="198">
        <v>3.4420000000000002E-3</v>
      </c>
      <c r="ID105" s="198">
        <v>1.7719999999999999E-3</v>
      </c>
      <c r="IE105" s="198">
        <v>135.24728300000001</v>
      </c>
      <c r="IF105" s="198">
        <v>5.3866160000000001</v>
      </c>
    </row>
    <row r="106" spans="1:240" ht="17.399999999999999" customHeight="1" x14ac:dyDescent="0.25">
      <c r="A106" s="199" t="s">
        <v>177</v>
      </c>
      <c r="B106" s="200" t="s">
        <v>1408</v>
      </c>
      <c r="C106" s="201"/>
      <c r="D106" s="201"/>
      <c r="E106" s="201">
        <v>10.585139</v>
      </c>
      <c r="F106" s="201">
        <v>0.657443</v>
      </c>
      <c r="G106" s="201"/>
      <c r="H106" s="201"/>
      <c r="I106" s="201">
        <v>3.9996</v>
      </c>
      <c r="J106" s="201">
        <v>0.22</v>
      </c>
      <c r="K106" s="201"/>
      <c r="L106" s="201"/>
      <c r="M106" s="201">
        <v>14.584739000000001</v>
      </c>
      <c r="N106" s="201">
        <v>0.87744299999999997</v>
      </c>
      <c r="O106" s="201"/>
      <c r="P106" s="201"/>
      <c r="Q106" s="201"/>
      <c r="R106" s="201"/>
      <c r="S106" s="201"/>
      <c r="T106" s="201"/>
      <c r="U106" s="201">
        <v>0.156334</v>
      </c>
      <c r="V106" s="201">
        <v>2.0101000000000001E-2</v>
      </c>
      <c r="W106" s="201"/>
      <c r="X106" s="201"/>
      <c r="Y106" s="201"/>
      <c r="Z106" s="201"/>
      <c r="AA106" s="201">
        <v>13.313514</v>
      </c>
      <c r="AB106" s="201">
        <v>8.3900360000000003</v>
      </c>
      <c r="AC106" s="201"/>
      <c r="AD106" s="201"/>
      <c r="AE106" s="201"/>
      <c r="AF106" s="201"/>
      <c r="AG106" s="201">
        <v>13.469848000000001</v>
      </c>
      <c r="AH106" s="201">
        <v>8.4101370000000006</v>
      </c>
      <c r="AI106" s="201"/>
      <c r="AJ106" s="201"/>
      <c r="AK106" s="201"/>
      <c r="AL106" s="201"/>
      <c r="AM106" s="201"/>
      <c r="AN106" s="201"/>
      <c r="AO106" s="201">
        <v>0.140904</v>
      </c>
      <c r="AP106" s="201">
        <v>2.2293E-2</v>
      </c>
      <c r="AQ106" s="201"/>
      <c r="AR106" s="201"/>
      <c r="AS106" s="201">
        <v>1.6313000000000001E-2</v>
      </c>
      <c r="AT106" s="201">
        <v>1.8000000000000001E-4</v>
      </c>
      <c r="AU106" s="201"/>
      <c r="AV106" s="201"/>
      <c r="AW106" s="201">
        <v>8.9599999999999999E-4</v>
      </c>
      <c r="AX106" s="201">
        <v>2.3E-5</v>
      </c>
      <c r="AY106" s="201"/>
      <c r="AZ106" s="201"/>
      <c r="BA106" s="201">
        <v>88.992621</v>
      </c>
      <c r="BB106" s="201">
        <v>51.159599999999998</v>
      </c>
      <c r="BC106" s="201"/>
      <c r="BD106" s="201"/>
      <c r="BE106" s="201">
        <v>89.150734</v>
      </c>
      <c r="BF106" s="201">
        <v>51.182096000000001</v>
      </c>
      <c r="BG106" s="201"/>
      <c r="BH106" s="201"/>
      <c r="BI106" s="201"/>
      <c r="BJ106" s="201"/>
      <c r="BK106" s="201">
        <v>0.185615</v>
      </c>
      <c r="BL106" s="201">
        <v>0.104</v>
      </c>
      <c r="BM106" s="201">
        <v>0.185615</v>
      </c>
      <c r="BN106" s="201">
        <v>0.104</v>
      </c>
      <c r="BO106" s="201"/>
      <c r="BP106" s="201"/>
      <c r="BQ106" s="201"/>
      <c r="BR106" s="201"/>
      <c r="BS106" s="201">
        <v>0.11089300000000001</v>
      </c>
      <c r="BT106" s="201">
        <v>4.5050000000000003E-3</v>
      </c>
      <c r="BU106" s="201"/>
      <c r="BV106" s="201"/>
      <c r="BW106" s="201"/>
      <c r="BX106" s="201"/>
      <c r="BY106" s="201">
        <v>1.5799999999999999E-4</v>
      </c>
      <c r="BZ106" s="201">
        <v>9.9999999999999995E-7</v>
      </c>
      <c r="CA106" s="201"/>
      <c r="CB106" s="201"/>
      <c r="CC106" s="201"/>
      <c r="CD106" s="201"/>
      <c r="CE106" s="201"/>
      <c r="CF106" s="201"/>
      <c r="CG106" s="201"/>
      <c r="CH106" s="201"/>
      <c r="CI106" s="201"/>
      <c r="CJ106" s="201"/>
      <c r="CK106" s="201">
        <v>0.111051</v>
      </c>
      <c r="CL106" s="201">
        <v>4.5059999999999996E-3</v>
      </c>
      <c r="CM106" s="201">
        <v>3.9999999999999998E-6</v>
      </c>
      <c r="CN106" s="201">
        <v>9.9999999999999995E-7</v>
      </c>
      <c r="CO106" s="201"/>
      <c r="CP106" s="201"/>
      <c r="CQ106" s="201">
        <v>3.9999999999999998E-6</v>
      </c>
      <c r="CR106" s="201">
        <v>9.9999999999999995E-7</v>
      </c>
      <c r="CS106" s="201"/>
      <c r="CT106" s="201"/>
      <c r="CU106" s="201"/>
      <c r="CV106" s="201"/>
      <c r="CW106" s="201"/>
      <c r="CX106" s="201"/>
      <c r="CY106" s="201"/>
      <c r="CZ106" s="201"/>
      <c r="DA106" s="201">
        <v>15.180463</v>
      </c>
      <c r="DB106" s="201">
        <v>9.3094990000000006</v>
      </c>
      <c r="DC106" s="201"/>
      <c r="DD106" s="201"/>
      <c r="DE106" s="201">
        <v>4.0299999999999998E-4</v>
      </c>
      <c r="DF106" s="201">
        <v>1.2E-4</v>
      </c>
      <c r="DG106" s="201">
        <v>15.180866</v>
      </c>
      <c r="DH106" s="201">
        <v>9.3096189999999996</v>
      </c>
      <c r="DI106" s="201"/>
      <c r="DJ106" s="201"/>
      <c r="DK106" s="201"/>
      <c r="DL106" s="201"/>
      <c r="DM106" s="201"/>
      <c r="DN106" s="201"/>
      <c r="DO106" s="201"/>
      <c r="DP106" s="201"/>
      <c r="DQ106" s="201"/>
      <c r="DR106" s="201"/>
      <c r="DS106" s="201"/>
      <c r="DT106" s="201"/>
      <c r="DU106" s="201">
        <v>7.9819999999999995E-3</v>
      </c>
      <c r="DV106" s="201">
        <v>3.9999999999999998E-6</v>
      </c>
      <c r="DW106" s="201"/>
      <c r="DX106" s="201"/>
      <c r="DY106" s="201"/>
      <c r="DZ106" s="201"/>
      <c r="EA106" s="201"/>
      <c r="EB106" s="201"/>
      <c r="EC106" s="201"/>
      <c r="ED106" s="201"/>
      <c r="EE106" s="201"/>
      <c r="EF106" s="201"/>
      <c r="EG106" s="201"/>
      <c r="EH106" s="201"/>
      <c r="EI106" s="201"/>
      <c r="EJ106" s="201"/>
      <c r="EK106" s="201"/>
      <c r="EL106" s="201"/>
      <c r="EM106" s="201">
        <v>0.16384199999999999</v>
      </c>
      <c r="EN106" s="201">
        <v>2.6899999999999998E-4</v>
      </c>
      <c r="EO106" s="201">
        <v>9.4562999999999994E-2</v>
      </c>
      <c r="EP106" s="201">
        <v>5.8999999999999998E-5</v>
      </c>
      <c r="EQ106" s="201"/>
      <c r="ER106" s="201"/>
      <c r="ES106" s="201">
        <v>0.26638699999999998</v>
      </c>
      <c r="ET106" s="201">
        <v>3.3199999999999999E-4</v>
      </c>
      <c r="EU106" s="201">
        <v>1.258E-3</v>
      </c>
      <c r="EV106" s="201">
        <v>9.9999999999999995E-7</v>
      </c>
      <c r="EW106" s="201"/>
      <c r="EX106" s="201"/>
      <c r="EY106" s="201"/>
      <c r="EZ106" s="201"/>
      <c r="FA106" s="201"/>
      <c r="FB106" s="201"/>
      <c r="FC106" s="201">
        <v>1.258E-3</v>
      </c>
      <c r="FD106" s="201">
        <v>9.9999999999999995E-7</v>
      </c>
      <c r="FE106" s="201"/>
      <c r="FF106" s="201"/>
      <c r="FG106" s="201">
        <v>2.5099999999999998E-4</v>
      </c>
      <c r="FH106" s="201">
        <v>4.0000000000000003E-5</v>
      </c>
      <c r="FI106" s="201"/>
      <c r="FJ106" s="201"/>
      <c r="FK106" s="201">
        <v>2.5099999999999998E-4</v>
      </c>
      <c r="FL106" s="201">
        <v>4.0000000000000003E-5</v>
      </c>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v>1.1622E-2</v>
      </c>
      <c r="GP106" s="201">
        <v>1.54E-4</v>
      </c>
      <c r="GQ106" s="201">
        <v>0.30142600000000003</v>
      </c>
      <c r="GR106" s="201">
        <v>3.2699999999999998E-4</v>
      </c>
      <c r="GS106" s="201">
        <v>0.31304799999999999</v>
      </c>
      <c r="GT106" s="201">
        <v>4.8099999999999998E-4</v>
      </c>
      <c r="GU106" s="201"/>
      <c r="GV106" s="201"/>
      <c r="GW106" s="201"/>
      <c r="GX106" s="201"/>
      <c r="GY106" s="201"/>
      <c r="GZ106" s="201"/>
      <c r="HA106" s="201"/>
      <c r="HB106" s="201"/>
      <c r="HC106" s="201"/>
      <c r="HD106" s="201"/>
      <c r="HE106" s="201">
        <v>1.2938E-2</v>
      </c>
      <c r="HF106" s="201">
        <v>3.9999999999999998E-6</v>
      </c>
      <c r="HG106" s="201"/>
      <c r="HH106" s="201"/>
      <c r="HI106" s="201"/>
      <c r="HJ106" s="201"/>
      <c r="HK106" s="201">
        <v>1.2938E-2</v>
      </c>
      <c r="HL106" s="201">
        <v>3.9999999999999998E-6</v>
      </c>
      <c r="HM106" s="201"/>
      <c r="HN106" s="201"/>
      <c r="HO106" s="201"/>
      <c r="HP106" s="201"/>
      <c r="HQ106" s="201"/>
      <c r="HR106" s="201"/>
      <c r="HS106" s="201"/>
      <c r="HT106" s="201"/>
      <c r="HU106" s="201"/>
      <c r="HV106" s="201"/>
      <c r="HW106" s="201"/>
      <c r="HX106" s="201"/>
      <c r="HY106" s="201"/>
      <c r="HZ106" s="201"/>
      <c r="IA106" s="201"/>
      <c r="IB106" s="201"/>
      <c r="IC106" s="201"/>
      <c r="ID106" s="201"/>
      <c r="IE106" s="201">
        <v>133.27673899999999</v>
      </c>
      <c r="IF106" s="201">
        <v>69.888660000000002</v>
      </c>
    </row>
    <row r="107" spans="1:240" ht="17.399999999999999" customHeight="1" x14ac:dyDescent="0.25">
      <c r="A107" s="196" t="s">
        <v>72</v>
      </c>
      <c r="B107" s="197" t="s">
        <v>1356</v>
      </c>
      <c r="C107" s="198"/>
      <c r="D107" s="198"/>
      <c r="E107" s="198"/>
      <c r="F107" s="198"/>
      <c r="G107" s="198"/>
      <c r="H107" s="198"/>
      <c r="I107" s="198"/>
      <c r="J107" s="198"/>
      <c r="K107" s="198"/>
      <c r="L107" s="198"/>
      <c r="M107" s="198"/>
      <c r="N107" s="198"/>
      <c r="O107" s="198">
        <v>7.0000000000000001E-3</v>
      </c>
      <c r="P107" s="198">
        <v>6.4999999999999994E-5</v>
      </c>
      <c r="Q107" s="198">
        <v>1.0257959999999999</v>
      </c>
      <c r="R107" s="198">
        <v>5.9526999999999997E-2</v>
      </c>
      <c r="S107" s="198">
        <v>49.362510999999998</v>
      </c>
      <c r="T107" s="198">
        <v>2.9017400000000002</v>
      </c>
      <c r="U107" s="198">
        <v>8.4115459999999995</v>
      </c>
      <c r="V107" s="198">
        <v>0.28808800000000001</v>
      </c>
      <c r="W107" s="198">
        <v>2.0441090000000002</v>
      </c>
      <c r="X107" s="198">
        <v>0.20568</v>
      </c>
      <c r="Y107" s="198">
        <v>1.310602</v>
      </c>
      <c r="Z107" s="198">
        <v>7.7809000000000003E-2</v>
      </c>
      <c r="AA107" s="198">
        <v>16.768706999999999</v>
      </c>
      <c r="AB107" s="198">
        <v>5.7876999999999998E-2</v>
      </c>
      <c r="AC107" s="198">
        <v>9.2312000000000005E-2</v>
      </c>
      <c r="AD107" s="198">
        <v>6.3550000000000004E-3</v>
      </c>
      <c r="AE107" s="198"/>
      <c r="AF107" s="198"/>
      <c r="AG107" s="198">
        <v>79.022582999999997</v>
      </c>
      <c r="AH107" s="198">
        <v>3.5971410000000001</v>
      </c>
      <c r="AI107" s="198"/>
      <c r="AJ107" s="198"/>
      <c r="AK107" s="198"/>
      <c r="AL107" s="198"/>
      <c r="AM107" s="198"/>
      <c r="AN107" s="198"/>
      <c r="AO107" s="198">
        <v>0.64160300000000003</v>
      </c>
      <c r="AP107" s="198">
        <v>7.7192999999999998E-2</v>
      </c>
      <c r="AQ107" s="198">
        <v>0.28075600000000001</v>
      </c>
      <c r="AR107" s="198">
        <v>3.6440000000000001E-3</v>
      </c>
      <c r="AS107" s="198">
        <v>0.413935</v>
      </c>
      <c r="AT107" s="198">
        <v>1.9334E-2</v>
      </c>
      <c r="AU107" s="198">
        <v>0.32305400000000001</v>
      </c>
      <c r="AV107" s="198">
        <v>2.0353E-2</v>
      </c>
      <c r="AW107" s="198">
        <v>2.8772829999999998</v>
      </c>
      <c r="AX107" s="198">
        <v>6.1712999999999997E-2</v>
      </c>
      <c r="AY107" s="198"/>
      <c r="AZ107" s="198"/>
      <c r="BA107" s="198">
        <v>0.27249499999999999</v>
      </c>
      <c r="BB107" s="198">
        <v>2.5000000000000001E-2</v>
      </c>
      <c r="BC107" s="198"/>
      <c r="BD107" s="198"/>
      <c r="BE107" s="198">
        <v>4.809126</v>
      </c>
      <c r="BF107" s="198">
        <v>0.207237</v>
      </c>
      <c r="BG107" s="198"/>
      <c r="BH107" s="198"/>
      <c r="BI107" s="198"/>
      <c r="BJ107" s="198"/>
      <c r="BK107" s="198"/>
      <c r="BL107" s="198"/>
      <c r="BM107" s="198"/>
      <c r="BN107" s="198"/>
      <c r="BO107" s="198">
        <v>0.66280399999999995</v>
      </c>
      <c r="BP107" s="198">
        <v>0.1671</v>
      </c>
      <c r="BQ107" s="198">
        <v>8.5934999999999997E-2</v>
      </c>
      <c r="BR107" s="198">
        <v>2.1201000000000001E-2</v>
      </c>
      <c r="BS107" s="198">
        <v>0.65635600000000005</v>
      </c>
      <c r="BT107" s="198">
        <v>1.3282E-2</v>
      </c>
      <c r="BU107" s="198"/>
      <c r="BV107" s="198"/>
      <c r="BW107" s="198">
        <v>0.67578700000000003</v>
      </c>
      <c r="BX107" s="198">
        <v>3.7650000000000001E-3</v>
      </c>
      <c r="BY107" s="198">
        <v>0.42493500000000001</v>
      </c>
      <c r="BZ107" s="198">
        <v>1.5757E-2</v>
      </c>
      <c r="CA107" s="198"/>
      <c r="CB107" s="198"/>
      <c r="CC107" s="198"/>
      <c r="CD107" s="198"/>
      <c r="CE107" s="198"/>
      <c r="CF107" s="198"/>
      <c r="CG107" s="198"/>
      <c r="CH107" s="198"/>
      <c r="CI107" s="198">
        <v>1.294E-3</v>
      </c>
      <c r="CJ107" s="198">
        <v>1E-4</v>
      </c>
      <c r="CK107" s="198">
        <v>2.5071110000000001</v>
      </c>
      <c r="CL107" s="198">
        <v>0.22120500000000001</v>
      </c>
      <c r="CM107" s="198">
        <v>1.6445000000000001E-2</v>
      </c>
      <c r="CN107" s="198">
        <v>1.25E-4</v>
      </c>
      <c r="CO107" s="198">
        <v>1.6167999999999998E-2</v>
      </c>
      <c r="CP107" s="198">
        <v>1.4200000000000001E-4</v>
      </c>
      <c r="CQ107" s="198">
        <v>3.2613000000000003E-2</v>
      </c>
      <c r="CR107" s="198">
        <v>2.6699999999999998E-4</v>
      </c>
      <c r="CS107" s="198"/>
      <c r="CT107" s="198"/>
      <c r="CU107" s="198">
        <v>3.7620000000000001E-2</v>
      </c>
      <c r="CV107" s="198">
        <v>1.03E-4</v>
      </c>
      <c r="CW107" s="198"/>
      <c r="CX107" s="198"/>
      <c r="CY107" s="198">
        <v>3.7620000000000001E-2</v>
      </c>
      <c r="CZ107" s="198">
        <v>1.03E-4</v>
      </c>
      <c r="DA107" s="198">
        <v>1.4035089999999999</v>
      </c>
      <c r="DB107" s="198">
        <v>9.0209999999999995E-3</v>
      </c>
      <c r="DC107" s="198"/>
      <c r="DD107" s="198"/>
      <c r="DE107" s="198"/>
      <c r="DF107" s="198"/>
      <c r="DG107" s="198">
        <v>1.4035089999999999</v>
      </c>
      <c r="DH107" s="198">
        <v>9.0209999999999995E-3</v>
      </c>
      <c r="DI107" s="198"/>
      <c r="DJ107" s="198"/>
      <c r="DK107" s="198">
        <v>0.117974</v>
      </c>
      <c r="DL107" s="198">
        <v>1.0782999999999999E-2</v>
      </c>
      <c r="DM107" s="198"/>
      <c r="DN107" s="198"/>
      <c r="DO107" s="198">
        <v>0.117974</v>
      </c>
      <c r="DP107" s="198">
        <v>1.0782999999999999E-2</v>
      </c>
      <c r="DQ107" s="198"/>
      <c r="DR107" s="198"/>
      <c r="DS107" s="198"/>
      <c r="DT107" s="198"/>
      <c r="DU107" s="198">
        <v>1.2080000000000001E-3</v>
      </c>
      <c r="DV107" s="198">
        <v>3.9999999999999998E-6</v>
      </c>
      <c r="DW107" s="198"/>
      <c r="DX107" s="198"/>
      <c r="DY107" s="198"/>
      <c r="DZ107" s="198"/>
      <c r="EA107" s="198"/>
      <c r="EB107" s="198"/>
      <c r="EC107" s="198"/>
      <c r="ED107" s="198"/>
      <c r="EE107" s="198"/>
      <c r="EF107" s="198"/>
      <c r="EG107" s="198"/>
      <c r="EH107" s="198"/>
      <c r="EI107" s="198"/>
      <c r="EJ107" s="198"/>
      <c r="EK107" s="198"/>
      <c r="EL107" s="198"/>
      <c r="EM107" s="198">
        <v>3.0215529999999999</v>
      </c>
      <c r="EN107" s="198">
        <v>9.2770000000000005E-3</v>
      </c>
      <c r="EO107" s="198">
        <v>0.92629099999999998</v>
      </c>
      <c r="EP107" s="198">
        <v>1.078E-3</v>
      </c>
      <c r="EQ107" s="198">
        <v>3.1987000000000002E-2</v>
      </c>
      <c r="ER107" s="198">
        <v>3.9800000000000002E-4</v>
      </c>
      <c r="ES107" s="198">
        <v>3.981039</v>
      </c>
      <c r="ET107" s="198">
        <v>1.0756999999999999E-2</v>
      </c>
      <c r="EU107" s="198">
        <v>6.2469999999999999E-3</v>
      </c>
      <c r="EV107" s="198">
        <v>2.1999999999999999E-5</v>
      </c>
      <c r="EW107" s="198">
        <v>3.0360000000000001E-3</v>
      </c>
      <c r="EX107" s="198">
        <v>7.9999999999999996E-6</v>
      </c>
      <c r="EY107" s="198"/>
      <c r="EZ107" s="198"/>
      <c r="FA107" s="198"/>
      <c r="FB107" s="198"/>
      <c r="FC107" s="198">
        <v>9.2829999999999996E-3</v>
      </c>
      <c r="FD107" s="198">
        <v>3.0000000000000001E-5</v>
      </c>
      <c r="FE107" s="198">
        <v>0.30277399999999999</v>
      </c>
      <c r="FF107" s="198">
        <v>2.6589999999999999E-3</v>
      </c>
      <c r="FG107" s="198">
        <v>0.74824199999999996</v>
      </c>
      <c r="FH107" s="198">
        <v>1.5764E-2</v>
      </c>
      <c r="FI107" s="198">
        <v>4.3922000000000003E-2</v>
      </c>
      <c r="FJ107" s="198">
        <v>2.9799999999999998E-4</v>
      </c>
      <c r="FK107" s="198">
        <v>1.094938</v>
      </c>
      <c r="FL107" s="198">
        <v>1.8721000000000002E-2</v>
      </c>
      <c r="FM107" s="198">
        <v>4.6249999999999998E-3</v>
      </c>
      <c r="FN107" s="198">
        <v>6.0000000000000002E-6</v>
      </c>
      <c r="FO107" s="198">
        <v>4.6249999999999998E-3</v>
      </c>
      <c r="FP107" s="198">
        <v>6.0000000000000002E-6</v>
      </c>
      <c r="FQ107" s="198"/>
      <c r="FR107" s="198"/>
      <c r="FS107" s="198">
        <v>1.5699999999999999E-4</v>
      </c>
      <c r="FT107" s="198">
        <v>3.8000000000000002E-5</v>
      </c>
      <c r="FU107" s="198"/>
      <c r="FV107" s="198"/>
      <c r="FW107" s="198"/>
      <c r="FX107" s="198"/>
      <c r="FY107" s="198"/>
      <c r="FZ107" s="198"/>
      <c r="GA107" s="198"/>
      <c r="GB107" s="198"/>
      <c r="GC107" s="198">
        <v>26.340712</v>
      </c>
      <c r="GD107" s="198">
        <v>2.2455379999999998</v>
      </c>
      <c r="GE107" s="198"/>
      <c r="GF107" s="198"/>
      <c r="GG107" s="198"/>
      <c r="GH107" s="198"/>
      <c r="GI107" s="198"/>
      <c r="GJ107" s="198"/>
      <c r="GK107" s="198">
        <v>1.238E-3</v>
      </c>
      <c r="GL107" s="198">
        <v>3.9999999999999998E-6</v>
      </c>
      <c r="GM107" s="198">
        <v>26.342106999999999</v>
      </c>
      <c r="GN107" s="198">
        <v>2.2455799999999999</v>
      </c>
      <c r="GO107" s="198">
        <v>7.9150000000000002E-3</v>
      </c>
      <c r="GP107" s="198">
        <v>2.6800000000000001E-4</v>
      </c>
      <c r="GQ107" s="198">
        <v>1.8870000000000001E-2</v>
      </c>
      <c r="GR107" s="198">
        <v>2.8699999999999998E-4</v>
      </c>
      <c r="GS107" s="198">
        <v>2.6785E-2</v>
      </c>
      <c r="GT107" s="198">
        <v>5.5500000000000005E-4</v>
      </c>
      <c r="GU107" s="198"/>
      <c r="GV107" s="198"/>
      <c r="GW107" s="198">
        <v>0.31636999999999998</v>
      </c>
      <c r="GX107" s="198">
        <v>5.9430000000000004E-3</v>
      </c>
      <c r="GY107" s="198"/>
      <c r="GZ107" s="198"/>
      <c r="HA107" s="198"/>
      <c r="HB107" s="198"/>
      <c r="HC107" s="198">
        <v>0.31636999999999998</v>
      </c>
      <c r="HD107" s="198">
        <v>5.9430000000000004E-3</v>
      </c>
      <c r="HE107" s="198">
        <v>0.15554200000000001</v>
      </c>
      <c r="HF107" s="198">
        <v>2.9500000000000001E-4</v>
      </c>
      <c r="HG107" s="198">
        <v>1.266E-3</v>
      </c>
      <c r="HH107" s="198"/>
      <c r="HI107" s="198"/>
      <c r="HJ107" s="198"/>
      <c r="HK107" s="198">
        <v>0.156808</v>
      </c>
      <c r="HL107" s="198">
        <v>2.9500000000000001E-4</v>
      </c>
      <c r="HM107" s="198"/>
      <c r="HN107" s="198"/>
      <c r="HO107" s="198"/>
      <c r="HP107" s="198"/>
      <c r="HQ107" s="198">
        <v>5.0900000000000001E-4</v>
      </c>
      <c r="HR107" s="198">
        <v>6.9999999999999999E-6</v>
      </c>
      <c r="HS107" s="198">
        <v>0.17280200000000001</v>
      </c>
      <c r="HT107" s="198">
        <v>2.5599999999999999E-4</v>
      </c>
      <c r="HU107" s="198">
        <v>0.16223699999999999</v>
      </c>
      <c r="HV107" s="198">
        <v>2.6689999999999999E-3</v>
      </c>
      <c r="HW107" s="198">
        <v>0.33554800000000001</v>
      </c>
      <c r="HX107" s="198">
        <v>2.9320000000000001E-3</v>
      </c>
      <c r="HY107" s="198"/>
      <c r="HZ107" s="198"/>
      <c r="IA107" s="198">
        <v>6.0999999999999999E-5</v>
      </c>
      <c r="IB107" s="198">
        <v>4.5000000000000003E-5</v>
      </c>
      <c r="IC107" s="198">
        <v>6.0999999999999999E-5</v>
      </c>
      <c r="ID107" s="198">
        <v>4.5000000000000003E-5</v>
      </c>
      <c r="IE107" s="198">
        <v>120.1981</v>
      </c>
      <c r="IF107" s="198">
        <v>6.3306209999999998</v>
      </c>
    </row>
    <row r="108" spans="1:240" ht="17.399999999999999" customHeight="1" x14ac:dyDescent="0.25">
      <c r="A108" s="199" t="s">
        <v>186</v>
      </c>
      <c r="B108" s="200" t="s">
        <v>1409</v>
      </c>
      <c r="C108" s="201">
        <v>2.0600000000000002E-3</v>
      </c>
      <c r="D108" s="201">
        <v>2.0000000000000001E-4</v>
      </c>
      <c r="E108" s="201">
        <v>20.215958000000001</v>
      </c>
      <c r="F108" s="201">
        <v>1.5477320000000001</v>
      </c>
      <c r="G108" s="201"/>
      <c r="H108" s="201"/>
      <c r="I108" s="201">
        <v>49.009709999999998</v>
      </c>
      <c r="J108" s="201">
        <v>3.091977</v>
      </c>
      <c r="K108" s="201"/>
      <c r="L108" s="201"/>
      <c r="M108" s="201">
        <v>69.227727999999999</v>
      </c>
      <c r="N108" s="201">
        <v>4.6399090000000003</v>
      </c>
      <c r="O108" s="201"/>
      <c r="P108" s="201"/>
      <c r="Q108" s="201"/>
      <c r="R108" s="201"/>
      <c r="S108" s="201">
        <v>6.855E-3</v>
      </c>
      <c r="T108" s="201">
        <v>2.1100000000000001E-4</v>
      </c>
      <c r="U108" s="201"/>
      <c r="V108" s="201"/>
      <c r="W108" s="201">
        <v>26.638859</v>
      </c>
      <c r="X108" s="201">
        <v>25.047165</v>
      </c>
      <c r="Y108" s="201"/>
      <c r="Z108" s="201"/>
      <c r="AA108" s="201">
        <v>2.3139E-2</v>
      </c>
      <c r="AB108" s="201">
        <v>2.52E-4</v>
      </c>
      <c r="AC108" s="201"/>
      <c r="AD108" s="201"/>
      <c r="AE108" s="201"/>
      <c r="AF108" s="201"/>
      <c r="AG108" s="201">
        <v>26.668852999999999</v>
      </c>
      <c r="AH108" s="201">
        <v>25.047628</v>
      </c>
      <c r="AI108" s="201">
        <v>0.106406</v>
      </c>
      <c r="AJ108" s="201">
        <v>2.554E-2</v>
      </c>
      <c r="AK108" s="201">
        <v>0.106406</v>
      </c>
      <c r="AL108" s="201">
        <v>2.554E-2</v>
      </c>
      <c r="AM108" s="201"/>
      <c r="AN108" s="201"/>
      <c r="AO108" s="201"/>
      <c r="AP108" s="201"/>
      <c r="AQ108" s="201">
        <v>0.15678400000000001</v>
      </c>
      <c r="AR108" s="201">
        <v>1.4E-2</v>
      </c>
      <c r="AS108" s="201">
        <v>0.18684500000000001</v>
      </c>
      <c r="AT108" s="201">
        <v>2.1839999999999998E-2</v>
      </c>
      <c r="AU108" s="201"/>
      <c r="AV108" s="201"/>
      <c r="AW108" s="201">
        <v>2.809E-2</v>
      </c>
      <c r="AX108" s="201">
        <v>3.4900000000000003E-4</v>
      </c>
      <c r="AY108" s="201"/>
      <c r="AZ108" s="201"/>
      <c r="BA108" s="201"/>
      <c r="BB108" s="201"/>
      <c r="BC108" s="201"/>
      <c r="BD108" s="201"/>
      <c r="BE108" s="201">
        <v>0.37171900000000002</v>
      </c>
      <c r="BF108" s="201">
        <v>3.6188999999999999E-2</v>
      </c>
      <c r="BG108" s="201">
        <v>2.869E-2</v>
      </c>
      <c r="BH108" s="201">
        <v>5.0000000000000004E-6</v>
      </c>
      <c r="BI108" s="201"/>
      <c r="BJ108" s="201"/>
      <c r="BK108" s="201"/>
      <c r="BL108" s="201"/>
      <c r="BM108" s="201">
        <v>2.869E-2</v>
      </c>
      <c r="BN108" s="201">
        <v>5.0000000000000004E-6</v>
      </c>
      <c r="BO108" s="201"/>
      <c r="BP108" s="201"/>
      <c r="BQ108" s="201"/>
      <c r="BR108" s="201"/>
      <c r="BS108" s="201">
        <v>2.8909660000000001</v>
      </c>
      <c r="BT108" s="201">
        <v>3.9786000000000002E-2</v>
      </c>
      <c r="BU108" s="201"/>
      <c r="BV108" s="201"/>
      <c r="BW108" s="201"/>
      <c r="BX108" s="201"/>
      <c r="BY108" s="201"/>
      <c r="BZ108" s="201"/>
      <c r="CA108" s="201"/>
      <c r="CB108" s="201"/>
      <c r="CC108" s="201"/>
      <c r="CD108" s="201"/>
      <c r="CE108" s="201"/>
      <c r="CF108" s="201"/>
      <c r="CG108" s="201"/>
      <c r="CH108" s="201"/>
      <c r="CI108" s="201">
        <v>5.0450000000000002E-2</v>
      </c>
      <c r="CJ108" s="201">
        <v>2.4E-2</v>
      </c>
      <c r="CK108" s="201">
        <v>2.9414159999999998</v>
      </c>
      <c r="CL108" s="201">
        <v>6.3785999999999995E-2</v>
      </c>
      <c r="CM108" s="201">
        <v>3.3509129999999998</v>
      </c>
      <c r="CN108" s="201">
        <v>0.43746699999999999</v>
      </c>
      <c r="CO108" s="201"/>
      <c r="CP108" s="201"/>
      <c r="CQ108" s="201">
        <v>3.3509129999999998</v>
      </c>
      <c r="CR108" s="201">
        <v>0.43746699999999999</v>
      </c>
      <c r="CS108" s="201"/>
      <c r="CT108" s="201"/>
      <c r="CU108" s="201"/>
      <c r="CV108" s="201"/>
      <c r="CW108" s="201"/>
      <c r="CX108" s="201"/>
      <c r="CY108" s="201"/>
      <c r="CZ108" s="201"/>
      <c r="DA108" s="201">
        <v>3.2680639999999999</v>
      </c>
      <c r="DB108" s="201">
        <v>1.99614</v>
      </c>
      <c r="DC108" s="201"/>
      <c r="DD108" s="201"/>
      <c r="DE108" s="201"/>
      <c r="DF108" s="201"/>
      <c r="DG108" s="201">
        <v>3.2680639999999999</v>
      </c>
      <c r="DH108" s="201">
        <v>1.99614</v>
      </c>
      <c r="DI108" s="201">
        <v>5.5325509999999998</v>
      </c>
      <c r="DJ108" s="201">
        <v>2.1084740000000002</v>
      </c>
      <c r="DK108" s="201"/>
      <c r="DL108" s="201"/>
      <c r="DM108" s="201"/>
      <c r="DN108" s="201"/>
      <c r="DO108" s="201">
        <v>5.5325509999999998</v>
      </c>
      <c r="DP108" s="201">
        <v>2.1084740000000002</v>
      </c>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v>2.0729999999999998E-2</v>
      </c>
      <c r="EN108" s="201">
        <v>2.0999999999999999E-5</v>
      </c>
      <c r="EO108" s="201">
        <v>3.4859999999999999E-3</v>
      </c>
      <c r="EP108" s="201">
        <v>2.4000000000000001E-5</v>
      </c>
      <c r="EQ108" s="201"/>
      <c r="ER108" s="201"/>
      <c r="ES108" s="201">
        <v>2.4216000000000001E-2</v>
      </c>
      <c r="ET108" s="201">
        <v>4.5000000000000003E-5</v>
      </c>
      <c r="EU108" s="201"/>
      <c r="EV108" s="201"/>
      <c r="EW108" s="201">
        <v>2.6410000000000001E-3</v>
      </c>
      <c r="EX108" s="201">
        <v>1.9999999999999999E-6</v>
      </c>
      <c r="EY108" s="201"/>
      <c r="EZ108" s="201"/>
      <c r="FA108" s="201"/>
      <c r="FB108" s="201"/>
      <c r="FC108" s="201">
        <v>2.6410000000000001E-3</v>
      </c>
      <c r="FD108" s="201">
        <v>1.9999999999999999E-6</v>
      </c>
      <c r="FE108" s="201"/>
      <c r="FF108" s="201"/>
      <c r="FG108" s="201"/>
      <c r="FH108" s="201"/>
      <c r="FI108" s="201">
        <v>6.8979999999999996E-3</v>
      </c>
      <c r="FJ108" s="201">
        <v>7.9999999999999996E-6</v>
      </c>
      <c r="FK108" s="201">
        <v>6.8979999999999996E-3</v>
      </c>
      <c r="FL108" s="201">
        <v>7.9999999999999996E-6</v>
      </c>
      <c r="FM108" s="201">
        <v>2.4046999999999999E-2</v>
      </c>
      <c r="FN108" s="201">
        <v>2.4499999999999999E-4</v>
      </c>
      <c r="FO108" s="201">
        <v>2.4046999999999999E-2</v>
      </c>
      <c r="FP108" s="201">
        <v>2.4499999999999999E-4</v>
      </c>
      <c r="FQ108" s="201"/>
      <c r="FR108" s="201"/>
      <c r="FS108" s="201">
        <v>1.106E-3</v>
      </c>
      <c r="FT108" s="201">
        <v>9.9999999999999995E-7</v>
      </c>
      <c r="FU108" s="201"/>
      <c r="FV108" s="201"/>
      <c r="FW108" s="201"/>
      <c r="FX108" s="201"/>
      <c r="FY108" s="201"/>
      <c r="FZ108" s="201"/>
      <c r="GA108" s="201"/>
      <c r="GB108" s="201"/>
      <c r="GC108" s="201"/>
      <c r="GD108" s="201"/>
      <c r="GE108" s="201"/>
      <c r="GF108" s="201"/>
      <c r="GG108" s="201"/>
      <c r="GH108" s="201"/>
      <c r="GI108" s="201"/>
      <c r="GJ108" s="201"/>
      <c r="GK108" s="201"/>
      <c r="GL108" s="201"/>
      <c r="GM108" s="201">
        <v>1.106E-3</v>
      </c>
      <c r="GN108" s="201">
        <v>9.9999999999999995E-7</v>
      </c>
      <c r="GO108" s="201">
        <v>1.0953360000000001</v>
      </c>
      <c r="GP108" s="201">
        <v>2.6159999999999998E-3</v>
      </c>
      <c r="GQ108" s="201">
        <v>0.41420200000000001</v>
      </c>
      <c r="GR108" s="201">
        <v>8.7779999999999993E-3</v>
      </c>
      <c r="GS108" s="201">
        <v>1.509538</v>
      </c>
      <c r="GT108" s="201">
        <v>1.1394E-2</v>
      </c>
      <c r="GU108" s="201"/>
      <c r="GV108" s="201"/>
      <c r="GW108" s="201">
        <v>1.7699999999999999E-4</v>
      </c>
      <c r="GX108" s="201">
        <v>1.9999999999999999E-6</v>
      </c>
      <c r="GY108" s="201"/>
      <c r="GZ108" s="201"/>
      <c r="HA108" s="201"/>
      <c r="HB108" s="201"/>
      <c r="HC108" s="201">
        <v>1.7699999999999999E-4</v>
      </c>
      <c r="HD108" s="201">
        <v>1.9999999999999999E-6</v>
      </c>
      <c r="HE108" s="201">
        <v>0.103376</v>
      </c>
      <c r="HF108" s="201">
        <v>7.8700000000000005E-4</v>
      </c>
      <c r="HG108" s="201"/>
      <c r="HH108" s="201"/>
      <c r="HI108" s="201"/>
      <c r="HJ108" s="201"/>
      <c r="HK108" s="201">
        <v>0.103376</v>
      </c>
      <c r="HL108" s="201">
        <v>7.8700000000000005E-4</v>
      </c>
      <c r="HM108" s="201"/>
      <c r="HN108" s="201"/>
      <c r="HO108" s="201"/>
      <c r="HP108" s="201"/>
      <c r="HQ108" s="201"/>
      <c r="HR108" s="201"/>
      <c r="HS108" s="201"/>
      <c r="HT108" s="201"/>
      <c r="HU108" s="201"/>
      <c r="HV108" s="201"/>
      <c r="HW108" s="201"/>
      <c r="HX108" s="201"/>
      <c r="HY108" s="201">
        <v>2.1059999999999998E-3</v>
      </c>
      <c r="HZ108" s="201">
        <v>5.0000000000000004E-6</v>
      </c>
      <c r="IA108" s="201">
        <v>1.1230000000000001E-3</v>
      </c>
      <c r="IB108" s="201">
        <v>2.23E-4</v>
      </c>
      <c r="IC108" s="201">
        <v>3.2290000000000001E-3</v>
      </c>
      <c r="ID108" s="201">
        <v>2.2800000000000001E-4</v>
      </c>
      <c r="IE108" s="201">
        <v>113.17156799999999</v>
      </c>
      <c r="IF108" s="201">
        <v>34.367849999999997</v>
      </c>
    </row>
    <row r="109" spans="1:240" ht="17.399999999999999" customHeight="1" x14ac:dyDescent="0.25">
      <c r="A109" s="196" t="s">
        <v>233</v>
      </c>
      <c r="B109" s="197" t="s">
        <v>1418</v>
      </c>
      <c r="C109" s="198"/>
      <c r="D109" s="198"/>
      <c r="E109" s="198"/>
      <c r="F109" s="198"/>
      <c r="G109" s="198"/>
      <c r="H109" s="198"/>
      <c r="I109" s="198">
        <v>5.6160000000000003E-3</v>
      </c>
      <c r="J109" s="198">
        <v>2.4359999999999998E-3</v>
      </c>
      <c r="K109" s="198"/>
      <c r="L109" s="198"/>
      <c r="M109" s="198">
        <v>5.6160000000000003E-3</v>
      </c>
      <c r="N109" s="198">
        <v>2.4359999999999998E-3</v>
      </c>
      <c r="O109" s="198">
        <v>2.4933E-2</v>
      </c>
      <c r="P109" s="198">
        <v>9.4599999999999997E-3</v>
      </c>
      <c r="Q109" s="198">
        <v>1.0499999999999999E-3</v>
      </c>
      <c r="R109" s="198">
        <v>8.9300000000000002E-4</v>
      </c>
      <c r="S109" s="198">
        <v>39.422320999999997</v>
      </c>
      <c r="T109" s="198">
        <v>4.0372539999999999</v>
      </c>
      <c r="U109" s="198">
        <v>57.242739999999998</v>
      </c>
      <c r="V109" s="198">
        <v>0.14949299999999999</v>
      </c>
      <c r="W109" s="198"/>
      <c r="X109" s="198"/>
      <c r="Y109" s="198">
        <v>4.7451E-2</v>
      </c>
      <c r="Z109" s="198">
        <v>9.2960000000000004E-3</v>
      </c>
      <c r="AA109" s="198">
        <v>0.84673500000000002</v>
      </c>
      <c r="AB109" s="198">
        <v>9.8266000000000006E-2</v>
      </c>
      <c r="AC109" s="198">
        <v>0.61368999999999996</v>
      </c>
      <c r="AD109" s="198">
        <v>9.5200000000000007E-3</v>
      </c>
      <c r="AE109" s="198"/>
      <c r="AF109" s="198"/>
      <c r="AG109" s="198">
        <v>98.198920000000001</v>
      </c>
      <c r="AH109" s="198">
        <v>4.3141819999999997</v>
      </c>
      <c r="AI109" s="198">
        <v>1.3190000000000001E-3</v>
      </c>
      <c r="AJ109" s="198">
        <v>5.9400000000000002E-4</v>
      </c>
      <c r="AK109" s="198">
        <v>1.3190000000000001E-3</v>
      </c>
      <c r="AL109" s="198">
        <v>5.9400000000000002E-4</v>
      </c>
      <c r="AM109" s="198">
        <v>9.9000000000000008E-3</v>
      </c>
      <c r="AN109" s="198">
        <v>3.8549999999999999E-3</v>
      </c>
      <c r="AO109" s="198">
        <v>5.1334999999999999E-2</v>
      </c>
      <c r="AP109" s="198">
        <v>1.193E-2</v>
      </c>
      <c r="AQ109" s="198">
        <v>5.8560000000000001E-3</v>
      </c>
      <c r="AR109" s="198">
        <v>3.3300000000000001E-3</v>
      </c>
      <c r="AS109" s="198">
        <v>8.9361999999999997E-2</v>
      </c>
      <c r="AT109" s="198">
        <v>7.9660000000000009E-3</v>
      </c>
      <c r="AU109" s="198">
        <v>2.5117449999999999</v>
      </c>
      <c r="AV109" s="198">
        <v>0.16850100000000001</v>
      </c>
      <c r="AW109" s="198">
        <v>0.17757899999999999</v>
      </c>
      <c r="AX109" s="198">
        <v>7.1739999999999998E-3</v>
      </c>
      <c r="AY109" s="198">
        <v>2.9714000000000001E-2</v>
      </c>
      <c r="AZ109" s="198">
        <v>7.7679999999999997E-3</v>
      </c>
      <c r="BA109" s="198"/>
      <c r="BB109" s="198"/>
      <c r="BC109" s="198"/>
      <c r="BD109" s="198"/>
      <c r="BE109" s="198">
        <v>2.8754909999999998</v>
      </c>
      <c r="BF109" s="198">
        <v>0.21052399999999999</v>
      </c>
      <c r="BG109" s="198">
        <v>0.13974600000000001</v>
      </c>
      <c r="BH109" s="198">
        <v>9.8927000000000001E-2</v>
      </c>
      <c r="BI109" s="198"/>
      <c r="BJ109" s="198"/>
      <c r="BK109" s="198"/>
      <c r="BL109" s="198"/>
      <c r="BM109" s="198">
        <v>0.13974600000000001</v>
      </c>
      <c r="BN109" s="198">
        <v>9.8927000000000001E-2</v>
      </c>
      <c r="BO109" s="198"/>
      <c r="BP109" s="198"/>
      <c r="BQ109" s="198"/>
      <c r="BR109" s="198"/>
      <c r="BS109" s="198">
        <v>0.27554699999999999</v>
      </c>
      <c r="BT109" s="198">
        <v>2.0000000000000001E-4</v>
      </c>
      <c r="BU109" s="198"/>
      <c r="BV109" s="198"/>
      <c r="BW109" s="198"/>
      <c r="BX109" s="198"/>
      <c r="BY109" s="198">
        <v>9.2899999999999996E-3</v>
      </c>
      <c r="BZ109" s="198">
        <v>7.7070000000000003E-3</v>
      </c>
      <c r="CA109" s="198"/>
      <c r="CB109" s="198"/>
      <c r="CC109" s="198"/>
      <c r="CD109" s="198"/>
      <c r="CE109" s="198"/>
      <c r="CF109" s="198"/>
      <c r="CG109" s="198"/>
      <c r="CH109" s="198"/>
      <c r="CI109" s="198"/>
      <c r="CJ109" s="198"/>
      <c r="CK109" s="198">
        <v>0.28483700000000001</v>
      </c>
      <c r="CL109" s="198">
        <v>7.9070000000000008E-3</v>
      </c>
      <c r="CM109" s="198">
        <v>1.6721E-2</v>
      </c>
      <c r="CN109" s="198">
        <v>2.4800000000000001E-4</v>
      </c>
      <c r="CO109" s="198">
        <v>4.2659999999999998E-3</v>
      </c>
      <c r="CP109" s="198">
        <v>5.1E-5</v>
      </c>
      <c r="CQ109" s="198">
        <v>2.0986999999999999E-2</v>
      </c>
      <c r="CR109" s="198">
        <v>2.99E-4</v>
      </c>
      <c r="CS109" s="198"/>
      <c r="CT109" s="198"/>
      <c r="CU109" s="198">
        <v>2.052E-3</v>
      </c>
      <c r="CV109" s="198">
        <v>2.3410000000000002E-3</v>
      </c>
      <c r="CW109" s="198"/>
      <c r="CX109" s="198"/>
      <c r="CY109" s="198">
        <v>2.052E-3</v>
      </c>
      <c r="CZ109" s="198">
        <v>2.3410000000000002E-3</v>
      </c>
      <c r="DA109" s="198">
        <v>2.7829999999999999E-3</v>
      </c>
      <c r="DB109" s="198">
        <v>5.0000000000000004E-6</v>
      </c>
      <c r="DC109" s="198"/>
      <c r="DD109" s="198"/>
      <c r="DE109" s="198">
        <v>3.8524999999999997E-2</v>
      </c>
      <c r="DF109" s="198">
        <v>2.22E-4</v>
      </c>
      <c r="DG109" s="198">
        <v>4.1307999999999997E-2</v>
      </c>
      <c r="DH109" s="198">
        <v>2.2699999999999999E-4</v>
      </c>
      <c r="DI109" s="198"/>
      <c r="DJ109" s="198"/>
      <c r="DK109" s="198"/>
      <c r="DL109" s="198"/>
      <c r="DM109" s="198">
        <v>3.1999999999999999E-5</v>
      </c>
      <c r="DN109" s="198">
        <v>6.0000000000000002E-6</v>
      </c>
      <c r="DO109" s="198">
        <v>3.1999999999999999E-5</v>
      </c>
      <c r="DP109" s="198">
        <v>6.0000000000000002E-6</v>
      </c>
      <c r="DQ109" s="198"/>
      <c r="DR109" s="198"/>
      <c r="DS109" s="198"/>
      <c r="DT109" s="198"/>
      <c r="DU109" s="198"/>
      <c r="DV109" s="198"/>
      <c r="DW109" s="198"/>
      <c r="DX109" s="198"/>
      <c r="DY109" s="198">
        <v>1.549E-3</v>
      </c>
      <c r="DZ109" s="198">
        <v>6.7000000000000002E-5</v>
      </c>
      <c r="EA109" s="198"/>
      <c r="EB109" s="198"/>
      <c r="EC109" s="198"/>
      <c r="ED109" s="198"/>
      <c r="EE109" s="198">
        <v>0.38245000000000001</v>
      </c>
      <c r="EF109" s="198">
        <v>1.5893000000000001E-2</v>
      </c>
      <c r="EG109" s="198"/>
      <c r="EH109" s="198"/>
      <c r="EI109" s="198">
        <v>1.8699999999999999E-4</v>
      </c>
      <c r="EJ109" s="198">
        <v>1.1E-5</v>
      </c>
      <c r="EK109" s="198"/>
      <c r="EL109" s="198"/>
      <c r="EM109" s="198">
        <v>5.6975999999999999E-2</v>
      </c>
      <c r="EN109" s="198">
        <v>1.6899999999999999E-4</v>
      </c>
      <c r="EO109" s="198">
        <v>9.7619999999999998E-2</v>
      </c>
      <c r="EP109" s="198">
        <v>3.7300000000000001E-4</v>
      </c>
      <c r="EQ109" s="198">
        <v>3.6999999999999998E-5</v>
      </c>
      <c r="ER109" s="198">
        <v>6.0000000000000002E-6</v>
      </c>
      <c r="ES109" s="198">
        <v>0.53881900000000005</v>
      </c>
      <c r="ET109" s="198">
        <v>1.6518999999999999E-2</v>
      </c>
      <c r="EU109" s="198">
        <v>1.2623000000000001E-2</v>
      </c>
      <c r="EV109" s="198">
        <v>1.874E-3</v>
      </c>
      <c r="EW109" s="198"/>
      <c r="EX109" s="198"/>
      <c r="EY109" s="198"/>
      <c r="EZ109" s="198"/>
      <c r="FA109" s="198">
        <v>2.0000000000000001E-4</v>
      </c>
      <c r="FB109" s="198">
        <v>1.1E-4</v>
      </c>
      <c r="FC109" s="198">
        <v>1.2822999999999999E-2</v>
      </c>
      <c r="FD109" s="198">
        <v>1.9840000000000001E-3</v>
      </c>
      <c r="FE109" s="198">
        <v>7.2179999999999996E-3</v>
      </c>
      <c r="FF109" s="198">
        <v>3.8000000000000002E-5</v>
      </c>
      <c r="FG109" s="198">
        <v>6.8864999999999996E-2</v>
      </c>
      <c r="FH109" s="198">
        <v>3.3862000000000003E-2</v>
      </c>
      <c r="FI109" s="198">
        <v>1.505E-3</v>
      </c>
      <c r="FJ109" s="198">
        <v>9.0000000000000002E-6</v>
      </c>
      <c r="FK109" s="198">
        <v>7.7588000000000004E-2</v>
      </c>
      <c r="FL109" s="198">
        <v>3.3909000000000002E-2</v>
      </c>
      <c r="FM109" s="198">
        <v>2.1798999999999999E-2</v>
      </c>
      <c r="FN109" s="198">
        <v>9.9999999999999995E-7</v>
      </c>
      <c r="FO109" s="198">
        <v>2.1798999999999999E-2</v>
      </c>
      <c r="FP109" s="198">
        <v>9.9999999999999995E-7</v>
      </c>
      <c r="FQ109" s="198"/>
      <c r="FR109" s="198"/>
      <c r="FS109" s="198">
        <v>2.239E-2</v>
      </c>
      <c r="FT109" s="198">
        <v>2.0247999999999999E-2</v>
      </c>
      <c r="FU109" s="198"/>
      <c r="FV109" s="198"/>
      <c r="FW109" s="198">
        <v>9.4081999999999999E-2</v>
      </c>
      <c r="FX109" s="198">
        <v>4.317E-2</v>
      </c>
      <c r="FY109" s="198">
        <v>0.24667600000000001</v>
      </c>
      <c r="FZ109" s="198">
        <v>7.2899000000000005E-2</v>
      </c>
      <c r="GA109" s="198"/>
      <c r="GB109" s="198"/>
      <c r="GC109" s="198">
        <v>3.0249999999999999E-3</v>
      </c>
      <c r="GD109" s="198">
        <v>1.3699999999999999E-3</v>
      </c>
      <c r="GE109" s="198"/>
      <c r="GF109" s="198"/>
      <c r="GG109" s="198"/>
      <c r="GH109" s="198"/>
      <c r="GI109" s="198">
        <v>5.8E-5</v>
      </c>
      <c r="GJ109" s="198">
        <v>9.9999999999999995E-7</v>
      </c>
      <c r="GK109" s="198">
        <v>1.8890000000000001E-3</v>
      </c>
      <c r="GL109" s="198">
        <v>1.9999999999999999E-6</v>
      </c>
      <c r="GM109" s="198">
        <v>0.36812</v>
      </c>
      <c r="GN109" s="198">
        <v>0.13769000000000001</v>
      </c>
      <c r="GO109" s="198">
        <v>8.2159999999999997E-2</v>
      </c>
      <c r="GP109" s="198">
        <v>3.313E-3</v>
      </c>
      <c r="GQ109" s="198">
        <v>4.568E-3</v>
      </c>
      <c r="GR109" s="198">
        <v>1.1E-5</v>
      </c>
      <c r="GS109" s="198">
        <v>8.6728E-2</v>
      </c>
      <c r="GT109" s="198">
        <v>3.3240000000000001E-3</v>
      </c>
      <c r="GU109" s="198"/>
      <c r="GV109" s="198"/>
      <c r="GW109" s="198">
        <v>1.8006000000000001E-2</v>
      </c>
      <c r="GX109" s="198">
        <v>6.7000000000000002E-5</v>
      </c>
      <c r="GY109" s="198">
        <v>1.1559999999999999E-3</v>
      </c>
      <c r="GZ109" s="198">
        <v>3.8999999999999999E-5</v>
      </c>
      <c r="HA109" s="198"/>
      <c r="HB109" s="198"/>
      <c r="HC109" s="198">
        <v>1.9161999999999998E-2</v>
      </c>
      <c r="HD109" s="198">
        <v>1.06E-4</v>
      </c>
      <c r="HE109" s="198">
        <v>3.1616999999999999E-2</v>
      </c>
      <c r="HF109" s="198">
        <v>2.3900000000000001E-4</v>
      </c>
      <c r="HG109" s="198">
        <v>2.689E-3</v>
      </c>
      <c r="HH109" s="198">
        <v>9.9999999999999995E-7</v>
      </c>
      <c r="HI109" s="198"/>
      <c r="HJ109" s="198"/>
      <c r="HK109" s="198">
        <v>3.4306000000000003E-2</v>
      </c>
      <c r="HL109" s="198">
        <v>2.4000000000000001E-4</v>
      </c>
      <c r="HM109" s="198"/>
      <c r="HN109" s="198"/>
      <c r="HO109" s="198"/>
      <c r="HP109" s="198"/>
      <c r="HQ109" s="198">
        <v>4.1494000000000003E-2</v>
      </c>
      <c r="HR109" s="198">
        <v>4.9500000000000004E-3</v>
      </c>
      <c r="HS109" s="198">
        <v>1.3300000000000001E-4</v>
      </c>
      <c r="HT109" s="198">
        <v>9.9999999999999995E-7</v>
      </c>
      <c r="HU109" s="198">
        <v>1.7312000000000001E-2</v>
      </c>
      <c r="HV109" s="198">
        <v>4.9449999999999997E-3</v>
      </c>
      <c r="HW109" s="198">
        <v>5.8938999999999998E-2</v>
      </c>
      <c r="HX109" s="198">
        <v>9.8960000000000003E-3</v>
      </c>
      <c r="HY109" s="198">
        <v>1.3110000000000001E-3</v>
      </c>
      <c r="HZ109" s="198">
        <v>3.0000000000000001E-6</v>
      </c>
      <c r="IA109" s="198">
        <v>2.5300000000000001E-3</v>
      </c>
      <c r="IB109" s="198">
        <v>9.7999999999999997E-5</v>
      </c>
      <c r="IC109" s="198">
        <v>3.8409999999999998E-3</v>
      </c>
      <c r="ID109" s="198">
        <v>1.01E-4</v>
      </c>
      <c r="IE109" s="198">
        <v>102.792433</v>
      </c>
      <c r="IF109" s="198">
        <v>4.8412129999999998</v>
      </c>
    </row>
    <row r="110" spans="1:240" ht="17.399999999999999" customHeight="1" x14ac:dyDescent="0.25">
      <c r="A110" s="199" t="s">
        <v>68</v>
      </c>
      <c r="B110" s="200" t="s">
        <v>1346</v>
      </c>
      <c r="C110" s="201">
        <v>2.5028999999999999E-2</v>
      </c>
      <c r="D110" s="201">
        <v>6.3E-5</v>
      </c>
      <c r="E110" s="201"/>
      <c r="F110" s="201"/>
      <c r="G110" s="201"/>
      <c r="H110" s="201"/>
      <c r="I110" s="201"/>
      <c r="J110" s="201"/>
      <c r="K110" s="201"/>
      <c r="L110" s="201"/>
      <c r="M110" s="201">
        <v>2.5028999999999999E-2</v>
      </c>
      <c r="N110" s="201">
        <v>6.3E-5</v>
      </c>
      <c r="O110" s="201">
        <v>2.4910000000000002E-2</v>
      </c>
      <c r="P110" s="201">
        <v>7.6599999999999997E-4</v>
      </c>
      <c r="Q110" s="201">
        <v>0.124997</v>
      </c>
      <c r="R110" s="201">
        <v>6.1999999999999998E-3</v>
      </c>
      <c r="S110" s="201">
        <v>0.38061</v>
      </c>
      <c r="T110" s="201">
        <v>4.6459E-2</v>
      </c>
      <c r="U110" s="201"/>
      <c r="V110" s="201"/>
      <c r="W110" s="201"/>
      <c r="X110" s="201"/>
      <c r="Y110" s="201"/>
      <c r="Z110" s="201"/>
      <c r="AA110" s="201"/>
      <c r="AB110" s="201"/>
      <c r="AC110" s="201"/>
      <c r="AD110" s="201"/>
      <c r="AE110" s="201"/>
      <c r="AF110" s="201"/>
      <c r="AG110" s="201">
        <v>0.53051700000000002</v>
      </c>
      <c r="AH110" s="201">
        <v>5.3425E-2</v>
      </c>
      <c r="AI110" s="201">
        <v>0.13914399999999999</v>
      </c>
      <c r="AJ110" s="201">
        <v>3.1956999999999999E-2</v>
      </c>
      <c r="AK110" s="201">
        <v>0.13914399999999999</v>
      </c>
      <c r="AL110" s="201">
        <v>3.1956999999999999E-2</v>
      </c>
      <c r="AM110" s="201"/>
      <c r="AN110" s="201"/>
      <c r="AO110" s="201"/>
      <c r="AP110" s="201"/>
      <c r="AQ110" s="201">
        <v>14.367710000000001</v>
      </c>
      <c r="AR110" s="201">
        <v>0.35673199999999999</v>
      </c>
      <c r="AS110" s="201">
        <v>0.32480500000000001</v>
      </c>
      <c r="AT110" s="201">
        <v>1.3689E-2</v>
      </c>
      <c r="AU110" s="201"/>
      <c r="AV110" s="201"/>
      <c r="AW110" s="201">
        <v>4.1E-5</v>
      </c>
      <c r="AX110" s="201">
        <v>9.9999999999999995E-7</v>
      </c>
      <c r="AY110" s="201"/>
      <c r="AZ110" s="201"/>
      <c r="BA110" s="201"/>
      <c r="BB110" s="201"/>
      <c r="BC110" s="201"/>
      <c r="BD110" s="201"/>
      <c r="BE110" s="201">
        <v>14.692556</v>
      </c>
      <c r="BF110" s="201">
        <v>0.37042199999999997</v>
      </c>
      <c r="BG110" s="201"/>
      <c r="BH110" s="201"/>
      <c r="BI110" s="201"/>
      <c r="BJ110" s="201"/>
      <c r="BK110" s="201">
        <v>1.5313999999999999E-2</v>
      </c>
      <c r="BL110" s="201">
        <v>2.5000000000000001E-3</v>
      </c>
      <c r="BM110" s="201">
        <v>1.5313999999999999E-2</v>
      </c>
      <c r="BN110" s="201">
        <v>2.5000000000000001E-3</v>
      </c>
      <c r="BO110" s="201"/>
      <c r="BP110" s="201"/>
      <c r="BQ110" s="201"/>
      <c r="BR110" s="201"/>
      <c r="BS110" s="201">
        <v>1.9278E-2</v>
      </c>
      <c r="BT110" s="201">
        <v>2.9999999999999997E-4</v>
      </c>
      <c r="BU110" s="201"/>
      <c r="BV110" s="201"/>
      <c r="BW110" s="201">
        <v>3.9999999999999998E-6</v>
      </c>
      <c r="BX110" s="201">
        <v>6.9999999999999999E-6</v>
      </c>
      <c r="BY110" s="201">
        <v>0.91223500000000002</v>
      </c>
      <c r="BZ110" s="201">
        <v>6.1308000000000001E-2</v>
      </c>
      <c r="CA110" s="201">
        <v>6.3209000000000001E-2</v>
      </c>
      <c r="CB110" s="201">
        <v>1.3622E-2</v>
      </c>
      <c r="CC110" s="201"/>
      <c r="CD110" s="201"/>
      <c r="CE110" s="201"/>
      <c r="CF110" s="201"/>
      <c r="CG110" s="201"/>
      <c r="CH110" s="201"/>
      <c r="CI110" s="201"/>
      <c r="CJ110" s="201"/>
      <c r="CK110" s="201">
        <v>0.994726</v>
      </c>
      <c r="CL110" s="201">
        <v>7.5236999999999998E-2</v>
      </c>
      <c r="CM110" s="201">
        <v>1.4100000000000001E-4</v>
      </c>
      <c r="CN110" s="201">
        <v>5.1999999999999997E-5</v>
      </c>
      <c r="CO110" s="201">
        <v>2.6999999999999999E-5</v>
      </c>
      <c r="CP110" s="201">
        <v>9.9999999999999995E-7</v>
      </c>
      <c r="CQ110" s="201">
        <v>1.6799999999999999E-4</v>
      </c>
      <c r="CR110" s="201">
        <v>5.3000000000000001E-5</v>
      </c>
      <c r="CS110" s="201"/>
      <c r="CT110" s="201"/>
      <c r="CU110" s="201">
        <v>1.454E-3</v>
      </c>
      <c r="CV110" s="201">
        <v>9.9999999999999995E-7</v>
      </c>
      <c r="CW110" s="201"/>
      <c r="CX110" s="201"/>
      <c r="CY110" s="201">
        <v>1.454E-3</v>
      </c>
      <c r="CZ110" s="201">
        <v>9.9999999999999995E-7</v>
      </c>
      <c r="DA110" s="201">
        <v>13.697782</v>
      </c>
      <c r="DB110" s="201">
        <v>5.1181619999999999</v>
      </c>
      <c r="DC110" s="201"/>
      <c r="DD110" s="201"/>
      <c r="DE110" s="201">
        <v>5.9959999999999996E-3</v>
      </c>
      <c r="DF110" s="201">
        <v>1.5E-5</v>
      </c>
      <c r="DG110" s="201">
        <v>13.703778</v>
      </c>
      <c r="DH110" s="201">
        <v>5.1181770000000002</v>
      </c>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v>8.0219999999999996E-3</v>
      </c>
      <c r="EN110" s="201">
        <v>1.0000000000000001E-5</v>
      </c>
      <c r="EO110" s="201">
        <v>3.1133999999999998E-2</v>
      </c>
      <c r="EP110" s="201">
        <v>4.6E-5</v>
      </c>
      <c r="EQ110" s="201">
        <v>4.4190000000000002E-3</v>
      </c>
      <c r="ER110" s="201">
        <v>1.9999999999999999E-6</v>
      </c>
      <c r="ES110" s="201">
        <v>4.3575000000000003E-2</v>
      </c>
      <c r="ET110" s="201">
        <v>5.8E-5</v>
      </c>
      <c r="EU110" s="201">
        <v>2.6779999999999998E-3</v>
      </c>
      <c r="EV110" s="201">
        <v>9.9999999999999995E-7</v>
      </c>
      <c r="EW110" s="201"/>
      <c r="EX110" s="201"/>
      <c r="EY110" s="201"/>
      <c r="EZ110" s="201"/>
      <c r="FA110" s="201"/>
      <c r="FB110" s="201"/>
      <c r="FC110" s="201">
        <v>2.6779999999999998E-3</v>
      </c>
      <c r="FD110" s="201">
        <v>9.9999999999999995E-7</v>
      </c>
      <c r="FE110" s="201">
        <v>9.7E-5</v>
      </c>
      <c r="FF110" s="201"/>
      <c r="FG110" s="201"/>
      <c r="FH110" s="201"/>
      <c r="FI110" s="201">
        <v>1.0000000000000001E-5</v>
      </c>
      <c r="FJ110" s="201">
        <v>9.9999999999999995E-7</v>
      </c>
      <c r="FK110" s="201">
        <v>1.07E-4</v>
      </c>
      <c r="FL110" s="201">
        <v>9.9999999999999995E-7</v>
      </c>
      <c r="FM110" s="201"/>
      <c r="FN110" s="201"/>
      <c r="FO110" s="201"/>
      <c r="FP110" s="201"/>
      <c r="FQ110" s="201"/>
      <c r="FR110" s="201"/>
      <c r="FS110" s="201"/>
      <c r="FT110" s="201"/>
      <c r="FU110" s="201"/>
      <c r="FV110" s="201"/>
      <c r="FW110" s="201"/>
      <c r="FX110" s="201"/>
      <c r="FY110" s="201">
        <v>1.444612</v>
      </c>
      <c r="FZ110" s="201">
        <v>0.20443</v>
      </c>
      <c r="GA110" s="201"/>
      <c r="GB110" s="201"/>
      <c r="GC110" s="201"/>
      <c r="GD110" s="201"/>
      <c r="GE110" s="201"/>
      <c r="GF110" s="201"/>
      <c r="GG110" s="201"/>
      <c r="GH110" s="201"/>
      <c r="GI110" s="201"/>
      <c r="GJ110" s="201"/>
      <c r="GK110" s="201"/>
      <c r="GL110" s="201"/>
      <c r="GM110" s="201">
        <v>1.444612</v>
      </c>
      <c r="GN110" s="201">
        <v>0.20443</v>
      </c>
      <c r="GO110" s="201">
        <v>0.52698</v>
      </c>
      <c r="GP110" s="201">
        <v>9.0596999999999997E-2</v>
      </c>
      <c r="GQ110" s="201">
        <v>1.4326999999999999E-2</v>
      </c>
      <c r="GR110" s="201">
        <v>9.0000000000000006E-5</v>
      </c>
      <c r="GS110" s="201">
        <v>0.54130699999999998</v>
      </c>
      <c r="GT110" s="201">
        <v>9.0687000000000004E-2</v>
      </c>
      <c r="GU110" s="201"/>
      <c r="GV110" s="201"/>
      <c r="GW110" s="201"/>
      <c r="GX110" s="201"/>
      <c r="GY110" s="201"/>
      <c r="GZ110" s="201"/>
      <c r="HA110" s="201"/>
      <c r="HB110" s="201"/>
      <c r="HC110" s="201"/>
      <c r="HD110" s="201"/>
      <c r="HE110" s="201"/>
      <c r="HF110" s="201"/>
      <c r="HG110" s="201"/>
      <c r="HH110" s="201"/>
      <c r="HI110" s="201">
        <v>3.0969999999999999E-3</v>
      </c>
      <c r="HJ110" s="201">
        <v>7.2999999999999999E-5</v>
      </c>
      <c r="HK110" s="201">
        <v>3.0969999999999999E-3</v>
      </c>
      <c r="HL110" s="201">
        <v>7.2999999999999999E-5</v>
      </c>
      <c r="HM110" s="201"/>
      <c r="HN110" s="201"/>
      <c r="HO110" s="201"/>
      <c r="HP110" s="201"/>
      <c r="HQ110" s="201">
        <v>1.9300000000000001E-3</v>
      </c>
      <c r="HR110" s="201">
        <v>3.4999999999999997E-5</v>
      </c>
      <c r="HS110" s="201"/>
      <c r="HT110" s="201"/>
      <c r="HU110" s="201">
        <v>7.7689999999999999E-3</v>
      </c>
      <c r="HV110" s="201">
        <v>7.5600000000000005E-4</v>
      </c>
      <c r="HW110" s="201">
        <v>9.6989999999999993E-3</v>
      </c>
      <c r="HX110" s="201">
        <v>7.9100000000000004E-4</v>
      </c>
      <c r="HY110" s="201">
        <v>55.515231999999997</v>
      </c>
      <c r="HZ110" s="201">
        <v>6.8977999999999998E-2</v>
      </c>
      <c r="IA110" s="201">
        <v>1.83263</v>
      </c>
      <c r="IB110" s="201">
        <v>2.0302000000000001E-2</v>
      </c>
      <c r="IC110" s="201">
        <v>57.347861999999999</v>
      </c>
      <c r="ID110" s="201">
        <v>8.9279999999999998E-2</v>
      </c>
      <c r="IE110" s="201">
        <v>89.495622999999995</v>
      </c>
      <c r="IF110" s="201">
        <v>6.0371560000000004</v>
      </c>
    </row>
    <row r="111" spans="1:240" ht="17.399999999999999" customHeight="1" x14ac:dyDescent="0.25">
      <c r="A111" s="196" t="s">
        <v>75</v>
      </c>
      <c r="B111" s="197" t="s">
        <v>1379</v>
      </c>
      <c r="C111" s="198"/>
      <c r="D111" s="198"/>
      <c r="E111" s="198"/>
      <c r="F111" s="198"/>
      <c r="G111" s="198"/>
      <c r="H111" s="198"/>
      <c r="I111" s="198"/>
      <c r="J111" s="198"/>
      <c r="K111" s="198"/>
      <c r="L111" s="198"/>
      <c r="M111" s="198"/>
      <c r="N111" s="198"/>
      <c r="O111" s="198"/>
      <c r="P111" s="198"/>
      <c r="Q111" s="198">
        <v>1.704E-3</v>
      </c>
      <c r="R111" s="198">
        <v>6.0000000000000002E-5</v>
      </c>
      <c r="S111" s="198">
        <v>3.8503000000000003E-2</v>
      </c>
      <c r="T111" s="198">
        <v>1.7730000000000001E-3</v>
      </c>
      <c r="U111" s="198"/>
      <c r="V111" s="198"/>
      <c r="W111" s="198"/>
      <c r="X111" s="198"/>
      <c r="Y111" s="198"/>
      <c r="Z111" s="198"/>
      <c r="AA111" s="198"/>
      <c r="AB111" s="198"/>
      <c r="AC111" s="198"/>
      <c r="AD111" s="198"/>
      <c r="AE111" s="198"/>
      <c r="AF111" s="198"/>
      <c r="AG111" s="198">
        <v>4.0207E-2</v>
      </c>
      <c r="AH111" s="198">
        <v>1.833E-3</v>
      </c>
      <c r="AI111" s="198"/>
      <c r="AJ111" s="198"/>
      <c r="AK111" s="198"/>
      <c r="AL111" s="198"/>
      <c r="AM111" s="198"/>
      <c r="AN111" s="198"/>
      <c r="AO111" s="198"/>
      <c r="AP111" s="198"/>
      <c r="AQ111" s="198"/>
      <c r="AR111" s="198"/>
      <c r="AS111" s="198"/>
      <c r="AT111" s="198"/>
      <c r="AU111" s="198">
        <v>2.7799000000000001E-2</v>
      </c>
      <c r="AV111" s="198">
        <v>1.2030000000000001E-3</v>
      </c>
      <c r="AW111" s="198">
        <v>3.8419999999999999E-3</v>
      </c>
      <c r="AX111" s="198">
        <v>8.0000000000000004E-4</v>
      </c>
      <c r="AY111" s="198"/>
      <c r="AZ111" s="198"/>
      <c r="BA111" s="198"/>
      <c r="BB111" s="198"/>
      <c r="BC111" s="198">
        <v>0.824855</v>
      </c>
      <c r="BD111" s="198">
        <v>9.9400000000000009E-4</v>
      </c>
      <c r="BE111" s="198">
        <v>0.85649600000000004</v>
      </c>
      <c r="BF111" s="198">
        <v>2.9970000000000001E-3</v>
      </c>
      <c r="BG111" s="198"/>
      <c r="BH111" s="198"/>
      <c r="BI111" s="198"/>
      <c r="BJ111" s="198"/>
      <c r="BK111" s="198"/>
      <c r="BL111" s="198"/>
      <c r="BM111" s="198"/>
      <c r="BN111" s="198"/>
      <c r="BO111" s="198"/>
      <c r="BP111" s="198"/>
      <c r="BQ111" s="198"/>
      <c r="BR111" s="198"/>
      <c r="BS111" s="198">
        <v>11.365988</v>
      </c>
      <c r="BT111" s="198">
        <v>3.3071000000000003E-2</v>
      </c>
      <c r="BU111" s="198"/>
      <c r="BV111" s="198"/>
      <c r="BW111" s="198"/>
      <c r="BX111" s="198"/>
      <c r="BY111" s="198">
        <v>1.12E-4</v>
      </c>
      <c r="BZ111" s="198">
        <v>2.6999999999999999E-5</v>
      </c>
      <c r="CA111" s="198">
        <v>9.9686999999999998E-2</v>
      </c>
      <c r="CB111" s="198">
        <v>9.8200000000000002E-4</v>
      </c>
      <c r="CC111" s="198"/>
      <c r="CD111" s="198"/>
      <c r="CE111" s="198"/>
      <c r="CF111" s="198"/>
      <c r="CG111" s="198"/>
      <c r="CH111" s="198"/>
      <c r="CI111" s="198">
        <v>9.8954E-2</v>
      </c>
      <c r="CJ111" s="198">
        <v>2.5000000000000001E-5</v>
      </c>
      <c r="CK111" s="198">
        <v>11.564741</v>
      </c>
      <c r="CL111" s="198">
        <v>3.4105000000000003E-2</v>
      </c>
      <c r="CM111" s="198">
        <v>0.42593300000000001</v>
      </c>
      <c r="CN111" s="198">
        <v>3.3660000000000001E-3</v>
      </c>
      <c r="CO111" s="198">
        <v>4.86E-4</v>
      </c>
      <c r="CP111" s="198">
        <v>1.0000000000000001E-5</v>
      </c>
      <c r="CQ111" s="198">
        <v>0.42641899999999999</v>
      </c>
      <c r="CR111" s="198">
        <v>3.3760000000000001E-3</v>
      </c>
      <c r="CS111" s="198"/>
      <c r="CT111" s="198"/>
      <c r="CU111" s="198">
        <v>6.875E-3</v>
      </c>
      <c r="CV111" s="198">
        <v>3.4999999999999997E-5</v>
      </c>
      <c r="CW111" s="198"/>
      <c r="CX111" s="198"/>
      <c r="CY111" s="198">
        <v>6.875E-3</v>
      </c>
      <c r="CZ111" s="198">
        <v>3.4999999999999997E-5</v>
      </c>
      <c r="DA111" s="198"/>
      <c r="DB111" s="198"/>
      <c r="DC111" s="198">
        <v>2.3909999999999999E-3</v>
      </c>
      <c r="DD111" s="198">
        <v>4.5000000000000003E-5</v>
      </c>
      <c r="DE111" s="198"/>
      <c r="DF111" s="198"/>
      <c r="DG111" s="198">
        <v>2.3909999999999999E-3</v>
      </c>
      <c r="DH111" s="198">
        <v>4.5000000000000003E-5</v>
      </c>
      <c r="DI111" s="198"/>
      <c r="DJ111" s="198"/>
      <c r="DK111" s="198">
        <v>2.6029999999999998E-3</v>
      </c>
      <c r="DL111" s="198">
        <v>7.2000000000000002E-5</v>
      </c>
      <c r="DM111" s="198"/>
      <c r="DN111" s="198"/>
      <c r="DO111" s="198">
        <v>2.6029999999999998E-3</v>
      </c>
      <c r="DP111" s="198">
        <v>7.2000000000000002E-5</v>
      </c>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v>0.40838999999999998</v>
      </c>
      <c r="EN111" s="198">
        <v>5.182E-3</v>
      </c>
      <c r="EO111" s="198">
        <v>0.15896199999999999</v>
      </c>
      <c r="EP111" s="198">
        <v>3.2600000000000001E-4</v>
      </c>
      <c r="EQ111" s="198">
        <v>0.73341599999999996</v>
      </c>
      <c r="ER111" s="198">
        <v>6.1669999999999997E-3</v>
      </c>
      <c r="ES111" s="198">
        <v>1.3007679999999999</v>
      </c>
      <c r="ET111" s="198">
        <v>1.1675E-2</v>
      </c>
      <c r="EU111" s="198">
        <v>0.23092599999999999</v>
      </c>
      <c r="EV111" s="198">
        <v>4.3429999999999996E-3</v>
      </c>
      <c r="EW111" s="198"/>
      <c r="EX111" s="198"/>
      <c r="EY111" s="198"/>
      <c r="EZ111" s="198"/>
      <c r="FA111" s="198"/>
      <c r="FB111" s="198"/>
      <c r="FC111" s="198">
        <v>0.23092599999999999</v>
      </c>
      <c r="FD111" s="198">
        <v>4.3429999999999996E-3</v>
      </c>
      <c r="FE111" s="198"/>
      <c r="FF111" s="198"/>
      <c r="FG111" s="198">
        <v>2.7900000000000001E-4</v>
      </c>
      <c r="FH111" s="198">
        <v>3.1399999999999999E-4</v>
      </c>
      <c r="FI111" s="198">
        <v>1.2650000000000001E-3</v>
      </c>
      <c r="FJ111" s="198">
        <v>7.9999999999999996E-6</v>
      </c>
      <c r="FK111" s="198">
        <v>1.544E-3</v>
      </c>
      <c r="FL111" s="198">
        <v>3.2200000000000002E-4</v>
      </c>
      <c r="FM111" s="198">
        <v>3.1129999999999999E-3</v>
      </c>
      <c r="FN111" s="198">
        <v>2.8E-5</v>
      </c>
      <c r="FO111" s="198">
        <v>3.1129999999999999E-3</v>
      </c>
      <c r="FP111" s="198">
        <v>2.8E-5</v>
      </c>
      <c r="FQ111" s="198"/>
      <c r="FR111" s="198"/>
      <c r="FS111" s="198">
        <v>1.9000000000000001E-4</v>
      </c>
      <c r="FT111" s="198">
        <v>5.0000000000000004E-6</v>
      </c>
      <c r="FU111" s="198"/>
      <c r="FV111" s="198"/>
      <c r="FW111" s="198"/>
      <c r="FX111" s="198"/>
      <c r="FY111" s="198"/>
      <c r="FZ111" s="198"/>
      <c r="GA111" s="198"/>
      <c r="GB111" s="198"/>
      <c r="GC111" s="198"/>
      <c r="GD111" s="198"/>
      <c r="GE111" s="198"/>
      <c r="GF111" s="198"/>
      <c r="GG111" s="198"/>
      <c r="GH111" s="198"/>
      <c r="GI111" s="198">
        <v>7.8440000000000003E-3</v>
      </c>
      <c r="GJ111" s="198">
        <v>2.2499999999999999E-4</v>
      </c>
      <c r="GK111" s="198">
        <v>9.0340000000000004E-3</v>
      </c>
      <c r="GL111" s="198">
        <v>6.3999999999999997E-5</v>
      </c>
      <c r="GM111" s="198">
        <v>1.7068E-2</v>
      </c>
      <c r="GN111" s="198">
        <v>2.9399999999999999E-4</v>
      </c>
      <c r="GO111" s="198">
        <v>4.9967759999999997</v>
      </c>
      <c r="GP111" s="198">
        <v>2.5763999999999999E-2</v>
      </c>
      <c r="GQ111" s="198">
        <v>20.545466999999999</v>
      </c>
      <c r="GR111" s="198">
        <v>6.5050999999999998E-2</v>
      </c>
      <c r="GS111" s="198">
        <v>25.542242999999999</v>
      </c>
      <c r="GT111" s="198">
        <v>9.0815000000000007E-2</v>
      </c>
      <c r="GU111" s="198">
        <v>6.4999999999999994E-5</v>
      </c>
      <c r="GV111" s="198"/>
      <c r="GW111" s="198"/>
      <c r="GX111" s="198"/>
      <c r="GY111" s="198"/>
      <c r="GZ111" s="198"/>
      <c r="HA111" s="198"/>
      <c r="HB111" s="198"/>
      <c r="HC111" s="198">
        <v>6.4999999999999994E-5</v>
      </c>
      <c r="HD111" s="198"/>
      <c r="HE111" s="198">
        <v>40.073950000000004</v>
      </c>
      <c r="HF111" s="198">
        <v>6.2216E-2</v>
      </c>
      <c r="HG111" s="198">
        <v>1.3439E-2</v>
      </c>
      <c r="HH111" s="198">
        <v>1E-4</v>
      </c>
      <c r="HI111" s="198"/>
      <c r="HJ111" s="198"/>
      <c r="HK111" s="198">
        <v>40.087389000000002</v>
      </c>
      <c r="HL111" s="198">
        <v>6.2316000000000003E-2</v>
      </c>
      <c r="HM111" s="198"/>
      <c r="HN111" s="198"/>
      <c r="HO111" s="198"/>
      <c r="HP111" s="198"/>
      <c r="HQ111" s="198">
        <v>6.3839000000000007E-2</v>
      </c>
      <c r="HR111" s="198">
        <v>2.14E-4</v>
      </c>
      <c r="HS111" s="198">
        <v>2.7126000000000001E-2</v>
      </c>
      <c r="HT111" s="198">
        <v>3.9999999999999998E-6</v>
      </c>
      <c r="HU111" s="198">
        <v>1.3334E-2</v>
      </c>
      <c r="HV111" s="198">
        <v>1.01E-4</v>
      </c>
      <c r="HW111" s="198">
        <v>0.104299</v>
      </c>
      <c r="HX111" s="198">
        <v>3.19E-4</v>
      </c>
      <c r="HY111" s="198"/>
      <c r="HZ111" s="198"/>
      <c r="IA111" s="198">
        <v>4.4485999999999998E-2</v>
      </c>
      <c r="IB111" s="198">
        <v>2.7789999999999998E-3</v>
      </c>
      <c r="IC111" s="198">
        <v>4.4485999999999998E-2</v>
      </c>
      <c r="ID111" s="198">
        <v>2.7789999999999998E-3</v>
      </c>
      <c r="IE111" s="198">
        <v>80.231633000000002</v>
      </c>
      <c r="IF111" s="198">
        <v>0.21535399999999999</v>
      </c>
    </row>
    <row r="112" spans="1:240" ht="17.399999999999999" customHeight="1" x14ac:dyDescent="0.25">
      <c r="A112" s="199" t="s">
        <v>51</v>
      </c>
      <c r="B112" s="200" t="s">
        <v>1334</v>
      </c>
      <c r="C112" s="201"/>
      <c r="D112" s="201"/>
      <c r="E112" s="201">
        <v>19.993447</v>
      </c>
      <c r="F112" s="201">
        <v>0.83257099999999995</v>
      </c>
      <c r="G112" s="201">
        <v>10.167154999999999</v>
      </c>
      <c r="H112" s="201">
        <v>0.405393</v>
      </c>
      <c r="I112" s="201">
        <v>3.8765100000000001</v>
      </c>
      <c r="J112" s="201">
        <v>3.9635999999999998E-2</v>
      </c>
      <c r="K112" s="201"/>
      <c r="L112" s="201"/>
      <c r="M112" s="201">
        <v>34.037112</v>
      </c>
      <c r="N112" s="201">
        <v>1.2776000000000001</v>
      </c>
      <c r="O112" s="201">
        <v>0.80638299999999996</v>
      </c>
      <c r="P112" s="201">
        <v>4.5339999999999998E-3</v>
      </c>
      <c r="Q112" s="201">
        <v>0.84779300000000002</v>
      </c>
      <c r="R112" s="201">
        <v>0.191551</v>
      </c>
      <c r="S112" s="201">
        <v>12.291600000000001</v>
      </c>
      <c r="T112" s="201">
        <v>2.6320350000000001</v>
      </c>
      <c r="U112" s="201">
        <v>2.8560819999999998</v>
      </c>
      <c r="V112" s="201">
        <v>0.20568800000000001</v>
      </c>
      <c r="W112" s="201"/>
      <c r="X112" s="201"/>
      <c r="Y112" s="201"/>
      <c r="Z112" s="201"/>
      <c r="AA112" s="201">
        <v>5.8629600000000002</v>
      </c>
      <c r="AB112" s="201">
        <v>5.8984000000000002E-2</v>
      </c>
      <c r="AC112" s="201"/>
      <c r="AD112" s="201"/>
      <c r="AE112" s="201">
        <v>0.61254500000000001</v>
      </c>
      <c r="AF112" s="201">
        <v>7.5999999999999998E-2</v>
      </c>
      <c r="AG112" s="201">
        <v>23.277363000000001</v>
      </c>
      <c r="AH112" s="201">
        <v>3.1687919999999998</v>
      </c>
      <c r="AI112" s="201">
        <v>0.151001</v>
      </c>
      <c r="AJ112" s="201">
        <v>1.5007E-2</v>
      </c>
      <c r="AK112" s="201">
        <v>0.151001</v>
      </c>
      <c r="AL112" s="201">
        <v>1.5007E-2</v>
      </c>
      <c r="AM112" s="201"/>
      <c r="AN112" s="201"/>
      <c r="AO112" s="201"/>
      <c r="AP112" s="201"/>
      <c r="AQ112" s="201"/>
      <c r="AR112" s="201"/>
      <c r="AS112" s="201"/>
      <c r="AT112" s="201"/>
      <c r="AU112" s="201"/>
      <c r="AV112" s="201"/>
      <c r="AW112" s="201">
        <v>4.2459999999999998E-3</v>
      </c>
      <c r="AX112" s="201">
        <v>2.2499999999999999E-4</v>
      </c>
      <c r="AY112" s="201"/>
      <c r="AZ112" s="201"/>
      <c r="BA112" s="201">
        <v>1.6195200000000001</v>
      </c>
      <c r="BB112" s="201">
        <v>2.6</v>
      </c>
      <c r="BC112" s="201"/>
      <c r="BD112" s="201"/>
      <c r="BE112" s="201">
        <v>1.623766</v>
      </c>
      <c r="BF112" s="201">
        <v>2.600225</v>
      </c>
      <c r="BG112" s="201"/>
      <c r="BH112" s="201"/>
      <c r="BI112" s="201"/>
      <c r="BJ112" s="201"/>
      <c r="BK112" s="201"/>
      <c r="BL112" s="201"/>
      <c r="BM112" s="201"/>
      <c r="BN112" s="201"/>
      <c r="BO112" s="201"/>
      <c r="BP112" s="201"/>
      <c r="BQ112" s="201"/>
      <c r="BR112" s="201"/>
      <c r="BS112" s="201">
        <v>8.5500000000000007E-2</v>
      </c>
      <c r="BT112" s="201">
        <v>9.7799999999999992E-4</v>
      </c>
      <c r="BU112" s="201"/>
      <c r="BV112" s="201"/>
      <c r="BW112" s="201"/>
      <c r="BX112" s="201"/>
      <c r="BY112" s="201">
        <v>8.2000000000000001E-5</v>
      </c>
      <c r="BZ112" s="201">
        <v>3.0000000000000001E-6</v>
      </c>
      <c r="CA112" s="201"/>
      <c r="CB112" s="201"/>
      <c r="CC112" s="201"/>
      <c r="CD112" s="201"/>
      <c r="CE112" s="201"/>
      <c r="CF112" s="201"/>
      <c r="CG112" s="201"/>
      <c r="CH112" s="201"/>
      <c r="CI112" s="201"/>
      <c r="CJ112" s="201"/>
      <c r="CK112" s="201">
        <v>8.5582000000000005E-2</v>
      </c>
      <c r="CL112" s="201">
        <v>9.810000000000001E-4</v>
      </c>
      <c r="CM112" s="201">
        <v>0.36930499999999999</v>
      </c>
      <c r="CN112" s="201">
        <v>7.8025999999999998E-2</v>
      </c>
      <c r="CO112" s="201"/>
      <c r="CP112" s="201"/>
      <c r="CQ112" s="201">
        <v>0.36930499999999999</v>
      </c>
      <c r="CR112" s="201">
        <v>7.8025999999999998E-2</v>
      </c>
      <c r="CS112" s="201"/>
      <c r="CT112" s="201"/>
      <c r="CU112" s="201"/>
      <c r="CV112" s="201"/>
      <c r="CW112" s="201"/>
      <c r="CX112" s="201"/>
      <c r="CY112" s="201"/>
      <c r="CZ112" s="201"/>
      <c r="DA112" s="201">
        <v>3.3234E-2</v>
      </c>
      <c r="DB112" s="201">
        <v>2.8153000000000001E-2</v>
      </c>
      <c r="DC112" s="201"/>
      <c r="DD112" s="201"/>
      <c r="DE112" s="201"/>
      <c r="DF112" s="201"/>
      <c r="DG112" s="201">
        <v>3.3234E-2</v>
      </c>
      <c r="DH112" s="201">
        <v>2.8153000000000001E-2</v>
      </c>
      <c r="DI112" s="201"/>
      <c r="DJ112" s="201"/>
      <c r="DK112" s="201"/>
      <c r="DL112" s="201"/>
      <c r="DM112" s="201"/>
      <c r="DN112" s="201"/>
      <c r="DO112" s="201"/>
      <c r="DP112" s="201"/>
      <c r="DQ112" s="201"/>
      <c r="DR112" s="201"/>
      <c r="DS112" s="201"/>
      <c r="DT112" s="201"/>
      <c r="DU112" s="201"/>
      <c r="DV112" s="201"/>
      <c r="DW112" s="201">
        <v>3.032035</v>
      </c>
      <c r="DX112" s="201">
        <v>0.73899999999999999</v>
      </c>
      <c r="DY112" s="201"/>
      <c r="DZ112" s="201"/>
      <c r="EA112" s="201"/>
      <c r="EB112" s="201"/>
      <c r="EC112" s="201">
        <v>1.6334</v>
      </c>
      <c r="ED112" s="201">
        <v>0.31059999999999999</v>
      </c>
      <c r="EE112" s="201"/>
      <c r="EF112" s="201"/>
      <c r="EG112" s="201"/>
      <c r="EH112" s="201"/>
      <c r="EI112" s="201"/>
      <c r="EJ112" s="201"/>
      <c r="EK112" s="201"/>
      <c r="EL112" s="201"/>
      <c r="EM112" s="201">
        <v>4.7199999999999998E-4</v>
      </c>
      <c r="EN112" s="201">
        <v>6.0000000000000002E-6</v>
      </c>
      <c r="EO112" s="201">
        <v>4.1875999999999997E-2</v>
      </c>
      <c r="EP112" s="201">
        <v>3.01E-4</v>
      </c>
      <c r="EQ112" s="201"/>
      <c r="ER112" s="201"/>
      <c r="ES112" s="201">
        <v>4.7077830000000001</v>
      </c>
      <c r="ET112" s="201">
        <v>1.0499069999999999</v>
      </c>
      <c r="EU112" s="201"/>
      <c r="EV112" s="201"/>
      <c r="EW112" s="201"/>
      <c r="EX112" s="201"/>
      <c r="EY112" s="201"/>
      <c r="EZ112" s="201"/>
      <c r="FA112" s="201"/>
      <c r="FB112" s="201"/>
      <c r="FC112" s="201"/>
      <c r="FD112" s="201"/>
      <c r="FE112" s="201"/>
      <c r="FF112" s="201"/>
      <c r="FG112" s="201"/>
      <c r="FH112" s="201"/>
      <c r="FI112" s="201">
        <v>4.791201</v>
      </c>
      <c r="FJ112" s="201">
        <v>2.342946</v>
      </c>
      <c r="FK112" s="201">
        <v>4.791201</v>
      </c>
      <c r="FL112" s="201">
        <v>2.342946</v>
      </c>
      <c r="FM112" s="201">
        <v>3.79E-4</v>
      </c>
      <c r="FN112" s="201">
        <v>1E-4</v>
      </c>
      <c r="FO112" s="201">
        <v>3.79E-4</v>
      </c>
      <c r="FP112" s="201">
        <v>1E-4</v>
      </c>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v>4.7399999999999997E-4</v>
      </c>
      <c r="GL112" s="201">
        <v>5.0000000000000004E-6</v>
      </c>
      <c r="GM112" s="201">
        <v>4.7399999999999997E-4</v>
      </c>
      <c r="GN112" s="201">
        <v>5.0000000000000004E-6</v>
      </c>
      <c r="GO112" s="201">
        <v>4.8233999999999999E-2</v>
      </c>
      <c r="GP112" s="201">
        <v>1.0900000000000001E-4</v>
      </c>
      <c r="GQ112" s="201">
        <v>1.6404999999999999E-2</v>
      </c>
      <c r="GR112" s="201">
        <v>7.9999999999999996E-6</v>
      </c>
      <c r="GS112" s="201">
        <v>6.4639000000000002E-2</v>
      </c>
      <c r="GT112" s="201">
        <v>1.17E-4</v>
      </c>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v>1.8749999999999999E-3</v>
      </c>
      <c r="HT112" s="201">
        <v>9.9999999999999995E-7</v>
      </c>
      <c r="HU112" s="201">
        <v>3.506E-3</v>
      </c>
      <c r="HV112" s="201">
        <v>6.4999999999999997E-4</v>
      </c>
      <c r="HW112" s="201">
        <v>5.3810000000000004E-3</v>
      </c>
      <c r="HX112" s="201">
        <v>6.5099999999999999E-4</v>
      </c>
      <c r="HY112" s="201"/>
      <c r="HZ112" s="201"/>
      <c r="IA112" s="201">
        <v>9.990000000000001E-4</v>
      </c>
      <c r="IB112" s="201">
        <v>1.63E-4</v>
      </c>
      <c r="IC112" s="201">
        <v>9.990000000000001E-4</v>
      </c>
      <c r="ID112" s="201">
        <v>1.63E-4</v>
      </c>
      <c r="IE112" s="201">
        <v>69.148218999999997</v>
      </c>
      <c r="IF112" s="201">
        <v>10.562673</v>
      </c>
    </row>
    <row r="113" spans="1:240" ht="17.399999999999999" customHeight="1" x14ac:dyDescent="0.25">
      <c r="A113" s="196" t="s">
        <v>47</v>
      </c>
      <c r="B113" s="197" t="s">
        <v>1331</v>
      </c>
      <c r="C113" s="198">
        <v>5.1400000000000003E-4</v>
      </c>
      <c r="D113" s="198">
        <v>5.0000000000000004E-6</v>
      </c>
      <c r="E113" s="198">
        <v>2.247E-2</v>
      </c>
      <c r="F113" s="198">
        <v>1.2E-2</v>
      </c>
      <c r="G113" s="198">
        <v>2.42E-4</v>
      </c>
      <c r="H113" s="198">
        <v>9.2E-5</v>
      </c>
      <c r="I113" s="198">
        <v>3.5505000000000002E-2</v>
      </c>
      <c r="J113" s="198">
        <v>3.2699999999999999E-3</v>
      </c>
      <c r="K113" s="198"/>
      <c r="L113" s="198"/>
      <c r="M113" s="198">
        <v>5.8730999999999998E-2</v>
      </c>
      <c r="N113" s="198">
        <v>1.5367E-2</v>
      </c>
      <c r="O113" s="198">
        <v>5.6327000000000002E-2</v>
      </c>
      <c r="P113" s="198">
        <v>1.3398E-2</v>
      </c>
      <c r="Q113" s="198">
        <v>3.7432E-2</v>
      </c>
      <c r="R113" s="198">
        <v>1.2592000000000001E-2</v>
      </c>
      <c r="S113" s="198">
        <v>0.61446100000000003</v>
      </c>
      <c r="T113" s="198">
        <v>9.4245999999999996E-2</v>
      </c>
      <c r="U113" s="198">
        <v>18.35453</v>
      </c>
      <c r="V113" s="198">
        <v>1.753897</v>
      </c>
      <c r="W113" s="198">
        <v>5.62E-4</v>
      </c>
      <c r="X113" s="198">
        <v>8.0000000000000004E-4</v>
      </c>
      <c r="Y113" s="198">
        <v>1.0122000000000001E-2</v>
      </c>
      <c r="Z113" s="198">
        <v>4.7109999999999999E-3</v>
      </c>
      <c r="AA113" s="198">
        <v>7.436299</v>
      </c>
      <c r="AB113" s="198">
        <v>1.327059</v>
      </c>
      <c r="AC113" s="198">
        <v>1.9202349999999999</v>
      </c>
      <c r="AD113" s="198">
        <v>0.120147</v>
      </c>
      <c r="AE113" s="198"/>
      <c r="AF113" s="198"/>
      <c r="AG113" s="198">
        <v>28.429967999999999</v>
      </c>
      <c r="AH113" s="198">
        <v>3.3268499999999999</v>
      </c>
      <c r="AI113" s="198">
        <v>0.592198</v>
      </c>
      <c r="AJ113" s="198">
        <v>7.1029999999999996E-2</v>
      </c>
      <c r="AK113" s="198">
        <v>0.592198</v>
      </c>
      <c r="AL113" s="198">
        <v>7.1029999999999996E-2</v>
      </c>
      <c r="AM113" s="198">
        <v>2.6359999999999999E-3</v>
      </c>
      <c r="AN113" s="198">
        <v>6.2000000000000003E-5</v>
      </c>
      <c r="AO113" s="198">
        <v>6.3179999999999998E-3</v>
      </c>
      <c r="AP113" s="198">
        <v>2.5999999999999998E-4</v>
      </c>
      <c r="AQ113" s="198">
        <v>3.6400000000000001E-4</v>
      </c>
      <c r="AR113" s="198">
        <v>2.2000000000000001E-4</v>
      </c>
      <c r="AS113" s="198">
        <v>8.1840000000000003E-3</v>
      </c>
      <c r="AT113" s="198">
        <v>1.1249999999999999E-3</v>
      </c>
      <c r="AU113" s="198">
        <v>4.9105000000000003E-2</v>
      </c>
      <c r="AV113" s="198">
        <v>3.0734999999999998E-2</v>
      </c>
      <c r="AW113" s="198">
        <v>0.17644899999999999</v>
      </c>
      <c r="AX113" s="198">
        <v>2.3820999999999998E-2</v>
      </c>
      <c r="AY113" s="198"/>
      <c r="AZ113" s="198"/>
      <c r="BA113" s="198">
        <v>4.4299999999999998E-4</v>
      </c>
      <c r="BB113" s="198">
        <v>9.0000000000000006E-5</v>
      </c>
      <c r="BC113" s="198"/>
      <c r="BD113" s="198"/>
      <c r="BE113" s="198">
        <v>0.24349899999999999</v>
      </c>
      <c r="BF113" s="198">
        <v>5.6313000000000002E-2</v>
      </c>
      <c r="BG113" s="198">
        <v>7.5561000000000003E-2</v>
      </c>
      <c r="BH113" s="198">
        <v>7.0000000000000001E-3</v>
      </c>
      <c r="BI113" s="198"/>
      <c r="BJ113" s="198"/>
      <c r="BK113" s="198"/>
      <c r="BL113" s="198"/>
      <c r="BM113" s="198">
        <v>7.5561000000000003E-2</v>
      </c>
      <c r="BN113" s="198">
        <v>7.0000000000000001E-3</v>
      </c>
      <c r="BO113" s="198"/>
      <c r="BP113" s="198"/>
      <c r="BQ113" s="198"/>
      <c r="BR113" s="198"/>
      <c r="BS113" s="198">
        <v>3.3806999999999997E-2</v>
      </c>
      <c r="BT113" s="198">
        <v>3.5590000000000001E-3</v>
      </c>
      <c r="BU113" s="198"/>
      <c r="BV113" s="198"/>
      <c r="BW113" s="198">
        <v>1.1360000000000001E-3</v>
      </c>
      <c r="BX113" s="198">
        <v>5.0000000000000004E-6</v>
      </c>
      <c r="BY113" s="198">
        <v>7.1250000000000003E-3</v>
      </c>
      <c r="BZ113" s="198">
        <v>2.1499999999999999E-4</v>
      </c>
      <c r="CA113" s="198">
        <v>0.64798699999999998</v>
      </c>
      <c r="CB113" s="198">
        <v>5.0673000000000003E-2</v>
      </c>
      <c r="CC113" s="198"/>
      <c r="CD113" s="198"/>
      <c r="CE113" s="198"/>
      <c r="CF113" s="198"/>
      <c r="CG113" s="198"/>
      <c r="CH113" s="198"/>
      <c r="CI113" s="198">
        <v>1.9092999999999999E-2</v>
      </c>
      <c r="CJ113" s="198">
        <v>1E-4</v>
      </c>
      <c r="CK113" s="198">
        <v>0.709148</v>
      </c>
      <c r="CL113" s="198">
        <v>5.4552000000000003E-2</v>
      </c>
      <c r="CM113" s="198">
        <v>5.8100000000000003E-4</v>
      </c>
      <c r="CN113" s="198">
        <v>3.0000000000000001E-6</v>
      </c>
      <c r="CO113" s="198">
        <v>9.0000000000000002E-6</v>
      </c>
      <c r="CP113" s="198">
        <v>3.0000000000000001E-6</v>
      </c>
      <c r="CQ113" s="198">
        <v>5.9000000000000003E-4</v>
      </c>
      <c r="CR113" s="198">
        <v>6.0000000000000002E-6</v>
      </c>
      <c r="CS113" s="198"/>
      <c r="CT113" s="198"/>
      <c r="CU113" s="198">
        <v>3.6050000000000001E-3</v>
      </c>
      <c r="CV113" s="198">
        <v>7.9999999999999996E-6</v>
      </c>
      <c r="CW113" s="198"/>
      <c r="CX113" s="198"/>
      <c r="CY113" s="198">
        <v>3.6050000000000001E-3</v>
      </c>
      <c r="CZ113" s="198">
        <v>7.9999999999999996E-6</v>
      </c>
      <c r="DA113" s="198">
        <v>18.376366000000001</v>
      </c>
      <c r="DB113" s="198">
        <v>15.832345</v>
      </c>
      <c r="DC113" s="198"/>
      <c r="DD113" s="198"/>
      <c r="DE113" s="198"/>
      <c r="DF113" s="198"/>
      <c r="DG113" s="198">
        <v>18.376366000000001</v>
      </c>
      <c r="DH113" s="198">
        <v>15.832345</v>
      </c>
      <c r="DI113" s="198"/>
      <c r="DJ113" s="198"/>
      <c r="DK113" s="198">
        <v>2.4000000000000001E-5</v>
      </c>
      <c r="DL113" s="198">
        <v>9.9999999999999995E-7</v>
      </c>
      <c r="DM113" s="198">
        <v>8.0510000000000009E-3</v>
      </c>
      <c r="DN113" s="198">
        <v>2.12E-4</v>
      </c>
      <c r="DO113" s="198">
        <v>8.0750000000000006E-3</v>
      </c>
      <c r="DP113" s="198">
        <v>2.13E-4</v>
      </c>
      <c r="DQ113" s="198"/>
      <c r="DR113" s="198"/>
      <c r="DS113" s="198">
        <v>1.8100000000000001E-4</v>
      </c>
      <c r="DT113" s="198">
        <v>1.0000000000000001E-5</v>
      </c>
      <c r="DU113" s="198"/>
      <c r="DV113" s="198"/>
      <c r="DW113" s="198">
        <v>1.7E-5</v>
      </c>
      <c r="DX113" s="198">
        <v>9.9999999999999995E-7</v>
      </c>
      <c r="DY113" s="198"/>
      <c r="DZ113" s="198"/>
      <c r="EA113" s="198"/>
      <c r="EB113" s="198"/>
      <c r="EC113" s="198"/>
      <c r="ED113" s="198"/>
      <c r="EE113" s="198"/>
      <c r="EF113" s="198"/>
      <c r="EG113" s="198"/>
      <c r="EH113" s="198"/>
      <c r="EI113" s="198">
        <v>4.2700000000000002E-4</v>
      </c>
      <c r="EJ113" s="198">
        <v>6.0000000000000002E-6</v>
      </c>
      <c r="EK113" s="198"/>
      <c r="EL113" s="198"/>
      <c r="EM113" s="198">
        <v>0.12926499999999999</v>
      </c>
      <c r="EN113" s="198">
        <v>1.828E-3</v>
      </c>
      <c r="EO113" s="198">
        <v>2.2242999999999999E-2</v>
      </c>
      <c r="EP113" s="198">
        <v>6.0000000000000002E-5</v>
      </c>
      <c r="EQ113" s="198"/>
      <c r="ER113" s="198"/>
      <c r="ES113" s="198">
        <v>0.15213299999999999</v>
      </c>
      <c r="ET113" s="198">
        <v>1.905E-3</v>
      </c>
      <c r="EU113" s="198">
        <v>4.2999999999999999E-4</v>
      </c>
      <c r="EV113" s="198">
        <v>2.5999999999999998E-5</v>
      </c>
      <c r="EW113" s="198">
        <v>8.5000000000000006E-5</v>
      </c>
      <c r="EX113" s="198">
        <v>9.9999999999999995E-7</v>
      </c>
      <c r="EY113" s="198"/>
      <c r="EZ113" s="198"/>
      <c r="FA113" s="198">
        <v>0.111523</v>
      </c>
      <c r="FB113" s="198">
        <v>2.6355E-2</v>
      </c>
      <c r="FC113" s="198">
        <v>0.112038</v>
      </c>
      <c r="FD113" s="198">
        <v>2.6381999999999999E-2</v>
      </c>
      <c r="FE113" s="198"/>
      <c r="FF113" s="198"/>
      <c r="FG113" s="198"/>
      <c r="FH113" s="198"/>
      <c r="FI113" s="198">
        <v>0.74559299999999995</v>
      </c>
      <c r="FJ113" s="198">
        <v>0.53450200000000003</v>
      </c>
      <c r="FK113" s="198">
        <v>0.74559299999999995</v>
      </c>
      <c r="FL113" s="198">
        <v>0.53450200000000003</v>
      </c>
      <c r="FM113" s="198"/>
      <c r="FN113" s="198"/>
      <c r="FO113" s="198"/>
      <c r="FP113" s="198"/>
      <c r="FQ113" s="198">
        <v>1.7576999999999999E-2</v>
      </c>
      <c r="FR113" s="198">
        <v>1.5200000000000001E-3</v>
      </c>
      <c r="FS113" s="198">
        <v>1.0374E-2</v>
      </c>
      <c r="FT113" s="198">
        <v>1.2E-5</v>
      </c>
      <c r="FU113" s="198"/>
      <c r="FV113" s="198"/>
      <c r="FW113" s="198"/>
      <c r="FX113" s="198"/>
      <c r="FY113" s="198">
        <v>6.9775219999999996</v>
      </c>
      <c r="FZ113" s="198">
        <v>0.97792599999999996</v>
      </c>
      <c r="GA113" s="198">
        <v>5.1099999999999995E-4</v>
      </c>
      <c r="GB113" s="198">
        <v>2.61E-4</v>
      </c>
      <c r="GC113" s="198"/>
      <c r="GD113" s="198"/>
      <c r="GE113" s="198"/>
      <c r="GF113" s="198"/>
      <c r="GG113" s="198"/>
      <c r="GH113" s="198"/>
      <c r="GI113" s="198">
        <v>3.2230000000000002E-3</v>
      </c>
      <c r="GJ113" s="198">
        <v>1.9999999999999999E-6</v>
      </c>
      <c r="GK113" s="198"/>
      <c r="GL113" s="198"/>
      <c r="GM113" s="198">
        <v>7.009207</v>
      </c>
      <c r="GN113" s="198">
        <v>0.97972099999999995</v>
      </c>
      <c r="GO113" s="198">
        <v>0.15534400000000001</v>
      </c>
      <c r="GP113" s="198">
        <v>1.5091E-2</v>
      </c>
      <c r="GQ113" s="198">
        <v>1.0207000000000001E-2</v>
      </c>
      <c r="GR113" s="198">
        <v>1.66E-4</v>
      </c>
      <c r="GS113" s="198">
        <v>0.165551</v>
      </c>
      <c r="GT113" s="198">
        <v>1.5257E-2</v>
      </c>
      <c r="GU113" s="198"/>
      <c r="GV113" s="198"/>
      <c r="GW113" s="198"/>
      <c r="GX113" s="198"/>
      <c r="GY113" s="198">
        <v>2.4870000000000001E-3</v>
      </c>
      <c r="GZ113" s="198"/>
      <c r="HA113" s="198"/>
      <c r="HB113" s="198"/>
      <c r="HC113" s="198">
        <v>2.4870000000000001E-3</v>
      </c>
      <c r="HD113" s="198"/>
      <c r="HE113" s="198">
        <v>4.9364999999999999E-2</v>
      </c>
      <c r="HF113" s="198">
        <v>6.0000000000000002E-6</v>
      </c>
      <c r="HG113" s="198"/>
      <c r="HH113" s="198"/>
      <c r="HI113" s="198"/>
      <c r="HJ113" s="198"/>
      <c r="HK113" s="198">
        <v>4.9364999999999999E-2</v>
      </c>
      <c r="HL113" s="198">
        <v>6.0000000000000002E-6</v>
      </c>
      <c r="HM113" s="198"/>
      <c r="HN113" s="198"/>
      <c r="HO113" s="198"/>
      <c r="HP113" s="198"/>
      <c r="HQ113" s="198"/>
      <c r="HR113" s="198"/>
      <c r="HS113" s="198">
        <v>2.6999999999999999E-5</v>
      </c>
      <c r="HT113" s="198">
        <v>2.5000000000000001E-5</v>
      </c>
      <c r="HU113" s="198">
        <v>5.3369999999999997E-3</v>
      </c>
      <c r="HV113" s="198">
        <v>8.7000000000000001E-5</v>
      </c>
      <c r="HW113" s="198">
        <v>5.3639999999999998E-3</v>
      </c>
      <c r="HX113" s="198">
        <v>1.12E-4</v>
      </c>
      <c r="HY113" s="198">
        <v>7.8790000000000006E-3</v>
      </c>
      <c r="HZ113" s="198">
        <v>1.9999999999999999E-6</v>
      </c>
      <c r="IA113" s="198">
        <v>1.8197000000000001E-2</v>
      </c>
      <c r="IB113" s="198">
        <v>3.725E-3</v>
      </c>
      <c r="IC113" s="198">
        <v>2.6075999999999998E-2</v>
      </c>
      <c r="ID113" s="198">
        <v>3.7269999999999998E-3</v>
      </c>
      <c r="IE113" s="198">
        <v>56.765554999999999</v>
      </c>
      <c r="IF113" s="198">
        <v>20.925295999999999</v>
      </c>
    </row>
    <row r="114" spans="1:240" ht="17.399999999999999" customHeight="1" x14ac:dyDescent="0.25">
      <c r="A114" s="199" t="s">
        <v>167</v>
      </c>
      <c r="B114" s="200" t="s">
        <v>1341</v>
      </c>
      <c r="C114" s="201"/>
      <c r="D114" s="201"/>
      <c r="E114" s="201"/>
      <c r="F114" s="201"/>
      <c r="G114" s="201"/>
      <c r="H114" s="201"/>
      <c r="I114" s="201"/>
      <c r="J114" s="201"/>
      <c r="K114" s="201"/>
      <c r="L114" s="201"/>
      <c r="M114" s="201"/>
      <c r="N114" s="201"/>
      <c r="O114" s="201">
        <v>6.0000000000000001E-3</v>
      </c>
      <c r="P114" s="201">
        <v>2.6800000000000001E-4</v>
      </c>
      <c r="Q114" s="201"/>
      <c r="R114" s="201"/>
      <c r="S114" s="201">
        <v>2.4732470000000002</v>
      </c>
      <c r="T114" s="201">
        <v>0.103575</v>
      </c>
      <c r="U114" s="201"/>
      <c r="V114" s="201"/>
      <c r="W114" s="201"/>
      <c r="X114" s="201"/>
      <c r="Y114" s="201"/>
      <c r="Z114" s="201"/>
      <c r="AA114" s="201"/>
      <c r="AB114" s="201"/>
      <c r="AC114" s="201"/>
      <c r="AD114" s="201"/>
      <c r="AE114" s="201"/>
      <c r="AF114" s="201"/>
      <c r="AG114" s="201">
        <v>2.479247</v>
      </c>
      <c r="AH114" s="201">
        <v>0.103843</v>
      </c>
      <c r="AI114" s="201"/>
      <c r="AJ114" s="201"/>
      <c r="AK114" s="201"/>
      <c r="AL114" s="201"/>
      <c r="AM114" s="201"/>
      <c r="AN114" s="201"/>
      <c r="AO114" s="201"/>
      <c r="AP114" s="201"/>
      <c r="AQ114" s="201">
        <v>38.912857000000002</v>
      </c>
      <c r="AR114" s="201">
        <v>1.092967</v>
      </c>
      <c r="AS114" s="201"/>
      <c r="AT114" s="201"/>
      <c r="AU114" s="201"/>
      <c r="AV114" s="201"/>
      <c r="AW114" s="201"/>
      <c r="AX114" s="201"/>
      <c r="AY114" s="201"/>
      <c r="AZ114" s="201"/>
      <c r="BA114" s="201"/>
      <c r="BB114" s="201"/>
      <c r="BC114" s="201"/>
      <c r="BD114" s="201"/>
      <c r="BE114" s="201">
        <v>38.912857000000002</v>
      </c>
      <c r="BF114" s="201">
        <v>1.092967</v>
      </c>
      <c r="BG114" s="201"/>
      <c r="BH114" s="201"/>
      <c r="BI114" s="201"/>
      <c r="BJ114" s="201"/>
      <c r="BK114" s="201"/>
      <c r="BL114" s="201"/>
      <c r="BM114" s="201"/>
      <c r="BN114" s="201"/>
      <c r="BO114" s="201"/>
      <c r="BP114" s="201"/>
      <c r="BQ114" s="201"/>
      <c r="BR114" s="201"/>
      <c r="BS114" s="201">
        <v>1.3221E-2</v>
      </c>
      <c r="BT114" s="201">
        <v>5.0000000000000001E-4</v>
      </c>
      <c r="BU114" s="201"/>
      <c r="BV114" s="201"/>
      <c r="BW114" s="201"/>
      <c r="BX114" s="201"/>
      <c r="BY114" s="201">
        <v>0.274196</v>
      </c>
      <c r="BZ114" s="201">
        <v>5.3454000000000002E-2</v>
      </c>
      <c r="CA114" s="201">
        <v>5.411E-3</v>
      </c>
      <c r="CB114" s="201">
        <v>1.1249999999999999E-3</v>
      </c>
      <c r="CC114" s="201"/>
      <c r="CD114" s="201"/>
      <c r="CE114" s="201"/>
      <c r="CF114" s="201"/>
      <c r="CG114" s="201"/>
      <c r="CH114" s="201"/>
      <c r="CI114" s="201"/>
      <c r="CJ114" s="201"/>
      <c r="CK114" s="201">
        <v>0.29282799999999998</v>
      </c>
      <c r="CL114" s="201">
        <v>5.5079000000000003E-2</v>
      </c>
      <c r="CM114" s="201">
        <v>3.0620000000000001E-3</v>
      </c>
      <c r="CN114" s="201">
        <v>3.9999999999999998E-6</v>
      </c>
      <c r="CO114" s="201"/>
      <c r="CP114" s="201"/>
      <c r="CQ114" s="201">
        <v>3.0620000000000001E-3</v>
      </c>
      <c r="CR114" s="201">
        <v>3.9999999999999998E-6</v>
      </c>
      <c r="CS114" s="201"/>
      <c r="CT114" s="201"/>
      <c r="CU114" s="201"/>
      <c r="CV114" s="201"/>
      <c r="CW114" s="201"/>
      <c r="CX114" s="201"/>
      <c r="CY114" s="201"/>
      <c r="CZ114" s="201"/>
      <c r="DA114" s="201">
        <v>9.0368929999999992</v>
      </c>
      <c r="DB114" s="201">
        <v>1.859496</v>
      </c>
      <c r="DC114" s="201"/>
      <c r="DD114" s="201"/>
      <c r="DE114" s="201"/>
      <c r="DF114" s="201"/>
      <c r="DG114" s="201">
        <v>9.0368929999999992</v>
      </c>
      <c r="DH114" s="201">
        <v>1.859496</v>
      </c>
      <c r="DI114" s="201"/>
      <c r="DJ114" s="201"/>
      <c r="DK114" s="201"/>
      <c r="DL114" s="201"/>
      <c r="DM114" s="201">
        <v>5.0509999999999999E-3</v>
      </c>
      <c r="DN114" s="201">
        <v>1.9999999999999999E-6</v>
      </c>
      <c r="DO114" s="201">
        <v>5.0509999999999999E-3</v>
      </c>
      <c r="DP114" s="201">
        <v>1.9999999999999999E-6</v>
      </c>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v>7.4899999999999999E-4</v>
      </c>
      <c r="EN114" s="201">
        <v>1.9999999999999999E-6</v>
      </c>
      <c r="EO114" s="201">
        <v>1.2310000000000001E-3</v>
      </c>
      <c r="EP114" s="201">
        <v>9.9999999999999995E-7</v>
      </c>
      <c r="EQ114" s="201"/>
      <c r="ER114" s="201"/>
      <c r="ES114" s="201">
        <v>1.98E-3</v>
      </c>
      <c r="ET114" s="201">
        <v>3.0000000000000001E-6</v>
      </c>
      <c r="EU114" s="201">
        <v>3.6579999999999998E-3</v>
      </c>
      <c r="EV114" s="201">
        <v>1.9999999999999999E-6</v>
      </c>
      <c r="EW114" s="201"/>
      <c r="EX114" s="201"/>
      <c r="EY114" s="201"/>
      <c r="EZ114" s="201"/>
      <c r="FA114" s="201"/>
      <c r="FB114" s="201"/>
      <c r="FC114" s="201">
        <v>3.6579999999999998E-3</v>
      </c>
      <c r="FD114" s="201">
        <v>1.9999999999999999E-6</v>
      </c>
      <c r="FE114" s="201"/>
      <c r="FF114" s="201"/>
      <c r="FG114" s="201">
        <v>1.5514E-2</v>
      </c>
      <c r="FH114" s="201">
        <v>8.7000000000000001E-5</v>
      </c>
      <c r="FI114" s="201"/>
      <c r="FJ114" s="201"/>
      <c r="FK114" s="201">
        <v>1.5514E-2</v>
      </c>
      <c r="FL114" s="201">
        <v>8.7000000000000001E-5</v>
      </c>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v>3.9999999999999998E-6</v>
      </c>
      <c r="GR114" s="201">
        <v>9.9999999999999995E-7</v>
      </c>
      <c r="GS114" s="201">
        <v>3.9999999999999998E-6</v>
      </c>
      <c r="GT114" s="201">
        <v>9.9999999999999995E-7</v>
      </c>
      <c r="GU114" s="201"/>
      <c r="GV114" s="201"/>
      <c r="GW114" s="201">
        <v>1.9940000000000001E-3</v>
      </c>
      <c r="GX114" s="201">
        <v>5.0000000000000004E-6</v>
      </c>
      <c r="GY114" s="201"/>
      <c r="GZ114" s="201"/>
      <c r="HA114" s="201"/>
      <c r="HB114" s="201"/>
      <c r="HC114" s="201">
        <v>1.9940000000000001E-3</v>
      </c>
      <c r="HD114" s="201">
        <v>5.0000000000000004E-6</v>
      </c>
      <c r="HE114" s="201">
        <v>2.112E-2</v>
      </c>
      <c r="HF114" s="201">
        <v>4.0000000000000003E-5</v>
      </c>
      <c r="HG114" s="201"/>
      <c r="HH114" s="201"/>
      <c r="HI114" s="201"/>
      <c r="HJ114" s="201"/>
      <c r="HK114" s="201">
        <v>2.112E-2</v>
      </c>
      <c r="HL114" s="201">
        <v>4.0000000000000003E-5</v>
      </c>
      <c r="HM114" s="201"/>
      <c r="HN114" s="201"/>
      <c r="HO114" s="201"/>
      <c r="HP114" s="201"/>
      <c r="HQ114" s="201"/>
      <c r="HR114" s="201"/>
      <c r="HS114" s="201"/>
      <c r="HT114" s="201"/>
      <c r="HU114" s="201">
        <v>8.7573999999999999E-2</v>
      </c>
      <c r="HV114" s="201">
        <v>9.0790000000000003E-3</v>
      </c>
      <c r="HW114" s="201">
        <v>8.7573999999999999E-2</v>
      </c>
      <c r="HX114" s="201">
        <v>9.0790000000000003E-3</v>
      </c>
      <c r="HY114" s="201"/>
      <c r="HZ114" s="201"/>
      <c r="IA114" s="201">
        <v>7.7000000000000001E-5</v>
      </c>
      <c r="IB114" s="201">
        <v>9.9999999999999995E-7</v>
      </c>
      <c r="IC114" s="201">
        <v>7.7000000000000001E-5</v>
      </c>
      <c r="ID114" s="201">
        <v>9.9999999999999995E-7</v>
      </c>
      <c r="IE114" s="201">
        <v>50.861859000000003</v>
      </c>
      <c r="IF114" s="201">
        <v>3.120609</v>
      </c>
    </row>
    <row r="115" spans="1:240" ht="17.399999999999999" customHeight="1" x14ac:dyDescent="0.25">
      <c r="A115" s="196" t="s">
        <v>230</v>
      </c>
      <c r="B115" s="197" t="s">
        <v>1397</v>
      </c>
      <c r="C115" s="198"/>
      <c r="D115" s="198"/>
      <c r="E115" s="198"/>
      <c r="F115" s="198"/>
      <c r="G115" s="198"/>
      <c r="H115" s="198"/>
      <c r="I115" s="198">
        <v>2.2000000000000001E-4</v>
      </c>
      <c r="J115" s="198">
        <v>4.6E-5</v>
      </c>
      <c r="K115" s="198"/>
      <c r="L115" s="198"/>
      <c r="M115" s="198">
        <v>2.2000000000000001E-4</v>
      </c>
      <c r="N115" s="198">
        <v>4.6E-5</v>
      </c>
      <c r="O115" s="198"/>
      <c r="P115" s="198"/>
      <c r="Q115" s="198">
        <v>0.60931500000000005</v>
      </c>
      <c r="R115" s="198">
        <v>3.5581000000000002E-2</v>
      </c>
      <c r="S115" s="198">
        <v>8.0834480000000006</v>
      </c>
      <c r="T115" s="198">
        <v>1.7982180000000001</v>
      </c>
      <c r="U115" s="198">
        <v>2.5325030000000002</v>
      </c>
      <c r="V115" s="198">
        <v>5.8473999999999998E-2</v>
      </c>
      <c r="W115" s="198"/>
      <c r="X115" s="198"/>
      <c r="Y115" s="198"/>
      <c r="Z115" s="198"/>
      <c r="AA115" s="198">
        <v>1.9000000000000001E-5</v>
      </c>
      <c r="AB115" s="198"/>
      <c r="AC115" s="198"/>
      <c r="AD115" s="198"/>
      <c r="AE115" s="198"/>
      <c r="AF115" s="198"/>
      <c r="AG115" s="198">
        <v>11.225285</v>
      </c>
      <c r="AH115" s="198">
        <v>1.8922730000000001</v>
      </c>
      <c r="AI115" s="198"/>
      <c r="AJ115" s="198"/>
      <c r="AK115" s="198"/>
      <c r="AL115" s="198"/>
      <c r="AM115" s="198">
        <v>1.897492</v>
      </c>
      <c r="AN115" s="198">
        <v>2.8800000000000001E-4</v>
      </c>
      <c r="AO115" s="198">
        <v>5.0000000000000001E-4</v>
      </c>
      <c r="AP115" s="198">
        <v>3.1999999999999999E-5</v>
      </c>
      <c r="AQ115" s="198">
        <v>8.3678260000000009</v>
      </c>
      <c r="AR115" s="198">
        <v>0.82946600000000004</v>
      </c>
      <c r="AS115" s="198">
        <v>0.84839100000000001</v>
      </c>
      <c r="AT115" s="198">
        <v>0.31300600000000001</v>
      </c>
      <c r="AU115" s="198">
        <v>0.32752999999999999</v>
      </c>
      <c r="AV115" s="198">
        <v>5.1448000000000001E-2</v>
      </c>
      <c r="AW115" s="198"/>
      <c r="AX115" s="198"/>
      <c r="AY115" s="198">
        <v>4.0361000000000001E-2</v>
      </c>
      <c r="AZ115" s="198">
        <v>6.6569999999999997E-3</v>
      </c>
      <c r="BA115" s="198"/>
      <c r="BB115" s="198"/>
      <c r="BC115" s="198"/>
      <c r="BD115" s="198"/>
      <c r="BE115" s="198">
        <v>11.482100000000001</v>
      </c>
      <c r="BF115" s="198">
        <v>1.2008970000000001</v>
      </c>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v>6.9249999999999997E-3</v>
      </c>
      <c r="CV115" s="198">
        <v>1.27E-4</v>
      </c>
      <c r="CW115" s="198"/>
      <c r="CX115" s="198"/>
      <c r="CY115" s="198">
        <v>6.9249999999999997E-3</v>
      </c>
      <c r="CZ115" s="198">
        <v>1.27E-4</v>
      </c>
      <c r="DA115" s="198">
        <v>2.4510000000000001E-3</v>
      </c>
      <c r="DB115" s="198">
        <v>1.1E-4</v>
      </c>
      <c r="DC115" s="198"/>
      <c r="DD115" s="198"/>
      <c r="DE115" s="198"/>
      <c r="DF115" s="198"/>
      <c r="DG115" s="198">
        <v>2.4510000000000001E-3</v>
      </c>
      <c r="DH115" s="198">
        <v>1.1E-4</v>
      </c>
      <c r="DI115" s="198"/>
      <c r="DJ115" s="198"/>
      <c r="DK115" s="198">
        <v>1.4799999999999999E-4</v>
      </c>
      <c r="DL115" s="198">
        <v>1.9999999999999999E-6</v>
      </c>
      <c r="DM115" s="198">
        <v>3.2000000000000002E-3</v>
      </c>
      <c r="DN115" s="198">
        <v>6.9999999999999994E-5</v>
      </c>
      <c r="DO115" s="198">
        <v>3.3479999999999998E-3</v>
      </c>
      <c r="DP115" s="198">
        <v>7.2000000000000002E-5</v>
      </c>
      <c r="DQ115" s="198"/>
      <c r="DR115" s="198"/>
      <c r="DS115" s="198"/>
      <c r="DT115" s="198"/>
      <c r="DU115" s="198"/>
      <c r="DV115" s="198"/>
      <c r="DW115" s="198"/>
      <c r="DX115" s="198"/>
      <c r="DY115" s="198"/>
      <c r="DZ115" s="198"/>
      <c r="EA115" s="198"/>
      <c r="EB115" s="198"/>
      <c r="EC115" s="198"/>
      <c r="ED115" s="198"/>
      <c r="EE115" s="198">
        <v>1.7984E-2</v>
      </c>
      <c r="EF115" s="198">
        <v>1.0000000000000001E-5</v>
      </c>
      <c r="EG115" s="198"/>
      <c r="EH115" s="198"/>
      <c r="EI115" s="198">
        <v>1.9000000000000001E-5</v>
      </c>
      <c r="EJ115" s="198">
        <v>9.9999999999999995E-7</v>
      </c>
      <c r="EK115" s="198"/>
      <c r="EL115" s="198"/>
      <c r="EM115" s="198">
        <v>0.50973400000000002</v>
      </c>
      <c r="EN115" s="198">
        <v>7.9939999999999994E-3</v>
      </c>
      <c r="EO115" s="198">
        <v>1.1425069999999999</v>
      </c>
      <c r="EP115" s="198">
        <v>8.5999999999999998E-4</v>
      </c>
      <c r="EQ115" s="198"/>
      <c r="ER115" s="198"/>
      <c r="ES115" s="198">
        <v>1.6702440000000001</v>
      </c>
      <c r="ET115" s="198">
        <v>8.8649999999999996E-3</v>
      </c>
      <c r="EU115" s="198">
        <v>3.4299999999999999E-3</v>
      </c>
      <c r="EV115" s="198">
        <v>4.0000000000000003E-5</v>
      </c>
      <c r="EW115" s="198"/>
      <c r="EX115" s="198"/>
      <c r="EY115" s="198"/>
      <c r="EZ115" s="198"/>
      <c r="FA115" s="198">
        <v>6.2290000000000002E-3</v>
      </c>
      <c r="FB115" s="198">
        <v>3.5E-4</v>
      </c>
      <c r="FC115" s="198">
        <v>9.6589999999999992E-3</v>
      </c>
      <c r="FD115" s="198">
        <v>3.8999999999999999E-4</v>
      </c>
      <c r="FE115" s="198"/>
      <c r="FF115" s="198"/>
      <c r="FG115" s="198"/>
      <c r="FH115" s="198"/>
      <c r="FI115" s="198"/>
      <c r="FJ115" s="198"/>
      <c r="FK115" s="198"/>
      <c r="FL115" s="198"/>
      <c r="FM115" s="198"/>
      <c r="FN115" s="198"/>
      <c r="FO115" s="198"/>
      <c r="FP115" s="198"/>
      <c r="FQ115" s="198"/>
      <c r="FR115" s="198"/>
      <c r="FS115" s="198"/>
      <c r="FT115" s="198"/>
      <c r="FU115" s="198">
        <v>18.006568999999999</v>
      </c>
      <c r="FV115" s="198">
        <v>0.50026199999999998</v>
      </c>
      <c r="FW115" s="198"/>
      <c r="FX115" s="198"/>
      <c r="FY115" s="198"/>
      <c r="FZ115" s="198"/>
      <c r="GA115" s="198"/>
      <c r="GB115" s="198"/>
      <c r="GC115" s="198"/>
      <c r="GD115" s="198"/>
      <c r="GE115" s="198"/>
      <c r="GF115" s="198"/>
      <c r="GG115" s="198"/>
      <c r="GH115" s="198"/>
      <c r="GI115" s="198"/>
      <c r="GJ115" s="198"/>
      <c r="GK115" s="198"/>
      <c r="GL115" s="198"/>
      <c r="GM115" s="198">
        <v>18.006568999999999</v>
      </c>
      <c r="GN115" s="198">
        <v>0.50026199999999998</v>
      </c>
      <c r="GO115" s="198">
        <v>9.5763000000000001E-2</v>
      </c>
      <c r="GP115" s="198">
        <v>2.14E-4</v>
      </c>
      <c r="GQ115" s="198">
        <v>7.9999999999999996E-6</v>
      </c>
      <c r="GR115" s="198"/>
      <c r="GS115" s="198">
        <v>9.5770999999999995E-2</v>
      </c>
      <c r="GT115" s="198">
        <v>2.14E-4</v>
      </c>
      <c r="GU115" s="198"/>
      <c r="GV115" s="198"/>
      <c r="GW115" s="198"/>
      <c r="GX115" s="198"/>
      <c r="GY115" s="198"/>
      <c r="GZ115" s="198"/>
      <c r="HA115" s="198"/>
      <c r="HB115" s="198"/>
      <c r="HC115" s="198"/>
      <c r="HD115" s="198"/>
      <c r="HE115" s="198">
        <v>4.2750999999999997E-2</v>
      </c>
      <c r="HF115" s="198">
        <v>1.15E-3</v>
      </c>
      <c r="HG115" s="198"/>
      <c r="HH115" s="198"/>
      <c r="HI115" s="198"/>
      <c r="HJ115" s="198"/>
      <c r="HK115" s="198">
        <v>4.2750999999999997E-2</v>
      </c>
      <c r="HL115" s="198">
        <v>1.15E-3</v>
      </c>
      <c r="HM115" s="198"/>
      <c r="HN115" s="198"/>
      <c r="HO115" s="198"/>
      <c r="HP115" s="198"/>
      <c r="HQ115" s="198">
        <v>5.6740120000000003</v>
      </c>
      <c r="HR115" s="198">
        <v>1.423775</v>
      </c>
      <c r="HS115" s="198"/>
      <c r="HT115" s="198"/>
      <c r="HU115" s="198"/>
      <c r="HV115" s="198"/>
      <c r="HW115" s="198">
        <v>5.6740120000000003</v>
      </c>
      <c r="HX115" s="198">
        <v>1.423775</v>
      </c>
      <c r="HY115" s="198">
        <v>2.2190000000000001E-2</v>
      </c>
      <c r="HZ115" s="198">
        <v>5.0000000000000004E-6</v>
      </c>
      <c r="IA115" s="198">
        <v>6.1200000000000002E-4</v>
      </c>
      <c r="IB115" s="198">
        <v>1.0059999999999999E-3</v>
      </c>
      <c r="IC115" s="198">
        <v>2.2801999999999999E-2</v>
      </c>
      <c r="ID115" s="198">
        <v>1.011E-3</v>
      </c>
      <c r="IE115" s="198">
        <v>48.242137</v>
      </c>
      <c r="IF115" s="198">
        <v>5.0291920000000001</v>
      </c>
    </row>
    <row r="116" spans="1:240" ht="17.399999999999999" customHeight="1" x14ac:dyDescent="0.25">
      <c r="A116" s="199" t="s">
        <v>145</v>
      </c>
      <c r="B116" s="200" t="s">
        <v>1463</v>
      </c>
      <c r="C116" s="201">
        <v>1.088E-3</v>
      </c>
      <c r="D116" s="201">
        <v>5.5000000000000002E-5</v>
      </c>
      <c r="E116" s="201"/>
      <c r="F116" s="201"/>
      <c r="G116" s="201"/>
      <c r="H116" s="201"/>
      <c r="I116" s="201"/>
      <c r="J116" s="201"/>
      <c r="K116" s="201"/>
      <c r="L116" s="201"/>
      <c r="M116" s="201">
        <v>1.088E-3</v>
      </c>
      <c r="N116" s="201">
        <v>5.5000000000000002E-5</v>
      </c>
      <c r="O116" s="201"/>
      <c r="P116" s="201"/>
      <c r="Q116" s="201"/>
      <c r="R116" s="201"/>
      <c r="S116" s="201">
        <v>16.590889000000001</v>
      </c>
      <c r="T116" s="201">
        <v>4.6995959999999997</v>
      </c>
      <c r="U116" s="201"/>
      <c r="V116" s="201"/>
      <c r="W116" s="201">
        <v>2.6887259999999999</v>
      </c>
      <c r="X116" s="201">
        <v>1.9811000000000001</v>
      </c>
      <c r="Y116" s="201">
        <v>1.2643E-2</v>
      </c>
      <c r="Z116" s="201">
        <v>1.9999999999999999E-6</v>
      </c>
      <c r="AA116" s="201">
        <v>2.3725779999999999</v>
      </c>
      <c r="AB116" s="201">
        <v>1.6788400000000001</v>
      </c>
      <c r="AC116" s="201"/>
      <c r="AD116" s="201"/>
      <c r="AE116" s="201"/>
      <c r="AF116" s="201"/>
      <c r="AG116" s="201">
        <v>21.664836000000001</v>
      </c>
      <c r="AH116" s="201">
        <v>8.3595380000000006</v>
      </c>
      <c r="AI116" s="201"/>
      <c r="AJ116" s="201"/>
      <c r="AK116" s="201"/>
      <c r="AL116" s="201"/>
      <c r="AM116" s="201"/>
      <c r="AN116" s="201"/>
      <c r="AO116" s="201"/>
      <c r="AP116" s="201"/>
      <c r="AQ116" s="201"/>
      <c r="AR116" s="201"/>
      <c r="AS116" s="201"/>
      <c r="AT116" s="201"/>
      <c r="AU116" s="201">
        <v>9.1136999999999996E-2</v>
      </c>
      <c r="AV116" s="201">
        <v>1.3050000000000001E-2</v>
      </c>
      <c r="AW116" s="201">
        <v>14.524616</v>
      </c>
      <c r="AX116" s="201">
        <v>1.1899759999999999</v>
      </c>
      <c r="AY116" s="201"/>
      <c r="AZ116" s="201"/>
      <c r="BA116" s="201"/>
      <c r="BB116" s="201"/>
      <c r="BC116" s="201"/>
      <c r="BD116" s="201"/>
      <c r="BE116" s="201">
        <v>14.615753</v>
      </c>
      <c r="BF116" s="201">
        <v>1.2030259999999999</v>
      </c>
      <c r="BG116" s="201"/>
      <c r="BH116" s="201"/>
      <c r="BI116" s="201"/>
      <c r="BJ116" s="201"/>
      <c r="BK116" s="201"/>
      <c r="BL116" s="201"/>
      <c r="BM116" s="201"/>
      <c r="BN116" s="201"/>
      <c r="BO116" s="201"/>
      <c r="BP116" s="201"/>
      <c r="BQ116" s="201"/>
      <c r="BR116" s="201"/>
      <c r="BS116" s="201">
        <v>0.222689</v>
      </c>
      <c r="BT116" s="201">
        <v>1.0740000000000001E-3</v>
      </c>
      <c r="BU116" s="201"/>
      <c r="BV116" s="201"/>
      <c r="BW116" s="201"/>
      <c r="BX116" s="201"/>
      <c r="BY116" s="201">
        <v>1.157E-3</v>
      </c>
      <c r="BZ116" s="201">
        <v>9.9999999999999995E-7</v>
      </c>
      <c r="CA116" s="201"/>
      <c r="CB116" s="201"/>
      <c r="CC116" s="201"/>
      <c r="CD116" s="201"/>
      <c r="CE116" s="201"/>
      <c r="CF116" s="201"/>
      <c r="CG116" s="201"/>
      <c r="CH116" s="201"/>
      <c r="CI116" s="201">
        <v>3.6000000000000001E-5</v>
      </c>
      <c r="CJ116" s="201">
        <v>7.9999999999999996E-6</v>
      </c>
      <c r="CK116" s="201">
        <v>0.223882</v>
      </c>
      <c r="CL116" s="201">
        <v>1.083E-3</v>
      </c>
      <c r="CM116" s="201">
        <v>2.708863</v>
      </c>
      <c r="CN116" s="201">
        <v>0.23463400000000001</v>
      </c>
      <c r="CO116" s="201"/>
      <c r="CP116" s="201"/>
      <c r="CQ116" s="201">
        <v>2.708863</v>
      </c>
      <c r="CR116" s="201">
        <v>0.23463400000000001</v>
      </c>
      <c r="CS116" s="201"/>
      <c r="CT116" s="201"/>
      <c r="CU116" s="201">
        <v>0.24945200000000001</v>
      </c>
      <c r="CV116" s="201">
        <v>1.73E-4</v>
      </c>
      <c r="CW116" s="201">
        <v>1.8748000000000001E-2</v>
      </c>
      <c r="CX116" s="201">
        <v>3.0000000000000001E-6</v>
      </c>
      <c r="CY116" s="201">
        <v>0.26819999999999999</v>
      </c>
      <c r="CZ116" s="201">
        <v>1.76E-4</v>
      </c>
      <c r="DA116" s="201"/>
      <c r="DB116" s="201"/>
      <c r="DC116" s="201">
        <v>4.1300000000000001E-4</v>
      </c>
      <c r="DD116" s="201">
        <v>6.0000000000000002E-6</v>
      </c>
      <c r="DE116" s="201"/>
      <c r="DF116" s="201"/>
      <c r="DG116" s="201">
        <v>4.1300000000000001E-4</v>
      </c>
      <c r="DH116" s="201">
        <v>6.0000000000000002E-6</v>
      </c>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v>0.27694400000000002</v>
      </c>
      <c r="EN116" s="201">
        <v>7.4299999999999995E-4</v>
      </c>
      <c r="EO116" s="201">
        <v>1.1573329999999999</v>
      </c>
      <c r="EP116" s="201">
        <v>1.2110000000000001E-3</v>
      </c>
      <c r="EQ116" s="201">
        <v>9.757E-3</v>
      </c>
      <c r="ER116" s="201">
        <v>3.9999999999999998E-6</v>
      </c>
      <c r="ES116" s="201">
        <v>1.444034</v>
      </c>
      <c r="ET116" s="201">
        <v>1.9580000000000001E-3</v>
      </c>
      <c r="EU116" s="201">
        <v>1.5453E-2</v>
      </c>
      <c r="EV116" s="201">
        <v>6.2000000000000003E-5</v>
      </c>
      <c r="EW116" s="201"/>
      <c r="EX116" s="201"/>
      <c r="EY116" s="201"/>
      <c r="EZ116" s="201"/>
      <c r="FA116" s="201"/>
      <c r="FB116" s="201"/>
      <c r="FC116" s="201">
        <v>1.5453E-2</v>
      </c>
      <c r="FD116" s="201">
        <v>6.2000000000000003E-5</v>
      </c>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v>5.0000000000000004E-6</v>
      </c>
      <c r="GL116" s="201">
        <v>9.9999999999999995E-7</v>
      </c>
      <c r="GM116" s="201">
        <v>5.0000000000000004E-6</v>
      </c>
      <c r="GN116" s="201">
        <v>9.9999999999999995E-7</v>
      </c>
      <c r="GO116" s="201">
        <v>0.26636399999999999</v>
      </c>
      <c r="GP116" s="201">
        <v>5.6239999999999997E-3</v>
      </c>
      <c r="GQ116" s="201">
        <v>0.299736</v>
      </c>
      <c r="GR116" s="201">
        <v>9.7859999999999996E-3</v>
      </c>
      <c r="GS116" s="201">
        <v>0.56610000000000005</v>
      </c>
      <c r="GT116" s="201">
        <v>1.541E-2</v>
      </c>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v>1.1936E-2</v>
      </c>
      <c r="HR116" s="201">
        <v>2.0000000000000001E-4</v>
      </c>
      <c r="HS116" s="201"/>
      <c r="HT116" s="201"/>
      <c r="HU116" s="201"/>
      <c r="HV116" s="201"/>
      <c r="HW116" s="201">
        <v>1.1936E-2</v>
      </c>
      <c r="HX116" s="201">
        <v>2.0000000000000001E-4</v>
      </c>
      <c r="HY116" s="201"/>
      <c r="HZ116" s="201"/>
      <c r="IA116" s="201"/>
      <c r="IB116" s="201"/>
      <c r="IC116" s="201"/>
      <c r="ID116" s="201"/>
      <c r="IE116" s="201">
        <v>41.520563000000003</v>
      </c>
      <c r="IF116" s="201">
        <v>9.8161489999999993</v>
      </c>
    </row>
    <row r="117" spans="1:240" ht="17.399999999999999" customHeight="1" x14ac:dyDescent="0.25">
      <c r="A117" s="196" t="s">
        <v>178</v>
      </c>
      <c r="B117" s="197" t="s">
        <v>1370</v>
      </c>
      <c r="C117" s="198"/>
      <c r="D117" s="198"/>
      <c r="E117" s="198">
        <v>0.127862</v>
      </c>
      <c r="F117" s="198">
        <v>7.8700000000000003E-3</v>
      </c>
      <c r="G117" s="198">
        <v>16.581142</v>
      </c>
      <c r="H117" s="198">
        <v>0.56856899999999999</v>
      </c>
      <c r="I117" s="198">
        <v>5.1E-5</v>
      </c>
      <c r="J117" s="198">
        <v>2.5999999999999998E-5</v>
      </c>
      <c r="K117" s="198"/>
      <c r="L117" s="198"/>
      <c r="M117" s="198">
        <v>16.709054999999999</v>
      </c>
      <c r="N117" s="198">
        <v>0.57646500000000001</v>
      </c>
      <c r="O117" s="198">
        <v>1.4815959999999999</v>
      </c>
      <c r="P117" s="198">
        <v>8.0529999999999994E-3</v>
      </c>
      <c r="Q117" s="198">
        <v>1.6022209999999999</v>
      </c>
      <c r="R117" s="198">
        <v>0.319656</v>
      </c>
      <c r="S117" s="198">
        <v>2.4394209999999998</v>
      </c>
      <c r="T117" s="198">
        <v>0.45789800000000003</v>
      </c>
      <c r="U117" s="198">
        <v>16.858637000000002</v>
      </c>
      <c r="V117" s="198">
        <v>0.75419999999999998</v>
      </c>
      <c r="W117" s="198"/>
      <c r="X117" s="198"/>
      <c r="Y117" s="198">
        <v>3.2889000000000002E-2</v>
      </c>
      <c r="Z117" s="198">
        <v>2.1003000000000001E-2</v>
      </c>
      <c r="AA117" s="198">
        <v>8.5630999999999999E-2</v>
      </c>
      <c r="AB117" s="198">
        <v>3.715E-3</v>
      </c>
      <c r="AC117" s="198"/>
      <c r="AD117" s="198"/>
      <c r="AE117" s="198"/>
      <c r="AF117" s="198"/>
      <c r="AG117" s="198">
        <v>22.500395000000001</v>
      </c>
      <c r="AH117" s="198">
        <v>1.5645249999999999</v>
      </c>
      <c r="AI117" s="198"/>
      <c r="AJ117" s="198"/>
      <c r="AK117" s="198"/>
      <c r="AL117" s="198"/>
      <c r="AM117" s="198"/>
      <c r="AN117" s="198"/>
      <c r="AO117" s="198"/>
      <c r="AP117" s="198"/>
      <c r="AQ117" s="198">
        <v>6.4980000000000003E-3</v>
      </c>
      <c r="AR117" s="198">
        <v>1.1E-4</v>
      </c>
      <c r="AS117" s="198"/>
      <c r="AT117" s="198"/>
      <c r="AU117" s="198">
        <v>3.4489999999999998E-3</v>
      </c>
      <c r="AV117" s="198">
        <v>3.3399999999999999E-4</v>
      </c>
      <c r="AW117" s="198"/>
      <c r="AX117" s="198"/>
      <c r="AY117" s="198"/>
      <c r="AZ117" s="198"/>
      <c r="BA117" s="198"/>
      <c r="BB117" s="198"/>
      <c r="BC117" s="198"/>
      <c r="BD117" s="198"/>
      <c r="BE117" s="198">
        <v>9.9469999999999992E-3</v>
      </c>
      <c r="BF117" s="198">
        <v>4.44E-4</v>
      </c>
      <c r="BG117" s="198"/>
      <c r="BH117" s="198"/>
      <c r="BI117" s="198"/>
      <c r="BJ117" s="198"/>
      <c r="BK117" s="198"/>
      <c r="BL117" s="198"/>
      <c r="BM117" s="198"/>
      <c r="BN117" s="198"/>
      <c r="BO117" s="198"/>
      <c r="BP117" s="198"/>
      <c r="BQ117" s="198"/>
      <c r="BR117" s="198"/>
      <c r="BS117" s="198"/>
      <c r="BT117" s="198"/>
      <c r="BU117" s="198"/>
      <c r="BV117" s="198"/>
      <c r="BW117" s="198"/>
      <c r="BX117" s="198"/>
      <c r="BY117" s="198">
        <v>1.5969000000000001E-2</v>
      </c>
      <c r="BZ117" s="198">
        <v>3.5199999999999999E-4</v>
      </c>
      <c r="CA117" s="198"/>
      <c r="CB117" s="198"/>
      <c r="CC117" s="198"/>
      <c r="CD117" s="198"/>
      <c r="CE117" s="198"/>
      <c r="CF117" s="198"/>
      <c r="CG117" s="198"/>
      <c r="CH117" s="198"/>
      <c r="CI117" s="198"/>
      <c r="CJ117" s="198"/>
      <c r="CK117" s="198">
        <v>1.5969000000000001E-2</v>
      </c>
      <c r="CL117" s="198">
        <v>3.5199999999999999E-4</v>
      </c>
      <c r="CM117" s="198"/>
      <c r="CN117" s="198"/>
      <c r="CO117" s="198"/>
      <c r="CP117" s="198"/>
      <c r="CQ117" s="198"/>
      <c r="CR117" s="198"/>
      <c r="CS117" s="198"/>
      <c r="CT117" s="198"/>
      <c r="CU117" s="198"/>
      <c r="CV117" s="198"/>
      <c r="CW117" s="198"/>
      <c r="CX117" s="198"/>
      <c r="CY117" s="198"/>
      <c r="CZ117" s="198"/>
      <c r="DA117" s="198">
        <v>1.1866E-2</v>
      </c>
      <c r="DB117" s="198">
        <v>1.0607999999999999E-2</v>
      </c>
      <c r="DC117" s="198"/>
      <c r="DD117" s="198"/>
      <c r="DE117" s="198">
        <v>2.2279999999999999E-3</v>
      </c>
      <c r="DF117" s="198">
        <v>9.9999999999999995E-7</v>
      </c>
      <c r="DG117" s="198">
        <v>1.4094000000000001E-2</v>
      </c>
      <c r="DH117" s="198">
        <v>1.0609E-2</v>
      </c>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v>5.2899999999999996E-4</v>
      </c>
      <c r="EN117" s="198">
        <v>9.9999999999999995E-7</v>
      </c>
      <c r="EO117" s="198"/>
      <c r="EP117" s="198"/>
      <c r="EQ117" s="198"/>
      <c r="ER117" s="198"/>
      <c r="ES117" s="198">
        <v>5.2899999999999996E-4</v>
      </c>
      <c r="ET117" s="198">
        <v>9.9999999999999995E-7</v>
      </c>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v>0.2019</v>
      </c>
      <c r="FT117" s="198">
        <v>3.0000000000000001E-5</v>
      </c>
      <c r="FU117" s="198"/>
      <c r="FV117" s="198"/>
      <c r="FW117" s="198"/>
      <c r="FX117" s="198"/>
      <c r="FY117" s="198"/>
      <c r="FZ117" s="198"/>
      <c r="GA117" s="198"/>
      <c r="GB117" s="198"/>
      <c r="GC117" s="198"/>
      <c r="GD117" s="198"/>
      <c r="GE117" s="198"/>
      <c r="GF117" s="198"/>
      <c r="GG117" s="198"/>
      <c r="GH117" s="198"/>
      <c r="GI117" s="198"/>
      <c r="GJ117" s="198"/>
      <c r="GK117" s="198"/>
      <c r="GL117" s="198"/>
      <c r="GM117" s="198">
        <v>0.2019</v>
      </c>
      <c r="GN117" s="198">
        <v>3.0000000000000001E-5</v>
      </c>
      <c r="GO117" s="198">
        <v>1.8280999999999999E-2</v>
      </c>
      <c r="GP117" s="198">
        <v>1.9999999999999999E-6</v>
      </c>
      <c r="GQ117" s="198">
        <v>2.493E-3</v>
      </c>
      <c r="GR117" s="198">
        <v>5.0000000000000004E-6</v>
      </c>
      <c r="GS117" s="198">
        <v>2.0774000000000001E-2</v>
      </c>
      <c r="GT117" s="198">
        <v>6.9999999999999999E-6</v>
      </c>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v>1.7279999999999999E-3</v>
      </c>
      <c r="HR117" s="198">
        <v>1.4E-5</v>
      </c>
      <c r="HS117" s="198"/>
      <c r="HT117" s="198"/>
      <c r="HU117" s="198"/>
      <c r="HV117" s="198"/>
      <c r="HW117" s="198">
        <v>1.7279999999999999E-3</v>
      </c>
      <c r="HX117" s="198">
        <v>1.4E-5</v>
      </c>
      <c r="HY117" s="198"/>
      <c r="HZ117" s="198"/>
      <c r="IA117" s="198">
        <v>5.5750000000000001E-3</v>
      </c>
      <c r="IB117" s="198">
        <v>8.4599999999999996E-4</v>
      </c>
      <c r="IC117" s="198">
        <v>5.5750000000000001E-3</v>
      </c>
      <c r="ID117" s="198">
        <v>8.4599999999999996E-4</v>
      </c>
      <c r="IE117" s="198">
        <v>39.479965999999997</v>
      </c>
      <c r="IF117" s="198">
        <v>2.1532930000000001</v>
      </c>
    </row>
    <row r="118" spans="1:240" ht="17.399999999999999" customHeight="1" x14ac:dyDescent="0.25">
      <c r="A118" s="199" t="s">
        <v>194</v>
      </c>
      <c r="B118" s="200" t="s">
        <v>1420</v>
      </c>
      <c r="C118" s="201"/>
      <c r="D118" s="201"/>
      <c r="E118" s="201">
        <v>5.2686710000000003</v>
      </c>
      <c r="F118" s="201">
        <v>0.18929299999999999</v>
      </c>
      <c r="G118" s="201"/>
      <c r="H118" s="201"/>
      <c r="I118" s="201">
        <v>0.20172599999999999</v>
      </c>
      <c r="J118" s="201">
        <v>2.3310000000000001E-2</v>
      </c>
      <c r="K118" s="201"/>
      <c r="L118" s="201"/>
      <c r="M118" s="201">
        <v>5.4703970000000002</v>
      </c>
      <c r="N118" s="201">
        <v>0.21260299999999999</v>
      </c>
      <c r="O118" s="201"/>
      <c r="P118" s="201"/>
      <c r="Q118" s="201">
        <v>0.97465100000000005</v>
      </c>
      <c r="R118" s="201">
        <v>0.21993199999999999</v>
      </c>
      <c r="S118" s="201"/>
      <c r="T118" s="201"/>
      <c r="U118" s="201"/>
      <c r="V118" s="201"/>
      <c r="W118" s="201"/>
      <c r="X118" s="201"/>
      <c r="Y118" s="201"/>
      <c r="Z118" s="201"/>
      <c r="AA118" s="201">
        <v>2.2484000000000001E-2</v>
      </c>
      <c r="AB118" s="201">
        <v>1.91E-3</v>
      </c>
      <c r="AC118" s="201"/>
      <c r="AD118" s="201"/>
      <c r="AE118" s="201"/>
      <c r="AF118" s="201"/>
      <c r="AG118" s="201">
        <v>0.99713499999999999</v>
      </c>
      <c r="AH118" s="201">
        <v>0.22184200000000001</v>
      </c>
      <c r="AI118" s="201">
        <v>0.165018</v>
      </c>
      <c r="AJ118" s="201">
        <v>2.095E-2</v>
      </c>
      <c r="AK118" s="201">
        <v>0.165018</v>
      </c>
      <c r="AL118" s="201">
        <v>2.095E-2</v>
      </c>
      <c r="AM118" s="201"/>
      <c r="AN118" s="201"/>
      <c r="AO118" s="201"/>
      <c r="AP118" s="201"/>
      <c r="AQ118" s="201"/>
      <c r="AR118" s="201"/>
      <c r="AS118" s="201"/>
      <c r="AT118" s="201"/>
      <c r="AU118" s="201"/>
      <c r="AV118" s="201"/>
      <c r="AW118" s="201">
        <v>7.4839000000000003E-2</v>
      </c>
      <c r="AX118" s="201">
        <v>4.4700000000000002E-4</v>
      </c>
      <c r="AY118" s="201">
        <v>3.4E-5</v>
      </c>
      <c r="AZ118" s="201">
        <v>6.9999999999999999E-6</v>
      </c>
      <c r="BA118" s="201"/>
      <c r="BB118" s="201"/>
      <c r="BC118" s="201"/>
      <c r="BD118" s="201"/>
      <c r="BE118" s="201">
        <v>7.4872999999999995E-2</v>
      </c>
      <c r="BF118" s="201">
        <v>4.5399999999999998E-4</v>
      </c>
      <c r="BG118" s="201">
        <v>2.32E-4</v>
      </c>
      <c r="BH118" s="201">
        <v>1.0000000000000001E-5</v>
      </c>
      <c r="BI118" s="201"/>
      <c r="BJ118" s="201"/>
      <c r="BK118" s="201"/>
      <c r="BL118" s="201"/>
      <c r="BM118" s="201">
        <v>2.32E-4</v>
      </c>
      <c r="BN118" s="201">
        <v>1.0000000000000001E-5</v>
      </c>
      <c r="BO118" s="201"/>
      <c r="BP118" s="201"/>
      <c r="BQ118" s="201"/>
      <c r="BR118" s="201"/>
      <c r="BS118" s="201">
        <v>1.2411E-2</v>
      </c>
      <c r="BT118" s="201">
        <v>3.4999999999999997E-5</v>
      </c>
      <c r="BU118" s="201"/>
      <c r="BV118" s="201"/>
      <c r="BW118" s="201"/>
      <c r="BX118" s="201"/>
      <c r="BY118" s="201">
        <v>2.8558E-2</v>
      </c>
      <c r="BZ118" s="201">
        <v>1.74E-4</v>
      </c>
      <c r="CA118" s="201"/>
      <c r="CB118" s="201"/>
      <c r="CC118" s="201"/>
      <c r="CD118" s="201"/>
      <c r="CE118" s="201"/>
      <c r="CF118" s="201"/>
      <c r="CG118" s="201"/>
      <c r="CH118" s="201"/>
      <c r="CI118" s="201">
        <v>1.029E-3</v>
      </c>
      <c r="CJ118" s="201">
        <v>5.3000000000000001E-5</v>
      </c>
      <c r="CK118" s="201">
        <v>4.1998000000000001E-2</v>
      </c>
      <c r="CL118" s="201">
        <v>2.6200000000000003E-4</v>
      </c>
      <c r="CM118" s="201">
        <v>1.59476</v>
      </c>
      <c r="CN118" s="201">
        <v>5.9920000000000001E-2</v>
      </c>
      <c r="CO118" s="201">
        <v>1.7956E-2</v>
      </c>
      <c r="CP118" s="201">
        <v>1.9999999999999999E-6</v>
      </c>
      <c r="CQ118" s="201">
        <v>1.612716</v>
      </c>
      <c r="CR118" s="201">
        <v>5.9922000000000003E-2</v>
      </c>
      <c r="CS118" s="201"/>
      <c r="CT118" s="201"/>
      <c r="CU118" s="201">
        <v>9.0369999999999999E-3</v>
      </c>
      <c r="CV118" s="201">
        <v>1.5999999999999999E-5</v>
      </c>
      <c r="CW118" s="201"/>
      <c r="CX118" s="201"/>
      <c r="CY118" s="201">
        <v>9.0369999999999999E-3</v>
      </c>
      <c r="CZ118" s="201">
        <v>1.5999999999999999E-5</v>
      </c>
      <c r="DA118" s="201">
        <v>2.5790000000000001E-3</v>
      </c>
      <c r="DB118" s="201">
        <v>1.7E-5</v>
      </c>
      <c r="DC118" s="201"/>
      <c r="DD118" s="201"/>
      <c r="DE118" s="201"/>
      <c r="DF118" s="201"/>
      <c r="DG118" s="201">
        <v>2.5790000000000001E-3</v>
      </c>
      <c r="DH118" s="201">
        <v>1.7E-5</v>
      </c>
      <c r="DI118" s="201"/>
      <c r="DJ118" s="201"/>
      <c r="DK118" s="201">
        <v>9.8999999999999994E-5</v>
      </c>
      <c r="DL118" s="201">
        <v>6.2000000000000003E-5</v>
      </c>
      <c r="DM118" s="201"/>
      <c r="DN118" s="201"/>
      <c r="DO118" s="201">
        <v>9.8999999999999994E-5</v>
      </c>
      <c r="DP118" s="201">
        <v>6.2000000000000003E-5</v>
      </c>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v>1.8793000000000001E-2</v>
      </c>
      <c r="EN118" s="201">
        <v>9.5000000000000005E-5</v>
      </c>
      <c r="EO118" s="201">
        <v>2.5847999999999999E-2</v>
      </c>
      <c r="EP118" s="201">
        <v>1.55E-4</v>
      </c>
      <c r="EQ118" s="201"/>
      <c r="ER118" s="201"/>
      <c r="ES118" s="201">
        <v>4.4641E-2</v>
      </c>
      <c r="ET118" s="201">
        <v>2.5000000000000001E-4</v>
      </c>
      <c r="EU118" s="201">
        <v>5.7311000000000001E-2</v>
      </c>
      <c r="EV118" s="201">
        <v>2.4399999999999999E-4</v>
      </c>
      <c r="EW118" s="201"/>
      <c r="EX118" s="201"/>
      <c r="EY118" s="201"/>
      <c r="EZ118" s="201"/>
      <c r="FA118" s="201"/>
      <c r="FB118" s="201"/>
      <c r="FC118" s="201">
        <v>5.7311000000000001E-2</v>
      </c>
      <c r="FD118" s="201">
        <v>2.4399999999999999E-4</v>
      </c>
      <c r="FE118" s="201">
        <v>1.2080000000000001E-3</v>
      </c>
      <c r="FF118" s="201">
        <v>1E-4</v>
      </c>
      <c r="FG118" s="201"/>
      <c r="FH118" s="201"/>
      <c r="FI118" s="201"/>
      <c r="FJ118" s="201"/>
      <c r="FK118" s="201">
        <v>1.2080000000000001E-3</v>
      </c>
      <c r="FL118" s="201">
        <v>1E-4</v>
      </c>
      <c r="FM118" s="201"/>
      <c r="FN118" s="201"/>
      <c r="FO118" s="201"/>
      <c r="FP118" s="201"/>
      <c r="FQ118" s="201">
        <v>4.1999999999999998E-5</v>
      </c>
      <c r="FR118" s="201">
        <v>1.9999999999999999E-6</v>
      </c>
      <c r="FS118" s="201">
        <v>8.3185999999999996E-2</v>
      </c>
      <c r="FT118" s="201">
        <v>3.5399999999999999E-4</v>
      </c>
      <c r="FU118" s="201"/>
      <c r="FV118" s="201"/>
      <c r="FW118" s="201"/>
      <c r="FX118" s="201"/>
      <c r="FY118" s="201">
        <v>7.2999999999999996E-4</v>
      </c>
      <c r="FZ118" s="201">
        <v>2.0000000000000002E-5</v>
      </c>
      <c r="GA118" s="201"/>
      <c r="GB118" s="201"/>
      <c r="GC118" s="201">
        <v>28.325313999999999</v>
      </c>
      <c r="GD118" s="201">
        <v>2.8997320000000002</v>
      </c>
      <c r="GE118" s="201"/>
      <c r="GF118" s="201"/>
      <c r="GG118" s="201"/>
      <c r="GH118" s="201"/>
      <c r="GI118" s="201"/>
      <c r="GJ118" s="201"/>
      <c r="GK118" s="201">
        <v>2.02E-4</v>
      </c>
      <c r="GL118" s="201">
        <v>6.7999999999999999E-5</v>
      </c>
      <c r="GM118" s="201">
        <v>28.409473999999999</v>
      </c>
      <c r="GN118" s="201">
        <v>2.9001760000000001</v>
      </c>
      <c r="GO118" s="201">
        <v>1.524832</v>
      </c>
      <c r="GP118" s="201">
        <v>2.6544999999999999E-2</v>
      </c>
      <c r="GQ118" s="201">
        <v>4.9950000000000001E-2</v>
      </c>
      <c r="GR118" s="201">
        <v>3.48E-4</v>
      </c>
      <c r="GS118" s="201">
        <v>1.5747819999999999</v>
      </c>
      <c r="GT118" s="201">
        <v>2.6893E-2</v>
      </c>
      <c r="GU118" s="201">
        <v>2.2060000000000001E-3</v>
      </c>
      <c r="GV118" s="201">
        <v>1.2E-5</v>
      </c>
      <c r="GW118" s="201"/>
      <c r="GX118" s="201"/>
      <c r="GY118" s="201"/>
      <c r="GZ118" s="201"/>
      <c r="HA118" s="201"/>
      <c r="HB118" s="201"/>
      <c r="HC118" s="201">
        <v>2.2060000000000001E-3</v>
      </c>
      <c r="HD118" s="201">
        <v>1.2E-5</v>
      </c>
      <c r="HE118" s="201">
        <v>0.30888100000000002</v>
      </c>
      <c r="HF118" s="201">
        <v>1.2489999999999999E-3</v>
      </c>
      <c r="HG118" s="201"/>
      <c r="HH118" s="201"/>
      <c r="HI118" s="201">
        <v>1.8E-3</v>
      </c>
      <c r="HJ118" s="201">
        <v>9.9999999999999995E-7</v>
      </c>
      <c r="HK118" s="201">
        <v>0.31068099999999998</v>
      </c>
      <c r="HL118" s="201">
        <v>1.25E-3</v>
      </c>
      <c r="HM118" s="201"/>
      <c r="HN118" s="201"/>
      <c r="HO118" s="201"/>
      <c r="HP118" s="201"/>
      <c r="HQ118" s="201">
        <v>3.5760000000000002E-3</v>
      </c>
      <c r="HR118" s="201">
        <v>1.4E-5</v>
      </c>
      <c r="HS118" s="201"/>
      <c r="HT118" s="201"/>
      <c r="HU118" s="201">
        <v>6.0000000000000002E-6</v>
      </c>
      <c r="HV118" s="201">
        <v>5.0000000000000004E-6</v>
      </c>
      <c r="HW118" s="201">
        <v>3.5820000000000001E-3</v>
      </c>
      <c r="HX118" s="201">
        <v>1.9000000000000001E-5</v>
      </c>
      <c r="HY118" s="201"/>
      <c r="HZ118" s="201"/>
      <c r="IA118" s="201">
        <v>7.2999999999999996E-4</v>
      </c>
      <c r="IB118" s="201">
        <v>9.9999999999999995E-7</v>
      </c>
      <c r="IC118" s="201">
        <v>7.2999999999999996E-4</v>
      </c>
      <c r="ID118" s="201">
        <v>9.9999999999999995E-7</v>
      </c>
      <c r="IE118" s="201">
        <v>38.778699000000003</v>
      </c>
      <c r="IF118" s="201">
        <v>3.4450829999999999</v>
      </c>
    </row>
    <row r="119" spans="1:240" ht="17.399999999999999" customHeight="1" x14ac:dyDescent="0.25">
      <c r="A119" s="196" t="s">
        <v>269</v>
      </c>
      <c r="B119" s="197" t="s">
        <v>1415</v>
      </c>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v>4.6124999999999999E-2</v>
      </c>
      <c r="BR119" s="198">
        <v>3.0000000000000001E-3</v>
      </c>
      <c r="BS119" s="198">
        <v>3.2437000000000001E-2</v>
      </c>
      <c r="BT119" s="198">
        <v>7.6000000000000004E-5</v>
      </c>
      <c r="BU119" s="198"/>
      <c r="BV119" s="198"/>
      <c r="BW119" s="198">
        <v>3.2230000000000002E-3</v>
      </c>
      <c r="BX119" s="198">
        <v>8.0400000000000003E-4</v>
      </c>
      <c r="BY119" s="198">
        <v>1.0499999999999999E-3</v>
      </c>
      <c r="BZ119" s="198">
        <v>9.9999999999999995E-7</v>
      </c>
      <c r="CA119" s="198"/>
      <c r="CB119" s="198"/>
      <c r="CC119" s="198"/>
      <c r="CD119" s="198"/>
      <c r="CE119" s="198"/>
      <c r="CF119" s="198"/>
      <c r="CG119" s="198"/>
      <c r="CH119" s="198"/>
      <c r="CI119" s="198">
        <v>8.7150000000000005E-2</v>
      </c>
      <c r="CJ119" s="198">
        <v>7.0000000000000001E-3</v>
      </c>
      <c r="CK119" s="198">
        <v>0.169985</v>
      </c>
      <c r="CL119" s="198">
        <v>1.0881E-2</v>
      </c>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v>7.4799999999999997E-4</v>
      </c>
      <c r="EN119" s="198">
        <v>1.9999999999999999E-6</v>
      </c>
      <c r="EO119" s="198">
        <v>5.0530000000000002E-3</v>
      </c>
      <c r="EP119" s="198">
        <v>1.9999999999999999E-6</v>
      </c>
      <c r="EQ119" s="198"/>
      <c r="ER119" s="198"/>
      <c r="ES119" s="198">
        <v>5.8009999999999997E-3</v>
      </c>
      <c r="ET119" s="198">
        <v>3.9999999999999998E-6</v>
      </c>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v>33.786113999999998</v>
      </c>
      <c r="FT119" s="198">
        <v>2.43702</v>
      </c>
      <c r="FU119" s="198"/>
      <c r="FV119" s="198"/>
      <c r="FW119" s="198"/>
      <c r="FX119" s="198"/>
      <c r="FY119" s="198"/>
      <c r="FZ119" s="198"/>
      <c r="GA119" s="198"/>
      <c r="GB119" s="198"/>
      <c r="GC119" s="198"/>
      <c r="GD119" s="198"/>
      <c r="GE119" s="198"/>
      <c r="GF119" s="198"/>
      <c r="GG119" s="198"/>
      <c r="GH119" s="198"/>
      <c r="GI119" s="198">
        <v>1.6670000000000001E-2</v>
      </c>
      <c r="GJ119" s="198">
        <v>1.0000000000000001E-5</v>
      </c>
      <c r="GK119" s="198"/>
      <c r="GL119" s="198"/>
      <c r="GM119" s="198">
        <v>33.802784000000003</v>
      </c>
      <c r="GN119" s="198">
        <v>2.43703</v>
      </c>
      <c r="GO119" s="198">
        <v>3.0637999999999999E-2</v>
      </c>
      <c r="GP119" s="198">
        <v>1.7E-5</v>
      </c>
      <c r="GQ119" s="198"/>
      <c r="GR119" s="198"/>
      <c r="GS119" s="198">
        <v>3.0637999999999999E-2</v>
      </c>
      <c r="GT119" s="198">
        <v>1.7E-5</v>
      </c>
      <c r="GU119" s="198"/>
      <c r="GV119" s="198"/>
      <c r="GW119" s="198"/>
      <c r="GX119" s="198"/>
      <c r="GY119" s="198"/>
      <c r="GZ119" s="198"/>
      <c r="HA119" s="198"/>
      <c r="HB119" s="198"/>
      <c r="HC119" s="198"/>
      <c r="HD119" s="198"/>
      <c r="HE119" s="198">
        <v>3.5739999999999999E-3</v>
      </c>
      <c r="HF119" s="198">
        <v>7.9999999999999996E-6</v>
      </c>
      <c r="HG119" s="198"/>
      <c r="HH119" s="198"/>
      <c r="HI119" s="198"/>
      <c r="HJ119" s="198"/>
      <c r="HK119" s="198">
        <v>3.5739999999999999E-3</v>
      </c>
      <c r="HL119" s="198">
        <v>7.9999999999999996E-6</v>
      </c>
      <c r="HM119" s="198"/>
      <c r="HN119" s="198"/>
      <c r="HO119" s="198"/>
      <c r="HP119" s="198"/>
      <c r="HQ119" s="198"/>
      <c r="HR119" s="198"/>
      <c r="HS119" s="198">
        <v>2.5590000000000001E-3</v>
      </c>
      <c r="HT119" s="198">
        <v>2.9E-5</v>
      </c>
      <c r="HU119" s="198"/>
      <c r="HV119" s="198"/>
      <c r="HW119" s="198">
        <v>2.5590000000000001E-3</v>
      </c>
      <c r="HX119" s="198">
        <v>2.9E-5</v>
      </c>
      <c r="HY119" s="198"/>
      <c r="HZ119" s="198"/>
      <c r="IA119" s="198">
        <v>7.8440000000000003E-3</v>
      </c>
      <c r="IB119" s="198">
        <v>4.0559999999999997E-3</v>
      </c>
      <c r="IC119" s="198">
        <v>7.8440000000000003E-3</v>
      </c>
      <c r="ID119" s="198">
        <v>4.0559999999999997E-3</v>
      </c>
      <c r="IE119" s="198">
        <v>34.023184999999998</v>
      </c>
      <c r="IF119" s="198">
        <v>2.4520249999999999</v>
      </c>
    </row>
    <row r="120" spans="1:240" ht="17.399999999999999" customHeight="1" x14ac:dyDescent="0.25">
      <c r="A120" s="199" t="s">
        <v>146</v>
      </c>
      <c r="B120" s="200" t="s">
        <v>1486</v>
      </c>
      <c r="C120" s="201"/>
      <c r="D120" s="201"/>
      <c r="E120" s="201"/>
      <c r="F120" s="201"/>
      <c r="G120" s="201"/>
      <c r="H120" s="201"/>
      <c r="I120" s="201">
        <v>0.14715</v>
      </c>
      <c r="J120" s="201">
        <v>3.9789999999999999E-3</v>
      </c>
      <c r="K120" s="201"/>
      <c r="L120" s="201"/>
      <c r="M120" s="201">
        <v>0.14715</v>
      </c>
      <c r="N120" s="201">
        <v>3.9789999999999999E-3</v>
      </c>
      <c r="O120" s="201"/>
      <c r="P120" s="201"/>
      <c r="Q120" s="201">
        <v>7.6000000000000004E-5</v>
      </c>
      <c r="R120" s="201">
        <v>5.0000000000000004E-6</v>
      </c>
      <c r="S120" s="201">
        <v>2.5368000000000002E-2</v>
      </c>
      <c r="T120" s="201">
        <v>2.3000000000000001E-4</v>
      </c>
      <c r="U120" s="201"/>
      <c r="V120" s="201"/>
      <c r="W120" s="201"/>
      <c r="X120" s="201"/>
      <c r="Y120" s="201"/>
      <c r="Z120" s="201"/>
      <c r="AA120" s="201"/>
      <c r="AB120" s="201"/>
      <c r="AC120" s="201"/>
      <c r="AD120" s="201"/>
      <c r="AE120" s="201"/>
      <c r="AF120" s="201"/>
      <c r="AG120" s="201">
        <v>2.5444000000000001E-2</v>
      </c>
      <c r="AH120" s="201">
        <v>2.3499999999999999E-4</v>
      </c>
      <c r="AI120" s="201"/>
      <c r="AJ120" s="201"/>
      <c r="AK120" s="201"/>
      <c r="AL120" s="201"/>
      <c r="AM120" s="201"/>
      <c r="AN120" s="201"/>
      <c r="AO120" s="201"/>
      <c r="AP120" s="201"/>
      <c r="AQ120" s="201">
        <v>0.223802</v>
      </c>
      <c r="AR120" s="201">
        <v>5.411E-3</v>
      </c>
      <c r="AS120" s="201">
        <v>2.225E-3</v>
      </c>
      <c r="AT120" s="201">
        <v>3.8000000000000002E-5</v>
      </c>
      <c r="AU120" s="201">
        <v>0.27407100000000001</v>
      </c>
      <c r="AV120" s="201">
        <v>2.9450000000000001E-3</v>
      </c>
      <c r="AW120" s="201">
        <v>18.196194999999999</v>
      </c>
      <c r="AX120" s="201">
        <v>0.50512699999999999</v>
      </c>
      <c r="AY120" s="201"/>
      <c r="AZ120" s="201"/>
      <c r="BA120" s="201">
        <v>2.4689999999999998E-3</v>
      </c>
      <c r="BB120" s="201">
        <v>1.7E-5</v>
      </c>
      <c r="BC120" s="201"/>
      <c r="BD120" s="201"/>
      <c r="BE120" s="201">
        <v>18.698761999999999</v>
      </c>
      <c r="BF120" s="201">
        <v>0.51353800000000005</v>
      </c>
      <c r="BG120" s="201"/>
      <c r="BH120" s="201"/>
      <c r="BI120" s="201"/>
      <c r="BJ120" s="201"/>
      <c r="BK120" s="201"/>
      <c r="BL120" s="201"/>
      <c r="BM120" s="201"/>
      <c r="BN120" s="201"/>
      <c r="BO120" s="201"/>
      <c r="BP120" s="201"/>
      <c r="BQ120" s="201"/>
      <c r="BR120" s="201"/>
      <c r="BS120" s="201">
        <v>1.0839620000000001</v>
      </c>
      <c r="BT120" s="201">
        <v>2.3059E-2</v>
      </c>
      <c r="BU120" s="201"/>
      <c r="BV120" s="201"/>
      <c r="BW120" s="201">
        <v>2.6419999999999998E-3</v>
      </c>
      <c r="BX120" s="201">
        <v>3.2000000000000003E-4</v>
      </c>
      <c r="BY120" s="201">
        <v>0.82327799999999995</v>
      </c>
      <c r="BZ120" s="201">
        <v>1.9625E-2</v>
      </c>
      <c r="CA120" s="201"/>
      <c r="CB120" s="201"/>
      <c r="CC120" s="201"/>
      <c r="CD120" s="201"/>
      <c r="CE120" s="201"/>
      <c r="CF120" s="201"/>
      <c r="CG120" s="201"/>
      <c r="CH120" s="201"/>
      <c r="CI120" s="201"/>
      <c r="CJ120" s="201"/>
      <c r="CK120" s="201">
        <v>1.9098820000000001</v>
      </c>
      <c r="CL120" s="201">
        <v>4.3004000000000001E-2</v>
      </c>
      <c r="CM120" s="201">
        <v>0.44589299999999998</v>
      </c>
      <c r="CN120" s="201">
        <v>1.0407E-2</v>
      </c>
      <c r="CO120" s="201">
        <v>3.9999999999999998E-6</v>
      </c>
      <c r="CP120" s="201">
        <v>7.9999999999999996E-6</v>
      </c>
      <c r="CQ120" s="201">
        <v>0.44589699999999999</v>
      </c>
      <c r="CR120" s="201">
        <v>1.0415000000000001E-2</v>
      </c>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v>1.0917E-2</v>
      </c>
      <c r="EP120" s="201">
        <v>3.9999999999999998E-6</v>
      </c>
      <c r="EQ120" s="201"/>
      <c r="ER120" s="201"/>
      <c r="ES120" s="201">
        <v>1.0917E-2</v>
      </c>
      <c r="ET120" s="201">
        <v>3.9999999999999998E-6</v>
      </c>
      <c r="EU120" s="201">
        <v>0.130187</v>
      </c>
      <c r="EV120" s="201">
        <v>1.15E-4</v>
      </c>
      <c r="EW120" s="201">
        <v>4.3000000000000002E-5</v>
      </c>
      <c r="EX120" s="201">
        <v>9.9999999999999995E-7</v>
      </c>
      <c r="EY120" s="201"/>
      <c r="EZ120" s="201"/>
      <c r="FA120" s="201"/>
      <c r="FB120" s="201"/>
      <c r="FC120" s="201">
        <v>0.13023000000000001</v>
      </c>
      <c r="FD120" s="201">
        <v>1.16E-4</v>
      </c>
      <c r="FE120" s="201"/>
      <c r="FF120" s="201"/>
      <c r="FG120" s="201"/>
      <c r="FH120" s="201"/>
      <c r="FI120" s="201"/>
      <c r="FJ120" s="201"/>
      <c r="FK120" s="201"/>
      <c r="FL120" s="201"/>
      <c r="FM120" s="201"/>
      <c r="FN120" s="201"/>
      <c r="FO120" s="201"/>
      <c r="FP120" s="201"/>
      <c r="FQ120" s="201"/>
      <c r="FR120" s="201"/>
      <c r="FS120" s="201">
        <v>3.8726999999999998E-2</v>
      </c>
      <c r="FT120" s="201">
        <v>1.11E-2</v>
      </c>
      <c r="FU120" s="201"/>
      <c r="FV120" s="201"/>
      <c r="FW120" s="201"/>
      <c r="FX120" s="201"/>
      <c r="FY120" s="201">
        <v>2.375E-2</v>
      </c>
      <c r="FZ120" s="201">
        <v>3.8099999999999999E-4</v>
      </c>
      <c r="GA120" s="201"/>
      <c r="GB120" s="201"/>
      <c r="GC120" s="201"/>
      <c r="GD120" s="201"/>
      <c r="GE120" s="201"/>
      <c r="GF120" s="201"/>
      <c r="GG120" s="201"/>
      <c r="GH120" s="201"/>
      <c r="GI120" s="201">
        <v>3.0165000000000001E-2</v>
      </c>
      <c r="GJ120" s="201">
        <v>1.219E-3</v>
      </c>
      <c r="GK120" s="201">
        <v>8.6472999999999994E-2</v>
      </c>
      <c r="GL120" s="201">
        <v>2.5300000000000002E-4</v>
      </c>
      <c r="GM120" s="201">
        <v>0.179115</v>
      </c>
      <c r="GN120" s="201">
        <v>1.2952999999999999E-2</v>
      </c>
      <c r="GO120" s="201">
        <v>7.2359390000000001</v>
      </c>
      <c r="GP120" s="201">
        <v>0.14861099999999999</v>
      </c>
      <c r="GQ120" s="201">
        <v>1.3910229999999999</v>
      </c>
      <c r="GR120" s="201">
        <v>1.4963000000000001E-2</v>
      </c>
      <c r="GS120" s="201">
        <v>8.6269620000000007</v>
      </c>
      <c r="GT120" s="201">
        <v>0.163574</v>
      </c>
      <c r="GU120" s="201">
        <v>0.13267999999999999</v>
      </c>
      <c r="GV120" s="201">
        <v>3.31E-3</v>
      </c>
      <c r="GW120" s="201">
        <v>1.1435000000000001E-2</v>
      </c>
      <c r="GX120" s="201">
        <v>1.0549999999999999E-3</v>
      </c>
      <c r="GY120" s="201"/>
      <c r="GZ120" s="201"/>
      <c r="HA120" s="201"/>
      <c r="HB120" s="201"/>
      <c r="HC120" s="201">
        <v>0.14411499999999999</v>
      </c>
      <c r="HD120" s="201">
        <v>4.365E-3</v>
      </c>
      <c r="HE120" s="201">
        <v>9.0229999999999998E-3</v>
      </c>
      <c r="HF120" s="201">
        <v>9.1500000000000001E-4</v>
      </c>
      <c r="HG120" s="201"/>
      <c r="HH120" s="201"/>
      <c r="HI120" s="201"/>
      <c r="HJ120" s="201"/>
      <c r="HK120" s="201">
        <v>9.0229999999999998E-3</v>
      </c>
      <c r="HL120" s="201">
        <v>9.1500000000000001E-4</v>
      </c>
      <c r="HM120" s="201"/>
      <c r="HN120" s="201"/>
      <c r="HO120" s="201"/>
      <c r="HP120" s="201"/>
      <c r="HQ120" s="201">
        <v>1.409097</v>
      </c>
      <c r="HR120" s="201">
        <v>5.3533999999999998E-2</v>
      </c>
      <c r="HS120" s="201">
        <v>7.7210000000000004E-3</v>
      </c>
      <c r="HT120" s="201">
        <v>7.2999999999999999E-5</v>
      </c>
      <c r="HU120" s="201"/>
      <c r="HV120" s="201"/>
      <c r="HW120" s="201">
        <v>1.4168179999999999</v>
      </c>
      <c r="HX120" s="201">
        <v>5.3607000000000002E-2</v>
      </c>
      <c r="HY120" s="201"/>
      <c r="HZ120" s="201"/>
      <c r="IA120" s="201"/>
      <c r="IB120" s="201"/>
      <c r="IC120" s="201"/>
      <c r="ID120" s="201"/>
      <c r="IE120" s="201">
        <v>31.744315</v>
      </c>
      <c r="IF120" s="201">
        <v>0.80670500000000001</v>
      </c>
    </row>
    <row r="121" spans="1:240" ht="17.399999999999999" customHeight="1" x14ac:dyDescent="0.25">
      <c r="A121" s="196" t="s">
        <v>84</v>
      </c>
      <c r="B121" s="197" t="s">
        <v>1396</v>
      </c>
      <c r="C121" s="198"/>
      <c r="D121" s="198"/>
      <c r="E121" s="198"/>
      <c r="F121" s="198"/>
      <c r="G121" s="198"/>
      <c r="H121" s="198"/>
      <c r="I121" s="198"/>
      <c r="J121" s="198"/>
      <c r="K121" s="198"/>
      <c r="L121" s="198"/>
      <c r="M121" s="198"/>
      <c r="N121" s="198"/>
      <c r="O121" s="198"/>
      <c r="P121" s="198"/>
      <c r="Q121" s="198">
        <v>5.7701669999999998</v>
      </c>
      <c r="R121" s="198">
        <v>1.5145230000000001</v>
      </c>
      <c r="S121" s="198">
        <v>2.5816219999999999</v>
      </c>
      <c r="T121" s="198">
        <v>0.32553799999999999</v>
      </c>
      <c r="U121" s="198">
        <v>12.961337</v>
      </c>
      <c r="V121" s="198">
        <v>0.44302000000000002</v>
      </c>
      <c r="W121" s="198"/>
      <c r="X121" s="198"/>
      <c r="Y121" s="198">
        <v>8.5322999999999996E-2</v>
      </c>
      <c r="Z121" s="198">
        <v>2.3222E-2</v>
      </c>
      <c r="AA121" s="198"/>
      <c r="AB121" s="198"/>
      <c r="AC121" s="198">
        <v>2.4164000000000001E-2</v>
      </c>
      <c r="AD121" s="198">
        <v>1.5100000000000001E-4</v>
      </c>
      <c r="AE121" s="198"/>
      <c r="AF121" s="198"/>
      <c r="AG121" s="198">
        <v>21.422612999999998</v>
      </c>
      <c r="AH121" s="198">
        <v>2.306454</v>
      </c>
      <c r="AI121" s="198"/>
      <c r="AJ121" s="198"/>
      <c r="AK121" s="198"/>
      <c r="AL121" s="198"/>
      <c r="AM121" s="198"/>
      <c r="AN121" s="198"/>
      <c r="AO121" s="198">
        <v>4.313E-3</v>
      </c>
      <c r="AP121" s="198">
        <v>2.3E-5</v>
      </c>
      <c r="AQ121" s="198"/>
      <c r="AR121" s="198"/>
      <c r="AS121" s="198"/>
      <c r="AT121" s="198"/>
      <c r="AU121" s="198">
        <v>5.5209999999999999E-3</v>
      </c>
      <c r="AV121" s="198">
        <v>4.4499999999999997E-4</v>
      </c>
      <c r="AW121" s="198">
        <v>0.15662799999999999</v>
      </c>
      <c r="AX121" s="198">
        <v>3.4400000000000001E-4</v>
      </c>
      <c r="AY121" s="198"/>
      <c r="AZ121" s="198"/>
      <c r="BA121" s="198"/>
      <c r="BB121" s="198"/>
      <c r="BC121" s="198"/>
      <c r="BD121" s="198"/>
      <c r="BE121" s="198">
        <v>0.166462</v>
      </c>
      <c r="BF121" s="198">
        <v>8.12E-4</v>
      </c>
      <c r="BG121" s="198"/>
      <c r="BH121" s="198"/>
      <c r="BI121" s="198"/>
      <c r="BJ121" s="198"/>
      <c r="BK121" s="198"/>
      <c r="BL121" s="198"/>
      <c r="BM121" s="198"/>
      <c r="BN121" s="198"/>
      <c r="BO121" s="198"/>
      <c r="BP121" s="198"/>
      <c r="BQ121" s="198"/>
      <c r="BR121" s="198"/>
      <c r="BS121" s="198"/>
      <c r="BT121" s="198"/>
      <c r="BU121" s="198"/>
      <c r="BV121" s="198"/>
      <c r="BW121" s="198"/>
      <c r="BX121" s="198"/>
      <c r="BY121" s="198">
        <v>3.8000000000000002E-4</v>
      </c>
      <c r="BZ121" s="198">
        <v>9.9999999999999995E-7</v>
      </c>
      <c r="CA121" s="198"/>
      <c r="CB121" s="198"/>
      <c r="CC121" s="198"/>
      <c r="CD121" s="198"/>
      <c r="CE121" s="198"/>
      <c r="CF121" s="198"/>
      <c r="CG121" s="198"/>
      <c r="CH121" s="198"/>
      <c r="CI121" s="198">
        <v>9.3729999999999994E-3</v>
      </c>
      <c r="CJ121" s="198">
        <v>9.9999999999999995E-7</v>
      </c>
      <c r="CK121" s="198">
        <v>9.7529999999999995E-3</v>
      </c>
      <c r="CL121" s="198">
        <v>1.9999999999999999E-6</v>
      </c>
      <c r="CM121" s="198">
        <v>4.2400000000000001E-4</v>
      </c>
      <c r="CN121" s="198">
        <v>9.9999999999999995E-7</v>
      </c>
      <c r="CO121" s="198"/>
      <c r="CP121" s="198"/>
      <c r="CQ121" s="198">
        <v>4.2400000000000001E-4</v>
      </c>
      <c r="CR121" s="198">
        <v>9.9999999999999995E-7</v>
      </c>
      <c r="CS121" s="198"/>
      <c r="CT121" s="198"/>
      <c r="CU121" s="198">
        <v>0.45378299999999999</v>
      </c>
      <c r="CV121" s="198">
        <v>1.73E-4</v>
      </c>
      <c r="CW121" s="198"/>
      <c r="CX121" s="198"/>
      <c r="CY121" s="198">
        <v>0.45378299999999999</v>
      </c>
      <c r="CZ121" s="198">
        <v>1.73E-4</v>
      </c>
      <c r="DA121" s="198"/>
      <c r="DB121" s="198"/>
      <c r="DC121" s="198"/>
      <c r="DD121" s="198"/>
      <c r="DE121" s="198">
        <v>0.43559100000000001</v>
      </c>
      <c r="DF121" s="198">
        <v>1.1899E-2</v>
      </c>
      <c r="DG121" s="198">
        <v>0.43559100000000001</v>
      </c>
      <c r="DH121" s="198">
        <v>1.1899E-2</v>
      </c>
      <c r="DI121" s="198"/>
      <c r="DJ121" s="198"/>
      <c r="DK121" s="198">
        <v>5.3559999999999997E-3</v>
      </c>
      <c r="DL121" s="198">
        <v>9.9999999999999995E-7</v>
      </c>
      <c r="DM121" s="198"/>
      <c r="DN121" s="198"/>
      <c r="DO121" s="198">
        <v>5.3559999999999997E-3</v>
      </c>
      <c r="DP121" s="198">
        <v>9.9999999999999995E-7</v>
      </c>
      <c r="DQ121" s="198"/>
      <c r="DR121" s="198"/>
      <c r="DS121" s="198"/>
      <c r="DT121" s="198"/>
      <c r="DU121" s="198"/>
      <c r="DV121" s="198"/>
      <c r="DW121" s="198">
        <v>1.5188330000000001</v>
      </c>
      <c r="DX121" s="198">
        <v>0.49020000000000002</v>
      </c>
      <c r="DY121" s="198"/>
      <c r="DZ121" s="198"/>
      <c r="EA121" s="198"/>
      <c r="EB121" s="198"/>
      <c r="EC121" s="198">
        <v>3.725E-3</v>
      </c>
      <c r="ED121" s="198">
        <v>3.1999999999999999E-5</v>
      </c>
      <c r="EE121" s="198"/>
      <c r="EF121" s="198"/>
      <c r="EG121" s="198"/>
      <c r="EH121" s="198"/>
      <c r="EI121" s="198"/>
      <c r="EJ121" s="198"/>
      <c r="EK121" s="198"/>
      <c r="EL121" s="198"/>
      <c r="EM121" s="198">
        <v>2.3414510000000002</v>
      </c>
      <c r="EN121" s="198">
        <v>1.4839E-2</v>
      </c>
      <c r="EO121" s="198">
        <v>4.9077419999999998</v>
      </c>
      <c r="EP121" s="198">
        <v>2.4695000000000002E-2</v>
      </c>
      <c r="EQ121" s="198">
        <v>2.14E-3</v>
      </c>
      <c r="ER121" s="198">
        <v>2.0010000000000002E-3</v>
      </c>
      <c r="ES121" s="198">
        <v>8.7738910000000008</v>
      </c>
      <c r="ET121" s="198">
        <v>0.53176699999999999</v>
      </c>
      <c r="EU121" s="198">
        <v>1.9970000000000001E-3</v>
      </c>
      <c r="EV121" s="198">
        <v>9.9999999999999995E-7</v>
      </c>
      <c r="EW121" s="198">
        <v>0.16669100000000001</v>
      </c>
      <c r="EX121" s="198">
        <v>3.0800000000000001E-4</v>
      </c>
      <c r="EY121" s="198"/>
      <c r="EZ121" s="198"/>
      <c r="FA121" s="198"/>
      <c r="FB121" s="198"/>
      <c r="FC121" s="198">
        <v>0.168688</v>
      </c>
      <c r="FD121" s="198">
        <v>3.0899999999999998E-4</v>
      </c>
      <c r="FE121" s="198">
        <v>4.4689999999999999E-3</v>
      </c>
      <c r="FF121" s="198">
        <v>3.0000000000000001E-6</v>
      </c>
      <c r="FG121" s="198"/>
      <c r="FH121" s="198"/>
      <c r="FI121" s="198"/>
      <c r="FJ121" s="198"/>
      <c r="FK121" s="198">
        <v>4.4689999999999999E-3</v>
      </c>
      <c r="FL121" s="198">
        <v>3.0000000000000001E-6</v>
      </c>
      <c r="FM121" s="198">
        <v>1.3209999999999999E-3</v>
      </c>
      <c r="FN121" s="198">
        <v>9.9999999999999995E-7</v>
      </c>
      <c r="FO121" s="198">
        <v>1.3209999999999999E-3</v>
      </c>
      <c r="FP121" s="198">
        <v>9.9999999999999995E-7</v>
      </c>
      <c r="FQ121" s="198"/>
      <c r="FR121" s="198"/>
      <c r="FS121" s="198">
        <v>4.3976000000000001E-2</v>
      </c>
      <c r="FT121" s="198">
        <v>1.2899999999999999E-4</v>
      </c>
      <c r="FU121" s="198"/>
      <c r="FV121" s="198"/>
      <c r="FW121" s="198"/>
      <c r="FX121" s="198"/>
      <c r="FY121" s="198"/>
      <c r="FZ121" s="198"/>
      <c r="GA121" s="198"/>
      <c r="GB121" s="198"/>
      <c r="GC121" s="198"/>
      <c r="GD121" s="198"/>
      <c r="GE121" s="198"/>
      <c r="GF121" s="198"/>
      <c r="GG121" s="198"/>
      <c r="GH121" s="198"/>
      <c r="GI121" s="198">
        <v>6.5789999999999998E-3</v>
      </c>
      <c r="GJ121" s="198">
        <v>9.9999999999999995E-7</v>
      </c>
      <c r="GK121" s="198"/>
      <c r="GL121" s="198"/>
      <c r="GM121" s="198">
        <v>5.0555000000000003E-2</v>
      </c>
      <c r="GN121" s="198">
        <v>1.2999999999999999E-4</v>
      </c>
      <c r="GO121" s="198">
        <v>2.3064999999999999E-2</v>
      </c>
      <c r="GP121" s="198">
        <v>3.1999999999999999E-5</v>
      </c>
      <c r="GQ121" s="198">
        <v>3.1799999999999998E-4</v>
      </c>
      <c r="GR121" s="198">
        <v>1.9999999999999999E-6</v>
      </c>
      <c r="GS121" s="198">
        <v>2.3383000000000001E-2</v>
      </c>
      <c r="GT121" s="198">
        <v>3.4E-5</v>
      </c>
      <c r="GU121" s="198"/>
      <c r="GV121" s="198"/>
      <c r="GW121" s="198"/>
      <c r="GX121" s="198"/>
      <c r="GY121" s="198"/>
      <c r="GZ121" s="198"/>
      <c r="HA121" s="198"/>
      <c r="HB121" s="198"/>
      <c r="HC121" s="198"/>
      <c r="HD121" s="198"/>
      <c r="HE121" s="198">
        <v>7.2496000000000005E-2</v>
      </c>
      <c r="HF121" s="198">
        <v>4.5000000000000003E-5</v>
      </c>
      <c r="HG121" s="198">
        <v>5.8809999999999999E-3</v>
      </c>
      <c r="HH121" s="198">
        <v>9.9999999999999995E-7</v>
      </c>
      <c r="HI121" s="198"/>
      <c r="HJ121" s="198"/>
      <c r="HK121" s="198">
        <v>7.8377000000000002E-2</v>
      </c>
      <c r="HL121" s="198">
        <v>4.6E-5</v>
      </c>
      <c r="HM121" s="198"/>
      <c r="HN121" s="198"/>
      <c r="HO121" s="198"/>
      <c r="HP121" s="198"/>
      <c r="HQ121" s="198">
        <v>3.5100000000000002E-4</v>
      </c>
      <c r="HR121" s="198">
        <v>9.3999999999999994E-5</v>
      </c>
      <c r="HS121" s="198">
        <v>3.0013999999999999E-2</v>
      </c>
      <c r="HT121" s="198">
        <v>7.5500000000000003E-4</v>
      </c>
      <c r="HU121" s="198">
        <v>6.4310000000000001E-3</v>
      </c>
      <c r="HV121" s="198">
        <v>5.1E-5</v>
      </c>
      <c r="HW121" s="198">
        <v>3.6796000000000002E-2</v>
      </c>
      <c r="HX121" s="198">
        <v>8.9999999999999998E-4</v>
      </c>
      <c r="HY121" s="198">
        <v>2.8310000000000002E-3</v>
      </c>
      <c r="HZ121" s="198">
        <v>9.9999999999999995E-7</v>
      </c>
      <c r="IA121" s="198">
        <v>1.024E-3</v>
      </c>
      <c r="IB121" s="198">
        <v>2.6999999999999999E-5</v>
      </c>
      <c r="IC121" s="198">
        <v>3.8549999999999999E-3</v>
      </c>
      <c r="ID121" s="198">
        <v>2.8E-5</v>
      </c>
      <c r="IE121" s="198">
        <v>31.635317000000001</v>
      </c>
      <c r="IF121" s="198">
        <v>2.85256</v>
      </c>
    </row>
    <row r="122" spans="1:240" ht="17.399999999999999" customHeight="1" x14ac:dyDescent="0.25">
      <c r="A122" s="199" t="s">
        <v>66</v>
      </c>
      <c r="B122" s="200" t="s">
        <v>1338</v>
      </c>
      <c r="C122" s="201"/>
      <c r="D122" s="201"/>
      <c r="E122" s="201"/>
      <c r="F122" s="201"/>
      <c r="G122" s="201"/>
      <c r="H122" s="201"/>
      <c r="I122" s="201"/>
      <c r="J122" s="201"/>
      <c r="K122" s="201"/>
      <c r="L122" s="201"/>
      <c r="M122" s="201"/>
      <c r="N122" s="201"/>
      <c r="O122" s="201"/>
      <c r="P122" s="201"/>
      <c r="Q122" s="201"/>
      <c r="R122" s="201"/>
      <c r="S122" s="201"/>
      <c r="T122" s="201"/>
      <c r="U122" s="201"/>
      <c r="V122" s="201"/>
      <c r="W122" s="201"/>
      <c r="X122" s="201"/>
      <c r="Y122" s="201"/>
      <c r="Z122" s="201"/>
      <c r="AA122" s="201">
        <v>9.0900000000000009E-3</v>
      </c>
      <c r="AB122" s="201">
        <v>0.02</v>
      </c>
      <c r="AC122" s="201"/>
      <c r="AD122" s="201"/>
      <c r="AE122" s="201"/>
      <c r="AF122" s="201"/>
      <c r="AG122" s="201">
        <v>9.0900000000000009E-3</v>
      </c>
      <c r="AH122" s="201">
        <v>0.02</v>
      </c>
      <c r="AI122" s="201"/>
      <c r="AJ122" s="201"/>
      <c r="AK122" s="201"/>
      <c r="AL122" s="201"/>
      <c r="AM122" s="201"/>
      <c r="AN122" s="201"/>
      <c r="AO122" s="201"/>
      <c r="AP122" s="201"/>
      <c r="AQ122" s="201"/>
      <c r="AR122" s="201"/>
      <c r="AS122" s="201">
        <v>6.1226999999999997E-2</v>
      </c>
      <c r="AT122" s="201">
        <v>2.7E-2</v>
      </c>
      <c r="AU122" s="201"/>
      <c r="AV122" s="201"/>
      <c r="AW122" s="201">
        <v>0.10960499999999999</v>
      </c>
      <c r="AX122" s="201">
        <v>2.1028999999999999E-2</v>
      </c>
      <c r="AY122" s="201"/>
      <c r="AZ122" s="201"/>
      <c r="BA122" s="201"/>
      <c r="BB122" s="201"/>
      <c r="BC122" s="201"/>
      <c r="BD122" s="201"/>
      <c r="BE122" s="201">
        <v>0.17083200000000001</v>
      </c>
      <c r="BF122" s="201">
        <v>4.8029000000000002E-2</v>
      </c>
      <c r="BG122" s="201"/>
      <c r="BH122" s="201"/>
      <c r="BI122" s="201"/>
      <c r="BJ122" s="201"/>
      <c r="BK122" s="201"/>
      <c r="BL122" s="201"/>
      <c r="BM122" s="201"/>
      <c r="BN122" s="201"/>
      <c r="BO122" s="201"/>
      <c r="BP122" s="201"/>
      <c r="BQ122" s="201">
        <v>30.834883999999999</v>
      </c>
      <c r="BR122" s="201">
        <v>10.712133</v>
      </c>
      <c r="BS122" s="201"/>
      <c r="BT122" s="201"/>
      <c r="BU122" s="201"/>
      <c r="BV122" s="201"/>
      <c r="BW122" s="201"/>
      <c r="BX122" s="201"/>
      <c r="BY122" s="201"/>
      <c r="BZ122" s="201"/>
      <c r="CA122" s="201"/>
      <c r="CB122" s="201"/>
      <c r="CC122" s="201"/>
      <c r="CD122" s="201"/>
      <c r="CE122" s="201"/>
      <c r="CF122" s="201"/>
      <c r="CG122" s="201"/>
      <c r="CH122" s="201"/>
      <c r="CI122" s="201"/>
      <c r="CJ122" s="201"/>
      <c r="CK122" s="201">
        <v>30.834883999999999</v>
      </c>
      <c r="CL122" s="201">
        <v>10.712133</v>
      </c>
      <c r="CM122" s="201">
        <v>5.0000000000000004E-6</v>
      </c>
      <c r="CN122" s="201">
        <v>9.9999999999999995E-7</v>
      </c>
      <c r="CO122" s="201"/>
      <c r="CP122" s="201"/>
      <c r="CQ122" s="201">
        <v>5.0000000000000004E-6</v>
      </c>
      <c r="CR122" s="201">
        <v>9.9999999999999995E-7</v>
      </c>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v>6.9839999999999998E-3</v>
      </c>
      <c r="DN122" s="201"/>
      <c r="DO122" s="201">
        <v>6.9839999999999998E-3</v>
      </c>
      <c r="DP122" s="201"/>
      <c r="DQ122" s="201"/>
      <c r="DR122" s="201"/>
      <c r="DS122" s="201"/>
      <c r="DT122" s="201"/>
      <c r="DU122" s="201"/>
      <c r="DV122" s="201"/>
      <c r="DW122" s="201"/>
      <c r="DX122" s="201"/>
      <c r="DY122" s="201"/>
      <c r="DZ122" s="201"/>
      <c r="EA122" s="201"/>
      <c r="EB122" s="201"/>
      <c r="EC122" s="201"/>
      <c r="ED122" s="201"/>
      <c r="EE122" s="201">
        <v>1.6100000000000001E-4</v>
      </c>
      <c r="EF122" s="201">
        <v>1.7E-5</v>
      </c>
      <c r="EG122" s="201"/>
      <c r="EH122" s="201"/>
      <c r="EI122" s="201"/>
      <c r="EJ122" s="201"/>
      <c r="EK122" s="201"/>
      <c r="EL122" s="201"/>
      <c r="EM122" s="201"/>
      <c r="EN122" s="201"/>
      <c r="EO122" s="201">
        <v>1.2049999999999999E-3</v>
      </c>
      <c r="EP122" s="201">
        <v>9.9999999999999995E-7</v>
      </c>
      <c r="EQ122" s="201"/>
      <c r="ER122" s="201"/>
      <c r="ES122" s="201">
        <v>1.366E-3</v>
      </c>
      <c r="ET122" s="201">
        <v>1.8E-5</v>
      </c>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v>4.2430000000000002E-3</v>
      </c>
      <c r="GP122" s="201">
        <v>5.8999999999999998E-5</v>
      </c>
      <c r="GQ122" s="201"/>
      <c r="GR122" s="201"/>
      <c r="GS122" s="201">
        <v>4.2430000000000002E-3</v>
      </c>
      <c r="GT122" s="201">
        <v>5.8999999999999998E-5</v>
      </c>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v>1.1653999999999999E-2</v>
      </c>
      <c r="HZ122" s="201">
        <v>3.9999999999999998E-6</v>
      </c>
      <c r="IA122" s="201"/>
      <c r="IB122" s="201"/>
      <c r="IC122" s="201">
        <v>1.1653999999999999E-2</v>
      </c>
      <c r="ID122" s="201">
        <v>3.9999999999999998E-6</v>
      </c>
      <c r="IE122" s="201">
        <v>31.039058000000001</v>
      </c>
      <c r="IF122" s="201">
        <v>10.780244</v>
      </c>
    </row>
    <row r="123" spans="1:240" ht="17.399999999999999" customHeight="1" x14ac:dyDescent="0.25">
      <c r="A123" s="196" t="s">
        <v>185</v>
      </c>
      <c r="B123" s="197" t="s">
        <v>1376</v>
      </c>
      <c r="C123" s="198">
        <v>8.2799999999999996E-4</v>
      </c>
      <c r="D123" s="198">
        <v>6.0000000000000002E-5</v>
      </c>
      <c r="E123" s="198"/>
      <c r="F123" s="198"/>
      <c r="G123" s="198"/>
      <c r="H123" s="198"/>
      <c r="I123" s="198"/>
      <c r="J123" s="198"/>
      <c r="K123" s="198"/>
      <c r="L123" s="198"/>
      <c r="M123" s="198">
        <v>8.2799999999999996E-4</v>
      </c>
      <c r="N123" s="198">
        <v>6.0000000000000002E-5</v>
      </c>
      <c r="O123" s="198"/>
      <c r="P123" s="198"/>
      <c r="Q123" s="198"/>
      <c r="R123" s="198"/>
      <c r="S123" s="198">
        <v>0.456459</v>
      </c>
      <c r="T123" s="198">
        <v>4.5019999999999998E-2</v>
      </c>
      <c r="U123" s="198"/>
      <c r="V123" s="198"/>
      <c r="W123" s="198"/>
      <c r="X123" s="198"/>
      <c r="Y123" s="198"/>
      <c r="Z123" s="198"/>
      <c r="AA123" s="198"/>
      <c r="AB123" s="198"/>
      <c r="AC123" s="198"/>
      <c r="AD123" s="198"/>
      <c r="AE123" s="198"/>
      <c r="AF123" s="198"/>
      <c r="AG123" s="198">
        <v>0.456459</v>
      </c>
      <c r="AH123" s="198">
        <v>4.5019999999999998E-2</v>
      </c>
      <c r="AI123" s="198"/>
      <c r="AJ123" s="198"/>
      <c r="AK123" s="198"/>
      <c r="AL123" s="198"/>
      <c r="AM123" s="198"/>
      <c r="AN123" s="198"/>
      <c r="AO123" s="198">
        <v>17.91994</v>
      </c>
      <c r="AP123" s="198">
        <v>3.0689320000000002</v>
      </c>
      <c r="AQ123" s="198">
        <v>1.7141E-2</v>
      </c>
      <c r="AR123" s="198">
        <v>6.5859999999999998E-3</v>
      </c>
      <c r="AS123" s="198"/>
      <c r="AT123" s="198"/>
      <c r="AU123" s="198">
        <v>1.0510000000000001E-3</v>
      </c>
      <c r="AV123" s="198">
        <v>1.06E-4</v>
      </c>
      <c r="AW123" s="198"/>
      <c r="AX123" s="198"/>
      <c r="AY123" s="198"/>
      <c r="AZ123" s="198"/>
      <c r="BA123" s="198">
        <v>7.5437760000000003</v>
      </c>
      <c r="BB123" s="198">
        <v>1.68692</v>
      </c>
      <c r="BC123" s="198"/>
      <c r="BD123" s="198"/>
      <c r="BE123" s="198">
        <v>25.481908000000001</v>
      </c>
      <c r="BF123" s="198">
        <v>4.7625440000000001</v>
      </c>
      <c r="BG123" s="198"/>
      <c r="BH123" s="198"/>
      <c r="BI123" s="198"/>
      <c r="BJ123" s="198"/>
      <c r="BK123" s="198"/>
      <c r="BL123" s="198"/>
      <c r="BM123" s="198"/>
      <c r="BN123" s="198"/>
      <c r="BO123" s="198"/>
      <c r="BP123" s="198"/>
      <c r="BQ123" s="198"/>
      <c r="BR123" s="198"/>
      <c r="BS123" s="198"/>
      <c r="BT123" s="198"/>
      <c r="BU123" s="198"/>
      <c r="BV123" s="198"/>
      <c r="BW123" s="198"/>
      <c r="BX123" s="198"/>
      <c r="BY123" s="198">
        <v>1.196E-3</v>
      </c>
      <c r="BZ123" s="198">
        <v>5.0000000000000004E-6</v>
      </c>
      <c r="CA123" s="198"/>
      <c r="CB123" s="198"/>
      <c r="CC123" s="198"/>
      <c r="CD123" s="198"/>
      <c r="CE123" s="198"/>
      <c r="CF123" s="198"/>
      <c r="CG123" s="198"/>
      <c r="CH123" s="198"/>
      <c r="CI123" s="198"/>
      <c r="CJ123" s="198"/>
      <c r="CK123" s="198">
        <v>1.196E-3</v>
      </c>
      <c r="CL123" s="198">
        <v>5.0000000000000004E-6</v>
      </c>
      <c r="CM123" s="198"/>
      <c r="CN123" s="198"/>
      <c r="CO123" s="198"/>
      <c r="CP123" s="198"/>
      <c r="CQ123" s="198"/>
      <c r="CR123" s="198"/>
      <c r="CS123" s="198"/>
      <c r="CT123" s="198"/>
      <c r="CU123" s="198">
        <v>0.231041</v>
      </c>
      <c r="CV123" s="198">
        <v>8.61E-4</v>
      </c>
      <c r="CW123" s="198"/>
      <c r="CX123" s="198"/>
      <c r="CY123" s="198">
        <v>0.231041</v>
      </c>
      <c r="CZ123" s="198">
        <v>8.61E-4</v>
      </c>
      <c r="DA123" s="198">
        <v>3.0762000000000001E-2</v>
      </c>
      <c r="DB123" s="198">
        <v>1.47E-4</v>
      </c>
      <c r="DC123" s="198"/>
      <c r="DD123" s="198"/>
      <c r="DE123" s="198"/>
      <c r="DF123" s="198"/>
      <c r="DG123" s="198">
        <v>3.0762000000000001E-2</v>
      </c>
      <c r="DH123" s="198">
        <v>1.47E-4</v>
      </c>
      <c r="DI123" s="198"/>
      <c r="DJ123" s="198"/>
      <c r="DK123" s="198">
        <v>3.8727999999999999E-2</v>
      </c>
      <c r="DL123" s="198">
        <v>4.6999999999999997E-5</v>
      </c>
      <c r="DM123" s="198"/>
      <c r="DN123" s="198"/>
      <c r="DO123" s="198">
        <v>3.8727999999999999E-2</v>
      </c>
      <c r="DP123" s="198">
        <v>4.6999999999999997E-5</v>
      </c>
      <c r="DQ123" s="198"/>
      <c r="DR123" s="198"/>
      <c r="DS123" s="198"/>
      <c r="DT123" s="198"/>
      <c r="DU123" s="198">
        <v>2.2039999999999998E-3</v>
      </c>
      <c r="DV123" s="198">
        <v>9.9999999999999995E-7</v>
      </c>
      <c r="DW123" s="198"/>
      <c r="DX123" s="198"/>
      <c r="DY123" s="198"/>
      <c r="DZ123" s="198"/>
      <c r="EA123" s="198"/>
      <c r="EB123" s="198"/>
      <c r="EC123" s="198"/>
      <c r="ED123" s="198"/>
      <c r="EE123" s="198">
        <v>1.8569999999999999E-3</v>
      </c>
      <c r="EF123" s="198">
        <v>1.2E-5</v>
      </c>
      <c r="EG123" s="198"/>
      <c r="EH123" s="198"/>
      <c r="EI123" s="198"/>
      <c r="EJ123" s="198"/>
      <c r="EK123" s="198"/>
      <c r="EL123" s="198"/>
      <c r="EM123" s="198">
        <v>0.42843900000000001</v>
      </c>
      <c r="EN123" s="198">
        <v>2.7390000000000001E-3</v>
      </c>
      <c r="EO123" s="198">
        <v>0.72200600000000004</v>
      </c>
      <c r="EP123" s="198">
        <v>2.0240000000000002E-3</v>
      </c>
      <c r="EQ123" s="198">
        <v>5.3899999999999998E-4</v>
      </c>
      <c r="ER123" s="198">
        <v>5.0000000000000004E-6</v>
      </c>
      <c r="ES123" s="198">
        <v>1.1550450000000001</v>
      </c>
      <c r="ET123" s="198">
        <v>4.7809999999999997E-3</v>
      </c>
      <c r="EU123" s="198">
        <v>9.3499999999999996E-4</v>
      </c>
      <c r="EV123" s="198">
        <v>9.9999999999999995E-7</v>
      </c>
      <c r="EW123" s="198"/>
      <c r="EX123" s="198"/>
      <c r="EY123" s="198"/>
      <c r="EZ123" s="198"/>
      <c r="FA123" s="198"/>
      <c r="FB123" s="198"/>
      <c r="FC123" s="198">
        <v>9.3499999999999996E-4</v>
      </c>
      <c r="FD123" s="198">
        <v>9.9999999999999995E-7</v>
      </c>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v>6.0586000000000001E-2</v>
      </c>
      <c r="FZ123" s="198">
        <v>1.0789999999999999E-2</v>
      </c>
      <c r="GA123" s="198"/>
      <c r="GB123" s="198"/>
      <c r="GC123" s="198"/>
      <c r="GD123" s="198"/>
      <c r="GE123" s="198"/>
      <c r="GF123" s="198"/>
      <c r="GG123" s="198"/>
      <c r="GH123" s="198"/>
      <c r="GI123" s="198"/>
      <c r="GJ123" s="198"/>
      <c r="GK123" s="198"/>
      <c r="GL123" s="198"/>
      <c r="GM123" s="198">
        <v>6.0586000000000001E-2</v>
      </c>
      <c r="GN123" s="198">
        <v>1.0789999999999999E-2</v>
      </c>
      <c r="GO123" s="198">
        <v>2.1149999999999999E-2</v>
      </c>
      <c r="GP123" s="198">
        <v>1.0000000000000001E-5</v>
      </c>
      <c r="GQ123" s="198">
        <v>2.5245E-2</v>
      </c>
      <c r="GR123" s="198">
        <v>4.0000000000000003E-5</v>
      </c>
      <c r="GS123" s="198">
        <v>4.6394999999999999E-2</v>
      </c>
      <c r="GT123" s="198">
        <v>5.0000000000000002E-5</v>
      </c>
      <c r="GU123" s="198"/>
      <c r="GV123" s="198"/>
      <c r="GW123" s="198">
        <v>3.2469999999999999E-3</v>
      </c>
      <c r="GX123" s="198">
        <v>2.5999999999999998E-5</v>
      </c>
      <c r="GY123" s="198"/>
      <c r="GZ123" s="198"/>
      <c r="HA123" s="198"/>
      <c r="HB123" s="198"/>
      <c r="HC123" s="198">
        <v>3.2469999999999999E-3</v>
      </c>
      <c r="HD123" s="198">
        <v>2.5999999999999998E-5</v>
      </c>
      <c r="HE123" s="198">
        <v>1.6181460000000001</v>
      </c>
      <c r="HF123" s="198">
        <v>2.7910000000000001E-3</v>
      </c>
      <c r="HG123" s="198">
        <v>8.8199999999999997E-4</v>
      </c>
      <c r="HH123" s="198"/>
      <c r="HI123" s="198"/>
      <c r="HJ123" s="198"/>
      <c r="HK123" s="198">
        <v>1.6190279999999999</v>
      </c>
      <c r="HL123" s="198">
        <v>2.7910000000000001E-3</v>
      </c>
      <c r="HM123" s="198"/>
      <c r="HN123" s="198"/>
      <c r="HO123" s="198"/>
      <c r="HP123" s="198"/>
      <c r="HQ123" s="198"/>
      <c r="HR123" s="198"/>
      <c r="HS123" s="198">
        <v>2.4157999999999999E-2</v>
      </c>
      <c r="HT123" s="198">
        <v>1.2E-5</v>
      </c>
      <c r="HU123" s="198">
        <v>0.78184299999999995</v>
      </c>
      <c r="HV123" s="198">
        <v>2.114E-3</v>
      </c>
      <c r="HW123" s="198">
        <v>0.80600099999999997</v>
      </c>
      <c r="HX123" s="198">
        <v>2.1259999999999999E-3</v>
      </c>
      <c r="HY123" s="198"/>
      <c r="HZ123" s="198"/>
      <c r="IA123" s="198">
        <v>7.8200000000000003E-4</v>
      </c>
      <c r="IB123" s="198">
        <v>5.9999999999999995E-4</v>
      </c>
      <c r="IC123" s="198">
        <v>7.8200000000000003E-4</v>
      </c>
      <c r="ID123" s="198">
        <v>5.9999999999999995E-4</v>
      </c>
      <c r="IE123" s="198">
        <v>29.932941</v>
      </c>
      <c r="IF123" s="198">
        <v>4.8298490000000003</v>
      </c>
    </row>
    <row r="124" spans="1:240" ht="17.399999999999999" customHeight="1" x14ac:dyDescent="0.25">
      <c r="A124" s="199" t="s">
        <v>192</v>
      </c>
      <c r="B124" s="200" t="s">
        <v>1468</v>
      </c>
      <c r="C124" s="201"/>
      <c r="D124" s="201"/>
      <c r="E124" s="201"/>
      <c r="F124" s="201"/>
      <c r="G124" s="201"/>
      <c r="H124" s="201"/>
      <c r="I124" s="201">
        <v>16.563808000000002</v>
      </c>
      <c r="J124" s="201">
        <v>1.861202</v>
      </c>
      <c r="K124" s="201"/>
      <c r="L124" s="201"/>
      <c r="M124" s="201">
        <v>16.563808000000002</v>
      </c>
      <c r="N124" s="201">
        <v>1.861202</v>
      </c>
      <c r="O124" s="201"/>
      <c r="P124" s="201"/>
      <c r="Q124" s="201"/>
      <c r="R124" s="201"/>
      <c r="S124" s="201"/>
      <c r="T124" s="201"/>
      <c r="U124" s="201">
        <v>0.24032800000000001</v>
      </c>
      <c r="V124" s="201">
        <v>9.3430000000000006E-3</v>
      </c>
      <c r="W124" s="201"/>
      <c r="X124" s="201"/>
      <c r="Y124" s="201"/>
      <c r="Z124" s="201"/>
      <c r="AA124" s="201"/>
      <c r="AB124" s="201"/>
      <c r="AC124" s="201"/>
      <c r="AD124" s="201"/>
      <c r="AE124" s="201"/>
      <c r="AF124" s="201"/>
      <c r="AG124" s="201">
        <v>0.24032800000000001</v>
      </c>
      <c r="AH124" s="201">
        <v>9.3430000000000006E-3</v>
      </c>
      <c r="AI124" s="201">
        <v>1.107008</v>
      </c>
      <c r="AJ124" s="201">
        <v>0.26023000000000002</v>
      </c>
      <c r="AK124" s="201">
        <v>1.107008</v>
      </c>
      <c r="AL124" s="201">
        <v>0.26023000000000002</v>
      </c>
      <c r="AM124" s="201"/>
      <c r="AN124" s="201"/>
      <c r="AO124" s="201"/>
      <c r="AP124" s="201"/>
      <c r="AQ124" s="201"/>
      <c r="AR124" s="201"/>
      <c r="AS124" s="201">
        <v>0.151976</v>
      </c>
      <c r="AT124" s="201">
        <v>2.5721999999999998E-2</v>
      </c>
      <c r="AU124" s="201"/>
      <c r="AV124" s="201"/>
      <c r="AW124" s="201"/>
      <c r="AX124" s="201"/>
      <c r="AY124" s="201"/>
      <c r="AZ124" s="201"/>
      <c r="BA124" s="201"/>
      <c r="BB124" s="201"/>
      <c r="BC124" s="201"/>
      <c r="BD124" s="201"/>
      <c r="BE124" s="201">
        <v>0.151976</v>
      </c>
      <c r="BF124" s="201">
        <v>2.5721999999999998E-2</v>
      </c>
      <c r="BG124" s="201"/>
      <c r="BH124" s="201"/>
      <c r="BI124" s="201"/>
      <c r="BJ124" s="201"/>
      <c r="BK124" s="201"/>
      <c r="BL124" s="201"/>
      <c r="BM124" s="201"/>
      <c r="BN124" s="201"/>
      <c r="BO124" s="201"/>
      <c r="BP124" s="201"/>
      <c r="BQ124" s="201"/>
      <c r="BR124" s="201"/>
      <c r="BS124" s="201">
        <v>0.54891100000000004</v>
      </c>
      <c r="BT124" s="201">
        <v>5.44E-4</v>
      </c>
      <c r="BU124" s="201"/>
      <c r="BV124" s="201"/>
      <c r="BW124" s="201"/>
      <c r="BX124" s="201"/>
      <c r="BY124" s="201">
        <v>5.6415E-2</v>
      </c>
      <c r="BZ124" s="201">
        <v>1E-4</v>
      </c>
      <c r="CA124" s="201">
        <v>5.6896000000000002E-2</v>
      </c>
      <c r="CB124" s="201">
        <v>2.8050000000000002E-3</v>
      </c>
      <c r="CC124" s="201"/>
      <c r="CD124" s="201"/>
      <c r="CE124" s="201"/>
      <c r="CF124" s="201"/>
      <c r="CG124" s="201"/>
      <c r="CH124" s="201"/>
      <c r="CI124" s="201">
        <v>0.23985999999999999</v>
      </c>
      <c r="CJ124" s="201">
        <v>2.34E-4</v>
      </c>
      <c r="CK124" s="201">
        <v>0.90208200000000005</v>
      </c>
      <c r="CL124" s="201">
        <v>3.6830000000000001E-3</v>
      </c>
      <c r="CM124" s="201">
        <v>2.7900000000000001E-4</v>
      </c>
      <c r="CN124" s="201">
        <v>9.9999999999999995E-7</v>
      </c>
      <c r="CO124" s="201">
        <v>2.8785999999999999E-2</v>
      </c>
      <c r="CP124" s="201">
        <v>1.5020000000000001E-3</v>
      </c>
      <c r="CQ124" s="201">
        <v>2.9065000000000001E-2</v>
      </c>
      <c r="CR124" s="201">
        <v>1.503E-3</v>
      </c>
      <c r="CS124" s="201"/>
      <c r="CT124" s="201"/>
      <c r="CU124" s="201">
        <v>1.9999999999999999E-6</v>
      </c>
      <c r="CV124" s="201">
        <v>9.9999999999999995E-7</v>
      </c>
      <c r="CW124" s="201"/>
      <c r="CX124" s="201"/>
      <c r="CY124" s="201">
        <v>1.9999999999999999E-6</v>
      </c>
      <c r="CZ124" s="201">
        <v>9.9999999999999995E-7</v>
      </c>
      <c r="DA124" s="201">
        <v>0.71787400000000001</v>
      </c>
      <c r="DB124" s="201">
        <v>2.9238E-2</v>
      </c>
      <c r="DC124" s="201"/>
      <c r="DD124" s="201"/>
      <c r="DE124" s="201"/>
      <c r="DF124" s="201"/>
      <c r="DG124" s="201">
        <v>0.71787400000000001</v>
      </c>
      <c r="DH124" s="201">
        <v>2.9238E-2</v>
      </c>
      <c r="DI124" s="201">
        <v>1.41333</v>
      </c>
      <c r="DJ124" s="201">
        <v>0.43652999999999997</v>
      </c>
      <c r="DK124" s="201">
        <v>0.13314300000000001</v>
      </c>
      <c r="DL124" s="201">
        <v>4.0731000000000003E-2</v>
      </c>
      <c r="DM124" s="201">
        <v>3.9999999999999998E-6</v>
      </c>
      <c r="DN124" s="201">
        <v>2.8E-5</v>
      </c>
      <c r="DO124" s="201">
        <v>1.5464770000000001</v>
      </c>
      <c r="DP124" s="201">
        <v>0.47728900000000002</v>
      </c>
      <c r="DQ124" s="201"/>
      <c r="DR124" s="201"/>
      <c r="DS124" s="201"/>
      <c r="DT124" s="201"/>
      <c r="DU124" s="201"/>
      <c r="DV124" s="201"/>
      <c r="DW124" s="201"/>
      <c r="DX124" s="201"/>
      <c r="DY124" s="201">
        <v>0.11337700000000001</v>
      </c>
      <c r="DZ124" s="201">
        <v>1.248E-2</v>
      </c>
      <c r="EA124" s="201"/>
      <c r="EB124" s="201"/>
      <c r="EC124" s="201"/>
      <c r="ED124" s="201"/>
      <c r="EE124" s="201">
        <v>5.8E-5</v>
      </c>
      <c r="EF124" s="201">
        <v>4.0000000000000003E-5</v>
      </c>
      <c r="EG124" s="201"/>
      <c r="EH124" s="201"/>
      <c r="EI124" s="201">
        <v>0.79669400000000001</v>
      </c>
      <c r="EJ124" s="201">
        <v>5.8770000000000003E-2</v>
      </c>
      <c r="EK124" s="201"/>
      <c r="EL124" s="201"/>
      <c r="EM124" s="201">
        <v>2.6310000000000001E-3</v>
      </c>
      <c r="EN124" s="201">
        <v>1.9999999999999999E-6</v>
      </c>
      <c r="EO124" s="201">
        <v>3.3819000000000002E-2</v>
      </c>
      <c r="EP124" s="201">
        <v>2.3E-5</v>
      </c>
      <c r="EQ124" s="201"/>
      <c r="ER124" s="201"/>
      <c r="ES124" s="201">
        <v>0.94657899999999995</v>
      </c>
      <c r="ET124" s="201">
        <v>7.1315000000000003E-2</v>
      </c>
      <c r="EU124" s="201"/>
      <c r="EV124" s="201"/>
      <c r="EW124" s="201">
        <v>6.3999999999999997E-5</v>
      </c>
      <c r="EX124" s="201">
        <v>9.9999999999999995E-7</v>
      </c>
      <c r="EY124" s="201"/>
      <c r="EZ124" s="201"/>
      <c r="FA124" s="201"/>
      <c r="FB124" s="201"/>
      <c r="FC124" s="201">
        <v>6.3999999999999997E-5</v>
      </c>
      <c r="FD124" s="201">
        <v>9.9999999999999995E-7</v>
      </c>
      <c r="FE124" s="201">
        <v>7.6000000000000004E-5</v>
      </c>
      <c r="FF124" s="201">
        <v>1.2999999999999999E-4</v>
      </c>
      <c r="FG124" s="201"/>
      <c r="FH124" s="201"/>
      <c r="FI124" s="201"/>
      <c r="FJ124" s="201"/>
      <c r="FK124" s="201">
        <v>7.6000000000000004E-5</v>
      </c>
      <c r="FL124" s="201">
        <v>1.2999999999999999E-4</v>
      </c>
      <c r="FM124" s="201"/>
      <c r="FN124" s="201"/>
      <c r="FO124" s="201"/>
      <c r="FP124" s="201"/>
      <c r="FQ124" s="201"/>
      <c r="FR124" s="201"/>
      <c r="FS124" s="201">
        <v>1.2999999999999999E-4</v>
      </c>
      <c r="FT124" s="201">
        <v>3.0000000000000001E-6</v>
      </c>
      <c r="FU124" s="201"/>
      <c r="FV124" s="201"/>
      <c r="FW124" s="201"/>
      <c r="FX124" s="201"/>
      <c r="FY124" s="201"/>
      <c r="FZ124" s="201"/>
      <c r="GA124" s="201"/>
      <c r="GB124" s="201"/>
      <c r="GC124" s="201"/>
      <c r="GD124" s="201"/>
      <c r="GE124" s="201"/>
      <c r="GF124" s="201"/>
      <c r="GG124" s="201">
        <v>0.30054900000000001</v>
      </c>
      <c r="GH124" s="201">
        <v>1.8400000000000001E-3</v>
      </c>
      <c r="GI124" s="201">
        <v>4.8003999999999998E-2</v>
      </c>
      <c r="GJ124" s="201">
        <v>2.05E-4</v>
      </c>
      <c r="GK124" s="201"/>
      <c r="GL124" s="201"/>
      <c r="GM124" s="201">
        <v>0.34868300000000002</v>
      </c>
      <c r="GN124" s="201">
        <v>2.0479999999999999E-3</v>
      </c>
      <c r="GO124" s="201">
        <v>2.1899160000000002</v>
      </c>
      <c r="GP124" s="201">
        <v>1.8100000000000002E-2</v>
      </c>
      <c r="GQ124" s="201">
        <v>0.24554899999999999</v>
      </c>
      <c r="GR124" s="201">
        <v>1.5950000000000001E-3</v>
      </c>
      <c r="GS124" s="201">
        <v>2.4354650000000002</v>
      </c>
      <c r="GT124" s="201">
        <v>1.9695000000000001E-2</v>
      </c>
      <c r="GU124" s="201"/>
      <c r="GV124" s="201"/>
      <c r="GW124" s="201">
        <v>1.3671000000000001E-2</v>
      </c>
      <c r="GX124" s="201">
        <v>1.6699999999999999E-4</v>
      </c>
      <c r="GY124" s="201"/>
      <c r="GZ124" s="201"/>
      <c r="HA124" s="201"/>
      <c r="HB124" s="201"/>
      <c r="HC124" s="201">
        <v>1.3671000000000001E-2</v>
      </c>
      <c r="HD124" s="201">
        <v>1.6699999999999999E-4</v>
      </c>
      <c r="HE124" s="201">
        <v>4.1681350000000004</v>
      </c>
      <c r="HF124" s="201">
        <v>5.391E-3</v>
      </c>
      <c r="HG124" s="201"/>
      <c r="HH124" s="201"/>
      <c r="HI124" s="201"/>
      <c r="HJ124" s="201"/>
      <c r="HK124" s="201">
        <v>4.1681350000000004</v>
      </c>
      <c r="HL124" s="201">
        <v>5.391E-3</v>
      </c>
      <c r="HM124" s="201"/>
      <c r="HN124" s="201"/>
      <c r="HO124" s="201"/>
      <c r="HP124" s="201"/>
      <c r="HQ124" s="201">
        <v>0.103709</v>
      </c>
      <c r="HR124" s="201">
        <v>2.7030000000000001E-3</v>
      </c>
      <c r="HS124" s="201">
        <v>7.0665000000000006E-2</v>
      </c>
      <c r="HT124" s="201">
        <v>2.81E-4</v>
      </c>
      <c r="HU124" s="201"/>
      <c r="HV124" s="201"/>
      <c r="HW124" s="201">
        <v>0.174374</v>
      </c>
      <c r="HX124" s="201">
        <v>2.9840000000000001E-3</v>
      </c>
      <c r="HY124" s="201"/>
      <c r="HZ124" s="201"/>
      <c r="IA124" s="201"/>
      <c r="IB124" s="201"/>
      <c r="IC124" s="201"/>
      <c r="ID124" s="201"/>
      <c r="IE124" s="201">
        <v>29.345666999999999</v>
      </c>
      <c r="IF124" s="201">
        <v>2.7699419999999999</v>
      </c>
    </row>
    <row r="125" spans="1:240" ht="17.399999999999999" customHeight="1" x14ac:dyDescent="0.25">
      <c r="A125" s="196" t="s">
        <v>82</v>
      </c>
      <c r="B125" s="197" t="s">
        <v>1390</v>
      </c>
      <c r="C125" s="198"/>
      <c r="D125" s="198"/>
      <c r="E125" s="198"/>
      <c r="F125" s="198"/>
      <c r="G125" s="198"/>
      <c r="H125" s="198"/>
      <c r="I125" s="198"/>
      <c r="J125" s="198"/>
      <c r="K125" s="198"/>
      <c r="L125" s="198"/>
      <c r="M125" s="198"/>
      <c r="N125" s="198"/>
      <c r="O125" s="198"/>
      <c r="P125" s="198"/>
      <c r="Q125" s="198"/>
      <c r="R125" s="198"/>
      <c r="S125" s="198"/>
      <c r="T125" s="198"/>
      <c r="U125" s="198">
        <v>26.471</v>
      </c>
      <c r="V125" s="198">
        <v>0.94645800000000002</v>
      </c>
      <c r="W125" s="198"/>
      <c r="X125" s="198"/>
      <c r="Y125" s="198"/>
      <c r="Z125" s="198"/>
      <c r="AA125" s="198"/>
      <c r="AB125" s="198"/>
      <c r="AC125" s="198"/>
      <c r="AD125" s="198"/>
      <c r="AE125" s="198"/>
      <c r="AF125" s="198"/>
      <c r="AG125" s="198">
        <v>26.471</v>
      </c>
      <c r="AH125" s="198">
        <v>0.94645800000000002</v>
      </c>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v>1.2899999999999999E-4</v>
      </c>
      <c r="CB125" s="198">
        <v>9.9999999999999995E-7</v>
      </c>
      <c r="CC125" s="198"/>
      <c r="CD125" s="198"/>
      <c r="CE125" s="198"/>
      <c r="CF125" s="198"/>
      <c r="CG125" s="198"/>
      <c r="CH125" s="198"/>
      <c r="CI125" s="198">
        <v>7.0109999999999999E-3</v>
      </c>
      <c r="CJ125" s="198">
        <v>1.0900000000000001E-4</v>
      </c>
      <c r="CK125" s="198">
        <v>7.1399999999999996E-3</v>
      </c>
      <c r="CL125" s="198">
        <v>1.1E-4</v>
      </c>
      <c r="CM125" s="198">
        <v>6.7042000000000004E-2</v>
      </c>
      <c r="CN125" s="198">
        <v>1.755E-3</v>
      </c>
      <c r="CO125" s="198"/>
      <c r="CP125" s="198"/>
      <c r="CQ125" s="198">
        <v>6.7042000000000004E-2</v>
      </c>
      <c r="CR125" s="198">
        <v>1.755E-3</v>
      </c>
      <c r="CS125" s="198"/>
      <c r="CT125" s="198"/>
      <c r="CU125" s="198">
        <v>2.196E-3</v>
      </c>
      <c r="CV125" s="198">
        <v>1.67E-3</v>
      </c>
      <c r="CW125" s="198"/>
      <c r="CX125" s="198"/>
      <c r="CY125" s="198">
        <v>2.196E-3</v>
      </c>
      <c r="CZ125" s="198">
        <v>1.67E-3</v>
      </c>
      <c r="DA125" s="198"/>
      <c r="DB125" s="198"/>
      <c r="DC125" s="198">
        <v>1.057E-3</v>
      </c>
      <c r="DD125" s="198">
        <v>1.9000000000000001E-5</v>
      </c>
      <c r="DE125" s="198"/>
      <c r="DF125" s="198"/>
      <c r="DG125" s="198">
        <v>1.057E-3</v>
      </c>
      <c r="DH125" s="198">
        <v>1.9000000000000001E-5</v>
      </c>
      <c r="DI125" s="198"/>
      <c r="DJ125" s="198"/>
      <c r="DK125" s="198">
        <v>5.0000000000000004E-6</v>
      </c>
      <c r="DL125" s="198">
        <v>1.9999999999999999E-6</v>
      </c>
      <c r="DM125" s="198"/>
      <c r="DN125" s="198"/>
      <c r="DO125" s="198">
        <v>5.0000000000000004E-6</v>
      </c>
      <c r="DP125" s="198">
        <v>1.9999999999999999E-6</v>
      </c>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v>1.6801079999999999</v>
      </c>
      <c r="EN125" s="198">
        <v>2.1114000000000001E-2</v>
      </c>
      <c r="EO125" s="198">
        <v>0.17452799999999999</v>
      </c>
      <c r="EP125" s="198">
        <v>1.302E-3</v>
      </c>
      <c r="EQ125" s="198">
        <v>1.403E-3</v>
      </c>
      <c r="ER125" s="198">
        <v>1.5E-5</v>
      </c>
      <c r="ES125" s="198">
        <v>1.856039</v>
      </c>
      <c r="ET125" s="198">
        <v>2.2431E-2</v>
      </c>
      <c r="EU125" s="198">
        <v>3.2486000000000001E-2</v>
      </c>
      <c r="EV125" s="198">
        <v>5.1000000000000004E-4</v>
      </c>
      <c r="EW125" s="198"/>
      <c r="EX125" s="198"/>
      <c r="EY125" s="198"/>
      <c r="EZ125" s="198"/>
      <c r="FA125" s="198"/>
      <c r="FB125" s="198"/>
      <c r="FC125" s="198">
        <v>3.2486000000000001E-2</v>
      </c>
      <c r="FD125" s="198">
        <v>5.1000000000000004E-4</v>
      </c>
      <c r="FE125" s="198"/>
      <c r="FF125" s="198"/>
      <c r="FG125" s="198"/>
      <c r="FH125" s="198"/>
      <c r="FI125" s="198"/>
      <c r="FJ125" s="198"/>
      <c r="FK125" s="198"/>
      <c r="FL125" s="198"/>
      <c r="FM125" s="198"/>
      <c r="FN125" s="198"/>
      <c r="FO125" s="198"/>
      <c r="FP125" s="198"/>
      <c r="FQ125" s="198"/>
      <c r="FR125" s="198"/>
      <c r="FS125" s="198">
        <v>5.5900000000000004E-4</v>
      </c>
      <c r="FT125" s="198">
        <v>5.0000000000000004E-6</v>
      </c>
      <c r="FU125" s="198"/>
      <c r="FV125" s="198"/>
      <c r="FW125" s="198"/>
      <c r="FX125" s="198"/>
      <c r="FY125" s="198"/>
      <c r="FZ125" s="198"/>
      <c r="GA125" s="198"/>
      <c r="GB125" s="198"/>
      <c r="GC125" s="198"/>
      <c r="GD125" s="198"/>
      <c r="GE125" s="198"/>
      <c r="GF125" s="198"/>
      <c r="GG125" s="198"/>
      <c r="GH125" s="198"/>
      <c r="GI125" s="198">
        <v>4.0499999999999998E-4</v>
      </c>
      <c r="GJ125" s="198">
        <v>9.9999999999999995E-7</v>
      </c>
      <c r="GK125" s="198">
        <v>1.059E-3</v>
      </c>
      <c r="GL125" s="198">
        <v>3.0000000000000001E-5</v>
      </c>
      <c r="GM125" s="198">
        <v>2.0230000000000001E-3</v>
      </c>
      <c r="GN125" s="198">
        <v>3.6000000000000001E-5</v>
      </c>
      <c r="GO125" s="198">
        <v>1.1004E-2</v>
      </c>
      <c r="GP125" s="198">
        <v>5.1E-5</v>
      </c>
      <c r="GQ125" s="198">
        <v>6.5544000000000005E-2</v>
      </c>
      <c r="GR125" s="198">
        <v>9.2999999999999997E-5</v>
      </c>
      <c r="GS125" s="198">
        <v>7.6548000000000005E-2</v>
      </c>
      <c r="GT125" s="198">
        <v>1.44E-4</v>
      </c>
      <c r="GU125" s="198"/>
      <c r="GV125" s="198"/>
      <c r="GW125" s="198">
        <v>0.616919</v>
      </c>
      <c r="GX125" s="198">
        <v>1.5970000000000002E-2</v>
      </c>
      <c r="GY125" s="198"/>
      <c r="GZ125" s="198"/>
      <c r="HA125" s="198"/>
      <c r="HB125" s="198"/>
      <c r="HC125" s="198">
        <v>0.616919</v>
      </c>
      <c r="HD125" s="198">
        <v>1.5970000000000002E-2</v>
      </c>
      <c r="HE125" s="198">
        <v>0.17393800000000001</v>
      </c>
      <c r="HF125" s="198">
        <v>6.4000000000000005E-4</v>
      </c>
      <c r="HG125" s="198"/>
      <c r="HH125" s="198"/>
      <c r="HI125" s="198"/>
      <c r="HJ125" s="198"/>
      <c r="HK125" s="198">
        <v>0.17393800000000001</v>
      </c>
      <c r="HL125" s="198">
        <v>6.4000000000000005E-4</v>
      </c>
      <c r="HM125" s="198"/>
      <c r="HN125" s="198"/>
      <c r="HO125" s="198"/>
      <c r="HP125" s="198"/>
      <c r="HQ125" s="198">
        <v>2.5999999999999998E-4</v>
      </c>
      <c r="HR125" s="198">
        <v>3.0000000000000001E-6</v>
      </c>
      <c r="HS125" s="198">
        <v>3.7282999999999997E-2</v>
      </c>
      <c r="HT125" s="198">
        <v>2.5700000000000001E-4</v>
      </c>
      <c r="HU125" s="198"/>
      <c r="HV125" s="198"/>
      <c r="HW125" s="198">
        <v>3.7543E-2</v>
      </c>
      <c r="HX125" s="198">
        <v>2.5999999999999998E-4</v>
      </c>
      <c r="HY125" s="198"/>
      <c r="HZ125" s="198"/>
      <c r="IA125" s="198">
        <v>1.8E-5</v>
      </c>
      <c r="IB125" s="198">
        <v>1.2E-5</v>
      </c>
      <c r="IC125" s="198">
        <v>1.8E-5</v>
      </c>
      <c r="ID125" s="198">
        <v>1.2E-5</v>
      </c>
      <c r="IE125" s="198">
        <v>29.343954</v>
      </c>
      <c r="IF125" s="198">
        <v>0.99001700000000004</v>
      </c>
    </row>
    <row r="126" spans="1:240" ht="17.399999999999999" customHeight="1" x14ac:dyDescent="0.25">
      <c r="A126" s="199" t="s">
        <v>76</v>
      </c>
      <c r="B126" s="200" t="s">
        <v>1348</v>
      </c>
      <c r="C126" s="201"/>
      <c r="D126" s="201"/>
      <c r="E126" s="201"/>
      <c r="F126" s="201"/>
      <c r="G126" s="201"/>
      <c r="H126" s="201"/>
      <c r="I126" s="201">
        <v>0.113958</v>
      </c>
      <c r="J126" s="201">
        <v>1.3089999999999999E-2</v>
      </c>
      <c r="K126" s="201"/>
      <c r="L126" s="201"/>
      <c r="M126" s="201">
        <v>0.113958</v>
      </c>
      <c r="N126" s="201">
        <v>1.3089999999999999E-2</v>
      </c>
      <c r="O126" s="201"/>
      <c r="P126" s="201"/>
      <c r="Q126" s="201">
        <v>6.0574999999999997E-2</v>
      </c>
      <c r="R126" s="201">
        <v>8.6399999999999997E-4</v>
      </c>
      <c r="S126" s="201"/>
      <c r="T126" s="201"/>
      <c r="U126" s="201">
        <v>5.9558039999999997</v>
      </c>
      <c r="V126" s="201">
        <v>0.346501</v>
      </c>
      <c r="W126" s="201"/>
      <c r="X126" s="201"/>
      <c r="Y126" s="201"/>
      <c r="Z126" s="201"/>
      <c r="AA126" s="201">
        <v>0.25867400000000002</v>
      </c>
      <c r="AB126" s="201">
        <v>7.4999999999999997E-3</v>
      </c>
      <c r="AC126" s="201">
        <v>3.5300000000000002E-3</v>
      </c>
      <c r="AD126" s="201">
        <v>1.63E-4</v>
      </c>
      <c r="AE126" s="201"/>
      <c r="AF126" s="201"/>
      <c r="AG126" s="201">
        <v>6.2785830000000002</v>
      </c>
      <c r="AH126" s="201">
        <v>0.35502800000000001</v>
      </c>
      <c r="AI126" s="201">
        <v>13.214191</v>
      </c>
      <c r="AJ126" s="201">
        <v>1.0553779999999999</v>
      </c>
      <c r="AK126" s="201">
        <v>13.214191</v>
      </c>
      <c r="AL126" s="201">
        <v>1.0553779999999999</v>
      </c>
      <c r="AM126" s="201"/>
      <c r="AN126" s="201"/>
      <c r="AO126" s="201"/>
      <c r="AP126" s="201"/>
      <c r="AQ126" s="201">
        <v>1.3426E-2</v>
      </c>
      <c r="AR126" s="201">
        <v>5.0000000000000001E-3</v>
      </c>
      <c r="AS126" s="201">
        <v>0.3629</v>
      </c>
      <c r="AT126" s="201">
        <v>1.6022000000000002E-2</v>
      </c>
      <c r="AU126" s="201">
        <v>1.2523150000000001</v>
      </c>
      <c r="AV126" s="201">
        <v>0.242338</v>
      </c>
      <c r="AW126" s="201">
        <v>5.1969000000000001E-2</v>
      </c>
      <c r="AX126" s="201">
        <v>5.9649999999999998E-3</v>
      </c>
      <c r="AY126" s="201"/>
      <c r="AZ126" s="201"/>
      <c r="BA126" s="201"/>
      <c r="BB126" s="201"/>
      <c r="BC126" s="201"/>
      <c r="BD126" s="201"/>
      <c r="BE126" s="201">
        <v>1.6806099999999999</v>
      </c>
      <c r="BF126" s="201">
        <v>0.26932499999999998</v>
      </c>
      <c r="BG126" s="201">
        <v>0.29142699999999999</v>
      </c>
      <c r="BH126" s="201">
        <v>5.3404E-2</v>
      </c>
      <c r="BI126" s="201"/>
      <c r="BJ126" s="201"/>
      <c r="BK126" s="201"/>
      <c r="BL126" s="201"/>
      <c r="BM126" s="201">
        <v>0.29142699999999999</v>
      </c>
      <c r="BN126" s="201">
        <v>5.3404E-2</v>
      </c>
      <c r="BO126" s="201"/>
      <c r="BP126" s="201"/>
      <c r="BQ126" s="201"/>
      <c r="BR126" s="201"/>
      <c r="BS126" s="201"/>
      <c r="BT126" s="201"/>
      <c r="BU126" s="201"/>
      <c r="BV126" s="201"/>
      <c r="BW126" s="201"/>
      <c r="BX126" s="201"/>
      <c r="BY126" s="201">
        <v>0.420794</v>
      </c>
      <c r="BZ126" s="201">
        <v>1.0647999999999999E-2</v>
      </c>
      <c r="CA126" s="201"/>
      <c r="CB126" s="201"/>
      <c r="CC126" s="201"/>
      <c r="CD126" s="201"/>
      <c r="CE126" s="201"/>
      <c r="CF126" s="201"/>
      <c r="CG126" s="201"/>
      <c r="CH126" s="201"/>
      <c r="CI126" s="201"/>
      <c r="CJ126" s="201"/>
      <c r="CK126" s="201">
        <v>0.420794</v>
      </c>
      <c r="CL126" s="201">
        <v>1.0647999999999999E-2</v>
      </c>
      <c r="CM126" s="201"/>
      <c r="CN126" s="201"/>
      <c r="CO126" s="201"/>
      <c r="CP126" s="201"/>
      <c r="CQ126" s="201"/>
      <c r="CR126" s="201"/>
      <c r="CS126" s="201"/>
      <c r="CT126" s="201"/>
      <c r="CU126" s="201"/>
      <c r="CV126" s="201"/>
      <c r="CW126" s="201"/>
      <c r="CX126" s="201"/>
      <c r="CY126" s="201"/>
      <c r="CZ126" s="201"/>
      <c r="DA126" s="201">
        <v>2.3310000000000002E-3</v>
      </c>
      <c r="DB126" s="201">
        <v>3.0000000000000001E-6</v>
      </c>
      <c r="DC126" s="201"/>
      <c r="DD126" s="201"/>
      <c r="DE126" s="201"/>
      <c r="DF126" s="201"/>
      <c r="DG126" s="201">
        <v>2.3310000000000002E-3</v>
      </c>
      <c r="DH126" s="201">
        <v>3.0000000000000001E-6</v>
      </c>
      <c r="DI126" s="201"/>
      <c r="DJ126" s="201"/>
      <c r="DK126" s="201"/>
      <c r="DL126" s="201"/>
      <c r="DM126" s="201"/>
      <c r="DN126" s="201"/>
      <c r="DO126" s="201"/>
      <c r="DP126" s="201"/>
      <c r="DQ126" s="201">
        <v>1.279E-3</v>
      </c>
      <c r="DR126" s="201">
        <v>1.9999999999999999E-6</v>
      </c>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v>6.0800000000000003E-4</v>
      </c>
      <c r="EP126" s="201">
        <v>9.9999999999999995E-7</v>
      </c>
      <c r="EQ126" s="201"/>
      <c r="ER126" s="201"/>
      <c r="ES126" s="201">
        <v>1.887E-3</v>
      </c>
      <c r="ET126" s="201">
        <v>3.0000000000000001E-6</v>
      </c>
      <c r="EU126" s="201">
        <v>1.874425</v>
      </c>
      <c r="EV126" s="201">
        <v>6.2770000000000006E-2</v>
      </c>
      <c r="EW126" s="201"/>
      <c r="EX126" s="201"/>
      <c r="EY126" s="201"/>
      <c r="EZ126" s="201"/>
      <c r="FA126" s="201"/>
      <c r="FB126" s="201"/>
      <c r="FC126" s="201">
        <v>1.874425</v>
      </c>
      <c r="FD126" s="201">
        <v>6.2770000000000006E-2</v>
      </c>
      <c r="FE126" s="201">
        <v>3.9724390000000001</v>
      </c>
      <c r="FF126" s="201">
        <v>4.4931809999999999</v>
      </c>
      <c r="FG126" s="201"/>
      <c r="FH126" s="201"/>
      <c r="FI126" s="201"/>
      <c r="FJ126" s="201"/>
      <c r="FK126" s="201">
        <v>3.9724390000000001</v>
      </c>
      <c r="FL126" s="201">
        <v>4.4931809999999999</v>
      </c>
      <c r="FM126" s="201"/>
      <c r="FN126" s="201"/>
      <c r="FO126" s="201"/>
      <c r="FP126" s="201"/>
      <c r="FQ126" s="201"/>
      <c r="FR126" s="201"/>
      <c r="FS126" s="201"/>
      <c r="FT126" s="201"/>
      <c r="FU126" s="201"/>
      <c r="FV126" s="201"/>
      <c r="FW126" s="201"/>
      <c r="FX126" s="201"/>
      <c r="FY126" s="201"/>
      <c r="FZ126" s="201"/>
      <c r="GA126" s="201">
        <v>0.61764799999999997</v>
      </c>
      <c r="GB126" s="201">
        <v>0.13814799999999999</v>
      </c>
      <c r="GC126" s="201"/>
      <c r="GD126" s="201"/>
      <c r="GE126" s="201"/>
      <c r="GF126" s="201"/>
      <c r="GG126" s="201"/>
      <c r="GH126" s="201"/>
      <c r="GI126" s="201"/>
      <c r="GJ126" s="201"/>
      <c r="GK126" s="201"/>
      <c r="GL126" s="201"/>
      <c r="GM126" s="201">
        <v>0.61764799999999997</v>
      </c>
      <c r="GN126" s="201">
        <v>0.13814799999999999</v>
      </c>
      <c r="GO126" s="201">
        <v>0.43093399999999998</v>
      </c>
      <c r="GP126" s="201">
        <v>1.6559999999999999E-3</v>
      </c>
      <c r="GQ126" s="201">
        <v>8.8109999999999994E-3</v>
      </c>
      <c r="GR126" s="201">
        <v>2.5000000000000001E-5</v>
      </c>
      <c r="GS126" s="201">
        <v>0.439745</v>
      </c>
      <c r="GT126" s="201">
        <v>1.681E-3</v>
      </c>
      <c r="GU126" s="201"/>
      <c r="GV126" s="201"/>
      <c r="GW126" s="201"/>
      <c r="GX126" s="201"/>
      <c r="GY126" s="201"/>
      <c r="GZ126" s="201"/>
      <c r="HA126" s="201"/>
      <c r="HB126" s="201"/>
      <c r="HC126" s="201"/>
      <c r="HD126" s="201"/>
      <c r="HE126" s="201">
        <v>1.2617E-2</v>
      </c>
      <c r="HF126" s="201">
        <v>6.5500000000000003E-3</v>
      </c>
      <c r="HG126" s="201"/>
      <c r="HH126" s="201"/>
      <c r="HI126" s="201"/>
      <c r="HJ126" s="201"/>
      <c r="HK126" s="201">
        <v>1.2617E-2</v>
      </c>
      <c r="HL126" s="201">
        <v>6.5500000000000003E-3</v>
      </c>
      <c r="HM126" s="201"/>
      <c r="HN126" s="201"/>
      <c r="HO126" s="201"/>
      <c r="HP126" s="201"/>
      <c r="HQ126" s="201"/>
      <c r="HR126" s="201"/>
      <c r="HS126" s="201"/>
      <c r="HT126" s="201"/>
      <c r="HU126" s="201"/>
      <c r="HV126" s="201"/>
      <c r="HW126" s="201"/>
      <c r="HX126" s="201"/>
      <c r="HY126" s="201">
        <v>1.152E-3</v>
      </c>
      <c r="HZ126" s="201">
        <v>7.9999999999999996E-6</v>
      </c>
      <c r="IA126" s="201"/>
      <c r="IB126" s="201"/>
      <c r="IC126" s="201">
        <v>1.152E-3</v>
      </c>
      <c r="ID126" s="201">
        <v>7.9999999999999996E-6</v>
      </c>
      <c r="IE126" s="201">
        <v>28.921807000000001</v>
      </c>
      <c r="IF126" s="201">
        <v>6.4592169999999998</v>
      </c>
    </row>
    <row r="127" spans="1:240" ht="17.399999999999999" customHeight="1" x14ac:dyDescent="0.25">
      <c r="A127" s="196" t="s">
        <v>143</v>
      </c>
      <c r="B127" s="197" t="s">
        <v>1469</v>
      </c>
      <c r="C127" s="198"/>
      <c r="D127" s="198"/>
      <c r="E127" s="198"/>
      <c r="F127" s="198"/>
      <c r="G127" s="198"/>
      <c r="H127" s="198"/>
      <c r="I127" s="198">
        <v>1.7099999999999999E-3</v>
      </c>
      <c r="J127" s="198">
        <v>9.9999999999999995E-7</v>
      </c>
      <c r="K127" s="198"/>
      <c r="L127" s="198"/>
      <c r="M127" s="198">
        <v>1.7099999999999999E-3</v>
      </c>
      <c r="N127" s="198">
        <v>9.9999999999999995E-7</v>
      </c>
      <c r="O127" s="198"/>
      <c r="P127" s="198"/>
      <c r="Q127" s="198"/>
      <c r="R127" s="198"/>
      <c r="S127" s="198">
        <v>2.0331999999999999E-2</v>
      </c>
      <c r="T127" s="198">
        <v>1E-3</v>
      </c>
      <c r="U127" s="198">
        <v>0.58847099999999997</v>
      </c>
      <c r="V127" s="198">
        <v>6.5599999999999999E-3</v>
      </c>
      <c r="W127" s="198"/>
      <c r="X127" s="198"/>
      <c r="Y127" s="198"/>
      <c r="Z127" s="198"/>
      <c r="AA127" s="198"/>
      <c r="AB127" s="198"/>
      <c r="AC127" s="198"/>
      <c r="AD127" s="198"/>
      <c r="AE127" s="198"/>
      <c r="AF127" s="198"/>
      <c r="AG127" s="198">
        <v>0.60880299999999998</v>
      </c>
      <c r="AH127" s="198">
        <v>7.5599999999999999E-3</v>
      </c>
      <c r="AI127" s="198"/>
      <c r="AJ127" s="198"/>
      <c r="AK127" s="198"/>
      <c r="AL127" s="198"/>
      <c r="AM127" s="198"/>
      <c r="AN127" s="198"/>
      <c r="AO127" s="198">
        <v>2.1020000000000001E-3</v>
      </c>
      <c r="AP127" s="198">
        <v>4.0000000000000002E-4</v>
      </c>
      <c r="AQ127" s="198">
        <v>4.9759999999999999E-2</v>
      </c>
      <c r="AR127" s="198">
        <v>5.53E-4</v>
      </c>
      <c r="AS127" s="198">
        <v>1.22726</v>
      </c>
      <c r="AT127" s="198">
        <v>4.9192E-2</v>
      </c>
      <c r="AU127" s="198">
        <v>4.1794999999999999E-2</v>
      </c>
      <c r="AV127" s="198">
        <v>9.3199999999999999E-4</v>
      </c>
      <c r="AW127" s="198">
        <v>0.184832</v>
      </c>
      <c r="AX127" s="198">
        <v>4.633E-3</v>
      </c>
      <c r="AY127" s="198">
        <v>5.8597999999999997E-2</v>
      </c>
      <c r="AZ127" s="198">
        <v>1.9599999999999999E-2</v>
      </c>
      <c r="BA127" s="198"/>
      <c r="BB127" s="198"/>
      <c r="BC127" s="198"/>
      <c r="BD127" s="198"/>
      <c r="BE127" s="198">
        <v>1.5643469999999999</v>
      </c>
      <c r="BF127" s="198">
        <v>7.5310000000000002E-2</v>
      </c>
      <c r="BG127" s="198">
        <v>3.3000000000000003E-5</v>
      </c>
      <c r="BH127" s="198">
        <v>2.4000000000000001E-5</v>
      </c>
      <c r="BI127" s="198"/>
      <c r="BJ127" s="198"/>
      <c r="BK127" s="198"/>
      <c r="BL127" s="198"/>
      <c r="BM127" s="198">
        <v>3.3000000000000003E-5</v>
      </c>
      <c r="BN127" s="198">
        <v>2.4000000000000001E-5</v>
      </c>
      <c r="BO127" s="198">
        <v>1.451E-3</v>
      </c>
      <c r="BP127" s="198"/>
      <c r="BQ127" s="198"/>
      <c r="BR127" s="198"/>
      <c r="BS127" s="198"/>
      <c r="BT127" s="198"/>
      <c r="BU127" s="198"/>
      <c r="BV127" s="198"/>
      <c r="BW127" s="198"/>
      <c r="BX127" s="198"/>
      <c r="BY127" s="198">
        <v>0.188722</v>
      </c>
      <c r="BZ127" s="198">
        <v>7.7120000000000001E-3</v>
      </c>
      <c r="CA127" s="198">
        <v>4.1756000000000001E-2</v>
      </c>
      <c r="CB127" s="198">
        <v>1.1000000000000001E-3</v>
      </c>
      <c r="CC127" s="198"/>
      <c r="CD127" s="198"/>
      <c r="CE127" s="198"/>
      <c r="CF127" s="198"/>
      <c r="CG127" s="198"/>
      <c r="CH127" s="198"/>
      <c r="CI127" s="198"/>
      <c r="CJ127" s="198"/>
      <c r="CK127" s="198">
        <v>0.231929</v>
      </c>
      <c r="CL127" s="198">
        <v>8.8120000000000004E-3</v>
      </c>
      <c r="CM127" s="198">
        <v>7.7200000000000001E-4</v>
      </c>
      <c r="CN127" s="198">
        <v>1.0900000000000001E-4</v>
      </c>
      <c r="CO127" s="198">
        <v>0.20106599999999999</v>
      </c>
      <c r="CP127" s="198">
        <v>1.3535999999999999E-2</v>
      </c>
      <c r="CQ127" s="198">
        <v>0.20183799999999999</v>
      </c>
      <c r="CR127" s="198">
        <v>1.3644999999999999E-2</v>
      </c>
      <c r="CS127" s="198"/>
      <c r="CT127" s="198"/>
      <c r="CU127" s="198">
        <v>9.1526999999999997E-2</v>
      </c>
      <c r="CV127" s="198">
        <v>8.0599999999999997E-4</v>
      </c>
      <c r="CW127" s="198"/>
      <c r="CX127" s="198"/>
      <c r="CY127" s="198">
        <v>9.1526999999999997E-2</v>
      </c>
      <c r="CZ127" s="198">
        <v>8.0599999999999997E-4</v>
      </c>
      <c r="DA127" s="198"/>
      <c r="DB127" s="198"/>
      <c r="DC127" s="198">
        <v>2.9801000000000001E-2</v>
      </c>
      <c r="DD127" s="198">
        <v>5.2999999999999998E-4</v>
      </c>
      <c r="DE127" s="198"/>
      <c r="DF127" s="198"/>
      <c r="DG127" s="198">
        <v>2.9801000000000001E-2</v>
      </c>
      <c r="DH127" s="198">
        <v>5.2999999999999998E-4</v>
      </c>
      <c r="DI127" s="198"/>
      <c r="DJ127" s="198"/>
      <c r="DK127" s="198">
        <v>0.17848600000000001</v>
      </c>
      <c r="DL127" s="198">
        <v>2.1975999999999999E-2</v>
      </c>
      <c r="DM127" s="198">
        <v>4.3600000000000003E-4</v>
      </c>
      <c r="DN127" s="198">
        <v>4.0000000000000002E-4</v>
      </c>
      <c r="DO127" s="198">
        <v>0.178922</v>
      </c>
      <c r="DP127" s="198">
        <v>2.2376E-2</v>
      </c>
      <c r="DQ127" s="198"/>
      <c r="DR127" s="198"/>
      <c r="DS127" s="198"/>
      <c r="DT127" s="198"/>
      <c r="DU127" s="198"/>
      <c r="DV127" s="198"/>
      <c r="DW127" s="198"/>
      <c r="DX127" s="198"/>
      <c r="DY127" s="198">
        <v>1.0399999999999999E-4</v>
      </c>
      <c r="DZ127" s="198">
        <v>8.0000000000000007E-5</v>
      </c>
      <c r="EA127" s="198"/>
      <c r="EB127" s="198"/>
      <c r="EC127" s="198">
        <v>1.755E-3</v>
      </c>
      <c r="ED127" s="198">
        <v>4.5199999999999998E-4</v>
      </c>
      <c r="EE127" s="198"/>
      <c r="EF127" s="198"/>
      <c r="EG127" s="198"/>
      <c r="EH127" s="198"/>
      <c r="EI127" s="198"/>
      <c r="EJ127" s="198"/>
      <c r="EK127" s="198"/>
      <c r="EL127" s="198"/>
      <c r="EM127" s="198">
        <v>0.461455</v>
      </c>
      <c r="EN127" s="198">
        <v>8.5640000000000004E-3</v>
      </c>
      <c r="EO127" s="198">
        <v>0.56855699999999998</v>
      </c>
      <c r="EP127" s="198">
        <v>3.444E-3</v>
      </c>
      <c r="EQ127" s="198"/>
      <c r="ER127" s="198"/>
      <c r="ES127" s="198">
        <v>1.031871</v>
      </c>
      <c r="ET127" s="198">
        <v>1.2540000000000001E-2</v>
      </c>
      <c r="EU127" s="198">
        <v>7.8899999999999999E-4</v>
      </c>
      <c r="EV127" s="198">
        <v>1.9999999999999999E-6</v>
      </c>
      <c r="EW127" s="198"/>
      <c r="EX127" s="198"/>
      <c r="EY127" s="198"/>
      <c r="EZ127" s="198"/>
      <c r="FA127" s="198"/>
      <c r="FB127" s="198"/>
      <c r="FC127" s="198">
        <v>7.8899999999999999E-4</v>
      </c>
      <c r="FD127" s="198">
        <v>1.9999999999999999E-6</v>
      </c>
      <c r="FE127" s="198">
        <v>3.5676559999999999</v>
      </c>
      <c r="FF127" s="198">
        <v>1.7632049999999999</v>
      </c>
      <c r="FG127" s="198"/>
      <c r="FH127" s="198"/>
      <c r="FI127" s="198">
        <v>0.354466</v>
      </c>
      <c r="FJ127" s="198">
        <v>3.0268E-2</v>
      </c>
      <c r="FK127" s="198">
        <v>3.9221219999999999</v>
      </c>
      <c r="FL127" s="198">
        <v>1.7934730000000001</v>
      </c>
      <c r="FM127" s="198"/>
      <c r="FN127" s="198"/>
      <c r="FO127" s="198"/>
      <c r="FP127" s="198"/>
      <c r="FQ127" s="198">
        <v>0.92812099999999997</v>
      </c>
      <c r="FR127" s="198">
        <v>0.2404</v>
      </c>
      <c r="FS127" s="198">
        <v>1.059903</v>
      </c>
      <c r="FT127" s="198">
        <v>3.9259000000000002E-2</v>
      </c>
      <c r="FU127" s="198">
        <v>0.27371299999999998</v>
      </c>
      <c r="FV127" s="198">
        <v>1.1854E-2</v>
      </c>
      <c r="FW127" s="198"/>
      <c r="FX127" s="198"/>
      <c r="FY127" s="198">
        <v>0.16070599999999999</v>
      </c>
      <c r="FZ127" s="198">
        <v>5.0000000000000001E-3</v>
      </c>
      <c r="GA127" s="198"/>
      <c r="GB127" s="198"/>
      <c r="GC127" s="198">
        <v>1.17E-4</v>
      </c>
      <c r="GD127" s="198">
        <v>7.9999999999999996E-6</v>
      </c>
      <c r="GE127" s="198"/>
      <c r="GF127" s="198"/>
      <c r="GG127" s="198"/>
      <c r="GH127" s="198"/>
      <c r="GI127" s="198">
        <v>3.2529999999999998E-3</v>
      </c>
      <c r="GJ127" s="198">
        <v>1.18E-4</v>
      </c>
      <c r="GK127" s="198">
        <v>5.5209999999999999E-3</v>
      </c>
      <c r="GL127" s="198">
        <v>6.7299999999999999E-4</v>
      </c>
      <c r="GM127" s="198">
        <v>2.4313340000000001</v>
      </c>
      <c r="GN127" s="198">
        <v>0.29731200000000002</v>
      </c>
      <c r="GO127" s="198">
        <v>0.91237400000000002</v>
      </c>
      <c r="GP127" s="198">
        <v>2.7314999999999999E-2</v>
      </c>
      <c r="GQ127" s="198">
        <v>1.3223259999999999</v>
      </c>
      <c r="GR127" s="198">
        <v>5.0306999999999998E-2</v>
      </c>
      <c r="GS127" s="198">
        <v>2.2347000000000001</v>
      </c>
      <c r="GT127" s="198">
        <v>7.7621999999999997E-2</v>
      </c>
      <c r="GU127" s="198"/>
      <c r="GV127" s="198"/>
      <c r="GW127" s="198">
        <v>15.832375000000001</v>
      </c>
      <c r="GX127" s="198">
        <v>0.34641699999999997</v>
      </c>
      <c r="GY127" s="198"/>
      <c r="GZ127" s="198"/>
      <c r="HA127" s="198"/>
      <c r="HB127" s="198"/>
      <c r="HC127" s="198">
        <v>15.832375000000001</v>
      </c>
      <c r="HD127" s="198">
        <v>0.34641699999999997</v>
      </c>
      <c r="HE127" s="198">
        <v>5.8624999999999997E-2</v>
      </c>
      <c r="HF127" s="198">
        <v>2.6800000000000001E-4</v>
      </c>
      <c r="HG127" s="198"/>
      <c r="HH127" s="198"/>
      <c r="HI127" s="198"/>
      <c r="HJ127" s="198"/>
      <c r="HK127" s="198">
        <v>5.8624999999999997E-2</v>
      </c>
      <c r="HL127" s="198">
        <v>2.6800000000000001E-4</v>
      </c>
      <c r="HM127" s="198"/>
      <c r="HN127" s="198"/>
      <c r="HO127" s="198"/>
      <c r="HP127" s="198"/>
      <c r="HQ127" s="198">
        <v>8.2253999999999994E-2</v>
      </c>
      <c r="HR127" s="198">
        <v>8.8199999999999997E-4</v>
      </c>
      <c r="HS127" s="198"/>
      <c r="HT127" s="198"/>
      <c r="HU127" s="198">
        <v>2.8462999999999999E-2</v>
      </c>
      <c r="HV127" s="198">
        <v>5.9900000000000003E-4</v>
      </c>
      <c r="HW127" s="198">
        <v>0.110717</v>
      </c>
      <c r="HX127" s="198">
        <v>1.4809999999999999E-3</v>
      </c>
      <c r="HY127" s="198"/>
      <c r="HZ127" s="198"/>
      <c r="IA127" s="198"/>
      <c r="IB127" s="198"/>
      <c r="IC127" s="198"/>
      <c r="ID127" s="198"/>
      <c r="IE127" s="198">
        <v>28.531442999999999</v>
      </c>
      <c r="IF127" s="198">
        <v>2.6581790000000001</v>
      </c>
    </row>
    <row r="128" spans="1:240" ht="17.399999999999999" customHeight="1" x14ac:dyDescent="0.25">
      <c r="A128" s="199" t="s">
        <v>176</v>
      </c>
      <c r="B128" s="200" t="s">
        <v>1375</v>
      </c>
      <c r="C128" s="201"/>
      <c r="D128" s="201"/>
      <c r="E128" s="201"/>
      <c r="F128" s="201"/>
      <c r="G128" s="201"/>
      <c r="H128" s="201"/>
      <c r="I128" s="201"/>
      <c r="J128" s="201"/>
      <c r="K128" s="201"/>
      <c r="L128" s="201"/>
      <c r="M128" s="201"/>
      <c r="N128" s="201"/>
      <c r="O128" s="201">
        <v>1.2400000000000001E-4</v>
      </c>
      <c r="P128" s="201">
        <v>3.9999999999999998E-6</v>
      </c>
      <c r="Q128" s="201">
        <v>3.2299999999999999E-4</v>
      </c>
      <c r="R128" s="201">
        <v>1.8E-5</v>
      </c>
      <c r="S128" s="201">
        <v>3.9300000000000001E-4</v>
      </c>
      <c r="T128" s="201">
        <v>1.2E-5</v>
      </c>
      <c r="U128" s="201"/>
      <c r="V128" s="201"/>
      <c r="W128" s="201"/>
      <c r="X128" s="201"/>
      <c r="Y128" s="201"/>
      <c r="Z128" s="201"/>
      <c r="AA128" s="201">
        <v>0.259519</v>
      </c>
      <c r="AB128" s="201">
        <v>1.0855E-2</v>
      </c>
      <c r="AC128" s="201"/>
      <c r="AD128" s="201"/>
      <c r="AE128" s="201"/>
      <c r="AF128" s="201"/>
      <c r="AG128" s="201">
        <v>0.26035900000000001</v>
      </c>
      <c r="AH128" s="201">
        <v>1.0888999999999999E-2</v>
      </c>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v>5.1910000000000003E-3</v>
      </c>
      <c r="BT128" s="201">
        <v>1.8000000000000001E-4</v>
      </c>
      <c r="BU128" s="201"/>
      <c r="BV128" s="201"/>
      <c r="BW128" s="201">
        <v>1.3642E-2</v>
      </c>
      <c r="BX128" s="201">
        <v>2.3999999999999998E-3</v>
      </c>
      <c r="BY128" s="201"/>
      <c r="BZ128" s="201"/>
      <c r="CA128" s="201"/>
      <c r="CB128" s="201"/>
      <c r="CC128" s="201"/>
      <c r="CD128" s="201"/>
      <c r="CE128" s="201"/>
      <c r="CF128" s="201"/>
      <c r="CG128" s="201"/>
      <c r="CH128" s="201"/>
      <c r="CI128" s="201"/>
      <c r="CJ128" s="201"/>
      <c r="CK128" s="201">
        <v>1.8832999999999999E-2</v>
      </c>
      <c r="CL128" s="201">
        <v>2.5799999999999998E-3</v>
      </c>
      <c r="CM128" s="201"/>
      <c r="CN128" s="201"/>
      <c r="CO128" s="201"/>
      <c r="CP128" s="201"/>
      <c r="CQ128" s="201"/>
      <c r="CR128" s="201"/>
      <c r="CS128" s="201"/>
      <c r="CT128" s="201"/>
      <c r="CU128" s="201">
        <v>1.1854E-2</v>
      </c>
      <c r="CV128" s="201">
        <v>9.0000000000000002E-6</v>
      </c>
      <c r="CW128" s="201"/>
      <c r="CX128" s="201"/>
      <c r="CY128" s="201">
        <v>1.1854E-2</v>
      </c>
      <c r="CZ128" s="201">
        <v>9.0000000000000002E-6</v>
      </c>
      <c r="DA128" s="201">
        <v>27.026453</v>
      </c>
      <c r="DB128" s="201">
        <v>5.9847929999999998</v>
      </c>
      <c r="DC128" s="201"/>
      <c r="DD128" s="201"/>
      <c r="DE128" s="201"/>
      <c r="DF128" s="201"/>
      <c r="DG128" s="201">
        <v>27.026453</v>
      </c>
      <c r="DH128" s="201">
        <v>5.9847929999999998</v>
      </c>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v>3.055E-3</v>
      </c>
      <c r="EN128" s="201">
        <v>8.2899999999999998E-4</v>
      </c>
      <c r="EO128" s="201">
        <v>1.0851E-2</v>
      </c>
      <c r="EP128" s="201">
        <v>2.81E-4</v>
      </c>
      <c r="EQ128" s="201"/>
      <c r="ER128" s="201"/>
      <c r="ES128" s="201">
        <v>1.3906E-2</v>
      </c>
      <c r="ET128" s="201">
        <v>1.1100000000000001E-3</v>
      </c>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v>9.7E-5</v>
      </c>
      <c r="FT128" s="201">
        <v>2.0999999999999999E-5</v>
      </c>
      <c r="FU128" s="201"/>
      <c r="FV128" s="201"/>
      <c r="FW128" s="201"/>
      <c r="FX128" s="201"/>
      <c r="FY128" s="201"/>
      <c r="FZ128" s="201"/>
      <c r="GA128" s="201"/>
      <c r="GB128" s="201"/>
      <c r="GC128" s="201"/>
      <c r="GD128" s="201"/>
      <c r="GE128" s="201"/>
      <c r="GF128" s="201"/>
      <c r="GG128" s="201"/>
      <c r="GH128" s="201"/>
      <c r="GI128" s="201">
        <v>1.3077E-2</v>
      </c>
      <c r="GJ128" s="201">
        <v>7.1000000000000005E-5</v>
      </c>
      <c r="GK128" s="201"/>
      <c r="GL128" s="201"/>
      <c r="GM128" s="201">
        <v>1.3174E-2</v>
      </c>
      <c r="GN128" s="201">
        <v>9.2E-5</v>
      </c>
      <c r="GO128" s="201">
        <v>3.7754000000000003E-2</v>
      </c>
      <c r="GP128" s="201">
        <v>5.5000000000000003E-4</v>
      </c>
      <c r="GQ128" s="201">
        <v>3.1271E-2</v>
      </c>
      <c r="GR128" s="201">
        <v>5.5000000000000002E-5</v>
      </c>
      <c r="GS128" s="201">
        <v>6.9025000000000003E-2</v>
      </c>
      <c r="GT128" s="201">
        <v>6.0499999999999996E-4</v>
      </c>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v>8.3999999999999995E-5</v>
      </c>
      <c r="HV128" s="201"/>
      <c r="HW128" s="201">
        <v>8.3999999999999995E-5</v>
      </c>
      <c r="HX128" s="201"/>
      <c r="HY128" s="201"/>
      <c r="HZ128" s="201"/>
      <c r="IA128" s="201">
        <v>0.17677699999999999</v>
      </c>
      <c r="IB128" s="201">
        <v>3.5119999999999999E-3</v>
      </c>
      <c r="IC128" s="201">
        <v>0.17677699999999999</v>
      </c>
      <c r="ID128" s="201">
        <v>3.5119999999999999E-3</v>
      </c>
      <c r="IE128" s="201">
        <v>27.590464999999998</v>
      </c>
      <c r="IF128" s="201">
        <v>6.00359</v>
      </c>
    </row>
    <row r="129" spans="1:240" ht="17.399999999999999" customHeight="1" x14ac:dyDescent="0.25">
      <c r="A129" s="196" t="s">
        <v>267</v>
      </c>
      <c r="B129" s="197" t="s">
        <v>1429</v>
      </c>
      <c r="C129" s="198"/>
      <c r="D129" s="198"/>
      <c r="E129" s="198"/>
      <c r="F129" s="198"/>
      <c r="G129" s="198"/>
      <c r="H129" s="198"/>
      <c r="I129" s="198"/>
      <c r="J129" s="198"/>
      <c r="K129" s="198"/>
      <c r="L129" s="198"/>
      <c r="M129" s="198"/>
      <c r="N129" s="198"/>
      <c r="O129" s="198"/>
      <c r="P129" s="198"/>
      <c r="Q129" s="198"/>
      <c r="R129" s="198"/>
      <c r="S129" s="198"/>
      <c r="T129" s="198"/>
      <c r="U129" s="198">
        <v>3.0416430000000001</v>
      </c>
      <c r="V129" s="198">
        <v>7.3324E-2</v>
      </c>
      <c r="W129" s="198"/>
      <c r="X129" s="198"/>
      <c r="Y129" s="198"/>
      <c r="Z129" s="198"/>
      <c r="AA129" s="198"/>
      <c r="AB129" s="198"/>
      <c r="AC129" s="198"/>
      <c r="AD129" s="198"/>
      <c r="AE129" s="198"/>
      <c r="AF129" s="198"/>
      <c r="AG129" s="198">
        <v>3.0416430000000001</v>
      </c>
      <c r="AH129" s="198">
        <v>7.3324E-2</v>
      </c>
      <c r="AI129" s="198"/>
      <c r="AJ129" s="198"/>
      <c r="AK129" s="198"/>
      <c r="AL129" s="198"/>
      <c r="AM129" s="198"/>
      <c r="AN129" s="198"/>
      <c r="AO129" s="198"/>
      <c r="AP129" s="198"/>
      <c r="AQ129" s="198"/>
      <c r="AR129" s="198"/>
      <c r="AS129" s="198"/>
      <c r="AT129" s="198"/>
      <c r="AU129" s="198"/>
      <c r="AV129" s="198"/>
      <c r="AW129" s="198">
        <v>1.3699999999999999E-3</v>
      </c>
      <c r="AX129" s="198">
        <v>3.0000000000000001E-6</v>
      </c>
      <c r="AY129" s="198"/>
      <c r="AZ129" s="198"/>
      <c r="BA129" s="198"/>
      <c r="BB129" s="198"/>
      <c r="BC129" s="198"/>
      <c r="BD129" s="198"/>
      <c r="BE129" s="198">
        <v>1.3699999999999999E-3</v>
      </c>
      <c r="BF129" s="198">
        <v>3.0000000000000001E-6</v>
      </c>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v>1.7748E-2</v>
      </c>
      <c r="CN129" s="198">
        <v>9.8999999999999994E-5</v>
      </c>
      <c r="CO129" s="198"/>
      <c r="CP129" s="198"/>
      <c r="CQ129" s="198">
        <v>1.7748E-2</v>
      </c>
      <c r="CR129" s="198">
        <v>9.8999999999999994E-5</v>
      </c>
      <c r="CS129" s="198"/>
      <c r="CT129" s="198"/>
      <c r="CU129" s="198"/>
      <c r="CV129" s="198"/>
      <c r="CW129" s="198"/>
      <c r="CX129" s="198"/>
      <c r="CY129" s="198"/>
      <c r="CZ129" s="198"/>
      <c r="DA129" s="198"/>
      <c r="DB129" s="198"/>
      <c r="DC129" s="198"/>
      <c r="DD129" s="198"/>
      <c r="DE129" s="198"/>
      <c r="DF129" s="198"/>
      <c r="DG129" s="198"/>
      <c r="DH129" s="198"/>
      <c r="DI129" s="198"/>
      <c r="DJ129" s="198"/>
      <c r="DK129" s="198">
        <v>1.2527E-2</v>
      </c>
      <c r="DL129" s="198">
        <v>5.1999999999999997E-5</v>
      </c>
      <c r="DM129" s="198"/>
      <c r="DN129" s="198"/>
      <c r="DO129" s="198">
        <v>1.2527E-2</v>
      </c>
      <c r="DP129" s="198">
        <v>5.1999999999999997E-5</v>
      </c>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v>5.1520000000000003E-3</v>
      </c>
      <c r="EN129" s="198">
        <v>3.9999999999999998E-6</v>
      </c>
      <c r="EO129" s="198">
        <v>9.4389999999999995E-3</v>
      </c>
      <c r="EP129" s="198">
        <v>6.9999999999999999E-6</v>
      </c>
      <c r="EQ129" s="198"/>
      <c r="ER129" s="198"/>
      <c r="ES129" s="198">
        <v>1.4591E-2</v>
      </c>
      <c r="ET129" s="198">
        <v>1.1E-5</v>
      </c>
      <c r="EU129" s="198">
        <v>3.0266000000000001E-2</v>
      </c>
      <c r="EV129" s="198">
        <v>4.0000000000000003E-5</v>
      </c>
      <c r="EW129" s="198"/>
      <c r="EX129" s="198"/>
      <c r="EY129" s="198"/>
      <c r="EZ129" s="198"/>
      <c r="FA129" s="198"/>
      <c r="FB129" s="198"/>
      <c r="FC129" s="198">
        <v>3.0266000000000001E-2</v>
      </c>
      <c r="FD129" s="198">
        <v>4.0000000000000003E-5</v>
      </c>
      <c r="FE129" s="198"/>
      <c r="FF129" s="198"/>
      <c r="FG129" s="198"/>
      <c r="FH129" s="198"/>
      <c r="FI129" s="198"/>
      <c r="FJ129" s="198"/>
      <c r="FK129" s="198"/>
      <c r="FL129" s="198"/>
      <c r="FM129" s="198"/>
      <c r="FN129" s="198"/>
      <c r="FO129" s="198"/>
      <c r="FP129" s="198"/>
      <c r="FQ129" s="198"/>
      <c r="FR129" s="198"/>
      <c r="FS129" s="198">
        <v>0.182561</v>
      </c>
      <c r="FT129" s="198">
        <v>4.9779999999999998E-3</v>
      </c>
      <c r="FU129" s="198"/>
      <c r="FV129" s="198"/>
      <c r="FW129" s="198"/>
      <c r="FX129" s="198"/>
      <c r="FY129" s="198">
        <v>0.65854000000000001</v>
      </c>
      <c r="FZ129" s="198">
        <v>0.12203</v>
      </c>
      <c r="GA129" s="198"/>
      <c r="GB129" s="198"/>
      <c r="GC129" s="198"/>
      <c r="GD129" s="198"/>
      <c r="GE129" s="198"/>
      <c r="GF129" s="198"/>
      <c r="GG129" s="198">
        <v>1.1511E-2</v>
      </c>
      <c r="GH129" s="198">
        <v>1.9999999999999999E-6</v>
      </c>
      <c r="GI129" s="198">
        <v>2.9100000000000003E-4</v>
      </c>
      <c r="GJ129" s="198">
        <v>5.0000000000000004E-6</v>
      </c>
      <c r="GK129" s="198"/>
      <c r="GL129" s="198"/>
      <c r="GM129" s="198">
        <v>0.85290299999999997</v>
      </c>
      <c r="GN129" s="198">
        <v>0.12701499999999999</v>
      </c>
      <c r="GO129" s="198">
        <v>3.4610000000000002E-2</v>
      </c>
      <c r="GP129" s="198">
        <v>1.7899999999999999E-4</v>
      </c>
      <c r="GQ129" s="198"/>
      <c r="GR129" s="198"/>
      <c r="GS129" s="198">
        <v>3.4610000000000002E-2</v>
      </c>
      <c r="GT129" s="198">
        <v>1.7899999999999999E-4</v>
      </c>
      <c r="GU129" s="198"/>
      <c r="GV129" s="198"/>
      <c r="GW129" s="198"/>
      <c r="GX129" s="198"/>
      <c r="GY129" s="198"/>
      <c r="GZ129" s="198"/>
      <c r="HA129" s="198">
        <v>18.751249999999999</v>
      </c>
      <c r="HB129" s="198">
        <v>0.44910499999999998</v>
      </c>
      <c r="HC129" s="198">
        <v>18.751249999999999</v>
      </c>
      <c r="HD129" s="198">
        <v>0.44910499999999998</v>
      </c>
      <c r="HE129" s="198"/>
      <c r="HF129" s="198"/>
      <c r="HG129" s="198"/>
      <c r="HH129" s="198"/>
      <c r="HI129" s="198"/>
      <c r="HJ129" s="198"/>
      <c r="HK129" s="198"/>
      <c r="HL129" s="198"/>
      <c r="HM129" s="198"/>
      <c r="HN129" s="198"/>
      <c r="HO129" s="198"/>
      <c r="HP129" s="198"/>
      <c r="HQ129" s="198"/>
      <c r="HR129" s="198"/>
      <c r="HS129" s="198">
        <v>3.7369999999999999E-3</v>
      </c>
      <c r="HT129" s="198">
        <v>2.4499999999999999E-4</v>
      </c>
      <c r="HU129" s="198">
        <v>3.1761999999999999E-2</v>
      </c>
      <c r="HV129" s="198">
        <v>1.621E-3</v>
      </c>
      <c r="HW129" s="198">
        <v>3.5499000000000003E-2</v>
      </c>
      <c r="HX129" s="198">
        <v>1.866E-3</v>
      </c>
      <c r="HY129" s="198">
        <v>3.3667000000000002E-2</v>
      </c>
      <c r="HZ129" s="198">
        <v>6.9999999999999999E-6</v>
      </c>
      <c r="IA129" s="198"/>
      <c r="IB129" s="198"/>
      <c r="IC129" s="198">
        <v>3.3667000000000002E-2</v>
      </c>
      <c r="ID129" s="198">
        <v>6.9999999999999999E-6</v>
      </c>
      <c r="IE129" s="198">
        <v>22.826073999999998</v>
      </c>
      <c r="IF129" s="198">
        <v>0.65170099999999997</v>
      </c>
    </row>
    <row r="130" spans="1:240" ht="17.399999999999999" customHeight="1" x14ac:dyDescent="0.25">
      <c r="A130" s="199" t="s">
        <v>86</v>
      </c>
      <c r="B130" s="200" t="s">
        <v>1428</v>
      </c>
      <c r="C130" s="201"/>
      <c r="D130" s="201"/>
      <c r="E130" s="201"/>
      <c r="F130" s="201"/>
      <c r="G130" s="201"/>
      <c r="H130" s="201"/>
      <c r="I130" s="201"/>
      <c r="J130" s="201"/>
      <c r="K130" s="201"/>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v>3.6999999999999999E-4</v>
      </c>
      <c r="AT130" s="201">
        <v>7.9999999999999996E-6</v>
      </c>
      <c r="AU130" s="201"/>
      <c r="AV130" s="201"/>
      <c r="AW130" s="201"/>
      <c r="AX130" s="201"/>
      <c r="AY130" s="201"/>
      <c r="AZ130" s="201"/>
      <c r="BA130" s="201"/>
      <c r="BB130" s="201"/>
      <c r="BC130" s="201"/>
      <c r="BD130" s="201"/>
      <c r="BE130" s="201">
        <v>3.6999999999999999E-4</v>
      </c>
      <c r="BF130" s="201">
        <v>7.9999999999999996E-6</v>
      </c>
      <c r="BG130" s="201"/>
      <c r="BH130" s="201"/>
      <c r="BI130" s="201"/>
      <c r="BJ130" s="201"/>
      <c r="BK130" s="201"/>
      <c r="BL130" s="201"/>
      <c r="BM130" s="201"/>
      <c r="BN130" s="201"/>
      <c r="BO130" s="201"/>
      <c r="BP130" s="201"/>
      <c r="BQ130" s="201"/>
      <c r="BR130" s="201"/>
      <c r="BS130" s="201"/>
      <c r="BT130" s="201"/>
      <c r="BU130" s="201"/>
      <c r="BV130" s="201"/>
      <c r="BW130" s="201"/>
      <c r="BX130" s="201"/>
      <c r="BY130" s="201">
        <v>4.5800000000000002E-4</v>
      </c>
      <c r="BZ130" s="201">
        <v>1.5E-5</v>
      </c>
      <c r="CA130" s="201"/>
      <c r="CB130" s="201"/>
      <c r="CC130" s="201"/>
      <c r="CD130" s="201"/>
      <c r="CE130" s="201"/>
      <c r="CF130" s="201"/>
      <c r="CG130" s="201"/>
      <c r="CH130" s="201"/>
      <c r="CI130" s="201"/>
      <c r="CJ130" s="201"/>
      <c r="CK130" s="201">
        <v>4.5800000000000002E-4</v>
      </c>
      <c r="CL130" s="201">
        <v>1.5E-5</v>
      </c>
      <c r="CM130" s="201">
        <v>1.08E-4</v>
      </c>
      <c r="CN130" s="201">
        <v>4.0999999999999999E-4</v>
      </c>
      <c r="CO130" s="201">
        <v>2.8E-5</v>
      </c>
      <c r="CP130" s="201">
        <v>3.8000000000000002E-5</v>
      </c>
      <c r="CQ130" s="201">
        <v>1.36E-4</v>
      </c>
      <c r="CR130" s="201">
        <v>4.4799999999999999E-4</v>
      </c>
      <c r="CS130" s="201"/>
      <c r="CT130" s="201"/>
      <c r="CU130" s="201"/>
      <c r="CV130" s="201"/>
      <c r="CW130" s="201"/>
      <c r="CX130" s="201"/>
      <c r="CY130" s="201"/>
      <c r="CZ130" s="201"/>
      <c r="DA130" s="201">
        <v>22.518688999999998</v>
      </c>
      <c r="DB130" s="201">
        <v>5.3201460000000003</v>
      </c>
      <c r="DC130" s="201"/>
      <c r="DD130" s="201"/>
      <c r="DE130" s="201"/>
      <c r="DF130" s="201"/>
      <c r="DG130" s="201">
        <v>22.518688999999998</v>
      </c>
      <c r="DH130" s="201">
        <v>5.3201460000000003</v>
      </c>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v>2.2971999999999999E-2</v>
      </c>
      <c r="FF130" s="201">
        <v>1.29E-2</v>
      </c>
      <c r="FG130" s="201"/>
      <c r="FH130" s="201"/>
      <c r="FI130" s="201"/>
      <c r="FJ130" s="201"/>
      <c r="FK130" s="201">
        <v>2.2971999999999999E-2</v>
      </c>
      <c r="FL130" s="201">
        <v>1.29E-2</v>
      </c>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v>3.7650000000000001E-3</v>
      </c>
      <c r="GP130" s="201">
        <v>1.5E-5</v>
      </c>
      <c r="GQ130" s="201">
        <v>1.8453000000000001E-2</v>
      </c>
      <c r="GR130" s="201">
        <v>1.2999999999999999E-4</v>
      </c>
      <c r="GS130" s="201">
        <v>2.2218000000000002E-2</v>
      </c>
      <c r="GT130" s="201">
        <v>1.45E-4</v>
      </c>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v>2.7260000000000001E-3</v>
      </c>
      <c r="IB130" s="201">
        <v>8.5300000000000003E-4</v>
      </c>
      <c r="IC130" s="201">
        <v>2.7260000000000001E-3</v>
      </c>
      <c r="ID130" s="201">
        <v>8.5300000000000003E-4</v>
      </c>
      <c r="IE130" s="201">
        <v>22.567568999999999</v>
      </c>
      <c r="IF130" s="201">
        <v>5.3345149999999997</v>
      </c>
    </row>
    <row r="131" spans="1:240" ht="17.399999999999999" customHeight="1" x14ac:dyDescent="0.25">
      <c r="A131" s="196" t="s">
        <v>193</v>
      </c>
      <c r="B131" s="197" t="s">
        <v>1430</v>
      </c>
      <c r="C131" s="198"/>
      <c r="D131" s="198"/>
      <c r="E131" s="198"/>
      <c r="F131" s="198"/>
      <c r="G131" s="198"/>
      <c r="H131" s="198"/>
      <c r="I131" s="198"/>
      <c r="J131" s="198"/>
      <c r="K131" s="198"/>
      <c r="L131" s="198"/>
      <c r="M131" s="198"/>
      <c r="N131" s="198"/>
      <c r="O131" s="198"/>
      <c r="P131" s="198"/>
      <c r="Q131" s="198"/>
      <c r="R131" s="198"/>
      <c r="S131" s="198">
        <v>3.5952600000000001</v>
      </c>
      <c r="T131" s="198">
        <v>0.40393299999999999</v>
      </c>
      <c r="U131" s="198"/>
      <c r="V131" s="198"/>
      <c r="W131" s="198"/>
      <c r="X131" s="198"/>
      <c r="Y131" s="198"/>
      <c r="Z131" s="198"/>
      <c r="AA131" s="198"/>
      <c r="AB131" s="198"/>
      <c r="AC131" s="198"/>
      <c r="AD131" s="198"/>
      <c r="AE131" s="198"/>
      <c r="AF131" s="198"/>
      <c r="AG131" s="198">
        <v>3.5952600000000001</v>
      </c>
      <c r="AH131" s="198">
        <v>0.40393299999999999</v>
      </c>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v>6.3625000000000001E-2</v>
      </c>
      <c r="CN131" s="198">
        <v>6.7799999999999996E-3</v>
      </c>
      <c r="CO131" s="198">
        <v>1.6000000000000001E-4</v>
      </c>
      <c r="CP131" s="198">
        <v>1.8E-5</v>
      </c>
      <c r="CQ131" s="198">
        <v>6.3784999999999994E-2</v>
      </c>
      <c r="CR131" s="198">
        <v>6.7980000000000002E-3</v>
      </c>
      <c r="CS131" s="198"/>
      <c r="CT131" s="198"/>
      <c r="CU131" s="198"/>
      <c r="CV131" s="198"/>
      <c r="CW131" s="198"/>
      <c r="CX131" s="198"/>
      <c r="CY131" s="198"/>
      <c r="CZ131" s="198"/>
      <c r="DA131" s="198">
        <v>17.909661</v>
      </c>
      <c r="DB131" s="198">
        <v>15.721443000000001</v>
      </c>
      <c r="DC131" s="198"/>
      <c r="DD131" s="198"/>
      <c r="DE131" s="198">
        <v>1.02E-4</v>
      </c>
      <c r="DF131" s="198">
        <v>9.9999999999999995E-7</v>
      </c>
      <c r="DG131" s="198">
        <v>17.909763000000002</v>
      </c>
      <c r="DH131" s="198">
        <v>15.721444</v>
      </c>
      <c r="DI131" s="198"/>
      <c r="DJ131" s="198"/>
      <c r="DK131" s="198">
        <v>9.8621E-2</v>
      </c>
      <c r="DL131" s="198">
        <v>1.7180999999999998E-2</v>
      </c>
      <c r="DM131" s="198">
        <v>0.101101</v>
      </c>
      <c r="DN131" s="198">
        <v>4.1809999999999998E-3</v>
      </c>
      <c r="DO131" s="198">
        <v>0.19972200000000001</v>
      </c>
      <c r="DP131" s="198">
        <v>2.1361999999999999E-2</v>
      </c>
      <c r="DQ131" s="198"/>
      <c r="DR131" s="198"/>
      <c r="DS131" s="198"/>
      <c r="DT131" s="198"/>
      <c r="DU131" s="198"/>
      <c r="DV131" s="198"/>
      <c r="DW131" s="198"/>
      <c r="DX131" s="198"/>
      <c r="DY131" s="198"/>
      <c r="DZ131" s="198"/>
      <c r="EA131" s="198"/>
      <c r="EB131" s="198"/>
      <c r="EC131" s="198"/>
      <c r="ED131" s="198"/>
      <c r="EE131" s="198">
        <v>5.1279999999999997E-3</v>
      </c>
      <c r="EF131" s="198">
        <v>1.3999999999999999E-4</v>
      </c>
      <c r="EG131" s="198"/>
      <c r="EH131" s="198"/>
      <c r="EI131" s="198"/>
      <c r="EJ131" s="198"/>
      <c r="EK131" s="198"/>
      <c r="EL131" s="198"/>
      <c r="EM131" s="198"/>
      <c r="EN131" s="198"/>
      <c r="EO131" s="198"/>
      <c r="EP131" s="198"/>
      <c r="EQ131" s="198">
        <v>2.3240000000000001E-3</v>
      </c>
      <c r="ER131" s="198">
        <v>6.3E-5</v>
      </c>
      <c r="ES131" s="198">
        <v>7.4520000000000003E-3</v>
      </c>
      <c r="ET131" s="198">
        <v>2.03E-4</v>
      </c>
      <c r="EU131" s="198">
        <v>3.823E-3</v>
      </c>
      <c r="EV131" s="198"/>
      <c r="EW131" s="198"/>
      <c r="EX131" s="198"/>
      <c r="EY131" s="198"/>
      <c r="EZ131" s="198"/>
      <c r="FA131" s="198"/>
      <c r="FB131" s="198"/>
      <c r="FC131" s="198">
        <v>3.823E-3</v>
      </c>
      <c r="FD131" s="198"/>
      <c r="FE131" s="198"/>
      <c r="FF131" s="198"/>
      <c r="FG131" s="198">
        <v>1.6509999999999999E-3</v>
      </c>
      <c r="FH131" s="198">
        <v>1.9999999999999999E-6</v>
      </c>
      <c r="FI131" s="198">
        <v>2.6619999999999999E-3</v>
      </c>
      <c r="FJ131" s="198">
        <v>1.4999999999999999E-4</v>
      </c>
      <c r="FK131" s="198">
        <v>4.313E-3</v>
      </c>
      <c r="FL131" s="198">
        <v>1.5200000000000001E-4</v>
      </c>
      <c r="FM131" s="198">
        <v>0.17935699999999999</v>
      </c>
      <c r="FN131" s="198">
        <v>9.9999999999999995E-7</v>
      </c>
      <c r="FO131" s="198">
        <v>0.17935699999999999</v>
      </c>
      <c r="FP131" s="198">
        <v>9.9999999999999995E-7</v>
      </c>
      <c r="FQ131" s="198"/>
      <c r="FR131" s="198"/>
      <c r="FS131" s="198"/>
      <c r="FT131" s="198"/>
      <c r="FU131" s="198"/>
      <c r="FV131" s="198"/>
      <c r="FW131" s="198"/>
      <c r="FX131" s="198"/>
      <c r="FY131" s="198"/>
      <c r="FZ131" s="198"/>
      <c r="GA131" s="198"/>
      <c r="GB131" s="198"/>
      <c r="GC131" s="198"/>
      <c r="GD131" s="198"/>
      <c r="GE131" s="198">
        <v>1.6018000000000001E-2</v>
      </c>
      <c r="GF131" s="198">
        <v>2.5799999999999998E-4</v>
      </c>
      <c r="GG131" s="198"/>
      <c r="GH131" s="198"/>
      <c r="GI131" s="198"/>
      <c r="GJ131" s="198"/>
      <c r="GK131" s="198">
        <v>1.8433999999999999E-2</v>
      </c>
      <c r="GL131" s="198">
        <v>3.3399999999999999E-4</v>
      </c>
      <c r="GM131" s="198">
        <v>3.4452000000000003E-2</v>
      </c>
      <c r="GN131" s="198">
        <v>5.9199999999999997E-4</v>
      </c>
      <c r="GO131" s="198">
        <v>0.276868</v>
      </c>
      <c r="GP131" s="198">
        <v>1.1400000000000001E-4</v>
      </c>
      <c r="GQ131" s="198">
        <v>3.1234000000000001E-2</v>
      </c>
      <c r="GR131" s="198">
        <v>1.46E-4</v>
      </c>
      <c r="GS131" s="198">
        <v>0.30810199999999999</v>
      </c>
      <c r="GT131" s="198">
        <v>2.5999999999999998E-4</v>
      </c>
      <c r="GU131" s="198"/>
      <c r="GV131" s="198"/>
      <c r="GW131" s="198">
        <v>1.392E-2</v>
      </c>
      <c r="GX131" s="198">
        <v>2.9999999999999997E-4</v>
      </c>
      <c r="GY131" s="198"/>
      <c r="GZ131" s="198"/>
      <c r="HA131" s="198"/>
      <c r="HB131" s="198"/>
      <c r="HC131" s="198">
        <v>1.392E-2</v>
      </c>
      <c r="HD131" s="198">
        <v>2.9999999999999997E-4</v>
      </c>
      <c r="HE131" s="198">
        <v>1.1310000000000001E-3</v>
      </c>
      <c r="HF131" s="198">
        <v>1.8E-5</v>
      </c>
      <c r="HG131" s="198"/>
      <c r="HH131" s="198"/>
      <c r="HI131" s="198"/>
      <c r="HJ131" s="198"/>
      <c r="HK131" s="198">
        <v>1.1310000000000001E-3</v>
      </c>
      <c r="HL131" s="198">
        <v>1.8E-5</v>
      </c>
      <c r="HM131" s="198"/>
      <c r="HN131" s="198"/>
      <c r="HO131" s="198"/>
      <c r="HP131" s="198"/>
      <c r="HQ131" s="198">
        <v>3.4611000000000003E-2</v>
      </c>
      <c r="HR131" s="198">
        <v>1.0120000000000001E-3</v>
      </c>
      <c r="HS131" s="198">
        <v>1.1762E-2</v>
      </c>
      <c r="HT131" s="198">
        <v>4.8799999999999999E-4</v>
      </c>
      <c r="HU131" s="198"/>
      <c r="HV131" s="198"/>
      <c r="HW131" s="198">
        <v>4.6372999999999998E-2</v>
      </c>
      <c r="HX131" s="198">
        <v>1.5E-3</v>
      </c>
      <c r="HY131" s="198"/>
      <c r="HZ131" s="198"/>
      <c r="IA131" s="198"/>
      <c r="IB131" s="198"/>
      <c r="IC131" s="198"/>
      <c r="ID131" s="198"/>
      <c r="IE131" s="198">
        <v>22.367453000000001</v>
      </c>
      <c r="IF131" s="198">
        <v>16.156562999999998</v>
      </c>
    </row>
    <row r="132" spans="1:240" ht="17.399999999999999" customHeight="1" x14ac:dyDescent="0.25">
      <c r="A132" s="199" t="s">
        <v>196</v>
      </c>
      <c r="B132" s="200" t="s">
        <v>1487</v>
      </c>
      <c r="C132" s="201"/>
      <c r="D132" s="201"/>
      <c r="E132" s="201"/>
      <c r="F132" s="201"/>
      <c r="G132" s="201"/>
      <c r="H132" s="201"/>
      <c r="I132" s="201"/>
      <c r="J132" s="201"/>
      <c r="K132" s="201"/>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v>0.14811099999999999</v>
      </c>
      <c r="AT132" s="201">
        <v>6.1000000000000004E-3</v>
      </c>
      <c r="AU132" s="201"/>
      <c r="AV132" s="201"/>
      <c r="AW132" s="201"/>
      <c r="AX132" s="201"/>
      <c r="AY132" s="201"/>
      <c r="AZ132" s="201"/>
      <c r="BA132" s="201">
        <v>0.72458299999999998</v>
      </c>
      <c r="BB132" s="201">
        <v>4.4153999999999999E-2</v>
      </c>
      <c r="BC132" s="201"/>
      <c r="BD132" s="201"/>
      <c r="BE132" s="201">
        <v>0.87269399999999997</v>
      </c>
      <c r="BF132" s="201">
        <v>5.0254E-2</v>
      </c>
      <c r="BG132" s="201"/>
      <c r="BH132" s="201"/>
      <c r="BI132" s="201"/>
      <c r="BJ132" s="201"/>
      <c r="BK132" s="201">
        <v>0.39058799999999999</v>
      </c>
      <c r="BL132" s="201">
        <v>4.4240000000000002E-2</v>
      </c>
      <c r="BM132" s="201">
        <v>0.39058799999999999</v>
      </c>
      <c r="BN132" s="201">
        <v>4.4240000000000002E-2</v>
      </c>
      <c r="BO132" s="201">
        <v>6.9820000000000004E-3</v>
      </c>
      <c r="BP132" s="201">
        <v>9.9999999999999995E-7</v>
      </c>
      <c r="BQ132" s="201">
        <v>1.725E-3</v>
      </c>
      <c r="BR132" s="201">
        <v>9.9999999999999995E-7</v>
      </c>
      <c r="BS132" s="201">
        <v>6.0022380000000002</v>
      </c>
      <c r="BT132" s="201">
        <v>6.6880000000000004E-3</v>
      </c>
      <c r="BU132" s="201"/>
      <c r="BV132" s="201"/>
      <c r="BW132" s="201">
        <v>1.671457</v>
      </c>
      <c r="BX132" s="201">
        <v>1.8469999999999999E-3</v>
      </c>
      <c r="BY132" s="201">
        <v>0.13797899999999999</v>
      </c>
      <c r="BZ132" s="201">
        <v>1.73E-4</v>
      </c>
      <c r="CA132" s="201">
        <v>4.9974499999999997</v>
      </c>
      <c r="CB132" s="201">
        <v>4.084E-3</v>
      </c>
      <c r="CC132" s="201"/>
      <c r="CD132" s="201"/>
      <c r="CE132" s="201"/>
      <c r="CF132" s="201"/>
      <c r="CG132" s="201"/>
      <c r="CH132" s="201"/>
      <c r="CI132" s="201">
        <v>0.22959599999999999</v>
      </c>
      <c r="CJ132" s="201">
        <v>2.13E-4</v>
      </c>
      <c r="CK132" s="201">
        <v>13.047427000000001</v>
      </c>
      <c r="CL132" s="201">
        <v>1.3006999999999999E-2</v>
      </c>
      <c r="CM132" s="201">
        <v>1.0651000000000001E-2</v>
      </c>
      <c r="CN132" s="201">
        <v>2.04E-4</v>
      </c>
      <c r="CO132" s="201"/>
      <c r="CP132" s="201"/>
      <c r="CQ132" s="201">
        <v>1.0651000000000001E-2</v>
      </c>
      <c r="CR132" s="201">
        <v>2.04E-4</v>
      </c>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v>7.3130000000000001E-3</v>
      </c>
      <c r="EJ132" s="201">
        <v>1.5E-5</v>
      </c>
      <c r="EK132" s="201"/>
      <c r="EL132" s="201"/>
      <c r="EM132" s="201"/>
      <c r="EN132" s="201"/>
      <c r="EO132" s="201">
        <v>2.6340000000000001E-3</v>
      </c>
      <c r="EP132" s="201">
        <v>1.9999999999999999E-6</v>
      </c>
      <c r="EQ132" s="201"/>
      <c r="ER132" s="201"/>
      <c r="ES132" s="201">
        <v>9.9469999999999992E-3</v>
      </c>
      <c r="ET132" s="201">
        <v>1.7E-5</v>
      </c>
      <c r="EU132" s="201"/>
      <c r="EV132" s="201"/>
      <c r="EW132" s="201"/>
      <c r="EX132" s="201"/>
      <c r="EY132" s="201"/>
      <c r="EZ132" s="201"/>
      <c r="FA132" s="201"/>
      <c r="FB132" s="201"/>
      <c r="FC132" s="201"/>
      <c r="FD132" s="201"/>
      <c r="FE132" s="201"/>
      <c r="FF132" s="201"/>
      <c r="FG132" s="201"/>
      <c r="FH132" s="201"/>
      <c r="FI132" s="201">
        <v>1.5667E-2</v>
      </c>
      <c r="FJ132" s="201">
        <v>6.8999999999999997E-4</v>
      </c>
      <c r="FK132" s="201">
        <v>1.5667E-2</v>
      </c>
      <c r="FL132" s="201">
        <v>6.8999999999999997E-4</v>
      </c>
      <c r="FM132" s="201">
        <v>0.52225600000000005</v>
      </c>
      <c r="FN132" s="201">
        <v>7.3999999999999996E-5</v>
      </c>
      <c r="FO132" s="201">
        <v>0.52225600000000005</v>
      </c>
      <c r="FP132" s="201">
        <v>7.3999999999999996E-5</v>
      </c>
      <c r="FQ132" s="201"/>
      <c r="FR132" s="201"/>
      <c r="FS132" s="201">
        <v>1.9807520000000001</v>
      </c>
      <c r="FT132" s="201">
        <v>1.7762E-2</v>
      </c>
      <c r="FU132" s="201">
        <v>7.45E-4</v>
      </c>
      <c r="FV132" s="201">
        <v>1.8799999999999999E-4</v>
      </c>
      <c r="FW132" s="201"/>
      <c r="FX132" s="201"/>
      <c r="FY132" s="201"/>
      <c r="FZ132" s="201"/>
      <c r="GA132" s="201"/>
      <c r="GB132" s="201"/>
      <c r="GC132" s="201"/>
      <c r="GD132" s="201"/>
      <c r="GE132" s="201"/>
      <c r="GF132" s="201"/>
      <c r="GG132" s="201"/>
      <c r="GH132" s="201"/>
      <c r="GI132" s="201">
        <v>8.6910000000000008E-3</v>
      </c>
      <c r="GJ132" s="201">
        <v>1.1474E-2</v>
      </c>
      <c r="GK132" s="201"/>
      <c r="GL132" s="201"/>
      <c r="GM132" s="201">
        <v>1.9901880000000001</v>
      </c>
      <c r="GN132" s="201">
        <v>2.9423999999999999E-2</v>
      </c>
      <c r="GO132" s="201">
        <v>7.9446000000000003E-2</v>
      </c>
      <c r="GP132" s="201">
        <v>7.3800000000000005E-4</v>
      </c>
      <c r="GQ132" s="201">
        <v>0.72358900000000004</v>
      </c>
      <c r="GR132" s="201">
        <v>7.515E-3</v>
      </c>
      <c r="GS132" s="201">
        <v>0.80303500000000005</v>
      </c>
      <c r="GT132" s="201">
        <v>8.2529999999999999E-3</v>
      </c>
      <c r="GU132" s="201">
        <v>2.2160000000000001E-3</v>
      </c>
      <c r="GV132" s="201">
        <v>9.9999999999999995E-7</v>
      </c>
      <c r="GW132" s="201">
        <v>4.8939999999999999E-3</v>
      </c>
      <c r="GX132" s="201">
        <v>2.41E-4</v>
      </c>
      <c r="GY132" s="201"/>
      <c r="GZ132" s="201"/>
      <c r="HA132" s="201"/>
      <c r="HB132" s="201"/>
      <c r="HC132" s="201">
        <v>7.11E-3</v>
      </c>
      <c r="HD132" s="201">
        <v>2.42E-4</v>
      </c>
      <c r="HE132" s="201">
        <v>0.54938900000000002</v>
      </c>
      <c r="HF132" s="201">
        <v>1.1249999999999999E-3</v>
      </c>
      <c r="HG132" s="201">
        <v>5.2297000000000003E-2</v>
      </c>
      <c r="HH132" s="201">
        <v>3.0000000000000001E-5</v>
      </c>
      <c r="HI132" s="201"/>
      <c r="HJ132" s="201"/>
      <c r="HK132" s="201">
        <v>0.60168600000000005</v>
      </c>
      <c r="HL132" s="201">
        <v>1.155E-3</v>
      </c>
      <c r="HM132" s="201"/>
      <c r="HN132" s="201"/>
      <c r="HO132" s="201"/>
      <c r="HP132" s="201"/>
      <c r="HQ132" s="201">
        <v>9.9609999999999994E-3</v>
      </c>
      <c r="HR132" s="201">
        <v>1.6699999999999999E-4</v>
      </c>
      <c r="HS132" s="201">
        <v>1.7049999999999999E-3</v>
      </c>
      <c r="HT132" s="201">
        <v>9.9999999999999995E-7</v>
      </c>
      <c r="HU132" s="201">
        <v>1.753E-3</v>
      </c>
      <c r="HV132" s="201">
        <v>9.9999999999999995E-7</v>
      </c>
      <c r="HW132" s="201">
        <v>1.3419E-2</v>
      </c>
      <c r="HX132" s="201">
        <v>1.6899999999999999E-4</v>
      </c>
      <c r="HY132" s="201"/>
      <c r="HZ132" s="201"/>
      <c r="IA132" s="201"/>
      <c r="IB132" s="201"/>
      <c r="IC132" s="201"/>
      <c r="ID132" s="201"/>
      <c r="IE132" s="201">
        <v>18.284668</v>
      </c>
      <c r="IF132" s="201">
        <v>0.147729</v>
      </c>
    </row>
    <row r="133" spans="1:240" ht="19.2" x14ac:dyDescent="0.25">
      <c r="A133" s="196" t="s">
        <v>191</v>
      </c>
      <c r="B133" s="197" t="s">
        <v>1421</v>
      </c>
      <c r="C133" s="198"/>
      <c r="D133" s="198"/>
      <c r="E133" s="198"/>
      <c r="F133" s="198"/>
      <c r="G133" s="198"/>
      <c r="H133" s="198"/>
      <c r="I133" s="198"/>
      <c r="J133" s="198"/>
      <c r="K133" s="198"/>
      <c r="L133" s="198"/>
      <c r="M133" s="198"/>
      <c r="N133" s="198"/>
      <c r="O133" s="198">
        <v>6.1409999999999998E-3</v>
      </c>
      <c r="P133" s="198">
        <v>4.1999999999999998E-5</v>
      </c>
      <c r="Q133" s="198"/>
      <c r="R133" s="198"/>
      <c r="S133" s="198">
        <v>9.6111000000000002E-2</v>
      </c>
      <c r="T133" s="198">
        <v>3.7440000000000001E-2</v>
      </c>
      <c r="U133" s="198">
        <v>4.9779999999999998E-3</v>
      </c>
      <c r="V133" s="198">
        <v>1.15E-4</v>
      </c>
      <c r="W133" s="198"/>
      <c r="X133" s="198"/>
      <c r="Y133" s="198">
        <v>4.6E-5</v>
      </c>
      <c r="Z133" s="198">
        <v>1.9999999999999999E-6</v>
      </c>
      <c r="AA133" s="198"/>
      <c r="AB133" s="198"/>
      <c r="AC133" s="198"/>
      <c r="AD133" s="198"/>
      <c r="AE133" s="198"/>
      <c r="AF133" s="198"/>
      <c r="AG133" s="198">
        <v>0.107276</v>
      </c>
      <c r="AH133" s="198">
        <v>3.7599E-2</v>
      </c>
      <c r="AI133" s="198">
        <v>1.64E-4</v>
      </c>
      <c r="AJ133" s="198">
        <v>3.9999999999999998E-6</v>
      </c>
      <c r="AK133" s="198">
        <v>1.64E-4</v>
      </c>
      <c r="AL133" s="198">
        <v>3.9999999999999998E-6</v>
      </c>
      <c r="AM133" s="198"/>
      <c r="AN133" s="198"/>
      <c r="AO133" s="198"/>
      <c r="AP133" s="198"/>
      <c r="AQ133" s="198"/>
      <c r="AR133" s="198"/>
      <c r="AS133" s="198">
        <v>0.378938</v>
      </c>
      <c r="AT133" s="198">
        <v>5.1114E-2</v>
      </c>
      <c r="AU133" s="198"/>
      <c r="AV133" s="198"/>
      <c r="AW133" s="198"/>
      <c r="AX133" s="198"/>
      <c r="AY133" s="198"/>
      <c r="AZ133" s="198"/>
      <c r="BA133" s="198"/>
      <c r="BB133" s="198"/>
      <c r="BC133" s="198"/>
      <c r="BD133" s="198"/>
      <c r="BE133" s="198">
        <v>0.378938</v>
      </c>
      <c r="BF133" s="198">
        <v>5.1114E-2</v>
      </c>
      <c r="BG133" s="198"/>
      <c r="BH133" s="198"/>
      <c r="BI133" s="198"/>
      <c r="BJ133" s="198"/>
      <c r="BK133" s="198">
        <v>1.7345379999999999</v>
      </c>
      <c r="BL133" s="198">
        <v>0.21271300000000001</v>
      </c>
      <c r="BM133" s="198">
        <v>1.7345379999999999</v>
      </c>
      <c r="BN133" s="198">
        <v>0.21271300000000001</v>
      </c>
      <c r="BO133" s="198">
        <v>0.32854899999999998</v>
      </c>
      <c r="BP133" s="198">
        <v>1.0320499999999999</v>
      </c>
      <c r="BQ133" s="198"/>
      <c r="BR133" s="198"/>
      <c r="BS133" s="198">
        <v>0.12214700000000001</v>
      </c>
      <c r="BT133" s="198">
        <v>1.2E-2</v>
      </c>
      <c r="BU133" s="198"/>
      <c r="BV133" s="198"/>
      <c r="BW133" s="198"/>
      <c r="BX133" s="198"/>
      <c r="BY133" s="198"/>
      <c r="BZ133" s="198"/>
      <c r="CA133" s="198">
        <v>0.10836</v>
      </c>
      <c r="CB133" s="198">
        <v>2.4740999999999999E-2</v>
      </c>
      <c r="CC133" s="198"/>
      <c r="CD133" s="198"/>
      <c r="CE133" s="198">
        <v>0.97148500000000004</v>
      </c>
      <c r="CF133" s="198">
        <v>9.8020999999999997E-2</v>
      </c>
      <c r="CG133" s="198"/>
      <c r="CH133" s="198"/>
      <c r="CI133" s="198"/>
      <c r="CJ133" s="198"/>
      <c r="CK133" s="198">
        <v>1.5305409999999999</v>
      </c>
      <c r="CL133" s="198">
        <v>1.166812</v>
      </c>
      <c r="CM133" s="198">
        <v>1.7349E-2</v>
      </c>
      <c r="CN133" s="198">
        <v>2.9599999999999998E-4</v>
      </c>
      <c r="CO133" s="198">
        <v>3.8851999999999998E-2</v>
      </c>
      <c r="CP133" s="198">
        <v>3.1E-4</v>
      </c>
      <c r="CQ133" s="198">
        <v>5.6201000000000001E-2</v>
      </c>
      <c r="CR133" s="198">
        <v>6.0599999999999998E-4</v>
      </c>
      <c r="CS133" s="198"/>
      <c r="CT133" s="198"/>
      <c r="CU133" s="198">
        <v>9.0019999999999996E-3</v>
      </c>
      <c r="CV133" s="198">
        <v>7.2000000000000002E-5</v>
      </c>
      <c r="CW133" s="198"/>
      <c r="CX133" s="198"/>
      <c r="CY133" s="198">
        <v>9.0019999999999996E-3</v>
      </c>
      <c r="CZ133" s="198">
        <v>7.2000000000000002E-5</v>
      </c>
      <c r="DA133" s="198">
        <v>5.71E-4</v>
      </c>
      <c r="DB133" s="198">
        <v>1.9900000000000001E-4</v>
      </c>
      <c r="DC133" s="198">
        <v>3.222E-3</v>
      </c>
      <c r="DD133" s="198">
        <v>1.4999999999999999E-4</v>
      </c>
      <c r="DE133" s="198"/>
      <c r="DF133" s="198"/>
      <c r="DG133" s="198">
        <v>3.7929999999999999E-3</v>
      </c>
      <c r="DH133" s="198">
        <v>3.4900000000000003E-4</v>
      </c>
      <c r="DI133" s="198">
        <v>1.413E-3</v>
      </c>
      <c r="DJ133" s="198">
        <v>1.1E-5</v>
      </c>
      <c r="DK133" s="198">
        <v>0.13506199999999999</v>
      </c>
      <c r="DL133" s="198">
        <v>2.4910000000000002E-3</v>
      </c>
      <c r="DM133" s="198">
        <v>4.7980000000000002E-3</v>
      </c>
      <c r="DN133" s="198">
        <v>3.4E-5</v>
      </c>
      <c r="DO133" s="198">
        <v>0.14127300000000001</v>
      </c>
      <c r="DP133" s="198">
        <v>2.5360000000000001E-3</v>
      </c>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v>2.144771</v>
      </c>
      <c r="EN133" s="198">
        <v>1.0718E-2</v>
      </c>
      <c r="EO133" s="198">
        <v>1.703916</v>
      </c>
      <c r="EP133" s="198">
        <v>4.7169999999999998E-3</v>
      </c>
      <c r="EQ133" s="198">
        <v>7.2516999999999998E-2</v>
      </c>
      <c r="ER133" s="198">
        <v>3.68E-4</v>
      </c>
      <c r="ES133" s="198">
        <v>3.9212039999999999</v>
      </c>
      <c r="ET133" s="198">
        <v>1.5803000000000001E-2</v>
      </c>
      <c r="EU133" s="198">
        <v>1.223511</v>
      </c>
      <c r="EV133" s="198">
        <v>7.1760000000000001E-3</v>
      </c>
      <c r="EW133" s="198">
        <v>8.3174999999999999E-2</v>
      </c>
      <c r="EX133" s="198">
        <v>2.9510000000000001E-3</v>
      </c>
      <c r="EY133" s="198"/>
      <c r="EZ133" s="198"/>
      <c r="FA133" s="198">
        <v>1.06E-4</v>
      </c>
      <c r="FB133" s="198">
        <v>9.9999999999999995E-7</v>
      </c>
      <c r="FC133" s="198">
        <v>1.306792</v>
      </c>
      <c r="FD133" s="198">
        <v>1.0128E-2</v>
      </c>
      <c r="FE133" s="198">
        <v>9.9599999999999992E-4</v>
      </c>
      <c r="FF133" s="198">
        <v>1.17E-4</v>
      </c>
      <c r="FG133" s="198"/>
      <c r="FH133" s="198"/>
      <c r="FI133" s="198"/>
      <c r="FJ133" s="198"/>
      <c r="FK133" s="198">
        <v>9.9599999999999992E-4</v>
      </c>
      <c r="FL133" s="198">
        <v>1.17E-4</v>
      </c>
      <c r="FM133" s="198">
        <v>4.6518999999999998E-2</v>
      </c>
      <c r="FN133" s="198">
        <v>6.3999999999999997E-5</v>
      </c>
      <c r="FO133" s="198">
        <v>4.6518999999999998E-2</v>
      </c>
      <c r="FP133" s="198">
        <v>6.3999999999999997E-5</v>
      </c>
      <c r="FQ133" s="198"/>
      <c r="FR133" s="198"/>
      <c r="FS133" s="198">
        <v>0.36077300000000001</v>
      </c>
      <c r="FT133" s="198">
        <v>5.1187000000000003E-2</v>
      </c>
      <c r="FU133" s="198">
        <v>9.9480000000000002E-3</v>
      </c>
      <c r="FV133" s="198">
        <v>8.1399999999999997E-3</v>
      </c>
      <c r="FW133" s="198"/>
      <c r="FX133" s="198"/>
      <c r="FY133" s="198">
        <v>7.5541989999999997</v>
      </c>
      <c r="FZ133" s="198">
        <v>0.87321400000000005</v>
      </c>
      <c r="GA133" s="198"/>
      <c r="GB133" s="198"/>
      <c r="GC133" s="198">
        <v>2.2100000000000001E-4</v>
      </c>
      <c r="GD133" s="198">
        <v>1.9999999999999999E-6</v>
      </c>
      <c r="GE133" s="198"/>
      <c r="GF133" s="198"/>
      <c r="GG133" s="198"/>
      <c r="GH133" s="198"/>
      <c r="GI133" s="198"/>
      <c r="GJ133" s="198"/>
      <c r="GK133" s="198">
        <v>2.2980000000000001E-3</v>
      </c>
      <c r="GL133" s="198">
        <v>4.8999999999999998E-5</v>
      </c>
      <c r="GM133" s="198">
        <v>7.9274389999999997</v>
      </c>
      <c r="GN133" s="198">
        <v>0.93259199999999998</v>
      </c>
      <c r="GO133" s="198">
        <v>0.177926</v>
      </c>
      <c r="GP133" s="198">
        <v>7.67E-4</v>
      </c>
      <c r="GQ133" s="198">
        <v>0.41594399999999998</v>
      </c>
      <c r="GR133" s="198">
        <v>1.421E-3</v>
      </c>
      <c r="GS133" s="198">
        <v>0.59387000000000001</v>
      </c>
      <c r="GT133" s="198">
        <v>2.1879999999999998E-3</v>
      </c>
      <c r="GU133" s="198"/>
      <c r="GV133" s="198"/>
      <c r="GW133" s="198">
        <v>3.0828999999999999E-2</v>
      </c>
      <c r="GX133" s="198">
        <v>2.5300000000000002E-4</v>
      </c>
      <c r="GY133" s="198"/>
      <c r="GZ133" s="198"/>
      <c r="HA133" s="198"/>
      <c r="HB133" s="198"/>
      <c r="HC133" s="198">
        <v>3.0828999999999999E-2</v>
      </c>
      <c r="HD133" s="198">
        <v>2.5300000000000002E-4</v>
      </c>
      <c r="HE133" s="198">
        <v>2.2912999999999999E-2</v>
      </c>
      <c r="HF133" s="198">
        <v>2.8899999999999998E-4</v>
      </c>
      <c r="HG133" s="198"/>
      <c r="HH133" s="198"/>
      <c r="HI133" s="198"/>
      <c r="HJ133" s="198"/>
      <c r="HK133" s="198">
        <v>2.2912999999999999E-2</v>
      </c>
      <c r="HL133" s="198">
        <v>2.8899999999999998E-4</v>
      </c>
      <c r="HM133" s="198"/>
      <c r="HN133" s="198"/>
      <c r="HO133" s="198"/>
      <c r="HP133" s="198"/>
      <c r="HQ133" s="198">
        <v>1.1332E-2</v>
      </c>
      <c r="HR133" s="198">
        <v>5.8E-5</v>
      </c>
      <c r="HS133" s="198">
        <v>5.006E-3</v>
      </c>
      <c r="HT133" s="198">
        <v>1.34E-4</v>
      </c>
      <c r="HU133" s="198"/>
      <c r="HV133" s="198"/>
      <c r="HW133" s="198">
        <v>1.6337999999999998E-2</v>
      </c>
      <c r="HX133" s="198">
        <v>1.92E-4</v>
      </c>
      <c r="HY133" s="198"/>
      <c r="HZ133" s="198"/>
      <c r="IA133" s="198">
        <v>1.7910000000000001E-3</v>
      </c>
      <c r="IB133" s="198">
        <v>2.7989999999999998E-3</v>
      </c>
      <c r="IC133" s="198">
        <v>1.7910000000000001E-3</v>
      </c>
      <c r="ID133" s="198">
        <v>2.7989999999999998E-3</v>
      </c>
      <c r="IE133" s="198">
        <v>17.830417000000001</v>
      </c>
      <c r="IF133" s="198">
        <v>2.4362300000000001</v>
      </c>
    </row>
    <row r="134" spans="1:240" ht="19.2" x14ac:dyDescent="0.25">
      <c r="A134" s="199" t="s">
        <v>93</v>
      </c>
      <c r="B134" s="200" t="s">
        <v>1401</v>
      </c>
      <c r="C134" s="201"/>
      <c r="D134" s="201"/>
      <c r="E134" s="201"/>
      <c r="F134" s="201"/>
      <c r="G134" s="201"/>
      <c r="H134" s="201"/>
      <c r="I134" s="201"/>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201"/>
      <c r="AR134" s="201"/>
      <c r="AS134" s="201"/>
      <c r="AT134" s="201"/>
      <c r="AU134" s="201"/>
      <c r="AV134" s="201"/>
      <c r="AW134" s="201"/>
      <c r="AX134" s="201"/>
      <c r="AY134" s="201"/>
      <c r="AZ134" s="201"/>
      <c r="BA134" s="201"/>
      <c r="BB134" s="201"/>
      <c r="BC134" s="201"/>
      <c r="BD134" s="201"/>
      <c r="BE134" s="201"/>
      <c r="BF134" s="201"/>
      <c r="BG134" s="201"/>
      <c r="BH134" s="201"/>
      <c r="BI134" s="201"/>
      <c r="BJ134" s="201"/>
      <c r="BK134" s="201"/>
      <c r="BL134" s="201"/>
      <c r="BM134" s="201"/>
      <c r="BN134" s="201"/>
      <c r="BO134" s="201">
        <v>4.28E-4</v>
      </c>
      <c r="BP134" s="201">
        <v>5.0000000000000004E-6</v>
      </c>
      <c r="BQ134" s="201"/>
      <c r="BR134" s="201"/>
      <c r="BS134" s="201">
        <v>5.7549999999999997E-3</v>
      </c>
      <c r="BT134" s="201">
        <v>2.0000000000000001E-4</v>
      </c>
      <c r="BU134" s="201"/>
      <c r="BV134" s="201"/>
      <c r="BW134" s="201"/>
      <c r="BX134" s="201"/>
      <c r="BY134" s="201"/>
      <c r="BZ134" s="201"/>
      <c r="CA134" s="201"/>
      <c r="CB134" s="201"/>
      <c r="CC134" s="201"/>
      <c r="CD134" s="201"/>
      <c r="CE134" s="201"/>
      <c r="CF134" s="201"/>
      <c r="CG134" s="201"/>
      <c r="CH134" s="201"/>
      <c r="CI134" s="201"/>
      <c r="CJ134" s="201"/>
      <c r="CK134" s="201">
        <v>6.1830000000000001E-3</v>
      </c>
      <c r="CL134" s="201">
        <v>2.05E-4</v>
      </c>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v>1.56E-4</v>
      </c>
      <c r="EN134" s="201">
        <v>1.7899999999999999E-4</v>
      </c>
      <c r="EO134" s="201"/>
      <c r="EP134" s="201"/>
      <c r="EQ134" s="201"/>
      <c r="ER134" s="201"/>
      <c r="ES134" s="201">
        <v>1.56E-4</v>
      </c>
      <c r="ET134" s="201">
        <v>1.7899999999999999E-4</v>
      </c>
      <c r="EU134" s="201"/>
      <c r="EV134" s="201"/>
      <c r="EW134" s="201"/>
      <c r="EX134" s="201"/>
      <c r="EY134" s="201"/>
      <c r="EZ134" s="201"/>
      <c r="FA134" s="201"/>
      <c r="FB134" s="201"/>
      <c r="FC134" s="201"/>
      <c r="FD134" s="201"/>
      <c r="FE134" s="201"/>
      <c r="FF134" s="201"/>
      <c r="FG134" s="201"/>
      <c r="FH134" s="201"/>
      <c r="FI134" s="201"/>
      <c r="FJ134" s="201"/>
      <c r="FK134" s="201"/>
      <c r="FL134" s="201"/>
      <c r="FM134" s="201">
        <v>1.1859E-2</v>
      </c>
      <c r="FN134" s="201">
        <v>9.9999999999999995E-7</v>
      </c>
      <c r="FO134" s="201">
        <v>1.1859E-2</v>
      </c>
      <c r="FP134" s="201">
        <v>9.9999999999999995E-7</v>
      </c>
      <c r="FQ134" s="201"/>
      <c r="FR134" s="201"/>
      <c r="FS134" s="201"/>
      <c r="FT134" s="201"/>
      <c r="FU134" s="201"/>
      <c r="FV134" s="201"/>
      <c r="FW134" s="201"/>
      <c r="FX134" s="201"/>
      <c r="FY134" s="201"/>
      <c r="FZ134" s="201"/>
      <c r="GA134" s="201"/>
      <c r="GB134" s="201"/>
      <c r="GC134" s="201"/>
      <c r="GD134" s="201"/>
      <c r="GE134" s="201"/>
      <c r="GF134" s="201"/>
      <c r="GG134" s="201"/>
      <c r="GH134" s="201"/>
      <c r="GI134" s="201"/>
      <c r="GJ134" s="201"/>
      <c r="GK134" s="201"/>
      <c r="GL134" s="201"/>
      <c r="GM134" s="201"/>
      <c r="GN134" s="201"/>
      <c r="GO134" s="201"/>
      <c r="GP134" s="201"/>
      <c r="GQ134" s="201">
        <v>17.361481999999999</v>
      </c>
      <c r="GR134" s="201">
        <v>8.8391999999999998E-2</v>
      </c>
      <c r="GS134" s="201">
        <v>17.361481999999999</v>
      </c>
      <c r="GT134" s="201">
        <v>8.8391999999999998E-2</v>
      </c>
      <c r="GU134" s="201"/>
      <c r="GV134" s="201"/>
      <c r="GW134" s="201"/>
      <c r="GX134" s="201"/>
      <c r="GY134" s="201"/>
      <c r="GZ134" s="201"/>
      <c r="HA134" s="201"/>
      <c r="HB134" s="201"/>
      <c r="HC134" s="201"/>
      <c r="HD134" s="201"/>
      <c r="HE134" s="201">
        <v>1.8929999999999999E-3</v>
      </c>
      <c r="HF134" s="201">
        <v>5.8E-5</v>
      </c>
      <c r="HG134" s="201"/>
      <c r="HH134" s="201"/>
      <c r="HI134" s="201"/>
      <c r="HJ134" s="201"/>
      <c r="HK134" s="201">
        <v>1.8929999999999999E-3</v>
      </c>
      <c r="HL134" s="201">
        <v>5.8E-5</v>
      </c>
      <c r="HM134" s="201"/>
      <c r="HN134" s="201"/>
      <c r="HO134" s="201"/>
      <c r="HP134" s="201"/>
      <c r="HQ134" s="201"/>
      <c r="HR134" s="201"/>
      <c r="HS134" s="201">
        <v>4.86E-4</v>
      </c>
      <c r="HT134" s="201">
        <v>9.9999999999999995E-7</v>
      </c>
      <c r="HU134" s="201"/>
      <c r="HV134" s="201"/>
      <c r="HW134" s="201">
        <v>4.86E-4</v>
      </c>
      <c r="HX134" s="201">
        <v>9.9999999999999995E-7</v>
      </c>
      <c r="HY134" s="201"/>
      <c r="HZ134" s="201"/>
      <c r="IA134" s="201"/>
      <c r="IB134" s="201"/>
      <c r="IC134" s="201"/>
      <c r="ID134" s="201"/>
      <c r="IE134" s="201">
        <v>17.382059000000002</v>
      </c>
      <c r="IF134" s="201">
        <v>8.8835999999999998E-2</v>
      </c>
    </row>
    <row r="135" spans="1:240" ht="19.2" x14ac:dyDescent="0.25">
      <c r="A135" s="196" t="s">
        <v>1488</v>
      </c>
      <c r="B135" s="197" t="s">
        <v>1489</v>
      </c>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v>1.37E-4</v>
      </c>
      <c r="GR135" s="198">
        <v>3.9999999999999998E-6</v>
      </c>
      <c r="GS135" s="198">
        <v>1.37E-4</v>
      </c>
      <c r="GT135" s="198">
        <v>3.9999999999999998E-6</v>
      </c>
      <c r="GU135" s="198">
        <v>0.27884500000000001</v>
      </c>
      <c r="GV135" s="198">
        <v>1.3550000000000001E-3</v>
      </c>
      <c r="GW135" s="198"/>
      <c r="GX135" s="198"/>
      <c r="GY135" s="198"/>
      <c r="GZ135" s="198"/>
      <c r="HA135" s="198">
        <v>15</v>
      </c>
      <c r="HB135" s="198">
        <v>0.61899999999999999</v>
      </c>
      <c r="HC135" s="198">
        <v>15.278845</v>
      </c>
      <c r="HD135" s="198">
        <v>0.62035499999999999</v>
      </c>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v>7.5989999999999999E-3</v>
      </c>
      <c r="HZ135" s="198">
        <v>9.9999999999999995E-7</v>
      </c>
      <c r="IA135" s="198"/>
      <c r="IB135" s="198"/>
      <c r="IC135" s="198">
        <v>7.5989999999999999E-3</v>
      </c>
      <c r="ID135" s="198">
        <v>9.9999999999999995E-7</v>
      </c>
      <c r="IE135" s="198">
        <v>15.286581</v>
      </c>
      <c r="IF135" s="198">
        <v>0.62036000000000002</v>
      </c>
    </row>
    <row r="136" spans="1:240" ht="19.2" x14ac:dyDescent="0.25">
      <c r="A136" s="199" t="s">
        <v>121</v>
      </c>
      <c r="B136" s="200" t="s">
        <v>1473</v>
      </c>
      <c r="C136" s="201"/>
      <c r="D136" s="201"/>
      <c r="E136" s="201"/>
      <c r="F136" s="201"/>
      <c r="G136" s="201"/>
      <c r="H136" s="201"/>
      <c r="I136" s="201">
        <v>7.5000000000000002E-4</v>
      </c>
      <c r="J136" s="201">
        <v>4.8000000000000001E-5</v>
      </c>
      <c r="K136" s="201"/>
      <c r="L136" s="201"/>
      <c r="M136" s="201">
        <v>7.5000000000000002E-4</v>
      </c>
      <c r="N136" s="201">
        <v>4.8000000000000001E-5</v>
      </c>
      <c r="O136" s="201"/>
      <c r="P136" s="201"/>
      <c r="Q136" s="201"/>
      <c r="R136" s="201"/>
      <c r="S136" s="201"/>
      <c r="T136" s="201"/>
      <c r="U136" s="201"/>
      <c r="V136" s="201"/>
      <c r="W136" s="201"/>
      <c r="X136" s="201"/>
      <c r="Y136" s="201"/>
      <c r="Z136" s="201"/>
      <c r="AA136" s="201"/>
      <c r="AB136" s="201"/>
      <c r="AC136" s="201"/>
      <c r="AD136" s="201"/>
      <c r="AE136" s="201"/>
      <c r="AF136" s="201"/>
      <c r="AG136" s="201"/>
      <c r="AH136" s="201"/>
      <c r="AI136" s="201"/>
      <c r="AJ136" s="201"/>
      <c r="AK136" s="201"/>
      <c r="AL136" s="201"/>
      <c r="AM136" s="201"/>
      <c r="AN136" s="201"/>
      <c r="AO136" s="201"/>
      <c r="AP136" s="201"/>
      <c r="AQ136" s="201"/>
      <c r="AR136" s="201"/>
      <c r="AS136" s="201"/>
      <c r="AT136" s="201"/>
      <c r="AU136" s="201"/>
      <c r="AV136" s="201"/>
      <c r="AW136" s="201"/>
      <c r="AX136" s="201"/>
      <c r="AY136" s="201"/>
      <c r="AZ136" s="201"/>
      <c r="BA136" s="201"/>
      <c r="BB136" s="201"/>
      <c r="BC136" s="201">
        <v>1.6278809999999999</v>
      </c>
      <c r="BD136" s="201">
        <v>4.735773</v>
      </c>
      <c r="BE136" s="201">
        <v>1.6278809999999999</v>
      </c>
      <c r="BF136" s="201">
        <v>4.735773</v>
      </c>
      <c r="BG136" s="201"/>
      <c r="BH136" s="201"/>
      <c r="BI136" s="201"/>
      <c r="BJ136" s="201"/>
      <c r="BK136" s="201"/>
      <c r="BL136" s="201"/>
      <c r="BM136" s="201"/>
      <c r="BN136" s="201"/>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v>0.16361600000000001</v>
      </c>
      <c r="CV136" s="201">
        <v>2.7647000000000001E-2</v>
      </c>
      <c r="CW136" s="201"/>
      <c r="CX136" s="201"/>
      <c r="CY136" s="201">
        <v>0.16361600000000001</v>
      </c>
      <c r="CZ136" s="201">
        <v>2.7647000000000001E-2</v>
      </c>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v>2.5897E-2</v>
      </c>
      <c r="EN136" s="201">
        <v>3.1100000000000002E-4</v>
      </c>
      <c r="EO136" s="201"/>
      <c r="EP136" s="201"/>
      <c r="EQ136" s="201"/>
      <c r="ER136" s="201"/>
      <c r="ES136" s="201">
        <v>2.5897E-2</v>
      </c>
      <c r="ET136" s="201">
        <v>3.1100000000000002E-4</v>
      </c>
      <c r="EU136" s="201">
        <v>1.1913999999999999E-2</v>
      </c>
      <c r="EV136" s="201">
        <v>6.6000000000000005E-5</v>
      </c>
      <c r="EW136" s="201"/>
      <c r="EX136" s="201"/>
      <c r="EY136" s="201"/>
      <c r="EZ136" s="201"/>
      <c r="FA136" s="201"/>
      <c r="FB136" s="201"/>
      <c r="FC136" s="201">
        <v>1.1913999999999999E-2</v>
      </c>
      <c r="FD136" s="201">
        <v>6.6000000000000005E-5</v>
      </c>
      <c r="FE136" s="201"/>
      <c r="FF136" s="201"/>
      <c r="FG136" s="201"/>
      <c r="FH136" s="201"/>
      <c r="FI136" s="201"/>
      <c r="FJ136" s="201"/>
      <c r="FK136" s="201"/>
      <c r="FL136" s="201"/>
      <c r="FM136" s="201">
        <v>4.6839149999999998</v>
      </c>
      <c r="FN136" s="201">
        <v>4.8180000000000002E-3</v>
      </c>
      <c r="FO136" s="201">
        <v>4.6839149999999998</v>
      </c>
      <c r="FP136" s="201">
        <v>4.8180000000000002E-3</v>
      </c>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v>2.6297999999999998E-2</v>
      </c>
      <c r="GL136" s="201">
        <v>2.885E-3</v>
      </c>
      <c r="GM136" s="201">
        <v>2.6297999999999998E-2</v>
      </c>
      <c r="GN136" s="201">
        <v>2.885E-3</v>
      </c>
      <c r="GO136" s="201">
        <v>4.5964999999999999E-2</v>
      </c>
      <c r="GP136" s="201">
        <v>6.9999999999999999E-6</v>
      </c>
      <c r="GQ136" s="201">
        <v>0.15610099999999999</v>
      </c>
      <c r="GR136" s="201">
        <v>2.5000000000000001E-5</v>
      </c>
      <c r="GS136" s="201">
        <v>0.202066</v>
      </c>
      <c r="GT136" s="201">
        <v>3.1999999999999999E-5</v>
      </c>
      <c r="GU136" s="201"/>
      <c r="GV136" s="201"/>
      <c r="GW136" s="201"/>
      <c r="GX136" s="201"/>
      <c r="GY136" s="201"/>
      <c r="GZ136" s="201"/>
      <c r="HA136" s="201"/>
      <c r="HB136" s="201"/>
      <c r="HC136" s="201"/>
      <c r="HD136" s="201"/>
      <c r="HE136" s="201"/>
      <c r="HF136" s="201"/>
      <c r="HG136" s="201">
        <v>0.112527</v>
      </c>
      <c r="HH136" s="201">
        <v>3.0000000000000001E-6</v>
      </c>
      <c r="HI136" s="201"/>
      <c r="HJ136" s="201"/>
      <c r="HK136" s="201">
        <v>0.112527</v>
      </c>
      <c r="HL136" s="201">
        <v>3.0000000000000001E-6</v>
      </c>
      <c r="HM136" s="201"/>
      <c r="HN136" s="201"/>
      <c r="HO136" s="201"/>
      <c r="HP136" s="201"/>
      <c r="HQ136" s="201"/>
      <c r="HR136" s="201"/>
      <c r="HS136" s="201"/>
      <c r="HT136" s="201"/>
      <c r="HU136" s="201"/>
      <c r="HV136" s="201"/>
      <c r="HW136" s="201"/>
      <c r="HX136" s="201"/>
      <c r="HY136" s="201"/>
      <c r="HZ136" s="201"/>
      <c r="IA136" s="201">
        <v>7.9832770000000002</v>
      </c>
      <c r="IB136" s="201">
        <v>7.8466999999999995E-2</v>
      </c>
      <c r="IC136" s="201">
        <v>7.9832770000000002</v>
      </c>
      <c r="ID136" s="201">
        <v>7.8466999999999995E-2</v>
      </c>
      <c r="IE136" s="201">
        <v>14.838141</v>
      </c>
      <c r="IF136" s="201">
        <v>4.8500500000000004</v>
      </c>
    </row>
    <row r="137" spans="1:240" ht="19.2" x14ac:dyDescent="0.25">
      <c r="A137" s="196" t="s">
        <v>243</v>
      </c>
      <c r="B137" s="197" t="s">
        <v>1419</v>
      </c>
      <c r="C137" s="198"/>
      <c r="D137" s="198"/>
      <c r="E137" s="198"/>
      <c r="F137" s="198"/>
      <c r="G137" s="198"/>
      <c r="H137" s="198"/>
      <c r="I137" s="198"/>
      <c r="J137" s="198"/>
      <c r="K137" s="198"/>
      <c r="L137" s="198"/>
      <c r="M137" s="198"/>
      <c r="N137" s="198"/>
      <c r="O137" s="198"/>
      <c r="P137" s="198"/>
      <c r="Q137" s="198">
        <v>2.1129999999999999E-3</v>
      </c>
      <c r="R137" s="198">
        <v>6.7000000000000002E-5</v>
      </c>
      <c r="S137" s="198">
        <v>0.139123</v>
      </c>
      <c r="T137" s="198">
        <v>5.5440000000000003E-2</v>
      </c>
      <c r="U137" s="198">
        <v>4.5437999999999999E-2</v>
      </c>
      <c r="V137" s="198">
        <v>1.9999999999999999E-6</v>
      </c>
      <c r="W137" s="198"/>
      <c r="X137" s="198"/>
      <c r="Y137" s="198"/>
      <c r="Z137" s="198"/>
      <c r="AA137" s="198"/>
      <c r="AB137" s="198"/>
      <c r="AC137" s="198"/>
      <c r="AD137" s="198"/>
      <c r="AE137" s="198"/>
      <c r="AF137" s="198"/>
      <c r="AG137" s="198">
        <v>0.18667400000000001</v>
      </c>
      <c r="AH137" s="198">
        <v>5.5509000000000003E-2</v>
      </c>
      <c r="AI137" s="198"/>
      <c r="AJ137" s="198"/>
      <c r="AK137" s="198"/>
      <c r="AL137" s="198"/>
      <c r="AM137" s="198"/>
      <c r="AN137" s="198"/>
      <c r="AO137" s="198">
        <v>9.4300000000000004E-4</v>
      </c>
      <c r="AP137" s="198">
        <v>4.6999999999999997E-5</v>
      </c>
      <c r="AQ137" s="198">
        <v>3.4938999999999998E-2</v>
      </c>
      <c r="AR137" s="198">
        <v>9.8499999999999998E-4</v>
      </c>
      <c r="AS137" s="198">
        <v>6.1479999999999998E-3</v>
      </c>
      <c r="AT137" s="198">
        <v>3.3599999999999998E-4</v>
      </c>
      <c r="AU137" s="198"/>
      <c r="AV137" s="198"/>
      <c r="AW137" s="198">
        <v>0.13836799999999999</v>
      </c>
      <c r="AX137" s="198">
        <v>3.1470000000000001E-3</v>
      </c>
      <c r="AY137" s="198"/>
      <c r="AZ137" s="198"/>
      <c r="BA137" s="198"/>
      <c r="BB137" s="198"/>
      <c r="BC137" s="198">
        <v>1.92E-4</v>
      </c>
      <c r="BD137" s="198">
        <v>1.9999999999999999E-6</v>
      </c>
      <c r="BE137" s="198">
        <v>0.18059</v>
      </c>
      <c r="BF137" s="198">
        <v>4.5170000000000002E-3</v>
      </c>
      <c r="BG137" s="198"/>
      <c r="BH137" s="198"/>
      <c r="BI137" s="198"/>
      <c r="BJ137" s="198"/>
      <c r="BK137" s="198">
        <v>4.3642E-2</v>
      </c>
      <c r="BL137" s="198">
        <v>6.8800000000000003E-4</v>
      </c>
      <c r="BM137" s="198">
        <v>4.3642E-2</v>
      </c>
      <c r="BN137" s="198">
        <v>6.8800000000000003E-4</v>
      </c>
      <c r="BO137" s="198"/>
      <c r="BP137" s="198"/>
      <c r="BQ137" s="198">
        <v>0.82172299999999998</v>
      </c>
      <c r="BR137" s="198">
        <v>6.2941999999999998E-2</v>
      </c>
      <c r="BS137" s="198"/>
      <c r="BT137" s="198"/>
      <c r="BU137" s="198"/>
      <c r="BV137" s="198"/>
      <c r="BW137" s="198">
        <v>1.5813000000000001E-2</v>
      </c>
      <c r="BX137" s="198">
        <v>1.2849999999999999E-3</v>
      </c>
      <c r="BY137" s="198">
        <v>1.3638000000000001E-2</v>
      </c>
      <c r="BZ137" s="198">
        <v>4.5399999999999998E-4</v>
      </c>
      <c r="CA137" s="198">
        <v>9.4610000000000007E-3</v>
      </c>
      <c r="CB137" s="198">
        <v>5.1999999999999997E-5</v>
      </c>
      <c r="CC137" s="198"/>
      <c r="CD137" s="198"/>
      <c r="CE137" s="198"/>
      <c r="CF137" s="198"/>
      <c r="CG137" s="198"/>
      <c r="CH137" s="198"/>
      <c r="CI137" s="198">
        <v>1.4314039999999999</v>
      </c>
      <c r="CJ137" s="198">
        <v>0.120902</v>
      </c>
      <c r="CK137" s="198">
        <v>2.2920389999999999</v>
      </c>
      <c r="CL137" s="198">
        <v>0.18563499999999999</v>
      </c>
      <c r="CM137" s="198">
        <v>0.86444399999999999</v>
      </c>
      <c r="CN137" s="198">
        <v>2.8296000000000002E-2</v>
      </c>
      <c r="CO137" s="198">
        <v>1.8661000000000001E-2</v>
      </c>
      <c r="CP137" s="198">
        <v>1.26E-4</v>
      </c>
      <c r="CQ137" s="198">
        <v>0.88310500000000003</v>
      </c>
      <c r="CR137" s="198">
        <v>2.8421999999999999E-2</v>
      </c>
      <c r="CS137" s="198"/>
      <c r="CT137" s="198"/>
      <c r="CU137" s="198">
        <v>9.7808000000000006E-2</v>
      </c>
      <c r="CV137" s="198">
        <v>9.9999999999999995E-7</v>
      </c>
      <c r="CW137" s="198"/>
      <c r="CX137" s="198"/>
      <c r="CY137" s="198">
        <v>9.7808000000000006E-2</v>
      </c>
      <c r="CZ137" s="198">
        <v>9.9999999999999995E-7</v>
      </c>
      <c r="DA137" s="198"/>
      <c r="DB137" s="198"/>
      <c r="DC137" s="198"/>
      <c r="DD137" s="198"/>
      <c r="DE137" s="198"/>
      <c r="DF137" s="198"/>
      <c r="DG137" s="198"/>
      <c r="DH137" s="198"/>
      <c r="DI137" s="198"/>
      <c r="DJ137" s="198"/>
      <c r="DK137" s="198"/>
      <c r="DL137" s="198"/>
      <c r="DM137" s="198"/>
      <c r="DN137" s="198"/>
      <c r="DO137" s="198"/>
      <c r="DP137" s="198"/>
      <c r="DQ137" s="198">
        <v>4.3600000000000003E-4</v>
      </c>
      <c r="DR137" s="198">
        <v>9.9999999999999995E-7</v>
      </c>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v>1.9772999999999999E-2</v>
      </c>
      <c r="EN137" s="198">
        <v>3.6999999999999998E-5</v>
      </c>
      <c r="EO137" s="198">
        <v>2.4136000000000001E-2</v>
      </c>
      <c r="EP137" s="198">
        <v>3.0000000000000001E-6</v>
      </c>
      <c r="EQ137" s="198">
        <v>8.2000000000000001E-5</v>
      </c>
      <c r="ER137" s="198">
        <v>5.0000000000000002E-5</v>
      </c>
      <c r="ES137" s="198">
        <v>4.4427000000000001E-2</v>
      </c>
      <c r="ET137" s="198">
        <v>9.1000000000000003E-5</v>
      </c>
      <c r="EU137" s="198"/>
      <c r="EV137" s="198"/>
      <c r="EW137" s="198"/>
      <c r="EX137" s="198"/>
      <c r="EY137" s="198"/>
      <c r="EZ137" s="198"/>
      <c r="FA137" s="198"/>
      <c r="FB137" s="198"/>
      <c r="FC137" s="198"/>
      <c r="FD137" s="198"/>
      <c r="FE137" s="198">
        <v>0.14712</v>
      </c>
      <c r="FF137" s="198">
        <v>2.4399999999999999E-4</v>
      </c>
      <c r="FG137" s="198"/>
      <c r="FH137" s="198"/>
      <c r="FI137" s="198">
        <v>3.5959999999999998E-3</v>
      </c>
      <c r="FJ137" s="198">
        <v>2.5999999999999998E-4</v>
      </c>
      <c r="FK137" s="198">
        <v>0.15071599999999999</v>
      </c>
      <c r="FL137" s="198">
        <v>5.04E-4</v>
      </c>
      <c r="FM137" s="198">
        <v>2.13E-4</v>
      </c>
      <c r="FN137" s="198">
        <v>4.3000000000000002E-5</v>
      </c>
      <c r="FO137" s="198">
        <v>2.13E-4</v>
      </c>
      <c r="FP137" s="198">
        <v>4.3000000000000002E-5</v>
      </c>
      <c r="FQ137" s="198"/>
      <c r="FR137" s="198"/>
      <c r="FS137" s="198">
        <v>1.019439</v>
      </c>
      <c r="FT137" s="198">
        <v>1.5629999999999999E-3</v>
      </c>
      <c r="FU137" s="198"/>
      <c r="FV137" s="198"/>
      <c r="FW137" s="198"/>
      <c r="FX137" s="198"/>
      <c r="FY137" s="198"/>
      <c r="FZ137" s="198"/>
      <c r="GA137" s="198"/>
      <c r="GB137" s="198"/>
      <c r="GC137" s="198"/>
      <c r="GD137" s="198"/>
      <c r="GE137" s="198"/>
      <c r="GF137" s="198"/>
      <c r="GG137" s="198"/>
      <c r="GH137" s="198"/>
      <c r="GI137" s="198">
        <v>8.7866E-2</v>
      </c>
      <c r="GJ137" s="198">
        <v>2.7999999999999998E-4</v>
      </c>
      <c r="GK137" s="198">
        <v>7.2609999999999994E-2</v>
      </c>
      <c r="GL137" s="198">
        <v>6.0000000000000002E-6</v>
      </c>
      <c r="GM137" s="198">
        <v>1.179915</v>
      </c>
      <c r="GN137" s="198">
        <v>1.8489999999999999E-3</v>
      </c>
      <c r="GO137" s="198">
        <v>8.0756940000000004</v>
      </c>
      <c r="GP137" s="198">
        <v>4.8675999999999997E-2</v>
      </c>
      <c r="GQ137" s="198">
        <v>0.83030800000000005</v>
      </c>
      <c r="GR137" s="198">
        <v>8.4349999999999998E-3</v>
      </c>
      <c r="GS137" s="198">
        <v>8.9060020000000009</v>
      </c>
      <c r="GT137" s="198">
        <v>5.7111000000000002E-2</v>
      </c>
      <c r="GU137" s="198"/>
      <c r="GV137" s="198"/>
      <c r="GW137" s="198">
        <v>1.56E-4</v>
      </c>
      <c r="GX137" s="198">
        <v>9.9999999999999995E-7</v>
      </c>
      <c r="GY137" s="198"/>
      <c r="GZ137" s="198"/>
      <c r="HA137" s="198"/>
      <c r="HB137" s="198"/>
      <c r="HC137" s="198">
        <v>1.56E-4</v>
      </c>
      <c r="HD137" s="198">
        <v>9.9999999999999995E-7</v>
      </c>
      <c r="HE137" s="198">
        <v>0.69119299999999995</v>
      </c>
      <c r="HF137" s="198">
        <v>2.48E-3</v>
      </c>
      <c r="HG137" s="198">
        <v>4.7060000000000001E-3</v>
      </c>
      <c r="HH137" s="198">
        <v>1.9999999999999999E-6</v>
      </c>
      <c r="HI137" s="198"/>
      <c r="HJ137" s="198"/>
      <c r="HK137" s="198">
        <v>0.69589900000000005</v>
      </c>
      <c r="HL137" s="198">
        <v>2.4819999999999998E-3</v>
      </c>
      <c r="HM137" s="198"/>
      <c r="HN137" s="198"/>
      <c r="HO137" s="198"/>
      <c r="HP137" s="198"/>
      <c r="HQ137" s="198">
        <v>2.4972999999999999E-2</v>
      </c>
      <c r="HR137" s="198">
        <v>1.1130000000000001E-3</v>
      </c>
      <c r="HS137" s="198">
        <v>2.287E-3</v>
      </c>
      <c r="HT137" s="198">
        <v>4.6999999999999999E-4</v>
      </c>
      <c r="HU137" s="198"/>
      <c r="HV137" s="198"/>
      <c r="HW137" s="198">
        <v>2.726E-2</v>
      </c>
      <c r="HX137" s="198">
        <v>1.583E-3</v>
      </c>
      <c r="HY137" s="198"/>
      <c r="HZ137" s="198"/>
      <c r="IA137" s="198"/>
      <c r="IB137" s="198"/>
      <c r="IC137" s="198"/>
      <c r="ID137" s="198"/>
      <c r="IE137" s="198">
        <v>14.688446000000001</v>
      </c>
      <c r="IF137" s="198">
        <v>0.33843600000000001</v>
      </c>
    </row>
    <row r="138" spans="1:240" ht="19.2" x14ac:dyDescent="0.25">
      <c r="A138" s="199" t="s">
        <v>190</v>
      </c>
      <c r="B138" s="200" t="s">
        <v>1441</v>
      </c>
      <c r="C138" s="201"/>
      <c r="D138" s="201"/>
      <c r="E138" s="201"/>
      <c r="F138" s="201"/>
      <c r="G138" s="201"/>
      <c r="H138" s="201"/>
      <c r="I138" s="201">
        <v>8.2909999999999998E-3</v>
      </c>
      <c r="J138" s="201">
        <v>4.9700000000000005E-4</v>
      </c>
      <c r="K138" s="201"/>
      <c r="L138" s="201"/>
      <c r="M138" s="201">
        <v>8.2909999999999998E-3</v>
      </c>
      <c r="N138" s="201">
        <v>4.9700000000000005E-4</v>
      </c>
      <c r="O138" s="201"/>
      <c r="P138" s="201"/>
      <c r="Q138" s="201">
        <v>7.7780000000000002E-3</v>
      </c>
      <c r="R138" s="201">
        <v>3.39E-4</v>
      </c>
      <c r="S138" s="201">
        <v>5.3137999999999998E-2</v>
      </c>
      <c r="T138" s="201">
        <v>2.5999999999999999E-3</v>
      </c>
      <c r="U138" s="201">
        <v>4.6299999999999998E-4</v>
      </c>
      <c r="V138" s="201">
        <v>7.9999999999999996E-6</v>
      </c>
      <c r="W138" s="201"/>
      <c r="X138" s="201"/>
      <c r="Y138" s="201"/>
      <c r="Z138" s="201"/>
      <c r="AA138" s="201"/>
      <c r="AB138" s="201"/>
      <c r="AC138" s="201"/>
      <c r="AD138" s="201"/>
      <c r="AE138" s="201"/>
      <c r="AF138" s="201"/>
      <c r="AG138" s="201">
        <v>6.1379000000000003E-2</v>
      </c>
      <c r="AH138" s="201">
        <v>2.947E-3</v>
      </c>
      <c r="AI138" s="201"/>
      <c r="AJ138" s="201"/>
      <c r="AK138" s="201"/>
      <c r="AL138" s="201"/>
      <c r="AM138" s="201"/>
      <c r="AN138" s="201"/>
      <c r="AO138" s="201"/>
      <c r="AP138" s="201"/>
      <c r="AQ138" s="201"/>
      <c r="AR138" s="201"/>
      <c r="AS138" s="201"/>
      <c r="AT138" s="201"/>
      <c r="AU138" s="201">
        <v>1.111E-2</v>
      </c>
      <c r="AV138" s="201">
        <v>4.4200000000000001E-4</v>
      </c>
      <c r="AW138" s="201">
        <v>7.0260000000000001E-3</v>
      </c>
      <c r="AX138" s="201">
        <v>2.9999999999999997E-4</v>
      </c>
      <c r="AY138" s="201"/>
      <c r="AZ138" s="201"/>
      <c r="BA138" s="201"/>
      <c r="BB138" s="201"/>
      <c r="BC138" s="201"/>
      <c r="BD138" s="201"/>
      <c r="BE138" s="201">
        <v>1.8135999999999999E-2</v>
      </c>
      <c r="BF138" s="201">
        <v>7.4200000000000004E-4</v>
      </c>
      <c r="BG138" s="201"/>
      <c r="BH138" s="201"/>
      <c r="BI138" s="201"/>
      <c r="BJ138" s="201"/>
      <c r="BK138" s="201"/>
      <c r="BL138" s="201"/>
      <c r="BM138" s="201"/>
      <c r="BN138" s="201"/>
      <c r="BO138" s="201"/>
      <c r="BP138" s="201"/>
      <c r="BQ138" s="201"/>
      <c r="BR138" s="201"/>
      <c r="BS138" s="201">
        <v>1.7459769999999999</v>
      </c>
      <c r="BT138" s="201">
        <v>5.3140000000000001E-3</v>
      </c>
      <c r="BU138" s="201"/>
      <c r="BV138" s="201"/>
      <c r="BW138" s="201">
        <v>0.116742</v>
      </c>
      <c r="BX138" s="201">
        <v>5.0600000000000005E-4</v>
      </c>
      <c r="BY138" s="201"/>
      <c r="BZ138" s="201"/>
      <c r="CA138" s="201"/>
      <c r="CB138" s="201"/>
      <c r="CC138" s="201"/>
      <c r="CD138" s="201"/>
      <c r="CE138" s="201"/>
      <c r="CF138" s="201"/>
      <c r="CG138" s="201"/>
      <c r="CH138" s="201"/>
      <c r="CI138" s="201">
        <v>2.7539999999999999E-3</v>
      </c>
      <c r="CJ138" s="201">
        <v>7.9999999999999996E-6</v>
      </c>
      <c r="CK138" s="201">
        <v>1.8654729999999999</v>
      </c>
      <c r="CL138" s="201">
        <v>5.8279999999999998E-3</v>
      </c>
      <c r="CM138" s="201">
        <v>7.2360000000000002E-3</v>
      </c>
      <c r="CN138" s="201">
        <v>5.1900000000000004E-4</v>
      </c>
      <c r="CO138" s="201">
        <v>4.1240000000000001E-3</v>
      </c>
      <c r="CP138" s="201">
        <v>5.4799999999999998E-4</v>
      </c>
      <c r="CQ138" s="201">
        <v>1.136E-2</v>
      </c>
      <c r="CR138" s="201">
        <v>1.067E-3</v>
      </c>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v>3.9999999999999998E-6</v>
      </c>
      <c r="DN138" s="201">
        <v>9.9999999999999995E-7</v>
      </c>
      <c r="DO138" s="201">
        <v>3.9999999999999998E-6</v>
      </c>
      <c r="DP138" s="201">
        <v>9.9999999999999995E-7</v>
      </c>
      <c r="DQ138" s="201"/>
      <c r="DR138" s="201"/>
      <c r="DS138" s="201"/>
      <c r="DT138" s="201"/>
      <c r="DU138" s="201"/>
      <c r="DV138" s="201"/>
      <c r="DW138" s="201"/>
      <c r="DX138" s="201"/>
      <c r="DY138" s="201"/>
      <c r="DZ138" s="201"/>
      <c r="EA138" s="201"/>
      <c r="EB138" s="201"/>
      <c r="EC138" s="201"/>
      <c r="ED138" s="201"/>
      <c r="EE138" s="201"/>
      <c r="EF138" s="201"/>
      <c r="EG138" s="201"/>
      <c r="EH138" s="201"/>
      <c r="EI138" s="201">
        <v>4.7239999999999999E-3</v>
      </c>
      <c r="EJ138" s="201">
        <v>6.0000000000000002E-5</v>
      </c>
      <c r="EK138" s="201"/>
      <c r="EL138" s="201"/>
      <c r="EM138" s="201">
        <v>1.6219999999999998E-2</v>
      </c>
      <c r="EN138" s="201">
        <v>2.3699999999999999E-4</v>
      </c>
      <c r="EO138" s="201">
        <v>2.4680000000000001E-3</v>
      </c>
      <c r="EP138" s="201">
        <v>4.1E-5</v>
      </c>
      <c r="EQ138" s="201"/>
      <c r="ER138" s="201"/>
      <c r="ES138" s="201">
        <v>2.3411999999999999E-2</v>
      </c>
      <c r="ET138" s="201">
        <v>3.3799999999999998E-4</v>
      </c>
      <c r="EU138" s="201">
        <v>0.16692599999999999</v>
      </c>
      <c r="EV138" s="201">
        <v>6.2E-4</v>
      </c>
      <c r="EW138" s="201">
        <v>1.8754E-2</v>
      </c>
      <c r="EX138" s="201">
        <v>1.05E-4</v>
      </c>
      <c r="EY138" s="201"/>
      <c r="EZ138" s="201"/>
      <c r="FA138" s="201"/>
      <c r="FB138" s="201"/>
      <c r="FC138" s="201">
        <v>0.18568000000000001</v>
      </c>
      <c r="FD138" s="201">
        <v>7.2499999999999995E-4</v>
      </c>
      <c r="FE138" s="201"/>
      <c r="FF138" s="201"/>
      <c r="FG138" s="201"/>
      <c r="FH138" s="201"/>
      <c r="FI138" s="201"/>
      <c r="FJ138" s="201"/>
      <c r="FK138" s="201"/>
      <c r="FL138" s="201"/>
      <c r="FM138" s="201">
        <v>1.3433E-2</v>
      </c>
      <c r="FN138" s="201">
        <v>1.2E-5</v>
      </c>
      <c r="FO138" s="201">
        <v>1.3433E-2</v>
      </c>
      <c r="FP138" s="201">
        <v>1.2E-5</v>
      </c>
      <c r="FQ138" s="201"/>
      <c r="FR138" s="201"/>
      <c r="FS138" s="201">
        <v>4.6499999999999996E-3</v>
      </c>
      <c r="FT138" s="201">
        <v>2.0900000000000001E-4</v>
      </c>
      <c r="FU138" s="201"/>
      <c r="FV138" s="201"/>
      <c r="FW138" s="201">
        <v>1.5410999999999999E-2</v>
      </c>
      <c r="FX138" s="201">
        <v>2.13E-4</v>
      </c>
      <c r="FY138" s="201"/>
      <c r="FZ138" s="201"/>
      <c r="GA138" s="201"/>
      <c r="GB138" s="201"/>
      <c r="GC138" s="201"/>
      <c r="GD138" s="201"/>
      <c r="GE138" s="201"/>
      <c r="GF138" s="201"/>
      <c r="GG138" s="201">
        <v>4.1199999999999999E-4</v>
      </c>
      <c r="GH138" s="201">
        <v>6.7999999999999999E-5</v>
      </c>
      <c r="GI138" s="201"/>
      <c r="GJ138" s="201"/>
      <c r="GK138" s="201">
        <v>1.27E-4</v>
      </c>
      <c r="GL138" s="201">
        <v>6.7999999999999999E-5</v>
      </c>
      <c r="GM138" s="201">
        <v>2.06E-2</v>
      </c>
      <c r="GN138" s="201">
        <v>5.5800000000000001E-4</v>
      </c>
      <c r="GO138" s="201">
        <v>1.4893000000000001</v>
      </c>
      <c r="GP138" s="201">
        <v>3.1784E-2</v>
      </c>
      <c r="GQ138" s="201">
        <v>3.5446680000000002</v>
      </c>
      <c r="GR138" s="201">
        <v>1.3772E-2</v>
      </c>
      <c r="GS138" s="201">
        <v>5.0339679999999998</v>
      </c>
      <c r="GT138" s="201">
        <v>4.5555999999999999E-2</v>
      </c>
      <c r="GU138" s="201"/>
      <c r="GV138" s="201"/>
      <c r="GW138" s="201">
        <v>3.431E-3</v>
      </c>
      <c r="GX138" s="201">
        <v>5.9999999999999995E-4</v>
      </c>
      <c r="GY138" s="201"/>
      <c r="GZ138" s="201"/>
      <c r="HA138" s="201"/>
      <c r="HB138" s="201"/>
      <c r="HC138" s="201">
        <v>3.431E-3</v>
      </c>
      <c r="HD138" s="201">
        <v>5.9999999999999995E-4</v>
      </c>
      <c r="HE138" s="201">
        <v>5.4012510000000002</v>
      </c>
      <c r="HF138" s="201">
        <v>9.9399999999999992E-3</v>
      </c>
      <c r="HG138" s="201"/>
      <c r="HH138" s="201"/>
      <c r="HI138" s="201"/>
      <c r="HJ138" s="201"/>
      <c r="HK138" s="201">
        <v>5.4012510000000002</v>
      </c>
      <c r="HL138" s="201">
        <v>9.9399999999999992E-3</v>
      </c>
      <c r="HM138" s="201"/>
      <c r="HN138" s="201"/>
      <c r="HO138" s="201"/>
      <c r="HP138" s="201"/>
      <c r="HQ138" s="201">
        <v>2.0750000000000001E-2</v>
      </c>
      <c r="HR138" s="201">
        <v>8.2000000000000001E-5</v>
      </c>
      <c r="HS138" s="201">
        <v>2.1919999999999999E-3</v>
      </c>
      <c r="HT138" s="201">
        <v>3.4E-5</v>
      </c>
      <c r="HU138" s="201"/>
      <c r="HV138" s="201"/>
      <c r="HW138" s="201">
        <v>2.2942000000000001E-2</v>
      </c>
      <c r="HX138" s="201">
        <v>1.16E-4</v>
      </c>
      <c r="HY138" s="201"/>
      <c r="HZ138" s="201"/>
      <c r="IA138" s="201"/>
      <c r="IB138" s="201"/>
      <c r="IC138" s="201"/>
      <c r="ID138" s="201"/>
      <c r="IE138" s="201">
        <v>12.669359999999999</v>
      </c>
      <c r="IF138" s="201">
        <v>6.8927000000000002E-2</v>
      </c>
    </row>
    <row r="139" spans="1:240" ht="19.2" x14ac:dyDescent="0.25">
      <c r="A139" s="196" t="s">
        <v>252</v>
      </c>
      <c r="B139" s="197" t="s">
        <v>1413</v>
      </c>
      <c r="C139" s="198"/>
      <c r="D139" s="198"/>
      <c r="E139" s="198"/>
      <c r="F139" s="198"/>
      <c r="G139" s="198">
        <v>9.7E-5</v>
      </c>
      <c r="H139" s="198">
        <v>5.0000000000000004E-6</v>
      </c>
      <c r="I139" s="198"/>
      <c r="J139" s="198"/>
      <c r="K139" s="198"/>
      <c r="L139" s="198"/>
      <c r="M139" s="198">
        <v>9.7E-5</v>
      </c>
      <c r="N139" s="198">
        <v>5.0000000000000004E-6</v>
      </c>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v>1.06E-4</v>
      </c>
      <c r="AX139" s="198"/>
      <c r="AY139" s="198">
        <v>5.0000000000000004E-6</v>
      </c>
      <c r="AZ139" s="198">
        <v>1.9999999999999999E-6</v>
      </c>
      <c r="BA139" s="198"/>
      <c r="BB139" s="198"/>
      <c r="BC139" s="198"/>
      <c r="BD139" s="198"/>
      <c r="BE139" s="198">
        <v>1.11E-4</v>
      </c>
      <c r="BF139" s="198">
        <v>1.9999999999999999E-6</v>
      </c>
      <c r="BG139" s="198"/>
      <c r="BH139" s="198"/>
      <c r="BI139" s="198">
        <v>2.1809259999999999</v>
      </c>
      <c r="BJ139" s="198">
        <v>0.32418000000000002</v>
      </c>
      <c r="BK139" s="198"/>
      <c r="BL139" s="198"/>
      <c r="BM139" s="198">
        <v>2.1809259999999999</v>
      </c>
      <c r="BN139" s="198">
        <v>0.32418000000000002</v>
      </c>
      <c r="BO139" s="198"/>
      <c r="BP139" s="198"/>
      <c r="BQ139" s="198"/>
      <c r="BR139" s="198"/>
      <c r="BS139" s="198">
        <v>1.9278E-2</v>
      </c>
      <c r="BT139" s="198">
        <v>2.9999999999999997E-4</v>
      </c>
      <c r="BU139" s="198"/>
      <c r="BV139" s="198"/>
      <c r="BW139" s="198">
        <v>8.3299999999999997E-4</v>
      </c>
      <c r="BX139" s="198">
        <v>1E-4</v>
      </c>
      <c r="BY139" s="198">
        <v>0.20962900000000001</v>
      </c>
      <c r="BZ139" s="198">
        <v>1.9422999999999999E-2</v>
      </c>
      <c r="CA139" s="198">
        <v>8.3130999999999997E-2</v>
      </c>
      <c r="CB139" s="198">
        <v>6.2799999999999998E-4</v>
      </c>
      <c r="CC139" s="198"/>
      <c r="CD139" s="198"/>
      <c r="CE139" s="198"/>
      <c r="CF139" s="198"/>
      <c r="CG139" s="198"/>
      <c r="CH139" s="198"/>
      <c r="CI139" s="198"/>
      <c r="CJ139" s="198"/>
      <c r="CK139" s="198">
        <v>0.31287100000000001</v>
      </c>
      <c r="CL139" s="198">
        <v>2.0451E-2</v>
      </c>
      <c r="CM139" s="198"/>
      <c r="CN139" s="198"/>
      <c r="CO139" s="198">
        <v>3.8635000000000003E-2</v>
      </c>
      <c r="CP139" s="198">
        <v>2.7E-4</v>
      </c>
      <c r="CQ139" s="198">
        <v>3.8635000000000003E-2</v>
      </c>
      <c r="CR139" s="198">
        <v>2.7E-4</v>
      </c>
      <c r="CS139" s="198"/>
      <c r="CT139" s="198"/>
      <c r="CU139" s="198">
        <v>3.6499999999999998E-4</v>
      </c>
      <c r="CV139" s="198">
        <v>9.9999999999999995E-7</v>
      </c>
      <c r="CW139" s="198"/>
      <c r="CX139" s="198"/>
      <c r="CY139" s="198">
        <v>3.6499999999999998E-4</v>
      </c>
      <c r="CZ139" s="198">
        <v>9.9999999999999995E-7</v>
      </c>
      <c r="DA139" s="198">
        <v>4.9382330000000003</v>
      </c>
      <c r="DB139" s="198">
        <v>2.3083939999999998</v>
      </c>
      <c r="DC139" s="198"/>
      <c r="DD139" s="198"/>
      <c r="DE139" s="198"/>
      <c r="DF139" s="198"/>
      <c r="DG139" s="198">
        <v>4.9382330000000003</v>
      </c>
      <c r="DH139" s="198">
        <v>2.3083939999999998</v>
      </c>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v>8.0999999999999996E-4</v>
      </c>
      <c r="EN139" s="198">
        <v>1.2799999999999999E-4</v>
      </c>
      <c r="EO139" s="198"/>
      <c r="EP139" s="198"/>
      <c r="EQ139" s="198"/>
      <c r="ER139" s="198"/>
      <c r="ES139" s="198">
        <v>8.0999999999999996E-4</v>
      </c>
      <c r="ET139" s="198">
        <v>1.2799999999999999E-4</v>
      </c>
      <c r="EU139" s="198">
        <v>5.0480000000000004E-3</v>
      </c>
      <c r="EV139" s="198">
        <v>9.9999999999999995E-7</v>
      </c>
      <c r="EW139" s="198"/>
      <c r="EX139" s="198"/>
      <c r="EY139" s="198"/>
      <c r="EZ139" s="198"/>
      <c r="FA139" s="198"/>
      <c r="FB139" s="198"/>
      <c r="FC139" s="198">
        <v>5.0480000000000004E-3</v>
      </c>
      <c r="FD139" s="198">
        <v>9.9999999999999995E-7</v>
      </c>
      <c r="FE139" s="198">
        <v>3.7130000000000002E-3</v>
      </c>
      <c r="FF139" s="198">
        <v>1.4970000000000001E-3</v>
      </c>
      <c r="FG139" s="198"/>
      <c r="FH139" s="198"/>
      <c r="FI139" s="198">
        <v>9.0523999999999993E-2</v>
      </c>
      <c r="FJ139" s="198">
        <v>1.8630000000000001E-3</v>
      </c>
      <c r="FK139" s="198">
        <v>9.4237000000000001E-2</v>
      </c>
      <c r="FL139" s="198">
        <v>3.3600000000000001E-3</v>
      </c>
      <c r="FM139" s="198"/>
      <c r="FN139" s="198"/>
      <c r="FO139" s="198"/>
      <c r="FP139" s="198"/>
      <c r="FQ139" s="198"/>
      <c r="FR139" s="198"/>
      <c r="FS139" s="198">
        <v>3.57E-4</v>
      </c>
      <c r="FT139" s="198">
        <v>6.6000000000000005E-5</v>
      </c>
      <c r="FU139" s="198"/>
      <c r="FV139" s="198"/>
      <c r="FW139" s="198"/>
      <c r="FX139" s="198"/>
      <c r="FY139" s="198">
        <v>3.5993849999999998</v>
      </c>
      <c r="FZ139" s="198">
        <v>0.50407999999999997</v>
      </c>
      <c r="GA139" s="198"/>
      <c r="GB139" s="198"/>
      <c r="GC139" s="198">
        <v>7.2430000000000003E-3</v>
      </c>
      <c r="GD139" s="198">
        <v>1.2999999999999999E-5</v>
      </c>
      <c r="GE139" s="198"/>
      <c r="GF139" s="198"/>
      <c r="GG139" s="198"/>
      <c r="GH139" s="198"/>
      <c r="GI139" s="198">
        <v>1.7621000000000001E-2</v>
      </c>
      <c r="GJ139" s="198">
        <v>8.7999999999999998E-5</v>
      </c>
      <c r="GK139" s="198">
        <v>2.4489999999999998E-3</v>
      </c>
      <c r="GL139" s="198">
        <v>5.0000000000000004E-6</v>
      </c>
      <c r="GM139" s="198">
        <v>3.6270549999999999</v>
      </c>
      <c r="GN139" s="198">
        <v>0.50425200000000003</v>
      </c>
      <c r="GO139" s="198">
        <v>6.1240000000000003E-2</v>
      </c>
      <c r="GP139" s="198">
        <v>1.732E-3</v>
      </c>
      <c r="GQ139" s="198">
        <v>8.1392999999999993E-2</v>
      </c>
      <c r="GR139" s="198">
        <v>1.15E-4</v>
      </c>
      <c r="GS139" s="198">
        <v>0.14263300000000001</v>
      </c>
      <c r="GT139" s="198">
        <v>1.8469999999999999E-3</v>
      </c>
      <c r="GU139" s="198"/>
      <c r="GV139" s="198"/>
      <c r="GW139" s="198">
        <v>2.9899999999999999E-2</v>
      </c>
      <c r="GX139" s="198">
        <v>8.2700000000000004E-4</v>
      </c>
      <c r="GY139" s="198"/>
      <c r="GZ139" s="198"/>
      <c r="HA139" s="198"/>
      <c r="HB139" s="198"/>
      <c r="HC139" s="198">
        <v>2.9899999999999999E-2</v>
      </c>
      <c r="HD139" s="198">
        <v>8.2700000000000004E-4</v>
      </c>
      <c r="HE139" s="198">
        <v>0.220522</v>
      </c>
      <c r="HF139" s="198">
        <v>1.1400000000000001E-4</v>
      </c>
      <c r="HG139" s="198"/>
      <c r="HH139" s="198"/>
      <c r="HI139" s="198"/>
      <c r="HJ139" s="198"/>
      <c r="HK139" s="198">
        <v>0.220522</v>
      </c>
      <c r="HL139" s="198">
        <v>1.1400000000000001E-4</v>
      </c>
      <c r="HM139" s="198"/>
      <c r="HN139" s="198"/>
      <c r="HO139" s="198"/>
      <c r="HP139" s="198"/>
      <c r="HQ139" s="198"/>
      <c r="HR139" s="198"/>
      <c r="HS139" s="198"/>
      <c r="HT139" s="198"/>
      <c r="HU139" s="198"/>
      <c r="HV139" s="198"/>
      <c r="HW139" s="198"/>
      <c r="HX139" s="198"/>
      <c r="HY139" s="198"/>
      <c r="HZ139" s="198"/>
      <c r="IA139" s="198"/>
      <c r="IB139" s="198"/>
      <c r="IC139" s="198"/>
      <c r="ID139" s="198"/>
      <c r="IE139" s="198">
        <v>11.591443</v>
      </c>
      <c r="IF139" s="198">
        <v>3.1638320000000002</v>
      </c>
    </row>
    <row r="140" spans="1:240" ht="19.2" x14ac:dyDescent="0.25">
      <c r="A140" s="199" t="s">
        <v>246</v>
      </c>
      <c r="B140" s="200" t="s">
        <v>1501</v>
      </c>
      <c r="C140" s="201"/>
      <c r="D140" s="201"/>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c r="AA140" s="201"/>
      <c r="AB140" s="201"/>
      <c r="AC140" s="201"/>
      <c r="AD140" s="201"/>
      <c r="AE140" s="201"/>
      <c r="AF140" s="201"/>
      <c r="AG140" s="201"/>
      <c r="AH140" s="201"/>
      <c r="AI140" s="201"/>
      <c r="AJ140" s="201"/>
      <c r="AK140" s="201"/>
      <c r="AL140" s="201"/>
      <c r="AM140" s="201"/>
      <c r="AN140" s="201"/>
      <c r="AO140" s="201"/>
      <c r="AP140" s="201"/>
      <c r="AQ140" s="201"/>
      <c r="AR140" s="201"/>
      <c r="AS140" s="201"/>
      <c r="AT140" s="201"/>
      <c r="AU140" s="201"/>
      <c r="AV140" s="201"/>
      <c r="AW140" s="201"/>
      <c r="AX140" s="201"/>
      <c r="AY140" s="201"/>
      <c r="AZ140" s="201"/>
      <c r="BA140" s="201"/>
      <c r="BB140" s="201"/>
      <c r="BC140" s="201"/>
      <c r="BD140" s="201"/>
      <c r="BE140" s="201"/>
      <c r="BF140" s="201"/>
      <c r="BG140" s="201"/>
      <c r="BH140" s="201"/>
      <c r="BI140" s="201"/>
      <c r="BJ140" s="201"/>
      <c r="BK140" s="201"/>
      <c r="BL140" s="201"/>
      <c r="BM140" s="201"/>
      <c r="BN140" s="201"/>
      <c r="BO140" s="201"/>
      <c r="BP140" s="201"/>
      <c r="BQ140" s="201"/>
      <c r="BR140" s="201"/>
      <c r="BS140" s="201"/>
      <c r="BT140" s="201"/>
      <c r="BU140" s="201"/>
      <c r="BV140" s="201"/>
      <c r="BW140" s="201"/>
      <c r="BX140" s="201"/>
      <c r="BY140" s="201">
        <v>3.3402780000000001</v>
      </c>
      <c r="BZ140" s="201">
        <v>1.3557E-2</v>
      </c>
      <c r="CA140" s="201">
        <v>3.7636999999999997E-2</v>
      </c>
      <c r="CB140" s="201">
        <v>4.8960000000000002E-3</v>
      </c>
      <c r="CC140" s="201"/>
      <c r="CD140" s="201"/>
      <c r="CE140" s="201"/>
      <c r="CF140" s="201"/>
      <c r="CG140" s="201"/>
      <c r="CH140" s="201"/>
      <c r="CI140" s="201"/>
      <c r="CJ140" s="201"/>
      <c r="CK140" s="201">
        <v>3.3779149999999998</v>
      </c>
      <c r="CL140" s="201">
        <v>1.8453000000000001E-2</v>
      </c>
      <c r="CM140" s="201"/>
      <c r="CN140" s="201"/>
      <c r="CO140" s="201">
        <v>7.6020000000000003E-3</v>
      </c>
      <c r="CP140" s="201">
        <v>1.03E-4</v>
      </c>
      <c r="CQ140" s="201">
        <v>7.6020000000000003E-3</v>
      </c>
      <c r="CR140" s="201">
        <v>1.03E-4</v>
      </c>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v>1.4100000000000001E-4</v>
      </c>
      <c r="DN140" s="201">
        <v>2.4000000000000001E-5</v>
      </c>
      <c r="DO140" s="201">
        <v>1.4100000000000001E-4</v>
      </c>
      <c r="DP140" s="201">
        <v>2.4000000000000001E-5</v>
      </c>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v>1.18E-4</v>
      </c>
      <c r="EN140" s="201">
        <v>9.9999999999999995E-7</v>
      </c>
      <c r="EO140" s="201">
        <v>6.6689999999999996E-3</v>
      </c>
      <c r="EP140" s="201">
        <v>9.9999999999999995E-7</v>
      </c>
      <c r="EQ140" s="201"/>
      <c r="ER140" s="201"/>
      <c r="ES140" s="201">
        <v>6.7869999999999996E-3</v>
      </c>
      <c r="ET140" s="201">
        <v>1.9999999999999999E-6</v>
      </c>
      <c r="EU140" s="201"/>
      <c r="EV140" s="201"/>
      <c r="EW140" s="201"/>
      <c r="EX140" s="201"/>
      <c r="EY140" s="201"/>
      <c r="EZ140" s="201"/>
      <c r="FA140" s="201"/>
      <c r="FB140" s="201"/>
      <c r="FC140" s="201"/>
      <c r="FD140" s="201"/>
      <c r="FE140" s="201"/>
      <c r="FF140" s="201"/>
      <c r="FG140" s="201"/>
      <c r="FH140" s="201"/>
      <c r="FI140" s="201">
        <v>7.7099999999999998E-4</v>
      </c>
      <c r="FJ140" s="201">
        <v>1.0000000000000001E-5</v>
      </c>
      <c r="FK140" s="201">
        <v>7.7099999999999998E-4</v>
      </c>
      <c r="FL140" s="201">
        <v>1.0000000000000001E-5</v>
      </c>
      <c r="FM140" s="201"/>
      <c r="FN140" s="201"/>
      <c r="FO140" s="201"/>
      <c r="FP140" s="201"/>
      <c r="FQ140" s="201"/>
      <c r="FR140" s="201"/>
      <c r="FS140" s="201">
        <v>2.2469999999999999E-3</v>
      </c>
      <c r="FT140" s="201">
        <v>6.3000000000000003E-4</v>
      </c>
      <c r="FU140" s="201"/>
      <c r="FV140" s="201"/>
      <c r="FW140" s="201"/>
      <c r="FX140" s="201"/>
      <c r="FY140" s="201"/>
      <c r="FZ140" s="201"/>
      <c r="GA140" s="201"/>
      <c r="GB140" s="201"/>
      <c r="GC140" s="201"/>
      <c r="GD140" s="201"/>
      <c r="GE140" s="201"/>
      <c r="GF140" s="201"/>
      <c r="GG140" s="201"/>
      <c r="GH140" s="201"/>
      <c r="GI140" s="201">
        <v>2.366E-3</v>
      </c>
      <c r="GJ140" s="201">
        <v>4.3800000000000002E-4</v>
      </c>
      <c r="GK140" s="201"/>
      <c r="GL140" s="201"/>
      <c r="GM140" s="201">
        <v>4.6129999999999999E-3</v>
      </c>
      <c r="GN140" s="201">
        <v>1.0679999999999999E-3</v>
      </c>
      <c r="GO140" s="201">
        <v>0.44938400000000001</v>
      </c>
      <c r="GP140" s="201">
        <v>4.8719999999999996E-3</v>
      </c>
      <c r="GQ140" s="201">
        <v>0.23347100000000001</v>
      </c>
      <c r="GR140" s="201">
        <v>3.0877999999999999E-2</v>
      </c>
      <c r="GS140" s="201">
        <v>0.68285499999999999</v>
      </c>
      <c r="GT140" s="201">
        <v>3.5749999999999997E-2</v>
      </c>
      <c r="GU140" s="201"/>
      <c r="GV140" s="201"/>
      <c r="GW140" s="201">
        <v>1.8270000000000001E-3</v>
      </c>
      <c r="GX140" s="201">
        <v>6.9999999999999999E-6</v>
      </c>
      <c r="GY140" s="201">
        <v>8.1810000000000008E-3</v>
      </c>
      <c r="GZ140" s="201"/>
      <c r="HA140" s="201"/>
      <c r="HB140" s="201"/>
      <c r="HC140" s="201">
        <v>1.0008E-2</v>
      </c>
      <c r="HD140" s="201">
        <v>6.9999999999999999E-6</v>
      </c>
      <c r="HE140" s="201">
        <v>6.1319819999999998</v>
      </c>
      <c r="HF140" s="201">
        <v>1.0706E-2</v>
      </c>
      <c r="HG140" s="201"/>
      <c r="HH140" s="201"/>
      <c r="HI140" s="201"/>
      <c r="HJ140" s="201"/>
      <c r="HK140" s="201">
        <v>6.1319819999999998</v>
      </c>
      <c r="HL140" s="201">
        <v>1.0706E-2</v>
      </c>
      <c r="HM140" s="201"/>
      <c r="HN140" s="201"/>
      <c r="HO140" s="201"/>
      <c r="HP140" s="201"/>
      <c r="HQ140" s="201">
        <v>7.9199999999999995E-4</v>
      </c>
      <c r="HR140" s="201">
        <v>2.0000000000000001E-4</v>
      </c>
      <c r="HS140" s="201"/>
      <c r="HT140" s="201"/>
      <c r="HU140" s="201"/>
      <c r="HV140" s="201"/>
      <c r="HW140" s="201">
        <v>7.9199999999999995E-4</v>
      </c>
      <c r="HX140" s="201">
        <v>2.0000000000000001E-4</v>
      </c>
      <c r="HY140" s="201"/>
      <c r="HZ140" s="201"/>
      <c r="IA140" s="201">
        <v>6.9099999999999999E-4</v>
      </c>
      <c r="IB140" s="201">
        <v>9.6900000000000003E-4</v>
      </c>
      <c r="IC140" s="201">
        <v>6.9099999999999999E-4</v>
      </c>
      <c r="ID140" s="201">
        <v>9.6900000000000003E-4</v>
      </c>
      <c r="IE140" s="201">
        <v>10.224157</v>
      </c>
      <c r="IF140" s="201">
        <v>6.7292000000000005E-2</v>
      </c>
    </row>
    <row r="141" spans="1:240" ht="19.2" x14ac:dyDescent="0.25">
      <c r="A141" s="196" t="s">
        <v>270</v>
      </c>
      <c r="B141" s="197" t="s">
        <v>1490</v>
      </c>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v>3.4880000000000002E-3</v>
      </c>
      <c r="AX141" s="198">
        <v>1.7000000000000001E-4</v>
      </c>
      <c r="AY141" s="198"/>
      <c r="AZ141" s="198"/>
      <c r="BA141" s="198">
        <v>0.13012099999999999</v>
      </c>
      <c r="BB141" s="198">
        <v>4.0000000000000001E-3</v>
      </c>
      <c r="BC141" s="198"/>
      <c r="BD141" s="198"/>
      <c r="BE141" s="198">
        <v>0.13360900000000001</v>
      </c>
      <c r="BF141" s="198">
        <v>4.1700000000000001E-3</v>
      </c>
      <c r="BG141" s="198"/>
      <c r="BH141" s="198"/>
      <c r="BI141" s="198"/>
      <c r="BJ141" s="198"/>
      <c r="BK141" s="198"/>
      <c r="BL141" s="198"/>
      <c r="BM141" s="198"/>
      <c r="BN141" s="198"/>
      <c r="BO141" s="198"/>
      <c r="BP141" s="198"/>
      <c r="BQ141" s="198"/>
      <c r="BR141" s="198"/>
      <c r="BS141" s="198"/>
      <c r="BT141" s="198"/>
      <c r="BU141" s="198"/>
      <c r="BV141" s="198"/>
      <c r="BW141" s="198"/>
      <c r="BX141" s="198"/>
      <c r="BY141" s="198">
        <v>3.2235619999999998</v>
      </c>
      <c r="BZ141" s="198">
        <v>1.0992E-2</v>
      </c>
      <c r="CA141" s="198">
        <v>1.3793E-2</v>
      </c>
      <c r="CB141" s="198">
        <v>3.1000000000000001E-5</v>
      </c>
      <c r="CC141" s="198"/>
      <c r="CD141" s="198"/>
      <c r="CE141" s="198"/>
      <c r="CF141" s="198"/>
      <c r="CG141" s="198"/>
      <c r="CH141" s="198"/>
      <c r="CI141" s="198">
        <v>4.6700000000000002E-4</v>
      </c>
      <c r="CJ141" s="198">
        <v>1.3799999999999999E-4</v>
      </c>
      <c r="CK141" s="198">
        <v>3.237822</v>
      </c>
      <c r="CL141" s="198">
        <v>1.1161000000000001E-2</v>
      </c>
      <c r="CM141" s="198">
        <v>1.6988E-2</v>
      </c>
      <c r="CN141" s="198">
        <v>1.8200000000000001E-4</v>
      </c>
      <c r="CO141" s="198">
        <v>4.4889999999999999E-3</v>
      </c>
      <c r="CP141" s="198">
        <v>2.23E-4</v>
      </c>
      <c r="CQ141" s="198">
        <v>2.1477E-2</v>
      </c>
      <c r="CR141" s="198">
        <v>4.0499999999999998E-4</v>
      </c>
      <c r="CS141" s="198"/>
      <c r="CT141" s="198"/>
      <c r="CU141" s="198"/>
      <c r="CV141" s="198"/>
      <c r="CW141" s="198"/>
      <c r="CX141" s="198"/>
      <c r="CY141" s="198"/>
      <c r="CZ141" s="198"/>
      <c r="DA141" s="198">
        <v>1.011E-3</v>
      </c>
      <c r="DB141" s="198">
        <v>1.54E-4</v>
      </c>
      <c r="DC141" s="198"/>
      <c r="DD141" s="198"/>
      <c r="DE141" s="198"/>
      <c r="DF141" s="198"/>
      <c r="DG141" s="198">
        <v>1.011E-3</v>
      </c>
      <c r="DH141" s="198">
        <v>1.54E-4</v>
      </c>
      <c r="DI141" s="198"/>
      <c r="DJ141" s="198"/>
      <c r="DK141" s="198">
        <v>1.0240000000000001E-2</v>
      </c>
      <c r="DL141" s="198">
        <v>3.6999999999999998E-5</v>
      </c>
      <c r="DM141" s="198"/>
      <c r="DN141" s="198"/>
      <c r="DO141" s="198">
        <v>1.0240000000000001E-2</v>
      </c>
      <c r="DP141" s="198">
        <v>3.6999999999999998E-5</v>
      </c>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v>4.0642999999999999E-2</v>
      </c>
      <c r="EP141" s="198">
        <v>1.8E-5</v>
      </c>
      <c r="EQ141" s="198"/>
      <c r="ER141" s="198"/>
      <c r="ES141" s="198">
        <v>4.0642999999999999E-2</v>
      </c>
      <c r="ET141" s="198">
        <v>1.8E-5</v>
      </c>
      <c r="EU141" s="198">
        <v>6.4271999999999996E-2</v>
      </c>
      <c r="EV141" s="198">
        <v>6.6600000000000003E-4</v>
      </c>
      <c r="EW141" s="198"/>
      <c r="EX141" s="198"/>
      <c r="EY141" s="198"/>
      <c r="EZ141" s="198"/>
      <c r="FA141" s="198"/>
      <c r="FB141" s="198"/>
      <c r="FC141" s="198">
        <v>6.4271999999999996E-2</v>
      </c>
      <c r="FD141" s="198">
        <v>6.6600000000000003E-4</v>
      </c>
      <c r="FE141" s="198"/>
      <c r="FF141" s="198"/>
      <c r="FG141" s="198"/>
      <c r="FH141" s="198"/>
      <c r="FI141" s="198"/>
      <c r="FJ141" s="198"/>
      <c r="FK141" s="198"/>
      <c r="FL141" s="198"/>
      <c r="FM141" s="198"/>
      <c r="FN141" s="198"/>
      <c r="FO141" s="198"/>
      <c r="FP141" s="198"/>
      <c r="FQ141" s="198"/>
      <c r="FR141" s="198"/>
      <c r="FS141" s="198">
        <v>8.2325999999999996E-2</v>
      </c>
      <c r="FT141" s="198">
        <v>5.0299999999999997E-3</v>
      </c>
      <c r="FU141" s="198"/>
      <c r="FV141" s="198"/>
      <c r="FW141" s="198"/>
      <c r="FX141" s="198"/>
      <c r="FY141" s="198"/>
      <c r="FZ141" s="198"/>
      <c r="GA141" s="198"/>
      <c r="GB141" s="198"/>
      <c r="GC141" s="198"/>
      <c r="GD141" s="198"/>
      <c r="GE141" s="198"/>
      <c r="GF141" s="198"/>
      <c r="GG141" s="198"/>
      <c r="GH141" s="198"/>
      <c r="GI141" s="198"/>
      <c r="GJ141" s="198"/>
      <c r="GK141" s="198"/>
      <c r="GL141" s="198"/>
      <c r="GM141" s="198">
        <v>8.2325999999999996E-2</v>
      </c>
      <c r="GN141" s="198">
        <v>5.0299999999999997E-3</v>
      </c>
      <c r="GO141" s="198">
        <v>6.1643790000000003</v>
      </c>
      <c r="GP141" s="198">
        <v>1.2902E-2</v>
      </c>
      <c r="GQ141" s="198">
        <v>6.7598000000000005E-2</v>
      </c>
      <c r="GR141" s="198">
        <v>2.3159999999999999E-3</v>
      </c>
      <c r="GS141" s="198">
        <v>6.2319769999999997</v>
      </c>
      <c r="GT141" s="198">
        <v>1.5218000000000001E-2</v>
      </c>
      <c r="GU141" s="198">
        <v>7.6599999999999997E-4</v>
      </c>
      <c r="GV141" s="198">
        <v>4.5000000000000003E-5</v>
      </c>
      <c r="GW141" s="198">
        <v>9.6419999999999995E-3</v>
      </c>
      <c r="GX141" s="198">
        <v>9.2599999999999996E-4</v>
      </c>
      <c r="GY141" s="198"/>
      <c r="GZ141" s="198"/>
      <c r="HA141" s="198"/>
      <c r="HB141" s="198"/>
      <c r="HC141" s="198">
        <v>1.0408000000000001E-2</v>
      </c>
      <c r="HD141" s="198">
        <v>9.7099999999999997E-4</v>
      </c>
      <c r="HE141" s="198"/>
      <c r="HF141" s="198"/>
      <c r="HG141" s="198"/>
      <c r="HH141" s="198"/>
      <c r="HI141" s="198"/>
      <c r="HJ141" s="198"/>
      <c r="HK141" s="198"/>
      <c r="HL141" s="198"/>
      <c r="HM141" s="198"/>
      <c r="HN141" s="198"/>
      <c r="HO141" s="198"/>
      <c r="HP141" s="198"/>
      <c r="HQ141" s="198">
        <v>4.8953999999999998E-2</v>
      </c>
      <c r="HR141" s="198">
        <v>3.0000000000000001E-3</v>
      </c>
      <c r="HS141" s="198">
        <v>2.7980000000000001E-3</v>
      </c>
      <c r="HT141" s="198">
        <v>1.5E-5</v>
      </c>
      <c r="HU141" s="198"/>
      <c r="HV141" s="198"/>
      <c r="HW141" s="198">
        <v>5.1751999999999999E-2</v>
      </c>
      <c r="HX141" s="198">
        <v>3.0149999999999999E-3</v>
      </c>
      <c r="HY141" s="198"/>
      <c r="HZ141" s="198"/>
      <c r="IA141" s="198"/>
      <c r="IB141" s="198"/>
      <c r="IC141" s="198"/>
      <c r="ID141" s="198"/>
      <c r="IE141" s="198">
        <v>9.8855369999999994</v>
      </c>
      <c r="IF141" s="198">
        <v>4.0844999999999999E-2</v>
      </c>
    </row>
    <row r="142" spans="1:240" ht="19.2" x14ac:dyDescent="0.25">
      <c r="A142" s="199" t="s">
        <v>242</v>
      </c>
      <c r="B142" s="200" t="s">
        <v>1411</v>
      </c>
      <c r="C142" s="201"/>
      <c r="D142" s="201"/>
      <c r="E142" s="201"/>
      <c r="F142" s="201"/>
      <c r="G142" s="201"/>
      <c r="H142" s="201"/>
      <c r="I142" s="201">
        <v>1.0939999999999999E-3</v>
      </c>
      <c r="J142" s="201">
        <v>6.8999999999999997E-5</v>
      </c>
      <c r="K142" s="201"/>
      <c r="L142" s="201"/>
      <c r="M142" s="201">
        <v>1.0939999999999999E-3</v>
      </c>
      <c r="N142" s="201">
        <v>6.8999999999999997E-5</v>
      </c>
      <c r="O142" s="201"/>
      <c r="P142" s="201"/>
      <c r="Q142" s="201"/>
      <c r="R142" s="201"/>
      <c r="S142" s="201"/>
      <c r="T142" s="201"/>
      <c r="U142" s="201"/>
      <c r="V142" s="201"/>
      <c r="W142" s="201"/>
      <c r="X142" s="201"/>
      <c r="Y142" s="201"/>
      <c r="Z142" s="201"/>
      <c r="AA142" s="201"/>
      <c r="AB142" s="201"/>
      <c r="AC142" s="201"/>
      <c r="AD142" s="201"/>
      <c r="AE142" s="201"/>
      <c r="AF142" s="201"/>
      <c r="AG142" s="201"/>
      <c r="AH142" s="201"/>
      <c r="AI142" s="201">
        <v>0.22224099999999999</v>
      </c>
      <c r="AJ142" s="201">
        <v>1.6132000000000001E-2</v>
      </c>
      <c r="AK142" s="201">
        <v>0.22224099999999999</v>
      </c>
      <c r="AL142" s="201">
        <v>1.6132000000000001E-2</v>
      </c>
      <c r="AM142" s="201"/>
      <c r="AN142" s="201"/>
      <c r="AO142" s="201">
        <v>9.8069999999999997E-3</v>
      </c>
      <c r="AP142" s="201">
        <v>2.032E-3</v>
      </c>
      <c r="AQ142" s="201"/>
      <c r="AR142" s="201"/>
      <c r="AS142" s="201"/>
      <c r="AT142" s="201"/>
      <c r="AU142" s="201">
        <v>7.4581840000000001</v>
      </c>
      <c r="AV142" s="201">
        <v>1.1222479999999999</v>
      </c>
      <c r="AW142" s="201"/>
      <c r="AX142" s="201"/>
      <c r="AY142" s="201"/>
      <c r="AZ142" s="201"/>
      <c r="BA142" s="201">
        <v>0.34307199999999999</v>
      </c>
      <c r="BB142" s="201">
        <v>5.1999999999999998E-2</v>
      </c>
      <c r="BC142" s="201"/>
      <c r="BD142" s="201"/>
      <c r="BE142" s="201">
        <v>7.8110629999999999</v>
      </c>
      <c r="BF142" s="201">
        <v>1.17628</v>
      </c>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v>0.18157699999999999</v>
      </c>
      <c r="CN142" s="201">
        <v>3.3609999999999998E-3</v>
      </c>
      <c r="CO142" s="201">
        <v>1.7089E-2</v>
      </c>
      <c r="CP142" s="201">
        <v>5.0650000000000001E-3</v>
      </c>
      <c r="CQ142" s="201">
        <v>0.19866600000000001</v>
      </c>
      <c r="CR142" s="201">
        <v>8.4259999999999995E-3</v>
      </c>
      <c r="CS142" s="201"/>
      <c r="CT142" s="201"/>
      <c r="CU142" s="201"/>
      <c r="CV142" s="201"/>
      <c r="CW142" s="201"/>
      <c r="CX142" s="201"/>
      <c r="CY142" s="201"/>
      <c r="CZ142" s="201"/>
      <c r="DA142" s="201"/>
      <c r="DB142" s="201"/>
      <c r="DC142" s="201"/>
      <c r="DD142" s="201"/>
      <c r="DE142" s="201"/>
      <c r="DF142" s="201"/>
      <c r="DG142" s="201"/>
      <c r="DH142" s="201"/>
      <c r="DI142" s="201"/>
      <c r="DJ142" s="201"/>
      <c r="DK142" s="201">
        <v>2.0019999999999999E-3</v>
      </c>
      <c r="DL142" s="201">
        <v>3.1999999999999999E-5</v>
      </c>
      <c r="DM142" s="201">
        <v>3.9999999999999998E-6</v>
      </c>
      <c r="DN142" s="201">
        <v>9.9999999999999995E-7</v>
      </c>
      <c r="DO142" s="201">
        <v>2.006E-3</v>
      </c>
      <c r="DP142" s="201">
        <v>3.3000000000000003E-5</v>
      </c>
      <c r="DQ142" s="201"/>
      <c r="DR142" s="201"/>
      <c r="DS142" s="201"/>
      <c r="DT142" s="201"/>
      <c r="DU142" s="201"/>
      <c r="DV142" s="201"/>
      <c r="DW142" s="201"/>
      <c r="DX142" s="201"/>
      <c r="DY142" s="201"/>
      <c r="DZ142" s="201"/>
      <c r="EA142" s="201"/>
      <c r="EB142" s="201"/>
      <c r="EC142" s="201"/>
      <c r="ED142" s="201"/>
      <c r="EE142" s="201">
        <v>8.3169999999999997E-3</v>
      </c>
      <c r="EF142" s="201">
        <v>5.0000000000000002E-5</v>
      </c>
      <c r="EG142" s="201"/>
      <c r="EH142" s="201"/>
      <c r="EI142" s="201"/>
      <c r="EJ142" s="201"/>
      <c r="EK142" s="201"/>
      <c r="EL142" s="201"/>
      <c r="EM142" s="201"/>
      <c r="EN142" s="201"/>
      <c r="EO142" s="201">
        <v>1.3489999999999999E-3</v>
      </c>
      <c r="EP142" s="201">
        <v>9.9999999999999995E-7</v>
      </c>
      <c r="EQ142" s="201"/>
      <c r="ER142" s="201"/>
      <c r="ES142" s="201">
        <v>9.6659999999999992E-3</v>
      </c>
      <c r="ET142" s="201">
        <v>5.1E-5</v>
      </c>
      <c r="EU142" s="201"/>
      <c r="EV142" s="201"/>
      <c r="EW142" s="201"/>
      <c r="EX142" s="201"/>
      <c r="EY142" s="201"/>
      <c r="EZ142" s="201"/>
      <c r="FA142" s="201"/>
      <c r="FB142" s="201"/>
      <c r="FC142" s="201"/>
      <c r="FD142" s="201"/>
      <c r="FE142" s="201"/>
      <c r="FF142" s="201"/>
      <c r="FG142" s="201">
        <v>0.25830599999999998</v>
      </c>
      <c r="FH142" s="201">
        <v>4.5476000000000003E-2</v>
      </c>
      <c r="FI142" s="201">
        <v>6.8242999999999998E-2</v>
      </c>
      <c r="FJ142" s="201">
        <v>2.9999999999999997E-4</v>
      </c>
      <c r="FK142" s="201">
        <v>0.32654899999999998</v>
      </c>
      <c r="FL142" s="201">
        <v>4.5775999999999997E-2</v>
      </c>
      <c r="FM142" s="201"/>
      <c r="FN142" s="201"/>
      <c r="FO142" s="201"/>
      <c r="FP142" s="201"/>
      <c r="FQ142" s="201">
        <v>4.6500000000000003E-4</v>
      </c>
      <c r="FR142" s="201">
        <v>1.0000000000000001E-5</v>
      </c>
      <c r="FS142" s="201">
        <v>0.14996000000000001</v>
      </c>
      <c r="FT142" s="201">
        <v>2.647E-3</v>
      </c>
      <c r="FU142" s="201">
        <v>1.3009E-2</v>
      </c>
      <c r="FV142" s="201">
        <v>1.9999999999999999E-6</v>
      </c>
      <c r="FW142" s="201">
        <v>2.6329999999999999E-3</v>
      </c>
      <c r="FX142" s="201">
        <v>4.8700000000000002E-4</v>
      </c>
      <c r="FY142" s="201"/>
      <c r="FZ142" s="201"/>
      <c r="GA142" s="201"/>
      <c r="GB142" s="201"/>
      <c r="GC142" s="201">
        <v>1.55E-4</v>
      </c>
      <c r="GD142" s="201">
        <v>3.0400000000000002E-4</v>
      </c>
      <c r="GE142" s="201"/>
      <c r="GF142" s="201"/>
      <c r="GG142" s="201"/>
      <c r="GH142" s="201"/>
      <c r="GI142" s="201">
        <v>4.0203000000000003E-2</v>
      </c>
      <c r="GJ142" s="201">
        <v>5.5000000000000002E-5</v>
      </c>
      <c r="GK142" s="201"/>
      <c r="GL142" s="201"/>
      <c r="GM142" s="201">
        <v>0.206425</v>
      </c>
      <c r="GN142" s="201">
        <v>3.5049999999999999E-3</v>
      </c>
      <c r="GO142" s="201">
        <v>0.398837</v>
      </c>
      <c r="GP142" s="201">
        <v>2.2499999999999998E-3</v>
      </c>
      <c r="GQ142" s="201">
        <v>0.12697</v>
      </c>
      <c r="GR142" s="201">
        <v>9.9099999999999991E-4</v>
      </c>
      <c r="GS142" s="201">
        <v>0.52580700000000002</v>
      </c>
      <c r="GT142" s="201">
        <v>3.241E-3</v>
      </c>
      <c r="GU142" s="201"/>
      <c r="GV142" s="201"/>
      <c r="GW142" s="201">
        <v>6.2732999999999997E-2</v>
      </c>
      <c r="GX142" s="201">
        <v>3.679E-3</v>
      </c>
      <c r="GY142" s="201"/>
      <c r="GZ142" s="201"/>
      <c r="HA142" s="201"/>
      <c r="HB142" s="201"/>
      <c r="HC142" s="201">
        <v>6.2732999999999997E-2</v>
      </c>
      <c r="HD142" s="201">
        <v>3.679E-3</v>
      </c>
      <c r="HE142" s="201">
        <v>0.28606999999999999</v>
      </c>
      <c r="HF142" s="201">
        <v>8.5000000000000006E-5</v>
      </c>
      <c r="HG142" s="201"/>
      <c r="HH142" s="201"/>
      <c r="HI142" s="201"/>
      <c r="HJ142" s="201"/>
      <c r="HK142" s="201">
        <v>0.28606999999999999</v>
      </c>
      <c r="HL142" s="201">
        <v>8.5000000000000006E-5</v>
      </c>
      <c r="HM142" s="201"/>
      <c r="HN142" s="201"/>
      <c r="HO142" s="201"/>
      <c r="HP142" s="201"/>
      <c r="HQ142" s="201"/>
      <c r="HR142" s="201"/>
      <c r="HS142" s="201"/>
      <c r="HT142" s="201"/>
      <c r="HU142" s="201">
        <v>2.23E-4</v>
      </c>
      <c r="HV142" s="201">
        <v>1.9999999999999999E-6</v>
      </c>
      <c r="HW142" s="201">
        <v>2.23E-4</v>
      </c>
      <c r="HX142" s="201">
        <v>1.9999999999999999E-6</v>
      </c>
      <c r="HY142" s="201"/>
      <c r="HZ142" s="201"/>
      <c r="IA142" s="201"/>
      <c r="IB142" s="201"/>
      <c r="IC142" s="201"/>
      <c r="ID142" s="201"/>
      <c r="IE142" s="201">
        <v>9.6525429999999997</v>
      </c>
      <c r="IF142" s="201">
        <v>1.257279</v>
      </c>
    </row>
    <row r="143" spans="1:240" ht="19.2" x14ac:dyDescent="0.25">
      <c r="A143" s="196" t="s">
        <v>1491</v>
      </c>
      <c r="B143" s="197" t="s">
        <v>1492</v>
      </c>
      <c r="C143" s="198"/>
      <c r="D143" s="198"/>
      <c r="E143" s="198"/>
      <c r="F143" s="198"/>
      <c r="G143" s="198"/>
      <c r="H143" s="198"/>
      <c r="I143" s="198"/>
      <c r="J143" s="198"/>
      <c r="K143" s="198"/>
      <c r="L143" s="198"/>
      <c r="M143" s="198"/>
      <c r="N143" s="198"/>
      <c r="O143" s="198"/>
      <c r="P143" s="198"/>
      <c r="Q143" s="198">
        <v>1.9689999999999998E-3</v>
      </c>
      <c r="R143" s="198">
        <v>1.4999999999999999E-4</v>
      </c>
      <c r="S143" s="198"/>
      <c r="T143" s="198"/>
      <c r="U143" s="198"/>
      <c r="V143" s="198"/>
      <c r="W143" s="198"/>
      <c r="X143" s="198"/>
      <c r="Y143" s="198"/>
      <c r="Z143" s="198"/>
      <c r="AA143" s="198"/>
      <c r="AB143" s="198"/>
      <c r="AC143" s="198"/>
      <c r="AD143" s="198"/>
      <c r="AE143" s="198"/>
      <c r="AF143" s="198"/>
      <c r="AG143" s="198">
        <v>1.9689999999999998E-3</v>
      </c>
      <c r="AH143" s="198">
        <v>1.4999999999999999E-4</v>
      </c>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v>3.6900000000000001E-3</v>
      </c>
      <c r="EN143" s="198">
        <v>4.4999999999999999E-4</v>
      </c>
      <c r="EO143" s="198"/>
      <c r="EP143" s="198"/>
      <c r="EQ143" s="198"/>
      <c r="ER143" s="198"/>
      <c r="ES143" s="198">
        <v>3.6900000000000001E-3</v>
      </c>
      <c r="ET143" s="198">
        <v>4.4999999999999999E-4</v>
      </c>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v>8.4717649999999995</v>
      </c>
      <c r="GD143" s="198">
        <v>0.19927600000000001</v>
      </c>
      <c r="GE143" s="198"/>
      <c r="GF143" s="198"/>
      <c r="GG143" s="198"/>
      <c r="GH143" s="198"/>
      <c r="GI143" s="198"/>
      <c r="GJ143" s="198"/>
      <c r="GK143" s="198"/>
      <c r="GL143" s="198"/>
      <c r="GM143" s="198">
        <v>8.4717649999999995</v>
      </c>
      <c r="GN143" s="198">
        <v>0.19927600000000001</v>
      </c>
      <c r="GO143" s="198">
        <v>1.482E-3</v>
      </c>
      <c r="GP143" s="198">
        <v>9.0000000000000002E-6</v>
      </c>
      <c r="GQ143" s="198">
        <v>7.6701000000000005E-2</v>
      </c>
      <c r="GR143" s="198">
        <v>6.8999999999999997E-5</v>
      </c>
      <c r="GS143" s="198">
        <v>7.8183000000000002E-2</v>
      </c>
      <c r="GT143" s="198">
        <v>7.7999999999999999E-5</v>
      </c>
      <c r="GU143" s="198">
        <v>3.7299999999999998E-3</v>
      </c>
      <c r="GV143" s="198">
        <v>1.1E-5</v>
      </c>
      <c r="GW143" s="198"/>
      <c r="GX143" s="198"/>
      <c r="GY143" s="198"/>
      <c r="GZ143" s="198"/>
      <c r="HA143" s="198"/>
      <c r="HB143" s="198"/>
      <c r="HC143" s="198">
        <v>3.7299999999999998E-3</v>
      </c>
      <c r="HD143" s="198">
        <v>1.1E-5</v>
      </c>
      <c r="HE143" s="198">
        <v>3.7204000000000001E-2</v>
      </c>
      <c r="HF143" s="198">
        <v>7.9999999999999996E-6</v>
      </c>
      <c r="HG143" s="198"/>
      <c r="HH143" s="198"/>
      <c r="HI143" s="198"/>
      <c r="HJ143" s="198"/>
      <c r="HK143" s="198">
        <v>3.7204000000000001E-2</v>
      </c>
      <c r="HL143" s="198">
        <v>7.9999999999999996E-6</v>
      </c>
      <c r="HM143" s="198"/>
      <c r="HN143" s="198"/>
      <c r="HO143" s="198"/>
      <c r="HP143" s="198"/>
      <c r="HQ143" s="198"/>
      <c r="HR143" s="198"/>
      <c r="HS143" s="198"/>
      <c r="HT143" s="198"/>
      <c r="HU143" s="198"/>
      <c r="HV143" s="198"/>
      <c r="HW143" s="198"/>
      <c r="HX143" s="198"/>
      <c r="HY143" s="198"/>
      <c r="HZ143" s="198"/>
      <c r="IA143" s="198"/>
      <c r="IB143" s="198"/>
      <c r="IC143" s="198"/>
      <c r="ID143" s="198"/>
      <c r="IE143" s="198">
        <v>8.5965410000000002</v>
      </c>
      <c r="IF143" s="198">
        <v>0.19997300000000001</v>
      </c>
    </row>
    <row r="144" spans="1:240" ht="19.2" x14ac:dyDescent="0.25">
      <c r="A144" s="199" t="s">
        <v>180</v>
      </c>
      <c r="B144" s="200" t="s">
        <v>1395</v>
      </c>
      <c r="C144" s="201"/>
      <c r="D144" s="201"/>
      <c r="E144" s="201"/>
      <c r="F144" s="201"/>
      <c r="G144" s="201"/>
      <c r="H144" s="201"/>
      <c r="I144" s="201"/>
      <c r="J144" s="201"/>
      <c r="K144" s="201"/>
      <c r="L144" s="201"/>
      <c r="M144" s="201"/>
      <c r="N144" s="201"/>
      <c r="O144" s="201"/>
      <c r="P144" s="201"/>
      <c r="Q144" s="201">
        <v>1.3799999999999999E-3</v>
      </c>
      <c r="R144" s="201">
        <v>3.0000000000000001E-5</v>
      </c>
      <c r="S144" s="201">
        <v>1.0704999999999999E-2</v>
      </c>
      <c r="T144" s="201">
        <v>7.5500000000000003E-4</v>
      </c>
      <c r="U144" s="201">
        <v>2.6994829999999999</v>
      </c>
      <c r="V144" s="201">
        <v>9.9932000000000007E-2</v>
      </c>
      <c r="W144" s="201"/>
      <c r="X144" s="201"/>
      <c r="Y144" s="201"/>
      <c r="Z144" s="201"/>
      <c r="AA144" s="201">
        <v>9.1979000000000005E-2</v>
      </c>
      <c r="AB144" s="201">
        <v>1E-4</v>
      </c>
      <c r="AC144" s="201"/>
      <c r="AD144" s="201"/>
      <c r="AE144" s="201"/>
      <c r="AF144" s="201"/>
      <c r="AG144" s="201">
        <v>2.803547</v>
      </c>
      <c r="AH144" s="201">
        <v>0.100817</v>
      </c>
      <c r="AI144" s="201"/>
      <c r="AJ144" s="201"/>
      <c r="AK144" s="201"/>
      <c r="AL144" s="201"/>
      <c r="AM144" s="201"/>
      <c r="AN144" s="201"/>
      <c r="AO144" s="201"/>
      <c r="AP144" s="201"/>
      <c r="AQ144" s="201"/>
      <c r="AR144" s="201"/>
      <c r="AS144" s="201">
        <v>8.7119999999999993E-3</v>
      </c>
      <c r="AT144" s="201">
        <v>1.05E-4</v>
      </c>
      <c r="AU144" s="201">
        <v>3.1224999999999999E-2</v>
      </c>
      <c r="AV144" s="201">
        <v>4.7679999999999997E-3</v>
      </c>
      <c r="AW144" s="201">
        <v>3.4499999999999998E-4</v>
      </c>
      <c r="AX144" s="201">
        <v>9.9999999999999995E-7</v>
      </c>
      <c r="AY144" s="201"/>
      <c r="AZ144" s="201"/>
      <c r="BA144" s="201"/>
      <c r="BB144" s="201"/>
      <c r="BC144" s="201">
        <v>7.0378999999999997E-2</v>
      </c>
      <c r="BD144" s="201">
        <v>2.23E-4</v>
      </c>
      <c r="BE144" s="201">
        <v>0.110661</v>
      </c>
      <c r="BF144" s="201">
        <v>5.097E-3</v>
      </c>
      <c r="BG144" s="201"/>
      <c r="BH144" s="201"/>
      <c r="BI144" s="201"/>
      <c r="BJ144" s="201"/>
      <c r="BK144" s="201">
        <v>3.346E-3</v>
      </c>
      <c r="BL144" s="201">
        <v>2.7000000000000001E-3</v>
      </c>
      <c r="BM144" s="201">
        <v>3.346E-3</v>
      </c>
      <c r="BN144" s="201">
        <v>2.7000000000000001E-3</v>
      </c>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v>1.5941E-2</v>
      </c>
      <c r="CN144" s="201">
        <v>2.92E-4</v>
      </c>
      <c r="CO144" s="201">
        <v>8.1400000000000005E-4</v>
      </c>
      <c r="CP144" s="201">
        <v>2.1999999999999999E-5</v>
      </c>
      <c r="CQ144" s="201">
        <v>1.6754999999999999E-2</v>
      </c>
      <c r="CR144" s="201">
        <v>3.1399999999999999E-4</v>
      </c>
      <c r="CS144" s="201"/>
      <c r="CT144" s="201"/>
      <c r="CU144" s="201">
        <v>1.1764E-2</v>
      </c>
      <c r="CV144" s="201">
        <v>2.05E-4</v>
      </c>
      <c r="CW144" s="201"/>
      <c r="CX144" s="201"/>
      <c r="CY144" s="201">
        <v>1.1764E-2</v>
      </c>
      <c r="CZ144" s="201">
        <v>2.05E-4</v>
      </c>
      <c r="DA144" s="201">
        <v>4.7358999999999998E-2</v>
      </c>
      <c r="DB144" s="201">
        <v>1E-3</v>
      </c>
      <c r="DC144" s="201"/>
      <c r="DD144" s="201"/>
      <c r="DE144" s="201"/>
      <c r="DF144" s="201"/>
      <c r="DG144" s="201">
        <v>4.7358999999999998E-2</v>
      </c>
      <c r="DH144" s="201">
        <v>1E-3</v>
      </c>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v>2.269825</v>
      </c>
      <c r="EN144" s="201">
        <v>2.4154999999999999E-2</v>
      </c>
      <c r="EO144" s="201">
        <v>0.60451900000000003</v>
      </c>
      <c r="EP144" s="201">
        <v>6.8700000000000002E-3</v>
      </c>
      <c r="EQ144" s="201">
        <v>9.3089999999999996E-3</v>
      </c>
      <c r="ER144" s="201">
        <v>7.9999999999999996E-6</v>
      </c>
      <c r="ES144" s="201">
        <v>2.8836529999999998</v>
      </c>
      <c r="ET144" s="201">
        <v>3.1033000000000002E-2</v>
      </c>
      <c r="EU144" s="201">
        <v>8.4499999999999992E-3</v>
      </c>
      <c r="EV144" s="201">
        <v>5.2899999999999996E-4</v>
      </c>
      <c r="EW144" s="201">
        <v>4.6099999999999998E-4</v>
      </c>
      <c r="EX144" s="201">
        <v>9.9999999999999995E-7</v>
      </c>
      <c r="EY144" s="201"/>
      <c r="EZ144" s="201"/>
      <c r="FA144" s="201"/>
      <c r="FB144" s="201"/>
      <c r="FC144" s="201">
        <v>8.9110000000000005E-3</v>
      </c>
      <c r="FD144" s="201">
        <v>5.2999999999999998E-4</v>
      </c>
      <c r="FE144" s="201">
        <v>2.4499999999999999E-4</v>
      </c>
      <c r="FF144" s="201">
        <v>9.0000000000000006E-5</v>
      </c>
      <c r="FG144" s="201">
        <v>4.6700000000000002E-4</v>
      </c>
      <c r="FH144" s="201">
        <v>2.3E-5</v>
      </c>
      <c r="FI144" s="201"/>
      <c r="FJ144" s="201"/>
      <c r="FK144" s="201">
        <v>7.1199999999999996E-4</v>
      </c>
      <c r="FL144" s="201">
        <v>1.13E-4</v>
      </c>
      <c r="FM144" s="201"/>
      <c r="FN144" s="201"/>
      <c r="FO144" s="201"/>
      <c r="FP144" s="201"/>
      <c r="FQ144" s="201"/>
      <c r="FR144" s="201"/>
      <c r="FS144" s="201">
        <v>4.0400000000000001E-4</v>
      </c>
      <c r="FT144" s="201">
        <v>1.5E-5</v>
      </c>
      <c r="FU144" s="201"/>
      <c r="FV144" s="201"/>
      <c r="FW144" s="201"/>
      <c r="FX144" s="201"/>
      <c r="FY144" s="201"/>
      <c r="FZ144" s="201"/>
      <c r="GA144" s="201"/>
      <c r="GB144" s="201"/>
      <c r="GC144" s="201"/>
      <c r="GD144" s="201"/>
      <c r="GE144" s="201"/>
      <c r="GF144" s="201"/>
      <c r="GG144" s="201"/>
      <c r="GH144" s="201"/>
      <c r="GI144" s="201"/>
      <c r="GJ144" s="201"/>
      <c r="GK144" s="201">
        <v>1.755E-3</v>
      </c>
      <c r="GL144" s="201">
        <v>1.9000000000000001E-5</v>
      </c>
      <c r="GM144" s="201">
        <v>2.1589999999999999E-3</v>
      </c>
      <c r="GN144" s="201">
        <v>3.4E-5</v>
      </c>
      <c r="GO144" s="201">
        <v>0.123184</v>
      </c>
      <c r="GP144" s="201">
        <v>1.5599999999999999E-2</v>
      </c>
      <c r="GQ144" s="201">
        <v>6.5063999999999997E-2</v>
      </c>
      <c r="GR144" s="201">
        <v>6.3699999999999998E-4</v>
      </c>
      <c r="GS144" s="201">
        <v>0.188248</v>
      </c>
      <c r="GT144" s="201">
        <v>1.6237000000000001E-2</v>
      </c>
      <c r="GU144" s="201"/>
      <c r="GV144" s="201"/>
      <c r="GW144" s="201">
        <v>0.19561700000000001</v>
      </c>
      <c r="GX144" s="201">
        <v>1.2626E-2</v>
      </c>
      <c r="GY144" s="201"/>
      <c r="GZ144" s="201"/>
      <c r="HA144" s="201"/>
      <c r="HB144" s="201"/>
      <c r="HC144" s="201">
        <v>0.19561700000000001</v>
      </c>
      <c r="HD144" s="201">
        <v>1.2626E-2</v>
      </c>
      <c r="HE144" s="201">
        <v>2.0900000000000001E-4</v>
      </c>
      <c r="HF144" s="201">
        <v>9.9999999999999995E-7</v>
      </c>
      <c r="HG144" s="201"/>
      <c r="HH144" s="201"/>
      <c r="HI144" s="201"/>
      <c r="HJ144" s="201"/>
      <c r="HK144" s="201">
        <v>2.0900000000000001E-4</v>
      </c>
      <c r="HL144" s="201">
        <v>9.9999999999999995E-7</v>
      </c>
      <c r="HM144" s="201"/>
      <c r="HN144" s="201"/>
      <c r="HO144" s="201"/>
      <c r="HP144" s="201"/>
      <c r="HQ144" s="201">
        <v>3.2499999999999999E-3</v>
      </c>
      <c r="HR144" s="201">
        <v>2.5000000000000001E-5</v>
      </c>
      <c r="HS144" s="201">
        <v>7.1000000000000002E-4</v>
      </c>
      <c r="HT144" s="201">
        <v>1.2999999999999999E-5</v>
      </c>
      <c r="HU144" s="201">
        <v>0.59781700000000004</v>
      </c>
      <c r="HV144" s="201">
        <v>1.8721000000000002E-2</v>
      </c>
      <c r="HW144" s="201">
        <v>0.60177700000000001</v>
      </c>
      <c r="HX144" s="201">
        <v>1.8759000000000001E-2</v>
      </c>
      <c r="HY144" s="201"/>
      <c r="HZ144" s="201"/>
      <c r="IA144" s="201">
        <v>0.101899</v>
      </c>
      <c r="IB144" s="201">
        <v>1.8699999999999999E-4</v>
      </c>
      <c r="IC144" s="201">
        <v>0.101899</v>
      </c>
      <c r="ID144" s="201">
        <v>1.8699999999999999E-4</v>
      </c>
      <c r="IE144" s="201">
        <v>6.9766170000000001</v>
      </c>
      <c r="IF144" s="201">
        <v>0.18965299999999999</v>
      </c>
    </row>
    <row r="145" spans="1:240" ht="19.2" x14ac:dyDescent="0.25">
      <c r="A145" s="196" t="s">
        <v>259</v>
      </c>
      <c r="B145" s="197" t="s">
        <v>1442</v>
      </c>
      <c r="C145" s="198"/>
      <c r="D145" s="198"/>
      <c r="E145" s="198"/>
      <c r="F145" s="198"/>
      <c r="G145" s="198"/>
      <c r="H145" s="198"/>
      <c r="I145" s="198"/>
      <c r="J145" s="198"/>
      <c r="K145" s="198"/>
      <c r="L145" s="198"/>
      <c r="M145" s="198"/>
      <c r="N145" s="198"/>
      <c r="O145" s="198">
        <v>6.4534999999999995E-2</v>
      </c>
      <c r="P145" s="198">
        <v>2.1029999999999998E-3</v>
      </c>
      <c r="Q145" s="198">
        <v>1.5283E-2</v>
      </c>
      <c r="R145" s="198">
        <v>4.3100000000000001E-4</v>
      </c>
      <c r="S145" s="198">
        <v>5.8585209999999996</v>
      </c>
      <c r="T145" s="198">
        <v>1.9004190000000001</v>
      </c>
      <c r="U145" s="198"/>
      <c r="V145" s="198"/>
      <c r="W145" s="198"/>
      <c r="X145" s="198"/>
      <c r="Y145" s="198"/>
      <c r="Z145" s="198"/>
      <c r="AA145" s="198">
        <v>0.43816899999999998</v>
      </c>
      <c r="AB145" s="198">
        <v>2.0029999999999999E-2</v>
      </c>
      <c r="AC145" s="198"/>
      <c r="AD145" s="198"/>
      <c r="AE145" s="198"/>
      <c r="AF145" s="198"/>
      <c r="AG145" s="198">
        <v>6.3765080000000003</v>
      </c>
      <c r="AH145" s="198">
        <v>1.9229830000000001</v>
      </c>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v>4.7600000000000002E-4</v>
      </c>
      <c r="CN145" s="198">
        <v>6.0000000000000002E-6</v>
      </c>
      <c r="CO145" s="198"/>
      <c r="CP145" s="198"/>
      <c r="CQ145" s="198">
        <v>4.7600000000000002E-4</v>
      </c>
      <c r="CR145" s="198">
        <v>6.0000000000000002E-6</v>
      </c>
      <c r="CS145" s="198"/>
      <c r="CT145" s="198"/>
      <c r="CU145" s="198">
        <v>6.5440000000000003E-3</v>
      </c>
      <c r="CV145" s="198">
        <v>9.9999999999999995E-7</v>
      </c>
      <c r="CW145" s="198"/>
      <c r="CX145" s="198"/>
      <c r="CY145" s="198">
        <v>6.5440000000000003E-3</v>
      </c>
      <c r="CZ145" s="198">
        <v>9.9999999999999995E-7</v>
      </c>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v>7.2100000000000003E-3</v>
      </c>
      <c r="EP145" s="198">
        <v>5.0000000000000004E-6</v>
      </c>
      <c r="EQ145" s="198"/>
      <c r="ER145" s="198"/>
      <c r="ES145" s="198">
        <v>7.2100000000000003E-3</v>
      </c>
      <c r="ET145" s="198">
        <v>5.0000000000000004E-6</v>
      </c>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v>1.1545E-2</v>
      </c>
      <c r="GL145" s="198">
        <v>1.7200000000000001E-4</v>
      </c>
      <c r="GM145" s="198">
        <v>1.1545E-2</v>
      </c>
      <c r="GN145" s="198">
        <v>1.7200000000000001E-4</v>
      </c>
      <c r="GO145" s="198">
        <v>4.5170000000000002E-3</v>
      </c>
      <c r="GP145" s="198">
        <v>6.0000000000000002E-6</v>
      </c>
      <c r="GQ145" s="198"/>
      <c r="GR145" s="198"/>
      <c r="GS145" s="198">
        <v>4.5170000000000002E-3</v>
      </c>
      <c r="GT145" s="198">
        <v>6.0000000000000002E-6</v>
      </c>
      <c r="GU145" s="198"/>
      <c r="GV145" s="198"/>
      <c r="GW145" s="198">
        <v>8.7000000000000001E-5</v>
      </c>
      <c r="GX145" s="198">
        <v>2.0000000000000002E-5</v>
      </c>
      <c r="GY145" s="198"/>
      <c r="GZ145" s="198"/>
      <c r="HA145" s="198"/>
      <c r="HB145" s="198"/>
      <c r="HC145" s="198">
        <v>8.7000000000000001E-5</v>
      </c>
      <c r="HD145" s="198">
        <v>2.0000000000000002E-5</v>
      </c>
      <c r="HE145" s="198">
        <v>4.5064E-2</v>
      </c>
      <c r="HF145" s="198">
        <v>1.7E-5</v>
      </c>
      <c r="HG145" s="198"/>
      <c r="HH145" s="198"/>
      <c r="HI145" s="198"/>
      <c r="HJ145" s="198"/>
      <c r="HK145" s="198">
        <v>4.5064E-2</v>
      </c>
      <c r="HL145" s="198">
        <v>1.7E-5</v>
      </c>
      <c r="HM145" s="198"/>
      <c r="HN145" s="198"/>
      <c r="HO145" s="198"/>
      <c r="HP145" s="198"/>
      <c r="HQ145" s="198"/>
      <c r="HR145" s="198"/>
      <c r="HS145" s="198"/>
      <c r="HT145" s="198"/>
      <c r="HU145" s="198"/>
      <c r="HV145" s="198"/>
      <c r="HW145" s="198"/>
      <c r="HX145" s="198"/>
      <c r="HY145" s="198"/>
      <c r="HZ145" s="198"/>
      <c r="IA145" s="198">
        <v>1.0200000000000001E-3</v>
      </c>
      <c r="IB145" s="198">
        <v>1.9000000000000001E-5</v>
      </c>
      <c r="IC145" s="198">
        <v>1.0200000000000001E-3</v>
      </c>
      <c r="ID145" s="198">
        <v>1.9000000000000001E-5</v>
      </c>
      <c r="IE145" s="198">
        <v>6.4529709999999998</v>
      </c>
      <c r="IF145" s="198">
        <v>1.9232290000000001</v>
      </c>
    </row>
    <row r="146" spans="1:240" ht="19.2" x14ac:dyDescent="0.25">
      <c r="A146" s="199" t="s">
        <v>200</v>
      </c>
      <c r="B146" s="200" t="s">
        <v>1424</v>
      </c>
      <c r="C146" s="201"/>
      <c r="D146" s="201"/>
      <c r="E146" s="201"/>
      <c r="F146" s="201"/>
      <c r="G146" s="201"/>
      <c r="H146" s="201"/>
      <c r="I146" s="201"/>
      <c r="J146" s="201"/>
      <c r="K146" s="201"/>
      <c r="L146" s="201"/>
      <c r="M146" s="201"/>
      <c r="N146" s="201"/>
      <c r="O146" s="201"/>
      <c r="P146" s="201"/>
      <c r="Q146" s="201">
        <v>1.005231</v>
      </c>
      <c r="R146" s="201">
        <v>0.35</v>
      </c>
      <c r="S146" s="201"/>
      <c r="T146" s="201"/>
      <c r="U146" s="201"/>
      <c r="V146" s="201"/>
      <c r="W146" s="201"/>
      <c r="X146" s="201"/>
      <c r="Y146" s="201"/>
      <c r="Z146" s="201"/>
      <c r="AA146" s="201"/>
      <c r="AB146" s="201"/>
      <c r="AC146" s="201"/>
      <c r="AD146" s="201"/>
      <c r="AE146" s="201"/>
      <c r="AF146" s="201"/>
      <c r="AG146" s="201">
        <v>1.005231</v>
      </c>
      <c r="AH146" s="201">
        <v>0.35</v>
      </c>
      <c r="AI146" s="201"/>
      <c r="AJ146" s="201"/>
      <c r="AK146" s="201"/>
      <c r="AL146" s="201"/>
      <c r="AM146" s="201"/>
      <c r="AN146" s="201"/>
      <c r="AO146" s="201"/>
      <c r="AP146" s="201"/>
      <c r="AQ146" s="201"/>
      <c r="AR146" s="201"/>
      <c r="AS146" s="201"/>
      <c r="AT146" s="201"/>
      <c r="AU146" s="201"/>
      <c r="AV146" s="201"/>
      <c r="AW146" s="201"/>
      <c r="AX146" s="201"/>
      <c r="AY146" s="201"/>
      <c r="AZ146" s="201"/>
      <c r="BA146" s="201"/>
      <c r="BB146" s="201"/>
      <c r="BC146" s="201">
        <v>1.506E-3</v>
      </c>
      <c r="BD146" s="201">
        <v>9.9999999999999995E-7</v>
      </c>
      <c r="BE146" s="201">
        <v>1.506E-3</v>
      </c>
      <c r="BF146" s="201">
        <v>9.9999999999999995E-7</v>
      </c>
      <c r="BG146" s="201"/>
      <c r="BH146" s="201"/>
      <c r="BI146" s="201"/>
      <c r="BJ146" s="201"/>
      <c r="BK146" s="201"/>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v>1.0428E-2</v>
      </c>
      <c r="CN146" s="201">
        <v>3.2299999999999999E-4</v>
      </c>
      <c r="CO146" s="201">
        <v>9.9599999999999992E-4</v>
      </c>
      <c r="CP146" s="201">
        <v>7.7999999999999999E-5</v>
      </c>
      <c r="CQ146" s="201">
        <v>1.1424E-2</v>
      </c>
      <c r="CR146" s="201">
        <v>4.0099999999999999E-4</v>
      </c>
      <c r="CS146" s="201"/>
      <c r="CT146" s="201"/>
      <c r="CU146" s="201"/>
      <c r="CV146" s="201"/>
      <c r="CW146" s="201"/>
      <c r="CX146" s="201"/>
      <c r="CY146" s="201"/>
      <c r="CZ146" s="201"/>
      <c r="DA146" s="201">
        <v>4.8093180000000002</v>
      </c>
      <c r="DB146" s="201">
        <v>3.9163999999999999</v>
      </c>
      <c r="DC146" s="201"/>
      <c r="DD146" s="201"/>
      <c r="DE146" s="201"/>
      <c r="DF146" s="201"/>
      <c r="DG146" s="201">
        <v>4.8093180000000002</v>
      </c>
      <c r="DH146" s="201">
        <v>3.9163999999999999</v>
      </c>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v>1.371E-3</v>
      </c>
      <c r="EN146" s="201">
        <v>9.9999999999999995E-7</v>
      </c>
      <c r="EO146" s="201">
        <v>7.1221999999999994E-2</v>
      </c>
      <c r="EP146" s="201">
        <v>1.2999999999999999E-5</v>
      </c>
      <c r="EQ146" s="201"/>
      <c r="ER146" s="201"/>
      <c r="ES146" s="201">
        <v>7.2593000000000005E-2</v>
      </c>
      <c r="ET146" s="201">
        <v>1.4E-5</v>
      </c>
      <c r="EU146" s="201">
        <v>1.0870000000000001E-3</v>
      </c>
      <c r="EV146" s="201">
        <v>9.9999999999999995E-7</v>
      </c>
      <c r="EW146" s="201"/>
      <c r="EX146" s="201"/>
      <c r="EY146" s="201"/>
      <c r="EZ146" s="201"/>
      <c r="FA146" s="201"/>
      <c r="FB146" s="201"/>
      <c r="FC146" s="201">
        <v>1.0870000000000001E-3</v>
      </c>
      <c r="FD146" s="201">
        <v>9.9999999999999995E-7</v>
      </c>
      <c r="FE146" s="201"/>
      <c r="FF146" s="201"/>
      <c r="FG146" s="201"/>
      <c r="FH146" s="201"/>
      <c r="FI146" s="201"/>
      <c r="FJ146" s="201"/>
      <c r="FK146" s="201"/>
      <c r="FL146" s="201"/>
      <c r="FM146" s="201"/>
      <c r="FN146" s="201"/>
      <c r="FO146" s="201"/>
      <c r="FP146" s="201"/>
      <c r="FQ146" s="201"/>
      <c r="FR146" s="201"/>
      <c r="FS146" s="201">
        <v>4.2264000000000003E-2</v>
      </c>
      <c r="FT146" s="201">
        <v>5.6499999999999996E-4</v>
      </c>
      <c r="FU146" s="201"/>
      <c r="FV146" s="201"/>
      <c r="FW146" s="201"/>
      <c r="FX146" s="201"/>
      <c r="FY146" s="201"/>
      <c r="FZ146" s="201"/>
      <c r="GA146" s="201"/>
      <c r="GB146" s="201"/>
      <c r="GC146" s="201"/>
      <c r="GD146" s="201"/>
      <c r="GE146" s="201"/>
      <c r="GF146" s="201"/>
      <c r="GG146" s="201"/>
      <c r="GH146" s="201"/>
      <c r="GI146" s="201"/>
      <c r="GJ146" s="201"/>
      <c r="GK146" s="201"/>
      <c r="GL146" s="201"/>
      <c r="GM146" s="201">
        <v>4.2264000000000003E-2</v>
      </c>
      <c r="GN146" s="201">
        <v>5.6499999999999996E-4</v>
      </c>
      <c r="GO146" s="201">
        <v>7.5380000000000004E-3</v>
      </c>
      <c r="GP146" s="201">
        <v>1.2999999999999999E-5</v>
      </c>
      <c r="GQ146" s="201">
        <v>2.2960999999999999E-2</v>
      </c>
      <c r="GR146" s="201">
        <v>5.04E-4</v>
      </c>
      <c r="GS146" s="201">
        <v>3.0498999999999998E-2</v>
      </c>
      <c r="GT146" s="201">
        <v>5.1699999999999999E-4</v>
      </c>
      <c r="GU146" s="201"/>
      <c r="GV146" s="201"/>
      <c r="GW146" s="201">
        <v>0.217921</v>
      </c>
      <c r="GX146" s="201">
        <v>1.353E-3</v>
      </c>
      <c r="GY146" s="201"/>
      <c r="GZ146" s="201"/>
      <c r="HA146" s="201"/>
      <c r="HB146" s="201"/>
      <c r="HC146" s="201">
        <v>0.217921</v>
      </c>
      <c r="HD146" s="201">
        <v>1.353E-3</v>
      </c>
      <c r="HE146" s="201"/>
      <c r="HF146" s="201"/>
      <c r="HG146" s="201"/>
      <c r="HH146" s="201"/>
      <c r="HI146" s="201"/>
      <c r="HJ146" s="201"/>
      <c r="HK146" s="201"/>
      <c r="HL146" s="201"/>
      <c r="HM146" s="201"/>
      <c r="HN146" s="201"/>
      <c r="HO146" s="201"/>
      <c r="HP146" s="201"/>
      <c r="HQ146" s="201">
        <v>1.6379999999999999E-3</v>
      </c>
      <c r="HR146" s="201">
        <v>3.9999999999999998E-6</v>
      </c>
      <c r="HS146" s="201"/>
      <c r="HT146" s="201"/>
      <c r="HU146" s="201"/>
      <c r="HV146" s="201"/>
      <c r="HW146" s="201">
        <v>1.6379999999999999E-3</v>
      </c>
      <c r="HX146" s="201">
        <v>3.9999999999999998E-6</v>
      </c>
      <c r="HY146" s="201"/>
      <c r="HZ146" s="201"/>
      <c r="IA146" s="201">
        <v>7.5000000000000002E-4</v>
      </c>
      <c r="IB146" s="201">
        <v>1.055E-2</v>
      </c>
      <c r="IC146" s="201">
        <v>7.5000000000000002E-4</v>
      </c>
      <c r="ID146" s="201">
        <v>1.055E-2</v>
      </c>
      <c r="IE146" s="201">
        <v>6.1942310000000003</v>
      </c>
      <c r="IF146" s="201">
        <v>4.2798059999999998</v>
      </c>
    </row>
    <row r="147" spans="1:240" ht="19.2" x14ac:dyDescent="0.25">
      <c r="A147" s="196" t="s">
        <v>240</v>
      </c>
      <c r="B147" s="197" t="s">
        <v>1437</v>
      </c>
      <c r="C147" s="198"/>
      <c r="D147" s="198"/>
      <c r="E147" s="198"/>
      <c r="F147" s="198"/>
      <c r="G147" s="198"/>
      <c r="H147" s="198"/>
      <c r="I147" s="198"/>
      <c r="J147" s="198"/>
      <c r="K147" s="198"/>
      <c r="L147" s="198"/>
      <c r="M147" s="198"/>
      <c r="N147" s="198"/>
      <c r="O147" s="198">
        <v>4.8154000000000002E-2</v>
      </c>
      <c r="P147" s="198">
        <v>2.3310000000000002E-3</v>
      </c>
      <c r="Q147" s="198"/>
      <c r="R147" s="198"/>
      <c r="S147" s="198"/>
      <c r="T147" s="198"/>
      <c r="U147" s="198">
        <v>1.8721650000000001</v>
      </c>
      <c r="V147" s="198">
        <v>8.8454000000000005E-2</v>
      </c>
      <c r="W147" s="198"/>
      <c r="X147" s="198"/>
      <c r="Y147" s="198"/>
      <c r="Z147" s="198"/>
      <c r="AA147" s="198"/>
      <c r="AB147" s="198"/>
      <c r="AC147" s="198"/>
      <c r="AD147" s="198"/>
      <c r="AE147" s="198"/>
      <c r="AF147" s="198"/>
      <c r="AG147" s="198">
        <v>1.9203190000000001</v>
      </c>
      <c r="AH147" s="198">
        <v>9.0785000000000005E-2</v>
      </c>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v>0.16167200000000001</v>
      </c>
      <c r="BD147" s="198">
        <v>5.6599999999999999E-4</v>
      </c>
      <c r="BE147" s="198">
        <v>0.16167200000000001</v>
      </c>
      <c r="BF147" s="198">
        <v>5.6599999999999999E-4</v>
      </c>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v>2.0000000000000002E-5</v>
      </c>
      <c r="CN147" s="198">
        <v>3.9999999999999998E-6</v>
      </c>
      <c r="CO147" s="198"/>
      <c r="CP147" s="198"/>
      <c r="CQ147" s="198">
        <v>2.0000000000000002E-5</v>
      </c>
      <c r="CR147" s="198">
        <v>3.9999999999999998E-6</v>
      </c>
      <c r="CS147" s="198"/>
      <c r="CT147" s="198"/>
      <c r="CU147" s="198">
        <v>5.6969999999999998E-3</v>
      </c>
      <c r="CV147" s="198">
        <v>2.0900000000000001E-4</v>
      </c>
      <c r="CW147" s="198"/>
      <c r="CX147" s="198"/>
      <c r="CY147" s="198">
        <v>5.6969999999999998E-3</v>
      </c>
      <c r="CZ147" s="198">
        <v>2.0900000000000001E-4</v>
      </c>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v>0.84130899999999997</v>
      </c>
      <c r="EN147" s="198">
        <v>9.3130000000000001E-3</v>
      </c>
      <c r="EO147" s="198">
        <v>2.4064559999999999</v>
      </c>
      <c r="EP147" s="198">
        <v>1.7214E-2</v>
      </c>
      <c r="EQ147" s="198">
        <v>1.3029999999999999E-3</v>
      </c>
      <c r="ER147" s="198">
        <v>9.0000000000000002E-6</v>
      </c>
      <c r="ES147" s="198">
        <v>3.2490679999999998</v>
      </c>
      <c r="ET147" s="198">
        <v>2.6536000000000001E-2</v>
      </c>
      <c r="EU147" s="198">
        <v>9.4547000000000006E-2</v>
      </c>
      <c r="EV147" s="198">
        <v>2.2100000000000001E-4</v>
      </c>
      <c r="EW147" s="198"/>
      <c r="EX147" s="198"/>
      <c r="EY147" s="198"/>
      <c r="EZ147" s="198"/>
      <c r="FA147" s="198"/>
      <c r="FB147" s="198"/>
      <c r="FC147" s="198">
        <v>9.4547000000000006E-2</v>
      </c>
      <c r="FD147" s="198">
        <v>2.2100000000000001E-4</v>
      </c>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v>9.1070000000000005E-3</v>
      </c>
      <c r="GR147" s="198">
        <v>7.7300000000000003E-4</v>
      </c>
      <c r="GS147" s="198">
        <v>9.1070000000000005E-3</v>
      </c>
      <c r="GT147" s="198">
        <v>7.7300000000000003E-4</v>
      </c>
      <c r="GU147" s="198"/>
      <c r="GV147" s="198"/>
      <c r="GW147" s="198"/>
      <c r="GX147" s="198"/>
      <c r="GY147" s="198"/>
      <c r="GZ147" s="198"/>
      <c r="HA147" s="198"/>
      <c r="HB147" s="198"/>
      <c r="HC147" s="198"/>
      <c r="HD147" s="198"/>
      <c r="HE147" s="198">
        <v>0.68061400000000005</v>
      </c>
      <c r="HF147" s="198">
        <v>1.158E-3</v>
      </c>
      <c r="HG147" s="198"/>
      <c r="HH147" s="198"/>
      <c r="HI147" s="198"/>
      <c r="HJ147" s="198"/>
      <c r="HK147" s="198">
        <v>0.68061400000000005</v>
      </c>
      <c r="HL147" s="198">
        <v>1.158E-3</v>
      </c>
      <c r="HM147" s="198"/>
      <c r="HN147" s="198"/>
      <c r="HO147" s="198"/>
      <c r="HP147" s="198"/>
      <c r="HQ147" s="198">
        <v>7.1258000000000002E-2</v>
      </c>
      <c r="HR147" s="198">
        <v>2.2000000000000001E-3</v>
      </c>
      <c r="HS147" s="198">
        <v>4.9600000000000002E-4</v>
      </c>
      <c r="HT147" s="198">
        <v>6.8999999999999997E-5</v>
      </c>
      <c r="HU147" s="198"/>
      <c r="HV147" s="198"/>
      <c r="HW147" s="198">
        <v>7.1753999999999998E-2</v>
      </c>
      <c r="HX147" s="198">
        <v>2.2690000000000002E-3</v>
      </c>
      <c r="HY147" s="198"/>
      <c r="HZ147" s="198"/>
      <c r="IA147" s="198"/>
      <c r="IB147" s="198"/>
      <c r="IC147" s="198"/>
      <c r="ID147" s="198"/>
      <c r="IE147" s="198">
        <v>6.1927979999999998</v>
      </c>
      <c r="IF147" s="198">
        <v>0.122521</v>
      </c>
    </row>
    <row r="148" spans="1:240" ht="19.2" x14ac:dyDescent="0.25">
      <c r="A148" s="199" t="s">
        <v>263</v>
      </c>
      <c r="B148" s="200" t="s">
        <v>1392</v>
      </c>
      <c r="C148" s="201">
        <v>5.0500000000000002E-4</v>
      </c>
      <c r="D148" s="201">
        <v>1.2999999999999999E-5</v>
      </c>
      <c r="E148" s="201"/>
      <c r="F148" s="201"/>
      <c r="G148" s="201"/>
      <c r="H148" s="201"/>
      <c r="I148" s="201"/>
      <c r="J148" s="201"/>
      <c r="K148" s="201"/>
      <c r="L148" s="201"/>
      <c r="M148" s="201">
        <v>5.0500000000000002E-4</v>
      </c>
      <c r="N148" s="201">
        <v>1.2999999999999999E-5</v>
      </c>
      <c r="O148" s="201"/>
      <c r="P148" s="201"/>
      <c r="Q148" s="201">
        <v>0.75210600000000005</v>
      </c>
      <c r="R148" s="201">
        <v>0.114</v>
      </c>
      <c r="S148" s="201"/>
      <c r="T148" s="201"/>
      <c r="U148" s="201">
        <v>4.9365889999999997</v>
      </c>
      <c r="V148" s="201">
        <v>0.78015100000000004</v>
      </c>
      <c r="W148" s="201"/>
      <c r="X148" s="201"/>
      <c r="Y148" s="201"/>
      <c r="Z148" s="201"/>
      <c r="AA148" s="201"/>
      <c r="AB148" s="201"/>
      <c r="AC148" s="201"/>
      <c r="AD148" s="201"/>
      <c r="AE148" s="201"/>
      <c r="AF148" s="201"/>
      <c r="AG148" s="201">
        <v>5.6886950000000001</v>
      </c>
      <c r="AH148" s="201">
        <v>0.89415100000000003</v>
      </c>
      <c r="AI148" s="201"/>
      <c r="AJ148" s="201"/>
      <c r="AK148" s="201"/>
      <c r="AL148" s="201"/>
      <c r="AM148" s="201"/>
      <c r="AN148" s="201"/>
      <c r="AO148" s="201"/>
      <c r="AP148" s="201"/>
      <c r="AQ148" s="201"/>
      <c r="AR148" s="201"/>
      <c r="AS148" s="201"/>
      <c r="AT148" s="201"/>
      <c r="AU148" s="201"/>
      <c r="AV148" s="201"/>
      <c r="AW148" s="201">
        <v>3.9999999999999998E-6</v>
      </c>
      <c r="AX148" s="201">
        <v>5.0000000000000004E-6</v>
      </c>
      <c r="AY148" s="201"/>
      <c r="AZ148" s="201"/>
      <c r="BA148" s="201"/>
      <c r="BB148" s="201"/>
      <c r="BC148" s="201"/>
      <c r="BD148" s="201"/>
      <c r="BE148" s="201">
        <v>3.9999999999999998E-6</v>
      </c>
      <c r="BF148" s="201">
        <v>5.0000000000000004E-6</v>
      </c>
      <c r="BG148" s="201"/>
      <c r="BH148" s="201"/>
      <c r="BI148" s="201"/>
      <c r="BJ148" s="201"/>
      <c r="BK148" s="201"/>
      <c r="BL148" s="201"/>
      <c r="BM148" s="201"/>
      <c r="BN148" s="201"/>
      <c r="BO148" s="201"/>
      <c r="BP148" s="201"/>
      <c r="BQ148" s="201">
        <v>0.30836000000000002</v>
      </c>
      <c r="BR148" s="201">
        <v>2.5270000000000001E-2</v>
      </c>
      <c r="BS148" s="201"/>
      <c r="BT148" s="201"/>
      <c r="BU148" s="201"/>
      <c r="BV148" s="201"/>
      <c r="BW148" s="201"/>
      <c r="BX148" s="201"/>
      <c r="BY148" s="201">
        <v>1.1709999999999999E-3</v>
      </c>
      <c r="BZ148" s="201">
        <v>9.9999999999999995E-7</v>
      </c>
      <c r="CA148" s="201"/>
      <c r="CB148" s="201"/>
      <c r="CC148" s="201"/>
      <c r="CD148" s="201"/>
      <c r="CE148" s="201"/>
      <c r="CF148" s="201"/>
      <c r="CG148" s="201"/>
      <c r="CH148" s="201"/>
      <c r="CI148" s="201"/>
      <c r="CJ148" s="201"/>
      <c r="CK148" s="201">
        <v>0.309531</v>
      </c>
      <c r="CL148" s="201">
        <v>2.5270999999999998E-2</v>
      </c>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c r="EX148" s="201"/>
      <c r="EY148" s="201"/>
      <c r="EZ148" s="201"/>
      <c r="FA148" s="201"/>
      <c r="FB148" s="201"/>
      <c r="FC148" s="201"/>
      <c r="FD148" s="201"/>
      <c r="FE148" s="201"/>
      <c r="FF148" s="201"/>
      <c r="FG148" s="201"/>
      <c r="FH148" s="201"/>
      <c r="FI148" s="201"/>
      <c r="FJ148" s="201"/>
      <c r="FK148" s="201"/>
      <c r="FL148" s="201"/>
      <c r="FM148" s="201"/>
      <c r="FN148" s="201"/>
      <c r="FO148" s="201"/>
      <c r="FP148" s="201"/>
      <c r="FQ148" s="201"/>
      <c r="FR148" s="201"/>
      <c r="FS148" s="201"/>
      <c r="FT148" s="201"/>
      <c r="FU148" s="201"/>
      <c r="FV148" s="201"/>
      <c r="FW148" s="201"/>
      <c r="FX148" s="201"/>
      <c r="FY148" s="201"/>
      <c r="FZ148" s="201"/>
      <c r="GA148" s="201"/>
      <c r="GB148" s="201"/>
      <c r="GC148" s="201"/>
      <c r="GD148" s="201"/>
      <c r="GE148" s="201"/>
      <c r="GF148" s="201"/>
      <c r="GG148" s="201"/>
      <c r="GH148" s="201"/>
      <c r="GI148" s="201"/>
      <c r="GJ148" s="201"/>
      <c r="GK148" s="201"/>
      <c r="GL148" s="201"/>
      <c r="GM148" s="201"/>
      <c r="GN148" s="201"/>
      <c r="GO148" s="201"/>
      <c r="GP148" s="201"/>
      <c r="GQ148" s="201">
        <v>5.3796999999999998E-2</v>
      </c>
      <c r="GR148" s="201">
        <v>5.8E-5</v>
      </c>
      <c r="GS148" s="201">
        <v>5.3796999999999998E-2</v>
      </c>
      <c r="GT148" s="201">
        <v>5.8E-5</v>
      </c>
      <c r="GU148" s="201"/>
      <c r="GV148" s="201"/>
      <c r="GW148" s="201"/>
      <c r="GX148" s="201"/>
      <c r="GY148" s="201"/>
      <c r="GZ148" s="201"/>
      <c r="HA148" s="201"/>
      <c r="HB148" s="201"/>
      <c r="HC148" s="201"/>
      <c r="HD148" s="201"/>
      <c r="HE148" s="201">
        <v>2.1070999999999999E-2</v>
      </c>
      <c r="HF148" s="201">
        <v>9.0000000000000002E-6</v>
      </c>
      <c r="HG148" s="201"/>
      <c r="HH148" s="201"/>
      <c r="HI148" s="201"/>
      <c r="HJ148" s="201"/>
      <c r="HK148" s="201">
        <v>2.1070999999999999E-2</v>
      </c>
      <c r="HL148" s="201">
        <v>9.0000000000000002E-6</v>
      </c>
      <c r="HM148" s="201"/>
      <c r="HN148" s="201"/>
      <c r="HO148" s="201"/>
      <c r="HP148" s="201"/>
      <c r="HQ148" s="201"/>
      <c r="HR148" s="201"/>
      <c r="HS148" s="201"/>
      <c r="HT148" s="201"/>
      <c r="HU148" s="201"/>
      <c r="HV148" s="201"/>
      <c r="HW148" s="201"/>
      <c r="HX148" s="201"/>
      <c r="HY148" s="201"/>
      <c r="HZ148" s="201"/>
      <c r="IA148" s="201"/>
      <c r="IB148" s="201"/>
      <c r="IC148" s="201"/>
      <c r="ID148" s="201"/>
      <c r="IE148" s="201">
        <v>6.0736030000000003</v>
      </c>
      <c r="IF148" s="201">
        <v>0.91950699999999996</v>
      </c>
    </row>
    <row r="149" spans="1:240" ht="19.2" x14ac:dyDescent="0.25">
      <c r="A149" s="196" t="s">
        <v>272</v>
      </c>
      <c r="B149" s="197" t="s">
        <v>1459</v>
      </c>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v>4.7613289999999999</v>
      </c>
      <c r="BT149" s="198">
        <v>4.4291999999999998E-2</v>
      </c>
      <c r="BU149" s="198"/>
      <c r="BV149" s="198"/>
      <c r="BW149" s="198"/>
      <c r="BX149" s="198"/>
      <c r="BY149" s="198"/>
      <c r="BZ149" s="198"/>
      <c r="CA149" s="198"/>
      <c r="CB149" s="198"/>
      <c r="CC149" s="198"/>
      <c r="CD149" s="198"/>
      <c r="CE149" s="198"/>
      <c r="CF149" s="198"/>
      <c r="CG149" s="198"/>
      <c r="CH149" s="198"/>
      <c r="CI149" s="198">
        <v>1.1786E-2</v>
      </c>
      <c r="CJ149" s="198">
        <v>1.02E-4</v>
      </c>
      <c r="CK149" s="198">
        <v>4.7731149999999998</v>
      </c>
      <c r="CL149" s="198">
        <v>4.4394000000000003E-2</v>
      </c>
      <c r="CM149" s="198"/>
      <c r="CN149" s="198"/>
      <c r="CO149" s="198">
        <v>1.4600999999999999E-2</v>
      </c>
      <c r="CP149" s="198">
        <v>9.3400000000000004E-4</v>
      </c>
      <c r="CQ149" s="198">
        <v>1.4600999999999999E-2</v>
      </c>
      <c r="CR149" s="198">
        <v>9.3400000000000004E-4</v>
      </c>
      <c r="CS149" s="198"/>
      <c r="CT149" s="198"/>
      <c r="CU149" s="198">
        <v>2.8270000000000001E-3</v>
      </c>
      <c r="CV149" s="198">
        <v>1.4999999999999999E-4</v>
      </c>
      <c r="CW149" s="198"/>
      <c r="CX149" s="198"/>
      <c r="CY149" s="198">
        <v>2.8270000000000001E-3</v>
      </c>
      <c r="CZ149" s="198">
        <v>1.4999999999999999E-4</v>
      </c>
      <c r="DA149" s="198">
        <v>0.31146699999999999</v>
      </c>
      <c r="DB149" s="198">
        <v>8.8733999999999993E-2</v>
      </c>
      <c r="DC149" s="198"/>
      <c r="DD149" s="198"/>
      <c r="DE149" s="198"/>
      <c r="DF149" s="198"/>
      <c r="DG149" s="198">
        <v>0.31146699999999999</v>
      </c>
      <c r="DH149" s="198">
        <v>8.8733999999999993E-2</v>
      </c>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v>4.4819999999999999E-3</v>
      </c>
      <c r="EN149" s="198">
        <v>3.9999999999999998E-6</v>
      </c>
      <c r="EO149" s="198">
        <v>3.0213E-2</v>
      </c>
      <c r="EP149" s="198">
        <v>1.0000000000000001E-5</v>
      </c>
      <c r="EQ149" s="198"/>
      <c r="ER149" s="198"/>
      <c r="ES149" s="198">
        <v>3.4694999999999997E-2</v>
      </c>
      <c r="ET149" s="198">
        <v>1.4E-5</v>
      </c>
      <c r="EU149" s="198">
        <v>2.0010000000000002E-3</v>
      </c>
      <c r="EV149" s="198"/>
      <c r="EW149" s="198">
        <v>2.2780000000000001E-3</v>
      </c>
      <c r="EX149" s="198">
        <v>9.9999999999999995E-7</v>
      </c>
      <c r="EY149" s="198"/>
      <c r="EZ149" s="198"/>
      <c r="FA149" s="198"/>
      <c r="FB149" s="198"/>
      <c r="FC149" s="198">
        <v>4.2789999999999998E-3</v>
      </c>
      <c r="FD149" s="198">
        <v>9.9999999999999995E-7</v>
      </c>
      <c r="FE149" s="198">
        <v>1.5100000000000001E-4</v>
      </c>
      <c r="FF149" s="198">
        <v>2.5999999999999998E-5</v>
      </c>
      <c r="FG149" s="198"/>
      <c r="FH149" s="198"/>
      <c r="FI149" s="198"/>
      <c r="FJ149" s="198"/>
      <c r="FK149" s="198">
        <v>1.5100000000000001E-4</v>
      </c>
      <c r="FL149" s="198">
        <v>2.5999999999999998E-5</v>
      </c>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v>0.187446</v>
      </c>
      <c r="GP149" s="198">
        <v>1.3060000000000001E-3</v>
      </c>
      <c r="GQ149" s="198">
        <v>0.56711599999999995</v>
      </c>
      <c r="GR149" s="198">
        <v>1.9317999999999998E-2</v>
      </c>
      <c r="GS149" s="198">
        <v>0.75456199999999995</v>
      </c>
      <c r="GT149" s="198">
        <v>2.0624E-2</v>
      </c>
      <c r="GU149" s="198"/>
      <c r="GV149" s="198"/>
      <c r="GW149" s="198"/>
      <c r="GX149" s="198"/>
      <c r="GY149" s="198"/>
      <c r="GZ149" s="198"/>
      <c r="HA149" s="198"/>
      <c r="HB149" s="198"/>
      <c r="HC149" s="198"/>
      <c r="HD149" s="198"/>
      <c r="HE149" s="198">
        <v>2.5078E-2</v>
      </c>
      <c r="HF149" s="198">
        <v>1.1E-5</v>
      </c>
      <c r="HG149" s="198"/>
      <c r="HH149" s="198"/>
      <c r="HI149" s="198"/>
      <c r="HJ149" s="198"/>
      <c r="HK149" s="198">
        <v>2.5078E-2</v>
      </c>
      <c r="HL149" s="198">
        <v>1.1E-5</v>
      </c>
      <c r="HM149" s="198"/>
      <c r="HN149" s="198"/>
      <c r="HO149" s="198"/>
      <c r="HP149" s="198"/>
      <c r="HQ149" s="198"/>
      <c r="HR149" s="198"/>
      <c r="HS149" s="198"/>
      <c r="HT149" s="198"/>
      <c r="HU149" s="198"/>
      <c r="HV149" s="198"/>
      <c r="HW149" s="198"/>
      <c r="HX149" s="198"/>
      <c r="HY149" s="198"/>
      <c r="HZ149" s="198"/>
      <c r="IA149" s="198"/>
      <c r="IB149" s="198"/>
      <c r="IC149" s="198"/>
      <c r="ID149" s="198"/>
      <c r="IE149" s="198">
        <v>5.9207749999999999</v>
      </c>
      <c r="IF149" s="198">
        <v>0.154888</v>
      </c>
    </row>
    <row r="150" spans="1:240" ht="19.2" x14ac:dyDescent="0.25">
      <c r="A150" s="199" t="s">
        <v>195</v>
      </c>
      <c r="B150" s="200" t="s">
        <v>1407</v>
      </c>
      <c r="C150" s="201"/>
      <c r="D150" s="201"/>
      <c r="E150" s="201"/>
      <c r="F150" s="201"/>
      <c r="G150" s="201"/>
      <c r="H150" s="201"/>
      <c r="I150" s="201"/>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201"/>
      <c r="AR150" s="201"/>
      <c r="AS150" s="201"/>
      <c r="AT150" s="201"/>
      <c r="AU150" s="201"/>
      <c r="AV150" s="201"/>
      <c r="AW150" s="201">
        <v>4.7590000000000002E-3</v>
      </c>
      <c r="AX150" s="201">
        <v>5.5099999999999995E-4</v>
      </c>
      <c r="AY150" s="201"/>
      <c r="AZ150" s="201"/>
      <c r="BA150" s="201"/>
      <c r="BB150" s="201"/>
      <c r="BC150" s="201"/>
      <c r="BD150" s="201"/>
      <c r="BE150" s="201">
        <v>4.7590000000000002E-3</v>
      </c>
      <c r="BF150" s="201">
        <v>5.5099999999999995E-4</v>
      </c>
      <c r="BG150" s="201"/>
      <c r="BH150" s="201"/>
      <c r="BI150" s="201"/>
      <c r="BJ150" s="201"/>
      <c r="BK150" s="201"/>
      <c r="BL150" s="201"/>
      <c r="BM150" s="201"/>
      <c r="BN150" s="201"/>
      <c r="BO150" s="201"/>
      <c r="BP150" s="201"/>
      <c r="BQ150" s="201">
        <v>0.62329299999999999</v>
      </c>
      <c r="BR150" s="201">
        <v>5.0889999999999998E-2</v>
      </c>
      <c r="BS150" s="201"/>
      <c r="BT150" s="201"/>
      <c r="BU150" s="201"/>
      <c r="BV150" s="201"/>
      <c r="BW150" s="201"/>
      <c r="BX150" s="201"/>
      <c r="BY150" s="201"/>
      <c r="BZ150" s="201"/>
      <c r="CA150" s="201"/>
      <c r="CB150" s="201"/>
      <c r="CC150" s="201"/>
      <c r="CD150" s="201"/>
      <c r="CE150" s="201"/>
      <c r="CF150" s="201"/>
      <c r="CG150" s="201"/>
      <c r="CH150" s="201"/>
      <c r="CI150" s="201"/>
      <c r="CJ150" s="201"/>
      <c r="CK150" s="201">
        <v>0.62329299999999999</v>
      </c>
      <c r="CL150" s="201">
        <v>5.0889999999999998E-2</v>
      </c>
      <c r="CM150" s="201"/>
      <c r="CN150" s="201"/>
      <c r="CO150" s="201">
        <v>1.2799999999999999E-4</v>
      </c>
      <c r="CP150" s="201">
        <v>9.9999999999999995E-7</v>
      </c>
      <c r="CQ150" s="201">
        <v>1.2799999999999999E-4</v>
      </c>
      <c r="CR150" s="201">
        <v>9.9999999999999995E-7</v>
      </c>
      <c r="CS150" s="201"/>
      <c r="CT150" s="201"/>
      <c r="CU150" s="201"/>
      <c r="CV150" s="201"/>
      <c r="CW150" s="201"/>
      <c r="CX150" s="201"/>
      <c r="CY150" s="201"/>
      <c r="CZ150" s="201"/>
      <c r="DA150" s="201"/>
      <c r="DB150" s="201"/>
      <c r="DC150" s="201"/>
      <c r="DD150" s="201"/>
      <c r="DE150" s="201"/>
      <c r="DF150" s="201"/>
      <c r="DG150" s="201"/>
      <c r="DH150" s="201"/>
      <c r="DI150" s="201"/>
      <c r="DJ150" s="201"/>
      <c r="DK150" s="201">
        <v>1.8664609999999999</v>
      </c>
      <c r="DL150" s="201">
        <v>0.59262300000000001</v>
      </c>
      <c r="DM150" s="201">
        <v>7.7000000000000001E-5</v>
      </c>
      <c r="DN150" s="201">
        <v>9.9999999999999995E-7</v>
      </c>
      <c r="DO150" s="201">
        <v>1.866538</v>
      </c>
      <c r="DP150" s="201">
        <v>0.59262400000000004</v>
      </c>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c r="EK150" s="201"/>
      <c r="EL150" s="201"/>
      <c r="EM150" s="201">
        <v>1.7224E-2</v>
      </c>
      <c r="EN150" s="201">
        <v>1.01E-4</v>
      </c>
      <c r="EO150" s="201"/>
      <c r="EP150" s="201"/>
      <c r="EQ150" s="201"/>
      <c r="ER150" s="201"/>
      <c r="ES150" s="201">
        <v>1.7224E-2</v>
      </c>
      <c r="ET150" s="201">
        <v>1.01E-4</v>
      </c>
      <c r="EU150" s="201"/>
      <c r="EV150" s="201"/>
      <c r="EW150" s="201"/>
      <c r="EX150" s="201"/>
      <c r="EY150" s="201"/>
      <c r="EZ150" s="201"/>
      <c r="FA150" s="201"/>
      <c r="FB150" s="201"/>
      <c r="FC150" s="201"/>
      <c r="FD150" s="201"/>
      <c r="FE150" s="201"/>
      <c r="FF150" s="201"/>
      <c r="FG150" s="201"/>
      <c r="FH150" s="201"/>
      <c r="FI150" s="201"/>
      <c r="FJ150" s="201"/>
      <c r="FK150" s="201"/>
      <c r="FL150" s="201"/>
      <c r="FM150" s="201"/>
      <c r="FN150" s="201"/>
      <c r="FO150" s="201"/>
      <c r="FP150" s="201"/>
      <c r="FQ150" s="201">
        <v>1.9000000000000001E-5</v>
      </c>
      <c r="FR150" s="201">
        <v>9.9999999999999995E-7</v>
      </c>
      <c r="FS150" s="201"/>
      <c r="FT150" s="201"/>
      <c r="FU150" s="201"/>
      <c r="FV150" s="201"/>
      <c r="FW150" s="201"/>
      <c r="FX150" s="201"/>
      <c r="FY150" s="201"/>
      <c r="FZ150" s="201"/>
      <c r="GA150" s="201"/>
      <c r="GB150" s="201"/>
      <c r="GC150" s="201"/>
      <c r="GD150" s="201"/>
      <c r="GE150" s="201"/>
      <c r="GF150" s="201"/>
      <c r="GG150" s="201"/>
      <c r="GH150" s="201"/>
      <c r="GI150" s="201"/>
      <c r="GJ150" s="201"/>
      <c r="GK150" s="201"/>
      <c r="GL150" s="201"/>
      <c r="GM150" s="201">
        <v>1.9000000000000001E-5</v>
      </c>
      <c r="GN150" s="201">
        <v>9.9999999999999995E-7</v>
      </c>
      <c r="GO150" s="201">
        <v>2.3310580000000001</v>
      </c>
      <c r="GP150" s="201">
        <v>1.0699999999999999E-2</v>
      </c>
      <c r="GQ150" s="201">
        <v>1.423E-3</v>
      </c>
      <c r="GR150" s="201">
        <v>3.0000000000000001E-6</v>
      </c>
      <c r="GS150" s="201">
        <v>2.332481</v>
      </c>
      <c r="GT150" s="201">
        <v>1.0703000000000001E-2</v>
      </c>
      <c r="GU150" s="201"/>
      <c r="GV150" s="201"/>
      <c r="GW150" s="201"/>
      <c r="GX150" s="201"/>
      <c r="GY150" s="201"/>
      <c r="GZ150" s="201"/>
      <c r="HA150" s="201">
        <v>0.43820599999999998</v>
      </c>
      <c r="HB150" s="201">
        <v>0.01</v>
      </c>
      <c r="HC150" s="201">
        <v>0.43820599999999998</v>
      </c>
      <c r="HD150" s="201">
        <v>0.01</v>
      </c>
      <c r="HE150" s="201">
        <v>3.2030000000000001E-3</v>
      </c>
      <c r="HF150" s="201">
        <v>7.7800000000000005E-4</v>
      </c>
      <c r="HG150" s="201"/>
      <c r="HH150" s="201"/>
      <c r="HI150" s="201"/>
      <c r="HJ150" s="201"/>
      <c r="HK150" s="201">
        <v>3.2030000000000001E-3</v>
      </c>
      <c r="HL150" s="201">
        <v>7.7800000000000005E-4</v>
      </c>
      <c r="HM150" s="201"/>
      <c r="HN150" s="201"/>
      <c r="HO150" s="201"/>
      <c r="HP150" s="201"/>
      <c r="HQ150" s="201">
        <v>4.4770000000000001E-3</v>
      </c>
      <c r="HR150" s="201">
        <v>5.0000000000000001E-4</v>
      </c>
      <c r="HS150" s="201"/>
      <c r="HT150" s="201"/>
      <c r="HU150" s="201"/>
      <c r="HV150" s="201"/>
      <c r="HW150" s="201">
        <v>4.4770000000000001E-3</v>
      </c>
      <c r="HX150" s="201">
        <v>5.0000000000000001E-4</v>
      </c>
      <c r="HY150" s="201"/>
      <c r="HZ150" s="201"/>
      <c r="IA150" s="201">
        <v>1.0251E-2</v>
      </c>
      <c r="IB150" s="201">
        <v>5.4199999999999995E-4</v>
      </c>
      <c r="IC150" s="201">
        <v>1.0251E-2</v>
      </c>
      <c r="ID150" s="201">
        <v>5.4199999999999995E-4</v>
      </c>
      <c r="IE150" s="201">
        <v>5.3005789999999999</v>
      </c>
      <c r="IF150" s="201">
        <v>0.66669100000000003</v>
      </c>
    </row>
    <row r="151" spans="1:240" ht="19.2" x14ac:dyDescent="0.25">
      <c r="A151" s="196" t="s">
        <v>245</v>
      </c>
      <c r="B151" s="197" t="s">
        <v>1464</v>
      </c>
      <c r="C151" s="198"/>
      <c r="D151" s="198"/>
      <c r="E151" s="198"/>
      <c r="F151" s="198"/>
      <c r="G151" s="198"/>
      <c r="H151" s="198"/>
      <c r="I151" s="198">
        <v>1.7100000000000001E-4</v>
      </c>
      <c r="J151" s="198">
        <v>1.1E-5</v>
      </c>
      <c r="K151" s="198"/>
      <c r="L151" s="198"/>
      <c r="M151" s="198">
        <v>1.7100000000000001E-4</v>
      </c>
      <c r="N151" s="198">
        <v>1.1E-5</v>
      </c>
      <c r="O151" s="198"/>
      <c r="P151" s="198"/>
      <c r="Q151" s="198"/>
      <c r="R151" s="198"/>
      <c r="S151" s="198"/>
      <c r="T151" s="198"/>
      <c r="U151" s="198">
        <v>3.9999999999999998E-6</v>
      </c>
      <c r="V151" s="198">
        <v>9.9999999999999995E-7</v>
      </c>
      <c r="W151" s="198"/>
      <c r="X151" s="198"/>
      <c r="Y151" s="198"/>
      <c r="Z151" s="198"/>
      <c r="AA151" s="198"/>
      <c r="AB151" s="198"/>
      <c r="AC151" s="198"/>
      <c r="AD151" s="198"/>
      <c r="AE151" s="198"/>
      <c r="AF151" s="198"/>
      <c r="AG151" s="198">
        <v>3.9999999999999998E-6</v>
      </c>
      <c r="AH151" s="198">
        <v>9.9999999999999995E-7</v>
      </c>
      <c r="AI151" s="198">
        <v>2.3930000000000002E-3</v>
      </c>
      <c r="AJ151" s="198">
        <v>1.4E-5</v>
      </c>
      <c r="AK151" s="198">
        <v>2.3930000000000002E-3</v>
      </c>
      <c r="AL151" s="198">
        <v>1.4E-5</v>
      </c>
      <c r="AM151" s="198"/>
      <c r="AN151" s="198"/>
      <c r="AO151" s="198"/>
      <c r="AP151" s="198"/>
      <c r="AQ151" s="198"/>
      <c r="AR151" s="198"/>
      <c r="AS151" s="198"/>
      <c r="AT151" s="198"/>
      <c r="AU151" s="198"/>
      <c r="AV151" s="198"/>
      <c r="AW151" s="198">
        <v>4.4479999999999997E-3</v>
      </c>
      <c r="AX151" s="198">
        <v>6.0000000000000002E-6</v>
      </c>
      <c r="AY151" s="198">
        <v>0.115761</v>
      </c>
      <c r="AZ151" s="198">
        <v>2.7518000000000001E-2</v>
      </c>
      <c r="BA151" s="198"/>
      <c r="BB151" s="198"/>
      <c r="BC151" s="198"/>
      <c r="BD151" s="198"/>
      <c r="BE151" s="198">
        <v>0.120209</v>
      </c>
      <c r="BF151" s="198">
        <v>2.7524E-2</v>
      </c>
      <c r="BG151" s="198"/>
      <c r="BH151" s="198"/>
      <c r="BI151" s="198"/>
      <c r="BJ151" s="198"/>
      <c r="BK151" s="198"/>
      <c r="BL151" s="198"/>
      <c r="BM151" s="198"/>
      <c r="BN151" s="198"/>
      <c r="BO151" s="198"/>
      <c r="BP151" s="198"/>
      <c r="BQ151" s="198"/>
      <c r="BR151" s="198"/>
      <c r="BS151" s="198"/>
      <c r="BT151" s="198"/>
      <c r="BU151" s="198"/>
      <c r="BV151" s="198"/>
      <c r="BW151" s="198">
        <v>4.3239999999999997E-3</v>
      </c>
      <c r="BX151" s="198">
        <v>3.9999999999999998E-6</v>
      </c>
      <c r="BY151" s="198">
        <v>1.2700000000000001E-3</v>
      </c>
      <c r="BZ151" s="198">
        <v>9.9999999999999995E-7</v>
      </c>
      <c r="CA151" s="198"/>
      <c r="CB151" s="198"/>
      <c r="CC151" s="198"/>
      <c r="CD151" s="198"/>
      <c r="CE151" s="198"/>
      <c r="CF151" s="198"/>
      <c r="CG151" s="198"/>
      <c r="CH151" s="198"/>
      <c r="CI151" s="198"/>
      <c r="CJ151" s="198"/>
      <c r="CK151" s="198">
        <v>5.594E-3</v>
      </c>
      <c r="CL151" s="198">
        <v>5.0000000000000004E-6</v>
      </c>
      <c r="CM151" s="198">
        <v>0.40343200000000001</v>
      </c>
      <c r="CN151" s="198">
        <v>1.2536E-2</v>
      </c>
      <c r="CO151" s="198"/>
      <c r="CP151" s="198"/>
      <c r="CQ151" s="198">
        <v>0.40343200000000001</v>
      </c>
      <c r="CR151" s="198">
        <v>1.2536E-2</v>
      </c>
      <c r="CS151" s="198"/>
      <c r="CT151" s="198"/>
      <c r="CU151" s="198">
        <v>2.7620000000000001E-3</v>
      </c>
      <c r="CV151" s="198">
        <v>9.9999999999999995E-7</v>
      </c>
      <c r="CW151" s="198"/>
      <c r="CX151" s="198"/>
      <c r="CY151" s="198">
        <v>2.7620000000000001E-3</v>
      </c>
      <c r="CZ151" s="198">
        <v>9.9999999999999995E-7</v>
      </c>
      <c r="DA151" s="198">
        <v>1.6080000000000001E-2</v>
      </c>
      <c r="DB151" s="198">
        <v>3.9999999999999998E-6</v>
      </c>
      <c r="DC151" s="198"/>
      <c r="DD151" s="198"/>
      <c r="DE151" s="198"/>
      <c r="DF151" s="198"/>
      <c r="DG151" s="198">
        <v>1.6080000000000001E-2</v>
      </c>
      <c r="DH151" s="198">
        <v>3.9999999999999998E-6</v>
      </c>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v>2.0905E-2</v>
      </c>
      <c r="ED151" s="198">
        <v>1.5E-5</v>
      </c>
      <c r="EE151" s="198"/>
      <c r="EF151" s="198"/>
      <c r="EG151" s="198"/>
      <c r="EH151" s="198"/>
      <c r="EI151" s="198">
        <v>6.3448000000000004E-2</v>
      </c>
      <c r="EJ151" s="198">
        <v>9.8999999999999994E-5</v>
      </c>
      <c r="EK151" s="198"/>
      <c r="EL151" s="198"/>
      <c r="EM151" s="198"/>
      <c r="EN151" s="198"/>
      <c r="EO151" s="198">
        <v>6.5319999999999996E-3</v>
      </c>
      <c r="EP151" s="198">
        <v>5.0000000000000002E-5</v>
      </c>
      <c r="EQ151" s="198"/>
      <c r="ER151" s="198"/>
      <c r="ES151" s="198">
        <v>9.0884999999999994E-2</v>
      </c>
      <c r="ET151" s="198">
        <v>1.64E-4</v>
      </c>
      <c r="EU151" s="198"/>
      <c r="EV151" s="198"/>
      <c r="EW151" s="198"/>
      <c r="EX151" s="198"/>
      <c r="EY151" s="198"/>
      <c r="EZ151" s="198"/>
      <c r="FA151" s="198"/>
      <c r="FB151" s="198"/>
      <c r="FC151" s="198"/>
      <c r="FD151" s="198"/>
      <c r="FE151" s="198"/>
      <c r="FF151" s="198"/>
      <c r="FG151" s="198">
        <v>0.135403</v>
      </c>
      <c r="FH151" s="198">
        <v>7.4200000000000004E-3</v>
      </c>
      <c r="FI151" s="198"/>
      <c r="FJ151" s="198"/>
      <c r="FK151" s="198">
        <v>0.135403</v>
      </c>
      <c r="FL151" s="198">
        <v>7.4200000000000004E-3</v>
      </c>
      <c r="FM151" s="198"/>
      <c r="FN151" s="198"/>
      <c r="FO151" s="198"/>
      <c r="FP151" s="198"/>
      <c r="FQ151" s="198"/>
      <c r="FR151" s="198"/>
      <c r="FS151" s="198"/>
      <c r="FT151" s="198"/>
      <c r="FU151" s="198"/>
      <c r="FV151" s="198"/>
      <c r="FW151" s="198"/>
      <c r="FX151" s="198"/>
      <c r="FY151" s="198">
        <v>0.11888899999999999</v>
      </c>
      <c r="FZ151" s="198">
        <v>4.1669999999999997E-3</v>
      </c>
      <c r="GA151" s="198"/>
      <c r="GB151" s="198"/>
      <c r="GC151" s="198"/>
      <c r="GD151" s="198"/>
      <c r="GE151" s="198"/>
      <c r="GF151" s="198"/>
      <c r="GG151" s="198"/>
      <c r="GH151" s="198"/>
      <c r="GI151" s="198"/>
      <c r="GJ151" s="198"/>
      <c r="GK151" s="198"/>
      <c r="GL151" s="198"/>
      <c r="GM151" s="198">
        <v>0.11888899999999999</v>
      </c>
      <c r="GN151" s="198">
        <v>4.1669999999999997E-3</v>
      </c>
      <c r="GO151" s="198">
        <v>1.368654</v>
      </c>
      <c r="GP151" s="198">
        <v>2.2049999999999999E-3</v>
      </c>
      <c r="GQ151" s="198">
        <v>0.46603899999999998</v>
      </c>
      <c r="GR151" s="198">
        <v>1.6620000000000001E-3</v>
      </c>
      <c r="GS151" s="198">
        <v>1.8346929999999999</v>
      </c>
      <c r="GT151" s="198">
        <v>3.8670000000000002E-3</v>
      </c>
      <c r="GU151" s="198"/>
      <c r="GV151" s="198"/>
      <c r="GW151" s="198">
        <v>2.1805999999999999E-2</v>
      </c>
      <c r="GX151" s="198">
        <v>3.68E-4</v>
      </c>
      <c r="GY151" s="198"/>
      <c r="GZ151" s="198"/>
      <c r="HA151" s="198"/>
      <c r="HB151" s="198"/>
      <c r="HC151" s="198">
        <v>2.1805999999999999E-2</v>
      </c>
      <c r="HD151" s="198">
        <v>3.68E-4</v>
      </c>
      <c r="HE151" s="198">
        <v>2.3058869999999998</v>
      </c>
      <c r="HF151" s="198">
        <v>2.3270000000000001E-3</v>
      </c>
      <c r="HG151" s="198">
        <v>7.8530000000000006E-3</v>
      </c>
      <c r="HH151" s="198"/>
      <c r="HI151" s="198"/>
      <c r="HJ151" s="198"/>
      <c r="HK151" s="198">
        <v>2.3137400000000001</v>
      </c>
      <c r="HL151" s="198">
        <v>2.3270000000000001E-3</v>
      </c>
      <c r="HM151" s="198"/>
      <c r="HN151" s="198"/>
      <c r="HO151" s="198"/>
      <c r="HP151" s="198"/>
      <c r="HQ151" s="198"/>
      <c r="HR151" s="198"/>
      <c r="HS151" s="198"/>
      <c r="HT151" s="198"/>
      <c r="HU151" s="198"/>
      <c r="HV151" s="198"/>
      <c r="HW151" s="198"/>
      <c r="HX151" s="198"/>
      <c r="HY151" s="198"/>
      <c r="HZ151" s="198"/>
      <c r="IA151" s="198">
        <v>3.6699999999999998E-4</v>
      </c>
      <c r="IB151" s="198">
        <v>5.2700000000000002E-4</v>
      </c>
      <c r="IC151" s="198">
        <v>3.6699999999999998E-4</v>
      </c>
      <c r="ID151" s="198">
        <v>5.2700000000000002E-4</v>
      </c>
      <c r="IE151" s="198">
        <v>5.0664280000000002</v>
      </c>
      <c r="IF151" s="198">
        <v>5.8936000000000002E-2</v>
      </c>
    </row>
    <row r="152" spans="1:240" ht="19.2" x14ac:dyDescent="0.25">
      <c r="A152" s="199" t="s">
        <v>1493</v>
      </c>
      <c r="B152" s="200" t="s">
        <v>1494</v>
      </c>
      <c r="C152" s="201"/>
      <c r="D152" s="201"/>
      <c r="E152" s="201"/>
      <c r="F152" s="201"/>
      <c r="G152" s="201"/>
      <c r="H152" s="201"/>
      <c r="I152" s="201"/>
      <c r="J152" s="201"/>
      <c r="K152" s="201"/>
      <c r="L152" s="201"/>
      <c r="M152" s="201"/>
      <c r="N152" s="201"/>
      <c r="O152" s="201"/>
      <c r="P152" s="201"/>
      <c r="Q152" s="201"/>
      <c r="R152" s="201"/>
      <c r="S152" s="201"/>
      <c r="T152" s="201"/>
      <c r="U152" s="201"/>
      <c r="V152" s="201"/>
      <c r="W152" s="201"/>
      <c r="X152" s="201"/>
      <c r="Y152" s="201"/>
      <c r="Z152" s="201"/>
      <c r="AA152" s="201"/>
      <c r="AB152" s="201"/>
      <c r="AC152" s="201"/>
      <c r="AD152" s="201"/>
      <c r="AE152" s="201"/>
      <c r="AF152" s="201"/>
      <c r="AG152" s="201"/>
      <c r="AH152" s="201"/>
      <c r="AI152" s="201"/>
      <c r="AJ152" s="201"/>
      <c r="AK152" s="201"/>
      <c r="AL152" s="201"/>
      <c r="AM152" s="201"/>
      <c r="AN152" s="201"/>
      <c r="AO152" s="201"/>
      <c r="AP152" s="201"/>
      <c r="AQ152" s="201"/>
      <c r="AR152" s="201"/>
      <c r="AS152" s="201"/>
      <c r="AT152" s="201"/>
      <c r="AU152" s="201"/>
      <c r="AV152" s="201"/>
      <c r="AW152" s="201"/>
      <c r="AX152" s="201"/>
      <c r="AY152" s="201"/>
      <c r="AZ152" s="201"/>
      <c r="BA152" s="201"/>
      <c r="BB152" s="201"/>
      <c r="BC152" s="201"/>
      <c r="BD152" s="201"/>
      <c r="BE152" s="201"/>
      <c r="BF152" s="201"/>
      <c r="BG152" s="201"/>
      <c r="BH152" s="201"/>
      <c r="BI152" s="201"/>
      <c r="BJ152" s="201"/>
      <c r="BK152" s="201"/>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v>5.3300000000000005E-4</v>
      </c>
      <c r="CJ152" s="201">
        <v>7.9999999999999996E-6</v>
      </c>
      <c r="CK152" s="201">
        <v>5.3300000000000005E-4</v>
      </c>
      <c r="CL152" s="201">
        <v>7.9999999999999996E-6</v>
      </c>
      <c r="CM152" s="201">
        <v>9.6810000000000004E-3</v>
      </c>
      <c r="CN152" s="201">
        <v>5.8999999999999998E-5</v>
      </c>
      <c r="CO152" s="201">
        <v>3.0600000000000001E-4</v>
      </c>
      <c r="CP152" s="201">
        <v>9.9999999999999995E-7</v>
      </c>
      <c r="CQ152" s="201">
        <v>9.9869999999999994E-3</v>
      </c>
      <c r="CR152" s="201">
        <v>6.0000000000000002E-5</v>
      </c>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c r="EK152" s="201"/>
      <c r="EL152" s="201"/>
      <c r="EM152" s="201">
        <v>3.872E-3</v>
      </c>
      <c r="EN152" s="201">
        <v>3.0000000000000001E-6</v>
      </c>
      <c r="EO152" s="201">
        <v>4.8575E-2</v>
      </c>
      <c r="EP152" s="201">
        <v>3.6000000000000001E-5</v>
      </c>
      <c r="EQ152" s="201"/>
      <c r="ER152" s="201"/>
      <c r="ES152" s="201">
        <v>5.2447000000000001E-2</v>
      </c>
      <c r="ET152" s="201">
        <v>3.8999999999999999E-5</v>
      </c>
      <c r="EU152" s="201"/>
      <c r="EV152" s="201"/>
      <c r="EW152" s="201"/>
      <c r="EX152" s="201"/>
      <c r="EY152" s="201"/>
      <c r="EZ152" s="201"/>
      <c r="FA152" s="201"/>
      <c r="FB152" s="201"/>
      <c r="FC152" s="201"/>
      <c r="FD152" s="201"/>
      <c r="FE152" s="201"/>
      <c r="FF152" s="201"/>
      <c r="FG152" s="201"/>
      <c r="FH152" s="201"/>
      <c r="FI152" s="201"/>
      <c r="FJ152" s="201"/>
      <c r="FK152" s="201"/>
      <c r="FL152" s="201"/>
      <c r="FM152" s="201">
        <v>4.5412049999999997</v>
      </c>
      <c r="FN152" s="201">
        <v>9.0000000000000002E-6</v>
      </c>
      <c r="FO152" s="201">
        <v>4.5412049999999997</v>
      </c>
      <c r="FP152" s="201">
        <v>9.0000000000000002E-6</v>
      </c>
      <c r="FQ152" s="201"/>
      <c r="FR152" s="201"/>
      <c r="FS152" s="201">
        <v>0.227074</v>
      </c>
      <c r="FT152" s="201">
        <v>6.7699999999999998E-4</v>
      </c>
      <c r="FU152" s="201"/>
      <c r="FV152" s="201"/>
      <c r="FW152" s="201"/>
      <c r="FX152" s="201"/>
      <c r="FY152" s="201"/>
      <c r="FZ152" s="201"/>
      <c r="GA152" s="201"/>
      <c r="GB152" s="201"/>
      <c r="GC152" s="201"/>
      <c r="GD152" s="201"/>
      <c r="GE152" s="201"/>
      <c r="GF152" s="201"/>
      <c r="GG152" s="201"/>
      <c r="GH152" s="201"/>
      <c r="GI152" s="201"/>
      <c r="GJ152" s="201"/>
      <c r="GK152" s="201"/>
      <c r="GL152" s="201"/>
      <c r="GM152" s="201">
        <v>0.227074</v>
      </c>
      <c r="GN152" s="201">
        <v>6.7699999999999998E-4</v>
      </c>
      <c r="GO152" s="201">
        <v>4.4357000000000001E-2</v>
      </c>
      <c r="GP152" s="201">
        <v>1.1E-5</v>
      </c>
      <c r="GQ152" s="201">
        <v>6.3954999999999998E-2</v>
      </c>
      <c r="GR152" s="201">
        <v>2.1599999999999999E-4</v>
      </c>
      <c r="GS152" s="201">
        <v>0.10831200000000001</v>
      </c>
      <c r="GT152" s="201">
        <v>2.2699999999999999E-4</v>
      </c>
      <c r="GU152" s="201"/>
      <c r="GV152" s="201"/>
      <c r="GW152" s="201"/>
      <c r="GX152" s="201"/>
      <c r="GY152" s="201"/>
      <c r="GZ152" s="201"/>
      <c r="HA152" s="201"/>
      <c r="HB152" s="201"/>
      <c r="HC152" s="201"/>
      <c r="HD152" s="201"/>
      <c r="HE152" s="201">
        <v>6.803E-3</v>
      </c>
      <c r="HF152" s="201">
        <v>1.9999999999999999E-6</v>
      </c>
      <c r="HG152" s="201">
        <v>2.1374000000000001E-2</v>
      </c>
      <c r="HH152" s="201">
        <v>3.0000000000000001E-6</v>
      </c>
      <c r="HI152" s="201"/>
      <c r="HJ152" s="201"/>
      <c r="HK152" s="201">
        <v>2.8177000000000001E-2</v>
      </c>
      <c r="HL152" s="201">
        <v>5.0000000000000004E-6</v>
      </c>
      <c r="HM152" s="201"/>
      <c r="HN152" s="201"/>
      <c r="HO152" s="201"/>
      <c r="HP152" s="201"/>
      <c r="HQ152" s="201">
        <v>5.666E-3</v>
      </c>
      <c r="HR152" s="201">
        <v>8.1000000000000004E-5</v>
      </c>
      <c r="HS152" s="201"/>
      <c r="HT152" s="201"/>
      <c r="HU152" s="201"/>
      <c r="HV152" s="201"/>
      <c r="HW152" s="201">
        <v>5.666E-3</v>
      </c>
      <c r="HX152" s="201">
        <v>8.1000000000000004E-5</v>
      </c>
      <c r="HY152" s="201"/>
      <c r="HZ152" s="201"/>
      <c r="IA152" s="201"/>
      <c r="IB152" s="201"/>
      <c r="IC152" s="201"/>
      <c r="ID152" s="201"/>
      <c r="IE152" s="201">
        <v>4.973401</v>
      </c>
      <c r="IF152" s="201">
        <v>1.106E-3</v>
      </c>
    </row>
    <row r="153" spans="1:240" ht="19.2" x14ac:dyDescent="0.25">
      <c r="A153" s="196" t="s">
        <v>189</v>
      </c>
      <c r="B153" s="197" t="s">
        <v>1406</v>
      </c>
      <c r="C153" s="198"/>
      <c r="D153" s="198"/>
      <c r="E153" s="198"/>
      <c r="F153" s="198"/>
      <c r="G153" s="198"/>
      <c r="H153" s="198"/>
      <c r="I153" s="198"/>
      <c r="J153" s="198"/>
      <c r="K153" s="198"/>
      <c r="L153" s="198"/>
      <c r="M153" s="198"/>
      <c r="N153" s="198"/>
      <c r="O153" s="198"/>
      <c r="P153" s="198"/>
      <c r="Q153" s="198">
        <v>5.9999999999999995E-4</v>
      </c>
      <c r="R153" s="198">
        <v>6.0000000000000002E-5</v>
      </c>
      <c r="S153" s="198">
        <v>0.529895</v>
      </c>
      <c r="T153" s="198">
        <v>6.1522E-2</v>
      </c>
      <c r="U153" s="198">
        <v>4.1148949999999997</v>
      </c>
      <c r="V153" s="198">
        <v>0.17142099999999999</v>
      </c>
      <c r="W153" s="198"/>
      <c r="X153" s="198"/>
      <c r="Y153" s="198"/>
      <c r="Z153" s="198"/>
      <c r="AA153" s="198"/>
      <c r="AB153" s="198"/>
      <c r="AC153" s="198"/>
      <c r="AD153" s="198"/>
      <c r="AE153" s="198"/>
      <c r="AF153" s="198"/>
      <c r="AG153" s="198">
        <v>4.6453899999999999</v>
      </c>
      <c r="AH153" s="198">
        <v>0.23300299999999999</v>
      </c>
      <c r="AI153" s="198"/>
      <c r="AJ153" s="198"/>
      <c r="AK153" s="198"/>
      <c r="AL153" s="198"/>
      <c r="AM153" s="198"/>
      <c r="AN153" s="198"/>
      <c r="AO153" s="198"/>
      <c r="AP153" s="198"/>
      <c r="AQ153" s="198"/>
      <c r="AR153" s="198"/>
      <c r="AS153" s="198"/>
      <c r="AT153" s="198"/>
      <c r="AU153" s="198"/>
      <c r="AV153" s="198"/>
      <c r="AW153" s="198">
        <v>8.2700000000000004E-4</v>
      </c>
      <c r="AX153" s="198">
        <v>1.1E-5</v>
      </c>
      <c r="AY153" s="198"/>
      <c r="AZ153" s="198"/>
      <c r="BA153" s="198"/>
      <c r="BB153" s="198"/>
      <c r="BC153" s="198"/>
      <c r="BD153" s="198"/>
      <c r="BE153" s="198">
        <v>8.2700000000000004E-4</v>
      </c>
      <c r="BF153" s="198">
        <v>1.1E-5</v>
      </c>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v>7.0299999999999996E-4</v>
      </c>
      <c r="DF153" s="198">
        <v>9.9999999999999995E-7</v>
      </c>
      <c r="DG153" s="198">
        <v>7.0299999999999996E-4</v>
      </c>
      <c r="DH153" s="198">
        <v>9.9999999999999995E-7</v>
      </c>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v>9.5531000000000005E-2</v>
      </c>
      <c r="GP153" s="198">
        <v>2.9E-5</v>
      </c>
      <c r="GQ153" s="198"/>
      <c r="GR153" s="198"/>
      <c r="GS153" s="198">
        <v>9.5531000000000005E-2</v>
      </c>
      <c r="GT153" s="198">
        <v>2.9E-5</v>
      </c>
      <c r="GU153" s="198"/>
      <c r="GV153" s="198"/>
      <c r="GW153" s="198">
        <v>4.0980000000000001E-3</v>
      </c>
      <c r="GX153" s="198">
        <v>1.6799999999999999E-4</v>
      </c>
      <c r="GY153" s="198"/>
      <c r="GZ153" s="198"/>
      <c r="HA153" s="198"/>
      <c r="HB153" s="198"/>
      <c r="HC153" s="198">
        <v>4.0980000000000001E-3</v>
      </c>
      <c r="HD153" s="198">
        <v>1.6799999999999999E-4</v>
      </c>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v>1.6969999999999999E-3</v>
      </c>
      <c r="IB153" s="198">
        <v>5.9000000000000003E-4</v>
      </c>
      <c r="IC153" s="198">
        <v>1.6969999999999999E-3</v>
      </c>
      <c r="ID153" s="198">
        <v>5.9000000000000003E-4</v>
      </c>
      <c r="IE153" s="198">
        <v>4.748246</v>
      </c>
      <c r="IF153" s="198">
        <v>0.23380200000000001</v>
      </c>
    </row>
    <row r="154" spans="1:240" ht="19.2" x14ac:dyDescent="0.25">
      <c r="A154" s="199" t="s">
        <v>234</v>
      </c>
      <c r="B154" s="200" t="s">
        <v>1470</v>
      </c>
      <c r="C154" s="201"/>
      <c r="D154" s="201"/>
      <c r="E154" s="201"/>
      <c r="F154" s="201"/>
      <c r="G154" s="201"/>
      <c r="H154" s="201"/>
      <c r="I154" s="201"/>
      <c r="J154" s="201"/>
      <c r="K154" s="201"/>
      <c r="L154" s="201"/>
      <c r="M154" s="201"/>
      <c r="N154" s="201"/>
      <c r="O154" s="201"/>
      <c r="P154" s="201"/>
      <c r="Q154" s="201">
        <v>6.8499999999999995E-4</v>
      </c>
      <c r="R154" s="201">
        <v>1.0000000000000001E-5</v>
      </c>
      <c r="S154" s="201">
        <v>5.4826E-2</v>
      </c>
      <c r="T154" s="201">
        <v>6.3969999999999999E-3</v>
      </c>
      <c r="U154" s="201">
        <v>0.112981</v>
      </c>
      <c r="V154" s="201">
        <v>2.0019999999999999E-3</v>
      </c>
      <c r="W154" s="201"/>
      <c r="X154" s="201"/>
      <c r="Y154" s="201"/>
      <c r="Z154" s="201"/>
      <c r="AA154" s="201"/>
      <c r="AB154" s="201"/>
      <c r="AC154" s="201"/>
      <c r="AD154" s="201"/>
      <c r="AE154" s="201"/>
      <c r="AF154" s="201"/>
      <c r="AG154" s="201">
        <v>0.168492</v>
      </c>
      <c r="AH154" s="201">
        <v>8.4089999999999998E-3</v>
      </c>
      <c r="AI154" s="201"/>
      <c r="AJ154" s="201"/>
      <c r="AK154" s="201"/>
      <c r="AL154" s="201"/>
      <c r="AM154" s="201"/>
      <c r="AN154" s="201"/>
      <c r="AO154" s="201">
        <v>2.1100000000000001E-2</v>
      </c>
      <c r="AP154" s="201">
        <v>7.2000000000000005E-4</v>
      </c>
      <c r="AQ154" s="201">
        <v>0.18015400000000001</v>
      </c>
      <c r="AR154" s="201">
        <v>8.6090000000000003E-3</v>
      </c>
      <c r="AS154" s="201"/>
      <c r="AT154" s="201"/>
      <c r="AU154" s="201"/>
      <c r="AV154" s="201"/>
      <c r="AW154" s="201"/>
      <c r="AX154" s="201"/>
      <c r="AY154" s="201">
        <v>1.3342810000000001</v>
      </c>
      <c r="AZ154" s="201">
        <v>0.38237199999999999</v>
      </c>
      <c r="BA154" s="201"/>
      <c r="BB154" s="201"/>
      <c r="BC154" s="201"/>
      <c r="BD154" s="201"/>
      <c r="BE154" s="201">
        <v>1.5355350000000001</v>
      </c>
      <c r="BF154" s="201">
        <v>0.39170100000000002</v>
      </c>
      <c r="BG154" s="201"/>
      <c r="BH154" s="201"/>
      <c r="BI154" s="201"/>
      <c r="BJ154" s="201"/>
      <c r="BK154" s="201"/>
      <c r="BL154" s="201"/>
      <c r="BM154" s="201"/>
      <c r="BN154" s="201"/>
      <c r="BO154" s="201"/>
      <c r="BP154" s="201"/>
      <c r="BQ154" s="201">
        <v>6.4999999999999997E-4</v>
      </c>
      <c r="BR154" s="201">
        <v>9.9999999999999995E-7</v>
      </c>
      <c r="BS154" s="201"/>
      <c r="BT154" s="201"/>
      <c r="BU154" s="201">
        <v>1.951E-3</v>
      </c>
      <c r="BV154" s="201">
        <v>1.0300000000000001E-3</v>
      </c>
      <c r="BW154" s="201">
        <v>0.13320000000000001</v>
      </c>
      <c r="BX154" s="201">
        <v>3.2109999999999999E-3</v>
      </c>
      <c r="BY154" s="201"/>
      <c r="BZ154" s="201"/>
      <c r="CA154" s="201"/>
      <c r="CB154" s="201"/>
      <c r="CC154" s="201"/>
      <c r="CD154" s="201"/>
      <c r="CE154" s="201"/>
      <c r="CF154" s="201"/>
      <c r="CG154" s="201"/>
      <c r="CH154" s="201"/>
      <c r="CI154" s="201"/>
      <c r="CJ154" s="201"/>
      <c r="CK154" s="201">
        <v>0.13580100000000001</v>
      </c>
      <c r="CL154" s="201">
        <v>4.2420000000000001E-3</v>
      </c>
      <c r="CM154" s="201"/>
      <c r="CN154" s="201"/>
      <c r="CO154" s="201">
        <v>2.0799999999999999E-4</v>
      </c>
      <c r="CP154" s="201">
        <v>1.55E-4</v>
      </c>
      <c r="CQ154" s="201">
        <v>2.0799999999999999E-4</v>
      </c>
      <c r="CR154" s="201">
        <v>1.55E-4</v>
      </c>
      <c r="CS154" s="201"/>
      <c r="CT154" s="201"/>
      <c r="CU154" s="201">
        <v>9.4598000000000002E-2</v>
      </c>
      <c r="CV154" s="201">
        <v>2.5300000000000002E-4</v>
      </c>
      <c r="CW154" s="201">
        <v>6.2698000000000004E-2</v>
      </c>
      <c r="CX154" s="201">
        <v>5.0000000000000004E-6</v>
      </c>
      <c r="CY154" s="201">
        <v>0.15729599999999999</v>
      </c>
      <c r="CZ154" s="201">
        <v>2.5799999999999998E-4</v>
      </c>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v>7.9999999999999996E-6</v>
      </c>
      <c r="EJ154" s="201">
        <v>9.9999999999999995E-7</v>
      </c>
      <c r="EK154" s="201"/>
      <c r="EL154" s="201"/>
      <c r="EM154" s="201">
        <v>5.5439000000000002E-2</v>
      </c>
      <c r="EN154" s="201">
        <v>2.0999999999999999E-5</v>
      </c>
      <c r="EO154" s="201">
        <v>0.41397800000000001</v>
      </c>
      <c r="EP154" s="201">
        <v>3.9899999999999999E-4</v>
      </c>
      <c r="EQ154" s="201">
        <v>0.40857599999999999</v>
      </c>
      <c r="ER154" s="201">
        <v>1.3162999999999999E-2</v>
      </c>
      <c r="ES154" s="201">
        <v>0.87800100000000003</v>
      </c>
      <c r="ET154" s="201">
        <v>1.3584000000000001E-2</v>
      </c>
      <c r="EU154" s="201">
        <v>1.1454000000000001E-2</v>
      </c>
      <c r="EV154" s="201">
        <v>3.9999999999999998E-6</v>
      </c>
      <c r="EW154" s="201"/>
      <c r="EX154" s="201"/>
      <c r="EY154" s="201"/>
      <c r="EZ154" s="201"/>
      <c r="FA154" s="201"/>
      <c r="FB154" s="201"/>
      <c r="FC154" s="201">
        <v>1.1454000000000001E-2</v>
      </c>
      <c r="FD154" s="201">
        <v>3.9999999999999998E-6</v>
      </c>
      <c r="FE154" s="201">
        <v>2.1399000000000001E-2</v>
      </c>
      <c r="FF154" s="201">
        <v>2.0000000000000002E-5</v>
      </c>
      <c r="FG154" s="201"/>
      <c r="FH154" s="201"/>
      <c r="FI154" s="201"/>
      <c r="FJ154" s="201"/>
      <c r="FK154" s="201">
        <v>2.1399000000000001E-2</v>
      </c>
      <c r="FL154" s="201">
        <v>2.0000000000000002E-5</v>
      </c>
      <c r="FM154" s="201">
        <v>1.939E-3</v>
      </c>
      <c r="FN154" s="201">
        <v>9.9999999999999995E-7</v>
      </c>
      <c r="FO154" s="201">
        <v>1.939E-3</v>
      </c>
      <c r="FP154" s="201">
        <v>9.9999999999999995E-7</v>
      </c>
      <c r="FQ154" s="201"/>
      <c r="FR154" s="201"/>
      <c r="FS154" s="201">
        <v>1.622E-3</v>
      </c>
      <c r="FT154" s="201">
        <v>5.0000000000000004E-6</v>
      </c>
      <c r="FU154" s="201"/>
      <c r="FV154" s="201"/>
      <c r="FW154" s="201"/>
      <c r="FX154" s="201"/>
      <c r="FY154" s="201">
        <v>1.3441240000000001</v>
      </c>
      <c r="FZ154" s="201">
        <v>1.2295E-2</v>
      </c>
      <c r="GA154" s="201"/>
      <c r="GB154" s="201"/>
      <c r="GC154" s="201"/>
      <c r="GD154" s="201"/>
      <c r="GE154" s="201"/>
      <c r="GF154" s="201"/>
      <c r="GG154" s="201"/>
      <c r="GH154" s="201"/>
      <c r="GI154" s="201"/>
      <c r="GJ154" s="201"/>
      <c r="GK154" s="201">
        <v>2.0362999999999999E-2</v>
      </c>
      <c r="GL154" s="201">
        <v>3.97E-4</v>
      </c>
      <c r="GM154" s="201">
        <v>1.366109</v>
      </c>
      <c r="GN154" s="201">
        <v>1.2697E-2</v>
      </c>
      <c r="GO154" s="201"/>
      <c r="GP154" s="201"/>
      <c r="GQ154" s="201">
        <v>9.5299999999999996E-4</v>
      </c>
      <c r="GR154" s="201">
        <v>3.1000000000000001E-5</v>
      </c>
      <c r="GS154" s="201">
        <v>9.5299999999999996E-4</v>
      </c>
      <c r="GT154" s="201">
        <v>3.1000000000000001E-5</v>
      </c>
      <c r="GU154" s="201"/>
      <c r="GV154" s="201"/>
      <c r="GW154" s="201">
        <v>4.9973999999999998E-2</v>
      </c>
      <c r="GX154" s="201">
        <v>1.6789999999999999E-3</v>
      </c>
      <c r="GY154" s="201"/>
      <c r="GZ154" s="201"/>
      <c r="HA154" s="201"/>
      <c r="HB154" s="201"/>
      <c r="HC154" s="201">
        <v>4.9973999999999998E-2</v>
      </c>
      <c r="HD154" s="201">
        <v>1.6789999999999999E-3</v>
      </c>
      <c r="HE154" s="201">
        <v>7.2000000000000005E-4</v>
      </c>
      <c r="HF154" s="201">
        <v>9.9999999999999995E-7</v>
      </c>
      <c r="HG154" s="201"/>
      <c r="HH154" s="201"/>
      <c r="HI154" s="201"/>
      <c r="HJ154" s="201"/>
      <c r="HK154" s="201">
        <v>7.2000000000000005E-4</v>
      </c>
      <c r="HL154" s="201">
        <v>9.9999999999999995E-7</v>
      </c>
      <c r="HM154" s="201"/>
      <c r="HN154" s="201"/>
      <c r="HO154" s="201"/>
      <c r="HP154" s="201"/>
      <c r="HQ154" s="201">
        <v>0.26968399999999998</v>
      </c>
      <c r="HR154" s="201">
        <v>4.9230000000000003E-3</v>
      </c>
      <c r="HS154" s="201"/>
      <c r="HT154" s="201"/>
      <c r="HU154" s="201">
        <v>5.9500000000000004E-4</v>
      </c>
      <c r="HV154" s="201">
        <v>9.9999999999999995E-7</v>
      </c>
      <c r="HW154" s="201">
        <v>0.27027899999999999</v>
      </c>
      <c r="HX154" s="201">
        <v>4.9240000000000004E-3</v>
      </c>
      <c r="HY154" s="201">
        <v>2.3539999999999998E-2</v>
      </c>
      <c r="HZ154" s="201">
        <v>2.8E-5</v>
      </c>
      <c r="IA154" s="201">
        <v>1.11E-4</v>
      </c>
      <c r="IB154" s="201">
        <v>1.9000000000000001E-5</v>
      </c>
      <c r="IC154" s="201">
        <v>2.3650999999999998E-2</v>
      </c>
      <c r="ID154" s="201">
        <v>4.6999999999999997E-5</v>
      </c>
      <c r="IE154" s="201">
        <v>4.6218110000000001</v>
      </c>
      <c r="IF154" s="201">
        <v>0.437753</v>
      </c>
    </row>
    <row r="155" spans="1:240" ht="19.2" x14ac:dyDescent="0.25">
      <c r="A155" s="196" t="s">
        <v>275</v>
      </c>
      <c r="B155" s="197" t="s">
        <v>1495</v>
      </c>
      <c r="C155" s="198"/>
      <c r="D155" s="198"/>
      <c r="E155" s="198"/>
      <c r="F155" s="198"/>
      <c r="G155" s="198"/>
      <c r="H155" s="198"/>
      <c r="I155" s="198"/>
      <c r="J155" s="198"/>
      <c r="K155" s="198"/>
      <c r="L155" s="198"/>
      <c r="M155" s="198"/>
      <c r="N155" s="198"/>
      <c r="O155" s="198"/>
      <c r="P155" s="198"/>
      <c r="Q155" s="198"/>
      <c r="R155" s="198"/>
      <c r="S155" s="198">
        <v>3.1700000000000001E-4</v>
      </c>
      <c r="T155" s="198">
        <v>1.1E-5</v>
      </c>
      <c r="U155" s="198"/>
      <c r="V155" s="198"/>
      <c r="W155" s="198"/>
      <c r="X155" s="198"/>
      <c r="Y155" s="198"/>
      <c r="Z155" s="198"/>
      <c r="AA155" s="198"/>
      <c r="AB155" s="198"/>
      <c r="AC155" s="198"/>
      <c r="AD155" s="198"/>
      <c r="AE155" s="198"/>
      <c r="AF155" s="198"/>
      <c r="AG155" s="198">
        <v>3.1700000000000001E-4</v>
      </c>
      <c r="AH155" s="198">
        <v>1.1E-5</v>
      </c>
      <c r="AI155" s="198"/>
      <c r="AJ155" s="198"/>
      <c r="AK155" s="198"/>
      <c r="AL155" s="198"/>
      <c r="AM155" s="198"/>
      <c r="AN155" s="198"/>
      <c r="AO155" s="198"/>
      <c r="AP155" s="198"/>
      <c r="AQ155" s="198"/>
      <c r="AR155" s="198"/>
      <c r="AS155" s="198"/>
      <c r="AT155" s="198"/>
      <c r="AU155" s="198"/>
      <c r="AV155" s="198"/>
      <c r="AW155" s="198"/>
      <c r="AX155" s="198"/>
      <c r="AY155" s="198">
        <v>3.783989</v>
      </c>
      <c r="AZ155" s="198">
        <v>0.78359400000000001</v>
      </c>
      <c r="BA155" s="198"/>
      <c r="BB155" s="198"/>
      <c r="BC155" s="198"/>
      <c r="BD155" s="198"/>
      <c r="BE155" s="198">
        <v>3.783989</v>
      </c>
      <c r="BF155" s="198">
        <v>0.78359400000000001</v>
      </c>
      <c r="BG155" s="198"/>
      <c r="BH155" s="198"/>
      <c r="BI155" s="198"/>
      <c r="BJ155" s="198"/>
      <c r="BK155" s="198"/>
      <c r="BL155" s="198"/>
      <c r="BM155" s="198"/>
      <c r="BN155" s="198"/>
      <c r="BO155" s="198"/>
      <c r="BP155" s="198"/>
      <c r="BQ155" s="198"/>
      <c r="BR155" s="198"/>
      <c r="BS155" s="198">
        <v>0.489373</v>
      </c>
      <c r="BT155" s="198">
        <v>1.6670000000000001E-3</v>
      </c>
      <c r="BU155" s="198"/>
      <c r="BV155" s="198"/>
      <c r="BW155" s="198"/>
      <c r="BX155" s="198"/>
      <c r="BY155" s="198"/>
      <c r="BZ155" s="198"/>
      <c r="CA155" s="198"/>
      <c r="CB155" s="198"/>
      <c r="CC155" s="198"/>
      <c r="CD155" s="198"/>
      <c r="CE155" s="198"/>
      <c r="CF155" s="198"/>
      <c r="CG155" s="198"/>
      <c r="CH155" s="198"/>
      <c r="CI155" s="198"/>
      <c r="CJ155" s="198"/>
      <c r="CK155" s="198">
        <v>0.489373</v>
      </c>
      <c r="CL155" s="198">
        <v>1.6670000000000001E-3</v>
      </c>
      <c r="CM155" s="198">
        <v>1.6226000000000001E-2</v>
      </c>
      <c r="CN155" s="198">
        <v>9.7999999999999997E-5</v>
      </c>
      <c r="CO155" s="198">
        <v>1.508E-3</v>
      </c>
      <c r="CP155" s="198">
        <v>6.3E-5</v>
      </c>
      <c r="CQ155" s="198">
        <v>1.7734E-2</v>
      </c>
      <c r="CR155" s="198">
        <v>1.6100000000000001E-4</v>
      </c>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v>1.0225E-2</v>
      </c>
      <c r="EN155" s="198">
        <v>5.7000000000000003E-5</v>
      </c>
      <c r="EO155" s="198">
        <v>3.6970000000000002E-3</v>
      </c>
      <c r="EP155" s="198">
        <v>1.1E-5</v>
      </c>
      <c r="EQ155" s="198"/>
      <c r="ER155" s="198"/>
      <c r="ES155" s="198">
        <v>1.3922E-2</v>
      </c>
      <c r="ET155" s="198">
        <v>6.7999999999999999E-5</v>
      </c>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v>7.9600000000000001E-3</v>
      </c>
      <c r="FT155" s="198">
        <v>6.3999999999999997E-5</v>
      </c>
      <c r="FU155" s="198"/>
      <c r="FV155" s="198"/>
      <c r="FW155" s="198"/>
      <c r="FX155" s="198"/>
      <c r="FY155" s="198"/>
      <c r="FZ155" s="198"/>
      <c r="GA155" s="198"/>
      <c r="GB155" s="198"/>
      <c r="GC155" s="198"/>
      <c r="GD155" s="198"/>
      <c r="GE155" s="198"/>
      <c r="GF155" s="198"/>
      <c r="GG155" s="198"/>
      <c r="GH155" s="198"/>
      <c r="GI155" s="198"/>
      <c r="GJ155" s="198"/>
      <c r="GK155" s="198"/>
      <c r="GL155" s="198"/>
      <c r="GM155" s="198">
        <v>7.9600000000000001E-3</v>
      </c>
      <c r="GN155" s="198">
        <v>6.3999999999999997E-5</v>
      </c>
      <c r="GO155" s="198">
        <v>5.1536999999999999E-2</v>
      </c>
      <c r="GP155" s="198">
        <v>7.0399999999999998E-4</v>
      </c>
      <c r="GQ155" s="198">
        <v>7.8530000000000006E-3</v>
      </c>
      <c r="GR155" s="198">
        <v>3.0000000000000001E-6</v>
      </c>
      <c r="GS155" s="198">
        <v>5.9389999999999998E-2</v>
      </c>
      <c r="GT155" s="198">
        <v>7.0699999999999995E-4</v>
      </c>
      <c r="GU155" s="198"/>
      <c r="GV155" s="198"/>
      <c r="GW155" s="198">
        <v>5.3880000000000004E-3</v>
      </c>
      <c r="GX155" s="198">
        <v>4.73E-4</v>
      </c>
      <c r="GY155" s="198"/>
      <c r="GZ155" s="198"/>
      <c r="HA155" s="198"/>
      <c r="HB155" s="198"/>
      <c r="HC155" s="198">
        <v>5.3880000000000004E-3</v>
      </c>
      <c r="HD155" s="198">
        <v>4.73E-4</v>
      </c>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v>4.3780729999999997</v>
      </c>
      <c r="IF155" s="198">
        <v>0.78674500000000003</v>
      </c>
    </row>
    <row r="156" spans="1:240" ht="19.2" x14ac:dyDescent="0.25">
      <c r="A156" s="199" t="s">
        <v>221</v>
      </c>
      <c r="B156" s="200" t="s">
        <v>1403</v>
      </c>
      <c r="C156" s="201"/>
      <c r="D156" s="201"/>
      <c r="E156" s="201"/>
      <c r="F156" s="201"/>
      <c r="G156" s="201"/>
      <c r="H156" s="201"/>
      <c r="I156" s="201"/>
      <c r="J156" s="201"/>
      <c r="K156" s="201"/>
      <c r="L156" s="201"/>
      <c r="M156" s="201"/>
      <c r="N156" s="201"/>
      <c r="O156" s="201"/>
      <c r="P156" s="201"/>
      <c r="Q156" s="201"/>
      <c r="R156" s="201"/>
      <c r="S156" s="201"/>
      <c r="T156" s="201"/>
      <c r="U156" s="201"/>
      <c r="V156" s="201"/>
      <c r="W156" s="201"/>
      <c r="X156" s="201"/>
      <c r="Y156" s="201"/>
      <c r="Z156" s="201"/>
      <c r="AA156" s="201">
        <v>8.5386000000000004E-2</v>
      </c>
      <c r="AB156" s="201">
        <v>1.9099999999999999E-2</v>
      </c>
      <c r="AC156" s="201"/>
      <c r="AD156" s="201"/>
      <c r="AE156" s="201"/>
      <c r="AF156" s="201"/>
      <c r="AG156" s="201">
        <v>8.5386000000000004E-2</v>
      </c>
      <c r="AH156" s="201">
        <v>1.9099999999999999E-2</v>
      </c>
      <c r="AI156" s="201"/>
      <c r="AJ156" s="201"/>
      <c r="AK156" s="201"/>
      <c r="AL156" s="201"/>
      <c r="AM156" s="201"/>
      <c r="AN156" s="201"/>
      <c r="AO156" s="201"/>
      <c r="AP156" s="201"/>
      <c r="AQ156" s="201"/>
      <c r="AR156" s="201"/>
      <c r="AS156" s="201"/>
      <c r="AT156" s="201"/>
      <c r="AU156" s="201"/>
      <c r="AV156" s="201"/>
      <c r="AW156" s="201"/>
      <c r="AX156" s="201"/>
      <c r="AY156" s="201"/>
      <c r="AZ156" s="201"/>
      <c r="BA156" s="201"/>
      <c r="BB156" s="201"/>
      <c r="BC156" s="201"/>
      <c r="BD156" s="201"/>
      <c r="BE156" s="201"/>
      <c r="BF156" s="201"/>
      <c r="BG156" s="201"/>
      <c r="BH156" s="201"/>
      <c r="BI156" s="201"/>
      <c r="BJ156" s="201"/>
      <c r="BK156" s="201"/>
      <c r="BL156" s="201"/>
      <c r="BM156" s="201"/>
      <c r="BN156" s="201"/>
      <c r="BO156" s="201"/>
      <c r="BP156" s="201"/>
      <c r="BQ156" s="201"/>
      <c r="BR156" s="201"/>
      <c r="BS156" s="201">
        <v>5.1159999999999999E-3</v>
      </c>
      <c r="BT156" s="201">
        <v>3.0000000000000001E-5</v>
      </c>
      <c r="BU156" s="201"/>
      <c r="BV156" s="201"/>
      <c r="BW156" s="201"/>
      <c r="BX156" s="201"/>
      <c r="BY156" s="201">
        <v>7.8700000000000005E-4</v>
      </c>
      <c r="BZ156" s="201">
        <v>4.1999999999999998E-5</v>
      </c>
      <c r="CA156" s="201"/>
      <c r="CB156" s="201"/>
      <c r="CC156" s="201"/>
      <c r="CD156" s="201"/>
      <c r="CE156" s="201"/>
      <c r="CF156" s="201"/>
      <c r="CG156" s="201"/>
      <c r="CH156" s="201"/>
      <c r="CI156" s="201"/>
      <c r="CJ156" s="201"/>
      <c r="CK156" s="201">
        <v>5.9030000000000003E-3</v>
      </c>
      <c r="CL156" s="201">
        <v>7.2000000000000002E-5</v>
      </c>
      <c r="CM156" s="201">
        <v>5.9905E-2</v>
      </c>
      <c r="CN156" s="201">
        <v>3.0299999999999999E-4</v>
      </c>
      <c r="CO156" s="201"/>
      <c r="CP156" s="201"/>
      <c r="CQ156" s="201">
        <v>5.9905E-2</v>
      </c>
      <c r="CR156" s="201">
        <v>3.0299999999999999E-4</v>
      </c>
      <c r="CS156" s="201"/>
      <c r="CT156" s="201"/>
      <c r="CU156" s="201">
        <v>0.26580599999999999</v>
      </c>
      <c r="CV156" s="201">
        <v>2.7409999999999999E-3</v>
      </c>
      <c r="CW156" s="201"/>
      <c r="CX156" s="201"/>
      <c r="CY156" s="201">
        <v>0.26580599999999999</v>
      </c>
      <c r="CZ156" s="201">
        <v>2.7409999999999999E-3</v>
      </c>
      <c r="DA156" s="201"/>
      <c r="DB156" s="201"/>
      <c r="DC156" s="201"/>
      <c r="DD156" s="201"/>
      <c r="DE156" s="201"/>
      <c r="DF156" s="201"/>
      <c r="DG156" s="201"/>
      <c r="DH156" s="201"/>
      <c r="DI156" s="201"/>
      <c r="DJ156" s="201"/>
      <c r="DK156" s="201">
        <v>3.571E-3</v>
      </c>
      <c r="DL156" s="201">
        <v>4.1E-5</v>
      </c>
      <c r="DM156" s="201"/>
      <c r="DN156" s="201"/>
      <c r="DO156" s="201">
        <v>3.571E-3</v>
      </c>
      <c r="DP156" s="201">
        <v>4.1E-5</v>
      </c>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c r="EK156" s="201"/>
      <c r="EL156" s="201"/>
      <c r="EM156" s="201"/>
      <c r="EN156" s="201"/>
      <c r="EO156" s="201">
        <v>1.947085</v>
      </c>
      <c r="EP156" s="201">
        <v>1.8987E-2</v>
      </c>
      <c r="EQ156" s="201"/>
      <c r="ER156" s="201"/>
      <c r="ES156" s="201">
        <v>1.947085</v>
      </c>
      <c r="ET156" s="201">
        <v>1.8987E-2</v>
      </c>
      <c r="EU156" s="201"/>
      <c r="EV156" s="201"/>
      <c r="EW156" s="201"/>
      <c r="EX156" s="201"/>
      <c r="EY156" s="201"/>
      <c r="EZ156" s="201"/>
      <c r="FA156" s="201"/>
      <c r="FB156" s="201"/>
      <c r="FC156" s="201"/>
      <c r="FD156" s="201"/>
      <c r="FE156" s="201"/>
      <c r="FF156" s="201"/>
      <c r="FG156" s="201"/>
      <c r="FH156" s="201"/>
      <c r="FI156" s="201"/>
      <c r="FJ156" s="201"/>
      <c r="FK156" s="201"/>
      <c r="FL156" s="201"/>
      <c r="FM156" s="201">
        <v>1.292964</v>
      </c>
      <c r="FN156" s="201">
        <v>1.3166000000000001E-2</v>
      </c>
      <c r="FO156" s="201">
        <v>1.292964</v>
      </c>
      <c r="FP156" s="201">
        <v>1.3166000000000001E-2</v>
      </c>
      <c r="FQ156" s="201"/>
      <c r="FR156" s="201"/>
      <c r="FS156" s="201">
        <v>1.9970000000000001E-3</v>
      </c>
      <c r="FT156" s="201">
        <v>2.5999999999999998E-5</v>
      </c>
      <c r="FU156" s="201"/>
      <c r="FV156" s="201"/>
      <c r="FW156" s="201"/>
      <c r="FX156" s="201"/>
      <c r="FY156" s="201"/>
      <c r="FZ156" s="201"/>
      <c r="GA156" s="201"/>
      <c r="GB156" s="201"/>
      <c r="GC156" s="201"/>
      <c r="GD156" s="201"/>
      <c r="GE156" s="201"/>
      <c r="GF156" s="201"/>
      <c r="GG156" s="201"/>
      <c r="GH156" s="201"/>
      <c r="GI156" s="201"/>
      <c r="GJ156" s="201"/>
      <c r="GK156" s="201"/>
      <c r="GL156" s="201"/>
      <c r="GM156" s="201">
        <v>1.9970000000000001E-3</v>
      </c>
      <c r="GN156" s="201">
        <v>2.5999999999999998E-5</v>
      </c>
      <c r="GO156" s="201">
        <v>3.3549000000000002E-2</v>
      </c>
      <c r="GP156" s="201">
        <v>3.7300000000000001E-4</v>
      </c>
      <c r="GQ156" s="201">
        <v>1.504E-2</v>
      </c>
      <c r="GR156" s="201">
        <v>6.8999999999999997E-5</v>
      </c>
      <c r="GS156" s="201">
        <v>4.8589E-2</v>
      </c>
      <c r="GT156" s="201">
        <v>4.4200000000000001E-4</v>
      </c>
      <c r="GU156" s="201"/>
      <c r="GV156" s="201"/>
      <c r="GW156" s="201">
        <v>1.7750000000000001E-3</v>
      </c>
      <c r="GX156" s="201">
        <v>2.8E-5</v>
      </c>
      <c r="GY156" s="201"/>
      <c r="GZ156" s="201"/>
      <c r="HA156" s="201"/>
      <c r="HB156" s="201"/>
      <c r="HC156" s="201">
        <v>1.7750000000000001E-3</v>
      </c>
      <c r="HD156" s="201">
        <v>2.8E-5</v>
      </c>
      <c r="HE156" s="201">
        <v>1.3029999999999999E-3</v>
      </c>
      <c r="HF156" s="201">
        <v>1.2999999999999999E-5</v>
      </c>
      <c r="HG156" s="201"/>
      <c r="HH156" s="201"/>
      <c r="HI156" s="201"/>
      <c r="HJ156" s="201"/>
      <c r="HK156" s="201">
        <v>1.3029999999999999E-3</v>
      </c>
      <c r="HL156" s="201">
        <v>1.2999999999999999E-5</v>
      </c>
      <c r="HM156" s="201"/>
      <c r="HN156" s="201"/>
      <c r="HO156" s="201"/>
      <c r="HP156" s="201"/>
      <c r="HQ156" s="201"/>
      <c r="HR156" s="201"/>
      <c r="HS156" s="201"/>
      <c r="HT156" s="201"/>
      <c r="HU156" s="201"/>
      <c r="HV156" s="201"/>
      <c r="HW156" s="201"/>
      <c r="HX156" s="201"/>
      <c r="HY156" s="201"/>
      <c r="HZ156" s="201"/>
      <c r="IA156" s="201">
        <v>0.31388199999999999</v>
      </c>
      <c r="IB156" s="201">
        <v>3.7109999999999999E-3</v>
      </c>
      <c r="IC156" s="201">
        <v>0.31388199999999999</v>
      </c>
      <c r="ID156" s="201">
        <v>3.7109999999999999E-3</v>
      </c>
      <c r="IE156" s="201">
        <v>4.0281659999999997</v>
      </c>
      <c r="IF156" s="201">
        <v>5.8630000000000002E-2</v>
      </c>
    </row>
    <row r="157" spans="1:240" ht="19.2" x14ac:dyDescent="0.25">
      <c r="A157" s="196" t="s">
        <v>582</v>
      </c>
      <c r="B157" s="197" t="s">
        <v>1462</v>
      </c>
      <c r="C157" s="198"/>
      <c r="D157" s="198"/>
      <c r="E157" s="198"/>
      <c r="F157" s="198"/>
      <c r="G157" s="198"/>
      <c r="H157" s="198"/>
      <c r="I157" s="198"/>
      <c r="J157" s="198"/>
      <c r="K157" s="198"/>
      <c r="L157" s="198"/>
      <c r="M157" s="198"/>
      <c r="N157" s="198"/>
      <c r="O157" s="198"/>
      <c r="P157" s="198"/>
      <c r="Q157" s="198">
        <v>3.4699999999999998E-4</v>
      </c>
      <c r="R157" s="198">
        <v>1.2E-5</v>
      </c>
      <c r="S157" s="198"/>
      <c r="T157" s="198"/>
      <c r="U157" s="198">
        <v>8.8999999999999995E-4</v>
      </c>
      <c r="V157" s="198">
        <v>1.2899999999999999E-4</v>
      </c>
      <c r="W157" s="198"/>
      <c r="X157" s="198"/>
      <c r="Y157" s="198"/>
      <c r="Z157" s="198"/>
      <c r="AA157" s="198"/>
      <c r="AB157" s="198"/>
      <c r="AC157" s="198"/>
      <c r="AD157" s="198"/>
      <c r="AE157" s="198"/>
      <c r="AF157" s="198"/>
      <c r="AG157" s="198">
        <v>1.237E-3</v>
      </c>
      <c r="AH157" s="198">
        <v>1.4100000000000001E-4</v>
      </c>
      <c r="AI157" s="198">
        <v>0.51455300000000004</v>
      </c>
      <c r="AJ157" s="198">
        <v>2.3682999999999999E-2</v>
      </c>
      <c r="AK157" s="198">
        <v>0.51455300000000004</v>
      </c>
      <c r="AL157" s="198">
        <v>2.3682999999999999E-2</v>
      </c>
      <c r="AM157" s="198"/>
      <c r="AN157" s="198"/>
      <c r="AO157" s="198">
        <v>2.9E-5</v>
      </c>
      <c r="AP157" s="198">
        <v>4.6E-5</v>
      </c>
      <c r="AQ157" s="198">
        <v>0.32885900000000001</v>
      </c>
      <c r="AR157" s="198">
        <v>4.6099000000000001E-2</v>
      </c>
      <c r="AS157" s="198">
        <v>0.73377000000000003</v>
      </c>
      <c r="AT157" s="198">
        <v>3.2128999999999998E-2</v>
      </c>
      <c r="AU157" s="198">
        <v>8.4599999999999996E-4</v>
      </c>
      <c r="AV157" s="198">
        <v>2.0599999999999999E-4</v>
      </c>
      <c r="AW157" s="198">
        <v>2.0428769999999998</v>
      </c>
      <c r="AX157" s="198">
        <v>0.104437</v>
      </c>
      <c r="AY157" s="198">
        <v>7.4600000000000003E-4</v>
      </c>
      <c r="AZ157" s="198">
        <v>1.8000000000000001E-4</v>
      </c>
      <c r="BA157" s="198"/>
      <c r="BB157" s="198"/>
      <c r="BC157" s="198"/>
      <c r="BD157" s="198"/>
      <c r="BE157" s="198">
        <v>3.1071270000000002</v>
      </c>
      <c r="BF157" s="198">
        <v>0.18309700000000001</v>
      </c>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v>5.1780000000000003E-3</v>
      </c>
      <c r="CP157" s="198">
        <v>4.3999999999999999E-5</v>
      </c>
      <c r="CQ157" s="198">
        <v>5.1780000000000003E-3</v>
      </c>
      <c r="CR157" s="198">
        <v>4.3999999999999999E-5</v>
      </c>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v>3.8913000000000003E-2</v>
      </c>
      <c r="EN157" s="198">
        <v>3.4E-5</v>
      </c>
      <c r="EO157" s="198">
        <v>6.5544000000000005E-2</v>
      </c>
      <c r="EP157" s="198">
        <v>6.9999999999999994E-5</v>
      </c>
      <c r="EQ157" s="198"/>
      <c r="ER157" s="198"/>
      <c r="ES157" s="198">
        <v>0.10445699999999999</v>
      </c>
      <c r="ET157" s="198">
        <v>1.0399999999999999E-4</v>
      </c>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v>4.9979999999999998E-3</v>
      </c>
      <c r="GP157" s="198">
        <v>9.9999999999999995E-7</v>
      </c>
      <c r="GQ157" s="198"/>
      <c r="GR157" s="198"/>
      <c r="GS157" s="198">
        <v>4.9979999999999998E-3</v>
      </c>
      <c r="GT157" s="198">
        <v>9.9999999999999995E-7</v>
      </c>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v>0.27576800000000001</v>
      </c>
      <c r="HR157" s="198">
        <v>6.6919999999999993E-2</v>
      </c>
      <c r="HS157" s="198"/>
      <c r="HT157" s="198"/>
      <c r="HU157" s="198"/>
      <c r="HV157" s="198"/>
      <c r="HW157" s="198">
        <v>0.27576800000000001</v>
      </c>
      <c r="HX157" s="198">
        <v>6.6919999999999993E-2</v>
      </c>
      <c r="HY157" s="198"/>
      <c r="HZ157" s="198"/>
      <c r="IA157" s="198"/>
      <c r="IB157" s="198"/>
      <c r="IC157" s="198"/>
      <c r="ID157" s="198"/>
      <c r="IE157" s="198">
        <v>4.0133179999999999</v>
      </c>
      <c r="IF157" s="198">
        <v>0.27399000000000001</v>
      </c>
    </row>
    <row r="158" spans="1:240" ht="19.2" x14ac:dyDescent="0.25">
      <c r="A158" s="199" t="s">
        <v>265</v>
      </c>
      <c r="B158" s="200" t="s">
        <v>1456</v>
      </c>
      <c r="C158" s="201"/>
      <c r="D158" s="201"/>
      <c r="E158" s="201"/>
      <c r="F158" s="201"/>
      <c r="G158" s="201"/>
      <c r="H158" s="201"/>
      <c r="I158" s="201"/>
      <c r="J158" s="201"/>
      <c r="K158" s="201"/>
      <c r="L158" s="201"/>
      <c r="M158" s="201"/>
      <c r="N158" s="201"/>
      <c r="O158" s="201"/>
      <c r="P158" s="201"/>
      <c r="Q158" s="201">
        <v>2.3910000000000001E-2</v>
      </c>
      <c r="R158" s="201">
        <v>9.5699999999999995E-4</v>
      </c>
      <c r="S158" s="201">
        <v>1.6999299999999999</v>
      </c>
      <c r="T158" s="201">
        <v>5.3893000000000003E-2</v>
      </c>
      <c r="U158" s="201">
        <v>0.10081900000000001</v>
      </c>
      <c r="V158" s="201">
        <v>3.0829999999999998E-3</v>
      </c>
      <c r="W158" s="201">
        <v>0.27079399999999998</v>
      </c>
      <c r="X158" s="201">
        <v>1.6136999999999999E-2</v>
      </c>
      <c r="Y158" s="201">
        <v>0.16261400000000001</v>
      </c>
      <c r="Z158" s="201">
        <v>3.166E-3</v>
      </c>
      <c r="AA158" s="201">
        <v>0.43831900000000001</v>
      </c>
      <c r="AB158" s="201">
        <v>2.3067000000000001E-2</v>
      </c>
      <c r="AC158" s="201"/>
      <c r="AD158" s="201"/>
      <c r="AE158" s="201"/>
      <c r="AF158" s="201"/>
      <c r="AG158" s="201">
        <v>2.6963859999999999</v>
      </c>
      <c r="AH158" s="201">
        <v>0.100303</v>
      </c>
      <c r="AI158" s="201"/>
      <c r="AJ158" s="201"/>
      <c r="AK158" s="201"/>
      <c r="AL158" s="201"/>
      <c r="AM158" s="201"/>
      <c r="AN158" s="201"/>
      <c r="AO158" s="201"/>
      <c r="AP158" s="201"/>
      <c r="AQ158" s="201"/>
      <c r="AR158" s="201"/>
      <c r="AS158" s="201">
        <v>2.1104999999999999E-2</v>
      </c>
      <c r="AT158" s="201">
        <v>7.1100000000000004E-4</v>
      </c>
      <c r="AU158" s="201">
        <v>3.19E-4</v>
      </c>
      <c r="AV158" s="201">
        <v>6.0000000000000002E-6</v>
      </c>
      <c r="AW158" s="201">
        <v>2.2829999999999999E-3</v>
      </c>
      <c r="AX158" s="201">
        <v>4.3000000000000002E-5</v>
      </c>
      <c r="AY158" s="201"/>
      <c r="AZ158" s="201"/>
      <c r="BA158" s="201"/>
      <c r="BB158" s="201"/>
      <c r="BC158" s="201"/>
      <c r="BD158" s="201"/>
      <c r="BE158" s="201">
        <v>2.3706999999999999E-2</v>
      </c>
      <c r="BF158" s="201">
        <v>7.6000000000000004E-4</v>
      </c>
      <c r="BG158" s="201"/>
      <c r="BH158" s="201"/>
      <c r="BI158" s="201"/>
      <c r="BJ158" s="201"/>
      <c r="BK158" s="201"/>
      <c r="BL158" s="201"/>
      <c r="BM158" s="201"/>
      <c r="BN158" s="201"/>
      <c r="BO158" s="201"/>
      <c r="BP158" s="201"/>
      <c r="BQ158" s="201"/>
      <c r="BR158" s="201"/>
      <c r="BS158" s="201"/>
      <c r="BT158" s="201"/>
      <c r="BU158" s="201"/>
      <c r="BV158" s="201"/>
      <c r="BW158" s="201"/>
      <c r="BX158" s="201"/>
      <c r="BY158" s="201">
        <v>3.6922999999999997E-2</v>
      </c>
      <c r="BZ158" s="201">
        <v>2E-3</v>
      </c>
      <c r="CA158" s="201"/>
      <c r="CB158" s="201"/>
      <c r="CC158" s="201"/>
      <c r="CD158" s="201"/>
      <c r="CE158" s="201"/>
      <c r="CF158" s="201"/>
      <c r="CG158" s="201"/>
      <c r="CH158" s="201"/>
      <c r="CI158" s="201"/>
      <c r="CJ158" s="201"/>
      <c r="CK158" s="201">
        <v>3.6922999999999997E-2</v>
      </c>
      <c r="CL158" s="201">
        <v>2E-3</v>
      </c>
      <c r="CM158" s="201"/>
      <c r="CN158" s="201"/>
      <c r="CO158" s="201">
        <v>2.6685E-2</v>
      </c>
      <c r="CP158" s="201">
        <v>1.4400000000000001E-3</v>
      </c>
      <c r="CQ158" s="201">
        <v>2.6685E-2</v>
      </c>
      <c r="CR158" s="201">
        <v>1.4400000000000001E-3</v>
      </c>
      <c r="CS158" s="201"/>
      <c r="CT158" s="201"/>
      <c r="CU158" s="201"/>
      <c r="CV158" s="201"/>
      <c r="CW158" s="201"/>
      <c r="CX158" s="201"/>
      <c r="CY158" s="201"/>
      <c r="CZ158" s="201"/>
      <c r="DA158" s="201">
        <v>5.2090000000000001E-3</v>
      </c>
      <c r="DB158" s="201">
        <v>2.4000000000000001E-5</v>
      </c>
      <c r="DC158" s="201"/>
      <c r="DD158" s="201"/>
      <c r="DE158" s="201"/>
      <c r="DF158" s="201"/>
      <c r="DG158" s="201">
        <v>5.2090000000000001E-3</v>
      </c>
      <c r="DH158" s="201">
        <v>2.4000000000000001E-5</v>
      </c>
      <c r="DI158" s="201"/>
      <c r="DJ158" s="201"/>
      <c r="DK158" s="201">
        <v>2.0000000000000002E-5</v>
      </c>
      <c r="DL158" s="201">
        <v>1.9999999999999999E-6</v>
      </c>
      <c r="DM158" s="201">
        <v>1.204E-3</v>
      </c>
      <c r="DN158" s="201">
        <v>5.0000000000000004E-6</v>
      </c>
      <c r="DO158" s="201">
        <v>1.224E-3</v>
      </c>
      <c r="DP158" s="201">
        <v>6.9999999999999999E-6</v>
      </c>
      <c r="DQ158" s="201"/>
      <c r="DR158" s="201"/>
      <c r="DS158" s="201"/>
      <c r="DT158" s="201"/>
      <c r="DU158" s="201"/>
      <c r="DV158" s="201"/>
      <c r="DW158" s="201"/>
      <c r="DX158" s="201"/>
      <c r="DY158" s="201"/>
      <c r="DZ158" s="201"/>
      <c r="EA158" s="201"/>
      <c r="EB158" s="201"/>
      <c r="EC158" s="201"/>
      <c r="ED158" s="201"/>
      <c r="EE158" s="201"/>
      <c r="EF158" s="201"/>
      <c r="EG158" s="201"/>
      <c r="EH158" s="201"/>
      <c r="EI158" s="201"/>
      <c r="EJ158" s="201"/>
      <c r="EK158" s="201"/>
      <c r="EL158" s="201"/>
      <c r="EM158" s="201"/>
      <c r="EN158" s="201"/>
      <c r="EO158" s="201">
        <v>1.3544E-2</v>
      </c>
      <c r="EP158" s="201">
        <v>1.0000000000000001E-5</v>
      </c>
      <c r="EQ158" s="201"/>
      <c r="ER158" s="201"/>
      <c r="ES158" s="201">
        <v>1.3544E-2</v>
      </c>
      <c r="ET158" s="201">
        <v>1.0000000000000001E-5</v>
      </c>
      <c r="EU158" s="201">
        <v>8.7500000000000002E-4</v>
      </c>
      <c r="EV158" s="201"/>
      <c r="EW158" s="201"/>
      <c r="EX158" s="201"/>
      <c r="EY158" s="201"/>
      <c r="EZ158" s="201"/>
      <c r="FA158" s="201"/>
      <c r="FB158" s="201"/>
      <c r="FC158" s="201">
        <v>8.7500000000000002E-4</v>
      </c>
      <c r="FD158" s="201"/>
      <c r="FE158" s="201"/>
      <c r="FF158" s="201"/>
      <c r="FG158" s="201"/>
      <c r="FH158" s="201"/>
      <c r="FI158" s="201"/>
      <c r="FJ158" s="201"/>
      <c r="FK158" s="201"/>
      <c r="FL158" s="201"/>
      <c r="FM158" s="201">
        <v>9.5799999999999998E-4</v>
      </c>
      <c r="FN158" s="201">
        <v>9.9999999999999995E-7</v>
      </c>
      <c r="FO158" s="201">
        <v>9.5799999999999998E-4</v>
      </c>
      <c r="FP158" s="201">
        <v>9.9999999999999995E-7</v>
      </c>
      <c r="FQ158" s="201"/>
      <c r="FR158" s="201"/>
      <c r="FS158" s="201"/>
      <c r="FT158" s="201"/>
      <c r="FU158" s="201"/>
      <c r="FV158" s="201"/>
      <c r="FW158" s="201"/>
      <c r="FX158" s="201"/>
      <c r="FY158" s="201">
        <v>0.211899</v>
      </c>
      <c r="FZ158" s="201">
        <v>3.9986000000000001E-2</v>
      </c>
      <c r="GA158" s="201"/>
      <c r="GB158" s="201"/>
      <c r="GC158" s="201"/>
      <c r="GD158" s="201"/>
      <c r="GE158" s="201">
        <v>0.20610100000000001</v>
      </c>
      <c r="GF158" s="201">
        <v>1.5E-3</v>
      </c>
      <c r="GG158" s="201"/>
      <c r="GH158" s="201"/>
      <c r="GI158" s="201"/>
      <c r="GJ158" s="201"/>
      <c r="GK158" s="201">
        <v>4.1790000000000004E-3</v>
      </c>
      <c r="GL158" s="201">
        <v>9.9999999999999995E-7</v>
      </c>
      <c r="GM158" s="201">
        <v>0.42217900000000003</v>
      </c>
      <c r="GN158" s="201">
        <v>4.1487000000000003E-2</v>
      </c>
      <c r="GO158" s="201">
        <v>9.0809000000000001E-2</v>
      </c>
      <c r="GP158" s="201">
        <v>1.358E-3</v>
      </c>
      <c r="GQ158" s="201">
        <v>2.5609999999999999E-3</v>
      </c>
      <c r="GR158" s="201">
        <v>3.0000000000000001E-6</v>
      </c>
      <c r="GS158" s="201">
        <v>9.3369999999999995E-2</v>
      </c>
      <c r="GT158" s="201">
        <v>1.361E-3</v>
      </c>
      <c r="GU158" s="201"/>
      <c r="GV158" s="201"/>
      <c r="GW158" s="201">
        <v>7.8200000000000003E-4</v>
      </c>
      <c r="GX158" s="201">
        <v>9.9999999999999995E-7</v>
      </c>
      <c r="GY158" s="201"/>
      <c r="GZ158" s="201"/>
      <c r="HA158" s="201"/>
      <c r="HB158" s="201"/>
      <c r="HC158" s="201">
        <v>7.8200000000000003E-4</v>
      </c>
      <c r="HD158" s="201">
        <v>9.9999999999999995E-7</v>
      </c>
      <c r="HE158" s="201"/>
      <c r="HF158" s="201"/>
      <c r="HG158" s="201"/>
      <c r="HH158" s="201"/>
      <c r="HI158" s="201"/>
      <c r="HJ158" s="201"/>
      <c r="HK158" s="201"/>
      <c r="HL158" s="201"/>
      <c r="HM158" s="201"/>
      <c r="HN158" s="201"/>
      <c r="HO158" s="201"/>
      <c r="HP158" s="201"/>
      <c r="HQ158" s="201">
        <v>1.9571000000000002E-2</v>
      </c>
      <c r="HR158" s="201">
        <v>4.9700000000000005E-4</v>
      </c>
      <c r="HS158" s="201"/>
      <c r="HT158" s="201"/>
      <c r="HU158" s="201"/>
      <c r="HV158" s="201"/>
      <c r="HW158" s="201">
        <v>1.9571000000000002E-2</v>
      </c>
      <c r="HX158" s="201">
        <v>4.9700000000000005E-4</v>
      </c>
      <c r="HY158" s="201"/>
      <c r="HZ158" s="201"/>
      <c r="IA158" s="201"/>
      <c r="IB158" s="201"/>
      <c r="IC158" s="201"/>
      <c r="ID158" s="201"/>
      <c r="IE158" s="201">
        <v>3.3414130000000002</v>
      </c>
      <c r="IF158" s="201">
        <v>0.14789099999999999</v>
      </c>
    </row>
    <row r="159" spans="1:240" ht="19.2" x14ac:dyDescent="0.25">
      <c r="A159" s="196" t="s">
        <v>179</v>
      </c>
      <c r="B159" s="197" t="s">
        <v>1387</v>
      </c>
      <c r="C159" s="198"/>
      <c r="D159" s="198"/>
      <c r="E159" s="198"/>
      <c r="F159" s="198"/>
      <c r="G159" s="198"/>
      <c r="H159" s="198"/>
      <c r="I159" s="198">
        <v>2.2100000000000002E-3</v>
      </c>
      <c r="J159" s="198">
        <v>9.9999999999999995E-7</v>
      </c>
      <c r="K159" s="198"/>
      <c r="L159" s="198"/>
      <c r="M159" s="198">
        <v>2.2100000000000002E-3</v>
      </c>
      <c r="N159" s="198">
        <v>9.9999999999999995E-7</v>
      </c>
      <c r="O159" s="198"/>
      <c r="P159" s="198"/>
      <c r="Q159" s="198"/>
      <c r="R159" s="198"/>
      <c r="S159" s="198"/>
      <c r="T159" s="198"/>
      <c r="U159" s="198">
        <v>1.9239999999999999E-3</v>
      </c>
      <c r="V159" s="198">
        <v>1.9000000000000001E-5</v>
      </c>
      <c r="W159" s="198"/>
      <c r="X159" s="198"/>
      <c r="Y159" s="198">
        <v>0.34180899999999997</v>
      </c>
      <c r="Z159" s="198">
        <v>7.1704000000000004E-2</v>
      </c>
      <c r="AA159" s="198"/>
      <c r="AB159" s="198"/>
      <c r="AC159" s="198"/>
      <c r="AD159" s="198"/>
      <c r="AE159" s="198"/>
      <c r="AF159" s="198"/>
      <c r="AG159" s="198">
        <v>0.34373300000000001</v>
      </c>
      <c r="AH159" s="198">
        <v>7.1722999999999995E-2</v>
      </c>
      <c r="AI159" s="198"/>
      <c r="AJ159" s="198"/>
      <c r="AK159" s="198"/>
      <c r="AL159" s="198"/>
      <c r="AM159" s="198"/>
      <c r="AN159" s="198"/>
      <c r="AO159" s="198"/>
      <c r="AP159" s="198"/>
      <c r="AQ159" s="198"/>
      <c r="AR159" s="198"/>
      <c r="AS159" s="198"/>
      <c r="AT159" s="198"/>
      <c r="AU159" s="198"/>
      <c r="AV159" s="198"/>
      <c r="AW159" s="198">
        <v>1.83E-4</v>
      </c>
      <c r="AX159" s="198">
        <v>6.9999999999999999E-6</v>
      </c>
      <c r="AY159" s="198">
        <v>4.2018E-2</v>
      </c>
      <c r="AZ159" s="198">
        <v>1.5594999999999999E-2</v>
      </c>
      <c r="BA159" s="198"/>
      <c r="BB159" s="198"/>
      <c r="BC159" s="198"/>
      <c r="BD159" s="198"/>
      <c r="BE159" s="198">
        <v>4.2201000000000002E-2</v>
      </c>
      <c r="BF159" s="198">
        <v>1.5602E-2</v>
      </c>
      <c r="BG159" s="198"/>
      <c r="BH159" s="198"/>
      <c r="BI159" s="198"/>
      <c r="BJ159" s="198"/>
      <c r="BK159" s="198"/>
      <c r="BL159" s="198"/>
      <c r="BM159" s="198"/>
      <c r="BN159" s="198"/>
      <c r="BO159" s="198"/>
      <c r="BP159" s="198"/>
      <c r="BQ159" s="198"/>
      <c r="BR159" s="198"/>
      <c r="BS159" s="198"/>
      <c r="BT159" s="198"/>
      <c r="BU159" s="198"/>
      <c r="BV159" s="198"/>
      <c r="BW159" s="198"/>
      <c r="BX159" s="198"/>
      <c r="BY159" s="198"/>
      <c r="BZ159" s="198"/>
      <c r="CA159" s="198"/>
      <c r="CB159" s="198"/>
      <c r="CC159" s="198"/>
      <c r="CD159" s="198"/>
      <c r="CE159" s="198"/>
      <c r="CF159" s="198"/>
      <c r="CG159" s="198"/>
      <c r="CH159" s="198"/>
      <c r="CI159" s="198"/>
      <c r="CJ159" s="198"/>
      <c r="CK159" s="198"/>
      <c r="CL159" s="198"/>
      <c r="CM159" s="198"/>
      <c r="CN159" s="198"/>
      <c r="CO159" s="198">
        <v>9.5599000000000003E-2</v>
      </c>
      <c r="CP159" s="198">
        <v>6.4999999999999994E-5</v>
      </c>
      <c r="CQ159" s="198">
        <v>9.5599000000000003E-2</v>
      </c>
      <c r="CR159" s="198">
        <v>6.4999999999999994E-5</v>
      </c>
      <c r="CS159" s="198"/>
      <c r="CT159" s="198"/>
      <c r="CU159" s="198">
        <v>8.5000000000000006E-5</v>
      </c>
      <c r="CV159" s="198">
        <v>9.9999999999999995E-7</v>
      </c>
      <c r="CW159" s="198"/>
      <c r="CX159" s="198"/>
      <c r="CY159" s="198">
        <v>8.5000000000000006E-5</v>
      </c>
      <c r="CZ159" s="198">
        <v>9.9999999999999995E-7</v>
      </c>
      <c r="DA159" s="198">
        <v>1.1E-4</v>
      </c>
      <c r="DB159" s="198">
        <v>1.2E-5</v>
      </c>
      <c r="DC159" s="198"/>
      <c r="DD159" s="198"/>
      <c r="DE159" s="198"/>
      <c r="DF159" s="198"/>
      <c r="DG159" s="198">
        <v>1.1E-4</v>
      </c>
      <c r="DH159" s="198">
        <v>1.2E-5</v>
      </c>
      <c r="DI159" s="198"/>
      <c r="DJ159" s="198"/>
      <c r="DK159" s="198">
        <v>0.21754299999999999</v>
      </c>
      <c r="DL159" s="198">
        <v>5.4520000000000002E-3</v>
      </c>
      <c r="DM159" s="198">
        <v>1.1821999999999999E-2</v>
      </c>
      <c r="DN159" s="198">
        <v>1.5999999999999999E-5</v>
      </c>
      <c r="DO159" s="198">
        <v>0.22936500000000001</v>
      </c>
      <c r="DP159" s="198">
        <v>5.4679999999999998E-3</v>
      </c>
      <c r="DQ159" s="198"/>
      <c r="DR159" s="198"/>
      <c r="DS159" s="198"/>
      <c r="DT159" s="198"/>
      <c r="DU159" s="198"/>
      <c r="DV159" s="198"/>
      <c r="DW159" s="198"/>
      <c r="DX159" s="198"/>
      <c r="DY159" s="198">
        <v>3.9999999999999998E-6</v>
      </c>
      <c r="DZ159" s="198">
        <v>9.9999999999999995E-7</v>
      </c>
      <c r="EA159" s="198"/>
      <c r="EB159" s="198"/>
      <c r="EC159" s="198">
        <v>1.129E-3</v>
      </c>
      <c r="ED159" s="198">
        <v>3.1000000000000001E-5</v>
      </c>
      <c r="EE159" s="198">
        <v>1.8101719999999999</v>
      </c>
      <c r="EF159" s="198">
        <v>3.1900000000000001E-3</v>
      </c>
      <c r="EG159" s="198">
        <v>1.531E-3</v>
      </c>
      <c r="EH159" s="198">
        <v>3.8000000000000002E-5</v>
      </c>
      <c r="EI159" s="198"/>
      <c r="EJ159" s="198"/>
      <c r="EK159" s="198"/>
      <c r="EL159" s="198"/>
      <c r="EM159" s="198">
        <v>3.143E-2</v>
      </c>
      <c r="EN159" s="198">
        <v>1.4E-5</v>
      </c>
      <c r="EO159" s="198">
        <v>0.105281</v>
      </c>
      <c r="EP159" s="198">
        <v>2.7799999999999998E-4</v>
      </c>
      <c r="EQ159" s="198">
        <v>1.6034E-2</v>
      </c>
      <c r="ER159" s="198">
        <v>6.8800000000000003E-4</v>
      </c>
      <c r="ES159" s="198">
        <v>1.965581</v>
      </c>
      <c r="ET159" s="198">
        <v>4.2399999999999998E-3</v>
      </c>
      <c r="EU159" s="198"/>
      <c r="EV159" s="198"/>
      <c r="EW159" s="198"/>
      <c r="EX159" s="198"/>
      <c r="EY159" s="198"/>
      <c r="EZ159" s="198"/>
      <c r="FA159" s="198"/>
      <c r="FB159" s="198"/>
      <c r="FC159" s="198"/>
      <c r="FD159" s="198"/>
      <c r="FE159" s="198"/>
      <c r="FF159" s="198"/>
      <c r="FG159" s="198">
        <v>6.3999999999999997E-5</v>
      </c>
      <c r="FH159" s="198">
        <v>5.0000000000000004E-6</v>
      </c>
      <c r="FI159" s="198"/>
      <c r="FJ159" s="198"/>
      <c r="FK159" s="198">
        <v>6.3999999999999997E-5</v>
      </c>
      <c r="FL159" s="198">
        <v>5.0000000000000004E-6</v>
      </c>
      <c r="FM159" s="198"/>
      <c r="FN159" s="198"/>
      <c r="FO159" s="198"/>
      <c r="FP159" s="198"/>
      <c r="FQ159" s="198"/>
      <c r="FR159" s="198"/>
      <c r="FS159" s="198"/>
      <c r="FT159" s="198"/>
      <c r="FU159" s="198">
        <v>1.9493E-2</v>
      </c>
      <c r="FV159" s="198">
        <v>6.6000000000000005E-5</v>
      </c>
      <c r="FW159" s="198"/>
      <c r="FX159" s="198"/>
      <c r="FY159" s="198"/>
      <c r="FZ159" s="198"/>
      <c r="GA159" s="198"/>
      <c r="GB159" s="198"/>
      <c r="GC159" s="198"/>
      <c r="GD159" s="198"/>
      <c r="GE159" s="198"/>
      <c r="GF159" s="198"/>
      <c r="GG159" s="198"/>
      <c r="GH159" s="198"/>
      <c r="GI159" s="198"/>
      <c r="GJ159" s="198"/>
      <c r="GK159" s="198">
        <v>7.8399999999999997E-4</v>
      </c>
      <c r="GL159" s="198">
        <v>3.0800000000000001E-4</v>
      </c>
      <c r="GM159" s="198">
        <v>2.0277E-2</v>
      </c>
      <c r="GN159" s="198">
        <v>3.7399999999999998E-4</v>
      </c>
      <c r="GO159" s="198">
        <v>0.23857900000000001</v>
      </c>
      <c r="GP159" s="198">
        <v>1.528E-2</v>
      </c>
      <c r="GQ159" s="198">
        <v>1.1659999999999999E-3</v>
      </c>
      <c r="GR159" s="198">
        <v>3.6000000000000001E-5</v>
      </c>
      <c r="GS159" s="198">
        <v>0.23974500000000001</v>
      </c>
      <c r="GT159" s="198">
        <v>1.5316E-2</v>
      </c>
      <c r="GU159" s="198"/>
      <c r="GV159" s="198"/>
      <c r="GW159" s="198">
        <v>6.1320000000000003E-3</v>
      </c>
      <c r="GX159" s="198">
        <v>1.11E-4</v>
      </c>
      <c r="GY159" s="198"/>
      <c r="GZ159" s="198"/>
      <c r="HA159" s="198"/>
      <c r="HB159" s="198"/>
      <c r="HC159" s="198">
        <v>6.1320000000000003E-3</v>
      </c>
      <c r="HD159" s="198">
        <v>1.11E-4</v>
      </c>
      <c r="HE159" s="198"/>
      <c r="HF159" s="198"/>
      <c r="HG159" s="198"/>
      <c r="HH159" s="198"/>
      <c r="HI159" s="198"/>
      <c r="HJ159" s="198"/>
      <c r="HK159" s="198"/>
      <c r="HL159" s="198"/>
      <c r="HM159" s="198">
        <v>5.0000000000000002E-5</v>
      </c>
      <c r="HN159" s="198">
        <v>5.0000000000000004E-6</v>
      </c>
      <c r="HO159" s="198">
        <v>5.0000000000000002E-5</v>
      </c>
      <c r="HP159" s="198">
        <v>5.0000000000000004E-6</v>
      </c>
      <c r="HQ159" s="198">
        <v>7.3931999999999998E-2</v>
      </c>
      <c r="HR159" s="198">
        <v>1.127E-3</v>
      </c>
      <c r="HS159" s="198">
        <v>0.103412</v>
      </c>
      <c r="HT159" s="198">
        <v>2.869E-3</v>
      </c>
      <c r="HU159" s="198"/>
      <c r="HV159" s="198"/>
      <c r="HW159" s="198">
        <v>0.177344</v>
      </c>
      <c r="HX159" s="198">
        <v>3.9960000000000004E-3</v>
      </c>
      <c r="HY159" s="198"/>
      <c r="HZ159" s="198"/>
      <c r="IA159" s="198">
        <v>6.3140000000000002E-3</v>
      </c>
      <c r="IB159" s="198">
        <v>3.4400000000000001E-4</v>
      </c>
      <c r="IC159" s="198">
        <v>6.3140000000000002E-3</v>
      </c>
      <c r="ID159" s="198">
        <v>3.4400000000000001E-4</v>
      </c>
      <c r="IE159" s="198">
        <v>3.1288100000000001</v>
      </c>
      <c r="IF159" s="198">
        <v>0.11726300000000001</v>
      </c>
    </row>
    <row r="160" spans="1:240" ht="19.2" x14ac:dyDescent="0.25">
      <c r="A160" s="199" t="s">
        <v>50</v>
      </c>
      <c r="B160" s="200" t="s">
        <v>1349</v>
      </c>
      <c r="C160" s="201">
        <v>6.4435999999999993E-2</v>
      </c>
      <c r="D160" s="201">
        <v>9.5000000000000005E-5</v>
      </c>
      <c r="E160" s="201"/>
      <c r="F160" s="201"/>
      <c r="G160" s="201"/>
      <c r="H160" s="201"/>
      <c r="I160" s="201"/>
      <c r="J160" s="201"/>
      <c r="K160" s="201"/>
      <c r="L160" s="201"/>
      <c r="M160" s="201">
        <v>6.4435999999999993E-2</v>
      </c>
      <c r="N160" s="201">
        <v>9.5000000000000005E-5</v>
      </c>
      <c r="O160" s="201">
        <v>3.4985000000000002E-2</v>
      </c>
      <c r="P160" s="201">
        <v>3.0000000000000001E-3</v>
      </c>
      <c r="Q160" s="201"/>
      <c r="R160" s="201"/>
      <c r="S160" s="201"/>
      <c r="T160" s="201"/>
      <c r="U160" s="201"/>
      <c r="V160" s="201"/>
      <c r="W160" s="201"/>
      <c r="X160" s="201"/>
      <c r="Y160" s="201"/>
      <c r="Z160" s="201"/>
      <c r="AA160" s="201"/>
      <c r="AB160" s="201"/>
      <c r="AC160" s="201"/>
      <c r="AD160" s="201"/>
      <c r="AE160" s="201"/>
      <c r="AF160" s="201"/>
      <c r="AG160" s="201">
        <v>3.4985000000000002E-2</v>
      </c>
      <c r="AH160" s="201">
        <v>3.0000000000000001E-3</v>
      </c>
      <c r="AI160" s="201"/>
      <c r="AJ160" s="201"/>
      <c r="AK160" s="201"/>
      <c r="AL160" s="201"/>
      <c r="AM160" s="201"/>
      <c r="AN160" s="201"/>
      <c r="AO160" s="201"/>
      <c r="AP160" s="201"/>
      <c r="AQ160" s="201"/>
      <c r="AR160" s="201"/>
      <c r="AS160" s="201"/>
      <c r="AT160" s="201"/>
      <c r="AU160" s="201"/>
      <c r="AV160" s="201"/>
      <c r="AW160" s="201"/>
      <c r="AX160" s="201"/>
      <c r="AY160" s="201"/>
      <c r="AZ160" s="201"/>
      <c r="BA160" s="201"/>
      <c r="BB160" s="201"/>
      <c r="BC160" s="201"/>
      <c r="BD160" s="201"/>
      <c r="BE160" s="201"/>
      <c r="BF160" s="201"/>
      <c r="BG160" s="201"/>
      <c r="BH160" s="201"/>
      <c r="BI160" s="201"/>
      <c r="BJ160" s="201"/>
      <c r="BK160" s="201"/>
      <c r="BL160" s="201"/>
      <c r="BM160" s="201"/>
      <c r="BN160" s="201"/>
      <c r="BO160" s="201"/>
      <c r="BP160" s="201"/>
      <c r="BQ160" s="201"/>
      <c r="BR160" s="201"/>
      <c r="BS160" s="201">
        <v>1.6503E-2</v>
      </c>
      <c r="BT160" s="201">
        <v>3.19E-4</v>
      </c>
      <c r="BU160" s="201"/>
      <c r="BV160" s="201"/>
      <c r="BW160" s="201"/>
      <c r="BX160" s="201"/>
      <c r="BY160" s="201">
        <v>2.0969999999999999E-2</v>
      </c>
      <c r="BZ160" s="201">
        <v>1.6100000000000001E-3</v>
      </c>
      <c r="CA160" s="201"/>
      <c r="CB160" s="201"/>
      <c r="CC160" s="201"/>
      <c r="CD160" s="201"/>
      <c r="CE160" s="201"/>
      <c r="CF160" s="201"/>
      <c r="CG160" s="201"/>
      <c r="CH160" s="201"/>
      <c r="CI160" s="201"/>
      <c r="CJ160" s="201"/>
      <c r="CK160" s="201">
        <v>3.7472999999999999E-2</v>
      </c>
      <c r="CL160" s="201">
        <v>1.9289999999999999E-3</v>
      </c>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c r="EK160" s="201"/>
      <c r="EL160" s="201"/>
      <c r="EM160" s="201"/>
      <c r="EN160" s="201"/>
      <c r="EO160" s="201"/>
      <c r="EP160" s="201"/>
      <c r="EQ160" s="201"/>
      <c r="ER160" s="201"/>
      <c r="ES160" s="201"/>
      <c r="ET160" s="201"/>
      <c r="EU160" s="201"/>
      <c r="EV160" s="201"/>
      <c r="EW160" s="201"/>
      <c r="EX160" s="201"/>
      <c r="EY160" s="201"/>
      <c r="EZ160" s="201"/>
      <c r="FA160" s="201"/>
      <c r="FB160" s="201"/>
      <c r="FC160" s="201"/>
      <c r="FD160" s="201"/>
      <c r="FE160" s="201"/>
      <c r="FF160" s="201"/>
      <c r="FG160" s="201"/>
      <c r="FH160" s="201"/>
      <c r="FI160" s="201"/>
      <c r="FJ160" s="201"/>
      <c r="FK160" s="201"/>
      <c r="FL160" s="201"/>
      <c r="FM160" s="201"/>
      <c r="FN160" s="201"/>
      <c r="FO160" s="201"/>
      <c r="FP160" s="201"/>
      <c r="FQ160" s="201"/>
      <c r="FR160" s="201"/>
      <c r="FS160" s="201"/>
      <c r="FT160" s="201"/>
      <c r="FU160" s="201"/>
      <c r="FV160" s="201"/>
      <c r="FW160" s="201"/>
      <c r="FX160" s="201"/>
      <c r="FY160" s="201">
        <v>2.972496</v>
      </c>
      <c r="FZ160" s="201">
        <v>0.46786299999999997</v>
      </c>
      <c r="GA160" s="201"/>
      <c r="GB160" s="201"/>
      <c r="GC160" s="201"/>
      <c r="GD160" s="201"/>
      <c r="GE160" s="201"/>
      <c r="GF160" s="201"/>
      <c r="GG160" s="201"/>
      <c r="GH160" s="201"/>
      <c r="GI160" s="201"/>
      <c r="GJ160" s="201"/>
      <c r="GK160" s="201"/>
      <c r="GL160" s="201"/>
      <c r="GM160" s="201">
        <v>2.972496</v>
      </c>
      <c r="GN160" s="201">
        <v>0.46786299999999997</v>
      </c>
      <c r="GO160" s="201"/>
      <c r="GP160" s="201"/>
      <c r="GQ160" s="201"/>
      <c r="GR160" s="201"/>
      <c r="GS160" s="201"/>
      <c r="GT160" s="201"/>
      <c r="GU160" s="201"/>
      <c r="GV160" s="201"/>
      <c r="GW160" s="201"/>
      <c r="GX160" s="201"/>
      <c r="GY160" s="201"/>
      <c r="GZ160" s="201"/>
      <c r="HA160" s="201"/>
      <c r="HB160" s="201"/>
      <c r="HC160" s="201"/>
      <c r="HD160" s="201"/>
      <c r="HE160" s="201"/>
      <c r="HF160" s="201"/>
      <c r="HG160" s="201"/>
      <c r="HH160" s="201"/>
      <c r="HI160" s="201"/>
      <c r="HJ160" s="201"/>
      <c r="HK160" s="201"/>
      <c r="HL160" s="201"/>
      <c r="HM160" s="201"/>
      <c r="HN160" s="201"/>
      <c r="HO160" s="201"/>
      <c r="HP160" s="201"/>
      <c r="HQ160" s="201"/>
      <c r="HR160" s="201"/>
      <c r="HS160" s="201"/>
      <c r="HT160" s="201"/>
      <c r="HU160" s="201">
        <v>1.1835E-2</v>
      </c>
      <c r="HV160" s="201">
        <v>9.4799999999999995E-4</v>
      </c>
      <c r="HW160" s="201">
        <v>1.1835E-2</v>
      </c>
      <c r="HX160" s="201">
        <v>9.4799999999999995E-4</v>
      </c>
      <c r="HY160" s="201"/>
      <c r="HZ160" s="201"/>
      <c r="IA160" s="201"/>
      <c r="IB160" s="201"/>
      <c r="IC160" s="201"/>
      <c r="ID160" s="201"/>
      <c r="IE160" s="201">
        <v>3.1212249999999999</v>
      </c>
      <c r="IF160" s="201">
        <v>0.47383500000000001</v>
      </c>
    </row>
    <row r="161" spans="1:240" ht="19.2" x14ac:dyDescent="0.25">
      <c r="A161" s="196" t="s">
        <v>1451</v>
      </c>
      <c r="B161" s="197" t="s">
        <v>1452</v>
      </c>
      <c r="C161" s="198"/>
      <c r="D161" s="198"/>
      <c r="E161" s="198"/>
      <c r="F161" s="198"/>
      <c r="G161" s="198"/>
      <c r="H161" s="198"/>
      <c r="I161" s="198"/>
      <c r="J161" s="198"/>
      <c r="K161" s="198"/>
      <c r="L161" s="198"/>
      <c r="M161" s="198"/>
      <c r="N161" s="198"/>
      <c r="O161" s="198"/>
      <c r="P161" s="198"/>
      <c r="Q161" s="198">
        <v>1.21E-4</v>
      </c>
      <c r="R161" s="198">
        <v>1.0000000000000001E-5</v>
      </c>
      <c r="S161" s="198"/>
      <c r="T161" s="198"/>
      <c r="U161" s="198">
        <v>2.4706610000000002</v>
      </c>
      <c r="V161" s="198">
        <v>7.2124999999999995E-2</v>
      </c>
      <c r="W161" s="198"/>
      <c r="X161" s="198"/>
      <c r="Y161" s="198"/>
      <c r="Z161" s="198"/>
      <c r="AA161" s="198"/>
      <c r="AB161" s="198"/>
      <c r="AC161" s="198"/>
      <c r="AD161" s="198"/>
      <c r="AE161" s="198"/>
      <c r="AF161" s="198"/>
      <c r="AG161" s="198">
        <v>2.4707819999999998</v>
      </c>
      <c r="AH161" s="198">
        <v>7.2135000000000005E-2</v>
      </c>
      <c r="AI161" s="198"/>
      <c r="AJ161" s="198"/>
      <c r="AK161" s="198"/>
      <c r="AL161" s="198"/>
      <c r="AM161" s="198"/>
      <c r="AN161" s="198"/>
      <c r="AO161" s="198"/>
      <c r="AP161" s="198"/>
      <c r="AQ161" s="198"/>
      <c r="AR161" s="198"/>
      <c r="AS161" s="198"/>
      <c r="AT161" s="198"/>
      <c r="AU161" s="198"/>
      <c r="AV161" s="198"/>
      <c r="AW161" s="198"/>
      <c r="AX161" s="198"/>
      <c r="AY161" s="198"/>
      <c r="AZ161" s="198"/>
      <c r="BA161" s="198"/>
      <c r="BB161" s="198"/>
      <c r="BC161" s="198"/>
      <c r="BD161" s="198"/>
      <c r="BE161" s="198"/>
      <c r="BF161" s="198"/>
      <c r="BG161" s="198"/>
      <c r="BH161" s="198"/>
      <c r="BI161" s="198"/>
      <c r="BJ161" s="198"/>
      <c r="BK161" s="198"/>
      <c r="BL161" s="198"/>
      <c r="BM161" s="198"/>
      <c r="BN161" s="198"/>
      <c r="BO161" s="198"/>
      <c r="BP161" s="198"/>
      <c r="BQ161" s="198"/>
      <c r="BR161" s="198"/>
      <c r="BS161" s="198"/>
      <c r="BT161" s="198"/>
      <c r="BU161" s="198"/>
      <c r="BV161" s="198"/>
      <c r="BW161" s="198"/>
      <c r="BX161" s="198"/>
      <c r="BY161" s="198"/>
      <c r="BZ161" s="198"/>
      <c r="CA161" s="198"/>
      <c r="CB161" s="198"/>
      <c r="CC161" s="198"/>
      <c r="CD161" s="198"/>
      <c r="CE161" s="198"/>
      <c r="CF161" s="198"/>
      <c r="CG161" s="198"/>
      <c r="CH161" s="198"/>
      <c r="CI161" s="198"/>
      <c r="CJ161" s="198"/>
      <c r="CK161" s="198"/>
      <c r="CL161" s="198"/>
      <c r="CM161" s="198"/>
      <c r="CN161" s="198"/>
      <c r="CO161" s="198"/>
      <c r="CP161" s="198"/>
      <c r="CQ161" s="198"/>
      <c r="CR161" s="198"/>
      <c r="CS161" s="198"/>
      <c r="CT161" s="198"/>
      <c r="CU161" s="198"/>
      <c r="CV161" s="198"/>
      <c r="CW161" s="198"/>
      <c r="CX161" s="198"/>
      <c r="CY161" s="198"/>
      <c r="CZ161" s="198"/>
      <c r="DA161" s="198"/>
      <c r="DB161" s="198"/>
      <c r="DC161" s="198"/>
      <c r="DD161" s="198"/>
      <c r="DE161" s="198"/>
      <c r="DF161" s="198"/>
      <c r="DG161" s="198"/>
      <c r="DH161" s="198"/>
      <c r="DI161" s="198"/>
      <c r="DJ161" s="198"/>
      <c r="DK161" s="198"/>
      <c r="DL161" s="198"/>
      <c r="DM161" s="198"/>
      <c r="DN161" s="198"/>
      <c r="DO161" s="198"/>
      <c r="DP161" s="198"/>
      <c r="DQ161" s="198"/>
      <c r="DR161" s="198"/>
      <c r="DS161" s="198"/>
      <c r="DT161" s="198"/>
      <c r="DU161" s="198"/>
      <c r="DV161" s="198"/>
      <c r="DW161" s="198"/>
      <c r="DX161" s="198"/>
      <c r="DY161" s="198"/>
      <c r="DZ161" s="198"/>
      <c r="EA161" s="198"/>
      <c r="EB161" s="198"/>
      <c r="EC161" s="198"/>
      <c r="ED161" s="198"/>
      <c r="EE161" s="198"/>
      <c r="EF161" s="198"/>
      <c r="EG161" s="198"/>
      <c r="EH161" s="198"/>
      <c r="EI161" s="198"/>
      <c r="EJ161" s="198"/>
      <c r="EK161" s="198"/>
      <c r="EL161" s="198"/>
      <c r="EM161" s="198"/>
      <c r="EN161" s="198"/>
      <c r="EO161" s="198"/>
      <c r="EP161" s="198"/>
      <c r="EQ161" s="198"/>
      <c r="ER161" s="198"/>
      <c r="ES161" s="198"/>
      <c r="ET161" s="198"/>
      <c r="EU161" s="198"/>
      <c r="EV161" s="198"/>
      <c r="EW161" s="198"/>
      <c r="EX161" s="198"/>
      <c r="EY161" s="198"/>
      <c r="EZ161" s="198"/>
      <c r="FA161" s="198"/>
      <c r="FB161" s="198"/>
      <c r="FC161" s="198"/>
      <c r="FD161" s="198"/>
      <c r="FE161" s="198"/>
      <c r="FF161" s="198"/>
      <c r="FG161" s="198"/>
      <c r="FH161" s="198"/>
      <c r="FI161" s="198"/>
      <c r="FJ161" s="198"/>
      <c r="FK161" s="198"/>
      <c r="FL161" s="198"/>
      <c r="FM161" s="198"/>
      <c r="FN161" s="198"/>
      <c r="FO161" s="198"/>
      <c r="FP161" s="198"/>
      <c r="FQ161" s="198"/>
      <c r="FR161" s="198"/>
      <c r="FS161" s="198"/>
      <c r="FT161" s="198"/>
      <c r="FU161" s="198"/>
      <c r="FV161" s="198"/>
      <c r="FW161" s="198"/>
      <c r="FX161" s="198"/>
      <c r="FY161" s="198"/>
      <c r="FZ161" s="198"/>
      <c r="GA161" s="198"/>
      <c r="GB161" s="198"/>
      <c r="GC161" s="198"/>
      <c r="GD161" s="198"/>
      <c r="GE161" s="198"/>
      <c r="GF161" s="198"/>
      <c r="GG161" s="198"/>
      <c r="GH161" s="198"/>
      <c r="GI161" s="198"/>
      <c r="GJ161" s="198"/>
      <c r="GK161" s="198"/>
      <c r="GL161" s="198"/>
      <c r="GM161" s="198"/>
      <c r="GN161" s="198"/>
      <c r="GO161" s="198"/>
      <c r="GP161" s="198"/>
      <c r="GQ161" s="198"/>
      <c r="GR161" s="198"/>
      <c r="GS161" s="198"/>
      <c r="GT161" s="198"/>
      <c r="GU161" s="198"/>
      <c r="GV161" s="198"/>
      <c r="GW161" s="198"/>
      <c r="GX161" s="198"/>
      <c r="GY161" s="198"/>
      <c r="GZ161" s="198"/>
      <c r="HA161" s="198"/>
      <c r="HB161" s="198"/>
      <c r="HC161" s="198"/>
      <c r="HD161" s="198"/>
      <c r="HE161" s="198"/>
      <c r="HF161" s="198"/>
      <c r="HG161" s="198"/>
      <c r="HH161" s="198"/>
      <c r="HI161" s="198"/>
      <c r="HJ161" s="198"/>
      <c r="HK161" s="198"/>
      <c r="HL161" s="198"/>
      <c r="HM161" s="198"/>
      <c r="HN161" s="198"/>
      <c r="HO161" s="198"/>
      <c r="HP161" s="198"/>
      <c r="HQ161" s="198"/>
      <c r="HR161" s="198"/>
      <c r="HS161" s="198"/>
      <c r="HT161" s="198"/>
      <c r="HU161" s="198"/>
      <c r="HV161" s="198"/>
      <c r="HW161" s="198"/>
      <c r="HX161" s="198"/>
      <c r="HY161" s="198"/>
      <c r="HZ161" s="198"/>
      <c r="IA161" s="198"/>
      <c r="IB161" s="198"/>
      <c r="IC161" s="198"/>
      <c r="ID161" s="198"/>
      <c r="IE161" s="198">
        <v>2.4707819999999998</v>
      </c>
      <c r="IF161" s="198">
        <v>7.2135000000000005E-2</v>
      </c>
    </row>
    <row r="162" spans="1:240" ht="19.2" x14ac:dyDescent="0.25">
      <c r="A162" s="199" t="s">
        <v>85</v>
      </c>
      <c r="B162" s="200" t="s">
        <v>1391</v>
      </c>
      <c r="C162" s="201"/>
      <c r="D162" s="201"/>
      <c r="E162" s="201"/>
      <c r="F162" s="201"/>
      <c r="G162" s="201"/>
      <c r="H162" s="201"/>
      <c r="I162" s="201"/>
      <c r="J162" s="201"/>
      <c r="K162" s="201"/>
      <c r="L162" s="201"/>
      <c r="M162" s="201"/>
      <c r="N162" s="201"/>
      <c r="O162" s="201"/>
      <c r="P162" s="201"/>
      <c r="Q162" s="201"/>
      <c r="R162" s="201"/>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1"/>
      <c r="AP162" s="201"/>
      <c r="AQ162" s="201"/>
      <c r="AR162" s="201"/>
      <c r="AS162" s="201"/>
      <c r="AT162" s="201"/>
      <c r="AU162" s="201"/>
      <c r="AV162" s="201"/>
      <c r="AW162" s="201"/>
      <c r="AX162" s="201"/>
      <c r="AY162" s="201"/>
      <c r="AZ162" s="201"/>
      <c r="BA162" s="201"/>
      <c r="BB162" s="201"/>
      <c r="BC162" s="201">
        <v>1.6964319999999999</v>
      </c>
      <c r="BD162" s="201">
        <v>1.8400000000000001E-3</v>
      </c>
      <c r="BE162" s="201">
        <v>1.6964319999999999</v>
      </c>
      <c r="BF162" s="201">
        <v>1.8400000000000001E-3</v>
      </c>
      <c r="BG162" s="201"/>
      <c r="BH162" s="201"/>
      <c r="BI162" s="201"/>
      <c r="BJ162" s="201"/>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v>5.0167000000000003E-2</v>
      </c>
      <c r="CN162" s="201">
        <v>1.16E-3</v>
      </c>
      <c r="CO162" s="201"/>
      <c r="CP162" s="201"/>
      <c r="CQ162" s="201">
        <v>5.0167000000000003E-2</v>
      </c>
      <c r="CR162" s="201">
        <v>1.16E-3</v>
      </c>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c r="EX162" s="201"/>
      <c r="EY162" s="201"/>
      <c r="EZ162" s="201"/>
      <c r="FA162" s="201"/>
      <c r="FB162" s="201"/>
      <c r="FC162" s="201"/>
      <c r="FD162" s="201"/>
      <c r="FE162" s="201"/>
      <c r="FF162" s="201"/>
      <c r="FG162" s="201"/>
      <c r="FH162" s="201"/>
      <c r="FI162" s="201"/>
      <c r="FJ162" s="201"/>
      <c r="FK162" s="201"/>
      <c r="FL162" s="201"/>
      <c r="FM162" s="201"/>
      <c r="FN162" s="201"/>
      <c r="FO162" s="201"/>
      <c r="FP162" s="201"/>
      <c r="FQ162" s="201"/>
      <c r="FR162" s="201"/>
      <c r="FS162" s="201"/>
      <c r="FT162" s="201"/>
      <c r="FU162" s="201"/>
      <c r="FV162" s="201"/>
      <c r="FW162" s="201"/>
      <c r="FX162" s="201"/>
      <c r="FY162" s="201"/>
      <c r="FZ162" s="201"/>
      <c r="GA162" s="201"/>
      <c r="GB162" s="201"/>
      <c r="GC162" s="201"/>
      <c r="GD162" s="201"/>
      <c r="GE162" s="201"/>
      <c r="GF162" s="201"/>
      <c r="GG162" s="201"/>
      <c r="GH162" s="201"/>
      <c r="GI162" s="201"/>
      <c r="GJ162" s="201"/>
      <c r="GK162" s="201"/>
      <c r="GL162" s="201"/>
      <c r="GM162" s="201"/>
      <c r="GN162" s="201"/>
      <c r="GO162" s="201">
        <v>0.59818499999999997</v>
      </c>
      <c r="GP162" s="201">
        <v>6.8329999999999997E-3</v>
      </c>
      <c r="GQ162" s="201"/>
      <c r="GR162" s="201"/>
      <c r="GS162" s="201">
        <v>0.59818499999999997</v>
      </c>
      <c r="GT162" s="201">
        <v>6.8329999999999997E-3</v>
      </c>
      <c r="GU162" s="201"/>
      <c r="GV162" s="201"/>
      <c r="GW162" s="201">
        <v>4.37E-4</v>
      </c>
      <c r="GX162" s="201">
        <v>3.9999999999999998E-6</v>
      </c>
      <c r="GY162" s="201"/>
      <c r="GZ162" s="201"/>
      <c r="HA162" s="201"/>
      <c r="HB162" s="201"/>
      <c r="HC162" s="201">
        <v>4.37E-4</v>
      </c>
      <c r="HD162" s="201">
        <v>3.9999999999999998E-6</v>
      </c>
      <c r="HE162" s="201"/>
      <c r="HF162" s="201"/>
      <c r="HG162" s="201"/>
      <c r="HH162" s="201"/>
      <c r="HI162" s="201"/>
      <c r="HJ162" s="201"/>
      <c r="HK162" s="201"/>
      <c r="HL162" s="201"/>
      <c r="HM162" s="201"/>
      <c r="HN162" s="201"/>
      <c r="HO162" s="201"/>
      <c r="HP162" s="201"/>
      <c r="HQ162" s="201"/>
      <c r="HR162" s="201"/>
      <c r="HS162" s="201"/>
      <c r="HT162" s="201"/>
      <c r="HU162" s="201"/>
      <c r="HV162" s="201"/>
      <c r="HW162" s="201"/>
      <c r="HX162" s="201"/>
      <c r="HY162" s="201">
        <v>8.3920000000000002E-3</v>
      </c>
      <c r="HZ162" s="201">
        <v>5.0000000000000004E-6</v>
      </c>
      <c r="IA162" s="201"/>
      <c r="IB162" s="201"/>
      <c r="IC162" s="201">
        <v>8.3920000000000002E-3</v>
      </c>
      <c r="ID162" s="201">
        <v>5.0000000000000004E-6</v>
      </c>
      <c r="IE162" s="201">
        <v>2.3536130000000002</v>
      </c>
      <c r="IF162" s="201">
        <v>9.8420000000000001E-3</v>
      </c>
    </row>
    <row r="163" spans="1:240" ht="19.2" x14ac:dyDescent="0.25">
      <c r="A163" s="196" t="s">
        <v>1497</v>
      </c>
      <c r="B163" s="197" t="s">
        <v>1498</v>
      </c>
      <c r="C163" s="198"/>
      <c r="D163" s="198"/>
      <c r="E163" s="198"/>
      <c r="F163" s="198"/>
      <c r="G163" s="198"/>
      <c r="H163" s="198"/>
      <c r="I163" s="198"/>
      <c r="J163" s="198"/>
      <c r="K163" s="198"/>
      <c r="L163" s="198"/>
      <c r="M163" s="198"/>
      <c r="N163" s="198"/>
      <c r="O163" s="198"/>
      <c r="P163" s="198"/>
      <c r="Q163" s="198">
        <v>1.4899999999999999E-4</v>
      </c>
      <c r="R163" s="198">
        <v>7.9999999999999996E-6</v>
      </c>
      <c r="S163" s="198"/>
      <c r="T163" s="198"/>
      <c r="U163" s="198"/>
      <c r="V163" s="198"/>
      <c r="W163" s="198"/>
      <c r="X163" s="198"/>
      <c r="Y163" s="198"/>
      <c r="Z163" s="198"/>
      <c r="AA163" s="198"/>
      <c r="AB163" s="198"/>
      <c r="AC163" s="198"/>
      <c r="AD163" s="198"/>
      <c r="AE163" s="198"/>
      <c r="AF163" s="198"/>
      <c r="AG163" s="198">
        <v>1.4899999999999999E-4</v>
      </c>
      <c r="AH163" s="198">
        <v>7.9999999999999996E-6</v>
      </c>
      <c r="AI163" s="198"/>
      <c r="AJ163" s="198"/>
      <c r="AK163" s="198"/>
      <c r="AL163" s="198"/>
      <c r="AM163" s="198"/>
      <c r="AN163" s="198"/>
      <c r="AO163" s="198"/>
      <c r="AP163" s="198"/>
      <c r="AQ163" s="198"/>
      <c r="AR163" s="198"/>
      <c r="AS163" s="198"/>
      <c r="AT163" s="198"/>
      <c r="AU163" s="198"/>
      <c r="AV163" s="198"/>
      <c r="AW163" s="198"/>
      <c r="AX163" s="198"/>
      <c r="AY163" s="198"/>
      <c r="AZ163" s="198"/>
      <c r="BA163" s="198"/>
      <c r="BB163" s="198"/>
      <c r="BC163" s="198"/>
      <c r="BD163" s="198"/>
      <c r="BE163" s="198"/>
      <c r="BF163" s="198"/>
      <c r="BG163" s="198"/>
      <c r="BH163" s="198"/>
      <c r="BI163" s="198"/>
      <c r="BJ163" s="198"/>
      <c r="BK163" s="198"/>
      <c r="BL163" s="198"/>
      <c r="BM163" s="198"/>
      <c r="BN163" s="198"/>
      <c r="BO163" s="198"/>
      <c r="BP163" s="198"/>
      <c r="BQ163" s="198"/>
      <c r="BR163" s="198"/>
      <c r="BS163" s="198"/>
      <c r="BT163" s="198"/>
      <c r="BU163" s="198"/>
      <c r="BV163" s="198"/>
      <c r="BW163" s="198"/>
      <c r="BX163" s="198"/>
      <c r="BY163" s="198">
        <v>4.4815000000000001E-2</v>
      </c>
      <c r="BZ163" s="198">
        <v>4.44E-4</v>
      </c>
      <c r="CA163" s="198"/>
      <c r="CB163" s="198"/>
      <c r="CC163" s="198"/>
      <c r="CD163" s="198"/>
      <c r="CE163" s="198"/>
      <c r="CF163" s="198"/>
      <c r="CG163" s="198"/>
      <c r="CH163" s="198"/>
      <c r="CI163" s="198"/>
      <c r="CJ163" s="198"/>
      <c r="CK163" s="198">
        <v>4.4815000000000001E-2</v>
      </c>
      <c r="CL163" s="198">
        <v>4.44E-4</v>
      </c>
      <c r="CM163" s="198">
        <v>8.2999999999999998E-5</v>
      </c>
      <c r="CN163" s="198">
        <v>9.9999999999999995E-7</v>
      </c>
      <c r="CO163" s="198"/>
      <c r="CP163" s="198"/>
      <c r="CQ163" s="198">
        <v>8.2999999999999998E-5</v>
      </c>
      <c r="CR163" s="198">
        <v>9.9999999999999995E-7</v>
      </c>
      <c r="CS163" s="198"/>
      <c r="CT163" s="198"/>
      <c r="CU163" s="198">
        <v>3.1300000000000002E-4</v>
      </c>
      <c r="CV163" s="198">
        <v>1.9999999999999999E-6</v>
      </c>
      <c r="CW163" s="198"/>
      <c r="CX163" s="198"/>
      <c r="CY163" s="198">
        <v>3.1300000000000002E-4</v>
      </c>
      <c r="CZ163" s="198">
        <v>1.9999999999999999E-6</v>
      </c>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8"/>
      <c r="EB163" s="198"/>
      <c r="EC163" s="198"/>
      <c r="ED163" s="198"/>
      <c r="EE163" s="198"/>
      <c r="EF163" s="198"/>
      <c r="EG163" s="198"/>
      <c r="EH163" s="198"/>
      <c r="EI163" s="198"/>
      <c r="EJ163" s="198"/>
      <c r="EK163" s="198"/>
      <c r="EL163" s="198"/>
      <c r="EM163" s="198"/>
      <c r="EN163" s="198"/>
      <c r="EO163" s="198">
        <v>1.7699999999999999E-4</v>
      </c>
      <c r="EP163" s="198">
        <v>9.9999999999999995E-7</v>
      </c>
      <c r="EQ163" s="198"/>
      <c r="ER163" s="198"/>
      <c r="ES163" s="198">
        <v>1.7699999999999999E-4</v>
      </c>
      <c r="ET163" s="198">
        <v>9.9999999999999995E-7</v>
      </c>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v>5.3999999999999998E-5</v>
      </c>
      <c r="FT163" s="198">
        <v>3.0000000000000001E-5</v>
      </c>
      <c r="FU163" s="198"/>
      <c r="FV163" s="198"/>
      <c r="FW163" s="198"/>
      <c r="FX163" s="198"/>
      <c r="FY163" s="198"/>
      <c r="FZ163" s="198"/>
      <c r="GA163" s="198"/>
      <c r="GB163" s="198"/>
      <c r="GC163" s="198"/>
      <c r="GD163" s="198"/>
      <c r="GE163" s="198"/>
      <c r="GF163" s="198"/>
      <c r="GG163" s="198"/>
      <c r="GH163" s="198"/>
      <c r="GI163" s="198"/>
      <c r="GJ163" s="198"/>
      <c r="GK163" s="198"/>
      <c r="GL163" s="198"/>
      <c r="GM163" s="198">
        <v>5.3999999999999998E-5</v>
      </c>
      <c r="GN163" s="198">
        <v>3.0000000000000001E-5</v>
      </c>
      <c r="GO163" s="198">
        <v>3.1599999999999998E-4</v>
      </c>
      <c r="GP163" s="198">
        <v>9.9999999999999995E-7</v>
      </c>
      <c r="GQ163" s="198"/>
      <c r="GR163" s="198"/>
      <c r="GS163" s="198">
        <v>3.1599999999999998E-4</v>
      </c>
      <c r="GT163" s="198">
        <v>9.9999999999999995E-7</v>
      </c>
      <c r="GU163" s="198"/>
      <c r="GV163" s="198"/>
      <c r="GW163" s="198"/>
      <c r="GX163" s="198"/>
      <c r="GY163" s="198"/>
      <c r="GZ163" s="198"/>
      <c r="HA163" s="198"/>
      <c r="HB163" s="198"/>
      <c r="HC163" s="198"/>
      <c r="HD163" s="198"/>
      <c r="HE163" s="198"/>
      <c r="HF163" s="198"/>
      <c r="HG163" s="198"/>
      <c r="HH163" s="198"/>
      <c r="HI163" s="198"/>
      <c r="HJ163" s="198"/>
      <c r="HK163" s="198"/>
      <c r="HL163" s="198"/>
      <c r="HM163" s="198"/>
      <c r="HN163" s="198"/>
      <c r="HO163" s="198"/>
      <c r="HP163" s="198"/>
      <c r="HQ163" s="198"/>
      <c r="HR163" s="198"/>
      <c r="HS163" s="198"/>
      <c r="HT163" s="198"/>
      <c r="HU163" s="198"/>
      <c r="HV163" s="198"/>
      <c r="HW163" s="198"/>
      <c r="HX163" s="198"/>
      <c r="HY163" s="198"/>
      <c r="HZ163" s="198"/>
      <c r="IA163" s="198">
        <v>2.1326390000000002</v>
      </c>
      <c r="IB163" s="198">
        <v>2.2624999999999999E-2</v>
      </c>
      <c r="IC163" s="198">
        <v>2.1326390000000002</v>
      </c>
      <c r="ID163" s="198">
        <v>2.2624999999999999E-2</v>
      </c>
      <c r="IE163" s="198">
        <v>2.1785459999999999</v>
      </c>
      <c r="IF163" s="198">
        <v>2.3112000000000001E-2</v>
      </c>
    </row>
    <row r="164" spans="1:240" ht="19.2" x14ac:dyDescent="0.25">
      <c r="A164" s="199" t="s">
        <v>173</v>
      </c>
      <c r="B164" s="200" t="s">
        <v>1360</v>
      </c>
      <c r="C164" s="201"/>
      <c r="D164" s="201"/>
      <c r="E164" s="201"/>
      <c r="F164" s="201"/>
      <c r="G164" s="201"/>
      <c r="H164" s="201"/>
      <c r="I164" s="201"/>
      <c r="J164" s="201"/>
      <c r="K164" s="201">
        <v>0.30023899999999998</v>
      </c>
      <c r="L164" s="201">
        <v>2.9810000000000001E-3</v>
      </c>
      <c r="M164" s="201">
        <v>0.30023899999999998</v>
      </c>
      <c r="N164" s="201">
        <v>2.9810000000000001E-3</v>
      </c>
      <c r="O164" s="201"/>
      <c r="P164" s="201"/>
      <c r="Q164" s="201">
        <v>6.3E-3</v>
      </c>
      <c r="R164" s="201">
        <v>3.2600000000000001E-4</v>
      </c>
      <c r="S164" s="201">
        <v>5.6228E-2</v>
      </c>
      <c r="T164" s="201">
        <v>1.9959999999999999E-2</v>
      </c>
      <c r="U164" s="201"/>
      <c r="V164" s="201"/>
      <c r="W164" s="201"/>
      <c r="X164" s="201"/>
      <c r="Y164" s="201"/>
      <c r="Z164" s="201"/>
      <c r="AA164" s="201"/>
      <c r="AB164" s="201"/>
      <c r="AC164" s="201">
        <v>9.5356999999999997E-2</v>
      </c>
      <c r="AD164" s="201">
        <v>1.9820000000000001E-2</v>
      </c>
      <c r="AE164" s="201"/>
      <c r="AF164" s="201"/>
      <c r="AG164" s="201">
        <v>0.157885</v>
      </c>
      <c r="AH164" s="201">
        <v>4.0106000000000003E-2</v>
      </c>
      <c r="AI164" s="201"/>
      <c r="AJ164" s="201"/>
      <c r="AK164" s="201"/>
      <c r="AL164" s="201"/>
      <c r="AM164" s="201"/>
      <c r="AN164" s="201"/>
      <c r="AO164" s="201"/>
      <c r="AP164" s="201"/>
      <c r="AQ164" s="201"/>
      <c r="AR164" s="201"/>
      <c r="AS164" s="201"/>
      <c r="AT164" s="201"/>
      <c r="AU164" s="201"/>
      <c r="AV164" s="201"/>
      <c r="AW164" s="201"/>
      <c r="AX164" s="201"/>
      <c r="AY164" s="201"/>
      <c r="AZ164" s="201"/>
      <c r="BA164" s="201"/>
      <c r="BB164" s="201"/>
      <c r="BC164" s="201"/>
      <c r="BD164" s="201"/>
      <c r="BE164" s="201"/>
      <c r="BF164" s="201"/>
      <c r="BG164" s="201"/>
      <c r="BH164" s="201"/>
      <c r="BI164" s="201"/>
      <c r="BJ164" s="201"/>
      <c r="BK164" s="201"/>
      <c r="BL164" s="201"/>
      <c r="BM164" s="201"/>
      <c r="BN164" s="201"/>
      <c r="BO164" s="201"/>
      <c r="BP164" s="201"/>
      <c r="BQ164" s="201"/>
      <c r="BR164" s="201"/>
      <c r="BS164" s="201">
        <v>6.3730000000000002E-3</v>
      </c>
      <c r="BT164" s="201">
        <v>5.0000000000000001E-4</v>
      </c>
      <c r="BU164" s="201"/>
      <c r="BV164" s="201"/>
      <c r="BW164" s="201"/>
      <c r="BX164" s="201"/>
      <c r="BY164" s="201"/>
      <c r="BZ164" s="201"/>
      <c r="CA164" s="201">
        <v>6.9200000000000002E-4</v>
      </c>
      <c r="CB164" s="201">
        <v>3.0000000000000001E-6</v>
      </c>
      <c r="CC164" s="201"/>
      <c r="CD164" s="201"/>
      <c r="CE164" s="201"/>
      <c r="CF164" s="201"/>
      <c r="CG164" s="201"/>
      <c r="CH164" s="201"/>
      <c r="CI164" s="201"/>
      <c r="CJ164" s="201"/>
      <c r="CK164" s="201">
        <v>7.0650000000000001E-3</v>
      </c>
      <c r="CL164" s="201">
        <v>5.0299999999999997E-4</v>
      </c>
      <c r="CM164" s="201">
        <v>4.1300000000000001E-4</v>
      </c>
      <c r="CN164" s="201">
        <v>1.5E-5</v>
      </c>
      <c r="CO164" s="201"/>
      <c r="CP164" s="201"/>
      <c r="CQ164" s="201">
        <v>4.1300000000000001E-4</v>
      </c>
      <c r="CR164" s="201">
        <v>1.5E-5</v>
      </c>
      <c r="CS164" s="201"/>
      <c r="CT164" s="201"/>
      <c r="CU164" s="201"/>
      <c r="CV164" s="201"/>
      <c r="CW164" s="201"/>
      <c r="CX164" s="201"/>
      <c r="CY164" s="201"/>
      <c r="CZ164" s="201"/>
      <c r="DA164" s="201"/>
      <c r="DB164" s="201"/>
      <c r="DC164" s="201"/>
      <c r="DD164" s="201"/>
      <c r="DE164" s="201">
        <v>8.7900000000000001E-4</v>
      </c>
      <c r="DF164" s="201">
        <v>2.24E-4</v>
      </c>
      <c r="DG164" s="201">
        <v>8.7900000000000001E-4</v>
      </c>
      <c r="DH164" s="201">
        <v>2.24E-4</v>
      </c>
      <c r="DI164" s="201"/>
      <c r="DJ164" s="201"/>
      <c r="DK164" s="201">
        <v>6.6299999999999996E-4</v>
      </c>
      <c r="DL164" s="201">
        <v>4.5000000000000003E-5</v>
      </c>
      <c r="DM164" s="201"/>
      <c r="DN164" s="201"/>
      <c r="DO164" s="201">
        <v>6.6299999999999996E-4</v>
      </c>
      <c r="DP164" s="201">
        <v>4.5000000000000003E-5</v>
      </c>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v>1.5889999999999999E-3</v>
      </c>
      <c r="EN164" s="201">
        <v>3.9999999999999998E-6</v>
      </c>
      <c r="EO164" s="201">
        <v>2.147E-3</v>
      </c>
      <c r="EP164" s="201">
        <v>9.9999999999999995E-7</v>
      </c>
      <c r="EQ164" s="201"/>
      <c r="ER164" s="201"/>
      <c r="ES164" s="201">
        <v>3.7360000000000002E-3</v>
      </c>
      <c r="ET164" s="201">
        <v>5.0000000000000004E-6</v>
      </c>
      <c r="EU164" s="201"/>
      <c r="EV164" s="201"/>
      <c r="EW164" s="201"/>
      <c r="EX164" s="201"/>
      <c r="EY164" s="201"/>
      <c r="EZ164" s="201"/>
      <c r="FA164" s="201"/>
      <c r="FB164" s="201"/>
      <c r="FC164" s="201"/>
      <c r="FD164" s="201"/>
      <c r="FE164" s="201"/>
      <c r="FF164" s="201"/>
      <c r="FG164" s="201"/>
      <c r="FH164" s="201"/>
      <c r="FI164" s="201"/>
      <c r="FJ164" s="201"/>
      <c r="FK164" s="201"/>
      <c r="FL164" s="201"/>
      <c r="FM164" s="201"/>
      <c r="FN164" s="201"/>
      <c r="FO164" s="201"/>
      <c r="FP164" s="201"/>
      <c r="FQ164" s="201"/>
      <c r="FR164" s="201"/>
      <c r="FS164" s="201">
        <v>3.8999999999999999E-5</v>
      </c>
      <c r="FT164" s="201">
        <v>1.5999999999999999E-5</v>
      </c>
      <c r="FU164" s="201"/>
      <c r="FV164" s="201"/>
      <c r="FW164" s="201"/>
      <c r="FX164" s="201"/>
      <c r="FY164" s="201">
        <v>1.500561</v>
      </c>
      <c r="FZ164" s="201">
        <v>0.23124</v>
      </c>
      <c r="GA164" s="201"/>
      <c r="GB164" s="201"/>
      <c r="GC164" s="201"/>
      <c r="GD164" s="201"/>
      <c r="GE164" s="201"/>
      <c r="GF164" s="201"/>
      <c r="GG164" s="201"/>
      <c r="GH164" s="201"/>
      <c r="GI164" s="201"/>
      <c r="GJ164" s="201"/>
      <c r="GK164" s="201"/>
      <c r="GL164" s="201"/>
      <c r="GM164" s="201">
        <v>1.5005999999999999</v>
      </c>
      <c r="GN164" s="201">
        <v>0.23125599999999999</v>
      </c>
      <c r="GO164" s="201">
        <v>4.8301999999999998E-2</v>
      </c>
      <c r="GP164" s="201">
        <v>1.01E-4</v>
      </c>
      <c r="GQ164" s="201">
        <v>4.1390000000000003E-3</v>
      </c>
      <c r="GR164" s="201">
        <v>9.9999999999999995E-7</v>
      </c>
      <c r="GS164" s="201">
        <v>5.2441000000000002E-2</v>
      </c>
      <c r="GT164" s="201">
        <v>1.02E-4</v>
      </c>
      <c r="GU164" s="201"/>
      <c r="GV164" s="201"/>
      <c r="GW164" s="201"/>
      <c r="GX164" s="201"/>
      <c r="GY164" s="201"/>
      <c r="GZ164" s="201"/>
      <c r="HA164" s="201"/>
      <c r="HB164" s="201"/>
      <c r="HC164" s="201"/>
      <c r="HD164" s="201"/>
      <c r="HE164" s="201">
        <v>3.5451000000000003E-2</v>
      </c>
      <c r="HF164" s="201">
        <v>1.2300000000000001E-4</v>
      </c>
      <c r="HG164" s="201"/>
      <c r="HH164" s="201"/>
      <c r="HI164" s="201"/>
      <c r="HJ164" s="201"/>
      <c r="HK164" s="201">
        <v>3.5451000000000003E-2</v>
      </c>
      <c r="HL164" s="201">
        <v>1.2300000000000001E-4</v>
      </c>
      <c r="HM164" s="201"/>
      <c r="HN164" s="201"/>
      <c r="HO164" s="201"/>
      <c r="HP164" s="201"/>
      <c r="HQ164" s="201">
        <v>1.6518999999999999E-2</v>
      </c>
      <c r="HR164" s="201">
        <v>1.44E-4</v>
      </c>
      <c r="HS164" s="201"/>
      <c r="HT164" s="201"/>
      <c r="HU164" s="201"/>
      <c r="HV164" s="201"/>
      <c r="HW164" s="201">
        <v>1.6518999999999999E-2</v>
      </c>
      <c r="HX164" s="201">
        <v>1.44E-4</v>
      </c>
      <c r="HY164" s="201"/>
      <c r="HZ164" s="201"/>
      <c r="IA164" s="201">
        <v>1.1E-5</v>
      </c>
      <c r="IB164" s="201">
        <v>6.9999999999999999E-6</v>
      </c>
      <c r="IC164" s="201">
        <v>1.1E-5</v>
      </c>
      <c r="ID164" s="201">
        <v>6.9999999999999999E-6</v>
      </c>
      <c r="IE164" s="201">
        <v>2.0759020000000001</v>
      </c>
      <c r="IF164" s="201">
        <v>0.27551100000000001</v>
      </c>
    </row>
    <row r="165" spans="1:240" ht="19.2" x14ac:dyDescent="0.25">
      <c r="A165" s="196" t="s">
        <v>264</v>
      </c>
      <c r="B165" s="197" t="s">
        <v>1496</v>
      </c>
      <c r="C165" s="198"/>
      <c r="D165" s="198"/>
      <c r="E165" s="198"/>
      <c r="F165" s="198"/>
      <c r="G165" s="198"/>
      <c r="H165" s="198"/>
      <c r="I165" s="198"/>
      <c r="J165" s="198"/>
      <c r="K165" s="198"/>
      <c r="L165" s="198"/>
      <c r="M165" s="198"/>
      <c r="N165" s="198"/>
      <c r="O165" s="198"/>
      <c r="P165" s="198"/>
      <c r="Q165" s="198"/>
      <c r="R165" s="198"/>
      <c r="S165" s="198"/>
      <c r="T165" s="198"/>
      <c r="U165" s="198">
        <v>8.9409999999999993E-3</v>
      </c>
      <c r="V165" s="198">
        <v>1.008E-3</v>
      </c>
      <c r="W165" s="198"/>
      <c r="X165" s="198"/>
      <c r="Y165" s="198"/>
      <c r="Z165" s="198"/>
      <c r="AA165" s="198"/>
      <c r="AB165" s="198"/>
      <c r="AC165" s="198"/>
      <c r="AD165" s="198"/>
      <c r="AE165" s="198"/>
      <c r="AF165" s="198"/>
      <c r="AG165" s="198">
        <v>8.9409999999999993E-3</v>
      </c>
      <c r="AH165" s="198">
        <v>1.008E-3</v>
      </c>
      <c r="AI165" s="198"/>
      <c r="AJ165" s="198"/>
      <c r="AK165" s="198"/>
      <c r="AL165" s="198"/>
      <c r="AM165" s="198"/>
      <c r="AN165" s="198"/>
      <c r="AO165" s="198"/>
      <c r="AP165" s="198"/>
      <c r="AQ165" s="198"/>
      <c r="AR165" s="198"/>
      <c r="AS165" s="198">
        <v>4.4679999999999997E-3</v>
      </c>
      <c r="AT165" s="198">
        <v>5.4999999999999997E-3</v>
      </c>
      <c r="AU165" s="198"/>
      <c r="AV165" s="198"/>
      <c r="AW165" s="198"/>
      <c r="AX165" s="198"/>
      <c r="AY165" s="198"/>
      <c r="AZ165" s="198"/>
      <c r="BA165" s="198"/>
      <c r="BB165" s="198"/>
      <c r="BC165" s="198"/>
      <c r="BD165" s="198"/>
      <c r="BE165" s="198">
        <v>4.4679999999999997E-3</v>
      </c>
      <c r="BF165" s="198">
        <v>5.4999999999999997E-3</v>
      </c>
      <c r="BG165" s="198"/>
      <c r="BH165" s="198"/>
      <c r="BI165" s="198"/>
      <c r="BJ165" s="198"/>
      <c r="BK165" s="198"/>
      <c r="BL165" s="198"/>
      <c r="BM165" s="198"/>
      <c r="BN165" s="198"/>
      <c r="BO165" s="198"/>
      <c r="BP165" s="198"/>
      <c r="BQ165" s="198"/>
      <c r="BR165" s="198"/>
      <c r="BS165" s="198">
        <v>6.5071000000000004E-2</v>
      </c>
      <c r="BT165" s="198">
        <v>1.3999999999999999E-4</v>
      </c>
      <c r="BU165" s="198"/>
      <c r="BV165" s="198"/>
      <c r="BW165" s="198"/>
      <c r="BX165" s="198"/>
      <c r="BY165" s="198"/>
      <c r="BZ165" s="198"/>
      <c r="CA165" s="198"/>
      <c r="CB165" s="198"/>
      <c r="CC165" s="198"/>
      <c r="CD165" s="198"/>
      <c r="CE165" s="198"/>
      <c r="CF165" s="198"/>
      <c r="CG165" s="198"/>
      <c r="CH165" s="198"/>
      <c r="CI165" s="198">
        <v>4.7699999999999999E-4</v>
      </c>
      <c r="CJ165" s="198">
        <v>9.9999999999999995E-7</v>
      </c>
      <c r="CK165" s="198">
        <v>6.5547999999999995E-2</v>
      </c>
      <c r="CL165" s="198">
        <v>1.4100000000000001E-4</v>
      </c>
      <c r="CM165" s="198">
        <v>0.82874000000000003</v>
      </c>
      <c r="CN165" s="198">
        <v>5.4400000000000004E-3</v>
      </c>
      <c r="CO165" s="198">
        <v>1.0149999999999999E-2</v>
      </c>
      <c r="CP165" s="198">
        <v>2.5000000000000001E-5</v>
      </c>
      <c r="CQ165" s="198">
        <v>0.83889000000000002</v>
      </c>
      <c r="CR165" s="198">
        <v>5.4650000000000002E-3</v>
      </c>
      <c r="CS165" s="198"/>
      <c r="CT165" s="198"/>
      <c r="CU165" s="198"/>
      <c r="CV165" s="198"/>
      <c r="CW165" s="198"/>
      <c r="CX165" s="198"/>
      <c r="CY165" s="198"/>
      <c r="CZ165" s="198"/>
      <c r="DA165" s="198"/>
      <c r="DB165" s="198"/>
      <c r="DC165" s="198"/>
      <c r="DD165" s="198"/>
      <c r="DE165" s="198"/>
      <c r="DF165" s="198"/>
      <c r="DG165" s="198"/>
      <c r="DH165" s="198"/>
      <c r="DI165" s="198"/>
      <c r="DJ165" s="198"/>
      <c r="DK165" s="198"/>
      <c r="DL165" s="198"/>
      <c r="DM165" s="198"/>
      <c r="DN165" s="198"/>
      <c r="DO165" s="198"/>
      <c r="DP165" s="198"/>
      <c r="DQ165" s="198"/>
      <c r="DR165" s="198"/>
      <c r="DS165" s="198"/>
      <c r="DT165" s="198"/>
      <c r="DU165" s="198"/>
      <c r="DV165" s="198"/>
      <c r="DW165" s="198"/>
      <c r="DX165" s="198"/>
      <c r="DY165" s="198"/>
      <c r="DZ165" s="198"/>
      <c r="EA165" s="198"/>
      <c r="EB165" s="198"/>
      <c r="EC165" s="198"/>
      <c r="ED165" s="198"/>
      <c r="EE165" s="198"/>
      <c r="EF165" s="198"/>
      <c r="EG165" s="198"/>
      <c r="EH165" s="198"/>
      <c r="EI165" s="198"/>
      <c r="EJ165" s="198"/>
      <c r="EK165" s="198"/>
      <c r="EL165" s="198"/>
      <c r="EM165" s="198">
        <v>2.6310000000000001E-3</v>
      </c>
      <c r="EN165" s="198">
        <v>4.5000000000000003E-5</v>
      </c>
      <c r="EO165" s="198">
        <v>1.4710000000000001E-3</v>
      </c>
      <c r="EP165" s="198">
        <v>5.0000000000000002E-5</v>
      </c>
      <c r="EQ165" s="198"/>
      <c r="ER165" s="198"/>
      <c r="ES165" s="198">
        <v>4.1019999999999997E-3</v>
      </c>
      <c r="ET165" s="198">
        <v>9.5000000000000005E-5</v>
      </c>
      <c r="EU165" s="198"/>
      <c r="EV165" s="198"/>
      <c r="EW165" s="198"/>
      <c r="EX165" s="198"/>
      <c r="EY165" s="198"/>
      <c r="EZ165" s="198"/>
      <c r="FA165" s="198"/>
      <c r="FB165" s="198"/>
      <c r="FC165" s="198"/>
      <c r="FD165" s="198"/>
      <c r="FE165" s="198"/>
      <c r="FF165" s="198"/>
      <c r="FG165" s="198"/>
      <c r="FH165" s="198"/>
      <c r="FI165" s="198"/>
      <c r="FJ165" s="198"/>
      <c r="FK165" s="198"/>
      <c r="FL165" s="198"/>
      <c r="FM165" s="198"/>
      <c r="FN165" s="198"/>
      <c r="FO165" s="198"/>
      <c r="FP165" s="198"/>
      <c r="FQ165" s="198">
        <v>7.8340000000000007E-3</v>
      </c>
      <c r="FR165" s="198">
        <v>6.0999999999999999E-5</v>
      </c>
      <c r="FS165" s="198">
        <v>6.4099999999999997E-4</v>
      </c>
      <c r="FT165" s="198">
        <v>1E-4</v>
      </c>
      <c r="FU165" s="198"/>
      <c r="FV165" s="198"/>
      <c r="FW165" s="198"/>
      <c r="FX165" s="198"/>
      <c r="FY165" s="198"/>
      <c r="FZ165" s="198"/>
      <c r="GA165" s="198"/>
      <c r="GB165" s="198"/>
      <c r="GC165" s="198"/>
      <c r="GD165" s="198"/>
      <c r="GE165" s="198"/>
      <c r="GF165" s="198"/>
      <c r="GG165" s="198"/>
      <c r="GH165" s="198"/>
      <c r="GI165" s="198">
        <v>8.1577999999999998E-2</v>
      </c>
      <c r="GJ165" s="198">
        <v>8.03E-4</v>
      </c>
      <c r="GK165" s="198"/>
      <c r="GL165" s="198"/>
      <c r="GM165" s="198">
        <v>9.0052999999999994E-2</v>
      </c>
      <c r="GN165" s="198">
        <v>9.6400000000000001E-4</v>
      </c>
      <c r="GO165" s="198">
        <v>0.112666</v>
      </c>
      <c r="GP165" s="198">
        <v>6.8339999999999998E-3</v>
      </c>
      <c r="GQ165" s="198">
        <v>3.2680000000000001E-2</v>
      </c>
      <c r="GR165" s="198">
        <v>7.1000000000000005E-5</v>
      </c>
      <c r="GS165" s="198">
        <v>0.145346</v>
      </c>
      <c r="GT165" s="198">
        <v>6.9049999999999997E-3</v>
      </c>
      <c r="GU165" s="198">
        <v>6.1300000000000005E-4</v>
      </c>
      <c r="GV165" s="198">
        <v>1.5E-5</v>
      </c>
      <c r="GW165" s="198">
        <v>0.33622299999999999</v>
      </c>
      <c r="GX165" s="198">
        <v>3.7680000000000001E-3</v>
      </c>
      <c r="GY165" s="198"/>
      <c r="GZ165" s="198"/>
      <c r="HA165" s="198"/>
      <c r="HB165" s="198"/>
      <c r="HC165" s="198">
        <v>0.33683600000000002</v>
      </c>
      <c r="HD165" s="198">
        <v>3.7829999999999999E-3</v>
      </c>
      <c r="HE165" s="198">
        <v>9.4085000000000002E-2</v>
      </c>
      <c r="HF165" s="198">
        <v>7.6800000000000002E-4</v>
      </c>
      <c r="HG165" s="198"/>
      <c r="HH165" s="198"/>
      <c r="HI165" s="198"/>
      <c r="HJ165" s="198"/>
      <c r="HK165" s="198">
        <v>9.4085000000000002E-2</v>
      </c>
      <c r="HL165" s="198">
        <v>7.6800000000000002E-4</v>
      </c>
      <c r="HM165" s="198">
        <v>0.29509000000000002</v>
      </c>
      <c r="HN165" s="198">
        <v>2.1499999999999999E-4</v>
      </c>
      <c r="HO165" s="198">
        <v>0.29509000000000002</v>
      </c>
      <c r="HP165" s="198">
        <v>2.1499999999999999E-4</v>
      </c>
      <c r="HQ165" s="198">
        <v>0.14658099999999999</v>
      </c>
      <c r="HR165" s="198">
        <v>1.4660000000000001E-3</v>
      </c>
      <c r="HS165" s="198"/>
      <c r="HT165" s="198"/>
      <c r="HU165" s="198"/>
      <c r="HV165" s="198"/>
      <c r="HW165" s="198">
        <v>0.14658099999999999</v>
      </c>
      <c r="HX165" s="198">
        <v>1.4660000000000001E-3</v>
      </c>
      <c r="HY165" s="198"/>
      <c r="HZ165" s="198"/>
      <c r="IA165" s="198"/>
      <c r="IB165" s="198"/>
      <c r="IC165" s="198"/>
      <c r="ID165" s="198"/>
      <c r="IE165" s="198">
        <v>2.0299399999999999</v>
      </c>
      <c r="IF165" s="198">
        <v>2.631E-2</v>
      </c>
    </row>
    <row r="166" spans="1:240" ht="19.2" x14ac:dyDescent="0.25">
      <c r="A166" s="199" t="s">
        <v>174</v>
      </c>
      <c r="B166" s="200" t="s">
        <v>1364</v>
      </c>
      <c r="C166" s="201"/>
      <c r="D166" s="201"/>
      <c r="E166" s="201"/>
      <c r="F166" s="201"/>
      <c r="G166" s="201"/>
      <c r="H166" s="201"/>
      <c r="I166" s="201"/>
      <c r="J166" s="201"/>
      <c r="K166" s="201"/>
      <c r="L166" s="201"/>
      <c r="M166" s="201"/>
      <c r="N166" s="201"/>
      <c r="O166" s="201"/>
      <c r="P166" s="201"/>
      <c r="Q166" s="201"/>
      <c r="R166" s="201"/>
      <c r="S166" s="201"/>
      <c r="T166" s="201"/>
      <c r="U166" s="201"/>
      <c r="V166" s="201"/>
      <c r="W166" s="201"/>
      <c r="X166" s="201"/>
      <c r="Y166" s="201"/>
      <c r="Z166" s="201"/>
      <c r="AA166" s="201">
        <v>1.1945000000000001E-2</v>
      </c>
      <c r="AB166" s="201">
        <v>6.0800000000000003E-4</v>
      </c>
      <c r="AC166" s="201"/>
      <c r="AD166" s="201"/>
      <c r="AE166" s="201"/>
      <c r="AF166" s="201"/>
      <c r="AG166" s="201">
        <v>1.1945000000000001E-2</v>
      </c>
      <c r="AH166" s="201">
        <v>6.0800000000000003E-4</v>
      </c>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v>2.1949999999999999E-3</v>
      </c>
      <c r="CV166" s="201">
        <v>1.9999999999999999E-6</v>
      </c>
      <c r="CW166" s="201"/>
      <c r="CX166" s="201"/>
      <c r="CY166" s="201">
        <v>2.1949999999999999E-3</v>
      </c>
      <c r="CZ166" s="201">
        <v>1.9999999999999999E-6</v>
      </c>
      <c r="DA166" s="201">
        <v>1.1338459999999999</v>
      </c>
      <c r="DB166" s="201">
        <v>0.13783000000000001</v>
      </c>
      <c r="DC166" s="201"/>
      <c r="DD166" s="201"/>
      <c r="DE166" s="201"/>
      <c r="DF166" s="201"/>
      <c r="DG166" s="201">
        <v>1.1338459999999999</v>
      </c>
      <c r="DH166" s="201">
        <v>0.13783000000000001</v>
      </c>
      <c r="DI166" s="201"/>
      <c r="DJ166" s="201"/>
      <c r="DK166" s="201">
        <v>1.5479999999999999E-3</v>
      </c>
      <c r="DL166" s="201">
        <v>2.0000000000000001E-4</v>
      </c>
      <c r="DM166" s="201">
        <v>2.3602999999999999E-2</v>
      </c>
      <c r="DN166" s="201">
        <v>1.54E-4</v>
      </c>
      <c r="DO166" s="201">
        <v>2.5151E-2</v>
      </c>
      <c r="DP166" s="201">
        <v>3.5399999999999999E-4</v>
      </c>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v>3.5980000000000001E-3</v>
      </c>
      <c r="EP166" s="201">
        <v>1.0000000000000001E-5</v>
      </c>
      <c r="EQ166" s="201"/>
      <c r="ER166" s="201"/>
      <c r="ES166" s="201">
        <v>3.5980000000000001E-3</v>
      </c>
      <c r="ET166" s="201">
        <v>1.0000000000000001E-5</v>
      </c>
      <c r="EU166" s="201">
        <v>1.9910000000000001E-3</v>
      </c>
      <c r="EV166" s="201"/>
      <c r="EW166" s="201"/>
      <c r="EX166" s="201"/>
      <c r="EY166" s="201"/>
      <c r="EZ166" s="201"/>
      <c r="FA166" s="201"/>
      <c r="FB166" s="201"/>
      <c r="FC166" s="201">
        <v>1.9910000000000001E-3</v>
      </c>
      <c r="FD166" s="201"/>
      <c r="FE166" s="201">
        <v>0.74065300000000001</v>
      </c>
      <c r="FF166" s="201">
        <v>0.69220700000000002</v>
      </c>
      <c r="FG166" s="201"/>
      <c r="FH166" s="201"/>
      <c r="FI166" s="201"/>
      <c r="FJ166" s="201"/>
      <c r="FK166" s="201">
        <v>0.74065300000000001</v>
      </c>
      <c r="FL166" s="201">
        <v>0.69220700000000002</v>
      </c>
      <c r="FM166" s="201"/>
      <c r="FN166" s="201"/>
      <c r="FO166" s="201"/>
      <c r="FP166" s="201"/>
      <c r="FQ166" s="201"/>
      <c r="FR166" s="201"/>
      <c r="FS166" s="201"/>
      <c r="FT166" s="201"/>
      <c r="FU166" s="201"/>
      <c r="FV166" s="201"/>
      <c r="FW166" s="201"/>
      <c r="FX166" s="201"/>
      <c r="FY166" s="201"/>
      <c r="FZ166" s="201"/>
      <c r="GA166" s="201"/>
      <c r="GB166" s="201"/>
      <c r="GC166" s="201"/>
      <c r="GD166" s="201"/>
      <c r="GE166" s="201"/>
      <c r="GF166" s="201"/>
      <c r="GG166" s="201"/>
      <c r="GH166" s="201"/>
      <c r="GI166" s="201"/>
      <c r="GJ166" s="201"/>
      <c r="GK166" s="201"/>
      <c r="GL166" s="201"/>
      <c r="GM166" s="201"/>
      <c r="GN166" s="201"/>
      <c r="GO166" s="201">
        <v>2.5128999999999999E-2</v>
      </c>
      <c r="GP166" s="201">
        <v>1.9000000000000001E-5</v>
      </c>
      <c r="GQ166" s="201"/>
      <c r="GR166" s="201"/>
      <c r="GS166" s="201">
        <v>2.5128999999999999E-2</v>
      </c>
      <c r="GT166" s="201">
        <v>1.9000000000000001E-5</v>
      </c>
      <c r="GU166" s="201"/>
      <c r="GV166" s="201"/>
      <c r="GW166" s="201"/>
      <c r="GX166" s="201"/>
      <c r="GY166" s="201"/>
      <c r="GZ166" s="201"/>
      <c r="HA166" s="201"/>
      <c r="HB166" s="201"/>
      <c r="HC166" s="201"/>
      <c r="HD166" s="201"/>
      <c r="HE166" s="201"/>
      <c r="HF166" s="201"/>
      <c r="HG166" s="201"/>
      <c r="HH166" s="201"/>
      <c r="HI166" s="201"/>
      <c r="HJ166" s="201"/>
      <c r="HK166" s="201"/>
      <c r="HL166" s="201"/>
      <c r="HM166" s="201"/>
      <c r="HN166" s="201"/>
      <c r="HO166" s="201"/>
      <c r="HP166" s="201"/>
      <c r="HQ166" s="201"/>
      <c r="HR166" s="201"/>
      <c r="HS166" s="201"/>
      <c r="HT166" s="201"/>
      <c r="HU166" s="201"/>
      <c r="HV166" s="201"/>
      <c r="HW166" s="201"/>
      <c r="HX166" s="201"/>
      <c r="HY166" s="201"/>
      <c r="HZ166" s="201"/>
      <c r="IA166" s="201">
        <v>6.9999999999999999E-4</v>
      </c>
      <c r="IB166" s="201">
        <v>5.5999999999999999E-5</v>
      </c>
      <c r="IC166" s="201">
        <v>6.9999999999999999E-4</v>
      </c>
      <c r="ID166" s="201">
        <v>5.5999999999999999E-5</v>
      </c>
      <c r="IE166" s="201">
        <v>1.945208</v>
      </c>
      <c r="IF166" s="201">
        <v>0.83108599999999999</v>
      </c>
    </row>
    <row r="167" spans="1:240" ht="19.2" x14ac:dyDescent="0.25">
      <c r="A167" s="196" t="s">
        <v>271</v>
      </c>
      <c r="B167" s="197" t="s">
        <v>1499</v>
      </c>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c r="AE167" s="198"/>
      <c r="AF167" s="198"/>
      <c r="AG167" s="198"/>
      <c r="AH167" s="198"/>
      <c r="AI167" s="198"/>
      <c r="AJ167" s="198"/>
      <c r="AK167" s="198"/>
      <c r="AL167" s="198"/>
      <c r="AM167" s="198"/>
      <c r="AN167" s="198"/>
      <c r="AO167" s="198"/>
      <c r="AP167" s="198"/>
      <c r="AQ167" s="198"/>
      <c r="AR167" s="198"/>
      <c r="AS167" s="198"/>
      <c r="AT167" s="198"/>
      <c r="AU167" s="198"/>
      <c r="AV167" s="198"/>
      <c r="AW167" s="198"/>
      <c r="AX167" s="198"/>
      <c r="AY167" s="198"/>
      <c r="AZ167" s="198"/>
      <c r="BA167" s="198"/>
      <c r="BB167" s="198"/>
      <c r="BC167" s="198"/>
      <c r="BD167" s="198"/>
      <c r="BE167" s="198"/>
      <c r="BF167" s="198"/>
      <c r="BG167" s="198"/>
      <c r="BH167" s="198"/>
      <c r="BI167" s="198"/>
      <c r="BJ167" s="198"/>
      <c r="BK167" s="198"/>
      <c r="BL167" s="198"/>
      <c r="BM167" s="198"/>
      <c r="BN167" s="198"/>
      <c r="BO167" s="198"/>
      <c r="BP167" s="198"/>
      <c r="BQ167" s="198"/>
      <c r="BR167" s="198"/>
      <c r="BS167" s="198"/>
      <c r="BT167" s="198"/>
      <c r="BU167" s="198"/>
      <c r="BV167" s="198"/>
      <c r="BW167" s="198"/>
      <c r="BX167" s="198"/>
      <c r="BY167" s="198"/>
      <c r="BZ167" s="198"/>
      <c r="CA167" s="198"/>
      <c r="CB167" s="198"/>
      <c r="CC167" s="198"/>
      <c r="CD167" s="198"/>
      <c r="CE167" s="198"/>
      <c r="CF167" s="198"/>
      <c r="CG167" s="198"/>
      <c r="CH167" s="198"/>
      <c r="CI167" s="198"/>
      <c r="CJ167" s="198"/>
      <c r="CK167" s="198"/>
      <c r="CL167" s="198"/>
      <c r="CM167" s="198"/>
      <c r="CN167" s="198"/>
      <c r="CO167" s="198"/>
      <c r="CP167" s="198"/>
      <c r="CQ167" s="198"/>
      <c r="CR167" s="198"/>
      <c r="CS167" s="198"/>
      <c r="CT167" s="198"/>
      <c r="CU167" s="198"/>
      <c r="CV167" s="198"/>
      <c r="CW167" s="198"/>
      <c r="CX167" s="198"/>
      <c r="CY167" s="198"/>
      <c r="CZ167" s="198"/>
      <c r="DA167" s="198">
        <v>2.0790000000000001E-3</v>
      </c>
      <c r="DB167" s="198">
        <v>1E-4</v>
      </c>
      <c r="DC167" s="198"/>
      <c r="DD167" s="198"/>
      <c r="DE167" s="198"/>
      <c r="DF167" s="198"/>
      <c r="DG167" s="198">
        <v>2.0790000000000001E-3</v>
      </c>
      <c r="DH167" s="198">
        <v>1E-4</v>
      </c>
      <c r="DI167" s="198"/>
      <c r="DJ167" s="198"/>
      <c r="DK167" s="198">
        <v>1.01E-4</v>
      </c>
      <c r="DL167" s="198">
        <v>5.0000000000000004E-6</v>
      </c>
      <c r="DM167" s="198"/>
      <c r="DN167" s="198"/>
      <c r="DO167" s="198">
        <v>1.01E-4</v>
      </c>
      <c r="DP167" s="198">
        <v>5.0000000000000004E-6</v>
      </c>
      <c r="DQ167" s="198"/>
      <c r="DR167" s="198"/>
      <c r="DS167" s="198"/>
      <c r="DT167" s="198"/>
      <c r="DU167" s="198"/>
      <c r="DV167" s="198"/>
      <c r="DW167" s="198"/>
      <c r="DX167" s="198"/>
      <c r="DY167" s="198"/>
      <c r="DZ167" s="198"/>
      <c r="EA167" s="198"/>
      <c r="EB167" s="198"/>
      <c r="EC167" s="198"/>
      <c r="ED167" s="198"/>
      <c r="EE167" s="198"/>
      <c r="EF167" s="198"/>
      <c r="EG167" s="198"/>
      <c r="EH167" s="198"/>
      <c r="EI167" s="198"/>
      <c r="EJ167" s="198"/>
      <c r="EK167" s="198">
        <v>1.63E-4</v>
      </c>
      <c r="EL167" s="198">
        <v>1.9999999999999999E-6</v>
      </c>
      <c r="EM167" s="198">
        <v>1.265814</v>
      </c>
      <c r="EN167" s="198">
        <v>6.1139999999999996E-3</v>
      </c>
      <c r="EO167" s="198">
        <v>6.6325999999999996E-2</v>
      </c>
      <c r="EP167" s="198">
        <v>3.1100000000000002E-4</v>
      </c>
      <c r="EQ167" s="198"/>
      <c r="ER167" s="198"/>
      <c r="ES167" s="198">
        <v>1.332303</v>
      </c>
      <c r="ET167" s="198">
        <v>6.4270000000000004E-3</v>
      </c>
      <c r="EU167" s="198">
        <v>2.5205000000000002E-2</v>
      </c>
      <c r="EV167" s="198">
        <v>7.3399999999999995E-4</v>
      </c>
      <c r="EW167" s="198">
        <v>4.15E-4</v>
      </c>
      <c r="EX167" s="198">
        <v>3.9999999999999998E-6</v>
      </c>
      <c r="EY167" s="198"/>
      <c r="EZ167" s="198"/>
      <c r="FA167" s="198"/>
      <c r="FB167" s="198"/>
      <c r="FC167" s="198">
        <v>2.562E-2</v>
      </c>
      <c r="FD167" s="198">
        <v>7.3800000000000005E-4</v>
      </c>
      <c r="FE167" s="198">
        <v>1.5020000000000001E-3</v>
      </c>
      <c r="FF167" s="198">
        <v>1.9999999999999999E-6</v>
      </c>
      <c r="FG167" s="198"/>
      <c r="FH167" s="198"/>
      <c r="FI167" s="198">
        <v>2.3600000000000001E-3</v>
      </c>
      <c r="FJ167" s="198">
        <v>1.93E-4</v>
      </c>
      <c r="FK167" s="198">
        <v>3.862E-3</v>
      </c>
      <c r="FL167" s="198">
        <v>1.95E-4</v>
      </c>
      <c r="FM167" s="198"/>
      <c r="FN167" s="198"/>
      <c r="FO167" s="198"/>
      <c r="FP167" s="198"/>
      <c r="FQ167" s="198"/>
      <c r="FR167" s="198"/>
      <c r="FS167" s="198"/>
      <c r="FT167" s="198"/>
      <c r="FU167" s="198"/>
      <c r="FV167" s="198"/>
      <c r="FW167" s="198"/>
      <c r="FX167" s="198"/>
      <c r="FY167" s="198"/>
      <c r="FZ167" s="198"/>
      <c r="GA167" s="198"/>
      <c r="GB167" s="198"/>
      <c r="GC167" s="198"/>
      <c r="GD167" s="198"/>
      <c r="GE167" s="198"/>
      <c r="GF167" s="198"/>
      <c r="GG167" s="198"/>
      <c r="GH167" s="198"/>
      <c r="GI167" s="198"/>
      <c r="GJ167" s="198"/>
      <c r="GK167" s="198"/>
      <c r="GL167" s="198"/>
      <c r="GM167" s="198"/>
      <c r="GN167" s="198"/>
      <c r="GO167" s="198">
        <v>6.4970000000000002E-3</v>
      </c>
      <c r="GP167" s="198">
        <v>1.4899999999999999E-4</v>
      </c>
      <c r="GQ167" s="198">
        <v>1.1851E-2</v>
      </c>
      <c r="GR167" s="198">
        <v>2.9E-4</v>
      </c>
      <c r="GS167" s="198">
        <v>1.8348E-2</v>
      </c>
      <c r="GT167" s="198">
        <v>4.3899999999999999E-4</v>
      </c>
      <c r="GU167" s="198"/>
      <c r="GV167" s="198"/>
      <c r="GW167" s="198">
        <v>2.2469999999999999E-3</v>
      </c>
      <c r="GX167" s="198">
        <v>7.9999999999999996E-6</v>
      </c>
      <c r="GY167" s="198"/>
      <c r="GZ167" s="198"/>
      <c r="HA167" s="198"/>
      <c r="HB167" s="198"/>
      <c r="HC167" s="198">
        <v>2.2469999999999999E-3</v>
      </c>
      <c r="HD167" s="198">
        <v>7.9999999999999996E-6</v>
      </c>
      <c r="HE167" s="198">
        <v>3.1329999999999999E-3</v>
      </c>
      <c r="HF167" s="198">
        <v>3.0000000000000001E-6</v>
      </c>
      <c r="HG167" s="198"/>
      <c r="HH167" s="198"/>
      <c r="HI167" s="198"/>
      <c r="HJ167" s="198"/>
      <c r="HK167" s="198">
        <v>3.1329999999999999E-3</v>
      </c>
      <c r="HL167" s="198">
        <v>3.0000000000000001E-6</v>
      </c>
      <c r="HM167" s="198"/>
      <c r="HN167" s="198"/>
      <c r="HO167" s="198"/>
      <c r="HP167" s="198"/>
      <c r="HQ167" s="198">
        <v>2.6150000000000001E-3</v>
      </c>
      <c r="HR167" s="198">
        <v>1E-4</v>
      </c>
      <c r="HS167" s="198">
        <v>7.7409999999999996E-3</v>
      </c>
      <c r="HT167" s="198">
        <v>6.9999999999999999E-6</v>
      </c>
      <c r="HU167" s="198"/>
      <c r="HV167" s="198"/>
      <c r="HW167" s="198">
        <v>1.0356000000000001E-2</v>
      </c>
      <c r="HX167" s="198">
        <v>1.07E-4</v>
      </c>
      <c r="HY167" s="198"/>
      <c r="HZ167" s="198"/>
      <c r="IA167" s="198">
        <v>0.433807</v>
      </c>
      <c r="IB167" s="198">
        <v>6.6670000000000002E-3</v>
      </c>
      <c r="IC167" s="198">
        <v>0.433807</v>
      </c>
      <c r="ID167" s="198">
        <v>6.6670000000000002E-3</v>
      </c>
      <c r="IE167" s="198">
        <v>1.8318559999999999</v>
      </c>
      <c r="IF167" s="198">
        <v>1.4689000000000001E-2</v>
      </c>
    </row>
    <row r="168" spans="1:240" ht="19.2" x14ac:dyDescent="0.25">
      <c r="A168" s="199" t="s">
        <v>255</v>
      </c>
      <c r="B168" s="200" t="s">
        <v>1436</v>
      </c>
      <c r="C168" s="201"/>
      <c r="D168" s="201"/>
      <c r="E168" s="201"/>
      <c r="F168" s="201"/>
      <c r="G168" s="201"/>
      <c r="H168" s="201"/>
      <c r="I168" s="201"/>
      <c r="J168" s="201"/>
      <c r="K168" s="201"/>
      <c r="L168" s="201"/>
      <c r="M168" s="201"/>
      <c r="N168" s="201"/>
      <c r="O168" s="201"/>
      <c r="P168" s="201"/>
      <c r="Q168" s="201"/>
      <c r="R168" s="201"/>
      <c r="S168" s="201">
        <v>1.708947</v>
      </c>
      <c r="T168" s="201">
        <v>7.1374999999999994E-2</v>
      </c>
      <c r="U168" s="201"/>
      <c r="V168" s="201"/>
      <c r="W168" s="201"/>
      <c r="X168" s="201"/>
      <c r="Y168" s="201"/>
      <c r="Z168" s="201"/>
      <c r="AA168" s="201"/>
      <c r="AB168" s="201"/>
      <c r="AC168" s="201"/>
      <c r="AD168" s="201"/>
      <c r="AE168" s="201"/>
      <c r="AF168" s="201"/>
      <c r="AG168" s="201">
        <v>1.708947</v>
      </c>
      <c r="AH168" s="201">
        <v>7.1374999999999994E-2</v>
      </c>
      <c r="AI168" s="201"/>
      <c r="AJ168" s="201"/>
      <c r="AK168" s="201"/>
      <c r="AL168" s="201"/>
      <c r="AM168" s="201"/>
      <c r="AN168" s="201"/>
      <c r="AO168" s="201"/>
      <c r="AP168" s="201"/>
      <c r="AQ168" s="201"/>
      <c r="AR168" s="201"/>
      <c r="AS168" s="201"/>
      <c r="AT168" s="201"/>
      <c r="AU168" s="201"/>
      <c r="AV168" s="201"/>
      <c r="AW168" s="201">
        <v>2.0000000000000002E-5</v>
      </c>
      <c r="AX168" s="201">
        <v>9.9999999999999995E-7</v>
      </c>
      <c r="AY168" s="201"/>
      <c r="AZ168" s="201"/>
      <c r="BA168" s="201"/>
      <c r="BB168" s="201"/>
      <c r="BC168" s="201"/>
      <c r="BD168" s="201"/>
      <c r="BE168" s="201">
        <v>2.0000000000000002E-5</v>
      </c>
      <c r="BF168" s="201">
        <v>9.9999999999999995E-7</v>
      </c>
      <c r="BG168" s="201"/>
      <c r="BH168" s="201"/>
      <c r="BI168" s="201"/>
      <c r="BJ168" s="201"/>
      <c r="BK168" s="201"/>
      <c r="BL168" s="201"/>
      <c r="BM168" s="201"/>
      <c r="BN168" s="201"/>
      <c r="BO168" s="201"/>
      <c r="BP168" s="201"/>
      <c r="BQ168" s="201"/>
      <c r="BR168" s="201"/>
      <c r="BS168" s="201">
        <v>1.5942999999999999E-2</v>
      </c>
      <c r="BT168" s="201">
        <v>2.5999999999999998E-4</v>
      </c>
      <c r="BU168" s="201"/>
      <c r="BV168" s="201"/>
      <c r="BW168" s="201"/>
      <c r="BX168" s="201"/>
      <c r="BY168" s="201">
        <v>1.1E-5</v>
      </c>
      <c r="BZ168" s="201">
        <v>1.0000000000000001E-5</v>
      </c>
      <c r="CA168" s="201"/>
      <c r="CB168" s="201"/>
      <c r="CC168" s="201"/>
      <c r="CD168" s="201"/>
      <c r="CE168" s="201"/>
      <c r="CF168" s="201"/>
      <c r="CG168" s="201"/>
      <c r="CH168" s="201"/>
      <c r="CI168" s="201"/>
      <c r="CJ168" s="201"/>
      <c r="CK168" s="201">
        <v>1.5953999999999999E-2</v>
      </c>
      <c r="CL168" s="201">
        <v>2.7E-4</v>
      </c>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c r="EX168" s="201"/>
      <c r="EY168" s="201"/>
      <c r="EZ168" s="201"/>
      <c r="FA168" s="201"/>
      <c r="FB168" s="201"/>
      <c r="FC168" s="201"/>
      <c r="FD168" s="201"/>
      <c r="FE168" s="201"/>
      <c r="FF168" s="201"/>
      <c r="FG168" s="201"/>
      <c r="FH168" s="201"/>
      <c r="FI168" s="201"/>
      <c r="FJ168" s="201"/>
      <c r="FK168" s="201"/>
      <c r="FL168" s="201"/>
      <c r="FM168" s="201"/>
      <c r="FN168" s="201"/>
      <c r="FO168" s="201"/>
      <c r="FP168" s="201"/>
      <c r="FQ168" s="201"/>
      <c r="FR168" s="201"/>
      <c r="FS168" s="201"/>
      <c r="FT168" s="201"/>
      <c r="FU168" s="201"/>
      <c r="FV168" s="201"/>
      <c r="FW168" s="201"/>
      <c r="FX168" s="201"/>
      <c r="FY168" s="201"/>
      <c r="FZ168" s="201"/>
      <c r="GA168" s="201"/>
      <c r="GB168" s="201"/>
      <c r="GC168" s="201"/>
      <c r="GD168" s="201"/>
      <c r="GE168" s="201"/>
      <c r="GF168" s="201"/>
      <c r="GG168" s="201"/>
      <c r="GH168" s="201"/>
      <c r="GI168" s="201"/>
      <c r="GJ168" s="201"/>
      <c r="GK168" s="201"/>
      <c r="GL168" s="201"/>
      <c r="GM168" s="201"/>
      <c r="GN168" s="201"/>
      <c r="GO168" s="201">
        <v>3.2432000000000002E-2</v>
      </c>
      <c r="GP168" s="201">
        <v>1.0111999999999999E-2</v>
      </c>
      <c r="GQ168" s="201">
        <v>1.5E-5</v>
      </c>
      <c r="GR168" s="201">
        <v>9.9999999999999995E-7</v>
      </c>
      <c r="GS168" s="201">
        <v>3.2446999999999997E-2</v>
      </c>
      <c r="GT168" s="201">
        <v>1.0113E-2</v>
      </c>
      <c r="GU168" s="201"/>
      <c r="GV168" s="201"/>
      <c r="GW168" s="201"/>
      <c r="GX168" s="201"/>
      <c r="GY168" s="201"/>
      <c r="GZ168" s="201"/>
      <c r="HA168" s="201"/>
      <c r="HB168" s="201"/>
      <c r="HC168" s="201"/>
      <c r="HD168" s="201"/>
      <c r="HE168" s="201"/>
      <c r="HF168" s="201"/>
      <c r="HG168" s="201"/>
      <c r="HH168" s="201"/>
      <c r="HI168" s="201"/>
      <c r="HJ168" s="201"/>
      <c r="HK168" s="201"/>
      <c r="HL168" s="201"/>
      <c r="HM168" s="201"/>
      <c r="HN168" s="201"/>
      <c r="HO168" s="201"/>
      <c r="HP168" s="201"/>
      <c r="HQ168" s="201"/>
      <c r="HR168" s="201"/>
      <c r="HS168" s="201"/>
      <c r="HT168" s="201"/>
      <c r="HU168" s="201"/>
      <c r="HV168" s="201"/>
      <c r="HW168" s="201"/>
      <c r="HX168" s="201"/>
      <c r="HY168" s="201"/>
      <c r="HZ168" s="201"/>
      <c r="IA168" s="201">
        <v>1.5004999999999999E-2</v>
      </c>
      <c r="IB168" s="201">
        <v>2.2200000000000002E-3</v>
      </c>
      <c r="IC168" s="201">
        <v>1.5004999999999999E-2</v>
      </c>
      <c r="ID168" s="201">
        <v>2.2200000000000002E-3</v>
      </c>
      <c r="IE168" s="201">
        <v>1.772373</v>
      </c>
      <c r="IF168" s="201">
        <v>8.3978999999999998E-2</v>
      </c>
    </row>
    <row r="169" spans="1:240" ht="19.2" x14ac:dyDescent="0.25">
      <c r="A169" s="196" t="s">
        <v>581</v>
      </c>
      <c r="B169" s="197" t="s">
        <v>1427</v>
      </c>
      <c r="C169" s="198"/>
      <c r="D169" s="198"/>
      <c r="E169" s="198">
        <v>1.2605E-2</v>
      </c>
      <c r="F169" s="198">
        <v>5.1199999999999998E-4</v>
      </c>
      <c r="G169" s="198"/>
      <c r="H169" s="198"/>
      <c r="I169" s="198"/>
      <c r="J169" s="198"/>
      <c r="K169" s="198"/>
      <c r="L169" s="198"/>
      <c r="M169" s="198">
        <v>1.2605E-2</v>
      </c>
      <c r="N169" s="198">
        <v>5.1199999999999998E-4</v>
      </c>
      <c r="O169" s="198">
        <v>4.3936000000000003E-2</v>
      </c>
      <c r="P169" s="198">
        <v>1.9E-3</v>
      </c>
      <c r="Q169" s="198"/>
      <c r="R169" s="198"/>
      <c r="S169" s="198"/>
      <c r="T169" s="198"/>
      <c r="U169" s="198"/>
      <c r="V169" s="198"/>
      <c r="W169" s="198"/>
      <c r="X169" s="198"/>
      <c r="Y169" s="198"/>
      <c r="Z169" s="198"/>
      <c r="AA169" s="198">
        <v>1.433745</v>
      </c>
      <c r="AB169" s="198">
        <v>0.189836</v>
      </c>
      <c r="AC169" s="198"/>
      <c r="AD169" s="198"/>
      <c r="AE169" s="198"/>
      <c r="AF169" s="198"/>
      <c r="AG169" s="198">
        <v>1.477681</v>
      </c>
      <c r="AH169" s="198">
        <v>0.19173599999999999</v>
      </c>
      <c r="AI169" s="198">
        <v>1.1559999999999999E-3</v>
      </c>
      <c r="AJ169" s="198">
        <v>2.0000000000000001E-4</v>
      </c>
      <c r="AK169" s="198">
        <v>1.1559999999999999E-3</v>
      </c>
      <c r="AL169" s="198">
        <v>2.0000000000000001E-4</v>
      </c>
      <c r="AM169" s="198"/>
      <c r="AN169" s="198"/>
      <c r="AO169" s="198"/>
      <c r="AP169" s="198"/>
      <c r="AQ169" s="198"/>
      <c r="AR169" s="198"/>
      <c r="AS169" s="198"/>
      <c r="AT169" s="198"/>
      <c r="AU169" s="198"/>
      <c r="AV169" s="198"/>
      <c r="AW169" s="198"/>
      <c r="AX169" s="198"/>
      <c r="AY169" s="198"/>
      <c r="AZ169" s="198"/>
      <c r="BA169" s="198"/>
      <c r="BB169" s="198"/>
      <c r="BC169" s="198"/>
      <c r="BD169" s="198"/>
      <c r="BE169" s="198"/>
      <c r="BF169" s="198"/>
      <c r="BG169" s="198"/>
      <c r="BH169" s="198"/>
      <c r="BI169" s="198"/>
      <c r="BJ169" s="198"/>
      <c r="BK169" s="198"/>
      <c r="BL169" s="198"/>
      <c r="BM169" s="198"/>
      <c r="BN169" s="198"/>
      <c r="BO169" s="198"/>
      <c r="BP169" s="198"/>
      <c r="BQ169" s="198"/>
      <c r="BR169" s="198"/>
      <c r="BS169" s="198">
        <v>8.0484E-2</v>
      </c>
      <c r="BT169" s="198">
        <v>2.9999999999999997E-4</v>
      </c>
      <c r="BU169" s="198"/>
      <c r="BV169" s="198"/>
      <c r="BW169" s="198"/>
      <c r="BX169" s="198"/>
      <c r="BY169" s="198"/>
      <c r="BZ169" s="198"/>
      <c r="CA169" s="198"/>
      <c r="CB169" s="198"/>
      <c r="CC169" s="198"/>
      <c r="CD169" s="198"/>
      <c r="CE169" s="198"/>
      <c r="CF169" s="198"/>
      <c r="CG169" s="198"/>
      <c r="CH169" s="198"/>
      <c r="CI169" s="198"/>
      <c r="CJ169" s="198"/>
      <c r="CK169" s="198">
        <v>8.0484E-2</v>
      </c>
      <c r="CL169" s="198">
        <v>2.9999999999999997E-4</v>
      </c>
      <c r="CM169" s="198"/>
      <c r="CN169" s="198"/>
      <c r="CO169" s="198">
        <v>2.5000000000000001E-4</v>
      </c>
      <c r="CP169" s="198">
        <v>9.9999999999999995E-7</v>
      </c>
      <c r="CQ169" s="198">
        <v>2.5000000000000001E-4</v>
      </c>
      <c r="CR169" s="198">
        <v>9.9999999999999995E-7</v>
      </c>
      <c r="CS169" s="198"/>
      <c r="CT169" s="198"/>
      <c r="CU169" s="198"/>
      <c r="CV169" s="198"/>
      <c r="CW169" s="198"/>
      <c r="CX169" s="198"/>
      <c r="CY169" s="198"/>
      <c r="CZ169" s="198"/>
      <c r="DA169" s="198"/>
      <c r="DB169" s="198"/>
      <c r="DC169" s="198"/>
      <c r="DD169" s="198"/>
      <c r="DE169" s="198"/>
      <c r="DF169" s="198"/>
      <c r="DG169" s="198"/>
      <c r="DH169" s="198"/>
      <c r="DI169" s="198"/>
      <c r="DJ169" s="198"/>
      <c r="DK169" s="198"/>
      <c r="DL169" s="198"/>
      <c r="DM169" s="198"/>
      <c r="DN169" s="198"/>
      <c r="DO169" s="198"/>
      <c r="DP169" s="198"/>
      <c r="DQ169" s="198"/>
      <c r="DR169" s="198"/>
      <c r="DS169" s="198"/>
      <c r="DT169" s="198"/>
      <c r="DU169" s="198"/>
      <c r="DV169" s="198"/>
      <c r="DW169" s="198"/>
      <c r="DX169" s="198"/>
      <c r="DY169" s="198"/>
      <c r="DZ169" s="198"/>
      <c r="EA169" s="198"/>
      <c r="EB169" s="198"/>
      <c r="EC169" s="198"/>
      <c r="ED169" s="198"/>
      <c r="EE169" s="198"/>
      <c r="EF169" s="198"/>
      <c r="EG169" s="198"/>
      <c r="EH169" s="198"/>
      <c r="EI169" s="198"/>
      <c r="EJ169" s="198"/>
      <c r="EK169" s="198"/>
      <c r="EL169" s="198"/>
      <c r="EM169" s="198"/>
      <c r="EN169" s="198"/>
      <c r="EO169" s="198">
        <v>1.5319999999999999E-3</v>
      </c>
      <c r="EP169" s="198">
        <v>9.9999999999999995E-7</v>
      </c>
      <c r="EQ169" s="198"/>
      <c r="ER169" s="198"/>
      <c r="ES169" s="198">
        <v>1.5319999999999999E-3</v>
      </c>
      <c r="ET169" s="198">
        <v>9.9999999999999995E-7</v>
      </c>
      <c r="EU169" s="198"/>
      <c r="EV169" s="198"/>
      <c r="EW169" s="198"/>
      <c r="EX169" s="198"/>
      <c r="EY169" s="198"/>
      <c r="EZ169" s="198"/>
      <c r="FA169" s="198"/>
      <c r="FB169" s="198"/>
      <c r="FC169" s="198"/>
      <c r="FD169" s="198"/>
      <c r="FE169" s="198"/>
      <c r="FF169" s="198"/>
      <c r="FG169" s="198"/>
      <c r="FH169" s="198"/>
      <c r="FI169" s="198"/>
      <c r="FJ169" s="198"/>
      <c r="FK169" s="198"/>
      <c r="FL169" s="198"/>
      <c r="FM169" s="198"/>
      <c r="FN169" s="198"/>
      <c r="FO169" s="198"/>
      <c r="FP169" s="198"/>
      <c r="FQ169" s="198"/>
      <c r="FR169" s="198"/>
      <c r="FS169" s="198"/>
      <c r="FT169" s="198"/>
      <c r="FU169" s="198"/>
      <c r="FV169" s="198"/>
      <c r="FW169" s="198"/>
      <c r="FX169" s="198"/>
      <c r="FY169" s="198"/>
      <c r="FZ169" s="198"/>
      <c r="GA169" s="198"/>
      <c r="GB169" s="198"/>
      <c r="GC169" s="198"/>
      <c r="GD169" s="198"/>
      <c r="GE169" s="198"/>
      <c r="GF169" s="198"/>
      <c r="GG169" s="198"/>
      <c r="GH169" s="198"/>
      <c r="GI169" s="198"/>
      <c r="GJ169" s="198"/>
      <c r="GK169" s="198"/>
      <c r="GL169" s="198"/>
      <c r="GM169" s="198"/>
      <c r="GN169" s="198"/>
      <c r="GO169" s="198"/>
      <c r="GP169" s="198"/>
      <c r="GQ169" s="198">
        <v>1.5200000000000001E-4</v>
      </c>
      <c r="GR169" s="198">
        <v>9.9999999999999995E-7</v>
      </c>
      <c r="GS169" s="198">
        <v>1.5200000000000001E-4</v>
      </c>
      <c r="GT169" s="198">
        <v>9.9999999999999995E-7</v>
      </c>
      <c r="GU169" s="198"/>
      <c r="GV169" s="198"/>
      <c r="GW169" s="198">
        <v>1.317E-3</v>
      </c>
      <c r="GX169" s="198">
        <v>9.9999999999999995E-7</v>
      </c>
      <c r="GY169" s="198"/>
      <c r="GZ169" s="198"/>
      <c r="HA169" s="198"/>
      <c r="HB169" s="198"/>
      <c r="HC169" s="198">
        <v>1.317E-3</v>
      </c>
      <c r="HD169" s="198">
        <v>9.9999999999999995E-7</v>
      </c>
      <c r="HE169" s="198">
        <v>2.8221E-2</v>
      </c>
      <c r="HF169" s="198">
        <v>4.0000000000000003E-5</v>
      </c>
      <c r="HG169" s="198"/>
      <c r="HH169" s="198"/>
      <c r="HI169" s="198"/>
      <c r="HJ169" s="198"/>
      <c r="HK169" s="198">
        <v>2.8221E-2</v>
      </c>
      <c r="HL169" s="198">
        <v>4.0000000000000003E-5</v>
      </c>
      <c r="HM169" s="198"/>
      <c r="HN169" s="198"/>
      <c r="HO169" s="198"/>
      <c r="HP169" s="198"/>
      <c r="HQ169" s="198"/>
      <c r="HR169" s="198"/>
      <c r="HS169" s="198"/>
      <c r="HT169" s="198"/>
      <c r="HU169" s="198"/>
      <c r="HV169" s="198"/>
      <c r="HW169" s="198"/>
      <c r="HX169" s="198"/>
      <c r="HY169" s="198"/>
      <c r="HZ169" s="198"/>
      <c r="IA169" s="198">
        <v>2.5999999999999998E-5</v>
      </c>
      <c r="IB169" s="198">
        <v>6.9999999999999999E-6</v>
      </c>
      <c r="IC169" s="198">
        <v>2.5999999999999998E-5</v>
      </c>
      <c r="ID169" s="198">
        <v>6.9999999999999999E-6</v>
      </c>
      <c r="IE169" s="198">
        <v>1.603424</v>
      </c>
      <c r="IF169" s="198">
        <v>0.192799</v>
      </c>
    </row>
    <row r="170" spans="1:240" ht="19.2" x14ac:dyDescent="0.25">
      <c r="A170" s="199" t="s">
        <v>273</v>
      </c>
      <c r="B170" s="200" t="s">
        <v>1500</v>
      </c>
      <c r="C170" s="201"/>
      <c r="D170" s="201"/>
      <c r="E170" s="201"/>
      <c r="F170" s="201"/>
      <c r="G170" s="201"/>
      <c r="H170" s="201"/>
      <c r="I170" s="201"/>
      <c r="J170" s="201"/>
      <c r="K170" s="201"/>
      <c r="L170" s="201"/>
      <c r="M170" s="201"/>
      <c r="N170" s="201"/>
      <c r="O170" s="201"/>
      <c r="P170" s="201"/>
      <c r="Q170" s="201"/>
      <c r="R170" s="201"/>
      <c r="S170" s="201"/>
      <c r="T170" s="201"/>
      <c r="U170" s="201"/>
      <c r="V170" s="201"/>
      <c r="W170" s="201"/>
      <c r="X170" s="201"/>
      <c r="Y170" s="201"/>
      <c r="Z170" s="201"/>
      <c r="AA170" s="201"/>
      <c r="AB170" s="201"/>
      <c r="AC170" s="201"/>
      <c r="AD170" s="201"/>
      <c r="AE170" s="201"/>
      <c r="AF170" s="201"/>
      <c r="AG170" s="201"/>
      <c r="AH170" s="201"/>
      <c r="AI170" s="201"/>
      <c r="AJ170" s="201"/>
      <c r="AK170" s="201"/>
      <c r="AL170" s="201"/>
      <c r="AM170" s="201"/>
      <c r="AN170" s="201"/>
      <c r="AO170" s="201"/>
      <c r="AP170" s="201"/>
      <c r="AQ170" s="201"/>
      <c r="AR170" s="201"/>
      <c r="AS170" s="201"/>
      <c r="AT170" s="201"/>
      <c r="AU170" s="201"/>
      <c r="AV170" s="201"/>
      <c r="AW170" s="201"/>
      <c r="AX170" s="201"/>
      <c r="AY170" s="201"/>
      <c r="AZ170" s="201"/>
      <c r="BA170" s="201"/>
      <c r="BB170" s="201"/>
      <c r="BC170" s="201"/>
      <c r="BD170" s="201"/>
      <c r="BE170" s="201"/>
      <c r="BF170" s="201"/>
      <c r="BG170" s="201"/>
      <c r="BH170" s="201"/>
      <c r="BI170" s="201"/>
      <c r="BJ170" s="201"/>
      <c r="BK170" s="201"/>
      <c r="BL170" s="201"/>
      <c r="BM170" s="201"/>
      <c r="BN170" s="201"/>
      <c r="BO170" s="201"/>
      <c r="BP170" s="201"/>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v>9.0600000000000001E-4</v>
      </c>
      <c r="CN170" s="201">
        <v>3.9999999999999998E-6</v>
      </c>
      <c r="CO170" s="201">
        <v>4.6560000000000004E-3</v>
      </c>
      <c r="CP170" s="201">
        <v>3.8999999999999999E-5</v>
      </c>
      <c r="CQ170" s="201">
        <v>5.5620000000000001E-3</v>
      </c>
      <c r="CR170" s="201">
        <v>4.3000000000000002E-5</v>
      </c>
      <c r="CS170" s="201"/>
      <c r="CT170" s="201"/>
      <c r="CU170" s="201">
        <v>3.5616000000000002E-2</v>
      </c>
      <c r="CV170" s="201">
        <v>4.06E-4</v>
      </c>
      <c r="CW170" s="201"/>
      <c r="CX170" s="201"/>
      <c r="CY170" s="201">
        <v>3.5616000000000002E-2</v>
      </c>
      <c r="CZ170" s="201">
        <v>4.06E-4</v>
      </c>
      <c r="DA170" s="201">
        <v>0.81255999999999995</v>
      </c>
      <c r="DB170" s="201">
        <v>4.1577000000000003E-2</v>
      </c>
      <c r="DC170" s="201"/>
      <c r="DD170" s="201"/>
      <c r="DE170" s="201"/>
      <c r="DF170" s="201"/>
      <c r="DG170" s="201">
        <v>0.81255999999999995</v>
      </c>
      <c r="DH170" s="201">
        <v>4.1577000000000003E-2</v>
      </c>
      <c r="DI170" s="201"/>
      <c r="DJ170" s="201"/>
      <c r="DK170" s="201">
        <v>2.5900000000000001E-4</v>
      </c>
      <c r="DL170" s="201">
        <v>1.1E-5</v>
      </c>
      <c r="DM170" s="201"/>
      <c r="DN170" s="201"/>
      <c r="DO170" s="201">
        <v>2.5900000000000001E-4</v>
      </c>
      <c r="DP170" s="201">
        <v>1.1E-5</v>
      </c>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v>5.8828999999999999E-2</v>
      </c>
      <c r="EP170" s="201">
        <v>6.2000000000000003E-5</v>
      </c>
      <c r="EQ170" s="201"/>
      <c r="ER170" s="201"/>
      <c r="ES170" s="201">
        <v>5.8828999999999999E-2</v>
      </c>
      <c r="ET170" s="201">
        <v>6.2000000000000003E-5</v>
      </c>
      <c r="EU170" s="201"/>
      <c r="EV170" s="201"/>
      <c r="EW170" s="201"/>
      <c r="EX170" s="201"/>
      <c r="EY170" s="201"/>
      <c r="EZ170" s="201"/>
      <c r="FA170" s="201"/>
      <c r="FB170" s="201"/>
      <c r="FC170" s="201"/>
      <c r="FD170" s="201"/>
      <c r="FE170" s="201">
        <v>2.844E-2</v>
      </c>
      <c r="FF170" s="201">
        <v>5.0000000000000002E-5</v>
      </c>
      <c r="FG170" s="201">
        <v>2.1619999999999999E-3</v>
      </c>
      <c r="FH170" s="201">
        <v>1.7E-5</v>
      </c>
      <c r="FI170" s="201"/>
      <c r="FJ170" s="201"/>
      <c r="FK170" s="201">
        <v>3.0602000000000001E-2</v>
      </c>
      <c r="FL170" s="201">
        <v>6.7000000000000002E-5</v>
      </c>
      <c r="FM170" s="201"/>
      <c r="FN170" s="201"/>
      <c r="FO170" s="201"/>
      <c r="FP170" s="201"/>
      <c r="FQ170" s="201"/>
      <c r="FR170" s="201"/>
      <c r="FS170" s="201">
        <v>2.457E-3</v>
      </c>
      <c r="FT170" s="201">
        <v>4.6E-5</v>
      </c>
      <c r="FU170" s="201"/>
      <c r="FV170" s="201"/>
      <c r="FW170" s="201"/>
      <c r="FX170" s="201"/>
      <c r="FY170" s="201"/>
      <c r="FZ170" s="201"/>
      <c r="GA170" s="201"/>
      <c r="GB170" s="201"/>
      <c r="GC170" s="201"/>
      <c r="GD170" s="201"/>
      <c r="GE170" s="201"/>
      <c r="GF170" s="201"/>
      <c r="GG170" s="201"/>
      <c r="GH170" s="201"/>
      <c r="GI170" s="201">
        <v>9.7199999999999999E-4</v>
      </c>
      <c r="GJ170" s="201">
        <v>9.9999999999999995E-7</v>
      </c>
      <c r="GK170" s="201"/>
      <c r="GL170" s="201"/>
      <c r="GM170" s="201">
        <v>3.4290000000000002E-3</v>
      </c>
      <c r="GN170" s="201">
        <v>4.6999999999999997E-5</v>
      </c>
      <c r="GO170" s="201">
        <v>0.48596899999999998</v>
      </c>
      <c r="GP170" s="201">
        <v>1.49E-3</v>
      </c>
      <c r="GQ170" s="201">
        <v>6.5676999999999999E-2</v>
      </c>
      <c r="GR170" s="201">
        <v>3.8099999999999999E-4</v>
      </c>
      <c r="GS170" s="201">
        <v>0.55164599999999997</v>
      </c>
      <c r="GT170" s="201">
        <v>1.8710000000000001E-3</v>
      </c>
      <c r="GU170" s="201"/>
      <c r="GV170" s="201"/>
      <c r="GW170" s="201"/>
      <c r="GX170" s="201"/>
      <c r="GY170" s="201"/>
      <c r="GZ170" s="201"/>
      <c r="HA170" s="201"/>
      <c r="HB170" s="201"/>
      <c r="HC170" s="201"/>
      <c r="HD170" s="201"/>
      <c r="HE170" s="201">
        <v>6.8524000000000002E-2</v>
      </c>
      <c r="HF170" s="201">
        <v>8.7000000000000001E-5</v>
      </c>
      <c r="HG170" s="201"/>
      <c r="HH170" s="201"/>
      <c r="HI170" s="201"/>
      <c r="HJ170" s="201"/>
      <c r="HK170" s="201">
        <v>6.8524000000000002E-2</v>
      </c>
      <c r="HL170" s="201">
        <v>8.7000000000000001E-5</v>
      </c>
      <c r="HM170" s="201"/>
      <c r="HN170" s="201"/>
      <c r="HO170" s="201"/>
      <c r="HP170" s="201"/>
      <c r="HQ170" s="201">
        <v>6.0309999999999999E-3</v>
      </c>
      <c r="HR170" s="201">
        <v>3.0000000000000001E-5</v>
      </c>
      <c r="HS170" s="201"/>
      <c r="HT170" s="201"/>
      <c r="HU170" s="201"/>
      <c r="HV170" s="201"/>
      <c r="HW170" s="201">
        <v>6.0309999999999999E-3</v>
      </c>
      <c r="HX170" s="201">
        <v>3.0000000000000001E-5</v>
      </c>
      <c r="HY170" s="201"/>
      <c r="HZ170" s="201"/>
      <c r="IA170" s="201"/>
      <c r="IB170" s="201"/>
      <c r="IC170" s="201"/>
      <c r="ID170" s="201"/>
      <c r="IE170" s="201">
        <v>1.5730580000000001</v>
      </c>
      <c r="IF170" s="201">
        <v>4.4200999999999997E-2</v>
      </c>
    </row>
    <row r="171" spans="1:240" ht="19.2" x14ac:dyDescent="0.25">
      <c r="A171" s="196" t="s">
        <v>1476</v>
      </c>
      <c r="B171" s="197" t="s">
        <v>1477</v>
      </c>
      <c r="C171" s="198"/>
      <c r="D171" s="198"/>
      <c r="E171" s="198"/>
      <c r="F171" s="198"/>
      <c r="G171" s="198"/>
      <c r="H171" s="198"/>
      <c r="I171" s="198"/>
      <c r="J171" s="198"/>
      <c r="K171" s="198"/>
      <c r="L171" s="198"/>
      <c r="M171" s="198"/>
      <c r="N171" s="198"/>
      <c r="O171" s="198"/>
      <c r="P171" s="198"/>
      <c r="Q171" s="198"/>
      <c r="R171" s="198"/>
      <c r="S171" s="198">
        <v>1.9780000000000002E-3</v>
      </c>
      <c r="T171" s="198">
        <v>1.341E-3</v>
      </c>
      <c r="U171" s="198"/>
      <c r="V171" s="198"/>
      <c r="W171" s="198"/>
      <c r="X171" s="198"/>
      <c r="Y171" s="198"/>
      <c r="Z171" s="198"/>
      <c r="AA171" s="198"/>
      <c r="AB171" s="198"/>
      <c r="AC171" s="198"/>
      <c r="AD171" s="198"/>
      <c r="AE171" s="198"/>
      <c r="AF171" s="198"/>
      <c r="AG171" s="198">
        <v>1.9780000000000002E-3</v>
      </c>
      <c r="AH171" s="198">
        <v>1.341E-3</v>
      </c>
      <c r="AI171" s="198"/>
      <c r="AJ171" s="198"/>
      <c r="AK171" s="198"/>
      <c r="AL171" s="198"/>
      <c r="AM171" s="198"/>
      <c r="AN171" s="198"/>
      <c r="AO171" s="198"/>
      <c r="AP171" s="198"/>
      <c r="AQ171" s="198"/>
      <c r="AR171" s="198"/>
      <c r="AS171" s="198"/>
      <c r="AT171" s="198"/>
      <c r="AU171" s="198"/>
      <c r="AV171" s="198"/>
      <c r="AW171" s="198"/>
      <c r="AX171" s="198"/>
      <c r="AY171" s="198"/>
      <c r="AZ171" s="198"/>
      <c r="BA171" s="198"/>
      <c r="BB171" s="198"/>
      <c r="BC171" s="198"/>
      <c r="BD171" s="198"/>
      <c r="BE171" s="198"/>
      <c r="BF171" s="198"/>
      <c r="BG171" s="198"/>
      <c r="BH171" s="198"/>
      <c r="BI171" s="198"/>
      <c r="BJ171" s="198"/>
      <c r="BK171" s="198"/>
      <c r="BL171" s="198"/>
      <c r="BM171" s="198"/>
      <c r="BN171" s="198"/>
      <c r="BO171" s="198"/>
      <c r="BP171" s="198"/>
      <c r="BQ171" s="198">
        <v>4.496E-3</v>
      </c>
      <c r="BR171" s="198">
        <v>1.0000000000000001E-5</v>
      </c>
      <c r="BS171" s="198"/>
      <c r="BT171" s="198"/>
      <c r="BU171" s="198"/>
      <c r="BV171" s="198"/>
      <c r="BW171" s="198"/>
      <c r="BX171" s="198"/>
      <c r="BY171" s="198"/>
      <c r="BZ171" s="198"/>
      <c r="CA171" s="198"/>
      <c r="CB171" s="198"/>
      <c r="CC171" s="198"/>
      <c r="CD171" s="198"/>
      <c r="CE171" s="198"/>
      <c r="CF171" s="198"/>
      <c r="CG171" s="198"/>
      <c r="CH171" s="198"/>
      <c r="CI171" s="198"/>
      <c r="CJ171" s="198"/>
      <c r="CK171" s="198">
        <v>4.496E-3</v>
      </c>
      <c r="CL171" s="198">
        <v>1.0000000000000001E-5</v>
      </c>
      <c r="CM171" s="198"/>
      <c r="CN171" s="198"/>
      <c r="CO171" s="198">
        <v>1.6978E-2</v>
      </c>
      <c r="CP171" s="198">
        <v>4.7000000000000002E-3</v>
      </c>
      <c r="CQ171" s="198">
        <v>1.6978E-2</v>
      </c>
      <c r="CR171" s="198">
        <v>4.7000000000000002E-3</v>
      </c>
      <c r="CS171" s="198"/>
      <c r="CT171" s="198"/>
      <c r="CU171" s="198"/>
      <c r="CV171" s="198"/>
      <c r="CW171" s="198"/>
      <c r="CX171" s="198"/>
      <c r="CY171" s="198"/>
      <c r="CZ171" s="198"/>
      <c r="DA171" s="198"/>
      <c r="DB171" s="198"/>
      <c r="DC171" s="198"/>
      <c r="DD171" s="198"/>
      <c r="DE171" s="198"/>
      <c r="DF171" s="198"/>
      <c r="DG171" s="198"/>
      <c r="DH171" s="198"/>
      <c r="DI171" s="198"/>
      <c r="DJ171" s="198"/>
      <c r="DK171" s="198">
        <v>6.0810999999999997E-2</v>
      </c>
      <c r="DL171" s="198">
        <v>4.8799999999999999E-4</v>
      </c>
      <c r="DM171" s="198"/>
      <c r="DN171" s="198"/>
      <c r="DO171" s="198">
        <v>6.0810999999999997E-2</v>
      </c>
      <c r="DP171" s="198">
        <v>4.8799999999999999E-4</v>
      </c>
      <c r="DQ171" s="198"/>
      <c r="DR171" s="198"/>
      <c r="DS171" s="198"/>
      <c r="DT171" s="198"/>
      <c r="DU171" s="198"/>
      <c r="DV171" s="198"/>
      <c r="DW171" s="198"/>
      <c r="DX171" s="198"/>
      <c r="DY171" s="198"/>
      <c r="DZ171" s="198"/>
      <c r="EA171" s="198"/>
      <c r="EB171" s="198"/>
      <c r="EC171" s="198"/>
      <c r="ED171" s="198"/>
      <c r="EE171" s="198"/>
      <c r="EF171" s="198"/>
      <c r="EG171" s="198"/>
      <c r="EH171" s="198"/>
      <c r="EI171" s="198"/>
      <c r="EJ171" s="198"/>
      <c r="EK171" s="198"/>
      <c r="EL171" s="198"/>
      <c r="EM171" s="198"/>
      <c r="EN171" s="198"/>
      <c r="EO171" s="198">
        <v>5.2637999999999997E-2</v>
      </c>
      <c r="EP171" s="198">
        <v>9.0000000000000006E-5</v>
      </c>
      <c r="EQ171" s="198"/>
      <c r="ER171" s="198"/>
      <c r="ES171" s="198">
        <v>5.2637999999999997E-2</v>
      </c>
      <c r="ET171" s="198">
        <v>9.0000000000000006E-5</v>
      </c>
      <c r="EU171" s="198"/>
      <c r="EV171" s="198"/>
      <c r="EW171" s="198"/>
      <c r="EX171" s="198"/>
      <c r="EY171" s="198"/>
      <c r="EZ171" s="198"/>
      <c r="FA171" s="198"/>
      <c r="FB171" s="198"/>
      <c r="FC171" s="198"/>
      <c r="FD171" s="198"/>
      <c r="FE171" s="198"/>
      <c r="FF171" s="198"/>
      <c r="FG171" s="198"/>
      <c r="FH171" s="198"/>
      <c r="FI171" s="198"/>
      <c r="FJ171" s="198"/>
      <c r="FK171" s="198"/>
      <c r="FL171" s="198"/>
      <c r="FM171" s="198"/>
      <c r="FN171" s="198"/>
      <c r="FO171" s="198"/>
      <c r="FP171" s="198"/>
      <c r="FQ171" s="198"/>
      <c r="FR171" s="198"/>
      <c r="FS171" s="198">
        <v>3.0467000000000001E-2</v>
      </c>
      <c r="FT171" s="198">
        <v>1.93E-4</v>
      </c>
      <c r="FU171" s="198"/>
      <c r="FV171" s="198"/>
      <c r="FW171" s="198"/>
      <c r="FX171" s="198"/>
      <c r="FY171" s="198"/>
      <c r="FZ171" s="198"/>
      <c r="GA171" s="198"/>
      <c r="GB171" s="198"/>
      <c r="GC171" s="198"/>
      <c r="GD171" s="198"/>
      <c r="GE171" s="198"/>
      <c r="GF171" s="198"/>
      <c r="GG171" s="198"/>
      <c r="GH171" s="198"/>
      <c r="GI171" s="198"/>
      <c r="GJ171" s="198"/>
      <c r="GK171" s="198"/>
      <c r="GL171" s="198"/>
      <c r="GM171" s="198">
        <v>3.0467000000000001E-2</v>
      </c>
      <c r="GN171" s="198">
        <v>1.93E-4</v>
      </c>
      <c r="GO171" s="198">
        <v>0.15757099999999999</v>
      </c>
      <c r="GP171" s="198">
        <v>4.08E-4</v>
      </c>
      <c r="GQ171" s="198">
        <v>0.97297299999999998</v>
      </c>
      <c r="GR171" s="198">
        <v>9.8999999999999994E-5</v>
      </c>
      <c r="GS171" s="198">
        <v>1.130544</v>
      </c>
      <c r="GT171" s="198">
        <v>5.0699999999999996E-4</v>
      </c>
      <c r="GU171" s="198"/>
      <c r="GV171" s="198"/>
      <c r="GW171" s="198">
        <v>2.6899999999999998E-4</v>
      </c>
      <c r="GX171" s="198">
        <v>4.3999999999999999E-5</v>
      </c>
      <c r="GY171" s="198"/>
      <c r="GZ171" s="198"/>
      <c r="HA171" s="198"/>
      <c r="HB171" s="198"/>
      <c r="HC171" s="198">
        <v>2.6899999999999998E-4</v>
      </c>
      <c r="HD171" s="198">
        <v>4.3999999999999999E-5</v>
      </c>
      <c r="HE171" s="198">
        <v>0.140455</v>
      </c>
      <c r="HF171" s="198">
        <v>8.2999999999999998E-5</v>
      </c>
      <c r="HG171" s="198"/>
      <c r="HH171" s="198"/>
      <c r="HI171" s="198"/>
      <c r="HJ171" s="198"/>
      <c r="HK171" s="198">
        <v>0.140455</v>
      </c>
      <c r="HL171" s="198">
        <v>8.2999999999999998E-5</v>
      </c>
      <c r="HM171" s="198"/>
      <c r="HN171" s="198"/>
      <c r="HO171" s="198"/>
      <c r="HP171" s="198"/>
      <c r="HQ171" s="198">
        <v>0.10163800000000001</v>
      </c>
      <c r="HR171" s="198">
        <v>7.3819999999999997E-3</v>
      </c>
      <c r="HS171" s="198"/>
      <c r="HT171" s="198"/>
      <c r="HU171" s="198"/>
      <c r="HV171" s="198"/>
      <c r="HW171" s="198">
        <v>0.10163800000000001</v>
      </c>
      <c r="HX171" s="198">
        <v>7.3819999999999997E-3</v>
      </c>
      <c r="HY171" s="198"/>
      <c r="HZ171" s="198"/>
      <c r="IA171" s="198"/>
      <c r="IB171" s="198"/>
      <c r="IC171" s="198"/>
      <c r="ID171" s="198"/>
      <c r="IE171" s="198">
        <v>1.5402739999999999</v>
      </c>
      <c r="IF171" s="198">
        <v>1.4838E-2</v>
      </c>
    </row>
    <row r="172" spans="1:240" ht="19.2" x14ac:dyDescent="0.25">
      <c r="A172" s="199" t="s">
        <v>591</v>
      </c>
      <c r="B172" s="200" t="s">
        <v>1443</v>
      </c>
      <c r="C172" s="201"/>
      <c r="D172" s="201"/>
      <c r="E172" s="201"/>
      <c r="F172" s="201"/>
      <c r="G172" s="201"/>
      <c r="H172" s="201"/>
      <c r="I172" s="201">
        <v>7.6480000000000003E-3</v>
      </c>
      <c r="J172" s="201">
        <v>2E-3</v>
      </c>
      <c r="K172" s="201"/>
      <c r="L172" s="201"/>
      <c r="M172" s="201">
        <v>7.6480000000000003E-3</v>
      </c>
      <c r="N172" s="201">
        <v>2E-3</v>
      </c>
      <c r="O172" s="201"/>
      <c r="P172" s="201"/>
      <c r="Q172" s="201"/>
      <c r="R172" s="201"/>
      <c r="S172" s="201"/>
      <c r="T172" s="201"/>
      <c r="U172" s="201">
        <v>1.312E-3</v>
      </c>
      <c r="V172" s="201">
        <v>5.0000000000000004E-6</v>
      </c>
      <c r="W172" s="201"/>
      <c r="X172" s="201"/>
      <c r="Y172" s="201"/>
      <c r="Z172" s="201"/>
      <c r="AA172" s="201"/>
      <c r="AB172" s="201"/>
      <c r="AC172" s="201"/>
      <c r="AD172" s="201"/>
      <c r="AE172" s="201"/>
      <c r="AF172" s="201"/>
      <c r="AG172" s="201">
        <v>1.312E-3</v>
      </c>
      <c r="AH172" s="201">
        <v>5.0000000000000004E-6</v>
      </c>
      <c r="AI172" s="201"/>
      <c r="AJ172" s="201"/>
      <c r="AK172" s="201"/>
      <c r="AL172" s="201"/>
      <c r="AM172" s="201"/>
      <c r="AN172" s="201"/>
      <c r="AO172" s="201"/>
      <c r="AP172" s="201"/>
      <c r="AQ172" s="201"/>
      <c r="AR172" s="201"/>
      <c r="AS172" s="201"/>
      <c r="AT172" s="201"/>
      <c r="AU172" s="201"/>
      <c r="AV172" s="201"/>
      <c r="AW172" s="201">
        <v>2.1108999999999999E-2</v>
      </c>
      <c r="AX172" s="201">
        <v>5.9999999999999995E-4</v>
      </c>
      <c r="AY172" s="201"/>
      <c r="AZ172" s="201"/>
      <c r="BA172" s="201"/>
      <c r="BB172" s="201"/>
      <c r="BC172" s="201"/>
      <c r="BD172" s="201"/>
      <c r="BE172" s="201">
        <v>2.1108999999999999E-2</v>
      </c>
      <c r="BF172" s="201">
        <v>5.9999999999999995E-4</v>
      </c>
      <c r="BG172" s="201"/>
      <c r="BH172" s="201"/>
      <c r="BI172" s="201"/>
      <c r="BJ172" s="201"/>
      <c r="BK172" s="201"/>
      <c r="BL172" s="201"/>
      <c r="BM172" s="201"/>
      <c r="BN172" s="201"/>
      <c r="BO172" s="201"/>
      <c r="BP172" s="201"/>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v>3.4999999999999997E-5</v>
      </c>
      <c r="CN172" s="201">
        <v>5.0000000000000004E-6</v>
      </c>
      <c r="CO172" s="201"/>
      <c r="CP172" s="201"/>
      <c r="CQ172" s="201">
        <v>3.4999999999999997E-5</v>
      </c>
      <c r="CR172" s="201">
        <v>5.0000000000000004E-6</v>
      </c>
      <c r="CS172" s="201"/>
      <c r="CT172" s="201"/>
      <c r="CU172" s="201">
        <v>1.111E-2</v>
      </c>
      <c r="CV172" s="201">
        <v>3.9999999999999998E-6</v>
      </c>
      <c r="CW172" s="201"/>
      <c r="CX172" s="201"/>
      <c r="CY172" s="201">
        <v>1.111E-2</v>
      </c>
      <c r="CZ172" s="201">
        <v>3.9999999999999998E-6</v>
      </c>
      <c r="DA172" s="201">
        <v>0.96823999999999999</v>
      </c>
      <c r="DB172" s="201">
        <v>0.298591</v>
      </c>
      <c r="DC172" s="201"/>
      <c r="DD172" s="201"/>
      <c r="DE172" s="201"/>
      <c r="DF172" s="201"/>
      <c r="DG172" s="201">
        <v>0.96823999999999999</v>
      </c>
      <c r="DH172" s="201">
        <v>0.298591</v>
      </c>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c r="EX172" s="201"/>
      <c r="EY172" s="201"/>
      <c r="EZ172" s="201"/>
      <c r="FA172" s="201"/>
      <c r="FB172" s="201"/>
      <c r="FC172" s="201"/>
      <c r="FD172" s="201"/>
      <c r="FE172" s="201"/>
      <c r="FF172" s="201"/>
      <c r="FG172" s="201"/>
      <c r="FH172" s="201"/>
      <c r="FI172" s="201"/>
      <c r="FJ172" s="201"/>
      <c r="FK172" s="201"/>
      <c r="FL172" s="201"/>
      <c r="FM172" s="201"/>
      <c r="FN172" s="201"/>
      <c r="FO172" s="201"/>
      <c r="FP172" s="201"/>
      <c r="FQ172" s="201"/>
      <c r="FR172" s="201"/>
      <c r="FS172" s="201">
        <v>0.10125000000000001</v>
      </c>
      <c r="FT172" s="201">
        <v>0.12593199999999999</v>
      </c>
      <c r="FU172" s="201"/>
      <c r="FV172" s="201"/>
      <c r="FW172" s="201"/>
      <c r="FX172" s="201"/>
      <c r="FY172" s="201"/>
      <c r="FZ172" s="201"/>
      <c r="GA172" s="201"/>
      <c r="GB172" s="201"/>
      <c r="GC172" s="201"/>
      <c r="GD172" s="201"/>
      <c r="GE172" s="201"/>
      <c r="GF172" s="201"/>
      <c r="GG172" s="201"/>
      <c r="GH172" s="201"/>
      <c r="GI172" s="201">
        <v>7.6755000000000004E-2</v>
      </c>
      <c r="GJ172" s="201">
        <v>1.3300000000000001E-4</v>
      </c>
      <c r="GK172" s="201"/>
      <c r="GL172" s="201"/>
      <c r="GM172" s="201">
        <v>0.178005</v>
      </c>
      <c r="GN172" s="201">
        <v>0.12606500000000001</v>
      </c>
      <c r="GO172" s="201">
        <v>1.0978E-2</v>
      </c>
      <c r="GP172" s="201">
        <v>3.6000000000000001E-5</v>
      </c>
      <c r="GQ172" s="201">
        <v>8.0239999999999999E-3</v>
      </c>
      <c r="GR172" s="201">
        <v>6.2600000000000004E-4</v>
      </c>
      <c r="GS172" s="201">
        <v>1.9002000000000002E-2</v>
      </c>
      <c r="GT172" s="201">
        <v>6.6200000000000005E-4</v>
      </c>
      <c r="GU172" s="201"/>
      <c r="GV172" s="201"/>
      <c r="GW172" s="201"/>
      <c r="GX172" s="201"/>
      <c r="GY172" s="201"/>
      <c r="GZ172" s="201"/>
      <c r="HA172" s="201">
        <v>4.1588E-2</v>
      </c>
      <c r="HB172" s="201">
        <v>1.5E-5</v>
      </c>
      <c r="HC172" s="201">
        <v>4.1588E-2</v>
      </c>
      <c r="HD172" s="201">
        <v>1.5E-5</v>
      </c>
      <c r="HE172" s="201"/>
      <c r="HF172" s="201"/>
      <c r="HG172" s="201"/>
      <c r="HH172" s="201"/>
      <c r="HI172" s="201"/>
      <c r="HJ172" s="201"/>
      <c r="HK172" s="201"/>
      <c r="HL172" s="201"/>
      <c r="HM172" s="201"/>
      <c r="HN172" s="201"/>
      <c r="HO172" s="201"/>
      <c r="HP172" s="201"/>
      <c r="HQ172" s="201">
        <v>1.2267999999999999E-2</v>
      </c>
      <c r="HR172" s="201">
        <v>1.8900000000000001E-4</v>
      </c>
      <c r="HS172" s="201"/>
      <c r="HT172" s="201"/>
      <c r="HU172" s="201"/>
      <c r="HV172" s="201"/>
      <c r="HW172" s="201">
        <v>1.2267999999999999E-2</v>
      </c>
      <c r="HX172" s="201">
        <v>1.8900000000000001E-4</v>
      </c>
      <c r="HY172" s="201"/>
      <c r="HZ172" s="201"/>
      <c r="IA172" s="201"/>
      <c r="IB172" s="201"/>
      <c r="IC172" s="201"/>
      <c r="ID172" s="201"/>
      <c r="IE172" s="201">
        <v>1.2603169999999999</v>
      </c>
      <c r="IF172" s="201">
        <v>0.42813600000000002</v>
      </c>
    </row>
    <row r="173" spans="1:240" ht="19.2" x14ac:dyDescent="0.25">
      <c r="A173" s="196" t="s">
        <v>1502</v>
      </c>
      <c r="B173" s="197" t="s">
        <v>1503</v>
      </c>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198"/>
      <c r="Y173" s="198"/>
      <c r="Z173" s="198"/>
      <c r="AA173" s="198"/>
      <c r="AB173" s="198"/>
      <c r="AC173" s="198"/>
      <c r="AD173" s="198"/>
      <c r="AE173" s="198"/>
      <c r="AF173" s="198"/>
      <c r="AG173" s="198"/>
      <c r="AH173" s="198"/>
      <c r="AI173" s="198"/>
      <c r="AJ173" s="198"/>
      <c r="AK173" s="198"/>
      <c r="AL173" s="198"/>
      <c r="AM173" s="198"/>
      <c r="AN173" s="198"/>
      <c r="AO173" s="198"/>
      <c r="AP173" s="198"/>
      <c r="AQ173" s="198"/>
      <c r="AR173" s="198"/>
      <c r="AS173" s="198"/>
      <c r="AT173" s="198"/>
      <c r="AU173" s="198"/>
      <c r="AV173" s="198"/>
      <c r="AW173" s="198"/>
      <c r="AX173" s="198"/>
      <c r="AY173" s="198"/>
      <c r="AZ173" s="198"/>
      <c r="BA173" s="198">
        <v>0.87075000000000002</v>
      </c>
      <c r="BB173" s="198">
        <v>3.5999999999999997E-2</v>
      </c>
      <c r="BC173" s="198"/>
      <c r="BD173" s="198"/>
      <c r="BE173" s="198">
        <v>0.87075000000000002</v>
      </c>
      <c r="BF173" s="198">
        <v>3.5999999999999997E-2</v>
      </c>
      <c r="BG173" s="198"/>
      <c r="BH173" s="198"/>
      <c r="BI173" s="198"/>
      <c r="BJ173" s="198"/>
      <c r="BK173" s="198"/>
      <c r="BL173" s="198"/>
      <c r="BM173" s="198"/>
      <c r="BN173" s="198"/>
      <c r="BO173" s="198"/>
      <c r="BP173" s="198"/>
      <c r="BQ173" s="198"/>
      <c r="BR173" s="198"/>
      <c r="BS173" s="198"/>
      <c r="BT173" s="198"/>
      <c r="BU173" s="198"/>
      <c r="BV173" s="198"/>
      <c r="BW173" s="198">
        <v>3.9999999999999998E-6</v>
      </c>
      <c r="BX173" s="198">
        <v>9.9999999999999995E-7</v>
      </c>
      <c r="BY173" s="198"/>
      <c r="BZ173" s="198"/>
      <c r="CA173" s="198"/>
      <c r="CB173" s="198"/>
      <c r="CC173" s="198"/>
      <c r="CD173" s="198"/>
      <c r="CE173" s="198"/>
      <c r="CF173" s="198"/>
      <c r="CG173" s="198"/>
      <c r="CH173" s="198"/>
      <c r="CI173" s="198"/>
      <c r="CJ173" s="198"/>
      <c r="CK173" s="198">
        <v>3.9999999999999998E-6</v>
      </c>
      <c r="CL173" s="198">
        <v>9.9999999999999995E-7</v>
      </c>
      <c r="CM173" s="198"/>
      <c r="CN173" s="198"/>
      <c r="CO173" s="198"/>
      <c r="CP173" s="198"/>
      <c r="CQ173" s="198"/>
      <c r="CR173" s="198"/>
      <c r="CS173" s="198"/>
      <c r="CT173" s="198"/>
      <c r="CU173" s="198"/>
      <c r="CV173" s="198"/>
      <c r="CW173" s="198"/>
      <c r="CX173" s="198"/>
      <c r="CY173" s="198"/>
      <c r="CZ173" s="198"/>
      <c r="DA173" s="198"/>
      <c r="DB173" s="198"/>
      <c r="DC173" s="198"/>
      <c r="DD173" s="198"/>
      <c r="DE173" s="198"/>
      <c r="DF173" s="198"/>
      <c r="DG173" s="198"/>
      <c r="DH173" s="198"/>
      <c r="DI173" s="198"/>
      <c r="DJ173" s="198"/>
      <c r="DK173" s="198"/>
      <c r="DL173" s="198"/>
      <c r="DM173" s="198"/>
      <c r="DN173" s="198"/>
      <c r="DO173" s="198"/>
      <c r="DP173" s="198"/>
      <c r="DQ173" s="198"/>
      <c r="DR173" s="198"/>
      <c r="DS173" s="198"/>
      <c r="DT173" s="198"/>
      <c r="DU173" s="198"/>
      <c r="DV173" s="198"/>
      <c r="DW173" s="198"/>
      <c r="DX173" s="198"/>
      <c r="DY173" s="198"/>
      <c r="DZ173" s="198"/>
      <c r="EA173" s="198"/>
      <c r="EB173" s="198"/>
      <c r="EC173" s="198"/>
      <c r="ED173" s="198"/>
      <c r="EE173" s="198"/>
      <c r="EF173" s="198"/>
      <c r="EG173" s="198"/>
      <c r="EH173" s="198"/>
      <c r="EI173" s="198"/>
      <c r="EJ173" s="198"/>
      <c r="EK173" s="198"/>
      <c r="EL173" s="198"/>
      <c r="EM173" s="198"/>
      <c r="EN173" s="198"/>
      <c r="EO173" s="198"/>
      <c r="EP173" s="198"/>
      <c r="EQ173" s="198"/>
      <c r="ER173" s="198"/>
      <c r="ES173" s="198"/>
      <c r="ET173" s="198"/>
      <c r="EU173" s="198">
        <v>1.06E-4</v>
      </c>
      <c r="EV173" s="198">
        <v>9.9999999999999995E-7</v>
      </c>
      <c r="EW173" s="198"/>
      <c r="EX173" s="198"/>
      <c r="EY173" s="198"/>
      <c r="EZ173" s="198"/>
      <c r="FA173" s="198"/>
      <c r="FB173" s="198"/>
      <c r="FC173" s="198">
        <v>1.06E-4</v>
      </c>
      <c r="FD173" s="198">
        <v>9.9999999999999995E-7</v>
      </c>
      <c r="FE173" s="198"/>
      <c r="FF173" s="198"/>
      <c r="FG173" s="198"/>
      <c r="FH173" s="198"/>
      <c r="FI173" s="198"/>
      <c r="FJ173" s="198"/>
      <c r="FK173" s="198"/>
      <c r="FL173" s="198"/>
      <c r="FM173" s="198"/>
      <c r="FN173" s="198"/>
      <c r="FO173" s="198"/>
      <c r="FP173" s="198"/>
      <c r="FQ173" s="198"/>
      <c r="FR173" s="198"/>
      <c r="FS173" s="198"/>
      <c r="FT173" s="198"/>
      <c r="FU173" s="198"/>
      <c r="FV173" s="198"/>
      <c r="FW173" s="198"/>
      <c r="FX173" s="198"/>
      <c r="FY173" s="198"/>
      <c r="FZ173" s="198"/>
      <c r="GA173" s="198"/>
      <c r="GB173" s="198"/>
      <c r="GC173" s="198"/>
      <c r="GD173" s="198"/>
      <c r="GE173" s="198"/>
      <c r="GF173" s="198"/>
      <c r="GG173" s="198"/>
      <c r="GH173" s="198"/>
      <c r="GI173" s="198"/>
      <c r="GJ173" s="198"/>
      <c r="GK173" s="198"/>
      <c r="GL173" s="198"/>
      <c r="GM173" s="198"/>
      <c r="GN173" s="198"/>
      <c r="GO173" s="198">
        <v>7.1729999999999997E-3</v>
      </c>
      <c r="GP173" s="198">
        <v>1.1E-5</v>
      </c>
      <c r="GQ173" s="198">
        <v>1.0888E-2</v>
      </c>
      <c r="GR173" s="198">
        <v>1.4E-5</v>
      </c>
      <c r="GS173" s="198">
        <v>1.8061000000000001E-2</v>
      </c>
      <c r="GT173" s="198">
        <v>2.5000000000000001E-5</v>
      </c>
      <c r="GU173" s="198"/>
      <c r="GV173" s="198"/>
      <c r="GW173" s="198"/>
      <c r="GX173" s="198"/>
      <c r="GY173" s="198"/>
      <c r="GZ173" s="198"/>
      <c r="HA173" s="198"/>
      <c r="HB173" s="198"/>
      <c r="HC173" s="198"/>
      <c r="HD173" s="198"/>
      <c r="HE173" s="198"/>
      <c r="HF173" s="198"/>
      <c r="HG173" s="198"/>
      <c r="HH173" s="198"/>
      <c r="HI173" s="198"/>
      <c r="HJ173" s="198"/>
      <c r="HK173" s="198"/>
      <c r="HL173" s="198"/>
      <c r="HM173" s="198"/>
      <c r="HN173" s="198"/>
      <c r="HO173" s="198"/>
      <c r="HP173" s="198"/>
      <c r="HQ173" s="198"/>
      <c r="HR173" s="198"/>
      <c r="HS173" s="198">
        <v>7.3499999999999998E-4</v>
      </c>
      <c r="HT173" s="198">
        <v>1.9999999999999999E-6</v>
      </c>
      <c r="HU173" s="198"/>
      <c r="HV173" s="198"/>
      <c r="HW173" s="198">
        <v>7.3499999999999998E-4</v>
      </c>
      <c r="HX173" s="198">
        <v>1.9999999999999999E-6</v>
      </c>
      <c r="HY173" s="198"/>
      <c r="HZ173" s="198"/>
      <c r="IA173" s="198"/>
      <c r="IB173" s="198"/>
      <c r="IC173" s="198"/>
      <c r="ID173" s="198"/>
      <c r="IE173" s="198">
        <v>0.889656</v>
      </c>
      <c r="IF173" s="198">
        <v>3.6028999999999999E-2</v>
      </c>
    </row>
    <row r="174" spans="1:240" ht="19.2" x14ac:dyDescent="0.25">
      <c r="A174" s="199" t="s">
        <v>1504</v>
      </c>
      <c r="B174" s="200" t="s">
        <v>1505</v>
      </c>
      <c r="C174" s="201"/>
      <c r="D174" s="201"/>
      <c r="E174" s="201"/>
      <c r="F174" s="201"/>
      <c r="G174" s="201"/>
      <c r="H174" s="201"/>
      <c r="I174" s="201"/>
      <c r="J174" s="201"/>
      <c r="K174" s="201"/>
      <c r="L174" s="201"/>
      <c r="M174" s="201"/>
      <c r="N174" s="201"/>
      <c r="O174" s="201"/>
      <c r="P174" s="201"/>
      <c r="Q174" s="201"/>
      <c r="R174" s="201"/>
      <c r="S174" s="201"/>
      <c r="T174" s="201"/>
      <c r="U174" s="201"/>
      <c r="V174" s="201"/>
      <c r="W174" s="201"/>
      <c r="X174" s="201"/>
      <c r="Y174" s="201"/>
      <c r="Z174" s="201"/>
      <c r="AA174" s="201"/>
      <c r="AB174" s="201"/>
      <c r="AC174" s="201"/>
      <c r="AD174" s="201"/>
      <c r="AE174" s="201"/>
      <c r="AF174" s="201"/>
      <c r="AG174" s="201"/>
      <c r="AH174" s="201"/>
      <c r="AI174" s="201"/>
      <c r="AJ174" s="201"/>
      <c r="AK174" s="201"/>
      <c r="AL174" s="201"/>
      <c r="AM174" s="201"/>
      <c r="AN174" s="201"/>
      <c r="AO174" s="201"/>
      <c r="AP174" s="201"/>
      <c r="AQ174" s="201"/>
      <c r="AR174" s="201"/>
      <c r="AS174" s="201">
        <v>6.6420000000000007E-2</v>
      </c>
      <c r="AT174" s="201">
        <v>7.7099999999999998E-3</v>
      </c>
      <c r="AU174" s="201"/>
      <c r="AV174" s="201"/>
      <c r="AW174" s="201"/>
      <c r="AX174" s="201"/>
      <c r="AY174" s="201"/>
      <c r="AZ174" s="201"/>
      <c r="BA174" s="201"/>
      <c r="BB174" s="201"/>
      <c r="BC174" s="201"/>
      <c r="BD174" s="201"/>
      <c r="BE174" s="201">
        <v>6.6420000000000007E-2</v>
      </c>
      <c r="BF174" s="201">
        <v>7.7099999999999998E-3</v>
      </c>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v>5.5107000000000003E-2</v>
      </c>
      <c r="CN174" s="201">
        <v>5.8799999999999998E-3</v>
      </c>
      <c r="CO174" s="201"/>
      <c r="CP174" s="201"/>
      <c r="CQ174" s="201">
        <v>5.5107000000000003E-2</v>
      </c>
      <c r="CR174" s="201">
        <v>5.8799999999999998E-3</v>
      </c>
      <c r="CS174" s="201"/>
      <c r="CT174" s="201"/>
      <c r="CU174" s="201">
        <v>4.1481999999999998E-2</v>
      </c>
      <c r="CV174" s="201">
        <v>1.5999999999999999E-5</v>
      </c>
      <c r="CW174" s="201"/>
      <c r="CX174" s="201"/>
      <c r="CY174" s="201">
        <v>4.1481999999999998E-2</v>
      </c>
      <c r="CZ174" s="201">
        <v>1.5999999999999999E-5</v>
      </c>
      <c r="DA174" s="201"/>
      <c r="DB174" s="201"/>
      <c r="DC174" s="201"/>
      <c r="DD174" s="201"/>
      <c r="DE174" s="201"/>
      <c r="DF174" s="201"/>
      <c r="DG174" s="201"/>
      <c r="DH174" s="201"/>
      <c r="DI174" s="201"/>
      <c r="DJ174" s="201"/>
      <c r="DK174" s="201">
        <v>0.165849</v>
      </c>
      <c r="DL174" s="201">
        <v>2.5000000000000001E-5</v>
      </c>
      <c r="DM174" s="201"/>
      <c r="DN174" s="201"/>
      <c r="DO174" s="201">
        <v>0.165849</v>
      </c>
      <c r="DP174" s="201">
        <v>2.5000000000000001E-5</v>
      </c>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v>1.6074999999999999E-2</v>
      </c>
      <c r="EN174" s="201">
        <v>3.9500000000000001E-4</v>
      </c>
      <c r="EO174" s="201">
        <v>3.3959000000000003E-2</v>
      </c>
      <c r="EP174" s="201">
        <v>1.2999999999999999E-5</v>
      </c>
      <c r="EQ174" s="201"/>
      <c r="ER174" s="201"/>
      <c r="ES174" s="201">
        <v>5.0034000000000002E-2</v>
      </c>
      <c r="ET174" s="201">
        <v>4.08E-4</v>
      </c>
      <c r="EU174" s="201">
        <v>2.2710999999999999E-2</v>
      </c>
      <c r="EV174" s="201">
        <v>1.0000000000000001E-5</v>
      </c>
      <c r="EW174" s="201"/>
      <c r="EX174" s="201"/>
      <c r="EY174" s="201"/>
      <c r="EZ174" s="201"/>
      <c r="FA174" s="201"/>
      <c r="FB174" s="201"/>
      <c r="FC174" s="201">
        <v>2.2710999999999999E-2</v>
      </c>
      <c r="FD174" s="201">
        <v>1.0000000000000001E-5</v>
      </c>
      <c r="FE174" s="201"/>
      <c r="FF174" s="201"/>
      <c r="FG174" s="201"/>
      <c r="FH174" s="201"/>
      <c r="FI174" s="201">
        <v>8.5970000000000005E-3</v>
      </c>
      <c r="FJ174" s="201">
        <v>5.5999999999999999E-5</v>
      </c>
      <c r="FK174" s="201">
        <v>8.5970000000000005E-3</v>
      </c>
      <c r="FL174" s="201">
        <v>5.5999999999999999E-5</v>
      </c>
      <c r="FM174" s="201"/>
      <c r="FN174" s="201"/>
      <c r="FO174" s="201"/>
      <c r="FP174" s="201"/>
      <c r="FQ174" s="201"/>
      <c r="FR174" s="201"/>
      <c r="FS174" s="201"/>
      <c r="FT174" s="201"/>
      <c r="FU174" s="201"/>
      <c r="FV174" s="201"/>
      <c r="FW174" s="201"/>
      <c r="FX174" s="201"/>
      <c r="FY174" s="201"/>
      <c r="FZ174" s="201"/>
      <c r="GA174" s="201"/>
      <c r="GB174" s="201"/>
      <c r="GC174" s="201"/>
      <c r="GD174" s="201"/>
      <c r="GE174" s="201"/>
      <c r="GF174" s="201"/>
      <c r="GG174" s="201"/>
      <c r="GH174" s="201"/>
      <c r="GI174" s="201">
        <v>2.0775999999999999E-2</v>
      </c>
      <c r="GJ174" s="201">
        <v>1E-4</v>
      </c>
      <c r="GK174" s="201"/>
      <c r="GL174" s="201"/>
      <c r="GM174" s="201">
        <v>2.0775999999999999E-2</v>
      </c>
      <c r="GN174" s="201">
        <v>1E-4</v>
      </c>
      <c r="GO174" s="201">
        <v>0.33548699999999998</v>
      </c>
      <c r="GP174" s="201">
        <v>4.1359999999999999E-3</v>
      </c>
      <c r="GQ174" s="201">
        <v>5.2837000000000002E-2</v>
      </c>
      <c r="GR174" s="201">
        <v>2.3000000000000001E-4</v>
      </c>
      <c r="GS174" s="201">
        <v>0.388324</v>
      </c>
      <c r="GT174" s="201">
        <v>4.3660000000000001E-3</v>
      </c>
      <c r="GU174" s="201"/>
      <c r="GV174" s="201"/>
      <c r="GW174" s="201">
        <v>3.1919000000000003E-2</v>
      </c>
      <c r="GX174" s="201">
        <v>1.2019999999999999E-3</v>
      </c>
      <c r="GY174" s="201"/>
      <c r="GZ174" s="201"/>
      <c r="HA174" s="201"/>
      <c r="HB174" s="201"/>
      <c r="HC174" s="201">
        <v>3.1919000000000003E-2</v>
      </c>
      <c r="HD174" s="201">
        <v>1.2019999999999999E-3</v>
      </c>
      <c r="HE174" s="201">
        <v>5.2490000000000002E-3</v>
      </c>
      <c r="HF174" s="201">
        <v>9.9999999999999995E-7</v>
      </c>
      <c r="HG174" s="201"/>
      <c r="HH174" s="201"/>
      <c r="HI174" s="201"/>
      <c r="HJ174" s="201"/>
      <c r="HK174" s="201">
        <v>5.2490000000000002E-3</v>
      </c>
      <c r="HL174" s="201">
        <v>9.9999999999999995E-7</v>
      </c>
      <c r="HM174" s="201"/>
      <c r="HN174" s="201"/>
      <c r="HO174" s="201"/>
      <c r="HP174" s="201"/>
      <c r="HQ174" s="201"/>
      <c r="HR174" s="201"/>
      <c r="HS174" s="201"/>
      <c r="HT174" s="201"/>
      <c r="HU174" s="201"/>
      <c r="HV174" s="201"/>
      <c r="HW174" s="201"/>
      <c r="HX174" s="201"/>
      <c r="HY174" s="201"/>
      <c r="HZ174" s="201"/>
      <c r="IA174" s="201"/>
      <c r="IB174" s="201"/>
      <c r="IC174" s="201"/>
      <c r="ID174" s="201"/>
      <c r="IE174" s="201">
        <v>0.85646800000000001</v>
      </c>
      <c r="IF174" s="201">
        <v>1.9774E-2</v>
      </c>
    </row>
    <row r="175" spans="1:240" ht="19.2" x14ac:dyDescent="0.25">
      <c r="A175" s="196" t="s">
        <v>658</v>
      </c>
      <c r="B175" s="197" t="s">
        <v>1506</v>
      </c>
      <c r="C175" s="198"/>
      <c r="D175" s="198"/>
      <c r="E175" s="198">
        <v>0.41764099999999998</v>
      </c>
      <c r="F175" s="198">
        <v>3.9719999999999998E-2</v>
      </c>
      <c r="G175" s="198"/>
      <c r="H175" s="198"/>
      <c r="I175" s="198"/>
      <c r="J175" s="198"/>
      <c r="K175" s="198"/>
      <c r="L175" s="198"/>
      <c r="M175" s="198">
        <v>0.41764099999999998</v>
      </c>
      <c r="N175" s="198">
        <v>3.9719999999999998E-2</v>
      </c>
      <c r="O175" s="198"/>
      <c r="P175" s="198"/>
      <c r="Q175" s="198"/>
      <c r="R175" s="198"/>
      <c r="S175" s="198"/>
      <c r="T175" s="198"/>
      <c r="U175" s="198">
        <v>0.36914999999999998</v>
      </c>
      <c r="V175" s="198">
        <v>4.6800000000000001E-3</v>
      </c>
      <c r="W175" s="198"/>
      <c r="X175" s="198"/>
      <c r="Y175" s="198"/>
      <c r="Z175" s="198"/>
      <c r="AA175" s="198"/>
      <c r="AB175" s="198"/>
      <c r="AC175" s="198"/>
      <c r="AD175" s="198"/>
      <c r="AE175" s="198"/>
      <c r="AF175" s="198"/>
      <c r="AG175" s="198">
        <v>0.36914999999999998</v>
      </c>
      <c r="AH175" s="198">
        <v>4.6800000000000001E-3</v>
      </c>
      <c r="AI175" s="198"/>
      <c r="AJ175" s="198"/>
      <c r="AK175" s="198"/>
      <c r="AL175" s="198"/>
      <c r="AM175" s="198"/>
      <c r="AN175" s="198"/>
      <c r="AO175" s="198"/>
      <c r="AP175" s="198"/>
      <c r="AQ175" s="198"/>
      <c r="AR175" s="198"/>
      <c r="AS175" s="198"/>
      <c r="AT175" s="198"/>
      <c r="AU175" s="198"/>
      <c r="AV175" s="198"/>
      <c r="AW175" s="198"/>
      <c r="AX175" s="198"/>
      <c r="AY175" s="198"/>
      <c r="AZ175" s="198"/>
      <c r="BA175" s="198"/>
      <c r="BB175" s="198"/>
      <c r="BC175" s="198"/>
      <c r="BD175" s="198"/>
      <c r="BE175" s="198"/>
      <c r="BF175" s="198"/>
      <c r="BG175" s="198"/>
      <c r="BH175" s="198"/>
      <c r="BI175" s="198"/>
      <c r="BJ175" s="198"/>
      <c r="BK175" s="198"/>
      <c r="BL175" s="198"/>
      <c r="BM175" s="198"/>
      <c r="BN175" s="198"/>
      <c r="BO175" s="198"/>
      <c r="BP175" s="198"/>
      <c r="BQ175" s="198"/>
      <c r="BR175" s="198"/>
      <c r="BS175" s="198"/>
      <c r="BT175" s="198"/>
      <c r="BU175" s="198"/>
      <c r="BV175" s="198"/>
      <c r="BW175" s="198"/>
      <c r="BX175" s="198"/>
      <c r="BY175" s="198">
        <v>1.7179999999999999E-3</v>
      </c>
      <c r="BZ175" s="198">
        <v>3.6000000000000001E-5</v>
      </c>
      <c r="CA175" s="198"/>
      <c r="CB175" s="198"/>
      <c r="CC175" s="198"/>
      <c r="CD175" s="198"/>
      <c r="CE175" s="198"/>
      <c r="CF175" s="198"/>
      <c r="CG175" s="198"/>
      <c r="CH175" s="198"/>
      <c r="CI175" s="198"/>
      <c r="CJ175" s="198"/>
      <c r="CK175" s="198">
        <v>1.7179999999999999E-3</v>
      </c>
      <c r="CL175" s="198">
        <v>3.6000000000000001E-5</v>
      </c>
      <c r="CM175" s="198">
        <v>2.4359999999999998E-3</v>
      </c>
      <c r="CN175" s="198">
        <v>1.0000000000000001E-5</v>
      </c>
      <c r="CO175" s="198"/>
      <c r="CP175" s="198"/>
      <c r="CQ175" s="198">
        <v>2.4359999999999998E-3</v>
      </c>
      <c r="CR175" s="198">
        <v>1.0000000000000001E-5</v>
      </c>
      <c r="CS175" s="198"/>
      <c r="CT175" s="198"/>
      <c r="CU175" s="198"/>
      <c r="CV175" s="198"/>
      <c r="CW175" s="198"/>
      <c r="CX175" s="198"/>
      <c r="CY175" s="198"/>
      <c r="CZ175" s="198"/>
      <c r="DA175" s="198"/>
      <c r="DB175" s="198"/>
      <c r="DC175" s="198"/>
      <c r="DD175" s="198"/>
      <c r="DE175" s="198"/>
      <c r="DF175" s="198"/>
      <c r="DG175" s="198"/>
      <c r="DH175" s="198"/>
      <c r="DI175" s="198"/>
      <c r="DJ175" s="198"/>
      <c r="DK175" s="198"/>
      <c r="DL175" s="198"/>
      <c r="DM175" s="198"/>
      <c r="DN175" s="198"/>
      <c r="DO175" s="198"/>
      <c r="DP175" s="198"/>
      <c r="DQ175" s="198"/>
      <c r="DR175" s="198"/>
      <c r="DS175" s="198"/>
      <c r="DT175" s="198"/>
      <c r="DU175" s="198"/>
      <c r="DV175" s="198"/>
      <c r="DW175" s="198"/>
      <c r="DX175" s="198"/>
      <c r="DY175" s="198"/>
      <c r="DZ175" s="198"/>
      <c r="EA175" s="198"/>
      <c r="EB175" s="198"/>
      <c r="EC175" s="198"/>
      <c r="ED175" s="198"/>
      <c r="EE175" s="198"/>
      <c r="EF175" s="198"/>
      <c r="EG175" s="198"/>
      <c r="EH175" s="198"/>
      <c r="EI175" s="198"/>
      <c r="EJ175" s="198"/>
      <c r="EK175" s="198"/>
      <c r="EL175" s="198"/>
      <c r="EM175" s="198"/>
      <c r="EN175" s="198"/>
      <c r="EO175" s="198"/>
      <c r="EP175" s="198"/>
      <c r="EQ175" s="198"/>
      <c r="ER175" s="198"/>
      <c r="ES175" s="198"/>
      <c r="ET175" s="198"/>
      <c r="EU175" s="198"/>
      <c r="EV175" s="198"/>
      <c r="EW175" s="198"/>
      <c r="EX175" s="198"/>
      <c r="EY175" s="198"/>
      <c r="EZ175" s="198"/>
      <c r="FA175" s="198"/>
      <c r="FB175" s="198"/>
      <c r="FC175" s="198"/>
      <c r="FD175" s="198"/>
      <c r="FE175" s="198"/>
      <c r="FF175" s="198"/>
      <c r="FG175" s="198"/>
      <c r="FH175" s="198"/>
      <c r="FI175" s="198"/>
      <c r="FJ175" s="198"/>
      <c r="FK175" s="198"/>
      <c r="FL175" s="198"/>
      <c r="FM175" s="198"/>
      <c r="FN175" s="198"/>
      <c r="FO175" s="198"/>
      <c r="FP175" s="198"/>
      <c r="FQ175" s="198"/>
      <c r="FR175" s="198"/>
      <c r="FS175" s="198">
        <v>1.6969999999999999E-3</v>
      </c>
      <c r="FT175" s="198">
        <v>1.2E-5</v>
      </c>
      <c r="FU175" s="198"/>
      <c r="FV175" s="198"/>
      <c r="FW175" s="198"/>
      <c r="FX175" s="198"/>
      <c r="FY175" s="198">
        <v>1.1254E-2</v>
      </c>
      <c r="FZ175" s="198">
        <v>2.1599999999999999E-4</v>
      </c>
      <c r="GA175" s="198"/>
      <c r="GB175" s="198"/>
      <c r="GC175" s="198"/>
      <c r="GD175" s="198"/>
      <c r="GE175" s="198"/>
      <c r="GF175" s="198"/>
      <c r="GG175" s="198"/>
      <c r="GH175" s="198"/>
      <c r="GI175" s="198"/>
      <c r="GJ175" s="198"/>
      <c r="GK175" s="198"/>
      <c r="GL175" s="198"/>
      <c r="GM175" s="198">
        <v>1.2951000000000001E-2</v>
      </c>
      <c r="GN175" s="198">
        <v>2.2800000000000001E-4</v>
      </c>
      <c r="GO175" s="198">
        <v>1.3259999999999999E-3</v>
      </c>
      <c r="GP175" s="198">
        <v>9.9999999999999995E-7</v>
      </c>
      <c r="GQ175" s="198">
        <v>4.0660000000000002E-2</v>
      </c>
      <c r="GR175" s="198">
        <v>7.9999999999999996E-6</v>
      </c>
      <c r="GS175" s="198">
        <v>4.1986000000000002E-2</v>
      </c>
      <c r="GT175" s="198">
        <v>9.0000000000000002E-6</v>
      </c>
      <c r="GU175" s="198"/>
      <c r="GV175" s="198"/>
      <c r="GW175" s="198"/>
      <c r="GX175" s="198"/>
      <c r="GY175" s="198"/>
      <c r="GZ175" s="198"/>
      <c r="HA175" s="198"/>
      <c r="HB175" s="198"/>
      <c r="HC175" s="198"/>
      <c r="HD175" s="198"/>
      <c r="HE175" s="198">
        <v>3.2100000000000002E-3</v>
      </c>
      <c r="HF175" s="198">
        <v>9.9999999999999995E-7</v>
      </c>
      <c r="HG175" s="198"/>
      <c r="HH175" s="198"/>
      <c r="HI175" s="198"/>
      <c r="HJ175" s="198"/>
      <c r="HK175" s="198">
        <v>3.2100000000000002E-3</v>
      </c>
      <c r="HL175" s="198">
        <v>9.9999999999999995E-7</v>
      </c>
      <c r="HM175" s="198"/>
      <c r="HN175" s="198"/>
      <c r="HO175" s="198"/>
      <c r="HP175" s="198"/>
      <c r="HQ175" s="198"/>
      <c r="HR175" s="198"/>
      <c r="HS175" s="198"/>
      <c r="HT175" s="198"/>
      <c r="HU175" s="198"/>
      <c r="HV175" s="198"/>
      <c r="HW175" s="198"/>
      <c r="HX175" s="198"/>
      <c r="HY175" s="198"/>
      <c r="HZ175" s="198"/>
      <c r="IA175" s="198"/>
      <c r="IB175" s="198"/>
      <c r="IC175" s="198"/>
      <c r="ID175" s="198"/>
      <c r="IE175" s="198">
        <v>0.84909199999999996</v>
      </c>
      <c r="IF175" s="198">
        <v>4.4684000000000001E-2</v>
      </c>
    </row>
    <row r="176" spans="1:240" ht="19.2" x14ac:dyDescent="0.25">
      <c r="A176" s="199" t="s">
        <v>593</v>
      </c>
      <c r="B176" s="200" t="s">
        <v>1507</v>
      </c>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c r="AA176" s="201"/>
      <c r="AB176" s="201"/>
      <c r="AC176" s="201"/>
      <c r="AD176" s="201"/>
      <c r="AE176" s="201"/>
      <c r="AF176" s="201"/>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v>3.0173999999999999E-2</v>
      </c>
      <c r="EN176" s="201">
        <v>9.0000000000000006E-5</v>
      </c>
      <c r="EO176" s="201">
        <v>1.384E-3</v>
      </c>
      <c r="EP176" s="201">
        <v>9.9999999999999995E-7</v>
      </c>
      <c r="EQ176" s="201"/>
      <c r="ER176" s="201"/>
      <c r="ES176" s="201">
        <v>3.1558000000000003E-2</v>
      </c>
      <c r="ET176" s="201">
        <v>9.1000000000000003E-5</v>
      </c>
      <c r="EU176" s="201"/>
      <c r="EV176" s="201"/>
      <c r="EW176" s="201"/>
      <c r="EX176" s="201"/>
      <c r="EY176" s="201"/>
      <c r="EZ176" s="201"/>
      <c r="FA176" s="201"/>
      <c r="FB176" s="201"/>
      <c r="FC176" s="201"/>
      <c r="FD176" s="201"/>
      <c r="FE176" s="201"/>
      <c r="FF176" s="201"/>
      <c r="FG176" s="201"/>
      <c r="FH176" s="201"/>
      <c r="FI176" s="201"/>
      <c r="FJ176" s="201"/>
      <c r="FK176" s="201"/>
      <c r="FL176" s="201"/>
      <c r="FM176" s="201"/>
      <c r="FN176" s="201"/>
      <c r="FO176" s="201"/>
      <c r="FP176" s="201"/>
      <c r="FQ176" s="201"/>
      <c r="FR176" s="201"/>
      <c r="FS176" s="201"/>
      <c r="FT176" s="201"/>
      <c r="FU176" s="201"/>
      <c r="FV176" s="201"/>
      <c r="FW176" s="201"/>
      <c r="FX176" s="201"/>
      <c r="FY176" s="201">
        <v>0.23187199999999999</v>
      </c>
      <c r="FZ176" s="201">
        <v>1.2267999999999999E-2</v>
      </c>
      <c r="GA176" s="201"/>
      <c r="GB176" s="201"/>
      <c r="GC176" s="201"/>
      <c r="GD176" s="201"/>
      <c r="GE176" s="201"/>
      <c r="GF176" s="201"/>
      <c r="GG176" s="201"/>
      <c r="GH176" s="201"/>
      <c r="GI176" s="201"/>
      <c r="GJ176" s="201"/>
      <c r="GK176" s="201">
        <v>0.53332999999999997</v>
      </c>
      <c r="GL176" s="201">
        <v>1.9720000000000001E-2</v>
      </c>
      <c r="GM176" s="201">
        <v>0.76520200000000005</v>
      </c>
      <c r="GN176" s="201">
        <v>3.1988000000000003E-2</v>
      </c>
      <c r="GO176" s="201">
        <v>1.92E-4</v>
      </c>
      <c r="GP176" s="201">
        <v>9.9999999999999995E-7</v>
      </c>
      <c r="GQ176" s="201">
        <v>5.5400000000000002E-4</v>
      </c>
      <c r="GR176" s="201">
        <v>3.0000000000000001E-6</v>
      </c>
      <c r="GS176" s="201">
        <v>7.4600000000000003E-4</v>
      </c>
      <c r="GT176" s="201">
        <v>3.9999999999999998E-6</v>
      </c>
      <c r="GU176" s="201"/>
      <c r="GV176" s="201"/>
      <c r="GW176" s="201"/>
      <c r="GX176" s="201"/>
      <c r="GY176" s="201"/>
      <c r="GZ176" s="201"/>
      <c r="HA176" s="201">
        <v>2.72E-4</v>
      </c>
      <c r="HB176" s="201">
        <v>1.0000000000000001E-5</v>
      </c>
      <c r="HC176" s="201">
        <v>2.72E-4</v>
      </c>
      <c r="HD176" s="201">
        <v>1.0000000000000001E-5</v>
      </c>
      <c r="HE176" s="201"/>
      <c r="HF176" s="201"/>
      <c r="HG176" s="201"/>
      <c r="HH176" s="201"/>
      <c r="HI176" s="201"/>
      <c r="HJ176" s="201"/>
      <c r="HK176" s="201"/>
      <c r="HL176" s="201"/>
      <c r="HM176" s="201"/>
      <c r="HN176" s="201"/>
      <c r="HO176" s="201"/>
      <c r="HP176" s="201"/>
      <c r="HQ176" s="201"/>
      <c r="HR176" s="201"/>
      <c r="HS176" s="201">
        <v>2.5700000000000001E-4</v>
      </c>
      <c r="HT176" s="201">
        <v>1.9999999999999999E-6</v>
      </c>
      <c r="HU176" s="201">
        <v>1.03E-4</v>
      </c>
      <c r="HV176" s="201">
        <v>9.9999999999999995E-7</v>
      </c>
      <c r="HW176" s="201">
        <v>3.6000000000000002E-4</v>
      </c>
      <c r="HX176" s="201">
        <v>3.0000000000000001E-6</v>
      </c>
      <c r="HY176" s="201"/>
      <c r="HZ176" s="201"/>
      <c r="IA176" s="201"/>
      <c r="IB176" s="201"/>
      <c r="IC176" s="201"/>
      <c r="ID176" s="201"/>
      <c r="IE176" s="201">
        <v>0.79813800000000001</v>
      </c>
      <c r="IF176" s="201">
        <v>3.2096E-2</v>
      </c>
    </row>
    <row r="177" spans="1:240" ht="19.2" x14ac:dyDescent="0.25">
      <c r="A177" s="196" t="s">
        <v>261</v>
      </c>
      <c r="B177" s="197" t="s">
        <v>1440</v>
      </c>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c r="Z177" s="198"/>
      <c r="AA177" s="198"/>
      <c r="AB177" s="198"/>
      <c r="AC177" s="198">
        <v>2.5460000000000001E-3</v>
      </c>
      <c r="AD177" s="198">
        <v>1E-4</v>
      </c>
      <c r="AE177" s="198"/>
      <c r="AF177" s="198"/>
      <c r="AG177" s="198">
        <v>2.5460000000000001E-3</v>
      </c>
      <c r="AH177" s="198">
        <v>1E-4</v>
      </c>
      <c r="AI177" s="198"/>
      <c r="AJ177" s="198"/>
      <c r="AK177" s="198"/>
      <c r="AL177" s="198"/>
      <c r="AM177" s="198"/>
      <c r="AN177" s="198"/>
      <c r="AO177" s="198"/>
      <c r="AP177" s="198"/>
      <c r="AQ177" s="198"/>
      <c r="AR177" s="198"/>
      <c r="AS177" s="198"/>
      <c r="AT177" s="198"/>
      <c r="AU177" s="198"/>
      <c r="AV177" s="198"/>
      <c r="AW177" s="198"/>
      <c r="AX177" s="198"/>
      <c r="AY177" s="198"/>
      <c r="AZ177" s="198"/>
      <c r="BA177" s="198"/>
      <c r="BB177" s="198"/>
      <c r="BC177" s="198"/>
      <c r="BD177" s="198"/>
      <c r="BE177" s="198"/>
      <c r="BF177" s="198"/>
      <c r="BG177" s="198"/>
      <c r="BH177" s="198"/>
      <c r="BI177" s="198"/>
      <c r="BJ177" s="198"/>
      <c r="BK177" s="198">
        <v>7.5640000000000004E-3</v>
      </c>
      <c r="BL177" s="198">
        <v>4.9059999999999998E-3</v>
      </c>
      <c r="BM177" s="198">
        <v>7.5640000000000004E-3</v>
      </c>
      <c r="BN177" s="198">
        <v>4.9059999999999998E-3</v>
      </c>
      <c r="BO177" s="198"/>
      <c r="BP177" s="198"/>
      <c r="BQ177" s="198"/>
      <c r="BR177" s="198"/>
      <c r="BS177" s="198">
        <v>0.150419</v>
      </c>
      <c r="BT177" s="198">
        <v>1.76E-4</v>
      </c>
      <c r="BU177" s="198"/>
      <c r="BV177" s="198"/>
      <c r="BW177" s="198"/>
      <c r="BX177" s="198"/>
      <c r="BY177" s="198"/>
      <c r="BZ177" s="198"/>
      <c r="CA177" s="198"/>
      <c r="CB177" s="198"/>
      <c r="CC177" s="198"/>
      <c r="CD177" s="198"/>
      <c r="CE177" s="198"/>
      <c r="CF177" s="198"/>
      <c r="CG177" s="198"/>
      <c r="CH177" s="198"/>
      <c r="CI177" s="198"/>
      <c r="CJ177" s="198"/>
      <c r="CK177" s="198">
        <v>0.150419</v>
      </c>
      <c r="CL177" s="198">
        <v>1.76E-4</v>
      </c>
      <c r="CM177" s="198"/>
      <c r="CN177" s="198"/>
      <c r="CO177" s="198"/>
      <c r="CP177" s="198"/>
      <c r="CQ177" s="198"/>
      <c r="CR177" s="198"/>
      <c r="CS177" s="198"/>
      <c r="CT177" s="198"/>
      <c r="CU177" s="198"/>
      <c r="CV177" s="198"/>
      <c r="CW177" s="198"/>
      <c r="CX177" s="198"/>
      <c r="CY177" s="198"/>
      <c r="CZ177" s="198"/>
      <c r="DA177" s="198">
        <v>8.3822999999999995E-2</v>
      </c>
      <c r="DB177" s="198">
        <v>4.7449999999999999E-2</v>
      </c>
      <c r="DC177" s="198"/>
      <c r="DD177" s="198"/>
      <c r="DE177" s="198"/>
      <c r="DF177" s="198"/>
      <c r="DG177" s="198">
        <v>8.3822999999999995E-2</v>
      </c>
      <c r="DH177" s="198">
        <v>4.7449999999999999E-2</v>
      </c>
      <c r="DI177" s="198"/>
      <c r="DJ177" s="198"/>
      <c r="DK177" s="198"/>
      <c r="DL177" s="198"/>
      <c r="DM177" s="198"/>
      <c r="DN177" s="198"/>
      <c r="DO177" s="198"/>
      <c r="DP177" s="198"/>
      <c r="DQ177" s="198"/>
      <c r="DR177" s="198"/>
      <c r="DS177" s="198"/>
      <c r="DT177" s="198"/>
      <c r="DU177" s="198"/>
      <c r="DV177" s="198"/>
      <c r="DW177" s="198"/>
      <c r="DX177" s="198"/>
      <c r="DY177" s="198"/>
      <c r="DZ177" s="198"/>
      <c r="EA177" s="198"/>
      <c r="EB177" s="198"/>
      <c r="EC177" s="198"/>
      <c r="ED177" s="198"/>
      <c r="EE177" s="198"/>
      <c r="EF177" s="198"/>
      <c r="EG177" s="198"/>
      <c r="EH177" s="198"/>
      <c r="EI177" s="198"/>
      <c r="EJ177" s="198"/>
      <c r="EK177" s="198"/>
      <c r="EL177" s="198"/>
      <c r="EM177" s="198"/>
      <c r="EN177" s="198"/>
      <c r="EO177" s="198">
        <v>3.055E-3</v>
      </c>
      <c r="EP177" s="198">
        <v>9.9999999999999995E-7</v>
      </c>
      <c r="EQ177" s="198"/>
      <c r="ER177" s="198"/>
      <c r="ES177" s="198">
        <v>3.055E-3</v>
      </c>
      <c r="ET177" s="198">
        <v>9.9999999999999995E-7</v>
      </c>
      <c r="EU177" s="198"/>
      <c r="EV177" s="198"/>
      <c r="EW177" s="198"/>
      <c r="EX177" s="198"/>
      <c r="EY177" s="198"/>
      <c r="EZ177" s="198"/>
      <c r="FA177" s="198"/>
      <c r="FB177" s="198"/>
      <c r="FC177" s="198"/>
      <c r="FD177" s="198"/>
      <c r="FE177" s="198">
        <v>0.118101</v>
      </c>
      <c r="FF177" s="198">
        <v>1.078E-3</v>
      </c>
      <c r="FG177" s="198"/>
      <c r="FH177" s="198"/>
      <c r="FI177" s="198"/>
      <c r="FJ177" s="198"/>
      <c r="FK177" s="198">
        <v>0.118101</v>
      </c>
      <c r="FL177" s="198">
        <v>1.078E-3</v>
      </c>
      <c r="FM177" s="198"/>
      <c r="FN177" s="198"/>
      <c r="FO177" s="198"/>
      <c r="FP177" s="198"/>
      <c r="FQ177" s="198"/>
      <c r="FR177" s="198"/>
      <c r="FS177" s="198">
        <v>1.1529999999999999E-3</v>
      </c>
      <c r="FT177" s="198">
        <v>1.9999999999999999E-6</v>
      </c>
      <c r="FU177" s="198"/>
      <c r="FV177" s="198"/>
      <c r="FW177" s="198"/>
      <c r="FX177" s="198"/>
      <c r="FY177" s="198"/>
      <c r="FZ177" s="198"/>
      <c r="GA177" s="198"/>
      <c r="GB177" s="198"/>
      <c r="GC177" s="198"/>
      <c r="GD177" s="198"/>
      <c r="GE177" s="198"/>
      <c r="GF177" s="198"/>
      <c r="GG177" s="198"/>
      <c r="GH177" s="198"/>
      <c r="GI177" s="198"/>
      <c r="GJ177" s="198"/>
      <c r="GK177" s="198"/>
      <c r="GL177" s="198"/>
      <c r="GM177" s="198">
        <v>1.1529999999999999E-3</v>
      </c>
      <c r="GN177" s="198">
        <v>1.9999999999999999E-6</v>
      </c>
      <c r="GO177" s="198">
        <v>0.375911</v>
      </c>
      <c r="GP177" s="198">
        <v>1.16E-4</v>
      </c>
      <c r="GQ177" s="198">
        <v>3.0603999999999999E-2</v>
      </c>
      <c r="GR177" s="198">
        <v>9.9999999999999995E-7</v>
      </c>
      <c r="GS177" s="198">
        <v>0.40651500000000002</v>
      </c>
      <c r="GT177" s="198">
        <v>1.17E-4</v>
      </c>
      <c r="GU177" s="198"/>
      <c r="GV177" s="198"/>
      <c r="GW177" s="198"/>
      <c r="GX177" s="198"/>
      <c r="GY177" s="198">
        <v>1.7600000000000001E-3</v>
      </c>
      <c r="GZ177" s="198">
        <v>9.9999999999999995E-7</v>
      </c>
      <c r="HA177" s="198"/>
      <c r="HB177" s="198"/>
      <c r="HC177" s="198">
        <v>1.7600000000000001E-3</v>
      </c>
      <c r="HD177" s="198">
        <v>9.9999999999999995E-7</v>
      </c>
      <c r="HE177" s="198">
        <v>1.6674999999999999E-2</v>
      </c>
      <c r="HF177" s="198">
        <v>1.8E-5</v>
      </c>
      <c r="HG177" s="198"/>
      <c r="HH177" s="198"/>
      <c r="HI177" s="198"/>
      <c r="HJ177" s="198"/>
      <c r="HK177" s="198">
        <v>1.6674999999999999E-2</v>
      </c>
      <c r="HL177" s="198">
        <v>1.8E-5</v>
      </c>
      <c r="HM177" s="198"/>
      <c r="HN177" s="198"/>
      <c r="HO177" s="198"/>
      <c r="HP177" s="198"/>
      <c r="HQ177" s="198"/>
      <c r="HR177" s="198"/>
      <c r="HS177" s="198">
        <v>2.0990000000000002E-3</v>
      </c>
      <c r="HT177" s="198">
        <v>1.0000000000000001E-5</v>
      </c>
      <c r="HU177" s="198"/>
      <c r="HV177" s="198"/>
      <c r="HW177" s="198">
        <v>2.0990000000000002E-3</v>
      </c>
      <c r="HX177" s="198">
        <v>1.0000000000000001E-5</v>
      </c>
      <c r="HY177" s="198"/>
      <c r="HZ177" s="198"/>
      <c r="IA177" s="198">
        <v>1.02E-4</v>
      </c>
      <c r="IB177" s="198">
        <v>9.9999999999999995E-7</v>
      </c>
      <c r="IC177" s="198">
        <v>1.02E-4</v>
      </c>
      <c r="ID177" s="198">
        <v>9.9999999999999995E-7</v>
      </c>
      <c r="IE177" s="198">
        <v>0.79381199999999996</v>
      </c>
      <c r="IF177" s="198">
        <v>5.3859999999999998E-2</v>
      </c>
    </row>
    <row r="178" spans="1:240" ht="19.2" x14ac:dyDescent="0.25">
      <c r="A178" s="199" t="s">
        <v>238</v>
      </c>
      <c r="B178" s="200" t="s">
        <v>1381</v>
      </c>
      <c r="C178" s="201">
        <v>0.71099999999999997</v>
      </c>
      <c r="D178" s="201">
        <v>0.14219999999999999</v>
      </c>
      <c r="E178" s="201"/>
      <c r="F178" s="201"/>
      <c r="G178" s="201"/>
      <c r="H178" s="201"/>
      <c r="I178" s="201"/>
      <c r="J178" s="201"/>
      <c r="K178" s="201"/>
      <c r="L178" s="201"/>
      <c r="M178" s="201">
        <v>0.71099999999999997</v>
      </c>
      <c r="N178" s="201">
        <v>0.14219999999999999</v>
      </c>
      <c r="O178" s="201"/>
      <c r="P178" s="201"/>
      <c r="Q178" s="201"/>
      <c r="R178" s="201"/>
      <c r="S178" s="201"/>
      <c r="T178" s="201"/>
      <c r="U178" s="201"/>
      <c r="V178" s="201"/>
      <c r="W178" s="201"/>
      <c r="X178" s="201"/>
      <c r="Y178" s="201"/>
      <c r="Z178" s="201"/>
      <c r="AA178" s="201"/>
      <c r="AB178" s="201"/>
      <c r="AC178" s="201"/>
      <c r="AD178" s="201"/>
      <c r="AE178" s="201"/>
      <c r="AF178" s="201"/>
      <c r="AG178" s="201"/>
      <c r="AH178" s="201"/>
      <c r="AI178" s="201"/>
      <c r="AJ178" s="201"/>
      <c r="AK178" s="201"/>
      <c r="AL178" s="201"/>
      <c r="AM178" s="201"/>
      <c r="AN178" s="201"/>
      <c r="AO178" s="201"/>
      <c r="AP178" s="201"/>
      <c r="AQ178" s="201"/>
      <c r="AR178" s="201"/>
      <c r="AS178" s="201"/>
      <c r="AT178" s="201"/>
      <c r="AU178" s="201"/>
      <c r="AV178" s="201"/>
      <c r="AW178" s="201"/>
      <c r="AX178" s="201"/>
      <c r="AY178" s="201"/>
      <c r="AZ178" s="201"/>
      <c r="BA178" s="201"/>
      <c r="BB178" s="201"/>
      <c r="BC178" s="201"/>
      <c r="BD178" s="201"/>
      <c r="BE178" s="201"/>
      <c r="BF178" s="201"/>
      <c r="BG178" s="201"/>
      <c r="BH178" s="201"/>
      <c r="BI178" s="201"/>
      <c r="BJ178" s="201"/>
      <c r="BK178" s="201"/>
      <c r="BL178" s="201"/>
      <c r="BM178" s="201"/>
      <c r="BN178" s="201"/>
      <c r="BO178" s="201"/>
      <c r="BP178" s="201"/>
      <c r="BQ178" s="201"/>
      <c r="BR178" s="201"/>
      <c r="BS178" s="201"/>
      <c r="BT178" s="201"/>
      <c r="BU178" s="201"/>
      <c r="BV178" s="201"/>
      <c r="BW178" s="201"/>
      <c r="BX178" s="201"/>
      <c r="BY178" s="201">
        <v>1.2054E-2</v>
      </c>
      <c r="BZ178" s="201">
        <v>5.6499999999999996E-4</v>
      </c>
      <c r="CA178" s="201"/>
      <c r="CB178" s="201"/>
      <c r="CC178" s="201"/>
      <c r="CD178" s="201"/>
      <c r="CE178" s="201"/>
      <c r="CF178" s="201"/>
      <c r="CG178" s="201"/>
      <c r="CH178" s="201"/>
      <c r="CI178" s="201"/>
      <c r="CJ178" s="201"/>
      <c r="CK178" s="201">
        <v>1.2054E-2</v>
      </c>
      <c r="CL178" s="201">
        <v>5.6499999999999996E-4</v>
      </c>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c r="DU178" s="201"/>
      <c r="DV178" s="201"/>
      <c r="DW178" s="201"/>
      <c r="DX178" s="201"/>
      <c r="DY178" s="201"/>
      <c r="DZ178" s="201"/>
      <c r="EA178" s="201"/>
      <c r="EB178" s="201"/>
      <c r="EC178" s="201"/>
      <c r="ED178" s="201"/>
      <c r="EE178" s="201"/>
      <c r="EF178" s="201"/>
      <c r="EG178" s="201"/>
      <c r="EH178" s="201"/>
      <c r="EI178" s="201"/>
      <c r="EJ178" s="201"/>
      <c r="EK178" s="201"/>
      <c r="EL178" s="201"/>
      <c r="EM178" s="201"/>
      <c r="EN178" s="201"/>
      <c r="EO178" s="201">
        <v>8.8959999999999994E-3</v>
      </c>
      <c r="EP178" s="201">
        <v>2.4000000000000001E-5</v>
      </c>
      <c r="EQ178" s="201"/>
      <c r="ER178" s="201"/>
      <c r="ES178" s="201">
        <v>8.8959999999999994E-3</v>
      </c>
      <c r="ET178" s="201">
        <v>2.4000000000000001E-5</v>
      </c>
      <c r="EU178" s="201"/>
      <c r="EV178" s="201"/>
      <c r="EW178" s="201"/>
      <c r="EX178" s="201"/>
      <c r="EY178" s="201"/>
      <c r="EZ178" s="201"/>
      <c r="FA178" s="201"/>
      <c r="FB178" s="201"/>
      <c r="FC178" s="201"/>
      <c r="FD178" s="201"/>
      <c r="FE178" s="201"/>
      <c r="FF178" s="201"/>
      <c r="FG178" s="201"/>
      <c r="FH178" s="201"/>
      <c r="FI178" s="201"/>
      <c r="FJ178" s="201"/>
      <c r="FK178" s="201"/>
      <c r="FL178" s="201"/>
      <c r="FM178" s="201"/>
      <c r="FN178" s="201"/>
      <c r="FO178" s="201"/>
      <c r="FP178" s="201"/>
      <c r="FQ178" s="201"/>
      <c r="FR178" s="201"/>
      <c r="FS178" s="201"/>
      <c r="FT178" s="201"/>
      <c r="FU178" s="201"/>
      <c r="FV178" s="201"/>
      <c r="FW178" s="201"/>
      <c r="FX178" s="201"/>
      <c r="FY178" s="201"/>
      <c r="FZ178" s="201"/>
      <c r="GA178" s="201"/>
      <c r="GB178" s="201"/>
      <c r="GC178" s="201"/>
      <c r="GD178" s="201"/>
      <c r="GE178" s="201"/>
      <c r="GF178" s="201"/>
      <c r="GG178" s="201"/>
      <c r="GH178" s="201"/>
      <c r="GI178" s="201"/>
      <c r="GJ178" s="201"/>
      <c r="GK178" s="201"/>
      <c r="GL178" s="201"/>
      <c r="GM178" s="201"/>
      <c r="GN178" s="201"/>
      <c r="GO178" s="201">
        <v>2.2540999999999999E-2</v>
      </c>
      <c r="GP178" s="201">
        <v>2.9E-5</v>
      </c>
      <c r="GQ178" s="201"/>
      <c r="GR178" s="201"/>
      <c r="GS178" s="201">
        <v>2.2540999999999999E-2</v>
      </c>
      <c r="GT178" s="201">
        <v>2.9E-5</v>
      </c>
      <c r="GU178" s="201"/>
      <c r="GV178" s="201"/>
      <c r="GW178" s="201"/>
      <c r="GX178" s="201"/>
      <c r="GY178" s="201"/>
      <c r="GZ178" s="201"/>
      <c r="HA178" s="201"/>
      <c r="HB178" s="201"/>
      <c r="HC178" s="201"/>
      <c r="HD178" s="201"/>
      <c r="HE178" s="201"/>
      <c r="HF178" s="201"/>
      <c r="HG178" s="201"/>
      <c r="HH178" s="201"/>
      <c r="HI178" s="201"/>
      <c r="HJ178" s="201"/>
      <c r="HK178" s="201"/>
      <c r="HL178" s="201"/>
      <c r="HM178" s="201"/>
      <c r="HN178" s="201"/>
      <c r="HO178" s="201"/>
      <c r="HP178" s="201"/>
      <c r="HQ178" s="201"/>
      <c r="HR178" s="201"/>
      <c r="HS178" s="201"/>
      <c r="HT178" s="201"/>
      <c r="HU178" s="201"/>
      <c r="HV178" s="201"/>
      <c r="HW178" s="201"/>
      <c r="HX178" s="201"/>
      <c r="HY178" s="201"/>
      <c r="HZ178" s="201"/>
      <c r="IA178" s="201">
        <v>1.8699999999999999E-4</v>
      </c>
      <c r="IB178" s="201">
        <v>8.1000000000000004E-5</v>
      </c>
      <c r="IC178" s="201">
        <v>1.8699999999999999E-4</v>
      </c>
      <c r="ID178" s="201">
        <v>8.1000000000000004E-5</v>
      </c>
      <c r="IE178" s="201">
        <v>0.75467799999999996</v>
      </c>
      <c r="IF178" s="201">
        <v>0.142899</v>
      </c>
    </row>
    <row r="179" spans="1:240" ht="19.2" x14ac:dyDescent="0.25">
      <c r="A179" s="196" t="s">
        <v>1438</v>
      </c>
      <c r="B179" s="197" t="s">
        <v>1439</v>
      </c>
      <c r="C179" s="198">
        <v>1.1514E-2</v>
      </c>
      <c r="D179" s="198">
        <v>7.4999999999999993E-5</v>
      </c>
      <c r="E179" s="198"/>
      <c r="F179" s="198"/>
      <c r="G179" s="198"/>
      <c r="H179" s="198"/>
      <c r="I179" s="198"/>
      <c r="J179" s="198"/>
      <c r="K179" s="198"/>
      <c r="L179" s="198"/>
      <c r="M179" s="198">
        <v>1.1514E-2</v>
      </c>
      <c r="N179" s="198">
        <v>7.4999999999999993E-5</v>
      </c>
      <c r="O179" s="198"/>
      <c r="P179" s="198"/>
      <c r="Q179" s="198"/>
      <c r="R179" s="198"/>
      <c r="S179" s="198"/>
      <c r="T179" s="198"/>
      <c r="U179" s="198">
        <v>4.3379999999999998E-3</v>
      </c>
      <c r="V179" s="198">
        <v>3.1000000000000001E-5</v>
      </c>
      <c r="W179" s="198"/>
      <c r="X179" s="198"/>
      <c r="Y179" s="198"/>
      <c r="Z179" s="198"/>
      <c r="AA179" s="198"/>
      <c r="AB179" s="198"/>
      <c r="AC179" s="198"/>
      <c r="AD179" s="198"/>
      <c r="AE179" s="198"/>
      <c r="AF179" s="198"/>
      <c r="AG179" s="198">
        <v>4.3379999999999998E-3</v>
      </c>
      <c r="AH179" s="198">
        <v>3.1000000000000001E-5</v>
      </c>
      <c r="AI179" s="198"/>
      <c r="AJ179" s="198"/>
      <c r="AK179" s="198"/>
      <c r="AL179" s="198"/>
      <c r="AM179" s="198"/>
      <c r="AN179" s="198"/>
      <c r="AO179" s="198"/>
      <c r="AP179" s="198"/>
      <c r="AQ179" s="198"/>
      <c r="AR179" s="198"/>
      <c r="AS179" s="198"/>
      <c r="AT179" s="198"/>
      <c r="AU179" s="198"/>
      <c r="AV179" s="198"/>
      <c r="AW179" s="198"/>
      <c r="AX179" s="198"/>
      <c r="AY179" s="198"/>
      <c r="AZ179" s="198"/>
      <c r="BA179" s="198"/>
      <c r="BB179" s="198"/>
      <c r="BC179" s="198"/>
      <c r="BD179" s="198"/>
      <c r="BE179" s="198"/>
      <c r="BF179" s="198"/>
      <c r="BG179" s="198"/>
      <c r="BH179" s="198"/>
      <c r="BI179" s="198"/>
      <c r="BJ179" s="198"/>
      <c r="BK179" s="198"/>
      <c r="BL179" s="198"/>
      <c r="BM179" s="198"/>
      <c r="BN179" s="198"/>
      <c r="BO179" s="198"/>
      <c r="BP179" s="198"/>
      <c r="BQ179" s="198"/>
      <c r="BR179" s="198"/>
      <c r="BS179" s="198"/>
      <c r="BT179" s="198"/>
      <c r="BU179" s="198"/>
      <c r="BV179" s="198"/>
      <c r="BW179" s="198"/>
      <c r="BX179" s="198"/>
      <c r="BY179" s="198"/>
      <c r="BZ179" s="198"/>
      <c r="CA179" s="198"/>
      <c r="CB179" s="198"/>
      <c r="CC179" s="198"/>
      <c r="CD179" s="198"/>
      <c r="CE179" s="198"/>
      <c r="CF179" s="198"/>
      <c r="CG179" s="198"/>
      <c r="CH179" s="198"/>
      <c r="CI179" s="198"/>
      <c r="CJ179" s="198"/>
      <c r="CK179" s="198"/>
      <c r="CL179" s="198"/>
      <c r="CM179" s="198">
        <v>2.0599999999999999E-4</v>
      </c>
      <c r="CN179" s="198">
        <v>3.1000000000000001E-5</v>
      </c>
      <c r="CO179" s="198"/>
      <c r="CP179" s="198"/>
      <c r="CQ179" s="198">
        <v>2.0599999999999999E-4</v>
      </c>
      <c r="CR179" s="198">
        <v>3.1000000000000001E-5</v>
      </c>
      <c r="CS179" s="198"/>
      <c r="CT179" s="198"/>
      <c r="CU179" s="198"/>
      <c r="CV179" s="198"/>
      <c r="CW179" s="198"/>
      <c r="CX179" s="198"/>
      <c r="CY179" s="198"/>
      <c r="CZ179" s="198"/>
      <c r="DA179" s="198">
        <v>0.67975300000000005</v>
      </c>
      <c r="DB179" s="198">
        <v>0.1346</v>
      </c>
      <c r="DC179" s="198"/>
      <c r="DD179" s="198"/>
      <c r="DE179" s="198"/>
      <c r="DF179" s="198"/>
      <c r="DG179" s="198">
        <v>0.67975300000000005</v>
      </c>
      <c r="DH179" s="198">
        <v>0.1346</v>
      </c>
      <c r="DI179" s="198"/>
      <c r="DJ179" s="198"/>
      <c r="DK179" s="198"/>
      <c r="DL179" s="198"/>
      <c r="DM179" s="198"/>
      <c r="DN179" s="198"/>
      <c r="DO179" s="198"/>
      <c r="DP179" s="198"/>
      <c r="DQ179" s="198"/>
      <c r="DR179" s="198"/>
      <c r="DS179" s="198"/>
      <c r="DT179" s="198"/>
      <c r="DU179" s="198"/>
      <c r="DV179" s="198"/>
      <c r="DW179" s="198"/>
      <c r="DX179" s="198"/>
      <c r="DY179" s="198"/>
      <c r="DZ179" s="198"/>
      <c r="EA179" s="198"/>
      <c r="EB179" s="198"/>
      <c r="EC179" s="198"/>
      <c r="ED179" s="198"/>
      <c r="EE179" s="198"/>
      <c r="EF179" s="198"/>
      <c r="EG179" s="198"/>
      <c r="EH179" s="198"/>
      <c r="EI179" s="198"/>
      <c r="EJ179" s="198"/>
      <c r="EK179" s="198"/>
      <c r="EL179" s="198"/>
      <c r="EM179" s="198">
        <v>2.41E-4</v>
      </c>
      <c r="EN179" s="198">
        <v>4.0400000000000001E-4</v>
      </c>
      <c r="EO179" s="198"/>
      <c r="EP179" s="198"/>
      <c r="EQ179" s="198"/>
      <c r="ER179" s="198"/>
      <c r="ES179" s="198">
        <v>2.41E-4</v>
      </c>
      <c r="ET179" s="198">
        <v>4.0400000000000001E-4</v>
      </c>
      <c r="EU179" s="198"/>
      <c r="EV179" s="198"/>
      <c r="EW179" s="198"/>
      <c r="EX179" s="198"/>
      <c r="EY179" s="198"/>
      <c r="EZ179" s="198"/>
      <c r="FA179" s="198"/>
      <c r="FB179" s="198"/>
      <c r="FC179" s="198"/>
      <c r="FD179" s="198"/>
      <c r="FE179" s="198"/>
      <c r="FF179" s="198"/>
      <c r="FG179" s="198"/>
      <c r="FH179" s="198"/>
      <c r="FI179" s="198"/>
      <c r="FJ179" s="198"/>
      <c r="FK179" s="198"/>
      <c r="FL179" s="198"/>
      <c r="FM179" s="198"/>
      <c r="FN179" s="198"/>
      <c r="FO179" s="198"/>
      <c r="FP179" s="198"/>
      <c r="FQ179" s="198"/>
      <c r="FR179" s="198"/>
      <c r="FS179" s="198"/>
      <c r="FT179" s="198"/>
      <c r="FU179" s="198"/>
      <c r="FV179" s="198"/>
      <c r="FW179" s="198"/>
      <c r="FX179" s="198"/>
      <c r="FY179" s="198"/>
      <c r="FZ179" s="198"/>
      <c r="GA179" s="198"/>
      <c r="GB179" s="198"/>
      <c r="GC179" s="198"/>
      <c r="GD179" s="198"/>
      <c r="GE179" s="198"/>
      <c r="GF179" s="198"/>
      <c r="GG179" s="198"/>
      <c r="GH179" s="198"/>
      <c r="GI179" s="198"/>
      <c r="GJ179" s="198"/>
      <c r="GK179" s="198"/>
      <c r="GL179" s="198"/>
      <c r="GM179" s="198"/>
      <c r="GN179" s="198"/>
      <c r="GO179" s="198">
        <v>3.2187E-2</v>
      </c>
      <c r="GP179" s="198">
        <v>5.2999999999999998E-4</v>
      </c>
      <c r="GQ179" s="198">
        <v>2.4299999999999999E-3</v>
      </c>
      <c r="GR179" s="198">
        <v>6.9999999999999999E-6</v>
      </c>
      <c r="GS179" s="198">
        <v>3.4617000000000002E-2</v>
      </c>
      <c r="GT179" s="198">
        <v>5.3700000000000004E-4</v>
      </c>
      <c r="GU179" s="198"/>
      <c r="GV179" s="198"/>
      <c r="GW179" s="198">
        <v>6.7500000000000004E-4</v>
      </c>
      <c r="GX179" s="198">
        <v>5.8999999999999998E-5</v>
      </c>
      <c r="GY179" s="198"/>
      <c r="GZ179" s="198"/>
      <c r="HA179" s="198"/>
      <c r="HB179" s="198"/>
      <c r="HC179" s="198">
        <v>6.7500000000000004E-4</v>
      </c>
      <c r="HD179" s="198">
        <v>5.8999999999999998E-5</v>
      </c>
      <c r="HE179" s="198"/>
      <c r="HF179" s="198"/>
      <c r="HG179" s="198"/>
      <c r="HH179" s="198"/>
      <c r="HI179" s="198"/>
      <c r="HJ179" s="198"/>
      <c r="HK179" s="198"/>
      <c r="HL179" s="198"/>
      <c r="HM179" s="198"/>
      <c r="HN179" s="198"/>
      <c r="HO179" s="198"/>
      <c r="HP179" s="198"/>
      <c r="HQ179" s="198"/>
      <c r="HR179" s="198"/>
      <c r="HS179" s="198"/>
      <c r="HT179" s="198"/>
      <c r="HU179" s="198"/>
      <c r="HV179" s="198"/>
      <c r="HW179" s="198"/>
      <c r="HX179" s="198"/>
      <c r="HY179" s="198"/>
      <c r="HZ179" s="198"/>
      <c r="IA179" s="198"/>
      <c r="IB179" s="198"/>
      <c r="IC179" s="198"/>
      <c r="ID179" s="198"/>
      <c r="IE179" s="198">
        <v>0.73134399999999999</v>
      </c>
      <c r="IF179" s="198">
        <v>0.135737</v>
      </c>
    </row>
    <row r="180" spans="1:240" ht="19.2" x14ac:dyDescent="0.25">
      <c r="A180" s="199" t="s">
        <v>587</v>
      </c>
      <c r="B180" s="200" t="s">
        <v>1478</v>
      </c>
      <c r="C180" s="201"/>
      <c r="D180" s="201"/>
      <c r="E180" s="201"/>
      <c r="F180" s="201"/>
      <c r="G180" s="201"/>
      <c r="H180" s="201"/>
      <c r="I180" s="201"/>
      <c r="J180" s="201"/>
      <c r="K180" s="201"/>
      <c r="L180" s="201"/>
      <c r="M180" s="201"/>
      <c r="N180" s="201"/>
      <c r="O180" s="201"/>
      <c r="P180" s="201"/>
      <c r="Q180" s="201"/>
      <c r="R180" s="201"/>
      <c r="S180" s="201"/>
      <c r="T180" s="201"/>
      <c r="U180" s="201">
        <v>6.0000000000000002E-6</v>
      </c>
      <c r="V180" s="201">
        <v>5.0000000000000004E-6</v>
      </c>
      <c r="W180" s="201"/>
      <c r="X180" s="201"/>
      <c r="Y180" s="201"/>
      <c r="Z180" s="201"/>
      <c r="AA180" s="201"/>
      <c r="AB180" s="201"/>
      <c r="AC180" s="201"/>
      <c r="AD180" s="201"/>
      <c r="AE180" s="201"/>
      <c r="AF180" s="201"/>
      <c r="AG180" s="201">
        <v>6.0000000000000002E-6</v>
      </c>
      <c r="AH180" s="201">
        <v>5.0000000000000004E-6</v>
      </c>
      <c r="AI180" s="201"/>
      <c r="AJ180" s="201"/>
      <c r="AK180" s="201"/>
      <c r="AL180" s="201"/>
      <c r="AM180" s="201"/>
      <c r="AN180" s="201"/>
      <c r="AO180" s="201"/>
      <c r="AP180" s="201"/>
      <c r="AQ180" s="201"/>
      <c r="AR180" s="201"/>
      <c r="AS180" s="201"/>
      <c r="AT180" s="201"/>
      <c r="AU180" s="201"/>
      <c r="AV180" s="201"/>
      <c r="AW180" s="201"/>
      <c r="AX180" s="201"/>
      <c r="AY180" s="201"/>
      <c r="AZ180" s="201"/>
      <c r="BA180" s="201"/>
      <c r="BB180" s="201"/>
      <c r="BC180" s="201"/>
      <c r="BD180" s="201"/>
      <c r="BE180" s="201"/>
      <c r="BF180" s="201"/>
      <c r="BG180" s="201"/>
      <c r="BH180" s="201"/>
      <c r="BI180" s="201"/>
      <c r="BJ180" s="201"/>
      <c r="BK180" s="201"/>
      <c r="BL180" s="201"/>
      <c r="BM180" s="201"/>
      <c r="BN180" s="201"/>
      <c r="BO180" s="201"/>
      <c r="BP180" s="201"/>
      <c r="BQ180" s="201"/>
      <c r="BR180" s="201"/>
      <c r="BS180" s="201"/>
      <c r="BT180" s="201"/>
      <c r="BU180" s="201"/>
      <c r="BV180" s="201"/>
      <c r="BW180" s="201"/>
      <c r="BX180" s="201"/>
      <c r="BY180" s="201">
        <v>0.16350899999999999</v>
      </c>
      <c r="BZ180" s="201">
        <v>4.7899999999999999E-4</v>
      </c>
      <c r="CA180" s="201"/>
      <c r="CB180" s="201"/>
      <c r="CC180" s="201"/>
      <c r="CD180" s="201"/>
      <c r="CE180" s="201"/>
      <c r="CF180" s="201"/>
      <c r="CG180" s="201"/>
      <c r="CH180" s="201"/>
      <c r="CI180" s="201">
        <v>2.4861000000000001E-2</v>
      </c>
      <c r="CJ180" s="201">
        <v>3.1000000000000001E-5</v>
      </c>
      <c r="CK180" s="201">
        <v>0.18837000000000001</v>
      </c>
      <c r="CL180" s="201">
        <v>5.1000000000000004E-4</v>
      </c>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v>1.333E-3</v>
      </c>
      <c r="EN180" s="201">
        <v>9.9999999999999995E-7</v>
      </c>
      <c r="EO180" s="201"/>
      <c r="EP180" s="201"/>
      <c r="EQ180" s="201"/>
      <c r="ER180" s="201"/>
      <c r="ES180" s="201">
        <v>1.333E-3</v>
      </c>
      <c r="ET180" s="201">
        <v>9.9999999999999995E-7</v>
      </c>
      <c r="EU180" s="201"/>
      <c r="EV180" s="201"/>
      <c r="EW180" s="201"/>
      <c r="EX180" s="201"/>
      <c r="EY180" s="201"/>
      <c r="EZ180" s="201"/>
      <c r="FA180" s="201"/>
      <c r="FB180" s="201"/>
      <c r="FC180" s="201"/>
      <c r="FD180" s="201"/>
      <c r="FE180" s="201"/>
      <c r="FF180" s="201"/>
      <c r="FG180" s="201"/>
      <c r="FH180" s="201"/>
      <c r="FI180" s="201"/>
      <c r="FJ180" s="201"/>
      <c r="FK180" s="201"/>
      <c r="FL180" s="201"/>
      <c r="FM180" s="201"/>
      <c r="FN180" s="201"/>
      <c r="FO180" s="201"/>
      <c r="FP180" s="201"/>
      <c r="FQ180" s="201"/>
      <c r="FR180" s="201"/>
      <c r="FS180" s="201"/>
      <c r="FT180" s="201"/>
      <c r="FU180" s="201"/>
      <c r="FV180" s="201"/>
      <c r="FW180" s="201"/>
      <c r="FX180" s="201"/>
      <c r="FY180" s="201"/>
      <c r="FZ180" s="201"/>
      <c r="GA180" s="201"/>
      <c r="GB180" s="201"/>
      <c r="GC180" s="201"/>
      <c r="GD180" s="201"/>
      <c r="GE180" s="201"/>
      <c r="GF180" s="201"/>
      <c r="GG180" s="201"/>
      <c r="GH180" s="201"/>
      <c r="GI180" s="201"/>
      <c r="GJ180" s="201"/>
      <c r="GK180" s="201"/>
      <c r="GL180" s="201"/>
      <c r="GM180" s="201"/>
      <c r="GN180" s="201"/>
      <c r="GO180" s="201">
        <v>0.25462699999999999</v>
      </c>
      <c r="GP180" s="201">
        <v>8.1800000000000004E-4</v>
      </c>
      <c r="GQ180" s="201">
        <v>2.5699999999999998E-3</v>
      </c>
      <c r="GR180" s="201">
        <v>6.9999999999999999E-6</v>
      </c>
      <c r="GS180" s="201">
        <v>0.25719700000000001</v>
      </c>
      <c r="GT180" s="201">
        <v>8.25E-4</v>
      </c>
      <c r="GU180" s="201">
        <v>2.8462999999999999E-2</v>
      </c>
      <c r="GV180" s="201">
        <v>6.8999999999999997E-5</v>
      </c>
      <c r="GW180" s="201">
        <v>0.231545</v>
      </c>
      <c r="GX180" s="201">
        <v>7.9710000000000007E-3</v>
      </c>
      <c r="GY180" s="201"/>
      <c r="GZ180" s="201"/>
      <c r="HA180" s="201"/>
      <c r="HB180" s="201"/>
      <c r="HC180" s="201">
        <v>0.26000800000000002</v>
      </c>
      <c r="HD180" s="201">
        <v>8.0400000000000003E-3</v>
      </c>
      <c r="HE180" s="201"/>
      <c r="HF180" s="201"/>
      <c r="HG180" s="201"/>
      <c r="HH180" s="201"/>
      <c r="HI180" s="201"/>
      <c r="HJ180" s="201"/>
      <c r="HK180" s="201"/>
      <c r="HL180" s="201"/>
      <c r="HM180" s="201"/>
      <c r="HN180" s="201"/>
      <c r="HO180" s="201"/>
      <c r="HP180" s="201"/>
      <c r="HQ180" s="201"/>
      <c r="HR180" s="201"/>
      <c r="HS180" s="201"/>
      <c r="HT180" s="201"/>
      <c r="HU180" s="201"/>
      <c r="HV180" s="201"/>
      <c r="HW180" s="201"/>
      <c r="HX180" s="201"/>
      <c r="HY180" s="201"/>
      <c r="HZ180" s="201"/>
      <c r="IA180" s="201"/>
      <c r="IB180" s="201"/>
      <c r="IC180" s="201"/>
      <c r="ID180" s="201"/>
      <c r="IE180" s="201">
        <v>0.70691400000000004</v>
      </c>
      <c r="IF180" s="201">
        <v>9.3810000000000004E-3</v>
      </c>
    </row>
    <row r="181" spans="1:240" ht="19.2" x14ac:dyDescent="0.25">
      <c r="A181" s="196" t="s">
        <v>654</v>
      </c>
      <c r="B181" s="197" t="s">
        <v>1510</v>
      </c>
      <c r="C181" s="198">
        <v>2.7605999999999999E-2</v>
      </c>
      <c r="D181" s="198">
        <v>5.0000000000000002E-5</v>
      </c>
      <c r="E181" s="198"/>
      <c r="F181" s="198"/>
      <c r="G181" s="198"/>
      <c r="H181" s="198"/>
      <c r="I181" s="198"/>
      <c r="J181" s="198"/>
      <c r="K181" s="198"/>
      <c r="L181" s="198"/>
      <c r="M181" s="198">
        <v>2.7605999999999999E-2</v>
      </c>
      <c r="N181" s="198">
        <v>5.0000000000000002E-5</v>
      </c>
      <c r="O181" s="198"/>
      <c r="P181" s="198"/>
      <c r="Q181" s="198"/>
      <c r="R181" s="198"/>
      <c r="S181" s="198"/>
      <c r="T181" s="198"/>
      <c r="U181" s="198"/>
      <c r="V181" s="198"/>
      <c r="W181" s="198"/>
      <c r="X181" s="198"/>
      <c r="Y181" s="198"/>
      <c r="Z181" s="198"/>
      <c r="AA181" s="198"/>
      <c r="AB181" s="198"/>
      <c r="AC181" s="198"/>
      <c r="AD181" s="198"/>
      <c r="AE181" s="198"/>
      <c r="AF181" s="198"/>
      <c r="AG181" s="198"/>
      <c r="AH181" s="198"/>
      <c r="AI181" s="198"/>
      <c r="AJ181" s="198"/>
      <c r="AK181" s="198"/>
      <c r="AL181" s="198"/>
      <c r="AM181" s="198"/>
      <c r="AN181" s="198"/>
      <c r="AO181" s="198"/>
      <c r="AP181" s="198"/>
      <c r="AQ181" s="198"/>
      <c r="AR181" s="198"/>
      <c r="AS181" s="198"/>
      <c r="AT181" s="198"/>
      <c r="AU181" s="198"/>
      <c r="AV181" s="198"/>
      <c r="AW181" s="198"/>
      <c r="AX181" s="198"/>
      <c r="AY181" s="198"/>
      <c r="AZ181" s="198"/>
      <c r="BA181" s="198"/>
      <c r="BB181" s="198"/>
      <c r="BC181" s="198"/>
      <c r="BD181" s="198"/>
      <c r="BE181" s="198"/>
      <c r="BF181" s="198"/>
      <c r="BG181" s="198"/>
      <c r="BH181" s="198"/>
      <c r="BI181" s="198"/>
      <c r="BJ181" s="198"/>
      <c r="BK181" s="198"/>
      <c r="BL181" s="198"/>
      <c r="BM181" s="198"/>
      <c r="BN181" s="198"/>
      <c r="BO181" s="198"/>
      <c r="BP181" s="198"/>
      <c r="BQ181" s="198"/>
      <c r="BR181" s="198"/>
      <c r="BS181" s="198"/>
      <c r="BT181" s="198"/>
      <c r="BU181" s="198"/>
      <c r="BV181" s="198"/>
      <c r="BW181" s="198"/>
      <c r="BX181" s="198"/>
      <c r="BY181" s="198">
        <v>2.5950000000000001E-3</v>
      </c>
      <c r="BZ181" s="198">
        <v>1.9999999999999999E-6</v>
      </c>
      <c r="CA181" s="198"/>
      <c r="CB181" s="198"/>
      <c r="CC181" s="198"/>
      <c r="CD181" s="198"/>
      <c r="CE181" s="198"/>
      <c r="CF181" s="198"/>
      <c r="CG181" s="198"/>
      <c r="CH181" s="198"/>
      <c r="CI181" s="198"/>
      <c r="CJ181" s="198"/>
      <c r="CK181" s="198">
        <v>2.5950000000000001E-3</v>
      </c>
      <c r="CL181" s="198">
        <v>1.9999999999999999E-6</v>
      </c>
      <c r="CM181" s="198">
        <v>5.0000000000000004E-6</v>
      </c>
      <c r="CN181" s="198">
        <v>5.0000000000000004E-6</v>
      </c>
      <c r="CO181" s="198"/>
      <c r="CP181" s="198"/>
      <c r="CQ181" s="198">
        <v>5.0000000000000004E-6</v>
      </c>
      <c r="CR181" s="198">
        <v>5.0000000000000004E-6</v>
      </c>
      <c r="CS181" s="198"/>
      <c r="CT181" s="198"/>
      <c r="CU181" s="198">
        <v>5.4089999999999997E-3</v>
      </c>
      <c r="CV181" s="198">
        <v>5.0000000000000004E-6</v>
      </c>
      <c r="CW181" s="198"/>
      <c r="CX181" s="198"/>
      <c r="CY181" s="198">
        <v>5.4089999999999997E-3</v>
      </c>
      <c r="CZ181" s="198">
        <v>5.0000000000000004E-6</v>
      </c>
      <c r="DA181" s="198"/>
      <c r="DB181" s="198"/>
      <c r="DC181" s="198"/>
      <c r="DD181" s="198"/>
      <c r="DE181" s="198"/>
      <c r="DF181" s="198"/>
      <c r="DG181" s="198"/>
      <c r="DH181" s="198"/>
      <c r="DI181" s="198"/>
      <c r="DJ181" s="198"/>
      <c r="DK181" s="198"/>
      <c r="DL181" s="198"/>
      <c r="DM181" s="198">
        <v>3.9999999999999998E-6</v>
      </c>
      <c r="DN181" s="198">
        <v>7.9999999999999996E-6</v>
      </c>
      <c r="DO181" s="198">
        <v>3.9999999999999998E-6</v>
      </c>
      <c r="DP181" s="198">
        <v>7.9999999999999996E-6</v>
      </c>
      <c r="DQ181" s="198"/>
      <c r="DR181" s="198"/>
      <c r="DS181" s="198"/>
      <c r="DT181" s="198"/>
      <c r="DU181" s="198"/>
      <c r="DV181" s="198"/>
      <c r="DW181" s="198"/>
      <c r="DX181" s="198"/>
      <c r="DY181" s="198"/>
      <c r="DZ181" s="198"/>
      <c r="EA181" s="198"/>
      <c r="EB181" s="198"/>
      <c r="EC181" s="198"/>
      <c r="ED181" s="198"/>
      <c r="EE181" s="198"/>
      <c r="EF181" s="198"/>
      <c r="EG181" s="198"/>
      <c r="EH181" s="198"/>
      <c r="EI181" s="198"/>
      <c r="EJ181" s="198"/>
      <c r="EK181" s="198"/>
      <c r="EL181" s="198"/>
      <c r="EM181" s="198"/>
      <c r="EN181" s="198"/>
      <c r="EO181" s="198"/>
      <c r="EP181" s="198"/>
      <c r="EQ181" s="198"/>
      <c r="ER181" s="198"/>
      <c r="ES181" s="198"/>
      <c r="ET181" s="198"/>
      <c r="EU181" s="198">
        <v>1.1559999999999999E-3</v>
      </c>
      <c r="EV181" s="198">
        <v>1.9999999999999999E-6</v>
      </c>
      <c r="EW181" s="198"/>
      <c r="EX181" s="198"/>
      <c r="EY181" s="198"/>
      <c r="EZ181" s="198"/>
      <c r="FA181" s="198"/>
      <c r="FB181" s="198"/>
      <c r="FC181" s="198">
        <v>1.1559999999999999E-3</v>
      </c>
      <c r="FD181" s="198">
        <v>1.9999999999999999E-6</v>
      </c>
      <c r="FE181" s="198"/>
      <c r="FF181" s="198"/>
      <c r="FG181" s="198"/>
      <c r="FH181" s="198"/>
      <c r="FI181" s="198"/>
      <c r="FJ181" s="198"/>
      <c r="FK181" s="198"/>
      <c r="FL181" s="198"/>
      <c r="FM181" s="198"/>
      <c r="FN181" s="198"/>
      <c r="FO181" s="198"/>
      <c r="FP181" s="198"/>
      <c r="FQ181" s="198"/>
      <c r="FR181" s="198"/>
      <c r="FS181" s="198"/>
      <c r="FT181" s="198"/>
      <c r="FU181" s="198"/>
      <c r="FV181" s="198"/>
      <c r="FW181" s="198"/>
      <c r="FX181" s="198"/>
      <c r="FY181" s="198"/>
      <c r="FZ181" s="198"/>
      <c r="GA181" s="198"/>
      <c r="GB181" s="198"/>
      <c r="GC181" s="198"/>
      <c r="GD181" s="198"/>
      <c r="GE181" s="198"/>
      <c r="GF181" s="198"/>
      <c r="GG181" s="198"/>
      <c r="GH181" s="198"/>
      <c r="GI181" s="198">
        <v>1.9469E-2</v>
      </c>
      <c r="GJ181" s="198">
        <v>9.0000000000000002E-6</v>
      </c>
      <c r="GK181" s="198"/>
      <c r="GL181" s="198"/>
      <c r="GM181" s="198">
        <v>1.9469E-2</v>
      </c>
      <c r="GN181" s="198">
        <v>9.0000000000000002E-6</v>
      </c>
      <c r="GO181" s="198">
        <v>0.101054</v>
      </c>
      <c r="GP181" s="198">
        <v>1.15E-4</v>
      </c>
      <c r="GQ181" s="198">
        <v>0.49379099999999998</v>
      </c>
      <c r="GR181" s="198">
        <v>1.63E-4</v>
      </c>
      <c r="GS181" s="198">
        <v>0.59484499999999996</v>
      </c>
      <c r="GT181" s="198">
        <v>2.7799999999999998E-4</v>
      </c>
      <c r="GU181" s="198"/>
      <c r="GV181" s="198"/>
      <c r="GW181" s="198"/>
      <c r="GX181" s="198"/>
      <c r="GY181" s="198"/>
      <c r="GZ181" s="198"/>
      <c r="HA181" s="198"/>
      <c r="HB181" s="198"/>
      <c r="HC181" s="198"/>
      <c r="HD181" s="198"/>
      <c r="HE181" s="198"/>
      <c r="HF181" s="198"/>
      <c r="HG181" s="198"/>
      <c r="HH181" s="198"/>
      <c r="HI181" s="198"/>
      <c r="HJ181" s="198"/>
      <c r="HK181" s="198"/>
      <c r="HL181" s="198"/>
      <c r="HM181" s="198"/>
      <c r="HN181" s="198"/>
      <c r="HO181" s="198"/>
      <c r="HP181" s="198"/>
      <c r="HQ181" s="198"/>
      <c r="HR181" s="198"/>
      <c r="HS181" s="198"/>
      <c r="HT181" s="198"/>
      <c r="HU181" s="198"/>
      <c r="HV181" s="198"/>
      <c r="HW181" s="198"/>
      <c r="HX181" s="198"/>
      <c r="HY181" s="198"/>
      <c r="HZ181" s="198"/>
      <c r="IA181" s="198"/>
      <c r="IB181" s="198"/>
      <c r="IC181" s="198"/>
      <c r="ID181" s="198"/>
      <c r="IE181" s="198">
        <v>0.65108900000000003</v>
      </c>
      <c r="IF181" s="198">
        <v>3.59E-4</v>
      </c>
    </row>
    <row r="182" spans="1:240" ht="19.2" x14ac:dyDescent="0.25">
      <c r="A182" s="199" t="s">
        <v>1460</v>
      </c>
      <c r="B182" s="200" t="s">
        <v>1461</v>
      </c>
      <c r="C182" s="201">
        <v>4.9480000000000003E-2</v>
      </c>
      <c r="D182" s="201">
        <v>3.8999999999999999E-5</v>
      </c>
      <c r="E182" s="201"/>
      <c r="F182" s="201"/>
      <c r="G182" s="201"/>
      <c r="H182" s="201"/>
      <c r="I182" s="201"/>
      <c r="J182" s="201"/>
      <c r="K182" s="201"/>
      <c r="L182" s="201"/>
      <c r="M182" s="201">
        <v>4.9480000000000003E-2</v>
      </c>
      <c r="N182" s="201">
        <v>3.8999999999999999E-5</v>
      </c>
      <c r="O182" s="201"/>
      <c r="P182" s="201"/>
      <c r="Q182" s="201"/>
      <c r="R182" s="201"/>
      <c r="S182" s="201"/>
      <c r="T182" s="201"/>
      <c r="U182" s="201"/>
      <c r="V182" s="201"/>
      <c r="W182" s="201"/>
      <c r="X182" s="201"/>
      <c r="Y182" s="201"/>
      <c r="Z182" s="201"/>
      <c r="AA182" s="201"/>
      <c r="AB182" s="201"/>
      <c r="AC182" s="201"/>
      <c r="AD182" s="201"/>
      <c r="AE182" s="201"/>
      <c r="AF182" s="201"/>
      <c r="AG182" s="201"/>
      <c r="AH182" s="201"/>
      <c r="AI182" s="201"/>
      <c r="AJ182" s="201"/>
      <c r="AK182" s="201"/>
      <c r="AL182" s="201"/>
      <c r="AM182" s="201"/>
      <c r="AN182" s="201"/>
      <c r="AO182" s="201"/>
      <c r="AP182" s="201"/>
      <c r="AQ182" s="201"/>
      <c r="AR182" s="201"/>
      <c r="AS182" s="201"/>
      <c r="AT182" s="201"/>
      <c r="AU182" s="201"/>
      <c r="AV182" s="201"/>
      <c r="AW182" s="201"/>
      <c r="AX182" s="201"/>
      <c r="AY182" s="201"/>
      <c r="AZ182" s="201"/>
      <c r="BA182" s="201"/>
      <c r="BB182" s="201"/>
      <c r="BC182" s="201"/>
      <c r="BD182" s="201"/>
      <c r="BE182" s="201"/>
      <c r="BF182" s="201"/>
      <c r="BG182" s="201"/>
      <c r="BH182" s="201"/>
      <c r="BI182" s="201"/>
      <c r="BJ182" s="201"/>
      <c r="BK182" s="201"/>
      <c r="BL182" s="201"/>
      <c r="BM182" s="201"/>
      <c r="BN182" s="201"/>
      <c r="BO182" s="201"/>
      <c r="BP182" s="201"/>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v>0.55417300000000003</v>
      </c>
      <c r="DB182" s="201">
        <v>0.119743</v>
      </c>
      <c r="DC182" s="201"/>
      <c r="DD182" s="201"/>
      <c r="DE182" s="201"/>
      <c r="DF182" s="201"/>
      <c r="DG182" s="201">
        <v>0.55417300000000003</v>
      </c>
      <c r="DH182" s="201">
        <v>0.119743</v>
      </c>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v>1.639E-3</v>
      </c>
      <c r="EN182" s="201">
        <v>1.6799999999999999E-4</v>
      </c>
      <c r="EO182" s="201"/>
      <c r="EP182" s="201"/>
      <c r="EQ182" s="201"/>
      <c r="ER182" s="201"/>
      <c r="ES182" s="201">
        <v>1.639E-3</v>
      </c>
      <c r="ET182" s="201">
        <v>1.6799999999999999E-4</v>
      </c>
      <c r="EU182" s="201"/>
      <c r="EV182" s="201"/>
      <c r="EW182" s="201"/>
      <c r="EX182" s="201"/>
      <c r="EY182" s="201"/>
      <c r="EZ182" s="201"/>
      <c r="FA182" s="201"/>
      <c r="FB182" s="201"/>
      <c r="FC182" s="201"/>
      <c r="FD182" s="201"/>
      <c r="FE182" s="201"/>
      <c r="FF182" s="201"/>
      <c r="FG182" s="201"/>
      <c r="FH182" s="201"/>
      <c r="FI182" s="201"/>
      <c r="FJ182" s="201"/>
      <c r="FK182" s="201"/>
      <c r="FL182" s="201"/>
      <c r="FM182" s="201"/>
      <c r="FN182" s="201"/>
      <c r="FO182" s="201"/>
      <c r="FP182" s="201"/>
      <c r="FQ182" s="201"/>
      <c r="FR182" s="201"/>
      <c r="FS182" s="201"/>
      <c r="FT182" s="201"/>
      <c r="FU182" s="201"/>
      <c r="FV182" s="201"/>
      <c r="FW182" s="201"/>
      <c r="FX182" s="201"/>
      <c r="FY182" s="201"/>
      <c r="FZ182" s="201"/>
      <c r="GA182" s="201"/>
      <c r="GB182" s="201"/>
      <c r="GC182" s="201"/>
      <c r="GD182" s="201"/>
      <c r="GE182" s="201"/>
      <c r="GF182" s="201"/>
      <c r="GG182" s="201"/>
      <c r="GH182" s="201"/>
      <c r="GI182" s="201"/>
      <c r="GJ182" s="201"/>
      <c r="GK182" s="201"/>
      <c r="GL182" s="201"/>
      <c r="GM182" s="201"/>
      <c r="GN182" s="201"/>
      <c r="GO182" s="201"/>
      <c r="GP182" s="201"/>
      <c r="GQ182" s="201">
        <v>1.4154999999999999E-2</v>
      </c>
      <c r="GR182" s="201">
        <v>1E-4</v>
      </c>
      <c r="GS182" s="201">
        <v>1.4154999999999999E-2</v>
      </c>
      <c r="GT182" s="201">
        <v>1E-4</v>
      </c>
      <c r="GU182" s="201"/>
      <c r="GV182" s="201"/>
      <c r="GW182" s="201"/>
      <c r="GX182" s="201"/>
      <c r="GY182" s="201"/>
      <c r="GZ182" s="201"/>
      <c r="HA182" s="201"/>
      <c r="HB182" s="201"/>
      <c r="HC182" s="201"/>
      <c r="HD182" s="201"/>
      <c r="HE182" s="201"/>
      <c r="HF182" s="201"/>
      <c r="HG182" s="201"/>
      <c r="HH182" s="201"/>
      <c r="HI182" s="201"/>
      <c r="HJ182" s="201"/>
      <c r="HK182" s="201"/>
      <c r="HL182" s="201"/>
      <c r="HM182" s="201"/>
      <c r="HN182" s="201"/>
      <c r="HO182" s="201"/>
      <c r="HP182" s="201"/>
      <c r="HQ182" s="201"/>
      <c r="HR182" s="201"/>
      <c r="HS182" s="201"/>
      <c r="HT182" s="201"/>
      <c r="HU182" s="201"/>
      <c r="HV182" s="201"/>
      <c r="HW182" s="201"/>
      <c r="HX182" s="201"/>
      <c r="HY182" s="201"/>
      <c r="HZ182" s="201"/>
      <c r="IA182" s="201"/>
      <c r="IB182" s="201"/>
      <c r="IC182" s="201"/>
      <c r="ID182" s="201"/>
      <c r="IE182" s="201">
        <v>0.61944699999999997</v>
      </c>
      <c r="IF182" s="201">
        <v>0.12005</v>
      </c>
    </row>
    <row r="183" spans="1:240" ht="19.2" x14ac:dyDescent="0.25">
      <c r="A183" s="196" t="s">
        <v>1508</v>
      </c>
      <c r="B183" s="197" t="s">
        <v>1509</v>
      </c>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98"/>
      <c r="Y183" s="198"/>
      <c r="Z183" s="198"/>
      <c r="AA183" s="198"/>
      <c r="AB183" s="198"/>
      <c r="AC183" s="198"/>
      <c r="AD183" s="198"/>
      <c r="AE183" s="198"/>
      <c r="AF183" s="198"/>
      <c r="AG183" s="198"/>
      <c r="AH183" s="198"/>
      <c r="AI183" s="198"/>
      <c r="AJ183" s="198"/>
      <c r="AK183" s="198"/>
      <c r="AL183" s="198"/>
      <c r="AM183" s="198"/>
      <c r="AN183" s="198"/>
      <c r="AO183" s="198"/>
      <c r="AP183" s="198"/>
      <c r="AQ183" s="198"/>
      <c r="AR183" s="198"/>
      <c r="AS183" s="198"/>
      <c r="AT183" s="198"/>
      <c r="AU183" s="198"/>
      <c r="AV183" s="198"/>
      <c r="AW183" s="198">
        <v>5.365E-3</v>
      </c>
      <c r="AX183" s="198">
        <v>5.5999999999999999E-5</v>
      </c>
      <c r="AY183" s="198"/>
      <c r="AZ183" s="198"/>
      <c r="BA183" s="198"/>
      <c r="BB183" s="198"/>
      <c r="BC183" s="198"/>
      <c r="BD183" s="198"/>
      <c r="BE183" s="198">
        <v>5.365E-3</v>
      </c>
      <c r="BF183" s="198">
        <v>5.5999999999999999E-5</v>
      </c>
      <c r="BG183" s="198"/>
      <c r="BH183" s="198"/>
      <c r="BI183" s="198"/>
      <c r="BJ183" s="198"/>
      <c r="BK183" s="198"/>
      <c r="BL183" s="198"/>
      <c r="BM183" s="198"/>
      <c r="BN183" s="198"/>
      <c r="BO183" s="198">
        <v>0.56213599999999997</v>
      </c>
      <c r="BP183" s="198">
        <v>6.1559000000000003E-2</v>
      </c>
      <c r="BQ183" s="198"/>
      <c r="BR183" s="198"/>
      <c r="BS183" s="198"/>
      <c r="BT183" s="198"/>
      <c r="BU183" s="198"/>
      <c r="BV183" s="198"/>
      <c r="BW183" s="198"/>
      <c r="BX183" s="198"/>
      <c r="BY183" s="198"/>
      <c r="BZ183" s="198"/>
      <c r="CA183" s="198"/>
      <c r="CB183" s="198"/>
      <c r="CC183" s="198"/>
      <c r="CD183" s="198"/>
      <c r="CE183" s="198"/>
      <c r="CF183" s="198"/>
      <c r="CG183" s="198"/>
      <c r="CH183" s="198"/>
      <c r="CI183" s="198"/>
      <c r="CJ183" s="198"/>
      <c r="CK183" s="198">
        <v>0.56213599999999997</v>
      </c>
      <c r="CL183" s="198">
        <v>6.1559000000000003E-2</v>
      </c>
      <c r="CM183" s="198">
        <v>1.737E-3</v>
      </c>
      <c r="CN183" s="198">
        <v>3.0000000000000001E-5</v>
      </c>
      <c r="CO183" s="198"/>
      <c r="CP183" s="198"/>
      <c r="CQ183" s="198">
        <v>1.737E-3</v>
      </c>
      <c r="CR183" s="198">
        <v>3.0000000000000001E-5</v>
      </c>
      <c r="CS183" s="198"/>
      <c r="CT183" s="198"/>
      <c r="CU183" s="198"/>
      <c r="CV183" s="198"/>
      <c r="CW183" s="198"/>
      <c r="CX183" s="198"/>
      <c r="CY183" s="198"/>
      <c r="CZ183" s="198"/>
      <c r="DA183" s="198"/>
      <c r="DB183" s="198"/>
      <c r="DC183" s="198"/>
      <c r="DD183" s="198"/>
      <c r="DE183" s="198"/>
      <c r="DF183" s="198"/>
      <c r="DG183" s="198"/>
      <c r="DH183" s="198"/>
      <c r="DI183" s="198"/>
      <c r="DJ183" s="198"/>
      <c r="DK183" s="198"/>
      <c r="DL183" s="198"/>
      <c r="DM183" s="198"/>
      <c r="DN183" s="198"/>
      <c r="DO183" s="198"/>
      <c r="DP183" s="198"/>
      <c r="DQ183" s="198"/>
      <c r="DR183" s="198"/>
      <c r="DS183" s="198"/>
      <c r="DT183" s="198"/>
      <c r="DU183" s="198"/>
      <c r="DV183" s="198"/>
      <c r="DW183" s="198"/>
      <c r="DX183" s="198"/>
      <c r="DY183" s="198"/>
      <c r="DZ183" s="198"/>
      <c r="EA183" s="198"/>
      <c r="EB183" s="198"/>
      <c r="EC183" s="198"/>
      <c r="ED183" s="198"/>
      <c r="EE183" s="198"/>
      <c r="EF183" s="198"/>
      <c r="EG183" s="198"/>
      <c r="EH183" s="198"/>
      <c r="EI183" s="198"/>
      <c r="EJ183" s="198"/>
      <c r="EK183" s="198"/>
      <c r="EL183" s="198"/>
      <c r="EM183" s="198"/>
      <c r="EN183" s="198"/>
      <c r="EO183" s="198">
        <v>1.3424999999999999E-2</v>
      </c>
      <c r="EP183" s="198">
        <v>3.0000000000000001E-6</v>
      </c>
      <c r="EQ183" s="198"/>
      <c r="ER183" s="198"/>
      <c r="ES183" s="198">
        <v>1.3424999999999999E-2</v>
      </c>
      <c r="ET183" s="198">
        <v>3.0000000000000001E-6</v>
      </c>
      <c r="EU183" s="198"/>
      <c r="EV183" s="198"/>
      <c r="EW183" s="198"/>
      <c r="EX183" s="198"/>
      <c r="EY183" s="198"/>
      <c r="EZ183" s="198"/>
      <c r="FA183" s="198"/>
      <c r="FB183" s="198"/>
      <c r="FC183" s="198"/>
      <c r="FD183" s="198"/>
      <c r="FE183" s="198"/>
      <c r="FF183" s="198"/>
      <c r="FG183" s="198"/>
      <c r="FH183" s="198"/>
      <c r="FI183" s="198"/>
      <c r="FJ183" s="198"/>
      <c r="FK183" s="198"/>
      <c r="FL183" s="198"/>
      <c r="FM183" s="198"/>
      <c r="FN183" s="198"/>
      <c r="FO183" s="198"/>
      <c r="FP183" s="198"/>
      <c r="FQ183" s="198"/>
      <c r="FR183" s="198"/>
      <c r="FS183" s="198"/>
      <c r="FT183" s="198"/>
      <c r="FU183" s="198"/>
      <c r="FV183" s="198"/>
      <c r="FW183" s="198"/>
      <c r="FX183" s="198"/>
      <c r="FY183" s="198"/>
      <c r="FZ183" s="198"/>
      <c r="GA183" s="198"/>
      <c r="GB183" s="198"/>
      <c r="GC183" s="198"/>
      <c r="GD183" s="198"/>
      <c r="GE183" s="198"/>
      <c r="GF183" s="198"/>
      <c r="GG183" s="198"/>
      <c r="GH183" s="198"/>
      <c r="GI183" s="198"/>
      <c r="GJ183" s="198"/>
      <c r="GK183" s="198"/>
      <c r="GL183" s="198"/>
      <c r="GM183" s="198"/>
      <c r="GN183" s="198"/>
      <c r="GO183" s="198">
        <v>5.2639999999999996E-3</v>
      </c>
      <c r="GP183" s="198">
        <v>3.4E-5</v>
      </c>
      <c r="GQ183" s="198">
        <v>1.1019999999999999E-3</v>
      </c>
      <c r="GR183" s="198">
        <v>3.9999999999999998E-6</v>
      </c>
      <c r="GS183" s="198">
        <v>6.3660000000000001E-3</v>
      </c>
      <c r="GT183" s="198">
        <v>3.8000000000000002E-5</v>
      </c>
      <c r="GU183" s="198"/>
      <c r="GV183" s="198"/>
      <c r="GW183" s="198"/>
      <c r="GX183" s="198"/>
      <c r="GY183" s="198"/>
      <c r="GZ183" s="198"/>
      <c r="HA183" s="198"/>
      <c r="HB183" s="198"/>
      <c r="HC183" s="198"/>
      <c r="HD183" s="198"/>
      <c r="HE183" s="198">
        <v>1.5675000000000001E-2</v>
      </c>
      <c r="HF183" s="198">
        <v>1.7E-5</v>
      </c>
      <c r="HG183" s="198"/>
      <c r="HH183" s="198"/>
      <c r="HI183" s="198"/>
      <c r="HJ183" s="198"/>
      <c r="HK183" s="198">
        <v>1.5675000000000001E-2</v>
      </c>
      <c r="HL183" s="198">
        <v>1.7E-5</v>
      </c>
      <c r="HM183" s="198"/>
      <c r="HN183" s="198"/>
      <c r="HO183" s="198"/>
      <c r="HP183" s="198"/>
      <c r="HQ183" s="198">
        <v>3.9249999999999997E-3</v>
      </c>
      <c r="HR183" s="198">
        <v>1.05E-4</v>
      </c>
      <c r="HS183" s="198"/>
      <c r="HT183" s="198"/>
      <c r="HU183" s="198"/>
      <c r="HV183" s="198"/>
      <c r="HW183" s="198">
        <v>3.9249999999999997E-3</v>
      </c>
      <c r="HX183" s="198">
        <v>1.05E-4</v>
      </c>
      <c r="HY183" s="198"/>
      <c r="HZ183" s="198"/>
      <c r="IA183" s="198"/>
      <c r="IB183" s="198"/>
      <c r="IC183" s="198"/>
      <c r="ID183" s="198"/>
      <c r="IE183" s="198">
        <v>0.60862899999999998</v>
      </c>
      <c r="IF183" s="198">
        <v>6.1808000000000002E-2</v>
      </c>
    </row>
    <row r="184" spans="1:240" ht="19.2" x14ac:dyDescent="0.25">
      <c r="A184" s="199" t="s">
        <v>1511</v>
      </c>
      <c r="B184" s="200" t="s">
        <v>1512</v>
      </c>
      <c r="C184" s="201"/>
      <c r="D184" s="201"/>
      <c r="E184" s="201"/>
      <c r="F184" s="201"/>
      <c r="G184" s="201"/>
      <c r="H184" s="201"/>
      <c r="I184" s="201"/>
      <c r="J184" s="201"/>
      <c r="K184" s="201"/>
      <c r="L184" s="201"/>
      <c r="M184" s="201"/>
      <c r="N184" s="201"/>
      <c r="O184" s="201"/>
      <c r="P184" s="201"/>
      <c r="Q184" s="201"/>
      <c r="R184" s="201"/>
      <c r="S184" s="201"/>
      <c r="T184" s="201"/>
      <c r="U184" s="201"/>
      <c r="V184" s="201"/>
      <c r="W184" s="201"/>
      <c r="X184" s="201"/>
      <c r="Y184" s="201"/>
      <c r="Z184" s="201"/>
      <c r="AA184" s="201"/>
      <c r="AB184" s="201"/>
      <c r="AC184" s="201"/>
      <c r="AD184" s="201"/>
      <c r="AE184" s="201"/>
      <c r="AF184" s="201"/>
      <c r="AG184" s="201"/>
      <c r="AH184" s="201"/>
      <c r="AI184" s="201"/>
      <c r="AJ184" s="201"/>
      <c r="AK184" s="201"/>
      <c r="AL184" s="201"/>
      <c r="AM184" s="201"/>
      <c r="AN184" s="201"/>
      <c r="AO184" s="201"/>
      <c r="AP184" s="201"/>
      <c r="AQ184" s="201"/>
      <c r="AR184" s="201"/>
      <c r="AS184" s="201"/>
      <c r="AT184" s="201"/>
      <c r="AU184" s="201"/>
      <c r="AV184" s="201"/>
      <c r="AW184" s="201"/>
      <c r="AX184" s="201"/>
      <c r="AY184" s="201"/>
      <c r="AZ184" s="201"/>
      <c r="BA184" s="201"/>
      <c r="BB184" s="201"/>
      <c r="BC184" s="201"/>
      <c r="BD184" s="201"/>
      <c r="BE184" s="201"/>
      <c r="BF184" s="201"/>
      <c r="BG184" s="201"/>
      <c r="BH184" s="201"/>
      <c r="BI184" s="201"/>
      <c r="BJ184" s="201"/>
      <c r="BK184" s="201"/>
      <c r="BL184" s="201"/>
      <c r="BM184" s="201"/>
      <c r="BN184" s="201"/>
      <c r="BO184" s="201"/>
      <c r="BP184" s="201"/>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v>4.2058999999999999E-2</v>
      </c>
      <c r="CN184" s="201">
        <v>3.7810000000000001E-3</v>
      </c>
      <c r="CO184" s="201">
        <v>5.9599999999999996E-4</v>
      </c>
      <c r="CP184" s="201">
        <v>3.01E-4</v>
      </c>
      <c r="CQ184" s="201">
        <v>4.2654999999999998E-2</v>
      </c>
      <c r="CR184" s="201">
        <v>4.0819999999999997E-3</v>
      </c>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v>0.15138699999999999</v>
      </c>
      <c r="EN184" s="201">
        <v>1.026E-3</v>
      </c>
      <c r="EO184" s="201"/>
      <c r="EP184" s="201"/>
      <c r="EQ184" s="201"/>
      <c r="ER184" s="201"/>
      <c r="ES184" s="201">
        <v>0.15138699999999999</v>
      </c>
      <c r="ET184" s="201">
        <v>1.026E-3</v>
      </c>
      <c r="EU184" s="201"/>
      <c r="EV184" s="201"/>
      <c r="EW184" s="201"/>
      <c r="EX184" s="201"/>
      <c r="EY184" s="201"/>
      <c r="EZ184" s="201"/>
      <c r="FA184" s="201"/>
      <c r="FB184" s="201"/>
      <c r="FC184" s="201"/>
      <c r="FD184" s="201"/>
      <c r="FE184" s="201"/>
      <c r="FF184" s="201"/>
      <c r="FG184" s="201"/>
      <c r="FH184" s="201"/>
      <c r="FI184" s="201"/>
      <c r="FJ184" s="201"/>
      <c r="FK184" s="201"/>
      <c r="FL184" s="201"/>
      <c r="FM184" s="201"/>
      <c r="FN184" s="201"/>
      <c r="FO184" s="201"/>
      <c r="FP184" s="201"/>
      <c r="FQ184" s="201"/>
      <c r="FR184" s="201"/>
      <c r="FS184" s="201">
        <v>9.6079999999999999E-2</v>
      </c>
      <c r="FT184" s="201">
        <v>8.6160000000000004E-3</v>
      </c>
      <c r="FU184" s="201"/>
      <c r="FV184" s="201"/>
      <c r="FW184" s="201"/>
      <c r="FX184" s="201"/>
      <c r="FY184" s="201"/>
      <c r="FZ184" s="201"/>
      <c r="GA184" s="201"/>
      <c r="GB184" s="201"/>
      <c r="GC184" s="201"/>
      <c r="GD184" s="201"/>
      <c r="GE184" s="201"/>
      <c r="GF184" s="201"/>
      <c r="GG184" s="201"/>
      <c r="GH184" s="201"/>
      <c r="GI184" s="201"/>
      <c r="GJ184" s="201"/>
      <c r="GK184" s="201"/>
      <c r="GL184" s="201"/>
      <c r="GM184" s="201">
        <v>9.6079999999999999E-2</v>
      </c>
      <c r="GN184" s="201">
        <v>8.6160000000000004E-3</v>
      </c>
      <c r="GO184" s="201">
        <v>0.19314100000000001</v>
      </c>
      <c r="GP184" s="201">
        <v>3.558E-3</v>
      </c>
      <c r="GQ184" s="201">
        <v>4.26E-4</v>
      </c>
      <c r="GR184" s="201">
        <v>9.9999999999999995E-7</v>
      </c>
      <c r="GS184" s="201">
        <v>0.19356699999999999</v>
      </c>
      <c r="GT184" s="201">
        <v>3.5590000000000001E-3</v>
      </c>
      <c r="GU184" s="201"/>
      <c r="GV184" s="201"/>
      <c r="GW184" s="201">
        <v>2.4684000000000001E-2</v>
      </c>
      <c r="GX184" s="201">
        <v>3.9129999999999998E-3</v>
      </c>
      <c r="GY184" s="201"/>
      <c r="GZ184" s="201"/>
      <c r="HA184" s="201"/>
      <c r="HB184" s="201"/>
      <c r="HC184" s="201">
        <v>2.4684000000000001E-2</v>
      </c>
      <c r="HD184" s="201">
        <v>3.9129999999999998E-3</v>
      </c>
      <c r="HE184" s="201">
        <v>5.2189999999999997E-3</v>
      </c>
      <c r="HF184" s="201">
        <v>1.0000000000000001E-5</v>
      </c>
      <c r="HG184" s="201"/>
      <c r="HH184" s="201"/>
      <c r="HI184" s="201"/>
      <c r="HJ184" s="201"/>
      <c r="HK184" s="201">
        <v>5.2189999999999997E-3</v>
      </c>
      <c r="HL184" s="201">
        <v>1.0000000000000001E-5</v>
      </c>
      <c r="HM184" s="201"/>
      <c r="HN184" s="201"/>
      <c r="HO184" s="201"/>
      <c r="HP184" s="201"/>
      <c r="HQ184" s="201">
        <v>4.5788000000000002E-2</v>
      </c>
      <c r="HR184" s="201">
        <v>5.0000000000000002E-5</v>
      </c>
      <c r="HS184" s="201"/>
      <c r="HT184" s="201"/>
      <c r="HU184" s="201"/>
      <c r="HV184" s="201"/>
      <c r="HW184" s="201">
        <v>4.5788000000000002E-2</v>
      </c>
      <c r="HX184" s="201">
        <v>5.0000000000000002E-5</v>
      </c>
      <c r="HY184" s="201"/>
      <c r="HZ184" s="201"/>
      <c r="IA184" s="201"/>
      <c r="IB184" s="201"/>
      <c r="IC184" s="201"/>
      <c r="ID184" s="201"/>
      <c r="IE184" s="201">
        <v>0.55937999999999999</v>
      </c>
      <c r="IF184" s="201">
        <v>2.1256000000000001E-2</v>
      </c>
    </row>
    <row r="185" spans="1:240" ht="19.2" x14ac:dyDescent="0.25">
      <c r="A185" s="196" t="s">
        <v>80</v>
      </c>
      <c r="B185" s="197" t="s">
        <v>1371</v>
      </c>
      <c r="C185" s="198"/>
      <c r="D185" s="198"/>
      <c r="E185" s="198"/>
      <c r="F185" s="198"/>
      <c r="G185" s="198"/>
      <c r="H185" s="198"/>
      <c r="I185" s="198"/>
      <c r="J185" s="198"/>
      <c r="K185" s="198"/>
      <c r="L185" s="198"/>
      <c r="M185" s="198"/>
      <c r="N185" s="198"/>
      <c r="O185" s="198"/>
      <c r="P185" s="198"/>
      <c r="Q185" s="198"/>
      <c r="R185" s="198"/>
      <c r="S185" s="198"/>
      <c r="T185" s="198"/>
      <c r="U185" s="198"/>
      <c r="V185" s="198"/>
      <c r="W185" s="198"/>
      <c r="X185" s="198"/>
      <c r="Y185" s="198"/>
      <c r="Z185" s="198"/>
      <c r="AA185" s="198"/>
      <c r="AB185" s="198"/>
      <c r="AC185" s="198"/>
      <c r="AD185" s="198"/>
      <c r="AE185" s="198"/>
      <c r="AF185" s="198"/>
      <c r="AG185" s="198"/>
      <c r="AH185" s="198"/>
      <c r="AI185" s="198"/>
      <c r="AJ185" s="198"/>
      <c r="AK185" s="198"/>
      <c r="AL185" s="198"/>
      <c r="AM185" s="198"/>
      <c r="AN185" s="198"/>
      <c r="AO185" s="198"/>
      <c r="AP185" s="198"/>
      <c r="AQ185" s="198"/>
      <c r="AR185" s="198"/>
      <c r="AS185" s="198"/>
      <c r="AT185" s="198"/>
      <c r="AU185" s="198"/>
      <c r="AV185" s="198"/>
      <c r="AW185" s="198"/>
      <c r="AX185" s="198"/>
      <c r="AY185" s="198"/>
      <c r="AZ185" s="198"/>
      <c r="BA185" s="198"/>
      <c r="BB185" s="198"/>
      <c r="BC185" s="198"/>
      <c r="BD185" s="198"/>
      <c r="BE185" s="198"/>
      <c r="BF185" s="198"/>
      <c r="BG185" s="198"/>
      <c r="BH185" s="198"/>
      <c r="BI185" s="198"/>
      <c r="BJ185" s="198"/>
      <c r="BK185" s="198"/>
      <c r="BL185" s="198"/>
      <c r="BM185" s="198"/>
      <c r="BN185" s="198"/>
      <c r="BO185" s="198"/>
      <c r="BP185" s="198"/>
      <c r="BQ185" s="198"/>
      <c r="BR185" s="198"/>
      <c r="BS185" s="198"/>
      <c r="BT185" s="198"/>
      <c r="BU185" s="198"/>
      <c r="BV185" s="198"/>
      <c r="BW185" s="198"/>
      <c r="BX185" s="198"/>
      <c r="BY185" s="198"/>
      <c r="BZ185" s="198"/>
      <c r="CA185" s="198"/>
      <c r="CB185" s="198"/>
      <c r="CC185" s="198"/>
      <c r="CD185" s="198"/>
      <c r="CE185" s="198"/>
      <c r="CF185" s="198"/>
      <c r="CG185" s="198"/>
      <c r="CH185" s="198"/>
      <c r="CI185" s="198"/>
      <c r="CJ185" s="198"/>
      <c r="CK185" s="198"/>
      <c r="CL185" s="198"/>
      <c r="CM185" s="198"/>
      <c r="CN185" s="198"/>
      <c r="CO185" s="198">
        <v>3.333E-3</v>
      </c>
      <c r="CP185" s="198">
        <v>2.9999999999999997E-4</v>
      </c>
      <c r="CQ185" s="198">
        <v>3.333E-3</v>
      </c>
      <c r="CR185" s="198">
        <v>2.9999999999999997E-4</v>
      </c>
      <c r="CS185" s="198"/>
      <c r="CT185" s="198"/>
      <c r="CU185" s="198"/>
      <c r="CV185" s="198"/>
      <c r="CW185" s="198"/>
      <c r="CX185" s="198"/>
      <c r="CY185" s="198"/>
      <c r="CZ185" s="198"/>
      <c r="DA185" s="198">
        <v>3.1454999999999997E-2</v>
      </c>
      <c r="DB185" s="198">
        <v>2.3094E-2</v>
      </c>
      <c r="DC185" s="198"/>
      <c r="DD185" s="198"/>
      <c r="DE185" s="198"/>
      <c r="DF185" s="198"/>
      <c r="DG185" s="198">
        <v>3.1454999999999997E-2</v>
      </c>
      <c r="DH185" s="198">
        <v>2.3094E-2</v>
      </c>
      <c r="DI185" s="198"/>
      <c r="DJ185" s="198"/>
      <c r="DK185" s="198">
        <v>2.297E-3</v>
      </c>
      <c r="DL185" s="198">
        <v>3.9999999999999998E-6</v>
      </c>
      <c r="DM185" s="198"/>
      <c r="DN185" s="198"/>
      <c r="DO185" s="198">
        <v>2.297E-3</v>
      </c>
      <c r="DP185" s="198">
        <v>3.9999999999999998E-6</v>
      </c>
      <c r="DQ185" s="198"/>
      <c r="DR185" s="198"/>
      <c r="DS185" s="198"/>
      <c r="DT185" s="198"/>
      <c r="DU185" s="198"/>
      <c r="DV185" s="198"/>
      <c r="DW185" s="198"/>
      <c r="DX185" s="198"/>
      <c r="DY185" s="198"/>
      <c r="DZ185" s="198"/>
      <c r="EA185" s="198"/>
      <c r="EB185" s="198"/>
      <c r="EC185" s="198"/>
      <c r="ED185" s="198"/>
      <c r="EE185" s="198"/>
      <c r="EF185" s="198"/>
      <c r="EG185" s="198"/>
      <c r="EH185" s="198"/>
      <c r="EI185" s="198"/>
      <c r="EJ185" s="198"/>
      <c r="EK185" s="198"/>
      <c r="EL185" s="198"/>
      <c r="EM185" s="198"/>
      <c r="EN185" s="198"/>
      <c r="EO185" s="198"/>
      <c r="EP185" s="198"/>
      <c r="EQ185" s="198"/>
      <c r="ER185" s="198"/>
      <c r="ES185" s="198"/>
      <c r="ET185" s="198"/>
      <c r="EU185" s="198"/>
      <c r="EV185" s="198"/>
      <c r="EW185" s="198"/>
      <c r="EX185" s="198"/>
      <c r="EY185" s="198"/>
      <c r="EZ185" s="198"/>
      <c r="FA185" s="198"/>
      <c r="FB185" s="198"/>
      <c r="FC185" s="198"/>
      <c r="FD185" s="198"/>
      <c r="FE185" s="198"/>
      <c r="FF185" s="198"/>
      <c r="FG185" s="198"/>
      <c r="FH185" s="198"/>
      <c r="FI185" s="198"/>
      <c r="FJ185" s="198"/>
      <c r="FK185" s="198"/>
      <c r="FL185" s="198"/>
      <c r="FM185" s="198"/>
      <c r="FN185" s="198"/>
      <c r="FO185" s="198"/>
      <c r="FP185" s="198"/>
      <c r="FQ185" s="198"/>
      <c r="FR185" s="198"/>
      <c r="FS185" s="198"/>
      <c r="FT185" s="198"/>
      <c r="FU185" s="198"/>
      <c r="FV185" s="198"/>
      <c r="FW185" s="198"/>
      <c r="FX185" s="198"/>
      <c r="FY185" s="198">
        <v>0.49151400000000001</v>
      </c>
      <c r="FZ185" s="198">
        <v>6.8307000000000007E-2</v>
      </c>
      <c r="GA185" s="198"/>
      <c r="GB185" s="198"/>
      <c r="GC185" s="198"/>
      <c r="GD185" s="198"/>
      <c r="GE185" s="198"/>
      <c r="GF185" s="198"/>
      <c r="GG185" s="198"/>
      <c r="GH185" s="198"/>
      <c r="GI185" s="198"/>
      <c r="GJ185" s="198"/>
      <c r="GK185" s="198"/>
      <c r="GL185" s="198"/>
      <c r="GM185" s="198">
        <v>0.49151400000000001</v>
      </c>
      <c r="GN185" s="198">
        <v>6.8307000000000007E-2</v>
      </c>
      <c r="GO185" s="198">
        <v>4.17E-4</v>
      </c>
      <c r="GP185" s="198">
        <v>6.9999999999999999E-6</v>
      </c>
      <c r="GQ185" s="198">
        <v>8.3299999999999997E-4</v>
      </c>
      <c r="GR185" s="198">
        <v>1.9999999999999999E-6</v>
      </c>
      <c r="GS185" s="198">
        <v>1.25E-3</v>
      </c>
      <c r="GT185" s="198">
        <v>9.0000000000000002E-6</v>
      </c>
      <c r="GU185" s="198"/>
      <c r="GV185" s="198"/>
      <c r="GW185" s="198"/>
      <c r="GX185" s="198"/>
      <c r="GY185" s="198"/>
      <c r="GZ185" s="198"/>
      <c r="HA185" s="198">
        <v>5.4159999999999998E-3</v>
      </c>
      <c r="HB185" s="198">
        <v>1.3799999999999999E-3</v>
      </c>
      <c r="HC185" s="198">
        <v>5.4159999999999998E-3</v>
      </c>
      <c r="HD185" s="198">
        <v>1.3799999999999999E-3</v>
      </c>
      <c r="HE185" s="198">
        <v>1.6670000000000001E-3</v>
      </c>
      <c r="HF185" s="198">
        <v>1.5999999999999999E-5</v>
      </c>
      <c r="HG185" s="198"/>
      <c r="HH185" s="198"/>
      <c r="HI185" s="198"/>
      <c r="HJ185" s="198"/>
      <c r="HK185" s="198">
        <v>1.6670000000000001E-3</v>
      </c>
      <c r="HL185" s="198">
        <v>1.5999999999999999E-5</v>
      </c>
      <c r="HM185" s="198"/>
      <c r="HN185" s="198"/>
      <c r="HO185" s="198"/>
      <c r="HP185" s="198"/>
      <c r="HQ185" s="198"/>
      <c r="HR185" s="198"/>
      <c r="HS185" s="198"/>
      <c r="HT185" s="198"/>
      <c r="HU185" s="198"/>
      <c r="HV185" s="198"/>
      <c r="HW185" s="198"/>
      <c r="HX185" s="198"/>
      <c r="HY185" s="198"/>
      <c r="HZ185" s="198"/>
      <c r="IA185" s="198"/>
      <c r="IB185" s="198"/>
      <c r="IC185" s="198"/>
      <c r="ID185" s="198"/>
      <c r="IE185" s="198">
        <v>0.53693199999999996</v>
      </c>
      <c r="IF185" s="198">
        <v>9.3109999999999998E-2</v>
      </c>
    </row>
    <row r="186" spans="1:240" ht="19.2" x14ac:dyDescent="0.25">
      <c r="A186" s="199" t="s">
        <v>1425</v>
      </c>
      <c r="B186" s="200" t="s">
        <v>1426</v>
      </c>
      <c r="C186" s="201"/>
      <c r="D186" s="201"/>
      <c r="E186" s="201"/>
      <c r="F186" s="201"/>
      <c r="G186" s="201"/>
      <c r="H186" s="201"/>
      <c r="I186" s="201"/>
      <c r="J186" s="201"/>
      <c r="K186" s="201"/>
      <c r="L186" s="201"/>
      <c r="M186" s="201"/>
      <c r="N186" s="201"/>
      <c r="O186" s="201"/>
      <c r="P186" s="201"/>
      <c r="Q186" s="201"/>
      <c r="R186" s="201"/>
      <c r="S186" s="201"/>
      <c r="T186" s="201"/>
      <c r="U186" s="201"/>
      <c r="V186" s="201"/>
      <c r="W186" s="201"/>
      <c r="X186" s="201"/>
      <c r="Y186" s="201"/>
      <c r="Z186" s="201"/>
      <c r="AA186" s="201"/>
      <c r="AB186" s="201"/>
      <c r="AC186" s="201"/>
      <c r="AD186" s="201"/>
      <c r="AE186" s="201"/>
      <c r="AF186" s="201"/>
      <c r="AG186" s="201"/>
      <c r="AH186" s="201"/>
      <c r="AI186" s="201"/>
      <c r="AJ186" s="201"/>
      <c r="AK186" s="201"/>
      <c r="AL186" s="201"/>
      <c r="AM186" s="201"/>
      <c r="AN186" s="201"/>
      <c r="AO186" s="201">
        <v>0.133552</v>
      </c>
      <c r="AP186" s="201">
        <v>1.4607E-2</v>
      </c>
      <c r="AQ186" s="201"/>
      <c r="AR186" s="201"/>
      <c r="AS186" s="201">
        <v>9.0150000000000004E-3</v>
      </c>
      <c r="AT186" s="201">
        <v>6.7400000000000001E-4</v>
      </c>
      <c r="AU186" s="201"/>
      <c r="AV186" s="201"/>
      <c r="AW186" s="201"/>
      <c r="AX186" s="201"/>
      <c r="AY186" s="201"/>
      <c r="AZ186" s="201"/>
      <c r="BA186" s="201"/>
      <c r="BB186" s="201"/>
      <c r="BC186" s="201"/>
      <c r="BD186" s="201"/>
      <c r="BE186" s="201">
        <v>0.142567</v>
      </c>
      <c r="BF186" s="201">
        <v>1.5280999999999999E-2</v>
      </c>
      <c r="BG186" s="201"/>
      <c r="BH186" s="201"/>
      <c r="BI186" s="201"/>
      <c r="BJ186" s="201"/>
      <c r="BK186" s="201"/>
      <c r="BL186" s="201"/>
      <c r="BM186" s="201"/>
      <c r="BN186" s="201"/>
      <c r="BO186" s="201"/>
      <c r="BP186" s="201"/>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v>0.16764299999999999</v>
      </c>
      <c r="CN186" s="201">
        <v>3.0449E-2</v>
      </c>
      <c r="CO186" s="201">
        <v>2.9274000000000001E-2</v>
      </c>
      <c r="CP186" s="201">
        <v>1.16E-4</v>
      </c>
      <c r="CQ186" s="201">
        <v>0.19691700000000001</v>
      </c>
      <c r="CR186" s="201">
        <v>3.0564999999999998E-2</v>
      </c>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v>0.10885300000000001</v>
      </c>
      <c r="ED186" s="201">
        <v>8.1499999999999993E-3</v>
      </c>
      <c r="EE186" s="201"/>
      <c r="EF186" s="201"/>
      <c r="EG186" s="201"/>
      <c r="EH186" s="201"/>
      <c r="EI186" s="201"/>
      <c r="EJ186" s="201"/>
      <c r="EK186" s="201"/>
      <c r="EL186" s="201"/>
      <c r="EM186" s="201"/>
      <c r="EN186" s="201"/>
      <c r="EO186" s="201"/>
      <c r="EP186" s="201"/>
      <c r="EQ186" s="201"/>
      <c r="ER186" s="201"/>
      <c r="ES186" s="201">
        <v>0.10885300000000001</v>
      </c>
      <c r="ET186" s="201">
        <v>8.1499999999999993E-3</v>
      </c>
      <c r="EU186" s="201"/>
      <c r="EV186" s="201"/>
      <c r="EW186" s="201"/>
      <c r="EX186" s="201"/>
      <c r="EY186" s="201"/>
      <c r="EZ186" s="201"/>
      <c r="FA186" s="201"/>
      <c r="FB186" s="201"/>
      <c r="FC186" s="201"/>
      <c r="FD186" s="201"/>
      <c r="FE186" s="201"/>
      <c r="FF186" s="201"/>
      <c r="FG186" s="201"/>
      <c r="FH186" s="201"/>
      <c r="FI186" s="201"/>
      <c r="FJ186" s="201"/>
      <c r="FK186" s="201"/>
      <c r="FL186" s="201"/>
      <c r="FM186" s="201"/>
      <c r="FN186" s="201"/>
      <c r="FO186" s="201"/>
      <c r="FP186" s="201"/>
      <c r="FQ186" s="201"/>
      <c r="FR186" s="201"/>
      <c r="FS186" s="201"/>
      <c r="FT186" s="201"/>
      <c r="FU186" s="201"/>
      <c r="FV186" s="201"/>
      <c r="FW186" s="201"/>
      <c r="FX186" s="201"/>
      <c r="FY186" s="201"/>
      <c r="FZ186" s="201"/>
      <c r="GA186" s="201"/>
      <c r="GB186" s="201"/>
      <c r="GC186" s="201"/>
      <c r="GD186" s="201"/>
      <c r="GE186" s="201"/>
      <c r="GF186" s="201"/>
      <c r="GG186" s="201"/>
      <c r="GH186" s="201"/>
      <c r="GI186" s="201"/>
      <c r="GJ186" s="201"/>
      <c r="GK186" s="201"/>
      <c r="GL186" s="201"/>
      <c r="GM186" s="201"/>
      <c r="GN186" s="201"/>
      <c r="GO186" s="201">
        <v>1.4982000000000001E-2</v>
      </c>
      <c r="GP186" s="201">
        <v>1.0000000000000001E-5</v>
      </c>
      <c r="GQ186" s="201"/>
      <c r="GR186" s="201"/>
      <c r="GS186" s="201">
        <v>1.4982000000000001E-2</v>
      </c>
      <c r="GT186" s="201">
        <v>1.0000000000000001E-5</v>
      </c>
      <c r="GU186" s="201"/>
      <c r="GV186" s="201"/>
      <c r="GW186" s="201"/>
      <c r="GX186" s="201"/>
      <c r="GY186" s="201"/>
      <c r="GZ186" s="201"/>
      <c r="HA186" s="201"/>
      <c r="HB186" s="201"/>
      <c r="HC186" s="201"/>
      <c r="HD186" s="201"/>
      <c r="HE186" s="201"/>
      <c r="HF186" s="201"/>
      <c r="HG186" s="201"/>
      <c r="HH186" s="201"/>
      <c r="HI186" s="201"/>
      <c r="HJ186" s="201"/>
      <c r="HK186" s="201"/>
      <c r="HL186" s="201"/>
      <c r="HM186" s="201"/>
      <c r="HN186" s="201"/>
      <c r="HO186" s="201"/>
      <c r="HP186" s="201"/>
      <c r="HQ186" s="201"/>
      <c r="HR186" s="201"/>
      <c r="HS186" s="201"/>
      <c r="HT186" s="201"/>
      <c r="HU186" s="201"/>
      <c r="HV186" s="201"/>
      <c r="HW186" s="201"/>
      <c r="HX186" s="201"/>
      <c r="HY186" s="201">
        <v>5.5485E-2</v>
      </c>
      <c r="HZ186" s="201">
        <v>9.9999999999999995E-7</v>
      </c>
      <c r="IA186" s="201">
        <v>3.9999999999999998E-6</v>
      </c>
      <c r="IB186" s="201">
        <v>3.9999999999999998E-6</v>
      </c>
      <c r="IC186" s="201">
        <v>5.5488999999999997E-2</v>
      </c>
      <c r="ID186" s="201">
        <v>5.0000000000000004E-6</v>
      </c>
      <c r="IE186" s="201">
        <v>0.51880800000000005</v>
      </c>
      <c r="IF186" s="201">
        <v>5.4011000000000003E-2</v>
      </c>
    </row>
    <row r="187" spans="1:240" ht="19.2" x14ac:dyDescent="0.25">
      <c r="A187" s="196" t="s">
        <v>1513</v>
      </c>
      <c r="B187" s="197" t="s">
        <v>498</v>
      </c>
      <c r="C187" s="198">
        <v>3.9800000000000002E-4</v>
      </c>
      <c r="D187" s="198">
        <v>2.5000000000000001E-5</v>
      </c>
      <c r="E187" s="198">
        <v>7.4200000000000004E-4</v>
      </c>
      <c r="F187" s="198">
        <v>7.9999999999999996E-6</v>
      </c>
      <c r="G187" s="198">
        <v>0</v>
      </c>
      <c r="H187" s="198">
        <v>0</v>
      </c>
      <c r="I187" s="198">
        <v>1.5727999999999999E-2</v>
      </c>
      <c r="J187" s="198">
        <v>8.0000000000000004E-4</v>
      </c>
      <c r="K187" s="198">
        <v>1.9453000000000002E-2</v>
      </c>
      <c r="L187" s="198">
        <v>2.9999999999999997E-4</v>
      </c>
      <c r="M187" s="198">
        <v>3.6321000000000006E-2</v>
      </c>
      <c r="N187" s="198">
        <v>1.1329999999999999E-3</v>
      </c>
      <c r="O187" s="198">
        <v>0</v>
      </c>
      <c r="P187" s="198">
        <v>0</v>
      </c>
      <c r="Q187" s="198">
        <v>7.5730000000000007E-3</v>
      </c>
      <c r="R187" s="198">
        <v>3.4300000000000004E-4</v>
      </c>
      <c r="S187" s="198">
        <v>0.101357</v>
      </c>
      <c r="T187" s="198">
        <v>3.6359999999999999E-3</v>
      </c>
      <c r="U187" s="198">
        <v>0.30740400000000001</v>
      </c>
      <c r="V187" s="198">
        <v>8.3010000000000011E-3</v>
      </c>
      <c r="W187" s="198">
        <v>0</v>
      </c>
      <c r="X187" s="198">
        <v>0</v>
      </c>
      <c r="Y187" s="198">
        <v>0</v>
      </c>
      <c r="Z187" s="198">
        <v>0</v>
      </c>
      <c r="AA187" s="198">
        <v>0</v>
      </c>
      <c r="AB187" s="198">
        <v>0</v>
      </c>
      <c r="AC187" s="198">
        <v>0</v>
      </c>
      <c r="AD187" s="198">
        <v>0</v>
      </c>
      <c r="AE187" s="198">
        <v>0</v>
      </c>
      <c r="AF187" s="198">
        <v>0</v>
      </c>
      <c r="AG187" s="198">
        <v>0.41633400000000004</v>
      </c>
      <c r="AH187" s="198">
        <v>1.2280000000000001E-2</v>
      </c>
      <c r="AI187" s="198">
        <v>0</v>
      </c>
      <c r="AJ187" s="198">
        <v>0</v>
      </c>
      <c r="AK187" s="198">
        <v>0</v>
      </c>
      <c r="AL187" s="198">
        <v>0</v>
      </c>
      <c r="AM187" s="198">
        <v>0</v>
      </c>
      <c r="AN187" s="198">
        <v>0</v>
      </c>
      <c r="AO187" s="198">
        <v>0</v>
      </c>
      <c r="AP187" s="198">
        <v>0</v>
      </c>
      <c r="AQ187" s="198">
        <v>0</v>
      </c>
      <c r="AR187" s="198">
        <v>0</v>
      </c>
      <c r="AS187" s="198">
        <v>0</v>
      </c>
      <c r="AT187" s="198">
        <v>0</v>
      </c>
      <c r="AU187" s="198">
        <v>2.8706000000000002E-2</v>
      </c>
      <c r="AV187" s="198">
        <v>1.0760000000000001E-3</v>
      </c>
      <c r="AW187" s="198">
        <v>5.3372000000000003E-2</v>
      </c>
      <c r="AX187" s="198">
        <v>3.2000000000000002E-3</v>
      </c>
      <c r="AY187" s="198">
        <v>0</v>
      </c>
      <c r="AZ187" s="198">
        <v>0</v>
      </c>
      <c r="BA187" s="198">
        <v>0</v>
      </c>
      <c r="BB187" s="198">
        <v>0</v>
      </c>
      <c r="BC187" s="198">
        <v>0</v>
      </c>
      <c r="BD187" s="198">
        <v>0</v>
      </c>
      <c r="BE187" s="198">
        <v>8.2078000000000012E-2</v>
      </c>
      <c r="BF187" s="198">
        <v>4.2760000000000003E-3</v>
      </c>
      <c r="BG187" s="198">
        <v>0</v>
      </c>
      <c r="BH187" s="198">
        <v>0</v>
      </c>
      <c r="BI187" s="198">
        <v>0</v>
      </c>
      <c r="BJ187" s="198">
        <v>0</v>
      </c>
      <c r="BK187" s="198">
        <v>1.94E-4</v>
      </c>
      <c r="BL187" s="198">
        <v>1.0000000000000001E-5</v>
      </c>
      <c r="BM187" s="198">
        <v>1.94E-4</v>
      </c>
      <c r="BN187" s="198">
        <v>1.0000000000000001E-5</v>
      </c>
      <c r="BO187" s="198">
        <v>0</v>
      </c>
      <c r="BP187" s="198">
        <v>0</v>
      </c>
      <c r="BQ187" s="198">
        <v>0.10358199999999999</v>
      </c>
      <c r="BR187" s="198">
        <v>1.1426E-2</v>
      </c>
      <c r="BS187" s="198">
        <v>0.15821499999999999</v>
      </c>
      <c r="BT187" s="198">
        <v>2.1359999999999999E-3</v>
      </c>
      <c r="BU187" s="198">
        <v>0</v>
      </c>
      <c r="BV187" s="198">
        <v>0</v>
      </c>
      <c r="BW187" s="198">
        <v>3.7583999999999999E-2</v>
      </c>
      <c r="BX187" s="198">
        <v>2.7799999999999999E-3</v>
      </c>
      <c r="BY187" s="198">
        <v>0.15021700000000002</v>
      </c>
      <c r="BZ187" s="198">
        <v>3.8790000000000001E-3</v>
      </c>
      <c r="CA187" s="198">
        <v>1.5143E-2</v>
      </c>
      <c r="CB187" s="198">
        <v>5.2999999999999994E-5</v>
      </c>
      <c r="CC187" s="198">
        <v>0</v>
      </c>
      <c r="CD187" s="198">
        <v>0</v>
      </c>
      <c r="CE187" s="198">
        <v>0</v>
      </c>
      <c r="CF187" s="198">
        <v>0</v>
      </c>
      <c r="CG187" s="198">
        <v>0</v>
      </c>
      <c r="CH187" s="198">
        <v>0</v>
      </c>
      <c r="CI187" s="198">
        <v>7.0799999999999997E-4</v>
      </c>
      <c r="CJ187" s="198">
        <v>3.4E-5</v>
      </c>
      <c r="CK187" s="198">
        <v>0.46544899999999989</v>
      </c>
      <c r="CL187" s="198">
        <v>2.0308E-2</v>
      </c>
      <c r="CM187" s="198">
        <v>0.45601499999999995</v>
      </c>
      <c r="CN187" s="198">
        <v>1.5530000000000001E-3</v>
      </c>
      <c r="CO187" s="198">
        <v>1.4349999999999999E-3</v>
      </c>
      <c r="CP187" s="198">
        <v>1.7699999999999999E-4</v>
      </c>
      <c r="CQ187" s="198">
        <v>0.45745000000000002</v>
      </c>
      <c r="CR187" s="198">
        <v>1.73E-3</v>
      </c>
      <c r="CS187" s="198">
        <v>0</v>
      </c>
      <c r="CT187" s="198">
        <v>0</v>
      </c>
      <c r="CU187" s="198">
        <v>3.9376000000000001E-2</v>
      </c>
      <c r="CV187" s="198">
        <v>1.76E-4</v>
      </c>
      <c r="CW187" s="198">
        <v>0</v>
      </c>
      <c r="CX187" s="198">
        <v>0</v>
      </c>
      <c r="CY187" s="198">
        <v>3.9376000000000001E-2</v>
      </c>
      <c r="CZ187" s="198">
        <v>1.76E-4</v>
      </c>
      <c r="DA187" s="198">
        <v>0.64582700000000004</v>
      </c>
      <c r="DB187" s="198">
        <v>0.166712</v>
      </c>
      <c r="DC187" s="198">
        <v>0</v>
      </c>
      <c r="DD187" s="198">
        <v>0</v>
      </c>
      <c r="DE187" s="198">
        <v>0</v>
      </c>
      <c r="DF187" s="198">
        <v>0</v>
      </c>
      <c r="DG187" s="198">
        <v>0.64582700000000004</v>
      </c>
      <c r="DH187" s="198">
        <v>0.166712</v>
      </c>
      <c r="DI187" s="198">
        <v>6.6036999999999998E-2</v>
      </c>
      <c r="DJ187" s="198">
        <v>5.8895999999999997E-2</v>
      </c>
      <c r="DK187" s="198">
        <v>3.1100000000000002E-4</v>
      </c>
      <c r="DL187" s="198">
        <v>5.0000000000000004E-6</v>
      </c>
      <c r="DM187" s="198">
        <v>0.18820399999999998</v>
      </c>
      <c r="DN187" s="198">
        <v>0.15593399999999999</v>
      </c>
      <c r="DO187" s="198">
        <v>0.254552</v>
      </c>
      <c r="DP187" s="198">
        <v>0.214835</v>
      </c>
      <c r="DQ187" s="198">
        <v>0</v>
      </c>
      <c r="DR187" s="198">
        <v>0</v>
      </c>
      <c r="DS187" s="198">
        <v>0</v>
      </c>
      <c r="DT187" s="198">
        <v>0</v>
      </c>
      <c r="DU187" s="198">
        <v>0</v>
      </c>
      <c r="DV187" s="198">
        <v>0</v>
      </c>
      <c r="DW187" s="198">
        <v>0</v>
      </c>
      <c r="DX187" s="198">
        <v>0</v>
      </c>
      <c r="DY187" s="198">
        <v>1.663E-3</v>
      </c>
      <c r="DZ187" s="198">
        <v>1.5E-5</v>
      </c>
      <c r="EA187" s="198">
        <v>0</v>
      </c>
      <c r="EB187" s="198">
        <v>0</v>
      </c>
      <c r="EC187" s="198">
        <v>0</v>
      </c>
      <c r="ED187" s="198">
        <v>0</v>
      </c>
      <c r="EE187" s="198">
        <v>2.493E-3</v>
      </c>
      <c r="EF187" s="198">
        <v>1.2999999999999999E-5</v>
      </c>
      <c r="EG187" s="198">
        <v>0</v>
      </c>
      <c r="EH187" s="198">
        <v>0</v>
      </c>
      <c r="EI187" s="198">
        <v>0.17141100000000001</v>
      </c>
      <c r="EJ187" s="198">
        <v>1.3299999999999999E-2</v>
      </c>
      <c r="EK187" s="198">
        <v>0</v>
      </c>
      <c r="EL187" s="198">
        <v>0</v>
      </c>
      <c r="EM187" s="198">
        <v>0.4380389999999999</v>
      </c>
      <c r="EN187" s="198">
        <v>2.2270000000000011E-3</v>
      </c>
      <c r="EO187" s="198">
        <v>0.47097399999999995</v>
      </c>
      <c r="EP187" s="198">
        <v>1.8239999999999997E-3</v>
      </c>
      <c r="EQ187" s="198">
        <v>2.9979999999999998E-3</v>
      </c>
      <c r="ER187" s="198">
        <v>1.5999999999999999E-4</v>
      </c>
      <c r="ES187" s="198">
        <v>1.0875779999999999</v>
      </c>
      <c r="ET187" s="198">
        <v>1.7539000000000003E-2</v>
      </c>
      <c r="EU187" s="198">
        <v>5.8231000000000005E-2</v>
      </c>
      <c r="EV187" s="198">
        <v>7.1799999999999989E-4</v>
      </c>
      <c r="EW187" s="198">
        <v>3.8630000000000001E-3</v>
      </c>
      <c r="EX187" s="198">
        <v>1.8E-5</v>
      </c>
      <c r="EY187" s="198">
        <v>0</v>
      </c>
      <c r="EZ187" s="198">
        <v>0</v>
      </c>
      <c r="FA187" s="198">
        <v>0</v>
      </c>
      <c r="FB187" s="198">
        <v>0</v>
      </c>
      <c r="FC187" s="198">
        <v>6.2093999999999996E-2</v>
      </c>
      <c r="FD187" s="198">
        <v>7.36E-4</v>
      </c>
      <c r="FE187" s="198">
        <v>6.3290000000000004E-3</v>
      </c>
      <c r="FF187" s="198">
        <v>1.15E-4</v>
      </c>
      <c r="FG187" s="198">
        <v>2.7399999999999999E-4</v>
      </c>
      <c r="FH187" s="198">
        <v>1.9999999999999999E-6</v>
      </c>
      <c r="FI187" s="198">
        <v>2.8179999999999998E-3</v>
      </c>
      <c r="FJ187" s="198">
        <v>3.9999999999999998E-6</v>
      </c>
      <c r="FK187" s="198">
        <v>9.4210000000000006E-3</v>
      </c>
      <c r="FL187" s="198">
        <v>1.21E-4</v>
      </c>
      <c r="FM187" s="198">
        <v>7.3154999999999998E-2</v>
      </c>
      <c r="FN187" s="198">
        <v>1.9999999999999999E-6</v>
      </c>
      <c r="FO187" s="198">
        <v>7.3154999999999998E-2</v>
      </c>
      <c r="FP187" s="198">
        <v>1.9999999999999999E-6</v>
      </c>
      <c r="FQ187" s="198">
        <v>0.27281300000000003</v>
      </c>
      <c r="FR187" s="198">
        <v>0.05</v>
      </c>
      <c r="FS187" s="198">
        <v>8.7669999999999998E-2</v>
      </c>
      <c r="FT187" s="198">
        <v>1.3059999999999999E-3</v>
      </c>
      <c r="FU187" s="198">
        <v>2.4000000000000001E-4</v>
      </c>
      <c r="FV187" s="198">
        <v>9.9999999999999995E-7</v>
      </c>
      <c r="FW187" s="198">
        <v>0</v>
      </c>
      <c r="FX187" s="198">
        <v>0</v>
      </c>
      <c r="FY187" s="198">
        <v>5.4220999999999998E-2</v>
      </c>
      <c r="FZ187" s="198">
        <v>7.6000000000000004E-4</v>
      </c>
      <c r="GA187" s="198">
        <v>0</v>
      </c>
      <c r="GB187" s="198">
        <v>0</v>
      </c>
      <c r="GC187" s="198">
        <v>0</v>
      </c>
      <c r="GD187" s="198">
        <v>0</v>
      </c>
      <c r="GE187" s="198">
        <v>0</v>
      </c>
      <c r="GF187" s="198">
        <v>0</v>
      </c>
      <c r="GG187" s="198">
        <v>0</v>
      </c>
      <c r="GH187" s="198">
        <v>0</v>
      </c>
      <c r="GI187" s="198">
        <v>4.816E-3</v>
      </c>
      <c r="GJ187" s="198">
        <v>3.7000000000000005E-5</v>
      </c>
      <c r="GK187" s="198">
        <v>3.6699999999999998E-4</v>
      </c>
      <c r="GL187" s="198">
        <v>3.0000000000000001E-6</v>
      </c>
      <c r="GM187" s="198">
        <v>0.42012699999999997</v>
      </c>
      <c r="GN187" s="198">
        <v>5.2107000000000001E-2</v>
      </c>
      <c r="GO187" s="198">
        <v>1.1608429999999998</v>
      </c>
      <c r="GP187" s="198">
        <v>4.5480000000000017E-3</v>
      </c>
      <c r="GQ187" s="198">
        <v>0.59693299999999982</v>
      </c>
      <c r="GR187" s="198">
        <v>4.4550000000000024E-3</v>
      </c>
      <c r="GS187" s="198">
        <v>1.757776</v>
      </c>
      <c r="GT187" s="198">
        <v>9.0029999999999971E-3</v>
      </c>
      <c r="GU187" s="198">
        <v>0</v>
      </c>
      <c r="GV187" s="198">
        <v>0</v>
      </c>
      <c r="GW187" s="198">
        <v>0.25217400000000001</v>
      </c>
      <c r="GX187" s="198">
        <v>5.6240000000000005E-3</v>
      </c>
      <c r="GY187" s="198">
        <v>0</v>
      </c>
      <c r="GZ187" s="198">
        <v>0</v>
      </c>
      <c r="HA187" s="198">
        <v>0</v>
      </c>
      <c r="HB187" s="198">
        <v>0</v>
      </c>
      <c r="HC187" s="198">
        <v>0.25217400000000001</v>
      </c>
      <c r="HD187" s="198">
        <v>5.6240000000000005E-3</v>
      </c>
      <c r="HE187" s="198">
        <v>0.26832400000000006</v>
      </c>
      <c r="HF187" s="198">
        <v>2.8799999999999993E-3</v>
      </c>
      <c r="HG187" s="198">
        <v>2.4421000000000002E-2</v>
      </c>
      <c r="HH187" s="198">
        <v>2.0000000000000002E-5</v>
      </c>
      <c r="HI187" s="198">
        <v>0</v>
      </c>
      <c r="HJ187" s="198">
        <v>0</v>
      </c>
      <c r="HK187" s="198">
        <v>0.29274500000000003</v>
      </c>
      <c r="HL187" s="198">
        <v>2.8999999999999994E-3</v>
      </c>
      <c r="HM187" s="198">
        <v>2.4760999999999998E-2</v>
      </c>
      <c r="HN187" s="198">
        <v>5.0000000000000002E-5</v>
      </c>
      <c r="HO187" s="198">
        <v>2.4760999999999998E-2</v>
      </c>
      <c r="HP187" s="198">
        <v>5.0000000000000002E-5</v>
      </c>
      <c r="HQ187" s="198">
        <v>3.7947999999999996E-2</v>
      </c>
      <c r="HR187" s="198">
        <v>3.19E-4</v>
      </c>
      <c r="HS187" s="198">
        <v>2.3E-5</v>
      </c>
      <c r="HT187" s="198">
        <v>6.0000000000000002E-6</v>
      </c>
      <c r="HU187" s="198">
        <v>6.9089999999999993E-3</v>
      </c>
      <c r="HV187" s="198">
        <v>3.8999999999999999E-5</v>
      </c>
      <c r="HW187" s="198">
        <v>4.4879999999999996E-2</v>
      </c>
      <c r="HX187" s="198">
        <v>3.6400000000000001E-4</v>
      </c>
      <c r="HY187" s="198">
        <v>7.3709999999999998E-2</v>
      </c>
      <c r="HZ187" s="198">
        <v>2.7000000000000002E-5</v>
      </c>
      <c r="IA187" s="198">
        <v>3.7233999999999996E-2</v>
      </c>
      <c r="IB187" s="198">
        <v>1.0879E-2</v>
      </c>
      <c r="IC187" s="198">
        <v>0.11094399999999999</v>
      </c>
      <c r="ID187" s="198">
        <v>1.0905999999999999E-2</v>
      </c>
      <c r="IE187" s="198">
        <v>6.5332360000000005</v>
      </c>
      <c r="IF187" s="198">
        <v>0.52081200000000005</v>
      </c>
    </row>
    <row r="188" spans="1:240" ht="25.95" customHeight="1" x14ac:dyDescent="0.25">
      <c r="A188" s="243" t="s">
        <v>30</v>
      </c>
      <c r="B188" s="244" t="s">
        <v>318</v>
      </c>
      <c r="C188" s="245">
        <v>5656.2015350000001</v>
      </c>
      <c r="D188" s="245">
        <v>396.97343599999999</v>
      </c>
      <c r="E188" s="245">
        <v>10683.410252</v>
      </c>
      <c r="F188" s="245">
        <v>866.74703899999997</v>
      </c>
      <c r="G188" s="245">
        <v>1654.628156</v>
      </c>
      <c r="H188" s="245">
        <v>179.97364099999999</v>
      </c>
      <c r="I188" s="245">
        <v>9865.7594530000006</v>
      </c>
      <c r="J188" s="245">
        <v>700.40220699999998</v>
      </c>
      <c r="K188" s="245">
        <v>25.533372</v>
      </c>
      <c r="L188" s="245">
        <v>1.703721</v>
      </c>
      <c r="M188" s="245">
        <v>27885.532768000001</v>
      </c>
      <c r="N188" s="245">
        <v>2145.8000440000001</v>
      </c>
      <c r="O188" s="245">
        <v>534.374191</v>
      </c>
      <c r="P188" s="245">
        <v>41.437502000000002</v>
      </c>
      <c r="Q188" s="245">
        <v>2657.3921009999999</v>
      </c>
      <c r="R188" s="245">
        <v>1053.3157839999999</v>
      </c>
      <c r="S188" s="245">
        <v>7396.5910450000001</v>
      </c>
      <c r="T188" s="245">
        <v>1998.862967</v>
      </c>
      <c r="U188" s="245">
        <v>6117.1106200000004</v>
      </c>
      <c r="V188" s="245">
        <v>316.71545700000001</v>
      </c>
      <c r="W188" s="245">
        <v>19169.886310000002</v>
      </c>
      <c r="X188" s="245">
        <v>13532.470539</v>
      </c>
      <c r="Y188" s="245">
        <v>831.63395400000002</v>
      </c>
      <c r="Z188" s="245">
        <v>259.83698500000003</v>
      </c>
      <c r="AA188" s="245">
        <v>3768.6173119999999</v>
      </c>
      <c r="AB188" s="245">
        <v>1531.3615769999999</v>
      </c>
      <c r="AC188" s="245">
        <v>231.82483400000001</v>
      </c>
      <c r="AD188" s="245">
        <v>12.868441000000001</v>
      </c>
      <c r="AE188" s="245">
        <v>65.923134000000005</v>
      </c>
      <c r="AF188" s="245">
        <v>15.001296</v>
      </c>
      <c r="AG188" s="245">
        <v>40773.353500999998</v>
      </c>
      <c r="AH188" s="245">
        <v>18761.870547999999</v>
      </c>
      <c r="AI188" s="245">
        <v>5894.4743669999998</v>
      </c>
      <c r="AJ188" s="245">
        <v>1256.4775360000001</v>
      </c>
      <c r="AK188" s="245">
        <v>5894.4743669999998</v>
      </c>
      <c r="AL188" s="245">
        <v>1256.4775360000001</v>
      </c>
      <c r="AM188" s="245">
        <v>2166.8162000000002</v>
      </c>
      <c r="AN188" s="245">
        <v>132.19249199999999</v>
      </c>
      <c r="AO188" s="245">
        <v>5724.1580459999996</v>
      </c>
      <c r="AP188" s="245">
        <v>2314.2000499999999</v>
      </c>
      <c r="AQ188" s="245">
        <v>2630.287327</v>
      </c>
      <c r="AR188" s="245">
        <v>139.35307299999999</v>
      </c>
      <c r="AS188" s="245">
        <v>8115.0028970000003</v>
      </c>
      <c r="AT188" s="245">
        <v>485.93792500000001</v>
      </c>
      <c r="AU188" s="245">
        <v>5703.6042289999996</v>
      </c>
      <c r="AV188" s="245">
        <v>928.29916700000001</v>
      </c>
      <c r="AW188" s="245">
        <v>7239.1713449999997</v>
      </c>
      <c r="AX188" s="245">
        <v>360.24223599999999</v>
      </c>
      <c r="AY188" s="245">
        <v>848.57779000000005</v>
      </c>
      <c r="AZ188" s="245">
        <v>217.842142</v>
      </c>
      <c r="BA188" s="245">
        <v>4662.1720180000002</v>
      </c>
      <c r="BB188" s="245">
        <v>2415.3717350000002</v>
      </c>
      <c r="BC188" s="245">
        <v>2724.1014449999998</v>
      </c>
      <c r="BD188" s="245">
        <v>41.183323999999999</v>
      </c>
      <c r="BE188" s="245">
        <v>39813.891297000002</v>
      </c>
      <c r="BF188" s="245">
        <v>7034.6221439999999</v>
      </c>
      <c r="BG188" s="245">
        <v>1892.885383</v>
      </c>
      <c r="BH188" s="245">
        <v>2534.8601840000001</v>
      </c>
      <c r="BI188" s="245">
        <v>2000.6360830000001</v>
      </c>
      <c r="BJ188" s="245">
        <v>2973.1734719999999</v>
      </c>
      <c r="BK188" s="245">
        <v>49326.738017999996</v>
      </c>
      <c r="BL188" s="245">
        <v>21179.9882</v>
      </c>
      <c r="BM188" s="245">
        <v>53220.259484000002</v>
      </c>
      <c r="BN188" s="245">
        <v>26688.021855999999</v>
      </c>
      <c r="BO188" s="245">
        <v>4719.9218440000004</v>
      </c>
      <c r="BP188" s="245">
        <v>2900.8107610000002</v>
      </c>
      <c r="BQ188" s="245">
        <v>10340.224312</v>
      </c>
      <c r="BR188" s="245">
        <v>1791.941049</v>
      </c>
      <c r="BS188" s="245">
        <v>34297.961831000001</v>
      </c>
      <c r="BT188" s="245">
        <v>79.638109999999998</v>
      </c>
      <c r="BU188" s="245">
        <v>699.63030100000003</v>
      </c>
      <c r="BV188" s="245">
        <v>285.05024900000001</v>
      </c>
      <c r="BW188" s="245">
        <v>3395.393341</v>
      </c>
      <c r="BX188" s="245">
        <v>359.02324499999997</v>
      </c>
      <c r="BY188" s="245">
        <v>10806.594631</v>
      </c>
      <c r="BZ188" s="245">
        <v>264.14240899999999</v>
      </c>
      <c r="CA188" s="245">
        <v>2951.2499120000002</v>
      </c>
      <c r="CB188" s="245">
        <v>457.87272899999999</v>
      </c>
      <c r="CC188" s="245">
        <v>885.29547300000002</v>
      </c>
      <c r="CD188" s="245">
        <v>91.967670999999996</v>
      </c>
      <c r="CE188" s="245">
        <v>159.453767</v>
      </c>
      <c r="CF188" s="245">
        <v>2.7406299999999999</v>
      </c>
      <c r="CG188" s="245">
        <v>112.71717700000001</v>
      </c>
      <c r="CH188" s="245">
        <v>4.0475760000000003</v>
      </c>
      <c r="CI188" s="245">
        <v>10261.35425</v>
      </c>
      <c r="CJ188" s="245">
        <v>648.51150600000005</v>
      </c>
      <c r="CK188" s="245">
        <v>78629.796839000002</v>
      </c>
      <c r="CL188" s="245">
        <v>6885.7459349999999</v>
      </c>
      <c r="CM188" s="245">
        <v>19952.378795000001</v>
      </c>
      <c r="CN188" s="245">
        <v>2267.4468139999999</v>
      </c>
      <c r="CO188" s="245">
        <v>9314.5904289999999</v>
      </c>
      <c r="CP188" s="245">
        <v>734.89115600000002</v>
      </c>
      <c r="CQ188" s="245">
        <v>29266.969224</v>
      </c>
      <c r="CR188" s="245">
        <v>3002.33797</v>
      </c>
      <c r="CS188" s="245">
        <v>7.9590730000000001</v>
      </c>
      <c r="CT188" s="245">
        <v>0.73007900000000003</v>
      </c>
      <c r="CU188" s="245">
        <v>2600.3576119999998</v>
      </c>
      <c r="CV188" s="245">
        <v>89.346356999999998</v>
      </c>
      <c r="CW188" s="245">
        <v>17.302647</v>
      </c>
      <c r="CX188" s="245">
        <v>1.2096659999999999</v>
      </c>
      <c r="CY188" s="245">
        <v>2625.6193320000002</v>
      </c>
      <c r="CZ188" s="245">
        <v>91.286102</v>
      </c>
      <c r="DA188" s="245">
        <v>6150.505048</v>
      </c>
      <c r="DB188" s="245">
        <v>2974.8290809999999</v>
      </c>
      <c r="DC188" s="245">
        <v>543.401973</v>
      </c>
      <c r="DD188" s="245">
        <v>9.9090199999999999</v>
      </c>
      <c r="DE188" s="245">
        <v>175.52865499999999</v>
      </c>
      <c r="DF188" s="245">
        <v>18.683309999999999</v>
      </c>
      <c r="DG188" s="245">
        <v>6869.4356760000001</v>
      </c>
      <c r="DH188" s="245">
        <v>3003.4214109999998</v>
      </c>
      <c r="DI188" s="245">
        <v>850.702991</v>
      </c>
      <c r="DJ188" s="245">
        <v>335.31079399999999</v>
      </c>
      <c r="DK188" s="245">
        <v>7019.0912099999996</v>
      </c>
      <c r="DL188" s="245">
        <v>1745.2803269999999</v>
      </c>
      <c r="DM188" s="245">
        <v>747.58819100000005</v>
      </c>
      <c r="DN188" s="245">
        <v>27.049610999999999</v>
      </c>
      <c r="DO188" s="245">
        <v>8617.3823919999995</v>
      </c>
      <c r="DP188" s="245">
        <v>2107.6407319999998</v>
      </c>
      <c r="DQ188" s="245">
        <v>13.327584999999999</v>
      </c>
      <c r="DR188" s="245">
        <v>0.54170499999999999</v>
      </c>
      <c r="DS188" s="245">
        <v>64.892092000000005</v>
      </c>
      <c r="DT188" s="245">
        <v>4.651446</v>
      </c>
      <c r="DU188" s="245">
        <v>133.71046799999999</v>
      </c>
      <c r="DV188" s="245">
        <v>9.9940460000000009</v>
      </c>
      <c r="DW188" s="245">
        <v>64.696489</v>
      </c>
      <c r="DX188" s="245">
        <v>10.660567</v>
      </c>
      <c r="DY188" s="245">
        <v>1841.67111</v>
      </c>
      <c r="DZ188" s="245">
        <v>181.794197</v>
      </c>
      <c r="EA188" s="245">
        <v>1087.92362</v>
      </c>
      <c r="EB188" s="245">
        <v>87.335075000000003</v>
      </c>
      <c r="EC188" s="245">
        <v>706.54513899999995</v>
      </c>
      <c r="ED188" s="245">
        <v>61.055889000000001</v>
      </c>
      <c r="EE188" s="245">
        <v>1971.442607</v>
      </c>
      <c r="EF188" s="245">
        <v>226.86252500000001</v>
      </c>
      <c r="EG188" s="245">
        <v>156.59527</v>
      </c>
      <c r="EH188" s="245">
        <v>10.577623000000001</v>
      </c>
      <c r="EI188" s="245">
        <v>304.13731200000001</v>
      </c>
      <c r="EJ188" s="245">
        <v>20.937248</v>
      </c>
      <c r="EK188" s="245">
        <v>439.54143900000003</v>
      </c>
      <c r="EL188" s="245">
        <v>58.833672999999997</v>
      </c>
      <c r="EM188" s="245">
        <v>6801.842251</v>
      </c>
      <c r="EN188" s="245">
        <v>162.12146799999999</v>
      </c>
      <c r="EO188" s="245">
        <v>8647.9733500000002</v>
      </c>
      <c r="EP188" s="245">
        <v>182.47960499999999</v>
      </c>
      <c r="EQ188" s="245">
        <v>1375.757899</v>
      </c>
      <c r="ER188" s="245">
        <v>129.630931</v>
      </c>
      <c r="ES188" s="245">
        <v>23610.056630999999</v>
      </c>
      <c r="ET188" s="245">
        <v>1147.4759979999999</v>
      </c>
      <c r="EU188" s="245">
        <v>4159.7225269999999</v>
      </c>
      <c r="EV188" s="245">
        <v>96.666060999999999</v>
      </c>
      <c r="EW188" s="245">
        <v>474.79200400000002</v>
      </c>
      <c r="EX188" s="245">
        <v>17.299479000000002</v>
      </c>
      <c r="EY188" s="245">
        <v>58.425232000000001</v>
      </c>
      <c r="EZ188" s="245">
        <v>5.0905570000000004</v>
      </c>
      <c r="FA188" s="245">
        <v>189.86924400000001</v>
      </c>
      <c r="FB188" s="245">
        <v>10.795207</v>
      </c>
      <c r="FC188" s="245">
        <v>4882.8090069999998</v>
      </c>
      <c r="FD188" s="245">
        <v>129.851304</v>
      </c>
      <c r="FE188" s="245">
        <v>3226.7978979999998</v>
      </c>
      <c r="FF188" s="245">
        <v>1627.017083</v>
      </c>
      <c r="FG188" s="245">
        <v>2847.0861239999999</v>
      </c>
      <c r="FH188" s="245">
        <v>1007.292904</v>
      </c>
      <c r="FI188" s="245">
        <v>3643.1219500000002</v>
      </c>
      <c r="FJ188" s="245">
        <v>564.87697400000002</v>
      </c>
      <c r="FK188" s="245">
        <v>9717.0059720000008</v>
      </c>
      <c r="FL188" s="245">
        <v>3199.1869609999999</v>
      </c>
      <c r="FM188" s="245">
        <v>38626.622845999998</v>
      </c>
      <c r="FN188" s="245">
        <v>15.157121999999999</v>
      </c>
      <c r="FO188" s="245">
        <v>38626.622845999998</v>
      </c>
      <c r="FP188" s="245">
        <v>15.157121999999999</v>
      </c>
      <c r="FQ188" s="245">
        <v>23075.947042</v>
      </c>
      <c r="FR188" s="245">
        <v>14264.381488999999</v>
      </c>
      <c r="FS188" s="245">
        <v>29865.346592999998</v>
      </c>
      <c r="FT188" s="245">
        <v>3754.4923640000002</v>
      </c>
      <c r="FU188" s="245">
        <v>14672.829389</v>
      </c>
      <c r="FV188" s="245">
        <v>435.631395</v>
      </c>
      <c r="FW188" s="245">
        <v>806.15419799999995</v>
      </c>
      <c r="FX188" s="245">
        <v>25.384108000000001</v>
      </c>
      <c r="FY188" s="245">
        <v>6494.5472680000003</v>
      </c>
      <c r="FZ188" s="245">
        <v>511.13006100000001</v>
      </c>
      <c r="GA188" s="245">
        <v>58.870086999999998</v>
      </c>
      <c r="GB188" s="245">
        <v>6.4404329999999996</v>
      </c>
      <c r="GC188" s="245">
        <v>1256.1466929999999</v>
      </c>
      <c r="GD188" s="245">
        <v>168.18614099999999</v>
      </c>
      <c r="GE188" s="245">
        <v>65.247988000000007</v>
      </c>
      <c r="GF188" s="245">
        <v>3.0835520000000001</v>
      </c>
      <c r="GG188" s="245">
        <v>326.60715699999997</v>
      </c>
      <c r="GH188" s="245">
        <v>45.809348</v>
      </c>
      <c r="GI188" s="245">
        <v>3254.9598120000001</v>
      </c>
      <c r="GJ188" s="245">
        <v>92.110594000000006</v>
      </c>
      <c r="GK188" s="245">
        <v>3585.3894359999999</v>
      </c>
      <c r="GL188" s="245">
        <v>260.27466900000002</v>
      </c>
      <c r="GM188" s="245">
        <v>83462.045662999997</v>
      </c>
      <c r="GN188" s="245">
        <v>19566.924154</v>
      </c>
      <c r="GO188" s="245">
        <v>122401.518612</v>
      </c>
      <c r="GP188" s="245">
        <v>2749.9161680000002</v>
      </c>
      <c r="GQ188" s="245">
        <v>98461.741823999997</v>
      </c>
      <c r="GR188" s="245">
        <v>1802.76585</v>
      </c>
      <c r="GS188" s="245">
        <v>220863.26043600001</v>
      </c>
      <c r="GT188" s="245">
        <v>4552.6820180000004</v>
      </c>
      <c r="GU188" s="245">
        <v>1918.2589439999999</v>
      </c>
      <c r="GV188" s="245">
        <v>439.37330600000001</v>
      </c>
      <c r="GW188" s="245">
        <v>106796.68230499999</v>
      </c>
      <c r="GX188" s="245">
        <v>2552.5629220000001</v>
      </c>
      <c r="GY188" s="245">
        <v>6471.571441</v>
      </c>
      <c r="GZ188" s="245">
        <v>3.2952789999999998</v>
      </c>
      <c r="HA188" s="245">
        <v>9951.7676410000004</v>
      </c>
      <c r="HB188" s="245">
        <v>195.55055899999999</v>
      </c>
      <c r="HC188" s="245">
        <v>125138.280331</v>
      </c>
      <c r="HD188" s="245">
        <v>3190.7820660000002</v>
      </c>
      <c r="HE188" s="245">
        <v>22487.481081000002</v>
      </c>
      <c r="HF188" s="245">
        <v>122.11736000000001</v>
      </c>
      <c r="HG188" s="245">
        <v>2125.568792</v>
      </c>
      <c r="HH188" s="245">
        <v>9.5626239999999996</v>
      </c>
      <c r="HI188" s="245">
        <v>39.632185</v>
      </c>
      <c r="HJ188" s="245">
        <v>0.74621099999999996</v>
      </c>
      <c r="HK188" s="245">
        <v>24652.682057999999</v>
      </c>
      <c r="HL188" s="245">
        <v>132.42619500000001</v>
      </c>
      <c r="HM188" s="245">
        <v>8436.6337679999997</v>
      </c>
      <c r="HN188" s="245">
        <v>18.584301</v>
      </c>
      <c r="HO188" s="245">
        <v>8436.6337679999997</v>
      </c>
      <c r="HP188" s="245">
        <v>18.584301</v>
      </c>
      <c r="HQ188" s="245">
        <v>14052.781668</v>
      </c>
      <c r="HR188" s="245">
        <v>1202.9771459999999</v>
      </c>
      <c r="HS188" s="245">
        <v>4024.914123</v>
      </c>
      <c r="HT188" s="245">
        <v>144.752972</v>
      </c>
      <c r="HU188" s="245">
        <v>2408.7347589999999</v>
      </c>
      <c r="HV188" s="245">
        <v>127.146529</v>
      </c>
      <c r="HW188" s="245">
        <v>20486.430550000001</v>
      </c>
      <c r="HX188" s="245">
        <v>1474.876647</v>
      </c>
      <c r="HY188" s="245">
        <v>1651.808689</v>
      </c>
      <c r="HZ188" s="245">
        <v>1.1805079999999999</v>
      </c>
      <c r="IA188" s="245">
        <v>17899.179897999999</v>
      </c>
      <c r="IB188" s="245">
        <v>206.24119099999999</v>
      </c>
      <c r="IC188" s="245">
        <v>19550.988587</v>
      </c>
      <c r="ID188" s="245">
        <v>207.42169899999999</v>
      </c>
      <c r="IE188" s="245">
        <v>873023.53072899999</v>
      </c>
      <c r="IF188" s="245">
        <v>104612.592743</v>
      </c>
    </row>
  </sheetData>
  <mergeCells count="46">
    <mergeCell ref="ID7:ID10"/>
    <mergeCell ref="GS7:GS10"/>
    <mergeCell ref="GT7:GT10"/>
    <mergeCell ref="HC7:HC10"/>
    <mergeCell ref="HD7:HD10"/>
    <mergeCell ref="HK7:HK10"/>
    <mergeCell ref="HL7:HL10"/>
    <mergeCell ref="HO7:HO10"/>
    <mergeCell ref="HP7:HP10"/>
    <mergeCell ref="HW7:HW10"/>
    <mergeCell ref="HX7:HX10"/>
    <mergeCell ref="IC7:IC10"/>
    <mergeCell ref="DG7:DG10"/>
    <mergeCell ref="GN7:GN10"/>
    <mergeCell ref="DO7:DO10"/>
    <mergeCell ref="DP7:DP10"/>
    <mergeCell ref="ES7:ES10"/>
    <mergeCell ref="ET7:ET10"/>
    <mergeCell ref="FC7:FC10"/>
    <mergeCell ref="FD7:FD10"/>
    <mergeCell ref="FK7:FK10"/>
    <mergeCell ref="FL7:FL10"/>
    <mergeCell ref="FO7:FO10"/>
    <mergeCell ref="FP7:FP10"/>
    <mergeCell ref="GM7:GM10"/>
    <mergeCell ref="CL7:CL10"/>
    <mergeCell ref="CQ7:CQ10"/>
    <mergeCell ref="CR7:CR10"/>
    <mergeCell ref="CY7:CY10"/>
    <mergeCell ref="CZ7:CZ10"/>
    <mergeCell ref="A4:A10"/>
    <mergeCell ref="B4:B10"/>
    <mergeCell ref="IE4:IE10"/>
    <mergeCell ref="IF4:IF10"/>
    <mergeCell ref="M7:M10"/>
    <mergeCell ref="N7:N10"/>
    <mergeCell ref="AG7:AG10"/>
    <mergeCell ref="AH7:AH10"/>
    <mergeCell ref="AK7:AK10"/>
    <mergeCell ref="AL7:AL10"/>
    <mergeCell ref="DH7:DH10"/>
    <mergeCell ref="BE7:BE10"/>
    <mergeCell ref="BF7:BF10"/>
    <mergeCell ref="BM7:BM10"/>
    <mergeCell ref="BN7:BN10"/>
    <mergeCell ref="CK7:CK10"/>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093-8E14-4CFE-BE39-6E39DC239B0B}">
  <sheetPr>
    <tabColor rgb="FF9BA8C2"/>
    <pageSetUpPr autoPageBreaks="0" fitToPage="1"/>
  </sheetPr>
  <dimension ref="A1:M52"/>
  <sheetViews>
    <sheetView showGridLines="0" rightToLeft="1" zoomScaleNormal="100" workbookViewId="0"/>
  </sheetViews>
  <sheetFormatPr defaultColWidth="8.8984375" defaultRowHeight="19.8" x14ac:dyDescent="0.6"/>
  <cols>
    <col min="1" max="1" width="7" style="5" customWidth="1"/>
    <col min="2" max="2" width="33.09765625" style="5" customWidth="1"/>
    <col min="3" max="7" width="12.3984375" style="5" customWidth="1"/>
    <col min="8" max="8" width="33.09765625" style="5" customWidth="1"/>
    <col min="9" max="9" width="7" style="5" customWidth="1"/>
    <col min="10" max="11" width="8.8984375" style="5"/>
    <col min="12" max="13" width="8.8984375" style="6"/>
    <col min="14" max="247" width="8.8984375" style="5"/>
    <col min="248" max="248" width="5.8984375" style="5" customWidth="1"/>
    <col min="249" max="249" width="32.8984375" style="5" customWidth="1"/>
    <col min="250" max="250" width="5.8984375" style="5" customWidth="1"/>
    <col min="251" max="251" width="32.8984375" style="5" customWidth="1"/>
    <col min="252" max="257" width="8.8984375" style="5"/>
    <col min="258" max="258" width="32.8984375" style="5" customWidth="1"/>
    <col min="259" max="259" width="5.8984375" style="5" customWidth="1"/>
    <col min="260" max="260" width="32.8984375" style="5" customWidth="1"/>
    <col min="261" max="261" width="5.8984375" style="5" customWidth="1"/>
    <col min="262" max="503" width="8.8984375" style="5"/>
    <col min="504" max="504" width="5.8984375" style="5" customWidth="1"/>
    <col min="505" max="505" width="32.8984375" style="5" customWidth="1"/>
    <col min="506" max="506" width="5.8984375" style="5" customWidth="1"/>
    <col min="507" max="507" width="32.8984375" style="5" customWidth="1"/>
    <col min="508" max="513" width="8.8984375" style="5"/>
    <col min="514" max="514" width="32.8984375" style="5" customWidth="1"/>
    <col min="515" max="515" width="5.8984375" style="5" customWidth="1"/>
    <col min="516" max="516" width="32.8984375" style="5" customWidth="1"/>
    <col min="517" max="517" width="5.8984375" style="5" customWidth="1"/>
    <col min="518" max="759" width="8.8984375" style="5"/>
    <col min="760" max="760" width="5.8984375" style="5" customWidth="1"/>
    <col min="761" max="761" width="32.8984375" style="5" customWidth="1"/>
    <col min="762" max="762" width="5.8984375" style="5" customWidth="1"/>
    <col min="763" max="763" width="32.8984375" style="5" customWidth="1"/>
    <col min="764" max="769" width="8.8984375" style="5"/>
    <col min="770" max="770" width="32.8984375" style="5" customWidth="1"/>
    <col min="771" max="771" width="5.8984375" style="5" customWidth="1"/>
    <col min="772" max="772" width="32.8984375" style="5" customWidth="1"/>
    <col min="773" max="773" width="5.8984375" style="5" customWidth="1"/>
    <col min="774" max="1015" width="8.8984375" style="5"/>
    <col min="1016" max="1016" width="5.8984375" style="5" customWidth="1"/>
    <col min="1017" max="1017" width="32.8984375" style="5" customWidth="1"/>
    <col min="1018" max="1018" width="5.8984375" style="5" customWidth="1"/>
    <col min="1019" max="1019" width="32.8984375" style="5" customWidth="1"/>
    <col min="1020" max="1025" width="8.8984375" style="5"/>
    <col min="1026" max="1026" width="32.8984375" style="5" customWidth="1"/>
    <col min="1027" max="1027" width="5.8984375" style="5" customWidth="1"/>
    <col min="1028" max="1028" width="32.8984375" style="5" customWidth="1"/>
    <col min="1029" max="1029" width="5.8984375" style="5" customWidth="1"/>
    <col min="1030" max="1271" width="8.8984375" style="5"/>
    <col min="1272" max="1272" width="5.8984375" style="5" customWidth="1"/>
    <col min="1273" max="1273" width="32.8984375" style="5" customWidth="1"/>
    <col min="1274" max="1274" width="5.8984375" style="5" customWidth="1"/>
    <col min="1275" max="1275" width="32.8984375" style="5" customWidth="1"/>
    <col min="1276" max="1281" width="8.8984375" style="5"/>
    <col min="1282" max="1282" width="32.8984375" style="5" customWidth="1"/>
    <col min="1283" max="1283" width="5.8984375" style="5" customWidth="1"/>
    <col min="1284" max="1284" width="32.8984375" style="5" customWidth="1"/>
    <col min="1285" max="1285" width="5.8984375" style="5" customWidth="1"/>
    <col min="1286" max="1527" width="8.8984375" style="5"/>
    <col min="1528" max="1528" width="5.8984375" style="5" customWidth="1"/>
    <col min="1529" max="1529" width="32.8984375" style="5" customWidth="1"/>
    <col min="1530" max="1530" width="5.8984375" style="5" customWidth="1"/>
    <col min="1531" max="1531" width="32.8984375" style="5" customWidth="1"/>
    <col min="1532" max="1537" width="8.8984375" style="5"/>
    <col min="1538" max="1538" width="32.8984375" style="5" customWidth="1"/>
    <col min="1539" max="1539" width="5.8984375" style="5" customWidth="1"/>
    <col min="1540" max="1540" width="32.8984375" style="5" customWidth="1"/>
    <col min="1541" max="1541" width="5.8984375" style="5" customWidth="1"/>
    <col min="1542" max="1783" width="8.8984375" style="5"/>
    <col min="1784" max="1784" width="5.8984375" style="5" customWidth="1"/>
    <col min="1785" max="1785" width="32.8984375" style="5" customWidth="1"/>
    <col min="1786" max="1786" width="5.8984375" style="5" customWidth="1"/>
    <col min="1787" max="1787" width="32.8984375" style="5" customWidth="1"/>
    <col min="1788" max="1793" width="8.8984375" style="5"/>
    <col min="1794" max="1794" width="32.8984375" style="5" customWidth="1"/>
    <col min="1795" max="1795" width="5.8984375" style="5" customWidth="1"/>
    <col min="1796" max="1796" width="32.8984375" style="5" customWidth="1"/>
    <col min="1797" max="1797" width="5.8984375" style="5" customWidth="1"/>
    <col min="1798" max="2039" width="8.8984375" style="5"/>
    <col min="2040" max="2040" width="5.8984375" style="5" customWidth="1"/>
    <col min="2041" max="2041" width="32.8984375" style="5" customWidth="1"/>
    <col min="2042" max="2042" width="5.8984375" style="5" customWidth="1"/>
    <col min="2043" max="2043" width="32.8984375" style="5" customWidth="1"/>
    <col min="2044" max="2049" width="8.8984375" style="5"/>
    <col min="2050" max="2050" width="32.8984375" style="5" customWidth="1"/>
    <col min="2051" max="2051" width="5.8984375" style="5" customWidth="1"/>
    <col min="2052" max="2052" width="32.8984375" style="5" customWidth="1"/>
    <col min="2053" max="2053" width="5.8984375" style="5" customWidth="1"/>
    <col min="2054" max="2295" width="8.8984375" style="5"/>
    <col min="2296" max="2296" width="5.8984375" style="5" customWidth="1"/>
    <col min="2297" max="2297" width="32.8984375" style="5" customWidth="1"/>
    <col min="2298" max="2298" width="5.8984375" style="5" customWidth="1"/>
    <col min="2299" max="2299" width="32.8984375" style="5" customWidth="1"/>
    <col min="2300" max="2305" width="8.8984375" style="5"/>
    <col min="2306" max="2306" width="32.8984375" style="5" customWidth="1"/>
    <col min="2307" max="2307" width="5.8984375" style="5" customWidth="1"/>
    <col min="2308" max="2308" width="32.8984375" style="5" customWidth="1"/>
    <col min="2309" max="2309" width="5.8984375" style="5" customWidth="1"/>
    <col min="2310" max="2551" width="8.8984375" style="5"/>
    <col min="2552" max="2552" width="5.8984375" style="5" customWidth="1"/>
    <col min="2553" max="2553" width="32.8984375" style="5" customWidth="1"/>
    <col min="2554" max="2554" width="5.8984375" style="5" customWidth="1"/>
    <col min="2555" max="2555" width="32.8984375" style="5" customWidth="1"/>
    <col min="2556" max="2561" width="8.8984375" style="5"/>
    <col min="2562" max="2562" width="32.8984375" style="5" customWidth="1"/>
    <col min="2563" max="2563" width="5.8984375" style="5" customWidth="1"/>
    <col min="2564" max="2564" width="32.8984375" style="5" customWidth="1"/>
    <col min="2565" max="2565" width="5.8984375" style="5" customWidth="1"/>
    <col min="2566" max="2807" width="8.8984375" style="5"/>
    <col min="2808" max="2808" width="5.8984375" style="5" customWidth="1"/>
    <col min="2809" max="2809" width="32.8984375" style="5" customWidth="1"/>
    <col min="2810" max="2810" width="5.8984375" style="5" customWidth="1"/>
    <col min="2811" max="2811" width="32.8984375" style="5" customWidth="1"/>
    <col min="2812" max="2817" width="8.8984375" style="5"/>
    <col min="2818" max="2818" width="32.8984375" style="5" customWidth="1"/>
    <col min="2819" max="2819" width="5.8984375" style="5" customWidth="1"/>
    <col min="2820" max="2820" width="32.8984375" style="5" customWidth="1"/>
    <col min="2821" max="2821" width="5.8984375" style="5" customWidth="1"/>
    <col min="2822" max="3063" width="8.8984375" style="5"/>
    <col min="3064" max="3064" width="5.8984375" style="5" customWidth="1"/>
    <col min="3065" max="3065" width="32.8984375" style="5" customWidth="1"/>
    <col min="3066" max="3066" width="5.8984375" style="5" customWidth="1"/>
    <col min="3067" max="3067" width="32.8984375" style="5" customWidth="1"/>
    <col min="3068" max="3073" width="8.8984375" style="5"/>
    <col min="3074" max="3074" width="32.8984375" style="5" customWidth="1"/>
    <col min="3075" max="3075" width="5.8984375" style="5" customWidth="1"/>
    <col min="3076" max="3076" width="32.8984375" style="5" customWidth="1"/>
    <col min="3077" max="3077" width="5.8984375" style="5" customWidth="1"/>
    <col min="3078" max="3319" width="8.8984375" style="5"/>
    <col min="3320" max="3320" width="5.8984375" style="5" customWidth="1"/>
    <col min="3321" max="3321" width="32.8984375" style="5" customWidth="1"/>
    <col min="3322" max="3322" width="5.8984375" style="5" customWidth="1"/>
    <col min="3323" max="3323" width="32.8984375" style="5" customWidth="1"/>
    <col min="3324" max="3329" width="8.8984375" style="5"/>
    <col min="3330" max="3330" width="32.8984375" style="5" customWidth="1"/>
    <col min="3331" max="3331" width="5.8984375" style="5" customWidth="1"/>
    <col min="3332" max="3332" width="32.8984375" style="5" customWidth="1"/>
    <col min="3333" max="3333" width="5.8984375" style="5" customWidth="1"/>
    <col min="3334" max="3575" width="8.8984375" style="5"/>
    <col min="3576" max="3576" width="5.8984375" style="5" customWidth="1"/>
    <col min="3577" max="3577" width="32.8984375" style="5" customWidth="1"/>
    <col min="3578" max="3578" width="5.8984375" style="5" customWidth="1"/>
    <col min="3579" max="3579" width="32.8984375" style="5" customWidth="1"/>
    <col min="3580" max="3585" width="8.8984375" style="5"/>
    <col min="3586" max="3586" width="32.8984375" style="5" customWidth="1"/>
    <col min="3587" max="3587" width="5.8984375" style="5" customWidth="1"/>
    <col min="3588" max="3588" width="32.8984375" style="5" customWidth="1"/>
    <col min="3589" max="3589" width="5.8984375" style="5" customWidth="1"/>
    <col min="3590" max="3831" width="8.8984375" style="5"/>
    <col min="3832" max="3832" width="5.8984375" style="5" customWidth="1"/>
    <col min="3833" max="3833" width="32.8984375" style="5" customWidth="1"/>
    <col min="3834" max="3834" width="5.8984375" style="5" customWidth="1"/>
    <col min="3835" max="3835" width="32.8984375" style="5" customWidth="1"/>
    <col min="3836" max="3841" width="8.8984375" style="5"/>
    <col min="3842" max="3842" width="32.8984375" style="5" customWidth="1"/>
    <col min="3843" max="3843" width="5.8984375" style="5" customWidth="1"/>
    <col min="3844" max="3844" width="32.8984375" style="5" customWidth="1"/>
    <col min="3845" max="3845" width="5.8984375" style="5" customWidth="1"/>
    <col min="3846" max="4087" width="8.8984375" style="5"/>
    <col min="4088" max="4088" width="5.8984375" style="5" customWidth="1"/>
    <col min="4089" max="4089" width="32.8984375" style="5" customWidth="1"/>
    <col min="4090" max="4090" width="5.8984375" style="5" customWidth="1"/>
    <col min="4091" max="4091" width="32.8984375" style="5" customWidth="1"/>
    <col min="4092" max="4097" width="8.8984375" style="5"/>
    <col min="4098" max="4098" width="32.8984375" style="5" customWidth="1"/>
    <col min="4099" max="4099" width="5.8984375" style="5" customWidth="1"/>
    <col min="4100" max="4100" width="32.8984375" style="5" customWidth="1"/>
    <col min="4101" max="4101" width="5.8984375" style="5" customWidth="1"/>
    <col min="4102" max="4343" width="8.8984375" style="5"/>
    <col min="4344" max="4344" width="5.8984375" style="5" customWidth="1"/>
    <col min="4345" max="4345" width="32.8984375" style="5" customWidth="1"/>
    <col min="4346" max="4346" width="5.8984375" style="5" customWidth="1"/>
    <col min="4347" max="4347" width="32.8984375" style="5" customWidth="1"/>
    <col min="4348" max="4353" width="8.8984375" style="5"/>
    <col min="4354" max="4354" width="32.8984375" style="5" customWidth="1"/>
    <col min="4355" max="4355" width="5.8984375" style="5" customWidth="1"/>
    <col min="4356" max="4356" width="32.8984375" style="5" customWidth="1"/>
    <col min="4357" max="4357" width="5.8984375" style="5" customWidth="1"/>
    <col min="4358" max="4599" width="8.8984375" style="5"/>
    <col min="4600" max="4600" width="5.8984375" style="5" customWidth="1"/>
    <col min="4601" max="4601" width="32.8984375" style="5" customWidth="1"/>
    <col min="4602" max="4602" width="5.8984375" style="5" customWidth="1"/>
    <col min="4603" max="4603" width="32.8984375" style="5" customWidth="1"/>
    <col min="4604" max="4609" width="8.8984375" style="5"/>
    <col min="4610" max="4610" width="32.8984375" style="5" customWidth="1"/>
    <col min="4611" max="4611" width="5.8984375" style="5" customWidth="1"/>
    <col min="4612" max="4612" width="32.8984375" style="5" customWidth="1"/>
    <col min="4613" max="4613" width="5.8984375" style="5" customWidth="1"/>
    <col min="4614" max="4855" width="8.8984375" style="5"/>
    <col min="4856" max="4856" width="5.8984375" style="5" customWidth="1"/>
    <col min="4857" max="4857" width="32.8984375" style="5" customWidth="1"/>
    <col min="4858" max="4858" width="5.8984375" style="5" customWidth="1"/>
    <col min="4859" max="4859" width="32.8984375" style="5" customWidth="1"/>
    <col min="4860" max="4865" width="8.8984375" style="5"/>
    <col min="4866" max="4866" width="32.8984375" style="5" customWidth="1"/>
    <col min="4867" max="4867" width="5.8984375" style="5" customWidth="1"/>
    <col min="4868" max="4868" width="32.8984375" style="5" customWidth="1"/>
    <col min="4869" max="4869" width="5.8984375" style="5" customWidth="1"/>
    <col min="4870" max="5111" width="8.8984375" style="5"/>
    <col min="5112" max="5112" width="5.8984375" style="5" customWidth="1"/>
    <col min="5113" max="5113" width="32.8984375" style="5" customWidth="1"/>
    <col min="5114" max="5114" width="5.8984375" style="5" customWidth="1"/>
    <col min="5115" max="5115" width="32.8984375" style="5" customWidth="1"/>
    <col min="5116" max="5121" width="8.8984375" style="5"/>
    <col min="5122" max="5122" width="32.8984375" style="5" customWidth="1"/>
    <col min="5123" max="5123" width="5.8984375" style="5" customWidth="1"/>
    <col min="5124" max="5124" width="32.8984375" style="5" customWidth="1"/>
    <col min="5125" max="5125" width="5.8984375" style="5" customWidth="1"/>
    <col min="5126" max="5367" width="8.8984375" style="5"/>
    <col min="5368" max="5368" width="5.8984375" style="5" customWidth="1"/>
    <col min="5369" max="5369" width="32.8984375" style="5" customWidth="1"/>
    <col min="5370" max="5370" width="5.8984375" style="5" customWidth="1"/>
    <col min="5371" max="5371" width="32.8984375" style="5" customWidth="1"/>
    <col min="5372" max="5377" width="8.8984375" style="5"/>
    <col min="5378" max="5378" width="32.8984375" style="5" customWidth="1"/>
    <col min="5379" max="5379" width="5.8984375" style="5" customWidth="1"/>
    <col min="5380" max="5380" width="32.8984375" style="5" customWidth="1"/>
    <col min="5381" max="5381" width="5.8984375" style="5" customWidth="1"/>
    <col min="5382" max="5623" width="8.8984375" style="5"/>
    <col min="5624" max="5624" width="5.8984375" style="5" customWidth="1"/>
    <col min="5625" max="5625" width="32.8984375" style="5" customWidth="1"/>
    <col min="5626" max="5626" width="5.8984375" style="5" customWidth="1"/>
    <col min="5627" max="5627" width="32.8984375" style="5" customWidth="1"/>
    <col min="5628" max="5633" width="8.8984375" style="5"/>
    <col min="5634" max="5634" width="32.8984375" style="5" customWidth="1"/>
    <col min="5635" max="5635" width="5.8984375" style="5" customWidth="1"/>
    <col min="5636" max="5636" width="32.8984375" style="5" customWidth="1"/>
    <col min="5637" max="5637" width="5.8984375" style="5" customWidth="1"/>
    <col min="5638" max="5879" width="8.8984375" style="5"/>
    <col min="5880" max="5880" width="5.8984375" style="5" customWidth="1"/>
    <col min="5881" max="5881" width="32.8984375" style="5" customWidth="1"/>
    <col min="5882" max="5882" width="5.8984375" style="5" customWidth="1"/>
    <col min="5883" max="5883" width="32.8984375" style="5" customWidth="1"/>
    <col min="5884" max="5889" width="8.8984375" style="5"/>
    <col min="5890" max="5890" width="32.8984375" style="5" customWidth="1"/>
    <col min="5891" max="5891" width="5.8984375" style="5" customWidth="1"/>
    <col min="5892" max="5892" width="32.8984375" style="5" customWidth="1"/>
    <col min="5893" max="5893" width="5.8984375" style="5" customWidth="1"/>
    <col min="5894" max="6135" width="8.8984375" style="5"/>
    <col min="6136" max="6136" width="5.8984375" style="5" customWidth="1"/>
    <col min="6137" max="6137" width="32.8984375" style="5" customWidth="1"/>
    <col min="6138" max="6138" width="5.8984375" style="5" customWidth="1"/>
    <col min="6139" max="6139" width="32.8984375" style="5" customWidth="1"/>
    <col min="6140" max="6145" width="8.8984375" style="5"/>
    <col min="6146" max="6146" width="32.8984375" style="5" customWidth="1"/>
    <col min="6147" max="6147" width="5.8984375" style="5" customWidth="1"/>
    <col min="6148" max="6148" width="32.8984375" style="5" customWidth="1"/>
    <col min="6149" max="6149" width="5.8984375" style="5" customWidth="1"/>
    <col min="6150" max="6391" width="8.8984375" style="5"/>
    <col min="6392" max="6392" width="5.8984375" style="5" customWidth="1"/>
    <col min="6393" max="6393" width="32.8984375" style="5" customWidth="1"/>
    <col min="6394" max="6394" width="5.8984375" style="5" customWidth="1"/>
    <col min="6395" max="6395" width="32.8984375" style="5" customWidth="1"/>
    <col min="6396" max="6401" width="8.8984375" style="5"/>
    <col min="6402" max="6402" width="32.8984375" style="5" customWidth="1"/>
    <col min="6403" max="6403" width="5.8984375" style="5" customWidth="1"/>
    <col min="6404" max="6404" width="32.8984375" style="5" customWidth="1"/>
    <col min="6405" max="6405" width="5.8984375" style="5" customWidth="1"/>
    <col min="6406" max="6647" width="8.8984375" style="5"/>
    <col min="6648" max="6648" width="5.8984375" style="5" customWidth="1"/>
    <col min="6649" max="6649" width="32.8984375" style="5" customWidth="1"/>
    <col min="6650" max="6650" width="5.8984375" style="5" customWidth="1"/>
    <col min="6651" max="6651" width="32.8984375" style="5" customWidth="1"/>
    <col min="6652" max="6657" width="8.8984375" style="5"/>
    <col min="6658" max="6658" width="32.8984375" style="5" customWidth="1"/>
    <col min="6659" max="6659" width="5.8984375" style="5" customWidth="1"/>
    <col min="6660" max="6660" width="32.8984375" style="5" customWidth="1"/>
    <col min="6661" max="6661" width="5.8984375" style="5" customWidth="1"/>
    <col min="6662" max="6903" width="8.8984375" style="5"/>
    <col min="6904" max="6904" width="5.8984375" style="5" customWidth="1"/>
    <col min="6905" max="6905" width="32.8984375" style="5" customWidth="1"/>
    <col min="6906" max="6906" width="5.8984375" style="5" customWidth="1"/>
    <col min="6907" max="6907" width="32.8984375" style="5" customWidth="1"/>
    <col min="6908" max="6913" width="8.8984375" style="5"/>
    <col min="6914" max="6914" width="32.8984375" style="5" customWidth="1"/>
    <col min="6915" max="6915" width="5.8984375" style="5" customWidth="1"/>
    <col min="6916" max="6916" width="32.8984375" style="5" customWidth="1"/>
    <col min="6917" max="6917" width="5.8984375" style="5" customWidth="1"/>
    <col min="6918" max="7159" width="8.8984375" style="5"/>
    <col min="7160" max="7160" width="5.8984375" style="5" customWidth="1"/>
    <col min="7161" max="7161" width="32.8984375" style="5" customWidth="1"/>
    <col min="7162" max="7162" width="5.8984375" style="5" customWidth="1"/>
    <col min="7163" max="7163" width="32.8984375" style="5" customWidth="1"/>
    <col min="7164" max="7169" width="8.8984375" style="5"/>
    <col min="7170" max="7170" width="32.8984375" style="5" customWidth="1"/>
    <col min="7171" max="7171" width="5.8984375" style="5" customWidth="1"/>
    <col min="7172" max="7172" width="32.8984375" style="5" customWidth="1"/>
    <col min="7173" max="7173" width="5.8984375" style="5" customWidth="1"/>
    <col min="7174" max="7415" width="8.8984375" style="5"/>
    <col min="7416" max="7416" width="5.8984375" style="5" customWidth="1"/>
    <col min="7417" max="7417" width="32.8984375" style="5" customWidth="1"/>
    <col min="7418" max="7418" width="5.8984375" style="5" customWidth="1"/>
    <col min="7419" max="7419" width="32.8984375" style="5" customWidth="1"/>
    <col min="7420" max="7425" width="8.8984375" style="5"/>
    <col min="7426" max="7426" width="32.8984375" style="5" customWidth="1"/>
    <col min="7427" max="7427" width="5.8984375" style="5" customWidth="1"/>
    <col min="7428" max="7428" width="32.8984375" style="5" customWidth="1"/>
    <col min="7429" max="7429" width="5.8984375" style="5" customWidth="1"/>
    <col min="7430" max="7671" width="8.8984375" style="5"/>
    <col min="7672" max="7672" width="5.8984375" style="5" customWidth="1"/>
    <col min="7673" max="7673" width="32.8984375" style="5" customWidth="1"/>
    <col min="7674" max="7674" width="5.8984375" style="5" customWidth="1"/>
    <col min="7675" max="7675" width="32.8984375" style="5" customWidth="1"/>
    <col min="7676" max="7681" width="8.8984375" style="5"/>
    <col min="7682" max="7682" width="32.8984375" style="5" customWidth="1"/>
    <col min="7683" max="7683" width="5.8984375" style="5" customWidth="1"/>
    <col min="7684" max="7684" width="32.8984375" style="5" customWidth="1"/>
    <col min="7685" max="7685" width="5.8984375" style="5" customWidth="1"/>
    <col min="7686" max="7927" width="8.8984375" style="5"/>
    <col min="7928" max="7928" width="5.8984375" style="5" customWidth="1"/>
    <col min="7929" max="7929" width="32.8984375" style="5" customWidth="1"/>
    <col min="7930" max="7930" width="5.8984375" style="5" customWidth="1"/>
    <col min="7931" max="7931" width="32.8984375" style="5" customWidth="1"/>
    <col min="7932" max="7937" width="8.8984375" style="5"/>
    <col min="7938" max="7938" width="32.8984375" style="5" customWidth="1"/>
    <col min="7939" max="7939" width="5.8984375" style="5" customWidth="1"/>
    <col min="7940" max="7940" width="32.8984375" style="5" customWidth="1"/>
    <col min="7941" max="7941" width="5.8984375" style="5" customWidth="1"/>
    <col min="7942" max="8183" width="8.8984375" style="5"/>
    <col min="8184" max="8184" width="5.8984375" style="5" customWidth="1"/>
    <col min="8185" max="8185" width="32.8984375" style="5" customWidth="1"/>
    <col min="8186" max="8186" width="5.8984375" style="5" customWidth="1"/>
    <col min="8187" max="8187" width="32.8984375" style="5" customWidth="1"/>
    <col min="8188" max="8193" width="8.8984375" style="5"/>
    <col min="8194" max="8194" width="32.8984375" style="5" customWidth="1"/>
    <col min="8195" max="8195" width="5.8984375" style="5" customWidth="1"/>
    <col min="8196" max="8196" width="32.8984375" style="5" customWidth="1"/>
    <col min="8197" max="8197" width="5.8984375" style="5" customWidth="1"/>
    <col min="8198" max="8439" width="8.8984375" style="5"/>
    <col min="8440" max="8440" width="5.8984375" style="5" customWidth="1"/>
    <col min="8441" max="8441" width="32.8984375" style="5" customWidth="1"/>
    <col min="8442" max="8442" width="5.8984375" style="5" customWidth="1"/>
    <col min="8443" max="8443" width="32.8984375" style="5" customWidth="1"/>
    <col min="8444" max="8449" width="8.8984375" style="5"/>
    <col min="8450" max="8450" width="32.8984375" style="5" customWidth="1"/>
    <col min="8451" max="8451" width="5.8984375" style="5" customWidth="1"/>
    <col min="8452" max="8452" width="32.8984375" style="5" customWidth="1"/>
    <col min="8453" max="8453" width="5.8984375" style="5" customWidth="1"/>
    <col min="8454" max="8695" width="8.8984375" style="5"/>
    <col min="8696" max="8696" width="5.8984375" style="5" customWidth="1"/>
    <col min="8697" max="8697" width="32.8984375" style="5" customWidth="1"/>
    <col min="8698" max="8698" width="5.8984375" style="5" customWidth="1"/>
    <col min="8699" max="8699" width="32.8984375" style="5" customWidth="1"/>
    <col min="8700" max="8705" width="8.8984375" style="5"/>
    <col min="8706" max="8706" width="32.8984375" style="5" customWidth="1"/>
    <col min="8707" max="8707" width="5.8984375" style="5" customWidth="1"/>
    <col min="8708" max="8708" width="32.8984375" style="5" customWidth="1"/>
    <col min="8709" max="8709" width="5.8984375" style="5" customWidth="1"/>
    <col min="8710" max="8951" width="8.8984375" style="5"/>
    <col min="8952" max="8952" width="5.8984375" style="5" customWidth="1"/>
    <col min="8953" max="8953" width="32.8984375" style="5" customWidth="1"/>
    <col min="8954" max="8954" width="5.8984375" style="5" customWidth="1"/>
    <col min="8955" max="8955" width="32.8984375" style="5" customWidth="1"/>
    <col min="8956" max="8961" width="8.8984375" style="5"/>
    <col min="8962" max="8962" width="32.8984375" style="5" customWidth="1"/>
    <col min="8963" max="8963" width="5.8984375" style="5" customWidth="1"/>
    <col min="8964" max="8964" width="32.8984375" style="5" customWidth="1"/>
    <col min="8965" max="8965" width="5.8984375" style="5" customWidth="1"/>
    <col min="8966" max="9207" width="8.8984375" style="5"/>
    <col min="9208" max="9208" width="5.8984375" style="5" customWidth="1"/>
    <col min="9209" max="9209" width="32.8984375" style="5" customWidth="1"/>
    <col min="9210" max="9210" width="5.8984375" style="5" customWidth="1"/>
    <col min="9211" max="9211" width="32.8984375" style="5" customWidth="1"/>
    <col min="9212" max="9217" width="8.8984375" style="5"/>
    <col min="9218" max="9218" width="32.8984375" style="5" customWidth="1"/>
    <col min="9219" max="9219" width="5.8984375" style="5" customWidth="1"/>
    <col min="9220" max="9220" width="32.8984375" style="5" customWidth="1"/>
    <col min="9221" max="9221" width="5.8984375" style="5" customWidth="1"/>
    <col min="9222" max="9463" width="8.8984375" style="5"/>
    <col min="9464" max="9464" width="5.8984375" style="5" customWidth="1"/>
    <col min="9465" max="9465" width="32.8984375" style="5" customWidth="1"/>
    <col min="9466" max="9466" width="5.8984375" style="5" customWidth="1"/>
    <col min="9467" max="9467" width="32.8984375" style="5" customWidth="1"/>
    <col min="9468" max="9473" width="8.8984375" style="5"/>
    <col min="9474" max="9474" width="32.8984375" style="5" customWidth="1"/>
    <col min="9475" max="9475" width="5.8984375" style="5" customWidth="1"/>
    <col min="9476" max="9476" width="32.8984375" style="5" customWidth="1"/>
    <col min="9477" max="9477" width="5.8984375" style="5" customWidth="1"/>
    <col min="9478" max="9719" width="8.8984375" style="5"/>
    <col min="9720" max="9720" width="5.8984375" style="5" customWidth="1"/>
    <col min="9721" max="9721" width="32.8984375" style="5" customWidth="1"/>
    <col min="9722" max="9722" width="5.8984375" style="5" customWidth="1"/>
    <col min="9723" max="9723" width="32.8984375" style="5" customWidth="1"/>
    <col min="9724" max="9729" width="8.8984375" style="5"/>
    <col min="9730" max="9730" width="32.8984375" style="5" customWidth="1"/>
    <col min="9731" max="9731" width="5.8984375" style="5" customWidth="1"/>
    <col min="9732" max="9732" width="32.8984375" style="5" customWidth="1"/>
    <col min="9733" max="9733" width="5.8984375" style="5" customWidth="1"/>
    <col min="9734" max="9975" width="8.8984375" style="5"/>
    <col min="9976" max="9976" width="5.8984375" style="5" customWidth="1"/>
    <col min="9977" max="9977" width="32.8984375" style="5" customWidth="1"/>
    <col min="9978" max="9978" width="5.8984375" style="5" customWidth="1"/>
    <col min="9979" max="9979" width="32.8984375" style="5" customWidth="1"/>
    <col min="9980" max="9985" width="8.8984375" style="5"/>
    <col min="9986" max="9986" width="32.8984375" style="5" customWidth="1"/>
    <col min="9987" max="9987" width="5.8984375" style="5" customWidth="1"/>
    <col min="9988" max="9988" width="32.8984375" style="5" customWidth="1"/>
    <col min="9989" max="9989" width="5.8984375" style="5" customWidth="1"/>
    <col min="9990" max="10231" width="8.8984375" style="5"/>
    <col min="10232" max="10232" width="5.8984375" style="5" customWidth="1"/>
    <col min="10233" max="10233" width="32.8984375" style="5" customWidth="1"/>
    <col min="10234" max="10234" width="5.8984375" style="5" customWidth="1"/>
    <col min="10235" max="10235" width="32.8984375" style="5" customWidth="1"/>
    <col min="10236" max="10241" width="8.8984375" style="5"/>
    <col min="10242" max="10242" width="32.8984375" style="5" customWidth="1"/>
    <col min="10243" max="10243" width="5.8984375" style="5" customWidth="1"/>
    <col min="10244" max="10244" width="32.8984375" style="5" customWidth="1"/>
    <col min="10245" max="10245" width="5.8984375" style="5" customWidth="1"/>
    <col min="10246" max="10487" width="8.8984375" style="5"/>
    <col min="10488" max="10488" width="5.8984375" style="5" customWidth="1"/>
    <col min="10489" max="10489" width="32.8984375" style="5" customWidth="1"/>
    <col min="10490" max="10490" width="5.8984375" style="5" customWidth="1"/>
    <col min="10491" max="10491" width="32.8984375" style="5" customWidth="1"/>
    <col min="10492" max="10497" width="8.8984375" style="5"/>
    <col min="10498" max="10498" width="32.8984375" style="5" customWidth="1"/>
    <col min="10499" max="10499" width="5.8984375" style="5" customWidth="1"/>
    <col min="10500" max="10500" width="32.8984375" style="5" customWidth="1"/>
    <col min="10501" max="10501" width="5.8984375" style="5" customWidth="1"/>
    <col min="10502" max="10743" width="8.8984375" style="5"/>
    <col min="10744" max="10744" width="5.8984375" style="5" customWidth="1"/>
    <col min="10745" max="10745" width="32.8984375" style="5" customWidth="1"/>
    <col min="10746" max="10746" width="5.8984375" style="5" customWidth="1"/>
    <col min="10747" max="10747" width="32.8984375" style="5" customWidth="1"/>
    <col min="10748" max="10753" width="8.8984375" style="5"/>
    <col min="10754" max="10754" width="32.8984375" style="5" customWidth="1"/>
    <col min="10755" max="10755" width="5.8984375" style="5" customWidth="1"/>
    <col min="10756" max="10756" width="32.8984375" style="5" customWidth="1"/>
    <col min="10757" max="10757" width="5.8984375" style="5" customWidth="1"/>
    <col min="10758" max="10999" width="8.8984375" style="5"/>
    <col min="11000" max="11000" width="5.8984375" style="5" customWidth="1"/>
    <col min="11001" max="11001" width="32.8984375" style="5" customWidth="1"/>
    <col min="11002" max="11002" width="5.8984375" style="5" customWidth="1"/>
    <col min="11003" max="11003" width="32.8984375" style="5" customWidth="1"/>
    <col min="11004" max="11009" width="8.8984375" style="5"/>
    <col min="11010" max="11010" width="32.8984375" style="5" customWidth="1"/>
    <col min="11011" max="11011" width="5.8984375" style="5" customWidth="1"/>
    <col min="11012" max="11012" width="32.8984375" style="5" customWidth="1"/>
    <col min="11013" max="11013" width="5.8984375" style="5" customWidth="1"/>
    <col min="11014" max="11255" width="8.8984375" style="5"/>
    <col min="11256" max="11256" width="5.8984375" style="5" customWidth="1"/>
    <col min="11257" max="11257" width="32.8984375" style="5" customWidth="1"/>
    <col min="11258" max="11258" width="5.8984375" style="5" customWidth="1"/>
    <col min="11259" max="11259" width="32.8984375" style="5" customWidth="1"/>
    <col min="11260" max="11265" width="8.8984375" style="5"/>
    <col min="11266" max="11266" width="32.8984375" style="5" customWidth="1"/>
    <col min="11267" max="11267" width="5.8984375" style="5" customWidth="1"/>
    <col min="11268" max="11268" width="32.8984375" style="5" customWidth="1"/>
    <col min="11269" max="11269" width="5.8984375" style="5" customWidth="1"/>
    <col min="11270" max="11511" width="8.8984375" style="5"/>
    <col min="11512" max="11512" width="5.8984375" style="5" customWidth="1"/>
    <col min="11513" max="11513" width="32.8984375" style="5" customWidth="1"/>
    <col min="11514" max="11514" width="5.8984375" style="5" customWidth="1"/>
    <col min="11515" max="11515" width="32.8984375" style="5" customWidth="1"/>
    <col min="11516" max="11521" width="8.8984375" style="5"/>
    <col min="11522" max="11522" width="32.8984375" style="5" customWidth="1"/>
    <col min="11523" max="11523" width="5.8984375" style="5" customWidth="1"/>
    <col min="11524" max="11524" width="32.8984375" style="5" customWidth="1"/>
    <col min="11525" max="11525" width="5.8984375" style="5" customWidth="1"/>
    <col min="11526" max="11767" width="8.8984375" style="5"/>
    <col min="11768" max="11768" width="5.8984375" style="5" customWidth="1"/>
    <col min="11769" max="11769" width="32.8984375" style="5" customWidth="1"/>
    <col min="11770" max="11770" width="5.8984375" style="5" customWidth="1"/>
    <col min="11771" max="11771" width="32.8984375" style="5" customWidth="1"/>
    <col min="11772" max="11777" width="8.8984375" style="5"/>
    <col min="11778" max="11778" width="32.8984375" style="5" customWidth="1"/>
    <col min="11779" max="11779" width="5.8984375" style="5" customWidth="1"/>
    <col min="11780" max="11780" width="32.8984375" style="5" customWidth="1"/>
    <col min="11781" max="11781" width="5.8984375" style="5" customWidth="1"/>
    <col min="11782" max="12023" width="8.8984375" style="5"/>
    <col min="12024" max="12024" width="5.8984375" style="5" customWidth="1"/>
    <col min="12025" max="12025" width="32.8984375" style="5" customWidth="1"/>
    <col min="12026" max="12026" width="5.8984375" style="5" customWidth="1"/>
    <col min="12027" max="12027" width="32.8984375" style="5" customWidth="1"/>
    <col min="12028" max="12033" width="8.8984375" style="5"/>
    <col min="12034" max="12034" width="32.8984375" style="5" customWidth="1"/>
    <col min="12035" max="12035" width="5.8984375" style="5" customWidth="1"/>
    <col min="12036" max="12036" width="32.8984375" style="5" customWidth="1"/>
    <col min="12037" max="12037" width="5.8984375" style="5" customWidth="1"/>
    <col min="12038" max="12279" width="8.8984375" style="5"/>
    <col min="12280" max="12280" width="5.8984375" style="5" customWidth="1"/>
    <col min="12281" max="12281" width="32.8984375" style="5" customWidth="1"/>
    <col min="12282" max="12282" width="5.8984375" style="5" customWidth="1"/>
    <col min="12283" max="12283" width="32.8984375" style="5" customWidth="1"/>
    <col min="12284" max="12289" width="8.8984375" style="5"/>
    <col min="12290" max="12290" width="32.8984375" style="5" customWidth="1"/>
    <col min="12291" max="12291" width="5.8984375" style="5" customWidth="1"/>
    <col min="12292" max="12292" width="32.8984375" style="5" customWidth="1"/>
    <col min="12293" max="12293" width="5.8984375" style="5" customWidth="1"/>
    <col min="12294" max="12535" width="8.8984375" style="5"/>
    <col min="12536" max="12536" width="5.8984375" style="5" customWidth="1"/>
    <col min="12537" max="12537" width="32.8984375" style="5" customWidth="1"/>
    <col min="12538" max="12538" width="5.8984375" style="5" customWidth="1"/>
    <col min="12539" max="12539" width="32.8984375" style="5" customWidth="1"/>
    <col min="12540" max="12545" width="8.8984375" style="5"/>
    <col min="12546" max="12546" width="32.8984375" style="5" customWidth="1"/>
    <col min="12547" max="12547" width="5.8984375" style="5" customWidth="1"/>
    <col min="12548" max="12548" width="32.8984375" style="5" customWidth="1"/>
    <col min="12549" max="12549" width="5.8984375" style="5" customWidth="1"/>
    <col min="12550" max="12791" width="8.8984375" style="5"/>
    <col min="12792" max="12792" width="5.8984375" style="5" customWidth="1"/>
    <col min="12793" max="12793" width="32.8984375" style="5" customWidth="1"/>
    <col min="12794" max="12794" width="5.8984375" style="5" customWidth="1"/>
    <col min="12795" max="12795" width="32.8984375" style="5" customWidth="1"/>
    <col min="12796" max="12801" width="8.8984375" style="5"/>
    <col min="12802" max="12802" width="32.8984375" style="5" customWidth="1"/>
    <col min="12803" max="12803" width="5.8984375" style="5" customWidth="1"/>
    <col min="12804" max="12804" width="32.8984375" style="5" customWidth="1"/>
    <col min="12805" max="12805" width="5.8984375" style="5" customWidth="1"/>
    <col min="12806" max="13047" width="8.8984375" style="5"/>
    <col min="13048" max="13048" width="5.8984375" style="5" customWidth="1"/>
    <col min="13049" max="13049" width="32.8984375" style="5" customWidth="1"/>
    <col min="13050" max="13050" width="5.8984375" style="5" customWidth="1"/>
    <col min="13051" max="13051" width="32.8984375" style="5" customWidth="1"/>
    <col min="13052" max="13057" width="8.8984375" style="5"/>
    <col min="13058" max="13058" width="32.8984375" style="5" customWidth="1"/>
    <col min="13059" max="13059" width="5.8984375" style="5" customWidth="1"/>
    <col min="13060" max="13060" width="32.8984375" style="5" customWidth="1"/>
    <col min="13061" max="13061" width="5.8984375" style="5" customWidth="1"/>
    <col min="13062" max="13303" width="8.8984375" style="5"/>
    <col min="13304" max="13304" width="5.8984375" style="5" customWidth="1"/>
    <col min="13305" max="13305" width="32.8984375" style="5" customWidth="1"/>
    <col min="13306" max="13306" width="5.8984375" style="5" customWidth="1"/>
    <col min="13307" max="13307" width="32.8984375" style="5" customWidth="1"/>
    <col min="13308" max="13313" width="8.8984375" style="5"/>
    <col min="13314" max="13314" width="32.8984375" style="5" customWidth="1"/>
    <col min="13315" max="13315" width="5.8984375" style="5" customWidth="1"/>
    <col min="13316" max="13316" width="32.8984375" style="5" customWidth="1"/>
    <col min="13317" max="13317" width="5.8984375" style="5" customWidth="1"/>
    <col min="13318" max="13559" width="8.8984375" style="5"/>
    <col min="13560" max="13560" width="5.8984375" style="5" customWidth="1"/>
    <col min="13561" max="13561" width="32.8984375" style="5" customWidth="1"/>
    <col min="13562" max="13562" width="5.8984375" style="5" customWidth="1"/>
    <col min="13563" max="13563" width="32.8984375" style="5" customWidth="1"/>
    <col min="13564" max="13569" width="8.8984375" style="5"/>
    <col min="13570" max="13570" width="32.8984375" style="5" customWidth="1"/>
    <col min="13571" max="13571" width="5.8984375" style="5" customWidth="1"/>
    <col min="13572" max="13572" width="32.8984375" style="5" customWidth="1"/>
    <col min="13573" max="13573" width="5.8984375" style="5" customWidth="1"/>
    <col min="13574" max="13815" width="8.8984375" style="5"/>
    <col min="13816" max="13816" width="5.8984375" style="5" customWidth="1"/>
    <col min="13817" max="13817" width="32.8984375" style="5" customWidth="1"/>
    <col min="13818" max="13818" width="5.8984375" style="5" customWidth="1"/>
    <col min="13819" max="13819" width="32.8984375" style="5" customWidth="1"/>
    <col min="13820" max="13825" width="8.8984375" style="5"/>
    <col min="13826" max="13826" width="32.8984375" style="5" customWidth="1"/>
    <col min="13827" max="13827" width="5.8984375" style="5" customWidth="1"/>
    <col min="13828" max="13828" width="32.8984375" style="5" customWidth="1"/>
    <col min="13829" max="13829" width="5.8984375" style="5" customWidth="1"/>
    <col min="13830" max="14071" width="8.8984375" style="5"/>
    <col min="14072" max="14072" width="5.8984375" style="5" customWidth="1"/>
    <col min="14073" max="14073" width="32.8984375" style="5" customWidth="1"/>
    <col min="14074" max="14074" width="5.8984375" style="5" customWidth="1"/>
    <col min="14075" max="14075" width="32.8984375" style="5" customWidth="1"/>
    <col min="14076" max="14081" width="8.8984375" style="5"/>
    <col min="14082" max="14082" width="32.8984375" style="5" customWidth="1"/>
    <col min="14083" max="14083" width="5.8984375" style="5" customWidth="1"/>
    <col min="14084" max="14084" width="32.8984375" style="5" customWidth="1"/>
    <col min="14085" max="14085" width="5.8984375" style="5" customWidth="1"/>
    <col min="14086" max="14327" width="8.8984375" style="5"/>
    <col min="14328" max="14328" width="5.8984375" style="5" customWidth="1"/>
    <col min="14329" max="14329" width="32.8984375" style="5" customWidth="1"/>
    <col min="14330" max="14330" width="5.8984375" style="5" customWidth="1"/>
    <col min="14331" max="14331" width="32.8984375" style="5" customWidth="1"/>
    <col min="14332" max="14337" width="8.8984375" style="5"/>
    <col min="14338" max="14338" width="32.8984375" style="5" customWidth="1"/>
    <col min="14339" max="14339" width="5.8984375" style="5" customWidth="1"/>
    <col min="14340" max="14340" width="32.8984375" style="5" customWidth="1"/>
    <col min="14341" max="14341" width="5.8984375" style="5" customWidth="1"/>
    <col min="14342" max="14583" width="8.8984375" style="5"/>
    <col min="14584" max="14584" width="5.8984375" style="5" customWidth="1"/>
    <col min="14585" max="14585" width="32.8984375" style="5" customWidth="1"/>
    <col min="14586" max="14586" width="5.8984375" style="5" customWidth="1"/>
    <col min="14587" max="14587" width="32.8984375" style="5" customWidth="1"/>
    <col min="14588" max="14593" width="8.8984375" style="5"/>
    <col min="14594" max="14594" width="32.8984375" style="5" customWidth="1"/>
    <col min="14595" max="14595" width="5.8984375" style="5" customWidth="1"/>
    <col min="14596" max="14596" width="32.8984375" style="5" customWidth="1"/>
    <col min="14597" max="14597" width="5.8984375" style="5" customWidth="1"/>
    <col min="14598" max="14839" width="8.8984375" style="5"/>
    <col min="14840" max="14840" width="5.8984375" style="5" customWidth="1"/>
    <col min="14841" max="14841" width="32.8984375" style="5" customWidth="1"/>
    <col min="14842" max="14842" width="5.8984375" style="5" customWidth="1"/>
    <col min="14843" max="14843" width="32.8984375" style="5" customWidth="1"/>
    <col min="14844" max="14849" width="8.8984375" style="5"/>
    <col min="14850" max="14850" width="32.8984375" style="5" customWidth="1"/>
    <col min="14851" max="14851" width="5.8984375" style="5" customWidth="1"/>
    <col min="14852" max="14852" width="32.8984375" style="5" customWidth="1"/>
    <col min="14853" max="14853" width="5.8984375" style="5" customWidth="1"/>
    <col min="14854" max="15095" width="8.8984375" style="5"/>
    <col min="15096" max="15096" width="5.8984375" style="5" customWidth="1"/>
    <col min="15097" max="15097" width="32.8984375" style="5" customWidth="1"/>
    <col min="15098" max="15098" width="5.8984375" style="5" customWidth="1"/>
    <col min="15099" max="15099" width="32.8984375" style="5" customWidth="1"/>
    <col min="15100" max="15105" width="8.8984375" style="5"/>
    <col min="15106" max="15106" width="32.8984375" style="5" customWidth="1"/>
    <col min="15107" max="15107" width="5.8984375" style="5" customWidth="1"/>
    <col min="15108" max="15108" width="32.8984375" style="5" customWidth="1"/>
    <col min="15109" max="15109" width="5.8984375" style="5" customWidth="1"/>
    <col min="15110" max="15351" width="8.8984375" style="5"/>
    <col min="15352" max="15352" width="5.8984375" style="5" customWidth="1"/>
    <col min="15353" max="15353" width="32.8984375" style="5" customWidth="1"/>
    <col min="15354" max="15354" width="5.8984375" style="5" customWidth="1"/>
    <col min="15355" max="15355" width="32.8984375" style="5" customWidth="1"/>
    <col min="15356" max="15361" width="8.8984375" style="5"/>
    <col min="15362" max="15362" width="32.8984375" style="5" customWidth="1"/>
    <col min="15363" max="15363" width="5.8984375" style="5" customWidth="1"/>
    <col min="15364" max="15364" width="32.8984375" style="5" customWidth="1"/>
    <col min="15365" max="15365" width="5.8984375" style="5" customWidth="1"/>
    <col min="15366" max="15607" width="8.8984375" style="5"/>
    <col min="15608" max="15608" width="5.8984375" style="5" customWidth="1"/>
    <col min="15609" max="15609" width="32.8984375" style="5" customWidth="1"/>
    <col min="15610" max="15610" width="5.8984375" style="5" customWidth="1"/>
    <col min="15611" max="15611" width="32.8984375" style="5" customWidth="1"/>
    <col min="15612" max="15617" width="8.8984375" style="5"/>
    <col min="15618" max="15618" width="32.8984375" style="5" customWidth="1"/>
    <col min="15619" max="15619" width="5.8984375" style="5" customWidth="1"/>
    <col min="15620" max="15620" width="32.8984375" style="5" customWidth="1"/>
    <col min="15621" max="15621" width="5.8984375" style="5" customWidth="1"/>
    <col min="15622" max="15863" width="8.8984375" style="5"/>
    <col min="15864" max="15864" width="5.8984375" style="5" customWidth="1"/>
    <col min="15865" max="15865" width="32.8984375" style="5" customWidth="1"/>
    <col min="15866" max="15866" width="5.8984375" style="5" customWidth="1"/>
    <col min="15867" max="15867" width="32.8984375" style="5" customWidth="1"/>
    <col min="15868" max="15873" width="8.8984375" style="5"/>
    <col min="15874" max="15874" width="32.8984375" style="5" customWidth="1"/>
    <col min="15875" max="15875" width="5.8984375" style="5" customWidth="1"/>
    <col min="15876" max="15876" width="32.8984375" style="5" customWidth="1"/>
    <col min="15877" max="15877" width="5.8984375" style="5" customWidth="1"/>
    <col min="15878" max="16119" width="8.8984375" style="5"/>
    <col min="16120" max="16120" width="5.8984375" style="5" customWidth="1"/>
    <col min="16121" max="16121" width="32.8984375" style="5" customWidth="1"/>
    <col min="16122" max="16122" width="5.8984375" style="5" customWidth="1"/>
    <col min="16123" max="16123" width="32.8984375" style="5" customWidth="1"/>
    <col min="16124" max="16129" width="8.8984375" style="5"/>
    <col min="16130" max="16130" width="32.8984375" style="5" customWidth="1"/>
    <col min="16131" max="16131" width="5.8984375" style="5" customWidth="1"/>
    <col min="16132" max="16132" width="32.8984375" style="5" customWidth="1"/>
    <col min="16133" max="16133" width="5.8984375" style="5" customWidth="1"/>
    <col min="16134" max="16384" width="8.8984375" style="5"/>
  </cols>
  <sheetData>
    <row r="1" spans="1:9" ht="57.6" customHeight="1" x14ac:dyDescent="0.6"/>
    <row r="2" spans="1:9" ht="18" customHeight="1" x14ac:dyDescent="0.6">
      <c r="A2" s="19" t="s">
        <v>1607</v>
      </c>
      <c r="B2" s="19"/>
      <c r="C2" s="19"/>
      <c r="D2" s="19"/>
      <c r="E2" s="19"/>
      <c r="F2" s="19"/>
      <c r="G2" s="19"/>
      <c r="H2" s="19"/>
      <c r="I2" s="19"/>
    </row>
    <row r="3" spans="1:9" ht="18" customHeight="1" x14ac:dyDescent="0.6">
      <c r="A3" s="20" t="s">
        <v>1620</v>
      </c>
      <c r="B3" s="19"/>
      <c r="C3" s="19"/>
      <c r="D3" s="19"/>
      <c r="E3" s="19"/>
      <c r="F3" s="19"/>
      <c r="G3" s="19"/>
      <c r="H3" s="19"/>
      <c r="I3" s="19"/>
    </row>
    <row r="4" spans="1:9" ht="36" customHeight="1" thickBot="1" x14ac:dyDescent="0.65">
      <c r="A4" s="25" t="s">
        <v>122</v>
      </c>
      <c r="B4" s="147" t="s">
        <v>123</v>
      </c>
      <c r="C4" s="24">
        <v>2020</v>
      </c>
      <c r="D4" s="24">
        <v>2021</v>
      </c>
      <c r="E4" s="24">
        <v>2022</v>
      </c>
      <c r="F4" s="24">
        <v>2023</v>
      </c>
      <c r="G4" s="24">
        <v>2024</v>
      </c>
      <c r="H4" s="146" t="s">
        <v>500</v>
      </c>
      <c r="I4" s="148" t="s">
        <v>499</v>
      </c>
    </row>
    <row r="5" spans="1:9" ht="18" customHeight="1" thickBot="1" x14ac:dyDescent="0.65">
      <c r="A5" s="88" t="s">
        <v>124</v>
      </c>
      <c r="B5" s="89" t="s">
        <v>125</v>
      </c>
      <c r="C5" s="69">
        <v>320311.81521600002</v>
      </c>
      <c r="D5" s="69">
        <v>343665.92307400005</v>
      </c>
      <c r="E5" s="69">
        <v>449118.74890200008</v>
      </c>
      <c r="F5" s="69">
        <v>484499.11459499993</v>
      </c>
      <c r="G5" s="69">
        <v>534087.86740500003</v>
      </c>
      <c r="H5" s="83" t="s">
        <v>318</v>
      </c>
      <c r="I5" s="64" t="s">
        <v>501</v>
      </c>
    </row>
    <row r="6" spans="1:9" ht="18" customHeight="1" x14ac:dyDescent="0.6">
      <c r="A6" s="84"/>
      <c r="B6" s="53" t="s">
        <v>128</v>
      </c>
      <c r="C6" s="65">
        <v>105747.12174599999</v>
      </c>
      <c r="D6" s="65">
        <v>109792.47594200003</v>
      </c>
      <c r="E6" s="65">
        <v>138981.85296600006</v>
      </c>
      <c r="F6" s="65">
        <v>157377.76782799992</v>
      </c>
      <c r="G6" s="65">
        <v>254586.25699900003</v>
      </c>
      <c r="H6" s="55" t="s">
        <v>505</v>
      </c>
      <c r="I6" s="85"/>
    </row>
    <row r="7" spans="1:9" ht="18" customHeight="1" x14ac:dyDescent="0.6">
      <c r="A7" s="86"/>
      <c r="B7" s="57" t="s">
        <v>126</v>
      </c>
      <c r="C7" s="67">
        <v>152709.632866</v>
      </c>
      <c r="D7" s="67">
        <v>157918.59430900001</v>
      </c>
      <c r="E7" s="67">
        <v>195553.56255100001</v>
      </c>
      <c r="F7" s="67">
        <v>227387.87822300001</v>
      </c>
      <c r="G7" s="67">
        <v>174279.29319299999</v>
      </c>
      <c r="H7" s="59" t="s">
        <v>503</v>
      </c>
      <c r="I7" s="87"/>
    </row>
    <row r="8" spans="1:9" ht="18" customHeight="1" x14ac:dyDescent="0.6">
      <c r="A8" s="84"/>
      <c r="B8" s="53" t="s">
        <v>133</v>
      </c>
      <c r="C8" s="65">
        <v>12018.997888</v>
      </c>
      <c r="D8" s="65">
        <v>16564.521436999999</v>
      </c>
      <c r="E8" s="65">
        <v>28164.619799</v>
      </c>
      <c r="F8" s="65">
        <v>23855.405332999999</v>
      </c>
      <c r="G8" s="65">
        <v>27466.780946999999</v>
      </c>
      <c r="H8" s="55" t="s">
        <v>506</v>
      </c>
      <c r="I8" s="85"/>
    </row>
    <row r="9" spans="1:9" ht="18" customHeight="1" x14ac:dyDescent="0.6">
      <c r="A9" s="86"/>
      <c r="B9" s="57" t="s">
        <v>131</v>
      </c>
      <c r="C9" s="67">
        <v>18381.309937000002</v>
      </c>
      <c r="D9" s="67">
        <v>15124.597277999999</v>
      </c>
      <c r="E9" s="67">
        <v>19622.363198999999</v>
      </c>
      <c r="F9" s="67">
        <v>15264.235731000001</v>
      </c>
      <c r="G9" s="67">
        <v>14944.652867000001</v>
      </c>
      <c r="H9" s="59" t="s">
        <v>509</v>
      </c>
      <c r="I9" s="87"/>
    </row>
    <row r="10" spans="1:9" ht="18" customHeight="1" x14ac:dyDescent="0.6">
      <c r="A10" s="84"/>
      <c r="B10" s="53" t="s">
        <v>134</v>
      </c>
      <c r="C10" s="65">
        <v>2954.314895</v>
      </c>
      <c r="D10" s="65">
        <v>3873.8600729999998</v>
      </c>
      <c r="E10" s="65">
        <v>7075.4168069999996</v>
      </c>
      <c r="F10" s="65">
        <v>6349.488781</v>
      </c>
      <c r="G10" s="65">
        <v>12424.929139</v>
      </c>
      <c r="H10" s="55" t="s">
        <v>511</v>
      </c>
      <c r="I10" s="85"/>
    </row>
    <row r="11" spans="1:9" ht="18" customHeight="1" x14ac:dyDescent="0.6">
      <c r="A11" s="86"/>
      <c r="B11" s="57" t="s">
        <v>132</v>
      </c>
      <c r="C11" s="67">
        <v>4890.0251760000001</v>
      </c>
      <c r="D11" s="67">
        <v>7071.792625</v>
      </c>
      <c r="E11" s="67">
        <v>14334.725248000001</v>
      </c>
      <c r="F11" s="67">
        <v>13480.552994</v>
      </c>
      <c r="G11" s="67">
        <v>11915.488171999999</v>
      </c>
      <c r="H11" s="59" t="s">
        <v>510</v>
      </c>
      <c r="I11" s="87"/>
    </row>
    <row r="12" spans="1:9" ht="18" customHeight="1" x14ac:dyDescent="0.6">
      <c r="A12" s="84"/>
      <c r="B12" s="53" t="s">
        <v>203</v>
      </c>
      <c r="C12" s="65">
        <v>5461.3466859999999</v>
      </c>
      <c r="D12" s="65">
        <v>9766.0899829999998</v>
      </c>
      <c r="E12" s="65">
        <v>12023.097390000001</v>
      </c>
      <c r="F12" s="65">
        <v>8820.5900079999992</v>
      </c>
      <c r="G12" s="65">
        <v>9378.4153289999995</v>
      </c>
      <c r="H12" s="55" t="s">
        <v>502</v>
      </c>
      <c r="I12" s="85"/>
    </row>
    <row r="13" spans="1:9" ht="18" customHeight="1" x14ac:dyDescent="0.6">
      <c r="A13" s="86"/>
      <c r="B13" s="57" t="s">
        <v>244</v>
      </c>
      <c r="C13" s="67">
        <v>0</v>
      </c>
      <c r="D13" s="67">
        <v>0</v>
      </c>
      <c r="E13" s="67">
        <v>0</v>
      </c>
      <c r="F13" s="67">
        <v>9710.0828189999993</v>
      </c>
      <c r="G13" s="67">
        <v>7563.4473989999997</v>
      </c>
      <c r="H13" s="59" t="s">
        <v>515</v>
      </c>
      <c r="I13" s="87"/>
    </row>
    <row r="14" spans="1:9" ht="18" customHeight="1" x14ac:dyDescent="0.6">
      <c r="A14" s="84"/>
      <c r="B14" s="53" t="s">
        <v>129</v>
      </c>
      <c r="C14" s="65">
        <v>3920.5179469999998</v>
      </c>
      <c r="D14" s="65">
        <v>4765.8295619999999</v>
      </c>
      <c r="E14" s="65">
        <v>7036.7527220000002</v>
      </c>
      <c r="F14" s="65">
        <v>6528.1357680000001</v>
      </c>
      <c r="G14" s="65">
        <v>7562.4422240000004</v>
      </c>
      <c r="H14" s="55" t="s">
        <v>508</v>
      </c>
      <c r="I14" s="85"/>
    </row>
    <row r="15" spans="1:9" ht="18" customHeight="1" x14ac:dyDescent="0.6">
      <c r="A15" s="86"/>
      <c r="B15" s="57" t="s">
        <v>127</v>
      </c>
      <c r="C15" s="67">
        <v>6390.3349230000003</v>
      </c>
      <c r="D15" s="67">
        <v>3807.8070090000001</v>
      </c>
      <c r="E15" s="67">
        <v>7388.3186169999999</v>
      </c>
      <c r="F15" s="67">
        <v>5456.2488990000002</v>
      </c>
      <c r="G15" s="67">
        <v>6771.012377</v>
      </c>
      <c r="H15" s="59" t="s">
        <v>504</v>
      </c>
      <c r="I15" s="87"/>
    </row>
    <row r="16" spans="1:9" ht="18" customHeight="1" x14ac:dyDescent="0.6">
      <c r="A16" s="84"/>
      <c r="B16" s="53" t="s">
        <v>205</v>
      </c>
      <c r="C16" s="65">
        <v>2325.6692849999999</v>
      </c>
      <c r="D16" s="65">
        <v>3813.3418769999998</v>
      </c>
      <c r="E16" s="65">
        <v>6815.3249409999999</v>
      </c>
      <c r="F16" s="65">
        <v>4613.6456790000002</v>
      </c>
      <c r="G16" s="65">
        <v>4280.2124809999996</v>
      </c>
      <c r="H16" s="55" t="s">
        <v>512</v>
      </c>
      <c r="I16" s="85"/>
    </row>
    <row r="17" spans="1:9" ht="18" customHeight="1" x14ac:dyDescent="0.6">
      <c r="A17" s="86"/>
      <c r="B17" s="57" t="s">
        <v>130</v>
      </c>
      <c r="C17" s="67">
        <v>1457.313819</v>
      </c>
      <c r="D17" s="67">
        <v>1872.8355019999999</v>
      </c>
      <c r="E17" s="67">
        <v>2613.315533</v>
      </c>
      <c r="F17" s="67">
        <v>1384.3856949999999</v>
      </c>
      <c r="G17" s="67">
        <v>1751.4775589999999</v>
      </c>
      <c r="H17" s="59" t="s">
        <v>507</v>
      </c>
      <c r="I17" s="87"/>
    </row>
    <row r="18" spans="1:9" ht="18" customHeight="1" x14ac:dyDescent="0.6">
      <c r="A18" s="84"/>
      <c r="B18" s="53" t="s">
        <v>204</v>
      </c>
      <c r="C18" s="65">
        <v>4055.2300479999999</v>
      </c>
      <c r="D18" s="65">
        <v>9241.6774769999993</v>
      </c>
      <c r="E18" s="65">
        <v>9138.3235609999992</v>
      </c>
      <c r="F18" s="65">
        <v>4150.3836549999996</v>
      </c>
      <c r="G18" s="65">
        <v>954.52152799999999</v>
      </c>
      <c r="H18" s="55" t="s">
        <v>513</v>
      </c>
      <c r="I18" s="85"/>
    </row>
    <row r="19" spans="1:9" ht="18" customHeight="1" thickBot="1" x14ac:dyDescent="0.65">
      <c r="A19" s="86"/>
      <c r="B19" s="57" t="s">
        <v>202</v>
      </c>
      <c r="C19" s="67">
        <v>0</v>
      </c>
      <c r="D19" s="67">
        <v>52.5</v>
      </c>
      <c r="E19" s="67">
        <v>371.07556799999998</v>
      </c>
      <c r="F19" s="67">
        <v>120.313182</v>
      </c>
      <c r="G19" s="67">
        <v>208.93719100000001</v>
      </c>
      <c r="H19" s="59" t="s">
        <v>514</v>
      </c>
      <c r="I19" s="87"/>
    </row>
    <row r="20" spans="1:9" ht="18" customHeight="1" thickBot="1" x14ac:dyDescent="0.65">
      <c r="A20" s="88" t="s">
        <v>135</v>
      </c>
      <c r="B20" s="89" t="s">
        <v>125</v>
      </c>
      <c r="C20" s="69">
        <v>76659.254191</v>
      </c>
      <c r="D20" s="69">
        <v>81968.344117000001</v>
      </c>
      <c r="E20" s="69">
        <v>93080.160875000001</v>
      </c>
      <c r="F20" s="69">
        <v>95600.207303999996</v>
      </c>
      <c r="G20" s="69">
        <v>105340.52292800001</v>
      </c>
      <c r="H20" s="83" t="s">
        <v>11</v>
      </c>
      <c r="I20" s="64" t="s">
        <v>516</v>
      </c>
    </row>
    <row r="21" spans="1:9" ht="18" customHeight="1" x14ac:dyDescent="0.6">
      <c r="A21" s="84"/>
      <c r="B21" s="53" t="s">
        <v>206</v>
      </c>
      <c r="C21" s="65">
        <v>32342.622532000001</v>
      </c>
      <c r="D21" s="65">
        <v>36466.011521</v>
      </c>
      <c r="E21" s="65">
        <v>39140.387127000002</v>
      </c>
      <c r="F21" s="65">
        <v>41703.192198999997</v>
      </c>
      <c r="G21" s="65">
        <v>43402.390398000003</v>
      </c>
      <c r="H21" s="55" t="s">
        <v>517</v>
      </c>
      <c r="I21" s="85"/>
    </row>
    <row r="22" spans="1:9" ht="18" customHeight="1" x14ac:dyDescent="0.6">
      <c r="A22" s="86"/>
      <c r="B22" s="57" t="s">
        <v>137</v>
      </c>
      <c r="C22" s="67">
        <v>29032.992816000002</v>
      </c>
      <c r="D22" s="67">
        <v>28003.494578999998</v>
      </c>
      <c r="E22" s="67">
        <v>31585.159149999999</v>
      </c>
      <c r="F22" s="67">
        <v>31842.296564</v>
      </c>
      <c r="G22" s="67">
        <v>37310.901688999998</v>
      </c>
      <c r="H22" s="59" t="s">
        <v>528</v>
      </c>
      <c r="I22" s="87"/>
    </row>
    <row r="23" spans="1:9" ht="18" customHeight="1" x14ac:dyDescent="0.6">
      <c r="A23" s="84"/>
      <c r="B23" s="53" t="s">
        <v>136</v>
      </c>
      <c r="C23" s="65">
        <v>7061.5427579999996</v>
      </c>
      <c r="D23" s="65">
        <v>7215.708001</v>
      </c>
      <c r="E23" s="65">
        <v>8467.8051560000004</v>
      </c>
      <c r="F23" s="65">
        <v>9058.5196599999999</v>
      </c>
      <c r="G23" s="65">
        <v>8703.0611389999995</v>
      </c>
      <c r="H23" s="55" t="s">
        <v>521</v>
      </c>
      <c r="I23" s="85"/>
    </row>
    <row r="24" spans="1:9" ht="18" customHeight="1" x14ac:dyDescent="0.6">
      <c r="A24" s="86"/>
      <c r="B24" s="57" t="s">
        <v>207</v>
      </c>
      <c r="C24" s="67">
        <v>4907.4106860000002</v>
      </c>
      <c r="D24" s="67">
        <v>6472.9327910000002</v>
      </c>
      <c r="E24" s="67">
        <v>7939.3259719999996</v>
      </c>
      <c r="F24" s="67">
        <v>5862.7992370000002</v>
      </c>
      <c r="G24" s="67">
        <v>6006.0928180000001</v>
      </c>
      <c r="H24" s="59" t="s">
        <v>518</v>
      </c>
      <c r="I24" s="87"/>
    </row>
    <row r="25" spans="1:9" ht="18" customHeight="1" x14ac:dyDescent="0.6">
      <c r="A25" s="84"/>
      <c r="B25" s="53" t="s">
        <v>201</v>
      </c>
      <c r="C25" s="65">
        <v>0</v>
      </c>
      <c r="D25" s="65">
        <v>6.7553869999999998</v>
      </c>
      <c r="E25" s="65">
        <v>1468.80215</v>
      </c>
      <c r="F25" s="65">
        <v>2182.0725210000001</v>
      </c>
      <c r="G25" s="65">
        <v>3223.5051880000001</v>
      </c>
      <c r="H25" s="55" t="s">
        <v>523</v>
      </c>
      <c r="I25" s="85"/>
    </row>
    <row r="26" spans="1:9" ht="18" customHeight="1" x14ac:dyDescent="0.6">
      <c r="A26" s="86"/>
      <c r="B26" s="57" t="s">
        <v>210</v>
      </c>
      <c r="C26" s="67">
        <v>0.17249999999999999</v>
      </c>
      <c r="D26" s="67">
        <v>268.050252</v>
      </c>
      <c r="E26" s="67">
        <v>710.73029199999996</v>
      </c>
      <c r="F26" s="67">
        <v>1322.4661590000001</v>
      </c>
      <c r="G26" s="67">
        <v>2373.0237769999999</v>
      </c>
      <c r="H26" s="59" t="s">
        <v>525</v>
      </c>
      <c r="I26" s="87"/>
    </row>
    <row r="27" spans="1:9" ht="18" customHeight="1" x14ac:dyDescent="0.6">
      <c r="A27" s="84"/>
      <c r="B27" s="53" t="s">
        <v>208</v>
      </c>
      <c r="C27" s="65">
        <v>1755.398794</v>
      </c>
      <c r="D27" s="65">
        <v>1842.350893</v>
      </c>
      <c r="E27" s="65">
        <v>1927.043277</v>
      </c>
      <c r="F27" s="65">
        <v>1704.5115960000001</v>
      </c>
      <c r="G27" s="65">
        <v>2180.796515</v>
      </c>
      <c r="H27" s="55" t="s">
        <v>522</v>
      </c>
      <c r="I27" s="85"/>
    </row>
    <row r="28" spans="1:9" ht="18" customHeight="1" x14ac:dyDescent="0.6">
      <c r="A28" s="86"/>
      <c r="B28" s="57" t="s">
        <v>209</v>
      </c>
      <c r="C28" s="67">
        <v>751.05037900000002</v>
      </c>
      <c r="D28" s="67">
        <v>815.73620400000004</v>
      </c>
      <c r="E28" s="67">
        <v>775.38554099999999</v>
      </c>
      <c r="F28" s="67">
        <v>632.17766300000005</v>
      </c>
      <c r="G28" s="67">
        <v>774.51920299999995</v>
      </c>
      <c r="H28" s="59" t="s">
        <v>520</v>
      </c>
      <c r="I28" s="87"/>
    </row>
    <row r="29" spans="1:9" ht="18" customHeight="1" x14ac:dyDescent="0.6">
      <c r="A29" s="84"/>
      <c r="B29" s="53" t="s">
        <v>211</v>
      </c>
      <c r="C29" s="65">
        <v>668.03542000000004</v>
      </c>
      <c r="D29" s="65">
        <v>812.996711</v>
      </c>
      <c r="E29" s="65">
        <v>661.56239500000004</v>
      </c>
      <c r="F29" s="65">
        <v>653.39984700000002</v>
      </c>
      <c r="G29" s="65">
        <v>641.32864300000006</v>
      </c>
      <c r="H29" s="55" t="s">
        <v>519</v>
      </c>
      <c r="I29" s="85"/>
    </row>
    <row r="30" spans="1:9" ht="18" customHeight="1" x14ac:dyDescent="0.6">
      <c r="A30" s="86"/>
      <c r="B30" s="57" t="s">
        <v>212</v>
      </c>
      <c r="C30" s="67">
        <v>110.949021</v>
      </c>
      <c r="D30" s="67">
        <v>24.459624999999999</v>
      </c>
      <c r="E30" s="67">
        <v>319.35217</v>
      </c>
      <c r="F30" s="67">
        <v>517.59710099999995</v>
      </c>
      <c r="G30" s="67">
        <v>558.72103900000002</v>
      </c>
      <c r="H30" s="59" t="s">
        <v>526</v>
      </c>
      <c r="I30" s="87"/>
    </row>
    <row r="31" spans="1:9" ht="18" customHeight="1" x14ac:dyDescent="0.6">
      <c r="A31" s="84"/>
      <c r="B31" s="53" t="s">
        <v>213</v>
      </c>
      <c r="C31" s="65">
        <v>29.051010000000002</v>
      </c>
      <c r="D31" s="65">
        <v>38.860480000000003</v>
      </c>
      <c r="E31" s="65">
        <v>59.611015999999999</v>
      </c>
      <c r="F31" s="65">
        <v>113.99825199999999</v>
      </c>
      <c r="G31" s="65">
        <v>156.24738099999999</v>
      </c>
      <c r="H31" s="55" t="s">
        <v>527</v>
      </c>
      <c r="I31" s="85"/>
    </row>
    <row r="32" spans="1:9" ht="18" customHeight="1" thickBot="1" x14ac:dyDescent="0.65">
      <c r="A32" s="86"/>
      <c r="B32" s="57" t="s">
        <v>214</v>
      </c>
      <c r="C32" s="67">
        <v>2.8275000000000002E-2</v>
      </c>
      <c r="D32" s="67">
        <v>0.98767300000000002</v>
      </c>
      <c r="E32" s="67">
        <v>24.996628999999999</v>
      </c>
      <c r="F32" s="67">
        <v>7.1765049999999997</v>
      </c>
      <c r="G32" s="67">
        <v>9.9351380000000002</v>
      </c>
      <c r="H32" s="59" t="s">
        <v>524</v>
      </c>
      <c r="I32" s="87"/>
    </row>
    <row r="33" spans="1:9" ht="18" customHeight="1" thickBot="1" x14ac:dyDescent="0.65">
      <c r="A33" s="88" t="s">
        <v>138</v>
      </c>
      <c r="B33" s="89" t="s">
        <v>125</v>
      </c>
      <c r="C33" s="69">
        <v>120519.524863</v>
      </c>
      <c r="D33" s="69">
        <v>147550.88015099999</v>
      </c>
      <c r="E33" s="69">
        <v>169839.088991</v>
      </c>
      <c r="F33" s="69">
        <v>195924.936648</v>
      </c>
      <c r="G33" s="69">
        <v>233595.140396</v>
      </c>
      <c r="H33" s="83" t="s">
        <v>318</v>
      </c>
      <c r="I33" s="64" t="s">
        <v>529</v>
      </c>
    </row>
    <row r="34" spans="1:9" ht="18" customHeight="1" x14ac:dyDescent="0.6">
      <c r="A34" s="84"/>
      <c r="B34" s="53" t="s">
        <v>140</v>
      </c>
      <c r="C34" s="65">
        <v>65204.16029</v>
      </c>
      <c r="D34" s="65">
        <v>74787.563120999999</v>
      </c>
      <c r="E34" s="65">
        <v>84621.773700999998</v>
      </c>
      <c r="F34" s="65">
        <v>94521.227260999993</v>
      </c>
      <c r="G34" s="65">
        <v>118945.00210699999</v>
      </c>
      <c r="H34" s="55" t="s">
        <v>530</v>
      </c>
      <c r="I34" s="85"/>
    </row>
    <row r="35" spans="1:9" ht="18" customHeight="1" x14ac:dyDescent="0.6">
      <c r="A35" s="86"/>
      <c r="B35" s="57" t="s">
        <v>139</v>
      </c>
      <c r="C35" s="67">
        <v>25385.921788</v>
      </c>
      <c r="D35" s="67">
        <v>33703.711296000001</v>
      </c>
      <c r="E35" s="67">
        <v>43148.260582000003</v>
      </c>
      <c r="F35" s="67">
        <v>51380.616959999999</v>
      </c>
      <c r="G35" s="67">
        <v>63051.790837</v>
      </c>
      <c r="H35" s="59" t="s">
        <v>531</v>
      </c>
      <c r="I35" s="87"/>
    </row>
    <row r="36" spans="1:9" ht="18" customHeight="1" x14ac:dyDescent="0.6">
      <c r="A36" s="84"/>
      <c r="B36" s="53" t="s">
        <v>215</v>
      </c>
      <c r="C36" s="65">
        <v>29624.129446999999</v>
      </c>
      <c r="D36" s="65">
        <v>36889.430576999999</v>
      </c>
      <c r="E36" s="65">
        <v>41130.050908999998</v>
      </c>
      <c r="F36" s="65">
        <v>48340.553681999998</v>
      </c>
      <c r="G36" s="65">
        <v>49130.875441999997</v>
      </c>
      <c r="H36" s="55" t="s">
        <v>532</v>
      </c>
      <c r="I36" s="85"/>
    </row>
    <row r="37" spans="1:9" ht="18" customHeight="1" x14ac:dyDescent="0.6">
      <c r="A37" s="86"/>
      <c r="B37" s="57" t="s">
        <v>147</v>
      </c>
      <c r="C37" s="67">
        <v>11.079292000000001</v>
      </c>
      <c r="D37" s="67">
        <v>1736.0826939999999</v>
      </c>
      <c r="E37" s="67">
        <v>883.53298400000006</v>
      </c>
      <c r="F37" s="67">
        <v>1592.892102</v>
      </c>
      <c r="G37" s="67">
        <v>2376.7370510000001</v>
      </c>
      <c r="H37" s="59" t="s">
        <v>535</v>
      </c>
      <c r="I37" s="87"/>
    </row>
    <row r="38" spans="1:9" ht="18" customHeight="1" x14ac:dyDescent="0.6">
      <c r="A38" s="84"/>
      <c r="B38" s="53" t="s">
        <v>216</v>
      </c>
      <c r="C38" s="65">
        <v>13.966495</v>
      </c>
      <c r="D38" s="65">
        <v>18.312902999999999</v>
      </c>
      <c r="E38" s="65">
        <v>17.663087000000001</v>
      </c>
      <c r="F38" s="65">
        <v>42.238931999999998</v>
      </c>
      <c r="G38" s="65">
        <v>50.053845000000003</v>
      </c>
      <c r="H38" s="55" t="s">
        <v>533</v>
      </c>
      <c r="I38" s="85"/>
    </row>
    <row r="39" spans="1:9" ht="18" customHeight="1" x14ac:dyDescent="0.6">
      <c r="A39" s="86"/>
      <c r="B39" s="57" t="s">
        <v>141</v>
      </c>
      <c r="C39" s="67">
        <v>81.200687000000002</v>
      </c>
      <c r="D39" s="67">
        <v>206.30330599999999</v>
      </c>
      <c r="E39" s="67">
        <v>1.885483</v>
      </c>
      <c r="F39" s="67">
        <v>25.000330000000002</v>
      </c>
      <c r="G39" s="67">
        <v>18.556951999999999</v>
      </c>
      <c r="H39" s="59" t="s">
        <v>534</v>
      </c>
      <c r="I39" s="87"/>
    </row>
    <row r="40" spans="1:9" ht="18" customHeight="1" x14ac:dyDescent="0.6">
      <c r="A40" s="84"/>
      <c r="B40" s="53" t="s">
        <v>218</v>
      </c>
      <c r="C40" s="65">
        <v>53.519584999999999</v>
      </c>
      <c r="D40" s="65">
        <v>16.822503000000001</v>
      </c>
      <c r="E40" s="65">
        <v>10.823751</v>
      </c>
      <c r="F40" s="65">
        <v>7.5501060000000004</v>
      </c>
      <c r="G40" s="65">
        <v>12.844094999999999</v>
      </c>
      <c r="H40" s="55" t="s">
        <v>536</v>
      </c>
      <c r="I40" s="85"/>
    </row>
    <row r="41" spans="1:9" ht="18" customHeight="1" x14ac:dyDescent="0.6">
      <c r="A41" s="86"/>
      <c r="B41" s="57" t="s">
        <v>220</v>
      </c>
      <c r="C41" s="67">
        <v>0.30247600000000002</v>
      </c>
      <c r="D41" s="67">
        <v>2.3369000000000001E-2</v>
      </c>
      <c r="E41" s="67">
        <v>1.1912609999999999</v>
      </c>
      <c r="F41" s="67">
        <v>0.68965100000000001</v>
      </c>
      <c r="G41" s="67">
        <v>4.5217900000000002</v>
      </c>
      <c r="H41" s="59" t="s">
        <v>562</v>
      </c>
      <c r="I41" s="87"/>
    </row>
    <row r="42" spans="1:9" ht="18" customHeight="1" x14ac:dyDescent="0.6">
      <c r="A42" s="84"/>
      <c r="B42" s="53" t="s">
        <v>217</v>
      </c>
      <c r="C42" s="65">
        <v>17.595683000000001</v>
      </c>
      <c r="D42" s="65">
        <v>17.809186</v>
      </c>
      <c r="E42" s="65">
        <v>15.555901</v>
      </c>
      <c r="F42" s="65">
        <v>11.371316</v>
      </c>
      <c r="G42" s="65">
        <v>4.2230689999999997</v>
      </c>
      <c r="H42" s="55" t="s">
        <v>537</v>
      </c>
      <c r="I42" s="85"/>
    </row>
    <row r="43" spans="1:9" ht="18" customHeight="1" x14ac:dyDescent="0.6">
      <c r="A43" s="86"/>
      <c r="B43" s="57" t="s">
        <v>249</v>
      </c>
      <c r="C43" s="67">
        <v>1.1316999999999999</v>
      </c>
      <c r="D43" s="67">
        <v>0.26439400000000002</v>
      </c>
      <c r="E43" s="67">
        <v>2.6798860000000002</v>
      </c>
      <c r="F43" s="67">
        <v>2.7418589999999998</v>
      </c>
      <c r="G43" s="67">
        <v>0.41638399999999998</v>
      </c>
      <c r="H43" s="59" t="s">
        <v>559</v>
      </c>
      <c r="I43" s="87"/>
    </row>
    <row r="44" spans="1:9" ht="18" customHeight="1" x14ac:dyDescent="0.6">
      <c r="A44" s="84"/>
      <c r="B44" s="53" t="s">
        <v>219</v>
      </c>
      <c r="C44" s="65">
        <v>5.4530000000000002E-2</v>
      </c>
      <c r="D44" s="65">
        <v>5.8687999999999997E-2</v>
      </c>
      <c r="E44" s="65">
        <v>0.43039300000000003</v>
      </c>
      <c r="F44" s="65">
        <v>5.0408000000000001E-2</v>
      </c>
      <c r="G44" s="65">
        <v>7.3000999999999996E-2</v>
      </c>
      <c r="H44" s="55" t="s">
        <v>561</v>
      </c>
      <c r="I44" s="85"/>
    </row>
    <row r="45" spans="1:9" ht="18" customHeight="1" x14ac:dyDescent="0.6">
      <c r="A45" s="86"/>
      <c r="B45" s="57" t="s">
        <v>251</v>
      </c>
      <c r="C45" s="67">
        <v>0</v>
      </c>
      <c r="D45" s="67">
        <v>0</v>
      </c>
      <c r="E45" s="67">
        <v>0</v>
      </c>
      <c r="F45" s="67">
        <v>0</v>
      </c>
      <c r="G45" s="67">
        <v>3.2175000000000002E-2</v>
      </c>
      <c r="H45" s="59" t="s">
        <v>560</v>
      </c>
      <c r="I45" s="87"/>
    </row>
    <row r="46" spans="1:9" ht="18" customHeight="1" x14ac:dyDescent="0.6">
      <c r="A46" s="84"/>
      <c r="B46" s="53" t="s">
        <v>148</v>
      </c>
      <c r="C46" s="65">
        <v>2.5200000000000001E-3</v>
      </c>
      <c r="D46" s="65">
        <v>5.4729999999999996E-3</v>
      </c>
      <c r="E46" s="65">
        <v>2.1815999999999999E-2</v>
      </c>
      <c r="F46" s="65">
        <v>4.0410000000000003E-3</v>
      </c>
      <c r="G46" s="65">
        <v>1.3648E-2</v>
      </c>
      <c r="H46" s="55" t="s">
        <v>563</v>
      </c>
      <c r="I46" s="85"/>
    </row>
    <row r="47" spans="1:9" ht="18" customHeight="1" x14ac:dyDescent="0.6">
      <c r="A47" s="86"/>
      <c r="B47" s="57" t="s">
        <v>1589</v>
      </c>
      <c r="C47" s="67">
        <v>0.58777199999999996</v>
      </c>
      <c r="D47" s="67">
        <v>5.0927E-2</v>
      </c>
      <c r="E47" s="67">
        <v>0</v>
      </c>
      <c r="F47" s="67">
        <v>0</v>
      </c>
      <c r="G47" s="67">
        <v>0</v>
      </c>
      <c r="H47" s="59" t="s">
        <v>1594</v>
      </c>
      <c r="I47" s="87"/>
    </row>
    <row r="48" spans="1:9" ht="18" customHeight="1" x14ac:dyDescent="0.6">
      <c r="A48" s="84"/>
      <c r="B48" s="53" t="s">
        <v>1590</v>
      </c>
      <c r="C48" s="65">
        <v>31.579238</v>
      </c>
      <c r="D48" s="65">
        <v>57.582647999999999</v>
      </c>
      <c r="E48" s="65">
        <v>5.1118480000000002</v>
      </c>
      <c r="F48" s="65">
        <v>0</v>
      </c>
      <c r="G48" s="65">
        <v>0</v>
      </c>
      <c r="H48" s="55" t="s">
        <v>1595</v>
      </c>
      <c r="I48" s="85"/>
    </row>
    <row r="49" spans="1:9" ht="18" customHeight="1" x14ac:dyDescent="0.6">
      <c r="A49" s="86"/>
      <c r="B49" s="57" t="s">
        <v>1591</v>
      </c>
      <c r="C49" s="67">
        <v>17.710529000000001</v>
      </c>
      <c r="D49" s="67">
        <v>35.842041000000002</v>
      </c>
      <c r="E49" s="67">
        <v>0</v>
      </c>
      <c r="F49" s="67">
        <v>0</v>
      </c>
      <c r="G49" s="67">
        <v>0</v>
      </c>
      <c r="H49" s="59" t="s">
        <v>1596</v>
      </c>
      <c r="I49" s="87"/>
    </row>
    <row r="50" spans="1:9" ht="18" customHeight="1" x14ac:dyDescent="0.6">
      <c r="A50" s="84"/>
      <c r="B50" s="53" t="s">
        <v>1592</v>
      </c>
      <c r="C50" s="65">
        <v>0.48362100000000002</v>
      </c>
      <c r="D50" s="65">
        <v>0</v>
      </c>
      <c r="E50" s="65">
        <v>0</v>
      </c>
      <c r="F50" s="65">
        <v>0</v>
      </c>
      <c r="G50" s="65">
        <v>0</v>
      </c>
      <c r="H50" s="55" t="s">
        <v>1597</v>
      </c>
      <c r="I50" s="85"/>
    </row>
    <row r="51" spans="1:9" ht="18" customHeight="1" x14ac:dyDescent="0.6">
      <c r="A51" s="246"/>
      <c r="B51" s="235" t="s">
        <v>1593</v>
      </c>
      <c r="C51" s="247">
        <v>76.099209999999999</v>
      </c>
      <c r="D51" s="247">
        <v>81.017025000000004</v>
      </c>
      <c r="E51" s="247">
        <v>0.107389</v>
      </c>
      <c r="F51" s="247">
        <v>0</v>
      </c>
      <c r="G51" s="247">
        <v>0</v>
      </c>
      <c r="H51" s="248" t="s">
        <v>1598</v>
      </c>
      <c r="I51" s="249"/>
    </row>
    <row r="52" spans="1:9" ht="24" customHeight="1" x14ac:dyDescent="0.6">
      <c r="A52" s="251"/>
      <c r="B52" s="211" t="s">
        <v>30</v>
      </c>
      <c r="C52" s="250">
        <v>517490.59427</v>
      </c>
      <c r="D52" s="250">
        <v>573185.14734200004</v>
      </c>
      <c r="E52" s="250">
        <v>712037.99876800005</v>
      </c>
      <c r="F52" s="250">
        <v>776024.258547</v>
      </c>
      <c r="G52" s="250">
        <v>873023.53072899999</v>
      </c>
      <c r="H52" s="252" t="s">
        <v>318</v>
      </c>
      <c r="I52" s="230"/>
    </row>
  </sheetData>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9B1C9-0C3E-4ACF-A9B5-A0BD03D5476E}">
  <sheetPr codeName="Sheet15">
    <tabColor rgb="FF9BA8C2"/>
    <pageSetUpPr autoPageBreaks="0"/>
  </sheetPr>
  <dimension ref="A1:O44"/>
  <sheetViews>
    <sheetView showGridLines="0" rightToLeft="1" zoomScaleNormal="100" workbookViewId="0"/>
  </sheetViews>
  <sheetFormatPr defaultColWidth="8.8984375" defaultRowHeight="13.8" x14ac:dyDescent="0.25"/>
  <cols>
    <col min="1" max="1" width="5.3984375" style="12" customWidth="1"/>
    <col min="2" max="2" width="25.3984375" style="12" customWidth="1"/>
    <col min="3" max="3" width="10.3984375" style="12" customWidth="1"/>
    <col min="4" max="8" width="12.3984375" style="12" customWidth="1"/>
    <col min="9" max="9" width="10.3984375" style="12" customWidth="1"/>
    <col min="10" max="10" width="25.3984375" style="12" customWidth="1"/>
    <col min="11" max="11" width="5.3984375" style="12" customWidth="1"/>
    <col min="12" max="13" width="8.8984375" style="12"/>
    <col min="14" max="15" width="8.8984375" style="13"/>
    <col min="16" max="249" width="8.8984375" style="12"/>
    <col min="250" max="250" width="5.8984375" style="12" customWidth="1"/>
    <col min="251" max="251" width="32.8984375" style="12" customWidth="1"/>
    <col min="252" max="252" width="5.8984375" style="12" customWidth="1"/>
    <col min="253" max="253" width="32.8984375" style="12" customWidth="1"/>
    <col min="254" max="259" width="8.8984375" style="12"/>
    <col min="260" max="260" width="32.8984375" style="12" customWidth="1"/>
    <col min="261" max="261" width="5.8984375" style="12" customWidth="1"/>
    <col min="262" max="262" width="32.8984375" style="12" customWidth="1"/>
    <col min="263" max="263" width="5.8984375" style="12" customWidth="1"/>
    <col min="264" max="505" width="8.8984375" style="12"/>
    <col min="506" max="506" width="5.8984375" style="12" customWidth="1"/>
    <col min="507" max="507" width="32.8984375" style="12" customWidth="1"/>
    <col min="508" max="508" width="5.8984375" style="12" customWidth="1"/>
    <col min="509" max="509" width="32.8984375" style="12" customWidth="1"/>
    <col min="510" max="515" width="8.8984375" style="12"/>
    <col min="516" max="516" width="32.8984375" style="12" customWidth="1"/>
    <col min="517" max="517" width="5.8984375" style="12" customWidth="1"/>
    <col min="518" max="518" width="32.8984375" style="12" customWidth="1"/>
    <col min="519" max="519" width="5.8984375" style="12" customWidth="1"/>
    <col min="520" max="761" width="8.8984375" style="12"/>
    <col min="762" max="762" width="5.8984375" style="12" customWidth="1"/>
    <col min="763" max="763" width="32.8984375" style="12" customWidth="1"/>
    <col min="764" max="764" width="5.8984375" style="12" customWidth="1"/>
    <col min="765" max="765" width="32.8984375" style="12" customWidth="1"/>
    <col min="766" max="771" width="8.8984375" style="12"/>
    <col min="772" max="772" width="32.8984375" style="12" customWidth="1"/>
    <col min="773" max="773" width="5.8984375" style="12" customWidth="1"/>
    <col min="774" max="774" width="32.8984375" style="12" customWidth="1"/>
    <col min="775" max="775" width="5.8984375" style="12" customWidth="1"/>
    <col min="776" max="1017" width="8.8984375" style="12"/>
    <col min="1018" max="1018" width="5.8984375" style="12" customWidth="1"/>
    <col min="1019" max="1019" width="32.8984375" style="12" customWidth="1"/>
    <col min="1020" max="1020" width="5.8984375" style="12" customWidth="1"/>
    <col min="1021" max="1021" width="32.8984375" style="12" customWidth="1"/>
    <col min="1022" max="1027" width="8.8984375" style="12"/>
    <col min="1028" max="1028" width="32.8984375" style="12" customWidth="1"/>
    <col min="1029" max="1029" width="5.8984375" style="12" customWidth="1"/>
    <col min="1030" max="1030" width="32.8984375" style="12" customWidth="1"/>
    <col min="1031" max="1031" width="5.8984375" style="12" customWidth="1"/>
    <col min="1032" max="1273" width="8.8984375" style="12"/>
    <col min="1274" max="1274" width="5.8984375" style="12" customWidth="1"/>
    <col min="1275" max="1275" width="32.8984375" style="12" customWidth="1"/>
    <col min="1276" max="1276" width="5.8984375" style="12" customWidth="1"/>
    <col min="1277" max="1277" width="32.8984375" style="12" customWidth="1"/>
    <col min="1278" max="1283" width="8.8984375" style="12"/>
    <col min="1284" max="1284" width="32.8984375" style="12" customWidth="1"/>
    <col min="1285" max="1285" width="5.8984375" style="12" customWidth="1"/>
    <col min="1286" max="1286" width="32.8984375" style="12" customWidth="1"/>
    <col min="1287" max="1287" width="5.8984375" style="12" customWidth="1"/>
    <col min="1288" max="1529" width="8.8984375" style="12"/>
    <col min="1530" max="1530" width="5.8984375" style="12" customWidth="1"/>
    <col min="1531" max="1531" width="32.8984375" style="12" customWidth="1"/>
    <col min="1532" max="1532" width="5.8984375" style="12" customWidth="1"/>
    <col min="1533" max="1533" width="32.8984375" style="12" customWidth="1"/>
    <col min="1534" max="1539" width="8.8984375" style="12"/>
    <col min="1540" max="1540" width="32.8984375" style="12" customWidth="1"/>
    <col min="1541" max="1541" width="5.8984375" style="12" customWidth="1"/>
    <col min="1542" max="1542" width="32.8984375" style="12" customWidth="1"/>
    <col min="1543" max="1543" width="5.8984375" style="12" customWidth="1"/>
    <col min="1544" max="1785" width="8.8984375" style="12"/>
    <col min="1786" max="1786" width="5.8984375" style="12" customWidth="1"/>
    <col min="1787" max="1787" width="32.8984375" style="12" customWidth="1"/>
    <col min="1788" max="1788" width="5.8984375" style="12" customWidth="1"/>
    <col min="1789" max="1789" width="32.8984375" style="12" customWidth="1"/>
    <col min="1790" max="1795" width="8.8984375" style="12"/>
    <col min="1796" max="1796" width="32.8984375" style="12" customWidth="1"/>
    <col min="1797" max="1797" width="5.8984375" style="12" customWidth="1"/>
    <col min="1798" max="1798" width="32.8984375" style="12" customWidth="1"/>
    <col min="1799" max="1799" width="5.8984375" style="12" customWidth="1"/>
    <col min="1800" max="2041" width="8.8984375" style="12"/>
    <col min="2042" max="2042" width="5.8984375" style="12" customWidth="1"/>
    <col min="2043" max="2043" width="32.8984375" style="12" customWidth="1"/>
    <col min="2044" max="2044" width="5.8984375" style="12" customWidth="1"/>
    <col min="2045" max="2045" width="32.8984375" style="12" customWidth="1"/>
    <col min="2046" max="2051" width="8.8984375" style="12"/>
    <col min="2052" max="2052" width="32.8984375" style="12" customWidth="1"/>
    <col min="2053" max="2053" width="5.8984375" style="12" customWidth="1"/>
    <col min="2054" max="2054" width="32.8984375" style="12" customWidth="1"/>
    <col min="2055" max="2055" width="5.8984375" style="12" customWidth="1"/>
    <col min="2056" max="2297" width="8.8984375" style="12"/>
    <col min="2298" max="2298" width="5.8984375" style="12" customWidth="1"/>
    <col min="2299" max="2299" width="32.8984375" style="12" customWidth="1"/>
    <col min="2300" max="2300" width="5.8984375" style="12" customWidth="1"/>
    <col min="2301" max="2301" width="32.8984375" style="12" customWidth="1"/>
    <col min="2302" max="2307" width="8.8984375" style="12"/>
    <col min="2308" max="2308" width="32.8984375" style="12" customWidth="1"/>
    <col min="2309" max="2309" width="5.8984375" style="12" customWidth="1"/>
    <col min="2310" max="2310" width="32.8984375" style="12" customWidth="1"/>
    <col min="2311" max="2311" width="5.8984375" style="12" customWidth="1"/>
    <col min="2312" max="2553" width="8.8984375" style="12"/>
    <col min="2554" max="2554" width="5.8984375" style="12" customWidth="1"/>
    <col min="2555" max="2555" width="32.8984375" style="12" customWidth="1"/>
    <col min="2556" max="2556" width="5.8984375" style="12" customWidth="1"/>
    <col min="2557" max="2557" width="32.8984375" style="12" customWidth="1"/>
    <col min="2558" max="2563" width="8.8984375" style="12"/>
    <col min="2564" max="2564" width="32.8984375" style="12" customWidth="1"/>
    <col min="2565" max="2565" width="5.8984375" style="12" customWidth="1"/>
    <col min="2566" max="2566" width="32.8984375" style="12" customWidth="1"/>
    <col min="2567" max="2567" width="5.8984375" style="12" customWidth="1"/>
    <col min="2568" max="2809" width="8.8984375" style="12"/>
    <col min="2810" max="2810" width="5.8984375" style="12" customWidth="1"/>
    <col min="2811" max="2811" width="32.8984375" style="12" customWidth="1"/>
    <col min="2812" max="2812" width="5.8984375" style="12" customWidth="1"/>
    <col min="2813" max="2813" width="32.8984375" style="12" customWidth="1"/>
    <col min="2814" max="2819" width="8.8984375" style="12"/>
    <col min="2820" max="2820" width="32.8984375" style="12" customWidth="1"/>
    <col min="2821" max="2821" width="5.8984375" style="12" customWidth="1"/>
    <col min="2822" max="2822" width="32.8984375" style="12" customWidth="1"/>
    <col min="2823" max="2823" width="5.8984375" style="12" customWidth="1"/>
    <col min="2824" max="3065" width="8.8984375" style="12"/>
    <col min="3066" max="3066" width="5.8984375" style="12" customWidth="1"/>
    <col min="3067" max="3067" width="32.8984375" style="12" customWidth="1"/>
    <col min="3068" max="3068" width="5.8984375" style="12" customWidth="1"/>
    <col min="3069" max="3069" width="32.8984375" style="12" customWidth="1"/>
    <col min="3070" max="3075" width="8.8984375" style="12"/>
    <col min="3076" max="3076" width="32.8984375" style="12" customWidth="1"/>
    <col min="3077" max="3077" width="5.8984375" style="12" customWidth="1"/>
    <col min="3078" max="3078" width="32.8984375" style="12" customWidth="1"/>
    <col min="3079" max="3079" width="5.8984375" style="12" customWidth="1"/>
    <col min="3080" max="3321" width="8.8984375" style="12"/>
    <col min="3322" max="3322" width="5.8984375" style="12" customWidth="1"/>
    <col min="3323" max="3323" width="32.8984375" style="12" customWidth="1"/>
    <col min="3324" max="3324" width="5.8984375" style="12" customWidth="1"/>
    <col min="3325" max="3325" width="32.8984375" style="12" customWidth="1"/>
    <col min="3326" max="3331" width="8.8984375" style="12"/>
    <col min="3332" max="3332" width="32.8984375" style="12" customWidth="1"/>
    <col min="3333" max="3333" width="5.8984375" style="12" customWidth="1"/>
    <col min="3334" max="3334" width="32.8984375" style="12" customWidth="1"/>
    <col min="3335" max="3335" width="5.8984375" style="12" customWidth="1"/>
    <col min="3336" max="3577" width="8.8984375" style="12"/>
    <col min="3578" max="3578" width="5.8984375" style="12" customWidth="1"/>
    <col min="3579" max="3579" width="32.8984375" style="12" customWidth="1"/>
    <col min="3580" max="3580" width="5.8984375" style="12" customWidth="1"/>
    <col min="3581" max="3581" width="32.8984375" style="12" customWidth="1"/>
    <col min="3582" max="3587" width="8.8984375" style="12"/>
    <col min="3588" max="3588" width="32.8984375" style="12" customWidth="1"/>
    <col min="3589" max="3589" width="5.8984375" style="12" customWidth="1"/>
    <col min="3590" max="3590" width="32.8984375" style="12" customWidth="1"/>
    <col min="3591" max="3591" width="5.8984375" style="12" customWidth="1"/>
    <col min="3592" max="3833" width="8.8984375" style="12"/>
    <col min="3834" max="3834" width="5.8984375" style="12" customWidth="1"/>
    <col min="3835" max="3835" width="32.8984375" style="12" customWidth="1"/>
    <col min="3836" max="3836" width="5.8984375" style="12" customWidth="1"/>
    <col min="3837" max="3837" width="32.8984375" style="12" customWidth="1"/>
    <col min="3838" max="3843" width="8.8984375" style="12"/>
    <col min="3844" max="3844" width="32.8984375" style="12" customWidth="1"/>
    <col min="3845" max="3845" width="5.8984375" style="12" customWidth="1"/>
    <col min="3846" max="3846" width="32.8984375" style="12" customWidth="1"/>
    <col min="3847" max="3847" width="5.8984375" style="12" customWidth="1"/>
    <col min="3848" max="4089" width="8.8984375" style="12"/>
    <col min="4090" max="4090" width="5.8984375" style="12" customWidth="1"/>
    <col min="4091" max="4091" width="32.8984375" style="12" customWidth="1"/>
    <col min="4092" max="4092" width="5.8984375" style="12" customWidth="1"/>
    <col min="4093" max="4093" width="32.8984375" style="12" customWidth="1"/>
    <col min="4094" max="4099" width="8.8984375" style="12"/>
    <col min="4100" max="4100" width="32.8984375" style="12" customWidth="1"/>
    <col min="4101" max="4101" width="5.8984375" style="12" customWidth="1"/>
    <col min="4102" max="4102" width="32.8984375" style="12" customWidth="1"/>
    <col min="4103" max="4103" width="5.8984375" style="12" customWidth="1"/>
    <col min="4104" max="4345" width="8.8984375" style="12"/>
    <col min="4346" max="4346" width="5.8984375" style="12" customWidth="1"/>
    <col min="4347" max="4347" width="32.8984375" style="12" customWidth="1"/>
    <col min="4348" max="4348" width="5.8984375" style="12" customWidth="1"/>
    <col min="4349" max="4349" width="32.8984375" style="12" customWidth="1"/>
    <col min="4350" max="4355" width="8.8984375" style="12"/>
    <col min="4356" max="4356" width="32.8984375" style="12" customWidth="1"/>
    <col min="4357" max="4357" width="5.8984375" style="12" customWidth="1"/>
    <col min="4358" max="4358" width="32.8984375" style="12" customWidth="1"/>
    <col min="4359" max="4359" width="5.8984375" style="12" customWidth="1"/>
    <col min="4360" max="4601" width="8.8984375" style="12"/>
    <col min="4602" max="4602" width="5.8984375" style="12" customWidth="1"/>
    <col min="4603" max="4603" width="32.8984375" style="12" customWidth="1"/>
    <col min="4604" max="4604" width="5.8984375" style="12" customWidth="1"/>
    <col min="4605" max="4605" width="32.8984375" style="12" customWidth="1"/>
    <col min="4606" max="4611" width="8.8984375" style="12"/>
    <col min="4612" max="4612" width="32.8984375" style="12" customWidth="1"/>
    <col min="4613" max="4613" width="5.8984375" style="12" customWidth="1"/>
    <col min="4614" max="4614" width="32.8984375" style="12" customWidth="1"/>
    <col min="4615" max="4615" width="5.8984375" style="12" customWidth="1"/>
    <col min="4616" max="4857" width="8.8984375" style="12"/>
    <col min="4858" max="4858" width="5.8984375" style="12" customWidth="1"/>
    <col min="4859" max="4859" width="32.8984375" style="12" customWidth="1"/>
    <col min="4860" max="4860" width="5.8984375" style="12" customWidth="1"/>
    <col min="4861" max="4861" width="32.8984375" style="12" customWidth="1"/>
    <col min="4862" max="4867" width="8.8984375" style="12"/>
    <col min="4868" max="4868" width="32.8984375" style="12" customWidth="1"/>
    <col min="4869" max="4869" width="5.8984375" style="12" customWidth="1"/>
    <col min="4870" max="4870" width="32.8984375" style="12" customWidth="1"/>
    <col min="4871" max="4871" width="5.8984375" style="12" customWidth="1"/>
    <col min="4872" max="5113" width="8.8984375" style="12"/>
    <col min="5114" max="5114" width="5.8984375" style="12" customWidth="1"/>
    <col min="5115" max="5115" width="32.8984375" style="12" customWidth="1"/>
    <col min="5116" max="5116" width="5.8984375" style="12" customWidth="1"/>
    <col min="5117" max="5117" width="32.8984375" style="12" customWidth="1"/>
    <col min="5118" max="5123" width="8.8984375" style="12"/>
    <col min="5124" max="5124" width="32.8984375" style="12" customWidth="1"/>
    <col min="5125" max="5125" width="5.8984375" style="12" customWidth="1"/>
    <col min="5126" max="5126" width="32.8984375" style="12" customWidth="1"/>
    <col min="5127" max="5127" width="5.8984375" style="12" customWidth="1"/>
    <col min="5128" max="5369" width="8.8984375" style="12"/>
    <col min="5370" max="5370" width="5.8984375" style="12" customWidth="1"/>
    <col min="5371" max="5371" width="32.8984375" style="12" customWidth="1"/>
    <col min="5372" max="5372" width="5.8984375" style="12" customWidth="1"/>
    <col min="5373" max="5373" width="32.8984375" style="12" customWidth="1"/>
    <col min="5374" max="5379" width="8.8984375" style="12"/>
    <col min="5380" max="5380" width="32.8984375" style="12" customWidth="1"/>
    <col min="5381" max="5381" width="5.8984375" style="12" customWidth="1"/>
    <col min="5382" max="5382" width="32.8984375" style="12" customWidth="1"/>
    <col min="5383" max="5383" width="5.8984375" style="12" customWidth="1"/>
    <col min="5384" max="5625" width="8.8984375" style="12"/>
    <col min="5626" max="5626" width="5.8984375" style="12" customWidth="1"/>
    <col min="5627" max="5627" width="32.8984375" style="12" customWidth="1"/>
    <col min="5628" max="5628" width="5.8984375" style="12" customWidth="1"/>
    <col min="5629" max="5629" width="32.8984375" style="12" customWidth="1"/>
    <col min="5630" max="5635" width="8.8984375" style="12"/>
    <col min="5636" max="5636" width="32.8984375" style="12" customWidth="1"/>
    <col min="5637" max="5637" width="5.8984375" style="12" customWidth="1"/>
    <col min="5638" max="5638" width="32.8984375" style="12" customWidth="1"/>
    <col min="5639" max="5639" width="5.8984375" style="12" customWidth="1"/>
    <col min="5640" max="5881" width="8.8984375" style="12"/>
    <col min="5882" max="5882" width="5.8984375" style="12" customWidth="1"/>
    <col min="5883" max="5883" width="32.8984375" style="12" customWidth="1"/>
    <col min="5884" max="5884" width="5.8984375" style="12" customWidth="1"/>
    <col min="5885" max="5885" width="32.8984375" style="12" customWidth="1"/>
    <col min="5886" max="5891" width="8.8984375" style="12"/>
    <col min="5892" max="5892" width="32.8984375" style="12" customWidth="1"/>
    <col min="5893" max="5893" width="5.8984375" style="12" customWidth="1"/>
    <col min="5894" max="5894" width="32.8984375" style="12" customWidth="1"/>
    <col min="5895" max="5895" width="5.8984375" style="12" customWidth="1"/>
    <col min="5896" max="6137" width="8.8984375" style="12"/>
    <col min="6138" max="6138" width="5.8984375" style="12" customWidth="1"/>
    <col min="6139" max="6139" width="32.8984375" style="12" customWidth="1"/>
    <col min="6140" max="6140" width="5.8984375" style="12" customWidth="1"/>
    <col min="6141" max="6141" width="32.8984375" style="12" customWidth="1"/>
    <col min="6142" max="6147" width="8.8984375" style="12"/>
    <col min="6148" max="6148" width="32.8984375" style="12" customWidth="1"/>
    <col min="6149" max="6149" width="5.8984375" style="12" customWidth="1"/>
    <col min="6150" max="6150" width="32.8984375" style="12" customWidth="1"/>
    <col min="6151" max="6151" width="5.8984375" style="12" customWidth="1"/>
    <col min="6152" max="6393" width="8.8984375" style="12"/>
    <col min="6394" max="6394" width="5.8984375" style="12" customWidth="1"/>
    <col min="6395" max="6395" width="32.8984375" style="12" customWidth="1"/>
    <col min="6396" max="6396" width="5.8984375" style="12" customWidth="1"/>
    <col min="6397" max="6397" width="32.8984375" style="12" customWidth="1"/>
    <col min="6398" max="6403" width="8.8984375" style="12"/>
    <col min="6404" max="6404" width="32.8984375" style="12" customWidth="1"/>
    <col min="6405" max="6405" width="5.8984375" style="12" customWidth="1"/>
    <col min="6406" max="6406" width="32.8984375" style="12" customWidth="1"/>
    <col min="6407" max="6407" width="5.8984375" style="12" customWidth="1"/>
    <col min="6408" max="6649" width="8.8984375" style="12"/>
    <col min="6650" max="6650" width="5.8984375" style="12" customWidth="1"/>
    <col min="6651" max="6651" width="32.8984375" style="12" customWidth="1"/>
    <col min="6652" max="6652" width="5.8984375" style="12" customWidth="1"/>
    <col min="6653" max="6653" width="32.8984375" style="12" customWidth="1"/>
    <col min="6654" max="6659" width="8.8984375" style="12"/>
    <col min="6660" max="6660" width="32.8984375" style="12" customWidth="1"/>
    <col min="6661" max="6661" width="5.8984375" style="12" customWidth="1"/>
    <col min="6662" max="6662" width="32.8984375" style="12" customWidth="1"/>
    <col min="6663" max="6663" width="5.8984375" style="12" customWidth="1"/>
    <col min="6664" max="6905" width="8.8984375" style="12"/>
    <col min="6906" max="6906" width="5.8984375" style="12" customWidth="1"/>
    <col min="6907" max="6907" width="32.8984375" style="12" customWidth="1"/>
    <col min="6908" max="6908" width="5.8984375" style="12" customWidth="1"/>
    <col min="6909" max="6909" width="32.8984375" style="12" customWidth="1"/>
    <col min="6910" max="6915" width="8.8984375" style="12"/>
    <col min="6916" max="6916" width="32.8984375" style="12" customWidth="1"/>
    <col min="6917" max="6917" width="5.8984375" style="12" customWidth="1"/>
    <col min="6918" max="6918" width="32.8984375" style="12" customWidth="1"/>
    <col min="6919" max="6919" width="5.8984375" style="12" customWidth="1"/>
    <col min="6920" max="7161" width="8.8984375" style="12"/>
    <col min="7162" max="7162" width="5.8984375" style="12" customWidth="1"/>
    <col min="7163" max="7163" width="32.8984375" style="12" customWidth="1"/>
    <col min="7164" max="7164" width="5.8984375" style="12" customWidth="1"/>
    <col min="7165" max="7165" width="32.8984375" style="12" customWidth="1"/>
    <col min="7166" max="7171" width="8.8984375" style="12"/>
    <col min="7172" max="7172" width="32.8984375" style="12" customWidth="1"/>
    <col min="7173" max="7173" width="5.8984375" style="12" customWidth="1"/>
    <col min="7174" max="7174" width="32.8984375" style="12" customWidth="1"/>
    <col min="7175" max="7175" width="5.8984375" style="12" customWidth="1"/>
    <col min="7176" max="7417" width="8.8984375" style="12"/>
    <col min="7418" max="7418" width="5.8984375" style="12" customWidth="1"/>
    <col min="7419" max="7419" width="32.8984375" style="12" customWidth="1"/>
    <col min="7420" max="7420" width="5.8984375" style="12" customWidth="1"/>
    <col min="7421" max="7421" width="32.8984375" style="12" customWidth="1"/>
    <col min="7422" max="7427" width="8.8984375" style="12"/>
    <col min="7428" max="7428" width="32.8984375" style="12" customWidth="1"/>
    <col min="7429" max="7429" width="5.8984375" style="12" customWidth="1"/>
    <col min="7430" max="7430" width="32.8984375" style="12" customWidth="1"/>
    <col min="7431" max="7431" width="5.8984375" style="12" customWidth="1"/>
    <col min="7432" max="7673" width="8.8984375" style="12"/>
    <col min="7674" max="7674" width="5.8984375" style="12" customWidth="1"/>
    <col min="7675" max="7675" width="32.8984375" style="12" customWidth="1"/>
    <col min="7676" max="7676" width="5.8984375" style="12" customWidth="1"/>
    <col min="7677" max="7677" width="32.8984375" style="12" customWidth="1"/>
    <col min="7678" max="7683" width="8.8984375" style="12"/>
    <col min="7684" max="7684" width="32.8984375" style="12" customWidth="1"/>
    <col min="7685" max="7685" width="5.8984375" style="12" customWidth="1"/>
    <col min="7686" max="7686" width="32.8984375" style="12" customWidth="1"/>
    <col min="7687" max="7687" width="5.8984375" style="12" customWidth="1"/>
    <col min="7688" max="7929" width="8.8984375" style="12"/>
    <col min="7930" max="7930" width="5.8984375" style="12" customWidth="1"/>
    <col min="7931" max="7931" width="32.8984375" style="12" customWidth="1"/>
    <col min="7932" max="7932" width="5.8984375" style="12" customWidth="1"/>
    <col min="7933" max="7933" width="32.8984375" style="12" customWidth="1"/>
    <col min="7934" max="7939" width="8.8984375" style="12"/>
    <col min="7940" max="7940" width="32.8984375" style="12" customWidth="1"/>
    <col min="7941" max="7941" width="5.8984375" style="12" customWidth="1"/>
    <col min="7942" max="7942" width="32.8984375" style="12" customWidth="1"/>
    <col min="7943" max="7943" width="5.8984375" style="12" customWidth="1"/>
    <col min="7944" max="8185" width="8.8984375" style="12"/>
    <col min="8186" max="8186" width="5.8984375" style="12" customWidth="1"/>
    <col min="8187" max="8187" width="32.8984375" style="12" customWidth="1"/>
    <col min="8188" max="8188" width="5.8984375" style="12" customWidth="1"/>
    <col min="8189" max="8189" width="32.8984375" style="12" customWidth="1"/>
    <col min="8190" max="8195" width="8.8984375" style="12"/>
    <col min="8196" max="8196" width="32.8984375" style="12" customWidth="1"/>
    <col min="8197" max="8197" width="5.8984375" style="12" customWidth="1"/>
    <col min="8198" max="8198" width="32.8984375" style="12" customWidth="1"/>
    <col min="8199" max="8199" width="5.8984375" style="12" customWidth="1"/>
    <col min="8200" max="8441" width="8.8984375" style="12"/>
    <col min="8442" max="8442" width="5.8984375" style="12" customWidth="1"/>
    <col min="8443" max="8443" width="32.8984375" style="12" customWidth="1"/>
    <col min="8444" max="8444" width="5.8984375" style="12" customWidth="1"/>
    <col min="8445" max="8445" width="32.8984375" style="12" customWidth="1"/>
    <col min="8446" max="8451" width="8.8984375" style="12"/>
    <col min="8452" max="8452" width="32.8984375" style="12" customWidth="1"/>
    <col min="8453" max="8453" width="5.8984375" style="12" customWidth="1"/>
    <col min="8454" max="8454" width="32.8984375" style="12" customWidth="1"/>
    <col min="8455" max="8455" width="5.8984375" style="12" customWidth="1"/>
    <col min="8456" max="8697" width="8.8984375" style="12"/>
    <col min="8698" max="8698" width="5.8984375" style="12" customWidth="1"/>
    <col min="8699" max="8699" width="32.8984375" style="12" customWidth="1"/>
    <col min="8700" max="8700" width="5.8984375" style="12" customWidth="1"/>
    <col min="8701" max="8701" width="32.8984375" style="12" customWidth="1"/>
    <col min="8702" max="8707" width="8.8984375" style="12"/>
    <col min="8708" max="8708" width="32.8984375" style="12" customWidth="1"/>
    <col min="8709" max="8709" width="5.8984375" style="12" customWidth="1"/>
    <col min="8710" max="8710" width="32.8984375" style="12" customWidth="1"/>
    <col min="8711" max="8711" width="5.8984375" style="12" customWidth="1"/>
    <col min="8712" max="8953" width="8.8984375" style="12"/>
    <col min="8954" max="8954" width="5.8984375" style="12" customWidth="1"/>
    <col min="8955" max="8955" width="32.8984375" style="12" customWidth="1"/>
    <col min="8956" max="8956" width="5.8984375" style="12" customWidth="1"/>
    <col min="8957" max="8957" width="32.8984375" style="12" customWidth="1"/>
    <col min="8958" max="8963" width="8.8984375" style="12"/>
    <col min="8964" max="8964" width="32.8984375" style="12" customWidth="1"/>
    <col min="8965" max="8965" width="5.8984375" style="12" customWidth="1"/>
    <col min="8966" max="8966" width="32.8984375" style="12" customWidth="1"/>
    <col min="8967" max="8967" width="5.8984375" style="12" customWidth="1"/>
    <col min="8968" max="9209" width="8.8984375" style="12"/>
    <col min="9210" max="9210" width="5.8984375" style="12" customWidth="1"/>
    <col min="9211" max="9211" width="32.8984375" style="12" customWidth="1"/>
    <col min="9212" max="9212" width="5.8984375" style="12" customWidth="1"/>
    <col min="9213" max="9213" width="32.8984375" style="12" customWidth="1"/>
    <col min="9214" max="9219" width="8.8984375" style="12"/>
    <col min="9220" max="9220" width="32.8984375" style="12" customWidth="1"/>
    <col min="9221" max="9221" width="5.8984375" style="12" customWidth="1"/>
    <col min="9222" max="9222" width="32.8984375" style="12" customWidth="1"/>
    <col min="9223" max="9223" width="5.8984375" style="12" customWidth="1"/>
    <col min="9224" max="9465" width="8.8984375" style="12"/>
    <col min="9466" max="9466" width="5.8984375" style="12" customWidth="1"/>
    <col min="9467" max="9467" width="32.8984375" style="12" customWidth="1"/>
    <col min="9468" max="9468" width="5.8984375" style="12" customWidth="1"/>
    <col min="9469" max="9469" width="32.8984375" style="12" customWidth="1"/>
    <col min="9470" max="9475" width="8.8984375" style="12"/>
    <col min="9476" max="9476" width="32.8984375" style="12" customWidth="1"/>
    <col min="9477" max="9477" width="5.8984375" style="12" customWidth="1"/>
    <col min="9478" max="9478" width="32.8984375" style="12" customWidth="1"/>
    <col min="9479" max="9479" width="5.8984375" style="12" customWidth="1"/>
    <col min="9480" max="9721" width="8.8984375" style="12"/>
    <col min="9722" max="9722" width="5.8984375" style="12" customWidth="1"/>
    <col min="9723" max="9723" width="32.8984375" style="12" customWidth="1"/>
    <col min="9724" max="9724" width="5.8984375" style="12" customWidth="1"/>
    <col min="9725" max="9725" width="32.8984375" style="12" customWidth="1"/>
    <col min="9726" max="9731" width="8.8984375" style="12"/>
    <col min="9732" max="9732" width="32.8984375" style="12" customWidth="1"/>
    <col min="9733" max="9733" width="5.8984375" style="12" customWidth="1"/>
    <col min="9734" max="9734" width="32.8984375" style="12" customWidth="1"/>
    <col min="9735" max="9735" width="5.8984375" style="12" customWidth="1"/>
    <col min="9736" max="9977" width="8.8984375" style="12"/>
    <col min="9978" max="9978" width="5.8984375" style="12" customWidth="1"/>
    <col min="9979" max="9979" width="32.8984375" style="12" customWidth="1"/>
    <col min="9980" max="9980" width="5.8984375" style="12" customWidth="1"/>
    <col min="9981" max="9981" width="32.8984375" style="12" customWidth="1"/>
    <col min="9982" max="9987" width="8.8984375" style="12"/>
    <col min="9988" max="9988" width="32.8984375" style="12" customWidth="1"/>
    <col min="9989" max="9989" width="5.8984375" style="12" customWidth="1"/>
    <col min="9990" max="9990" width="32.8984375" style="12" customWidth="1"/>
    <col min="9991" max="9991" width="5.8984375" style="12" customWidth="1"/>
    <col min="9992" max="10233" width="8.8984375" style="12"/>
    <col min="10234" max="10234" width="5.8984375" style="12" customWidth="1"/>
    <col min="10235" max="10235" width="32.8984375" style="12" customWidth="1"/>
    <col min="10236" max="10236" width="5.8984375" style="12" customWidth="1"/>
    <col min="10237" max="10237" width="32.8984375" style="12" customWidth="1"/>
    <col min="10238" max="10243" width="8.8984375" style="12"/>
    <col min="10244" max="10244" width="32.8984375" style="12" customWidth="1"/>
    <col min="10245" max="10245" width="5.8984375" style="12" customWidth="1"/>
    <col min="10246" max="10246" width="32.8984375" style="12" customWidth="1"/>
    <col min="10247" max="10247" width="5.8984375" style="12" customWidth="1"/>
    <col min="10248" max="10489" width="8.8984375" style="12"/>
    <col min="10490" max="10490" width="5.8984375" style="12" customWidth="1"/>
    <col min="10491" max="10491" width="32.8984375" style="12" customWidth="1"/>
    <col min="10492" max="10492" width="5.8984375" style="12" customWidth="1"/>
    <col min="10493" max="10493" width="32.8984375" style="12" customWidth="1"/>
    <col min="10494" max="10499" width="8.8984375" style="12"/>
    <col min="10500" max="10500" width="32.8984375" style="12" customWidth="1"/>
    <col min="10501" max="10501" width="5.8984375" style="12" customWidth="1"/>
    <col min="10502" max="10502" width="32.8984375" style="12" customWidth="1"/>
    <col min="10503" max="10503" width="5.8984375" style="12" customWidth="1"/>
    <col min="10504" max="10745" width="8.8984375" style="12"/>
    <col min="10746" max="10746" width="5.8984375" style="12" customWidth="1"/>
    <col min="10747" max="10747" width="32.8984375" style="12" customWidth="1"/>
    <col min="10748" max="10748" width="5.8984375" style="12" customWidth="1"/>
    <col min="10749" max="10749" width="32.8984375" style="12" customWidth="1"/>
    <col min="10750" max="10755" width="8.8984375" style="12"/>
    <col min="10756" max="10756" width="32.8984375" style="12" customWidth="1"/>
    <col min="10757" max="10757" width="5.8984375" style="12" customWidth="1"/>
    <col min="10758" max="10758" width="32.8984375" style="12" customWidth="1"/>
    <col min="10759" max="10759" width="5.8984375" style="12" customWidth="1"/>
    <col min="10760" max="11001" width="8.8984375" style="12"/>
    <col min="11002" max="11002" width="5.8984375" style="12" customWidth="1"/>
    <col min="11003" max="11003" width="32.8984375" style="12" customWidth="1"/>
    <col min="11004" max="11004" width="5.8984375" style="12" customWidth="1"/>
    <col min="11005" max="11005" width="32.8984375" style="12" customWidth="1"/>
    <col min="11006" max="11011" width="8.8984375" style="12"/>
    <col min="11012" max="11012" width="32.8984375" style="12" customWidth="1"/>
    <col min="11013" max="11013" width="5.8984375" style="12" customWidth="1"/>
    <col min="11014" max="11014" width="32.8984375" style="12" customWidth="1"/>
    <col min="11015" max="11015" width="5.8984375" style="12" customWidth="1"/>
    <col min="11016" max="11257" width="8.8984375" style="12"/>
    <col min="11258" max="11258" width="5.8984375" style="12" customWidth="1"/>
    <col min="11259" max="11259" width="32.8984375" style="12" customWidth="1"/>
    <col min="11260" max="11260" width="5.8984375" style="12" customWidth="1"/>
    <col min="11261" max="11261" width="32.8984375" style="12" customWidth="1"/>
    <col min="11262" max="11267" width="8.8984375" style="12"/>
    <col min="11268" max="11268" width="32.8984375" style="12" customWidth="1"/>
    <col min="11269" max="11269" width="5.8984375" style="12" customWidth="1"/>
    <col min="11270" max="11270" width="32.8984375" style="12" customWidth="1"/>
    <col min="11271" max="11271" width="5.8984375" style="12" customWidth="1"/>
    <col min="11272" max="11513" width="8.8984375" style="12"/>
    <col min="11514" max="11514" width="5.8984375" style="12" customWidth="1"/>
    <col min="11515" max="11515" width="32.8984375" style="12" customWidth="1"/>
    <col min="11516" max="11516" width="5.8984375" style="12" customWidth="1"/>
    <col min="11517" max="11517" width="32.8984375" style="12" customWidth="1"/>
    <col min="11518" max="11523" width="8.8984375" style="12"/>
    <col min="11524" max="11524" width="32.8984375" style="12" customWidth="1"/>
    <col min="11525" max="11525" width="5.8984375" style="12" customWidth="1"/>
    <col min="11526" max="11526" width="32.8984375" style="12" customWidth="1"/>
    <col min="11527" max="11527" width="5.8984375" style="12" customWidth="1"/>
    <col min="11528" max="11769" width="8.8984375" style="12"/>
    <col min="11770" max="11770" width="5.8984375" style="12" customWidth="1"/>
    <col min="11771" max="11771" width="32.8984375" style="12" customWidth="1"/>
    <col min="11772" max="11772" width="5.8984375" style="12" customWidth="1"/>
    <col min="11773" max="11773" width="32.8984375" style="12" customWidth="1"/>
    <col min="11774" max="11779" width="8.8984375" style="12"/>
    <col min="11780" max="11780" width="32.8984375" style="12" customWidth="1"/>
    <col min="11781" max="11781" width="5.8984375" style="12" customWidth="1"/>
    <col min="11782" max="11782" width="32.8984375" style="12" customWidth="1"/>
    <col min="11783" max="11783" width="5.8984375" style="12" customWidth="1"/>
    <col min="11784" max="12025" width="8.8984375" style="12"/>
    <col min="12026" max="12026" width="5.8984375" style="12" customWidth="1"/>
    <col min="12027" max="12027" width="32.8984375" style="12" customWidth="1"/>
    <col min="12028" max="12028" width="5.8984375" style="12" customWidth="1"/>
    <col min="12029" max="12029" width="32.8984375" style="12" customWidth="1"/>
    <col min="12030" max="12035" width="8.8984375" style="12"/>
    <col min="12036" max="12036" width="32.8984375" style="12" customWidth="1"/>
    <col min="12037" max="12037" width="5.8984375" style="12" customWidth="1"/>
    <col min="12038" max="12038" width="32.8984375" style="12" customWidth="1"/>
    <col min="12039" max="12039" width="5.8984375" style="12" customWidth="1"/>
    <col min="12040" max="12281" width="8.8984375" style="12"/>
    <col min="12282" max="12282" width="5.8984375" style="12" customWidth="1"/>
    <col min="12283" max="12283" width="32.8984375" style="12" customWidth="1"/>
    <col min="12284" max="12284" width="5.8984375" style="12" customWidth="1"/>
    <col min="12285" max="12285" width="32.8984375" style="12" customWidth="1"/>
    <col min="12286" max="12291" width="8.8984375" style="12"/>
    <col min="12292" max="12292" width="32.8984375" style="12" customWidth="1"/>
    <col min="12293" max="12293" width="5.8984375" style="12" customWidth="1"/>
    <col min="12294" max="12294" width="32.8984375" style="12" customWidth="1"/>
    <col min="12295" max="12295" width="5.8984375" style="12" customWidth="1"/>
    <col min="12296" max="12537" width="8.8984375" style="12"/>
    <col min="12538" max="12538" width="5.8984375" style="12" customWidth="1"/>
    <col min="12539" max="12539" width="32.8984375" style="12" customWidth="1"/>
    <col min="12540" max="12540" width="5.8984375" style="12" customWidth="1"/>
    <col min="12541" max="12541" width="32.8984375" style="12" customWidth="1"/>
    <col min="12542" max="12547" width="8.8984375" style="12"/>
    <col min="12548" max="12548" width="32.8984375" style="12" customWidth="1"/>
    <col min="12549" max="12549" width="5.8984375" style="12" customWidth="1"/>
    <col min="12550" max="12550" width="32.8984375" style="12" customWidth="1"/>
    <col min="12551" max="12551" width="5.8984375" style="12" customWidth="1"/>
    <col min="12552" max="12793" width="8.8984375" style="12"/>
    <col min="12794" max="12794" width="5.8984375" style="12" customWidth="1"/>
    <col min="12795" max="12795" width="32.8984375" style="12" customWidth="1"/>
    <col min="12796" max="12796" width="5.8984375" style="12" customWidth="1"/>
    <col min="12797" max="12797" width="32.8984375" style="12" customWidth="1"/>
    <col min="12798" max="12803" width="8.8984375" style="12"/>
    <col min="12804" max="12804" width="32.8984375" style="12" customWidth="1"/>
    <col min="12805" max="12805" width="5.8984375" style="12" customWidth="1"/>
    <col min="12806" max="12806" width="32.8984375" style="12" customWidth="1"/>
    <col min="12807" max="12807" width="5.8984375" style="12" customWidth="1"/>
    <col min="12808" max="13049" width="8.8984375" style="12"/>
    <col min="13050" max="13050" width="5.8984375" style="12" customWidth="1"/>
    <col min="13051" max="13051" width="32.8984375" style="12" customWidth="1"/>
    <col min="13052" max="13052" width="5.8984375" style="12" customWidth="1"/>
    <col min="13053" max="13053" width="32.8984375" style="12" customWidth="1"/>
    <col min="13054" max="13059" width="8.8984375" style="12"/>
    <col min="13060" max="13060" width="32.8984375" style="12" customWidth="1"/>
    <col min="13061" max="13061" width="5.8984375" style="12" customWidth="1"/>
    <col min="13062" max="13062" width="32.8984375" style="12" customWidth="1"/>
    <col min="13063" max="13063" width="5.8984375" style="12" customWidth="1"/>
    <col min="13064" max="13305" width="8.8984375" style="12"/>
    <col min="13306" max="13306" width="5.8984375" style="12" customWidth="1"/>
    <col min="13307" max="13307" width="32.8984375" style="12" customWidth="1"/>
    <col min="13308" max="13308" width="5.8984375" style="12" customWidth="1"/>
    <col min="13309" max="13309" width="32.8984375" style="12" customWidth="1"/>
    <col min="13310" max="13315" width="8.8984375" style="12"/>
    <col min="13316" max="13316" width="32.8984375" style="12" customWidth="1"/>
    <col min="13317" max="13317" width="5.8984375" style="12" customWidth="1"/>
    <col min="13318" max="13318" width="32.8984375" style="12" customWidth="1"/>
    <col min="13319" max="13319" width="5.8984375" style="12" customWidth="1"/>
    <col min="13320" max="13561" width="8.8984375" style="12"/>
    <col min="13562" max="13562" width="5.8984375" style="12" customWidth="1"/>
    <col min="13563" max="13563" width="32.8984375" style="12" customWidth="1"/>
    <col min="13564" max="13564" width="5.8984375" style="12" customWidth="1"/>
    <col min="13565" max="13565" width="32.8984375" style="12" customWidth="1"/>
    <col min="13566" max="13571" width="8.8984375" style="12"/>
    <col min="13572" max="13572" width="32.8984375" style="12" customWidth="1"/>
    <col min="13573" max="13573" width="5.8984375" style="12" customWidth="1"/>
    <col min="13574" max="13574" width="32.8984375" style="12" customWidth="1"/>
    <col min="13575" max="13575" width="5.8984375" style="12" customWidth="1"/>
    <col min="13576" max="13817" width="8.8984375" style="12"/>
    <col min="13818" max="13818" width="5.8984375" style="12" customWidth="1"/>
    <col min="13819" max="13819" width="32.8984375" style="12" customWidth="1"/>
    <col min="13820" max="13820" width="5.8984375" style="12" customWidth="1"/>
    <col min="13821" max="13821" width="32.8984375" style="12" customWidth="1"/>
    <col min="13822" max="13827" width="8.8984375" style="12"/>
    <col min="13828" max="13828" width="32.8984375" style="12" customWidth="1"/>
    <col min="13829" max="13829" width="5.8984375" style="12" customWidth="1"/>
    <col min="13830" max="13830" width="32.8984375" style="12" customWidth="1"/>
    <col min="13831" max="13831" width="5.8984375" style="12" customWidth="1"/>
    <col min="13832" max="14073" width="8.8984375" style="12"/>
    <col min="14074" max="14074" width="5.8984375" style="12" customWidth="1"/>
    <col min="14075" max="14075" width="32.8984375" style="12" customWidth="1"/>
    <col min="14076" max="14076" width="5.8984375" style="12" customWidth="1"/>
    <col min="14077" max="14077" width="32.8984375" style="12" customWidth="1"/>
    <col min="14078" max="14083" width="8.8984375" style="12"/>
    <col min="14084" max="14084" width="32.8984375" style="12" customWidth="1"/>
    <col min="14085" max="14085" width="5.8984375" style="12" customWidth="1"/>
    <col min="14086" max="14086" width="32.8984375" style="12" customWidth="1"/>
    <col min="14087" max="14087" width="5.8984375" style="12" customWidth="1"/>
    <col min="14088" max="14329" width="8.8984375" style="12"/>
    <col min="14330" max="14330" width="5.8984375" style="12" customWidth="1"/>
    <col min="14331" max="14331" width="32.8984375" style="12" customWidth="1"/>
    <col min="14332" max="14332" width="5.8984375" style="12" customWidth="1"/>
    <col min="14333" max="14333" width="32.8984375" style="12" customWidth="1"/>
    <col min="14334" max="14339" width="8.8984375" style="12"/>
    <col min="14340" max="14340" width="32.8984375" style="12" customWidth="1"/>
    <col min="14341" max="14341" width="5.8984375" style="12" customWidth="1"/>
    <col min="14342" max="14342" width="32.8984375" style="12" customWidth="1"/>
    <col min="14343" max="14343" width="5.8984375" style="12" customWidth="1"/>
    <col min="14344" max="14585" width="8.8984375" style="12"/>
    <col min="14586" max="14586" width="5.8984375" style="12" customWidth="1"/>
    <col min="14587" max="14587" width="32.8984375" style="12" customWidth="1"/>
    <col min="14588" max="14588" width="5.8984375" style="12" customWidth="1"/>
    <col min="14589" max="14589" width="32.8984375" style="12" customWidth="1"/>
    <col min="14590" max="14595" width="8.8984375" style="12"/>
    <col min="14596" max="14596" width="32.8984375" style="12" customWidth="1"/>
    <col min="14597" max="14597" width="5.8984375" style="12" customWidth="1"/>
    <col min="14598" max="14598" width="32.8984375" style="12" customWidth="1"/>
    <col min="14599" max="14599" width="5.8984375" style="12" customWidth="1"/>
    <col min="14600" max="14841" width="8.8984375" style="12"/>
    <col min="14842" max="14842" width="5.8984375" style="12" customWidth="1"/>
    <col min="14843" max="14843" width="32.8984375" style="12" customWidth="1"/>
    <col min="14844" max="14844" width="5.8984375" style="12" customWidth="1"/>
    <col min="14845" max="14845" width="32.8984375" style="12" customWidth="1"/>
    <col min="14846" max="14851" width="8.8984375" style="12"/>
    <col min="14852" max="14852" width="32.8984375" style="12" customWidth="1"/>
    <col min="14853" max="14853" width="5.8984375" style="12" customWidth="1"/>
    <col min="14854" max="14854" width="32.8984375" style="12" customWidth="1"/>
    <col min="14855" max="14855" width="5.8984375" style="12" customWidth="1"/>
    <col min="14856" max="15097" width="8.8984375" style="12"/>
    <col min="15098" max="15098" width="5.8984375" style="12" customWidth="1"/>
    <col min="15099" max="15099" width="32.8984375" style="12" customWidth="1"/>
    <col min="15100" max="15100" width="5.8984375" style="12" customWidth="1"/>
    <col min="15101" max="15101" width="32.8984375" style="12" customWidth="1"/>
    <col min="15102" max="15107" width="8.8984375" style="12"/>
    <col min="15108" max="15108" width="32.8984375" style="12" customWidth="1"/>
    <col min="15109" max="15109" width="5.8984375" style="12" customWidth="1"/>
    <col min="15110" max="15110" width="32.8984375" style="12" customWidth="1"/>
    <col min="15111" max="15111" width="5.8984375" style="12" customWidth="1"/>
    <col min="15112" max="15353" width="8.8984375" style="12"/>
    <col min="15354" max="15354" width="5.8984375" style="12" customWidth="1"/>
    <col min="15355" max="15355" width="32.8984375" style="12" customWidth="1"/>
    <col min="15356" max="15356" width="5.8984375" style="12" customWidth="1"/>
    <col min="15357" max="15357" width="32.8984375" style="12" customWidth="1"/>
    <col min="15358" max="15363" width="8.8984375" style="12"/>
    <col min="15364" max="15364" width="32.8984375" style="12" customWidth="1"/>
    <col min="15365" max="15365" width="5.8984375" style="12" customWidth="1"/>
    <col min="15366" max="15366" width="32.8984375" style="12" customWidth="1"/>
    <col min="15367" max="15367" width="5.8984375" style="12" customWidth="1"/>
    <col min="15368" max="15609" width="8.8984375" style="12"/>
    <col min="15610" max="15610" width="5.8984375" style="12" customWidth="1"/>
    <col min="15611" max="15611" width="32.8984375" style="12" customWidth="1"/>
    <col min="15612" max="15612" width="5.8984375" style="12" customWidth="1"/>
    <col min="15613" max="15613" width="32.8984375" style="12" customWidth="1"/>
    <col min="15614" max="15619" width="8.8984375" style="12"/>
    <col min="15620" max="15620" width="32.8984375" style="12" customWidth="1"/>
    <col min="15621" max="15621" width="5.8984375" style="12" customWidth="1"/>
    <col min="15622" max="15622" width="32.8984375" style="12" customWidth="1"/>
    <col min="15623" max="15623" width="5.8984375" style="12" customWidth="1"/>
    <col min="15624" max="15865" width="8.8984375" style="12"/>
    <col min="15866" max="15866" width="5.8984375" style="12" customWidth="1"/>
    <col min="15867" max="15867" width="32.8984375" style="12" customWidth="1"/>
    <col min="15868" max="15868" width="5.8984375" style="12" customWidth="1"/>
    <col min="15869" max="15869" width="32.8984375" style="12" customWidth="1"/>
    <col min="15870" max="15875" width="8.8984375" style="12"/>
    <col min="15876" max="15876" width="32.8984375" style="12" customWidth="1"/>
    <col min="15877" max="15877" width="5.8984375" style="12" customWidth="1"/>
    <col min="15878" max="15878" width="32.8984375" style="12" customWidth="1"/>
    <col min="15879" max="15879" width="5.8984375" style="12" customWidth="1"/>
    <col min="15880" max="16121" width="8.8984375" style="12"/>
    <col min="16122" max="16122" width="5.8984375" style="12" customWidth="1"/>
    <col min="16123" max="16123" width="32.8984375" style="12" customWidth="1"/>
    <col min="16124" max="16124" width="5.8984375" style="12" customWidth="1"/>
    <col min="16125" max="16125" width="32.8984375" style="12" customWidth="1"/>
    <col min="16126" max="16131" width="8.8984375" style="12"/>
    <col min="16132" max="16132" width="32.8984375" style="12" customWidth="1"/>
    <col min="16133" max="16133" width="5.8984375" style="12" customWidth="1"/>
    <col min="16134" max="16134" width="32.8984375" style="12" customWidth="1"/>
    <col min="16135" max="16135" width="5.8984375" style="12" customWidth="1"/>
    <col min="16136" max="16384" width="8.8984375" style="12"/>
  </cols>
  <sheetData>
    <row r="1" spans="1:11" ht="57.6" customHeight="1" x14ac:dyDescent="0.25"/>
    <row r="2" spans="1:11" ht="18" customHeight="1" x14ac:dyDescent="0.25">
      <c r="A2" s="20" t="s">
        <v>1608</v>
      </c>
      <c r="B2" s="20"/>
      <c r="C2" s="20"/>
      <c r="D2" s="20"/>
      <c r="E2" s="20"/>
      <c r="F2" s="20"/>
      <c r="G2" s="20"/>
      <c r="H2" s="20"/>
      <c r="I2" s="20"/>
      <c r="J2" s="20"/>
      <c r="K2" s="20"/>
    </row>
    <row r="3" spans="1:11" ht="18" customHeight="1" x14ac:dyDescent="0.25">
      <c r="A3" s="270" t="s">
        <v>1621</v>
      </c>
      <c r="B3" s="270"/>
      <c r="C3" s="270"/>
      <c r="D3" s="270"/>
      <c r="E3" s="270"/>
      <c r="F3" s="270"/>
      <c r="G3" s="270"/>
      <c r="H3" s="270"/>
      <c r="I3" s="270"/>
      <c r="J3" s="270"/>
      <c r="K3" s="270"/>
    </row>
    <row r="4" spans="1:11" ht="36" customHeight="1" x14ac:dyDescent="0.25">
      <c r="A4" s="21" t="s">
        <v>31</v>
      </c>
      <c r="B4" s="150" t="s">
        <v>149</v>
      </c>
      <c r="C4" s="140" t="s">
        <v>9</v>
      </c>
      <c r="D4" s="24">
        <v>2020</v>
      </c>
      <c r="E4" s="24">
        <v>2021</v>
      </c>
      <c r="F4" s="24">
        <v>2022</v>
      </c>
      <c r="G4" s="24">
        <v>2023</v>
      </c>
      <c r="H4" s="24">
        <v>2024</v>
      </c>
      <c r="I4" s="24" t="s">
        <v>287</v>
      </c>
      <c r="J4" s="151" t="s">
        <v>564</v>
      </c>
      <c r="K4" s="149" t="s">
        <v>321</v>
      </c>
    </row>
    <row r="5" spans="1:11" ht="18" customHeight="1" x14ac:dyDescent="0.25">
      <c r="A5" s="101">
        <v>1</v>
      </c>
      <c r="B5" s="102" t="s">
        <v>150</v>
      </c>
      <c r="C5" s="256" t="s">
        <v>10</v>
      </c>
      <c r="D5" s="103">
        <v>19522.196050999999</v>
      </c>
      <c r="E5" s="103">
        <v>22741.918152999999</v>
      </c>
      <c r="F5" s="103">
        <v>18958.503869</v>
      </c>
      <c r="G5" s="103">
        <v>26338.331826000001</v>
      </c>
      <c r="H5" s="103">
        <v>22679.172834000001</v>
      </c>
      <c r="I5" s="256" t="s">
        <v>288</v>
      </c>
      <c r="J5" s="104" t="s">
        <v>565</v>
      </c>
      <c r="K5" s="105">
        <v>1</v>
      </c>
    </row>
    <row r="6" spans="1:11" ht="18" customHeight="1" x14ac:dyDescent="0.25">
      <c r="A6" s="94"/>
      <c r="B6" s="95"/>
      <c r="C6" s="257" t="s">
        <v>12</v>
      </c>
      <c r="D6" s="96">
        <v>17977.755275</v>
      </c>
      <c r="E6" s="96">
        <v>16702.649193000001</v>
      </c>
      <c r="F6" s="96">
        <v>17982.477289999999</v>
      </c>
      <c r="G6" s="96">
        <v>20560.496799</v>
      </c>
      <c r="H6" s="96">
        <v>23983.952132999999</v>
      </c>
      <c r="I6" s="257" t="s">
        <v>289</v>
      </c>
      <c r="J6" s="97"/>
      <c r="K6" s="98"/>
    </row>
    <row r="7" spans="1:11" ht="18" customHeight="1" x14ac:dyDescent="0.25">
      <c r="A7" s="106"/>
      <c r="B7" s="107"/>
      <c r="C7" s="256" t="s">
        <v>13</v>
      </c>
      <c r="D7" s="108">
        <v>17184.926438999999</v>
      </c>
      <c r="E7" s="108">
        <v>20214.335675999999</v>
      </c>
      <c r="F7" s="108">
        <v>21597.397088000002</v>
      </c>
      <c r="G7" s="108">
        <v>25294.075123999999</v>
      </c>
      <c r="H7" s="108">
        <v>26091.556161</v>
      </c>
      <c r="I7" s="256" t="s">
        <v>290</v>
      </c>
      <c r="J7" s="109"/>
      <c r="K7" s="110"/>
    </row>
    <row r="8" spans="1:11" ht="18" customHeight="1" x14ac:dyDescent="0.25">
      <c r="A8" s="94"/>
      <c r="B8" s="95"/>
      <c r="C8" s="257" t="s">
        <v>14</v>
      </c>
      <c r="D8" s="96">
        <v>17453.4071</v>
      </c>
      <c r="E8" s="96">
        <v>20237.180625000001</v>
      </c>
      <c r="F8" s="96">
        <v>20723.342481</v>
      </c>
      <c r="G8" s="96">
        <v>21527.521893000001</v>
      </c>
      <c r="H8" s="96">
        <v>19574.251801999999</v>
      </c>
      <c r="I8" s="257" t="s">
        <v>291</v>
      </c>
      <c r="J8" s="97"/>
      <c r="K8" s="98"/>
    </row>
    <row r="9" spans="1:11" ht="18" customHeight="1" x14ac:dyDescent="0.25">
      <c r="A9" s="106"/>
      <c r="B9" s="107"/>
      <c r="C9" s="256" t="s">
        <v>15</v>
      </c>
      <c r="D9" s="108">
        <v>13347.739697999999</v>
      </c>
      <c r="E9" s="108">
        <v>15883.771853</v>
      </c>
      <c r="F9" s="108">
        <v>18956.177535999999</v>
      </c>
      <c r="G9" s="108">
        <v>23353.970318</v>
      </c>
      <c r="H9" s="108">
        <v>25183.645279</v>
      </c>
      <c r="I9" s="256" t="s">
        <v>292</v>
      </c>
      <c r="J9" s="109"/>
      <c r="K9" s="110"/>
    </row>
    <row r="10" spans="1:11" ht="18" customHeight="1" x14ac:dyDescent="0.25">
      <c r="A10" s="94"/>
      <c r="B10" s="95"/>
      <c r="C10" s="257" t="s">
        <v>16</v>
      </c>
      <c r="D10" s="96">
        <v>18227.864312000002</v>
      </c>
      <c r="E10" s="96">
        <v>17612.247291</v>
      </c>
      <c r="F10" s="96">
        <v>20666.402717000001</v>
      </c>
      <c r="G10" s="96">
        <v>20076.905394000001</v>
      </c>
      <c r="H10" s="96">
        <v>23159.731872</v>
      </c>
      <c r="I10" s="257" t="s">
        <v>293</v>
      </c>
      <c r="J10" s="97"/>
      <c r="K10" s="98"/>
    </row>
    <row r="11" spans="1:11" ht="18" customHeight="1" x14ac:dyDescent="0.25">
      <c r="A11" s="106"/>
      <c r="B11" s="107"/>
      <c r="C11" s="256" t="s">
        <v>17</v>
      </c>
      <c r="D11" s="108">
        <v>14611.893585</v>
      </c>
      <c r="E11" s="108">
        <v>19077.001538</v>
      </c>
      <c r="F11" s="108">
        <v>18611.117495999999</v>
      </c>
      <c r="G11" s="108">
        <v>23158.841377000001</v>
      </c>
      <c r="H11" s="108">
        <v>25966.969274999999</v>
      </c>
      <c r="I11" s="256" t="s">
        <v>294</v>
      </c>
      <c r="J11" s="109"/>
      <c r="K11" s="110"/>
    </row>
    <row r="12" spans="1:11" ht="18" customHeight="1" x14ac:dyDescent="0.25">
      <c r="A12" s="94"/>
      <c r="B12" s="95"/>
      <c r="C12" s="257" t="s">
        <v>18</v>
      </c>
      <c r="D12" s="96">
        <v>15731.269362999999</v>
      </c>
      <c r="E12" s="96">
        <v>19087.556237000001</v>
      </c>
      <c r="F12" s="96">
        <v>19676.566223999998</v>
      </c>
      <c r="G12" s="96">
        <v>22381.389161999999</v>
      </c>
      <c r="H12" s="96">
        <v>23366.817588999998</v>
      </c>
      <c r="I12" s="257" t="s">
        <v>295</v>
      </c>
      <c r="J12" s="97"/>
      <c r="K12" s="98"/>
    </row>
    <row r="13" spans="1:11" ht="18" customHeight="1" x14ac:dyDescent="0.25">
      <c r="A13" s="106"/>
      <c r="B13" s="107"/>
      <c r="C13" s="256" t="s">
        <v>19</v>
      </c>
      <c r="D13" s="108">
        <v>16026.016275</v>
      </c>
      <c r="E13" s="108">
        <v>16256.799763000001</v>
      </c>
      <c r="F13" s="108">
        <v>19454.611585999999</v>
      </c>
      <c r="G13" s="108">
        <v>20393.959321999999</v>
      </c>
      <c r="H13" s="108">
        <v>25076.617882999999</v>
      </c>
      <c r="I13" s="256" t="s">
        <v>296</v>
      </c>
      <c r="J13" s="109"/>
      <c r="K13" s="110"/>
    </row>
    <row r="14" spans="1:11" ht="18" customHeight="1" x14ac:dyDescent="0.25">
      <c r="A14" s="94"/>
      <c r="B14" s="95"/>
      <c r="C14" s="257" t="s">
        <v>20</v>
      </c>
      <c r="D14" s="96">
        <v>16620.703156</v>
      </c>
      <c r="E14" s="96">
        <v>16300.223833</v>
      </c>
      <c r="F14" s="96">
        <v>21385.887847000002</v>
      </c>
      <c r="G14" s="96">
        <v>25853.370933999999</v>
      </c>
      <c r="H14" s="96">
        <v>26144.024022000001</v>
      </c>
      <c r="I14" s="257" t="s">
        <v>297</v>
      </c>
      <c r="J14" s="97"/>
      <c r="K14" s="98"/>
    </row>
    <row r="15" spans="1:11" ht="18" customHeight="1" x14ac:dyDescent="0.25">
      <c r="A15" s="106"/>
      <c r="B15" s="107"/>
      <c r="C15" s="256" t="s">
        <v>21</v>
      </c>
      <c r="D15" s="108">
        <v>20681.207310999998</v>
      </c>
      <c r="E15" s="108">
        <v>17649.828238999999</v>
      </c>
      <c r="F15" s="108">
        <v>21644.392927000001</v>
      </c>
      <c r="G15" s="108">
        <v>20771.199403999999</v>
      </c>
      <c r="H15" s="108">
        <v>26269.954449000001</v>
      </c>
      <c r="I15" s="256" t="s">
        <v>298</v>
      </c>
      <c r="J15" s="109"/>
      <c r="K15" s="110"/>
    </row>
    <row r="16" spans="1:11" ht="18" customHeight="1" thickBot="1" x14ac:dyDescent="0.3">
      <c r="A16" s="94"/>
      <c r="B16" s="95"/>
      <c r="C16" s="257" t="s">
        <v>22</v>
      </c>
      <c r="D16" s="96">
        <v>18598.373197000001</v>
      </c>
      <c r="E16" s="96">
        <v>18432.310171000001</v>
      </c>
      <c r="F16" s="96">
        <v>22295.129455999999</v>
      </c>
      <c r="G16" s="96">
        <v>20730.691279999999</v>
      </c>
      <c r="H16" s="96">
        <v>28469.095963</v>
      </c>
      <c r="I16" s="257" t="s">
        <v>299</v>
      </c>
      <c r="J16" s="97"/>
      <c r="K16" s="98"/>
    </row>
    <row r="17" spans="1:11" ht="21" customHeight="1" thickBot="1" x14ac:dyDescent="0.3">
      <c r="A17" s="265"/>
      <c r="B17" s="266" t="s">
        <v>125</v>
      </c>
      <c r="C17" s="267"/>
      <c r="D17" s="99">
        <v>205983.35176200003</v>
      </c>
      <c r="E17" s="99">
        <v>220195.82257199998</v>
      </c>
      <c r="F17" s="99">
        <v>241952.006517</v>
      </c>
      <c r="G17" s="99">
        <v>270440.75283300004</v>
      </c>
      <c r="H17" s="99">
        <v>295965.78926200001</v>
      </c>
      <c r="I17" s="268"/>
      <c r="J17" s="269" t="s">
        <v>318</v>
      </c>
      <c r="K17" s="100"/>
    </row>
    <row r="18" spans="1:11" ht="18" customHeight="1" x14ac:dyDescent="0.25">
      <c r="A18" s="101">
        <v>2</v>
      </c>
      <c r="B18" s="102" t="s">
        <v>151</v>
      </c>
      <c r="C18" s="256" t="s">
        <v>10</v>
      </c>
      <c r="D18" s="103">
        <v>17500.512140999999</v>
      </c>
      <c r="E18" s="103">
        <v>16701.921385000001</v>
      </c>
      <c r="F18" s="103">
        <v>21988.710317000001</v>
      </c>
      <c r="G18" s="103">
        <v>26743.503304000002</v>
      </c>
      <c r="H18" s="103">
        <v>31322.462984999998</v>
      </c>
      <c r="I18" s="256" t="s">
        <v>288</v>
      </c>
      <c r="J18" s="104" t="s">
        <v>566</v>
      </c>
      <c r="K18" s="105">
        <v>2</v>
      </c>
    </row>
    <row r="19" spans="1:11" ht="18" customHeight="1" x14ac:dyDescent="0.25">
      <c r="A19" s="94"/>
      <c r="B19" s="95"/>
      <c r="C19" s="257" t="s">
        <v>12</v>
      </c>
      <c r="D19" s="96">
        <v>17143.899228999999</v>
      </c>
      <c r="E19" s="96">
        <v>15891.894736</v>
      </c>
      <c r="F19" s="96">
        <v>22105.723741999998</v>
      </c>
      <c r="G19" s="96">
        <v>24474.264132</v>
      </c>
      <c r="H19" s="96">
        <v>31179.976998999999</v>
      </c>
      <c r="I19" s="257" t="s">
        <v>289</v>
      </c>
      <c r="J19" s="97"/>
      <c r="K19" s="98"/>
    </row>
    <row r="20" spans="1:11" ht="18" customHeight="1" x14ac:dyDescent="0.25">
      <c r="A20" s="101"/>
      <c r="B20" s="102"/>
      <c r="C20" s="256" t="s">
        <v>13</v>
      </c>
      <c r="D20" s="103">
        <v>18415.381936000002</v>
      </c>
      <c r="E20" s="103">
        <v>21203.791784000001</v>
      </c>
      <c r="F20" s="103">
        <v>24363.966745000002</v>
      </c>
      <c r="G20" s="103">
        <v>29913.505067999999</v>
      </c>
      <c r="H20" s="103">
        <v>32141.148367999998</v>
      </c>
      <c r="I20" s="256" t="s">
        <v>290</v>
      </c>
      <c r="J20" s="104"/>
      <c r="K20" s="105"/>
    </row>
    <row r="21" spans="1:11" ht="18" customHeight="1" x14ac:dyDescent="0.25">
      <c r="A21" s="94"/>
      <c r="B21" s="95"/>
      <c r="C21" s="257" t="s">
        <v>14</v>
      </c>
      <c r="D21" s="96">
        <v>16614.185948999999</v>
      </c>
      <c r="E21" s="96">
        <v>20196.43807</v>
      </c>
      <c r="F21" s="96">
        <v>26561.859311</v>
      </c>
      <c r="G21" s="96">
        <v>29320.760252</v>
      </c>
      <c r="H21" s="96">
        <v>29784.723288000001</v>
      </c>
      <c r="I21" s="257" t="s">
        <v>291</v>
      </c>
      <c r="J21" s="97"/>
      <c r="K21" s="98"/>
    </row>
    <row r="22" spans="1:11" ht="18" customHeight="1" x14ac:dyDescent="0.25">
      <c r="A22" s="101"/>
      <c r="B22" s="102"/>
      <c r="C22" s="256" t="s">
        <v>15</v>
      </c>
      <c r="D22" s="103">
        <v>15258.834249</v>
      </c>
      <c r="E22" s="103">
        <v>21004.335617000001</v>
      </c>
      <c r="F22" s="103">
        <v>27613.816929000001</v>
      </c>
      <c r="G22" s="103">
        <v>31133.571272000001</v>
      </c>
      <c r="H22" s="103">
        <v>33386.990883999999</v>
      </c>
      <c r="I22" s="256" t="s">
        <v>292</v>
      </c>
      <c r="J22" s="104"/>
      <c r="K22" s="105"/>
    </row>
    <row r="23" spans="1:11" ht="18" customHeight="1" x14ac:dyDescent="0.25">
      <c r="A23" s="94"/>
      <c r="B23" s="95"/>
      <c r="C23" s="257" t="s">
        <v>16</v>
      </c>
      <c r="D23" s="96">
        <v>17989.300259</v>
      </c>
      <c r="E23" s="96">
        <v>21330.285606000001</v>
      </c>
      <c r="F23" s="96">
        <v>31082.336055</v>
      </c>
      <c r="G23" s="96">
        <v>29585.165041</v>
      </c>
      <c r="H23" s="96">
        <v>32647.536451</v>
      </c>
      <c r="I23" s="257" t="s">
        <v>293</v>
      </c>
      <c r="J23" s="97"/>
      <c r="K23" s="98"/>
    </row>
    <row r="24" spans="1:11" ht="18" customHeight="1" x14ac:dyDescent="0.25">
      <c r="A24" s="101"/>
      <c r="B24" s="102"/>
      <c r="C24" s="256" t="s">
        <v>17</v>
      </c>
      <c r="D24" s="103">
        <v>17772.541381999999</v>
      </c>
      <c r="E24" s="103">
        <v>19639.757358999999</v>
      </c>
      <c r="F24" s="103">
        <v>29969.026069</v>
      </c>
      <c r="G24" s="103">
        <v>30754.346756999999</v>
      </c>
      <c r="H24" s="103">
        <v>35717.489896999999</v>
      </c>
      <c r="I24" s="256" t="s">
        <v>294</v>
      </c>
      <c r="J24" s="104"/>
      <c r="K24" s="105"/>
    </row>
    <row r="25" spans="1:11" ht="18" customHeight="1" x14ac:dyDescent="0.25">
      <c r="A25" s="94"/>
      <c r="B25" s="95"/>
      <c r="C25" s="257" t="s">
        <v>18</v>
      </c>
      <c r="D25" s="96">
        <v>16830.753338999999</v>
      </c>
      <c r="E25" s="96">
        <v>22785.777484999999</v>
      </c>
      <c r="F25" s="96">
        <v>33321.552774000003</v>
      </c>
      <c r="G25" s="96">
        <v>32019.187709999998</v>
      </c>
      <c r="H25" s="96">
        <v>32508.249008999999</v>
      </c>
      <c r="I25" s="257" t="s">
        <v>295</v>
      </c>
      <c r="J25" s="97"/>
      <c r="K25" s="98"/>
    </row>
    <row r="26" spans="1:11" ht="18" customHeight="1" x14ac:dyDescent="0.25">
      <c r="A26" s="101"/>
      <c r="B26" s="102"/>
      <c r="C26" s="256" t="s">
        <v>19</v>
      </c>
      <c r="D26" s="103">
        <v>17991.568750999999</v>
      </c>
      <c r="E26" s="103">
        <v>22456.509094000001</v>
      </c>
      <c r="F26" s="103">
        <v>29951.262576000001</v>
      </c>
      <c r="G26" s="103">
        <v>29174.670193999998</v>
      </c>
      <c r="H26" s="103">
        <v>33940.273514</v>
      </c>
      <c r="I26" s="256" t="s">
        <v>296</v>
      </c>
      <c r="J26" s="104"/>
      <c r="K26" s="105"/>
    </row>
    <row r="27" spans="1:11" ht="18" customHeight="1" x14ac:dyDescent="0.25">
      <c r="A27" s="94"/>
      <c r="B27" s="95"/>
      <c r="C27" s="257" t="s">
        <v>20</v>
      </c>
      <c r="D27" s="96">
        <v>17640.604050999998</v>
      </c>
      <c r="E27" s="96">
        <v>21027.218322000001</v>
      </c>
      <c r="F27" s="96">
        <v>31146.879069999999</v>
      </c>
      <c r="G27" s="96">
        <v>34203.534002</v>
      </c>
      <c r="H27" s="96">
        <v>34665.333211999998</v>
      </c>
      <c r="I27" s="257" t="s">
        <v>297</v>
      </c>
      <c r="J27" s="97"/>
      <c r="K27" s="98"/>
    </row>
    <row r="28" spans="1:11" ht="18" customHeight="1" x14ac:dyDescent="0.25">
      <c r="A28" s="101"/>
      <c r="B28" s="102"/>
      <c r="C28" s="256" t="s">
        <v>21</v>
      </c>
      <c r="D28" s="103">
        <v>17379.250897000002</v>
      </c>
      <c r="E28" s="103">
        <v>22201.888938</v>
      </c>
      <c r="F28" s="103">
        <v>28504.968895999998</v>
      </c>
      <c r="G28" s="103">
        <v>29041.669427000001</v>
      </c>
      <c r="H28" s="103">
        <v>34496.107751000003</v>
      </c>
      <c r="I28" s="256" t="s">
        <v>298</v>
      </c>
      <c r="J28" s="104"/>
      <c r="K28" s="105"/>
    </row>
    <row r="29" spans="1:11" ht="18" customHeight="1" thickBot="1" x14ac:dyDescent="0.3">
      <c r="A29" s="94"/>
      <c r="B29" s="95"/>
      <c r="C29" s="257" t="s">
        <v>22</v>
      </c>
      <c r="D29" s="96">
        <v>16952.233247</v>
      </c>
      <c r="E29" s="96">
        <v>23041.641471999999</v>
      </c>
      <c r="F29" s="96">
        <v>29644.055022</v>
      </c>
      <c r="G29" s="96">
        <v>27955.212011</v>
      </c>
      <c r="H29" s="96">
        <v>36612.962418000003</v>
      </c>
      <c r="I29" s="257" t="s">
        <v>299</v>
      </c>
      <c r="J29" s="97"/>
      <c r="K29" s="98"/>
    </row>
    <row r="30" spans="1:11" ht="21" customHeight="1" thickBot="1" x14ac:dyDescent="0.3">
      <c r="A30" s="265"/>
      <c r="B30" s="266" t="s">
        <v>125</v>
      </c>
      <c r="C30" s="267"/>
      <c r="D30" s="99">
        <v>207489.06542999999</v>
      </c>
      <c r="E30" s="99">
        <v>247481.45986800001</v>
      </c>
      <c r="F30" s="99">
        <v>336254.15750600002</v>
      </c>
      <c r="G30" s="99">
        <v>354319.38916999998</v>
      </c>
      <c r="H30" s="99">
        <v>398403.25477599993</v>
      </c>
      <c r="I30" s="268"/>
      <c r="J30" s="269" t="s">
        <v>318</v>
      </c>
      <c r="K30" s="100"/>
    </row>
    <row r="31" spans="1:11" ht="18" customHeight="1" x14ac:dyDescent="0.25">
      <c r="A31" s="101">
        <v>3</v>
      </c>
      <c r="B31" s="102" t="s">
        <v>152</v>
      </c>
      <c r="C31" s="256" t="s">
        <v>10</v>
      </c>
      <c r="D31" s="103">
        <v>8994.9669080000003</v>
      </c>
      <c r="E31" s="103">
        <v>8606.7920529999992</v>
      </c>
      <c r="F31" s="103">
        <v>11403.310052000001</v>
      </c>
      <c r="G31" s="103">
        <v>12989.765348999999</v>
      </c>
      <c r="H31" s="103">
        <v>12830.265823</v>
      </c>
      <c r="I31" s="256" t="s">
        <v>288</v>
      </c>
      <c r="J31" s="104" t="s">
        <v>567</v>
      </c>
      <c r="K31" s="105">
        <v>3</v>
      </c>
    </row>
    <row r="32" spans="1:11" ht="18" customHeight="1" x14ac:dyDescent="0.25">
      <c r="A32" s="94"/>
      <c r="B32" s="95"/>
      <c r="C32" s="257" t="s">
        <v>12</v>
      </c>
      <c r="D32" s="96">
        <v>7922.7321350000002</v>
      </c>
      <c r="E32" s="96">
        <v>8446.8716769999992</v>
      </c>
      <c r="F32" s="96">
        <v>9178.0300200000001</v>
      </c>
      <c r="G32" s="96">
        <v>11161.173237999999</v>
      </c>
      <c r="H32" s="96">
        <v>11735.542031000001</v>
      </c>
      <c r="I32" s="257" t="s">
        <v>289</v>
      </c>
      <c r="J32" s="97"/>
      <c r="K32" s="98"/>
    </row>
    <row r="33" spans="1:11" ht="18" customHeight="1" x14ac:dyDescent="0.25">
      <c r="A33" s="101"/>
      <c r="B33" s="102"/>
      <c r="C33" s="256" t="s">
        <v>13</v>
      </c>
      <c r="D33" s="103">
        <v>7718.3908579999998</v>
      </c>
      <c r="E33" s="103">
        <v>8881.9040980000009</v>
      </c>
      <c r="F33" s="103">
        <v>10326.582879</v>
      </c>
      <c r="G33" s="103">
        <v>11478.714834</v>
      </c>
      <c r="H33" s="103">
        <v>15650.773889</v>
      </c>
      <c r="I33" s="256" t="s">
        <v>290</v>
      </c>
      <c r="J33" s="104"/>
      <c r="K33" s="105"/>
    </row>
    <row r="34" spans="1:11" ht="18" customHeight="1" x14ac:dyDescent="0.25">
      <c r="A34" s="94"/>
      <c r="B34" s="95"/>
      <c r="C34" s="257" t="s">
        <v>14</v>
      </c>
      <c r="D34" s="96">
        <v>7722.2160610000001</v>
      </c>
      <c r="E34" s="96">
        <v>9269.0413919999992</v>
      </c>
      <c r="F34" s="96">
        <v>10039.194485</v>
      </c>
      <c r="G34" s="96">
        <v>10268.673054000001</v>
      </c>
      <c r="H34" s="96">
        <v>15004.547538999999</v>
      </c>
      <c r="I34" s="257" t="s">
        <v>291</v>
      </c>
      <c r="J34" s="97"/>
      <c r="K34" s="98"/>
    </row>
    <row r="35" spans="1:11" ht="18" customHeight="1" x14ac:dyDescent="0.25">
      <c r="A35" s="101"/>
      <c r="B35" s="102"/>
      <c r="C35" s="256" t="s">
        <v>15</v>
      </c>
      <c r="D35" s="103">
        <v>8309.3946140000007</v>
      </c>
      <c r="E35" s="103">
        <v>7326.0440840000001</v>
      </c>
      <c r="F35" s="103">
        <v>9388.9924910000009</v>
      </c>
      <c r="G35" s="103">
        <v>13949.865725</v>
      </c>
      <c r="H35" s="103">
        <v>16528.701198999999</v>
      </c>
      <c r="I35" s="256" t="s">
        <v>292</v>
      </c>
      <c r="J35" s="104"/>
      <c r="K35" s="105"/>
    </row>
    <row r="36" spans="1:11" ht="18" customHeight="1" x14ac:dyDescent="0.25">
      <c r="A36" s="94"/>
      <c r="B36" s="95"/>
      <c r="C36" s="257" t="s">
        <v>16</v>
      </c>
      <c r="D36" s="96">
        <v>9925.8410120000008</v>
      </c>
      <c r="E36" s="96">
        <v>7564.249476</v>
      </c>
      <c r="F36" s="96">
        <v>10322.144060000001</v>
      </c>
      <c r="G36" s="96">
        <v>11138.407740000001</v>
      </c>
      <c r="H36" s="96">
        <v>13026.741013000001</v>
      </c>
      <c r="I36" s="257" t="s">
        <v>293</v>
      </c>
      <c r="J36" s="97"/>
      <c r="K36" s="98"/>
    </row>
    <row r="37" spans="1:11" ht="18" customHeight="1" x14ac:dyDescent="0.25">
      <c r="A37" s="101"/>
      <c r="B37" s="102"/>
      <c r="C37" s="256" t="s">
        <v>17</v>
      </c>
      <c r="D37" s="103">
        <v>7913.7740409999997</v>
      </c>
      <c r="E37" s="103">
        <v>7882.8290770000003</v>
      </c>
      <c r="F37" s="103">
        <v>8975.4328929999992</v>
      </c>
      <c r="G37" s="103">
        <v>12880.937598</v>
      </c>
      <c r="H37" s="103">
        <v>15803.222266999999</v>
      </c>
      <c r="I37" s="256" t="s">
        <v>294</v>
      </c>
      <c r="J37" s="104"/>
      <c r="K37" s="105"/>
    </row>
    <row r="38" spans="1:11" ht="18" customHeight="1" x14ac:dyDescent="0.25">
      <c r="A38" s="94"/>
      <c r="B38" s="95"/>
      <c r="C38" s="257" t="s">
        <v>18</v>
      </c>
      <c r="D38" s="96">
        <v>8177.2754850000001</v>
      </c>
      <c r="E38" s="96">
        <v>8956.4761120000003</v>
      </c>
      <c r="F38" s="96">
        <v>10798.516369999999</v>
      </c>
      <c r="G38" s="96">
        <v>13036.248476999999</v>
      </c>
      <c r="H38" s="96">
        <v>13850.166847</v>
      </c>
      <c r="I38" s="257" t="s">
        <v>295</v>
      </c>
      <c r="J38" s="97"/>
      <c r="K38" s="98"/>
    </row>
    <row r="39" spans="1:11" ht="18" customHeight="1" x14ac:dyDescent="0.25">
      <c r="A39" s="101"/>
      <c r="B39" s="102"/>
      <c r="C39" s="256" t="s">
        <v>19</v>
      </c>
      <c r="D39" s="103">
        <v>7977.4706880000003</v>
      </c>
      <c r="E39" s="103">
        <v>8613.6670620000004</v>
      </c>
      <c r="F39" s="103">
        <v>12052.711649999999</v>
      </c>
      <c r="G39" s="103">
        <v>11186.164102999999</v>
      </c>
      <c r="H39" s="103">
        <v>14308.855331000001</v>
      </c>
      <c r="I39" s="256" t="s">
        <v>296</v>
      </c>
      <c r="J39" s="104"/>
      <c r="K39" s="105"/>
    </row>
    <row r="40" spans="1:11" ht="18" customHeight="1" x14ac:dyDescent="0.25">
      <c r="A40" s="94"/>
      <c r="B40" s="95"/>
      <c r="C40" s="257" t="s">
        <v>20</v>
      </c>
      <c r="D40" s="96">
        <v>8774.0109780000003</v>
      </c>
      <c r="E40" s="96">
        <v>8524.5349999999999</v>
      </c>
      <c r="F40" s="96">
        <v>13742.387011999999</v>
      </c>
      <c r="G40" s="96">
        <v>14809.87887</v>
      </c>
      <c r="H40" s="96">
        <v>15992.634201000001</v>
      </c>
      <c r="I40" s="257" t="s">
        <v>297</v>
      </c>
      <c r="J40" s="97"/>
      <c r="K40" s="98"/>
    </row>
    <row r="41" spans="1:11" ht="18" customHeight="1" x14ac:dyDescent="0.25">
      <c r="A41" s="101"/>
      <c r="B41" s="102"/>
      <c r="C41" s="256" t="s">
        <v>21</v>
      </c>
      <c r="D41" s="103">
        <v>10654.150132999999</v>
      </c>
      <c r="E41" s="103">
        <v>9706.8752459999996</v>
      </c>
      <c r="F41" s="103">
        <v>14604.736255</v>
      </c>
      <c r="G41" s="103">
        <v>14850.619017000001</v>
      </c>
      <c r="H41" s="103">
        <v>16808.758987000001</v>
      </c>
      <c r="I41" s="256" t="s">
        <v>298</v>
      </c>
      <c r="J41" s="104"/>
      <c r="K41" s="105"/>
    </row>
    <row r="42" spans="1:11" ht="18" customHeight="1" thickBot="1" x14ac:dyDescent="0.3">
      <c r="A42" s="94"/>
      <c r="B42" s="95"/>
      <c r="C42" s="257" t="s">
        <v>22</v>
      </c>
      <c r="D42" s="96">
        <v>9927.9541649999992</v>
      </c>
      <c r="E42" s="96">
        <v>11728.579625</v>
      </c>
      <c r="F42" s="96">
        <v>12999.796577999999</v>
      </c>
      <c r="G42" s="96">
        <v>13513.668539</v>
      </c>
      <c r="H42" s="96">
        <v>17114.277564</v>
      </c>
      <c r="I42" s="257" t="s">
        <v>299</v>
      </c>
      <c r="J42" s="97"/>
      <c r="K42" s="98"/>
    </row>
    <row r="43" spans="1:11" ht="21" customHeight="1" x14ac:dyDescent="0.25">
      <c r="A43" s="259"/>
      <c r="B43" s="260" t="s">
        <v>125</v>
      </c>
      <c r="C43" s="261"/>
      <c r="D43" s="253">
        <v>104018.17707800002</v>
      </c>
      <c r="E43" s="253">
        <v>105507.864902</v>
      </c>
      <c r="F43" s="253">
        <v>133831.834745</v>
      </c>
      <c r="G43" s="253">
        <v>151264.11654399999</v>
      </c>
      <c r="H43" s="253">
        <v>178654.486691</v>
      </c>
      <c r="I43" s="262"/>
      <c r="J43" s="263" t="s">
        <v>318</v>
      </c>
      <c r="K43" s="264"/>
    </row>
    <row r="44" spans="1:11" ht="24" customHeight="1" x14ac:dyDescent="0.25">
      <c r="A44" s="251"/>
      <c r="B44" s="209" t="s">
        <v>30</v>
      </c>
      <c r="C44" s="258"/>
      <c r="D44" s="233">
        <v>517490.59427</v>
      </c>
      <c r="E44" s="233">
        <v>573185.14734200004</v>
      </c>
      <c r="F44" s="233">
        <v>712037.99876800005</v>
      </c>
      <c r="G44" s="233">
        <v>776024.258547</v>
      </c>
      <c r="H44" s="233">
        <v>873023.53072899999</v>
      </c>
      <c r="I44" s="254"/>
      <c r="J44" s="255" t="s">
        <v>318</v>
      </c>
      <c r="K44" s="230"/>
    </row>
  </sheetData>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4218E-CB83-4547-B7FE-AAD8AFEEB5C9}">
  <sheetPr>
    <tabColor rgb="FF9BA8C2"/>
    <pageSetUpPr autoPageBreaks="0"/>
  </sheetPr>
  <dimension ref="A1:O44"/>
  <sheetViews>
    <sheetView showGridLines="0" rightToLeft="1" zoomScaleNormal="100" workbookViewId="0"/>
  </sheetViews>
  <sheetFormatPr defaultColWidth="8.8984375" defaultRowHeight="13.8" x14ac:dyDescent="0.25"/>
  <cols>
    <col min="1" max="1" width="5.3984375" style="12" customWidth="1"/>
    <col min="2" max="2" width="25.3984375" style="12" customWidth="1"/>
    <col min="3" max="3" width="10.3984375" style="12" customWidth="1"/>
    <col min="4" max="8" width="12.3984375" style="12" customWidth="1"/>
    <col min="9" max="9" width="10.3984375" style="12" customWidth="1"/>
    <col min="10" max="10" width="25.3984375" style="12" customWidth="1"/>
    <col min="11" max="11" width="5.3984375" style="12" customWidth="1"/>
    <col min="12" max="13" width="8.8984375" style="12"/>
    <col min="14" max="15" width="8.8984375" style="13"/>
    <col min="16" max="249" width="8.8984375" style="12"/>
    <col min="250" max="250" width="5.8984375" style="12" customWidth="1"/>
    <col min="251" max="251" width="32.8984375" style="12" customWidth="1"/>
    <col min="252" max="252" width="5.8984375" style="12" customWidth="1"/>
    <col min="253" max="253" width="32.8984375" style="12" customWidth="1"/>
    <col min="254" max="259" width="8.8984375" style="12"/>
    <col min="260" max="260" width="32.8984375" style="12" customWidth="1"/>
    <col min="261" max="261" width="5.8984375" style="12" customWidth="1"/>
    <col min="262" max="262" width="32.8984375" style="12" customWidth="1"/>
    <col min="263" max="263" width="5.8984375" style="12" customWidth="1"/>
    <col min="264" max="505" width="8.8984375" style="12"/>
    <col min="506" max="506" width="5.8984375" style="12" customWidth="1"/>
    <col min="507" max="507" width="32.8984375" style="12" customWidth="1"/>
    <col min="508" max="508" width="5.8984375" style="12" customWidth="1"/>
    <col min="509" max="509" width="32.8984375" style="12" customWidth="1"/>
    <col min="510" max="515" width="8.8984375" style="12"/>
    <col min="516" max="516" width="32.8984375" style="12" customWidth="1"/>
    <col min="517" max="517" width="5.8984375" style="12" customWidth="1"/>
    <col min="518" max="518" width="32.8984375" style="12" customWidth="1"/>
    <col min="519" max="519" width="5.8984375" style="12" customWidth="1"/>
    <col min="520" max="761" width="8.8984375" style="12"/>
    <col min="762" max="762" width="5.8984375" style="12" customWidth="1"/>
    <col min="763" max="763" width="32.8984375" style="12" customWidth="1"/>
    <col min="764" max="764" width="5.8984375" style="12" customWidth="1"/>
    <col min="765" max="765" width="32.8984375" style="12" customWidth="1"/>
    <col min="766" max="771" width="8.8984375" style="12"/>
    <col min="772" max="772" width="32.8984375" style="12" customWidth="1"/>
    <col min="773" max="773" width="5.8984375" style="12" customWidth="1"/>
    <col min="774" max="774" width="32.8984375" style="12" customWidth="1"/>
    <col min="775" max="775" width="5.8984375" style="12" customWidth="1"/>
    <col min="776" max="1017" width="8.8984375" style="12"/>
    <col min="1018" max="1018" width="5.8984375" style="12" customWidth="1"/>
    <col min="1019" max="1019" width="32.8984375" style="12" customWidth="1"/>
    <col min="1020" max="1020" width="5.8984375" style="12" customWidth="1"/>
    <col min="1021" max="1021" width="32.8984375" style="12" customWidth="1"/>
    <col min="1022" max="1027" width="8.8984375" style="12"/>
    <col min="1028" max="1028" width="32.8984375" style="12" customWidth="1"/>
    <col min="1029" max="1029" width="5.8984375" style="12" customWidth="1"/>
    <col min="1030" max="1030" width="32.8984375" style="12" customWidth="1"/>
    <col min="1031" max="1031" width="5.8984375" style="12" customWidth="1"/>
    <col min="1032" max="1273" width="8.8984375" style="12"/>
    <col min="1274" max="1274" width="5.8984375" style="12" customWidth="1"/>
    <col min="1275" max="1275" width="32.8984375" style="12" customWidth="1"/>
    <col min="1276" max="1276" width="5.8984375" style="12" customWidth="1"/>
    <col min="1277" max="1277" width="32.8984375" style="12" customWidth="1"/>
    <col min="1278" max="1283" width="8.8984375" style="12"/>
    <col min="1284" max="1284" width="32.8984375" style="12" customWidth="1"/>
    <col min="1285" max="1285" width="5.8984375" style="12" customWidth="1"/>
    <col min="1286" max="1286" width="32.8984375" style="12" customWidth="1"/>
    <col min="1287" max="1287" width="5.8984375" style="12" customWidth="1"/>
    <col min="1288" max="1529" width="8.8984375" style="12"/>
    <col min="1530" max="1530" width="5.8984375" style="12" customWidth="1"/>
    <col min="1531" max="1531" width="32.8984375" style="12" customWidth="1"/>
    <col min="1532" max="1532" width="5.8984375" style="12" customWidth="1"/>
    <col min="1533" max="1533" width="32.8984375" style="12" customWidth="1"/>
    <col min="1534" max="1539" width="8.8984375" style="12"/>
    <col min="1540" max="1540" width="32.8984375" style="12" customWidth="1"/>
    <col min="1541" max="1541" width="5.8984375" style="12" customWidth="1"/>
    <col min="1542" max="1542" width="32.8984375" style="12" customWidth="1"/>
    <col min="1543" max="1543" width="5.8984375" style="12" customWidth="1"/>
    <col min="1544" max="1785" width="8.8984375" style="12"/>
    <col min="1786" max="1786" width="5.8984375" style="12" customWidth="1"/>
    <col min="1787" max="1787" width="32.8984375" style="12" customWidth="1"/>
    <col min="1788" max="1788" width="5.8984375" style="12" customWidth="1"/>
    <col min="1789" max="1789" width="32.8984375" style="12" customWidth="1"/>
    <col min="1790" max="1795" width="8.8984375" style="12"/>
    <col min="1796" max="1796" width="32.8984375" style="12" customWidth="1"/>
    <col min="1797" max="1797" width="5.8984375" style="12" customWidth="1"/>
    <col min="1798" max="1798" width="32.8984375" style="12" customWidth="1"/>
    <col min="1799" max="1799" width="5.8984375" style="12" customWidth="1"/>
    <col min="1800" max="2041" width="8.8984375" style="12"/>
    <col min="2042" max="2042" width="5.8984375" style="12" customWidth="1"/>
    <col min="2043" max="2043" width="32.8984375" style="12" customWidth="1"/>
    <col min="2044" max="2044" width="5.8984375" style="12" customWidth="1"/>
    <col min="2045" max="2045" width="32.8984375" style="12" customWidth="1"/>
    <col min="2046" max="2051" width="8.8984375" style="12"/>
    <col min="2052" max="2052" width="32.8984375" style="12" customWidth="1"/>
    <col min="2053" max="2053" width="5.8984375" style="12" customWidth="1"/>
    <col min="2054" max="2054" width="32.8984375" style="12" customWidth="1"/>
    <col min="2055" max="2055" width="5.8984375" style="12" customWidth="1"/>
    <col min="2056" max="2297" width="8.8984375" style="12"/>
    <col min="2298" max="2298" width="5.8984375" style="12" customWidth="1"/>
    <col min="2299" max="2299" width="32.8984375" style="12" customWidth="1"/>
    <col min="2300" max="2300" width="5.8984375" style="12" customWidth="1"/>
    <col min="2301" max="2301" width="32.8984375" style="12" customWidth="1"/>
    <col min="2302" max="2307" width="8.8984375" style="12"/>
    <col min="2308" max="2308" width="32.8984375" style="12" customWidth="1"/>
    <col min="2309" max="2309" width="5.8984375" style="12" customWidth="1"/>
    <col min="2310" max="2310" width="32.8984375" style="12" customWidth="1"/>
    <col min="2311" max="2311" width="5.8984375" style="12" customWidth="1"/>
    <col min="2312" max="2553" width="8.8984375" style="12"/>
    <col min="2554" max="2554" width="5.8984375" style="12" customWidth="1"/>
    <col min="2555" max="2555" width="32.8984375" style="12" customWidth="1"/>
    <col min="2556" max="2556" width="5.8984375" style="12" customWidth="1"/>
    <col min="2557" max="2557" width="32.8984375" style="12" customWidth="1"/>
    <col min="2558" max="2563" width="8.8984375" style="12"/>
    <col min="2564" max="2564" width="32.8984375" style="12" customWidth="1"/>
    <col min="2565" max="2565" width="5.8984375" style="12" customWidth="1"/>
    <col min="2566" max="2566" width="32.8984375" style="12" customWidth="1"/>
    <col min="2567" max="2567" width="5.8984375" style="12" customWidth="1"/>
    <col min="2568" max="2809" width="8.8984375" style="12"/>
    <col min="2810" max="2810" width="5.8984375" style="12" customWidth="1"/>
    <col min="2811" max="2811" width="32.8984375" style="12" customWidth="1"/>
    <col min="2812" max="2812" width="5.8984375" style="12" customWidth="1"/>
    <col min="2813" max="2813" width="32.8984375" style="12" customWidth="1"/>
    <col min="2814" max="2819" width="8.8984375" style="12"/>
    <col min="2820" max="2820" width="32.8984375" style="12" customWidth="1"/>
    <col min="2821" max="2821" width="5.8984375" style="12" customWidth="1"/>
    <col min="2822" max="2822" width="32.8984375" style="12" customWidth="1"/>
    <col min="2823" max="2823" width="5.8984375" style="12" customWidth="1"/>
    <col min="2824" max="3065" width="8.8984375" style="12"/>
    <col min="3066" max="3066" width="5.8984375" style="12" customWidth="1"/>
    <col min="3067" max="3067" width="32.8984375" style="12" customWidth="1"/>
    <col min="3068" max="3068" width="5.8984375" style="12" customWidth="1"/>
    <col min="3069" max="3069" width="32.8984375" style="12" customWidth="1"/>
    <col min="3070" max="3075" width="8.8984375" style="12"/>
    <col min="3076" max="3076" width="32.8984375" style="12" customWidth="1"/>
    <col min="3077" max="3077" width="5.8984375" style="12" customWidth="1"/>
    <col min="3078" max="3078" width="32.8984375" style="12" customWidth="1"/>
    <col min="3079" max="3079" width="5.8984375" style="12" customWidth="1"/>
    <col min="3080" max="3321" width="8.8984375" style="12"/>
    <col min="3322" max="3322" width="5.8984375" style="12" customWidth="1"/>
    <col min="3323" max="3323" width="32.8984375" style="12" customWidth="1"/>
    <col min="3324" max="3324" width="5.8984375" style="12" customWidth="1"/>
    <col min="3325" max="3325" width="32.8984375" style="12" customWidth="1"/>
    <col min="3326" max="3331" width="8.8984375" style="12"/>
    <col min="3332" max="3332" width="32.8984375" style="12" customWidth="1"/>
    <col min="3333" max="3333" width="5.8984375" style="12" customWidth="1"/>
    <col min="3334" max="3334" width="32.8984375" style="12" customWidth="1"/>
    <col min="3335" max="3335" width="5.8984375" style="12" customWidth="1"/>
    <col min="3336" max="3577" width="8.8984375" style="12"/>
    <col min="3578" max="3578" width="5.8984375" style="12" customWidth="1"/>
    <col min="3579" max="3579" width="32.8984375" style="12" customWidth="1"/>
    <col min="3580" max="3580" width="5.8984375" style="12" customWidth="1"/>
    <col min="3581" max="3581" width="32.8984375" style="12" customWidth="1"/>
    <col min="3582" max="3587" width="8.8984375" style="12"/>
    <col min="3588" max="3588" width="32.8984375" style="12" customWidth="1"/>
    <col min="3589" max="3589" width="5.8984375" style="12" customWidth="1"/>
    <col min="3590" max="3590" width="32.8984375" style="12" customWidth="1"/>
    <col min="3591" max="3591" width="5.8984375" style="12" customWidth="1"/>
    <col min="3592" max="3833" width="8.8984375" style="12"/>
    <col min="3834" max="3834" width="5.8984375" style="12" customWidth="1"/>
    <col min="3835" max="3835" width="32.8984375" style="12" customWidth="1"/>
    <col min="3836" max="3836" width="5.8984375" style="12" customWidth="1"/>
    <col min="3837" max="3837" width="32.8984375" style="12" customWidth="1"/>
    <col min="3838" max="3843" width="8.8984375" style="12"/>
    <col min="3844" max="3844" width="32.8984375" style="12" customWidth="1"/>
    <col min="3845" max="3845" width="5.8984375" style="12" customWidth="1"/>
    <col min="3846" max="3846" width="32.8984375" style="12" customWidth="1"/>
    <col min="3847" max="3847" width="5.8984375" style="12" customWidth="1"/>
    <col min="3848" max="4089" width="8.8984375" style="12"/>
    <col min="4090" max="4090" width="5.8984375" style="12" customWidth="1"/>
    <col min="4091" max="4091" width="32.8984375" style="12" customWidth="1"/>
    <col min="4092" max="4092" width="5.8984375" style="12" customWidth="1"/>
    <col min="4093" max="4093" width="32.8984375" style="12" customWidth="1"/>
    <col min="4094" max="4099" width="8.8984375" style="12"/>
    <col min="4100" max="4100" width="32.8984375" style="12" customWidth="1"/>
    <col min="4101" max="4101" width="5.8984375" style="12" customWidth="1"/>
    <col min="4102" max="4102" width="32.8984375" style="12" customWidth="1"/>
    <col min="4103" max="4103" width="5.8984375" style="12" customWidth="1"/>
    <col min="4104" max="4345" width="8.8984375" style="12"/>
    <col min="4346" max="4346" width="5.8984375" style="12" customWidth="1"/>
    <col min="4347" max="4347" width="32.8984375" style="12" customWidth="1"/>
    <col min="4348" max="4348" width="5.8984375" style="12" customWidth="1"/>
    <col min="4349" max="4349" width="32.8984375" style="12" customWidth="1"/>
    <col min="4350" max="4355" width="8.8984375" style="12"/>
    <col min="4356" max="4356" width="32.8984375" style="12" customWidth="1"/>
    <col min="4357" max="4357" width="5.8984375" style="12" customWidth="1"/>
    <col min="4358" max="4358" width="32.8984375" style="12" customWidth="1"/>
    <col min="4359" max="4359" width="5.8984375" style="12" customWidth="1"/>
    <col min="4360" max="4601" width="8.8984375" style="12"/>
    <col min="4602" max="4602" width="5.8984375" style="12" customWidth="1"/>
    <col min="4603" max="4603" width="32.8984375" style="12" customWidth="1"/>
    <col min="4604" max="4604" width="5.8984375" style="12" customWidth="1"/>
    <col min="4605" max="4605" width="32.8984375" style="12" customWidth="1"/>
    <col min="4606" max="4611" width="8.8984375" style="12"/>
    <col min="4612" max="4612" width="32.8984375" style="12" customWidth="1"/>
    <col min="4613" max="4613" width="5.8984375" style="12" customWidth="1"/>
    <col min="4614" max="4614" width="32.8984375" style="12" customWidth="1"/>
    <col min="4615" max="4615" width="5.8984375" style="12" customWidth="1"/>
    <col min="4616" max="4857" width="8.8984375" style="12"/>
    <col min="4858" max="4858" width="5.8984375" style="12" customWidth="1"/>
    <col min="4859" max="4859" width="32.8984375" style="12" customWidth="1"/>
    <col min="4860" max="4860" width="5.8984375" style="12" customWidth="1"/>
    <col min="4861" max="4861" width="32.8984375" style="12" customWidth="1"/>
    <col min="4862" max="4867" width="8.8984375" style="12"/>
    <col min="4868" max="4868" width="32.8984375" style="12" customWidth="1"/>
    <col min="4869" max="4869" width="5.8984375" style="12" customWidth="1"/>
    <col min="4870" max="4870" width="32.8984375" style="12" customWidth="1"/>
    <col min="4871" max="4871" width="5.8984375" style="12" customWidth="1"/>
    <col min="4872" max="5113" width="8.8984375" style="12"/>
    <col min="5114" max="5114" width="5.8984375" style="12" customWidth="1"/>
    <col min="5115" max="5115" width="32.8984375" style="12" customWidth="1"/>
    <col min="5116" max="5116" width="5.8984375" style="12" customWidth="1"/>
    <col min="5117" max="5117" width="32.8984375" style="12" customWidth="1"/>
    <col min="5118" max="5123" width="8.8984375" style="12"/>
    <col min="5124" max="5124" width="32.8984375" style="12" customWidth="1"/>
    <col min="5125" max="5125" width="5.8984375" style="12" customWidth="1"/>
    <col min="5126" max="5126" width="32.8984375" style="12" customWidth="1"/>
    <col min="5127" max="5127" width="5.8984375" style="12" customWidth="1"/>
    <col min="5128" max="5369" width="8.8984375" style="12"/>
    <col min="5370" max="5370" width="5.8984375" style="12" customWidth="1"/>
    <col min="5371" max="5371" width="32.8984375" style="12" customWidth="1"/>
    <col min="5372" max="5372" width="5.8984375" style="12" customWidth="1"/>
    <col min="5373" max="5373" width="32.8984375" style="12" customWidth="1"/>
    <col min="5374" max="5379" width="8.8984375" style="12"/>
    <col min="5380" max="5380" width="32.8984375" style="12" customWidth="1"/>
    <col min="5381" max="5381" width="5.8984375" style="12" customWidth="1"/>
    <col min="5382" max="5382" width="32.8984375" style="12" customWidth="1"/>
    <col min="5383" max="5383" width="5.8984375" style="12" customWidth="1"/>
    <col min="5384" max="5625" width="8.8984375" style="12"/>
    <col min="5626" max="5626" width="5.8984375" style="12" customWidth="1"/>
    <col min="5627" max="5627" width="32.8984375" style="12" customWidth="1"/>
    <col min="5628" max="5628" width="5.8984375" style="12" customWidth="1"/>
    <col min="5629" max="5629" width="32.8984375" style="12" customWidth="1"/>
    <col min="5630" max="5635" width="8.8984375" style="12"/>
    <col min="5636" max="5636" width="32.8984375" style="12" customWidth="1"/>
    <col min="5637" max="5637" width="5.8984375" style="12" customWidth="1"/>
    <col min="5638" max="5638" width="32.8984375" style="12" customWidth="1"/>
    <col min="5639" max="5639" width="5.8984375" style="12" customWidth="1"/>
    <col min="5640" max="5881" width="8.8984375" style="12"/>
    <col min="5882" max="5882" width="5.8984375" style="12" customWidth="1"/>
    <col min="5883" max="5883" width="32.8984375" style="12" customWidth="1"/>
    <col min="5884" max="5884" width="5.8984375" style="12" customWidth="1"/>
    <col min="5885" max="5885" width="32.8984375" style="12" customWidth="1"/>
    <col min="5886" max="5891" width="8.8984375" style="12"/>
    <col min="5892" max="5892" width="32.8984375" style="12" customWidth="1"/>
    <col min="5893" max="5893" width="5.8984375" style="12" customWidth="1"/>
    <col min="5894" max="5894" width="32.8984375" style="12" customWidth="1"/>
    <col min="5895" max="5895" width="5.8984375" style="12" customWidth="1"/>
    <col min="5896" max="6137" width="8.8984375" style="12"/>
    <col min="6138" max="6138" width="5.8984375" style="12" customWidth="1"/>
    <col min="6139" max="6139" width="32.8984375" style="12" customWidth="1"/>
    <col min="6140" max="6140" width="5.8984375" style="12" customWidth="1"/>
    <col min="6141" max="6141" width="32.8984375" style="12" customWidth="1"/>
    <col min="6142" max="6147" width="8.8984375" style="12"/>
    <col min="6148" max="6148" width="32.8984375" style="12" customWidth="1"/>
    <col min="6149" max="6149" width="5.8984375" style="12" customWidth="1"/>
    <col min="6150" max="6150" width="32.8984375" style="12" customWidth="1"/>
    <col min="6151" max="6151" width="5.8984375" style="12" customWidth="1"/>
    <col min="6152" max="6393" width="8.8984375" style="12"/>
    <col min="6394" max="6394" width="5.8984375" style="12" customWidth="1"/>
    <col min="6395" max="6395" width="32.8984375" style="12" customWidth="1"/>
    <col min="6396" max="6396" width="5.8984375" style="12" customWidth="1"/>
    <col min="6397" max="6397" width="32.8984375" style="12" customWidth="1"/>
    <col min="6398" max="6403" width="8.8984375" style="12"/>
    <col min="6404" max="6404" width="32.8984375" style="12" customWidth="1"/>
    <col min="6405" max="6405" width="5.8984375" style="12" customWidth="1"/>
    <col min="6406" max="6406" width="32.8984375" style="12" customWidth="1"/>
    <col min="6407" max="6407" width="5.8984375" style="12" customWidth="1"/>
    <col min="6408" max="6649" width="8.8984375" style="12"/>
    <col min="6650" max="6650" width="5.8984375" style="12" customWidth="1"/>
    <col min="6651" max="6651" width="32.8984375" style="12" customWidth="1"/>
    <col min="6652" max="6652" width="5.8984375" style="12" customWidth="1"/>
    <col min="6653" max="6653" width="32.8984375" style="12" customWidth="1"/>
    <col min="6654" max="6659" width="8.8984375" style="12"/>
    <col min="6660" max="6660" width="32.8984375" style="12" customWidth="1"/>
    <col min="6661" max="6661" width="5.8984375" style="12" customWidth="1"/>
    <col min="6662" max="6662" width="32.8984375" style="12" customWidth="1"/>
    <col min="6663" max="6663" width="5.8984375" style="12" customWidth="1"/>
    <col min="6664" max="6905" width="8.8984375" style="12"/>
    <col min="6906" max="6906" width="5.8984375" style="12" customWidth="1"/>
    <col min="6907" max="6907" width="32.8984375" style="12" customWidth="1"/>
    <col min="6908" max="6908" width="5.8984375" style="12" customWidth="1"/>
    <col min="6909" max="6909" width="32.8984375" style="12" customWidth="1"/>
    <col min="6910" max="6915" width="8.8984375" style="12"/>
    <col min="6916" max="6916" width="32.8984375" style="12" customWidth="1"/>
    <col min="6917" max="6917" width="5.8984375" style="12" customWidth="1"/>
    <col min="6918" max="6918" width="32.8984375" style="12" customWidth="1"/>
    <col min="6919" max="6919" width="5.8984375" style="12" customWidth="1"/>
    <col min="6920" max="7161" width="8.8984375" style="12"/>
    <col min="7162" max="7162" width="5.8984375" style="12" customWidth="1"/>
    <col min="7163" max="7163" width="32.8984375" style="12" customWidth="1"/>
    <col min="7164" max="7164" width="5.8984375" style="12" customWidth="1"/>
    <col min="7165" max="7165" width="32.8984375" style="12" customWidth="1"/>
    <col min="7166" max="7171" width="8.8984375" style="12"/>
    <col min="7172" max="7172" width="32.8984375" style="12" customWidth="1"/>
    <col min="7173" max="7173" width="5.8984375" style="12" customWidth="1"/>
    <col min="7174" max="7174" width="32.8984375" style="12" customWidth="1"/>
    <col min="7175" max="7175" width="5.8984375" style="12" customWidth="1"/>
    <col min="7176" max="7417" width="8.8984375" style="12"/>
    <col min="7418" max="7418" width="5.8984375" style="12" customWidth="1"/>
    <col min="7419" max="7419" width="32.8984375" style="12" customWidth="1"/>
    <col min="7420" max="7420" width="5.8984375" style="12" customWidth="1"/>
    <col min="7421" max="7421" width="32.8984375" style="12" customWidth="1"/>
    <col min="7422" max="7427" width="8.8984375" style="12"/>
    <col min="7428" max="7428" width="32.8984375" style="12" customWidth="1"/>
    <col min="7429" max="7429" width="5.8984375" style="12" customWidth="1"/>
    <col min="7430" max="7430" width="32.8984375" style="12" customWidth="1"/>
    <col min="7431" max="7431" width="5.8984375" style="12" customWidth="1"/>
    <col min="7432" max="7673" width="8.8984375" style="12"/>
    <col min="7674" max="7674" width="5.8984375" style="12" customWidth="1"/>
    <col min="7675" max="7675" width="32.8984375" style="12" customWidth="1"/>
    <col min="7676" max="7676" width="5.8984375" style="12" customWidth="1"/>
    <col min="7677" max="7677" width="32.8984375" style="12" customWidth="1"/>
    <col min="7678" max="7683" width="8.8984375" style="12"/>
    <col min="7684" max="7684" width="32.8984375" style="12" customWidth="1"/>
    <col min="7685" max="7685" width="5.8984375" style="12" customWidth="1"/>
    <col min="7686" max="7686" width="32.8984375" style="12" customWidth="1"/>
    <col min="7687" max="7687" width="5.8984375" style="12" customWidth="1"/>
    <col min="7688" max="7929" width="8.8984375" style="12"/>
    <col min="7930" max="7930" width="5.8984375" style="12" customWidth="1"/>
    <col min="7931" max="7931" width="32.8984375" style="12" customWidth="1"/>
    <col min="7932" max="7932" width="5.8984375" style="12" customWidth="1"/>
    <col min="7933" max="7933" width="32.8984375" style="12" customWidth="1"/>
    <col min="7934" max="7939" width="8.8984375" style="12"/>
    <col min="7940" max="7940" width="32.8984375" style="12" customWidth="1"/>
    <col min="7941" max="7941" width="5.8984375" style="12" customWidth="1"/>
    <col min="7942" max="7942" width="32.8984375" style="12" customWidth="1"/>
    <col min="7943" max="7943" width="5.8984375" style="12" customWidth="1"/>
    <col min="7944" max="8185" width="8.8984375" style="12"/>
    <col min="8186" max="8186" width="5.8984375" style="12" customWidth="1"/>
    <col min="8187" max="8187" width="32.8984375" style="12" customWidth="1"/>
    <col min="8188" max="8188" width="5.8984375" style="12" customWidth="1"/>
    <col min="8189" max="8189" width="32.8984375" style="12" customWidth="1"/>
    <col min="8190" max="8195" width="8.8984375" style="12"/>
    <col min="8196" max="8196" width="32.8984375" style="12" customWidth="1"/>
    <col min="8197" max="8197" width="5.8984375" style="12" customWidth="1"/>
    <col min="8198" max="8198" width="32.8984375" style="12" customWidth="1"/>
    <col min="8199" max="8199" width="5.8984375" style="12" customWidth="1"/>
    <col min="8200" max="8441" width="8.8984375" style="12"/>
    <col min="8442" max="8442" width="5.8984375" style="12" customWidth="1"/>
    <col min="8443" max="8443" width="32.8984375" style="12" customWidth="1"/>
    <col min="8444" max="8444" width="5.8984375" style="12" customWidth="1"/>
    <col min="8445" max="8445" width="32.8984375" style="12" customWidth="1"/>
    <col min="8446" max="8451" width="8.8984375" style="12"/>
    <col min="8452" max="8452" width="32.8984375" style="12" customWidth="1"/>
    <col min="8453" max="8453" width="5.8984375" style="12" customWidth="1"/>
    <col min="8454" max="8454" width="32.8984375" style="12" customWidth="1"/>
    <col min="8455" max="8455" width="5.8984375" style="12" customWidth="1"/>
    <col min="8456" max="8697" width="8.8984375" style="12"/>
    <col min="8698" max="8698" width="5.8984375" style="12" customWidth="1"/>
    <col min="8699" max="8699" width="32.8984375" style="12" customWidth="1"/>
    <col min="8700" max="8700" width="5.8984375" style="12" customWidth="1"/>
    <col min="8701" max="8701" width="32.8984375" style="12" customWidth="1"/>
    <col min="8702" max="8707" width="8.8984375" style="12"/>
    <col min="8708" max="8708" width="32.8984375" style="12" customWidth="1"/>
    <col min="8709" max="8709" width="5.8984375" style="12" customWidth="1"/>
    <col min="8710" max="8710" width="32.8984375" style="12" customWidth="1"/>
    <col min="8711" max="8711" width="5.8984375" style="12" customWidth="1"/>
    <col min="8712" max="8953" width="8.8984375" style="12"/>
    <col min="8954" max="8954" width="5.8984375" style="12" customWidth="1"/>
    <col min="8955" max="8955" width="32.8984375" style="12" customWidth="1"/>
    <col min="8956" max="8956" width="5.8984375" style="12" customWidth="1"/>
    <col min="8957" max="8957" width="32.8984375" style="12" customWidth="1"/>
    <col min="8958" max="8963" width="8.8984375" style="12"/>
    <col min="8964" max="8964" width="32.8984375" style="12" customWidth="1"/>
    <col min="8965" max="8965" width="5.8984375" style="12" customWidth="1"/>
    <col min="8966" max="8966" width="32.8984375" style="12" customWidth="1"/>
    <col min="8967" max="8967" width="5.8984375" style="12" customWidth="1"/>
    <col min="8968" max="9209" width="8.8984375" style="12"/>
    <col min="9210" max="9210" width="5.8984375" style="12" customWidth="1"/>
    <col min="9211" max="9211" width="32.8984375" style="12" customWidth="1"/>
    <col min="9212" max="9212" width="5.8984375" style="12" customWidth="1"/>
    <col min="9213" max="9213" width="32.8984375" style="12" customWidth="1"/>
    <col min="9214" max="9219" width="8.8984375" style="12"/>
    <col min="9220" max="9220" width="32.8984375" style="12" customWidth="1"/>
    <col min="9221" max="9221" width="5.8984375" style="12" customWidth="1"/>
    <col min="9222" max="9222" width="32.8984375" style="12" customWidth="1"/>
    <col min="9223" max="9223" width="5.8984375" style="12" customWidth="1"/>
    <col min="9224" max="9465" width="8.8984375" style="12"/>
    <col min="9466" max="9466" width="5.8984375" style="12" customWidth="1"/>
    <col min="9467" max="9467" width="32.8984375" style="12" customWidth="1"/>
    <col min="9468" max="9468" width="5.8984375" style="12" customWidth="1"/>
    <col min="9469" max="9469" width="32.8984375" style="12" customWidth="1"/>
    <col min="9470" max="9475" width="8.8984375" style="12"/>
    <col min="9476" max="9476" width="32.8984375" style="12" customWidth="1"/>
    <col min="9477" max="9477" width="5.8984375" style="12" customWidth="1"/>
    <col min="9478" max="9478" width="32.8984375" style="12" customWidth="1"/>
    <col min="9479" max="9479" width="5.8984375" style="12" customWidth="1"/>
    <col min="9480" max="9721" width="8.8984375" style="12"/>
    <col min="9722" max="9722" width="5.8984375" style="12" customWidth="1"/>
    <col min="9723" max="9723" width="32.8984375" style="12" customWidth="1"/>
    <col min="9724" max="9724" width="5.8984375" style="12" customWidth="1"/>
    <col min="9725" max="9725" width="32.8984375" style="12" customWidth="1"/>
    <col min="9726" max="9731" width="8.8984375" style="12"/>
    <col min="9732" max="9732" width="32.8984375" style="12" customWidth="1"/>
    <col min="9733" max="9733" width="5.8984375" style="12" customWidth="1"/>
    <col min="9734" max="9734" width="32.8984375" style="12" customWidth="1"/>
    <col min="9735" max="9735" width="5.8984375" style="12" customWidth="1"/>
    <col min="9736" max="9977" width="8.8984375" style="12"/>
    <col min="9978" max="9978" width="5.8984375" style="12" customWidth="1"/>
    <col min="9979" max="9979" width="32.8984375" style="12" customWidth="1"/>
    <col min="9980" max="9980" width="5.8984375" style="12" customWidth="1"/>
    <col min="9981" max="9981" width="32.8984375" style="12" customWidth="1"/>
    <col min="9982" max="9987" width="8.8984375" style="12"/>
    <col min="9988" max="9988" width="32.8984375" style="12" customWidth="1"/>
    <col min="9989" max="9989" width="5.8984375" style="12" customWidth="1"/>
    <col min="9990" max="9990" width="32.8984375" style="12" customWidth="1"/>
    <col min="9991" max="9991" width="5.8984375" style="12" customWidth="1"/>
    <col min="9992" max="10233" width="8.8984375" style="12"/>
    <col min="10234" max="10234" width="5.8984375" style="12" customWidth="1"/>
    <col min="10235" max="10235" width="32.8984375" style="12" customWidth="1"/>
    <col min="10236" max="10236" width="5.8984375" style="12" customWidth="1"/>
    <col min="10237" max="10237" width="32.8984375" style="12" customWidth="1"/>
    <col min="10238" max="10243" width="8.8984375" style="12"/>
    <col min="10244" max="10244" width="32.8984375" style="12" customWidth="1"/>
    <col min="10245" max="10245" width="5.8984375" style="12" customWidth="1"/>
    <col min="10246" max="10246" width="32.8984375" style="12" customWidth="1"/>
    <col min="10247" max="10247" width="5.8984375" style="12" customWidth="1"/>
    <col min="10248" max="10489" width="8.8984375" style="12"/>
    <col min="10490" max="10490" width="5.8984375" style="12" customWidth="1"/>
    <col min="10491" max="10491" width="32.8984375" style="12" customWidth="1"/>
    <col min="10492" max="10492" width="5.8984375" style="12" customWidth="1"/>
    <col min="10493" max="10493" width="32.8984375" style="12" customWidth="1"/>
    <col min="10494" max="10499" width="8.8984375" style="12"/>
    <col min="10500" max="10500" width="32.8984375" style="12" customWidth="1"/>
    <col min="10501" max="10501" width="5.8984375" style="12" customWidth="1"/>
    <col min="10502" max="10502" width="32.8984375" style="12" customWidth="1"/>
    <col min="10503" max="10503" width="5.8984375" style="12" customWidth="1"/>
    <col min="10504" max="10745" width="8.8984375" style="12"/>
    <col min="10746" max="10746" width="5.8984375" style="12" customWidth="1"/>
    <col min="10747" max="10747" width="32.8984375" style="12" customWidth="1"/>
    <col min="10748" max="10748" width="5.8984375" style="12" customWidth="1"/>
    <col min="10749" max="10749" width="32.8984375" style="12" customWidth="1"/>
    <col min="10750" max="10755" width="8.8984375" style="12"/>
    <col min="10756" max="10756" width="32.8984375" style="12" customWidth="1"/>
    <col min="10757" max="10757" width="5.8984375" style="12" customWidth="1"/>
    <col min="10758" max="10758" width="32.8984375" style="12" customWidth="1"/>
    <col min="10759" max="10759" width="5.8984375" style="12" customWidth="1"/>
    <col min="10760" max="11001" width="8.8984375" style="12"/>
    <col min="11002" max="11002" width="5.8984375" style="12" customWidth="1"/>
    <col min="11003" max="11003" width="32.8984375" style="12" customWidth="1"/>
    <col min="11004" max="11004" width="5.8984375" style="12" customWidth="1"/>
    <col min="11005" max="11005" width="32.8984375" style="12" customWidth="1"/>
    <col min="11006" max="11011" width="8.8984375" style="12"/>
    <col min="11012" max="11012" width="32.8984375" style="12" customWidth="1"/>
    <col min="11013" max="11013" width="5.8984375" style="12" customWidth="1"/>
    <col min="11014" max="11014" width="32.8984375" style="12" customWidth="1"/>
    <col min="11015" max="11015" width="5.8984375" style="12" customWidth="1"/>
    <col min="11016" max="11257" width="8.8984375" style="12"/>
    <col min="11258" max="11258" width="5.8984375" style="12" customWidth="1"/>
    <col min="11259" max="11259" width="32.8984375" style="12" customWidth="1"/>
    <col min="11260" max="11260" width="5.8984375" style="12" customWidth="1"/>
    <col min="11261" max="11261" width="32.8984375" style="12" customWidth="1"/>
    <col min="11262" max="11267" width="8.8984375" style="12"/>
    <col min="11268" max="11268" width="32.8984375" style="12" customWidth="1"/>
    <col min="11269" max="11269" width="5.8984375" style="12" customWidth="1"/>
    <col min="11270" max="11270" width="32.8984375" style="12" customWidth="1"/>
    <col min="11271" max="11271" width="5.8984375" style="12" customWidth="1"/>
    <col min="11272" max="11513" width="8.8984375" style="12"/>
    <col min="11514" max="11514" width="5.8984375" style="12" customWidth="1"/>
    <col min="11515" max="11515" width="32.8984375" style="12" customWidth="1"/>
    <col min="11516" max="11516" width="5.8984375" style="12" customWidth="1"/>
    <col min="11517" max="11517" width="32.8984375" style="12" customWidth="1"/>
    <col min="11518" max="11523" width="8.8984375" style="12"/>
    <col min="11524" max="11524" width="32.8984375" style="12" customWidth="1"/>
    <col min="11525" max="11525" width="5.8984375" style="12" customWidth="1"/>
    <col min="11526" max="11526" width="32.8984375" style="12" customWidth="1"/>
    <col min="11527" max="11527" width="5.8984375" style="12" customWidth="1"/>
    <col min="11528" max="11769" width="8.8984375" style="12"/>
    <col min="11770" max="11770" width="5.8984375" style="12" customWidth="1"/>
    <col min="11771" max="11771" width="32.8984375" style="12" customWidth="1"/>
    <col min="11772" max="11772" width="5.8984375" style="12" customWidth="1"/>
    <col min="11773" max="11773" width="32.8984375" style="12" customWidth="1"/>
    <col min="11774" max="11779" width="8.8984375" style="12"/>
    <col min="11780" max="11780" width="32.8984375" style="12" customWidth="1"/>
    <col min="11781" max="11781" width="5.8984375" style="12" customWidth="1"/>
    <col min="11782" max="11782" width="32.8984375" style="12" customWidth="1"/>
    <col min="11783" max="11783" width="5.8984375" style="12" customWidth="1"/>
    <col min="11784" max="12025" width="8.8984375" style="12"/>
    <col min="12026" max="12026" width="5.8984375" style="12" customWidth="1"/>
    <col min="12027" max="12027" width="32.8984375" style="12" customWidth="1"/>
    <col min="12028" max="12028" width="5.8984375" style="12" customWidth="1"/>
    <col min="12029" max="12029" width="32.8984375" style="12" customWidth="1"/>
    <col min="12030" max="12035" width="8.8984375" style="12"/>
    <col min="12036" max="12036" width="32.8984375" style="12" customWidth="1"/>
    <col min="12037" max="12037" width="5.8984375" style="12" customWidth="1"/>
    <col min="12038" max="12038" width="32.8984375" style="12" customWidth="1"/>
    <col min="12039" max="12039" width="5.8984375" style="12" customWidth="1"/>
    <col min="12040" max="12281" width="8.8984375" style="12"/>
    <col min="12282" max="12282" width="5.8984375" style="12" customWidth="1"/>
    <col min="12283" max="12283" width="32.8984375" style="12" customWidth="1"/>
    <col min="12284" max="12284" width="5.8984375" style="12" customWidth="1"/>
    <col min="12285" max="12285" width="32.8984375" style="12" customWidth="1"/>
    <col min="12286" max="12291" width="8.8984375" style="12"/>
    <col min="12292" max="12292" width="32.8984375" style="12" customWidth="1"/>
    <col min="12293" max="12293" width="5.8984375" style="12" customWidth="1"/>
    <col min="12294" max="12294" width="32.8984375" style="12" customWidth="1"/>
    <col min="12295" max="12295" width="5.8984375" style="12" customWidth="1"/>
    <col min="12296" max="12537" width="8.8984375" style="12"/>
    <col min="12538" max="12538" width="5.8984375" style="12" customWidth="1"/>
    <col min="12539" max="12539" width="32.8984375" style="12" customWidth="1"/>
    <col min="12540" max="12540" width="5.8984375" style="12" customWidth="1"/>
    <col min="12541" max="12541" width="32.8984375" style="12" customWidth="1"/>
    <col min="12542" max="12547" width="8.8984375" style="12"/>
    <col min="12548" max="12548" width="32.8984375" style="12" customWidth="1"/>
    <col min="12549" max="12549" width="5.8984375" style="12" customWidth="1"/>
    <col min="12550" max="12550" width="32.8984375" style="12" customWidth="1"/>
    <col min="12551" max="12551" width="5.8984375" style="12" customWidth="1"/>
    <col min="12552" max="12793" width="8.8984375" style="12"/>
    <col min="12794" max="12794" width="5.8984375" style="12" customWidth="1"/>
    <col min="12795" max="12795" width="32.8984375" style="12" customWidth="1"/>
    <col min="12796" max="12796" width="5.8984375" style="12" customWidth="1"/>
    <col min="12797" max="12797" width="32.8984375" style="12" customWidth="1"/>
    <col min="12798" max="12803" width="8.8984375" style="12"/>
    <col min="12804" max="12804" width="32.8984375" style="12" customWidth="1"/>
    <col min="12805" max="12805" width="5.8984375" style="12" customWidth="1"/>
    <col min="12806" max="12806" width="32.8984375" style="12" customWidth="1"/>
    <col min="12807" max="12807" width="5.8984375" style="12" customWidth="1"/>
    <col min="12808" max="13049" width="8.8984375" style="12"/>
    <col min="13050" max="13050" width="5.8984375" style="12" customWidth="1"/>
    <col min="13051" max="13051" width="32.8984375" style="12" customWidth="1"/>
    <col min="13052" max="13052" width="5.8984375" style="12" customWidth="1"/>
    <col min="13053" max="13053" width="32.8984375" style="12" customWidth="1"/>
    <col min="13054" max="13059" width="8.8984375" style="12"/>
    <col min="13060" max="13060" width="32.8984375" style="12" customWidth="1"/>
    <col min="13061" max="13061" width="5.8984375" style="12" customWidth="1"/>
    <col min="13062" max="13062" width="32.8984375" style="12" customWidth="1"/>
    <col min="13063" max="13063" width="5.8984375" style="12" customWidth="1"/>
    <col min="13064" max="13305" width="8.8984375" style="12"/>
    <col min="13306" max="13306" width="5.8984375" style="12" customWidth="1"/>
    <col min="13307" max="13307" width="32.8984375" style="12" customWidth="1"/>
    <col min="13308" max="13308" width="5.8984375" style="12" customWidth="1"/>
    <col min="13309" max="13309" width="32.8984375" style="12" customWidth="1"/>
    <col min="13310" max="13315" width="8.8984375" style="12"/>
    <col min="13316" max="13316" width="32.8984375" style="12" customWidth="1"/>
    <col min="13317" max="13317" width="5.8984375" style="12" customWidth="1"/>
    <col min="13318" max="13318" width="32.8984375" style="12" customWidth="1"/>
    <col min="13319" max="13319" width="5.8984375" style="12" customWidth="1"/>
    <col min="13320" max="13561" width="8.8984375" style="12"/>
    <col min="13562" max="13562" width="5.8984375" style="12" customWidth="1"/>
    <col min="13563" max="13563" width="32.8984375" style="12" customWidth="1"/>
    <col min="13564" max="13564" width="5.8984375" style="12" customWidth="1"/>
    <col min="13565" max="13565" width="32.8984375" style="12" customWidth="1"/>
    <col min="13566" max="13571" width="8.8984375" style="12"/>
    <col min="13572" max="13572" width="32.8984375" style="12" customWidth="1"/>
    <col min="13573" max="13573" width="5.8984375" style="12" customWidth="1"/>
    <col min="13574" max="13574" width="32.8984375" style="12" customWidth="1"/>
    <col min="13575" max="13575" width="5.8984375" style="12" customWidth="1"/>
    <col min="13576" max="13817" width="8.8984375" style="12"/>
    <col min="13818" max="13818" width="5.8984375" style="12" customWidth="1"/>
    <col min="13819" max="13819" width="32.8984375" style="12" customWidth="1"/>
    <col min="13820" max="13820" width="5.8984375" style="12" customWidth="1"/>
    <col min="13821" max="13821" width="32.8984375" style="12" customWidth="1"/>
    <col min="13822" max="13827" width="8.8984375" style="12"/>
    <col min="13828" max="13828" width="32.8984375" style="12" customWidth="1"/>
    <col min="13829" max="13829" width="5.8984375" style="12" customWidth="1"/>
    <col min="13830" max="13830" width="32.8984375" style="12" customWidth="1"/>
    <col min="13831" max="13831" width="5.8984375" style="12" customWidth="1"/>
    <col min="13832" max="14073" width="8.8984375" style="12"/>
    <col min="14074" max="14074" width="5.8984375" style="12" customWidth="1"/>
    <col min="14075" max="14075" width="32.8984375" style="12" customWidth="1"/>
    <col min="14076" max="14076" width="5.8984375" style="12" customWidth="1"/>
    <col min="14077" max="14077" width="32.8984375" style="12" customWidth="1"/>
    <col min="14078" max="14083" width="8.8984375" style="12"/>
    <col min="14084" max="14084" width="32.8984375" style="12" customWidth="1"/>
    <col min="14085" max="14085" width="5.8984375" style="12" customWidth="1"/>
    <col min="14086" max="14086" width="32.8984375" style="12" customWidth="1"/>
    <col min="14087" max="14087" width="5.8984375" style="12" customWidth="1"/>
    <col min="14088" max="14329" width="8.8984375" style="12"/>
    <col min="14330" max="14330" width="5.8984375" style="12" customWidth="1"/>
    <col min="14331" max="14331" width="32.8984375" style="12" customWidth="1"/>
    <col min="14332" max="14332" width="5.8984375" style="12" customWidth="1"/>
    <col min="14333" max="14333" width="32.8984375" style="12" customWidth="1"/>
    <col min="14334" max="14339" width="8.8984375" style="12"/>
    <col min="14340" max="14340" width="32.8984375" style="12" customWidth="1"/>
    <col min="14341" max="14341" width="5.8984375" style="12" customWidth="1"/>
    <col min="14342" max="14342" width="32.8984375" style="12" customWidth="1"/>
    <col min="14343" max="14343" width="5.8984375" style="12" customWidth="1"/>
    <col min="14344" max="14585" width="8.8984375" style="12"/>
    <col min="14586" max="14586" width="5.8984375" style="12" customWidth="1"/>
    <col min="14587" max="14587" width="32.8984375" style="12" customWidth="1"/>
    <col min="14588" max="14588" width="5.8984375" style="12" customWidth="1"/>
    <col min="14589" max="14589" width="32.8984375" style="12" customWidth="1"/>
    <col min="14590" max="14595" width="8.8984375" style="12"/>
    <col min="14596" max="14596" width="32.8984375" style="12" customWidth="1"/>
    <col min="14597" max="14597" width="5.8984375" style="12" customWidth="1"/>
    <col min="14598" max="14598" width="32.8984375" style="12" customWidth="1"/>
    <col min="14599" max="14599" width="5.8984375" style="12" customWidth="1"/>
    <col min="14600" max="14841" width="8.8984375" style="12"/>
    <col min="14842" max="14842" width="5.8984375" style="12" customWidth="1"/>
    <col min="14843" max="14843" width="32.8984375" style="12" customWidth="1"/>
    <col min="14844" max="14844" width="5.8984375" style="12" customWidth="1"/>
    <col min="14845" max="14845" width="32.8984375" style="12" customWidth="1"/>
    <col min="14846" max="14851" width="8.8984375" style="12"/>
    <col min="14852" max="14852" width="32.8984375" style="12" customWidth="1"/>
    <col min="14853" max="14853" width="5.8984375" style="12" customWidth="1"/>
    <col min="14854" max="14854" width="32.8984375" style="12" customWidth="1"/>
    <col min="14855" max="14855" width="5.8984375" style="12" customWidth="1"/>
    <col min="14856" max="15097" width="8.8984375" style="12"/>
    <col min="15098" max="15098" width="5.8984375" style="12" customWidth="1"/>
    <col min="15099" max="15099" width="32.8984375" style="12" customWidth="1"/>
    <col min="15100" max="15100" width="5.8984375" style="12" customWidth="1"/>
    <col min="15101" max="15101" width="32.8984375" style="12" customWidth="1"/>
    <col min="15102" max="15107" width="8.8984375" style="12"/>
    <col min="15108" max="15108" width="32.8984375" style="12" customWidth="1"/>
    <col min="15109" max="15109" width="5.8984375" style="12" customWidth="1"/>
    <col min="15110" max="15110" width="32.8984375" style="12" customWidth="1"/>
    <col min="15111" max="15111" width="5.8984375" style="12" customWidth="1"/>
    <col min="15112" max="15353" width="8.8984375" style="12"/>
    <col min="15354" max="15354" width="5.8984375" style="12" customWidth="1"/>
    <col min="15355" max="15355" width="32.8984375" style="12" customWidth="1"/>
    <col min="15356" max="15356" width="5.8984375" style="12" customWidth="1"/>
    <col min="15357" max="15357" width="32.8984375" style="12" customWidth="1"/>
    <col min="15358" max="15363" width="8.8984375" style="12"/>
    <col min="15364" max="15364" width="32.8984375" style="12" customWidth="1"/>
    <col min="15365" max="15365" width="5.8984375" style="12" customWidth="1"/>
    <col min="15366" max="15366" width="32.8984375" style="12" customWidth="1"/>
    <col min="15367" max="15367" width="5.8984375" style="12" customWidth="1"/>
    <col min="15368" max="15609" width="8.8984375" style="12"/>
    <col min="15610" max="15610" width="5.8984375" style="12" customWidth="1"/>
    <col min="15611" max="15611" width="32.8984375" style="12" customWidth="1"/>
    <col min="15612" max="15612" width="5.8984375" style="12" customWidth="1"/>
    <col min="15613" max="15613" width="32.8984375" style="12" customWidth="1"/>
    <col min="15614" max="15619" width="8.8984375" style="12"/>
    <col min="15620" max="15620" width="32.8984375" style="12" customWidth="1"/>
    <col min="15621" max="15621" width="5.8984375" style="12" customWidth="1"/>
    <col min="15622" max="15622" width="32.8984375" style="12" customWidth="1"/>
    <col min="15623" max="15623" width="5.8984375" style="12" customWidth="1"/>
    <col min="15624" max="15865" width="8.8984375" style="12"/>
    <col min="15866" max="15866" width="5.8984375" style="12" customWidth="1"/>
    <col min="15867" max="15867" width="32.8984375" style="12" customWidth="1"/>
    <col min="15868" max="15868" width="5.8984375" style="12" customWidth="1"/>
    <col min="15869" max="15869" width="32.8984375" style="12" customWidth="1"/>
    <col min="15870" max="15875" width="8.8984375" style="12"/>
    <col min="15876" max="15876" width="32.8984375" style="12" customWidth="1"/>
    <col min="15877" max="15877" width="5.8984375" style="12" customWidth="1"/>
    <col min="15878" max="15878" width="32.8984375" style="12" customWidth="1"/>
    <col min="15879" max="15879" width="5.8984375" style="12" customWidth="1"/>
    <col min="15880" max="16121" width="8.8984375" style="12"/>
    <col min="16122" max="16122" width="5.8984375" style="12" customWidth="1"/>
    <col min="16123" max="16123" width="32.8984375" style="12" customWidth="1"/>
    <col min="16124" max="16124" width="5.8984375" style="12" customWidth="1"/>
    <col min="16125" max="16125" width="32.8984375" style="12" customWidth="1"/>
    <col min="16126" max="16131" width="8.8984375" style="12"/>
    <col min="16132" max="16132" width="32.8984375" style="12" customWidth="1"/>
    <col min="16133" max="16133" width="5.8984375" style="12" customWidth="1"/>
    <col min="16134" max="16134" width="32.8984375" style="12" customWidth="1"/>
    <col min="16135" max="16135" width="5.8984375" style="12" customWidth="1"/>
    <col min="16136" max="16384" width="8.8984375" style="12"/>
  </cols>
  <sheetData>
    <row r="1" spans="1:11" ht="57.6" customHeight="1" x14ac:dyDescent="0.25"/>
    <row r="2" spans="1:11" ht="18" customHeight="1" x14ac:dyDescent="0.25">
      <c r="A2" s="20" t="s">
        <v>1609</v>
      </c>
      <c r="B2" s="20"/>
      <c r="C2" s="20"/>
      <c r="D2" s="20"/>
      <c r="E2" s="20"/>
      <c r="F2" s="20"/>
      <c r="G2" s="20"/>
      <c r="H2" s="20"/>
      <c r="I2" s="20"/>
      <c r="J2" s="20"/>
      <c r="K2" s="20"/>
    </row>
    <row r="3" spans="1:11" ht="18" customHeight="1" x14ac:dyDescent="0.25">
      <c r="A3" s="270" t="s">
        <v>1622</v>
      </c>
      <c r="B3" s="270"/>
      <c r="C3" s="270"/>
      <c r="D3" s="270"/>
      <c r="E3" s="270"/>
      <c r="F3" s="270"/>
      <c r="G3" s="270"/>
      <c r="H3" s="270"/>
      <c r="I3" s="270"/>
      <c r="J3" s="270"/>
      <c r="K3" s="270"/>
    </row>
    <row r="4" spans="1:11" ht="36" customHeight="1" x14ac:dyDescent="0.25">
      <c r="A4" s="21" t="s">
        <v>31</v>
      </c>
      <c r="B4" s="150" t="s">
        <v>149</v>
      </c>
      <c r="C4" s="140" t="s">
        <v>9</v>
      </c>
      <c r="D4" s="24">
        <v>2020</v>
      </c>
      <c r="E4" s="24">
        <v>2021</v>
      </c>
      <c r="F4" s="24">
        <v>2022</v>
      </c>
      <c r="G4" s="24">
        <v>2023</v>
      </c>
      <c r="H4" s="24">
        <v>2024</v>
      </c>
      <c r="I4" s="24" t="s">
        <v>287</v>
      </c>
      <c r="J4" s="151" t="s">
        <v>564</v>
      </c>
      <c r="K4" s="149" t="s">
        <v>321</v>
      </c>
    </row>
    <row r="5" spans="1:11" ht="18" customHeight="1" x14ac:dyDescent="0.25">
      <c r="A5" s="101">
        <v>1</v>
      </c>
      <c r="B5" s="102" t="s">
        <v>153</v>
      </c>
      <c r="C5" s="256" t="s">
        <v>10</v>
      </c>
      <c r="D5" s="103">
        <v>1319.477214</v>
      </c>
      <c r="E5" s="103">
        <v>1289.77854</v>
      </c>
      <c r="F5" s="103">
        <v>2481.4364110000001</v>
      </c>
      <c r="G5" s="103">
        <v>2645.5759830000002</v>
      </c>
      <c r="H5" s="103">
        <v>1982.674718</v>
      </c>
      <c r="I5" s="256" t="s">
        <v>288</v>
      </c>
      <c r="J5" s="104" t="s">
        <v>568</v>
      </c>
      <c r="K5" s="105">
        <v>1</v>
      </c>
    </row>
    <row r="6" spans="1:11" ht="18" customHeight="1" x14ac:dyDescent="0.25">
      <c r="A6" s="94"/>
      <c r="B6" s="95"/>
      <c r="C6" s="257" t="s">
        <v>12</v>
      </c>
      <c r="D6" s="96">
        <v>1890.1627530000001</v>
      </c>
      <c r="E6" s="96">
        <v>1470.3666089999999</v>
      </c>
      <c r="F6" s="96">
        <v>1571.916322</v>
      </c>
      <c r="G6" s="96">
        <v>2350.9933759999999</v>
      </c>
      <c r="H6" s="96">
        <v>1967.8528040000001</v>
      </c>
      <c r="I6" s="257" t="s">
        <v>289</v>
      </c>
      <c r="J6" s="97"/>
      <c r="K6" s="98"/>
    </row>
    <row r="7" spans="1:11" ht="18" customHeight="1" x14ac:dyDescent="0.25">
      <c r="A7" s="106"/>
      <c r="B7" s="107"/>
      <c r="C7" s="256" t="s">
        <v>13</v>
      </c>
      <c r="D7" s="108">
        <v>2125.0424370000001</v>
      </c>
      <c r="E7" s="108">
        <v>2418.6409920000001</v>
      </c>
      <c r="F7" s="108">
        <v>2131.99676</v>
      </c>
      <c r="G7" s="108">
        <v>3062.9873349999998</v>
      </c>
      <c r="H7" s="108">
        <v>2731.929009</v>
      </c>
      <c r="I7" s="256" t="s">
        <v>290</v>
      </c>
      <c r="J7" s="109"/>
      <c r="K7" s="110"/>
    </row>
    <row r="8" spans="1:11" ht="18" customHeight="1" x14ac:dyDescent="0.25">
      <c r="A8" s="94"/>
      <c r="B8" s="95"/>
      <c r="C8" s="257" t="s">
        <v>14</v>
      </c>
      <c r="D8" s="96">
        <v>1849.857802</v>
      </c>
      <c r="E8" s="96">
        <v>2215.1989570000001</v>
      </c>
      <c r="F8" s="96">
        <v>2460.9117959999999</v>
      </c>
      <c r="G8" s="96">
        <v>3007.0173580000001</v>
      </c>
      <c r="H8" s="96">
        <v>2404.6303250000001</v>
      </c>
      <c r="I8" s="257" t="s">
        <v>291</v>
      </c>
      <c r="J8" s="97"/>
      <c r="K8" s="98"/>
    </row>
    <row r="9" spans="1:11" ht="18" customHeight="1" x14ac:dyDescent="0.25">
      <c r="A9" s="106"/>
      <c r="B9" s="107"/>
      <c r="C9" s="256" t="s">
        <v>15</v>
      </c>
      <c r="D9" s="108">
        <v>1686.1570670000001</v>
      </c>
      <c r="E9" s="108">
        <v>1724.4065869999999</v>
      </c>
      <c r="F9" s="108">
        <v>1525.635338</v>
      </c>
      <c r="G9" s="108">
        <v>2233.6883499999999</v>
      </c>
      <c r="H9" s="108">
        <v>2696.6862190000002</v>
      </c>
      <c r="I9" s="256" t="s">
        <v>292</v>
      </c>
      <c r="J9" s="109"/>
      <c r="K9" s="110"/>
    </row>
    <row r="10" spans="1:11" ht="18" customHeight="1" x14ac:dyDescent="0.25">
      <c r="A10" s="94"/>
      <c r="B10" s="95"/>
      <c r="C10" s="257" t="s">
        <v>16</v>
      </c>
      <c r="D10" s="96">
        <v>1538.2895530000001</v>
      </c>
      <c r="E10" s="96">
        <v>1808.564791</v>
      </c>
      <c r="F10" s="96">
        <v>2573.9191420000002</v>
      </c>
      <c r="G10" s="96">
        <v>2988.6990139999998</v>
      </c>
      <c r="H10" s="96">
        <v>3024.1235510000001</v>
      </c>
      <c r="I10" s="257" t="s">
        <v>293</v>
      </c>
      <c r="J10" s="97"/>
      <c r="K10" s="98"/>
    </row>
    <row r="11" spans="1:11" ht="18" customHeight="1" x14ac:dyDescent="0.25">
      <c r="A11" s="106"/>
      <c r="B11" s="107"/>
      <c r="C11" s="256" t="s">
        <v>17</v>
      </c>
      <c r="D11" s="108">
        <v>1925.134065</v>
      </c>
      <c r="E11" s="108">
        <v>1477.268241</v>
      </c>
      <c r="F11" s="108">
        <v>2282.6561230000002</v>
      </c>
      <c r="G11" s="108">
        <v>2350.530166</v>
      </c>
      <c r="H11" s="108">
        <v>2539.9267329999998</v>
      </c>
      <c r="I11" s="256" t="s">
        <v>294</v>
      </c>
      <c r="J11" s="109"/>
      <c r="K11" s="110"/>
    </row>
    <row r="12" spans="1:11" ht="18" customHeight="1" x14ac:dyDescent="0.25">
      <c r="A12" s="94"/>
      <c r="B12" s="95"/>
      <c r="C12" s="257" t="s">
        <v>18</v>
      </c>
      <c r="D12" s="96">
        <v>1744.0179539999999</v>
      </c>
      <c r="E12" s="96">
        <v>1902.4213930000001</v>
      </c>
      <c r="F12" s="96">
        <v>3822.3596440000001</v>
      </c>
      <c r="G12" s="96">
        <v>2868.7919360000001</v>
      </c>
      <c r="H12" s="96">
        <v>2440.9086710000001</v>
      </c>
      <c r="I12" s="257" t="s">
        <v>295</v>
      </c>
      <c r="J12" s="97"/>
      <c r="K12" s="98"/>
    </row>
    <row r="13" spans="1:11" ht="18" customHeight="1" x14ac:dyDescent="0.25">
      <c r="A13" s="106"/>
      <c r="B13" s="107"/>
      <c r="C13" s="256" t="s">
        <v>19</v>
      </c>
      <c r="D13" s="108">
        <v>2866.840447</v>
      </c>
      <c r="E13" s="108">
        <v>2307.2603210000002</v>
      </c>
      <c r="F13" s="108">
        <v>3729.3256980000001</v>
      </c>
      <c r="G13" s="108">
        <v>2215.3148160000001</v>
      </c>
      <c r="H13" s="108">
        <v>2653.017859</v>
      </c>
      <c r="I13" s="256" t="s">
        <v>296</v>
      </c>
      <c r="J13" s="109"/>
      <c r="K13" s="110"/>
    </row>
    <row r="14" spans="1:11" ht="18" customHeight="1" x14ac:dyDescent="0.25">
      <c r="A14" s="94"/>
      <c r="B14" s="95"/>
      <c r="C14" s="257" t="s">
        <v>20</v>
      </c>
      <c r="D14" s="96">
        <v>1781.333261</v>
      </c>
      <c r="E14" s="96">
        <v>1628.504823</v>
      </c>
      <c r="F14" s="96">
        <v>3239.7056689999999</v>
      </c>
      <c r="G14" s="96">
        <v>2376.9581050000002</v>
      </c>
      <c r="H14" s="96">
        <v>2293.2943869999999</v>
      </c>
      <c r="I14" s="257" t="s">
        <v>297</v>
      </c>
      <c r="J14" s="97"/>
      <c r="K14" s="98"/>
    </row>
    <row r="15" spans="1:11" ht="18" customHeight="1" x14ac:dyDescent="0.25">
      <c r="A15" s="106"/>
      <c r="B15" s="107"/>
      <c r="C15" s="256" t="s">
        <v>21</v>
      </c>
      <c r="D15" s="108">
        <v>1341.4238350000001</v>
      </c>
      <c r="E15" s="108">
        <v>1892.38076</v>
      </c>
      <c r="F15" s="108">
        <v>2831.3906470000002</v>
      </c>
      <c r="G15" s="108">
        <v>2164.0470639999999</v>
      </c>
      <c r="H15" s="108">
        <v>2149.8233319999999</v>
      </c>
      <c r="I15" s="256" t="s">
        <v>298</v>
      </c>
      <c r="J15" s="109"/>
      <c r="K15" s="110"/>
    </row>
    <row r="16" spans="1:11" ht="18" customHeight="1" thickBot="1" x14ac:dyDescent="0.3">
      <c r="A16" s="94"/>
      <c r="B16" s="95"/>
      <c r="C16" s="257" t="s">
        <v>22</v>
      </c>
      <c r="D16" s="96">
        <v>1310.420235</v>
      </c>
      <c r="E16" s="96">
        <v>1400.9223360000001</v>
      </c>
      <c r="F16" s="96">
        <v>3673.5181739999998</v>
      </c>
      <c r="G16" s="96">
        <v>2283.988206</v>
      </c>
      <c r="H16" s="96">
        <v>2541.2745340000001</v>
      </c>
      <c r="I16" s="257" t="s">
        <v>299</v>
      </c>
      <c r="J16" s="97"/>
      <c r="K16" s="98"/>
    </row>
    <row r="17" spans="1:11" ht="21" customHeight="1" thickBot="1" x14ac:dyDescent="0.3">
      <c r="A17" s="265"/>
      <c r="B17" s="266" t="s">
        <v>125</v>
      </c>
      <c r="C17" s="267"/>
      <c r="D17" s="99">
        <v>21378.156623000003</v>
      </c>
      <c r="E17" s="99">
        <v>21535.714350000002</v>
      </c>
      <c r="F17" s="99">
        <v>32324.771724000002</v>
      </c>
      <c r="G17" s="99">
        <v>30548.591709</v>
      </c>
      <c r="H17" s="99">
        <v>29426.142142000001</v>
      </c>
      <c r="I17" s="268"/>
      <c r="J17" s="269" t="s">
        <v>318</v>
      </c>
      <c r="K17" s="100"/>
    </row>
    <row r="18" spans="1:11" ht="18" customHeight="1" x14ac:dyDescent="0.25">
      <c r="A18" s="101">
        <v>2</v>
      </c>
      <c r="B18" s="102" t="s">
        <v>154</v>
      </c>
      <c r="C18" s="256" t="s">
        <v>10</v>
      </c>
      <c r="D18" s="103">
        <v>9916.257098</v>
      </c>
      <c r="E18" s="103">
        <v>9494.9062950000007</v>
      </c>
      <c r="F18" s="103">
        <v>12689.275353000001</v>
      </c>
      <c r="G18" s="103">
        <v>13101.066397000001</v>
      </c>
      <c r="H18" s="103">
        <v>16488.189546000001</v>
      </c>
      <c r="I18" s="256" t="s">
        <v>288</v>
      </c>
      <c r="J18" s="104" t="s">
        <v>569</v>
      </c>
      <c r="K18" s="105">
        <v>2</v>
      </c>
    </row>
    <row r="19" spans="1:11" ht="18" customHeight="1" x14ac:dyDescent="0.25">
      <c r="A19" s="94"/>
      <c r="B19" s="95"/>
      <c r="C19" s="257" t="s">
        <v>12</v>
      </c>
      <c r="D19" s="96">
        <v>9952.1077850000001</v>
      </c>
      <c r="E19" s="96">
        <v>8919.6818640000001</v>
      </c>
      <c r="F19" s="96">
        <v>11729.818928999999</v>
      </c>
      <c r="G19" s="96">
        <v>13700.122291</v>
      </c>
      <c r="H19" s="96">
        <v>16786.782534999998</v>
      </c>
      <c r="I19" s="257" t="s">
        <v>289</v>
      </c>
      <c r="J19" s="97"/>
      <c r="K19" s="98"/>
    </row>
    <row r="20" spans="1:11" ht="18" customHeight="1" x14ac:dyDescent="0.25">
      <c r="A20" s="101"/>
      <c r="B20" s="102"/>
      <c r="C20" s="256" t="s">
        <v>13</v>
      </c>
      <c r="D20" s="103">
        <v>10790.517366</v>
      </c>
      <c r="E20" s="103">
        <v>11747.726665</v>
      </c>
      <c r="F20" s="103">
        <v>12479.962826000001</v>
      </c>
      <c r="G20" s="103">
        <v>14473.233827</v>
      </c>
      <c r="H20" s="103">
        <v>16254.527896</v>
      </c>
      <c r="I20" s="256" t="s">
        <v>290</v>
      </c>
      <c r="J20" s="104"/>
      <c r="K20" s="105"/>
    </row>
    <row r="21" spans="1:11" ht="18" customHeight="1" x14ac:dyDescent="0.25">
      <c r="A21" s="94"/>
      <c r="B21" s="95"/>
      <c r="C21" s="257" t="s">
        <v>14</v>
      </c>
      <c r="D21" s="96">
        <v>9288.5655779999997</v>
      </c>
      <c r="E21" s="96">
        <v>10760.632368</v>
      </c>
      <c r="F21" s="96">
        <v>13735.802403</v>
      </c>
      <c r="G21" s="96">
        <v>13911.453223</v>
      </c>
      <c r="H21" s="96">
        <v>16717.996456000001</v>
      </c>
      <c r="I21" s="257" t="s">
        <v>291</v>
      </c>
      <c r="J21" s="97"/>
      <c r="K21" s="98"/>
    </row>
    <row r="22" spans="1:11" ht="18" customHeight="1" x14ac:dyDescent="0.25">
      <c r="A22" s="101"/>
      <c r="B22" s="102"/>
      <c r="C22" s="256" t="s">
        <v>15</v>
      </c>
      <c r="D22" s="103">
        <v>8912.0525589999997</v>
      </c>
      <c r="E22" s="103">
        <v>11395.44407</v>
      </c>
      <c r="F22" s="103">
        <v>15224.004589</v>
      </c>
      <c r="G22" s="103">
        <v>16789.828154999999</v>
      </c>
      <c r="H22" s="103">
        <v>17592.492731999999</v>
      </c>
      <c r="I22" s="256" t="s">
        <v>292</v>
      </c>
      <c r="J22" s="104"/>
      <c r="K22" s="105"/>
    </row>
    <row r="23" spans="1:11" ht="18" customHeight="1" x14ac:dyDescent="0.25">
      <c r="A23" s="94"/>
      <c r="B23" s="95"/>
      <c r="C23" s="257" t="s">
        <v>16</v>
      </c>
      <c r="D23" s="96">
        <v>10238.899104</v>
      </c>
      <c r="E23" s="96">
        <v>11807.808625</v>
      </c>
      <c r="F23" s="96">
        <v>15942.164536</v>
      </c>
      <c r="G23" s="96">
        <v>14443.41483</v>
      </c>
      <c r="H23" s="96">
        <v>16812.11003</v>
      </c>
      <c r="I23" s="257" t="s">
        <v>293</v>
      </c>
      <c r="J23" s="97"/>
      <c r="K23" s="98"/>
    </row>
    <row r="24" spans="1:11" ht="18" customHeight="1" x14ac:dyDescent="0.25">
      <c r="A24" s="101"/>
      <c r="B24" s="102"/>
      <c r="C24" s="256" t="s">
        <v>17</v>
      </c>
      <c r="D24" s="103">
        <v>10185.714743</v>
      </c>
      <c r="E24" s="103">
        <v>10876.65934</v>
      </c>
      <c r="F24" s="103">
        <v>16057.256616999999</v>
      </c>
      <c r="G24" s="103">
        <v>16694.350641000001</v>
      </c>
      <c r="H24" s="103">
        <v>18949.7487</v>
      </c>
      <c r="I24" s="256" t="s">
        <v>294</v>
      </c>
      <c r="J24" s="104"/>
      <c r="K24" s="105"/>
    </row>
    <row r="25" spans="1:11" ht="18" customHeight="1" x14ac:dyDescent="0.25">
      <c r="A25" s="94"/>
      <c r="B25" s="95"/>
      <c r="C25" s="257" t="s">
        <v>18</v>
      </c>
      <c r="D25" s="96">
        <v>8950.2398169999997</v>
      </c>
      <c r="E25" s="96">
        <v>11992.967506999999</v>
      </c>
      <c r="F25" s="96">
        <v>17161.828794000001</v>
      </c>
      <c r="G25" s="96">
        <v>15846.241112</v>
      </c>
      <c r="H25" s="96">
        <v>16233.01741</v>
      </c>
      <c r="I25" s="257" t="s">
        <v>295</v>
      </c>
      <c r="J25" s="97"/>
      <c r="K25" s="98"/>
    </row>
    <row r="26" spans="1:11" ht="18" customHeight="1" x14ac:dyDescent="0.25">
      <c r="A26" s="101"/>
      <c r="B26" s="102"/>
      <c r="C26" s="256" t="s">
        <v>19</v>
      </c>
      <c r="D26" s="103">
        <v>8847.2987649999995</v>
      </c>
      <c r="E26" s="103">
        <v>11188.189511</v>
      </c>
      <c r="F26" s="103">
        <v>15334.618517000001</v>
      </c>
      <c r="G26" s="103">
        <v>14308.107528</v>
      </c>
      <c r="H26" s="103">
        <v>15814.584797</v>
      </c>
      <c r="I26" s="256" t="s">
        <v>296</v>
      </c>
      <c r="J26" s="104"/>
      <c r="K26" s="105"/>
    </row>
    <row r="27" spans="1:11" ht="18" customHeight="1" x14ac:dyDescent="0.25">
      <c r="A27" s="94"/>
      <c r="B27" s="95"/>
      <c r="C27" s="257" t="s">
        <v>20</v>
      </c>
      <c r="D27" s="96">
        <v>9550.5147749999996</v>
      </c>
      <c r="E27" s="96">
        <v>11291.080318</v>
      </c>
      <c r="F27" s="96">
        <v>16332.789035</v>
      </c>
      <c r="G27" s="96">
        <v>16775.315498</v>
      </c>
      <c r="H27" s="96">
        <v>18208.633532</v>
      </c>
      <c r="I27" s="257" t="s">
        <v>297</v>
      </c>
      <c r="J27" s="97"/>
      <c r="K27" s="98"/>
    </row>
    <row r="28" spans="1:11" ht="18" customHeight="1" x14ac:dyDescent="0.25">
      <c r="A28" s="101"/>
      <c r="B28" s="102"/>
      <c r="C28" s="256" t="s">
        <v>21</v>
      </c>
      <c r="D28" s="103">
        <v>9030.3946629999991</v>
      </c>
      <c r="E28" s="103">
        <v>11722.613332999999</v>
      </c>
      <c r="F28" s="103">
        <v>14798.971545</v>
      </c>
      <c r="G28" s="103">
        <v>15687.123039</v>
      </c>
      <c r="H28" s="103">
        <v>17744.081897</v>
      </c>
      <c r="I28" s="256" t="s">
        <v>298</v>
      </c>
      <c r="J28" s="104"/>
      <c r="K28" s="105"/>
    </row>
    <row r="29" spans="1:11" ht="18" customHeight="1" thickBot="1" x14ac:dyDescent="0.3">
      <c r="A29" s="94"/>
      <c r="B29" s="95"/>
      <c r="C29" s="257" t="s">
        <v>22</v>
      </c>
      <c r="D29" s="96">
        <v>9044.8894060000002</v>
      </c>
      <c r="E29" s="96">
        <v>13484.039650000001</v>
      </c>
      <c r="F29" s="96">
        <v>15712.798701</v>
      </c>
      <c r="G29" s="96">
        <v>13995.404764999999</v>
      </c>
      <c r="H29" s="96">
        <v>19674.721216000002</v>
      </c>
      <c r="I29" s="257" t="s">
        <v>299</v>
      </c>
      <c r="J29" s="97"/>
      <c r="K29" s="98"/>
    </row>
    <row r="30" spans="1:11" ht="21" customHeight="1" thickBot="1" x14ac:dyDescent="0.3">
      <c r="A30" s="265"/>
      <c r="B30" s="266" t="s">
        <v>125</v>
      </c>
      <c r="C30" s="267"/>
      <c r="D30" s="99">
        <v>114707.451659</v>
      </c>
      <c r="E30" s="99">
        <v>134681.74954600001</v>
      </c>
      <c r="F30" s="99">
        <v>177199.291845</v>
      </c>
      <c r="G30" s="99">
        <v>179725.66130600002</v>
      </c>
      <c r="H30" s="99">
        <v>207276.88674699998</v>
      </c>
      <c r="I30" s="268"/>
      <c r="J30" s="269" t="s">
        <v>318</v>
      </c>
      <c r="K30" s="100"/>
    </row>
    <row r="31" spans="1:11" ht="18" customHeight="1" x14ac:dyDescent="0.25">
      <c r="A31" s="101">
        <v>3</v>
      </c>
      <c r="B31" s="102" t="s">
        <v>155</v>
      </c>
      <c r="C31" s="256" t="s">
        <v>10</v>
      </c>
      <c r="D31" s="103">
        <v>34781.940788</v>
      </c>
      <c r="E31" s="103">
        <v>37265.946755999998</v>
      </c>
      <c r="F31" s="103">
        <v>37179.812473999998</v>
      </c>
      <c r="G31" s="103">
        <v>50324.958099000003</v>
      </c>
      <c r="H31" s="103">
        <v>48361.037378000001</v>
      </c>
      <c r="I31" s="256" t="s">
        <v>288</v>
      </c>
      <c r="J31" s="104" t="s">
        <v>570</v>
      </c>
      <c r="K31" s="105">
        <v>3</v>
      </c>
    </row>
    <row r="32" spans="1:11" ht="18" customHeight="1" x14ac:dyDescent="0.25">
      <c r="A32" s="94"/>
      <c r="B32" s="95"/>
      <c r="C32" s="257" t="s">
        <v>12</v>
      </c>
      <c r="D32" s="96">
        <v>31202.116101</v>
      </c>
      <c r="E32" s="96">
        <v>30651.367133</v>
      </c>
      <c r="F32" s="96">
        <v>35964.495800999997</v>
      </c>
      <c r="G32" s="96">
        <v>40144.818502000002</v>
      </c>
      <c r="H32" s="96">
        <v>48144.835824000002</v>
      </c>
      <c r="I32" s="257" t="s">
        <v>289</v>
      </c>
      <c r="J32" s="97"/>
      <c r="K32" s="98"/>
    </row>
    <row r="33" spans="1:11" ht="18" customHeight="1" x14ac:dyDescent="0.25">
      <c r="A33" s="101"/>
      <c r="B33" s="102"/>
      <c r="C33" s="256" t="s">
        <v>13</v>
      </c>
      <c r="D33" s="103">
        <v>30403.139429999999</v>
      </c>
      <c r="E33" s="103">
        <v>36133.663901</v>
      </c>
      <c r="F33" s="103">
        <v>41675.987126</v>
      </c>
      <c r="G33" s="103">
        <v>49150.073863999998</v>
      </c>
      <c r="H33" s="103">
        <v>54897.021513</v>
      </c>
      <c r="I33" s="256" t="s">
        <v>290</v>
      </c>
      <c r="J33" s="104"/>
      <c r="K33" s="105"/>
    </row>
    <row r="34" spans="1:11" ht="18" customHeight="1" x14ac:dyDescent="0.25">
      <c r="A34" s="94"/>
      <c r="B34" s="95"/>
      <c r="C34" s="257" t="s">
        <v>14</v>
      </c>
      <c r="D34" s="96">
        <v>30651.385730000002</v>
      </c>
      <c r="E34" s="96">
        <v>36726.828761999997</v>
      </c>
      <c r="F34" s="96">
        <v>41127.682077999998</v>
      </c>
      <c r="G34" s="96">
        <v>44198.484618000002</v>
      </c>
      <c r="H34" s="96">
        <v>45240.895848</v>
      </c>
      <c r="I34" s="257" t="s">
        <v>291</v>
      </c>
      <c r="J34" s="97"/>
      <c r="K34" s="98"/>
    </row>
    <row r="35" spans="1:11" ht="18" customHeight="1" x14ac:dyDescent="0.25">
      <c r="A35" s="101"/>
      <c r="B35" s="102"/>
      <c r="C35" s="256" t="s">
        <v>15</v>
      </c>
      <c r="D35" s="103">
        <v>26317.758935000002</v>
      </c>
      <c r="E35" s="103">
        <v>31094.300897000001</v>
      </c>
      <c r="F35" s="103">
        <v>39209.347028999997</v>
      </c>
      <c r="G35" s="103">
        <v>49413.890809999997</v>
      </c>
      <c r="H35" s="103">
        <v>54810.158410999997</v>
      </c>
      <c r="I35" s="256" t="s">
        <v>292</v>
      </c>
      <c r="J35" s="104"/>
      <c r="K35" s="105"/>
    </row>
    <row r="36" spans="1:11" ht="18" customHeight="1" x14ac:dyDescent="0.25">
      <c r="A36" s="94"/>
      <c r="B36" s="95"/>
      <c r="C36" s="257" t="s">
        <v>16</v>
      </c>
      <c r="D36" s="96">
        <v>34365.816926</v>
      </c>
      <c r="E36" s="96">
        <v>32890.408957</v>
      </c>
      <c r="F36" s="96">
        <v>43554.799154</v>
      </c>
      <c r="G36" s="96">
        <v>43368.364330999997</v>
      </c>
      <c r="H36" s="96">
        <v>48997.775755000002</v>
      </c>
      <c r="I36" s="257" t="s">
        <v>293</v>
      </c>
      <c r="J36" s="97"/>
      <c r="K36" s="98"/>
    </row>
    <row r="37" spans="1:11" ht="18" customHeight="1" x14ac:dyDescent="0.25">
      <c r="A37" s="101"/>
      <c r="B37" s="102"/>
      <c r="C37" s="256" t="s">
        <v>17</v>
      </c>
      <c r="D37" s="103">
        <v>28187.360199999999</v>
      </c>
      <c r="E37" s="103">
        <v>34245.660392999998</v>
      </c>
      <c r="F37" s="103">
        <v>39215.663718000003</v>
      </c>
      <c r="G37" s="103">
        <v>47749.244924999999</v>
      </c>
      <c r="H37" s="103">
        <v>55998.006006000003</v>
      </c>
      <c r="I37" s="256" t="s">
        <v>294</v>
      </c>
      <c r="J37" s="104"/>
      <c r="K37" s="105"/>
    </row>
    <row r="38" spans="1:11" ht="18" customHeight="1" x14ac:dyDescent="0.25">
      <c r="A38" s="94"/>
      <c r="B38" s="95"/>
      <c r="C38" s="257" t="s">
        <v>18</v>
      </c>
      <c r="D38" s="96">
        <v>30045.040416</v>
      </c>
      <c r="E38" s="96">
        <v>36934.420934000002</v>
      </c>
      <c r="F38" s="96">
        <v>42812.446929999998</v>
      </c>
      <c r="G38" s="96">
        <v>48721.792301000001</v>
      </c>
      <c r="H38" s="96">
        <v>51051.307364</v>
      </c>
      <c r="I38" s="257" t="s">
        <v>295</v>
      </c>
      <c r="J38" s="97"/>
      <c r="K38" s="98"/>
    </row>
    <row r="39" spans="1:11" ht="18" customHeight="1" x14ac:dyDescent="0.25">
      <c r="A39" s="101"/>
      <c r="B39" s="102"/>
      <c r="C39" s="256" t="s">
        <v>19</v>
      </c>
      <c r="D39" s="103">
        <v>30280.916502</v>
      </c>
      <c r="E39" s="103">
        <v>33831.526086999998</v>
      </c>
      <c r="F39" s="103">
        <v>42394.641597000002</v>
      </c>
      <c r="G39" s="103">
        <v>44231.371274999998</v>
      </c>
      <c r="H39" s="103">
        <v>54858.144072000003</v>
      </c>
      <c r="I39" s="256" t="s">
        <v>296</v>
      </c>
      <c r="J39" s="104"/>
      <c r="K39" s="105"/>
    </row>
    <row r="40" spans="1:11" ht="18" customHeight="1" x14ac:dyDescent="0.25">
      <c r="A40" s="94"/>
      <c r="B40" s="95"/>
      <c r="C40" s="257" t="s">
        <v>20</v>
      </c>
      <c r="D40" s="96">
        <v>31703.470149000001</v>
      </c>
      <c r="E40" s="96">
        <v>32932.392013999997</v>
      </c>
      <c r="F40" s="96">
        <v>46702.659225000003</v>
      </c>
      <c r="G40" s="96">
        <v>55714.510202999998</v>
      </c>
      <c r="H40" s="96">
        <v>56300.063516000002</v>
      </c>
      <c r="I40" s="257" t="s">
        <v>297</v>
      </c>
      <c r="J40" s="97"/>
      <c r="K40" s="98"/>
    </row>
    <row r="41" spans="1:11" ht="18" customHeight="1" x14ac:dyDescent="0.25">
      <c r="A41" s="101"/>
      <c r="B41" s="102"/>
      <c r="C41" s="256" t="s">
        <v>21</v>
      </c>
      <c r="D41" s="103">
        <v>38342.789842999999</v>
      </c>
      <c r="E41" s="103">
        <v>35943.598330000001</v>
      </c>
      <c r="F41" s="103">
        <v>47123.735886000002</v>
      </c>
      <c r="G41" s="103">
        <v>46812.317745</v>
      </c>
      <c r="H41" s="103">
        <v>57680.915957999998</v>
      </c>
      <c r="I41" s="256" t="s">
        <v>298</v>
      </c>
      <c r="J41" s="104"/>
      <c r="K41" s="105"/>
    </row>
    <row r="42" spans="1:11" ht="18" customHeight="1" thickBot="1" x14ac:dyDescent="0.3">
      <c r="A42" s="94"/>
      <c r="B42" s="95"/>
      <c r="C42" s="257" t="s">
        <v>22</v>
      </c>
      <c r="D42" s="96">
        <v>35123.250968</v>
      </c>
      <c r="E42" s="96">
        <v>38317.569281999997</v>
      </c>
      <c r="F42" s="96">
        <v>45552.664181</v>
      </c>
      <c r="G42" s="96">
        <v>45920.178859</v>
      </c>
      <c r="H42" s="96">
        <v>59980.340194999997</v>
      </c>
      <c r="I42" s="257" t="s">
        <v>299</v>
      </c>
      <c r="J42" s="97"/>
      <c r="K42" s="98"/>
    </row>
    <row r="43" spans="1:11" ht="21" customHeight="1" x14ac:dyDescent="0.25">
      <c r="A43" s="259"/>
      <c r="B43" s="260" t="s">
        <v>125</v>
      </c>
      <c r="C43" s="261"/>
      <c r="D43" s="253">
        <v>381404.98598799994</v>
      </c>
      <c r="E43" s="253">
        <v>416967.68344599998</v>
      </c>
      <c r="F43" s="253">
        <v>502513.93519899994</v>
      </c>
      <c r="G43" s="253">
        <v>565750.00553199998</v>
      </c>
      <c r="H43" s="253">
        <v>636320.50184000004</v>
      </c>
      <c r="I43" s="262"/>
      <c r="J43" s="263" t="s">
        <v>318</v>
      </c>
      <c r="K43" s="264"/>
    </row>
    <row r="44" spans="1:11" ht="24" customHeight="1" x14ac:dyDescent="0.25">
      <c r="A44" s="251"/>
      <c r="B44" s="209" t="s">
        <v>30</v>
      </c>
      <c r="C44" s="258"/>
      <c r="D44" s="233">
        <v>517490.59427</v>
      </c>
      <c r="E44" s="233">
        <v>573185.14734200004</v>
      </c>
      <c r="F44" s="233">
        <v>712037.99876800005</v>
      </c>
      <c r="G44" s="233">
        <v>776024.258547</v>
      </c>
      <c r="H44" s="233">
        <v>873023.53072899999</v>
      </c>
      <c r="I44" s="254"/>
      <c r="J44" s="255" t="s">
        <v>318</v>
      </c>
      <c r="K44" s="230"/>
    </row>
  </sheetData>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A5D92-D404-4F5E-B9D6-69CCAFADE593}">
  <sheetPr codeName="Sheet2">
    <tabColor rgb="FF9BA8C2"/>
    <pageSetUpPr autoPageBreaks="0"/>
  </sheetPr>
  <dimension ref="A1:WVM125"/>
  <sheetViews>
    <sheetView showGridLines="0" rightToLeft="1" zoomScaleNormal="100" workbookViewId="0"/>
  </sheetViews>
  <sheetFormatPr defaultColWidth="0" defaultRowHeight="18.600000000000001" customHeight="1" x14ac:dyDescent="0.25"/>
  <cols>
    <col min="1" max="1" width="7.8984375" style="10" customWidth="1"/>
    <col min="2" max="3" width="13.09765625" style="10" customWidth="1"/>
    <col min="4" max="7" width="21.09765625" style="10" customWidth="1"/>
    <col min="8" max="8" width="2.3984375" style="10" customWidth="1"/>
    <col min="9" max="9" width="11.8984375" style="10" hidden="1"/>
    <col min="10" max="10" width="10" style="10" hidden="1"/>
    <col min="11" max="11" width="8.8984375" style="10" hidden="1"/>
    <col min="12" max="13" width="8.8984375" style="11" hidden="1"/>
    <col min="14" max="247" width="8.8984375" style="10" hidden="1"/>
    <col min="248" max="248" width="5.8984375" style="10" hidden="1"/>
    <col min="249" max="249" width="32.8984375" style="10" hidden="1"/>
    <col min="250" max="250" width="5.8984375" style="10" hidden="1"/>
    <col min="251" max="251" width="32.8984375" style="10" hidden="1"/>
    <col min="252" max="257" width="8.8984375" style="10" hidden="1"/>
    <col min="258" max="258" width="32.8984375" style="10" hidden="1"/>
    <col min="259" max="259" width="5.8984375" style="10" hidden="1"/>
    <col min="260" max="260" width="32.8984375" style="10" hidden="1"/>
    <col min="261" max="261" width="5.8984375" style="10" hidden="1"/>
    <col min="262" max="503" width="8.8984375" style="10" hidden="1"/>
    <col min="504" max="504" width="5.8984375" style="10" hidden="1"/>
    <col min="505" max="505" width="32.8984375" style="10" hidden="1"/>
    <col min="506" max="506" width="5.8984375" style="10" hidden="1"/>
    <col min="507" max="507" width="32.8984375" style="10" hidden="1"/>
    <col min="508" max="513" width="8.8984375" style="10" hidden="1"/>
    <col min="514" max="514" width="32.8984375" style="10" hidden="1"/>
    <col min="515" max="515" width="5.8984375" style="10" hidden="1"/>
    <col min="516" max="516" width="32.8984375" style="10" hidden="1"/>
    <col min="517" max="517" width="5.8984375" style="10" hidden="1"/>
    <col min="518" max="759" width="8.8984375" style="10" hidden="1"/>
    <col min="760" max="760" width="5.8984375" style="10" hidden="1"/>
    <col min="761" max="761" width="32.8984375" style="10" hidden="1"/>
    <col min="762" max="762" width="5.8984375" style="10" hidden="1"/>
    <col min="763" max="763" width="32.8984375" style="10" hidden="1"/>
    <col min="764" max="769" width="8.8984375" style="10" hidden="1"/>
    <col min="770" max="770" width="32.8984375" style="10" hidden="1"/>
    <col min="771" max="771" width="5.8984375" style="10" hidden="1"/>
    <col min="772" max="772" width="32.8984375" style="10" hidden="1"/>
    <col min="773" max="773" width="5.8984375" style="10" hidden="1"/>
    <col min="774" max="1015" width="8.8984375" style="10" hidden="1"/>
    <col min="1016" max="1016" width="5.8984375" style="10" hidden="1"/>
    <col min="1017" max="1017" width="32.8984375" style="10" hidden="1"/>
    <col min="1018" max="1018" width="5.8984375" style="10" hidden="1"/>
    <col min="1019" max="1019" width="32.8984375" style="10" hidden="1"/>
    <col min="1020" max="1025" width="8.8984375" style="10" hidden="1"/>
    <col min="1026" max="1026" width="32.8984375" style="10" hidden="1"/>
    <col min="1027" max="1027" width="5.8984375" style="10" hidden="1"/>
    <col min="1028" max="1028" width="32.8984375" style="10" hidden="1"/>
    <col min="1029" max="1029" width="5.8984375" style="10" hidden="1"/>
    <col min="1030" max="1271" width="8.8984375" style="10" hidden="1"/>
    <col min="1272" max="1272" width="5.8984375" style="10" hidden="1"/>
    <col min="1273" max="1273" width="32.8984375" style="10" hidden="1"/>
    <col min="1274" max="1274" width="5.8984375" style="10" hidden="1"/>
    <col min="1275" max="1275" width="32.8984375" style="10" hidden="1"/>
    <col min="1276" max="1281" width="8.8984375" style="10" hidden="1"/>
    <col min="1282" max="1282" width="32.8984375" style="10" hidden="1"/>
    <col min="1283" max="1283" width="5.8984375" style="10" hidden="1"/>
    <col min="1284" max="1284" width="32.8984375" style="10" hidden="1"/>
    <col min="1285" max="1285" width="5.8984375" style="10" hidden="1"/>
    <col min="1286" max="1527" width="8.8984375" style="10" hidden="1"/>
    <col min="1528" max="1528" width="5.8984375" style="10" hidden="1"/>
    <col min="1529" max="1529" width="32.8984375" style="10" hidden="1"/>
    <col min="1530" max="1530" width="5.8984375" style="10" hidden="1"/>
    <col min="1531" max="1531" width="32.8984375" style="10" hidden="1"/>
    <col min="1532" max="1537" width="8.8984375" style="10" hidden="1"/>
    <col min="1538" max="1538" width="32.8984375" style="10" hidden="1"/>
    <col min="1539" max="1539" width="5.8984375" style="10" hidden="1"/>
    <col min="1540" max="1540" width="32.8984375" style="10" hidden="1"/>
    <col min="1541" max="1541" width="5.8984375" style="10" hidden="1"/>
    <col min="1542" max="1783" width="8.8984375" style="10" hidden="1"/>
    <col min="1784" max="1784" width="5.8984375" style="10" hidden="1"/>
    <col min="1785" max="1785" width="32.8984375" style="10" hidden="1"/>
    <col min="1786" max="1786" width="5.8984375" style="10" hidden="1"/>
    <col min="1787" max="1787" width="32.8984375" style="10" hidden="1"/>
    <col min="1788" max="1793" width="8.8984375" style="10" hidden="1"/>
    <col min="1794" max="1794" width="32.8984375" style="10" hidden="1"/>
    <col min="1795" max="1795" width="5.8984375" style="10" hidden="1"/>
    <col min="1796" max="1796" width="32.8984375" style="10" hidden="1"/>
    <col min="1797" max="1797" width="5.8984375" style="10" hidden="1"/>
    <col min="1798" max="2039" width="8.8984375" style="10" hidden="1"/>
    <col min="2040" max="2040" width="5.8984375" style="10" hidden="1"/>
    <col min="2041" max="2041" width="32.8984375" style="10" hidden="1"/>
    <col min="2042" max="2042" width="5.8984375" style="10" hidden="1"/>
    <col min="2043" max="2043" width="32.8984375" style="10" hidden="1"/>
    <col min="2044" max="2049" width="8.8984375" style="10" hidden="1"/>
    <col min="2050" max="2050" width="32.8984375" style="10" hidden="1"/>
    <col min="2051" max="2051" width="5.8984375" style="10" hidden="1"/>
    <col min="2052" max="2052" width="32.8984375" style="10" hidden="1"/>
    <col min="2053" max="2053" width="5.8984375" style="10" hidden="1"/>
    <col min="2054" max="2295" width="8.8984375" style="10" hidden="1"/>
    <col min="2296" max="2296" width="5.8984375" style="10" hidden="1"/>
    <col min="2297" max="2297" width="32.8984375" style="10" hidden="1"/>
    <col min="2298" max="2298" width="5.8984375" style="10" hidden="1"/>
    <col min="2299" max="2299" width="32.8984375" style="10" hidden="1"/>
    <col min="2300" max="2305" width="8.8984375" style="10" hidden="1"/>
    <col min="2306" max="2306" width="32.8984375" style="10" hidden="1"/>
    <col min="2307" max="2307" width="5.8984375" style="10" hidden="1"/>
    <col min="2308" max="2308" width="32.8984375" style="10" hidden="1"/>
    <col min="2309" max="2309" width="5.8984375" style="10" hidden="1"/>
    <col min="2310" max="2551" width="8.8984375" style="10" hidden="1"/>
    <col min="2552" max="2552" width="5.8984375" style="10" hidden="1"/>
    <col min="2553" max="2553" width="32.8984375" style="10" hidden="1"/>
    <col min="2554" max="2554" width="5.8984375" style="10" hidden="1"/>
    <col min="2555" max="2555" width="32.8984375" style="10" hidden="1"/>
    <col min="2556" max="2561" width="8.8984375" style="10" hidden="1"/>
    <col min="2562" max="2562" width="32.8984375" style="10" hidden="1"/>
    <col min="2563" max="2563" width="5.8984375" style="10" hidden="1"/>
    <col min="2564" max="2564" width="32.8984375" style="10" hidden="1"/>
    <col min="2565" max="2565" width="5.8984375" style="10" hidden="1"/>
    <col min="2566" max="2807" width="8.8984375" style="10" hidden="1"/>
    <col min="2808" max="2808" width="5.8984375" style="10" hidden="1"/>
    <col min="2809" max="2809" width="32.8984375" style="10" hidden="1"/>
    <col min="2810" max="2810" width="5.8984375" style="10" hidden="1"/>
    <col min="2811" max="2811" width="32.8984375" style="10" hidden="1"/>
    <col min="2812" max="2817" width="8.8984375" style="10" hidden="1"/>
    <col min="2818" max="2818" width="32.8984375" style="10" hidden="1"/>
    <col min="2819" max="2819" width="5.8984375" style="10" hidden="1"/>
    <col min="2820" max="2820" width="32.8984375" style="10" hidden="1"/>
    <col min="2821" max="2821" width="5.8984375" style="10" hidden="1"/>
    <col min="2822" max="3063" width="8.8984375" style="10" hidden="1"/>
    <col min="3064" max="3064" width="5.8984375" style="10" hidden="1"/>
    <col min="3065" max="3065" width="32.8984375" style="10" hidden="1"/>
    <col min="3066" max="3066" width="5.8984375" style="10" hidden="1"/>
    <col min="3067" max="3067" width="32.8984375" style="10" hidden="1"/>
    <col min="3068" max="3073" width="8.8984375" style="10" hidden="1"/>
    <col min="3074" max="3074" width="32.8984375" style="10" hidden="1"/>
    <col min="3075" max="3075" width="5.8984375" style="10" hidden="1"/>
    <col min="3076" max="3076" width="32.8984375" style="10" hidden="1"/>
    <col min="3077" max="3077" width="5.8984375" style="10" hidden="1"/>
    <col min="3078" max="3319" width="8.8984375" style="10" hidden="1"/>
    <col min="3320" max="3320" width="5.8984375" style="10" hidden="1"/>
    <col min="3321" max="3321" width="32.8984375" style="10" hidden="1"/>
    <col min="3322" max="3322" width="5.8984375" style="10" hidden="1"/>
    <col min="3323" max="3323" width="32.8984375" style="10" hidden="1"/>
    <col min="3324" max="3329" width="8.8984375" style="10" hidden="1"/>
    <col min="3330" max="3330" width="32.8984375" style="10" hidden="1"/>
    <col min="3331" max="3331" width="5.8984375" style="10" hidden="1"/>
    <col min="3332" max="3332" width="32.8984375" style="10" hidden="1"/>
    <col min="3333" max="3333" width="5.8984375" style="10" hidden="1"/>
    <col min="3334" max="3575" width="8.8984375" style="10" hidden="1"/>
    <col min="3576" max="3576" width="5.8984375" style="10" hidden="1"/>
    <col min="3577" max="3577" width="32.8984375" style="10" hidden="1"/>
    <col min="3578" max="3578" width="5.8984375" style="10" hidden="1"/>
    <col min="3579" max="3579" width="32.8984375" style="10" hidden="1"/>
    <col min="3580" max="3585" width="8.8984375" style="10" hidden="1"/>
    <col min="3586" max="3586" width="32.8984375" style="10" hidden="1"/>
    <col min="3587" max="3587" width="5.8984375" style="10" hidden="1"/>
    <col min="3588" max="3588" width="32.8984375" style="10" hidden="1"/>
    <col min="3589" max="3589" width="5.8984375" style="10" hidden="1"/>
    <col min="3590" max="3831" width="8.8984375" style="10" hidden="1"/>
    <col min="3832" max="3832" width="5.8984375" style="10" hidden="1"/>
    <col min="3833" max="3833" width="32.8984375" style="10" hidden="1"/>
    <col min="3834" max="3834" width="5.8984375" style="10" hidden="1"/>
    <col min="3835" max="3835" width="32.8984375" style="10" hidden="1"/>
    <col min="3836" max="3841" width="8.8984375" style="10" hidden="1"/>
    <col min="3842" max="3842" width="32.8984375" style="10" hidden="1"/>
    <col min="3843" max="3843" width="5.8984375" style="10" hidden="1"/>
    <col min="3844" max="3844" width="32.8984375" style="10" hidden="1"/>
    <col min="3845" max="3845" width="5.8984375" style="10" hidden="1"/>
    <col min="3846" max="4087" width="8.8984375" style="10" hidden="1"/>
    <col min="4088" max="4088" width="5.8984375" style="10" hidden="1"/>
    <col min="4089" max="4089" width="32.8984375" style="10" hidden="1"/>
    <col min="4090" max="4090" width="5.8984375" style="10" hidden="1"/>
    <col min="4091" max="4091" width="32.8984375" style="10" hidden="1"/>
    <col min="4092" max="4097" width="8.8984375" style="10" hidden="1"/>
    <col min="4098" max="4098" width="32.8984375" style="10" hidden="1"/>
    <col min="4099" max="4099" width="5.8984375" style="10" hidden="1"/>
    <col min="4100" max="4100" width="32.8984375" style="10" hidden="1"/>
    <col min="4101" max="4101" width="5.8984375" style="10" hidden="1"/>
    <col min="4102" max="4343" width="8.8984375" style="10" hidden="1"/>
    <col min="4344" max="4344" width="5.8984375" style="10" hidden="1"/>
    <col min="4345" max="4345" width="32.8984375" style="10" hidden="1"/>
    <col min="4346" max="4346" width="5.8984375" style="10" hidden="1"/>
    <col min="4347" max="4347" width="32.8984375" style="10" hidden="1"/>
    <col min="4348" max="4353" width="8.8984375" style="10" hidden="1"/>
    <col min="4354" max="4354" width="32.8984375" style="10" hidden="1"/>
    <col min="4355" max="4355" width="5.8984375" style="10" hidden="1"/>
    <col min="4356" max="4356" width="32.8984375" style="10" hidden="1"/>
    <col min="4357" max="4357" width="5.8984375" style="10" hidden="1"/>
    <col min="4358" max="4599" width="8.8984375" style="10" hidden="1"/>
    <col min="4600" max="4600" width="5.8984375" style="10" hidden="1"/>
    <col min="4601" max="4601" width="32.8984375" style="10" hidden="1"/>
    <col min="4602" max="4602" width="5.8984375" style="10" hidden="1"/>
    <col min="4603" max="4603" width="32.8984375" style="10" hidden="1"/>
    <col min="4604" max="4609" width="8.8984375" style="10" hidden="1"/>
    <col min="4610" max="4610" width="32.8984375" style="10" hidden="1"/>
    <col min="4611" max="4611" width="5.8984375" style="10" hidden="1"/>
    <col min="4612" max="4612" width="32.8984375" style="10" hidden="1"/>
    <col min="4613" max="4613" width="5.8984375" style="10" hidden="1"/>
    <col min="4614" max="4855" width="8.8984375" style="10" hidden="1"/>
    <col min="4856" max="4856" width="5.8984375" style="10" hidden="1"/>
    <col min="4857" max="4857" width="32.8984375" style="10" hidden="1"/>
    <col min="4858" max="4858" width="5.8984375" style="10" hidden="1"/>
    <col min="4859" max="4859" width="32.8984375" style="10" hidden="1"/>
    <col min="4860" max="4865" width="8.8984375" style="10" hidden="1"/>
    <col min="4866" max="4866" width="32.8984375" style="10" hidden="1"/>
    <col min="4867" max="4867" width="5.8984375" style="10" hidden="1"/>
    <col min="4868" max="4868" width="32.8984375" style="10" hidden="1"/>
    <col min="4869" max="4869" width="5.8984375" style="10" hidden="1"/>
    <col min="4870" max="5111" width="8.8984375" style="10" hidden="1"/>
    <col min="5112" max="5112" width="5.8984375" style="10" hidden="1"/>
    <col min="5113" max="5113" width="32.8984375" style="10" hidden="1"/>
    <col min="5114" max="5114" width="5.8984375" style="10" hidden="1"/>
    <col min="5115" max="5115" width="32.8984375" style="10" hidden="1"/>
    <col min="5116" max="5121" width="8.8984375" style="10" hidden="1"/>
    <col min="5122" max="5122" width="32.8984375" style="10" hidden="1"/>
    <col min="5123" max="5123" width="5.8984375" style="10" hidden="1"/>
    <col min="5124" max="5124" width="32.8984375" style="10" hidden="1"/>
    <col min="5125" max="5125" width="5.8984375" style="10" hidden="1"/>
    <col min="5126" max="5367" width="8.8984375" style="10" hidden="1"/>
    <col min="5368" max="5368" width="5.8984375" style="10" hidden="1"/>
    <col min="5369" max="5369" width="32.8984375" style="10" hidden="1"/>
    <col min="5370" max="5370" width="5.8984375" style="10" hidden="1"/>
    <col min="5371" max="5371" width="32.8984375" style="10" hidden="1"/>
    <col min="5372" max="5377" width="8.8984375" style="10" hidden="1"/>
    <col min="5378" max="5378" width="32.8984375" style="10" hidden="1"/>
    <col min="5379" max="5379" width="5.8984375" style="10" hidden="1"/>
    <col min="5380" max="5380" width="32.8984375" style="10" hidden="1"/>
    <col min="5381" max="5381" width="5.8984375" style="10" hidden="1"/>
    <col min="5382" max="5623" width="8.8984375" style="10" hidden="1"/>
    <col min="5624" max="5624" width="5.8984375" style="10" hidden="1"/>
    <col min="5625" max="5625" width="32.8984375" style="10" hidden="1"/>
    <col min="5626" max="5626" width="5.8984375" style="10" hidden="1"/>
    <col min="5627" max="5627" width="32.8984375" style="10" hidden="1"/>
    <col min="5628" max="5633" width="8.8984375" style="10" hidden="1"/>
    <col min="5634" max="5634" width="32.8984375" style="10" hidden="1"/>
    <col min="5635" max="5635" width="5.8984375" style="10" hidden="1"/>
    <col min="5636" max="5636" width="32.8984375" style="10" hidden="1"/>
    <col min="5637" max="5637" width="5.8984375" style="10" hidden="1"/>
    <col min="5638" max="5879" width="8.8984375" style="10" hidden="1"/>
    <col min="5880" max="5880" width="5.8984375" style="10" hidden="1"/>
    <col min="5881" max="5881" width="32.8984375" style="10" hidden="1"/>
    <col min="5882" max="5882" width="5.8984375" style="10" hidden="1"/>
    <col min="5883" max="5883" width="32.8984375" style="10" hidden="1"/>
    <col min="5884" max="5889" width="8.8984375" style="10" hidden="1"/>
    <col min="5890" max="5890" width="32.8984375" style="10" hidden="1"/>
    <col min="5891" max="5891" width="5.8984375" style="10" hidden="1"/>
    <col min="5892" max="5892" width="32.8984375" style="10" hidden="1"/>
    <col min="5893" max="5893" width="5.8984375" style="10" hidden="1"/>
    <col min="5894" max="6135" width="8.8984375" style="10" hidden="1"/>
    <col min="6136" max="6136" width="5.8984375" style="10" hidden="1"/>
    <col min="6137" max="6137" width="32.8984375" style="10" hidden="1"/>
    <col min="6138" max="6138" width="5.8984375" style="10" hidden="1"/>
    <col min="6139" max="6139" width="32.8984375" style="10" hidden="1"/>
    <col min="6140" max="6145" width="8.8984375" style="10" hidden="1"/>
    <col min="6146" max="6146" width="32.8984375" style="10" hidden="1"/>
    <col min="6147" max="6147" width="5.8984375" style="10" hidden="1"/>
    <col min="6148" max="6148" width="32.8984375" style="10" hidden="1"/>
    <col min="6149" max="6149" width="5.8984375" style="10" hidden="1"/>
    <col min="6150" max="6391" width="8.8984375" style="10" hidden="1"/>
    <col min="6392" max="6392" width="5.8984375" style="10" hidden="1"/>
    <col min="6393" max="6393" width="32.8984375" style="10" hidden="1"/>
    <col min="6394" max="6394" width="5.8984375" style="10" hidden="1"/>
    <col min="6395" max="6395" width="32.8984375" style="10" hidden="1"/>
    <col min="6396" max="6401" width="8.8984375" style="10" hidden="1"/>
    <col min="6402" max="6402" width="32.8984375" style="10" hidden="1"/>
    <col min="6403" max="6403" width="5.8984375" style="10" hidden="1"/>
    <col min="6404" max="6404" width="32.8984375" style="10" hidden="1"/>
    <col min="6405" max="6405" width="5.8984375" style="10" hidden="1"/>
    <col min="6406" max="6647" width="8.8984375" style="10" hidden="1"/>
    <col min="6648" max="6648" width="5.8984375" style="10" hidden="1"/>
    <col min="6649" max="6649" width="32.8984375" style="10" hidden="1"/>
    <col min="6650" max="6650" width="5.8984375" style="10" hidden="1"/>
    <col min="6651" max="6651" width="32.8984375" style="10" hidden="1"/>
    <col min="6652" max="6657" width="8.8984375" style="10" hidden="1"/>
    <col min="6658" max="6658" width="32.8984375" style="10" hidden="1"/>
    <col min="6659" max="6659" width="5.8984375" style="10" hidden="1"/>
    <col min="6660" max="6660" width="32.8984375" style="10" hidden="1"/>
    <col min="6661" max="6661" width="5.8984375" style="10" hidden="1"/>
    <col min="6662" max="6903" width="8.8984375" style="10" hidden="1"/>
    <col min="6904" max="6904" width="5.8984375" style="10" hidden="1"/>
    <col min="6905" max="6905" width="32.8984375" style="10" hidden="1"/>
    <col min="6906" max="6906" width="5.8984375" style="10" hidden="1"/>
    <col min="6907" max="6907" width="32.8984375" style="10" hidden="1"/>
    <col min="6908" max="6913" width="8.8984375" style="10" hidden="1"/>
    <col min="6914" max="6914" width="32.8984375" style="10" hidden="1"/>
    <col min="6915" max="6915" width="5.8984375" style="10" hidden="1"/>
    <col min="6916" max="6916" width="32.8984375" style="10" hidden="1"/>
    <col min="6917" max="6917" width="5.8984375" style="10" hidden="1"/>
    <col min="6918" max="7159" width="8.8984375" style="10" hidden="1"/>
    <col min="7160" max="7160" width="5.8984375" style="10" hidden="1"/>
    <col min="7161" max="7161" width="32.8984375" style="10" hidden="1"/>
    <col min="7162" max="7162" width="5.8984375" style="10" hidden="1"/>
    <col min="7163" max="7163" width="32.8984375" style="10" hidden="1"/>
    <col min="7164" max="7169" width="8.8984375" style="10" hidden="1"/>
    <col min="7170" max="7170" width="32.8984375" style="10" hidden="1"/>
    <col min="7171" max="7171" width="5.8984375" style="10" hidden="1"/>
    <col min="7172" max="7172" width="32.8984375" style="10" hidden="1"/>
    <col min="7173" max="7173" width="5.8984375" style="10" hidden="1"/>
    <col min="7174" max="7415" width="8.8984375" style="10" hidden="1"/>
    <col min="7416" max="7416" width="5.8984375" style="10" hidden="1"/>
    <col min="7417" max="7417" width="32.8984375" style="10" hidden="1"/>
    <col min="7418" max="7418" width="5.8984375" style="10" hidden="1"/>
    <col min="7419" max="7419" width="32.8984375" style="10" hidden="1"/>
    <col min="7420" max="7425" width="8.8984375" style="10" hidden="1"/>
    <col min="7426" max="7426" width="32.8984375" style="10" hidden="1"/>
    <col min="7427" max="7427" width="5.8984375" style="10" hidden="1"/>
    <col min="7428" max="7428" width="32.8984375" style="10" hidden="1"/>
    <col min="7429" max="7429" width="5.8984375" style="10" hidden="1"/>
    <col min="7430" max="7671" width="8.8984375" style="10" hidden="1"/>
    <col min="7672" max="7672" width="5.8984375" style="10" hidden="1"/>
    <col min="7673" max="7673" width="32.8984375" style="10" hidden="1"/>
    <col min="7674" max="7674" width="5.8984375" style="10" hidden="1"/>
    <col min="7675" max="7675" width="32.8984375" style="10" hidden="1"/>
    <col min="7676" max="7681" width="8.8984375" style="10" hidden="1"/>
    <col min="7682" max="7682" width="32.8984375" style="10" hidden="1"/>
    <col min="7683" max="7683" width="5.8984375" style="10" hidden="1"/>
    <col min="7684" max="7684" width="32.8984375" style="10" hidden="1"/>
    <col min="7685" max="7685" width="5.8984375" style="10" hidden="1"/>
    <col min="7686" max="7927" width="8.8984375" style="10" hidden="1"/>
    <col min="7928" max="7928" width="5.8984375" style="10" hidden="1"/>
    <col min="7929" max="7929" width="32.8984375" style="10" hidden="1"/>
    <col min="7930" max="7930" width="5.8984375" style="10" hidden="1"/>
    <col min="7931" max="7931" width="32.8984375" style="10" hidden="1"/>
    <col min="7932" max="7937" width="8.8984375" style="10" hidden="1"/>
    <col min="7938" max="7938" width="32.8984375" style="10" hidden="1"/>
    <col min="7939" max="7939" width="5.8984375" style="10" hidden="1"/>
    <col min="7940" max="7940" width="32.8984375" style="10" hidden="1"/>
    <col min="7941" max="7941" width="5.8984375" style="10" hidden="1"/>
    <col min="7942" max="8183" width="8.8984375" style="10" hidden="1"/>
    <col min="8184" max="8184" width="5.8984375" style="10" hidden="1"/>
    <col min="8185" max="8185" width="32.8984375" style="10" hidden="1"/>
    <col min="8186" max="8186" width="5.8984375" style="10" hidden="1"/>
    <col min="8187" max="8187" width="32.8984375" style="10" hidden="1"/>
    <col min="8188" max="8193" width="8.8984375" style="10" hidden="1"/>
    <col min="8194" max="8194" width="32.8984375" style="10" hidden="1"/>
    <col min="8195" max="8195" width="5.8984375" style="10" hidden="1"/>
    <col min="8196" max="8196" width="32.8984375" style="10" hidden="1"/>
    <col min="8197" max="8197" width="5.8984375" style="10" hidden="1"/>
    <col min="8198" max="8439" width="8.8984375" style="10" hidden="1"/>
    <col min="8440" max="8440" width="5.8984375" style="10" hidden="1"/>
    <col min="8441" max="8441" width="32.8984375" style="10" hidden="1"/>
    <col min="8442" max="8442" width="5.8984375" style="10" hidden="1"/>
    <col min="8443" max="8443" width="32.8984375" style="10" hidden="1"/>
    <col min="8444" max="8449" width="8.8984375" style="10" hidden="1"/>
    <col min="8450" max="8450" width="32.8984375" style="10" hidden="1"/>
    <col min="8451" max="8451" width="5.8984375" style="10" hidden="1"/>
    <col min="8452" max="8452" width="32.8984375" style="10" hidden="1"/>
    <col min="8453" max="8453" width="5.8984375" style="10" hidden="1"/>
    <col min="8454" max="8695" width="8.8984375" style="10" hidden="1"/>
    <col min="8696" max="8696" width="5.8984375" style="10" hidden="1"/>
    <col min="8697" max="8697" width="32.8984375" style="10" hidden="1"/>
    <col min="8698" max="8698" width="5.8984375" style="10" hidden="1"/>
    <col min="8699" max="8699" width="32.8984375" style="10" hidden="1"/>
    <col min="8700" max="8705" width="8.8984375" style="10" hidden="1"/>
    <col min="8706" max="8706" width="32.8984375" style="10" hidden="1"/>
    <col min="8707" max="8707" width="5.8984375" style="10" hidden="1"/>
    <col min="8708" max="8708" width="32.8984375" style="10" hidden="1"/>
    <col min="8709" max="8709" width="5.8984375" style="10" hidden="1"/>
    <col min="8710" max="8951" width="8.8984375" style="10" hidden="1"/>
    <col min="8952" max="8952" width="5.8984375" style="10" hidden="1"/>
    <col min="8953" max="8953" width="32.8984375" style="10" hidden="1"/>
    <col min="8954" max="8954" width="5.8984375" style="10" hidden="1"/>
    <col min="8955" max="8955" width="32.8984375" style="10" hidden="1"/>
    <col min="8956" max="8961" width="8.8984375" style="10" hidden="1"/>
    <col min="8962" max="8962" width="32.8984375" style="10" hidden="1"/>
    <col min="8963" max="8963" width="5.8984375" style="10" hidden="1"/>
    <col min="8964" max="8964" width="32.8984375" style="10" hidden="1"/>
    <col min="8965" max="8965" width="5.8984375" style="10" hidden="1"/>
    <col min="8966" max="9207" width="8.8984375" style="10" hidden="1"/>
    <col min="9208" max="9208" width="5.8984375" style="10" hidden="1"/>
    <col min="9209" max="9209" width="32.8984375" style="10" hidden="1"/>
    <col min="9210" max="9210" width="5.8984375" style="10" hidden="1"/>
    <col min="9211" max="9211" width="32.8984375" style="10" hidden="1"/>
    <col min="9212" max="9217" width="8.8984375" style="10" hidden="1"/>
    <col min="9218" max="9218" width="32.8984375" style="10" hidden="1"/>
    <col min="9219" max="9219" width="5.8984375" style="10" hidden="1"/>
    <col min="9220" max="9220" width="32.8984375" style="10" hidden="1"/>
    <col min="9221" max="9221" width="5.8984375" style="10" hidden="1"/>
    <col min="9222" max="9463" width="8.8984375" style="10" hidden="1"/>
    <col min="9464" max="9464" width="5.8984375" style="10" hidden="1"/>
    <col min="9465" max="9465" width="32.8984375" style="10" hidden="1"/>
    <col min="9466" max="9466" width="5.8984375" style="10" hidden="1"/>
    <col min="9467" max="9467" width="32.8984375" style="10" hidden="1"/>
    <col min="9468" max="9473" width="8.8984375" style="10" hidden="1"/>
    <col min="9474" max="9474" width="32.8984375" style="10" hidden="1"/>
    <col min="9475" max="9475" width="5.8984375" style="10" hidden="1"/>
    <col min="9476" max="9476" width="32.8984375" style="10" hidden="1"/>
    <col min="9477" max="9477" width="5.8984375" style="10" hidden="1"/>
    <col min="9478" max="9719" width="8.8984375" style="10" hidden="1"/>
    <col min="9720" max="9720" width="5.8984375" style="10" hidden="1"/>
    <col min="9721" max="9721" width="32.8984375" style="10" hidden="1"/>
    <col min="9722" max="9722" width="5.8984375" style="10" hidden="1"/>
    <col min="9723" max="9723" width="32.8984375" style="10" hidden="1"/>
    <col min="9724" max="9729" width="8.8984375" style="10" hidden="1"/>
    <col min="9730" max="9730" width="32.8984375" style="10" hidden="1"/>
    <col min="9731" max="9731" width="5.8984375" style="10" hidden="1"/>
    <col min="9732" max="9732" width="32.8984375" style="10" hidden="1"/>
    <col min="9733" max="9733" width="5.8984375" style="10" hidden="1"/>
    <col min="9734" max="9975" width="8.8984375" style="10" hidden="1"/>
    <col min="9976" max="9976" width="5.8984375" style="10" hidden="1"/>
    <col min="9977" max="9977" width="32.8984375" style="10" hidden="1"/>
    <col min="9978" max="9978" width="5.8984375" style="10" hidden="1"/>
    <col min="9979" max="9979" width="32.8984375" style="10" hidden="1"/>
    <col min="9980" max="9985" width="8.8984375" style="10" hidden="1"/>
    <col min="9986" max="9986" width="32.8984375" style="10" hidden="1"/>
    <col min="9987" max="9987" width="5.8984375" style="10" hidden="1"/>
    <col min="9988" max="9988" width="32.8984375" style="10" hidden="1"/>
    <col min="9989" max="9989" width="5.8984375" style="10" hidden="1"/>
    <col min="9990" max="10231" width="8.8984375" style="10" hidden="1"/>
    <col min="10232" max="10232" width="5.8984375" style="10" hidden="1"/>
    <col min="10233" max="10233" width="32.8984375" style="10" hidden="1"/>
    <col min="10234" max="10234" width="5.8984375" style="10" hidden="1"/>
    <col min="10235" max="10235" width="32.8984375" style="10" hidden="1"/>
    <col min="10236" max="10241" width="8.8984375" style="10" hidden="1"/>
    <col min="10242" max="10242" width="32.8984375" style="10" hidden="1"/>
    <col min="10243" max="10243" width="5.8984375" style="10" hidden="1"/>
    <col min="10244" max="10244" width="32.8984375" style="10" hidden="1"/>
    <col min="10245" max="10245" width="5.8984375" style="10" hidden="1"/>
    <col min="10246" max="10487" width="8.8984375" style="10" hidden="1"/>
    <col min="10488" max="10488" width="5.8984375" style="10" hidden="1"/>
    <col min="10489" max="10489" width="32.8984375" style="10" hidden="1"/>
    <col min="10490" max="10490" width="5.8984375" style="10" hidden="1"/>
    <col min="10491" max="10491" width="32.8984375" style="10" hidden="1"/>
    <col min="10492" max="10497" width="8.8984375" style="10" hidden="1"/>
    <col min="10498" max="10498" width="32.8984375" style="10" hidden="1"/>
    <col min="10499" max="10499" width="5.8984375" style="10" hidden="1"/>
    <col min="10500" max="10500" width="32.8984375" style="10" hidden="1"/>
    <col min="10501" max="10501" width="5.8984375" style="10" hidden="1"/>
    <col min="10502" max="10743" width="8.8984375" style="10" hidden="1"/>
    <col min="10744" max="10744" width="5.8984375" style="10" hidden="1"/>
    <col min="10745" max="10745" width="32.8984375" style="10" hidden="1"/>
    <col min="10746" max="10746" width="5.8984375" style="10" hidden="1"/>
    <col min="10747" max="10747" width="32.8984375" style="10" hidden="1"/>
    <col min="10748" max="10753" width="8.8984375" style="10" hidden="1"/>
    <col min="10754" max="10754" width="32.8984375" style="10" hidden="1"/>
    <col min="10755" max="10755" width="5.8984375" style="10" hidden="1"/>
    <col min="10756" max="10756" width="32.8984375" style="10" hidden="1"/>
    <col min="10757" max="10757" width="5.8984375" style="10" hidden="1"/>
    <col min="10758" max="10999" width="8.8984375" style="10" hidden="1"/>
    <col min="11000" max="11000" width="5.8984375" style="10" hidden="1"/>
    <col min="11001" max="11001" width="32.8984375" style="10" hidden="1"/>
    <col min="11002" max="11002" width="5.8984375" style="10" hidden="1"/>
    <col min="11003" max="11003" width="32.8984375" style="10" hidden="1"/>
    <col min="11004" max="11009" width="8.8984375" style="10" hidden="1"/>
    <col min="11010" max="11010" width="32.8984375" style="10" hidden="1"/>
    <col min="11011" max="11011" width="5.8984375" style="10" hidden="1"/>
    <col min="11012" max="11012" width="32.8984375" style="10" hidden="1"/>
    <col min="11013" max="11013" width="5.8984375" style="10" hidden="1"/>
    <col min="11014" max="11255" width="8.8984375" style="10" hidden="1"/>
    <col min="11256" max="11256" width="5.8984375" style="10" hidden="1"/>
    <col min="11257" max="11257" width="32.8984375" style="10" hidden="1"/>
    <col min="11258" max="11258" width="5.8984375" style="10" hidden="1"/>
    <col min="11259" max="11259" width="32.8984375" style="10" hidden="1"/>
    <col min="11260" max="11265" width="8.8984375" style="10" hidden="1"/>
    <col min="11266" max="11266" width="32.8984375" style="10" hidden="1"/>
    <col min="11267" max="11267" width="5.8984375" style="10" hidden="1"/>
    <col min="11268" max="11268" width="32.8984375" style="10" hidden="1"/>
    <col min="11269" max="11269" width="5.8984375" style="10" hidden="1"/>
    <col min="11270" max="11511" width="8.8984375" style="10" hidden="1"/>
    <col min="11512" max="11512" width="5.8984375" style="10" hidden="1"/>
    <col min="11513" max="11513" width="32.8984375" style="10" hidden="1"/>
    <col min="11514" max="11514" width="5.8984375" style="10" hidden="1"/>
    <col min="11515" max="11515" width="32.8984375" style="10" hidden="1"/>
    <col min="11516" max="11521" width="8.8984375" style="10" hidden="1"/>
    <col min="11522" max="11522" width="32.8984375" style="10" hidden="1"/>
    <col min="11523" max="11523" width="5.8984375" style="10" hidden="1"/>
    <col min="11524" max="11524" width="32.8984375" style="10" hidden="1"/>
    <col min="11525" max="11525" width="5.8984375" style="10" hidden="1"/>
    <col min="11526" max="11767" width="8.8984375" style="10" hidden="1"/>
    <col min="11768" max="11768" width="5.8984375" style="10" hidden="1"/>
    <col min="11769" max="11769" width="32.8984375" style="10" hidden="1"/>
    <col min="11770" max="11770" width="5.8984375" style="10" hidden="1"/>
    <col min="11771" max="11771" width="32.8984375" style="10" hidden="1"/>
    <col min="11772" max="11777" width="8.8984375" style="10" hidden="1"/>
    <col min="11778" max="11778" width="32.8984375" style="10" hidden="1"/>
    <col min="11779" max="11779" width="5.8984375" style="10" hidden="1"/>
    <col min="11780" max="11780" width="32.8984375" style="10" hidden="1"/>
    <col min="11781" max="11781" width="5.8984375" style="10" hidden="1"/>
    <col min="11782" max="12023" width="8.8984375" style="10" hidden="1"/>
    <col min="12024" max="12024" width="5.8984375" style="10" hidden="1"/>
    <col min="12025" max="12025" width="32.8984375" style="10" hidden="1"/>
    <col min="12026" max="12026" width="5.8984375" style="10" hidden="1"/>
    <col min="12027" max="12027" width="32.8984375" style="10" hidden="1"/>
    <col min="12028" max="12033" width="8.8984375" style="10" hidden="1"/>
    <col min="12034" max="12034" width="32.8984375" style="10" hidden="1"/>
    <col min="12035" max="12035" width="5.8984375" style="10" hidden="1"/>
    <col min="12036" max="12036" width="32.8984375" style="10" hidden="1"/>
    <col min="12037" max="12037" width="5.8984375" style="10" hidden="1"/>
    <col min="12038" max="12279" width="8.8984375" style="10" hidden="1"/>
    <col min="12280" max="12280" width="5.8984375" style="10" hidden="1"/>
    <col min="12281" max="12281" width="32.8984375" style="10" hidden="1"/>
    <col min="12282" max="12282" width="5.8984375" style="10" hidden="1"/>
    <col min="12283" max="12283" width="32.8984375" style="10" hidden="1"/>
    <col min="12284" max="12289" width="8.8984375" style="10" hidden="1"/>
    <col min="12290" max="12290" width="32.8984375" style="10" hidden="1"/>
    <col min="12291" max="12291" width="5.8984375" style="10" hidden="1"/>
    <col min="12292" max="12292" width="32.8984375" style="10" hidden="1"/>
    <col min="12293" max="12293" width="5.8984375" style="10" hidden="1"/>
    <col min="12294" max="12535" width="8.8984375" style="10" hidden="1"/>
    <col min="12536" max="12536" width="5.8984375" style="10" hidden="1"/>
    <col min="12537" max="12537" width="32.8984375" style="10" hidden="1"/>
    <col min="12538" max="12538" width="5.8984375" style="10" hidden="1"/>
    <col min="12539" max="12539" width="32.8984375" style="10" hidden="1"/>
    <col min="12540" max="12545" width="8.8984375" style="10" hidden="1"/>
    <col min="12546" max="12546" width="32.8984375" style="10" hidden="1"/>
    <col min="12547" max="12547" width="5.8984375" style="10" hidden="1"/>
    <col min="12548" max="12548" width="32.8984375" style="10" hidden="1"/>
    <col min="12549" max="12549" width="5.8984375" style="10" hidden="1"/>
    <col min="12550" max="12791" width="8.8984375" style="10" hidden="1"/>
    <col min="12792" max="12792" width="5.8984375" style="10" hidden="1"/>
    <col min="12793" max="12793" width="32.8984375" style="10" hidden="1"/>
    <col min="12794" max="12794" width="5.8984375" style="10" hidden="1"/>
    <col min="12795" max="12795" width="32.8984375" style="10" hidden="1"/>
    <col min="12796" max="12801" width="8.8984375" style="10" hidden="1"/>
    <col min="12802" max="12802" width="32.8984375" style="10" hidden="1"/>
    <col min="12803" max="12803" width="5.8984375" style="10" hidden="1"/>
    <col min="12804" max="12804" width="32.8984375" style="10" hidden="1"/>
    <col min="12805" max="12805" width="5.8984375" style="10" hidden="1"/>
    <col min="12806" max="13047" width="8.8984375" style="10" hidden="1"/>
    <col min="13048" max="13048" width="5.8984375" style="10" hidden="1"/>
    <col min="13049" max="13049" width="32.8984375" style="10" hidden="1"/>
    <col min="13050" max="13050" width="5.8984375" style="10" hidden="1"/>
    <col min="13051" max="13051" width="32.8984375" style="10" hidden="1"/>
    <col min="13052" max="13057" width="8.8984375" style="10" hidden="1"/>
    <col min="13058" max="13058" width="32.8984375" style="10" hidden="1"/>
    <col min="13059" max="13059" width="5.8984375" style="10" hidden="1"/>
    <col min="13060" max="13060" width="32.8984375" style="10" hidden="1"/>
    <col min="13061" max="13061" width="5.8984375" style="10" hidden="1"/>
    <col min="13062" max="13303" width="8.8984375" style="10" hidden="1"/>
    <col min="13304" max="13304" width="5.8984375" style="10" hidden="1"/>
    <col min="13305" max="13305" width="32.8984375" style="10" hidden="1"/>
    <col min="13306" max="13306" width="5.8984375" style="10" hidden="1"/>
    <col min="13307" max="13307" width="32.8984375" style="10" hidden="1"/>
    <col min="13308" max="13313" width="8.8984375" style="10" hidden="1"/>
    <col min="13314" max="13314" width="32.8984375" style="10" hidden="1"/>
    <col min="13315" max="13315" width="5.8984375" style="10" hidden="1"/>
    <col min="13316" max="13316" width="32.8984375" style="10" hidden="1"/>
    <col min="13317" max="13317" width="5.8984375" style="10" hidden="1"/>
    <col min="13318" max="13559" width="8.8984375" style="10" hidden="1"/>
    <col min="13560" max="13560" width="5.8984375" style="10" hidden="1"/>
    <col min="13561" max="13561" width="32.8984375" style="10" hidden="1"/>
    <col min="13562" max="13562" width="5.8984375" style="10" hidden="1"/>
    <col min="13563" max="13563" width="32.8984375" style="10" hidden="1"/>
    <col min="13564" max="13569" width="8.8984375" style="10" hidden="1"/>
    <col min="13570" max="13570" width="32.8984375" style="10" hidden="1"/>
    <col min="13571" max="13571" width="5.8984375" style="10" hidden="1"/>
    <col min="13572" max="13572" width="32.8984375" style="10" hidden="1"/>
    <col min="13573" max="13573" width="5.8984375" style="10" hidden="1"/>
    <col min="13574" max="13815" width="8.8984375" style="10" hidden="1"/>
    <col min="13816" max="13816" width="5.8984375" style="10" hidden="1"/>
    <col min="13817" max="13817" width="32.8984375" style="10" hidden="1"/>
    <col min="13818" max="13818" width="5.8984375" style="10" hidden="1"/>
    <col min="13819" max="13819" width="32.8984375" style="10" hidden="1"/>
    <col min="13820" max="13825" width="8.8984375" style="10" hidden="1"/>
    <col min="13826" max="13826" width="32.8984375" style="10" hidden="1"/>
    <col min="13827" max="13827" width="5.8984375" style="10" hidden="1"/>
    <col min="13828" max="13828" width="32.8984375" style="10" hidden="1"/>
    <col min="13829" max="13829" width="5.8984375" style="10" hidden="1"/>
    <col min="13830" max="14071" width="8.8984375" style="10" hidden="1"/>
    <col min="14072" max="14072" width="5.8984375" style="10" hidden="1"/>
    <col min="14073" max="14073" width="32.8984375" style="10" hidden="1"/>
    <col min="14074" max="14074" width="5.8984375" style="10" hidden="1"/>
    <col min="14075" max="14075" width="32.8984375" style="10" hidden="1"/>
    <col min="14076" max="14081" width="8.8984375" style="10" hidden="1"/>
    <col min="14082" max="14082" width="32.8984375" style="10" hidden="1"/>
    <col min="14083" max="14083" width="5.8984375" style="10" hidden="1"/>
    <col min="14084" max="14084" width="32.8984375" style="10" hidden="1"/>
    <col min="14085" max="14085" width="5.8984375" style="10" hidden="1"/>
    <col min="14086" max="14327" width="8.8984375" style="10" hidden="1"/>
    <col min="14328" max="14328" width="5.8984375" style="10" hidden="1"/>
    <col min="14329" max="14329" width="32.8984375" style="10" hidden="1"/>
    <col min="14330" max="14330" width="5.8984375" style="10" hidden="1"/>
    <col min="14331" max="14331" width="32.8984375" style="10" hidden="1"/>
    <col min="14332" max="14337" width="8.8984375" style="10" hidden="1"/>
    <col min="14338" max="14338" width="32.8984375" style="10" hidden="1"/>
    <col min="14339" max="14339" width="5.8984375" style="10" hidden="1"/>
    <col min="14340" max="14340" width="32.8984375" style="10" hidden="1"/>
    <col min="14341" max="14341" width="5.8984375" style="10" hidden="1"/>
    <col min="14342" max="14583" width="8.8984375" style="10" hidden="1"/>
    <col min="14584" max="14584" width="5.8984375" style="10" hidden="1"/>
    <col min="14585" max="14585" width="32.8984375" style="10" hidden="1"/>
    <col min="14586" max="14586" width="5.8984375" style="10" hidden="1"/>
    <col min="14587" max="14587" width="32.8984375" style="10" hidden="1"/>
    <col min="14588" max="14593" width="8.8984375" style="10" hidden="1"/>
    <col min="14594" max="14594" width="32.8984375" style="10" hidden="1"/>
    <col min="14595" max="14595" width="5.8984375" style="10" hidden="1"/>
    <col min="14596" max="14596" width="32.8984375" style="10" hidden="1"/>
    <col min="14597" max="14597" width="5.8984375" style="10" hidden="1"/>
    <col min="14598" max="14839" width="8.8984375" style="10" hidden="1"/>
    <col min="14840" max="14840" width="5.8984375" style="10" hidden="1"/>
    <col min="14841" max="14841" width="32.8984375" style="10" hidden="1"/>
    <col min="14842" max="14842" width="5.8984375" style="10" hidden="1"/>
    <col min="14843" max="14843" width="32.8984375" style="10" hidden="1"/>
    <col min="14844" max="14849" width="8.8984375" style="10" hidden="1"/>
    <col min="14850" max="14850" width="32.8984375" style="10" hidden="1"/>
    <col min="14851" max="14851" width="5.8984375" style="10" hidden="1"/>
    <col min="14852" max="14852" width="32.8984375" style="10" hidden="1"/>
    <col min="14853" max="14853" width="5.8984375" style="10" hidden="1"/>
    <col min="14854" max="15095" width="8.8984375" style="10" hidden="1"/>
    <col min="15096" max="15096" width="5.8984375" style="10" hidden="1"/>
    <col min="15097" max="15097" width="32.8984375" style="10" hidden="1"/>
    <col min="15098" max="15098" width="5.8984375" style="10" hidden="1"/>
    <col min="15099" max="15099" width="32.8984375" style="10" hidden="1"/>
    <col min="15100" max="15105" width="8.8984375" style="10" hidden="1"/>
    <col min="15106" max="15106" width="32.8984375" style="10" hidden="1"/>
    <col min="15107" max="15107" width="5.8984375" style="10" hidden="1"/>
    <col min="15108" max="15108" width="32.8984375" style="10" hidden="1"/>
    <col min="15109" max="15109" width="5.8984375" style="10" hidden="1"/>
    <col min="15110" max="15351" width="8.8984375" style="10" hidden="1"/>
    <col min="15352" max="15352" width="5.8984375" style="10" hidden="1"/>
    <col min="15353" max="15353" width="32.8984375" style="10" hidden="1"/>
    <col min="15354" max="15354" width="5.8984375" style="10" hidden="1"/>
    <col min="15355" max="15355" width="32.8984375" style="10" hidden="1"/>
    <col min="15356" max="15361" width="8.8984375" style="10" hidden="1"/>
    <col min="15362" max="15362" width="32.8984375" style="10" hidden="1"/>
    <col min="15363" max="15363" width="5.8984375" style="10" hidden="1"/>
    <col min="15364" max="15364" width="32.8984375" style="10" hidden="1"/>
    <col min="15365" max="15365" width="5.8984375" style="10" hidden="1"/>
    <col min="15366" max="15607" width="8.8984375" style="10" hidden="1"/>
    <col min="15608" max="15608" width="5.8984375" style="10" hidden="1"/>
    <col min="15609" max="15609" width="32.8984375" style="10" hidden="1"/>
    <col min="15610" max="15610" width="5.8984375" style="10" hidden="1"/>
    <col min="15611" max="15611" width="32.8984375" style="10" hidden="1"/>
    <col min="15612" max="15617" width="8.8984375" style="10" hidden="1"/>
    <col min="15618" max="15618" width="32.8984375" style="10" hidden="1"/>
    <col min="15619" max="15619" width="5.8984375" style="10" hidden="1"/>
    <col min="15620" max="15620" width="32.8984375" style="10" hidden="1"/>
    <col min="15621" max="15621" width="5.8984375" style="10" hidden="1"/>
    <col min="15622" max="15863" width="8.8984375" style="10" hidden="1"/>
    <col min="15864" max="15864" width="5.8984375" style="10" hidden="1"/>
    <col min="15865" max="15865" width="32.8984375" style="10" hidden="1"/>
    <col min="15866" max="15866" width="5.8984375" style="10" hidden="1"/>
    <col min="15867" max="15867" width="32.8984375" style="10" hidden="1"/>
    <col min="15868" max="15873" width="8.8984375" style="10" hidden="1"/>
    <col min="15874" max="15874" width="32.8984375" style="10" hidden="1"/>
    <col min="15875" max="15875" width="5.8984375" style="10" hidden="1"/>
    <col min="15876" max="15876" width="32.8984375" style="10" hidden="1"/>
    <col min="15877" max="15877" width="5.8984375" style="10" hidden="1"/>
    <col min="15878" max="16119" width="8.8984375" style="10" hidden="1"/>
    <col min="16120" max="16120" width="5.8984375" style="10" hidden="1"/>
    <col min="16121" max="16121" width="32.8984375" style="10" hidden="1"/>
    <col min="16122" max="16122" width="5.8984375" style="10" hidden="1"/>
    <col min="16123" max="16123" width="32.8984375" style="10" hidden="1"/>
    <col min="16124" max="16129" width="8.8984375" style="10" hidden="1"/>
    <col min="16130" max="16130" width="32.8984375" style="10" hidden="1"/>
    <col min="16131" max="16131" width="5.8984375" style="10" hidden="1"/>
    <col min="16132" max="16132" width="32.8984375" style="10" hidden="1"/>
    <col min="16133" max="16133" width="5.8984375" style="10" hidden="1"/>
    <col min="16134" max="16384" width="8.8984375" style="10" hidden="1"/>
  </cols>
  <sheetData>
    <row r="1" spans="1:7" ht="57.6" customHeight="1" x14ac:dyDescent="0.25"/>
    <row r="2" spans="1:7" ht="18.600000000000001" customHeight="1" x14ac:dyDescent="0.25">
      <c r="A2" s="220" t="s">
        <v>1627</v>
      </c>
      <c r="B2" s="220"/>
      <c r="C2" s="220"/>
      <c r="D2" s="220"/>
      <c r="E2" s="220"/>
      <c r="F2" s="220"/>
      <c r="G2" s="220"/>
    </row>
    <row r="3" spans="1:7" ht="18.600000000000001" customHeight="1" x14ac:dyDescent="0.25">
      <c r="A3" s="155" t="s">
        <v>1628</v>
      </c>
      <c r="B3" s="155"/>
      <c r="C3" s="155"/>
      <c r="D3" s="155"/>
      <c r="E3" s="155"/>
      <c r="F3" s="155"/>
      <c r="G3" s="155"/>
    </row>
    <row r="4" spans="1:7" ht="28.95" customHeight="1" x14ac:dyDescent="0.25">
      <c r="A4" s="21" t="s">
        <v>8</v>
      </c>
      <c r="B4" s="363" t="s">
        <v>9</v>
      </c>
      <c r="C4" s="363" t="s">
        <v>287</v>
      </c>
      <c r="D4" s="363" t="s">
        <v>301</v>
      </c>
      <c r="E4" s="363" t="s">
        <v>302</v>
      </c>
      <c r="F4" s="363" t="s">
        <v>303</v>
      </c>
      <c r="G4" s="363" t="s">
        <v>304</v>
      </c>
    </row>
    <row r="5" spans="1:7" ht="28.95" customHeight="1" x14ac:dyDescent="0.25">
      <c r="A5" s="21" t="s">
        <v>300</v>
      </c>
      <c r="B5" s="363"/>
      <c r="C5" s="363"/>
      <c r="D5" s="363"/>
      <c r="E5" s="363"/>
      <c r="F5" s="363"/>
      <c r="G5" s="363"/>
    </row>
    <row r="6" spans="1:7" ht="19.2" customHeight="1" x14ac:dyDescent="0.25">
      <c r="A6" s="30">
        <v>2015</v>
      </c>
      <c r="B6" s="31" t="s">
        <v>10</v>
      </c>
      <c r="C6" s="32" t="s">
        <v>288</v>
      </c>
      <c r="D6" s="33">
        <v>58448.224268999998</v>
      </c>
      <c r="E6" s="33">
        <v>51948.159600999999</v>
      </c>
      <c r="F6" s="34">
        <v>110396.38386999999</v>
      </c>
      <c r="G6" s="34">
        <v>6500.0646679999991</v>
      </c>
    </row>
    <row r="7" spans="1:7" ht="19.2" customHeight="1" x14ac:dyDescent="0.25">
      <c r="A7" s="35"/>
      <c r="B7" s="36" t="s">
        <v>12</v>
      </c>
      <c r="C7" s="37" t="s">
        <v>289</v>
      </c>
      <c r="D7" s="38">
        <v>61615.750266000003</v>
      </c>
      <c r="E7" s="38">
        <v>52726.564972</v>
      </c>
      <c r="F7" s="39">
        <v>114342.31523800001</v>
      </c>
      <c r="G7" s="39">
        <v>8889.1852940000026</v>
      </c>
    </row>
    <row r="8" spans="1:7" ht="19.2" customHeight="1" x14ac:dyDescent="0.25">
      <c r="A8" s="30"/>
      <c r="B8" s="31" t="s">
        <v>13</v>
      </c>
      <c r="C8" s="32" t="s">
        <v>290</v>
      </c>
      <c r="D8" s="33">
        <v>72785.730314</v>
      </c>
      <c r="E8" s="33">
        <v>59202.63379</v>
      </c>
      <c r="F8" s="34">
        <v>131988.36410400001</v>
      </c>
      <c r="G8" s="34">
        <v>13583.096524</v>
      </c>
    </row>
    <row r="9" spans="1:7" ht="19.2" customHeight="1" x14ac:dyDescent="0.25">
      <c r="A9" s="35"/>
      <c r="B9" s="36" t="s">
        <v>14</v>
      </c>
      <c r="C9" s="37" t="s">
        <v>291</v>
      </c>
      <c r="D9" s="38">
        <v>73786.925166999994</v>
      </c>
      <c r="E9" s="38">
        <v>56012.781144</v>
      </c>
      <c r="F9" s="39">
        <v>129799.70631099999</v>
      </c>
      <c r="G9" s="39">
        <v>17774.144022999993</v>
      </c>
    </row>
    <row r="10" spans="1:7" ht="19.2" customHeight="1" x14ac:dyDescent="0.25">
      <c r="A10" s="30"/>
      <c r="B10" s="31" t="s">
        <v>15</v>
      </c>
      <c r="C10" s="32" t="s">
        <v>292</v>
      </c>
      <c r="D10" s="33">
        <v>76856.243432999996</v>
      </c>
      <c r="E10" s="33">
        <v>57120.902148000001</v>
      </c>
      <c r="F10" s="34">
        <v>133977.14558099999</v>
      </c>
      <c r="G10" s="34">
        <v>19735.341284999995</v>
      </c>
    </row>
    <row r="11" spans="1:7" ht="19.2" customHeight="1" x14ac:dyDescent="0.25">
      <c r="A11" s="35"/>
      <c r="B11" s="36" t="s">
        <v>16</v>
      </c>
      <c r="C11" s="37" t="s">
        <v>293</v>
      </c>
      <c r="D11" s="38">
        <v>70018.777101</v>
      </c>
      <c r="E11" s="38">
        <v>56511.457092999997</v>
      </c>
      <c r="F11" s="39">
        <v>126530.23419399999</v>
      </c>
      <c r="G11" s="39">
        <v>13507.320008000002</v>
      </c>
    </row>
    <row r="12" spans="1:7" ht="19.2" customHeight="1" x14ac:dyDescent="0.25">
      <c r="A12" s="30"/>
      <c r="B12" s="31" t="s">
        <v>17</v>
      </c>
      <c r="C12" s="32" t="s">
        <v>294</v>
      </c>
      <c r="D12" s="33">
        <v>68751.477782999995</v>
      </c>
      <c r="E12" s="33">
        <v>49727.562488000003</v>
      </c>
      <c r="F12" s="34">
        <v>118479.04027100001</v>
      </c>
      <c r="G12" s="34">
        <v>19023.915294999992</v>
      </c>
    </row>
    <row r="13" spans="1:7" ht="19.2" customHeight="1" x14ac:dyDescent="0.25">
      <c r="A13" s="35"/>
      <c r="B13" s="36" t="s">
        <v>18</v>
      </c>
      <c r="C13" s="37" t="s">
        <v>295</v>
      </c>
      <c r="D13" s="38">
        <v>61573.232639000002</v>
      </c>
      <c r="E13" s="38">
        <v>59268.592159</v>
      </c>
      <c r="F13" s="39">
        <v>120841.824798</v>
      </c>
      <c r="G13" s="39">
        <v>2304.6404800000018</v>
      </c>
    </row>
    <row r="14" spans="1:7" ht="19.2" customHeight="1" x14ac:dyDescent="0.25">
      <c r="A14" s="30"/>
      <c r="B14" s="31" t="s">
        <v>19</v>
      </c>
      <c r="C14" s="32" t="s">
        <v>296</v>
      </c>
      <c r="D14" s="33">
        <v>54631.748847000003</v>
      </c>
      <c r="E14" s="33">
        <v>48308.881287999997</v>
      </c>
      <c r="F14" s="34">
        <v>102940.630135</v>
      </c>
      <c r="G14" s="34">
        <v>6322.8675590000057</v>
      </c>
    </row>
    <row r="15" spans="1:7" ht="19.2" customHeight="1" x14ac:dyDescent="0.25">
      <c r="A15" s="35"/>
      <c r="B15" s="36" t="s">
        <v>20</v>
      </c>
      <c r="C15" s="37" t="s">
        <v>297</v>
      </c>
      <c r="D15" s="38">
        <v>55401.326749</v>
      </c>
      <c r="E15" s="38">
        <v>58810.864812</v>
      </c>
      <c r="F15" s="39">
        <v>114212.191561</v>
      </c>
      <c r="G15" s="39">
        <v>-3409.538063</v>
      </c>
    </row>
    <row r="16" spans="1:7" ht="19.2" customHeight="1" x14ac:dyDescent="0.25">
      <c r="A16" s="30"/>
      <c r="B16" s="31" t="s">
        <v>21</v>
      </c>
      <c r="C16" s="32" t="s">
        <v>298</v>
      </c>
      <c r="D16" s="33">
        <v>55961.210682999998</v>
      </c>
      <c r="E16" s="33">
        <v>51139.384847000001</v>
      </c>
      <c r="F16" s="34">
        <v>107100.59552999999</v>
      </c>
      <c r="G16" s="34">
        <v>4821.8258359999963</v>
      </c>
    </row>
    <row r="17" spans="1:7" ht="19.2" customHeight="1" x14ac:dyDescent="0.25">
      <c r="A17" s="35"/>
      <c r="B17" s="36" t="s">
        <v>22</v>
      </c>
      <c r="C17" s="37" t="s">
        <v>299</v>
      </c>
      <c r="D17" s="38">
        <v>53482.415270999998</v>
      </c>
      <c r="E17" s="38">
        <v>54255.579189999997</v>
      </c>
      <c r="F17" s="39">
        <v>107737.99446099999</v>
      </c>
      <c r="G17" s="39">
        <v>-773.16391899999871</v>
      </c>
    </row>
    <row r="18" spans="1:7" ht="19.2" customHeight="1" x14ac:dyDescent="0.25">
      <c r="A18" s="30">
        <v>2016</v>
      </c>
      <c r="B18" s="31" t="s">
        <v>10</v>
      </c>
      <c r="C18" s="32" t="s">
        <v>288</v>
      </c>
      <c r="D18" s="33">
        <v>42228.615290000002</v>
      </c>
      <c r="E18" s="33">
        <v>49412.192249</v>
      </c>
      <c r="F18" s="34">
        <v>91640.807539000001</v>
      </c>
      <c r="G18" s="34">
        <v>-7183.5769589999982</v>
      </c>
    </row>
    <row r="19" spans="1:7" ht="19.2" customHeight="1" x14ac:dyDescent="0.25">
      <c r="A19" s="35"/>
      <c r="B19" s="36" t="s">
        <v>12</v>
      </c>
      <c r="C19" s="37" t="s">
        <v>289</v>
      </c>
      <c r="D19" s="38">
        <v>44353.448346999998</v>
      </c>
      <c r="E19" s="38">
        <v>45321.759616000003</v>
      </c>
      <c r="F19" s="39">
        <v>89675.207962999993</v>
      </c>
      <c r="G19" s="39">
        <v>-968.31126900000527</v>
      </c>
    </row>
    <row r="20" spans="1:7" ht="19.2" customHeight="1" x14ac:dyDescent="0.25">
      <c r="A20" s="30"/>
      <c r="B20" s="31" t="s">
        <v>13</v>
      </c>
      <c r="C20" s="32" t="s">
        <v>290</v>
      </c>
      <c r="D20" s="33">
        <v>53603.573129999997</v>
      </c>
      <c r="E20" s="33">
        <v>48366.117074000002</v>
      </c>
      <c r="F20" s="34">
        <v>101969.690204</v>
      </c>
      <c r="G20" s="34">
        <v>5237.4560559999954</v>
      </c>
    </row>
    <row r="21" spans="1:7" ht="19.2" customHeight="1" x14ac:dyDescent="0.25">
      <c r="A21" s="35"/>
      <c r="B21" s="36" t="s">
        <v>14</v>
      </c>
      <c r="C21" s="37" t="s">
        <v>291</v>
      </c>
      <c r="D21" s="38">
        <v>52645.795560999999</v>
      </c>
      <c r="E21" s="38">
        <v>44234.754520000002</v>
      </c>
      <c r="F21" s="39">
        <v>96880.550080999994</v>
      </c>
      <c r="G21" s="39">
        <v>8411.0410409999968</v>
      </c>
    </row>
    <row r="22" spans="1:7" ht="19.2" customHeight="1" x14ac:dyDescent="0.25">
      <c r="A22" s="30"/>
      <c r="B22" s="31" t="s">
        <v>15</v>
      </c>
      <c r="C22" s="32" t="s">
        <v>292</v>
      </c>
      <c r="D22" s="33">
        <v>63194.668464000002</v>
      </c>
      <c r="E22" s="33">
        <v>49212.604177000001</v>
      </c>
      <c r="F22" s="34">
        <v>112407.272641</v>
      </c>
      <c r="G22" s="34">
        <v>13982.064287000001</v>
      </c>
    </row>
    <row r="23" spans="1:7" ht="19.2" customHeight="1" x14ac:dyDescent="0.25">
      <c r="A23" s="35"/>
      <c r="B23" s="36" t="s">
        <v>16</v>
      </c>
      <c r="C23" s="37" t="s">
        <v>293</v>
      </c>
      <c r="D23" s="38">
        <v>60100.499488000001</v>
      </c>
      <c r="E23" s="38">
        <v>46179.006372999997</v>
      </c>
      <c r="F23" s="39">
        <v>106279.505861</v>
      </c>
      <c r="G23" s="39">
        <v>13921.493115000005</v>
      </c>
    </row>
    <row r="24" spans="1:7" ht="19.2" customHeight="1" x14ac:dyDescent="0.25">
      <c r="A24" s="30"/>
      <c r="B24" s="31" t="s">
        <v>17</v>
      </c>
      <c r="C24" s="32" t="s">
        <v>294</v>
      </c>
      <c r="D24" s="33">
        <v>57558.578611999998</v>
      </c>
      <c r="E24" s="33">
        <v>37246.527608999997</v>
      </c>
      <c r="F24" s="34">
        <v>94805.106220999995</v>
      </c>
      <c r="G24" s="34">
        <v>20312.051003</v>
      </c>
    </row>
    <row r="25" spans="1:7" ht="19.2" customHeight="1" x14ac:dyDescent="0.25">
      <c r="A25" s="35"/>
      <c r="B25" s="36" t="s">
        <v>18</v>
      </c>
      <c r="C25" s="37" t="s">
        <v>295</v>
      </c>
      <c r="D25" s="38">
        <v>60434.636960999997</v>
      </c>
      <c r="E25" s="38">
        <v>45097.914631</v>
      </c>
      <c r="F25" s="39">
        <v>105532.551592</v>
      </c>
      <c r="G25" s="39">
        <v>15336.722329999997</v>
      </c>
    </row>
    <row r="26" spans="1:7" ht="19.2" customHeight="1" x14ac:dyDescent="0.25">
      <c r="A26" s="30"/>
      <c r="B26" s="31" t="s">
        <v>19</v>
      </c>
      <c r="C26" s="32" t="s">
        <v>296</v>
      </c>
      <c r="D26" s="33">
        <v>57460.983419999997</v>
      </c>
      <c r="E26" s="33">
        <v>34949.155332000002</v>
      </c>
      <c r="F26" s="34">
        <v>92410.138751999999</v>
      </c>
      <c r="G26" s="34">
        <v>22511.828087999995</v>
      </c>
    </row>
    <row r="27" spans="1:7" ht="19.2" customHeight="1" x14ac:dyDescent="0.25">
      <c r="A27" s="35"/>
      <c r="B27" s="36" t="s">
        <v>20</v>
      </c>
      <c r="C27" s="37" t="s">
        <v>297</v>
      </c>
      <c r="D27" s="38">
        <v>67333.288780999996</v>
      </c>
      <c r="E27" s="38">
        <v>42877.731160000003</v>
      </c>
      <c r="F27" s="39">
        <v>110211.01994100001</v>
      </c>
      <c r="G27" s="39">
        <v>24455.557620999993</v>
      </c>
    </row>
    <row r="28" spans="1:7" ht="19.2" customHeight="1" x14ac:dyDescent="0.25">
      <c r="A28" s="30"/>
      <c r="B28" s="31" t="s">
        <v>21</v>
      </c>
      <c r="C28" s="32" t="s">
        <v>298</v>
      </c>
      <c r="D28" s="33">
        <v>61469.06523</v>
      </c>
      <c r="E28" s="33">
        <v>42321.534026000001</v>
      </c>
      <c r="F28" s="34">
        <v>103790.599256</v>
      </c>
      <c r="G28" s="34">
        <v>19147.531203999999</v>
      </c>
    </row>
    <row r="29" spans="1:7" ht="19.2" customHeight="1" x14ac:dyDescent="0.25">
      <c r="A29" s="35"/>
      <c r="B29" s="36" t="s">
        <v>22</v>
      </c>
      <c r="C29" s="37" t="s">
        <v>299</v>
      </c>
      <c r="D29" s="38">
        <v>68039.866081999993</v>
      </c>
      <c r="E29" s="38">
        <v>40416.666037000003</v>
      </c>
      <c r="F29" s="39">
        <v>108456.532119</v>
      </c>
      <c r="G29" s="39">
        <v>27623.20004499999</v>
      </c>
    </row>
    <row r="30" spans="1:7" ht="18.600000000000001" customHeight="1" x14ac:dyDescent="0.25">
      <c r="A30" s="30">
        <v>2017</v>
      </c>
      <c r="B30" s="31" t="s">
        <v>10</v>
      </c>
      <c r="C30" s="32" t="s">
        <v>288</v>
      </c>
      <c r="D30" s="33">
        <v>69719.941191999998</v>
      </c>
      <c r="E30" s="33">
        <v>45353.095735000003</v>
      </c>
      <c r="F30" s="34">
        <v>115073.03692700001</v>
      </c>
      <c r="G30" s="34">
        <v>24366.845456999996</v>
      </c>
    </row>
    <row r="31" spans="1:7" ht="18.600000000000001" customHeight="1" x14ac:dyDescent="0.25">
      <c r="A31" s="35" t="s">
        <v>11</v>
      </c>
      <c r="B31" s="36" t="s">
        <v>12</v>
      </c>
      <c r="C31" s="37" t="s">
        <v>289</v>
      </c>
      <c r="D31" s="38">
        <v>66377.751740000007</v>
      </c>
      <c r="E31" s="38">
        <v>38864.130824</v>
      </c>
      <c r="F31" s="39">
        <v>105241.882564</v>
      </c>
      <c r="G31" s="39">
        <v>27513.620916000007</v>
      </c>
    </row>
    <row r="32" spans="1:7" ht="18.600000000000001" customHeight="1" x14ac:dyDescent="0.25">
      <c r="A32" s="30" t="s">
        <v>11</v>
      </c>
      <c r="B32" s="31" t="s">
        <v>13</v>
      </c>
      <c r="C32" s="32" t="s">
        <v>290</v>
      </c>
      <c r="D32" s="33">
        <v>71276.076553999999</v>
      </c>
      <c r="E32" s="33">
        <v>41503.248833999998</v>
      </c>
      <c r="F32" s="34">
        <v>112779.325388</v>
      </c>
      <c r="G32" s="34">
        <v>29772.827720000001</v>
      </c>
    </row>
    <row r="33" spans="1:7" ht="18.600000000000001" customHeight="1" x14ac:dyDescent="0.25">
      <c r="A33" s="35" t="s">
        <v>11</v>
      </c>
      <c r="B33" s="36" t="s">
        <v>14</v>
      </c>
      <c r="C33" s="37" t="s">
        <v>291</v>
      </c>
      <c r="D33" s="38">
        <v>67148.298376999999</v>
      </c>
      <c r="E33" s="38">
        <v>44124.793023999999</v>
      </c>
      <c r="F33" s="39">
        <v>111273.091401</v>
      </c>
      <c r="G33" s="39">
        <v>23023.505353</v>
      </c>
    </row>
    <row r="34" spans="1:7" ht="18.600000000000001" customHeight="1" x14ac:dyDescent="0.25">
      <c r="A34" s="30" t="s">
        <v>11</v>
      </c>
      <c r="B34" s="31" t="s">
        <v>15</v>
      </c>
      <c r="C34" s="32" t="s">
        <v>292</v>
      </c>
      <c r="D34" s="33">
        <v>63727.453027000003</v>
      </c>
      <c r="E34" s="33">
        <v>47263.030852000004</v>
      </c>
      <c r="F34" s="34">
        <v>110990.48387900001</v>
      </c>
      <c r="G34" s="34">
        <v>16464.422175</v>
      </c>
    </row>
    <row r="35" spans="1:7" ht="18.600000000000001" customHeight="1" x14ac:dyDescent="0.25">
      <c r="A35" s="35" t="s">
        <v>11</v>
      </c>
      <c r="B35" s="36" t="s">
        <v>16</v>
      </c>
      <c r="C35" s="37" t="s">
        <v>293</v>
      </c>
      <c r="D35" s="38">
        <v>58852.531509</v>
      </c>
      <c r="E35" s="38">
        <v>35322.480409000003</v>
      </c>
      <c r="F35" s="39">
        <v>94175.011918000004</v>
      </c>
      <c r="G35" s="39">
        <v>23530.051099999997</v>
      </c>
    </row>
    <row r="36" spans="1:7" ht="18.600000000000001" customHeight="1" x14ac:dyDescent="0.25">
      <c r="A36" s="30" t="s">
        <v>11</v>
      </c>
      <c r="B36" s="31" t="s">
        <v>17</v>
      </c>
      <c r="C36" s="32" t="s">
        <v>294</v>
      </c>
      <c r="D36" s="33">
        <v>64155.731894999997</v>
      </c>
      <c r="E36" s="33">
        <v>44894.211418999999</v>
      </c>
      <c r="F36" s="34">
        <v>109049.943314</v>
      </c>
      <c r="G36" s="34">
        <v>19261.520475999998</v>
      </c>
    </row>
    <row r="37" spans="1:7" ht="18.600000000000001" customHeight="1" x14ac:dyDescent="0.25">
      <c r="A37" s="35" t="s">
        <v>11</v>
      </c>
      <c r="B37" s="36" t="s">
        <v>18</v>
      </c>
      <c r="C37" s="37" t="s">
        <v>295</v>
      </c>
      <c r="D37" s="38">
        <v>68118.803327000001</v>
      </c>
      <c r="E37" s="38">
        <v>43538.375118000004</v>
      </c>
      <c r="F37" s="39">
        <v>111657.178445</v>
      </c>
      <c r="G37" s="39">
        <v>24580.428208999998</v>
      </c>
    </row>
    <row r="38" spans="1:7" ht="18.600000000000001" customHeight="1" x14ac:dyDescent="0.25">
      <c r="A38" s="30" t="s">
        <v>11</v>
      </c>
      <c r="B38" s="31" t="s">
        <v>19</v>
      </c>
      <c r="C38" s="32" t="s">
        <v>296</v>
      </c>
      <c r="D38" s="33">
        <v>64013.944176999998</v>
      </c>
      <c r="E38" s="33">
        <v>35420.926003</v>
      </c>
      <c r="F38" s="34">
        <v>99434.870179999998</v>
      </c>
      <c r="G38" s="34">
        <v>28593.018173999997</v>
      </c>
    </row>
    <row r="39" spans="1:7" ht="18.600000000000001" customHeight="1" x14ac:dyDescent="0.25">
      <c r="A39" s="35" t="s">
        <v>11</v>
      </c>
      <c r="B39" s="36" t="s">
        <v>20</v>
      </c>
      <c r="C39" s="37" t="s">
        <v>297</v>
      </c>
      <c r="D39" s="38">
        <v>76862.456307999993</v>
      </c>
      <c r="E39" s="38">
        <v>44668.277562000003</v>
      </c>
      <c r="F39" s="39">
        <v>121530.73387</v>
      </c>
      <c r="G39" s="39">
        <v>32194.17874599999</v>
      </c>
    </row>
    <row r="40" spans="1:7" ht="18.600000000000001" customHeight="1" x14ac:dyDescent="0.25">
      <c r="A40" s="30" t="s">
        <v>11</v>
      </c>
      <c r="B40" s="31" t="s">
        <v>21</v>
      </c>
      <c r="C40" s="32" t="s">
        <v>298</v>
      </c>
      <c r="D40" s="33">
        <v>80685.505999000001</v>
      </c>
      <c r="E40" s="33">
        <v>40691.838113999998</v>
      </c>
      <c r="F40" s="34">
        <v>121377.344113</v>
      </c>
      <c r="G40" s="34">
        <v>39993.667885000003</v>
      </c>
    </row>
    <row r="41" spans="1:7" ht="18.600000000000001" customHeight="1" x14ac:dyDescent="0.25">
      <c r="A41" s="35" t="s">
        <v>11</v>
      </c>
      <c r="B41" s="36" t="s">
        <v>22</v>
      </c>
      <c r="C41" s="37" t="s">
        <v>299</v>
      </c>
      <c r="D41" s="38">
        <v>80942.793724999996</v>
      </c>
      <c r="E41" s="38">
        <v>42802.208843</v>
      </c>
      <c r="F41" s="39">
        <v>123745.002568</v>
      </c>
      <c r="G41" s="39">
        <v>38140.584881999996</v>
      </c>
    </row>
    <row r="42" spans="1:7" ht="18.600000000000001" customHeight="1" x14ac:dyDescent="0.25">
      <c r="A42" s="30">
        <v>2018</v>
      </c>
      <c r="B42" s="31" t="s">
        <v>10</v>
      </c>
      <c r="C42" s="32" t="s">
        <v>288</v>
      </c>
      <c r="D42" s="33">
        <v>84238.516967000003</v>
      </c>
      <c r="E42" s="33">
        <v>42205.095980999999</v>
      </c>
      <c r="F42" s="34">
        <v>126443.61294799999</v>
      </c>
      <c r="G42" s="34">
        <v>42033.420986000005</v>
      </c>
    </row>
    <row r="43" spans="1:7" ht="18.600000000000001" customHeight="1" x14ac:dyDescent="0.25">
      <c r="A43" s="35" t="s">
        <v>11</v>
      </c>
      <c r="B43" s="36" t="s">
        <v>12</v>
      </c>
      <c r="C43" s="37" t="s">
        <v>289</v>
      </c>
      <c r="D43" s="38">
        <v>77549.696689999997</v>
      </c>
      <c r="E43" s="38">
        <v>42044.502259000001</v>
      </c>
      <c r="F43" s="39">
        <v>119594.198949</v>
      </c>
      <c r="G43" s="39">
        <v>35505.194430999996</v>
      </c>
    </row>
    <row r="44" spans="1:7" ht="18.600000000000001" customHeight="1" x14ac:dyDescent="0.25">
      <c r="A44" s="30" t="s">
        <v>11</v>
      </c>
      <c r="B44" s="31" t="s">
        <v>13</v>
      </c>
      <c r="C44" s="32" t="s">
        <v>290</v>
      </c>
      <c r="D44" s="33">
        <v>82446.778292999996</v>
      </c>
      <c r="E44" s="33">
        <v>41806.037349999999</v>
      </c>
      <c r="F44" s="34">
        <v>124252.81564299999</v>
      </c>
      <c r="G44" s="34">
        <v>40640.740942999997</v>
      </c>
    </row>
    <row r="45" spans="1:7" ht="18.600000000000001" customHeight="1" x14ac:dyDescent="0.25">
      <c r="A45" s="35" t="s">
        <v>11</v>
      </c>
      <c r="B45" s="36" t="s">
        <v>14</v>
      </c>
      <c r="C45" s="37" t="s">
        <v>291</v>
      </c>
      <c r="D45" s="38">
        <v>89650.312372999993</v>
      </c>
      <c r="E45" s="38">
        <v>47224.032464999997</v>
      </c>
      <c r="F45" s="39">
        <v>136874.34483799999</v>
      </c>
      <c r="G45" s="39">
        <v>42426.279907999997</v>
      </c>
    </row>
    <row r="46" spans="1:7" ht="18.600000000000001" customHeight="1" x14ac:dyDescent="0.25">
      <c r="A46" s="30" t="s">
        <v>11</v>
      </c>
      <c r="B46" s="31" t="s">
        <v>15</v>
      </c>
      <c r="C46" s="32" t="s">
        <v>292</v>
      </c>
      <c r="D46" s="33">
        <v>96399.469146000003</v>
      </c>
      <c r="E46" s="33">
        <v>48527.659895999997</v>
      </c>
      <c r="F46" s="34">
        <v>144927.12904199999</v>
      </c>
      <c r="G46" s="34">
        <v>47871.809250000006</v>
      </c>
    </row>
    <row r="47" spans="1:7" ht="18.600000000000001" customHeight="1" x14ac:dyDescent="0.25">
      <c r="A47" s="35" t="s">
        <v>11</v>
      </c>
      <c r="B47" s="36" t="s">
        <v>16</v>
      </c>
      <c r="C47" s="37" t="s">
        <v>293</v>
      </c>
      <c r="D47" s="38">
        <v>95044.245836000002</v>
      </c>
      <c r="E47" s="38">
        <v>37268.086433999997</v>
      </c>
      <c r="F47" s="39">
        <v>132312.33227000001</v>
      </c>
      <c r="G47" s="39">
        <v>57776.159402000005</v>
      </c>
    </row>
    <row r="48" spans="1:7" ht="18.600000000000001" customHeight="1" x14ac:dyDescent="0.25">
      <c r="A48" s="30" t="s">
        <v>11</v>
      </c>
      <c r="B48" s="31" t="s">
        <v>17</v>
      </c>
      <c r="C48" s="32" t="s">
        <v>294</v>
      </c>
      <c r="D48" s="33">
        <v>98596.849331000005</v>
      </c>
      <c r="E48" s="33">
        <v>48363.985882000001</v>
      </c>
      <c r="F48" s="34">
        <v>146960.83521300001</v>
      </c>
      <c r="G48" s="34">
        <v>50232.863449000004</v>
      </c>
    </row>
    <row r="49" spans="1:7" ht="18.600000000000001" customHeight="1" x14ac:dyDescent="0.25">
      <c r="A49" s="35" t="s">
        <v>11</v>
      </c>
      <c r="B49" s="36" t="s">
        <v>18</v>
      </c>
      <c r="C49" s="37" t="s">
        <v>295</v>
      </c>
      <c r="D49" s="38">
        <v>92557.857946999997</v>
      </c>
      <c r="E49" s="38">
        <v>37265.704925999999</v>
      </c>
      <c r="F49" s="39">
        <v>129823.56287299999</v>
      </c>
      <c r="G49" s="39">
        <v>55292.153020999998</v>
      </c>
    </row>
    <row r="50" spans="1:7" ht="18.600000000000001" customHeight="1" x14ac:dyDescent="0.25">
      <c r="A50" s="30" t="s">
        <v>11</v>
      </c>
      <c r="B50" s="31" t="s">
        <v>19</v>
      </c>
      <c r="C50" s="32" t="s">
        <v>296</v>
      </c>
      <c r="D50" s="33">
        <v>97276.932631999996</v>
      </c>
      <c r="E50" s="33">
        <v>42391.673384000002</v>
      </c>
      <c r="F50" s="34">
        <v>139668.60601600001</v>
      </c>
      <c r="G50" s="34">
        <v>54885.259247999995</v>
      </c>
    </row>
    <row r="51" spans="1:7" ht="18.600000000000001" customHeight="1" x14ac:dyDescent="0.25">
      <c r="A51" s="35" t="s">
        <v>11</v>
      </c>
      <c r="B51" s="36" t="s">
        <v>20</v>
      </c>
      <c r="C51" s="37" t="s">
        <v>297</v>
      </c>
      <c r="D51" s="38">
        <v>105900.009011</v>
      </c>
      <c r="E51" s="38">
        <v>46086.489556</v>
      </c>
      <c r="F51" s="39">
        <v>151986.498567</v>
      </c>
      <c r="G51" s="39">
        <v>59813.519455000001</v>
      </c>
    </row>
    <row r="52" spans="1:7" ht="18.600000000000001" customHeight="1" x14ac:dyDescent="0.25">
      <c r="A52" s="30" t="s">
        <v>11</v>
      </c>
      <c r="B52" s="31" t="s">
        <v>21</v>
      </c>
      <c r="C52" s="32" t="s">
        <v>298</v>
      </c>
      <c r="D52" s="33">
        <v>93856.724713999996</v>
      </c>
      <c r="E52" s="33">
        <v>38908.824329000003</v>
      </c>
      <c r="F52" s="34">
        <v>132765.54904300001</v>
      </c>
      <c r="G52" s="34">
        <v>54947.900384999994</v>
      </c>
    </row>
    <row r="53" spans="1:7" ht="18.600000000000001" customHeight="1" x14ac:dyDescent="0.25">
      <c r="A53" s="35" t="s">
        <v>11</v>
      </c>
      <c r="B53" s="36" t="s">
        <v>22</v>
      </c>
      <c r="C53" s="37" t="s">
        <v>299</v>
      </c>
      <c r="D53" s="38">
        <v>90383.093051000003</v>
      </c>
      <c r="E53" s="38">
        <v>41900.597736999996</v>
      </c>
      <c r="F53" s="39">
        <v>132283.69078800001</v>
      </c>
      <c r="G53" s="39">
        <v>48482.495314000007</v>
      </c>
    </row>
    <row r="54" spans="1:7" ht="18.600000000000001" customHeight="1" x14ac:dyDescent="0.25">
      <c r="A54" s="30" t="s">
        <v>23</v>
      </c>
      <c r="B54" s="31" t="s">
        <v>10</v>
      </c>
      <c r="C54" s="32" t="s">
        <v>288</v>
      </c>
      <c r="D54" s="33">
        <v>82804.226055000006</v>
      </c>
      <c r="E54" s="33">
        <v>46104.347585000003</v>
      </c>
      <c r="F54" s="34">
        <v>128908.57364000002</v>
      </c>
      <c r="G54" s="34">
        <v>36699.878470000003</v>
      </c>
    </row>
    <row r="55" spans="1:7" ht="18.600000000000001" customHeight="1" x14ac:dyDescent="0.25">
      <c r="A55" s="35" t="s">
        <v>11</v>
      </c>
      <c r="B55" s="36" t="s">
        <v>12</v>
      </c>
      <c r="C55" s="37" t="s">
        <v>289</v>
      </c>
      <c r="D55" s="38">
        <v>78259.626837000003</v>
      </c>
      <c r="E55" s="38">
        <v>41087.700803</v>
      </c>
      <c r="F55" s="39">
        <v>119347.32764</v>
      </c>
      <c r="G55" s="39">
        <v>37171.926034000004</v>
      </c>
    </row>
    <row r="56" spans="1:7" ht="18.600000000000001" customHeight="1" x14ac:dyDescent="0.25">
      <c r="A56" s="30" t="s">
        <v>11</v>
      </c>
      <c r="B56" s="31" t="s">
        <v>13</v>
      </c>
      <c r="C56" s="32" t="s">
        <v>290</v>
      </c>
      <c r="D56" s="33">
        <v>88023.423680000007</v>
      </c>
      <c r="E56" s="33">
        <v>44999.793593000002</v>
      </c>
      <c r="F56" s="34">
        <v>133023.21727300002</v>
      </c>
      <c r="G56" s="34">
        <v>43023.630087000005</v>
      </c>
    </row>
    <row r="57" spans="1:7" ht="18.600000000000001" customHeight="1" x14ac:dyDescent="0.25">
      <c r="A57" s="35" t="s">
        <v>11</v>
      </c>
      <c r="B57" s="36" t="s">
        <v>14</v>
      </c>
      <c r="C57" s="37" t="s">
        <v>291</v>
      </c>
      <c r="D57" s="38">
        <v>88736.282850999996</v>
      </c>
      <c r="E57" s="38">
        <v>54200.396258000001</v>
      </c>
      <c r="F57" s="39">
        <v>142936.67910899999</v>
      </c>
      <c r="G57" s="39">
        <v>34535.886592999996</v>
      </c>
    </row>
    <row r="58" spans="1:7" ht="18.600000000000001" customHeight="1" x14ac:dyDescent="0.25">
      <c r="A58" s="30" t="s">
        <v>11</v>
      </c>
      <c r="B58" s="31" t="s">
        <v>15</v>
      </c>
      <c r="C58" s="32" t="s">
        <v>292</v>
      </c>
      <c r="D58" s="33">
        <v>86707.673798999997</v>
      </c>
      <c r="E58" s="33">
        <v>54376.124280000004</v>
      </c>
      <c r="F58" s="34">
        <v>141083.798079</v>
      </c>
      <c r="G58" s="34">
        <v>32331.549518999993</v>
      </c>
    </row>
    <row r="59" spans="1:7" ht="18.600000000000001" customHeight="1" x14ac:dyDescent="0.25">
      <c r="A59" s="35" t="s">
        <v>11</v>
      </c>
      <c r="B59" s="36" t="s">
        <v>16</v>
      </c>
      <c r="C59" s="37" t="s">
        <v>293</v>
      </c>
      <c r="D59" s="38">
        <v>77173.053232000006</v>
      </c>
      <c r="E59" s="38">
        <v>43242.091756000002</v>
      </c>
      <c r="F59" s="39">
        <v>120415.14498800001</v>
      </c>
      <c r="G59" s="39">
        <v>33930.961476000004</v>
      </c>
    </row>
    <row r="60" spans="1:7" ht="18.600000000000001" customHeight="1" x14ac:dyDescent="0.25">
      <c r="A60" s="30" t="s">
        <v>11</v>
      </c>
      <c r="B60" s="31" t="s">
        <v>17</v>
      </c>
      <c r="C60" s="32" t="s">
        <v>294</v>
      </c>
      <c r="D60" s="33">
        <v>81901.04148</v>
      </c>
      <c r="E60" s="33">
        <v>54181.396387000001</v>
      </c>
      <c r="F60" s="34">
        <v>136082.437867</v>
      </c>
      <c r="G60" s="34">
        <v>27719.645092999999</v>
      </c>
    </row>
    <row r="61" spans="1:7" ht="18.600000000000001" customHeight="1" x14ac:dyDescent="0.25">
      <c r="A61" s="35" t="s">
        <v>11</v>
      </c>
      <c r="B61" s="36" t="s">
        <v>18</v>
      </c>
      <c r="C61" s="37" t="s">
        <v>295</v>
      </c>
      <c r="D61" s="38">
        <v>76642.848440000002</v>
      </c>
      <c r="E61" s="38">
        <v>47158.917594999999</v>
      </c>
      <c r="F61" s="39">
        <v>123801.76603500001</v>
      </c>
      <c r="G61" s="39">
        <v>29483.930845000003</v>
      </c>
    </row>
    <row r="62" spans="1:7" ht="18.600000000000001" customHeight="1" x14ac:dyDescent="0.25">
      <c r="A62" s="30" t="s">
        <v>11</v>
      </c>
      <c r="B62" s="31" t="s">
        <v>19</v>
      </c>
      <c r="C62" s="32" t="s">
        <v>296</v>
      </c>
      <c r="D62" s="33">
        <v>77329.835693000001</v>
      </c>
      <c r="E62" s="33">
        <v>44111.171941000001</v>
      </c>
      <c r="F62" s="34">
        <v>121441.00763400001</v>
      </c>
      <c r="G62" s="34">
        <v>33218.663752</v>
      </c>
    </row>
    <row r="63" spans="1:7" ht="18.600000000000001" customHeight="1" x14ac:dyDescent="0.25">
      <c r="A63" s="35" t="s">
        <v>11</v>
      </c>
      <c r="B63" s="36" t="s">
        <v>20</v>
      </c>
      <c r="C63" s="37" t="s">
        <v>297</v>
      </c>
      <c r="D63" s="38">
        <v>76761.817228999993</v>
      </c>
      <c r="E63" s="38">
        <v>49799.586224999999</v>
      </c>
      <c r="F63" s="39">
        <v>126561.40345399998</v>
      </c>
      <c r="G63" s="39">
        <v>26962.231003999994</v>
      </c>
    </row>
    <row r="64" spans="1:7" ht="18.600000000000001" customHeight="1" x14ac:dyDescent="0.25">
      <c r="A64" s="30" t="s">
        <v>11</v>
      </c>
      <c r="B64" s="31" t="s">
        <v>21</v>
      </c>
      <c r="C64" s="32" t="s">
        <v>298</v>
      </c>
      <c r="D64" s="33">
        <v>80833.791696</v>
      </c>
      <c r="E64" s="33">
        <v>44078.892528999997</v>
      </c>
      <c r="F64" s="34">
        <v>124912.684225</v>
      </c>
      <c r="G64" s="34">
        <v>36754.899167000003</v>
      </c>
    </row>
    <row r="65" spans="1:7" ht="18.600000000000001" customHeight="1" x14ac:dyDescent="0.25">
      <c r="A65" s="35" t="s">
        <v>11</v>
      </c>
      <c r="B65" s="36" t="s">
        <v>22</v>
      </c>
      <c r="C65" s="37" t="s">
        <v>299</v>
      </c>
      <c r="D65" s="38">
        <v>85838.742327</v>
      </c>
      <c r="E65" s="38">
        <v>51021.035651999999</v>
      </c>
      <c r="F65" s="39">
        <v>136859.77797900001</v>
      </c>
      <c r="G65" s="39">
        <v>34817.706675000001</v>
      </c>
    </row>
    <row r="66" spans="1:7" ht="18.600000000000001" customHeight="1" x14ac:dyDescent="0.25">
      <c r="A66" s="30">
        <v>2020</v>
      </c>
      <c r="B66" s="31" t="s">
        <v>10</v>
      </c>
      <c r="C66" s="32" t="s">
        <v>288</v>
      </c>
      <c r="D66" s="33">
        <v>82274.712822999994</v>
      </c>
      <c r="E66" s="33">
        <v>46017.6751</v>
      </c>
      <c r="F66" s="34">
        <v>128292.387923</v>
      </c>
      <c r="G66" s="34">
        <v>36257.037722999994</v>
      </c>
    </row>
    <row r="67" spans="1:7" ht="18.600000000000001" customHeight="1" x14ac:dyDescent="0.25">
      <c r="A67" s="35" t="s">
        <v>11</v>
      </c>
      <c r="B67" s="36" t="s">
        <v>12</v>
      </c>
      <c r="C67" s="37" t="s">
        <v>289</v>
      </c>
      <c r="D67" s="38">
        <v>63846.115991999999</v>
      </c>
      <c r="E67" s="38">
        <v>43044.386638999997</v>
      </c>
      <c r="F67" s="39">
        <v>106890.502631</v>
      </c>
      <c r="G67" s="39">
        <v>20801.729353000002</v>
      </c>
    </row>
    <row r="68" spans="1:7" ht="18.600000000000001" customHeight="1" x14ac:dyDescent="0.25">
      <c r="A68" s="30" t="s">
        <v>11</v>
      </c>
      <c r="B68" s="31" t="s">
        <v>13</v>
      </c>
      <c r="C68" s="32" t="s">
        <v>290</v>
      </c>
      <c r="D68" s="33">
        <v>45552.345096999998</v>
      </c>
      <c r="E68" s="33">
        <v>43318.699232999999</v>
      </c>
      <c r="F68" s="34">
        <v>88871.044330000004</v>
      </c>
      <c r="G68" s="34">
        <v>2233.6458639999983</v>
      </c>
    </row>
    <row r="69" spans="1:7" ht="18.600000000000001" customHeight="1" x14ac:dyDescent="0.25">
      <c r="A69" s="35" t="s">
        <v>11</v>
      </c>
      <c r="B69" s="36" t="s">
        <v>14</v>
      </c>
      <c r="C69" s="37" t="s">
        <v>291</v>
      </c>
      <c r="D69" s="38">
        <v>38138.518365000004</v>
      </c>
      <c r="E69" s="38">
        <v>41789.809110000002</v>
      </c>
      <c r="F69" s="39">
        <v>79928.327474999998</v>
      </c>
      <c r="G69" s="39">
        <v>-3651.2907449999984</v>
      </c>
    </row>
    <row r="70" spans="1:7" ht="18.600000000000001" customHeight="1" x14ac:dyDescent="0.25">
      <c r="A70" s="30" t="s">
        <v>11</v>
      </c>
      <c r="B70" s="31" t="s">
        <v>15</v>
      </c>
      <c r="C70" s="32" t="s">
        <v>292</v>
      </c>
      <c r="D70" s="33">
        <v>37335.255251000002</v>
      </c>
      <c r="E70" s="33">
        <v>36915.968561000002</v>
      </c>
      <c r="F70" s="34">
        <v>74251.223812000011</v>
      </c>
      <c r="G70" s="34">
        <v>419.28669000000082</v>
      </c>
    </row>
    <row r="71" spans="1:7" ht="18.600000000000001" customHeight="1" x14ac:dyDescent="0.25">
      <c r="A71" s="35" t="s">
        <v>11</v>
      </c>
      <c r="B71" s="36" t="s">
        <v>16</v>
      </c>
      <c r="C71" s="37" t="s">
        <v>293</v>
      </c>
      <c r="D71" s="38">
        <v>44182.149399000002</v>
      </c>
      <c r="E71" s="38">
        <v>46143.005582999998</v>
      </c>
      <c r="F71" s="39">
        <v>90325.154982000007</v>
      </c>
      <c r="G71" s="39">
        <v>-1960.8561839999966</v>
      </c>
    </row>
    <row r="72" spans="1:7" ht="18.600000000000001" customHeight="1" x14ac:dyDescent="0.25">
      <c r="A72" s="30" t="s">
        <v>11</v>
      </c>
      <c r="B72" s="31" t="s">
        <v>17</v>
      </c>
      <c r="C72" s="32" t="s">
        <v>294</v>
      </c>
      <c r="D72" s="33">
        <v>51084.552911999999</v>
      </c>
      <c r="E72" s="33">
        <v>40298.209007999998</v>
      </c>
      <c r="F72" s="34">
        <v>91382.76191999999</v>
      </c>
      <c r="G72" s="34">
        <v>10786.343904000001</v>
      </c>
    </row>
    <row r="73" spans="1:7" ht="18.600000000000001" customHeight="1" x14ac:dyDescent="0.25">
      <c r="A73" s="35" t="s">
        <v>11</v>
      </c>
      <c r="B73" s="36" t="s">
        <v>18</v>
      </c>
      <c r="C73" s="37" t="s">
        <v>295</v>
      </c>
      <c r="D73" s="38">
        <v>56119.720207999999</v>
      </c>
      <c r="E73" s="38">
        <v>40739.298187</v>
      </c>
      <c r="F73" s="39">
        <v>96859.018394999992</v>
      </c>
      <c r="G73" s="39">
        <v>15380.422020999998</v>
      </c>
    </row>
    <row r="74" spans="1:7" ht="18.600000000000001" customHeight="1" x14ac:dyDescent="0.25">
      <c r="A74" s="30" t="s">
        <v>11</v>
      </c>
      <c r="B74" s="31" t="s">
        <v>19</v>
      </c>
      <c r="C74" s="32" t="s">
        <v>296</v>
      </c>
      <c r="D74" s="33">
        <v>53374.907008000002</v>
      </c>
      <c r="E74" s="33">
        <v>41995.055714000002</v>
      </c>
      <c r="F74" s="34">
        <v>95369.962721999997</v>
      </c>
      <c r="G74" s="34">
        <v>11379.851294</v>
      </c>
    </row>
    <row r="75" spans="1:7" ht="18.600000000000001" customHeight="1" x14ac:dyDescent="0.25">
      <c r="A75" s="35" t="s">
        <v>11</v>
      </c>
      <c r="B75" s="36" t="s">
        <v>20</v>
      </c>
      <c r="C75" s="37" t="s">
        <v>297</v>
      </c>
      <c r="D75" s="38">
        <v>55901.983740999996</v>
      </c>
      <c r="E75" s="38">
        <v>43035.318184999996</v>
      </c>
      <c r="F75" s="39">
        <v>98937.301925999986</v>
      </c>
      <c r="G75" s="39">
        <v>12866.665556</v>
      </c>
    </row>
    <row r="76" spans="1:7" ht="18.600000000000001" customHeight="1" x14ac:dyDescent="0.25">
      <c r="A76" s="30" t="s">
        <v>11</v>
      </c>
      <c r="B76" s="31" t="s">
        <v>21</v>
      </c>
      <c r="C76" s="32" t="s">
        <v>298</v>
      </c>
      <c r="D76" s="33">
        <v>58806.316251999997</v>
      </c>
      <c r="E76" s="33">
        <v>48714.608340999999</v>
      </c>
      <c r="F76" s="34">
        <v>107520.924593</v>
      </c>
      <c r="G76" s="34">
        <v>10091.707910999998</v>
      </c>
    </row>
    <row r="77" spans="1:7" ht="18.600000000000001" customHeight="1" x14ac:dyDescent="0.25">
      <c r="A77" s="35" t="s">
        <v>11</v>
      </c>
      <c r="B77" s="36" t="s">
        <v>22</v>
      </c>
      <c r="C77" s="37" t="s">
        <v>299</v>
      </c>
      <c r="D77" s="38">
        <v>65335.385636999999</v>
      </c>
      <c r="E77" s="38">
        <v>45478.560609</v>
      </c>
      <c r="F77" s="39">
        <v>110813.94624600001</v>
      </c>
      <c r="G77" s="39">
        <v>19856.825027999999</v>
      </c>
    </row>
    <row r="78" spans="1:7" ht="18.600000000000001" customHeight="1" x14ac:dyDescent="0.25">
      <c r="A78" s="30">
        <v>2021</v>
      </c>
      <c r="B78" s="31" t="s">
        <v>10</v>
      </c>
      <c r="C78" s="32" t="s">
        <v>288</v>
      </c>
      <c r="D78" s="33">
        <v>69862.596581999998</v>
      </c>
      <c r="E78" s="33">
        <v>48050.631590999998</v>
      </c>
      <c r="F78" s="34">
        <v>117913.228173</v>
      </c>
      <c r="G78" s="34">
        <v>21811.964991000001</v>
      </c>
    </row>
    <row r="79" spans="1:7" ht="18.600000000000001" customHeight="1" x14ac:dyDescent="0.25">
      <c r="A79" s="35" t="s">
        <v>11</v>
      </c>
      <c r="B79" s="36" t="s">
        <v>12</v>
      </c>
      <c r="C79" s="37" t="s">
        <v>289</v>
      </c>
      <c r="D79" s="38">
        <v>64584.612578</v>
      </c>
      <c r="E79" s="38">
        <v>41041.415606000002</v>
      </c>
      <c r="F79" s="39">
        <v>105626.028184</v>
      </c>
      <c r="G79" s="39">
        <v>23543.196971999998</v>
      </c>
    </row>
    <row r="80" spans="1:7" ht="18.600000000000001" customHeight="1" x14ac:dyDescent="0.25">
      <c r="A80" s="30" t="s">
        <v>11</v>
      </c>
      <c r="B80" s="31" t="s">
        <v>13</v>
      </c>
      <c r="C80" s="32" t="s">
        <v>290</v>
      </c>
      <c r="D80" s="33">
        <v>73584.383398999998</v>
      </c>
      <c r="E80" s="33">
        <v>50300.031558000002</v>
      </c>
      <c r="F80" s="34">
        <v>123884.414957</v>
      </c>
      <c r="G80" s="34">
        <v>23284.351840999996</v>
      </c>
    </row>
    <row r="81" spans="1:7" ht="18.600000000000001" customHeight="1" x14ac:dyDescent="0.25">
      <c r="A81" s="35" t="s">
        <v>11</v>
      </c>
      <c r="B81" s="36" t="s">
        <v>14</v>
      </c>
      <c r="C81" s="37" t="s">
        <v>291</v>
      </c>
      <c r="D81" s="38">
        <v>69252.138475</v>
      </c>
      <c r="E81" s="38">
        <v>49702.660086999997</v>
      </c>
      <c r="F81" s="39">
        <v>118954.798562</v>
      </c>
      <c r="G81" s="39">
        <v>19549.478388000003</v>
      </c>
    </row>
    <row r="82" spans="1:7" ht="18.600000000000001" customHeight="1" x14ac:dyDescent="0.25">
      <c r="A82" s="30" t="s">
        <v>11</v>
      </c>
      <c r="B82" s="31" t="s">
        <v>15</v>
      </c>
      <c r="C82" s="32" t="s">
        <v>292</v>
      </c>
      <c r="D82" s="33">
        <v>78583.371473000007</v>
      </c>
      <c r="E82" s="33">
        <v>44214.151553999996</v>
      </c>
      <c r="F82" s="34">
        <v>122797.523027</v>
      </c>
      <c r="G82" s="34">
        <v>34369.21991900001</v>
      </c>
    </row>
    <row r="83" spans="1:7" ht="18.600000000000001" customHeight="1" x14ac:dyDescent="0.25">
      <c r="A83" s="35"/>
      <c r="B83" s="36" t="s">
        <v>16</v>
      </c>
      <c r="C83" s="37" t="s">
        <v>293</v>
      </c>
      <c r="D83" s="38">
        <v>84343.023929999996</v>
      </c>
      <c r="E83" s="38">
        <v>46506.782373000002</v>
      </c>
      <c r="F83" s="39">
        <v>130849.80630299999</v>
      </c>
      <c r="G83" s="39">
        <v>37836.241556999994</v>
      </c>
    </row>
    <row r="84" spans="1:7" ht="18.600000000000001" customHeight="1" x14ac:dyDescent="0.25">
      <c r="A84" s="30"/>
      <c r="B84" s="31" t="s">
        <v>17</v>
      </c>
      <c r="C84" s="32" t="s">
        <v>294</v>
      </c>
      <c r="D84" s="33">
        <v>88674.264796999996</v>
      </c>
      <c r="E84" s="33">
        <v>46599.587974000002</v>
      </c>
      <c r="F84" s="34">
        <v>135273.85277100001</v>
      </c>
      <c r="G84" s="34">
        <v>42074.676822999994</v>
      </c>
    </row>
    <row r="85" spans="1:7" ht="18.600000000000001" customHeight="1" x14ac:dyDescent="0.25">
      <c r="A85" s="35"/>
      <c r="B85" s="36" t="s">
        <v>18</v>
      </c>
      <c r="C85" s="37" t="s">
        <v>295</v>
      </c>
      <c r="D85" s="38">
        <v>89714.183982000002</v>
      </c>
      <c r="E85" s="38">
        <v>50829.809834</v>
      </c>
      <c r="F85" s="39">
        <v>140543.993816</v>
      </c>
      <c r="G85" s="39">
        <v>38884.374148000003</v>
      </c>
    </row>
    <row r="86" spans="1:7" ht="18.600000000000001" customHeight="1" x14ac:dyDescent="0.25">
      <c r="A86" s="30"/>
      <c r="B86" s="31" t="s">
        <v>19</v>
      </c>
      <c r="C86" s="32" t="s">
        <v>296</v>
      </c>
      <c r="D86" s="33">
        <v>95204.871150000006</v>
      </c>
      <c r="E86" s="33">
        <v>47326.975918999997</v>
      </c>
      <c r="F86" s="34">
        <v>142531.84706900001</v>
      </c>
      <c r="G86" s="34">
        <v>47877.89523100001</v>
      </c>
    </row>
    <row r="87" spans="1:7" ht="18.600000000000001" customHeight="1" x14ac:dyDescent="0.25">
      <c r="A87" s="35"/>
      <c r="B87" s="36" t="s">
        <v>20</v>
      </c>
      <c r="C87" s="37" t="s">
        <v>297</v>
      </c>
      <c r="D87" s="38">
        <v>106009.41574700001</v>
      </c>
      <c r="E87" s="38">
        <v>45851.977155</v>
      </c>
      <c r="F87" s="39">
        <v>151861.39290199999</v>
      </c>
      <c r="G87" s="39">
        <v>60157.438592000006</v>
      </c>
    </row>
    <row r="88" spans="1:7" ht="18.600000000000001" customHeight="1" x14ac:dyDescent="0.25">
      <c r="A88" s="30"/>
      <c r="B88" s="31" t="s">
        <v>21</v>
      </c>
      <c r="C88" s="32" t="s">
        <v>298</v>
      </c>
      <c r="D88" s="33">
        <v>108814.37728299999</v>
      </c>
      <c r="E88" s="33">
        <v>49558.592423000002</v>
      </c>
      <c r="F88" s="34">
        <v>158372.969706</v>
      </c>
      <c r="G88" s="34">
        <v>59255.784859999992</v>
      </c>
    </row>
    <row r="89" spans="1:7" ht="18.600000000000001" customHeight="1" x14ac:dyDescent="0.25">
      <c r="A89" s="35"/>
      <c r="B89" s="36" t="s">
        <v>22</v>
      </c>
      <c r="C89" s="37" t="s">
        <v>299</v>
      </c>
      <c r="D89" s="38">
        <v>107044.361328</v>
      </c>
      <c r="E89" s="38">
        <v>53202.531267999999</v>
      </c>
      <c r="F89" s="39">
        <v>160246.89259599999</v>
      </c>
      <c r="G89" s="39">
        <v>53841.83006</v>
      </c>
    </row>
    <row r="90" spans="1:7" ht="18.600000000000001" customHeight="1" x14ac:dyDescent="0.25">
      <c r="A90" s="30">
        <v>2022</v>
      </c>
      <c r="B90" s="31" t="s">
        <v>10</v>
      </c>
      <c r="C90" s="32" t="s">
        <v>288</v>
      </c>
      <c r="D90" s="33">
        <v>109228.960036</v>
      </c>
      <c r="E90" s="33">
        <v>52350.524237999998</v>
      </c>
      <c r="F90" s="34">
        <v>161579.48427399999</v>
      </c>
      <c r="G90" s="34">
        <v>56878.435798000006</v>
      </c>
    </row>
    <row r="91" spans="1:7" ht="18.600000000000001" customHeight="1" x14ac:dyDescent="0.25">
      <c r="A91" s="35"/>
      <c r="B91" s="36" t="s">
        <v>12</v>
      </c>
      <c r="C91" s="37" t="s">
        <v>289</v>
      </c>
      <c r="D91" s="38">
        <v>115872.420564</v>
      </c>
      <c r="E91" s="38">
        <v>49266.231052000003</v>
      </c>
      <c r="F91" s="39">
        <v>165138.65161599999</v>
      </c>
      <c r="G91" s="39">
        <v>66606.189511999997</v>
      </c>
    </row>
    <row r="92" spans="1:7" ht="18.600000000000001" customHeight="1" x14ac:dyDescent="0.25">
      <c r="A92" s="30"/>
      <c r="B92" s="31" t="s">
        <v>13</v>
      </c>
      <c r="C92" s="32" t="s">
        <v>290</v>
      </c>
      <c r="D92" s="33">
        <v>142002.395231</v>
      </c>
      <c r="E92" s="33">
        <v>56287.946711999997</v>
      </c>
      <c r="F92" s="34">
        <v>198290.34194300001</v>
      </c>
      <c r="G92" s="34">
        <v>85714.448518999998</v>
      </c>
    </row>
    <row r="93" spans="1:7" ht="18.600000000000001" customHeight="1" x14ac:dyDescent="0.25">
      <c r="A93" s="35"/>
      <c r="B93" s="36" t="s">
        <v>14</v>
      </c>
      <c r="C93" s="37" t="s">
        <v>291</v>
      </c>
      <c r="D93" s="38">
        <v>137701.70522800001</v>
      </c>
      <c r="E93" s="38">
        <v>57324.396277</v>
      </c>
      <c r="F93" s="39">
        <v>195026.101505</v>
      </c>
      <c r="G93" s="39">
        <v>80377.308951000014</v>
      </c>
    </row>
    <row r="94" spans="1:7" ht="18.600000000000001" customHeight="1" x14ac:dyDescent="0.25">
      <c r="A94" s="30"/>
      <c r="B94" s="31" t="s">
        <v>15</v>
      </c>
      <c r="C94" s="32" t="s">
        <v>292</v>
      </c>
      <c r="D94" s="33">
        <v>143003.61502900001</v>
      </c>
      <c r="E94" s="33">
        <v>55958.986956000001</v>
      </c>
      <c r="F94" s="34">
        <v>198962.60198500002</v>
      </c>
      <c r="G94" s="34">
        <v>87044.628073</v>
      </c>
    </row>
    <row r="95" spans="1:7" ht="18.600000000000001" customHeight="1" x14ac:dyDescent="0.25">
      <c r="A95" s="35"/>
      <c r="B95" s="36" t="s">
        <v>16</v>
      </c>
      <c r="C95" s="37" t="s">
        <v>293</v>
      </c>
      <c r="D95" s="38">
        <v>147098.102013</v>
      </c>
      <c r="E95" s="38">
        <v>62070.882832000003</v>
      </c>
      <c r="F95" s="39">
        <v>209168.984845</v>
      </c>
      <c r="G95" s="39">
        <v>85027.219180999993</v>
      </c>
    </row>
    <row r="96" spans="1:7" ht="18.600000000000001" customHeight="1" x14ac:dyDescent="0.25">
      <c r="A96" s="30"/>
      <c r="B96" s="31" t="s">
        <v>17</v>
      </c>
      <c r="C96" s="32" t="s">
        <v>294</v>
      </c>
      <c r="D96" s="33">
        <v>140148.33834799999</v>
      </c>
      <c r="E96" s="33">
        <v>57555.576458000003</v>
      </c>
      <c r="F96" s="34">
        <v>197703.91480599999</v>
      </c>
      <c r="G96" s="34">
        <v>82592.761889999994</v>
      </c>
    </row>
    <row r="97" spans="1:7" ht="18.600000000000001" customHeight="1" x14ac:dyDescent="0.25">
      <c r="A97" s="35"/>
      <c r="B97" s="36" t="s">
        <v>18</v>
      </c>
      <c r="C97" s="37" t="s">
        <v>295</v>
      </c>
      <c r="D97" s="38">
        <v>133603.68497599999</v>
      </c>
      <c r="E97" s="38">
        <v>63796.635368000003</v>
      </c>
      <c r="F97" s="39">
        <v>197400.32034400001</v>
      </c>
      <c r="G97" s="39">
        <v>69807.049607999987</v>
      </c>
    </row>
    <row r="98" spans="1:7" ht="18.600000000000001" customHeight="1" x14ac:dyDescent="0.25">
      <c r="A98" s="30"/>
      <c r="B98" s="31" t="s">
        <v>19</v>
      </c>
      <c r="C98" s="32" t="s">
        <v>296</v>
      </c>
      <c r="D98" s="33">
        <v>125303.93098600001</v>
      </c>
      <c r="E98" s="33">
        <v>61458.585811999998</v>
      </c>
      <c r="F98" s="34">
        <v>186762.516798</v>
      </c>
      <c r="G98" s="34">
        <v>63845.345174000009</v>
      </c>
    </row>
    <row r="99" spans="1:7" ht="18.600000000000001" customHeight="1" x14ac:dyDescent="0.25">
      <c r="A99" s="35"/>
      <c r="B99" s="36" t="s">
        <v>20</v>
      </c>
      <c r="C99" s="37" t="s">
        <v>297</v>
      </c>
      <c r="D99" s="38">
        <v>126247.000332</v>
      </c>
      <c r="E99" s="38">
        <v>66275.153928999993</v>
      </c>
      <c r="F99" s="39">
        <v>192522.15426099999</v>
      </c>
      <c r="G99" s="39">
        <v>59971.846403000003</v>
      </c>
    </row>
    <row r="100" spans="1:7" ht="18.600000000000001" customHeight="1" x14ac:dyDescent="0.25">
      <c r="A100" s="30"/>
      <c r="B100" s="31" t="s">
        <v>21</v>
      </c>
      <c r="C100" s="32" t="s">
        <v>298</v>
      </c>
      <c r="D100" s="33">
        <v>112597.792779</v>
      </c>
      <c r="E100" s="33">
        <v>64754.098078000003</v>
      </c>
      <c r="F100" s="34">
        <v>177351.89085699999</v>
      </c>
      <c r="G100" s="34">
        <v>47843.694700999993</v>
      </c>
    </row>
    <row r="101" spans="1:7" ht="18.600000000000001" customHeight="1" x14ac:dyDescent="0.25">
      <c r="A101" s="35"/>
      <c r="B101" s="36" t="s">
        <v>22</v>
      </c>
      <c r="C101" s="37" t="s">
        <v>299</v>
      </c>
      <c r="D101" s="38">
        <v>109132.91743</v>
      </c>
      <c r="E101" s="38">
        <v>64938.981055999997</v>
      </c>
      <c r="F101" s="39">
        <v>174071.89848599999</v>
      </c>
      <c r="G101" s="39">
        <v>44193.936374000004</v>
      </c>
    </row>
    <row r="102" spans="1:7" ht="18.600000000000001" customHeight="1" x14ac:dyDescent="0.25">
      <c r="A102" s="30">
        <v>2023</v>
      </c>
      <c r="B102" s="31" t="s">
        <v>10</v>
      </c>
      <c r="C102" s="32" t="s">
        <v>288</v>
      </c>
      <c r="D102" s="33">
        <v>105467.523642</v>
      </c>
      <c r="E102" s="33">
        <v>66071.600479000001</v>
      </c>
      <c r="F102" s="34">
        <v>171539.124121</v>
      </c>
      <c r="G102" s="34">
        <v>39395.923162999999</v>
      </c>
    </row>
    <row r="103" spans="1:7" ht="18.600000000000001" customHeight="1" x14ac:dyDescent="0.25">
      <c r="A103" s="35"/>
      <c r="B103" s="36" t="s">
        <v>12</v>
      </c>
      <c r="C103" s="37" t="s">
        <v>289</v>
      </c>
      <c r="D103" s="38">
        <v>96972.197264000002</v>
      </c>
      <c r="E103" s="38">
        <v>56195.934169</v>
      </c>
      <c r="F103" s="39">
        <v>153168.131433</v>
      </c>
      <c r="G103" s="39">
        <v>40776.263095000002</v>
      </c>
    </row>
    <row r="104" spans="1:7" ht="18.600000000000001" customHeight="1" x14ac:dyDescent="0.25">
      <c r="A104" s="30"/>
      <c r="B104" s="31" t="s">
        <v>13</v>
      </c>
      <c r="C104" s="32" t="s">
        <v>290</v>
      </c>
      <c r="D104" s="33">
        <v>107020.04754299999</v>
      </c>
      <c r="E104" s="33">
        <v>66686.295026000007</v>
      </c>
      <c r="F104" s="34">
        <v>173706.342569</v>
      </c>
      <c r="G104" s="34">
        <v>40333.752516999986</v>
      </c>
    </row>
    <row r="105" spans="1:7" ht="18.600000000000001" customHeight="1" x14ac:dyDescent="0.25">
      <c r="A105" s="35"/>
      <c r="B105" s="36" t="s">
        <v>14</v>
      </c>
      <c r="C105" s="37" t="s">
        <v>291</v>
      </c>
      <c r="D105" s="38">
        <v>102742.24871299999</v>
      </c>
      <c r="E105" s="38">
        <v>61116.955199000004</v>
      </c>
      <c r="F105" s="39">
        <v>163859.203912</v>
      </c>
      <c r="G105" s="39">
        <v>41625.29351399999</v>
      </c>
    </row>
    <row r="106" spans="1:7" ht="18.600000000000001" customHeight="1" x14ac:dyDescent="0.25">
      <c r="A106" s="30"/>
      <c r="B106" s="31" t="s">
        <v>15</v>
      </c>
      <c r="C106" s="32" t="s">
        <v>292</v>
      </c>
      <c r="D106" s="33">
        <v>99038.573854000002</v>
      </c>
      <c r="E106" s="33">
        <v>68437.407315000004</v>
      </c>
      <c r="F106" s="34">
        <v>167475.98116900001</v>
      </c>
      <c r="G106" s="34">
        <v>30601.166538999998</v>
      </c>
    </row>
    <row r="107" spans="1:7" ht="18.600000000000001" customHeight="1" x14ac:dyDescent="0.25">
      <c r="A107" s="35"/>
      <c r="B107" s="36" t="s">
        <v>16</v>
      </c>
      <c r="C107" s="37" t="s">
        <v>293</v>
      </c>
      <c r="D107" s="38">
        <v>93273.326453999995</v>
      </c>
      <c r="E107" s="38">
        <v>60800.478174999997</v>
      </c>
      <c r="F107" s="39">
        <v>154073.80462899999</v>
      </c>
      <c r="G107" s="39">
        <v>32472.848278999998</v>
      </c>
    </row>
    <row r="108" spans="1:7" ht="18.600000000000001" customHeight="1" x14ac:dyDescent="0.25">
      <c r="A108" s="30"/>
      <c r="B108" s="31" t="s">
        <v>17</v>
      </c>
      <c r="C108" s="32" t="s">
        <v>294</v>
      </c>
      <c r="D108" s="33">
        <v>92644.128244000007</v>
      </c>
      <c r="E108" s="33">
        <v>66794.125732</v>
      </c>
      <c r="F108" s="34">
        <v>159438.25397600001</v>
      </c>
      <c r="G108" s="34">
        <v>25850.002512000006</v>
      </c>
    </row>
    <row r="109" spans="1:7" ht="18.600000000000001" customHeight="1" x14ac:dyDescent="0.25">
      <c r="A109" s="35"/>
      <c r="B109" s="36" t="s">
        <v>18</v>
      </c>
      <c r="C109" s="37" t="s">
        <v>295</v>
      </c>
      <c r="D109" s="38">
        <v>102876.802427</v>
      </c>
      <c r="E109" s="38">
        <v>67436.825349000006</v>
      </c>
      <c r="F109" s="39">
        <v>170313.62777600001</v>
      </c>
      <c r="G109" s="39">
        <v>35439.977077999996</v>
      </c>
    </row>
    <row r="110" spans="1:7" ht="18.600000000000001" customHeight="1" x14ac:dyDescent="0.25">
      <c r="A110" s="30"/>
      <c r="B110" s="31" t="s">
        <v>19</v>
      </c>
      <c r="C110" s="32" t="s">
        <v>296</v>
      </c>
      <c r="D110" s="33">
        <v>104094.875476</v>
      </c>
      <c r="E110" s="33">
        <v>60754.793618999996</v>
      </c>
      <c r="F110" s="34">
        <v>164849.66909499999</v>
      </c>
      <c r="G110" s="34">
        <v>43340.081857000005</v>
      </c>
    </row>
    <row r="111" spans="1:7" ht="18.600000000000001" customHeight="1" x14ac:dyDescent="0.25">
      <c r="A111" s="35"/>
      <c r="B111" s="36" t="s">
        <v>20</v>
      </c>
      <c r="C111" s="37" t="s">
        <v>297</v>
      </c>
      <c r="D111" s="38">
        <v>103945.298025</v>
      </c>
      <c r="E111" s="38">
        <v>74866.783806000007</v>
      </c>
      <c r="F111" s="39">
        <v>178812.08183099999</v>
      </c>
      <c r="G111" s="39">
        <v>29078.51421899999</v>
      </c>
    </row>
    <row r="112" spans="1:7" ht="18.600000000000001" customHeight="1" x14ac:dyDescent="0.25">
      <c r="A112" s="30"/>
      <c r="B112" s="31" t="s">
        <v>21</v>
      </c>
      <c r="C112" s="32" t="s">
        <v>298</v>
      </c>
      <c r="D112" s="33">
        <v>95007.922730000006</v>
      </c>
      <c r="E112" s="33">
        <v>64663.487847999997</v>
      </c>
      <c r="F112" s="34">
        <v>159671.41057800001</v>
      </c>
      <c r="G112" s="34">
        <v>30344.434882000009</v>
      </c>
    </row>
    <row r="113" spans="1:7" ht="18.600000000000001" customHeight="1" x14ac:dyDescent="0.25">
      <c r="A113" s="35"/>
      <c r="B113" s="36" t="s">
        <v>22</v>
      </c>
      <c r="C113" s="37" t="s">
        <v>299</v>
      </c>
      <c r="D113" s="38">
        <v>96986.185863999999</v>
      </c>
      <c r="E113" s="38">
        <v>62199.571830000001</v>
      </c>
      <c r="F113" s="39">
        <v>159185.757694</v>
      </c>
      <c r="G113" s="39">
        <v>34786.614033999998</v>
      </c>
    </row>
    <row r="114" spans="1:7" ht="18.600000000000001" customHeight="1" x14ac:dyDescent="0.25">
      <c r="A114" s="30">
        <v>2024</v>
      </c>
      <c r="B114" s="31" t="s">
        <v>10</v>
      </c>
      <c r="C114" s="32" t="s">
        <v>288</v>
      </c>
      <c r="D114" s="33">
        <v>94925.569273000001</v>
      </c>
      <c r="E114" s="33">
        <v>66831.901641999997</v>
      </c>
      <c r="F114" s="34">
        <v>161757.47091500001</v>
      </c>
      <c r="G114" s="34">
        <v>28093.667631</v>
      </c>
    </row>
    <row r="115" spans="1:7" ht="18.600000000000001" customHeight="1" x14ac:dyDescent="0.25">
      <c r="A115" s="35"/>
      <c r="B115" s="36" t="s">
        <v>12</v>
      </c>
      <c r="C115" s="37" t="s">
        <v>289</v>
      </c>
      <c r="D115" s="38">
        <v>96284.031870999999</v>
      </c>
      <c r="E115" s="38">
        <v>66899.471162999995</v>
      </c>
      <c r="F115" s="39">
        <v>163183.50303399999</v>
      </c>
      <c r="G115" s="39">
        <v>29384.560708000001</v>
      </c>
    </row>
    <row r="116" spans="1:7" ht="18.600000000000001" customHeight="1" x14ac:dyDescent="0.25">
      <c r="A116" s="30"/>
      <c r="B116" s="31" t="s">
        <v>13</v>
      </c>
      <c r="C116" s="32" t="s">
        <v>290</v>
      </c>
      <c r="D116" s="33">
        <v>103954.535999</v>
      </c>
      <c r="E116" s="33">
        <v>73883.478417999999</v>
      </c>
      <c r="F116" s="34">
        <v>177838.014417</v>
      </c>
      <c r="G116" s="34">
        <v>30071.057581000001</v>
      </c>
    </row>
    <row r="117" spans="1:7" ht="18.600000000000001" customHeight="1" x14ac:dyDescent="0.25">
      <c r="A117" s="35"/>
      <c r="B117" s="36" t="s">
        <v>14</v>
      </c>
      <c r="C117" s="37" t="s">
        <v>291</v>
      </c>
      <c r="D117" s="38">
        <v>101376.396297</v>
      </c>
      <c r="E117" s="38">
        <v>64363.522628999999</v>
      </c>
      <c r="F117" s="39">
        <v>165739.91892600001</v>
      </c>
      <c r="G117" s="39">
        <v>37012.873668</v>
      </c>
    </row>
    <row r="118" spans="1:7" ht="18.600000000000001" customHeight="1" x14ac:dyDescent="0.25">
      <c r="A118" s="30"/>
      <c r="B118" s="31" t="s">
        <v>15</v>
      </c>
      <c r="C118" s="32" t="s">
        <v>292</v>
      </c>
      <c r="D118" s="33">
        <v>105218.173534</v>
      </c>
      <c r="E118" s="33">
        <v>75099.337362000006</v>
      </c>
      <c r="F118" s="34">
        <v>180317.51089599999</v>
      </c>
      <c r="G118" s="34">
        <v>30118.836171999999</v>
      </c>
    </row>
    <row r="119" spans="1:7" ht="18.600000000000001" customHeight="1" x14ac:dyDescent="0.25">
      <c r="A119" s="35"/>
      <c r="B119" s="36" t="s">
        <v>16</v>
      </c>
      <c r="C119" s="37" t="s">
        <v>293</v>
      </c>
      <c r="D119" s="38">
        <v>88815.643414000006</v>
      </c>
      <c r="E119" s="38">
        <v>68834.009336000003</v>
      </c>
      <c r="F119" s="39">
        <v>157649.65275000001</v>
      </c>
      <c r="G119" s="39">
        <v>19981.634077999999</v>
      </c>
    </row>
    <row r="120" spans="1:7" ht="18.600000000000001" customHeight="1" x14ac:dyDescent="0.25">
      <c r="A120" s="30"/>
      <c r="B120" s="31" t="s">
        <v>17</v>
      </c>
      <c r="C120" s="32" t="s">
        <v>294</v>
      </c>
      <c r="D120" s="33">
        <v>94993.831420999995</v>
      </c>
      <c r="E120" s="33">
        <v>77487.681439000007</v>
      </c>
      <c r="F120" s="34">
        <v>172481.51285999999</v>
      </c>
      <c r="G120" s="34">
        <v>17506.149981999999</v>
      </c>
    </row>
    <row r="121" spans="1:7" ht="18.600000000000001" customHeight="1" x14ac:dyDescent="0.25">
      <c r="A121" s="35"/>
      <c r="B121" s="36" t="s">
        <v>18</v>
      </c>
      <c r="C121" s="37" t="s">
        <v>295</v>
      </c>
      <c r="D121" s="38">
        <v>93003.985293999998</v>
      </c>
      <c r="E121" s="38">
        <v>69725.233445000005</v>
      </c>
      <c r="F121" s="39">
        <v>162729.218739</v>
      </c>
      <c r="G121" s="39">
        <v>23278.751849</v>
      </c>
    </row>
    <row r="122" spans="1:7" ht="18.600000000000001" customHeight="1" x14ac:dyDescent="0.25">
      <c r="A122" s="30"/>
      <c r="B122" s="31" t="s">
        <v>19</v>
      </c>
      <c r="C122" s="32" t="s">
        <v>296</v>
      </c>
      <c r="D122" s="33">
        <v>88959.809137999997</v>
      </c>
      <c r="E122" s="33">
        <v>73325.746727999998</v>
      </c>
      <c r="F122" s="34">
        <v>162285.55586600001</v>
      </c>
      <c r="G122" s="34">
        <v>15634.06241</v>
      </c>
    </row>
    <row r="123" spans="1:7" ht="18.600000000000001" customHeight="1" x14ac:dyDescent="0.25">
      <c r="A123" s="35"/>
      <c r="B123" s="36" t="s">
        <v>20</v>
      </c>
      <c r="C123" s="37" t="s">
        <v>297</v>
      </c>
      <c r="D123" s="38">
        <v>93027.053144000005</v>
      </c>
      <c r="E123" s="38">
        <v>76801.991435000004</v>
      </c>
      <c r="F123" s="39">
        <v>169829.04457900001</v>
      </c>
      <c r="G123" s="39">
        <v>16225.061709</v>
      </c>
    </row>
    <row r="124" spans="1:7" ht="18.600000000000001" customHeight="1" x14ac:dyDescent="0.25">
      <c r="A124" s="30"/>
      <c r="B124" s="31" t="s">
        <v>21</v>
      </c>
      <c r="C124" s="32" t="s">
        <v>298</v>
      </c>
      <c r="D124" s="33">
        <v>90702.607344999997</v>
      </c>
      <c r="E124" s="33">
        <v>77574.821186999994</v>
      </c>
      <c r="F124" s="34">
        <v>168277.42853199999</v>
      </c>
      <c r="G124" s="34">
        <v>13127.786158000001</v>
      </c>
    </row>
    <row r="125" spans="1:7" ht="18.600000000000001" customHeight="1" x14ac:dyDescent="0.25">
      <c r="A125" s="35"/>
      <c r="B125" s="36" t="s">
        <v>22</v>
      </c>
      <c r="C125" s="37" t="s">
        <v>299</v>
      </c>
      <c r="D125" s="38">
        <v>94361.094498999999</v>
      </c>
      <c r="E125" s="38">
        <v>82196.335944999999</v>
      </c>
      <c r="F125" s="39">
        <v>176557.430444</v>
      </c>
      <c r="G125" s="39">
        <v>12164.758554</v>
      </c>
    </row>
  </sheetData>
  <mergeCells count="6">
    <mergeCell ref="B4:B5"/>
    <mergeCell ref="D4:D5"/>
    <mergeCell ref="E4:E5"/>
    <mergeCell ref="F4:F5"/>
    <mergeCell ref="G4:G5"/>
    <mergeCell ref="C4:C5"/>
  </mergeCells>
  <phoneticPr fontId="19" type="noConversion"/>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8371-65EA-48A1-BA0F-465595E5453B}">
  <sheetPr codeName="Sheet24">
    <tabColor rgb="FF9BA8C2"/>
    <pageSetUpPr autoPageBreaks="0" fitToPage="1"/>
  </sheetPr>
  <dimension ref="A1:R83"/>
  <sheetViews>
    <sheetView showGridLines="0" rightToLeft="1" zoomScale="80" zoomScaleNormal="80" workbookViewId="0"/>
  </sheetViews>
  <sheetFormatPr defaultColWidth="8.8984375" defaultRowHeight="19.8" x14ac:dyDescent="0.6"/>
  <cols>
    <col min="1" max="1" width="5" style="5" customWidth="1"/>
    <col min="2" max="2" width="20" style="5" customWidth="1"/>
    <col min="3" max="3" width="5" style="5" customWidth="1"/>
    <col min="4" max="4" width="20" style="5" customWidth="1"/>
    <col min="5" max="10" width="13" style="5" customWidth="1"/>
    <col min="11" max="11" width="20" style="5" customWidth="1"/>
    <col min="12" max="12" width="5" style="5" customWidth="1"/>
    <col min="13" max="13" width="20" style="5" customWidth="1"/>
    <col min="14" max="14" width="5" style="5" customWidth="1"/>
    <col min="15" max="15" width="2.296875" style="5" customWidth="1"/>
    <col min="16" max="16" width="9.8984375" style="5" customWidth="1"/>
    <col min="17" max="18" width="8.8984375" style="6"/>
    <col min="19" max="252" width="8.8984375" style="5"/>
    <col min="253" max="253" width="5.8984375" style="5" customWidth="1"/>
    <col min="254" max="254" width="32.8984375" style="5" customWidth="1"/>
    <col min="255" max="255" width="5.8984375" style="5" customWidth="1"/>
    <col min="256" max="256" width="32.8984375" style="5" customWidth="1"/>
    <col min="257" max="262" width="8.8984375" style="5"/>
    <col min="263" max="263" width="32.8984375" style="5" customWidth="1"/>
    <col min="264" max="264" width="5.8984375" style="5" customWidth="1"/>
    <col min="265" max="265" width="32.8984375" style="5" customWidth="1"/>
    <col min="266" max="266" width="5.8984375" style="5" customWidth="1"/>
    <col min="267" max="508" width="8.8984375" style="5"/>
    <col min="509" max="509" width="5.8984375" style="5" customWidth="1"/>
    <col min="510" max="510" width="32.8984375" style="5" customWidth="1"/>
    <col min="511" max="511" width="5.8984375" style="5" customWidth="1"/>
    <col min="512" max="512" width="32.8984375" style="5" customWidth="1"/>
    <col min="513" max="518" width="8.8984375" style="5"/>
    <col min="519" max="519" width="32.8984375" style="5" customWidth="1"/>
    <col min="520" max="520" width="5.8984375" style="5" customWidth="1"/>
    <col min="521" max="521" width="32.8984375" style="5" customWidth="1"/>
    <col min="522" max="522" width="5.8984375" style="5" customWidth="1"/>
    <col min="523" max="764" width="8.8984375" style="5"/>
    <col min="765" max="765" width="5.8984375" style="5" customWidth="1"/>
    <col min="766" max="766" width="32.8984375" style="5" customWidth="1"/>
    <col min="767" max="767" width="5.8984375" style="5" customWidth="1"/>
    <col min="768" max="768" width="32.8984375" style="5" customWidth="1"/>
    <col min="769" max="774" width="8.8984375" style="5"/>
    <col min="775" max="775" width="32.8984375" style="5" customWidth="1"/>
    <col min="776" max="776" width="5.8984375" style="5" customWidth="1"/>
    <col min="777" max="777" width="32.8984375" style="5" customWidth="1"/>
    <col min="778" max="778" width="5.8984375" style="5" customWidth="1"/>
    <col min="779" max="1020" width="8.8984375" style="5"/>
    <col min="1021" max="1021" width="5.8984375" style="5" customWidth="1"/>
    <col min="1022" max="1022" width="32.8984375" style="5" customWidth="1"/>
    <col min="1023" max="1023" width="5.8984375" style="5" customWidth="1"/>
    <col min="1024" max="1024" width="32.8984375" style="5" customWidth="1"/>
    <col min="1025" max="1030" width="8.8984375" style="5"/>
    <col min="1031" max="1031" width="32.8984375" style="5" customWidth="1"/>
    <col min="1032" max="1032" width="5.8984375" style="5" customWidth="1"/>
    <col min="1033" max="1033" width="32.8984375" style="5" customWidth="1"/>
    <col min="1034" max="1034" width="5.8984375" style="5" customWidth="1"/>
    <col min="1035" max="1276" width="8.8984375" style="5"/>
    <col min="1277" max="1277" width="5.8984375" style="5" customWidth="1"/>
    <col min="1278" max="1278" width="32.8984375" style="5" customWidth="1"/>
    <col min="1279" max="1279" width="5.8984375" style="5" customWidth="1"/>
    <col min="1280" max="1280" width="32.8984375" style="5" customWidth="1"/>
    <col min="1281" max="1286" width="8.8984375" style="5"/>
    <col min="1287" max="1287" width="32.8984375" style="5" customWidth="1"/>
    <col min="1288" max="1288" width="5.8984375" style="5" customWidth="1"/>
    <col min="1289" max="1289" width="32.8984375" style="5" customWidth="1"/>
    <col min="1290" max="1290" width="5.8984375" style="5" customWidth="1"/>
    <col min="1291" max="1532" width="8.8984375" style="5"/>
    <col min="1533" max="1533" width="5.8984375" style="5" customWidth="1"/>
    <col min="1534" max="1534" width="32.8984375" style="5" customWidth="1"/>
    <col min="1535" max="1535" width="5.8984375" style="5" customWidth="1"/>
    <col min="1536" max="1536" width="32.8984375" style="5" customWidth="1"/>
    <col min="1537" max="1542" width="8.8984375" style="5"/>
    <col min="1543" max="1543" width="32.8984375" style="5" customWidth="1"/>
    <col min="1544" max="1544" width="5.8984375" style="5" customWidth="1"/>
    <col min="1545" max="1545" width="32.8984375" style="5" customWidth="1"/>
    <col min="1546" max="1546" width="5.8984375" style="5" customWidth="1"/>
    <col min="1547" max="1788" width="8.8984375" style="5"/>
    <col min="1789" max="1789" width="5.8984375" style="5" customWidth="1"/>
    <col min="1790" max="1790" width="32.8984375" style="5" customWidth="1"/>
    <col min="1791" max="1791" width="5.8984375" style="5" customWidth="1"/>
    <col min="1792" max="1792" width="32.8984375" style="5" customWidth="1"/>
    <col min="1793" max="1798" width="8.8984375" style="5"/>
    <col min="1799" max="1799" width="32.8984375" style="5" customWidth="1"/>
    <col min="1800" max="1800" width="5.8984375" style="5" customWidth="1"/>
    <col min="1801" max="1801" width="32.8984375" style="5" customWidth="1"/>
    <col min="1802" max="1802" width="5.8984375" style="5" customWidth="1"/>
    <col min="1803" max="2044" width="8.8984375" style="5"/>
    <col min="2045" max="2045" width="5.8984375" style="5" customWidth="1"/>
    <col min="2046" max="2046" width="32.8984375" style="5" customWidth="1"/>
    <col min="2047" max="2047" width="5.8984375" style="5" customWidth="1"/>
    <col min="2048" max="2048" width="32.8984375" style="5" customWidth="1"/>
    <col min="2049" max="2054" width="8.8984375" style="5"/>
    <col min="2055" max="2055" width="32.8984375" style="5" customWidth="1"/>
    <col min="2056" max="2056" width="5.8984375" style="5" customWidth="1"/>
    <col min="2057" max="2057" width="32.8984375" style="5" customWidth="1"/>
    <col min="2058" max="2058" width="5.8984375" style="5" customWidth="1"/>
    <col min="2059" max="2300" width="8.8984375" style="5"/>
    <col min="2301" max="2301" width="5.8984375" style="5" customWidth="1"/>
    <col min="2302" max="2302" width="32.8984375" style="5" customWidth="1"/>
    <col min="2303" max="2303" width="5.8984375" style="5" customWidth="1"/>
    <col min="2304" max="2304" width="32.8984375" style="5" customWidth="1"/>
    <col min="2305" max="2310" width="8.8984375" style="5"/>
    <col min="2311" max="2311" width="32.8984375" style="5" customWidth="1"/>
    <col min="2312" max="2312" width="5.8984375" style="5" customWidth="1"/>
    <col min="2313" max="2313" width="32.8984375" style="5" customWidth="1"/>
    <col min="2314" max="2314" width="5.8984375" style="5" customWidth="1"/>
    <col min="2315" max="2556" width="8.8984375" style="5"/>
    <col min="2557" max="2557" width="5.8984375" style="5" customWidth="1"/>
    <col min="2558" max="2558" width="32.8984375" style="5" customWidth="1"/>
    <col min="2559" max="2559" width="5.8984375" style="5" customWidth="1"/>
    <col min="2560" max="2560" width="32.8984375" style="5" customWidth="1"/>
    <col min="2561" max="2566" width="8.8984375" style="5"/>
    <col min="2567" max="2567" width="32.8984375" style="5" customWidth="1"/>
    <col min="2568" max="2568" width="5.8984375" style="5" customWidth="1"/>
    <col min="2569" max="2569" width="32.8984375" style="5" customWidth="1"/>
    <col min="2570" max="2570" width="5.8984375" style="5" customWidth="1"/>
    <col min="2571" max="2812" width="8.8984375" style="5"/>
    <col min="2813" max="2813" width="5.8984375" style="5" customWidth="1"/>
    <col min="2814" max="2814" width="32.8984375" style="5" customWidth="1"/>
    <col min="2815" max="2815" width="5.8984375" style="5" customWidth="1"/>
    <col min="2816" max="2816" width="32.8984375" style="5" customWidth="1"/>
    <col min="2817" max="2822" width="8.8984375" style="5"/>
    <col min="2823" max="2823" width="32.8984375" style="5" customWidth="1"/>
    <col min="2824" max="2824" width="5.8984375" style="5" customWidth="1"/>
    <col min="2825" max="2825" width="32.8984375" style="5" customWidth="1"/>
    <col min="2826" max="2826" width="5.8984375" style="5" customWidth="1"/>
    <col min="2827" max="3068" width="8.8984375" style="5"/>
    <col min="3069" max="3069" width="5.8984375" style="5" customWidth="1"/>
    <col min="3070" max="3070" width="32.8984375" style="5" customWidth="1"/>
    <col min="3071" max="3071" width="5.8984375" style="5" customWidth="1"/>
    <col min="3072" max="3072" width="32.8984375" style="5" customWidth="1"/>
    <col min="3073" max="3078" width="8.8984375" style="5"/>
    <col min="3079" max="3079" width="32.8984375" style="5" customWidth="1"/>
    <col min="3080" max="3080" width="5.8984375" style="5" customWidth="1"/>
    <col min="3081" max="3081" width="32.8984375" style="5" customWidth="1"/>
    <col min="3082" max="3082" width="5.8984375" style="5" customWidth="1"/>
    <col min="3083" max="3324" width="8.8984375" style="5"/>
    <col min="3325" max="3325" width="5.8984375" style="5" customWidth="1"/>
    <col min="3326" max="3326" width="32.8984375" style="5" customWidth="1"/>
    <col min="3327" max="3327" width="5.8984375" style="5" customWidth="1"/>
    <col min="3328" max="3328" width="32.8984375" style="5" customWidth="1"/>
    <col min="3329" max="3334" width="8.8984375" style="5"/>
    <col min="3335" max="3335" width="32.8984375" style="5" customWidth="1"/>
    <col min="3336" max="3336" width="5.8984375" style="5" customWidth="1"/>
    <col min="3337" max="3337" width="32.8984375" style="5" customWidth="1"/>
    <col min="3338" max="3338" width="5.8984375" style="5" customWidth="1"/>
    <col min="3339" max="3580" width="8.8984375" style="5"/>
    <col min="3581" max="3581" width="5.8984375" style="5" customWidth="1"/>
    <col min="3582" max="3582" width="32.8984375" style="5" customWidth="1"/>
    <col min="3583" max="3583" width="5.8984375" style="5" customWidth="1"/>
    <col min="3584" max="3584" width="32.8984375" style="5" customWidth="1"/>
    <col min="3585" max="3590" width="8.8984375" style="5"/>
    <col min="3591" max="3591" width="32.8984375" style="5" customWidth="1"/>
    <col min="3592" max="3592" width="5.8984375" style="5" customWidth="1"/>
    <col min="3593" max="3593" width="32.8984375" style="5" customWidth="1"/>
    <col min="3594" max="3594" width="5.8984375" style="5" customWidth="1"/>
    <col min="3595" max="3836" width="8.8984375" style="5"/>
    <col min="3837" max="3837" width="5.8984375" style="5" customWidth="1"/>
    <col min="3838" max="3838" width="32.8984375" style="5" customWidth="1"/>
    <col min="3839" max="3839" width="5.8984375" style="5" customWidth="1"/>
    <col min="3840" max="3840" width="32.8984375" style="5" customWidth="1"/>
    <col min="3841" max="3846" width="8.8984375" style="5"/>
    <col min="3847" max="3847" width="32.8984375" style="5" customWidth="1"/>
    <col min="3848" max="3848" width="5.8984375" style="5" customWidth="1"/>
    <col min="3849" max="3849" width="32.8984375" style="5" customWidth="1"/>
    <col min="3850" max="3850" width="5.8984375" style="5" customWidth="1"/>
    <col min="3851" max="4092" width="8.8984375" style="5"/>
    <col min="4093" max="4093" width="5.8984375" style="5" customWidth="1"/>
    <col min="4094" max="4094" width="32.8984375" style="5" customWidth="1"/>
    <col min="4095" max="4095" width="5.8984375" style="5" customWidth="1"/>
    <col min="4096" max="4096" width="32.8984375" style="5" customWidth="1"/>
    <col min="4097" max="4102" width="8.8984375" style="5"/>
    <col min="4103" max="4103" width="32.8984375" style="5" customWidth="1"/>
    <col min="4104" max="4104" width="5.8984375" style="5" customWidth="1"/>
    <col min="4105" max="4105" width="32.8984375" style="5" customWidth="1"/>
    <col min="4106" max="4106" width="5.8984375" style="5" customWidth="1"/>
    <col min="4107" max="4348" width="8.8984375" style="5"/>
    <col min="4349" max="4349" width="5.8984375" style="5" customWidth="1"/>
    <col min="4350" max="4350" width="32.8984375" style="5" customWidth="1"/>
    <col min="4351" max="4351" width="5.8984375" style="5" customWidth="1"/>
    <col min="4352" max="4352" width="32.8984375" style="5" customWidth="1"/>
    <col min="4353" max="4358" width="8.8984375" style="5"/>
    <col min="4359" max="4359" width="32.8984375" style="5" customWidth="1"/>
    <col min="4360" max="4360" width="5.8984375" style="5" customWidth="1"/>
    <col min="4361" max="4361" width="32.8984375" style="5" customWidth="1"/>
    <col min="4362" max="4362" width="5.8984375" style="5" customWidth="1"/>
    <col min="4363" max="4604" width="8.8984375" style="5"/>
    <col min="4605" max="4605" width="5.8984375" style="5" customWidth="1"/>
    <col min="4606" max="4606" width="32.8984375" style="5" customWidth="1"/>
    <col min="4607" max="4607" width="5.8984375" style="5" customWidth="1"/>
    <col min="4608" max="4608" width="32.8984375" style="5" customWidth="1"/>
    <col min="4609" max="4614" width="8.8984375" style="5"/>
    <col min="4615" max="4615" width="32.8984375" style="5" customWidth="1"/>
    <col min="4616" max="4616" width="5.8984375" style="5" customWidth="1"/>
    <col min="4617" max="4617" width="32.8984375" style="5" customWidth="1"/>
    <col min="4618" max="4618" width="5.8984375" style="5" customWidth="1"/>
    <col min="4619" max="4860" width="8.8984375" style="5"/>
    <col min="4861" max="4861" width="5.8984375" style="5" customWidth="1"/>
    <col min="4862" max="4862" width="32.8984375" style="5" customWidth="1"/>
    <col min="4863" max="4863" width="5.8984375" style="5" customWidth="1"/>
    <col min="4864" max="4864" width="32.8984375" style="5" customWidth="1"/>
    <col min="4865" max="4870" width="8.8984375" style="5"/>
    <col min="4871" max="4871" width="32.8984375" style="5" customWidth="1"/>
    <col min="4872" max="4872" width="5.8984375" style="5" customWidth="1"/>
    <col min="4873" max="4873" width="32.8984375" style="5" customWidth="1"/>
    <col min="4874" max="4874" width="5.8984375" style="5" customWidth="1"/>
    <col min="4875" max="5116" width="8.8984375" style="5"/>
    <col min="5117" max="5117" width="5.8984375" style="5" customWidth="1"/>
    <col min="5118" max="5118" width="32.8984375" style="5" customWidth="1"/>
    <col min="5119" max="5119" width="5.8984375" style="5" customWidth="1"/>
    <col min="5120" max="5120" width="32.8984375" style="5" customWidth="1"/>
    <col min="5121" max="5126" width="8.8984375" style="5"/>
    <col min="5127" max="5127" width="32.8984375" style="5" customWidth="1"/>
    <col min="5128" max="5128" width="5.8984375" style="5" customWidth="1"/>
    <col min="5129" max="5129" width="32.8984375" style="5" customWidth="1"/>
    <col min="5130" max="5130" width="5.8984375" style="5" customWidth="1"/>
    <col min="5131" max="5372" width="8.8984375" style="5"/>
    <col min="5373" max="5373" width="5.8984375" style="5" customWidth="1"/>
    <col min="5374" max="5374" width="32.8984375" style="5" customWidth="1"/>
    <col min="5375" max="5375" width="5.8984375" style="5" customWidth="1"/>
    <col min="5376" max="5376" width="32.8984375" style="5" customWidth="1"/>
    <col min="5377" max="5382" width="8.8984375" style="5"/>
    <col min="5383" max="5383" width="32.8984375" style="5" customWidth="1"/>
    <col min="5384" max="5384" width="5.8984375" style="5" customWidth="1"/>
    <col min="5385" max="5385" width="32.8984375" style="5" customWidth="1"/>
    <col min="5386" max="5386" width="5.8984375" style="5" customWidth="1"/>
    <col min="5387" max="5628" width="8.8984375" style="5"/>
    <col min="5629" max="5629" width="5.8984375" style="5" customWidth="1"/>
    <col min="5630" max="5630" width="32.8984375" style="5" customWidth="1"/>
    <col min="5631" max="5631" width="5.8984375" style="5" customWidth="1"/>
    <col min="5632" max="5632" width="32.8984375" style="5" customWidth="1"/>
    <col min="5633" max="5638" width="8.8984375" style="5"/>
    <col min="5639" max="5639" width="32.8984375" style="5" customWidth="1"/>
    <col min="5640" max="5640" width="5.8984375" style="5" customWidth="1"/>
    <col min="5641" max="5641" width="32.8984375" style="5" customWidth="1"/>
    <col min="5642" max="5642" width="5.8984375" style="5" customWidth="1"/>
    <col min="5643" max="5884" width="8.8984375" style="5"/>
    <col min="5885" max="5885" width="5.8984375" style="5" customWidth="1"/>
    <col min="5886" max="5886" width="32.8984375" style="5" customWidth="1"/>
    <col min="5887" max="5887" width="5.8984375" style="5" customWidth="1"/>
    <col min="5888" max="5888" width="32.8984375" style="5" customWidth="1"/>
    <col min="5889" max="5894" width="8.8984375" style="5"/>
    <col min="5895" max="5895" width="32.8984375" style="5" customWidth="1"/>
    <col min="5896" max="5896" width="5.8984375" style="5" customWidth="1"/>
    <col min="5897" max="5897" width="32.8984375" style="5" customWidth="1"/>
    <col min="5898" max="5898" width="5.8984375" style="5" customWidth="1"/>
    <col min="5899" max="6140" width="8.8984375" style="5"/>
    <col min="6141" max="6141" width="5.8984375" style="5" customWidth="1"/>
    <col min="6142" max="6142" width="32.8984375" style="5" customWidth="1"/>
    <col min="6143" max="6143" width="5.8984375" style="5" customWidth="1"/>
    <col min="6144" max="6144" width="32.8984375" style="5" customWidth="1"/>
    <col min="6145" max="6150" width="8.8984375" style="5"/>
    <col min="6151" max="6151" width="32.8984375" style="5" customWidth="1"/>
    <col min="6152" max="6152" width="5.8984375" style="5" customWidth="1"/>
    <col min="6153" max="6153" width="32.8984375" style="5" customWidth="1"/>
    <col min="6154" max="6154" width="5.8984375" style="5" customWidth="1"/>
    <col min="6155" max="6396" width="8.8984375" style="5"/>
    <col min="6397" max="6397" width="5.8984375" style="5" customWidth="1"/>
    <col min="6398" max="6398" width="32.8984375" style="5" customWidth="1"/>
    <col min="6399" max="6399" width="5.8984375" style="5" customWidth="1"/>
    <col min="6400" max="6400" width="32.8984375" style="5" customWidth="1"/>
    <col min="6401" max="6406" width="8.8984375" style="5"/>
    <col min="6407" max="6407" width="32.8984375" style="5" customWidth="1"/>
    <col min="6408" max="6408" width="5.8984375" style="5" customWidth="1"/>
    <col min="6409" max="6409" width="32.8984375" style="5" customWidth="1"/>
    <col min="6410" max="6410" width="5.8984375" style="5" customWidth="1"/>
    <col min="6411" max="6652" width="8.8984375" style="5"/>
    <col min="6653" max="6653" width="5.8984375" style="5" customWidth="1"/>
    <col min="6654" max="6654" width="32.8984375" style="5" customWidth="1"/>
    <col min="6655" max="6655" width="5.8984375" style="5" customWidth="1"/>
    <col min="6656" max="6656" width="32.8984375" style="5" customWidth="1"/>
    <col min="6657" max="6662" width="8.8984375" style="5"/>
    <col min="6663" max="6663" width="32.8984375" style="5" customWidth="1"/>
    <col min="6664" max="6664" width="5.8984375" style="5" customWidth="1"/>
    <col min="6665" max="6665" width="32.8984375" style="5" customWidth="1"/>
    <col min="6666" max="6666" width="5.8984375" style="5" customWidth="1"/>
    <col min="6667" max="6908" width="8.8984375" style="5"/>
    <col min="6909" max="6909" width="5.8984375" style="5" customWidth="1"/>
    <col min="6910" max="6910" width="32.8984375" style="5" customWidth="1"/>
    <col min="6911" max="6911" width="5.8984375" style="5" customWidth="1"/>
    <col min="6912" max="6912" width="32.8984375" style="5" customWidth="1"/>
    <col min="6913" max="6918" width="8.8984375" style="5"/>
    <col min="6919" max="6919" width="32.8984375" style="5" customWidth="1"/>
    <col min="6920" max="6920" width="5.8984375" style="5" customWidth="1"/>
    <col min="6921" max="6921" width="32.8984375" style="5" customWidth="1"/>
    <col min="6922" max="6922" width="5.8984375" style="5" customWidth="1"/>
    <col min="6923" max="7164" width="8.8984375" style="5"/>
    <col min="7165" max="7165" width="5.8984375" style="5" customWidth="1"/>
    <col min="7166" max="7166" width="32.8984375" style="5" customWidth="1"/>
    <col min="7167" max="7167" width="5.8984375" style="5" customWidth="1"/>
    <col min="7168" max="7168" width="32.8984375" style="5" customWidth="1"/>
    <col min="7169" max="7174" width="8.8984375" style="5"/>
    <col min="7175" max="7175" width="32.8984375" style="5" customWidth="1"/>
    <col min="7176" max="7176" width="5.8984375" style="5" customWidth="1"/>
    <col min="7177" max="7177" width="32.8984375" style="5" customWidth="1"/>
    <col min="7178" max="7178" width="5.8984375" style="5" customWidth="1"/>
    <col min="7179" max="7420" width="8.8984375" style="5"/>
    <col min="7421" max="7421" width="5.8984375" style="5" customWidth="1"/>
    <col min="7422" max="7422" width="32.8984375" style="5" customWidth="1"/>
    <col min="7423" max="7423" width="5.8984375" style="5" customWidth="1"/>
    <col min="7424" max="7424" width="32.8984375" style="5" customWidth="1"/>
    <col min="7425" max="7430" width="8.8984375" style="5"/>
    <col min="7431" max="7431" width="32.8984375" style="5" customWidth="1"/>
    <col min="7432" max="7432" width="5.8984375" style="5" customWidth="1"/>
    <col min="7433" max="7433" width="32.8984375" style="5" customWidth="1"/>
    <col min="7434" max="7434" width="5.8984375" style="5" customWidth="1"/>
    <col min="7435" max="7676" width="8.8984375" style="5"/>
    <col min="7677" max="7677" width="5.8984375" style="5" customWidth="1"/>
    <col min="7678" max="7678" width="32.8984375" style="5" customWidth="1"/>
    <col min="7679" max="7679" width="5.8984375" style="5" customWidth="1"/>
    <col min="7680" max="7680" width="32.8984375" style="5" customWidth="1"/>
    <col min="7681" max="7686" width="8.8984375" style="5"/>
    <col min="7687" max="7687" width="32.8984375" style="5" customWidth="1"/>
    <col min="7688" max="7688" width="5.8984375" style="5" customWidth="1"/>
    <col min="7689" max="7689" width="32.8984375" style="5" customWidth="1"/>
    <col min="7690" max="7690" width="5.8984375" style="5" customWidth="1"/>
    <col min="7691" max="7932" width="8.8984375" style="5"/>
    <col min="7933" max="7933" width="5.8984375" style="5" customWidth="1"/>
    <col min="7934" max="7934" width="32.8984375" style="5" customWidth="1"/>
    <col min="7935" max="7935" width="5.8984375" style="5" customWidth="1"/>
    <col min="7936" max="7936" width="32.8984375" style="5" customWidth="1"/>
    <col min="7937" max="7942" width="8.8984375" style="5"/>
    <col min="7943" max="7943" width="32.8984375" style="5" customWidth="1"/>
    <col min="7944" max="7944" width="5.8984375" style="5" customWidth="1"/>
    <col min="7945" max="7945" width="32.8984375" style="5" customWidth="1"/>
    <col min="7946" max="7946" width="5.8984375" style="5" customWidth="1"/>
    <col min="7947" max="8188" width="8.8984375" style="5"/>
    <col min="8189" max="8189" width="5.8984375" style="5" customWidth="1"/>
    <col min="8190" max="8190" width="32.8984375" style="5" customWidth="1"/>
    <col min="8191" max="8191" width="5.8984375" style="5" customWidth="1"/>
    <col min="8192" max="8192" width="32.8984375" style="5" customWidth="1"/>
    <col min="8193" max="8198" width="8.8984375" style="5"/>
    <col min="8199" max="8199" width="32.8984375" style="5" customWidth="1"/>
    <col min="8200" max="8200" width="5.8984375" style="5" customWidth="1"/>
    <col min="8201" max="8201" width="32.8984375" style="5" customWidth="1"/>
    <col min="8202" max="8202" width="5.8984375" style="5" customWidth="1"/>
    <col min="8203" max="8444" width="8.8984375" style="5"/>
    <col min="8445" max="8445" width="5.8984375" style="5" customWidth="1"/>
    <col min="8446" max="8446" width="32.8984375" style="5" customWidth="1"/>
    <col min="8447" max="8447" width="5.8984375" style="5" customWidth="1"/>
    <col min="8448" max="8448" width="32.8984375" style="5" customWidth="1"/>
    <col min="8449" max="8454" width="8.8984375" style="5"/>
    <col min="8455" max="8455" width="32.8984375" style="5" customWidth="1"/>
    <col min="8456" max="8456" width="5.8984375" style="5" customWidth="1"/>
    <col min="8457" max="8457" width="32.8984375" style="5" customWidth="1"/>
    <col min="8458" max="8458" width="5.8984375" style="5" customWidth="1"/>
    <col min="8459" max="8700" width="8.8984375" style="5"/>
    <col min="8701" max="8701" width="5.8984375" style="5" customWidth="1"/>
    <col min="8702" max="8702" width="32.8984375" style="5" customWidth="1"/>
    <col min="8703" max="8703" width="5.8984375" style="5" customWidth="1"/>
    <col min="8704" max="8704" width="32.8984375" style="5" customWidth="1"/>
    <col min="8705" max="8710" width="8.8984375" style="5"/>
    <col min="8711" max="8711" width="32.8984375" style="5" customWidth="1"/>
    <col min="8712" max="8712" width="5.8984375" style="5" customWidth="1"/>
    <col min="8713" max="8713" width="32.8984375" style="5" customWidth="1"/>
    <col min="8714" max="8714" width="5.8984375" style="5" customWidth="1"/>
    <col min="8715" max="8956" width="8.8984375" style="5"/>
    <col min="8957" max="8957" width="5.8984375" style="5" customWidth="1"/>
    <col min="8958" max="8958" width="32.8984375" style="5" customWidth="1"/>
    <col min="8959" max="8959" width="5.8984375" style="5" customWidth="1"/>
    <col min="8960" max="8960" width="32.8984375" style="5" customWidth="1"/>
    <col min="8961" max="8966" width="8.8984375" style="5"/>
    <col min="8967" max="8967" width="32.8984375" style="5" customWidth="1"/>
    <col min="8968" max="8968" width="5.8984375" style="5" customWidth="1"/>
    <col min="8969" max="8969" width="32.8984375" style="5" customWidth="1"/>
    <col min="8970" max="8970" width="5.8984375" style="5" customWidth="1"/>
    <col min="8971" max="9212" width="8.8984375" style="5"/>
    <col min="9213" max="9213" width="5.8984375" style="5" customWidth="1"/>
    <col min="9214" max="9214" width="32.8984375" style="5" customWidth="1"/>
    <col min="9215" max="9215" width="5.8984375" style="5" customWidth="1"/>
    <col min="9216" max="9216" width="32.8984375" style="5" customWidth="1"/>
    <col min="9217" max="9222" width="8.8984375" style="5"/>
    <col min="9223" max="9223" width="32.8984375" style="5" customWidth="1"/>
    <col min="9224" max="9224" width="5.8984375" style="5" customWidth="1"/>
    <col min="9225" max="9225" width="32.8984375" style="5" customWidth="1"/>
    <col min="9226" max="9226" width="5.8984375" style="5" customWidth="1"/>
    <col min="9227" max="9468" width="8.8984375" style="5"/>
    <col min="9469" max="9469" width="5.8984375" style="5" customWidth="1"/>
    <col min="9470" max="9470" width="32.8984375" style="5" customWidth="1"/>
    <col min="9471" max="9471" width="5.8984375" style="5" customWidth="1"/>
    <col min="9472" max="9472" width="32.8984375" style="5" customWidth="1"/>
    <col min="9473" max="9478" width="8.8984375" style="5"/>
    <col min="9479" max="9479" width="32.8984375" style="5" customWidth="1"/>
    <col min="9480" max="9480" width="5.8984375" style="5" customWidth="1"/>
    <col min="9481" max="9481" width="32.8984375" style="5" customWidth="1"/>
    <col min="9482" max="9482" width="5.8984375" style="5" customWidth="1"/>
    <col min="9483" max="9724" width="8.8984375" style="5"/>
    <col min="9725" max="9725" width="5.8984375" style="5" customWidth="1"/>
    <col min="9726" max="9726" width="32.8984375" style="5" customWidth="1"/>
    <col min="9727" max="9727" width="5.8984375" style="5" customWidth="1"/>
    <col min="9728" max="9728" width="32.8984375" style="5" customWidth="1"/>
    <col min="9729" max="9734" width="8.8984375" style="5"/>
    <col min="9735" max="9735" width="32.8984375" style="5" customWidth="1"/>
    <col min="9736" max="9736" width="5.8984375" style="5" customWidth="1"/>
    <col min="9737" max="9737" width="32.8984375" style="5" customWidth="1"/>
    <col min="9738" max="9738" width="5.8984375" style="5" customWidth="1"/>
    <col min="9739" max="9980" width="8.8984375" style="5"/>
    <col min="9981" max="9981" width="5.8984375" style="5" customWidth="1"/>
    <col min="9982" max="9982" width="32.8984375" style="5" customWidth="1"/>
    <col min="9983" max="9983" width="5.8984375" style="5" customWidth="1"/>
    <col min="9984" max="9984" width="32.8984375" style="5" customWidth="1"/>
    <col min="9985" max="9990" width="8.8984375" style="5"/>
    <col min="9991" max="9991" width="32.8984375" style="5" customWidth="1"/>
    <col min="9992" max="9992" width="5.8984375" style="5" customWidth="1"/>
    <col min="9993" max="9993" width="32.8984375" style="5" customWidth="1"/>
    <col min="9994" max="9994" width="5.8984375" style="5" customWidth="1"/>
    <col min="9995" max="10236" width="8.8984375" style="5"/>
    <col min="10237" max="10237" width="5.8984375" style="5" customWidth="1"/>
    <col min="10238" max="10238" width="32.8984375" style="5" customWidth="1"/>
    <col min="10239" max="10239" width="5.8984375" style="5" customWidth="1"/>
    <col min="10240" max="10240" width="32.8984375" style="5" customWidth="1"/>
    <col min="10241" max="10246" width="8.8984375" style="5"/>
    <col min="10247" max="10247" width="32.8984375" style="5" customWidth="1"/>
    <col min="10248" max="10248" width="5.8984375" style="5" customWidth="1"/>
    <col min="10249" max="10249" width="32.8984375" style="5" customWidth="1"/>
    <col min="10250" max="10250" width="5.8984375" style="5" customWidth="1"/>
    <col min="10251" max="10492" width="8.8984375" style="5"/>
    <col min="10493" max="10493" width="5.8984375" style="5" customWidth="1"/>
    <col min="10494" max="10494" width="32.8984375" style="5" customWidth="1"/>
    <col min="10495" max="10495" width="5.8984375" style="5" customWidth="1"/>
    <col min="10496" max="10496" width="32.8984375" style="5" customWidth="1"/>
    <col min="10497" max="10502" width="8.8984375" style="5"/>
    <col min="10503" max="10503" width="32.8984375" style="5" customWidth="1"/>
    <col min="10504" max="10504" width="5.8984375" style="5" customWidth="1"/>
    <col min="10505" max="10505" width="32.8984375" style="5" customWidth="1"/>
    <col min="10506" max="10506" width="5.8984375" style="5" customWidth="1"/>
    <col min="10507" max="10748" width="8.8984375" style="5"/>
    <col min="10749" max="10749" width="5.8984375" style="5" customWidth="1"/>
    <col min="10750" max="10750" width="32.8984375" style="5" customWidth="1"/>
    <col min="10751" max="10751" width="5.8984375" style="5" customWidth="1"/>
    <col min="10752" max="10752" width="32.8984375" style="5" customWidth="1"/>
    <col min="10753" max="10758" width="8.8984375" style="5"/>
    <col min="10759" max="10759" width="32.8984375" style="5" customWidth="1"/>
    <col min="10760" max="10760" width="5.8984375" style="5" customWidth="1"/>
    <col min="10761" max="10761" width="32.8984375" style="5" customWidth="1"/>
    <col min="10762" max="10762" width="5.8984375" style="5" customWidth="1"/>
    <col min="10763" max="11004" width="8.8984375" style="5"/>
    <col min="11005" max="11005" width="5.8984375" style="5" customWidth="1"/>
    <col min="11006" max="11006" width="32.8984375" style="5" customWidth="1"/>
    <col min="11007" max="11007" width="5.8984375" style="5" customWidth="1"/>
    <col min="11008" max="11008" width="32.8984375" style="5" customWidth="1"/>
    <col min="11009" max="11014" width="8.8984375" style="5"/>
    <col min="11015" max="11015" width="32.8984375" style="5" customWidth="1"/>
    <col min="11016" max="11016" width="5.8984375" style="5" customWidth="1"/>
    <col min="11017" max="11017" width="32.8984375" style="5" customWidth="1"/>
    <col min="11018" max="11018" width="5.8984375" style="5" customWidth="1"/>
    <col min="11019" max="11260" width="8.8984375" style="5"/>
    <col min="11261" max="11261" width="5.8984375" style="5" customWidth="1"/>
    <col min="11262" max="11262" width="32.8984375" style="5" customWidth="1"/>
    <col min="11263" max="11263" width="5.8984375" style="5" customWidth="1"/>
    <col min="11264" max="11264" width="32.8984375" style="5" customWidth="1"/>
    <col min="11265" max="11270" width="8.8984375" style="5"/>
    <col min="11271" max="11271" width="32.8984375" style="5" customWidth="1"/>
    <col min="11272" max="11272" width="5.8984375" style="5" customWidth="1"/>
    <col min="11273" max="11273" width="32.8984375" style="5" customWidth="1"/>
    <col min="11274" max="11274" width="5.8984375" style="5" customWidth="1"/>
    <col min="11275" max="11516" width="8.8984375" style="5"/>
    <col min="11517" max="11517" width="5.8984375" style="5" customWidth="1"/>
    <col min="11518" max="11518" width="32.8984375" style="5" customWidth="1"/>
    <col min="11519" max="11519" width="5.8984375" style="5" customWidth="1"/>
    <col min="11520" max="11520" width="32.8984375" style="5" customWidth="1"/>
    <col min="11521" max="11526" width="8.8984375" style="5"/>
    <col min="11527" max="11527" width="32.8984375" style="5" customWidth="1"/>
    <col min="11528" max="11528" width="5.8984375" style="5" customWidth="1"/>
    <col min="11529" max="11529" width="32.8984375" style="5" customWidth="1"/>
    <col min="11530" max="11530" width="5.8984375" style="5" customWidth="1"/>
    <col min="11531" max="11772" width="8.8984375" style="5"/>
    <col min="11773" max="11773" width="5.8984375" style="5" customWidth="1"/>
    <col min="11774" max="11774" width="32.8984375" style="5" customWidth="1"/>
    <col min="11775" max="11775" width="5.8984375" style="5" customWidth="1"/>
    <col min="11776" max="11776" width="32.8984375" style="5" customWidth="1"/>
    <col min="11777" max="11782" width="8.8984375" style="5"/>
    <col min="11783" max="11783" width="32.8984375" style="5" customWidth="1"/>
    <col min="11784" max="11784" width="5.8984375" style="5" customWidth="1"/>
    <col min="11785" max="11785" width="32.8984375" style="5" customWidth="1"/>
    <col min="11786" max="11786" width="5.8984375" style="5" customWidth="1"/>
    <col min="11787" max="12028" width="8.8984375" style="5"/>
    <col min="12029" max="12029" width="5.8984375" style="5" customWidth="1"/>
    <col min="12030" max="12030" width="32.8984375" style="5" customWidth="1"/>
    <col min="12031" max="12031" width="5.8984375" style="5" customWidth="1"/>
    <col min="12032" max="12032" width="32.8984375" style="5" customWidth="1"/>
    <col min="12033" max="12038" width="8.8984375" style="5"/>
    <col min="12039" max="12039" width="32.8984375" style="5" customWidth="1"/>
    <col min="12040" max="12040" width="5.8984375" style="5" customWidth="1"/>
    <col min="12041" max="12041" width="32.8984375" style="5" customWidth="1"/>
    <col min="12042" max="12042" width="5.8984375" style="5" customWidth="1"/>
    <col min="12043" max="12284" width="8.8984375" style="5"/>
    <col min="12285" max="12285" width="5.8984375" style="5" customWidth="1"/>
    <col min="12286" max="12286" width="32.8984375" style="5" customWidth="1"/>
    <col min="12287" max="12287" width="5.8984375" style="5" customWidth="1"/>
    <col min="12288" max="12288" width="32.8984375" style="5" customWidth="1"/>
    <col min="12289" max="12294" width="8.8984375" style="5"/>
    <col min="12295" max="12295" width="32.8984375" style="5" customWidth="1"/>
    <col min="12296" max="12296" width="5.8984375" style="5" customWidth="1"/>
    <col min="12297" max="12297" width="32.8984375" style="5" customWidth="1"/>
    <col min="12298" max="12298" width="5.8984375" style="5" customWidth="1"/>
    <col min="12299" max="12540" width="8.8984375" style="5"/>
    <col min="12541" max="12541" width="5.8984375" style="5" customWidth="1"/>
    <col min="12542" max="12542" width="32.8984375" style="5" customWidth="1"/>
    <col min="12543" max="12543" width="5.8984375" style="5" customWidth="1"/>
    <col min="12544" max="12544" width="32.8984375" style="5" customWidth="1"/>
    <col min="12545" max="12550" width="8.8984375" style="5"/>
    <col min="12551" max="12551" width="32.8984375" style="5" customWidth="1"/>
    <col min="12552" max="12552" width="5.8984375" style="5" customWidth="1"/>
    <col min="12553" max="12553" width="32.8984375" style="5" customWidth="1"/>
    <col min="12554" max="12554" width="5.8984375" style="5" customWidth="1"/>
    <col min="12555" max="12796" width="8.8984375" style="5"/>
    <col min="12797" max="12797" width="5.8984375" style="5" customWidth="1"/>
    <col min="12798" max="12798" width="32.8984375" style="5" customWidth="1"/>
    <col min="12799" max="12799" width="5.8984375" style="5" customWidth="1"/>
    <col min="12800" max="12800" width="32.8984375" style="5" customWidth="1"/>
    <col min="12801" max="12806" width="8.8984375" style="5"/>
    <col min="12807" max="12807" width="32.8984375" style="5" customWidth="1"/>
    <col min="12808" max="12808" width="5.8984375" style="5" customWidth="1"/>
    <col min="12809" max="12809" width="32.8984375" style="5" customWidth="1"/>
    <col min="12810" max="12810" width="5.8984375" style="5" customWidth="1"/>
    <col min="12811" max="13052" width="8.8984375" style="5"/>
    <col min="13053" max="13053" width="5.8984375" style="5" customWidth="1"/>
    <col min="13054" max="13054" width="32.8984375" style="5" customWidth="1"/>
    <col min="13055" max="13055" width="5.8984375" style="5" customWidth="1"/>
    <col min="13056" max="13056" width="32.8984375" style="5" customWidth="1"/>
    <col min="13057" max="13062" width="8.8984375" style="5"/>
    <col min="13063" max="13063" width="32.8984375" style="5" customWidth="1"/>
    <col min="13064" max="13064" width="5.8984375" style="5" customWidth="1"/>
    <col min="13065" max="13065" width="32.8984375" style="5" customWidth="1"/>
    <col min="13066" max="13066" width="5.8984375" style="5" customWidth="1"/>
    <col min="13067" max="13308" width="8.8984375" style="5"/>
    <col min="13309" max="13309" width="5.8984375" style="5" customWidth="1"/>
    <col min="13310" max="13310" width="32.8984375" style="5" customWidth="1"/>
    <col min="13311" max="13311" width="5.8984375" style="5" customWidth="1"/>
    <col min="13312" max="13312" width="32.8984375" style="5" customWidth="1"/>
    <col min="13313" max="13318" width="8.8984375" style="5"/>
    <col min="13319" max="13319" width="32.8984375" style="5" customWidth="1"/>
    <col min="13320" max="13320" width="5.8984375" style="5" customWidth="1"/>
    <col min="13321" max="13321" width="32.8984375" style="5" customWidth="1"/>
    <col min="13322" max="13322" width="5.8984375" style="5" customWidth="1"/>
    <col min="13323" max="13564" width="8.8984375" style="5"/>
    <col min="13565" max="13565" width="5.8984375" style="5" customWidth="1"/>
    <col min="13566" max="13566" width="32.8984375" style="5" customWidth="1"/>
    <col min="13567" max="13567" width="5.8984375" style="5" customWidth="1"/>
    <col min="13568" max="13568" width="32.8984375" style="5" customWidth="1"/>
    <col min="13569" max="13574" width="8.8984375" style="5"/>
    <col min="13575" max="13575" width="32.8984375" style="5" customWidth="1"/>
    <col min="13576" max="13576" width="5.8984375" style="5" customWidth="1"/>
    <col min="13577" max="13577" width="32.8984375" style="5" customWidth="1"/>
    <col min="13578" max="13578" width="5.8984375" style="5" customWidth="1"/>
    <col min="13579" max="13820" width="8.8984375" style="5"/>
    <col min="13821" max="13821" width="5.8984375" style="5" customWidth="1"/>
    <col min="13822" max="13822" width="32.8984375" style="5" customWidth="1"/>
    <col min="13823" max="13823" width="5.8984375" style="5" customWidth="1"/>
    <col min="13824" max="13824" width="32.8984375" style="5" customWidth="1"/>
    <col min="13825" max="13830" width="8.8984375" style="5"/>
    <col min="13831" max="13831" width="32.8984375" style="5" customWidth="1"/>
    <col min="13832" max="13832" width="5.8984375" style="5" customWidth="1"/>
    <col min="13833" max="13833" width="32.8984375" style="5" customWidth="1"/>
    <col min="13834" max="13834" width="5.8984375" style="5" customWidth="1"/>
    <col min="13835" max="14076" width="8.8984375" style="5"/>
    <col min="14077" max="14077" width="5.8984375" style="5" customWidth="1"/>
    <col min="14078" max="14078" width="32.8984375" style="5" customWidth="1"/>
    <col min="14079" max="14079" width="5.8984375" style="5" customWidth="1"/>
    <col min="14080" max="14080" width="32.8984375" style="5" customWidth="1"/>
    <col min="14081" max="14086" width="8.8984375" style="5"/>
    <col min="14087" max="14087" width="32.8984375" style="5" customWidth="1"/>
    <col min="14088" max="14088" width="5.8984375" style="5" customWidth="1"/>
    <col min="14089" max="14089" width="32.8984375" style="5" customWidth="1"/>
    <col min="14090" max="14090" width="5.8984375" style="5" customWidth="1"/>
    <col min="14091" max="14332" width="8.8984375" style="5"/>
    <col min="14333" max="14333" width="5.8984375" style="5" customWidth="1"/>
    <col min="14334" max="14334" width="32.8984375" style="5" customWidth="1"/>
    <col min="14335" max="14335" width="5.8984375" style="5" customWidth="1"/>
    <col min="14336" max="14336" width="32.8984375" style="5" customWidth="1"/>
    <col min="14337" max="14342" width="8.8984375" style="5"/>
    <col min="14343" max="14343" width="32.8984375" style="5" customWidth="1"/>
    <col min="14344" max="14344" width="5.8984375" style="5" customWidth="1"/>
    <col min="14345" max="14345" width="32.8984375" style="5" customWidth="1"/>
    <col min="14346" max="14346" width="5.8984375" style="5" customWidth="1"/>
    <col min="14347" max="14588" width="8.8984375" style="5"/>
    <col min="14589" max="14589" width="5.8984375" style="5" customWidth="1"/>
    <col min="14590" max="14590" width="32.8984375" style="5" customWidth="1"/>
    <col min="14591" max="14591" width="5.8984375" style="5" customWidth="1"/>
    <col min="14592" max="14592" width="32.8984375" style="5" customWidth="1"/>
    <col min="14593" max="14598" width="8.8984375" style="5"/>
    <col min="14599" max="14599" width="32.8984375" style="5" customWidth="1"/>
    <col min="14600" max="14600" width="5.8984375" style="5" customWidth="1"/>
    <col min="14601" max="14601" width="32.8984375" style="5" customWidth="1"/>
    <col min="14602" max="14602" width="5.8984375" style="5" customWidth="1"/>
    <col min="14603" max="14844" width="8.8984375" style="5"/>
    <col min="14845" max="14845" width="5.8984375" style="5" customWidth="1"/>
    <col min="14846" max="14846" width="32.8984375" style="5" customWidth="1"/>
    <col min="14847" max="14847" width="5.8984375" style="5" customWidth="1"/>
    <col min="14848" max="14848" width="32.8984375" style="5" customWidth="1"/>
    <col min="14849" max="14854" width="8.8984375" style="5"/>
    <col min="14855" max="14855" width="32.8984375" style="5" customWidth="1"/>
    <col min="14856" max="14856" width="5.8984375" style="5" customWidth="1"/>
    <col min="14857" max="14857" width="32.8984375" style="5" customWidth="1"/>
    <col min="14858" max="14858" width="5.8984375" style="5" customWidth="1"/>
    <col min="14859" max="15100" width="8.8984375" style="5"/>
    <col min="15101" max="15101" width="5.8984375" style="5" customWidth="1"/>
    <col min="15102" max="15102" width="32.8984375" style="5" customWidth="1"/>
    <col min="15103" max="15103" width="5.8984375" style="5" customWidth="1"/>
    <col min="15104" max="15104" width="32.8984375" style="5" customWidth="1"/>
    <col min="15105" max="15110" width="8.8984375" style="5"/>
    <col min="15111" max="15111" width="32.8984375" style="5" customWidth="1"/>
    <col min="15112" max="15112" width="5.8984375" style="5" customWidth="1"/>
    <col min="15113" max="15113" width="32.8984375" style="5" customWidth="1"/>
    <col min="15114" max="15114" width="5.8984375" style="5" customWidth="1"/>
    <col min="15115" max="15356" width="8.8984375" style="5"/>
    <col min="15357" max="15357" width="5.8984375" style="5" customWidth="1"/>
    <col min="15358" max="15358" width="32.8984375" style="5" customWidth="1"/>
    <col min="15359" max="15359" width="5.8984375" style="5" customWidth="1"/>
    <col min="15360" max="15360" width="32.8984375" style="5" customWidth="1"/>
    <col min="15361" max="15366" width="8.8984375" style="5"/>
    <col min="15367" max="15367" width="32.8984375" style="5" customWidth="1"/>
    <col min="15368" max="15368" width="5.8984375" style="5" customWidth="1"/>
    <col min="15369" max="15369" width="32.8984375" style="5" customWidth="1"/>
    <col min="15370" max="15370" width="5.8984375" style="5" customWidth="1"/>
    <col min="15371" max="15612" width="8.8984375" style="5"/>
    <col min="15613" max="15613" width="5.8984375" style="5" customWidth="1"/>
    <col min="15614" max="15614" width="32.8984375" style="5" customWidth="1"/>
    <col min="15615" max="15615" width="5.8984375" style="5" customWidth="1"/>
    <col min="15616" max="15616" width="32.8984375" style="5" customWidth="1"/>
    <col min="15617" max="15622" width="8.8984375" style="5"/>
    <col min="15623" max="15623" width="32.8984375" style="5" customWidth="1"/>
    <col min="15624" max="15624" width="5.8984375" style="5" customWidth="1"/>
    <col min="15625" max="15625" width="32.8984375" style="5" customWidth="1"/>
    <col min="15626" max="15626" width="5.8984375" style="5" customWidth="1"/>
    <col min="15627" max="15868" width="8.8984375" style="5"/>
    <col min="15869" max="15869" width="5.8984375" style="5" customWidth="1"/>
    <col min="15870" max="15870" width="32.8984375" style="5" customWidth="1"/>
    <col min="15871" max="15871" width="5.8984375" style="5" customWidth="1"/>
    <col min="15872" max="15872" width="32.8984375" style="5" customWidth="1"/>
    <col min="15873" max="15878" width="8.8984375" style="5"/>
    <col min="15879" max="15879" width="32.8984375" style="5" customWidth="1"/>
    <col min="15880" max="15880" width="5.8984375" style="5" customWidth="1"/>
    <col min="15881" max="15881" width="32.8984375" style="5" customWidth="1"/>
    <col min="15882" max="15882" width="5.8984375" style="5" customWidth="1"/>
    <col min="15883" max="16124" width="8.8984375" style="5"/>
    <col min="16125" max="16125" width="5.8984375" style="5" customWidth="1"/>
    <col min="16126" max="16126" width="32.8984375" style="5" customWidth="1"/>
    <col min="16127" max="16127" width="5.8984375" style="5" customWidth="1"/>
    <col min="16128" max="16128" width="32.8984375" style="5" customWidth="1"/>
    <col min="16129" max="16134" width="8.8984375" style="5"/>
    <col min="16135" max="16135" width="32.8984375" style="5" customWidth="1"/>
    <col min="16136" max="16384" width="8.8984375" style="5"/>
  </cols>
  <sheetData>
    <row r="1" spans="1:14" ht="57.6" customHeight="1" x14ac:dyDescent="0.6"/>
    <row r="2" spans="1:14" ht="18" customHeight="1" x14ac:dyDescent="0.6">
      <c r="A2" s="154" t="s">
        <v>1516</v>
      </c>
      <c r="B2" s="17"/>
      <c r="C2" s="17"/>
      <c r="D2" s="17"/>
      <c r="E2" s="17"/>
      <c r="F2" s="17"/>
      <c r="G2" s="17"/>
      <c r="H2" s="17"/>
      <c r="I2" s="17"/>
      <c r="J2" s="17"/>
      <c r="K2" s="17"/>
      <c r="L2" s="17"/>
      <c r="M2" s="17"/>
      <c r="N2" s="17"/>
    </row>
    <row r="3" spans="1:14" ht="18" customHeight="1" x14ac:dyDescent="0.6">
      <c r="A3" s="155" t="s">
        <v>1521</v>
      </c>
      <c r="B3" s="153"/>
      <c r="C3" s="153"/>
      <c r="D3" s="153"/>
      <c r="E3" s="153"/>
      <c r="F3" s="153"/>
      <c r="G3" s="153"/>
      <c r="H3" s="153"/>
      <c r="I3" s="153"/>
      <c r="J3" s="153"/>
      <c r="K3" s="153"/>
      <c r="L3" s="153"/>
      <c r="M3" s="153"/>
      <c r="N3" s="153"/>
    </row>
    <row r="4" spans="1:14" x14ac:dyDescent="0.6">
      <c r="A4" s="380" t="s">
        <v>24</v>
      </c>
      <c r="B4" s="381" t="s">
        <v>25</v>
      </c>
      <c r="C4" s="380" t="s">
        <v>681</v>
      </c>
      <c r="D4" s="381" t="s">
        <v>682</v>
      </c>
      <c r="E4" s="384">
        <v>2022</v>
      </c>
      <c r="F4" s="385"/>
      <c r="G4" s="384">
        <v>2023</v>
      </c>
      <c r="H4" s="385"/>
      <c r="I4" s="384">
        <v>2024</v>
      </c>
      <c r="J4" s="385"/>
      <c r="K4" s="382" t="s">
        <v>684</v>
      </c>
      <c r="L4" s="383" t="s">
        <v>683</v>
      </c>
      <c r="M4" s="382" t="s">
        <v>314</v>
      </c>
      <c r="N4" s="383" t="s">
        <v>313</v>
      </c>
    </row>
    <row r="5" spans="1:14" x14ac:dyDescent="0.6">
      <c r="A5" s="380"/>
      <c r="B5" s="381"/>
      <c r="C5" s="380"/>
      <c r="D5" s="381"/>
      <c r="E5" s="23" t="s">
        <v>901</v>
      </c>
      <c r="F5" s="23" t="s">
        <v>902</v>
      </c>
      <c r="G5" s="23" t="s">
        <v>901</v>
      </c>
      <c r="H5" s="23" t="s">
        <v>902</v>
      </c>
      <c r="I5" s="23" t="s">
        <v>901</v>
      </c>
      <c r="J5" s="23" t="s">
        <v>902</v>
      </c>
      <c r="K5" s="382"/>
      <c r="L5" s="383"/>
      <c r="M5" s="382"/>
      <c r="N5" s="383"/>
    </row>
    <row r="6" spans="1:14" ht="18" customHeight="1" x14ac:dyDescent="0.6">
      <c r="A6" s="52" t="s">
        <v>685</v>
      </c>
      <c r="B6" s="53" t="s">
        <v>686</v>
      </c>
      <c r="C6" s="52" t="s">
        <v>687</v>
      </c>
      <c r="D6" s="53" t="s">
        <v>688</v>
      </c>
      <c r="E6" s="54">
        <v>220.14814999999999</v>
      </c>
      <c r="F6" s="54">
        <v>3220.5651339999999</v>
      </c>
      <c r="G6" s="54">
        <v>360.75149499999998</v>
      </c>
      <c r="H6" s="54">
        <v>5287.333028</v>
      </c>
      <c r="I6" s="54">
        <v>396.97343599999999</v>
      </c>
      <c r="J6" s="54">
        <v>5656.2015350000001</v>
      </c>
      <c r="K6" s="55" t="s">
        <v>826</v>
      </c>
      <c r="L6" s="30" t="s">
        <v>687</v>
      </c>
      <c r="M6" s="55" t="s">
        <v>825</v>
      </c>
      <c r="N6" s="30" t="s">
        <v>685</v>
      </c>
    </row>
    <row r="7" spans="1:14" ht="18" customHeight="1" x14ac:dyDescent="0.6">
      <c r="A7" s="56" t="s">
        <v>685</v>
      </c>
      <c r="B7" s="57" t="s">
        <v>686</v>
      </c>
      <c r="C7" s="56" t="s">
        <v>197</v>
      </c>
      <c r="D7" s="57" t="s">
        <v>689</v>
      </c>
      <c r="E7" s="58">
        <v>821.57976900000006</v>
      </c>
      <c r="F7" s="58">
        <v>11221.503037</v>
      </c>
      <c r="G7" s="58">
        <v>834.51189099999999</v>
      </c>
      <c r="H7" s="58">
        <v>9687.7514040000005</v>
      </c>
      <c r="I7" s="58">
        <v>930.63029700000004</v>
      </c>
      <c r="J7" s="58">
        <v>11733.896132</v>
      </c>
      <c r="K7" s="59" t="s">
        <v>827</v>
      </c>
      <c r="L7" s="35" t="s">
        <v>197</v>
      </c>
      <c r="M7" s="59" t="s">
        <v>825</v>
      </c>
      <c r="N7" s="35" t="s">
        <v>685</v>
      </c>
    </row>
    <row r="8" spans="1:14" ht="18" customHeight="1" x14ac:dyDescent="0.6">
      <c r="A8" s="52" t="s">
        <v>685</v>
      </c>
      <c r="B8" s="53" t="s">
        <v>686</v>
      </c>
      <c r="C8" s="52" t="s">
        <v>198</v>
      </c>
      <c r="D8" s="53" t="s">
        <v>690</v>
      </c>
      <c r="E8" s="54">
        <v>615.12979099999995</v>
      </c>
      <c r="F8" s="54">
        <v>9500.369181</v>
      </c>
      <c r="G8" s="54">
        <v>668.27105300000005</v>
      </c>
      <c r="H8" s="54">
        <v>9681.1141169999992</v>
      </c>
      <c r="I8" s="54">
        <v>716.58881199999996</v>
      </c>
      <c r="J8" s="54">
        <v>10060.715625999999</v>
      </c>
      <c r="K8" s="55" t="s">
        <v>828</v>
      </c>
      <c r="L8" s="30" t="s">
        <v>198</v>
      </c>
      <c r="M8" s="55" t="s">
        <v>825</v>
      </c>
      <c r="N8" s="30" t="s">
        <v>685</v>
      </c>
    </row>
    <row r="9" spans="1:14" ht="18" customHeight="1" x14ac:dyDescent="0.6">
      <c r="A9" s="56" t="s">
        <v>685</v>
      </c>
      <c r="B9" s="57" t="s">
        <v>686</v>
      </c>
      <c r="C9" s="56" t="s">
        <v>199</v>
      </c>
      <c r="D9" s="57" t="s">
        <v>691</v>
      </c>
      <c r="E9" s="58">
        <v>224.51651699999999</v>
      </c>
      <c r="F9" s="58">
        <v>2592.030929</v>
      </c>
      <c r="G9" s="58">
        <v>227.325177</v>
      </c>
      <c r="H9" s="58">
        <v>2552.171574</v>
      </c>
      <c r="I9" s="58">
        <v>248.035954</v>
      </c>
      <c r="J9" s="58">
        <v>2765.4243999999999</v>
      </c>
      <c r="K9" s="59" t="s">
        <v>829</v>
      </c>
      <c r="L9" s="35" t="s">
        <v>199</v>
      </c>
      <c r="M9" s="59" t="s">
        <v>825</v>
      </c>
      <c r="N9" s="35" t="s">
        <v>685</v>
      </c>
    </row>
    <row r="10" spans="1:14" ht="18" customHeight="1" x14ac:dyDescent="0.6">
      <c r="A10" s="52" t="s">
        <v>685</v>
      </c>
      <c r="B10" s="53" t="s">
        <v>686</v>
      </c>
      <c r="C10" s="52" t="s">
        <v>102</v>
      </c>
      <c r="D10" s="53" t="s">
        <v>692</v>
      </c>
      <c r="E10" s="54">
        <v>14123.713455999999</v>
      </c>
      <c r="F10" s="54">
        <v>28045.967844999999</v>
      </c>
      <c r="G10" s="54">
        <v>12184.693173</v>
      </c>
      <c r="H10" s="54">
        <v>23426.884485999999</v>
      </c>
      <c r="I10" s="54">
        <v>14135.035245999999</v>
      </c>
      <c r="J10" s="54">
        <v>24655.147755999998</v>
      </c>
      <c r="K10" s="55" t="s">
        <v>830</v>
      </c>
      <c r="L10" s="30" t="s">
        <v>102</v>
      </c>
      <c r="M10" s="55" t="s">
        <v>825</v>
      </c>
      <c r="N10" s="30" t="s">
        <v>685</v>
      </c>
    </row>
    <row r="11" spans="1:14" ht="18" customHeight="1" x14ac:dyDescent="0.6">
      <c r="A11" s="56" t="s">
        <v>685</v>
      </c>
      <c r="B11" s="57" t="s">
        <v>686</v>
      </c>
      <c r="C11" s="56" t="s">
        <v>103</v>
      </c>
      <c r="D11" s="57" t="s">
        <v>693</v>
      </c>
      <c r="E11" s="58">
        <v>4405.4571820000001</v>
      </c>
      <c r="F11" s="58">
        <v>15542.632185</v>
      </c>
      <c r="G11" s="58">
        <v>3916.1758589999999</v>
      </c>
      <c r="H11" s="58">
        <v>14989.164053</v>
      </c>
      <c r="I11" s="58">
        <v>4039.9192819999998</v>
      </c>
      <c r="J11" s="58">
        <v>16121.367929</v>
      </c>
      <c r="K11" s="59" t="s">
        <v>831</v>
      </c>
      <c r="L11" s="35" t="s">
        <v>103</v>
      </c>
      <c r="M11" s="59" t="s">
        <v>825</v>
      </c>
      <c r="N11" s="35" t="s">
        <v>685</v>
      </c>
    </row>
    <row r="12" spans="1:14" ht="18" customHeight="1" x14ac:dyDescent="0.6">
      <c r="A12" s="52" t="s">
        <v>685</v>
      </c>
      <c r="B12" s="53" t="s">
        <v>686</v>
      </c>
      <c r="C12" s="52" t="s">
        <v>104</v>
      </c>
      <c r="D12" s="53" t="s">
        <v>694</v>
      </c>
      <c r="E12" s="54">
        <v>2078.0171909999999</v>
      </c>
      <c r="F12" s="54">
        <v>5069.4064669999998</v>
      </c>
      <c r="G12" s="54">
        <v>1868.3482489999999</v>
      </c>
      <c r="H12" s="54">
        <v>5285.6872270000003</v>
      </c>
      <c r="I12" s="54">
        <v>2333.4214539999998</v>
      </c>
      <c r="J12" s="54">
        <v>5986.9030929999999</v>
      </c>
      <c r="K12" s="55" t="s">
        <v>832</v>
      </c>
      <c r="L12" s="30" t="s">
        <v>104</v>
      </c>
      <c r="M12" s="55" t="s">
        <v>825</v>
      </c>
      <c r="N12" s="30" t="s">
        <v>685</v>
      </c>
    </row>
    <row r="13" spans="1:14" ht="18" customHeight="1" x14ac:dyDescent="0.6">
      <c r="A13" s="56" t="s">
        <v>685</v>
      </c>
      <c r="B13" s="57" t="s">
        <v>686</v>
      </c>
      <c r="C13" s="56" t="s">
        <v>105</v>
      </c>
      <c r="D13" s="57" t="s">
        <v>695</v>
      </c>
      <c r="E13" s="58">
        <v>406.46293400000002</v>
      </c>
      <c r="F13" s="58">
        <v>7268.6029390000003</v>
      </c>
      <c r="G13" s="58">
        <v>409.24839900000001</v>
      </c>
      <c r="H13" s="58">
        <v>7569.3168759999999</v>
      </c>
      <c r="I13" s="58">
        <v>483.55749300000002</v>
      </c>
      <c r="J13" s="58">
        <v>9364.0439179999994</v>
      </c>
      <c r="K13" s="59" t="s">
        <v>833</v>
      </c>
      <c r="L13" s="35" t="s">
        <v>105</v>
      </c>
      <c r="M13" s="59" t="s">
        <v>825</v>
      </c>
      <c r="N13" s="35" t="s">
        <v>685</v>
      </c>
    </row>
    <row r="14" spans="1:14" ht="18" customHeight="1" x14ac:dyDescent="0.6">
      <c r="A14" s="52" t="s">
        <v>685</v>
      </c>
      <c r="B14" s="53" t="s">
        <v>686</v>
      </c>
      <c r="C14" s="52" t="s">
        <v>106</v>
      </c>
      <c r="D14" s="53" t="s">
        <v>696</v>
      </c>
      <c r="E14" s="54">
        <v>4076.6456889999999</v>
      </c>
      <c r="F14" s="54">
        <v>7231.4092030000002</v>
      </c>
      <c r="G14" s="54">
        <v>2618.2743879999998</v>
      </c>
      <c r="H14" s="54">
        <v>5748.6657640000003</v>
      </c>
      <c r="I14" s="54">
        <v>3342.8020329999999</v>
      </c>
      <c r="J14" s="54">
        <v>6207.0457580000002</v>
      </c>
      <c r="K14" s="55" t="s">
        <v>834</v>
      </c>
      <c r="L14" s="30" t="s">
        <v>106</v>
      </c>
      <c r="M14" s="55" t="s">
        <v>825</v>
      </c>
      <c r="N14" s="30" t="s">
        <v>685</v>
      </c>
    </row>
    <row r="15" spans="1:14" ht="18" customHeight="1" x14ac:dyDescent="0.6">
      <c r="A15" s="56" t="s">
        <v>685</v>
      </c>
      <c r="B15" s="57" t="s">
        <v>686</v>
      </c>
      <c r="C15" s="56" t="s">
        <v>107</v>
      </c>
      <c r="D15" s="57" t="s">
        <v>697</v>
      </c>
      <c r="E15" s="58">
        <v>390.96850999999998</v>
      </c>
      <c r="F15" s="58">
        <v>8331.2544120000002</v>
      </c>
      <c r="G15" s="58">
        <v>413.079497</v>
      </c>
      <c r="H15" s="58">
        <v>9211.6584180000009</v>
      </c>
      <c r="I15" s="58">
        <v>437.82648599999999</v>
      </c>
      <c r="J15" s="58">
        <v>9646.0653010000005</v>
      </c>
      <c r="K15" s="59" t="s">
        <v>835</v>
      </c>
      <c r="L15" s="35" t="s">
        <v>107</v>
      </c>
      <c r="M15" s="59" t="s">
        <v>825</v>
      </c>
      <c r="N15" s="35" t="s">
        <v>685</v>
      </c>
    </row>
    <row r="16" spans="1:14" ht="18" customHeight="1" x14ac:dyDescent="0.6">
      <c r="A16" s="52" t="s">
        <v>685</v>
      </c>
      <c r="B16" s="53" t="s">
        <v>686</v>
      </c>
      <c r="C16" s="52"/>
      <c r="D16" s="53" t="s">
        <v>30</v>
      </c>
      <c r="E16" s="54">
        <v>27362.639188999998</v>
      </c>
      <c r="F16" s="54">
        <v>98023.741331999991</v>
      </c>
      <c r="G16" s="54">
        <v>23500.679181</v>
      </c>
      <c r="H16" s="54">
        <v>93439.746947000007</v>
      </c>
      <c r="I16" s="54">
        <v>27064.790493</v>
      </c>
      <c r="J16" s="54">
        <v>102196.81144799999</v>
      </c>
      <c r="K16" s="55" t="s">
        <v>318</v>
      </c>
      <c r="L16" s="30"/>
      <c r="M16" s="55" t="s">
        <v>825</v>
      </c>
      <c r="N16" s="30" t="s">
        <v>685</v>
      </c>
    </row>
    <row r="17" spans="1:14" ht="18" customHeight="1" x14ac:dyDescent="0.6">
      <c r="A17" s="56" t="s">
        <v>698</v>
      </c>
      <c r="B17" s="57" t="s">
        <v>699</v>
      </c>
      <c r="C17" s="56" t="s">
        <v>109</v>
      </c>
      <c r="D17" s="57" t="s">
        <v>700</v>
      </c>
      <c r="E17" s="58">
        <v>118.702929</v>
      </c>
      <c r="F17" s="58">
        <v>452.93525699999998</v>
      </c>
      <c r="G17" s="58">
        <v>113.829532</v>
      </c>
      <c r="H17" s="58">
        <v>439.89792899999998</v>
      </c>
      <c r="I17" s="58">
        <v>123.046451</v>
      </c>
      <c r="J17" s="58">
        <v>494.21196300000003</v>
      </c>
      <c r="K17" s="59" t="s">
        <v>837</v>
      </c>
      <c r="L17" s="35" t="s">
        <v>109</v>
      </c>
      <c r="M17" s="59" t="s">
        <v>836</v>
      </c>
      <c r="N17" s="35" t="s">
        <v>698</v>
      </c>
    </row>
    <row r="18" spans="1:14" ht="18" customHeight="1" x14ac:dyDescent="0.6">
      <c r="A18" s="52" t="s">
        <v>698</v>
      </c>
      <c r="B18" s="53" t="s">
        <v>699</v>
      </c>
      <c r="C18" s="52" t="s">
        <v>110</v>
      </c>
      <c r="D18" s="53" t="s">
        <v>701</v>
      </c>
      <c r="E18" s="54">
        <v>34.367432999999998</v>
      </c>
      <c r="F18" s="54">
        <v>2335.675072</v>
      </c>
      <c r="G18" s="54">
        <v>34.572425000000003</v>
      </c>
      <c r="H18" s="54">
        <v>2260.0018920000002</v>
      </c>
      <c r="I18" s="54">
        <v>41.183323999999999</v>
      </c>
      <c r="J18" s="54">
        <v>2724.1014449999998</v>
      </c>
      <c r="K18" s="55" t="s">
        <v>838</v>
      </c>
      <c r="L18" s="30" t="s">
        <v>110</v>
      </c>
      <c r="M18" s="55" t="s">
        <v>836</v>
      </c>
      <c r="N18" s="30" t="s">
        <v>698</v>
      </c>
    </row>
    <row r="19" spans="1:14" ht="18" customHeight="1" x14ac:dyDescent="0.6">
      <c r="A19" s="56" t="s">
        <v>698</v>
      </c>
      <c r="B19" s="57" t="s">
        <v>699</v>
      </c>
      <c r="C19" s="56"/>
      <c r="D19" s="57" t="s">
        <v>30</v>
      </c>
      <c r="E19" s="58">
        <v>153.07036199999999</v>
      </c>
      <c r="F19" s="58">
        <v>2788.6103290000001</v>
      </c>
      <c r="G19" s="58">
        <v>148.40195700000001</v>
      </c>
      <c r="H19" s="58">
        <v>2699.899821</v>
      </c>
      <c r="I19" s="58">
        <v>164.22977500000002</v>
      </c>
      <c r="J19" s="58">
        <v>3218.313408</v>
      </c>
      <c r="K19" s="59" t="s">
        <v>318</v>
      </c>
      <c r="L19" s="35"/>
      <c r="M19" s="59" t="s">
        <v>836</v>
      </c>
      <c r="N19" s="35" t="s">
        <v>698</v>
      </c>
    </row>
    <row r="20" spans="1:14" ht="18" customHeight="1" x14ac:dyDescent="0.6">
      <c r="A20" s="52" t="s">
        <v>702</v>
      </c>
      <c r="B20" s="53" t="s">
        <v>703</v>
      </c>
      <c r="C20" s="52" t="s">
        <v>119</v>
      </c>
      <c r="D20" s="53" t="s">
        <v>704</v>
      </c>
      <c r="E20" s="54">
        <v>1.7049999999999999E-3</v>
      </c>
      <c r="F20" s="54">
        <v>0.12126099999999999</v>
      </c>
      <c r="G20" s="54">
        <v>0.34876099999999999</v>
      </c>
      <c r="H20" s="54">
        <v>0.391268</v>
      </c>
      <c r="I20" s="54">
        <v>0.29485499999999998</v>
      </c>
      <c r="J20" s="54">
        <v>0.34677999999999998</v>
      </c>
      <c r="K20" s="55" t="s">
        <v>840</v>
      </c>
      <c r="L20" s="30" t="s">
        <v>119</v>
      </c>
      <c r="M20" s="55" t="s">
        <v>839</v>
      </c>
      <c r="N20" s="30" t="s">
        <v>702</v>
      </c>
    </row>
    <row r="21" spans="1:14" ht="18" customHeight="1" x14ac:dyDescent="0.6">
      <c r="A21" s="56" t="s">
        <v>702</v>
      </c>
      <c r="B21" s="57" t="s">
        <v>703</v>
      </c>
      <c r="C21" s="56" t="s">
        <v>705</v>
      </c>
      <c r="D21" s="57" t="s">
        <v>706</v>
      </c>
      <c r="E21" s="58">
        <v>945.372612</v>
      </c>
      <c r="F21" s="58">
        <v>2476.0643329999998</v>
      </c>
      <c r="G21" s="58">
        <v>753.62894700000004</v>
      </c>
      <c r="H21" s="58">
        <v>2049.6974970000001</v>
      </c>
      <c r="I21" s="58">
        <v>554.45071399999995</v>
      </c>
      <c r="J21" s="58">
        <v>1447.9247439999999</v>
      </c>
      <c r="K21" s="59" t="s">
        <v>841</v>
      </c>
      <c r="L21" s="35" t="s">
        <v>705</v>
      </c>
      <c r="M21" s="59" t="s">
        <v>839</v>
      </c>
      <c r="N21" s="35" t="s">
        <v>702</v>
      </c>
    </row>
    <row r="22" spans="1:14" ht="18" customHeight="1" x14ac:dyDescent="0.6">
      <c r="A22" s="52" t="s">
        <v>702</v>
      </c>
      <c r="B22" s="53" t="s">
        <v>703</v>
      </c>
      <c r="C22" s="52" t="s">
        <v>707</v>
      </c>
      <c r="D22" s="53" t="s">
        <v>708</v>
      </c>
      <c r="E22" s="54">
        <v>31.091615999999998</v>
      </c>
      <c r="F22" s="54">
        <v>314.87311799999998</v>
      </c>
      <c r="G22" s="54">
        <v>36.0154</v>
      </c>
      <c r="H22" s="54">
        <v>302.45125899999999</v>
      </c>
      <c r="I22" s="54">
        <v>36.535877999999997</v>
      </c>
      <c r="J22" s="54">
        <v>257.75883700000003</v>
      </c>
      <c r="K22" s="55" t="s">
        <v>842</v>
      </c>
      <c r="L22" s="30" t="s">
        <v>707</v>
      </c>
      <c r="M22" s="55" t="s">
        <v>839</v>
      </c>
      <c r="N22" s="30" t="s">
        <v>702</v>
      </c>
    </row>
    <row r="23" spans="1:14" ht="18" customHeight="1" x14ac:dyDescent="0.6">
      <c r="A23" s="56" t="s">
        <v>702</v>
      </c>
      <c r="B23" s="57" t="s">
        <v>703</v>
      </c>
      <c r="C23" s="56" t="s">
        <v>709</v>
      </c>
      <c r="D23" s="57" t="s">
        <v>710</v>
      </c>
      <c r="E23" s="58">
        <v>1409.118238</v>
      </c>
      <c r="F23" s="58">
        <v>3515.0957290000001</v>
      </c>
      <c r="G23" s="58">
        <v>1150.0706499999999</v>
      </c>
      <c r="H23" s="58">
        <v>2395.9202209999999</v>
      </c>
      <c r="I23" s="58">
        <v>1216.5656919999999</v>
      </c>
      <c r="J23" s="58">
        <v>2505.3260540000001</v>
      </c>
      <c r="K23" s="59" t="s">
        <v>843</v>
      </c>
      <c r="L23" s="35" t="s">
        <v>709</v>
      </c>
      <c r="M23" s="59" t="s">
        <v>839</v>
      </c>
      <c r="N23" s="35" t="s">
        <v>702</v>
      </c>
    </row>
    <row r="24" spans="1:14" ht="18" customHeight="1" x14ac:dyDescent="0.6">
      <c r="A24" s="52" t="s">
        <v>702</v>
      </c>
      <c r="B24" s="53" t="s">
        <v>703</v>
      </c>
      <c r="C24" s="52" t="s">
        <v>711</v>
      </c>
      <c r="D24" s="53" t="s">
        <v>712</v>
      </c>
      <c r="E24" s="54">
        <v>195.361163</v>
      </c>
      <c r="F24" s="54">
        <v>672.65427099999999</v>
      </c>
      <c r="G24" s="54">
        <v>234.58765600000001</v>
      </c>
      <c r="H24" s="54">
        <v>588.94035099999996</v>
      </c>
      <c r="I24" s="54">
        <v>335.31079399999999</v>
      </c>
      <c r="J24" s="54">
        <v>850.702991</v>
      </c>
      <c r="K24" s="55" t="s">
        <v>844</v>
      </c>
      <c r="L24" s="30" t="s">
        <v>711</v>
      </c>
      <c r="M24" s="55" t="s">
        <v>839</v>
      </c>
      <c r="N24" s="30" t="s">
        <v>702</v>
      </c>
    </row>
    <row r="25" spans="1:14" ht="18" customHeight="1" x14ac:dyDescent="0.6">
      <c r="A25" s="56" t="s">
        <v>702</v>
      </c>
      <c r="B25" s="57" t="s">
        <v>703</v>
      </c>
      <c r="C25" s="56" t="s">
        <v>713</v>
      </c>
      <c r="D25" s="57" t="s">
        <v>714</v>
      </c>
      <c r="E25" s="58">
        <v>41.666789000000001</v>
      </c>
      <c r="F25" s="58">
        <v>188.96466699999999</v>
      </c>
      <c r="G25" s="58">
        <v>38.57591</v>
      </c>
      <c r="H25" s="58">
        <v>150.61979299999999</v>
      </c>
      <c r="I25" s="58">
        <v>33.758834999999998</v>
      </c>
      <c r="J25" s="58">
        <v>152.83390199999999</v>
      </c>
      <c r="K25" s="59" t="s">
        <v>845</v>
      </c>
      <c r="L25" s="35" t="s">
        <v>713</v>
      </c>
      <c r="M25" s="59" t="s">
        <v>839</v>
      </c>
      <c r="N25" s="35" t="s">
        <v>702</v>
      </c>
    </row>
    <row r="26" spans="1:14" ht="18" customHeight="1" x14ac:dyDescent="0.6">
      <c r="A26" s="52" t="s">
        <v>702</v>
      </c>
      <c r="B26" s="53" t="s">
        <v>703</v>
      </c>
      <c r="C26" s="52" t="s">
        <v>715</v>
      </c>
      <c r="D26" s="53" t="s">
        <v>716</v>
      </c>
      <c r="E26" s="54">
        <v>2379.012569</v>
      </c>
      <c r="F26" s="54">
        <v>1527.5832439999999</v>
      </c>
      <c r="G26" s="54">
        <v>2990.3234910000001</v>
      </c>
      <c r="H26" s="54">
        <v>1794.1016529999999</v>
      </c>
      <c r="I26" s="54">
        <v>3065.6288610000001</v>
      </c>
      <c r="J26" s="54">
        <v>1992.112138</v>
      </c>
      <c r="K26" s="55" t="s">
        <v>846</v>
      </c>
      <c r="L26" s="30" t="s">
        <v>715</v>
      </c>
      <c r="M26" s="55" t="s">
        <v>839</v>
      </c>
      <c r="N26" s="30" t="s">
        <v>702</v>
      </c>
    </row>
    <row r="27" spans="1:14" ht="18" customHeight="1" x14ac:dyDescent="0.6">
      <c r="A27" s="56" t="s">
        <v>702</v>
      </c>
      <c r="B27" s="57" t="s">
        <v>703</v>
      </c>
      <c r="C27" s="56" t="s">
        <v>717</v>
      </c>
      <c r="D27" s="57" t="s">
        <v>718</v>
      </c>
      <c r="E27" s="58">
        <v>760.04997400000002</v>
      </c>
      <c r="F27" s="58">
        <v>1898.608342</v>
      </c>
      <c r="G27" s="58">
        <v>3552.8586620000001</v>
      </c>
      <c r="H27" s="58">
        <v>3479.0464219999999</v>
      </c>
      <c r="I27" s="58">
        <v>2538.4650999999999</v>
      </c>
      <c r="J27" s="58">
        <v>2679.1772729999998</v>
      </c>
      <c r="K27" s="59" t="s">
        <v>847</v>
      </c>
      <c r="L27" s="35" t="s">
        <v>717</v>
      </c>
      <c r="M27" s="59" t="s">
        <v>839</v>
      </c>
      <c r="N27" s="35" t="s">
        <v>702</v>
      </c>
    </row>
    <row r="28" spans="1:14" ht="18" customHeight="1" x14ac:dyDescent="0.6">
      <c r="A28" s="52" t="s">
        <v>702</v>
      </c>
      <c r="B28" s="53" t="s">
        <v>703</v>
      </c>
      <c r="C28" s="52" t="s">
        <v>719</v>
      </c>
      <c r="D28" s="53" t="s">
        <v>720</v>
      </c>
      <c r="E28" s="54">
        <v>72.395235</v>
      </c>
      <c r="F28" s="54">
        <v>1653.3503410000001</v>
      </c>
      <c r="G28" s="54">
        <v>95.472966999999997</v>
      </c>
      <c r="H28" s="54">
        <v>1708.4093150000001</v>
      </c>
      <c r="I28" s="54">
        <v>83.574096999999995</v>
      </c>
      <c r="J28" s="54">
        <v>1386.6031250000001</v>
      </c>
      <c r="K28" s="55" t="s">
        <v>848</v>
      </c>
      <c r="L28" s="30" t="s">
        <v>719</v>
      </c>
      <c r="M28" s="55" t="s">
        <v>839</v>
      </c>
      <c r="N28" s="30" t="s">
        <v>702</v>
      </c>
    </row>
    <row r="29" spans="1:14" x14ac:dyDescent="0.6">
      <c r="A29" s="56">
        <v>2</v>
      </c>
      <c r="B29" s="57" t="s">
        <v>703</v>
      </c>
      <c r="C29" s="56"/>
      <c r="D29" s="57" t="s">
        <v>30</v>
      </c>
      <c r="E29" s="58">
        <v>5834.0699009999989</v>
      </c>
      <c r="F29" s="58">
        <v>12247.315305999999</v>
      </c>
      <c r="G29" s="58">
        <v>8851.8824440000008</v>
      </c>
      <c r="H29" s="58">
        <v>12469.577779000001</v>
      </c>
      <c r="I29" s="58">
        <v>7864.5848259999993</v>
      </c>
      <c r="J29" s="58">
        <v>11272.785844</v>
      </c>
      <c r="K29" s="59" t="s">
        <v>318</v>
      </c>
      <c r="L29" s="35"/>
      <c r="M29" s="59" t="s">
        <v>839</v>
      </c>
      <c r="N29" s="35" t="s">
        <v>702</v>
      </c>
    </row>
    <row r="30" spans="1:14" x14ac:dyDescent="0.6">
      <c r="A30" s="52" t="s">
        <v>721</v>
      </c>
      <c r="B30" s="53" t="s">
        <v>722</v>
      </c>
      <c r="C30" s="52" t="s">
        <v>723</v>
      </c>
      <c r="D30" s="53" t="s">
        <v>724</v>
      </c>
      <c r="E30" s="54">
        <v>254.398976</v>
      </c>
      <c r="F30" s="54">
        <v>490.79847599999999</v>
      </c>
      <c r="G30" s="54">
        <v>308.58683100000002</v>
      </c>
      <c r="H30" s="54">
        <v>450.18506100000002</v>
      </c>
      <c r="I30" s="54">
        <v>388.76823899999999</v>
      </c>
      <c r="J30" s="54">
        <v>491.11709999999999</v>
      </c>
      <c r="K30" s="55" t="s">
        <v>850</v>
      </c>
      <c r="L30" s="30" t="s">
        <v>723</v>
      </c>
      <c r="M30" s="55" t="s">
        <v>849</v>
      </c>
      <c r="N30" s="30" t="s">
        <v>721</v>
      </c>
    </row>
    <row r="31" spans="1:14" x14ac:dyDescent="0.6">
      <c r="A31" s="56" t="s">
        <v>721</v>
      </c>
      <c r="B31" s="57" t="s">
        <v>722</v>
      </c>
      <c r="C31" s="56" t="s">
        <v>725</v>
      </c>
      <c r="D31" s="57" t="s">
        <v>726</v>
      </c>
      <c r="E31" s="58">
        <v>19754.527700999999</v>
      </c>
      <c r="F31" s="58">
        <v>52897.461232000001</v>
      </c>
      <c r="G31" s="58">
        <v>24694.442470999998</v>
      </c>
      <c r="H31" s="58">
        <v>56737.799015999997</v>
      </c>
      <c r="I31" s="58">
        <v>20789.459771999998</v>
      </c>
      <c r="J31" s="58">
        <v>48821.761416000001</v>
      </c>
      <c r="K31" s="59" t="s">
        <v>851</v>
      </c>
      <c r="L31" s="35" t="s">
        <v>725</v>
      </c>
      <c r="M31" s="59" t="s">
        <v>849</v>
      </c>
      <c r="N31" s="35" t="s">
        <v>721</v>
      </c>
    </row>
    <row r="32" spans="1:14" x14ac:dyDescent="0.6">
      <c r="A32" s="52" t="s">
        <v>721</v>
      </c>
      <c r="B32" s="53" t="s">
        <v>722</v>
      </c>
      <c r="C32" s="52" t="s">
        <v>727</v>
      </c>
      <c r="D32" s="53" t="s">
        <v>728</v>
      </c>
      <c r="E32" s="54">
        <v>48.711362000000001</v>
      </c>
      <c r="F32" s="54">
        <v>151.46524400000001</v>
      </c>
      <c r="G32" s="54">
        <v>2.3336389999999998</v>
      </c>
      <c r="H32" s="54">
        <v>32.334584999999997</v>
      </c>
      <c r="I32" s="54">
        <v>1.818946</v>
      </c>
      <c r="J32" s="54">
        <v>22.783754999999999</v>
      </c>
      <c r="K32" s="55" t="s">
        <v>852</v>
      </c>
      <c r="L32" s="30" t="s">
        <v>727</v>
      </c>
      <c r="M32" s="55" t="s">
        <v>849</v>
      </c>
      <c r="N32" s="30" t="s">
        <v>721</v>
      </c>
    </row>
    <row r="33" spans="1:14" x14ac:dyDescent="0.6">
      <c r="A33" s="56" t="s">
        <v>721</v>
      </c>
      <c r="B33" s="57" t="s">
        <v>722</v>
      </c>
      <c r="C33" s="56">
        <v>35</v>
      </c>
      <c r="D33" s="57" t="s">
        <v>729</v>
      </c>
      <c r="E33" s="58"/>
      <c r="F33" s="58"/>
      <c r="G33" s="58"/>
      <c r="H33" s="58"/>
      <c r="I33" s="58"/>
      <c r="J33" s="58"/>
      <c r="K33" s="59" t="s">
        <v>853</v>
      </c>
      <c r="L33" s="35">
        <v>35</v>
      </c>
      <c r="M33" s="59" t="s">
        <v>849</v>
      </c>
      <c r="N33" s="35">
        <v>3</v>
      </c>
    </row>
    <row r="34" spans="1:14" x14ac:dyDescent="0.6">
      <c r="A34" s="52">
        <v>3</v>
      </c>
      <c r="B34" s="53" t="s">
        <v>722</v>
      </c>
      <c r="C34" s="52"/>
      <c r="D34" s="53" t="s">
        <v>30</v>
      </c>
      <c r="E34" s="54">
        <v>20057.638038999998</v>
      </c>
      <c r="F34" s="54">
        <v>53539.724952000004</v>
      </c>
      <c r="G34" s="54">
        <v>25005.363120999999</v>
      </c>
      <c r="H34" s="54">
        <v>57220.321547999993</v>
      </c>
      <c r="I34" s="54">
        <v>21180.046956999999</v>
      </c>
      <c r="J34" s="54">
        <v>49335.662271000001</v>
      </c>
      <c r="K34" s="55" t="s">
        <v>318</v>
      </c>
      <c r="L34" s="30"/>
      <c r="M34" s="55" t="s">
        <v>849</v>
      </c>
      <c r="N34" s="30">
        <v>3</v>
      </c>
    </row>
    <row r="35" spans="1:14" x14ac:dyDescent="0.6">
      <c r="A35" s="56" t="s">
        <v>730</v>
      </c>
      <c r="B35" s="57" t="s">
        <v>731</v>
      </c>
      <c r="C35" s="56" t="s">
        <v>732</v>
      </c>
      <c r="D35" s="57" t="s">
        <v>733</v>
      </c>
      <c r="E35" s="58">
        <v>3.1051600000000001</v>
      </c>
      <c r="F35" s="58">
        <v>35.832867999999998</v>
      </c>
      <c r="G35" s="58">
        <v>2.78342</v>
      </c>
      <c r="H35" s="58">
        <v>48.075614999999999</v>
      </c>
      <c r="I35" s="58">
        <v>2.8598789999999998</v>
      </c>
      <c r="J35" s="58">
        <v>40.934666999999997</v>
      </c>
      <c r="K35" s="59" t="s">
        <v>855</v>
      </c>
      <c r="L35" s="35" t="s">
        <v>732</v>
      </c>
      <c r="M35" s="59" t="s">
        <v>854</v>
      </c>
      <c r="N35" s="35" t="s">
        <v>730</v>
      </c>
    </row>
    <row r="36" spans="1:14" x14ac:dyDescent="0.6">
      <c r="A36" s="52" t="s">
        <v>730</v>
      </c>
      <c r="B36" s="53" t="s">
        <v>731</v>
      </c>
      <c r="C36" s="52" t="s">
        <v>734</v>
      </c>
      <c r="D36" s="53" t="s">
        <v>735</v>
      </c>
      <c r="E36" s="54">
        <v>1019.648292</v>
      </c>
      <c r="F36" s="54">
        <v>6229.2526760000001</v>
      </c>
      <c r="G36" s="54">
        <v>1037.475884</v>
      </c>
      <c r="H36" s="54">
        <v>4804.1745000000001</v>
      </c>
      <c r="I36" s="54">
        <v>1178.131138</v>
      </c>
      <c r="J36" s="54">
        <v>5258.9839119999997</v>
      </c>
      <c r="K36" s="55" t="s">
        <v>856</v>
      </c>
      <c r="L36" s="30" t="s">
        <v>734</v>
      </c>
      <c r="M36" s="55" t="s">
        <v>854</v>
      </c>
      <c r="N36" s="30" t="s">
        <v>730</v>
      </c>
    </row>
    <row r="37" spans="1:14" x14ac:dyDescent="0.6">
      <c r="A37" s="56" t="s">
        <v>730</v>
      </c>
      <c r="B37" s="57" t="s">
        <v>731</v>
      </c>
      <c r="C37" s="56" t="s">
        <v>736</v>
      </c>
      <c r="D37" s="57" t="s">
        <v>737</v>
      </c>
      <c r="E37" s="58">
        <v>39.768030000000003</v>
      </c>
      <c r="F37" s="58">
        <v>380.20908200000002</v>
      </c>
      <c r="G37" s="58">
        <v>51.222828</v>
      </c>
      <c r="H37" s="58">
        <v>420.253646</v>
      </c>
      <c r="I37" s="58">
        <v>41.617199999999997</v>
      </c>
      <c r="J37" s="58">
        <v>367.93843299999997</v>
      </c>
      <c r="K37" s="59" t="s">
        <v>857</v>
      </c>
      <c r="L37" s="35" t="s">
        <v>736</v>
      </c>
      <c r="M37" s="59" t="s">
        <v>854</v>
      </c>
      <c r="N37" s="35" t="s">
        <v>730</v>
      </c>
    </row>
    <row r="38" spans="1:14" x14ac:dyDescent="0.6">
      <c r="A38" s="52">
        <v>4</v>
      </c>
      <c r="B38" s="53" t="s">
        <v>731</v>
      </c>
      <c r="C38" s="52"/>
      <c r="D38" s="53" t="s">
        <v>30</v>
      </c>
      <c r="E38" s="54">
        <v>1062.5214819999999</v>
      </c>
      <c r="F38" s="54">
        <v>6645.2946260000008</v>
      </c>
      <c r="G38" s="54">
        <v>1091.4821319999999</v>
      </c>
      <c r="H38" s="54">
        <v>5272.5037609999999</v>
      </c>
      <c r="I38" s="54">
        <v>1222.608217</v>
      </c>
      <c r="J38" s="54">
        <v>5667.8570120000004</v>
      </c>
      <c r="K38" s="55" t="s">
        <v>318</v>
      </c>
      <c r="L38" s="30"/>
      <c r="M38" s="55" t="s">
        <v>854</v>
      </c>
      <c r="N38" s="30" t="s">
        <v>730</v>
      </c>
    </row>
    <row r="39" spans="1:14" x14ac:dyDescent="0.6">
      <c r="A39" s="56" t="s">
        <v>738</v>
      </c>
      <c r="B39" s="57" t="s">
        <v>739</v>
      </c>
      <c r="C39" s="56" t="s">
        <v>740</v>
      </c>
      <c r="D39" s="57" t="s">
        <v>741</v>
      </c>
      <c r="E39" s="58">
        <v>2073.6032580000001</v>
      </c>
      <c r="F39" s="58">
        <v>14374.515233</v>
      </c>
      <c r="G39" s="58">
        <v>1843.6241419999999</v>
      </c>
      <c r="H39" s="58">
        <v>12805.341872999999</v>
      </c>
      <c r="I39" s="58">
        <v>1918.857004</v>
      </c>
      <c r="J39" s="58">
        <v>14533.396833999999</v>
      </c>
      <c r="K39" s="59" t="s">
        <v>859</v>
      </c>
      <c r="L39" s="35" t="s">
        <v>740</v>
      </c>
      <c r="M39" s="59" t="s">
        <v>858</v>
      </c>
      <c r="N39" s="35" t="s">
        <v>738</v>
      </c>
    </row>
    <row r="40" spans="1:14" x14ac:dyDescent="0.6">
      <c r="A40" s="52" t="s">
        <v>738</v>
      </c>
      <c r="B40" s="53" t="s">
        <v>739</v>
      </c>
      <c r="C40" s="52" t="s">
        <v>742</v>
      </c>
      <c r="D40" s="53" t="s">
        <v>743</v>
      </c>
      <c r="E40" s="54">
        <v>2997.3026150000001</v>
      </c>
      <c r="F40" s="54">
        <v>5555.1225999999997</v>
      </c>
      <c r="G40" s="54">
        <v>2727.602406</v>
      </c>
      <c r="H40" s="54">
        <v>4865.2589010000002</v>
      </c>
      <c r="I40" s="54">
        <v>2877.8151979999998</v>
      </c>
      <c r="J40" s="54">
        <v>4376.0517250000003</v>
      </c>
      <c r="K40" s="55" t="s">
        <v>860</v>
      </c>
      <c r="L40" s="30" t="s">
        <v>742</v>
      </c>
      <c r="M40" s="55" t="s">
        <v>858</v>
      </c>
      <c r="N40" s="30" t="s">
        <v>738</v>
      </c>
    </row>
    <row r="41" spans="1:14" x14ac:dyDescent="0.6">
      <c r="A41" s="56" t="s">
        <v>738</v>
      </c>
      <c r="B41" s="57" t="s">
        <v>739</v>
      </c>
      <c r="C41" s="56" t="s">
        <v>744</v>
      </c>
      <c r="D41" s="57" t="s">
        <v>745</v>
      </c>
      <c r="E41" s="58">
        <v>364.16359699999998</v>
      </c>
      <c r="F41" s="58">
        <v>3396.8078209999999</v>
      </c>
      <c r="G41" s="58">
        <v>337.01770399999998</v>
      </c>
      <c r="H41" s="58">
        <v>3039.847831</v>
      </c>
      <c r="I41" s="58">
        <v>374.89839999999998</v>
      </c>
      <c r="J41" s="58">
        <v>3479.8355780000002</v>
      </c>
      <c r="K41" s="59" t="s">
        <v>861</v>
      </c>
      <c r="L41" s="35" t="s">
        <v>744</v>
      </c>
      <c r="M41" s="59" t="s">
        <v>858</v>
      </c>
      <c r="N41" s="35" t="s">
        <v>738</v>
      </c>
    </row>
    <row r="42" spans="1:14" x14ac:dyDescent="0.6">
      <c r="A42" s="52" t="s">
        <v>738</v>
      </c>
      <c r="B42" s="53" t="s">
        <v>739</v>
      </c>
      <c r="C42" s="52" t="s">
        <v>746</v>
      </c>
      <c r="D42" s="53" t="s">
        <v>747</v>
      </c>
      <c r="E42" s="54">
        <v>68.033717999999993</v>
      </c>
      <c r="F42" s="54">
        <v>24965.521967000001</v>
      </c>
      <c r="G42" s="54">
        <v>75.324669</v>
      </c>
      <c r="H42" s="54">
        <v>26456.732547</v>
      </c>
      <c r="I42" s="54">
        <v>81.669961000000001</v>
      </c>
      <c r="J42" s="54">
        <v>30823.642666</v>
      </c>
      <c r="K42" s="55" t="s">
        <v>862</v>
      </c>
      <c r="L42" s="30" t="s">
        <v>746</v>
      </c>
      <c r="M42" s="55" t="s">
        <v>858</v>
      </c>
      <c r="N42" s="30" t="s">
        <v>738</v>
      </c>
    </row>
    <row r="43" spans="1:14" x14ac:dyDescent="0.6">
      <c r="A43" s="56" t="s">
        <v>738</v>
      </c>
      <c r="B43" s="57" t="s">
        <v>739</v>
      </c>
      <c r="C43" s="56" t="s">
        <v>748</v>
      </c>
      <c r="D43" s="57" t="s">
        <v>749</v>
      </c>
      <c r="E43" s="58">
        <v>527.86099300000001</v>
      </c>
      <c r="F43" s="58">
        <v>11056.276099000001</v>
      </c>
      <c r="G43" s="58">
        <v>594.17679599999997</v>
      </c>
      <c r="H43" s="58">
        <v>11885.652238000001</v>
      </c>
      <c r="I43" s="58">
        <v>681.97592599999996</v>
      </c>
      <c r="J43" s="58">
        <v>13195.820668</v>
      </c>
      <c r="K43" s="59" t="s">
        <v>863</v>
      </c>
      <c r="L43" s="35" t="s">
        <v>748</v>
      </c>
      <c r="M43" s="59" t="s">
        <v>858</v>
      </c>
      <c r="N43" s="35" t="s">
        <v>738</v>
      </c>
    </row>
    <row r="44" spans="1:14" x14ac:dyDescent="0.6">
      <c r="A44" s="52" t="s">
        <v>738</v>
      </c>
      <c r="B44" s="53" t="s">
        <v>739</v>
      </c>
      <c r="C44" s="52" t="s">
        <v>750</v>
      </c>
      <c r="D44" s="53" t="s">
        <v>751</v>
      </c>
      <c r="E44" s="54">
        <v>223.46328</v>
      </c>
      <c r="F44" s="54">
        <v>816.20206199999996</v>
      </c>
      <c r="G44" s="54">
        <v>252.573183</v>
      </c>
      <c r="H44" s="54">
        <v>714.89131499999996</v>
      </c>
      <c r="I44" s="54">
        <v>262.30900100000002</v>
      </c>
      <c r="J44" s="54">
        <v>670.35500200000001</v>
      </c>
      <c r="K44" s="55" t="s">
        <v>864</v>
      </c>
      <c r="L44" s="30" t="s">
        <v>750</v>
      </c>
      <c r="M44" s="55" t="s">
        <v>858</v>
      </c>
      <c r="N44" s="30" t="s">
        <v>738</v>
      </c>
    </row>
    <row r="45" spans="1:14" x14ac:dyDescent="0.6">
      <c r="A45" s="56" t="s">
        <v>738</v>
      </c>
      <c r="B45" s="57" t="s">
        <v>739</v>
      </c>
      <c r="C45" s="56" t="s">
        <v>752</v>
      </c>
      <c r="D45" s="57" t="s">
        <v>753</v>
      </c>
      <c r="E45" s="58">
        <v>963.314438</v>
      </c>
      <c r="F45" s="58">
        <v>8388.6064549999992</v>
      </c>
      <c r="G45" s="58">
        <v>992.143552</v>
      </c>
      <c r="H45" s="58">
        <v>7278.8752189999996</v>
      </c>
      <c r="I45" s="58">
        <v>1205.4539239999999</v>
      </c>
      <c r="J45" s="58">
        <v>8105.1050420000001</v>
      </c>
      <c r="K45" s="59" t="s">
        <v>865</v>
      </c>
      <c r="L45" s="35" t="s">
        <v>752</v>
      </c>
      <c r="M45" s="59" t="s">
        <v>858</v>
      </c>
      <c r="N45" s="35" t="s">
        <v>738</v>
      </c>
    </row>
    <row r="46" spans="1:14" x14ac:dyDescent="0.6">
      <c r="A46" s="52" t="s">
        <v>738</v>
      </c>
      <c r="B46" s="53" t="s">
        <v>739</v>
      </c>
      <c r="C46" s="52" t="s">
        <v>754</v>
      </c>
      <c r="D46" s="53" t="s">
        <v>755</v>
      </c>
      <c r="E46" s="54">
        <v>353.940699</v>
      </c>
      <c r="F46" s="54">
        <v>3926.8443219999999</v>
      </c>
      <c r="G46" s="54">
        <v>398.283074</v>
      </c>
      <c r="H46" s="54">
        <v>4055.8084389999999</v>
      </c>
      <c r="I46" s="54">
        <v>418.35329000000002</v>
      </c>
      <c r="J46" s="54">
        <v>4673.9701759999998</v>
      </c>
      <c r="K46" s="55" t="s">
        <v>866</v>
      </c>
      <c r="L46" s="30" t="s">
        <v>754</v>
      </c>
      <c r="M46" s="55" t="s">
        <v>858</v>
      </c>
      <c r="N46" s="30" t="s">
        <v>738</v>
      </c>
    </row>
    <row r="47" spans="1:14" x14ac:dyDescent="0.6">
      <c r="A47" s="56" t="s">
        <v>738</v>
      </c>
      <c r="B47" s="57" t="s">
        <v>739</v>
      </c>
      <c r="C47" s="56" t="s">
        <v>756</v>
      </c>
      <c r="D47" s="57" t="s">
        <v>757</v>
      </c>
      <c r="E47" s="58">
        <v>512.20239000000004</v>
      </c>
      <c r="F47" s="58">
        <v>10457.22991</v>
      </c>
      <c r="G47" s="58">
        <v>549.02105300000005</v>
      </c>
      <c r="H47" s="58">
        <v>11007.539720999999</v>
      </c>
      <c r="I47" s="58">
        <v>631.676649</v>
      </c>
      <c r="J47" s="58">
        <v>11068.490363000001</v>
      </c>
      <c r="K47" s="59" t="s">
        <v>867</v>
      </c>
      <c r="L47" s="35" t="s">
        <v>756</v>
      </c>
      <c r="M47" s="59" t="s">
        <v>858</v>
      </c>
      <c r="N47" s="35" t="s">
        <v>738</v>
      </c>
    </row>
    <row r="48" spans="1:14" x14ac:dyDescent="0.6">
      <c r="A48" s="52">
        <v>5</v>
      </c>
      <c r="B48" s="53" t="s">
        <v>739</v>
      </c>
      <c r="C48" s="52"/>
      <c r="D48" s="53" t="s">
        <v>30</v>
      </c>
      <c r="E48" s="54">
        <v>8083.8849879999998</v>
      </c>
      <c r="F48" s="54">
        <v>82937.126468999995</v>
      </c>
      <c r="G48" s="54">
        <v>7769.7665790000001</v>
      </c>
      <c r="H48" s="54">
        <v>82109.948083999989</v>
      </c>
      <c r="I48" s="54">
        <v>8453.0093529999995</v>
      </c>
      <c r="J48" s="54">
        <v>90926.668054000009</v>
      </c>
      <c r="K48" s="55" t="s">
        <v>318</v>
      </c>
      <c r="L48" s="30"/>
      <c r="M48" s="55" t="s">
        <v>858</v>
      </c>
      <c r="N48" s="30" t="s">
        <v>738</v>
      </c>
    </row>
    <row r="49" spans="1:14" x14ac:dyDescent="0.6">
      <c r="A49" s="56" t="s">
        <v>758</v>
      </c>
      <c r="B49" s="57" t="s">
        <v>759</v>
      </c>
      <c r="C49" s="56" t="s">
        <v>760</v>
      </c>
      <c r="D49" s="57" t="s">
        <v>761</v>
      </c>
      <c r="E49" s="58">
        <v>1.882725</v>
      </c>
      <c r="F49" s="58">
        <v>34.238177999999998</v>
      </c>
      <c r="G49" s="58">
        <v>1.8474729999999999</v>
      </c>
      <c r="H49" s="58">
        <v>36.535034000000003</v>
      </c>
      <c r="I49" s="58">
        <v>2.1670569999999998</v>
      </c>
      <c r="J49" s="58">
        <v>45.889226999999998</v>
      </c>
      <c r="K49" s="59" t="s">
        <v>869</v>
      </c>
      <c r="L49" s="35" t="s">
        <v>760</v>
      </c>
      <c r="M49" s="59" t="s">
        <v>868</v>
      </c>
      <c r="N49" s="35" t="s">
        <v>758</v>
      </c>
    </row>
    <row r="50" spans="1:14" x14ac:dyDescent="0.6">
      <c r="A50" s="52" t="s">
        <v>758</v>
      </c>
      <c r="B50" s="53" t="s">
        <v>759</v>
      </c>
      <c r="C50" s="52" t="s">
        <v>762</v>
      </c>
      <c r="D50" s="53" t="s">
        <v>763</v>
      </c>
      <c r="E50" s="54">
        <v>592.79027399999995</v>
      </c>
      <c r="F50" s="54">
        <v>8186.6759700000002</v>
      </c>
      <c r="G50" s="54">
        <v>661.77628500000003</v>
      </c>
      <c r="H50" s="54">
        <v>8643.0395140000001</v>
      </c>
      <c r="I50" s="54">
        <v>685.30025699999999</v>
      </c>
      <c r="J50" s="54">
        <v>8793.6986230000002</v>
      </c>
      <c r="K50" s="55" t="s">
        <v>870</v>
      </c>
      <c r="L50" s="30" t="s">
        <v>762</v>
      </c>
      <c r="M50" s="55" t="s">
        <v>868</v>
      </c>
      <c r="N50" s="30" t="s">
        <v>758</v>
      </c>
    </row>
    <row r="51" spans="1:14" x14ac:dyDescent="0.6">
      <c r="A51" s="56" t="s">
        <v>758</v>
      </c>
      <c r="B51" s="57" t="s">
        <v>759</v>
      </c>
      <c r="C51" s="56" t="s">
        <v>764</v>
      </c>
      <c r="D51" s="57" t="s">
        <v>765</v>
      </c>
      <c r="E51" s="58">
        <v>1301.2504409999999</v>
      </c>
      <c r="F51" s="58">
        <v>3811.4684790000001</v>
      </c>
      <c r="G51" s="58">
        <v>1448.5057159999999</v>
      </c>
      <c r="H51" s="58">
        <v>4017.477414</v>
      </c>
      <c r="I51" s="58">
        <v>1768.172409</v>
      </c>
      <c r="J51" s="58">
        <v>4188.5809669999999</v>
      </c>
      <c r="K51" s="59" t="s">
        <v>871</v>
      </c>
      <c r="L51" s="35" t="s">
        <v>764</v>
      </c>
      <c r="M51" s="59" t="s">
        <v>868</v>
      </c>
      <c r="N51" s="35" t="s">
        <v>758</v>
      </c>
    </row>
    <row r="52" spans="1:14" x14ac:dyDescent="0.6">
      <c r="A52" s="52" t="s">
        <v>758</v>
      </c>
      <c r="B52" s="53" t="s">
        <v>759</v>
      </c>
      <c r="C52" s="52" t="s">
        <v>766</v>
      </c>
      <c r="D52" s="53" t="s">
        <v>767</v>
      </c>
      <c r="E52" s="54">
        <v>1728.1924759999999</v>
      </c>
      <c r="F52" s="54">
        <v>8911.7020990000001</v>
      </c>
      <c r="G52" s="54">
        <v>1621.1234239999999</v>
      </c>
      <c r="H52" s="54">
        <v>7308.637624</v>
      </c>
      <c r="I52" s="54">
        <v>1781.4812039999999</v>
      </c>
      <c r="J52" s="54">
        <v>7537.9893410000004</v>
      </c>
      <c r="K52" s="55" t="s">
        <v>872</v>
      </c>
      <c r="L52" s="30" t="s">
        <v>766</v>
      </c>
      <c r="M52" s="55" t="s">
        <v>868</v>
      </c>
      <c r="N52" s="30" t="s">
        <v>758</v>
      </c>
    </row>
    <row r="53" spans="1:14" x14ac:dyDescent="0.6">
      <c r="A53" s="56" t="s">
        <v>758</v>
      </c>
      <c r="B53" s="57" t="s">
        <v>759</v>
      </c>
      <c r="C53" s="56" t="s">
        <v>768</v>
      </c>
      <c r="D53" s="57" t="s">
        <v>769</v>
      </c>
      <c r="E53" s="58">
        <v>656.82444699999996</v>
      </c>
      <c r="F53" s="58">
        <v>7793.7824899999996</v>
      </c>
      <c r="G53" s="58">
        <v>779.06250699999998</v>
      </c>
      <c r="H53" s="58">
        <v>8106.7071329999999</v>
      </c>
      <c r="I53" s="58">
        <v>850.29526899999996</v>
      </c>
      <c r="J53" s="58">
        <v>8271.6151549999995</v>
      </c>
      <c r="K53" s="59" t="s">
        <v>873</v>
      </c>
      <c r="L53" s="35" t="s">
        <v>768</v>
      </c>
      <c r="M53" s="59" t="s">
        <v>868</v>
      </c>
      <c r="N53" s="35" t="s">
        <v>758</v>
      </c>
    </row>
    <row r="54" spans="1:14" x14ac:dyDescent="0.6">
      <c r="A54" s="52" t="s">
        <v>758</v>
      </c>
      <c r="B54" s="53" t="s">
        <v>759</v>
      </c>
      <c r="C54" s="52" t="s">
        <v>770</v>
      </c>
      <c r="D54" s="53" t="s">
        <v>771</v>
      </c>
      <c r="E54" s="54">
        <v>3971.2249710000001</v>
      </c>
      <c r="F54" s="54">
        <v>8241.1043200000004</v>
      </c>
      <c r="G54" s="54">
        <v>3115.8052870000001</v>
      </c>
      <c r="H54" s="54">
        <v>7373.7873369999998</v>
      </c>
      <c r="I54" s="54">
        <v>3255.7020320000001</v>
      </c>
      <c r="J54" s="54">
        <v>9584.875865</v>
      </c>
      <c r="K54" s="55" t="s">
        <v>874</v>
      </c>
      <c r="L54" s="30" t="s">
        <v>770</v>
      </c>
      <c r="M54" s="55" t="s">
        <v>868</v>
      </c>
      <c r="N54" s="30" t="s">
        <v>758</v>
      </c>
    </row>
    <row r="55" spans="1:14" x14ac:dyDescent="0.6">
      <c r="A55" s="56" t="s">
        <v>758</v>
      </c>
      <c r="B55" s="57" t="s">
        <v>759</v>
      </c>
      <c r="C55" s="56" t="s">
        <v>772</v>
      </c>
      <c r="D55" s="57" t="s">
        <v>773</v>
      </c>
      <c r="E55" s="58">
        <v>15101.179475999999</v>
      </c>
      <c r="F55" s="58">
        <v>31756.736868</v>
      </c>
      <c r="G55" s="58">
        <v>12164.02903</v>
      </c>
      <c r="H55" s="58">
        <v>30151.790768999999</v>
      </c>
      <c r="I55" s="58">
        <v>15620.82739</v>
      </c>
      <c r="J55" s="58">
        <v>36914.559717999997</v>
      </c>
      <c r="K55" s="59" t="s">
        <v>875</v>
      </c>
      <c r="L55" s="35" t="s">
        <v>772</v>
      </c>
      <c r="M55" s="59" t="s">
        <v>868</v>
      </c>
      <c r="N55" s="35" t="s">
        <v>758</v>
      </c>
    </row>
    <row r="56" spans="1:14" x14ac:dyDescent="0.6">
      <c r="A56" s="52" t="s">
        <v>758</v>
      </c>
      <c r="B56" s="53" t="s">
        <v>759</v>
      </c>
      <c r="C56" s="52" t="s">
        <v>774</v>
      </c>
      <c r="D56" s="53" t="s">
        <v>775</v>
      </c>
      <c r="E56" s="54">
        <v>797.34362499999997</v>
      </c>
      <c r="F56" s="54">
        <v>17321.722502000001</v>
      </c>
      <c r="G56" s="54">
        <v>973.30292599999996</v>
      </c>
      <c r="H56" s="54">
        <v>18174.548102000001</v>
      </c>
      <c r="I56" s="54">
        <v>993.04761599999995</v>
      </c>
      <c r="J56" s="54">
        <v>21025.531269999999</v>
      </c>
      <c r="K56" s="55" t="s">
        <v>876</v>
      </c>
      <c r="L56" s="30" t="s">
        <v>774</v>
      </c>
      <c r="M56" s="55" t="s">
        <v>868</v>
      </c>
      <c r="N56" s="30" t="s">
        <v>758</v>
      </c>
    </row>
    <row r="57" spans="1:14" x14ac:dyDescent="0.6">
      <c r="A57" s="56" t="s">
        <v>758</v>
      </c>
      <c r="B57" s="57" t="s">
        <v>759</v>
      </c>
      <c r="C57" s="56" t="s">
        <v>776</v>
      </c>
      <c r="D57" s="57" t="s">
        <v>777</v>
      </c>
      <c r="E57" s="58">
        <v>1535.5495860000001</v>
      </c>
      <c r="F57" s="58">
        <v>17317.435343000001</v>
      </c>
      <c r="G57" s="58">
        <v>2062.3514850000001</v>
      </c>
      <c r="H57" s="58">
        <v>19927.004398000001</v>
      </c>
      <c r="I57" s="58">
        <v>2764.416487</v>
      </c>
      <c r="J57" s="58">
        <v>25001.477558999999</v>
      </c>
      <c r="K57" s="59" t="s">
        <v>877</v>
      </c>
      <c r="L57" s="35" t="s">
        <v>776</v>
      </c>
      <c r="M57" s="59" t="s">
        <v>868</v>
      </c>
      <c r="N57" s="35" t="s">
        <v>758</v>
      </c>
    </row>
    <row r="58" spans="1:14" x14ac:dyDescent="0.6">
      <c r="A58" s="52">
        <v>6</v>
      </c>
      <c r="B58" s="53" t="s">
        <v>759</v>
      </c>
      <c r="C58" s="52"/>
      <c r="D58" s="53" t="s">
        <v>30</v>
      </c>
      <c r="E58" s="54">
        <v>25686.238021000001</v>
      </c>
      <c r="F58" s="54">
        <v>103374.86624900001</v>
      </c>
      <c r="G58" s="54">
        <v>22827.804132999998</v>
      </c>
      <c r="H58" s="54">
        <v>103739.527325</v>
      </c>
      <c r="I58" s="54">
        <v>27721.409720999996</v>
      </c>
      <c r="J58" s="54">
        <v>121364.21772499999</v>
      </c>
      <c r="K58" s="55" t="s">
        <v>318</v>
      </c>
      <c r="L58" s="30"/>
      <c r="M58" s="55" t="s">
        <v>868</v>
      </c>
      <c r="N58" s="30" t="s">
        <v>758</v>
      </c>
    </row>
    <row r="59" spans="1:14" x14ac:dyDescent="0.6">
      <c r="A59" s="56" t="s">
        <v>778</v>
      </c>
      <c r="B59" s="57" t="s">
        <v>779</v>
      </c>
      <c r="C59" s="56" t="s">
        <v>780</v>
      </c>
      <c r="D59" s="57" t="s">
        <v>781</v>
      </c>
      <c r="E59" s="58">
        <v>184.423911</v>
      </c>
      <c r="F59" s="58">
        <v>17642.520565999999</v>
      </c>
      <c r="G59" s="58">
        <v>251.287296</v>
      </c>
      <c r="H59" s="58">
        <v>21912.879948999998</v>
      </c>
      <c r="I59" s="58">
        <v>302.43807600000002</v>
      </c>
      <c r="J59" s="58">
        <v>24277.829085000001</v>
      </c>
      <c r="K59" s="59" t="s">
        <v>879</v>
      </c>
      <c r="L59" s="35" t="s">
        <v>780</v>
      </c>
      <c r="M59" s="59" t="s">
        <v>878</v>
      </c>
      <c r="N59" s="35" t="s">
        <v>778</v>
      </c>
    </row>
    <row r="60" spans="1:14" x14ac:dyDescent="0.6">
      <c r="A60" s="52" t="s">
        <v>778</v>
      </c>
      <c r="B60" s="53" t="s">
        <v>779</v>
      </c>
      <c r="C60" s="52" t="s">
        <v>782</v>
      </c>
      <c r="D60" s="53" t="s">
        <v>783</v>
      </c>
      <c r="E60" s="54">
        <v>551.25425499999994</v>
      </c>
      <c r="F60" s="54">
        <v>15966.044921999999</v>
      </c>
      <c r="G60" s="54">
        <v>840.95723599999997</v>
      </c>
      <c r="H60" s="54">
        <v>22953.629670999999</v>
      </c>
      <c r="I60" s="54">
        <v>966.02513299999998</v>
      </c>
      <c r="J60" s="54">
        <v>31754.959386999999</v>
      </c>
      <c r="K60" s="55" t="s">
        <v>880</v>
      </c>
      <c r="L60" s="30" t="s">
        <v>782</v>
      </c>
      <c r="M60" s="55" t="s">
        <v>878</v>
      </c>
      <c r="N60" s="30" t="s">
        <v>778</v>
      </c>
    </row>
    <row r="61" spans="1:14" x14ac:dyDescent="0.6">
      <c r="A61" s="56" t="s">
        <v>778</v>
      </c>
      <c r="B61" s="57" t="s">
        <v>779</v>
      </c>
      <c r="C61" s="56" t="s">
        <v>784</v>
      </c>
      <c r="D61" s="57" t="s">
        <v>785</v>
      </c>
      <c r="E61" s="58">
        <v>43.706052999999997</v>
      </c>
      <c r="F61" s="58">
        <v>1691.958824</v>
      </c>
      <c r="G61" s="58">
        <v>62.469844999999999</v>
      </c>
      <c r="H61" s="58">
        <v>2405.5826350000002</v>
      </c>
      <c r="I61" s="58">
        <v>72.881155000000007</v>
      </c>
      <c r="J61" s="58">
        <v>2864.016611</v>
      </c>
      <c r="K61" s="59" t="s">
        <v>881</v>
      </c>
      <c r="L61" s="35" t="s">
        <v>784</v>
      </c>
      <c r="M61" s="59" t="s">
        <v>878</v>
      </c>
      <c r="N61" s="35" t="s">
        <v>778</v>
      </c>
    </row>
    <row r="62" spans="1:14" x14ac:dyDescent="0.6">
      <c r="A62" s="52" t="s">
        <v>778</v>
      </c>
      <c r="B62" s="53" t="s">
        <v>779</v>
      </c>
      <c r="C62" s="52" t="s">
        <v>786</v>
      </c>
      <c r="D62" s="53" t="s">
        <v>787</v>
      </c>
      <c r="E62" s="54">
        <v>971.84234100000003</v>
      </c>
      <c r="F62" s="54">
        <v>34180.075233000003</v>
      </c>
      <c r="G62" s="54">
        <v>1111.738762</v>
      </c>
      <c r="H62" s="54">
        <v>41549.428964999999</v>
      </c>
      <c r="I62" s="54">
        <v>1437.5060080000001</v>
      </c>
      <c r="J62" s="54">
        <v>52908.217882999998</v>
      </c>
      <c r="K62" s="55" t="s">
        <v>882</v>
      </c>
      <c r="L62" s="30" t="s">
        <v>786</v>
      </c>
      <c r="M62" s="55" t="s">
        <v>878</v>
      </c>
      <c r="N62" s="30" t="s">
        <v>778</v>
      </c>
    </row>
    <row r="63" spans="1:14" x14ac:dyDescent="0.6">
      <c r="A63" s="56" t="s">
        <v>778</v>
      </c>
      <c r="B63" s="57" t="s">
        <v>779</v>
      </c>
      <c r="C63" s="56" t="s">
        <v>788</v>
      </c>
      <c r="D63" s="57" t="s">
        <v>789</v>
      </c>
      <c r="E63" s="58">
        <v>36.708683999999998</v>
      </c>
      <c r="F63" s="58">
        <v>12611.012618999999</v>
      </c>
      <c r="G63" s="58">
        <v>39.792149000000002</v>
      </c>
      <c r="H63" s="58">
        <v>12771.595950000001</v>
      </c>
      <c r="I63" s="58">
        <v>42.633408000000003</v>
      </c>
      <c r="J63" s="58">
        <v>15193.525489</v>
      </c>
      <c r="K63" s="59" t="s">
        <v>883</v>
      </c>
      <c r="L63" s="35" t="s">
        <v>788</v>
      </c>
      <c r="M63" s="59" t="s">
        <v>878</v>
      </c>
      <c r="N63" s="35" t="s">
        <v>778</v>
      </c>
    </row>
    <row r="64" spans="1:14" x14ac:dyDescent="0.6">
      <c r="A64" s="52" t="s">
        <v>778</v>
      </c>
      <c r="B64" s="53" t="s">
        <v>779</v>
      </c>
      <c r="C64" s="52" t="s">
        <v>790</v>
      </c>
      <c r="D64" s="53" t="s">
        <v>791</v>
      </c>
      <c r="E64" s="54">
        <v>70.825539000000006</v>
      </c>
      <c r="F64" s="54">
        <v>31331.439989999999</v>
      </c>
      <c r="G64" s="54">
        <v>79.426970999999995</v>
      </c>
      <c r="H64" s="54">
        <v>36345.618121</v>
      </c>
      <c r="I64" s="54">
        <v>88.653262999999995</v>
      </c>
      <c r="J64" s="54">
        <v>43527.674502000002</v>
      </c>
      <c r="K64" s="55" t="s">
        <v>884</v>
      </c>
      <c r="L64" s="30" t="s">
        <v>790</v>
      </c>
      <c r="M64" s="55" t="s">
        <v>878</v>
      </c>
      <c r="N64" s="30" t="s">
        <v>778</v>
      </c>
    </row>
    <row r="65" spans="1:14" x14ac:dyDescent="0.6">
      <c r="A65" s="56" t="s">
        <v>778</v>
      </c>
      <c r="B65" s="57" t="s">
        <v>779</v>
      </c>
      <c r="C65" s="56" t="s">
        <v>792</v>
      </c>
      <c r="D65" s="57" t="s">
        <v>793</v>
      </c>
      <c r="E65" s="58">
        <v>755.12781399999994</v>
      </c>
      <c r="F65" s="58">
        <v>26247.437609000001</v>
      </c>
      <c r="G65" s="58">
        <v>1113.8232740000001</v>
      </c>
      <c r="H65" s="58">
        <v>35881.537589</v>
      </c>
      <c r="I65" s="58">
        <v>1688.632357</v>
      </c>
      <c r="J65" s="58">
        <v>52183.427009999999</v>
      </c>
      <c r="K65" s="59" t="s">
        <v>885</v>
      </c>
      <c r="L65" s="35" t="s">
        <v>792</v>
      </c>
      <c r="M65" s="59" t="s">
        <v>878</v>
      </c>
      <c r="N65" s="35" t="s">
        <v>778</v>
      </c>
    </row>
    <row r="66" spans="1:14" x14ac:dyDescent="0.6">
      <c r="A66" s="52" t="s">
        <v>778</v>
      </c>
      <c r="B66" s="53" t="s">
        <v>779</v>
      </c>
      <c r="C66" s="52" t="s">
        <v>794</v>
      </c>
      <c r="D66" s="53" t="s">
        <v>795</v>
      </c>
      <c r="E66" s="54">
        <v>2150.5002009999998</v>
      </c>
      <c r="F66" s="54">
        <v>72168.167679999999</v>
      </c>
      <c r="G66" s="54">
        <v>2602.1234559999998</v>
      </c>
      <c r="H66" s="54">
        <v>95144.518096</v>
      </c>
      <c r="I66" s="54">
        <v>2901.1597919999999</v>
      </c>
      <c r="J66" s="54">
        <v>99373.145940999995</v>
      </c>
      <c r="K66" s="55" t="s">
        <v>886</v>
      </c>
      <c r="L66" s="30" t="s">
        <v>794</v>
      </c>
      <c r="M66" s="55" t="s">
        <v>878</v>
      </c>
      <c r="N66" s="30" t="s">
        <v>778</v>
      </c>
    </row>
    <row r="67" spans="1:14" x14ac:dyDescent="0.6">
      <c r="A67" s="56" t="s">
        <v>778</v>
      </c>
      <c r="B67" s="57" t="s">
        <v>779</v>
      </c>
      <c r="C67" s="56" t="s">
        <v>796</v>
      </c>
      <c r="D67" s="57" t="s">
        <v>797</v>
      </c>
      <c r="E67" s="58">
        <v>343.19375600000001</v>
      </c>
      <c r="F67" s="58">
        <v>26197.488174999999</v>
      </c>
      <c r="G67" s="58">
        <v>238.826066</v>
      </c>
      <c r="H67" s="58">
        <v>18088.513402</v>
      </c>
      <c r="I67" s="58">
        <v>229.17623800000001</v>
      </c>
      <c r="J67" s="58">
        <v>17409.466884000001</v>
      </c>
      <c r="K67" s="59" t="s">
        <v>887</v>
      </c>
      <c r="L67" s="35" t="s">
        <v>796</v>
      </c>
      <c r="M67" s="59" t="s">
        <v>878</v>
      </c>
      <c r="N67" s="35" t="s">
        <v>778</v>
      </c>
    </row>
    <row r="68" spans="1:14" x14ac:dyDescent="0.6">
      <c r="A68" s="52">
        <v>7</v>
      </c>
      <c r="B68" s="53" t="s">
        <v>779</v>
      </c>
      <c r="C68" s="52"/>
      <c r="D68" s="53" t="s">
        <v>30</v>
      </c>
      <c r="E68" s="54">
        <v>5107.5825539999996</v>
      </c>
      <c r="F68" s="54">
        <v>238036.14561800001</v>
      </c>
      <c r="G68" s="54">
        <v>6340.4450550000001</v>
      </c>
      <c r="H68" s="54">
        <v>287053.30437800003</v>
      </c>
      <c r="I68" s="54">
        <v>7729.1054299999996</v>
      </c>
      <c r="J68" s="54">
        <v>339492.26279199996</v>
      </c>
      <c r="K68" s="55" t="s">
        <v>318</v>
      </c>
      <c r="L68" s="30"/>
      <c r="M68" s="55" t="s">
        <v>878</v>
      </c>
      <c r="N68" s="30" t="s">
        <v>778</v>
      </c>
    </row>
    <row r="69" spans="1:14" x14ac:dyDescent="0.6">
      <c r="A69" s="56" t="s">
        <v>798</v>
      </c>
      <c r="B69" s="57" t="s">
        <v>799</v>
      </c>
      <c r="C69" s="56" t="s">
        <v>800</v>
      </c>
      <c r="D69" s="57" t="s">
        <v>801</v>
      </c>
      <c r="E69" s="58">
        <v>265.91075999999998</v>
      </c>
      <c r="F69" s="58">
        <v>3740.0820170000002</v>
      </c>
      <c r="G69" s="58">
        <v>461.71236299999998</v>
      </c>
      <c r="H69" s="58">
        <v>5720.6195950000001</v>
      </c>
      <c r="I69" s="58">
        <v>595.89608399999997</v>
      </c>
      <c r="J69" s="58">
        <v>6320.1814480000003</v>
      </c>
      <c r="K69" s="59" t="s">
        <v>888</v>
      </c>
      <c r="L69" s="35" t="s">
        <v>800</v>
      </c>
      <c r="M69" s="59" t="s">
        <v>317</v>
      </c>
      <c r="N69" s="35" t="s">
        <v>798</v>
      </c>
    </row>
    <row r="70" spans="1:14" x14ac:dyDescent="0.6">
      <c r="A70" s="52" t="s">
        <v>798</v>
      </c>
      <c r="B70" s="53" t="s">
        <v>799</v>
      </c>
      <c r="C70" s="52" t="s">
        <v>802</v>
      </c>
      <c r="D70" s="53" t="s">
        <v>803</v>
      </c>
      <c r="E70" s="54">
        <v>540.25669000000005</v>
      </c>
      <c r="F70" s="54">
        <v>6526.1640699999998</v>
      </c>
      <c r="G70" s="54">
        <v>589.46069799999998</v>
      </c>
      <c r="H70" s="54">
        <v>6792.4749819999997</v>
      </c>
      <c r="I70" s="54">
        <v>702.97481100000005</v>
      </c>
      <c r="J70" s="54">
        <v>7871.0077629999996</v>
      </c>
      <c r="K70" s="55" t="s">
        <v>889</v>
      </c>
      <c r="L70" s="30" t="s">
        <v>802</v>
      </c>
      <c r="M70" s="55" t="s">
        <v>317</v>
      </c>
      <c r="N70" s="30" t="s">
        <v>798</v>
      </c>
    </row>
    <row r="71" spans="1:14" x14ac:dyDescent="0.6">
      <c r="A71" s="56" t="s">
        <v>798</v>
      </c>
      <c r="B71" s="57" t="s">
        <v>799</v>
      </c>
      <c r="C71" s="56" t="s">
        <v>804</v>
      </c>
      <c r="D71" s="57" t="s">
        <v>805</v>
      </c>
      <c r="E71" s="58">
        <v>61.616577999999997</v>
      </c>
      <c r="F71" s="58">
        <v>2286.4133040000002</v>
      </c>
      <c r="G71" s="58">
        <v>74.387174000000002</v>
      </c>
      <c r="H71" s="58">
        <v>2466.3877689999999</v>
      </c>
      <c r="I71" s="58">
        <v>86.583658999999997</v>
      </c>
      <c r="J71" s="58">
        <v>2548.3566500000002</v>
      </c>
      <c r="K71" s="59" t="s">
        <v>890</v>
      </c>
      <c r="L71" s="35" t="s">
        <v>804</v>
      </c>
      <c r="M71" s="59" t="s">
        <v>317</v>
      </c>
      <c r="N71" s="35" t="s">
        <v>798</v>
      </c>
    </row>
    <row r="72" spans="1:14" x14ac:dyDescent="0.6">
      <c r="A72" s="52" t="s">
        <v>798</v>
      </c>
      <c r="B72" s="53" t="s">
        <v>799</v>
      </c>
      <c r="C72" s="52" t="s">
        <v>806</v>
      </c>
      <c r="D72" s="53" t="s">
        <v>807</v>
      </c>
      <c r="E72" s="54">
        <v>355.06733300000002</v>
      </c>
      <c r="F72" s="54">
        <v>17401.147035000002</v>
      </c>
      <c r="G72" s="54">
        <v>402.11816700000003</v>
      </c>
      <c r="H72" s="54">
        <v>17102.597608</v>
      </c>
      <c r="I72" s="54">
        <v>409.79162300000002</v>
      </c>
      <c r="J72" s="54">
        <v>16536.901936999999</v>
      </c>
      <c r="K72" s="55" t="s">
        <v>891</v>
      </c>
      <c r="L72" s="30" t="s">
        <v>806</v>
      </c>
      <c r="M72" s="55" t="s">
        <v>317</v>
      </c>
      <c r="N72" s="30" t="s">
        <v>798</v>
      </c>
    </row>
    <row r="73" spans="1:14" x14ac:dyDescent="0.6">
      <c r="A73" s="56" t="s">
        <v>798</v>
      </c>
      <c r="B73" s="57" t="s">
        <v>799</v>
      </c>
      <c r="C73" s="56" t="s">
        <v>808</v>
      </c>
      <c r="D73" s="57" t="s">
        <v>809</v>
      </c>
      <c r="E73" s="58">
        <v>91.676957999999999</v>
      </c>
      <c r="F73" s="58">
        <v>3779.420161</v>
      </c>
      <c r="G73" s="58">
        <v>97.393327999999997</v>
      </c>
      <c r="H73" s="58">
        <v>3953.4053589999999</v>
      </c>
      <c r="I73" s="58">
        <v>96.666060999999999</v>
      </c>
      <c r="J73" s="58">
        <v>4159.7225269999999</v>
      </c>
      <c r="K73" s="59" t="s">
        <v>892</v>
      </c>
      <c r="L73" s="35" t="s">
        <v>808</v>
      </c>
      <c r="M73" s="59" t="s">
        <v>317</v>
      </c>
      <c r="N73" s="35" t="s">
        <v>798</v>
      </c>
    </row>
    <row r="74" spans="1:14" x14ac:dyDescent="0.6">
      <c r="A74" s="52" t="s">
        <v>798</v>
      </c>
      <c r="B74" s="53" t="s">
        <v>799</v>
      </c>
      <c r="C74" s="52" t="s">
        <v>810</v>
      </c>
      <c r="D74" s="53" t="s">
        <v>811</v>
      </c>
      <c r="E74" s="54">
        <v>61.834021</v>
      </c>
      <c r="F74" s="54">
        <v>12494.615662</v>
      </c>
      <c r="G74" s="54">
        <v>77.668302999999995</v>
      </c>
      <c r="H74" s="54">
        <v>16166.717671</v>
      </c>
      <c r="I74" s="54">
        <v>105.559927</v>
      </c>
      <c r="J74" s="54">
        <v>17327.060394</v>
      </c>
      <c r="K74" s="55" t="s">
        <v>893</v>
      </c>
      <c r="L74" s="30" t="s">
        <v>810</v>
      </c>
      <c r="M74" s="55" t="s">
        <v>317</v>
      </c>
      <c r="N74" s="30" t="s">
        <v>798</v>
      </c>
    </row>
    <row r="75" spans="1:14" x14ac:dyDescent="0.6">
      <c r="A75" s="56" t="s">
        <v>798</v>
      </c>
      <c r="B75" s="57" t="s">
        <v>799</v>
      </c>
      <c r="C75" s="56" t="s">
        <v>812</v>
      </c>
      <c r="D75" s="57" t="s">
        <v>813</v>
      </c>
      <c r="E75" s="58">
        <v>20.857498</v>
      </c>
      <c r="F75" s="58">
        <v>3403.310313</v>
      </c>
      <c r="G75" s="58">
        <v>24.400067</v>
      </c>
      <c r="H75" s="58">
        <v>3802.8034229999998</v>
      </c>
      <c r="I75" s="58">
        <v>29.625076</v>
      </c>
      <c r="J75" s="58">
        <v>3637.1244270000002</v>
      </c>
      <c r="K75" s="59" t="s">
        <v>894</v>
      </c>
      <c r="L75" s="35" t="s">
        <v>812</v>
      </c>
      <c r="M75" s="59" t="s">
        <v>317</v>
      </c>
      <c r="N75" s="35" t="s">
        <v>798</v>
      </c>
    </row>
    <row r="76" spans="1:14" x14ac:dyDescent="0.6">
      <c r="A76" s="52" t="s">
        <v>798</v>
      </c>
      <c r="B76" s="53" t="s">
        <v>799</v>
      </c>
      <c r="C76" s="52" t="s">
        <v>814</v>
      </c>
      <c r="D76" s="53" t="s">
        <v>815</v>
      </c>
      <c r="E76" s="54">
        <v>725.34109000000001</v>
      </c>
      <c r="F76" s="54">
        <v>32853.272023999998</v>
      </c>
      <c r="G76" s="54">
        <v>827.08394499999997</v>
      </c>
      <c r="H76" s="54">
        <v>34877.536828999997</v>
      </c>
      <c r="I76" s="54">
        <v>979.30494299999998</v>
      </c>
      <c r="J76" s="54">
        <v>42613.394048000002</v>
      </c>
      <c r="K76" s="55" t="s">
        <v>895</v>
      </c>
      <c r="L76" s="30" t="s">
        <v>814</v>
      </c>
      <c r="M76" s="55" t="s">
        <v>317</v>
      </c>
      <c r="N76" s="30" t="s">
        <v>798</v>
      </c>
    </row>
    <row r="77" spans="1:14" x14ac:dyDescent="0.6">
      <c r="A77" s="56">
        <v>8</v>
      </c>
      <c r="B77" s="57" t="s">
        <v>799</v>
      </c>
      <c r="C77" s="56"/>
      <c r="D77" s="57" t="s">
        <v>30</v>
      </c>
      <c r="E77" s="58">
        <v>2122.5609279999999</v>
      </c>
      <c r="F77" s="58">
        <v>82484.424586000008</v>
      </c>
      <c r="G77" s="58">
        <v>2554.2240449999999</v>
      </c>
      <c r="H77" s="58">
        <v>90882.543235999998</v>
      </c>
      <c r="I77" s="58">
        <v>3006.402184</v>
      </c>
      <c r="J77" s="58">
        <v>101013.749194</v>
      </c>
      <c r="K77" s="59" t="s">
        <v>318</v>
      </c>
      <c r="L77" s="35"/>
      <c r="M77" s="59" t="s">
        <v>317</v>
      </c>
      <c r="N77" s="35" t="s">
        <v>798</v>
      </c>
    </row>
    <row r="78" spans="1:14" x14ac:dyDescent="0.6">
      <c r="A78" s="52" t="s">
        <v>816</v>
      </c>
      <c r="B78" s="53" t="s">
        <v>817</v>
      </c>
      <c r="C78" s="52" t="s">
        <v>818</v>
      </c>
      <c r="D78" s="53" t="s">
        <v>819</v>
      </c>
      <c r="E78" s="54">
        <v>101.723201</v>
      </c>
      <c r="F78" s="54">
        <v>10819.246856</v>
      </c>
      <c r="G78" s="54">
        <v>155.904122</v>
      </c>
      <c r="H78" s="54">
        <v>13721.257366</v>
      </c>
      <c r="I78" s="54">
        <v>206.24119099999999</v>
      </c>
      <c r="J78" s="54">
        <v>17899.179897999999</v>
      </c>
      <c r="K78" s="55" t="s">
        <v>897</v>
      </c>
      <c r="L78" s="30" t="s">
        <v>818</v>
      </c>
      <c r="M78" s="55" t="s">
        <v>896</v>
      </c>
      <c r="N78" s="30" t="s">
        <v>816</v>
      </c>
    </row>
    <row r="79" spans="1:14" x14ac:dyDescent="0.6">
      <c r="A79" s="56" t="s">
        <v>816</v>
      </c>
      <c r="B79" s="57" t="s">
        <v>817</v>
      </c>
      <c r="C79" s="56">
        <v>93</v>
      </c>
      <c r="D79" s="57" t="s">
        <v>820</v>
      </c>
      <c r="E79" s="58">
        <v>1.110406</v>
      </c>
      <c r="F79" s="58">
        <v>42.953564999999998</v>
      </c>
      <c r="G79" s="58"/>
      <c r="H79" s="58"/>
      <c r="I79" s="58"/>
      <c r="J79" s="58"/>
      <c r="K79" s="59" t="s">
        <v>898</v>
      </c>
      <c r="L79" s="35">
        <v>93</v>
      </c>
      <c r="M79" s="59" t="s">
        <v>896</v>
      </c>
      <c r="N79" s="35" t="s">
        <v>816</v>
      </c>
    </row>
    <row r="80" spans="1:14" x14ac:dyDescent="0.6">
      <c r="A80" s="52" t="s">
        <v>816</v>
      </c>
      <c r="B80" s="53" t="s">
        <v>817</v>
      </c>
      <c r="C80" s="52" t="s">
        <v>821</v>
      </c>
      <c r="D80" s="53" t="s">
        <v>822</v>
      </c>
      <c r="E80" s="54"/>
      <c r="F80" s="54"/>
      <c r="G80" s="54"/>
      <c r="H80" s="54"/>
      <c r="I80" s="54"/>
      <c r="J80" s="54"/>
      <c r="K80" s="55" t="s">
        <v>899</v>
      </c>
      <c r="L80" s="30" t="s">
        <v>821</v>
      </c>
      <c r="M80" s="55" t="s">
        <v>896</v>
      </c>
      <c r="N80" s="30" t="s">
        <v>816</v>
      </c>
    </row>
    <row r="81" spans="1:14" x14ac:dyDescent="0.6">
      <c r="A81" s="56" t="s">
        <v>816</v>
      </c>
      <c r="B81" s="57" t="s">
        <v>817</v>
      </c>
      <c r="C81" s="56" t="s">
        <v>823</v>
      </c>
      <c r="D81" s="57" t="s">
        <v>824</v>
      </c>
      <c r="E81" s="58">
        <v>0.123359</v>
      </c>
      <c r="F81" s="58">
        <v>21098.324766000002</v>
      </c>
      <c r="G81" s="58">
        <v>0.124471</v>
      </c>
      <c r="H81" s="58">
        <v>27415.628302000001</v>
      </c>
      <c r="I81" s="58">
        <v>0.16459599999999999</v>
      </c>
      <c r="J81" s="58">
        <v>30636.023083</v>
      </c>
      <c r="K81" s="59" t="s">
        <v>900</v>
      </c>
      <c r="L81" s="35" t="s">
        <v>823</v>
      </c>
      <c r="M81" s="59" t="s">
        <v>896</v>
      </c>
      <c r="N81" s="35" t="s">
        <v>816</v>
      </c>
    </row>
    <row r="82" spans="1:14" x14ac:dyDescent="0.6">
      <c r="A82" s="52">
        <v>9</v>
      </c>
      <c r="B82" s="53" t="s">
        <v>817</v>
      </c>
      <c r="C82" s="206"/>
      <c r="D82" s="53" t="s">
        <v>30</v>
      </c>
      <c r="E82" s="54">
        <v>102.95761400000001</v>
      </c>
      <c r="F82" s="54">
        <v>31960.973415000004</v>
      </c>
      <c r="G82" s="54">
        <v>156.028773</v>
      </c>
      <c r="H82" s="54">
        <v>41136.888554000005</v>
      </c>
      <c r="I82" s="54">
        <v>206.40578699999998</v>
      </c>
      <c r="J82" s="54">
        <v>48535.202980999995</v>
      </c>
      <c r="K82" s="55" t="s">
        <v>318</v>
      </c>
      <c r="L82" s="30"/>
      <c r="M82" s="55" t="s">
        <v>896</v>
      </c>
      <c r="N82" s="30" t="s">
        <v>816</v>
      </c>
    </row>
    <row r="83" spans="1:14" ht="26.4" customHeight="1" x14ac:dyDescent="0.6">
      <c r="A83" s="156"/>
      <c r="B83" s="157" t="s">
        <v>30</v>
      </c>
      <c r="C83" s="156"/>
      <c r="D83" s="157"/>
      <c r="E83" s="158">
        <v>95573.16275399999</v>
      </c>
      <c r="F83" s="158">
        <v>712037.99876800005</v>
      </c>
      <c r="G83" s="158">
        <v>98246.077239999984</v>
      </c>
      <c r="H83" s="158">
        <v>776024.25854699989</v>
      </c>
      <c r="I83" s="158">
        <v>104612.59274299993</v>
      </c>
      <c r="J83" s="158">
        <v>873023.53072899976</v>
      </c>
      <c r="K83" s="159"/>
      <c r="L83" s="160"/>
      <c r="M83" s="159" t="s">
        <v>318</v>
      </c>
      <c r="N83" s="160"/>
    </row>
  </sheetData>
  <mergeCells count="11">
    <mergeCell ref="I4:J4"/>
    <mergeCell ref="K4:K5"/>
    <mergeCell ref="L4:L5"/>
    <mergeCell ref="M4:M5"/>
    <mergeCell ref="N4:N5"/>
    <mergeCell ref="G4:H4"/>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1429B-520C-4064-AB07-92588EB4A8FC}">
  <sheetPr codeName="Sheet25">
    <tabColor rgb="FF9BA8C2"/>
    <pageSetUpPr autoPageBreaks="0" fitToPage="1"/>
  </sheetPr>
  <dimension ref="A1:WVV32"/>
  <sheetViews>
    <sheetView showGridLines="0" rightToLeft="1" zoomScale="80" zoomScaleNormal="80" workbookViewId="0"/>
  </sheetViews>
  <sheetFormatPr defaultColWidth="0" defaultRowHeight="19.8" x14ac:dyDescent="0.6"/>
  <cols>
    <col min="1" max="1" width="5" style="5" customWidth="1"/>
    <col min="2" max="2" width="20" style="5" customWidth="1"/>
    <col min="3" max="3" width="5" style="5" customWidth="1"/>
    <col min="4" max="4" width="20" style="5" customWidth="1"/>
    <col min="5" max="5" width="5" style="5" customWidth="1"/>
    <col min="6" max="6" width="20" style="5" customWidth="1"/>
    <col min="7" max="12" width="13" style="5" customWidth="1"/>
    <col min="13" max="13" width="20" style="5" customWidth="1"/>
    <col min="14" max="14" width="5" style="5" customWidth="1"/>
    <col min="15" max="15" width="20" style="5" customWidth="1"/>
    <col min="16" max="16" width="5" style="5" customWidth="1"/>
    <col min="17" max="17" width="20" style="5" customWidth="1"/>
    <col min="18" max="18" width="5" style="5" customWidth="1"/>
    <col min="19" max="19" width="2.296875" style="5" customWidth="1"/>
    <col min="20" max="23" width="8.59765625" style="207" hidden="1"/>
    <col min="24" max="24" width="8" style="5" hidden="1"/>
    <col min="25" max="256" width="8.8984375" style="5" hidden="1"/>
    <col min="257" max="257" width="5.8984375" style="5" hidden="1"/>
    <col min="258" max="258" width="32.8984375" style="5" hidden="1"/>
    <col min="259" max="259" width="5.8984375" style="5" hidden="1"/>
    <col min="260" max="260" width="32.8984375" style="5" hidden="1"/>
    <col min="261" max="266" width="8.8984375" style="5" hidden="1"/>
    <col min="267" max="267" width="32.8984375" style="5" hidden="1"/>
    <col min="268" max="268" width="5.8984375" style="5" hidden="1"/>
    <col min="269" max="269" width="32.8984375" style="5" hidden="1"/>
    <col min="270" max="270" width="5.8984375" style="5" hidden="1"/>
    <col min="271" max="512" width="8.8984375" style="5" hidden="1"/>
    <col min="513" max="513" width="5.8984375" style="5" hidden="1"/>
    <col min="514" max="514" width="32.8984375" style="5" hidden="1"/>
    <col min="515" max="515" width="5.8984375" style="5" hidden="1"/>
    <col min="516" max="516" width="32.8984375" style="5" hidden="1"/>
    <col min="517" max="522" width="8.8984375" style="5" hidden="1"/>
    <col min="523" max="523" width="32.8984375" style="5" hidden="1"/>
    <col min="524" max="524" width="5.8984375" style="5" hidden="1"/>
    <col min="525" max="525" width="32.8984375" style="5" hidden="1"/>
    <col min="526" max="526" width="5.8984375" style="5" hidden="1"/>
    <col min="527" max="768" width="8.8984375" style="5" hidden="1"/>
    <col min="769" max="769" width="5.8984375" style="5" hidden="1"/>
    <col min="770" max="770" width="32.8984375" style="5" hidden="1"/>
    <col min="771" max="771" width="5.8984375" style="5" hidden="1"/>
    <col min="772" max="772" width="32.8984375" style="5" hidden="1"/>
    <col min="773" max="778" width="8.8984375" style="5" hidden="1"/>
    <col min="779" max="779" width="32.8984375" style="5" hidden="1"/>
    <col min="780" max="780" width="5.8984375" style="5" hidden="1"/>
    <col min="781" max="781" width="32.8984375" style="5" hidden="1"/>
    <col min="782" max="782" width="5.8984375" style="5" hidden="1"/>
    <col min="783" max="1024" width="8.8984375" style="5" hidden="1"/>
    <col min="1025" max="1025" width="5.8984375" style="5" hidden="1"/>
    <col min="1026" max="1026" width="32.8984375" style="5" hidden="1"/>
    <col min="1027" max="1027" width="5.8984375" style="5" hidden="1"/>
    <col min="1028" max="1028" width="32.8984375" style="5" hidden="1"/>
    <col min="1029" max="1034" width="8.8984375" style="5" hidden="1"/>
    <col min="1035" max="1035" width="32.8984375" style="5" hidden="1"/>
    <col min="1036" max="1036" width="5.8984375" style="5" hidden="1"/>
    <col min="1037" max="1037" width="32.8984375" style="5" hidden="1"/>
    <col min="1038" max="1038" width="5.8984375" style="5" hidden="1"/>
    <col min="1039" max="1280" width="8.8984375" style="5" hidden="1"/>
    <col min="1281" max="1281" width="5.8984375" style="5" hidden="1"/>
    <col min="1282" max="1282" width="32.8984375" style="5" hidden="1"/>
    <col min="1283" max="1283" width="5.8984375" style="5" hidden="1"/>
    <col min="1284" max="1284" width="32.8984375" style="5" hidden="1"/>
    <col min="1285" max="1290" width="8.8984375" style="5" hidden="1"/>
    <col min="1291" max="1291" width="32.8984375" style="5" hidden="1"/>
    <col min="1292" max="1292" width="5.8984375" style="5" hidden="1"/>
    <col min="1293" max="1293" width="32.8984375" style="5" hidden="1"/>
    <col min="1294" max="1294" width="5.8984375" style="5" hidden="1"/>
    <col min="1295" max="1536" width="8.8984375" style="5" hidden="1"/>
    <col min="1537" max="1537" width="5.8984375" style="5" hidden="1"/>
    <col min="1538" max="1538" width="32.8984375" style="5" hidden="1"/>
    <col min="1539" max="1539" width="5.8984375" style="5" hidden="1"/>
    <col min="1540" max="1540" width="32.8984375" style="5" hidden="1"/>
    <col min="1541" max="1546" width="8.8984375" style="5" hidden="1"/>
    <col min="1547" max="1547" width="32.8984375" style="5" hidden="1"/>
    <col min="1548" max="1548" width="5.8984375" style="5" hidden="1"/>
    <col min="1549" max="1549" width="32.8984375" style="5" hidden="1"/>
    <col min="1550" max="1550" width="5.8984375" style="5" hidden="1"/>
    <col min="1551" max="1792" width="8.8984375" style="5" hidden="1"/>
    <col min="1793" max="1793" width="5.8984375" style="5" hidden="1"/>
    <col min="1794" max="1794" width="32.8984375" style="5" hidden="1"/>
    <col min="1795" max="1795" width="5.8984375" style="5" hidden="1"/>
    <col min="1796" max="1796" width="32.8984375" style="5" hidden="1"/>
    <col min="1797" max="1802" width="8.8984375" style="5" hidden="1"/>
    <col min="1803" max="1803" width="32.8984375" style="5" hidden="1"/>
    <col min="1804" max="1804" width="5.8984375" style="5" hidden="1"/>
    <col min="1805" max="1805" width="32.8984375" style="5" hidden="1"/>
    <col min="1806" max="1806" width="5.8984375" style="5" hidden="1"/>
    <col min="1807" max="2048" width="8.8984375" style="5" hidden="1"/>
    <col min="2049" max="2049" width="5.8984375" style="5" hidden="1"/>
    <col min="2050" max="2050" width="32.8984375" style="5" hidden="1"/>
    <col min="2051" max="2051" width="5.8984375" style="5" hidden="1"/>
    <col min="2052" max="2052" width="32.8984375" style="5" hidden="1"/>
    <col min="2053" max="2058" width="8.8984375" style="5" hidden="1"/>
    <col min="2059" max="2059" width="32.8984375" style="5" hidden="1"/>
    <col min="2060" max="2060" width="5.8984375" style="5" hidden="1"/>
    <col min="2061" max="2061" width="32.8984375" style="5" hidden="1"/>
    <col min="2062" max="2062" width="5.8984375" style="5" hidden="1"/>
    <col min="2063" max="2304" width="8.8984375" style="5" hidden="1"/>
    <col min="2305" max="2305" width="5.8984375" style="5" hidden="1"/>
    <col min="2306" max="2306" width="32.8984375" style="5" hidden="1"/>
    <col min="2307" max="2307" width="5.8984375" style="5" hidden="1"/>
    <col min="2308" max="2308" width="32.8984375" style="5" hidden="1"/>
    <col min="2309" max="2314" width="8.8984375" style="5" hidden="1"/>
    <col min="2315" max="2315" width="32.8984375" style="5" hidden="1"/>
    <col min="2316" max="2316" width="5.8984375" style="5" hidden="1"/>
    <col min="2317" max="2317" width="32.8984375" style="5" hidden="1"/>
    <col min="2318" max="2318" width="5.8984375" style="5" hidden="1"/>
    <col min="2319" max="2560" width="8.8984375" style="5" hidden="1"/>
    <col min="2561" max="2561" width="5.8984375" style="5" hidden="1"/>
    <col min="2562" max="2562" width="32.8984375" style="5" hidden="1"/>
    <col min="2563" max="2563" width="5.8984375" style="5" hidden="1"/>
    <col min="2564" max="2564" width="32.8984375" style="5" hidden="1"/>
    <col min="2565" max="2570" width="8.8984375" style="5" hidden="1"/>
    <col min="2571" max="2571" width="32.8984375" style="5" hidden="1"/>
    <col min="2572" max="2572" width="5.8984375" style="5" hidden="1"/>
    <col min="2573" max="2573" width="32.8984375" style="5" hidden="1"/>
    <col min="2574" max="2574" width="5.8984375" style="5" hidden="1"/>
    <col min="2575" max="2816" width="8.8984375" style="5" hidden="1"/>
    <col min="2817" max="2817" width="5.8984375" style="5" hidden="1"/>
    <col min="2818" max="2818" width="32.8984375" style="5" hidden="1"/>
    <col min="2819" max="2819" width="5.8984375" style="5" hidden="1"/>
    <col min="2820" max="2820" width="32.8984375" style="5" hidden="1"/>
    <col min="2821" max="2826" width="8.8984375" style="5" hidden="1"/>
    <col min="2827" max="2827" width="32.8984375" style="5" hidden="1"/>
    <col min="2828" max="2828" width="5.8984375" style="5" hidden="1"/>
    <col min="2829" max="2829" width="32.8984375" style="5" hidden="1"/>
    <col min="2830" max="2830" width="5.8984375" style="5" hidden="1"/>
    <col min="2831" max="3072" width="8.8984375" style="5" hidden="1"/>
    <col min="3073" max="3073" width="5.8984375" style="5" hidden="1"/>
    <col min="3074" max="3074" width="32.8984375" style="5" hidden="1"/>
    <col min="3075" max="3075" width="5.8984375" style="5" hidden="1"/>
    <col min="3076" max="3076" width="32.8984375" style="5" hidden="1"/>
    <col min="3077" max="3082" width="8.8984375" style="5" hidden="1"/>
    <col min="3083" max="3083" width="32.8984375" style="5" hidden="1"/>
    <col min="3084" max="3084" width="5.8984375" style="5" hidden="1"/>
    <col min="3085" max="3085" width="32.8984375" style="5" hidden="1"/>
    <col min="3086" max="3086" width="5.8984375" style="5" hidden="1"/>
    <col min="3087" max="3328" width="8.8984375" style="5" hidden="1"/>
    <col min="3329" max="3329" width="5.8984375" style="5" hidden="1"/>
    <col min="3330" max="3330" width="32.8984375" style="5" hidden="1"/>
    <col min="3331" max="3331" width="5.8984375" style="5" hidden="1"/>
    <col min="3332" max="3332" width="32.8984375" style="5" hidden="1"/>
    <col min="3333" max="3338" width="8.8984375" style="5" hidden="1"/>
    <col min="3339" max="3339" width="32.8984375" style="5" hidden="1"/>
    <col min="3340" max="3340" width="5.8984375" style="5" hidden="1"/>
    <col min="3341" max="3341" width="32.8984375" style="5" hidden="1"/>
    <col min="3342" max="3342" width="5.8984375" style="5" hidden="1"/>
    <col min="3343" max="3584" width="8.8984375" style="5" hidden="1"/>
    <col min="3585" max="3585" width="5.8984375" style="5" hidden="1"/>
    <col min="3586" max="3586" width="32.8984375" style="5" hidden="1"/>
    <col min="3587" max="3587" width="5.8984375" style="5" hidden="1"/>
    <col min="3588" max="3588" width="32.8984375" style="5" hidden="1"/>
    <col min="3589" max="3594" width="8.8984375" style="5" hidden="1"/>
    <col min="3595" max="3595" width="32.8984375" style="5" hidden="1"/>
    <col min="3596" max="3596" width="5.8984375" style="5" hidden="1"/>
    <col min="3597" max="3597" width="32.8984375" style="5" hidden="1"/>
    <col min="3598" max="3598" width="5.8984375" style="5" hidden="1"/>
    <col min="3599" max="3840" width="8.8984375" style="5" hidden="1"/>
    <col min="3841" max="3841" width="5.8984375" style="5" hidden="1"/>
    <col min="3842" max="3842" width="32.8984375" style="5" hidden="1"/>
    <col min="3843" max="3843" width="5.8984375" style="5" hidden="1"/>
    <col min="3844" max="3844" width="32.8984375" style="5" hidden="1"/>
    <col min="3845" max="3850" width="8.8984375" style="5" hidden="1"/>
    <col min="3851" max="3851" width="32.8984375" style="5" hidden="1"/>
    <col min="3852" max="3852" width="5.8984375" style="5" hidden="1"/>
    <col min="3853" max="3853" width="32.8984375" style="5" hidden="1"/>
    <col min="3854" max="3854" width="5.8984375" style="5" hidden="1"/>
    <col min="3855" max="4096" width="8.8984375" style="5" hidden="1"/>
    <col min="4097" max="4097" width="5.8984375" style="5" hidden="1"/>
    <col min="4098" max="4098" width="32.8984375" style="5" hidden="1"/>
    <col min="4099" max="4099" width="5.8984375" style="5" hidden="1"/>
    <col min="4100" max="4100" width="32.8984375" style="5" hidden="1"/>
    <col min="4101" max="4106" width="8.8984375" style="5" hidden="1"/>
    <col min="4107" max="4107" width="32.8984375" style="5" hidden="1"/>
    <col min="4108" max="4108" width="5.8984375" style="5" hidden="1"/>
    <col min="4109" max="4109" width="32.8984375" style="5" hidden="1"/>
    <col min="4110" max="4110" width="5.8984375" style="5" hidden="1"/>
    <col min="4111" max="4352" width="8.8984375" style="5" hidden="1"/>
    <col min="4353" max="4353" width="5.8984375" style="5" hidden="1"/>
    <col min="4354" max="4354" width="32.8984375" style="5" hidden="1"/>
    <col min="4355" max="4355" width="5.8984375" style="5" hidden="1"/>
    <col min="4356" max="4356" width="32.8984375" style="5" hidden="1"/>
    <col min="4357" max="4362" width="8.8984375" style="5" hidden="1"/>
    <col min="4363" max="4363" width="32.8984375" style="5" hidden="1"/>
    <col min="4364" max="4364" width="5.8984375" style="5" hidden="1"/>
    <col min="4365" max="4365" width="32.8984375" style="5" hidden="1"/>
    <col min="4366" max="4366" width="5.8984375" style="5" hidden="1"/>
    <col min="4367" max="4608" width="8.8984375" style="5" hidden="1"/>
    <col min="4609" max="4609" width="5.8984375" style="5" hidden="1"/>
    <col min="4610" max="4610" width="32.8984375" style="5" hidden="1"/>
    <col min="4611" max="4611" width="5.8984375" style="5" hidden="1"/>
    <col min="4612" max="4612" width="32.8984375" style="5" hidden="1"/>
    <col min="4613" max="4618" width="8.8984375" style="5" hidden="1"/>
    <col min="4619" max="4619" width="32.8984375" style="5" hidden="1"/>
    <col min="4620" max="4620" width="5.8984375" style="5" hidden="1"/>
    <col min="4621" max="4621" width="32.8984375" style="5" hidden="1"/>
    <col min="4622" max="4622" width="5.8984375" style="5" hidden="1"/>
    <col min="4623" max="4864" width="8.8984375" style="5" hidden="1"/>
    <col min="4865" max="4865" width="5.8984375" style="5" hidden="1"/>
    <col min="4866" max="4866" width="32.8984375" style="5" hidden="1"/>
    <col min="4867" max="4867" width="5.8984375" style="5" hidden="1"/>
    <col min="4868" max="4868" width="32.8984375" style="5" hidden="1"/>
    <col min="4869" max="4874" width="8.8984375" style="5" hidden="1"/>
    <col min="4875" max="4875" width="32.8984375" style="5" hidden="1"/>
    <col min="4876" max="4876" width="5.8984375" style="5" hidden="1"/>
    <col min="4877" max="4877" width="32.8984375" style="5" hidden="1"/>
    <col min="4878" max="4878" width="5.8984375" style="5" hidden="1"/>
    <col min="4879" max="5120" width="8.8984375" style="5" hidden="1"/>
    <col min="5121" max="5121" width="5.8984375" style="5" hidden="1"/>
    <col min="5122" max="5122" width="32.8984375" style="5" hidden="1"/>
    <col min="5123" max="5123" width="5.8984375" style="5" hidden="1"/>
    <col min="5124" max="5124" width="32.8984375" style="5" hidden="1"/>
    <col min="5125" max="5130" width="8.8984375" style="5" hidden="1"/>
    <col min="5131" max="5131" width="32.8984375" style="5" hidden="1"/>
    <col min="5132" max="5132" width="5.8984375" style="5" hidden="1"/>
    <col min="5133" max="5133" width="32.8984375" style="5" hidden="1"/>
    <col min="5134" max="5134" width="5.8984375" style="5" hidden="1"/>
    <col min="5135" max="5376" width="8.8984375" style="5" hidden="1"/>
    <col min="5377" max="5377" width="5.8984375" style="5" hidden="1"/>
    <col min="5378" max="5378" width="32.8984375" style="5" hidden="1"/>
    <col min="5379" max="5379" width="5.8984375" style="5" hidden="1"/>
    <col min="5380" max="5380" width="32.8984375" style="5" hidden="1"/>
    <col min="5381" max="5386" width="8.8984375" style="5" hidden="1"/>
    <col min="5387" max="5387" width="32.8984375" style="5" hidden="1"/>
    <col min="5388" max="5388" width="5.8984375" style="5" hidden="1"/>
    <col min="5389" max="5389" width="32.8984375" style="5" hidden="1"/>
    <col min="5390" max="5390" width="5.8984375" style="5" hidden="1"/>
    <col min="5391" max="5632" width="8.8984375" style="5" hidden="1"/>
    <col min="5633" max="5633" width="5.8984375" style="5" hidden="1"/>
    <col min="5634" max="5634" width="32.8984375" style="5" hidden="1"/>
    <col min="5635" max="5635" width="5.8984375" style="5" hidden="1"/>
    <col min="5636" max="5636" width="32.8984375" style="5" hidden="1"/>
    <col min="5637" max="5642" width="8.8984375" style="5" hidden="1"/>
    <col min="5643" max="5643" width="32.8984375" style="5" hidden="1"/>
    <col min="5644" max="5644" width="5.8984375" style="5" hidden="1"/>
    <col min="5645" max="5645" width="32.8984375" style="5" hidden="1"/>
    <col min="5646" max="5646" width="5.8984375" style="5" hidden="1"/>
    <col min="5647" max="5888" width="8.8984375" style="5" hidden="1"/>
    <col min="5889" max="5889" width="5.8984375" style="5" hidden="1"/>
    <col min="5890" max="5890" width="32.8984375" style="5" hidden="1"/>
    <col min="5891" max="5891" width="5.8984375" style="5" hidden="1"/>
    <col min="5892" max="5892" width="32.8984375" style="5" hidden="1"/>
    <col min="5893" max="5898" width="8.8984375" style="5" hidden="1"/>
    <col min="5899" max="5899" width="32.8984375" style="5" hidden="1"/>
    <col min="5900" max="5900" width="5.8984375" style="5" hidden="1"/>
    <col min="5901" max="5901" width="32.8984375" style="5" hidden="1"/>
    <col min="5902" max="5902" width="5.8984375" style="5" hidden="1"/>
    <col min="5903" max="6144" width="8.8984375" style="5" hidden="1"/>
    <col min="6145" max="6145" width="5.8984375" style="5" hidden="1"/>
    <col min="6146" max="6146" width="32.8984375" style="5" hidden="1"/>
    <col min="6147" max="6147" width="5.8984375" style="5" hidden="1"/>
    <col min="6148" max="6148" width="32.8984375" style="5" hidden="1"/>
    <col min="6149" max="6154" width="8.8984375" style="5" hidden="1"/>
    <col min="6155" max="6155" width="32.8984375" style="5" hidden="1"/>
    <col min="6156" max="6156" width="5.8984375" style="5" hidden="1"/>
    <col min="6157" max="6157" width="32.8984375" style="5" hidden="1"/>
    <col min="6158" max="6158" width="5.8984375" style="5" hidden="1"/>
    <col min="6159" max="6400" width="8.8984375" style="5" hidden="1"/>
    <col min="6401" max="6401" width="5.8984375" style="5" hidden="1"/>
    <col min="6402" max="6402" width="32.8984375" style="5" hidden="1"/>
    <col min="6403" max="6403" width="5.8984375" style="5" hidden="1"/>
    <col min="6404" max="6404" width="32.8984375" style="5" hidden="1"/>
    <col min="6405" max="6410" width="8.8984375" style="5" hidden="1"/>
    <col min="6411" max="6411" width="32.8984375" style="5" hidden="1"/>
    <col min="6412" max="6412" width="5.8984375" style="5" hidden="1"/>
    <col min="6413" max="6413" width="32.8984375" style="5" hidden="1"/>
    <col min="6414" max="6414" width="5.8984375" style="5" hidden="1"/>
    <col min="6415" max="6656" width="8.8984375" style="5" hidden="1"/>
    <col min="6657" max="6657" width="5.8984375" style="5" hidden="1"/>
    <col min="6658" max="6658" width="32.8984375" style="5" hidden="1"/>
    <col min="6659" max="6659" width="5.8984375" style="5" hidden="1"/>
    <col min="6660" max="6660" width="32.8984375" style="5" hidden="1"/>
    <col min="6661" max="6666" width="8.8984375" style="5" hidden="1"/>
    <col min="6667" max="6667" width="32.8984375" style="5" hidden="1"/>
    <col min="6668" max="6668" width="5.8984375" style="5" hidden="1"/>
    <col min="6669" max="6669" width="32.8984375" style="5" hidden="1"/>
    <col min="6670" max="6670" width="5.8984375" style="5" hidden="1"/>
    <col min="6671" max="6912" width="8.8984375" style="5" hidden="1"/>
    <col min="6913" max="6913" width="5.8984375" style="5" hidden="1"/>
    <col min="6914" max="6914" width="32.8984375" style="5" hidden="1"/>
    <col min="6915" max="6915" width="5.8984375" style="5" hidden="1"/>
    <col min="6916" max="6916" width="32.8984375" style="5" hidden="1"/>
    <col min="6917" max="6922" width="8.8984375" style="5" hidden="1"/>
    <col min="6923" max="6923" width="32.8984375" style="5" hidden="1"/>
    <col min="6924" max="6924" width="5.8984375" style="5" hidden="1"/>
    <col min="6925" max="6925" width="32.8984375" style="5" hidden="1"/>
    <col min="6926" max="6926" width="5.8984375" style="5" hidden="1"/>
    <col min="6927" max="7168" width="8.8984375" style="5" hidden="1"/>
    <col min="7169" max="7169" width="5.8984375" style="5" hidden="1"/>
    <col min="7170" max="7170" width="32.8984375" style="5" hidden="1"/>
    <col min="7171" max="7171" width="5.8984375" style="5" hidden="1"/>
    <col min="7172" max="7172" width="32.8984375" style="5" hidden="1"/>
    <col min="7173" max="7178" width="8.8984375" style="5" hidden="1"/>
    <col min="7179" max="7179" width="32.8984375" style="5" hidden="1"/>
    <col min="7180" max="7180" width="5.8984375" style="5" hidden="1"/>
    <col min="7181" max="7181" width="32.8984375" style="5" hidden="1"/>
    <col min="7182" max="7182" width="5.8984375" style="5" hidden="1"/>
    <col min="7183" max="7424" width="8.8984375" style="5" hidden="1"/>
    <col min="7425" max="7425" width="5.8984375" style="5" hidden="1"/>
    <col min="7426" max="7426" width="32.8984375" style="5" hidden="1"/>
    <col min="7427" max="7427" width="5.8984375" style="5" hidden="1"/>
    <col min="7428" max="7428" width="32.8984375" style="5" hidden="1"/>
    <col min="7429" max="7434" width="8.8984375" style="5" hidden="1"/>
    <col min="7435" max="7435" width="32.8984375" style="5" hidden="1"/>
    <col min="7436" max="7436" width="5.8984375" style="5" hidden="1"/>
    <col min="7437" max="7437" width="32.8984375" style="5" hidden="1"/>
    <col min="7438" max="7438" width="5.8984375" style="5" hidden="1"/>
    <col min="7439" max="7680" width="8.8984375" style="5" hidden="1"/>
    <col min="7681" max="7681" width="5.8984375" style="5" hidden="1"/>
    <col min="7682" max="7682" width="32.8984375" style="5" hidden="1"/>
    <col min="7683" max="7683" width="5.8984375" style="5" hidden="1"/>
    <col min="7684" max="7684" width="32.8984375" style="5" hidden="1"/>
    <col min="7685" max="7690" width="8.8984375" style="5" hidden="1"/>
    <col min="7691" max="7691" width="32.8984375" style="5" hidden="1"/>
    <col min="7692" max="7692" width="5.8984375" style="5" hidden="1"/>
    <col min="7693" max="7693" width="32.8984375" style="5" hidden="1"/>
    <col min="7694" max="7694" width="5.8984375" style="5" hidden="1"/>
    <col min="7695" max="7936" width="8.8984375" style="5" hidden="1"/>
    <col min="7937" max="7937" width="5.8984375" style="5" hidden="1"/>
    <col min="7938" max="7938" width="32.8984375" style="5" hidden="1"/>
    <col min="7939" max="7939" width="5.8984375" style="5" hidden="1"/>
    <col min="7940" max="7940" width="32.8984375" style="5" hidden="1"/>
    <col min="7941" max="7946" width="8.8984375" style="5" hidden="1"/>
    <col min="7947" max="7947" width="32.8984375" style="5" hidden="1"/>
    <col min="7948" max="7948" width="5.8984375" style="5" hidden="1"/>
    <col min="7949" max="7949" width="32.8984375" style="5" hidden="1"/>
    <col min="7950" max="7950" width="5.8984375" style="5" hidden="1"/>
    <col min="7951" max="8192" width="8.8984375" style="5" hidden="1"/>
    <col min="8193" max="8193" width="5.8984375" style="5" hidden="1"/>
    <col min="8194" max="8194" width="32.8984375" style="5" hidden="1"/>
    <col min="8195" max="8195" width="5.8984375" style="5" hidden="1"/>
    <col min="8196" max="8196" width="32.8984375" style="5" hidden="1"/>
    <col min="8197" max="8202" width="8.8984375" style="5" hidden="1"/>
    <col min="8203" max="8203" width="32.8984375" style="5" hidden="1"/>
    <col min="8204" max="8204" width="5.8984375" style="5" hidden="1"/>
    <col min="8205" max="8205" width="32.8984375" style="5" hidden="1"/>
    <col min="8206" max="8206" width="5.8984375" style="5" hidden="1"/>
    <col min="8207" max="8448" width="8.8984375" style="5" hidden="1"/>
    <col min="8449" max="8449" width="5.8984375" style="5" hidden="1"/>
    <col min="8450" max="8450" width="32.8984375" style="5" hidden="1"/>
    <col min="8451" max="8451" width="5.8984375" style="5" hidden="1"/>
    <col min="8452" max="8452" width="32.8984375" style="5" hidden="1"/>
    <col min="8453" max="8458" width="8.8984375" style="5" hidden="1"/>
    <col min="8459" max="8459" width="32.8984375" style="5" hidden="1"/>
    <col min="8460" max="8460" width="5.8984375" style="5" hidden="1"/>
    <col min="8461" max="8461" width="32.8984375" style="5" hidden="1"/>
    <col min="8462" max="8462" width="5.8984375" style="5" hidden="1"/>
    <col min="8463" max="8704" width="8.8984375" style="5" hidden="1"/>
    <col min="8705" max="8705" width="5.8984375" style="5" hidden="1"/>
    <col min="8706" max="8706" width="32.8984375" style="5" hidden="1"/>
    <col min="8707" max="8707" width="5.8984375" style="5" hidden="1"/>
    <col min="8708" max="8708" width="32.8984375" style="5" hidden="1"/>
    <col min="8709" max="8714" width="8.8984375" style="5" hidden="1"/>
    <col min="8715" max="8715" width="32.8984375" style="5" hidden="1"/>
    <col min="8716" max="8716" width="5.8984375" style="5" hidden="1"/>
    <col min="8717" max="8717" width="32.8984375" style="5" hidden="1"/>
    <col min="8718" max="8718" width="5.8984375" style="5" hidden="1"/>
    <col min="8719" max="8960" width="8.8984375" style="5" hidden="1"/>
    <col min="8961" max="8961" width="5.8984375" style="5" hidden="1"/>
    <col min="8962" max="8962" width="32.8984375" style="5" hidden="1"/>
    <col min="8963" max="8963" width="5.8984375" style="5" hidden="1"/>
    <col min="8964" max="8964" width="32.8984375" style="5" hidden="1"/>
    <col min="8965" max="8970" width="8.8984375" style="5" hidden="1"/>
    <col min="8971" max="8971" width="32.8984375" style="5" hidden="1"/>
    <col min="8972" max="8972" width="5.8984375" style="5" hidden="1"/>
    <col min="8973" max="8973" width="32.8984375" style="5" hidden="1"/>
    <col min="8974" max="8974" width="5.8984375" style="5" hidden="1"/>
    <col min="8975" max="9216" width="8.8984375" style="5" hidden="1"/>
    <col min="9217" max="9217" width="5.8984375" style="5" hidden="1"/>
    <col min="9218" max="9218" width="32.8984375" style="5" hidden="1"/>
    <col min="9219" max="9219" width="5.8984375" style="5" hidden="1"/>
    <col min="9220" max="9220" width="32.8984375" style="5" hidden="1"/>
    <col min="9221" max="9226" width="8.8984375" style="5" hidden="1"/>
    <col min="9227" max="9227" width="32.8984375" style="5" hidden="1"/>
    <col min="9228" max="9228" width="5.8984375" style="5" hidden="1"/>
    <col min="9229" max="9229" width="32.8984375" style="5" hidden="1"/>
    <col min="9230" max="9230" width="5.8984375" style="5" hidden="1"/>
    <col min="9231" max="9472" width="8.8984375" style="5" hidden="1"/>
    <col min="9473" max="9473" width="5.8984375" style="5" hidden="1"/>
    <col min="9474" max="9474" width="32.8984375" style="5" hidden="1"/>
    <col min="9475" max="9475" width="5.8984375" style="5" hidden="1"/>
    <col min="9476" max="9476" width="32.8984375" style="5" hidden="1"/>
    <col min="9477" max="9482" width="8.8984375" style="5" hidden="1"/>
    <col min="9483" max="9483" width="32.8984375" style="5" hidden="1"/>
    <col min="9484" max="9484" width="5.8984375" style="5" hidden="1"/>
    <col min="9485" max="9485" width="32.8984375" style="5" hidden="1"/>
    <col min="9486" max="9486" width="5.8984375" style="5" hidden="1"/>
    <col min="9487" max="9728" width="8.8984375" style="5" hidden="1"/>
    <col min="9729" max="9729" width="5.8984375" style="5" hidden="1"/>
    <col min="9730" max="9730" width="32.8984375" style="5" hidden="1"/>
    <col min="9731" max="9731" width="5.8984375" style="5" hidden="1"/>
    <col min="9732" max="9732" width="32.8984375" style="5" hidden="1"/>
    <col min="9733" max="9738" width="8.8984375" style="5" hidden="1"/>
    <col min="9739" max="9739" width="32.8984375" style="5" hidden="1"/>
    <col min="9740" max="9740" width="5.8984375" style="5" hidden="1"/>
    <col min="9741" max="9741" width="32.8984375" style="5" hidden="1"/>
    <col min="9742" max="9742" width="5.8984375" style="5" hidden="1"/>
    <col min="9743" max="9984" width="8.8984375" style="5" hidden="1"/>
    <col min="9985" max="9985" width="5.8984375" style="5" hidden="1"/>
    <col min="9986" max="9986" width="32.8984375" style="5" hidden="1"/>
    <col min="9987" max="9987" width="5.8984375" style="5" hidden="1"/>
    <col min="9988" max="9988" width="32.8984375" style="5" hidden="1"/>
    <col min="9989" max="9994" width="8.8984375" style="5" hidden="1"/>
    <col min="9995" max="9995" width="32.8984375" style="5" hidden="1"/>
    <col min="9996" max="9996" width="5.8984375" style="5" hidden="1"/>
    <col min="9997" max="9997" width="32.8984375" style="5" hidden="1"/>
    <col min="9998" max="9998" width="5.8984375" style="5" hidden="1"/>
    <col min="9999" max="10240" width="8.8984375" style="5" hidden="1"/>
    <col min="10241" max="10241" width="5.8984375" style="5" hidden="1"/>
    <col min="10242" max="10242" width="32.8984375" style="5" hidden="1"/>
    <col min="10243" max="10243" width="5.8984375" style="5" hidden="1"/>
    <col min="10244" max="10244" width="32.8984375" style="5" hidden="1"/>
    <col min="10245" max="10250" width="8.8984375" style="5" hidden="1"/>
    <col min="10251" max="10251" width="32.8984375" style="5" hidden="1"/>
    <col min="10252" max="10252" width="5.8984375" style="5" hidden="1"/>
    <col min="10253" max="10253" width="32.8984375" style="5" hidden="1"/>
    <col min="10254" max="10254" width="5.8984375" style="5" hidden="1"/>
    <col min="10255" max="10496" width="8.8984375" style="5" hidden="1"/>
    <col min="10497" max="10497" width="5.8984375" style="5" hidden="1"/>
    <col min="10498" max="10498" width="32.8984375" style="5" hidden="1"/>
    <col min="10499" max="10499" width="5.8984375" style="5" hidden="1"/>
    <col min="10500" max="10500" width="32.8984375" style="5" hidden="1"/>
    <col min="10501" max="10506" width="8.8984375" style="5" hidden="1"/>
    <col min="10507" max="10507" width="32.8984375" style="5" hidden="1"/>
    <col min="10508" max="10508" width="5.8984375" style="5" hidden="1"/>
    <col min="10509" max="10509" width="32.8984375" style="5" hidden="1"/>
    <col min="10510" max="10510" width="5.8984375" style="5" hidden="1"/>
    <col min="10511" max="10752" width="8.8984375" style="5" hidden="1"/>
    <col min="10753" max="10753" width="5.8984375" style="5" hidden="1"/>
    <col min="10754" max="10754" width="32.8984375" style="5" hidden="1"/>
    <col min="10755" max="10755" width="5.8984375" style="5" hidden="1"/>
    <col min="10756" max="10756" width="32.8984375" style="5" hidden="1"/>
    <col min="10757" max="10762" width="8.8984375" style="5" hidden="1"/>
    <col min="10763" max="10763" width="32.8984375" style="5" hidden="1"/>
    <col min="10764" max="10764" width="5.8984375" style="5" hidden="1"/>
    <col min="10765" max="10765" width="32.8984375" style="5" hidden="1"/>
    <col min="10766" max="10766" width="5.8984375" style="5" hidden="1"/>
    <col min="10767" max="11008" width="8.8984375" style="5" hidden="1"/>
    <col min="11009" max="11009" width="5.8984375" style="5" hidden="1"/>
    <col min="11010" max="11010" width="32.8984375" style="5" hidden="1"/>
    <col min="11011" max="11011" width="5.8984375" style="5" hidden="1"/>
    <col min="11012" max="11012" width="32.8984375" style="5" hidden="1"/>
    <col min="11013" max="11018" width="8.8984375" style="5" hidden="1"/>
    <col min="11019" max="11019" width="32.8984375" style="5" hidden="1"/>
    <col min="11020" max="11020" width="5.8984375" style="5" hidden="1"/>
    <col min="11021" max="11021" width="32.8984375" style="5" hidden="1"/>
    <col min="11022" max="11022" width="5.8984375" style="5" hidden="1"/>
    <col min="11023" max="11264" width="8.8984375" style="5" hidden="1"/>
    <col min="11265" max="11265" width="5.8984375" style="5" hidden="1"/>
    <col min="11266" max="11266" width="32.8984375" style="5" hidden="1"/>
    <col min="11267" max="11267" width="5.8984375" style="5" hidden="1"/>
    <col min="11268" max="11268" width="32.8984375" style="5" hidden="1"/>
    <col min="11269" max="11274" width="8.8984375" style="5" hidden="1"/>
    <col min="11275" max="11275" width="32.8984375" style="5" hidden="1"/>
    <col min="11276" max="11276" width="5.8984375" style="5" hidden="1"/>
    <col min="11277" max="11277" width="32.8984375" style="5" hidden="1"/>
    <col min="11278" max="11278" width="5.8984375" style="5" hidden="1"/>
    <col min="11279" max="11520" width="8.8984375" style="5" hidden="1"/>
    <col min="11521" max="11521" width="5.8984375" style="5" hidden="1"/>
    <col min="11522" max="11522" width="32.8984375" style="5" hidden="1"/>
    <col min="11523" max="11523" width="5.8984375" style="5" hidden="1"/>
    <col min="11524" max="11524" width="32.8984375" style="5" hidden="1"/>
    <col min="11525" max="11530" width="8.8984375" style="5" hidden="1"/>
    <col min="11531" max="11531" width="32.8984375" style="5" hidden="1"/>
    <col min="11532" max="11532" width="5.8984375" style="5" hidden="1"/>
    <col min="11533" max="11533" width="32.8984375" style="5" hidden="1"/>
    <col min="11534" max="11534" width="5.8984375" style="5" hidden="1"/>
    <col min="11535" max="11776" width="8.8984375" style="5" hidden="1"/>
    <col min="11777" max="11777" width="5.8984375" style="5" hidden="1"/>
    <col min="11778" max="11778" width="32.8984375" style="5" hidden="1"/>
    <col min="11779" max="11779" width="5.8984375" style="5" hidden="1"/>
    <col min="11780" max="11780" width="32.8984375" style="5" hidden="1"/>
    <col min="11781" max="11786" width="8.8984375" style="5" hidden="1"/>
    <col min="11787" max="11787" width="32.8984375" style="5" hidden="1"/>
    <col min="11788" max="11788" width="5.8984375" style="5" hidden="1"/>
    <col min="11789" max="11789" width="32.8984375" style="5" hidden="1"/>
    <col min="11790" max="11790" width="5.8984375" style="5" hidden="1"/>
    <col min="11791" max="12032" width="8.8984375" style="5" hidden="1"/>
    <col min="12033" max="12033" width="5.8984375" style="5" hidden="1"/>
    <col min="12034" max="12034" width="32.8984375" style="5" hidden="1"/>
    <col min="12035" max="12035" width="5.8984375" style="5" hidden="1"/>
    <col min="12036" max="12036" width="32.8984375" style="5" hidden="1"/>
    <col min="12037" max="12042" width="8.8984375" style="5" hidden="1"/>
    <col min="12043" max="12043" width="32.8984375" style="5" hidden="1"/>
    <col min="12044" max="12044" width="5.8984375" style="5" hidden="1"/>
    <col min="12045" max="12045" width="32.8984375" style="5" hidden="1"/>
    <col min="12046" max="12046" width="5.8984375" style="5" hidden="1"/>
    <col min="12047" max="12288" width="8.8984375" style="5" hidden="1"/>
    <col min="12289" max="12289" width="5.8984375" style="5" hidden="1"/>
    <col min="12290" max="12290" width="32.8984375" style="5" hidden="1"/>
    <col min="12291" max="12291" width="5.8984375" style="5" hidden="1"/>
    <col min="12292" max="12292" width="32.8984375" style="5" hidden="1"/>
    <col min="12293" max="12298" width="8.8984375" style="5" hidden="1"/>
    <col min="12299" max="12299" width="32.8984375" style="5" hidden="1"/>
    <col min="12300" max="12300" width="5.8984375" style="5" hidden="1"/>
    <col min="12301" max="12301" width="32.8984375" style="5" hidden="1"/>
    <col min="12302" max="12302" width="5.8984375" style="5" hidden="1"/>
    <col min="12303" max="12544" width="8.8984375" style="5" hidden="1"/>
    <col min="12545" max="12545" width="5.8984375" style="5" hidden="1"/>
    <col min="12546" max="12546" width="32.8984375" style="5" hidden="1"/>
    <col min="12547" max="12547" width="5.8984375" style="5" hidden="1"/>
    <col min="12548" max="12548" width="32.8984375" style="5" hidden="1"/>
    <col min="12549" max="12554" width="8.8984375" style="5" hidden="1"/>
    <col min="12555" max="12555" width="32.8984375" style="5" hidden="1"/>
    <col min="12556" max="12556" width="5.8984375" style="5" hidden="1"/>
    <col min="12557" max="12557" width="32.8984375" style="5" hidden="1"/>
    <col min="12558" max="12558" width="5.8984375" style="5" hidden="1"/>
    <col min="12559" max="12800" width="8.8984375" style="5" hidden="1"/>
    <col min="12801" max="12801" width="5.8984375" style="5" hidden="1"/>
    <col min="12802" max="12802" width="32.8984375" style="5" hidden="1"/>
    <col min="12803" max="12803" width="5.8984375" style="5" hidden="1"/>
    <col min="12804" max="12804" width="32.8984375" style="5" hidden="1"/>
    <col min="12805" max="12810" width="8.8984375" style="5" hidden="1"/>
    <col min="12811" max="12811" width="32.8984375" style="5" hidden="1"/>
    <col min="12812" max="12812" width="5.8984375" style="5" hidden="1"/>
    <col min="12813" max="12813" width="32.8984375" style="5" hidden="1"/>
    <col min="12814" max="12814" width="5.8984375" style="5" hidden="1"/>
    <col min="12815" max="13056" width="8.8984375" style="5" hidden="1"/>
    <col min="13057" max="13057" width="5.8984375" style="5" hidden="1"/>
    <col min="13058" max="13058" width="32.8984375" style="5" hidden="1"/>
    <col min="13059" max="13059" width="5.8984375" style="5" hidden="1"/>
    <col min="13060" max="13060" width="32.8984375" style="5" hidden="1"/>
    <col min="13061" max="13066" width="8.8984375" style="5" hidden="1"/>
    <col min="13067" max="13067" width="32.8984375" style="5" hidden="1"/>
    <col min="13068" max="13068" width="5.8984375" style="5" hidden="1"/>
    <col min="13069" max="13069" width="32.8984375" style="5" hidden="1"/>
    <col min="13070" max="13070" width="5.8984375" style="5" hidden="1"/>
    <col min="13071" max="13312" width="8.8984375" style="5" hidden="1"/>
    <col min="13313" max="13313" width="5.8984375" style="5" hidden="1"/>
    <col min="13314" max="13314" width="32.8984375" style="5" hidden="1"/>
    <col min="13315" max="13315" width="5.8984375" style="5" hidden="1"/>
    <col min="13316" max="13316" width="32.8984375" style="5" hidden="1"/>
    <col min="13317" max="13322" width="8.8984375" style="5" hidden="1"/>
    <col min="13323" max="13323" width="32.8984375" style="5" hidden="1"/>
    <col min="13324" max="13324" width="5.8984375" style="5" hidden="1"/>
    <col min="13325" max="13325" width="32.8984375" style="5" hidden="1"/>
    <col min="13326" max="13326" width="5.8984375" style="5" hidden="1"/>
    <col min="13327" max="13568" width="8.8984375" style="5" hidden="1"/>
    <col min="13569" max="13569" width="5.8984375" style="5" hidden="1"/>
    <col min="13570" max="13570" width="32.8984375" style="5" hidden="1"/>
    <col min="13571" max="13571" width="5.8984375" style="5" hidden="1"/>
    <col min="13572" max="13572" width="32.8984375" style="5" hidden="1"/>
    <col min="13573" max="13578" width="8.8984375" style="5" hidden="1"/>
    <col min="13579" max="13579" width="32.8984375" style="5" hidden="1"/>
    <col min="13580" max="13580" width="5.8984375" style="5" hidden="1"/>
    <col min="13581" max="13581" width="32.8984375" style="5" hidden="1"/>
    <col min="13582" max="13582" width="5.8984375" style="5" hidden="1"/>
    <col min="13583" max="13824" width="8.8984375" style="5" hidden="1"/>
    <col min="13825" max="13825" width="5.8984375" style="5" hidden="1"/>
    <col min="13826" max="13826" width="32.8984375" style="5" hidden="1"/>
    <col min="13827" max="13827" width="5.8984375" style="5" hidden="1"/>
    <col min="13828" max="13828" width="32.8984375" style="5" hidden="1"/>
    <col min="13829" max="13834" width="8.8984375" style="5" hidden="1"/>
    <col min="13835" max="13835" width="32.8984375" style="5" hidden="1"/>
    <col min="13836" max="13836" width="5.8984375" style="5" hidden="1"/>
    <col min="13837" max="13837" width="32.8984375" style="5" hidden="1"/>
    <col min="13838" max="13838" width="5.8984375" style="5" hidden="1"/>
    <col min="13839" max="14080" width="8.8984375" style="5" hidden="1"/>
    <col min="14081" max="14081" width="5.8984375" style="5" hidden="1"/>
    <col min="14082" max="14082" width="32.8984375" style="5" hidden="1"/>
    <col min="14083" max="14083" width="5.8984375" style="5" hidden="1"/>
    <col min="14084" max="14084" width="32.8984375" style="5" hidden="1"/>
    <col min="14085" max="14090" width="8.8984375" style="5" hidden="1"/>
    <col min="14091" max="14091" width="32.8984375" style="5" hidden="1"/>
    <col min="14092" max="14092" width="5.8984375" style="5" hidden="1"/>
    <col min="14093" max="14093" width="32.8984375" style="5" hidden="1"/>
    <col min="14094" max="14094" width="5.8984375" style="5" hidden="1"/>
    <col min="14095" max="14336" width="8.8984375" style="5" hidden="1"/>
    <col min="14337" max="14337" width="5.8984375" style="5" hidden="1"/>
    <col min="14338" max="14338" width="32.8984375" style="5" hidden="1"/>
    <col min="14339" max="14339" width="5.8984375" style="5" hidden="1"/>
    <col min="14340" max="14340" width="32.8984375" style="5" hidden="1"/>
    <col min="14341" max="14346" width="8.8984375" style="5" hidden="1"/>
    <col min="14347" max="14347" width="32.8984375" style="5" hidden="1"/>
    <col min="14348" max="14348" width="5.8984375" style="5" hidden="1"/>
    <col min="14349" max="14349" width="32.8984375" style="5" hidden="1"/>
    <col min="14350" max="14350" width="5.8984375" style="5" hidden="1"/>
    <col min="14351" max="14592" width="8.8984375" style="5" hidden="1"/>
    <col min="14593" max="14593" width="5.8984375" style="5" hidden="1"/>
    <col min="14594" max="14594" width="32.8984375" style="5" hidden="1"/>
    <col min="14595" max="14595" width="5.8984375" style="5" hidden="1"/>
    <col min="14596" max="14596" width="32.8984375" style="5" hidden="1"/>
    <col min="14597" max="14602" width="8.8984375" style="5" hidden="1"/>
    <col min="14603" max="14603" width="32.8984375" style="5" hidden="1"/>
    <col min="14604" max="14604" width="5.8984375" style="5" hidden="1"/>
    <col min="14605" max="14605" width="32.8984375" style="5" hidden="1"/>
    <col min="14606" max="14606" width="5.8984375" style="5" hidden="1"/>
    <col min="14607" max="14848" width="8.8984375" style="5" hidden="1"/>
    <col min="14849" max="14849" width="5.8984375" style="5" hidden="1"/>
    <col min="14850" max="14850" width="32.8984375" style="5" hidden="1"/>
    <col min="14851" max="14851" width="5.8984375" style="5" hidden="1"/>
    <col min="14852" max="14852" width="32.8984375" style="5" hidden="1"/>
    <col min="14853" max="14858" width="8.8984375" style="5" hidden="1"/>
    <col min="14859" max="14859" width="32.8984375" style="5" hidden="1"/>
    <col min="14860" max="14860" width="5.8984375" style="5" hidden="1"/>
    <col min="14861" max="14861" width="32.8984375" style="5" hidden="1"/>
    <col min="14862" max="14862" width="5.8984375" style="5" hidden="1"/>
    <col min="14863" max="15104" width="8.8984375" style="5" hidden="1"/>
    <col min="15105" max="15105" width="5.8984375" style="5" hidden="1"/>
    <col min="15106" max="15106" width="32.8984375" style="5" hidden="1"/>
    <col min="15107" max="15107" width="5.8984375" style="5" hidden="1"/>
    <col min="15108" max="15108" width="32.8984375" style="5" hidden="1"/>
    <col min="15109" max="15114" width="8.8984375" style="5" hidden="1"/>
    <col min="15115" max="15115" width="32.8984375" style="5" hidden="1"/>
    <col min="15116" max="15116" width="5.8984375" style="5" hidden="1"/>
    <col min="15117" max="15117" width="32.8984375" style="5" hidden="1"/>
    <col min="15118" max="15118" width="5.8984375" style="5" hidden="1"/>
    <col min="15119" max="15360" width="8.8984375" style="5" hidden="1"/>
    <col min="15361" max="15361" width="5.8984375" style="5" hidden="1"/>
    <col min="15362" max="15362" width="32.8984375" style="5" hidden="1"/>
    <col min="15363" max="15363" width="5.8984375" style="5" hidden="1"/>
    <col min="15364" max="15364" width="32.8984375" style="5" hidden="1"/>
    <col min="15365" max="15370" width="8.8984375" style="5" hidden="1"/>
    <col min="15371" max="15371" width="32.8984375" style="5" hidden="1"/>
    <col min="15372" max="15372" width="5.8984375" style="5" hidden="1"/>
    <col min="15373" max="15373" width="32.8984375" style="5" hidden="1"/>
    <col min="15374" max="15374" width="5.8984375" style="5" hidden="1"/>
    <col min="15375" max="15616" width="8.8984375" style="5" hidden="1"/>
    <col min="15617" max="15617" width="5.8984375" style="5" hidden="1"/>
    <col min="15618" max="15618" width="32.8984375" style="5" hidden="1"/>
    <col min="15619" max="15619" width="5.8984375" style="5" hidden="1"/>
    <col min="15620" max="15620" width="32.8984375" style="5" hidden="1"/>
    <col min="15621" max="15626" width="8.8984375" style="5" hidden="1"/>
    <col min="15627" max="15627" width="32.8984375" style="5" hidden="1"/>
    <col min="15628" max="15628" width="5.8984375" style="5" hidden="1"/>
    <col min="15629" max="15629" width="32.8984375" style="5" hidden="1"/>
    <col min="15630" max="15630" width="5.8984375" style="5" hidden="1"/>
    <col min="15631" max="15872" width="8.8984375" style="5" hidden="1"/>
    <col min="15873" max="15873" width="5.8984375" style="5" hidden="1"/>
    <col min="15874" max="15874" width="32.8984375" style="5" hidden="1"/>
    <col min="15875" max="15875" width="5.8984375" style="5" hidden="1"/>
    <col min="15876" max="15876" width="32.8984375" style="5" hidden="1"/>
    <col min="15877" max="15882" width="8.8984375" style="5" hidden="1"/>
    <col min="15883" max="15883" width="32.8984375" style="5" hidden="1"/>
    <col min="15884" max="15884" width="5.8984375" style="5" hidden="1"/>
    <col min="15885" max="15885" width="32.8984375" style="5" hidden="1"/>
    <col min="15886" max="15886" width="5.8984375" style="5" hidden="1"/>
    <col min="15887" max="16128" width="8.8984375" style="5" hidden="1"/>
    <col min="16129" max="16129" width="5.8984375" style="5" hidden="1"/>
    <col min="16130" max="16130" width="32.8984375" style="5" hidden="1"/>
    <col min="16131" max="16131" width="5.8984375" style="5" hidden="1"/>
    <col min="16132" max="16132" width="32.8984375" style="5" hidden="1"/>
    <col min="16133" max="16138" width="8.8984375" style="5" hidden="1"/>
    <col min="16139" max="16139" width="32.8984375" style="5" hidden="1"/>
    <col min="16140" max="16140" width="5.8984375" style="5" hidden="1"/>
    <col min="16141" max="16141" width="32.8984375" style="5" hidden="1"/>
    <col min="16142" max="16142" width="5.8984375" style="5" hidden="1"/>
    <col min="16143" max="16384" width="8.8984375" style="5" hidden="1"/>
  </cols>
  <sheetData>
    <row r="1" spans="1:18" ht="57.6" customHeight="1" x14ac:dyDescent="0.6"/>
    <row r="2" spans="1:18" ht="18" customHeight="1" x14ac:dyDescent="0.6">
      <c r="A2" s="154" t="s">
        <v>1517</v>
      </c>
      <c r="B2" s="17"/>
      <c r="C2" s="17"/>
      <c r="D2" s="17"/>
      <c r="E2" s="17"/>
      <c r="F2" s="17"/>
      <c r="G2" s="17"/>
      <c r="H2" s="17"/>
      <c r="I2" s="17"/>
      <c r="J2" s="17"/>
      <c r="K2" s="17"/>
      <c r="L2" s="17"/>
      <c r="M2" s="17"/>
      <c r="N2" s="17"/>
      <c r="O2" s="17"/>
      <c r="P2" s="17"/>
      <c r="Q2" s="17"/>
      <c r="R2" s="17"/>
    </row>
    <row r="3" spans="1:18" ht="18" customHeight="1" x14ac:dyDescent="0.6">
      <c r="A3" s="155" t="s">
        <v>1520</v>
      </c>
      <c r="B3" s="153"/>
      <c r="C3" s="153"/>
      <c r="D3" s="153"/>
      <c r="E3" s="153"/>
      <c r="F3" s="153"/>
      <c r="G3" s="153"/>
      <c r="H3" s="153"/>
      <c r="I3" s="153"/>
      <c r="J3" s="153"/>
      <c r="K3" s="153"/>
      <c r="L3" s="153"/>
      <c r="M3" s="153"/>
      <c r="N3" s="153"/>
      <c r="O3" s="153"/>
      <c r="P3" s="153"/>
      <c r="Q3" s="153"/>
      <c r="R3" s="153"/>
    </row>
    <row r="4" spans="1:18" x14ac:dyDescent="0.6">
      <c r="A4" s="380" t="s">
        <v>24</v>
      </c>
      <c r="B4" s="381" t="s">
        <v>25</v>
      </c>
      <c r="C4" s="380" t="s">
        <v>681</v>
      </c>
      <c r="D4" s="386" t="s">
        <v>682</v>
      </c>
      <c r="E4" s="161"/>
      <c r="F4" s="162"/>
      <c r="G4" s="384">
        <v>2022</v>
      </c>
      <c r="H4" s="385"/>
      <c r="I4" s="384">
        <v>2023</v>
      </c>
      <c r="J4" s="385"/>
      <c r="K4" s="384">
        <v>2024</v>
      </c>
      <c r="L4" s="387"/>
      <c r="M4" s="164"/>
      <c r="N4" s="163"/>
      <c r="O4" s="388" t="s">
        <v>684</v>
      </c>
      <c r="P4" s="383" t="s">
        <v>683</v>
      </c>
      <c r="Q4" s="382" t="s">
        <v>314</v>
      </c>
      <c r="R4" s="383" t="s">
        <v>313</v>
      </c>
    </row>
    <row r="5" spans="1:18" x14ac:dyDescent="0.6">
      <c r="A5" s="380"/>
      <c r="B5" s="381"/>
      <c r="C5" s="380"/>
      <c r="D5" s="386"/>
      <c r="E5" s="161"/>
      <c r="F5" s="162"/>
      <c r="G5" s="23" t="s">
        <v>901</v>
      </c>
      <c r="H5" s="23" t="s">
        <v>902</v>
      </c>
      <c r="I5" s="23" t="s">
        <v>901</v>
      </c>
      <c r="J5" s="23" t="s">
        <v>902</v>
      </c>
      <c r="K5" s="23" t="s">
        <v>901</v>
      </c>
      <c r="L5" s="27" t="s">
        <v>902</v>
      </c>
      <c r="M5" s="164"/>
      <c r="N5" s="163"/>
      <c r="O5" s="388"/>
      <c r="P5" s="383"/>
      <c r="Q5" s="382"/>
      <c r="R5" s="383"/>
    </row>
    <row r="6" spans="1:18" ht="18" customHeight="1" x14ac:dyDescent="0.6">
      <c r="A6" s="52">
        <v>1</v>
      </c>
      <c r="B6" s="53" t="s">
        <v>903</v>
      </c>
      <c r="C6" s="52">
        <v>11</v>
      </c>
      <c r="D6" s="53" t="s">
        <v>904</v>
      </c>
      <c r="E6" s="52">
        <v>111</v>
      </c>
      <c r="F6" s="53" t="s">
        <v>905</v>
      </c>
      <c r="G6" s="54">
        <v>8845.4087930000005</v>
      </c>
      <c r="H6" s="54">
        <v>18705.251982000002</v>
      </c>
      <c r="I6" s="54">
        <v>8071.6754460000002</v>
      </c>
      <c r="J6" s="54">
        <v>17255.174715000001</v>
      </c>
      <c r="K6" s="54">
        <v>8101.7771339999999</v>
      </c>
      <c r="L6" s="54">
        <v>16051.89647</v>
      </c>
      <c r="M6" s="55" t="s">
        <v>951</v>
      </c>
      <c r="N6" s="30">
        <v>111</v>
      </c>
      <c r="O6" s="55" t="s">
        <v>939</v>
      </c>
      <c r="P6" s="30">
        <v>11</v>
      </c>
      <c r="Q6" s="55" t="s">
        <v>932</v>
      </c>
      <c r="R6" s="30">
        <v>1</v>
      </c>
    </row>
    <row r="7" spans="1:18" ht="18" customHeight="1" x14ac:dyDescent="0.6">
      <c r="A7" s="56">
        <v>1</v>
      </c>
      <c r="B7" s="57" t="s">
        <v>903</v>
      </c>
      <c r="C7" s="56">
        <v>11</v>
      </c>
      <c r="D7" s="57" t="s">
        <v>904</v>
      </c>
      <c r="E7" s="56">
        <v>112</v>
      </c>
      <c r="F7" s="57" t="s">
        <v>906</v>
      </c>
      <c r="G7" s="58">
        <v>3719.5552630000002</v>
      </c>
      <c r="H7" s="58">
        <v>15033.126458000001</v>
      </c>
      <c r="I7" s="58">
        <v>3244.3881919999999</v>
      </c>
      <c r="J7" s="58">
        <v>13799.262423</v>
      </c>
      <c r="K7" s="58">
        <v>3330.5088820000001</v>
      </c>
      <c r="L7" s="58">
        <v>15391.070242</v>
      </c>
      <c r="M7" s="59" t="s">
        <v>952</v>
      </c>
      <c r="N7" s="35">
        <v>112</v>
      </c>
      <c r="O7" s="59" t="s">
        <v>939</v>
      </c>
      <c r="P7" s="35">
        <v>11</v>
      </c>
      <c r="Q7" s="59" t="s">
        <v>932</v>
      </c>
      <c r="R7" s="35">
        <v>1</v>
      </c>
    </row>
    <row r="8" spans="1:18" ht="18" customHeight="1" x14ac:dyDescent="0.6">
      <c r="A8" s="52">
        <v>1</v>
      </c>
      <c r="B8" s="53" t="s">
        <v>903</v>
      </c>
      <c r="C8" s="52">
        <v>12</v>
      </c>
      <c r="D8" s="53" t="s">
        <v>907</v>
      </c>
      <c r="E8" s="52">
        <v>121</v>
      </c>
      <c r="F8" s="53" t="s">
        <v>908</v>
      </c>
      <c r="G8" s="54">
        <v>3729.9117980000001</v>
      </c>
      <c r="H8" s="54">
        <v>12913.330652000001</v>
      </c>
      <c r="I8" s="54">
        <v>3322.1233889999999</v>
      </c>
      <c r="J8" s="54">
        <v>11983.395194000001</v>
      </c>
      <c r="K8" s="54">
        <v>3997.5034470000001</v>
      </c>
      <c r="L8" s="54">
        <v>13232.840373000001</v>
      </c>
      <c r="M8" s="55" t="s">
        <v>953</v>
      </c>
      <c r="N8" s="30">
        <v>121</v>
      </c>
      <c r="O8" s="55" t="s">
        <v>940</v>
      </c>
      <c r="P8" s="30">
        <v>12</v>
      </c>
      <c r="Q8" s="55" t="s">
        <v>932</v>
      </c>
      <c r="R8" s="30">
        <v>1</v>
      </c>
    </row>
    <row r="9" spans="1:18" ht="18" customHeight="1" x14ac:dyDescent="0.6">
      <c r="A9" s="56">
        <v>1</v>
      </c>
      <c r="B9" s="57" t="s">
        <v>903</v>
      </c>
      <c r="C9" s="56">
        <v>12</v>
      </c>
      <c r="D9" s="57" t="s">
        <v>907</v>
      </c>
      <c r="E9" s="56">
        <v>122</v>
      </c>
      <c r="F9" s="57" t="s">
        <v>909</v>
      </c>
      <c r="G9" s="58">
        <v>4824.6640980000002</v>
      </c>
      <c r="H9" s="58">
        <v>47651.969303999998</v>
      </c>
      <c r="I9" s="58">
        <v>5064.9574249999996</v>
      </c>
      <c r="J9" s="58">
        <v>48725.060312000001</v>
      </c>
      <c r="K9" s="58">
        <v>5715.863421</v>
      </c>
      <c r="L9" s="58">
        <v>54313.669304000003</v>
      </c>
      <c r="M9" s="59" t="s">
        <v>954</v>
      </c>
      <c r="N9" s="35">
        <v>122</v>
      </c>
      <c r="O9" s="59" t="s">
        <v>940</v>
      </c>
      <c r="P9" s="35">
        <v>12</v>
      </c>
      <c r="Q9" s="59" t="s">
        <v>932</v>
      </c>
      <c r="R9" s="35">
        <v>1</v>
      </c>
    </row>
    <row r="10" spans="1:18" ht="18" customHeight="1" x14ac:dyDescent="0.6">
      <c r="A10" s="52">
        <v>1</v>
      </c>
      <c r="B10" s="53" t="s">
        <v>903</v>
      </c>
      <c r="C10" s="52"/>
      <c r="D10" s="53" t="s">
        <v>30</v>
      </c>
      <c r="E10" s="52"/>
      <c r="F10" s="53"/>
      <c r="G10" s="54">
        <v>21119.539952000003</v>
      </c>
      <c r="H10" s="54">
        <v>94303.678396000003</v>
      </c>
      <c r="I10" s="54">
        <v>19703.144452</v>
      </c>
      <c r="J10" s="54">
        <v>91762.892644000007</v>
      </c>
      <c r="K10" s="54">
        <v>21145.652884000003</v>
      </c>
      <c r="L10" s="54">
        <v>98989.476389000003</v>
      </c>
      <c r="M10" s="55"/>
      <c r="N10" s="30"/>
      <c r="O10" s="55" t="s">
        <v>318</v>
      </c>
      <c r="P10" s="30"/>
      <c r="Q10" s="55" t="s">
        <v>932</v>
      </c>
      <c r="R10" s="30">
        <v>1</v>
      </c>
    </row>
    <row r="11" spans="1:18" ht="18" customHeight="1" x14ac:dyDescent="0.6">
      <c r="A11" s="56">
        <v>2</v>
      </c>
      <c r="B11" s="57" t="s">
        <v>910</v>
      </c>
      <c r="C11" s="56">
        <v>21</v>
      </c>
      <c r="D11" s="57" t="s">
        <v>911</v>
      </c>
      <c r="E11" s="56">
        <v>210</v>
      </c>
      <c r="F11" s="57" t="s">
        <v>911</v>
      </c>
      <c r="G11" s="58">
        <v>9968.1209839999992</v>
      </c>
      <c r="H11" s="58">
        <v>13820.558172999999</v>
      </c>
      <c r="I11" s="58">
        <v>11064.881554</v>
      </c>
      <c r="J11" s="58">
        <v>12466.197107</v>
      </c>
      <c r="K11" s="58">
        <v>11572.444577</v>
      </c>
      <c r="L11" s="58">
        <v>12122.120863</v>
      </c>
      <c r="M11" s="59" t="s">
        <v>941</v>
      </c>
      <c r="N11" s="35">
        <v>210</v>
      </c>
      <c r="O11" s="59" t="s">
        <v>941</v>
      </c>
      <c r="P11" s="35">
        <v>21</v>
      </c>
      <c r="Q11" s="59" t="s">
        <v>933</v>
      </c>
      <c r="R11" s="35">
        <v>2</v>
      </c>
    </row>
    <row r="12" spans="1:18" ht="18" customHeight="1" x14ac:dyDescent="0.6">
      <c r="A12" s="52">
        <v>2</v>
      </c>
      <c r="B12" s="53" t="s">
        <v>910</v>
      </c>
      <c r="C12" s="52">
        <v>22</v>
      </c>
      <c r="D12" s="53" t="s">
        <v>912</v>
      </c>
      <c r="E12" s="52">
        <v>220</v>
      </c>
      <c r="F12" s="53" t="s">
        <v>912</v>
      </c>
      <c r="G12" s="54">
        <v>36040.765003</v>
      </c>
      <c r="H12" s="54">
        <v>184505.659193</v>
      </c>
      <c r="I12" s="54">
        <v>32362.12862</v>
      </c>
      <c r="J12" s="54">
        <v>187991.48335699999</v>
      </c>
      <c r="K12" s="54">
        <v>38979.478493000002</v>
      </c>
      <c r="L12" s="54">
        <v>218890.42541500001</v>
      </c>
      <c r="M12" s="55" t="s">
        <v>942</v>
      </c>
      <c r="N12" s="30">
        <v>220</v>
      </c>
      <c r="O12" s="55" t="s">
        <v>942</v>
      </c>
      <c r="P12" s="30">
        <v>22</v>
      </c>
      <c r="Q12" s="55" t="s">
        <v>933</v>
      </c>
      <c r="R12" s="30">
        <v>2</v>
      </c>
    </row>
    <row r="13" spans="1:18" ht="18" customHeight="1" x14ac:dyDescent="0.6">
      <c r="A13" s="56">
        <v>2</v>
      </c>
      <c r="B13" s="57" t="s">
        <v>910</v>
      </c>
      <c r="C13" s="56"/>
      <c r="D13" s="57" t="s">
        <v>30</v>
      </c>
      <c r="E13" s="56"/>
      <c r="F13" s="57"/>
      <c r="G13" s="58">
        <v>46008.885987000001</v>
      </c>
      <c r="H13" s="58">
        <v>198326.217366</v>
      </c>
      <c r="I13" s="58">
        <v>43427.010173999995</v>
      </c>
      <c r="J13" s="58">
        <v>200457.68046399998</v>
      </c>
      <c r="K13" s="58">
        <v>50551.923070000004</v>
      </c>
      <c r="L13" s="58">
        <v>231012.54627799999</v>
      </c>
      <c r="M13" s="59"/>
      <c r="N13" s="35"/>
      <c r="O13" s="59" t="s">
        <v>318</v>
      </c>
      <c r="P13" s="35"/>
      <c r="Q13" s="59" t="s">
        <v>933</v>
      </c>
      <c r="R13" s="35">
        <v>2</v>
      </c>
    </row>
    <row r="14" spans="1:18" ht="18" customHeight="1" x14ac:dyDescent="0.6">
      <c r="A14" s="52">
        <v>3</v>
      </c>
      <c r="B14" s="53" t="s">
        <v>913</v>
      </c>
      <c r="C14" s="52">
        <v>31</v>
      </c>
      <c r="D14" s="53" t="s">
        <v>914</v>
      </c>
      <c r="E14" s="52">
        <v>310</v>
      </c>
      <c r="F14" s="53" t="s">
        <v>914</v>
      </c>
      <c r="G14" s="54">
        <v>220.41552200000001</v>
      </c>
      <c r="H14" s="54">
        <v>334.82305200000002</v>
      </c>
      <c r="I14" s="54">
        <v>234.13552999999999</v>
      </c>
      <c r="J14" s="54">
        <v>302.33520700000003</v>
      </c>
      <c r="K14" s="54">
        <v>286.78600899999998</v>
      </c>
      <c r="L14" s="54">
        <v>311.74564299999997</v>
      </c>
      <c r="M14" s="55" t="s">
        <v>943</v>
      </c>
      <c r="N14" s="30">
        <v>310</v>
      </c>
      <c r="O14" s="55" t="s">
        <v>943</v>
      </c>
      <c r="P14" s="30">
        <v>31</v>
      </c>
      <c r="Q14" s="55" t="s">
        <v>934</v>
      </c>
      <c r="R14" s="30">
        <v>3</v>
      </c>
    </row>
    <row r="15" spans="1:18" ht="18" customHeight="1" x14ac:dyDescent="0.6">
      <c r="A15" s="56">
        <v>3</v>
      </c>
      <c r="B15" s="57" t="s">
        <v>913</v>
      </c>
      <c r="C15" s="56">
        <v>32</v>
      </c>
      <c r="D15" s="57" t="s">
        <v>915</v>
      </c>
      <c r="E15" s="56">
        <v>321</v>
      </c>
      <c r="F15" s="57" t="s">
        <v>916</v>
      </c>
      <c r="G15" s="58">
        <v>18230.562394</v>
      </c>
      <c r="H15" s="58">
        <v>47106.250816</v>
      </c>
      <c r="I15" s="58">
        <v>23884.062967999998</v>
      </c>
      <c r="J15" s="58">
        <v>53786.719942000003</v>
      </c>
      <c r="K15" s="58">
        <v>19433.134219</v>
      </c>
      <c r="L15" s="58">
        <v>44465.592532000002</v>
      </c>
      <c r="M15" s="59" t="s">
        <v>955</v>
      </c>
      <c r="N15" s="35">
        <v>321</v>
      </c>
      <c r="O15" s="59" t="s">
        <v>944</v>
      </c>
      <c r="P15" s="35">
        <v>32</v>
      </c>
      <c r="Q15" s="59" t="s">
        <v>934</v>
      </c>
      <c r="R15" s="35">
        <v>3</v>
      </c>
    </row>
    <row r="16" spans="1:18" ht="18" customHeight="1" x14ac:dyDescent="0.6">
      <c r="A16" s="52">
        <v>3</v>
      </c>
      <c r="B16" s="53" t="s">
        <v>913</v>
      </c>
      <c r="C16" s="52">
        <v>32</v>
      </c>
      <c r="D16" s="53" t="s">
        <v>915</v>
      </c>
      <c r="E16" s="52">
        <v>322</v>
      </c>
      <c r="F16" s="53" t="s">
        <v>917</v>
      </c>
      <c r="G16" s="54">
        <v>1398.1861670000001</v>
      </c>
      <c r="H16" s="54">
        <v>5219.0335130000003</v>
      </c>
      <c r="I16" s="54">
        <v>691.60482000000002</v>
      </c>
      <c r="J16" s="54">
        <v>2687.7594180000001</v>
      </c>
      <c r="K16" s="54">
        <v>1216.8597890000001</v>
      </c>
      <c r="L16" s="54">
        <v>4119.4898460000004</v>
      </c>
      <c r="M16" s="55" t="s">
        <v>956</v>
      </c>
      <c r="N16" s="30">
        <v>322</v>
      </c>
      <c r="O16" s="55" t="s">
        <v>944</v>
      </c>
      <c r="P16" s="30">
        <v>32</v>
      </c>
      <c r="Q16" s="55" t="s">
        <v>934</v>
      </c>
      <c r="R16" s="30">
        <v>3</v>
      </c>
    </row>
    <row r="17" spans="1:18" ht="18" customHeight="1" x14ac:dyDescent="0.6">
      <c r="A17" s="56">
        <v>3</v>
      </c>
      <c r="B17" s="57" t="s">
        <v>913</v>
      </c>
      <c r="C17" s="56"/>
      <c r="D17" s="57" t="s">
        <v>30</v>
      </c>
      <c r="E17" s="56"/>
      <c r="F17" s="57"/>
      <c r="G17" s="58">
        <v>19849.164083</v>
      </c>
      <c r="H17" s="58">
        <v>52660.107381000002</v>
      </c>
      <c r="I17" s="58">
        <v>24809.803317999998</v>
      </c>
      <c r="J17" s="58">
        <v>56776.814567000001</v>
      </c>
      <c r="K17" s="58">
        <v>20936.780016999997</v>
      </c>
      <c r="L17" s="58">
        <v>48896.828021000008</v>
      </c>
      <c r="M17" s="59"/>
      <c r="N17" s="35"/>
      <c r="O17" s="59" t="s">
        <v>318</v>
      </c>
      <c r="P17" s="35"/>
      <c r="Q17" s="59" t="s">
        <v>934</v>
      </c>
      <c r="R17" s="35">
        <v>3</v>
      </c>
    </row>
    <row r="18" spans="1:18" ht="18" customHeight="1" x14ac:dyDescent="0.6">
      <c r="A18" s="52">
        <v>4</v>
      </c>
      <c r="B18" s="53" t="s">
        <v>918</v>
      </c>
      <c r="C18" s="52">
        <v>41</v>
      </c>
      <c r="D18" s="53" t="s">
        <v>919</v>
      </c>
      <c r="E18" s="52">
        <v>410</v>
      </c>
      <c r="F18" s="53" t="s">
        <v>919</v>
      </c>
      <c r="G18" s="54">
        <v>1688.354562</v>
      </c>
      <c r="H18" s="54">
        <v>100052.337402</v>
      </c>
      <c r="I18" s="54">
        <v>2080.80492</v>
      </c>
      <c r="J18" s="54">
        <v>113914.639599</v>
      </c>
      <c r="K18" s="54">
        <v>2524.5087699999999</v>
      </c>
      <c r="L18" s="54">
        <v>140152.140281</v>
      </c>
      <c r="M18" s="55" t="s">
        <v>945</v>
      </c>
      <c r="N18" s="30">
        <v>410</v>
      </c>
      <c r="O18" s="55" t="s">
        <v>945</v>
      </c>
      <c r="P18" s="30">
        <v>41</v>
      </c>
      <c r="Q18" s="55" t="s">
        <v>935</v>
      </c>
      <c r="R18" s="30">
        <v>4</v>
      </c>
    </row>
    <row r="19" spans="1:18" ht="18" customHeight="1" x14ac:dyDescent="0.6">
      <c r="A19" s="56">
        <v>4</v>
      </c>
      <c r="B19" s="57" t="s">
        <v>918</v>
      </c>
      <c r="C19" s="56">
        <v>42</v>
      </c>
      <c r="D19" s="57" t="s">
        <v>920</v>
      </c>
      <c r="E19" s="56">
        <v>420</v>
      </c>
      <c r="F19" s="57" t="s">
        <v>920</v>
      </c>
      <c r="G19" s="58">
        <v>711.48790099999997</v>
      </c>
      <c r="H19" s="58">
        <v>37322.434526999998</v>
      </c>
      <c r="I19" s="58">
        <v>1154.0329819999999</v>
      </c>
      <c r="J19" s="58">
        <v>50673.493619000001</v>
      </c>
      <c r="K19" s="58">
        <v>1591.121664</v>
      </c>
      <c r="L19" s="58">
        <v>69409.406608999998</v>
      </c>
      <c r="M19" s="59" t="s">
        <v>946</v>
      </c>
      <c r="N19" s="35">
        <v>420</v>
      </c>
      <c r="O19" s="59" t="s">
        <v>946</v>
      </c>
      <c r="P19" s="35">
        <v>42</v>
      </c>
      <c r="Q19" s="59" t="s">
        <v>935</v>
      </c>
      <c r="R19" s="35">
        <v>4</v>
      </c>
    </row>
    <row r="20" spans="1:18" ht="18" customHeight="1" x14ac:dyDescent="0.6">
      <c r="A20" s="52">
        <v>4</v>
      </c>
      <c r="B20" s="53" t="s">
        <v>918</v>
      </c>
      <c r="C20" s="52"/>
      <c r="D20" s="53" t="s">
        <v>30</v>
      </c>
      <c r="E20" s="52"/>
      <c r="F20" s="53"/>
      <c r="G20" s="54">
        <v>2399.842463</v>
      </c>
      <c r="H20" s="54">
        <v>137374.77192900001</v>
      </c>
      <c r="I20" s="54">
        <v>3234.8379020000002</v>
      </c>
      <c r="J20" s="54">
        <v>164588.133218</v>
      </c>
      <c r="K20" s="54">
        <v>4115.6304339999997</v>
      </c>
      <c r="L20" s="54">
        <v>209561.54689</v>
      </c>
      <c r="M20" s="55"/>
      <c r="N20" s="30"/>
      <c r="O20" s="55" t="s">
        <v>318</v>
      </c>
      <c r="P20" s="30"/>
      <c r="Q20" s="55" t="s">
        <v>935</v>
      </c>
      <c r="R20" s="30">
        <v>4</v>
      </c>
    </row>
    <row r="21" spans="1:18" ht="18" customHeight="1" x14ac:dyDescent="0.6">
      <c r="A21" s="56">
        <v>5</v>
      </c>
      <c r="B21" s="57" t="s">
        <v>921</v>
      </c>
      <c r="C21" s="56">
        <v>51</v>
      </c>
      <c r="D21" s="57" t="s">
        <v>922</v>
      </c>
      <c r="E21" s="56">
        <v>510</v>
      </c>
      <c r="F21" s="57" t="s">
        <v>922</v>
      </c>
      <c r="G21" s="58">
        <v>1150.8195459999999</v>
      </c>
      <c r="H21" s="58">
        <v>56510.663207999998</v>
      </c>
      <c r="I21" s="58">
        <v>1370.5886760000001</v>
      </c>
      <c r="J21" s="58">
        <v>71065.078005999996</v>
      </c>
      <c r="K21" s="58">
        <v>1439.5563070000001</v>
      </c>
      <c r="L21" s="58">
        <v>73441.377204999997</v>
      </c>
      <c r="M21" s="59" t="s">
        <v>947</v>
      </c>
      <c r="N21" s="35">
        <v>510</v>
      </c>
      <c r="O21" s="59" t="s">
        <v>947</v>
      </c>
      <c r="P21" s="35">
        <v>51</v>
      </c>
      <c r="Q21" s="59" t="s">
        <v>936</v>
      </c>
      <c r="R21" s="35">
        <v>5</v>
      </c>
    </row>
    <row r="22" spans="1:18" ht="18" customHeight="1" x14ac:dyDescent="0.6">
      <c r="A22" s="52">
        <v>5</v>
      </c>
      <c r="B22" s="53" t="s">
        <v>921</v>
      </c>
      <c r="C22" s="52">
        <v>52</v>
      </c>
      <c r="D22" s="53" t="s">
        <v>923</v>
      </c>
      <c r="E22" s="52">
        <v>521</v>
      </c>
      <c r="F22" s="53" t="s">
        <v>924</v>
      </c>
      <c r="G22" s="54">
        <v>948.65883699999995</v>
      </c>
      <c r="H22" s="54">
        <v>16195.496087</v>
      </c>
      <c r="I22" s="54">
        <v>972.10501499999998</v>
      </c>
      <c r="J22" s="54">
        <v>17398.255456999999</v>
      </c>
      <c r="K22" s="54">
        <v>1130.3846920000001</v>
      </c>
      <c r="L22" s="54">
        <v>18254.424320999999</v>
      </c>
      <c r="M22" s="55" t="s">
        <v>957</v>
      </c>
      <c r="N22" s="30">
        <v>521</v>
      </c>
      <c r="O22" s="55" t="s">
        <v>887</v>
      </c>
      <c r="P22" s="30">
        <v>52</v>
      </c>
      <c r="Q22" s="55" t="s">
        <v>936</v>
      </c>
      <c r="R22" s="30">
        <v>5</v>
      </c>
    </row>
    <row r="23" spans="1:18" ht="18" customHeight="1" x14ac:dyDescent="0.6">
      <c r="A23" s="56">
        <v>5</v>
      </c>
      <c r="B23" s="57" t="s">
        <v>921</v>
      </c>
      <c r="C23" s="56">
        <v>52</v>
      </c>
      <c r="D23" s="57" t="s">
        <v>923</v>
      </c>
      <c r="E23" s="56">
        <v>522</v>
      </c>
      <c r="F23" s="57" t="s">
        <v>925</v>
      </c>
      <c r="G23" s="58">
        <v>23.962046000000001</v>
      </c>
      <c r="H23" s="58">
        <v>2358.2585410000002</v>
      </c>
      <c r="I23" s="58">
        <v>27.936729</v>
      </c>
      <c r="J23" s="58">
        <v>2916.3018350000002</v>
      </c>
      <c r="K23" s="58">
        <v>37.485988999999996</v>
      </c>
      <c r="L23" s="58">
        <v>768.01196300000004</v>
      </c>
      <c r="M23" s="59" t="s">
        <v>958</v>
      </c>
      <c r="N23" s="35">
        <v>522</v>
      </c>
      <c r="O23" s="59" t="s">
        <v>887</v>
      </c>
      <c r="P23" s="35">
        <v>52</v>
      </c>
      <c r="Q23" s="59" t="s">
        <v>936</v>
      </c>
      <c r="R23" s="35">
        <v>5</v>
      </c>
    </row>
    <row r="24" spans="1:18" ht="18" customHeight="1" x14ac:dyDescent="0.6">
      <c r="A24" s="52">
        <v>5</v>
      </c>
      <c r="B24" s="53" t="s">
        <v>921</v>
      </c>
      <c r="C24" s="52">
        <v>53</v>
      </c>
      <c r="D24" s="53" t="s">
        <v>926</v>
      </c>
      <c r="E24" s="52">
        <v>530</v>
      </c>
      <c r="F24" s="53" t="s">
        <v>926</v>
      </c>
      <c r="G24" s="54">
        <v>951.48760800000002</v>
      </c>
      <c r="H24" s="54">
        <v>33268.515053000003</v>
      </c>
      <c r="I24" s="54">
        <v>1074.1551899999999</v>
      </c>
      <c r="J24" s="54">
        <v>37159.913652000003</v>
      </c>
      <c r="K24" s="54">
        <v>1164.7575569999999</v>
      </c>
      <c r="L24" s="54">
        <v>40698.630871000001</v>
      </c>
      <c r="M24" s="55" t="s">
        <v>946</v>
      </c>
      <c r="N24" s="30">
        <v>530</v>
      </c>
      <c r="O24" s="55" t="s">
        <v>946</v>
      </c>
      <c r="P24" s="30">
        <v>53</v>
      </c>
      <c r="Q24" s="55" t="s">
        <v>936</v>
      </c>
      <c r="R24" s="30">
        <v>5</v>
      </c>
    </row>
    <row r="25" spans="1:18" ht="18" customHeight="1" x14ac:dyDescent="0.6">
      <c r="A25" s="56">
        <v>5</v>
      </c>
      <c r="B25" s="57" t="s">
        <v>921</v>
      </c>
      <c r="C25" s="56"/>
      <c r="D25" s="57" t="s">
        <v>30</v>
      </c>
      <c r="E25" s="56"/>
      <c r="F25" s="57"/>
      <c r="G25" s="58">
        <v>3074.9280369999997</v>
      </c>
      <c r="H25" s="58">
        <v>108332.93288899999</v>
      </c>
      <c r="I25" s="58">
        <v>3444.7856099999999</v>
      </c>
      <c r="J25" s="58">
        <v>128539.54895</v>
      </c>
      <c r="K25" s="58">
        <v>3772.1845450000001</v>
      </c>
      <c r="L25" s="58">
        <v>133162.44435999999</v>
      </c>
      <c r="M25" s="59"/>
      <c r="N25" s="35"/>
      <c r="O25" s="59" t="s">
        <v>318</v>
      </c>
      <c r="P25" s="35"/>
      <c r="Q25" s="59" t="s">
        <v>936</v>
      </c>
      <c r="R25" s="35">
        <v>5</v>
      </c>
    </row>
    <row r="26" spans="1:18" ht="18" customHeight="1" x14ac:dyDescent="0.6">
      <c r="A26" s="52">
        <v>6</v>
      </c>
      <c r="B26" s="53" t="s">
        <v>927</v>
      </c>
      <c r="C26" s="52">
        <v>61</v>
      </c>
      <c r="D26" s="53" t="s">
        <v>928</v>
      </c>
      <c r="E26" s="52">
        <v>610</v>
      </c>
      <c r="F26" s="53" t="s">
        <v>928</v>
      </c>
      <c r="G26" s="54">
        <v>964.73762099999999</v>
      </c>
      <c r="H26" s="54">
        <v>25213.842668000001</v>
      </c>
      <c r="I26" s="54">
        <v>1072.009593</v>
      </c>
      <c r="J26" s="54">
        <v>26688.978197</v>
      </c>
      <c r="K26" s="54">
        <v>1252.8368809999999</v>
      </c>
      <c r="L26" s="54">
        <v>29674.609538000001</v>
      </c>
      <c r="M26" s="55" t="s">
        <v>948</v>
      </c>
      <c r="N26" s="30">
        <v>610</v>
      </c>
      <c r="O26" s="55" t="s">
        <v>948</v>
      </c>
      <c r="P26" s="30">
        <v>61</v>
      </c>
      <c r="Q26" s="55" t="s">
        <v>937</v>
      </c>
      <c r="R26" s="30">
        <v>6</v>
      </c>
    </row>
    <row r="27" spans="1:18" ht="18" customHeight="1" x14ac:dyDescent="0.6">
      <c r="A27" s="56">
        <v>6</v>
      </c>
      <c r="B27" s="57" t="s">
        <v>927</v>
      </c>
      <c r="C27" s="56">
        <v>62</v>
      </c>
      <c r="D27" s="57" t="s">
        <v>929</v>
      </c>
      <c r="E27" s="56">
        <v>620</v>
      </c>
      <c r="F27" s="57" t="s">
        <v>929</v>
      </c>
      <c r="G27" s="58">
        <v>976.73738700000001</v>
      </c>
      <c r="H27" s="58">
        <v>30024.643807</v>
      </c>
      <c r="I27" s="58">
        <v>1139.1142689999999</v>
      </c>
      <c r="J27" s="58">
        <v>31505.218486000002</v>
      </c>
      <c r="K27" s="58">
        <v>1293.3126810000001</v>
      </c>
      <c r="L27" s="58">
        <v>32801.556380000002</v>
      </c>
      <c r="M27" s="59" t="s">
        <v>949</v>
      </c>
      <c r="N27" s="35">
        <v>620</v>
      </c>
      <c r="O27" s="59" t="s">
        <v>949</v>
      </c>
      <c r="P27" s="35">
        <v>62</v>
      </c>
      <c r="Q27" s="59" t="s">
        <v>937</v>
      </c>
      <c r="R27" s="35">
        <v>6</v>
      </c>
    </row>
    <row r="28" spans="1:18" ht="18" customHeight="1" x14ac:dyDescent="0.6">
      <c r="A28" s="52">
        <v>6</v>
      </c>
      <c r="B28" s="53" t="s">
        <v>927</v>
      </c>
      <c r="C28" s="52">
        <v>63</v>
      </c>
      <c r="D28" s="53" t="s">
        <v>930</v>
      </c>
      <c r="E28" s="52">
        <v>630</v>
      </c>
      <c r="F28" s="53" t="s">
        <v>930</v>
      </c>
      <c r="G28" s="54">
        <v>990.05870800000002</v>
      </c>
      <c r="H28" s="54">
        <v>40228.029711000003</v>
      </c>
      <c r="I28" s="54">
        <v>1062.4723409999999</v>
      </c>
      <c r="J28" s="54">
        <v>43352.159029000002</v>
      </c>
      <c r="K28" s="54">
        <v>1156.835341</v>
      </c>
      <c r="L28" s="54">
        <v>47433.312013000002</v>
      </c>
      <c r="M28" s="55" t="s">
        <v>950</v>
      </c>
      <c r="N28" s="30">
        <v>630</v>
      </c>
      <c r="O28" s="55" t="s">
        <v>950</v>
      </c>
      <c r="P28" s="30">
        <v>63</v>
      </c>
      <c r="Q28" s="55" t="s">
        <v>937</v>
      </c>
      <c r="R28" s="30">
        <v>6</v>
      </c>
    </row>
    <row r="29" spans="1:18" x14ac:dyDescent="0.6">
      <c r="A29" s="56">
        <v>6</v>
      </c>
      <c r="B29" s="57" t="s">
        <v>927</v>
      </c>
      <c r="C29" s="56"/>
      <c r="D29" s="57" t="s">
        <v>30</v>
      </c>
      <c r="E29" s="56"/>
      <c r="F29" s="57"/>
      <c r="G29" s="58">
        <v>2931.5337159999999</v>
      </c>
      <c r="H29" s="58">
        <v>95466.516185999993</v>
      </c>
      <c r="I29" s="58">
        <v>3273.5962030000001</v>
      </c>
      <c r="J29" s="58">
        <v>101546.355712</v>
      </c>
      <c r="K29" s="58">
        <v>3702.984903</v>
      </c>
      <c r="L29" s="58">
        <v>109909.477931</v>
      </c>
      <c r="M29" s="59"/>
      <c r="N29" s="35"/>
      <c r="O29" s="59" t="s">
        <v>318</v>
      </c>
      <c r="P29" s="35"/>
      <c r="Q29" s="59" t="s">
        <v>937</v>
      </c>
      <c r="R29" s="35">
        <v>6</v>
      </c>
    </row>
    <row r="30" spans="1:18" x14ac:dyDescent="0.6">
      <c r="A30" s="52">
        <v>7</v>
      </c>
      <c r="B30" s="53" t="s">
        <v>931</v>
      </c>
      <c r="C30" s="52">
        <v>70</v>
      </c>
      <c r="D30" s="53" t="s">
        <v>931</v>
      </c>
      <c r="E30" s="52">
        <v>700</v>
      </c>
      <c r="F30" s="53" t="s">
        <v>931</v>
      </c>
      <c r="G30" s="54">
        <v>189.26851600001262</v>
      </c>
      <c r="H30" s="54">
        <v>25573.774620999826</v>
      </c>
      <c r="I30" s="54">
        <v>352.89958100000001</v>
      </c>
      <c r="J30" s="54">
        <v>32352.832992</v>
      </c>
      <c r="K30" s="54">
        <v>387.43688999992446</v>
      </c>
      <c r="L30" s="54">
        <v>41491.210859999759</v>
      </c>
      <c r="M30" s="55" t="s">
        <v>938</v>
      </c>
      <c r="N30" s="30">
        <v>700</v>
      </c>
      <c r="O30" s="55" t="s">
        <v>938</v>
      </c>
      <c r="P30" s="30">
        <v>70</v>
      </c>
      <c r="Q30" s="55" t="s">
        <v>938</v>
      </c>
      <c r="R30" s="30">
        <v>7</v>
      </c>
    </row>
    <row r="31" spans="1:18" x14ac:dyDescent="0.6">
      <c r="A31" s="56">
        <v>7</v>
      </c>
      <c r="B31" s="57" t="s">
        <v>931</v>
      </c>
      <c r="C31" s="56"/>
      <c r="D31" s="57" t="s">
        <v>30</v>
      </c>
      <c r="E31" s="56"/>
      <c r="F31" s="57"/>
      <c r="G31" s="58">
        <v>189.26851600001262</v>
      </c>
      <c r="H31" s="58">
        <v>25573.774620999826</v>
      </c>
      <c r="I31" s="58">
        <v>352.89958100000001</v>
      </c>
      <c r="J31" s="58">
        <v>32352.832992</v>
      </c>
      <c r="K31" s="58">
        <v>387.43688999992446</v>
      </c>
      <c r="L31" s="58">
        <v>41491.210859999759</v>
      </c>
      <c r="M31" s="59"/>
      <c r="N31" s="35"/>
      <c r="O31" s="59" t="s">
        <v>318</v>
      </c>
      <c r="P31" s="35"/>
      <c r="Q31" s="59" t="s">
        <v>938</v>
      </c>
      <c r="R31" s="35">
        <v>7</v>
      </c>
    </row>
    <row r="32" spans="1:18" ht="26.4" customHeight="1" x14ac:dyDescent="0.6">
      <c r="A32" s="208"/>
      <c r="B32" s="209" t="s">
        <v>30</v>
      </c>
      <c r="C32" s="210"/>
      <c r="D32" s="209"/>
      <c r="E32" s="210"/>
      <c r="F32" s="211"/>
      <c r="G32" s="158">
        <v>95573.162754000004</v>
      </c>
      <c r="H32" s="158">
        <v>712037.99876799982</v>
      </c>
      <c r="I32" s="158">
        <v>98246.077239999999</v>
      </c>
      <c r="J32" s="158">
        <v>776024.258547</v>
      </c>
      <c r="K32" s="158">
        <v>104612.59274299993</v>
      </c>
      <c r="L32" s="158">
        <v>873023.53072899976</v>
      </c>
      <c r="M32" s="212"/>
      <c r="N32" s="213"/>
      <c r="O32" s="214"/>
      <c r="P32" s="213"/>
      <c r="Q32" s="214" t="s">
        <v>318</v>
      </c>
      <c r="R32" s="215"/>
    </row>
  </sheetData>
  <mergeCells count="11">
    <mergeCell ref="K4:L4"/>
    <mergeCell ref="O4:O5"/>
    <mergeCell ref="P4:P5"/>
    <mergeCell ref="Q4:Q5"/>
    <mergeCell ref="R4:R5"/>
    <mergeCell ref="I4:J4"/>
    <mergeCell ref="A4:A5"/>
    <mergeCell ref="B4:B5"/>
    <mergeCell ref="C4:C5"/>
    <mergeCell ref="D4:D5"/>
    <mergeCell ref="G4:H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C1F6-BC84-4F82-BF25-5D964960BEC5}">
  <sheetPr codeName="Sheet26">
    <tabColor rgb="FF9BA8C2"/>
    <pageSetUpPr autoPageBreaks="0" fitToPage="1"/>
  </sheetPr>
  <dimension ref="A1:WVR41"/>
  <sheetViews>
    <sheetView showGridLines="0" rightToLeft="1" zoomScale="80" zoomScaleNormal="80" workbookViewId="0"/>
  </sheetViews>
  <sheetFormatPr defaultColWidth="0" defaultRowHeight="19.8" x14ac:dyDescent="0.6"/>
  <cols>
    <col min="1" max="1" width="5" style="5" customWidth="1"/>
    <col min="2" max="2" width="20" style="5" customWidth="1"/>
    <col min="3" max="3" width="5" style="5" customWidth="1"/>
    <col min="4" max="4" width="20" style="5" customWidth="1"/>
    <col min="5" max="10" width="13" style="5" customWidth="1"/>
    <col min="11" max="11" width="20" style="5" customWidth="1"/>
    <col min="12" max="12" width="5" style="5" customWidth="1"/>
    <col min="13" max="13" width="20" style="5" customWidth="1"/>
    <col min="14" max="14" width="5" style="5" customWidth="1"/>
    <col min="15" max="15" width="2.296875" style="5" customWidth="1"/>
    <col min="16" max="16" width="14" style="5" hidden="1"/>
    <col min="17" max="18" width="8.8984375" style="6" hidden="1"/>
    <col min="19" max="252" width="8.8984375" style="5" hidden="1"/>
    <col min="253" max="253" width="5.8984375" style="5" hidden="1"/>
    <col min="254" max="254" width="32.8984375" style="5" hidden="1"/>
    <col min="255" max="255" width="5.8984375" style="5" hidden="1"/>
    <col min="256" max="256" width="32.8984375" style="5" hidden="1"/>
    <col min="257" max="262" width="8.8984375" style="5" hidden="1"/>
    <col min="263" max="263" width="32.8984375" style="5" hidden="1"/>
    <col min="264" max="264" width="5.8984375" style="5" hidden="1"/>
    <col min="265" max="265" width="32.8984375" style="5" hidden="1"/>
    <col min="266" max="266" width="5.8984375" style="5" hidden="1"/>
    <col min="267" max="508" width="8.8984375" style="5" hidden="1"/>
    <col min="509" max="509" width="5.8984375" style="5" hidden="1"/>
    <col min="510" max="510" width="32.8984375" style="5" hidden="1"/>
    <col min="511" max="511" width="5.8984375" style="5" hidden="1"/>
    <col min="512" max="512" width="32.8984375" style="5" hidden="1"/>
    <col min="513" max="518" width="8.8984375" style="5" hidden="1"/>
    <col min="519" max="519" width="32.8984375" style="5" hidden="1"/>
    <col min="520" max="520" width="5.8984375" style="5" hidden="1"/>
    <col min="521" max="521" width="32.8984375" style="5" hidden="1"/>
    <col min="522" max="522" width="5.8984375" style="5" hidden="1"/>
    <col min="523" max="764" width="8.8984375" style="5" hidden="1"/>
    <col min="765" max="765" width="5.8984375" style="5" hidden="1"/>
    <col min="766" max="766" width="32.8984375" style="5" hidden="1"/>
    <col min="767" max="767" width="5.8984375" style="5" hidden="1"/>
    <col min="768" max="768" width="32.8984375" style="5" hidden="1"/>
    <col min="769" max="774" width="8.8984375" style="5" hidden="1"/>
    <col min="775" max="775" width="32.8984375" style="5" hidden="1"/>
    <col min="776" max="776" width="5.8984375" style="5" hidden="1"/>
    <col min="777" max="777" width="32.8984375" style="5" hidden="1"/>
    <col min="778" max="778" width="5.8984375" style="5" hidden="1"/>
    <col min="779" max="1020" width="8.8984375" style="5" hidden="1"/>
    <col min="1021" max="1021" width="5.8984375" style="5" hidden="1"/>
    <col min="1022" max="1022" width="32.8984375" style="5" hidden="1"/>
    <col min="1023" max="1023" width="5.8984375" style="5" hidden="1"/>
    <col min="1024" max="1024" width="32.8984375" style="5" hidden="1"/>
    <col min="1025" max="1030" width="8.8984375" style="5" hidden="1"/>
    <col min="1031" max="1031" width="32.8984375" style="5" hidden="1"/>
    <col min="1032" max="1032" width="5.8984375" style="5" hidden="1"/>
    <col min="1033" max="1033" width="32.8984375" style="5" hidden="1"/>
    <col min="1034" max="1034" width="5.8984375" style="5" hidden="1"/>
    <col min="1035" max="1276" width="8.8984375" style="5" hidden="1"/>
    <col min="1277" max="1277" width="5.8984375" style="5" hidden="1"/>
    <col min="1278" max="1278" width="32.8984375" style="5" hidden="1"/>
    <col min="1279" max="1279" width="5.8984375" style="5" hidden="1"/>
    <col min="1280" max="1280" width="32.8984375" style="5" hidden="1"/>
    <col min="1281" max="1286" width="8.8984375" style="5" hidden="1"/>
    <col min="1287" max="1287" width="32.8984375" style="5" hidden="1"/>
    <col min="1288" max="1288" width="5.8984375" style="5" hidden="1"/>
    <col min="1289" max="1289" width="32.8984375" style="5" hidden="1"/>
    <col min="1290" max="1290" width="5.8984375" style="5" hidden="1"/>
    <col min="1291" max="1532" width="8.8984375" style="5" hidden="1"/>
    <col min="1533" max="1533" width="5.8984375" style="5" hidden="1"/>
    <col min="1534" max="1534" width="32.8984375" style="5" hidden="1"/>
    <col min="1535" max="1535" width="5.8984375" style="5" hidden="1"/>
    <col min="1536" max="1536" width="32.8984375" style="5" hidden="1"/>
    <col min="1537" max="1542" width="8.8984375" style="5" hidden="1"/>
    <col min="1543" max="1543" width="32.8984375" style="5" hidden="1"/>
    <col min="1544" max="1544" width="5.8984375" style="5" hidden="1"/>
    <col min="1545" max="1545" width="32.8984375" style="5" hidden="1"/>
    <col min="1546" max="1546" width="5.8984375" style="5" hidden="1"/>
    <col min="1547" max="1788" width="8.8984375" style="5" hidden="1"/>
    <col min="1789" max="1789" width="5.8984375" style="5" hidden="1"/>
    <col min="1790" max="1790" width="32.8984375" style="5" hidden="1"/>
    <col min="1791" max="1791" width="5.8984375" style="5" hidden="1"/>
    <col min="1792" max="1792" width="32.8984375" style="5" hidden="1"/>
    <col min="1793" max="1798" width="8.8984375" style="5" hidden="1"/>
    <col min="1799" max="1799" width="32.8984375" style="5" hidden="1"/>
    <col min="1800" max="1800" width="5.8984375" style="5" hidden="1"/>
    <col min="1801" max="1801" width="32.8984375" style="5" hidden="1"/>
    <col min="1802" max="1802" width="5.8984375" style="5" hidden="1"/>
    <col min="1803" max="2044" width="8.8984375" style="5" hidden="1"/>
    <col min="2045" max="2045" width="5.8984375" style="5" hidden="1"/>
    <col min="2046" max="2046" width="32.8984375" style="5" hidden="1"/>
    <col min="2047" max="2047" width="5.8984375" style="5" hidden="1"/>
    <col min="2048" max="2048" width="32.8984375" style="5" hidden="1"/>
    <col min="2049" max="2054" width="8.8984375" style="5" hidden="1"/>
    <col min="2055" max="2055" width="32.8984375" style="5" hidden="1"/>
    <col min="2056" max="2056" width="5.8984375" style="5" hidden="1"/>
    <col min="2057" max="2057" width="32.8984375" style="5" hidden="1"/>
    <col min="2058" max="2058" width="5.8984375" style="5" hidden="1"/>
    <col min="2059" max="2300" width="8.8984375" style="5" hidden="1"/>
    <col min="2301" max="2301" width="5.8984375" style="5" hidden="1"/>
    <col min="2302" max="2302" width="32.8984375" style="5" hidden="1"/>
    <col min="2303" max="2303" width="5.8984375" style="5" hidden="1"/>
    <col min="2304" max="2304" width="32.8984375" style="5" hidden="1"/>
    <col min="2305" max="2310" width="8.8984375" style="5" hidden="1"/>
    <col min="2311" max="2311" width="32.8984375" style="5" hidden="1"/>
    <col min="2312" max="2312" width="5.8984375" style="5" hidden="1"/>
    <col min="2313" max="2313" width="32.8984375" style="5" hidden="1"/>
    <col min="2314" max="2314" width="5.8984375" style="5" hidden="1"/>
    <col min="2315" max="2556" width="8.8984375" style="5" hidden="1"/>
    <col min="2557" max="2557" width="5.8984375" style="5" hidden="1"/>
    <col min="2558" max="2558" width="32.8984375" style="5" hidden="1"/>
    <col min="2559" max="2559" width="5.8984375" style="5" hidden="1"/>
    <col min="2560" max="2560" width="32.8984375" style="5" hidden="1"/>
    <col min="2561" max="2566" width="8.8984375" style="5" hidden="1"/>
    <col min="2567" max="2567" width="32.8984375" style="5" hidden="1"/>
    <col min="2568" max="2568" width="5.8984375" style="5" hidden="1"/>
    <col min="2569" max="2569" width="32.8984375" style="5" hidden="1"/>
    <col min="2570" max="2570" width="5.8984375" style="5" hidden="1"/>
    <col min="2571" max="2812" width="8.8984375" style="5" hidden="1"/>
    <col min="2813" max="2813" width="5.8984375" style="5" hidden="1"/>
    <col min="2814" max="2814" width="32.8984375" style="5" hidden="1"/>
    <col min="2815" max="2815" width="5.8984375" style="5" hidden="1"/>
    <col min="2816" max="2816" width="32.8984375" style="5" hidden="1"/>
    <col min="2817" max="2822" width="8.8984375" style="5" hidden="1"/>
    <col min="2823" max="2823" width="32.8984375" style="5" hidden="1"/>
    <col min="2824" max="2824" width="5.8984375" style="5" hidden="1"/>
    <col min="2825" max="2825" width="32.8984375" style="5" hidden="1"/>
    <col min="2826" max="2826" width="5.8984375" style="5" hidden="1"/>
    <col min="2827" max="3068" width="8.8984375" style="5" hidden="1"/>
    <col min="3069" max="3069" width="5.8984375" style="5" hidden="1"/>
    <col min="3070" max="3070" width="32.8984375" style="5" hidden="1"/>
    <col min="3071" max="3071" width="5.8984375" style="5" hidden="1"/>
    <col min="3072" max="3072" width="32.8984375" style="5" hidden="1"/>
    <col min="3073" max="3078" width="8.8984375" style="5" hidden="1"/>
    <col min="3079" max="3079" width="32.8984375" style="5" hidden="1"/>
    <col min="3080" max="3080" width="5.8984375" style="5" hidden="1"/>
    <col min="3081" max="3081" width="32.8984375" style="5" hidden="1"/>
    <col min="3082" max="3082" width="5.8984375" style="5" hidden="1"/>
    <col min="3083" max="3324" width="8.8984375" style="5" hidden="1"/>
    <col min="3325" max="3325" width="5.8984375" style="5" hidden="1"/>
    <col min="3326" max="3326" width="32.8984375" style="5" hidden="1"/>
    <col min="3327" max="3327" width="5.8984375" style="5" hidden="1"/>
    <col min="3328" max="3328" width="32.8984375" style="5" hidden="1"/>
    <col min="3329" max="3334" width="8.8984375" style="5" hidden="1"/>
    <col min="3335" max="3335" width="32.8984375" style="5" hidden="1"/>
    <col min="3336" max="3336" width="5.8984375" style="5" hidden="1"/>
    <col min="3337" max="3337" width="32.8984375" style="5" hidden="1"/>
    <col min="3338" max="3338" width="5.8984375" style="5" hidden="1"/>
    <col min="3339" max="3580" width="8.8984375" style="5" hidden="1"/>
    <col min="3581" max="3581" width="5.8984375" style="5" hidden="1"/>
    <col min="3582" max="3582" width="32.8984375" style="5" hidden="1"/>
    <col min="3583" max="3583" width="5.8984375" style="5" hidden="1"/>
    <col min="3584" max="3584" width="32.8984375" style="5" hidden="1"/>
    <col min="3585" max="3590" width="8.8984375" style="5" hidden="1"/>
    <col min="3591" max="3591" width="32.8984375" style="5" hidden="1"/>
    <col min="3592" max="3592" width="5.8984375" style="5" hidden="1"/>
    <col min="3593" max="3593" width="32.8984375" style="5" hidden="1"/>
    <col min="3594" max="3594" width="5.8984375" style="5" hidden="1"/>
    <col min="3595" max="3836" width="8.8984375" style="5" hidden="1"/>
    <col min="3837" max="3837" width="5.8984375" style="5" hidden="1"/>
    <col min="3838" max="3838" width="32.8984375" style="5" hidden="1"/>
    <col min="3839" max="3839" width="5.8984375" style="5" hidden="1"/>
    <col min="3840" max="3840" width="32.8984375" style="5" hidden="1"/>
    <col min="3841" max="3846" width="8.8984375" style="5" hidden="1"/>
    <col min="3847" max="3847" width="32.8984375" style="5" hidden="1"/>
    <col min="3848" max="3848" width="5.8984375" style="5" hidden="1"/>
    <col min="3849" max="3849" width="32.8984375" style="5" hidden="1"/>
    <col min="3850" max="3850" width="5.8984375" style="5" hidden="1"/>
    <col min="3851" max="4092" width="8.8984375" style="5" hidden="1"/>
    <col min="4093" max="4093" width="5.8984375" style="5" hidden="1"/>
    <col min="4094" max="4094" width="32.8984375" style="5" hidden="1"/>
    <col min="4095" max="4095" width="5.8984375" style="5" hidden="1"/>
    <col min="4096" max="4096" width="32.8984375" style="5" hidden="1"/>
    <col min="4097" max="4102" width="8.8984375" style="5" hidden="1"/>
    <col min="4103" max="4103" width="32.8984375" style="5" hidden="1"/>
    <col min="4104" max="4104" width="5.8984375" style="5" hidden="1"/>
    <col min="4105" max="4105" width="32.8984375" style="5" hidden="1"/>
    <col min="4106" max="4106" width="5.8984375" style="5" hidden="1"/>
    <col min="4107" max="4348" width="8.8984375" style="5" hidden="1"/>
    <col min="4349" max="4349" width="5.8984375" style="5" hidden="1"/>
    <col min="4350" max="4350" width="32.8984375" style="5" hidden="1"/>
    <col min="4351" max="4351" width="5.8984375" style="5" hidden="1"/>
    <col min="4352" max="4352" width="32.8984375" style="5" hidden="1"/>
    <col min="4353" max="4358" width="8.8984375" style="5" hidden="1"/>
    <col min="4359" max="4359" width="32.8984375" style="5" hidden="1"/>
    <col min="4360" max="4360" width="5.8984375" style="5" hidden="1"/>
    <col min="4361" max="4361" width="32.8984375" style="5" hidden="1"/>
    <col min="4362" max="4362" width="5.8984375" style="5" hidden="1"/>
    <col min="4363" max="4604" width="8.8984375" style="5" hidden="1"/>
    <col min="4605" max="4605" width="5.8984375" style="5" hidden="1"/>
    <col min="4606" max="4606" width="32.8984375" style="5" hidden="1"/>
    <col min="4607" max="4607" width="5.8984375" style="5" hidden="1"/>
    <col min="4608" max="4608" width="32.8984375" style="5" hidden="1"/>
    <col min="4609" max="4614" width="8.8984375" style="5" hidden="1"/>
    <col min="4615" max="4615" width="32.8984375" style="5" hidden="1"/>
    <col min="4616" max="4616" width="5.8984375" style="5" hidden="1"/>
    <col min="4617" max="4617" width="32.8984375" style="5" hidden="1"/>
    <col min="4618" max="4618" width="5.8984375" style="5" hidden="1"/>
    <col min="4619" max="4860" width="8.8984375" style="5" hidden="1"/>
    <col min="4861" max="4861" width="5.8984375" style="5" hidden="1"/>
    <col min="4862" max="4862" width="32.8984375" style="5" hidden="1"/>
    <col min="4863" max="4863" width="5.8984375" style="5" hidden="1"/>
    <col min="4864" max="4864" width="32.8984375" style="5" hidden="1"/>
    <col min="4865" max="4870" width="8.8984375" style="5" hidden="1"/>
    <col min="4871" max="4871" width="32.8984375" style="5" hidden="1"/>
    <col min="4872" max="4872" width="5.8984375" style="5" hidden="1"/>
    <col min="4873" max="4873" width="32.8984375" style="5" hidden="1"/>
    <col min="4874" max="4874" width="5.8984375" style="5" hidden="1"/>
    <col min="4875" max="5116" width="8.8984375" style="5" hidden="1"/>
    <col min="5117" max="5117" width="5.8984375" style="5" hidden="1"/>
    <col min="5118" max="5118" width="32.8984375" style="5" hidden="1"/>
    <col min="5119" max="5119" width="5.8984375" style="5" hidden="1"/>
    <col min="5120" max="5120" width="32.8984375" style="5" hidden="1"/>
    <col min="5121" max="5126" width="8.8984375" style="5" hidden="1"/>
    <col min="5127" max="5127" width="32.8984375" style="5" hidden="1"/>
    <col min="5128" max="5128" width="5.8984375" style="5" hidden="1"/>
    <col min="5129" max="5129" width="32.8984375" style="5" hidden="1"/>
    <col min="5130" max="5130" width="5.8984375" style="5" hidden="1"/>
    <col min="5131" max="5372" width="8.8984375" style="5" hidden="1"/>
    <col min="5373" max="5373" width="5.8984375" style="5" hidden="1"/>
    <col min="5374" max="5374" width="32.8984375" style="5" hidden="1"/>
    <col min="5375" max="5375" width="5.8984375" style="5" hidden="1"/>
    <col min="5376" max="5376" width="32.8984375" style="5" hidden="1"/>
    <col min="5377" max="5382" width="8.8984375" style="5" hidden="1"/>
    <col min="5383" max="5383" width="32.8984375" style="5" hidden="1"/>
    <col min="5384" max="5384" width="5.8984375" style="5" hidden="1"/>
    <col min="5385" max="5385" width="32.8984375" style="5" hidden="1"/>
    <col min="5386" max="5386" width="5.8984375" style="5" hidden="1"/>
    <col min="5387" max="5628" width="8.8984375" style="5" hidden="1"/>
    <col min="5629" max="5629" width="5.8984375" style="5" hidden="1"/>
    <col min="5630" max="5630" width="32.8984375" style="5" hidden="1"/>
    <col min="5631" max="5631" width="5.8984375" style="5" hidden="1"/>
    <col min="5632" max="5632" width="32.8984375" style="5" hidden="1"/>
    <col min="5633" max="5638" width="8.8984375" style="5" hidden="1"/>
    <col min="5639" max="5639" width="32.8984375" style="5" hidden="1"/>
    <col min="5640" max="5640" width="5.8984375" style="5" hidden="1"/>
    <col min="5641" max="5641" width="32.8984375" style="5" hidden="1"/>
    <col min="5642" max="5642" width="5.8984375" style="5" hidden="1"/>
    <col min="5643" max="5884" width="8.8984375" style="5" hidden="1"/>
    <col min="5885" max="5885" width="5.8984375" style="5" hidden="1"/>
    <col min="5886" max="5886" width="32.8984375" style="5" hidden="1"/>
    <col min="5887" max="5887" width="5.8984375" style="5" hidden="1"/>
    <col min="5888" max="5888" width="32.8984375" style="5" hidden="1"/>
    <col min="5889" max="5894" width="8.8984375" style="5" hidden="1"/>
    <col min="5895" max="5895" width="32.8984375" style="5" hidden="1"/>
    <col min="5896" max="5896" width="5.8984375" style="5" hidden="1"/>
    <col min="5897" max="5897" width="32.8984375" style="5" hidden="1"/>
    <col min="5898" max="5898" width="5.8984375" style="5" hidden="1"/>
    <col min="5899" max="6140" width="8.8984375" style="5" hidden="1"/>
    <col min="6141" max="6141" width="5.8984375" style="5" hidden="1"/>
    <col min="6142" max="6142" width="32.8984375" style="5" hidden="1"/>
    <col min="6143" max="6143" width="5.8984375" style="5" hidden="1"/>
    <col min="6144" max="6144" width="32.8984375" style="5" hidden="1"/>
    <col min="6145" max="6150" width="8.8984375" style="5" hidden="1"/>
    <col min="6151" max="6151" width="32.8984375" style="5" hidden="1"/>
    <col min="6152" max="6152" width="5.8984375" style="5" hidden="1"/>
    <col min="6153" max="6153" width="32.8984375" style="5" hidden="1"/>
    <col min="6154" max="6154" width="5.8984375" style="5" hidden="1"/>
    <col min="6155" max="6396" width="8.8984375" style="5" hidden="1"/>
    <col min="6397" max="6397" width="5.8984375" style="5" hidden="1"/>
    <col min="6398" max="6398" width="32.8984375" style="5" hidden="1"/>
    <col min="6399" max="6399" width="5.8984375" style="5" hidden="1"/>
    <col min="6400" max="6400" width="32.8984375" style="5" hidden="1"/>
    <col min="6401" max="6406" width="8.8984375" style="5" hidden="1"/>
    <col min="6407" max="6407" width="32.8984375" style="5" hidden="1"/>
    <col min="6408" max="6408" width="5.8984375" style="5" hidden="1"/>
    <col min="6409" max="6409" width="32.8984375" style="5" hidden="1"/>
    <col min="6410" max="6410" width="5.8984375" style="5" hidden="1"/>
    <col min="6411" max="6652" width="8.8984375" style="5" hidden="1"/>
    <col min="6653" max="6653" width="5.8984375" style="5" hidden="1"/>
    <col min="6654" max="6654" width="32.8984375" style="5" hidden="1"/>
    <col min="6655" max="6655" width="5.8984375" style="5" hidden="1"/>
    <col min="6656" max="6656" width="32.8984375" style="5" hidden="1"/>
    <col min="6657" max="6662" width="8.8984375" style="5" hidden="1"/>
    <col min="6663" max="6663" width="32.8984375" style="5" hidden="1"/>
    <col min="6664" max="6664" width="5.8984375" style="5" hidden="1"/>
    <col min="6665" max="6665" width="32.8984375" style="5" hidden="1"/>
    <col min="6666" max="6666" width="5.8984375" style="5" hidden="1"/>
    <col min="6667" max="6908" width="8.8984375" style="5" hidden="1"/>
    <col min="6909" max="6909" width="5.8984375" style="5" hidden="1"/>
    <col min="6910" max="6910" width="32.8984375" style="5" hidden="1"/>
    <col min="6911" max="6911" width="5.8984375" style="5" hidden="1"/>
    <col min="6912" max="6912" width="32.8984375" style="5" hidden="1"/>
    <col min="6913" max="6918" width="8.8984375" style="5" hidden="1"/>
    <col min="6919" max="6919" width="32.8984375" style="5" hidden="1"/>
    <col min="6920" max="6920" width="5.8984375" style="5" hidden="1"/>
    <col min="6921" max="6921" width="32.8984375" style="5" hidden="1"/>
    <col min="6922" max="6922" width="5.8984375" style="5" hidden="1"/>
    <col min="6923" max="7164" width="8.8984375" style="5" hidden="1"/>
    <col min="7165" max="7165" width="5.8984375" style="5" hidden="1"/>
    <col min="7166" max="7166" width="32.8984375" style="5" hidden="1"/>
    <col min="7167" max="7167" width="5.8984375" style="5" hidden="1"/>
    <col min="7168" max="7168" width="32.8984375" style="5" hidden="1"/>
    <col min="7169" max="7174" width="8.8984375" style="5" hidden="1"/>
    <col min="7175" max="7175" width="32.8984375" style="5" hidden="1"/>
    <col min="7176" max="7176" width="5.8984375" style="5" hidden="1"/>
    <col min="7177" max="7177" width="32.8984375" style="5" hidden="1"/>
    <col min="7178" max="7178" width="5.8984375" style="5" hidden="1"/>
    <col min="7179" max="7420" width="8.8984375" style="5" hidden="1"/>
    <col min="7421" max="7421" width="5.8984375" style="5" hidden="1"/>
    <col min="7422" max="7422" width="32.8984375" style="5" hidden="1"/>
    <col min="7423" max="7423" width="5.8984375" style="5" hidden="1"/>
    <col min="7424" max="7424" width="32.8984375" style="5" hidden="1"/>
    <col min="7425" max="7430" width="8.8984375" style="5" hidden="1"/>
    <col min="7431" max="7431" width="32.8984375" style="5" hidden="1"/>
    <col min="7432" max="7432" width="5.8984375" style="5" hidden="1"/>
    <col min="7433" max="7433" width="32.8984375" style="5" hidden="1"/>
    <col min="7434" max="7434" width="5.8984375" style="5" hidden="1"/>
    <col min="7435" max="7676" width="8.8984375" style="5" hidden="1"/>
    <col min="7677" max="7677" width="5.8984375" style="5" hidden="1"/>
    <col min="7678" max="7678" width="32.8984375" style="5" hidden="1"/>
    <col min="7679" max="7679" width="5.8984375" style="5" hidden="1"/>
    <col min="7680" max="7680" width="32.8984375" style="5" hidden="1"/>
    <col min="7681" max="7686" width="8.8984375" style="5" hidden="1"/>
    <col min="7687" max="7687" width="32.8984375" style="5" hidden="1"/>
    <col min="7688" max="7688" width="5.8984375" style="5" hidden="1"/>
    <col min="7689" max="7689" width="32.8984375" style="5" hidden="1"/>
    <col min="7690" max="7690" width="5.8984375" style="5" hidden="1"/>
    <col min="7691" max="7932" width="8.8984375" style="5" hidden="1"/>
    <col min="7933" max="7933" width="5.8984375" style="5" hidden="1"/>
    <col min="7934" max="7934" width="32.8984375" style="5" hidden="1"/>
    <col min="7935" max="7935" width="5.8984375" style="5" hidden="1"/>
    <col min="7936" max="7936" width="32.8984375" style="5" hidden="1"/>
    <col min="7937" max="7942" width="8.8984375" style="5" hidden="1"/>
    <col min="7943" max="7943" width="32.8984375" style="5" hidden="1"/>
    <col min="7944" max="7944" width="5.8984375" style="5" hidden="1"/>
    <col min="7945" max="7945" width="32.8984375" style="5" hidden="1"/>
    <col min="7946" max="7946" width="5.8984375" style="5" hidden="1"/>
    <col min="7947" max="8188" width="8.8984375" style="5" hidden="1"/>
    <col min="8189" max="8189" width="5.8984375" style="5" hidden="1"/>
    <col min="8190" max="8190" width="32.8984375" style="5" hidden="1"/>
    <col min="8191" max="8191" width="5.8984375" style="5" hidden="1"/>
    <col min="8192" max="8192" width="32.8984375" style="5" hidden="1"/>
    <col min="8193" max="8198" width="8.8984375" style="5" hidden="1"/>
    <col min="8199" max="8199" width="32.8984375" style="5" hidden="1"/>
    <col min="8200" max="8200" width="5.8984375" style="5" hidden="1"/>
    <col min="8201" max="8201" width="32.8984375" style="5" hidden="1"/>
    <col min="8202" max="8202" width="5.8984375" style="5" hidden="1"/>
    <col min="8203" max="8444" width="8.8984375" style="5" hidden="1"/>
    <col min="8445" max="8445" width="5.8984375" style="5" hidden="1"/>
    <col min="8446" max="8446" width="32.8984375" style="5" hidden="1"/>
    <col min="8447" max="8447" width="5.8984375" style="5" hidden="1"/>
    <col min="8448" max="8448" width="32.8984375" style="5" hidden="1"/>
    <col min="8449" max="8454" width="8.8984375" style="5" hidden="1"/>
    <col min="8455" max="8455" width="32.8984375" style="5" hidden="1"/>
    <col min="8456" max="8456" width="5.8984375" style="5" hidden="1"/>
    <col min="8457" max="8457" width="32.8984375" style="5" hidden="1"/>
    <col min="8458" max="8458" width="5.8984375" style="5" hidden="1"/>
    <col min="8459" max="8700" width="8.8984375" style="5" hidden="1"/>
    <col min="8701" max="8701" width="5.8984375" style="5" hidden="1"/>
    <col min="8702" max="8702" width="32.8984375" style="5" hidden="1"/>
    <col min="8703" max="8703" width="5.8984375" style="5" hidden="1"/>
    <col min="8704" max="8704" width="32.8984375" style="5" hidden="1"/>
    <col min="8705" max="8710" width="8.8984375" style="5" hidden="1"/>
    <col min="8711" max="8711" width="32.8984375" style="5" hidden="1"/>
    <col min="8712" max="8712" width="5.8984375" style="5" hidden="1"/>
    <col min="8713" max="8713" width="32.8984375" style="5" hidden="1"/>
    <col min="8714" max="8714" width="5.8984375" style="5" hidden="1"/>
    <col min="8715" max="8956" width="8.8984375" style="5" hidden="1"/>
    <col min="8957" max="8957" width="5.8984375" style="5" hidden="1"/>
    <col min="8958" max="8958" width="32.8984375" style="5" hidden="1"/>
    <col min="8959" max="8959" width="5.8984375" style="5" hidden="1"/>
    <col min="8960" max="8960" width="32.8984375" style="5" hidden="1"/>
    <col min="8961" max="8966" width="8.8984375" style="5" hidden="1"/>
    <col min="8967" max="8967" width="32.8984375" style="5" hidden="1"/>
    <col min="8968" max="8968" width="5.8984375" style="5" hidden="1"/>
    <col min="8969" max="8969" width="32.8984375" style="5" hidden="1"/>
    <col min="8970" max="8970" width="5.8984375" style="5" hidden="1"/>
    <col min="8971" max="9212" width="8.8984375" style="5" hidden="1"/>
    <col min="9213" max="9213" width="5.8984375" style="5" hidden="1"/>
    <col min="9214" max="9214" width="32.8984375" style="5" hidden="1"/>
    <col min="9215" max="9215" width="5.8984375" style="5" hidden="1"/>
    <col min="9216" max="9216" width="32.8984375" style="5" hidden="1"/>
    <col min="9217" max="9222" width="8.8984375" style="5" hidden="1"/>
    <col min="9223" max="9223" width="32.8984375" style="5" hidden="1"/>
    <col min="9224" max="9224" width="5.8984375" style="5" hidden="1"/>
    <col min="9225" max="9225" width="32.8984375" style="5" hidden="1"/>
    <col min="9226" max="9226" width="5.8984375" style="5" hidden="1"/>
    <col min="9227" max="9468" width="8.8984375" style="5" hidden="1"/>
    <col min="9469" max="9469" width="5.8984375" style="5" hidden="1"/>
    <col min="9470" max="9470" width="32.8984375" style="5" hidden="1"/>
    <col min="9471" max="9471" width="5.8984375" style="5" hidden="1"/>
    <col min="9472" max="9472" width="32.8984375" style="5" hidden="1"/>
    <col min="9473" max="9478" width="8.8984375" style="5" hidden="1"/>
    <col min="9479" max="9479" width="32.8984375" style="5" hidden="1"/>
    <col min="9480" max="9480" width="5.8984375" style="5" hidden="1"/>
    <col min="9481" max="9481" width="32.8984375" style="5" hidden="1"/>
    <col min="9482" max="9482" width="5.8984375" style="5" hidden="1"/>
    <col min="9483" max="9724" width="8.8984375" style="5" hidden="1"/>
    <col min="9725" max="9725" width="5.8984375" style="5" hidden="1"/>
    <col min="9726" max="9726" width="32.8984375" style="5" hidden="1"/>
    <col min="9727" max="9727" width="5.8984375" style="5" hidden="1"/>
    <col min="9728" max="9728" width="32.8984375" style="5" hidden="1"/>
    <col min="9729" max="9734" width="8.8984375" style="5" hidden="1"/>
    <col min="9735" max="9735" width="32.8984375" style="5" hidden="1"/>
    <col min="9736" max="9736" width="5.8984375" style="5" hidden="1"/>
    <col min="9737" max="9737" width="32.8984375" style="5" hidden="1"/>
    <col min="9738" max="9738" width="5.8984375" style="5" hidden="1"/>
    <col min="9739" max="9980" width="8.8984375" style="5" hidden="1"/>
    <col min="9981" max="9981" width="5.8984375" style="5" hidden="1"/>
    <col min="9982" max="9982" width="32.8984375" style="5" hidden="1"/>
    <col min="9983" max="9983" width="5.8984375" style="5" hidden="1"/>
    <col min="9984" max="9984" width="32.8984375" style="5" hidden="1"/>
    <col min="9985" max="9990" width="8.8984375" style="5" hidden="1"/>
    <col min="9991" max="9991" width="32.8984375" style="5" hidden="1"/>
    <col min="9992" max="9992" width="5.8984375" style="5" hidden="1"/>
    <col min="9993" max="9993" width="32.8984375" style="5" hidden="1"/>
    <col min="9994" max="9994" width="5.8984375" style="5" hidden="1"/>
    <col min="9995" max="10236" width="8.8984375" style="5" hidden="1"/>
    <col min="10237" max="10237" width="5.8984375" style="5" hidden="1"/>
    <col min="10238" max="10238" width="32.8984375" style="5" hidden="1"/>
    <col min="10239" max="10239" width="5.8984375" style="5" hidden="1"/>
    <col min="10240" max="10240" width="32.8984375" style="5" hidden="1"/>
    <col min="10241" max="10246" width="8.8984375" style="5" hidden="1"/>
    <col min="10247" max="10247" width="32.8984375" style="5" hidden="1"/>
    <col min="10248" max="10248" width="5.8984375" style="5" hidden="1"/>
    <col min="10249" max="10249" width="32.8984375" style="5" hidden="1"/>
    <col min="10250" max="10250" width="5.8984375" style="5" hidden="1"/>
    <col min="10251" max="10492" width="8.8984375" style="5" hidden="1"/>
    <col min="10493" max="10493" width="5.8984375" style="5" hidden="1"/>
    <col min="10494" max="10494" width="32.8984375" style="5" hidden="1"/>
    <col min="10495" max="10495" width="5.8984375" style="5" hidden="1"/>
    <col min="10496" max="10496" width="32.8984375" style="5" hidden="1"/>
    <col min="10497" max="10502" width="8.8984375" style="5" hidden="1"/>
    <col min="10503" max="10503" width="32.8984375" style="5" hidden="1"/>
    <col min="10504" max="10504" width="5.8984375" style="5" hidden="1"/>
    <col min="10505" max="10505" width="32.8984375" style="5" hidden="1"/>
    <col min="10506" max="10506" width="5.8984375" style="5" hidden="1"/>
    <col min="10507" max="10748" width="8.8984375" style="5" hidden="1"/>
    <col min="10749" max="10749" width="5.8984375" style="5" hidden="1"/>
    <col min="10750" max="10750" width="32.8984375" style="5" hidden="1"/>
    <col min="10751" max="10751" width="5.8984375" style="5" hidden="1"/>
    <col min="10752" max="10752" width="32.8984375" style="5" hidden="1"/>
    <col min="10753" max="10758" width="8.8984375" style="5" hidden="1"/>
    <col min="10759" max="10759" width="32.8984375" style="5" hidden="1"/>
    <col min="10760" max="10760" width="5.8984375" style="5" hidden="1"/>
    <col min="10761" max="10761" width="32.8984375" style="5" hidden="1"/>
    <col min="10762" max="10762" width="5.8984375" style="5" hidden="1"/>
    <col min="10763" max="11004" width="8.8984375" style="5" hidden="1"/>
    <col min="11005" max="11005" width="5.8984375" style="5" hidden="1"/>
    <col min="11006" max="11006" width="32.8984375" style="5" hidden="1"/>
    <col min="11007" max="11007" width="5.8984375" style="5" hidden="1"/>
    <col min="11008" max="11008" width="32.8984375" style="5" hidden="1"/>
    <col min="11009" max="11014" width="8.8984375" style="5" hidden="1"/>
    <col min="11015" max="11015" width="32.8984375" style="5" hidden="1"/>
    <col min="11016" max="11016" width="5.8984375" style="5" hidden="1"/>
    <col min="11017" max="11017" width="32.8984375" style="5" hidden="1"/>
    <col min="11018" max="11018" width="5.8984375" style="5" hidden="1"/>
    <col min="11019" max="11260" width="8.8984375" style="5" hidden="1"/>
    <col min="11261" max="11261" width="5.8984375" style="5" hidden="1"/>
    <col min="11262" max="11262" width="32.8984375" style="5" hidden="1"/>
    <col min="11263" max="11263" width="5.8984375" style="5" hidden="1"/>
    <col min="11264" max="11264" width="32.8984375" style="5" hidden="1"/>
    <col min="11265" max="11270" width="8.8984375" style="5" hidden="1"/>
    <col min="11271" max="11271" width="32.8984375" style="5" hidden="1"/>
    <col min="11272" max="11272" width="5.8984375" style="5" hidden="1"/>
    <col min="11273" max="11273" width="32.8984375" style="5" hidden="1"/>
    <col min="11274" max="11274" width="5.8984375" style="5" hidden="1"/>
    <col min="11275" max="11516" width="8.8984375" style="5" hidden="1"/>
    <col min="11517" max="11517" width="5.8984375" style="5" hidden="1"/>
    <col min="11518" max="11518" width="32.8984375" style="5" hidden="1"/>
    <col min="11519" max="11519" width="5.8984375" style="5" hidden="1"/>
    <col min="11520" max="11520" width="32.8984375" style="5" hidden="1"/>
    <col min="11521" max="11526" width="8.8984375" style="5" hidden="1"/>
    <col min="11527" max="11527" width="32.8984375" style="5" hidden="1"/>
    <col min="11528" max="11528" width="5.8984375" style="5" hidden="1"/>
    <col min="11529" max="11529" width="32.8984375" style="5" hidden="1"/>
    <col min="11530" max="11530" width="5.8984375" style="5" hidden="1"/>
    <col min="11531" max="11772" width="8.8984375" style="5" hidden="1"/>
    <col min="11773" max="11773" width="5.8984375" style="5" hidden="1"/>
    <col min="11774" max="11774" width="32.8984375" style="5" hidden="1"/>
    <col min="11775" max="11775" width="5.8984375" style="5" hidden="1"/>
    <col min="11776" max="11776" width="32.8984375" style="5" hidden="1"/>
    <col min="11777" max="11782" width="8.8984375" style="5" hidden="1"/>
    <col min="11783" max="11783" width="32.8984375" style="5" hidden="1"/>
    <col min="11784" max="11784" width="5.8984375" style="5" hidden="1"/>
    <col min="11785" max="11785" width="32.8984375" style="5" hidden="1"/>
    <col min="11786" max="11786" width="5.8984375" style="5" hidden="1"/>
    <col min="11787" max="12028" width="8.8984375" style="5" hidden="1"/>
    <col min="12029" max="12029" width="5.8984375" style="5" hidden="1"/>
    <col min="12030" max="12030" width="32.8984375" style="5" hidden="1"/>
    <col min="12031" max="12031" width="5.8984375" style="5" hidden="1"/>
    <col min="12032" max="12032" width="32.8984375" style="5" hidden="1"/>
    <col min="12033" max="12038" width="8.8984375" style="5" hidden="1"/>
    <col min="12039" max="12039" width="32.8984375" style="5" hidden="1"/>
    <col min="12040" max="12040" width="5.8984375" style="5" hidden="1"/>
    <col min="12041" max="12041" width="32.8984375" style="5" hidden="1"/>
    <col min="12042" max="12042" width="5.8984375" style="5" hidden="1"/>
    <col min="12043" max="12284" width="8.8984375" style="5" hidden="1"/>
    <col min="12285" max="12285" width="5.8984375" style="5" hidden="1"/>
    <col min="12286" max="12286" width="32.8984375" style="5" hidden="1"/>
    <col min="12287" max="12287" width="5.8984375" style="5" hidden="1"/>
    <col min="12288" max="12288" width="32.8984375" style="5" hidden="1"/>
    <col min="12289" max="12294" width="8.8984375" style="5" hidden="1"/>
    <col min="12295" max="12295" width="32.8984375" style="5" hidden="1"/>
    <col min="12296" max="12296" width="5.8984375" style="5" hidden="1"/>
    <col min="12297" max="12297" width="32.8984375" style="5" hidden="1"/>
    <col min="12298" max="12298" width="5.8984375" style="5" hidden="1"/>
    <col min="12299" max="12540" width="8.8984375" style="5" hidden="1"/>
    <col min="12541" max="12541" width="5.8984375" style="5" hidden="1"/>
    <col min="12542" max="12542" width="32.8984375" style="5" hidden="1"/>
    <col min="12543" max="12543" width="5.8984375" style="5" hidden="1"/>
    <col min="12544" max="12544" width="32.8984375" style="5" hidden="1"/>
    <col min="12545" max="12550" width="8.8984375" style="5" hidden="1"/>
    <col min="12551" max="12551" width="32.8984375" style="5" hidden="1"/>
    <col min="12552" max="12552" width="5.8984375" style="5" hidden="1"/>
    <col min="12553" max="12553" width="32.8984375" style="5" hidden="1"/>
    <col min="12554" max="12554" width="5.8984375" style="5" hidden="1"/>
    <col min="12555" max="12796" width="8.8984375" style="5" hidden="1"/>
    <col min="12797" max="12797" width="5.8984375" style="5" hidden="1"/>
    <col min="12798" max="12798" width="32.8984375" style="5" hidden="1"/>
    <col min="12799" max="12799" width="5.8984375" style="5" hidden="1"/>
    <col min="12800" max="12800" width="32.8984375" style="5" hidden="1"/>
    <col min="12801" max="12806" width="8.8984375" style="5" hidden="1"/>
    <col min="12807" max="12807" width="32.8984375" style="5" hidden="1"/>
    <col min="12808" max="12808" width="5.8984375" style="5" hidden="1"/>
    <col min="12809" max="12809" width="32.8984375" style="5" hidden="1"/>
    <col min="12810" max="12810" width="5.8984375" style="5" hidden="1"/>
    <col min="12811" max="13052" width="8.8984375" style="5" hidden="1"/>
    <col min="13053" max="13053" width="5.8984375" style="5" hidden="1"/>
    <col min="13054" max="13054" width="32.8984375" style="5" hidden="1"/>
    <col min="13055" max="13055" width="5.8984375" style="5" hidden="1"/>
    <col min="13056" max="13056" width="32.8984375" style="5" hidden="1"/>
    <col min="13057" max="13062" width="8.8984375" style="5" hidden="1"/>
    <col min="13063" max="13063" width="32.8984375" style="5" hidden="1"/>
    <col min="13064" max="13064" width="5.8984375" style="5" hidden="1"/>
    <col min="13065" max="13065" width="32.8984375" style="5" hidden="1"/>
    <col min="13066" max="13066" width="5.8984375" style="5" hidden="1"/>
    <col min="13067" max="13308" width="8.8984375" style="5" hidden="1"/>
    <col min="13309" max="13309" width="5.8984375" style="5" hidden="1"/>
    <col min="13310" max="13310" width="32.8984375" style="5" hidden="1"/>
    <col min="13311" max="13311" width="5.8984375" style="5" hidden="1"/>
    <col min="13312" max="13312" width="32.8984375" style="5" hidden="1"/>
    <col min="13313" max="13318" width="8.8984375" style="5" hidden="1"/>
    <col min="13319" max="13319" width="32.8984375" style="5" hidden="1"/>
    <col min="13320" max="13320" width="5.8984375" style="5" hidden="1"/>
    <col min="13321" max="13321" width="32.8984375" style="5" hidden="1"/>
    <col min="13322" max="13322" width="5.8984375" style="5" hidden="1"/>
    <col min="13323" max="13564" width="8.8984375" style="5" hidden="1"/>
    <col min="13565" max="13565" width="5.8984375" style="5" hidden="1"/>
    <col min="13566" max="13566" width="32.8984375" style="5" hidden="1"/>
    <col min="13567" max="13567" width="5.8984375" style="5" hidden="1"/>
    <col min="13568" max="13568" width="32.8984375" style="5" hidden="1"/>
    <col min="13569" max="13574" width="8.8984375" style="5" hidden="1"/>
    <col min="13575" max="13575" width="32.8984375" style="5" hidden="1"/>
    <col min="13576" max="13576" width="5.8984375" style="5" hidden="1"/>
    <col min="13577" max="13577" width="32.8984375" style="5" hidden="1"/>
    <col min="13578" max="13578" width="5.8984375" style="5" hidden="1"/>
    <col min="13579" max="13820" width="8.8984375" style="5" hidden="1"/>
    <col min="13821" max="13821" width="5.8984375" style="5" hidden="1"/>
    <col min="13822" max="13822" width="32.8984375" style="5" hidden="1"/>
    <col min="13823" max="13823" width="5.8984375" style="5" hidden="1"/>
    <col min="13824" max="13824" width="32.8984375" style="5" hidden="1"/>
    <col min="13825" max="13830" width="8.8984375" style="5" hidden="1"/>
    <col min="13831" max="13831" width="32.8984375" style="5" hidden="1"/>
    <col min="13832" max="13832" width="5.8984375" style="5" hidden="1"/>
    <col min="13833" max="13833" width="32.8984375" style="5" hidden="1"/>
    <col min="13834" max="13834" width="5.8984375" style="5" hidden="1"/>
    <col min="13835" max="14076" width="8.8984375" style="5" hidden="1"/>
    <col min="14077" max="14077" width="5.8984375" style="5" hidden="1"/>
    <col min="14078" max="14078" width="32.8984375" style="5" hidden="1"/>
    <col min="14079" max="14079" width="5.8984375" style="5" hidden="1"/>
    <col min="14080" max="14080" width="32.8984375" style="5" hidden="1"/>
    <col min="14081" max="14086" width="8.8984375" style="5" hidden="1"/>
    <col min="14087" max="14087" width="32.8984375" style="5" hidden="1"/>
    <col min="14088" max="14088" width="5.8984375" style="5" hidden="1"/>
    <col min="14089" max="14089" width="32.8984375" style="5" hidden="1"/>
    <col min="14090" max="14090" width="5.8984375" style="5" hidden="1"/>
    <col min="14091" max="14332" width="8.8984375" style="5" hidden="1"/>
    <col min="14333" max="14333" width="5.8984375" style="5" hidden="1"/>
    <col min="14334" max="14334" width="32.8984375" style="5" hidden="1"/>
    <col min="14335" max="14335" width="5.8984375" style="5" hidden="1"/>
    <col min="14336" max="14336" width="32.8984375" style="5" hidden="1"/>
    <col min="14337" max="14342" width="8.8984375" style="5" hidden="1"/>
    <col min="14343" max="14343" width="32.8984375" style="5" hidden="1"/>
    <col min="14344" max="14344" width="5.8984375" style="5" hidden="1"/>
    <col min="14345" max="14345" width="32.8984375" style="5" hidden="1"/>
    <col min="14346" max="14346" width="5.8984375" style="5" hidden="1"/>
    <col min="14347" max="14588" width="8.8984375" style="5" hidden="1"/>
    <col min="14589" max="14589" width="5.8984375" style="5" hidden="1"/>
    <col min="14590" max="14590" width="32.8984375" style="5" hidden="1"/>
    <col min="14591" max="14591" width="5.8984375" style="5" hidden="1"/>
    <col min="14592" max="14592" width="32.8984375" style="5" hidden="1"/>
    <col min="14593" max="14598" width="8.8984375" style="5" hidden="1"/>
    <col min="14599" max="14599" width="32.8984375" style="5" hidden="1"/>
    <col min="14600" max="14600" width="5.8984375" style="5" hidden="1"/>
    <col min="14601" max="14601" width="32.8984375" style="5" hidden="1"/>
    <col min="14602" max="14602" width="5.8984375" style="5" hidden="1"/>
    <col min="14603" max="14844" width="8.8984375" style="5" hidden="1"/>
    <col min="14845" max="14845" width="5.8984375" style="5" hidden="1"/>
    <col min="14846" max="14846" width="32.8984375" style="5" hidden="1"/>
    <col min="14847" max="14847" width="5.8984375" style="5" hidden="1"/>
    <col min="14848" max="14848" width="32.8984375" style="5" hidden="1"/>
    <col min="14849" max="14854" width="8.8984375" style="5" hidden="1"/>
    <col min="14855" max="14855" width="32.8984375" style="5" hidden="1"/>
    <col min="14856" max="14856" width="5.8984375" style="5" hidden="1"/>
    <col min="14857" max="14857" width="32.8984375" style="5" hidden="1"/>
    <col min="14858" max="14858" width="5.8984375" style="5" hidden="1"/>
    <col min="14859" max="15100" width="8.8984375" style="5" hidden="1"/>
    <col min="15101" max="15101" width="5.8984375" style="5" hidden="1"/>
    <col min="15102" max="15102" width="32.8984375" style="5" hidden="1"/>
    <col min="15103" max="15103" width="5.8984375" style="5" hidden="1"/>
    <col min="15104" max="15104" width="32.8984375" style="5" hidden="1"/>
    <col min="15105" max="15110" width="8.8984375" style="5" hidden="1"/>
    <col min="15111" max="15111" width="32.8984375" style="5" hidden="1"/>
    <col min="15112" max="15112" width="5.8984375" style="5" hidden="1"/>
    <col min="15113" max="15113" width="32.8984375" style="5" hidden="1"/>
    <col min="15114" max="15114" width="5.8984375" style="5" hidden="1"/>
    <col min="15115" max="15356" width="8.8984375" style="5" hidden="1"/>
    <col min="15357" max="15357" width="5.8984375" style="5" hidden="1"/>
    <col min="15358" max="15358" width="32.8984375" style="5" hidden="1"/>
    <col min="15359" max="15359" width="5.8984375" style="5" hidden="1"/>
    <col min="15360" max="15360" width="32.8984375" style="5" hidden="1"/>
    <col min="15361" max="15366" width="8.8984375" style="5" hidden="1"/>
    <col min="15367" max="15367" width="32.8984375" style="5" hidden="1"/>
    <col min="15368" max="15368" width="5.8984375" style="5" hidden="1"/>
    <col min="15369" max="15369" width="32.8984375" style="5" hidden="1"/>
    <col min="15370" max="15370" width="5.8984375" style="5" hidden="1"/>
    <col min="15371" max="15612" width="8.8984375" style="5" hidden="1"/>
    <col min="15613" max="15613" width="5.8984375" style="5" hidden="1"/>
    <col min="15614" max="15614" width="32.8984375" style="5" hidden="1"/>
    <col min="15615" max="15615" width="5.8984375" style="5" hidden="1"/>
    <col min="15616" max="15616" width="32.8984375" style="5" hidden="1"/>
    <col min="15617" max="15622" width="8.8984375" style="5" hidden="1"/>
    <col min="15623" max="15623" width="32.8984375" style="5" hidden="1"/>
    <col min="15624" max="15624" width="5.8984375" style="5" hidden="1"/>
    <col min="15625" max="15625" width="32.8984375" style="5" hidden="1"/>
    <col min="15626" max="15626" width="5.8984375" style="5" hidden="1"/>
    <col min="15627" max="15868" width="8.8984375" style="5" hidden="1"/>
    <col min="15869" max="15869" width="5.8984375" style="5" hidden="1"/>
    <col min="15870" max="15870" width="32.8984375" style="5" hidden="1"/>
    <col min="15871" max="15871" width="5.8984375" style="5" hidden="1"/>
    <col min="15872" max="15872" width="32.8984375" style="5" hidden="1"/>
    <col min="15873" max="15878" width="8.8984375" style="5" hidden="1"/>
    <col min="15879" max="15879" width="32.8984375" style="5" hidden="1"/>
    <col min="15880" max="15880" width="5.8984375" style="5" hidden="1"/>
    <col min="15881" max="15881" width="32.8984375" style="5" hidden="1"/>
    <col min="15882" max="15882" width="5.8984375" style="5" hidden="1"/>
    <col min="15883" max="16124" width="8.8984375" style="5" hidden="1"/>
    <col min="16125" max="16125" width="5.8984375" style="5" hidden="1"/>
    <col min="16126" max="16126" width="32.8984375" style="5" hidden="1"/>
    <col min="16127" max="16127" width="5.8984375" style="5" hidden="1"/>
    <col min="16128" max="16128" width="32.8984375" style="5" hidden="1"/>
    <col min="16129" max="16134" width="8.8984375" style="5" hidden="1"/>
    <col min="16135" max="16135" width="32.8984375" style="5" hidden="1"/>
    <col min="16136" max="16136" width="5.8984375" style="5" hidden="1"/>
    <col min="16137" max="16137" width="32.8984375" style="5" hidden="1"/>
    <col min="16138" max="16138" width="5.8984375" style="5" hidden="1"/>
    <col min="16139" max="16384" width="8.8984375" style="5" hidden="1"/>
  </cols>
  <sheetData>
    <row r="1" spans="1:14" ht="57.6" customHeight="1" x14ac:dyDescent="0.6"/>
    <row r="2" spans="1:14" ht="18" customHeight="1" x14ac:dyDescent="0.6">
      <c r="A2" s="154" t="s">
        <v>1518</v>
      </c>
      <c r="B2" s="17"/>
      <c r="C2" s="17"/>
      <c r="D2" s="17"/>
      <c r="E2" s="17"/>
      <c r="F2" s="17"/>
      <c r="G2" s="17"/>
      <c r="H2" s="17"/>
      <c r="I2" s="17"/>
      <c r="J2" s="17"/>
      <c r="K2" s="17"/>
      <c r="L2" s="17"/>
      <c r="M2" s="17"/>
      <c r="N2" s="17"/>
    </row>
    <row r="3" spans="1:14" ht="18" customHeight="1" x14ac:dyDescent="0.6">
      <c r="A3" s="155" t="s">
        <v>1519</v>
      </c>
      <c r="B3" s="153"/>
      <c r="C3" s="153"/>
      <c r="D3" s="153"/>
      <c r="E3" s="153"/>
      <c r="F3" s="153"/>
      <c r="G3" s="153"/>
      <c r="H3" s="153"/>
      <c r="I3" s="153"/>
      <c r="J3" s="153"/>
      <c r="K3" s="153"/>
      <c r="L3" s="153"/>
      <c r="M3" s="153"/>
      <c r="N3" s="153"/>
    </row>
    <row r="4" spans="1:14" x14ac:dyDescent="0.6">
      <c r="A4" s="380" t="s">
        <v>24</v>
      </c>
      <c r="B4" s="381" t="s">
        <v>25</v>
      </c>
      <c r="C4" s="380" t="s">
        <v>681</v>
      </c>
      <c r="D4" s="381" t="s">
        <v>682</v>
      </c>
      <c r="E4" s="384">
        <v>2022</v>
      </c>
      <c r="F4" s="385"/>
      <c r="G4" s="384">
        <v>2023</v>
      </c>
      <c r="H4" s="385"/>
      <c r="I4" s="384">
        <v>2024</v>
      </c>
      <c r="J4" s="385"/>
      <c r="K4" s="382" t="s">
        <v>684</v>
      </c>
      <c r="L4" s="383" t="s">
        <v>683</v>
      </c>
      <c r="M4" s="382" t="s">
        <v>314</v>
      </c>
      <c r="N4" s="383" t="s">
        <v>313</v>
      </c>
    </row>
    <row r="5" spans="1:14" x14ac:dyDescent="0.6">
      <c r="A5" s="380"/>
      <c r="B5" s="381"/>
      <c r="C5" s="380"/>
      <c r="D5" s="381"/>
      <c r="E5" s="23" t="s">
        <v>901</v>
      </c>
      <c r="F5" s="23" t="s">
        <v>902</v>
      </c>
      <c r="G5" s="23" t="s">
        <v>901</v>
      </c>
      <c r="H5" s="23" t="s">
        <v>902</v>
      </c>
      <c r="I5" s="23" t="s">
        <v>901</v>
      </c>
      <c r="J5" s="23" t="s">
        <v>902</v>
      </c>
      <c r="K5" s="382"/>
      <c r="L5" s="383"/>
      <c r="M5" s="382"/>
      <c r="N5" s="383"/>
    </row>
    <row r="6" spans="1:14" ht="18" customHeight="1" x14ac:dyDescent="0.6">
      <c r="A6" s="52" t="s">
        <v>964</v>
      </c>
      <c r="B6" s="53" t="s">
        <v>965</v>
      </c>
      <c r="C6" s="52" t="s">
        <v>197</v>
      </c>
      <c r="D6" s="53" t="s">
        <v>966</v>
      </c>
      <c r="E6" s="54">
        <v>18567.264455</v>
      </c>
      <c r="F6" s="54">
        <v>40539.952735999999</v>
      </c>
      <c r="G6" s="54">
        <v>15257.478954</v>
      </c>
      <c r="H6" s="54">
        <v>34806.367732999999</v>
      </c>
      <c r="I6" s="54">
        <v>16728.727493999999</v>
      </c>
      <c r="J6" s="54">
        <v>34923.801065</v>
      </c>
      <c r="K6" s="55" t="s">
        <v>1007</v>
      </c>
      <c r="L6" s="52" t="s">
        <v>197</v>
      </c>
      <c r="M6" s="55" t="s">
        <v>1003</v>
      </c>
      <c r="N6" s="52" t="s">
        <v>964</v>
      </c>
    </row>
    <row r="7" spans="1:14" ht="18" customHeight="1" x14ac:dyDescent="0.6">
      <c r="A7" s="56" t="s">
        <v>964</v>
      </c>
      <c r="B7" s="57" t="s">
        <v>965</v>
      </c>
      <c r="C7" s="56" t="s">
        <v>198</v>
      </c>
      <c r="D7" s="57" t="s">
        <v>967</v>
      </c>
      <c r="E7" s="58">
        <v>56.624744</v>
      </c>
      <c r="F7" s="58">
        <v>200.87301299999999</v>
      </c>
      <c r="G7" s="58">
        <v>41.879109999999997</v>
      </c>
      <c r="H7" s="58">
        <v>180.05759599999999</v>
      </c>
      <c r="I7" s="58">
        <v>46.633763999999999</v>
      </c>
      <c r="J7" s="58">
        <v>178.29082199999999</v>
      </c>
      <c r="K7" s="59" t="s">
        <v>1008</v>
      </c>
      <c r="L7" s="56" t="s">
        <v>198</v>
      </c>
      <c r="M7" s="59" t="s">
        <v>1003</v>
      </c>
      <c r="N7" s="56" t="s">
        <v>964</v>
      </c>
    </row>
    <row r="8" spans="1:14" ht="18" customHeight="1" x14ac:dyDescent="0.6">
      <c r="A8" s="52" t="s">
        <v>964</v>
      </c>
      <c r="B8" s="53" t="s">
        <v>965</v>
      </c>
      <c r="C8" s="52" t="s">
        <v>199</v>
      </c>
      <c r="D8" s="53" t="s">
        <v>968</v>
      </c>
      <c r="E8" s="54">
        <v>77.109641999999994</v>
      </c>
      <c r="F8" s="54">
        <v>698.59554200000002</v>
      </c>
      <c r="G8" s="54">
        <v>83.938895000000002</v>
      </c>
      <c r="H8" s="54">
        <v>686.336996</v>
      </c>
      <c r="I8" s="54">
        <v>79.772119000000004</v>
      </c>
      <c r="J8" s="54">
        <v>786.75783000000001</v>
      </c>
      <c r="K8" s="55" t="s">
        <v>1009</v>
      </c>
      <c r="L8" s="52" t="s">
        <v>199</v>
      </c>
      <c r="M8" s="55" t="s">
        <v>1003</v>
      </c>
      <c r="N8" s="52" t="s">
        <v>964</v>
      </c>
    </row>
    <row r="9" spans="1:14" ht="18" customHeight="1" x14ac:dyDescent="0.6">
      <c r="A9" s="56" t="s">
        <v>964</v>
      </c>
      <c r="B9" s="57" t="s">
        <v>965</v>
      </c>
      <c r="C9" s="56"/>
      <c r="D9" s="57" t="s">
        <v>30</v>
      </c>
      <c r="E9" s="58">
        <v>18700.998841000001</v>
      </c>
      <c r="F9" s="58">
        <v>41439.421290999999</v>
      </c>
      <c r="G9" s="58">
        <v>15383.296958999999</v>
      </c>
      <c r="H9" s="58">
        <v>35672.762324999996</v>
      </c>
      <c r="I9" s="58">
        <v>16855.133376999998</v>
      </c>
      <c r="J9" s="58">
        <v>35888.849717000005</v>
      </c>
      <c r="K9" s="59" t="s">
        <v>318</v>
      </c>
      <c r="L9" s="56"/>
      <c r="M9" s="59" t="s">
        <v>1003</v>
      </c>
      <c r="N9" s="56" t="s">
        <v>964</v>
      </c>
    </row>
    <row r="10" spans="1:14" ht="18" customHeight="1" x14ac:dyDescent="0.6">
      <c r="A10" s="52" t="s">
        <v>969</v>
      </c>
      <c r="B10" s="53" t="s">
        <v>970</v>
      </c>
      <c r="C10" s="52" t="s">
        <v>103</v>
      </c>
      <c r="D10" s="53" t="s">
        <v>971</v>
      </c>
      <c r="E10" s="54">
        <v>115.12696800000001</v>
      </c>
      <c r="F10" s="54">
        <v>228.267121</v>
      </c>
      <c r="G10" s="54">
        <v>132.828653</v>
      </c>
      <c r="H10" s="54">
        <v>193.36155199999999</v>
      </c>
      <c r="I10" s="54">
        <v>129.56676300000001</v>
      </c>
      <c r="J10" s="54">
        <v>157.19101000000001</v>
      </c>
      <c r="K10" s="55" t="s">
        <v>1010</v>
      </c>
      <c r="L10" s="52" t="s">
        <v>103</v>
      </c>
      <c r="M10" s="55" t="s">
        <v>1004</v>
      </c>
      <c r="N10" s="52" t="s">
        <v>969</v>
      </c>
    </row>
    <row r="11" spans="1:14" ht="18" customHeight="1" x14ac:dyDescent="0.6">
      <c r="A11" s="56" t="s">
        <v>969</v>
      </c>
      <c r="B11" s="57" t="s">
        <v>970</v>
      </c>
      <c r="C11" s="56" t="s">
        <v>104</v>
      </c>
      <c r="D11" s="57" t="s">
        <v>972</v>
      </c>
      <c r="E11" s="58">
        <v>2.2260000000000001E-3</v>
      </c>
      <c r="F11" s="58">
        <v>0.24410399999999999</v>
      </c>
      <c r="G11" s="58">
        <v>6.4395999999999995E-2</v>
      </c>
      <c r="H11" s="58">
        <v>0.63409300000000002</v>
      </c>
      <c r="I11" s="58">
        <v>0.22525800000000001</v>
      </c>
      <c r="J11" s="58">
        <v>1.0478050000000001</v>
      </c>
      <c r="K11" s="59" t="s">
        <v>1011</v>
      </c>
      <c r="L11" s="56" t="s">
        <v>104</v>
      </c>
      <c r="M11" s="59" t="s">
        <v>1004</v>
      </c>
      <c r="N11" s="56" t="s">
        <v>969</v>
      </c>
    </row>
    <row r="12" spans="1:14" ht="18" customHeight="1" x14ac:dyDescent="0.6">
      <c r="A12" s="52" t="s">
        <v>969</v>
      </c>
      <c r="B12" s="53" t="s">
        <v>970</v>
      </c>
      <c r="C12" s="52" t="s">
        <v>105</v>
      </c>
      <c r="D12" s="53" t="s">
        <v>973</v>
      </c>
      <c r="E12" s="54">
        <v>411.709385</v>
      </c>
      <c r="F12" s="54">
        <v>678.56475799999998</v>
      </c>
      <c r="G12" s="54">
        <v>3270.4916859999998</v>
      </c>
      <c r="H12" s="54">
        <v>2549.4889499999999</v>
      </c>
      <c r="I12" s="54">
        <v>2324.1268479999999</v>
      </c>
      <c r="J12" s="54">
        <v>1876.847972</v>
      </c>
      <c r="K12" s="55" t="s">
        <v>1012</v>
      </c>
      <c r="L12" s="52" t="s">
        <v>105</v>
      </c>
      <c r="M12" s="55" t="s">
        <v>1004</v>
      </c>
      <c r="N12" s="52" t="s">
        <v>969</v>
      </c>
    </row>
    <row r="13" spans="1:14" ht="18" customHeight="1" x14ac:dyDescent="0.6">
      <c r="A13" s="56" t="s">
        <v>969</v>
      </c>
      <c r="B13" s="57" t="s">
        <v>970</v>
      </c>
      <c r="C13" s="56" t="s">
        <v>106</v>
      </c>
      <c r="D13" s="57" t="s">
        <v>974</v>
      </c>
      <c r="E13" s="58">
        <v>2148.1611990000001</v>
      </c>
      <c r="F13" s="58">
        <v>1479.8554489999999</v>
      </c>
      <c r="G13" s="58">
        <v>2461.7007060000001</v>
      </c>
      <c r="H13" s="58">
        <v>1731.980317</v>
      </c>
      <c r="I13" s="58">
        <v>2532.7137870000001</v>
      </c>
      <c r="J13" s="58">
        <v>1964.8317870000001</v>
      </c>
      <c r="K13" s="59" t="s">
        <v>1013</v>
      </c>
      <c r="L13" s="56" t="s">
        <v>106</v>
      </c>
      <c r="M13" s="59" t="s">
        <v>1004</v>
      </c>
      <c r="N13" s="56" t="s">
        <v>969</v>
      </c>
    </row>
    <row r="14" spans="1:14" ht="18" customHeight="1" x14ac:dyDescent="0.6">
      <c r="A14" s="52" t="s">
        <v>969</v>
      </c>
      <c r="B14" s="53" t="s">
        <v>970</v>
      </c>
      <c r="C14" s="52"/>
      <c r="D14" s="53" t="s">
        <v>30</v>
      </c>
      <c r="E14" s="54">
        <v>2674.9997780000003</v>
      </c>
      <c r="F14" s="54">
        <v>2386.9314319999999</v>
      </c>
      <c r="G14" s="54">
        <v>5865.0854409999993</v>
      </c>
      <c r="H14" s="54">
        <v>4475.4649119999995</v>
      </c>
      <c r="I14" s="54">
        <v>4986.6326559999998</v>
      </c>
      <c r="J14" s="54">
        <v>3999.9185740000003</v>
      </c>
      <c r="K14" s="55" t="s">
        <v>318</v>
      </c>
      <c r="L14" s="52"/>
      <c r="M14" s="55" t="s">
        <v>1004</v>
      </c>
      <c r="N14" s="52" t="s">
        <v>969</v>
      </c>
    </row>
    <row r="15" spans="1:14" ht="18" customHeight="1" x14ac:dyDescent="0.6">
      <c r="A15" s="56" t="s">
        <v>975</v>
      </c>
      <c r="B15" s="57" t="s">
        <v>976</v>
      </c>
      <c r="C15" s="56" t="s">
        <v>108</v>
      </c>
      <c r="D15" s="57" t="s">
        <v>977</v>
      </c>
      <c r="E15" s="58">
        <v>10387.699248000001</v>
      </c>
      <c r="F15" s="58">
        <v>67634.937862999999</v>
      </c>
      <c r="G15" s="58">
        <v>9942.7246159999995</v>
      </c>
      <c r="H15" s="58">
        <v>67387.412479999999</v>
      </c>
      <c r="I15" s="58">
        <v>11862.456142000001</v>
      </c>
      <c r="J15" s="58">
        <v>75462.992117000002</v>
      </c>
      <c r="K15" s="59" t="s">
        <v>1014</v>
      </c>
      <c r="L15" s="56" t="s">
        <v>108</v>
      </c>
      <c r="M15" s="59" t="s">
        <v>1005</v>
      </c>
      <c r="N15" s="56" t="s">
        <v>975</v>
      </c>
    </row>
    <row r="16" spans="1:14" ht="18" customHeight="1" x14ac:dyDescent="0.6">
      <c r="A16" s="52" t="s">
        <v>975</v>
      </c>
      <c r="B16" s="53" t="s">
        <v>976</v>
      </c>
      <c r="C16" s="52" t="s">
        <v>109</v>
      </c>
      <c r="D16" s="53" t="s">
        <v>978</v>
      </c>
      <c r="E16" s="54">
        <v>72.874672000000004</v>
      </c>
      <c r="F16" s="54">
        <v>170.97113400000001</v>
      </c>
      <c r="G16" s="54">
        <v>65.897276000000005</v>
      </c>
      <c r="H16" s="54">
        <v>161.88913500000001</v>
      </c>
      <c r="I16" s="54">
        <v>66.873458999999997</v>
      </c>
      <c r="J16" s="54">
        <v>180.605885</v>
      </c>
      <c r="K16" s="55" t="s">
        <v>1015</v>
      </c>
      <c r="L16" s="52" t="s">
        <v>109</v>
      </c>
      <c r="M16" s="55" t="s">
        <v>1005</v>
      </c>
      <c r="N16" s="52" t="s">
        <v>975</v>
      </c>
    </row>
    <row r="17" spans="1:14" ht="18" customHeight="1" x14ac:dyDescent="0.6">
      <c r="A17" s="56" t="s">
        <v>975</v>
      </c>
      <c r="B17" s="57" t="s">
        <v>976</v>
      </c>
      <c r="C17" s="56" t="s">
        <v>110</v>
      </c>
      <c r="D17" s="57" t="s">
        <v>979</v>
      </c>
      <c r="E17" s="58">
        <v>34.078212000000001</v>
      </c>
      <c r="F17" s="58">
        <v>2331.776789</v>
      </c>
      <c r="G17" s="58">
        <v>33.487256000000002</v>
      </c>
      <c r="H17" s="58">
        <v>2246.4651669999998</v>
      </c>
      <c r="I17" s="58">
        <v>40.632463999999999</v>
      </c>
      <c r="J17" s="58">
        <v>2719.3206930000001</v>
      </c>
      <c r="K17" s="59" t="s">
        <v>1016</v>
      </c>
      <c r="L17" s="56" t="s">
        <v>110</v>
      </c>
      <c r="M17" s="59" t="s">
        <v>1005</v>
      </c>
      <c r="N17" s="56" t="s">
        <v>975</v>
      </c>
    </row>
    <row r="18" spans="1:14" ht="18" customHeight="1" x14ac:dyDescent="0.6">
      <c r="A18" s="52" t="s">
        <v>975</v>
      </c>
      <c r="B18" s="53" t="s">
        <v>976</v>
      </c>
      <c r="C18" s="52" t="s">
        <v>111</v>
      </c>
      <c r="D18" s="53" t="s">
        <v>980</v>
      </c>
      <c r="E18" s="54">
        <v>629.12714500000004</v>
      </c>
      <c r="F18" s="54">
        <v>7985.3024939999996</v>
      </c>
      <c r="G18" s="54">
        <v>738.80814899999996</v>
      </c>
      <c r="H18" s="54">
        <v>8380.5211589999999</v>
      </c>
      <c r="I18" s="54">
        <v>818.64424799999995</v>
      </c>
      <c r="J18" s="54">
        <v>8627.3335609999995</v>
      </c>
      <c r="K18" s="55" t="s">
        <v>1017</v>
      </c>
      <c r="L18" s="52" t="s">
        <v>111</v>
      </c>
      <c r="M18" s="55" t="s">
        <v>1005</v>
      </c>
      <c r="N18" s="52" t="s">
        <v>975</v>
      </c>
    </row>
    <row r="19" spans="1:14" ht="18" customHeight="1" x14ac:dyDescent="0.6">
      <c r="A19" s="56" t="s">
        <v>975</v>
      </c>
      <c r="B19" s="57" t="s">
        <v>976</v>
      </c>
      <c r="C19" s="56" t="s">
        <v>112</v>
      </c>
      <c r="D19" s="57" t="s">
        <v>981</v>
      </c>
      <c r="E19" s="58">
        <v>337.79093899999998</v>
      </c>
      <c r="F19" s="58">
        <v>17033.329745999999</v>
      </c>
      <c r="G19" s="58">
        <v>385.51304399999998</v>
      </c>
      <c r="H19" s="58">
        <v>16692.752616000002</v>
      </c>
      <c r="I19" s="58">
        <v>393.14345700000001</v>
      </c>
      <c r="J19" s="58">
        <v>16195.749782000001</v>
      </c>
      <c r="K19" s="59" t="s">
        <v>1018</v>
      </c>
      <c r="L19" s="56" t="s">
        <v>112</v>
      </c>
      <c r="M19" s="59" t="s">
        <v>1005</v>
      </c>
      <c r="N19" s="56" t="s">
        <v>975</v>
      </c>
    </row>
    <row r="20" spans="1:14" ht="18" customHeight="1" x14ac:dyDescent="0.6">
      <c r="A20" s="52" t="s">
        <v>975</v>
      </c>
      <c r="B20" s="53" t="s">
        <v>976</v>
      </c>
      <c r="C20" s="52" t="s">
        <v>113</v>
      </c>
      <c r="D20" s="53" t="s">
        <v>982</v>
      </c>
      <c r="E20" s="54">
        <v>155.178675</v>
      </c>
      <c r="F20" s="54">
        <v>6103.3432149999999</v>
      </c>
      <c r="G20" s="54">
        <v>173.768427</v>
      </c>
      <c r="H20" s="54">
        <v>6467.3380230000002</v>
      </c>
      <c r="I20" s="54">
        <v>185.56963200000001</v>
      </c>
      <c r="J20" s="54">
        <v>6769.585685</v>
      </c>
      <c r="K20" s="55" t="s">
        <v>1019</v>
      </c>
      <c r="L20" s="52" t="s">
        <v>113</v>
      </c>
      <c r="M20" s="55" t="s">
        <v>1005</v>
      </c>
      <c r="N20" s="52" t="s">
        <v>975</v>
      </c>
    </row>
    <row r="21" spans="1:14" ht="18" customHeight="1" x14ac:dyDescent="0.6">
      <c r="A21" s="56" t="s">
        <v>975</v>
      </c>
      <c r="B21" s="57" t="s">
        <v>976</v>
      </c>
      <c r="C21" s="56" t="s">
        <v>114</v>
      </c>
      <c r="D21" s="57" t="s">
        <v>983</v>
      </c>
      <c r="E21" s="58">
        <v>2489.820995</v>
      </c>
      <c r="F21" s="58">
        <v>6878.4073900000003</v>
      </c>
      <c r="G21" s="58">
        <v>2384.6520169999999</v>
      </c>
      <c r="H21" s="58">
        <v>5958.7980070000003</v>
      </c>
      <c r="I21" s="58">
        <v>2771.955884</v>
      </c>
      <c r="J21" s="58">
        <v>6356.1735589999998</v>
      </c>
      <c r="K21" s="59" t="s">
        <v>1020</v>
      </c>
      <c r="L21" s="56" t="s">
        <v>114</v>
      </c>
      <c r="M21" s="59" t="s">
        <v>1005</v>
      </c>
      <c r="N21" s="56" t="s">
        <v>975</v>
      </c>
    </row>
    <row r="22" spans="1:14" ht="18" customHeight="1" x14ac:dyDescent="0.6">
      <c r="A22" s="52" t="s">
        <v>975</v>
      </c>
      <c r="B22" s="53" t="s">
        <v>976</v>
      </c>
      <c r="C22" s="52" t="s">
        <v>115</v>
      </c>
      <c r="D22" s="53" t="s">
        <v>984</v>
      </c>
      <c r="E22" s="54">
        <v>1846.492661</v>
      </c>
      <c r="F22" s="54">
        <v>8951.3874940000005</v>
      </c>
      <c r="G22" s="54">
        <v>1790.659105</v>
      </c>
      <c r="H22" s="54">
        <v>7375.4327309999999</v>
      </c>
      <c r="I22" s="54">
        <v>2021.1036449999999</v>
      </c>
      <c r="J22" s="54">
        <v>7801.6009059999997</v>
      </c>
      <c r="K22" s="55" t="s">
        <v>1021</v>
      </c>
      <c r="L22" s="52" t="s">
        <v>115</v>
      </c>
      <c r="M22" s="55" t="s">
        <v>1005</v>
      </c>
      <c r="N22" s="52" t="s">
        <v>975</v>
      </c>
    </row>
    <row r="23" spans="1:14" ht="18" customHeight="1" x14ac:dyDescent="0.6">
      <c r="A23" s="56" t="s">
        <v>975</v>
      </c>
      <c r="B23" s="57" t="s">
        <v>976</v>
      </c>
      <c r="C23" s="56" t="s">
        <v>116</v>
      </c>
      <c r="D23" s="57" t="s">
        <v>985</v>
      </c>
      <c r="E23" s="58">
        <v>1.661629</v>
      </c>
      <c r="F23" s="58">
        <v>72.636036000000004</v>
      </c>
      <c r="G23" s="58">
        <v>1.8514429999999999</v>
      </c>
      <c r="H23" s="58">
        <v>68.040335999999996</v>
      </c>
      <c r="I23" s="58">
        <v>1.9727159999999999</v>
      </c>
      <c r="J23" s="58">
        <v>55.097003000000001</v>
      </c>
      <c r="K23" s="59" t="s">
        <v>1022</v>
      </c>
      <c r="L23" s="56" t="s">
        <v>116</v>
      </c>
      <c r="M23" s="59" t="s">
        <v>1005</v>
      </c>
      <c r="N23" s="56" t="s">
        <v>975</v>
      </c>
    </row>
    <row r="24" spans="1:14" ht="18" customHeight="1" x14ac:dyDescent="0.6">
      <c r="A24" s="52" t="s">
        <v>975</v>
      </c>
      <c r="B24" s="53" t="s">
        <v>976</v>
      </c>
      <c r="C24" s="52" t="s">
        <v>117</v>
      </c>
      <c r="D24" s="53" t="s">
        <v>986</v>
      </c>
      <c r="E24" s="54">
        <v>19779.880826000001</v>
      </c>
      <c r="F24" s="54">
        <v>52754.253660000002</v>
      </c>
      <c r="G24" s="54">
        <v>24680.191003</v>
      </c>
      <c r="H24" s="54">
        <v>56423.833543000001</v>
      </c>
      <c r="I24" s="54">
        <v>20791.794809999999</v>
      </c>
      <c r="J24" s="54">
        <v>48500.968829999998</v>
      </c>
      <c r="K24" s="55" t="s">
        <v>1023</v>
      </c>
      <c r="L24" s="52" t="s">
        <v>117</v>
      </c>
      <c r="M24" s="55" t="s">
        <v>1005</v>
      </c>
      <c r="N24" s="52" t="s">
        <v>975</v>
      </c>
    </row>
    <row r="25" spans="1:14" ht="18" customHeight="1" x14ac:dyDescent="0.6">
      <c r="A25" s="56" t="s">
        <v>975</v>
      </c>
      <c r="B25" s="57" t="s">
        <v>976</v>
      </c>
      <c r="C25" s="56" t="s">
        <v>118</v>
      </c>
      <c r="D25" s="57" t="s">
        <v>987</v>
      </c>
      <c r="E25" s="58">
        <v>7892.5838919999997</v>
      </c>
      <c r="F25" s="58">
        <v>52668.255948999999</v>
      </c>
      <c r="G25" s="58">
        <v>7550.3552060000002</v>
      </c>
      <c r="H25" s="58">
        <v>49689.902425</v>
      </c>
      <c r="I25" s="58">
        <v>8214.7541000000001</v>
      </c>
      <c r="J25" s="58">
        <v>52597.121322999999</v>
      </c>
      <c r="K25" s="59" t="s">
        <v>1024</v>
      </c>
      <c r="L25" s="56" t="s">
        <v>118</v>
      </c>
      <c r="M25" s="59" t="s">
        <v>1005</v>
      </c>
      <c r="N25" s="56" t="s">
        <v>975</v>
      </c>
    </row>
    <row r="26" spans="1:14" ht="18" customHeight="1" x14ac:dyDescent="0.6">
      <c r="A26" s="52" t="s">
        <v>975</v>
      </c>
      <c r="B26" s="53" t="s">
        <v>976</v>
      </c>
      <c r="C26" s="52" t="s">
        <v>119</v>
      </c>
      <c r="D26" s="53" t="s">
        <v>988</v>
      </c>
      <c r="E26" s="54">
        <v>68.789682999999997</v>
      </c>
      <c r="F26" s="54">
        <v>27498.095250999999</v>
      </c>
      <c r="G26" s="54">
        <v>76.175657999999999</v>
      </c>
      <c r="H26" s="54">
        <v>29403.758679999999</v>
      </c>
      <c r="I26" s="54">
        <v>83.748948999999996</v>
      </c>
      <c r="J26" s="54">
        <v>34708.238753999998</v>
      </c>
      <c r="K26" s="55" t="s">
        <v>1025</v>
      </c>
      <c r="L26" s="52" t="s">
        <v>119</v>
      </c>
      <c r="M26" s="55" t="s">
        <v>1005</v>
      </c>
      <c r="N26" s="52" t="s">
        <v>975</v>
      </c>
    </row>
    <row r="27" spans="1:14" ht="18" customHeight="1" x14ac:dyDescent="0.6">
      <c r="A27" s="56" t="s">
        <v>975</v>
      </c>
      <c r="B27" s="57" t="s">
        <v>976</v>
      </c>
      <c r="C27" s="56" t="s">
        <v>705</v>
      </c>
      <c r="D27" s="57" t="s">
        <v>989</v>
      </c>
      <c r="E27" s="58">
        <v>1454.6209249999999</v>
      </c>
      <c r="F27" s="58">
        <v>18690.211221000001</v>
      </c>
      <c r="G27" s="58">
        <v>1849.295605</v>
      </c>
      <c r="H27" s="58">
        <v>21771.840004999998</v>
      </c>
      <c r="I27" s="58">
        <v>2125.6366509999998</v>
      </c>
      <c r="J27" s="58">
        <v>23709.435870000001</v>
      </c>
      <c r="K27" s="59" t="s">
        <v>1026</v>
      </c>
      <c r="L27" s="56" t="s">
        <v>705</v>
      </c>
      <c r="M27" s="59" t="s">
        <v>1005</v>
      </c>
      <c r="N27" s="56" t="s">
        <v>975</v>
      </c>
    </row>
    <row r="28" spans="1:14" ht="18" customHeight="1" x14ac:dyDescent="0.6">
      <c r="A28" s="52" t="s">
        <v>975</v>
      </c>
      <c r="B28" s="53" t="s">
        <v>976</v>
      </c>
      <c r="C28" s="52" t="s">
        <v>707</v>
      </c>
      <c r="D28" s="53" t="s">
        <v>990</v>
      </c>
      <c r="E28" s="54">
        <v>4155.3405830000002</v>
      </c>
      <c r="F28" s="54">
        <v>9022.0637729999999</v>
      </c>
      <c r="G28" s="54">
        <v>3326.2348400000001</v>
      </c>
      <c r="H28" s="54">
        <v>8271.0281140000006</v>
      </c>
      <c r="I28" s="54">
        <v>3501.2712320000001</v>
      </c>
      <c r="J28" s="54">
        <v>10662.650380999999</v>
      </c>
      <c r="K28" s="55" t="s">
        <v>1027</v>
      </c>
      <c r="L28" s="52" t="s">
        <v>707</v>
      </c>
      <c r="M28" s="55" t="s">
        <v>1005</v>
      </c>
      <c r="N28" s="52" t="s">
        <v>975</v>
      </c>
    </row>
    <row r="29" spans="1:14" x14ac:dyDescent="0.6">
      <c r="A29" s="56" t="s">
        <v>975</v>
      </c>
      <c r="B29" s="57" t="s">
        <v>976</v>
      </c>
      <c r="C29" s="56" t="s">
        <v>709</v>
      </c>
      <c r="D29" s="57" t="s">
        <v>991</v>
      </c>
      <c r="E29" s="58">
        <v>15931.458360000001</v>
      </c>
      <c r="F29" s="58">
        <v>70651.460923999999</v>
      </c>
      <c r="G29" s="58">
        <v>13171.493845999999</v>
      </c>
      <c r="H29" s="58">
        <v>76148.914390999998</v>
      </c>
      <c r="I29" s="58">
        <v>16673.771505000001</v>
      </c>
      <c r="J29" s="58">
        <v>89122.471283000006</v>
      </c>
      <c r="K29" s="59" t="s">
        <v>1028</v>
      </c>
      <c r="L29" s="56" t="s">
        <v>709</v>
      </c>
      <c r="M29" s="59" t="s">
        <v>1005</v>
      </c>
      <c r="N29" s="56" t="s">
        <v>975</v>
      </c>
    </row>
    <row r="30" spans="1:14" x14ac:dyDescent="0.6">
      <c r="A30" s="52" t="s">
        <v>975</v>
      </c>
      <c r="B30" s="53" t="s">
        <v>976</v>
      </c>
      <c r="C30" s="52" t="s">
        <v>711</v>
      </c>
      <c r="D30" s="53" t="s">
        <v>992</v>
      </c>
      <c r="E30" s="54">
        <v>1552.5182830000001</v>
      </c>
      <c r="F30" s="54">
        <v>25890.500462</v>
      </c>
      <c r="G30" s="54">
        <v>2073.814554</v>
      </c>
      <c r="H30" s="54">
        <v>26854.062504000001</v>
      </c>
      <c r="I30" s="54">
        <v>2754.4242850000001</v>
      </c>
      <c r="J30" s="54">
        <v>33725.484250000001</v>
      </c>
      <c r="K30" s="55" t="s">
        <v>1029</v>
      </c>
      <c r="L30" s="52" t="s">
        <v>711</v>
      </c>
      <c r="M30" s="55" t="s">
        <v>1005</v>
      </c>
      <c r="N30" s="52" t="s">
        <v>975</v>
      </c>
    </row>
    <row r="31" spans="1:14" x14ac:dyDescent="0.6">
      <c r="A31" s="56" t="s">
        <v>975</v>
      </c>
      <c r="B31" s="57" t="s">
        <v>976</v>
      </c>
      <c r="C31" s="56" t="s">
        <v>713</v>
      </c>
      <c r="D31" s="57" t="s">
        <v>993</v>
      </c>
      <c r="E31" s="58">
        <v>226.743945</v>
      </c>
      <c r="F31" s="58">
        <v>57874.007058000003</v>
      </c>
      <c r="G31" s="58">
        <v>491.28205400000002</v>
      </c>
      <c r="H31" s="58">
        <v>71201.636526999995</v>
      </c>
      <c r="I31" s="58">
        <v>852.90782400000001</v>
      </c>
      <c r="J31" s="58">
        <v>86156.284142000004</v>
      </c>
      <c r="K31" s="59" t="s">
        <v>1030</v>
      </c>
      <c r="L31" s="56" t="s">
        <v>713</v>
      </c>
      <c r="M31" s="59" t="s">
        <v>1005</v>
      </c>
      <c r="N31" s="56" t="s">
        <v>975</v>
      </c>
    </row>
    <row r="32" spans="1:14" x14ac:dyDescent="0.6">
      <c r="A32" s="52" t="s">
        <v>975</v>
      </c>
      <c r="B32" s="53" t="s">
        <v>976</v>
      </c>
      <c r="C32" s="52" t="s">
        <v>715</v>
      </c>
      <c r="D32" s="53" t="s">
        <v>994</v>
      </c>
      <c r="E32" s="54">
        <v>876.095957</v>
      </c>
      <c r="F32" s="54">
        <v>28412.836093000002</v>
      </c>
      <c r="G32" s="54">
        <v>1007.532383</v>
      </c>
      <c r="H32" s="54">
        <v>34157.500872999997</v>
      </c>
      <c r="I32" s="54">
        <v>1293.504803</v>
      </c>
      <c r="J32" s="54">
        <v>47658.235288000003</v>
      </c>
      <c r="K32" s="55" t="s">
        <v>1031</v>
      </c>
      <c r="L32" s="52" t="s">
        <v>715</v>
      </c>
      <c r="M32" s="55" t="s">
        <v>1005</v>
      </c>
      <c r="N32" s="52" t="s">
        <v>975</v>
      </c>
    </row>
    <row r="33" spans="1:14" x14ac:dyDescent="0.6">
      <c r="A33" s="56" t="s">
        <v>975</v>
      </c>
      <c r="B33" s="57" t="s">
        <v>976</v>
      </c>
      <c r="C33" s="56" t="s">
        <v>717</v>
      </c>
      <c r="D33" s="57" t="s">
        <v>995</v>
      </c>
      <c r="E33" s="58">
        <v>1646.165528</v>
      </c>
      <c r="F33" s="58">
        <v>63344.251737999999</v>
      </c>
      <c r="G33" s="58">
        <v>2159.1231929999999</v>
      </c>
      <c r="H33" s="58">
        <v>79543.799247999996</v>
      </c>
      <c r="I33" s="58">
        <v>2665.8175930000002</v>
      </c>
      <c r="J33" s="58">
        <v>103549.94800400001</v>
      </c>
      <c r="K33" s="59" t="s">
        <v>1032</v>
      </c>
      <c r="L33" s="56" t="s">
        <v>717</v>
      </c>
      <c r="M33" s="59" t="s">
        <v>1005</v>
      </c>
      <c r="N33" s="56" t="s">
        <v>975</v>
      </c>
    </row>
    <row r="34" spans="1:14" x14ac:dyDescent="0.6">
      <c r="A34" s="52" t="s">
        <v>975</v>
      </c>
      <c r="B34" s="53" t="s">
        <v>976</v>
      </c>
      <c r="C34" s="52" t="s">
        <v>719</v>
      </c>
      <c r="D34" s="53" t="s">
        <v>996</v>
      </c>
      <c r="E34" s="54">
        <v>2150.3304979999998</v>
      </c>
      <c r="F34" s="54">
        <v>72873.499167999995</v>
      </c>
      <c r="G34" s="54">
        <v>2561.3929779999999</v>
      </c>
      <c r="H34" s="54">
        <v>95755.735163999998</v>
      </c>
      <c r="I34" s="54">
        <v>2813.222413</v>
      </c>
      <c r="J34" s="54">
        <v>99998.029257000002</v>
      </c>
      <c r="K34" s="55" t="s">
        <v>1033</v>
      </c>
      <c r="L34" s="52" t="s">
        <v>719</v>
      </c>
      <c r="M34" s="55" t="s">
        <v>1005</v>
      </c>
      <c r="N34" s="52" t="s">
        <v>975</v>
      </c>
    </row>
    <row r="35" spans="1:14" x14ac:dyDescent="0.6">
      <c r="A35" s="56" t="s">
        <v>975</v>
      </c>
      <c r="B35" s="57" t="s">
        <v>976</v>
      </c>
      <c r="C35" s="56" t="s">
        <v>997</v>
      </c>
      <c r="D35" s="57" t="s">
        <v>998</v>
      </c>
      <c r="E35" s="58">
        <v>402.99202700000001</v>
      </c>
      <c r="F35" s="58">
        <v>34301.403728999998</v>
      </c>
      <c r="G35" s="58">
        <v>310.18931099999998</v>
      </c>
      <c r="H35" s="58">
        <v>29402.685708000001</v>
      </c>
      <c r="I35" s="58">
        <v>321.558423</v>
      </c>
      <c r="J35" s="58">
        <v>29441.865281999999</v>
      </c>
      <c r="K35" s="59" t="s">
        <v>1034</v>
      </c>
      <c r="L35" s="56" t="s">
        <v>997</v>
      </c>
      <c r="M35" s="59" t="s">
        <v>1005</v>
      </c>
      <c r="N35" s="56" t="s">
        <v>975</v>
      </c>
    </row>
    <row r="36" spans="1:14" x14ac:dyDescent="0.6">
      <c r="A36" s="52" t="s">
        <v>975</v>
      </c>
      <c r="B36" s="53" t="s">
        <v>976</v>
      </c>
      <c r="C36" s="52" t="s">
        <v>999</v>
      </c>
      <c r="D36" s="53" t="s">
        <v>1000</v>
      </c>
      <c r="E36" s="54">
        <v>483.13231000000002</v>
      </c>
      <c r="F36" s="54">
        <v>5600.3481330000004</v>
      </c>
      <c r="G36" s="54">
        <v>526.16682800000001</v>
      </c>
      <c r="H36" s="54">
        <v>5812.3054780000002</v>
      </c>
      <c r="I36" s="54">
        <v>622.76087900000005</v>
      </c>
      <c r="J36" s="54">
        <v>6645.5487679999997</v>
      </c>
      <c r="K36" s="55" t="s">
        <v>1035</v>
      </c>
      <c r="L36" s="52" t="s">
        <v>999</v>
      </c>
      <c r="M36" s="55" t="s">
        <v>1005</v>
      </c>
      <c r="N36" s="52" t="s">
        <v>975</v>
      </c>
    </row>
    <row r="37" spans="1:14" x14ac:dyDescent="0.6">
      <c r="A37" s="56" t="s">
        <v>975</v>
      </c>
      <c r="B37" s="57" t="s">
        <v>976</v>
      </c>
      <c r="C37" s="56" t="s">
        <v>723</v>
      </c>
      <c r="D37" s="57" t="s">
        <v>1001</v>
      </c>
      <c r="E37" s="58">
        <v>278.78025300000002</v>
      </c>
      <c r="F37" s="58">
        <v>18082.505477999999</v>
      </c>
      <c r="G37" s="58">
        <v>306.48927900000001</v>
      </c>
      <c r="H37" s="58">
        <v>19386.502025000002</v>
      </c>
      <c r="I37" s="58">
        <v>331.40822600000001</v>
      </c>
      <c r="J37" s="58">
        <v>20953.900656999998</v>
      </c>
      <c r="K37" s="59" t="s">
        <v>1036</v>
      </c>
      <c r="L37" s="56" t="s">
        <v>723</v>
      </c>
      <c r="M37" s="59" t="s">
        <v>1005</v>
      </c>
      <c r="N37" s="56" t="s">
        <v>975</v>
      </c>
    </row>
    <row r="38" spans="1:14" x14ac:dyDescent="0.6">
      <c r="A38" s="52" t="s">
        <v>975</v>
      </c>
      <c r="B38" s="53" t="s">
        <v>976</v>
      </c>
      <c r="C38" s="52"/>
      <c r="D38" s="53" t="s">
        <v>30</v>
      </c>
      <c r="E38" s="54">
        <v>72854.157246000002</v>
      </c>
      <c r="F38" s="54">
        <v>654825.78479800001</v>
      </c>
      <c r="G38" s="54">
        <v>75607.098071</v>
      </c>
      <c r="H38" s="54">
        <v>718562.154339</v>
      </c>
      <c r="I38" s="54">
        <v>81208.933339999989</v>
      </c>
      <c r="J38" s="54">
        <v>811598.64127999998</v>
      </c>
      <c r="K38" s="55" t="s">
        <v>318</v>
      </c>
      <c r="L38" s="52"/>
      <c r="M38" s="55" t="s">
        <v>1005</v>
      </c>
      <c r="N38" s="52" t="s">
        <v>975</v>
      </c>
    </row>
    <row r="39" spans="1:14" x14ac:dyDescent="0.6">
      <c r="A39" s="56"/>
      <c r="B39" s="57" t="s">
        <v>1002</v>
      </c>
      <c r="C39" s="56"/>
      <c r="D39" s="57"/>
      <c r="E39" s="58">
        <v>1343.006889</v>
      </c>
      <c r="F39" s="58">
        <v>13385.861247000001</v>
      </c>
      <c r="G39" s="58">
        <v>1390.596769</v>
      </c>
      <c r="H39" s="58">
        <v>17313.876971000002</v>
      </c>
      <c r="I39" s="58">
        <v>1561.893369999947</v>
      </c>
      <c r="J39" s="58">
        <v>21536.121157999733</v>
      </c>
      <c r="K39" s="59"/>
      <c r="L39" s="56"/>
      <c r="M39" s="59" t="s">
        <v>1006</v>
      </c>
      <c r="N39" s="56"/>
    </row>
    <row r="40" spans="1:14" x14ac:dyDescent="0.6">
      <c r="A40" s="52"/>
      <c r="B40" s="53" t="s">
        <v>1002</v>
      </c>
      <c r="C40" s="52"/>
      <c r="D40" s="53" t="s">
        <v>30</v>
      </c>
      <c r="E40" s="54">
        <v>1343.006889</v>
      </c>
      <c r="F40" s="54">
        <v>13385.861247000001</v>
      </c>
      <c r="G40" s="54">
        <v>1390.596769</v>
      </c>
      <c r="H40" s="54">
        <v>17313.876971000002</v>
      </c>
      <c r="I40" s="54">
        <v>1561.893369999947</v>
      </c>
      <c r="J40" s="54">
        <v>21536.121157999733</v>
      </c>
      <c r="K40" s="55" t="s">
        <v>318</v>
      </c>
      <c r="L40" s="52"/>
      <c r="M40" s="55" t="s">
        <v>1006</v>
      </c>
      <c r="N40" s="52"/>
    </row>
    <row r="41" spans="1:14" ht="26.4" customHeight="1" x14ac:dyDescent="0.6">
      <c r="A41" s="208"/>
      <c r="B41" s="209" t="s">
        <v>30</v>
      </c>
      <c r="C41" s="210"/>
      <c r="D41" s="211"/>
      <c r="E41" s="158">
        <v>95573.16275399999</v>
      </c>
      <c r="F41" s="158">
        <v>712037.99876800005</v>
      </c>
      <c r="G41" s="158">
        <v>98246.077239999999</v>
      </c>
      <c r="H41" s="158">
        <v>776024.258547</v>
      </c>
      <c r="I41" s="158">
        <v>104612.59274299993</v>
      </c>
      <c r="J41" s="158">
        <v>873023.53072899976</v>
      </c>
      <c r="K41" s="212"/>
      <c r="L41" s="213"/>
      <c r="M41" s="214" t="s">
        <v>318</v>
      </c>
      <c r="N41" s="215"/>
    </row>
  </sheetData>
  <mergeCells count="11">
    <mergeCell ref="I4:J4"/>
    <mergeCell ref="K4:K5"/>
    <mergeCell ref="L4:L5"/>
    <mergeCell ref="M4:M5"/>
    <mergeCell ref="N4:N5"/>
    <mergeCell ref="G4:H4"/>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474D9B"/>
    <pageSetUpPr autoPageBreaks="0"/>
  </sheetPr>
  <dimension ref="A1:F124"/>
  <sheetViews>
    <sheetView showGridLines="0" rightToLeft="1" zoomScaleNormal="100" workbookViewId="0"/>
  </sheetViews>
  <sheetFormatPr defaultColWidth="8.8984375" defaultRowHeight="18" customHeight="1" x14ac:dyDescent="0.6"/>
  <cols>
    <col min="1" max="1" width="7.09765625" style="5" customWidth="1"/>
    <col min="2" max="3" width="15.69921875" style="5" customWidth="1"/>
    <col min="4" max="5" width="18.09765625" style="5" customWidth="1"/>
    <col min="6" max="6" width="39.3984375" style="5" customWidth="1"/>
    <col min="7" max="7" width="17.8984375" style="5" customWidth="1"/>
    <col min="8" max="259" width="8.8984375" style="5"/>
    <col min="260" max="262" width="25.8984375" style="5" customWidth="1"/>
    <col min="263" max="515" width="8.8984375" style="5"/>
    <col min="516" max="518" width="25.8984375" style="5" customWidth="1"/>
    <col min="519" max="771" width="8.8984375" style="5"/>
    <col min="772" max="774" width="25.8984375" style="5" customWidth="1"/>
    <col min="775" max="1027" width="8.8984375" style="5"/>
    <col min="1028" max="1030" width="25.8984375" style="5" customWidth="1"/>
    <col min="1031" max="1283" width="8.8984375" style="5"/>
    <col min="1284" max="1286" width="25.8984375" style="5" customWidth="1"/>
    <col min="1287" max="1539" width="8.8984375" style="5"/>
    <col min="1540" max="1542" width="25.8984375" style="5" customWidth="1"/>
    <col min="1543" max="1795" width="8.8984375" style="5"/>
    <col min="1796" max="1798" width="25.8984375" style="5" customWidth="1"/>
    <col min="1799" max="2051" width="8.8984375" style="5"/>
    <col min="2052" max="2054" width="25.8984375" style="5" customWidth="1"/>
    <col min="2055" max="2307" width="8.8984375" style="5"/>
    <col min="2308" max="2310" width="25.8984375" style="5" customWidth="1"/>
    <col min="2311" max="2563" width="8.8984375" style="5"/>
    <col min="2564" max="2566" width="25.8984375" style="5" customWidth="1"/>
    <col min="2567" max="2819" width="8.8984375" style="5"/>
    <col min="2820" max="2822" width="25.8984375" style="5" customWidth="1"/>
    <col min="2823" max="3075" width="8.8984375" style="5"/>
    <col min="3076" max="3078" width="25.8984375" style="5" customWidth="1"/>
    <col min="3079" max="3331" width="8.8984375" style="5"/>
    <col min="3332" max="3334" width="25.8984375" style="5" customWidth="1"/>
    <col min="3335" max="3587" width="8.8984375" style="5"/>
    <col min="3588" max="3590" width="25.8984375" style="5" customWidth="1"/>
    <col min="3591" max="3843" width="8.8984375" style="5"/>
    <col min="3844" max="3846" width="25.8984375" style="5" customWidth="1"/>
    <col min="3847" max="4099" width="8.8984375" style="5"/>
    <col min="4100" max="4102" width="25.8984375" style="5" customWidth="1"/>
    <col min="4103" max="4355" width="8.8984375" style="5"/>
    <col min="4356" max="4358" width="25.8984375" style="5" customWidth="1"/>
    <col min="4359" max="4611" width="8.8984375" style="5"/>
    <col min="4612" max="4614" width="25.8984375" style="5" customWidth="1"/>
    <col min="4615" max="4867" width="8.8984375" style="5"/>
    <col min="4868" max="4870" width="25.8984375" style="5" customWidth="1"/>
    <col min="4871" max="5123" width="8.8984375" style="5"/>
    <col min="5124" max="5126" width="25.8984375" style="5" customWidth="1"/>
    <col min="5127" max="5379" width="8.8984375" style="5"/>
    <col min="5380" max="5382" width="25.8984375" style="5" customWidth="1"/>
    <col min="5383" max="5635" width="8.8984375" style="5"/>
    <col min="5636" max="5638" width="25.8984375" style="5" customWidth="1"/>
    <col min="5639" max="5891" width="8.8984375" style="5"/>
    <col min="5892" max="5894" width="25.8984375" style="5" customWidth="1"/>
    <col min="5895" max="6147" width="8.8984375" style="5"/>
    <col min="6148" max="6150" width="25.8984375" style="5" customWidth="1"/>
    <col min="6151" max="6403" width="8.8984375" style="5"/>
    <col min="6404" max="6406" width="25.8984375" style="5" customWidth="1"/>
    <col min="6407" max="6659" width="8.8984375" style="5"/>
    <col min="6660" max="6662" width="25.8984375" style="5" customWidth="1"/>
    <col min="6663" max="6915" width="8.8984375" style="5"/>
    <col min="6916" max="6918" width="25.8984375" style="5" customWidth="1"/>
    <col min="6919" max="7171" width="8.8984375" style="5"/>
    <col min="7172" max="7174" width="25.8984375" style="5" customWidth="1"/>
    <col min="7175" max="7427" width="8.8984375" style="5"/>
    <col min="7428" max="7430" width="25.8984375" style="5" customWidth="1"/>
    <col min="7431" max="7683" width="8.8984375" style="5"/>
    <col min="7684" max="7686" width="25.8984375" style="5" customWidth="1"/>
    <col min="7687" max="7939" width="8.8984375" style="5"/>
    <col min="7940" max="7942" width="25.8984375" style="5" customWidth="1"/>
    <col min="7943" max="8195" width="8.8984375" style="5"/>
    <col min="8196" max="8198" width="25.8984375" style="5" customWidth="1"/>
    <col min="8199" max="8451" width="8.8984375" style="5"/>
    <col min="8452" max="8454" width="25.8984375" style="5" customWidth="1"/>
    <col min="8455" max="8707" width="8.8984375" style="5"/>
    <col min="8708" max="8710" width="25.8984375" style="5" customWidth="1"/>
    <col min="8711" max="8963" width="8.8984375" style="5"/>
    <col min="8964" max="8966" width="25.8984375" style="5" customWidth="1"/>
    <col min="8967" max="9219" width="8.8984375" style="5"/>
    <col min="9220" max="9222" width="25.8984375" style="5" customWidth="1"/>
    <col min="9223" max="9475" width="8.8984375" style="5"/>
    <col min="9476" max="9478" width="25.8984375" style="5" customWidth="1"/>
    <col min="9479" max="9731" width="8.8984375" style="5"/>
    <col min="9732" max="9734" width="25.8984375" style="5" customWidth="1"/>
    <col min="9735" max="9987" width="8.8984375" style="5"/>
    <col min="9988" max="9990" width="25.8984375" style="5" customWidth="1"/>
    <col min="9991" max="10243" width="8.8984375" style="5"/>
    <col min="10244" max="10246" width="25.8984375" style="5" customWidth="1"/>
    <col min="10247" max="10499" width="8.8984375" style="5"/>
    <col min="10500" max="10502" width="25.8984375" style="5" customWidth="1"/>
    <col min="10503" max="10755" width="8.8984375" style="5"/>
    <col min="10756" max="10758" width="25.8984375" style="5" customWidth="1"/>
    <col min="10759" max="11011" width="8.8984375" style="5"/>
    <col min="11012" max="11014" width="25.8984375" style="5" customWidth="1"/>
    <col min="11015" max="11267" width="8.8984375" style="5"/>
    <col min="11268" max="11270" width="25.8984375" style="5" customWidth="1"/>
    <col min="11271" max="11523" width="8.8984375" style="5"/>
    <col min="11524" max="11526" width="25.8984375" style="5" customWidth="1"/>
    <col min="11527" max="11779" width="8.8984375" style="5"/>
    <col min="11780" max="11782" width="25.8984375" style="5" customWidth="1"/>
    <col min="11783" max="12035" width="8.8984375" style="5"/>
    <col min="12036" max="12038" width="25.8984375" style="5" customWidth="1"/>
    <col min="12039" max="12291" width="8.8984375" style="5"/>
    <col min="12292" max="12294" width="25.8984375" style="5" customWidth="1"/>
    <col min="12295" max="12547" width="8.8984375" style="5"/>
    <col min="12548" max="12550" width="25.8984375" style="5" customWidth="1"/>
    <col min="12551" max="12803" width="8.8984375" style="5"/>
    <col min="12804" max="12806" width="25.8984375" style="5" customWidth="1"/>
    <col min="12807" max="13059" width="8.8984375" style="5"/>
    <col min="13060" max="13062" width="25.8984375" style="5" customWidth="1"/>
    <col min="13063" max="13315" width="8.8984375" style="5"/>
    <col min="13316" max="13318" width="25.8984375" style="5" customWidth="1"/>
    <col min="13319" max="13571" width="8.8984375" style="5"/>
    <col min="13572" max="13574" width="25.8984375" style="5" customWidth="1"/>
    <col min="13575" max="13827" width="8.8984375" style="5"/>
    <col min="13828" max="13830" width="25.8984375" style="5" customWidth="1"/>
    <col min="13831" max="14083" width="8.8984375" style="5"/>
    <col min="14084" max="14086" width="25.8984375" style="5" customWidth="1"/>
    <col min="14087" max="14339" width="8.8984375" style="5"/>
    <col min="14340" max="14342" width="25.8984375" style="5" customWidth="1"/>
    <col min="14343" max="14595" width="8.8984375" style="5"/>
    <col min="14596" max="14598" width="25.8984375" style="5" customWidth="1"/>
    <col min="14599" max="14851" width="8.8984375" style="5"/>
    <col min="14852" max="14854" width="25.8984375" style="5" customWidth="1"/>
    <col min="14855" max="15107" width="8.8984375" style="5"/>
    <col min="15108" max="15110" width="25.8984375" style="5" customWidth="1"/>
    <col min="15111" max="15363" width="8.8984375" style="5"/>
    <col min="15364" max="15366" width="25.8984375" style="5" customWidth="1"/>
    <col min="15367" max="15619" width="8.8984375" style="5"/>
    <col min="15620" max="15622" width="25.8984375" style="5" customWidth="1"/>
    <col min="15623" max="15875" width="8.8984375" style="5"/>
    <col min="15876" max="15878" width="25.8984375" style="5" customWidth="1"/>
    <col min="15879" max="16131" width="8.8984375" style="5"/>
    <col min="16132" max="16134" width="25.8984375" style="5" customWidth="1"/>
    <col min="16135" max="16384" width="8.8984375" style="5"/>
  </cols>
  <sheetData>
    <row r="1" spans="1:6" ht="57.6" customHeight="1" x14ac:dyDescent="0.6"/>
    <row r="2" spans="1:6" ht="18" customHeight="1" x14ac:dyDescent="0.6">
      <c r="A2" s="20" t="s">
        <v>1610</v>
      </c>
      <c r="B2" s="20"/>
      <c r="C2" s="20"/>
      <c r="D2" s="20"/>
      <c r="E2" s="20"/>
      <c r="F2" s="20"/>
    </row>
    <row r="3" spans="1:6" ht="18" customHeight="1" x14ac:dyDescent="0.6">
      <c r="A3" s="155" t="s">
        <v>1623</v>
      </c>
      <c r="B3" s="155"/>
      <c r="C3" s="155"/>
      <c r="D3" s="155"/>
      <c r="E3" s="155"/>
      <c r="F3" s="155"/>
    </row>
    <row r="4" spans="1:6" ht="57.6" customHeight="1" x14ac:dyDescent="0.6">
      <c r="A4" s="25" t="s">
        <v>305</v>
      </c>
      <c r="B4" s="23" t="s">
        <v>9</v>
      </c>
      <c r="C4" s="27" t="s">
        <v>287</v>
      </c>
      <c r="D4" s="28" t="s">
        <v>571</v>
      </c>
      <c r="E4" s="28" t="s">
        <v>572</v>
      </c>
      <c r="F4" s="29" t="s">
        <v>573</v>
      </c>
    </row>
    <row r="5" spans="1:6" ht="18" customHeight="1" x14ac:dyDescent="0.6">
      <c r="A5" s="92">
        <v>2015</v>
      </c>
      <c r="B5" s="111" t="s">
        <v>10</v>
      </c>
      <c r="C5" s="32" t="s">
        <v>288</v>
      </c>
      <c r="D5" s="112">
        <v>16623.303658000001</v>
      </c>
      <c r="E5" s="112">
        <v>51948.159600999999</v>
      </c>
      <c r="F5" s="113">
        <v>31.999793227862501</v>
      </c>
    </row>
    <row r="6" spans="1:6" ht="18" customHeight="1" x14ac:dyDescent="0.6">
      <c r="A6" s="93"/>
      <c r="B6" s="114" t="s">
        <v>12</v>
      </c>
      <c r="C6" s="37" t="s">
        <v>289</v>
      </c>
      <c r="D6" s="115">
        <v>14529.919187</v>
      </c>
      <c r="E6" s="115">
        <v>52726.564972</v>
      </c>
      <c r="F6" s="116">
        <v>27.557113183299521</v>
      </c>
    </row>
    <row r="7" spans="1:6" ht="18" customHeight="1" x14ac:dyDescent="0.6">
      <c r="A7" s="92"/>
      <c r="B7" s="111" t="s">
        <v>13</v>
      </c>
      <c r="C7" s="32" t="s">
        <v>290</v>
      </c>
      <c r="D7" s="112">
        <v>16588.371689</v>
      </c>
      <c r="E7" s="112">
        <v>59202.63379</v>
      </c>
      <c r="F7" s="113">
        <v>28.019651537533395</v>
      </c>
    </row>
    <row r="8" spans="1:6" ht="18" customHeight="1" x14ac:dyDescent="0.6">
      <c r="A8" s="93"/>
      <c r="B8" s="114" t="s">
        <v>14</v>
      </c>
      <c r="C8" s="37" t="s">
        <v>291</v>
      </c>
      <c r="D8" s="115">
        <v>16488.826379999999</v>
      </c>
      <c r="E8" s="115">
        <v>56012.781144</v>
      </c>
      <c r="F8" s="116">
        <v>29.437614135976993</v>
      </c>
    </row>
    <row r="9" spans="1:6" ht="18" customHeight="1" x14ac:dyDescent="0.6">
      <c r="A9" s="92"/>
      <c r="B9" s="111" t="s">
        <v>15</v>
      </c>
      <c r="C9" s="32" t="s">
        <v>292</v>
      </c>
      <c r="D9" s="112">
        <v>15745.552658000001</v>
      </c>
      <c r="E9" s="112">
        <v>57120.902148000001</v>
      </c>
      <c r="F9" s="113">
        <v>27.565308084951713</v>
      </c>
    </row>
    <row r="10" spans="1:6" ht="18" customHeight="1" x14ac:dyDescent="0.6">
      <c r="A10" s="93"/>
      <c r="B10" s="114" t="s">
        <v>16</v>
      </c>
      <c r="C10" s="37" t="s">
        <v>293</v>
      </c>
      <c r="D10" s="115">
        <v>15846.998402000001</v>
      </c>
      <c r="E10" s="115">
        <v>56511.457092999997</v>
      </c>
      <c r="F10" s="116">
        <v>28.042098394173149</v>
      </c>
    </row>
    <row r="11" spans="1:6" ht="18" customHeight="1" x14ac:dyDescent="0.6">
      <c r="A11" s="92"/>
      <c r="B11" s="111" t="s">
        <v>17</v>
      </c>
      <c r="C11" s="32" t="s">
        <v>294</v>
      </c>
      <c r="D11" s="112">
        <v>16235.269594000001</v>
      </c>
      <c r="E11" s="112">
        <v>49727.562488000003</v>
      </c>
      <c r="F11" s="113">
        <v>32.648432341556685</v>
      </c>
    </row>
    <row r="12" spans="1:6" ht="18" customHeight="1" x14ac:dyDescent="0.6">
      <c r="A12" s="93"/>
      <c r="B12" s="114" t="s">
        <v>18</v>
      </c>
      <c r="C12" s="37" t="s">
        <v>295</v>
      </c>
      <c r="D12" s="115">
        <v>16285.718153000002</v>
      </c>
      <c r="E12" s="115">
        <v>59268.592159</v>
      </c>
      <c r="F12" s="116">
        <v>27.47782182730149</v>
      </c>
    </row>
    <row r="13" spans="1:6" ht="18" customHeight="1" x14ac:dyDescent="0.6">
      <c r="A13" s="92"/>
      <c r="B13" s="111" t="s">
        <v>19</v>
      </c>
      <c r="C13" s="32" t="s">
        <v>296</v>
      </c>
      <c r="D13" s="112">
        <v>13644.685201</v>
      </c>
      <c r="E13" s="112">
        <v>48308.881287999997</v>
      </c>
      <c r="F13" s="113">
        <v>28.244672278075218</v>
      </c>
    </row>
    <row r="14" spans="1:6" ht="18" customHeight="1" x14ac:dyDescent="0.6">
      <c r="A14" s="93"/>
      <c r="B14" s="114" t="s">
        <v>20</v>
      </c>
      <c r="C14" s="37" t="s">
        <v>297</v>
      </c>
      <c r="D14" s="115">
        <v>15414.868954000001</v>
      </c>
      <c r="E14" s="115">
        <v>58810.864812</v>
      </c>
      <c r="F14" s="116">
        <v>26.210920385674534</v>
      </c>
    </row>
    <row r="15" spans="1:6" ht="18" customHeight="1" x14ac:dyDescent="0.6">
      <c r="A15" s="92"/>
      <c r="B15" s="111" t="s">
        <v>21</v>
      </c>
      <c r="C15" s="32" t="s">
        <v>298</v>
      </c>
      <c r="D15" s="112">
        <v>15841.608795</v>
      </c>
      <c r="E15" s="112">
        <v>51139.384847000001</v>
      </c>
      <c r="F15" s="113">
        <v>30.977315903183612</v>
      </c>
    </row>
    <row r="16" spans="1:6" ht="18" customHeight="1" x14ac:dyDescent="0.6">
      <c r="A16" s="93"/>
      <c r="B16" s="114" t="s">
        <v>22</v>
      </c>
      <c r="C16" s="37" t="s">
        <v>299</v>
      </c>
      <c r="D16" s="115">
        <v>16655.954891999998</v>
      </c>
      <c r="E16" s="115">
        <v>54255.579189999997</v>
      </c>
      <c r="F16" s="116">
        <v>30.699063839447327</v>
      </c>
    </row>
    <row r="17" spans="1:6" ht="18" customHeight="1" x14ac:dyDescent="0.6">
      <c r="A17" s="92">
        <v>2016</v>
      </c>
      <c r="B17" s="111" t="s">
        <v>10</v>
      </c>
      <c r="C17" s="32" t="s">
        <v>288</v>
      </c>
      <c r="D17" s="112">
        <v>12997.899530999999</v>
      </c>
      <c r="E17" s="112">
        <v>49412.192249</v>
      </c>
      <c r="F17" s="113">
        <v>26.305045251788133</v>
      </c>
    </row>
    <row r="18" spans="1:6" ht="18" customHeight="1" x14ac:dyDescent="0.6">
      <c r="A18" s="93"/>
      <c r="B18" s="114" t="s">
        <v>12</v>
      </c>
      <c r="C18" s="37" t="s">
        <v>289</v>
      </c>
      <c r="D18" s="115">
        <v>14032.75157</v>
      </c>
      <c r="E18" s="115">
        <v>45321.759616000003</v>
      </c>
      <c r="F18" s="116">
        <v>30.962503858843991</v>
      </c>
    </row>
    <row r="19" spans="1:6" ht="18" customHeight="1" x14ac:dyDescent="0.6">
      <c r="A19" s="92"/>
      <c r="B19" s="111" t="s">
        <v>13</v>
      </c>
      <c r="C19" s="32" t="s">
        <v>290</v>
      </c>
      <c r="D19" s="112">
        <v>15998.267027</v>
      </c>
      <c r="E19" s="112">
        <v>48366.117074000002</v>
      </c>
      <c r="F19" s="113">
        <v>33.077426915463782</v>
      </c>
    </row>
    <row r="20" spans="1:6" ht="18" customHeight="1" x14ac:dyDescent="0.6">
      <c r="A20" s="93"/>
      <c r="B20" s="114" t="s">
        <v>14</v>
      </c>
      <c r="C20" s="37" t="s">
        <v>291</v>
      </c>
      <c r="D20" s="115">
        <v>14194.247378</v>
      </c>
      <c r="E20" s="115">
        <v>44234.754520000002</v>
      </c>
      <c r="F20" s="116">
        <v>32.088450658367073</v>
      </c>
    </row>
    <row r="21" spans="1:6" ht="18" customHeight="1" x14ac:dyDescent="0.6">
      <c r="A21" s="92"/>
      <c r="B21" s="111" t="s">
        <v>15</v>
      </c>
      <c r="C21" s="32" t="s">
        <v>292</v>
      </c>
      <c r="D21" s="112">
        <v>16572.861573999999</v>
      </c>
      <c r="E21" s="112">
        <v>49212.604177000001</v>
      </c>
      <c r="F21" s="113">
        <v>33.676050782424333</v>
      </c>
    </row>
    <row r="22" spans="1:6" ht="18" customHeight="1" x14ac:dyDescent="0.6">
      <c r="A22" s="93"/>
      <c r="B22" s="114" t="s">
        <v>16</v>
      </c>
      <c r="C22" s="37" t="s">
        <v>293</v>
      </c>
      <c r="D22" s="115">
        <v>14863.873366</v>
      </c>
      <c r="E22" s="115">
        <v>46179.006372999997</v>
      </c>
      <c r="F22" s="116">
        <v>32.187512320946404</v>
      </c>
    </row>
    <row r="23" spans="1:6" ht="18" customHeight="1" x14ac:dyDescent="0.6">
      <c r="A23" s="92"/>
      <c r="B23" s="111" t="s">
        <v>17</v>
      </c>
      <c r="C23" s="32" t="s">
        <v>294</v>
      </c>
      <c r="D23" s="112">
        <v>12437.765458</v>
      </c>
      <c r="E23" s="112">
        <v>37246.527608999997</v>
      </c>
      <c r="F23" s="113">
        <v>33.393087239076273</v>
      </c>
    </row>
    <row r="24" spans="1:6" ht="18" customHeight="1" x14ac:dyDescent="0.6">
      <c r="A24" s="93"/>
      <c r="B24" s="114" t="s">
        <v>18</v>
      </c>
      <c r="C24" s="37" t="s">
        <v>295</v>
      </c>
      <c r="D24" s="115">
        <v>16095.188174000001</v>
      </c>
      <c r="E24" s="115">
        <v>45097.914631</v>
      </c>
      <c r="F24" s="116">
        <v>35.689428891987561</v>
      </c>
    </row>
    <row r="25" spans="1:6" ht="18" customHeight="1" x14ac:dyDescent="0.6">
      <c r="A25" s="92"/>
      <c r="B25" s="111" t="s">
        <v>19</v>
      </c>
      <c r="C25" s="32" t="s">
        <v>296</v>
      </c>
      <c r="D25" s="112">
        <v>13536.905366999999</v>
      </c>
      <c r="E25" s="112">
        <v>34949.155332000002</v>
      </c>
      <c r="F25" s="113">
        <v>38.733140295969882</v>
      </c>
    </row>
    <row r="26" spans="1:6" ht="18" customHeight="1" x14ac:dyDescent="0.6">
      <c r="A26" s="93"/>
      <c r="B26" s="114" t="s">
        <v>20</v>
      </c>
      <c r="C26" s="37" t="s">
        <v>297</v>
      </c>
      <c r="D26" s="115">
        <v>15820.252032</v>
      </c>
      <c r="E26" s="115">
        <v>42877.731160000003</v>
      </c>
      <c r="F26" s="116">
        <v>36.896196706318449</v>
      </c>
    </row>
    <row r="27" spans="1:6" ht="18" customHeight="1" x14ac:dyDescent="0.6">
      <c r="A27" s="92"/>
      <c r="B27" s="111" t="s">
        <v>21</v>
      </c>
      <c r="C27" s="32" t="s">
        <v>298</v>
      </c>
      <c r="D27" s="112">
        <v>15249.500807</v>
      </c>
      <c r="E27" s="112">
        <v>42321.534026000001</v>
      </c>
      <c r="F27" s="113">
        <v>36.032485962421759</v>
      </c>
    </row>
    <row r="28" spans="1:6" ht="18" customHeight="1" x14ac:dyDescent="0.6">
      <c r="A28" s="93"/>
      <c r="B28" s="114" t="s">
        <v>22</v>
      </c>
      <c r="C28" s="37" t="s">
        <v>299</v>
      </c>
      <c r="D28" s="115">
        <v>15894.01993</v>
      </c>
      <c r="E28" s="115">
        <v>40416.666037000003</v>
      </c>
      <c r="F28" s="116">
        <v>39.325410748748048</v>
      </c>
    </row>
    <row r="29" spans="1:6" ht="18" customHeight="1" x14ac:dyDescent="0.6">
      <c r="A29" s="92">
        <v>2017</v>
      </c>
      <c r="B29" s="111" t="s">
        <v>10</v>
      </c>
      <c r="C29" s="32" t="s">
        <v>288</v>
      </c>
      <c r="D29" s="112">
        <v>14802.413705999999</v>
      </c>
      <c r="E29" s="112">
        <v>45353.095735000003</v>
      </c>
      <c r="F29" s="113">
        <v>32.638155050078851</v>
      </c>
    </row>
    <row r="30" spans="1:6" ht="18" customHeight="1" x14ac:dyDescent="0.6">
      <c r="A30" s="93" t="s">
        <v>11</v>
      </c>
      <c r="B30" s="114" t="s">
        <v>12</v>
      </c>
      <c r="C30" s="37" t="s">
        <v>289</v>
      </c>
      <c r="D30" s="115">
        <v>13377.156695</v>
      </c>
      <c r="E30" s="115">
        <v>38864.130824</v>
      </c>
      <c r="F30" s="116">
        <v>34.420316140813121</v>
      </c>
    </row>
    <row r="31" spans="1:6" ht="18" customHeight="1" x14ac:dyDescent="0.6">
      <c r="A31" s="92" t="s">
        <v>11</v>
      </c>
      <c r="B31" s="111" t="s">
        <v>13</v>
      </c>
      <c r="C31" s="32" t="s">
        <v>290</v>
      </c>
      <c r="D31" s="112">
        <v>17322.425251000001</v>
      </c>
      <c r="E31" s="112">
        <v>41503.248833999998</v>
      </c>
      <c r="F31" s="113">
        <v>41.737516309347924</v>
      </c>
    </row>
    <row r="32" spans="1:6" ht="18" customHeight="1" x14ac:dyDescent="0.6">
      <c r="A32" s="93" t="s">
        <v>11</v>
      </c>
      <c r="B32" s="114" t="s">
        <v>14</v>
      </c>
      <c r="C32" s="37" t="s">
        <v>291</v>
      </c>
      <c r="D32" s="115">
        <v>15459.904617</v>
      </c>
      <c r="E32" s="115">
        <v>44124.793023999999</v>
      </c>
      <c r="F32" s="116">
        <v>35.036775376127373</v>
      </c>
    </row>
    <row r="33" spans="1:6" ht="18" customHeight="1" x14ac:dyDescent="0.6">
      <c r="A33" s="92" t="s">
        <v>11</v>
      </c>
      <c r="B33" s="111" t="s">
        <v>15</v>
      </c>
      <c r="C33" s="32" t="s">
        <v>292</v>
      </c>
      <c r="D33" s="112">
        <v>16652.062921000001</v>
      </c>
      <c r="E33" s="112">
        <v>47263.030852000004</v>
      </c>
      <c r="F33" s="113">
        <v>35.232744537997277</v>
      </c>
    </row>
    <row r="34" spans="1:6" ht="18" customHeight="1" x14ac:dyDescent="0.6">
      <c r="A34" s="93" t="s">
        <v>11</v>
      </c>
      <c r="B34" s="114" t="s">
        <v>16</v>
      </c>
      <c r="C34" s="37" t="s">
        <v>293</v>
      </c>
      <c r="D34" s="115">
        <v>13245.551085999999</v>
      </c>
      <c r="E34" s="115">
        <v>35322.480409000003</v>
      </c>
      <c r="F34" s="116">
        <v>37.498926838176104</v>
      </c>
    </row>
    <row r="35" spans="1:6" ht="18" customHeight="1" x14ac:dyDescent="0.6">
      <c r="A35" s="92" t="s">
        <v>11</v>
      </c>
      <c r="B35" s="111" t="s">
        <v>17</v>
      </c>
      <c r="C35" s="32" t="s">
        <v>294</v>
      </c>
      <c r="D35" s="112">
        <v>16172.119461999999</v>
      </c>
      <c r="E35" s="112">
        <v>44894.211418999999</v>
      </c>
      <c r="F35" s="113">
        <v>36.022727542900292</v>
      </c>
    </row>
    <row r="36" spans="1:6" ht="18" customHeight="1" x14ac:dyDescent="0.6">
      <c r="A36" s="93" t="s">
        <v>11</v>
      </c>
      <c r="B36" s="114" t="s">
        <v>18</v>
      </c>
      <c r="C36" s="37" t="s">
        <v>295</v>
      </c>
      <c r="D36" s="115">
        <v>17814.305634</v>
      </c>
      <c r="E36" s="115">
        <v>43538.375118000004</v>
      </c>
      <c r="F36" s="116">
        <v>40.916330905135361</v>
      </c>
    </row>
    <row r="37" spans="1:6" ht="18" customHeight="1" x14ac:dyDescent="0.6">
      <c r="A37" s="92" t="s">
        <v>11</v>
      </c>
      <c r="B37" s="111" t="s">
        <v>19</v>
      </c>
      <c r="C37" s="32" t="s">
        <v>296</v>
      </c>
      <c r="D37" s="112">
        <v>12895.136033000001</v>
      </c>
      <c r="E37" s="112">
        <v>35420.926003</v>
      </c>
      <c r="F37" s="113">
        <v>36.405417610787019</v>
      </c>
    </row>
    <row r="38" spans="1:6" ht="18" customHeight="1" x14ac:dyDescent="0.6">
      <c r="A38" s="93" t="s">
        <v>11</v>
      </c>
      <c r="B38" s="114" t="s">
        <v>20</v>
      </c>
      <c r="C38" s="37" t="s">
        <v>297</v>
      </c>
      <c r="D38" s="115">
        <v>17944.112184000001</v>
      </c>
      <c r="E38" s="115">
        <v>44668.277562000003</v>
      </c>
      <c r="F38" s="116">
        <v>40.171936692865309</v>
      </c>
    </row>
    <row r="39" spans="1:6" ht="18" customHeight="1" x14ac:dyDescent="0.6">
      <c r="A39" s="92" t="s">
        <v>11</v>
      </c>
      <c r="B39" s="111" t="s">
        <v>21</v>
      </c>
      <c r="C39" s="32" t="s">
        <v>298</v>
      </c>
      <c r="D39" s="112">
        <v>18960.673349000001</v>
      </c>
      <c r="E39" s="112">
        <v>40691.838113999998</v>
      </c>
      <c r="F39" s="113">
        <v>46.595765214343054</v>
      </c>
    </row>
    <row r="40" spans="1:6" ht="18" customHeight="1" x14ac:dyDescent="0.6">
      <c r="A40" s="93" t="s">
        <v>11</v>
      </c>
      <c r="B40" s="114" t="s">
        <v>22</v>
      </c>
      <c r="C40" s="37" t="s">
        <v>299</v>
      </c>
      <c r="D40" s="115">
        <v>18833.143533999999</v>
      </c>
      <c r="E40" s="115">
        <v>42802.208843</v>
      </c>
      <c r="F40" s="116">
        <v>44.000401014537893</v>
      </c>
    </row>
    <row r="41" spans="1:6" ht="18" customHeight="1" x14ac:dyDescent="0.6">
      <c r="A41" s="92">
        <v>2018</v>
      </c>
      <c r="B41" s="111" t="s">
        <v>10</v>
      </c>
      <c r="C41" s="32" t="s">
        <v>288</v>
      </c>
      <c r="D41" s="112">
        <v>18041.061877</v>
      </c>
      <c r="E41" s="112">
        <v>42205.095980999999</v>
      </c>
      <c r="F41" s="113">
        <v>42.746169526831004</v>
      </c>
    </row>
    <row r="42" spans="1:6" ht="18" customHeight="1" x14ac:dyDescent="0.6">
      <c r="A42" s="93" t="s">
        <v>11</v>
      </c>
      <c r="B42" s="114" t="s">
        <v>12</v>
      </c>
      <c r="C42" s="37" t="s">
        <v>289</v>
      </c>
      <c r="D42" s="115">
        <v>18287.113181000001</v>
      </c>
      <c r="E42" s="115">
        <v>42044.502259000001</v>
      </c>
      <c r="F42" s="116">
        <v>43.494659702114753</v>
      </c>
    </row>
    <row r="43" spans="1:6" ht="18" customHeight="1" x14ac:dyDescent="0.6">
      <c r="A43" s="92" t="s">
        <v>11</v>
      </c>
      <c r="B43" s="111" t="s">
        <v>13</v>
      </c>
      <c r="C43" s="32" t="s">
        <v>290</v>
      </c>
      <c r="D43" s="112">
        <v>20259.273321000001</v>
      </c>
      <c r="E43" s="112">
        <v>41806.037349999999</v>
      </c>
      <c r="F43" s="113">
        <v>48.460161749819612</v>
      </c>
    </row>
    <row r="44" spans="1:6" ht="18" customHeight="1" x14ac:dyDescent="0.6">
      <c r="A44" s="93" t="s">
        <v>11</v>
      </c>
      <c r="B44" s="114" t="s">
        <v>14</v>
      </c>
      <c r="C44" s="37" t="s">
        <v>291</v>
      </c>
      <c r="D44" s="115">
        <v>20873.752107</v>
      </c>
      <c r="E44" s="115">
        <v>47224.032464999997</v>
      </c>
      <c r="F44" s="116">
        <v>44.201545309521258</v>
      </c>
    </row>
    <row r="45" spans="1:6" ht="18" customHeight="1" x14ac:dyDescent="0.6">
      <c r="A45" s="92" t="s">
        <v>11</v>
      </c>
      <c r="B45" s="111" t="s">
        <v>15</v>
      </c>
      <c r="C45" s="32" t="s">
        <v>292</v>
      </c>
      <c r="D45" s="112">
        <v>21999.099992000003</v>
      </c>
      <c r="E45" s="112">
        <v>48527.659895999997</v>
      </c>
      <c r="F45" s="113">
        <v>45.333115256631878</v>
      </c>
    </row>
    <row r="46" spans="1:6" ht="18" customHeight="1" x14ac:dyDescent="0.6">
      <c r="A46" s="93" t="s">
        <v>11</v>
      </c>
      <c r="B46" s="114" t="s">
        <v>16</v>
      </c>
      <c r="C46" s="37" t="s">
        <v>293</v>
      </c>
      <c r="D46" s="115">
        <v>17884.652427000001</v>
      </c>
      <c r="E46" s="115">
        <v>37268.086433999997</v>
      </c>
      <c r="F46" s="116">
        <v>47.989188977204037</v>
      </c>
    </row>
    <row r="47" spans="1:6" ht="18" customHeight="1" x14ac:dyDescent="0.6">
      <c r="A47" s="92" t="s">
        <v>11</v>
      </c>
      <c r="B47" s="111" t="s">
        <v>17</v>
      </c>
      <c r="C47" s="32" t="s">
        <v>294</v>
      </c>
      <c r="D47" s="112">
        <v>21540.877847</v>
      </c>
      <c r="E47" s="112">
        <v>48363.985882000001</v>
      </c>
      <c r="F47" s="113">
        <v>44.539087203350277</v>
      </c>
    </row>
    <row r="48" spans="1:6" ht="18" customHeight="1" x14ac:dyDescent="0.6">
      <c r="A48" s="93" t="s">
        <v>11</v>
      </c>
      <c r="B48" s="114" t="s">
        <v>18</v>
      </c>
      <c r="C48" s="37" t="s">
        <v>295</v>
      </c>
      <c r="D48" s="115">
        <v>16638.929011</v>
      </c>
      <c r="E48" s="115">
        <v>37265.704925999999</v>
      </c>
      <c r="F48" s="116">
        <v>44.649441206172234</v>
      </c>
    </row>
    <row r="49" spans="1:6" ht="18" customHeight="1" x14ac:dyDescent="0.6">
      <c r="A49" s="92" t="s">
        <v>11</v>
      </c>
      <c r="B49" s="111" t="s">
        <v>19</v>
      </c>
      <c r="C49" s="32" t="s">
        <v>296</v>
      </c>
      <c r="D49" s="112">
        <v>19310.687482000001</v>
      </c>
      <c r="E49" s="112">
        <v>42391.673384000002</v>
      </c>
      <c r="F49" s="113">
        <v>45.553020063813953</v>
      </c>
    </row>
    <row r="50" spans="1:6" ht="18" customHeight="1" x14ac:dyDescent="0.6">
      <c r="A50" s="93" t="s">
        <v>11</v>
      </c>
      <c r="B50" s="114" t="s">
        <v>20</v>
      </c>
      <c r="C50" s="37" t="s">
        <v>297</v>
      </c>
      <c r="D50" s="115">
        <v>20022.686984</v>
      </c>
      <c r="E50" s="115">
        <v>46086.489556</v>
      </c>
      <c r="F50" s="116">
        <v>43.44589309556828</v>
      </c>
    </row>
    <row r="51" spans="1:6" ht="18" customHeight="1" x14ac:dyDescent="0.6">
      <c r="A51" s="92" t="s">
        <v>11</v>
      </c>
      <c r="B51" s="111" t="s">
        <v>21</v>
      </c>
      <c r="C51" s="32" t="s">
        <v>298</v>
      </c>
      <c r="D51" s="112">
        <v>20191.454088999999</v>
      </c>
      <c r="E51" s="112">
        <v>38908.824329000003</v>
      </c>
      <c r="F51" s="113">
        <v>51.894279606774596</v>
      </c>
    </row>
    <row r="52" spans="1:6" ht="18" customHeight="1" x14ac:dyDescent="0.6">
      <c r="A52" s="93" t="s">
        <v>11</v>
      </c>
      <c r="B52" s="114" t="s">
        <v>22</v>
      </c>
      <c r="C52" s="37" t="s">
        <v>299</v>
      </c>
      <c r="D52" s="115">
        <v>20408.495347</v>
      </c>
      <c r="E52" s="115">
        <v>41900.597736999996</v>
      </c>
      <c r="F52" s="116">
        <v>48.706931283174598</v>
      </c>
    </row>
    <row r="53" spans="1:6" ht="18" customHeight="1" x14ac:dyDescent="0.6">
      <c r="A53" s="92" t="s">
        <v>23</v>
      </c>
      <c r="B53" s="111" t="s">
        <v>10</v>
      </c>
      <c r="C53" s="32" t="s">
        <v>288</v>
      </c>
      <c r="D53" s="112">
        <v>19399.531244999998</v>
      </c>
      <c r="E53" s="112">
        <v>46104.347585000003</v>
      </c>
      <c r="F53" s="113">
        <v>42.077444451923256</v>
      </c>
    </row>
    <row r="54" spans="1:6" ht="18" customHeight="1" x14ac:dyDescent="0.6">
      <c r="A54" s="93" t="s">
        <v>11</v>
      </c>
      <c r="B54" s="114" t="s">
        <v>12</v>
      </c>
      <c r="C54" s="37" t="s">
        <v>289</v>
      </c>
      <c r="D54" s="115">
        <v>18531.186318</v>
      </c>
      <c r="E54" s="115">
        <v>41087.700803</v>
      </c>
      <c r="F54" s="116">
        <v>45.101541229698</v>
      </c>
    </row>
    <row r="55" spans="1:6" ht="18" customHeight="1" x14ac:dyDescent="0.6">
      <c r="A55" s="92" t="s">
        <v>11</v>
      </c>
      <c r="B55" s="111" t="s">
        <v>13</v>
      </c>
      <c r="C55" s="32" t="s">
        <v>290</v>
      </c>
      <c r="D55" s="112">
        <v>21308.863099000002</v>
      </c>
      <c r="E55" s="112">
        <v>44999.793593000002</v>
      </c>
      <c r="F55" s="113">
        <v>47.353246309811361</v>
      </c>
    </row>
    <row r="56" spans="1:6" ht="18" customHeight="1" x14ac:dyDescent="0.6">
      <c r="A56" s="93" t="s">
        <v>11</v>
      </c>
      <c r="B56" s="114" t="s">
        <v>14</v>
      </c>
      <c r="C56" s="37" t="s">
        <v>291</v>
      </c>
      <c r="D56" s="115">
        <v>20562.847437</v>
      </c>
      <c r="E56" s="115">
        <v>54200.396258000001</v>
      </c>
      <c r="F56" s="116">
        <v>37.938555539554599</v>
      </c>
    </row>
    <row r="57" spans="1:6" ht="18" customHeight="1" x14ac:dyDescent="0.6">
      <c r="A57" s="92" t="s">
        <v>11</v>
      </c>
      <c r="B57" s="111" t="s">
        <v>15</v>
      </c>
      <c r="C57" s="32" t="s">
        <v>292</v>
      </c>
      <c r="D57" s="112">
        <v>18564.824525</v>
      </c>
      <c r="E57" s="112">
        <v>54376.124280000004</v>
      </c>
      <c r="F57" s="113">
        <v>34.141500099204933</v>
      </c>
    </row>
    <row r="58" spans="1:6" ht="18" customHeight="1" x14ac:dyDescent="0.6">
      <c r="A58" s="93" t="s">
        <v>11</v>
      </c>
      <c r="B58" s="114" t="s">
        <v>16</v>
      </c>
      <c r="C58" s="37" t="s">
        <v>293</v>
      </c>
      <c r="D58" s="115">
        <v>17667.719488999999</v>
      </c>
      <c r="E58" s="115">
        <v>43242.091756000002</v>
      </c>
      <c r="F58" s="116">
        <v>40.857689282684937</v>
      </c>
    </row>
    <row r="59" spans="1:6" ht="18" customHeight="1" x14ac:dyDescent="0.6">
      <c r="A59" s="92" t="s">
        <v>11</v>
      </c>
      <c r="B59" s="111" t="s">
        <v>17</v>
      </c>
      <c r="C59" s="32" t="s">
        <v>294</v>
      </c>
      <c r="D59" s="112">
        <v>19003.160897999998</v>
      </c>
      <c r="E59" s="112">
        <v>54181.396387000001</v>
      </c>
      <c r="F59" s="113">
        <v>35.073221004247721</v>
      </c>
    </row>
    <row r="60" spans="1:6" ht="18" customHeight="1" x14ac:dyDescent="0.6">
      <c r="A60" s="93" t="s">
        <v>11</v>
      </c>
      <c r="B60" s="114" t="s">
        <v>18</v>
      </c>
      <c r="C60" s="37" t="s">
        <v>295</v>
      </c>
      <c r="D60" s="115">
        <v>16799.207480999998</v>
      </c>
      <c r="E60" s="115">
        <v>47158.917594999999</v>
      </c>
      <c r="F60" s="116">
        <v>35.622546779532371</v>
      </c>
    </row>
    <row r="61" spans="1:6" ht="18" customHeight="1" x14ac:dyDescent="0.6">
      <c r="A61" s="92" t="s">
        <v>11</v>
      </c>
      <c r="B61" s="111" t="s">
        <v>19</v>
      </c>
      <c r="C61" s="32" t="s">
        <v>296</v>
      </c>
      <c r="D61" s="112">
        <v>20066.611901</v>
      </c>
      <c r="E61" s="112">
        <v>44111.171941000001</v>
      </c>
      <c r="F61" s="113">
        <v>45.490996992416541</v>
      </c>
    </row>
    <row r="62" spans="1:6" ht="18" customHeight="1" x14ac:dyDescent="0.6">
      <c r="A62" s="93" t="s">
        <v>11</v>
      </c>
      <c r="B62" s="114" t="s">
        <v>20</v>
      </c>
      <c r="C62" s="37" t="s">
        <v>297</v>
      </c>
      <c r="D62" s="115">
        <v>18944.881358999999</v>
      </c>
      <c r="E62" s="115">
        <v>49799.586224999999</v>
      </c>
      <c r="F62" s="116">
        <v>38.042246522701909</v>
      </c>
    </row>
    <row r="63" spans="1:6" ht="18" customHeight="1" x14ac:dyDescent="0.6">
      <c r="A63" s="92" t="s">
        <v>11</v>
      </c>
      <c r="B63" s="111" t="s">
        <v>21</v>
      </c>
      <c r="C63" s="32" t="s">
        <v>298</v>
      </c>
      <c r="D63" s="112">
        <v>18370.194665999999</v>
      </c>
      <c r="E63" s="112">
        <v>44078.892528999997</v>
      </c>
      <c r="F63" s="113">
        <v>41.675717360444217</v>
      </c>
    </row>
    <row r="64" spans="1:6" ht="18" customHeight="1" x14ac:dyDescent="0.6">
      <c r="A64" s="93" t="s">
        <v>11</v>
      </c>
      <c r="B64" s="114" t="s">
        <v>22</v>
      </c>
      <c r="C64" s="37" t="s">
        <v>299</v>
      </c>
      <c r="D64" s="115">
        <v>19965.206219</v>
      </c>
      <c r="E64" s="115">
        <v>51021.035651999999</v>
      </c>
      <c r="F64" s="116">
        <v>39.131322921739581</v>
      </c>
    </row>
    <row r="65" spans="1:6" ht="18" customHeight="1" x14ac:dyDescent="0.6">
      <c r="A65" s="92">
        <v>2020</v>
      </c>
      <c r="B65" s="111" t="s">
        <v>10</v>
      </c>
      <c r="C65" s="32" t="s">
        <v>288</v>
      </c>
      <c r="D65" s="112">
        <v>16971.573192</v>
      </c>
      <c r="E65" s="112">
        <v>46017.6751</v>
      </c>
      <c r="F65" s="113">
        <v>36.88055329853028</v>
      </c>
    </row>
    <row r="66" spans="1:6" ht="18" customHeight="1" x14ac:dyDescent="0.6">
      <c r="A66" s="93" t="s">
        <v>11</v>
      </c>
      <c r="B66" s="114" t="s">
        <v>12</v>
      </c>
      <c r="C66" s="37" t="s">
        <v>289</v>
      </c>
      <c r="D66" s="115">
        <v>16028.080432999999</v>
      </c>
      <c r="E66" s="115">
        <v>43044.386638999997</v>
      </c>
      <c r="F66" s="116">
        <v>37.236168719100519</v>
      </c>
    </row>
    <row r="67" spans="1:6" ht="18" customHeight="1" x14ac:dyDescent="0.6">
      <c r="A67" s="92" t="s">
        <v>11</v>
      </c>
      <c r="B67" s="111" t="s">
        <v>13</v>
      </c>
      <c r="C67" s="32" t="s">
        <v>290</v>
      </c>
      <c r="D67" s="112">
        <v>15659.657225999999</v>
      </c>
      <c r="E67" s="112">
        <v>43318.699232999999</v>
      </c>
      <c r="F67" s="113">
        <v>36.149878697351419</v>
      </c>
    </row>
    <row r="68" spans="1:6" ht="18" customHeight="1" x14ac:dyDescent="0.6">
      <c r="A68" s="93" t="s">
        <v>11</v>
      </c>
      <c r="B68" s="114" t="s">
        <v>14</v>
      </c>
      <c r="C68" s="37" t="s">
        <v>291</v>
      </c>
      <c r="D68" s="115">
        <v>13411.005983000001</v>
      </c>
      <c r="E68" s="115">
        <v>41789.809110000002</v>
      </c>
      <c r="F68" s="116">
        <v>32.091570334047887</v>
      </c>
    </row>
    <row r="69" spans="1:6" ht="18" customHeight="1" x14ac:dyDescent="0.6">
      <c r="A69" s="92" t="s">
        <v>11</v>
      </c>
      <c r="B69" s="111" t="s">
        <v>15</v>
      </c>
      <c r="C69" s="32" t="s">
        <v>292</v>
      </c>
      <c r="D69" s="112">
        <v>12945.502746</v>
      </c>
      <c r="E69" s="112">
        <v>36915.968561000002</v>
      </c>
      <c r="F69" s="113">
        <v>35.06748773124788</v>
      </c>
    </row>
    <row r="70" spans="1:6" ht="18" customHeight="1" x14ac:dyDescent="0.6">
      <c r="A70" s="93" t="s">
        <v>11</v>
      </c>
      <c r="B70" s="114" t="s">
        <v>16</v>
      </c>
      <c r="C70" s="37" t="s">
        <v>293</v>
      </c>
      <c r="D70" s="115">
        <v>16807.000923</v>
      </c>
      <c r="E70" s="115">
        <v>46143.005582999998</v>
      </c>
      <c r="F70" s="116">
        <v>36.423723835605614</v>
      </c>
    </row>
    <row r="71" spans="1:6" ht="18" customHeight="1" x14ac:dyDescent="0.6">
      <c r="A71" s="92" t="s">
        <v>11</v>
      </c>
      <c r="B71" s="111" t="s">
        <v>17</v>
      </c>
      <c r="C71" s="32" t="s">
        <v>294</v>
      </c>
      <c r="D71" s="112">
        <v>17616.104510000001</v>
      </c>
      <c r="E71" s="112">
        <v>40298.209007999998</v>
      </c>
      <c r="F71" s="113">
        <v>43.714360870238309</v>
      </c>
    </row>
    <row r="72" spans="1:6" ht="18" customHeight="1" x14ac:dyDescent="0.6">
      <c r="A72" s="93" t="s">
        <v>11</v>
      </c>
      <c r="B72" s="114" t="s">
        <v>18</v>
      </c>
      <c r="C72" s="37" t="s">
        <v>295</v>
      </c>
      <c r="D72" s="115">
        <v>18098.261565000001</v>
      </c>
      <c r="E72" s="115">
        <v>40739.298187</v>
      </c>
      <c r="F72" s="116">
        <v>44.424578651124619</v>
      </c>
    </row>
    <row r="73" spans="1:6" ht="18" customHeight="1" x14ac:dyDescent="0.6">
      <c r="A73" s="92" t="s">
        <v>11</v>
      </c>
      <c r="B73" s="111" t="s">
        <v>19</v>
      </c>
      <c r="C73" s="32" t="s">
        <v>296</v>
      </c>
      <c r="D73" s="112">
        <v>18302.584155</v>
      </c>
      <c r="E73" s="112">
        <v>41995.055714000002</v>
      </c>
      <c r="F73" s="113">
        <v>43.582711926009949</v>
      </c>
    </row>
    <row r="74" spans="1:6" ht="18" customHeight="1" x14ac:dyDescent="0.6">
      <c r="A74" s="93" t="s">
        <v>11</v>
      </c>
      <c r="B74" s="114" t="s">
        <v>20</v>
      </c>
      <c r="C74" s="37" t="s">
        <v>297</v>
      </c>
      <c r="D74" s="115">
        <v>18967.730683000002</v>
      </c>
      <c r="E74" s="115">
        <v>43035.318184999996</v>
      </c>
      <c r="F74" s="116">
        <v>44.074800612514636</v>
      </c>
    </row>
    <row r="75" spans="1:6" ht="18" customHeight="1" x14ac:dyDescent="0.6">
      <c r="A75" s="92" t="s">
        <v>11</v>
      </c>
      <c r="B75" s="111" t="s">
        <v>21</v>
      </c>
      <c r="C75" s="32" t="s">
        <v>298</v>
      </c>
      <c r="D75" s="112">
        <v>20602.250338999998</v>
      </c>
      <c r="E75" s="112">
        <v>48714.608340999999</v>
      </c>
      <c r="F75" s="113">
        <v>42.291729402369818</v>
      </c>
    </row>
    <row r="76" spans="1:6" ht="18" customHeight="1" x14ac:dyDescent="0.6">
      <c r="A76" s="93" t="s">
        <v>11</v>
      </c>
      <c r="B76" s="114" t="s">
        <v>22</v>
      </c>
      <c r="C76" s="37" t="s">
        <v>299</v>
      </c>
      <c r="D76" s="115">
        <v>18942.985670000002</v>
      </c>
      <c r="E76" s="115">
        <v>45478.560609</v>
      </c>
      <c r="F76" s="116">
        <v>41.652562034364983</v>
      </c>
    </row>
    <row r="77" spans="1:6" ht="18" customHeight="1" x14ac:dyDescent="0.6">
      <c r="A77" s="92">
        <v>2021</v>
      </c>
      <c r="B77" s="111" t="s">
        <v>10</v>
      </c>
      <c r="C77" s="32" t="s">
        <v>288</v>
      </c>
      <c r="D77" s="112">
        <v>19002.757108000002</v>
      </c>
      <c r="E77" s="112">
        <v>48050.631590999998</v>
      </c>
      <c r="F77" s="113">
        <v>39.547361769869568</v>
      </c>
    </row>
    <row r="78" spans="1:6" ht="18" customHeight="1" x14ac:dyDescent="0.6">
      <c r="A78" s="93" t="s">
        <v>11</v>
      </c>
      <c r="B78" s="114" t="s">
        <v>12</v>
      </c>
      <c r="C78" s="37" t="s">
        <v>289</v>
      </c>
      <c r="D78" s="115">
        <v>18672.259327</v>
      </c>
      <c r="E78" s="115">
        <v>41041.415606000002</v>
      </c>
      <c r="F78" s="116">
        <v>45.496138598762734</v>
      </c>
    </row>
    <row r="79" spans="1:6" ht="18" customHeight="1" x14ac:dyDescent="0.6">
      <c r="A79" s="92" t="s">
        <v>11</v>
      </c>
      <c r="B79" s="111" t="s">
        <v>13</v>
      </c>
      <c r="C79" s="32" t="s">
        <v>290</v>
      </c>
      <c r="D79" s="112">
        <v>22467.055627999998</v>
      </c>
      <c r="E79" s="112">
        <v>50300.031558000002</v>
      </c>
      <c r="F79" s="113">
        <v>44.666086545281125</v>
      </c>
    </row>
    <row r="80" spans="1:6" ht="18" customHeight="1" x14ac:dyDescent="0.6">
      <c r="A80" s="93" t="s">
        <v>11</v>
      </c>
      <c r="B80" s="114" t="s">
        <v>14</v>
      </c>
      <c r="C80" s="37" t="s">
        <v>291</v>
      </c>
      <c r="D80" s="115">
        <v>20038.395613000001</v>
      </c>
      <c r="E80" s="115">
        <v>49702.660086999997</v>
      </c>
      <c r="F80" s="116">
        <v>40.316545589158828</v>
      </c>
    </row>
    <row r="81" spans="1:6" ht="18" customHeight="1" x14ac:dyDescent="0.6">
      <c r="A81" s="92" t="s">
        <v>11</v>
      </c>
      <c r="B81" s="111" t="s">
        <v>15</v>
      </c>
      <c r="C81" s="32" t="s">
        <v>292</v>
      </c>
      <c r="D81" s="112">
        <v>22038.954581999998</v>
      </c>
      <c r="E81" s="112">
        <v>44214.151553999996</v>
      </c>
      <c r="F81" s="113">
        <v>49.845928978379689</v>
      </c>
    </row>
    <row r="82" spans="1:6" ht="18" customHeight="1" x14ac:dyDescent="0.6">
      <c r="A82" s="93"/>
      <c r="B82" s="114" t="s">
        <v>16</v>
      </c>
      <c r="C82" s="37" t="s">
        <v>293</v>
      </c>
      <c r="D82" s="115">
        <v>23695.657370000001</v>
      </c>
      <c r="E82" s="115">
        <v>46506.782373000002</v>
      </c>
      <c r="F82" s="116">
        <v>50.950971365752373</v>
      </c>
    </row>
    <row r="83" spans="1:6" ht="18" customHeight="1" x14ac:dyDescent="0.6">
      <c r="A83" s="92"/>
      <c r="B83" s="111" t="s">
        <v>17</v>
      </c>
      <c r="C83" s="32" t="s">
        <v>294</v>
      </c>
      <c r="D83" s="112">
        <v>21080.85167</v>
      </c>
      <c r="E83" s="112">
        <v>46599.587974000002</v>
      </c>
      <c r="F83" s="113">
        <v>45.238279106162807</v>
      </c>
    </row>
    <row r="84" spans="1:6" ht="18" customHeight="1" x14ac:dyDescent="0.6">
      <c r="A84" s="93"/>
      <c r="B84" s="114" t="s">
        <v>18</v>
      </c>
      <c r="C84" s="37" t="s">
        <v>295</v>
      </c>
      <c r="D84" s="115">
        <v>22989.209720999999</v>
      </c>
      <c r="E84" s="115">
        <v>50829.809834</v>
      </c>
      <c r="F84" s="116">
        <v>45.22780981490618</v>
      </c>
    </row>
    <row r="85" spans="1:6" ht="18" customHeight="1" x14ac:dyDescent="0.6">
      <c r="A85" s="92"/>
      <c r="B85" s="111" t="s">
        <v>19</v>
      </c>
      <c r="C85" s="32" t="s">
        <v>296</v>
      </c>
      <c r="D85" s="112">
        <v>25319.469926999998</v>
      </c>
      <c r="E85" s="112">
        <v>47326.975918999997</v>
      </c>
      <c r="F85" s="113">
        <v>53.49902341179417</v>
      </c>
    </row>
    <row r="86" spans="1:6" ht="18" customHeight="1" x14ac:dyDescent="0.6">
      <c r="A86" s="93"/>
      <c r="B86" s="114" t="s">
        <v>20</v>
      </c>
      <c r="C86" s="37" t="s">
        <v>297</v>
      </c>
      <c r="D86" s="115">
        <v>23867.490494000001</v>
      </c>
      <c r="E86" s="115">
        <v>45851.977155</v>
      </c>
      <c r="F86" s="116">
        <v>52.05335074934132</v>
      </c>
    </row>
    <row r="87" spans="1:6" ht="18" customHeight="1" x14ac:dyDescent="0.6">
      <c r="A87" s="92"/>
      <c r="B87" s="111" t="s">
        <v>21</v>
      </c>
      <c r="C87" s="32" t="s">
        <v>298</v>
      </c>
      <c r="D87" s="112">
        <v>28312.145776000001</v>
      </c>
      <c r="E87" s="112">
        <v>49558.592423000002</v>
      </c>
      <c r="F87" s="113">
        <v>57.128631770543215</v>
      </c>
    </row>
    <row r="88" spans="1:6" ht="18" customHeight="1" x14ac:dyDescent="0.6">
      <c r="A88" s="93"/>
      <c r="B88" s="114" t="s">
        <v>22</v>
      </c>
      <c r="C88" s="37" t="s">
        <v>299</v>
      </c>
      <c r="D88" s="115">
        <v>30063.491816999998</v>
      </c>
      <c r="E88" s="115">
        <v>53202.531267999999</v>
      </c>
      <c r="F88" s="116">
        <v>56.507634318298763</v>
      </c>
    </row>
    <row r="89" spans="1:6" ht="18" customHeight="1" x14ac:dyDescent="0.6">
      <c r="A89" s="92">
        <v>2022</v>
      </c>
      <c r="B89" s="111" t="s">
        <v>10</v>
      </c>
      <c r="C89" s="32" t="s">
        <v>288</v>
      </c>
      <c r="D89" s="112">
        <v>24619.558140000001</v>
      </c>
      <c r="E89" s="112">
        <v>52350.524237999998</v>
      </c>
      <c r="F89" s="113">
        <v>47.028293409389107</v>
      </c>
    </row>
    <row r="90" spans="1:6" ht="18" customHeight="1" x14ac:dyDescent="0.6">
      <c r="A90" s="93"/>
      <c r="B90" s="114" t="s">
        <v>12</v>
      </c>
      <c r="C90" s="37" t="s">
        <v>289</v>
      </c>
      <c r="D90" s="115">
        <v>25026.676094999999</v>
      </c>
      <c r="E90" s="115">
        <v>49266.231052000003</v>
      </c>
      <c r="F90" s="116">
        <v>50.798844483525841</v>
      </c>
    </row>
    <row r="91" spans="1:6" ht="18" customHeight="1" x14ac:dyDescent="0.6">
      <c r="A91" s="92"/>
      <c r="B91" s="111" t="s">
        <v>13</v>
      </c>
      <c r="C91" s="32" t="s">
        <v>290</v>
      </c>
      <c r="D91" s="112">
        <v>28941.970063000001</v>
      </c>
      <c r="E91" s="112">
        <v>56287.946711999997</v>
      </c>
      <c r="F91" s="113">
        <v>51.417704417400387</v>
      </c>
    </row>
    <row r="92" spans="1:6" ht="18" customHeight="1" x14ac:dyDescent="0.6">
      <c r="A92" s="93"/>
      <c r="B92" s="114" t="s">
        <v>14</v>
      </c>
      <c r="C92" s="37" t="s">
        <v>291</v>
      </c>
      <c r="D92" s="115">
        <v>27956.720127000001</v>
      </c>
      <c r="E92" s="115">
        <v>57324.396277</v>
      </c>
      <c r="F92" s="116">
        <v>48.769323259697281</v>
      </c>
    </row>
    <row r="93" spans="1:6" ht="18" customHeight="1" x14ac:dyDescent="0.6">
      <c r="A93" s="92"/>
      <c r="B93" s="111" t="s">
        <v>15</v>
      </c>
      <c r="C93" s="32" t="s">
        <v>292</v>
      </c>
      <c r="D93" s="112">
        <v>27525.310928999999</v>
      </c>
      <c r="E93" s="112">
        <v>55958.986956000001</v>
      </c>
      <c r="F93" s="113">
        <v>49.188365312336479</v>
      </c>
    </row>
    <row r="94" spans="1:6" ht="18" customHeight="1" x14ac:dyDescent="0.6">
      <c r="A94" s="93"/>
      <c r="B94" s="114" t="s">
        <v>16</v>
      </c>
      <c r="C94" s="37" t="s">
        <v>293</v>
      </c>
      <c r="D94" s="115">
        <v>30703.491139999998</v>
      </c>
      <c r="E94" s="115">
        <v>62070.882832000003</v>
      </c>
      <c r="F94" s="116">
        <v>49.465207741770882</v>
      </c>
    </row>
    <row r="95" spans="1:6" ht="18" customHeight="1" x14ac:dyDescent="0.6">
      <c r="A95" s="92"/>
      <c r="B95" s="111" t="s">
        <v>17</v>
      </c>
      <c r="C95" s="32" t="s">
        <v>294</v>
      </c>
      <c r="D95" s="112">
        <v>27142.794063000001</v>
      </c>
      <c r="E95" s="112">
        <v>57555.576458000003</v>
      </c>
      <c r="F95" s="113">
        <v>47.159277577224678</v>
      </c>
    </row>
    <row r="96" spans="1:6" ht="18" customHeight="1" x14ac:dyDescent="0.6">
      <c r="A96" s="93"/>
      <c r="B96" s="114" t="s">
        <v>18</v>
      </c>
      <c r="C96" s="37" t="s">
        <v>295</v>
      </c>
      <c r="D96" s="115">
        <v>26799.614558000001</v>
      </c>
      <c r="E96" s="115">
        <v>63796.635368000003</v>
      </c>
      <c r="F96" s="116">
        <v>42.007880828528023</v>
      </c>
    </row>
    <row r="97" spans="1:6" ht="18" customHeight="1" x14ac:dyDescent="0.6">
      <c r="A97" s="92"/>
      <c r="B97" s="111" t="s">
        <v>19</v>
      </c>
      <c r="C97" s="32" t="s">
        <v>296</v>
      </c>
      <c r="D97" s="112">
        <v>24998.307363</v>
      </c>
      <c r="E97" s="112">
        <v>61458.585811999998</v>
      </c>
      <c r="F97" s="113">
        <v>40.67504488220586</v>
      </c>
    </row>
    <row r="98" spans="1:6" ht="18" customHeight="1" x14ac:dyDescent="0.6">
      <c r="A98" s="93"/>
      <c r="B98" s="114" t="s">
        <v>20</v>
      </c>
      <c r="C98" s="37" t="s">
        <v>297</v>
      </c>
      <c r="D98" s="115">
        <v>25577.905961</v>
      </c>
      <c r="E98" s="115">
        <v>66275.153928999993</v>
      </c>
      <c r="F98" s="116">
        <v>38.593506683366428</v>
      </c>
    </row>
    <row r="99" spans="1:6" ht="18" customHeight="1" x14ac:dyDescent="0.6">
      <c r="A99" s="92"/>
      <c r="B99" s="111" t="s">
        <v>21</v>
      </c>
      <c r="C99" s="32" t="s">
        <v>298</v>
      </c>
      <c r="D99" s="112">
        <v>22753.358834999999</v>
      </c>
      <c r="E99" s="112">
        <v>64754.098078000003</v>
      </c>
      <c r="F99" s="113">
        <v>35.138098607430656</v>
      </c>
    </row>
    <row r="100" spans="1:6" ht="18" customHeight="1" x14ac:dyDescent="0.6">
      <c r="A100" s="93"/>
      <c r="B100" s="114" t="s">
        <v>22</v>
      </c>
      <c r="C100" s="37" t="s">
        <v>299</v>
      </c>
      <c r="D100" s="115">
        <v>23617.998065</v>
      </c>
      <c r="E100" s="115">
        <v>64938.981055999997</v>
      </c>
      <c r="F100" s="116">
        <v>36.369523637325116</v>
      </c>
    </row>
    <row r="101" spans="1:6" ht="18" customHeight="1" x14ac:dyDescent="0.6">
      <c r="A101" s="92">
        <v>2023</v>
      </c>
      <c r="B101" s="111" t="s">
        <v>10</v>
      </c>
      <c r="C101" s="32" t="s">
        <v>288</v>
      </c>
      <c r="D101" s="112">
        <v>23185.442144000001</v>
      </c>
      <c r="E101" s="112">
        <v>66071.600479000001</v>
      </c>
      <c r="F101" s="113">
        <v>35.091388699399211</v>
      </c>
    </row>
    <row r="102" spans="1:6" ht="18" customHeight="1" x14ac:dyDescent="0.6">
      <c r="A102" s="93"/>
      <c r="B102" s="114" t="s">
        <v>12</v>
      </c>
      <c r="C102" s="37" t="s">
        <v>289</v>
      </c>
      <c r="D102" s="115">
        <v>20936.327239999999</v>
      </c>
      <c r="E102" s="115">
        <v>56195.934169</v>
      </c>
      <c r="F102" s="116">
        <v>37.255946626027161</v>
      </c>
    </row>
    <row r="103" spans="1:6" ht="18" customHeight="1" x14ac:dyDescent="0.6">
      <c r="A103" s="92"/>
      <c r="B103" s="111" t="s">
        <v>13</v>
      </c>
      <c r="C103" s="32" t="s">
        <v>290</v>
      </c>
      <c r="D103" s="112">
        <v>23461.672231</v>
      </c>
      <c r="E103" s="112">
        <v>66686.295026000007</v>
      </c>
      <c r="F103" s="113">
        <v>35.182149828315758</v>
      </c>
    </row>
    <row r="104" spans="1:6" ht="18" customHeight="1" x14ac:dyDescent="0.6">
      <c r="A104" s="93"/>
      <c r="B104" s="114" t="s">
        <v>14</v>
      </c>
      <c r="C104" s="37" t="s">
        <v>291</v>
      </c>
      <c r="D104" s="115">
        <v>19910.342057999998</v>
      </c>
      <c r="E104" s="115">
        <v>61116.955199000004</v>
      </c>
      <c r="F104" s="116">
        <v>32.577444333034727</v>
      </c>
    </row>
    <row r="105" spans="1:6" ht="18" customHeight="1" x14ac:dyDescent="0.6">
      <c r="A105" s="92"/>
      <c r="B105" s="111" t="s">
        <v>15</v>
      </c>
      <c r="C105" s="32" t="s">
        <v>292</v>
      </c>
      <c r="D105" s="112">
        <v>26707.944834999998</v>
      </c>
      <c r="E105" s="112">
        <v>68437.407315000004</v>
      </c>
      <c r="F105" s="113">
        <v>39.025360373560197</v>
      </c>
    </row>
    <row r="106" spans="1:6" ht="18" customHeight="1" x14ac:dyDescent="0.6">
      <c r="A106" s="93"/>
      <c r="B106" s="114" t="s">
        <v>16</v>
      </c>
      <c r="C106" s="37" t="s">
        <v>293</v>
      </c>
      <c r="D106" s="115">
        <v>20122.970122999999</v>
      </c>
      <c r="E106" s="115">
        <v>60800.478174999997</v>
      </c>
      <c r="F106" s="116">
        <v>33.096730037353858</v>
      </c>
    </row>
    <row r="107" spans="1:6" ht="18" customHeight="1" x14ac:dyDescent="0.6">
      <c r="A107" s="92"/>
      <c r="B107" s="111" t="s">
        <v>17</v>
      </c>
      <c r="C107" s="32" t="s">
        <v>294</v>
      </c>
      <c r="D107" s="112">
        <v>21321.619934999999</v>
      </c>
      <c r="E107" s="112">
        <v>66794.125732</v>
      </c>
      <c r="F107" s="113">
        <v>31.921399825711244</v>
      </c>
    </row>
    <row r="108" spans="1:6" ht="18" customHeight="1" x14ac:dyDescent="0.6">
      <c r="A108" s="93"/>
      <c r="B108" s="114" t="s">
        <v>18</v>
      </c>
      <c r="C108" s="37" t="s">
        <v>295</v>
      </c>
      <c r="D108" s="115">
        <v>25609.116612000002</v>
      </c>
      <c r="E108" s="115">
        <v>67436.825349000006</v>
      </c>
      <c r="F108" s="116">
        <v>37.974973583746483</v>
      </c>
    </row>
    <row r="109" spans="1:6" ht="18" customHeight="1" x14ac:dyDescent="0.6">
      <c r="A109" s="92"/>
      <c r="B109" s="111" t="s">
        <v>19</v>
      </c>
      <c r="C109" s="32" t="s">
        <v>296</v>
      </c>
      <c r="D109" s="112">
        <v>21140.604713000001</v>
      </c>
      <c r="E109" s="112">
        <v>60754.793618999996</v>
      </c>
      <c r="F109" s="113">
        <v>34.796603615469522</v>
      </c>
    </row>
    <row r="110" spans="1:6" ht="18" customHeight="1" x14ac:dyDescent="0.6">
      <c r="A110" s="93"/>
      <c r="B110" s="114" t="s">
        <v>20</v>
      </c>
      <c r="C110" s="37" t="s">
        <v>297</v>
      </c>
      <c r="D110" s="115">
        <v>22528.700929999999</v>
      </c>
      <c r="E110" s="115">
        <v>74866.783806000007</v>
      </c>
      <c r="F110" s="116">
        <v>30.091717293984377</v>
      </c>
    </row>
    <row r="111" spans="1:6" ht="18" customHeight="1" x14ac:dyDescent="0.6">
      <c r="A111" s="92"/>
      <c r="B111" s="111" t="s">
        <v>21</v>
      </c>
      <c r="C111" s="32" t="s">
        <v>298</v>
      </c>
      <c r="D111" s="112">
        <v>22505.487858</v>
      </c>
      <c r="E111" s="112">
        <v>64663.487847999997</v>
      </c>
      <c r="F111" s="113">
        <v>34.804011671783151</v>
      </c>
    </row>
    <row r="112" spans="1:6" ht="18" customHeight="1" x14ac:dyDescent="0.6">
      <c r="A112" s="93"/>
      <c r="B112" s="114" t="s">
        <v>22</v>
      </c>
      <c r="C112" s="37" t="s">
        <v>299</v>
      </c>
      <c r="D112" s="115">
        <v>24942.093400000002</v>
      </c>
      <c r="E112" s="115">
        <v>62199.571830000001</v>
      </c>
      <c r="F112" s="116">
        <v>40.1001046569423</v>
      </c>
    </row>
    <row r="113" spans="1:6" ht="18" customHeight="1" x14ac:dyDescent="0.6">
      <c r="A113" s="92">
        <v>2024</v>
      </c>
      <c r="B113" s="111" t="s">
        <v>10</v>
      </c>
      <c r="C113" s="32" t="s">
        <v>288</v>
      </c>
      <c r="D113" s="112">
        <v>23926.921977999998</v>
      </c>
      <c r="E113" s="112">
        <v>66831.901641999997</v>
      </c>
      <c r="F113" s="113">
        <v>35.801647701377554</v>
      </c>
    </row>
    <row r="114" spans="1:6" ht="18" customHeight="1" x14ac:dyDescent="0.6">
      <c r="A114" s="93"/>
      <c r="B114" s="114" t="s">
        <v>12</v>
      </c>
      <c r="C114" s="37" t="s">
        <v>289</v>
      </c>
      <c r="D114" s="115">
        <v>22844.014095000002</v>
      </c>
      <c r="E114" s="115">
        <v>66899.471162999995</v>
      </c>
      <c r="F114" s="116">
        <v>34.14677828968297</v>
      </c>
    </row>
    <row r="115" spans="1:6" ht="18" customHeight="1" x14ac:dyDescent="0.6">
      <c r="A115" s="92"/>
      <c r="B115" s="111" t="s">
        <v>13</v>
      </c>
      <c r="C115" s="32" t="s">
        <v>290</v>
      </c>
      <c r="D115" s="112">
        <v>24415.834436999998</v>
      </c>
      <c r="E115" s="112">
        <v>73883.478417999999</v>
      </c>
      <c r="F115" s="113">
        <v>33.046406259957088</v>
      </c>
    </row>
    <row r="116" spans="1:6" ht="18" customHeight="1" x14ac:dyDescent="0.6">
      <c r="A116" s="93"/>
      <c r="B116" s="114" t="s">
        <v>14</v>
      </c>
      <c r="C116" s="37" t="s">
        <v>291</v>
      </c>
      <c r="D116" s="115">
        <v>22763.286207000001</v>
      </c>
      <c r="E116" s="115">
        <v>64363.522628999999</v>
      </c>
      <c r="F116" s="116">
        <v>35.366750105041092</v>
      </c>
    </row>
    <row r="117" spans="1:6" ht="18" customHeight="1" x14ac:dyDescent="0.6">
      <c r="A117" s="92"/>
      <c r="B117" s="111" t="s">
        <v>15</v>
      </c>
      <c r="C117" s="32" t="s">
        <v>292</v>
      </c>
      <c r="D117" s="112">
        <v>29361.225758</v>
      </c>
      <c r="E117" s="112">
        <v>75099.337362000006</v>
      </c>
      <c r="F117" s="113">
        <v>39.096517744851198</v>
      </c>
    </row>
    <row r="118" spans="1:6" ht="18" customHeight="1" x14ac:dyDescent="0.6">
      <c r="A118" s="93"/>
      <c r="B118" s="114" t="s">
        <v>16</v>
      </c>
      <c r="C118" s="37" t="s">
        <v>293</v>
      </c>
      <c r="D118" s="115">
        <v>22477.023422999999</v>
      </c>
      <c r="E118" s="115">
        <v>68834.009336000003</v>
      </c>
      <c r="F118" s="116">
        <v>32.653950626764633</v>
      </c>
    </row>
    <row r="119" spans="1:6" ht="18" customHeight="1" x14ac:dyDescent="0.6">
      <c r="A119" s="92"/>
      <c r="B119" s="111" t="s">
        <v>17</v>
      </c>
      <c r="C119" s="32" t="s">
        <v>294</v>
      </c>
      <c r="D119" s="112">
        <v>25858.586411</v>
      </c>
      <c r="E119" s="112">
        <v>77487.681439000007</v>
      </c>
      <c r="F119" s="113">
        <v>33.371222277900323</v>
      </c>
    </row>
    <row r="120" spans="1:6" ht="18" customHeight="1" x14ac:dyDescent="0.6">
      <c r="A120" s="93"/>
      <c r="B120" s="114" t="s">
        <v>18</v>
      </c>
      <c r="C120" s="37" t="s">
        <v>295</v>
      </c>
      <c r="D120" s="115">
        <v>27742.528209</v>
      </c>
      <c r="E120" s="115">
        <v>69725.233445000005</v>
      </c>
      <c r="F120" s="116">
        <v>39.788361886064671</v>
      </c>
    </row>
    <row r="121" spans="1:6" ht="18" customHeight="1" x14ac:dyDescent="0.6">
      <c r="A121" s="92"/>
      <c r="B121" s="111" t="s">
        <v>19</v>
      </c>
      <c r="C121" s="32" t="s">
        <v>296</v>
      </c>
      <c r="D121" s="112">
        <v>26348.372235999999</v>
      </c>
      <c r="E121" s="112">
        <v>73325.746727999998</v>
      </c>
      <c r="F121" s="113">
        <v>35.933315938450136</v>
      </c>
    </row>
    <row r="122" spans="1:6" ht="18" customHeight="1" x14ac:dyDescent="0.6">
      <c r="A122" s="93"/>
      <c r="B122" s="114" t="s">
        <v>20</v>
      </c>
      <c r="C122" s="37" t="s">
        <v>297</v>
      </c>
      <c r="D122" s="115">
        <v>25616.102277000002</v>
      </c>
      <c r="E122" s="115">
        <v>76801.991435000004</v>
      </c>
      <c r="F122" s="116">
        <v>33.353434980497518</v>
      </c>
    </row>
    <row r="123" spans="1:6" ht="18" customHeight="1" x14ac:dyDescent="0.6">
      <c r="A123" s="92"/>
      <c r="B123" s="111" t="s">
        <v>21</v>
      </c>
      <c r="C123" s="32" t="s">
        <v>298</v>
      </c>
      <c r="D123" s="112">
        <v>27082.509750999998</v>
      </c>
      <c r="E123" s="112">
        <v>77574.821186999994</v>
      </c>
      <c r="F123" s="113">
        <v>34.911469129545978</v>
      </c>
    </row>
    <row r="124" spans="1:6" ht="18" customHeight="1" x14ac:dyDescent="0.6">
      <c r="A124" s="93"/>
      <c r="B124" s="114" t="s">
        <v>22</v>
      </c>
      <c r="C124" s="37" t="s">
        <v>299</v>
      </c>
      <c r="D124" s="115">
        <v>29515.561972000003</v>
      </c>
      <c r="E124" s="115">
        <v>82196.335944999999</v>
      </c>
      <c r="F124" s="116">
        <v>35.908610320233421</v>
      </c>
    </row>
  </sheetData>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474D9B"/>
    <pageSetUpPr autoPageBreaks="0"/>
  </sheetPr>
  <dimension ref="A1:Q12"/>
  <sheetViews>
    <sheetView showGridLines="0" rightToLeft="1" zoomScaleNormal="100" workbookViewId="0"/>
  </sheetViews>
  <sheetFormatPr defaultColWidth="8.8984375" defaultRowHeight="13.8" x14ac:dyDescent="0.25"/>
  <cols>
    <col min="1" max="2" width="20.09765625" style="1" customWidth="1"/>
    <col min="3" max="12" width="9.3984375" style="1" customWidth="1"/>
    <col min="13" max="13" width="11.8984375" style="1" bestFit="1" customWidth="1"/>
    <col min="14" max="15" width="8.8984375" style="1"/>
    <col min="16" max="17" width="8.8984375" style="2"/>
    <col min="18" max="251" width="8.8984375" style="1"/>
    <col min="252" max="252" width="5.8984375" style="1" customWidth="1"/>
    <col min="253" max="253" width="32.8984375" style="1" customWidth="1"/>
    <col min="254" max="254" width="5.8984375" style="1" customWidth="1"/>
    <col min="255" max="255" width="32.8984375" style="1" customWidth="1"/>
    <col min="256" max="261" width="8.8984375" style="1"/>
    <col min="262" max="262" width="32.8984375" style="1" customWidth="1"/>
    <col min="263" max="263" width="5.8984375" style="1" customWidth="1"/>
    <col min="264" max="264" width="32.8984375" style="1" customWidth="1"/>
    <col min="265" max="265" width="5.8984375" style="1" customWidth="1"/>
    <col min="266" max="507" width="8.8984375" style="1"/>
    <col min="508" max="508" width="5.8984375" style="1" customWidth="1"/>
    <col min="509" max="509" width="32.8984375" style="1" customWidth="1"/>
    <col min="510" max="510" width="5.8984375" style="1" customWidth="1"/>
    <col min="511" max="511" width="32.8984375" style="1" customWidth="1"/>
    <col min="512" max="517" width="8.8984375" style="1"/>
    <col min="518" max="518" width="32.8984375" style="1" customWidth="1"/>
    <col min="519" max="519" width="5.8984375" style="1" customWidth="1"/>
    <col min="520" max="520" width="32.8984375" style="1" customWidth="1"/>
    <col min="521" max="521" width="5.8984375" style="1" customWidth="1"/>
    <col min="522" max="763" width="8.8984375" style="1"/>
    <col min="764" max="764" width="5.8984375" style="1" customWidth="1"/>
    <col min="765" max="765" width="32.8984375" style="1" customWidth="1"/>
    <col min="766" max="766" width="5.8984375" style="1" customWidth="1"/>
    <col min="767" max="767" width="32.8984375" style="1" customWidth="1"/>
    <col min="768" max="773" width="8.8984375" style="1"/>
    <col min="774" max="774" width="32.8984375" style="1" customWidth="1"/>
    <col min="775" max="775" width="5.8984375" style="1" customWidth="1"/>
    <col min="776" max="776" width="32.8984375" style="1" customWidth="1"/>
    <col min="777" max="777" width="5.8984375" style="1" customWidth="1"/>
    <col min="778" max="1019" width="8.8984375" style="1"/>
    <col min="1020" max="1020" width="5.8984375" style="1" customWidth="1"/>
    <col min="1021" max="1021" width="32.8984375" style="1" customWidth="1"/>
    <col min="1022" max="1022" width="5.8984375" style="1" customWidth="1"/>
    <col min="1023" max="1023" width="32.8984375" style="1" customWidth="1"/>
    <col min="1024" max="1029" width="8.8984375" style="1"/>
    <col min="1030" max="1030" width="32.8984375" style="1" customWidth="1"/>
    <col min="1031" max="1031" width="5.8984375" style="1" customWidth="1"/>
    <col min="1032" max="1032" width="32.8984375" style="1" customWidth="1"/>
    <col min="1033" max="1033" width="5.8984375" style="1" customWidth="1"/>
    <col min="1034" max="1275" width="8.8984375" style="1"/>
    <col min="1276" max="1276" width="5.8984375" style="1" customWidth="1"/>
    <col min="1277" max="1277" width="32.8984375" style="1" customWidth="1"/>
    <col min="1278" max="1278" width="5.8984375" style="1" customWidth="1"/>
    <col min="1279" max="1279" width="32.8984375" style="1" customWidth="1"/>
    <col min="1280" max="1285" width="8.8984375" style="1"/>
    <col min="1286" max="1286" width="32.8984375" style="1" customWidth="1"/>
    <col min="1287" max="1287" width="5.8984375" style="1" customWidth="1"/>
    <col min="1288" max="1288" width="32.8984375" style="1" customWidth="1"/>
    <col min="1289" max="1289" width="5.8984375" style="1" customWidth="1"/>
    <col min="1290" max="1531" width="8.8984375" style="1"/>
    <col min="1532" max="1532" width="5.8984375" style="1" customWidth="1"/>
    <col min="1533" max="1533" width="32.8984375" style="1" customWidth="1"/>
    <col min="1534" max="1534" width="5.8984375" style="1" customWidth="1"/>
    <col min="1535" max="1535" width="32.8984375" style="1" customWidth="1"/>
    <col min="1536" max="1541" width="8.8984375" style="1"/>
    <col min="1542" max="1542" width="32.8984375" style="1" customWidth="1"/>
    <col min="1543" max="1543" width="5.8984375" style="1" customWidth="1"/>
    <col min="1544" max="1544" width="32.8984375" style="1" customWidth="1"/>
    <col min="1545" max="1545" width="5.8984375" style="1" customWidth="1"/>
    <col min="1546" max="1787" width="8.8984375" style="1"/>
    <col min="1788" max="1788" width="5.8984375" style="1" customWidth="1"/>
    <col min="1789" max="1789" width="32.8984375" style="1" customWidth="1"/>
    <col min="1790" max="1790" width="5.8984375" style="1" customWidth="1"/>
    <col min="1791" max="1791" width="32.8984375" style="1" customWidth="1"/>
    <col min="1792" max="1797" width="8.8984375" style="1"/>
    <col min="1798" max="1798" width="32.8984375" style="1" customWidth="1"/>
    <col min="1799" max="1799" width="5.8984375" style="1" customWidth="1"/>
    <col min="1800" max="1800" width="32.8984375" style="1" customWidth="1"/>
    <col min="1801" max="1801" width="5.8984375" style="1" customWidth="1"/>
    <col min="1802" max="2043" width="8.8984375" style="1"/>
    <col min="2044" max="2044" width="5.8984375" style="1" customWidth="1"/>
    <col min="2045" max="2045" width="32.8984375" style="1" customWidth="1"/>
    <col min="2046" max="2046" width="5.8984375" style="1" customWidth="1"/>
    <col min="2047" max="2047" width="32.8984375" style="1" customWidth="1"/>
    <col min="2048" max="2053" width="8.8984375" style="1"/>
    <col min="2054" max="2054" width="32.8984375" style="1" customWidth="1"/>
    <col min="2055" max="2055" width="5.8984375" style="1" customWidth="1"/>
    <col min="2056" max="2056" width="32.8984375" style="1" customWidth="1"/>
    <col min="2057" max="2057" width="5.8984375" style="1" customWidth="1"/>
    <col min="2058" max="2299" width="8.8984375" style="1"/>
    <col min="2300" max="2300" width="5.8984375" style="1" customWidth="1"/>
    <col min="2301" max="2301" width="32.8984375" style="1" customWidth="1"/>
    <col min="2302" max="2302" width="5.8984375" style="1" customWidth="1"/>
    <col min="2303" max="2303" width="32.8984375" style="1" customWidth="1"/>
    <col min="2304" max="2309" width="8.8984375" style="1"/>
    <col min="2310" max="2310" width="32.8984375" style="1" customWidth="1"/>
    <col min="2311" max="2311" width="5.8984375" style="1" customWidth="1"/>
    <col min="2312" max="2312" width="32.8984375" style="1" customWidth="1"/>
    <col min="2313" max="2313" width="5.8984375" style="1" customWidth="1"/>
    <col min="2314" max="2555" width="8.8984375" style="1"/>
    <col min="2556" max="2556" width="5.8984375" style="1" customWidth="1"/>
    <col min="2557" max="2557" width="32.8984375" style="1" customWidth="1"/>
    <col min="2558" max="2558" width="5.8984375" style="1" customWidth="1"/>
    <col min="2559" max="2559" width="32.8984375" style="1" customWidth="1"/>
    <col min="2560" max="2565" width="8.8984375" style="1"/>
    <col min="2566" max="2566" width="32.8984375" style="1" customWidth="1"/>
    <col min="2567" max="2567" width="5.8984375" style="1" customWidth="1"/>
    <col min="2568" max="2568" width="32.8984375" style="1" customWidth="1"/>
    <col min="2569" max="2569" width="5.8984375" style="1" customWidth="1"/>
    <col min="2570" max="2811" width="8.8984375" style="1"/>
    <col min="2812" max="2812" width="5.8984375" style="1" customWidth="1"/>
    <col min="2813" max="2813" width="32.8984375" style="1" customWidth="1"/>
    <col min="2814" max="2814" width="5.8984375" style="1" customWidth="1"/>
    <col min="2815" max="2815" width="32.8984375" style="1" customWidth="1"/>
    <col min="2816" max="2821" width="8.8984375" style="1"/>
    <col min="2822" max="2822" width="32.8984375" style="1" customWidth="1"/>
    <col min="2823" max="2823" width="5.8984375" style="1" customWidth="1"/>
    <col min="2824" max="2824" width="32.8984375" style="1" customWidth="1"/>
    <col min="2825" max="2825" width="5.8984375" style="1" customWidth="1"/>
    <col min="2826" max="3067" width="8.8984375" style="1"/>
    <col min="3068" max="3068" width="5.8984375" style="1" customWidth="1"/>
    <col min="3069" max="3069" width="32.8984375" style="1" customWidth="1"/>
    <col min="3070" max="3070" width="5.8984375" style="1" customWidth="1"/>
    <col min="3071" max="3071" width="32.8984375" style="1" customWidth="1"/>
    <col min="3072" max="3077" width="8.8984375" style="1"/>
    <col min="3078" max="3078" width="32.8984375" style="1" customWidth="1"/>
    <col min="3079" max="3079" width="5.8984375" style="1" customWidth="1"/>
    <col min="3080" max="3080" width="32.8984375" style="1" customWidth="1"/>
    <col min="3081" max="3081" width="5.8984375" style="1" customWidth="1"/>
    <col min="3082" max="3323" width="8.8984375" style="1"/>
    <col min="3324" max="3324" width="5.8984375" style="1" customWidth="1"/>
    <col min="3325" max="3325" width="32.8984375" style="1" customWidth="1"/>
    <col min="3326" max="3326" width="5.8984375" style="1" customWidth="1"/>
    <col min="3327" max="3327" width="32.8984375" style="1" customWidth="1"/>
    <col min="3328" max="3333" width="8.8984375" style="1"/>
    <col min="3334" max="3334" width="32.8984375" style="1" customWidth="1"/>
    <col min="3335" max="3335" width="5.8984375" style="1" customWidth="1"/>
    <col min="3336" max="3336" width="32.8984375" style="1" customWidth="1"/>
    <col min="3337" max="3337" width="5.8984375" style="1" customWidth="1"/>
    <col min="3338" max="3579" width="8.8984375" style="1"/>
    <col min="3580" max="3580" width="5.8984375" style="1" customWidth="1"/>
    <col min="3581" max="3581" width="32.8984375" style="1" customWidth="1"/>
    <col min="3582" max="3582" width="5.8984375" style="1" customWidth="1"/>
    <col min="3583" max="3583" width="32.8984375" style="1" customWidth="1"/>
    <col min="3584" max="3589" width="8.8984375" style="1"/>
    <col min="3590" max="3590" width="32.8984375" style="1" customWidth="1"/>
    <col min="3591" max="3591" width="5.8984375" style="1" customWidth="1"/>
    <col min="3592" max="3592" width="32.8984375" style="1" customWidth="1"/>
    <col min="3593" max="3593" width="5.8984375" style="1" customWidth="1"/>
    <col min="3594" max="3835" width="8.8984375" style="1"/>
    <col min="3836" max="3836" width="5.8984375" style="1" customWidth="1"/>
    <col min="3837" max="3837" width="32.8984375" style="1" customWidth="1"/>
    <col min="3838" max="3838" width="5.8984375" style="1" customWidth="1"/>
    <col min="3839" max="3839" width="32.8984375" style="1" customWidth="1"/>
    <col min="3840" max="3845" width="8.8984375" style="1"/>
    <col min="3846" max="3846" width="32.8984375" style="1" customWidth="1"/>
    <col min="3847" max="3847" width="5.8984375" style="1" customWidth="1"/>
    <col min="3848" max="3848" width="32.8984375" style="1" customWidth="1"/>
    <col min="3849" max="3849" width="5.8984375" style="1" customWidth="1"/>
    <col min="3850" max="4091" width="8.8984375" style="1"/>
    <col min="4092" max="4092" width="5.8984375" style="1" customWidth="1"/>
    <col min="4093" max="4093" width="32.8984375" style="1" customWidth="1"/>
    <col min="4094" max="4094" width="5.8984375" style="1" customWidth="1"/>
    <col min="4095" max="4095" width="32.8984375" style="1" customWidth="1"/>
    <col min="4096" max="4101" width="8.8984375" style="1"/>
    <col min="4102" max="4102" width="32.8984375" style="1" customWidth="1"/>
    <col min="4103" max="4103" width="5.8984375" style="1" customWidth="1"/>
    <col min="4104" max="4104" width="32.8984375" style="1" customWidth="1"/>
    <col min="4105" max="4105" width="5.8984375" style="1" customWidth="1"/>
    <col min="4106" max="4347" width="8.8984375" style="1"/>
    <col min="4348" max="4348" width="5.8984375" style="1" customWidth="1"/>
    <col min="4349" max="4349" width="32.8984375" style="1" customWidth="1"/>
    <col min="4350" max="4350" width="5.8984375" style="1" customWidth="1"/>
    <col min="4351" max="4351" width="32.8984375" style="1" customWidth="1"/>
    <col min="4352" max="4357" width="8.8984375" style="1"/>
    <col min="4358" max="4358" width="32.8984375" style="1" customWidth="1"/>
    <col min="4359" max="4359" width="5.8984375" style="1" customWidth="1"/>
    <col min="4360" max="4360" width="32.8984375" style="1" customWidth="1"/>
    <col min="4361" max="4361" width="5.8984375" style="1" customWidth="1"/>
    <col min="4362" max="4603" width="8.8984375" style="1"/>
    <col min="4604" max="4604" width="5.8984375" style="1" customWidth="1"/>
    <col min="4605" max="4605" width="32.8984375" style="1" customWidth="1"/>
    <col min="4606" max="4606" width="5.8984375" style="1" customWidth="1"/>
    <col min="4607" max="4607" width="32.8984375" style="1" customWidth="1"/>
    <col min="4608" max="4613" width="8.8984375" style="1"/>
    <col min="4614" max="4614" width="32.8984375" style="1" customWidth="1"/>
    <col min="4615" max="4615" width="5.8984375" style="1" customWidth="1"/>
    <col min="4616" max="4616" width="32.8984375" style="1" customWidth="1"/>
    <col min="4617" max="4617" width="5.8984375" style="1" customWidth="1"/>
    <col min="4618" max="4859" width="8.8984375" style="1"/>
    <col min="4860" max="4860" width="5.8984375" style="1" customWidth="1"/>
    <col min="4861" max="4861" width="32.8984375" style="1" customWidth="1"/>
    <col min="4862" max="4862" width="5.8984375" style="1" customWidth="1"/>
    <col min="4863" max="4863" width="32.8984375" style="1" customWidth="1"/>
    <col min="4864" max="4869" width="8.8984375" style="1"/>
    <col min="4870" max="4870" width="32.8984375" style="1" customWidth="1"/>
    <col min="4871" max="4871" width="5.8984375" style="1" customWidth="1"/>
    <col min="4872" max="4872" width="32.8984375" style="1" customWidth="1"/>
    <col min="4873" max="4873" width="5.8984375" style="1" customWidth="1"/>
    <col min="4874" max="5115" width="8.8984375" style="1"/>
    <col min="5116" max="5116" width="5.8984375" style="1" customWidth="1"/>
    <col min="5117" max="5117" width="32.8984375" style="1" customWidth="1"/>
    <col min="5118" max="5118" width="5.8984375" style="1" customWidth="1"/>
    <col min="5119" max="5119" width="32.8984375" style="1" customWidth="1"/>
    <col min="5120" max="5125" width="8.8984375" style="1"/>
    <col min="5126" max="5126" width="32.8984375" style="1" customWidth="1"/>
    <col min="5127" max="5127" width="5.8984375" style="1" customWidth="1"/>
    <col min="5128" max="5128" width="32.8984375" style="1" customWidth="1"/>
    <col min="5129" max="5129" width="5.8984375" style="1" customWidth="1"/>
    <col min="5130" max="5371" width="8.8984375" style="1"/>
    <col min="5372" max="5372" width="5.8984375" style="1" customWidth="1"/>
    <col min="5373" max="5373" width="32.8984375" style="1" customWidth="1"/>
    <col min="5374" max="5374" width="5.8984375" style="1" customWidth="1"/>
    <col min="5375" max="5375" width="32.8984375" style="1" customWidth="1"/>
    <col min="5376" max="5381" width="8.8984375" style="1"/>
    <col min="5382" max="5382" width="32.8984375" style="1" customWidth="1"/>
    <col min="5383" max="5383" width="5.8984375" style="1" customWidth="1"/>
    <col min="5384" max="5384" width="32.8984375" style="1" customWidth="1"/>
    <col min="5385" max="5385" width="5.8984375" style="1" customWidth="1"/>
    <col min="5386" max="5627" width="8.8984375" style="1"/>
    <col min="5628" max="5628" width="5.8984375" style="1" customWidth="1"/>
    <col min="5629" max="5629" width="32.8984375" style="1" customWidth="1"/>
    <col min="5630" max="5630" width="5.8984375" style="1" customWidth="1"/>
    <col min="5631" max="5631" width="32.8984375" style="1" customWidth="1"/>
    <col min="5632" max="5637" width="8.8984375" style="1"/>
    <col min="5638" max="5638" width="32.8984375" style="1" customWidth="1"/>
    <col min="5639" max="5639" width="5.8984375" style="1" customWidth="1"/>
    <col min="5640" max="5640" width="32.8984375" style="1" customWidth="1"/>
    <col min="5641" max="5641" width="5.8984375" style="1" customWidth="1"/>
    <col min="5642" max="5883" width="8.8984375" style="1"/>
    <col min="5884" max="5884" width="5.8984375" style="1" customWidth="1"/>
    <col min="5885" max="5885" width="32.8984375" style="1" customWidth="1"/>
    <col min="5886" max="5886" width="5.8984375" style="1" customWidth="1"/>
    <col min="5887" max="5887" width="32.8984375" style="1" customWidth="1"/>
    <col min="5888" max="5893" width="8.8984375" style="1"/>
    <col min="5894" max="5894" width="32.8984375" style="1" customWidth="1"/>
    <col min="5895" max="5895" width="5.8984375" style="1" customWidth="1"/>
    <col min="5896" max="5896" width="32.8984375" style="1" customWidth="1"/>
    <col min="5897" max="5897" width="5.8984375" style="1" customWidth="1"/>
    <col min="5898" max="6139" width="8.8984375" style="1"/>
    <col min="6140" max="6140" width="5.8984375" style="1" customWidth="1"/>
    <col min="6141" max="6141" width="32.8984375" style="1" customWidth="1"/>
    <col min="6142" max="6142" width="5.8984375" style="1" customWidth="1"/>
    <col min="6143" max="6143" width="32.8984375" style="1" customWidth="1"/>
    <col min="6144" max="6149" width="8.8984375" style="1"/>
    <col min="6150" max="6150" width="32.8984375" style="1" customWidth="1"/>
    <col min="6151" max="6151" width="5.8984375" style="1" customWidth="1"/>
    <col min="6152" max="6152" width="32.8984375" style="1" customWidth="1"/>
    <col min="6153" max="6153" width="5.8984375" style="1" customWidth="1"/>
    <col min="6154" max="6395" width="8.8984375" style="1"/>
    <col min="6396" max="6396" width="5.8984375" style="1" customWidth="1"/>
    <col min="6397" max="6397" width="32.8984375" style="1" customWidth="1"/>
    <col min="6398" max="6398" width="5.8984375" style="1" customWidth="1"/>
    <col min="6399" max="6399" width="32.8984375" style="1" customWidth="1"/>
    <col min="6400" max="6405" width="8.8984375" style="1"/>
    <col min="6406" max="6406" width="32.8984375" style="1" customWidth="1"/>
    <col min="6407" max="6407" width="5.8984375" style="1" customWidth="1"/>
    <col min="6408" max="6408" width="32.8984375" style="1" customWidth="1"/>
    <col min="6409" max="6409" width="5.8984375" style="1" customWidth="1"/>
    <col min="6410" max="6651" width="8.8984375" style="1"/>
    <col min="6652" max="6652" width="5.8984375" style="1" customWidth="1"/>
    <col min="6653" max="6653" width="32.8984375" style="1" customWidth="1"/>
    <col min="6654" max="6654" width="5.8984375" style="1" customWidth="1"/>
    <col min="6655" max="6655" width="32.8984375" style="1" customWidth="1"/>
    <col min="6656" max="6661" width="8.8984375" style="1"/>
    <col min="6662" max="6662" width="32.8984375" style="1" customWidth="1"/>
    <col min="6663" max="6663" width="5.8984375" style="1" customWidth="1"/>
    <col min="6664" max="6664" width="32.8984375" style="1" customWidth="1"/>
    <col min="6665" max="6665" width="5.8984375" style="1" customWidth="1"/>
    <col min="6666" max="6907" width="8.8984375" style="1"/>
    <col min="6908" max="6908" width="5.8984375" style="1" customWidth="1"/>
    <col min="6909" max="6909" width="32.8984375" style="1" customWidth="1"/>
    <col min="6910" max="6910" width="5.8984375" style="1" customWidth="1"/>
    <col min="6911" max="6911" width="32.8984375" style="1" customWidth="1"/>
    <col min="6912" max="6917" width="8.8984375" style="1"/>
    <col min="6918" max="6918" width="32.8984375" style="1" customWidth="1"/>
    <col min="6919" max="6919" width="5.8984375" style="1" customWidth="1"/>
    <col min="6920" max="6920" width="32.8984375" style="1" customWidth="1"/>
    <col min="6921" max="6921" width="5.8984375" style="1" customWidth="1"/>
    <col min="6922" max="7163" width="8.8984375" style="1"/>
    <col min="7164" max="7164" width="5.8984375" style="1" customWidth="1"/>
    <col min="7165" max="7165" width="32.8984375" style="1" customWidth="1"/>
    <col min="7166" max="7166" width="5.8984375" style="1" customWidth="1"/>
    <col min="7167" max="7167" width="32.8984375" style="1" customWidth="1"/>
    <col min="7168" max="7173" width="8.8984375" style="1"/>
    <col min="7174" max="7174" width="32.8984375" style="1" customWidth="1"/>
    <col min="7175" max="7175" width="5.8984375" style="1" customWidth="1"/>
    <col min="7176" max="7176" width="32.8984375" style="1" customWidth="1"/>
    <col min="7177" max="7177" width="5.8984375" style="1" customWidth="1"/>
    <col min="7178" max="7419" width="8.8984375" style="1"/>
    <col min="7420" max="7420" width="5.8984375" style="1" customWidth="1"/>
    <col min="7421" max="7421" width="32.8984375" style="1" customWidth="1"/>
    <col min="7422" max="7422" width="5.8984375" style="1" customWidth="1"/>
    <col min="7423" max="7423" width="32.8984375" style="1" customWidth="1"/>
    <col min="7424" max="7429" width="8.8984375" style="1"/>
    <col min="7430" max="7430" width="32.8984375" style="1" customWidth="1"/>
    <col min="7431" max="7431" width="5.8984375" style="1" customWidth="1"/>
    <col min="7432" max="7432" width="32.8984375" style="1" customWidth="1"/>
    <col min="7433" max="7433" width="5.8984375" style="1" customWidth="1"/>
    <col min="7434" max="7675" width="8.8984375" style="1"/>
    <col min="7676" max="7676" width="5.8984375" style="1" customWidth="1"/>
    <col min="7677" max="7677" width="32.8984375" style="1" customWidth="1"/>
    <col min="7678" max="7678" width="5.8984375" style="1" customWidth="1"/>
    <col min="7679" max="7679" width="32.8984375" style="1" customWidth="1"/>
    <col min="7680" max="7685" width="8.8984375" style="1"/>
    <col min="7686" max="7686" width="32.8984375" style="1" customWidth="1"/>
    <col min="7687" max="7687" width="5.8984375" style="1" customWidth="1"/>
    <col min="7688" max="7688" width="32.8984375" style="1" customWidth="1"/>
    <col min="7689" max="7689" width="5.8984375" style="1" customWidth="1"/>
    <col min="7690" max="7931" width="8.8984375" style="1"/>
    <col min="7932" max="7932" width="5.8984375" style="1" customWidth="1"/>
    <col min="7933" max="7933" width="32.8984375" style="1" customWidth="1"/>
    <col min="7934" max="7934" width="5.8984375" style="1" customWidth="1"/>
    <col min="7935" max="7935" width="32.8984375" style="1" customWidth="1"/>
    <col min="7936" max="7941" width="8.8984375" style="1"/>
    <col min="7942" max="7942" width="32.8984375" style="1" customWidth="1"/>
    <col min="7943" max="7943" width="5.8984375" style="1" customWidth="1"/>
    <col min="7944" max="7944" width="32.8984375" style="1" customWidth="1"/>
    <col min="7945" max="7945" width="5.8984375" style="1" customWidth="1"/>
    <col min="7946" max="8187" width="8.8984375" style="1"/>
    <col min="8188" max="8188" width="5.8984375" style="1" customWidth="1"/>
    <col min="8189" max="8189" width="32.8984375" style="1" customWidth="1"/>
    <col min="8190" max="8190" width="5.8984375" style="1" customWidth="1"/>
    <col min="8191" max="8191" width="32.8984375" style="1" customWidth="1"/>
    <col min="8192" max="8197" width="8.8984375" style="1"/>
    <col min="8198" max="8198" width="32.8984375" style="1" customWidth="1"/>
    <col min="8199" max="8199" width="5.8984375" style="1" customWidth="1"/>
    <col min="8200" max="8200" width="32.8984375" style="1" customWidth="1"/>
    <col min="8201" max="8201" width="5.8984375" style="1" customWidth="1"/>
    <col min="8202" max="8443" width="8.8984375" style="1"/>
    <col min="8444" max="8444" width="5.8984375" style="1" customWidth="1"/>
    <col min="8445" max="8445" width="32.8984375" style="1" customWidth="1"/>
    <col min="8446" max="8446" width="5.8984375" style="1" customWidth="1"/>
    <col min="8447" max="8447" width="32.8984375" style="1" customWidth="1"/>
    <col min="8448" max="8453" width="8.8984375" style="1"/>
    <col min="8454" max="8454" width="32.8984375" style="1" customWidth="1"/>
    <col min="8455" max="8455" width="5.8984375" style="1" customWidth="1"/>
    <col min="8456" max="8456" width="32.8984375" style="1" customWidth="1"/>
    <col min="8457" max="8457" width="5.8984375" style="1" customWidth="1"/>
    <col min="8458" max="8699" width="8.8984375" style="1"/>
    <col min="8700" max="8700" width="5.8984375" style="1" customWidth="1"/>
    <col min="8701" max="8701" width="32.8984375" style="1" customWidth="1"/>
    <col min="8702" max="8702" width="5.8984375" style="1" customWidth="1"/>
    <col min="8703" max="8703" width="32.8984375" style="1" customWidth="1"/>
    <col min="8704" max="8709" width="8.8984375" style="1"/>
    <col min="8710" max="8710" width="32.8984375" style="1" customWidth="1"/>
    <col min="8711" max="8711" width="5.8984375" style="1" customWidth="1"/>
    <col min="8712" max="8712" width="32.8984375" style="1" customWidth="1"/>
    <col min="8713" max="8713" width="5.8984375" style="1" customWidth="1"/>
    <col min="8714" max="8955" width="8.8984375" style="1"/>
    <col min="8956" max="8956" width="5.8984375" style="1" customWidth="1"/>
    <col min="8957" max="8957" width="32.8984375" style="1" customWidth="1"/>
    <col min="8958" max="8958" width="5.8984375" style="1" customWidth="1"/>
    <col min="8959" max="8959" width="32.8984375" style="1" customWidth="1"/>
    <col min="8960" max="8965" width="8.8984375" style="1"/>
    <col min="8966" max="8966" width="32.8984375" style="1" customWidth="1"/>
    <col min="8967" max="8967" width="5.8984375" style="1" customWidth="1"/>
    <col min="8968" max="8968" width="32.8984375" style="1" customWidth="1"/>
    <col min="8969" max="8969" width="5.8984375" style="1" customWidth="1"/>
    <col min="8970" max="9211" width="8.8984375" style="1"/>
    <col min="9212" max="9212" width="5.8984375" style="1" customWidth="1"/>
    <col min="9213" max="9213" width="32.8984375" style="1" customWidth="1"/>
    <col min="9214" max="9214" width="5.8984375" style="1" customWidth="1"/>
    <col min="9215" max="9215" width="32.8984375" style="1" customWidth="1"/>
    <col min="9216" max="9221" width="8.8984375" style="1"/>
    <col min="9222" max="9222" width="32.8984375" style="1" customWidth="1"/>
    <col min="9223" max="9223" width="5.8984375" style="1" customWidth="1"/>
    <col min="9224" max="9224" width="32.8984375" style="1" customWidth="1"/>
    <col min="9225" max="9225" width="5.8984375" style="1" customWidth="1"/>
    <col min="9226" max="9467" width="8.8984375" style="1"/>
    <col min="9468" max="9468" width="5.8984375" style="1" customWidth="1"/>
    <col min="9469" max="9469" width="32.8984375" style="1" customWidth="1"/>
    <col min="9470" max="9470" width="5.8984375" style="1" customWidth="1"/>
    <col min="9471" max="9471" width="32.8984375" style="1" customWidth="1"/>
    <col min="9472" max="9477" width="8.8984375" style="1"/>
    <col min="9478" max="9478" width="32.8984375" style="1" customWidth="1"/>
    <col min="9479" max="9479" width="5.8984375" style="1" customWidth="1"/>
    <col min="9480" max="9480" width="32.8984375" style="1" customWidth="1"/>
    <col min="9481" max="9481" width="5.8984375" style="1" customWidth="1"/>
    <col min="9482" max="9723" width="8.8984375" style="1"/>
    <col min="9724" max="9724" width="5.8984375" style="1" customWidth="1"/>
    <col min="9725" max="9725" width="32.8984375" style="1" customWidth="1"/>
    <col min="9726" max="9726" width="5.8984375" style="1" customWidth="1"/>
    <col min="9727" max="9727" width="32.8984375" style="1" customWidth="1"/>
    <col min="9728" max="9733" width="8.8984375" style="1"/>
    <col min="9734" max="9734" width="32.8984375" style="1" customWidth="1"/>
    <col min="9735" max="9735" width="5.8984375" style="1" customWidth="1"/>
    <col min="9736" max="9736" width="32.8984375" style="1" customWidth="1"/>
    <col min="9737" max="9737" width="5.8984375" style="1" customWidth="1"/>
    <col min="9738" max="9979" width="8.8984375" style="1"/>
    <col min="9980" max="9980" width="5.8984375" style="1" customWidth="1"/>
    <col min="9981" max="9981" width="32.8984375" style="1" customWidth="1"/>
    <col min="9982" max="9982" width="5.8984375" style="1" customWidth="1"/>
    <col min="9983" max="9983" width="32.8984375" style="1" customWidth="1"/>
    <col min="9984" max="9989" width="8.8984375" style="1"/>
    <col min="9990" max="9990" width="32.8984375" style="1" customWidth="1"/>
    <col min="9991" max="9991" width="5.8984375" style="1" customWidth="1"/>
    <col min="9992" max="9992" width="32.8984375" style="1" customWidth="1"/>
    <col min="9993" max="9993" width="5.8984375" style="1" customWidth="1"/>
    <col min="9994" max="10235" width="8.8984375" style="1"/>
    <col min="10236" max="10236" width="5.8984375" style="1" customWidth="1"/>
    <col min="10237" max="10237" width="32.8984375" style="1" customWidth="1"/>
    <col min="10238" max="10238" width="5.8984375" style="1" customWidth="1"/>
    <col min="10239" max="10239" width="32.8984375" style="1" customWidth="1"/>
    <col min="10240" max="10245" width="8.8984375" style="1"/>
    <col min="10246" max="10246" width="32.8984375" style="1" customWidth="1"/>
    <col min="10247" max="10247" width="5.8984375" style="1" customWidth="1"/>
    <col min="10248" max="10248" width="32.8984375" style="1" customWidth="1"/>
    <col min="10249" max="10249" width="5.8984375" style="1" customWidth="1"/>
    <col min="10250" max="10491" width="8.8984375" style="1"/>
    <col min="10492" max="10492" width="5.8984375" style="1" customWidth="1"/>
    <col min="10493" max="10493" width="32.8984375" style="1" customWidth="1"/>
    <col min="10494" max="10494" width="5.8984375" style="1" customWidth="1"/>
    <col min="10495" max="10495" width="32.8984375" style="1" customWidth="1"/>
    <col min="10496" max="10501" width="8.8984375" style="1"/>
    <col min="10502" max="10502" width="32.8984375" style="1" customWidth="1"/>
    <col min="10503" max="10503" width="5.8984375" style="1" customWidth="1"/>
    <col min="10504" max="10504" width="32.8984375" style="1" customWidth="1"/>
    <col min="10505" max="10505" width="5.8984375" style="1" customWidth="1"/>
    <col min="10506" max="10747" width="8.8984375" style="1"/>
    <col min="10748" max="10748" width="5.8984375" style="1" customWidth="1"/>
    <col min="10749" max="10749" width="32.8984375" style="1" customWidth="1"/>
    <col min="10750" max="10750" width="5.8984375" style="1" customWidth="1"/>
    <col min="10751" max="10751" width="32.8984375" style="1" customWidth="1"/>
    <col min="10752" max="10757" width="8.8984375" style="1"/>
    <col min="10758" max="10758" width="32.8984375" style="1" customWidth="1"/>
    <col min="10759" max="10759" width="5.8984375" style="1" customWidth="1"/>
    <col min="10760" max="10760" width="32.8984375" style="1" customWidth="1"/>
    <col min="10761" max="10761" width="5.8984375" style="1" customWidth="1"/>
    <col min="10762" max="11003" width="8.8984375" style="1"/>
    <col min="11004" max="11004" width="5.8984375" style="1" customWidth="1"/>
    <col min="11005" max="11005" width="32.8984375" style="1" customWidth="1"/>
    <col min="11006" max="11006" width="5.8984375" style="1" customWidth="1"/>
    <col min="11007" max="11007" width="32.8984375" style="1" customWidth="1"/>
    <col min="11008" max="11013" width="8.8984375" style="1"/>
    <col min="11014" max="11014" width="32.8984375" style="1" customWidth="1"/>
    <col min="11015" max="11015" width="5.8984375" style="1" customWidth="1"/>
    <col min="11016" max="11016" width="32.8984375" style="1" customWidth="1"/>
    <col min="11017" max="11017" width="5.8984375" style="1" customWidth="1"/>
    <col min="11018" max="11259" width="8.8984375" style="1"/>
    <col min="11260" max="11260" width="5.8984375" style="1" customWidth="1"/>
    <col min="11261" max="11261" width="32.8984375" style="1" customWidth="1"/>
    <col min="11262" max="11262" width="5.8984375" style="1" customWidth="1"/>
    <col min="11263" max="11263" width="32.8984375" style="1" customWidth="1"/>
    <col min="11264" max="11269" width="8.8984375" style="1"/>
    <col min="11270" max="11270" width="32.8984375" style="1" customWidth="1"/>
    <col min="11271" max="11271" width="5.8984375" style="1" customWidth="1"/>
    <col min="11272" max="11272" width="32.8984375" style="1" customWidth="1"/>
    <col min="11273" max="11273" width="5.8984375" style="1" customWidth="1"/>
    <col min="11274" max="11515" width="8.8984375" style="1"/>
    <col min="11516" max="11516" width="5.8984375" style="1" customWidth="1"/>
    <col min="11517" max="11517" width="32.8984375" style="1" customWidth="1"/>
    <col min="11518" max="11518" width="5.8984375" style="1" customWidth="1"/>
    <col min="11519" max="11519" width="32.8984375" style="1" customWidth="1"/>
    <col min="11520" max="11525" width="8.8984375" style="1"/>
    <col min="11526" max="11526" width="32.8984375" style="1" customWidth="1"/>
    <col min="11527" max="11527" width="5.8984375" style="1" customWidth="1"/>
    <col min="11528" max="11528" width="32.8984375" style="1" customWidth="1"/>
    <col min="11529" max="11529" width="5.8984375" style="1" customWidth="1"/>
    <col min="11530" max="11771" width="8.8984375" style="1"/>
    <col min="11772" max="11772" width="5.8984375" style="1" customWidth="1"/>
    <col min="11773" max="11773" width="32.8984375" style="1" customWidth="1"/>
    <col min="11774" max="11774" width="5.8984375" style="1" customWidth="1"/>
    <col min="11775" max="11775" width="32.8984375" style="1" customWidth="1"/>
    <col min="11776" max="11781" width="8.8984375" style="1"/>
    <col min="11782" max="11782" width="32.8984375" style="1" customWidth="1"/>
    <col min="11783" max="11783" width="5.8984375" style="1" customWidth="1"/>
    <col min="11784" max="11784" width="32.8984375" style="1" customWidth="1"/>
    <col min="11785" max="11785" width="5.8984375" style="1" customWidth="1"/>
    <col min="11786" max="12027" width="8.8984375" style="1"/>
    <col min="12028" max="12028" width="5.8984375" style="1" customWidth="1"/>
    <col min="12029" max="12029" width="32.8984375" style="1" customWidth="1"/>
    <col min="12030" max="12030" width="5.8984375" style="1" customWidth="1"/>
    <col min="12031" max="12031" width="32.8984375" style="1" customWidth="1"/>
    <col min="12032" max="12037" width="8.8984375" style="1"/>
    <col min="12038" max="12038" width="32.8984375" style="1" customWidth="1"/>
    <col min="12039" max="12039" width="5.8984375" style="1" customWidth="1"/>
    <col min="12040" max="12040" width="32.8984375" style="1" customWidth="1"/>
    <col min="12041" max="12041" width="5.8984375" style="1" customWidth="1"/>
    <col min="12042" max="12283" width="8.8984375" style="1"/>
    <col min="12284" max="12284" width="5.8984375" style="1" customWidth="1"/>
    <col min="12285" max="12285" width="32.8984375" style="1" customWidth="1"/>
    <col min="12286" max="12286" width="5.8984375" style="1" customWidth="1"/>
    <col min="12287" max="12287" width="32.8984375" style="1" customWidth="1"/>
    <col min="12288" max="12293" width="8.8984375" style="1"/>
    <col min="12294" max="12294" width="32.8984375" style="1" customWidth="1"/>
    <col min="12295" max="12295" width="5.8984375" style="1" customWidth="1"/>
    <col min="12296" max="12296" width="32.8984375" style="1" customWidth="1"/>
    <col min="12297" max="12297" width="5.8984375" style="1" customWidth="1"/>
    <col min="12298" max="12539" width="8.8984375" style="1"/>
    <col min="12540" max="12540" width="5.8984375" style="1" customWidth="1"/>
    <col min="12541" max="12541" width="32.8984375" style="1" customWidth="1"/>
    <col min="12542" max="12542" width="5.8984375" style="1" customWidth="1"/>
    <col min="12543" max="12543" width="32.8984375" style="1" customWidth="1"/>
    <col min="12544" max="12549" width="8.8984375" style="1"/>
    <col min="12550" max="12550" width="32.8984375" style="1" customWidth="1"/>
    <col min="12551" max="12551" width="5.8984375" style="1" customWidth="1"/>
    <col min="12552" max="12552" width="32.8984375" style="1" customWidth="1"/>
    <col min="12553" max="12553" width="5.8984375" style="1" customWidth="1"/>
    <col min="12554" max="12795" width="8.8984375" style="1"/>
    <col min="12796" max="12796" width="5.8984375" style="1" customWidth="1"/>
    <col min="12797" max="12797" width="32.8984375" style="1" customWidth="1"/>
    <col min="12798" max="12798" width="5.8984375" style="1" customWidth="1"/>
    <col min="12799" max="12799" width="32.8984375" style="1" customWidth="1"/>
    <col min="12800" max="12805" width="8.8984375" style="1"/>
    <col min="12806" max="12806" width="32.8984375" style="1" customWidth="1"/>
    <col min="12807" max="12807" width="5.8984375" style="1" customWidth="1"/>
    <col min="12808" max="12808" width="32.8984375" style="1" customWidth="1"/>
    <col min="12809" max="12809" width="5.8984375" style="1" customWidth="1"/>
    <col min="12810" max="13051" width="8.8984375" style="1"/>
    <col min="13052" max="13052" width="5.8984375" style="1" customWidth="1"/>
    <col min="13053" max="13053" width="32.8984375" style="1" customWidth="1"/>
    <col min="13054" max="13054" width="5.8984375" style="1" customWidth="1"/>
    <col min="13055" max="13055" width="32.8984375" style="1" customWidth="1"/>
    <col min="13056" max="13061" width="8.8984375" style="1"/>
    <col min="13062" max="13062" width="32.8984375" style="1" customWidth="1"/>
    <col min="13063" max="13063" width="5.8984375" style="1" customWidth="1"/>
    <col min="13064" max="13064" width="32.8984375" style="1" customWidth="1"/>
    <col min="13065" max="13065" width="5.8984375" style="1" customWidth="1"/>
    <col min="13066" max="13307" width="8.8984375" style="1"/>
    <col min="13308" max="13308" width="5.8984375" style="1" customWidth="1"/>
    <col min="13309" max="13309" width="32.8984375" style="1" customWidth="1"/>
    <col min="13310" max="13310" width="5.8984375" style="1" customWidth="1"/>
    <col min="13311" max="13311" width="32.8984375" style="1" customWidth="1"/>
    <col min="13312" max="13317" width="8.8984375" style="1"/>
    <col min="13318" max="13318" width="32.8984375" style="1" customWidth="1"/>
    <col min="13319" max="13319" width="5.8984375" style="1" customWidth="1"/>
    <col min="13320" max="13320" width="32.8984375" style="1" customWidth="1"/>
    <col min="13321" max="13321" width="5.8984375" style="1" customWidth="1"/>
    <col min="13322" max="13563" width="8.8984375" style="1"/>
    <col min="13564" max="13564" width="5.8984375" style="1" customWidth="1"/>
    <col min="13565" max="13565" width="32.8984375" style="1" customWidth="1"/>
    <col min="13566" max="13566" width="5.8984375" style="1" customWidth="1"/>
    <col min="13567" max="13567" width="32.8984375" style="1" customWidth="1"/>
    <col min="13568" max="13573" width="8.8984375" style="1"/>
    <col min="13574" max="13574" width="32.8984375" style="1" customWidth="1"/>
    <col min="13575" max="13575" width="5.8984375" style="1" customWidth="1"/>
    <col min="13576" max="13576" width="32.8984375" style="1" customWidth="1"/>
    <col min="13577" max="13577" width="5.8984375" style="1" customWidth="1"/>
    <col min="13578" max="13819" width="8.8984375" style="1"/>
    <col min="13820" max="13820" width="5.8984375" style="1" customWidth="1"/>
    <col min="13821" max="13821" width="32.8984375" style="1" customWidth="1"/>
    <col min="13822" max="13822" width="5.8984375" style="1" customWidth="1"/>
    <col min="13823" max="13823" width="32.8984375" style="1" customWidth="1"/>
    <col min="13824" max="13829" width="8.8984375" style="1"/>
    <col min="13830" max="13830" width="32.8984375" style="1" customWidth="1"/>
    <col min="13831" max="13831" width="5.8984375" style="1" customWidth="1"/>
    <col min="13832" max="13832" width="32.8984375" style="1" customWidth="1"/>
    <col min="13833" max="13833" width="5.8984375" style="1" customWidth="1"/>
    <col min="13834" max="14075" width="8.8984375" style="1"/>
    <col min="14076" max="14076" width="5.8984375" style="1" customWidth="1"/>
    <col min="14077" max="14077" width="32.8984375" style="1" customWidth="1"/>
    <col min="14078" max="14078" width="5.8984375" style="1" customWidth="1"/>
    <col min="14079" max="14079" width="32.8984375" style="1" customWidth="1"/>
    <col min="14080" max="14085" width="8.8984375" style="1"/>
    <col min="14086" max="14086" width="32.8984375" style="1" customWidth="1"/>
    <col min="14087" max="14087" width="5.8984375" style="1" customWidth="1"/>
    <col min="14088" max="14088" width="32.8984375" style="1" customWidth="1"/>
    <col min="14089" max="14089" width="5.8984375" style="1" customWidth="1"/>
    <col min="14090" max="14331" width="8.8984375" style="1"/>
    <col min="14332" max="14332" width="5.8984375" style="1" customWidth="1"/>
    <col min="14333" max="14333" width="32.8984375" style="1" customWidth="1"/>
    <col min="14334" max="14334" width="5.8984375" style="1" customWidth="1"/>
    <col min="14335" max="14335" width="32.8984375" style="1" customWidth="1"/>
    <col min="14336" max="14341" width="8.8984375" style="1"/>
    <col min="14342" max="14342" width="32.8984375" style="1" customWidth="1"/>
    <col min="14343" max="14343" width="5.8984375" style="1" customWidth="1"/>
    <col min="14344" max="14344" width="32.8984375" style="1" customWidth="1"/>
    <col min="14345" max="14345" width="5.8984375" style="1" customWidth="1"/>
    <col min="14346" max="14587" width="8.8984375" style="1"/>
    <col min="14588" max="14588" width="5.8984375" style="1" customWidth="1"/>
    <col min="14589" max="14589" width="32.8984375" style="1" customWidth="1"/>
    <col min="14590" max="14590" width="5.8984375" style="1" customWidth="1"/>
    <col min="14591" max="14591" width="32.8984375" style="1" customWidth="1"/>
    <col min="14592" max="14597" width="8.8984375" style="1"/>
    <col min="14598" max="14598" width="32.8984375" style="1" customWidth="1"/>
    <col min="14599" max="14599" width="5.8984375" style="1" customWidth="1"/>
    <col min="14600" max="14600" width="32.8984375" style="1" customWidth="1"/>
    <col min="14601" max="14601" width="5.8984375" style="1" customWidth="1"/>
    <col min="14602" max="14843" width="8.8984375" style="1"/>
    <col min="14844" max="14844" width="5.8984375" style="1" customWidth="1"/>
    <col min="14845" max="14845" width="32.8984375" style="1" customWidth="1"/>
    <col min="14846" max="14846" width="5.8984375" style="1" customWidth="1"/>
    <col min="14847" max="14847" width="32.8984375" style="1" customWidth="1"/>
    <col min="14848" max="14853" width="8.8984375" style="1"/>
    <col min="14854" max="14854" width="32.8984375" style="1" customWidth="1"/>
    <col min="14855" max="14855" width="5.8984375" style="1" customWidth="1"/>
    <col min="14856" max="14856" width="32.8984375" style="1" customWidth="1"/>
    <col min="14857" max="14857" width="5.8984375" style="1" customWidth="1"/>
    <col min="14858" max="15099" width="8.8984375" style="1"/>
    <col min="15100" max="15100" width="5.8984375" style="1" customWidth="1"/>
    <col min="15101" max="15101" width="32.8984375" style="1" customWidth="1"/>
    <col min="15102" max="15102" width="5.8984375" style="1" customWidth="1"/>
    <col min="15103" max="15103" width="32.8984375" style="1" customWidth="1"/>
    <col min="15104" max="15109" width="8.8984375" style="1"/>
    <col min="15110" max="15110" width="32.8984375" style="1" customWidth="1"/>
    <col min="15111" max="15111" width="5.8984375" style="1" customWidth="1"/>
    <col min="15112" max="15112" width="32.8984375" style="1" customWidth="1"/>
    <col min="15113" max="15113" width="5.8984375" style="1" customWidth="1"/>
    <col min="15114" max="15355" width="8.8984375" style="1"/>
    <col min="15356" max="15356" width="5.8984375" style="1" customWidth="1"/>
    <col min="15357" max="15357" width="32.8984375" style="1" customWidth="1"/>
    <col min="15358" max="15358" width="5.8984375" style="1" customWidth="1"/>
    <col min="15359" max="15359" width="32.8984375" style="1" customWidth="1"/>
    <col min="15360" max="15365" width="8.8984375" style="1"/>
    <col min="15366" max="15366" width="32.8984375" style="1" customWidth="1"/>
    <col min="15367" max="15367" width="5.8984375" style="1" customWidth="1"/>
    <col min="15368" max="15368" width="32.8984375" style="1" customWidth="1"/>
    <col min="15369" max="15369" width="5.8984375" style="1" customWidth="1"/>
    <col min="15370" max="15611" width="8.8984375" style="1"/>
    <col min="15612" max="15612" width="5.8984375" style="1" customWidth="1"/>
    <col min="15613" max="15613" width="32.8984375" style="1" customWidth="1"/>
    <col min="15614" max="15614" width="5.8984375" style="1" customWidth="1"/>
    <col min="15615" max="15615" width="32.8984375" style="1" customWidth="1"/>
    <col min="15616" max="15621" width="8.8984375" style="1"/>
    <col min="15622" max="15622" width="32.8984375" style="1" customWidth="1"/>
    <col min="15623" max="15623" width="5.8984375" style="1" customWidth="1"/>
    <col min="15624" max="15624" width="32.8984375" style="1" customWidth="1"/>
    <col min="15625" max="15625" width="5.8984375" style="1" customWidth="1"/>
    <col min="15626" max="15867" width="8.8984375" style="1"/>
    <col min="15868" max="15868" width="5.8984375" style="1" customWidth="1"/>
    <col min="15869" max="15869" width="32.8984375" style="1" customWidth="1"/>
    <col min="15870" max="15870" width="5.8984375" style="1" customWidth="1"/>
    <col min="15871" max="15871" width="32.8984375" style="1" customWidth="1"/>
    <col min="15872" max="15877" width="8.8984375" style="1"/>
    <col min="15878" max="15878" width="32.8984375" style="1" customWidth="1"/>
    <col min="15879" max="15879" width="5.8984375" style="1" customWidth="1"/>
    <col min="15880" max="15880" width="32.8984375" style="1" customWidth="1"/>
    <col min="15881" max="15881" width="5.8984375" style="1" customWidth="1"/>
    <col min="15882" max="16123" width="8.8984375" style="1"/>
    <col min="16124" max="16124" width="5.8984375" style="1" customWidth="1"/>
    <col min="16125" max="16125" width="32.8984375" style="1" customWidth="1"/>
    <col min="16126" max="16126" width="5.8984375" style="1" customWidth="1"/>
    <col min="16127" max="16127" width="32.8984375" style="1" customWidth="1"/>
    <col min="16128" max="16133" width="8.8984375" style="1"/>
    <col min="16134" max="16134" width="32.8984375" style="1" customWidth="1"/>
    <col min="16135" max="16135" width="5.8984375" style="1" customWidth="1"/>
    <col min="16136" max="16136" width="32.8984375" style="1" customWidth="1"/>
    <col min="16137" max="16137" width="5.8984375" style="1" customWidth="1"/>
    <col min="16138" max="16384" width="8.8984375" style="1"/>
  </cols>
  <sheetData>
    <row r="1" spans="1:12" ht="57.6" customHeight="1" x14ac:dyDescent="0.25"/>
    <row r="2" spans="1:12" ht="23.25" customHeight="1" x14ac:dyDescent="0.25">
      <c r="A2" s="20" t="s">
        <v>1611</v>
      </c>
      <c r="B2" s="20"/>
      <c r="C2" s="20"/>
      <c r="D2" s="20"/>
      <c r="E2" s="20"/>
      <c r="F2" s="20"/>
      <c r="G2" s="20"/>
      <c r="H2" s="20"/>
      <c r="I2" s="20"/>
      <c r="J2" s="20"/>
      <c r="K2" s="20"/>
      <c r="L2" s="20"/>
    </row>
    <row r="3" spans="1:12" ht="23.25" customHeight="1" x14ac:dyDescent="0.25">
      <c r="A3" s="20" t="s">
        <v>1624</v>
      </c>
      <c r="B3" s="20"/>
      <c r="C3" s="20"/>
      <c r="D3" s="20"/>
      <c r="E3" s="20"/>
      <c r="F3" s="20"/>
      <c r="G3" s="20"/>
      <c r="H3" s="20"/>
      <c r="I3" s="20"/>
      <c r="J3" s="20"/>
      <c r="K3" s="20"/>
      <c r="L3" s="20"/>
    </row>
    <row r="4" spans="1:12" s="5" customFormat="1" ht="18" customHeight="1" x14ac:dyDescent="0.6">
      <c r="A4" s="389" t="s">
        <v>34</v>
      </c>
      <c r="B4" s="395" t="s">
        <v>574</v>
      </c>
      <c r="C4" s="384" t="s">
        <v>580</v>
      </c>
      <c r="D4" s="387"/>
      <c r="E4" s="387"/>
      <c r="F4" s="387"/>
      <c r="G4" s="387"/>
      <c r="H4" s="385"/>
      <c r="I4" s="390" t="s">
        <v>576</v>
      </c>
      <c r="J4" s="391"/>
      <c r="K4" s="390" t="s">
        <v>575</v>
      </c>
      <c r="L4" s="392"/>
    </row>
    <row r="5" spans="1:12" s="5" customFormat="1" ht="35.4" customHeight="1" x14ac:dyDescent="0.6">
      <c r="A5" s="389"/>
      <c r="B5" s="395"/>
      <c r="C5" s="390" t="s">
        <v>577</v>
      </c>
      <c r="D5" s="391"/>
      <c r="E5" s="390" t="s">
        <v>578</v>
      </c>
      <c r="F5" s="391"/>
      <c r="G5" s="390" t="s">
        <v>579</v>
      </c>
      <c r="H5" s="391"/>
      <c r="I5" s="384"/>
      <c r="J5" s="385"/>
      <c r="K5" s="393"/>
      <c r="L5" s="394"/>
    </row>
    <row r="6" spans="1:12" s="5" customFormat="1" ht="18" customHeight="1" x14ac:dyDescent="0.6">
      <c r="A6" s="389"/>
      <c r="B6" s="395"/>
      <c r="C6" s="277">
        <v>2023</v>
      </c>
      <c r="D6" s="277">
        <v>2024</v>
      </c>
      <c r="E6" s="277">
        <v>2023</v>
      </c>
      <c r="F6" s="277">
        <v>2024</v>
      </c>
      <c r="G6" s="277">
        <v>2023</v>
      </c>
      <c r="H6" s="277">
        <v>2024</v>
      </c>
      <c r="I6" s="277">
        <v>2023</v>
      </c>
      <c r="J6" s="277">
        <v>2024</v>
      </c>
      <c r="K6" s="277">
        <v>2023</v>
      </c>
      <c r="L6" s="277">
        <v>2024</v>
      </c>
    </row>
    <row r="7" spans="1:12" s="5" customFormat="1" ht="20.100000000000001" customHeight="1" x14ac:dyDescent="0.6">
      <c r="A7" s="120" t="s">
        <v>223</v>
      </c>
      <c r="B7" s="121" t="s">
        <v>327</v>
      </c>
      <c r="C7" s="122">
        <v>21296.264863</v>
      </c>
      <c r="D7" s="122">
        <v>21583.415788999999</v>
      </c>
      <c r="E7" s="122">
        <v>30299.968056999998</v>
      </c>
      <c r="F7" s="122">
        <v>48729.937883999999</v>
      </c>
      <c r="G7" s="122">
        <v>51596.232919999995</v>
      </c>
      <c r="H7" s="122">
        <v>70313.353673000005</v>
      </c>
      <c r="I7" s="122">
        <v>50052.587363999999</v>
      </c>
      <c r="J7" s="122">
        <v>48124.500647000001</v>
      </c>
      <c r="K7" s="122">
        <v>1543.6455559999958</v>
      </c>
      <c r="L7" s="122">
        <v>22188.853026000004</v>
      </c>
    </row>
    <row r="8" spans="1:12" s="5" customFormat="1" ht="20.100000000000001" customHeight="1" x14ac:dyDescent="0.6">
      <c r="A8" s="117" t="s">
        <v>256</v>
      </c>
      <c r="B8" s="118" t="s">
        <v>332</v>
      </c>
      <c r="C8" s="119">
        <v>3517.5650909999999</v>
      </c>
      <c r="D8" s="119">
        <v>3379.6486620000001</v>
      </c>
      <c r="E8" s="119">
        <v>5134.6214989999999</v>
      </c>
      <c r="F8" s="119">
        <v>8581.1527310000001</v>
      </c>
      <c r="G8" s="119">
        <v>8652.1865899999993</v>
      </c>
      <c r="H8" s="119">
        <v>11960.801393</v>
      </c>
      <c r="I8" s="119">
        <v>10665.846436</v>
      </c>
      <c r="J8" s="119">
        <v>11343.871931</v>
      </c>
      <c r="K8" s="119">
        <v>-2013.6598460000005</v>
      </c>
      <c r="L8" s="119">
        <v>616.92946200000006</v>
      </c>
    </row>
    <row r="9" spans="1:12" s="5" customFormat="1" ht="20.100000000000001" customHeight="1" x14ac:dyDescent="0.6">
      <c r="A9" s="120" t="s">
        <v>257</v>
      </c>
      <c r="B9" s="121" t="s">
        <v>349</v>
      </c>
      <c r="C9" s="122">
        <v>6409.9280870000002</v>
      </c>
      <c r="D9" s="122">
        <v>6338.7240240000001</v>
      </c>
      <c r="E9" s="122">
        <v>2036.123572</v>
      </c>
      <c r="F9" s="122">
        <v>1155.842758</v>
      </c>
      <c r="G9" s="122">
        <v>8446.0516590000007</v>
      </c>
      <c r="H9" s="122">
        <v>7494.5667819999999</v>
      </c>
      <c r="I9" s="122">
        <v>1587.2447420000001</v>
      </c>
      <c r="J9" s="122">
        <v>2079.706275</v>
      </c>
      <c r="K9" s="122">
        <v>6858.8069170000008</v>
      </c>
      <c r="L9" s="122">
        <v>5414.8605069999994</v>
      </c>
    </row>
    <row r="10" spans="1:12" s="5" customFormat="1" ht="20.100000000000001" customHeight="1" x14ac:dyDescent="0.6">
      <c r="A10" s="117" t="s">
        <v>162</v>
      </c>
      <c r="B10" s="118" t="s">
        <v>337</v>
      </c>
      <c r="C10" s="119">
        <v>3446.2007119999998</v>
      </c>
      <c r="D10" s="119">
        <v>4105.4814260000003</v>
      </c>
      <c r="E10" s="119">
        <v>1128.1667930000001</v>
      </c>
      <c r="F10" s="119">
        <v>848.77747099999999</v>
      </c>
      <c r="G10" s="119">
        <v>4574.3675050000002</v>
      </c>
      <c r="H10" s="119">
        <v>4954.2588970000006</v>
      </c>
      <c r="I10" s="119">
        <v>14513.336627999999</v>
      </c>
      <c r="J10" s="119">
        <v>13510.645962000001</v>
      </c>
      <c r="K10" s="119">
        <v>-9938.9691229999989</v>
      </c>
      <c r="L10" s="119">
        <v>-8556.387064999999</v>
      </c>
    </row>
    <row r="11" spans="1:12" s="5" customFormat="1" ht="20.100000000000001" customHeight="1" x14ac:dyDescent="0.6">
      <c r="A11" s="271" t="s">
        <v>258</v>
      </c>
      <c r="B11" s="272" t="s">
        <v>355</v>
      </c>
      <c r="C11" s="273">
        <v>604.87297000000001</v>
      </c>
      <c r="D11" s="273">
        <v>1373.365687</v>
      </c>
      <c r="E11" s="273">
        <v>3408.8586249999998</v>
      </c>
      <c r="F11" s="273">
        <v>2057.297669</v>
      </c>
      <c r="G11" s="273">
        <v>4013.7315949999997</v>
      </c>
      <c r="H11" s="273">
        <v>3430.663356</v>
      </c>
      <c r="I11" s="273">
        <v>1339.2304939999999</v>
      </c>
      <c r="J11" s="273">
        <v>1630.252287</v>
      </c>
      <c r="K11" s="273">
        <v>2674.5011009999998</v>
      </c>
      <c r="L11" s="273">
        <v>1800.411069</v>
      </c>
    </row>
    <row r="12" spans="1:12" s="5" customFormat="1" ht="24" customHeight="1" x14ac:dyDescent="0.6">
      <c r="A12" s="274" t="s">
        <v>30</v>
      </c>
      <c r="B12" s="275" t="s">
        <v>318</v>
      </c>
      <c r="C12" s="276">
        <v>35274.831722999996</v>
      </c>
      <c r="D12" s="276">
        <v>36780.635587999997</v>
      </c>
      <c r="E12" s="276">
        <v>42007.738545999993</v>
      </c>
      <c r="F12" s="276">
        <v>61373.008513000001</v>
      </c>
      <c r="G12" s="276">
        <v>77282.570269000003</v>
      </c>
      <c r="H12" s="276">
        <v>98153.644101000013</v>
      </c>
      <c r="I12" s="276">
        <v>78158.245664000002</v>
      </c>
      <c r="J12" s="276">
        <v>76688.97710199999</v>
      </c>
      <c r="K12" s="276">
        <v>-875.67539500000294</v>
      </c>
      <c r="L12" s="276">
        <v>21464.666999000005</v>
      </c>
    </row>
  </sheetData>
  <sortState xmlns:xlrd2="http://schemas.microsoft.com/office/spreadsheetml/2017/richdata2" ref="A7:L11">
    <sortCondition descending="1" ref="H7:H11"/>
  </sortState>
  <mergeCells count="8">
    <mergeCell ref="A4:A6"/>
    <mergeCell ref="I4:J5"/>
    <mergeCell ref="K4:L5"/>
    <mergeCell ref="B4:B6"/>
    <mergeCell ref="C5:D5"/>
    <mergeCell ref="C4:H4"/>
    <mergeCell ref="E5:F5"/>
    <mergeCell ref="G5:H5"/>
  </mergeCell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31401-9D47-4441-BCCF-50091A3B46E5}">
  <sheetPr>
    <tabColor rgb="FF9BA8C2"/>
  </sheetPr>
  <dimension ref="A1:V34"/>
  <sheetViews>
    <sheetView showGridLines="0" rightToLeft="1" zoomScaleNormal="100" zoomScaleSheetLayoutView="85" workbookViewId="0">
      <selection activeCell="E5" sqref="E5:H5"/>
    </sheetView>
  </sheetViews>
  <sheetFormatPr defaultColWidth="0" defaultRowHeight="13.8" zeroHeight="1" x14ac:dyDescent="0.25"/>
  <cols>
    <col min="1" max="12" width="10" customWidth="1"/>
    <col min="13" max="13" width="1.69921875" customWidth="1"/>
    <col min="14" max="14" width="3" hidden="1" customWidth="1"/>
    <col min="15" max="16" width="9" hidden="1" customWidth="1"/>
    <col min="17" max="17" width="10.8984375" hidden="1" customWidth="1"/>
    <col min="18" max="21" width="9" hidden="1" customWidth="1"/>
    <col min="22" max="22" width="14.59765625" hidden="1" customWidth="1"/>
    <col min="23" max="16384" width="9" hidden="1"/>
  </cols>
  <sheetData>
    <row r="1" spans="1:13" ht="57.6" customHeight="1" x14ac:dyDescent="0.25"/>
    <row r="2" spans="1:13" s="5" customFormat="1" ht="18" customHeight="1" x14ac:dyDescent="0.6">
      <c r="A2" s="154" t="s">
        <v>2559</v>
      </c>
      <c r="B2" s="17"/>
      <c r="C2" s="17"/>
      <c r="D2" s="17"/>
      <c r="E2" s="17"/>
      <c r="F2" s="17"/>
    </row>
    <row r="3" spans="1:13" s="5" customFormat="1" ht="18" customHeight="1" x14ac:dyDescent="0.6">
      <c r="A3" s="278" t="s">
        <v>2560</v>
      </c>
      <c r="B3" s="153"/>
      <c r="C3" s="153"/>
      <c r="D3" s="153"/>
      <c r="E3" s="153"/>
      <c r="F3" s="153"/>
    </row>
    <row r="4" spans="1:13" x14ac:dyDescent="0.25"/>
    <row r="5" spans="1:13" ht="19.8" x14ac:dyDescent="0.25">
      <c r="D5" s="339" t="s">
        <v>2564</v>
      </c>
      <c r="E5" s="417" t="s">
        <v>1649</v>
      </c>
      <c r="F5" s="417"/>
      <c r="G5" s="417"/>
      <c r="H5" s="417"/>
      <c r="I5" s="344" t="s">
        <v>2565</v>
      </c>
      <c r="K5" s="343"/>
      <c r="L5" s="317"/>
      <c r="M5" s="317"/>
    </row>
    <row r="6" spans="1:13" ht="13.2" customHeight="1" x14ac:dyDescent="0.25"/>
    <row r="7" spans="1:13" ht="39" customHeight="1" x14ac:dyDescent="0.25">
      <c r="A7" s="398" t="s">
        <v>305</v>
      </c>
      <c r="B7" s="396" t="s">
        <v>577</v>
      </c>
      <c r="C7" s="397"/>
      <c r="D7" s="400" t="s">
        <v>1650</v>
      </c>
      <c r="E7" s="400"/>
      <c r="F7" s="396" t="s">
        <v>1651</v>
      </c>
      <c r="G7" s="397"/>
      <c r="H7" s="400" t="s">
        <v>1652</v>
      </c>
      <c r="I7" s="400"/>
      <c r="J7" s="396" t="s">
        <v>1653</v>
      </c>
      <c r="K7" s="397"/>
      <c r="L7" s="398" t="s">
        <v>1654</v>
      </c>
    </row>
    <row r="8" spans="1:13" ht="39.6" customHeight="1" x14ac:dyDescent="0.6">
      <c r="A8" s="399"/>
      <c r="B8" s="328" t="s">
        <v>309</v>
      </c>
      <c r="C8" s="329" t="s">
        <v>2558</v>
      </c>
      <c r="D8" s="327" t="s">
        <v>309</v>
      </c>
      <c r="E8" s="326" t="s">
        <v>2558</v>
      </c>
      <c r="F8" s="328" t="s">
        <v>309</v>
      </c>
      <c r="G8" s="329" t="s">
        <v>2558</v>
      </c>
      <c r="H8" s="327" t="s">
        <v>309</v>
      </c>
      <c r="I8" s="326" t="s">
        <v>2558</v>
      </c>
      <c r="J8" s="328" t="s">
        <v>309</v>
      </c>
      <c r="K8" s="336" t="s">
        <v>1644</v>
      </c>
      <c r="L8" s="398"/>
    </row>
    <row r="9" spans="1:13" ht="19.8" x14ac:dyDescent="0.25">
      <c r="A9" s="319">
        <v>2011</v>
      </c>
      <c r="B9" s="330">
        <f>VLOOKUP($E$5,Countries!$AI$5:$AW$278,2,FALSE)/1000000</f>
        <v>32107.723366999999</v>
      </c>
      <c r="C9" s="331">
        <f>+B9/Countries!AJ2</f>
        <v>2.3903172442060951E-2</v>
      </c>
      <c r="D9" s="324">
        <f>VLOOKUP($E$5,Countries!$BM$5:$CA$278,2,FALSE)/1000000</f>
        <v>5773.6055260000003</v>
      </c>
      <c r="E9" s="318">
        <f>+D9/Countries!BN2</f>
        <v>0.23682950727721988</v>
      </c>
      <c r="F9" s="334">
        <f>VLOOKUP($E$5,Countries!$E$5:$S$278,2,FALSE)/1000000</f>
        <v>37881.328892999998</v>
      </c>
      <c r="G9" s="331">
        <f>+F9/Countries!F2</f>
        <v>2.7698727411735517E-8</v>
      </c>
      <c r="H9" s="324">
        <f>VLOOKUP($E$5,Countries!$CQ$5:$DE$278,2,FALSE)/1000000</f>
        <v>20425.799593</v>
      </c>
      <c r="I9" s="318">
        <f>+H9/Countries!CR2</f>
        <v>4.1393935694432088E-2</v>
      </c>
      <c r="J9" s="334">
        <f>VLOOKUP($E$5,Countries!$DU$5:$EI$278,2,FALSE)/1000000</f>
        <v>58307.128486000001</v>
      </c>
      <c r="K9" s="337">
        <f>VLOOKUP($E$5,Countries!$DU$5:$EW$278,16,FALSE)</f>
        <v>7</v>
      </c>
      <c r="L9" s="320">
        <f>+F9-H9</f>
        <v>17455.529299999998</v>
      </c>
    </row>
    <row r="10" spans="1:13" ht="19.8" x14ac:dyDescent="0.25">
      <c r="A10" s="322">
        <v>2012</v>
      </c>
      <c r="B10" s="332">
        <f>VLOOKUP($E$5,Countries!$AI$5:$AW$278,3,FALSE)/1000000</f>
        <v>31847.84678</v>
      </c>
      <c r="C10" s="333">
        <f>+B10/Countries!AK2</f>
        <v>2.229020201825245E-2</v>
      </c>
      <c r="D10" s="325">
        <f>VLOOKUP($E$5,Countries!$BM$5:$CA$278,3,FALSE)/1000000</f>
        <v>7079.3956520000002</v>
      </c>
      <c r="E10" s="321">
        <f>+D10/Countries!BO2</f>
        <v>0.25539098972321261</v>
      </c>
      <c r="F10" s="335">
        <f>VLOOKUP($E$5,Countries!$E$5:$S$278,3,FALSE)/1000000</f>
        <v>38927.242431999999</v>
      </c>
      <c r="G10" s="333">
        <f>F10/Countries!G2</f>
        <v>2.6726525650855719E-8</v>
      </c>
      <c r="H10" s="325">
        <f>VLOOKUP($E$5,Countries!$CQ$5:$DE$278,3,FALSE)/1000000</f>
        <v>24495.104855000001</v>
      </c>
      <c r="I10" s="321">
        <f>H10/Countries!CS2</f>
        <v>4.1981551855016723E-2</v>
      </c>
      <c r="J10" s="335">
        <f>VLOOKUP($E$5,Countries!$DU$5:$EI$278,3,FALSE)/1000000</f>
        <v>63422.347286999997</v>
      </c>
      <c r="K10" s="338">
        <f>VLOOKUP($E$5,Countries!$DU$5:$EW$278,17,FALSE)</f>
        <v>6</v>
      </c>
      <c r="L10" s="323">
        <f t="shared" ref="L10:L22" si="0">+F10-H10</f>
        <v>14432.137576999998</v>
      </c>
    </row>
    <row r="11" spans="1:13" ht="19.8" x14ac:dyDescent="0.25">
      <c r="A11" s="319">
        <v>2013</v>
      </c>
      <c r="B11" s="330">
        <f>VLOOKUP($E$5,Countries!$AI$5:$AW$278,4,FALSE)/1000000</f>
        <v>28531.270761</v>
      </c>
      <c r="C11" s="331">
        <f>+B11/Countries!AL2</f>
        <v>2.0686893810062071E-2</v>
      </c>
      <c r="D11" s="324">
        <f>VLOOKUP($E$5,Countries!$BM$5:$CA$278,4,FALSE)/1000000</f>
        <v>10364.697491999999</v>
      </c>
      <c r="E11" s="318">
        <f>+D11/Countries!BP2</f>
        <v>0.34175565369127492</v>
      </c>
      <c r="F11" s="334">
        <f>VLOOKUP($E$5,Countries!$E$5:$S$278,4,FALSE)/1000000</f>
        <v>38895.968252999999</v>
      </c>
      <c r="G11" s="331">
        <f>+F11/Countries!H2</f>
        <v>2.7595122651482513E-8</v>
      </c>
      <c r="H11" s="324">
        <f>VLOOKUP($E$5,Countries!$CQ$5:$DE$278,4,FALSE)/1000000</f>
        <v>31939.589521000002</v>
      </c>
      <c r="I11" s="318">
        <f>+H11/Countries!CT2</f>
        <v>5.0650934508890952E-2</v>
      </c>
      <c r="J11" s="334">
        <f>VLOOKUP($E$5,Countries!$DU$5:$EI$278,4,FALSE)/1000000</f>
        <v>70835.557774000001</v>
      </c>
      <c r="K11" s="337">
        <f>VLOOKUP($E$5,Countries!$DU$5:$EW$278,18,FALSE)</f>
        <v>6</v>
      </c>
      <c r="L11" s="320">
        <f t="shared" si="0"/>
        <v>6956.3787319999974</v>
      </c>
    </row>
    <row r="12" spans="1:13" ht="19.8" x14ac:dyDescent="0.25">
      <c r="A12" s="322">
        <v>2014</v>
      </c>
      <c r="B12" s="332">
        <f>VLOOKUP($E$5,Countries!$AI$5:$AW$278,5,FALSE)/1000000</f>
        <v>34223.194809000001</v>
      </c>
      <c r="C12" s="333">
        <f>+B12/Countries!AM2</f>
        <v>2.7297346757847368E-2</v>
      </c>
      <c r="D12" s="325">
        <f>VLOOKUP($E$5,Countries!$BM$5:$CA$278,5,FALSE)/1000000</f>
        <v>10132.980025999999</v>
      </c>
      <c r="E12" s="321">
        <f>+D12/Countries!BQ2</f>
        <v>0.33329080280382689</v>
      </c>
      <c r="F12" s="335">
        <f>VLOOKUP($E$5,Countries!$E$5:$S$278,5,FALSE)/1000000</f>
        <v>44356.174834999998</v>
      </c>
      <c r="G12" s="333">
        <f>+F12/Countries!I2</f>
        <v>3.4542037698219186E-8</v>
      </c>
      <c r="H12" s="325">
        <f>VLOOKUP($E$5,Countries!$CQ$5:$DE$278,5,FALSE)/1000000</f>
        <v>31018.751724000002</v>
      </c>
      <c r="I12" s="321">
        <f>+H12/Countries!CU2</f>
        <v>4.7583839736468334E-2</v>
      </c>
      <c r="J12" s="335">
        <f>VLOOKUP($E$5,Countries!$DU$5:$EI$278,5,FALSE)/1000000</f>
        <v>75374.926559</v>
      </c>
      <c r="K12" s="338">
        <f>VLOOKUP($E$5,Countries!$DU$5:$EW$278,19,FALSE)</f>
        <v>6</v>
      </c>
      <c r="L12" s="323">
        <f t="shared" si="0"/>
        <v>13337.423110999996</v>
      </c>
    </row>
    <row r="13" spans="1:13" ht="19.8" x14ac:dyDescent="0.25">
      <c r="A13" s="319">
        <v>2015</v>
      </c>
      <c r="B13" s="330">
        <f>VLOOKUP($E$5,Countries!$AI$5:$AW$278,6,FALSE)/1000000</f>
        <v>28579.339409</v>
      </c>
      <c r="C13" s="331">
        <f>+B13/Countries!AN2</f>
        <v>3.9090871277275382E-2</v>
      </c>
      <c r="D13" s="324">
        <f>VLOOKUP($E$5,Countries!$BM$5:$CA$278,6,FALSE)/1000000</f>
        <v>11581.414677000001</v>
      </c>
      <c r="E13" s="318">
        <f>+D13/Countries!BR2</f>
        <v>0.35952639109668977</v>
      </c>
      <c r="F13" s="334">
        <f>VLOOKUP($E$5,Countries!$E$5:$S$278,6,FALSE)/1000000</f>
        <v>40160.754086000001</v>
      </c>
      <c r="G13" s="331">
        <f>+F13/Countries!J2</f>
        <v>5.2613738789309002E-8</v>
      </c>
      <c r="H13" s="324">
        <f>VLOOKUP($E$5,Countries!$CQ$5:$DE$278,6,FALSE)/1000000</f>
        <v>33264.057669000002</v>
      </c>
      <c r="I13" s="318">
        <f>+H13/Countries!CV2</f>
        <v>5.0782234189777987E-2</v>
      </c>
      <c r="J13" s="334">
        <f>VLOOKUP($E$5,Countries!$DU$5:$EI$278,6,FALSE)/1000000</f>
        <v>73424.811755000002</v>
      </c>
      <c r="K13" s="337">
        <f>VLOOKUP($E$5,Countries!$DU$5:$EW$278,20,FALSE)</f>
        <v>6</v>
      </c>
      <c r="L13" s="320">
        <f t="shared" si="0"/>
        <v>6896.6964169999992</v>
      </c>
    </row>
    <row r="14" spans="1:13" ht="19.8" x14ac:dyDescent="0.25">
      <c r="A14" s="322">
        <v>2016</v>
      </c>
      <c r="B14" s="332">
        <f>VLOOKUP($E$5,Countries!$AI$5:$AW$278,7,FALSE)/1000000</f>
        <v>35317.384397000002</v>
      </c>
      <c r="C14" s="333">
        <f>+B14/Countries!AO2</f>
        <v>5.3626538546548919E-2</v>
      </c>
      <c r="D14" s="325">
        <f>VLOOKUP($E$5,Countries!$BM$5:$CA$278,7,FALSE)/1000000</f>
        <v>9837.0063919999993</v>
      </c>
      <c r="E14" s="321">
        <f>+D14/Countries!BS2</f>
        <v>0.32962887746010772</v>
      </c>
      <c r="F14" s="335">
        <f>VLOOKUP($E$5,Countries!$E$5:$S$278,7,FALSE)/1000000</f>
        <v>45154.390788999997</v>
      </c>
      <c r="G14" s="333">
        <f>+F14/Countries!K2</f>
        <v>6.5591053057151869E-8</v>
      </c>
      <c r="H14" s="325">
        <f>VLOOKUP($E$5,Countries!$CQ$5:$DE$278,7,FALSE)/1000000</f>
        <v>28616.260899000001</v>
      </c>
      <c r="I14" s="321">
        <f>+H14/Countries!CW2</f>
        <v>5.4441215829957354E-2</v>
      </c>
      <c r="J14" s="335">
        <f>VLOOKUP($E$5,Countries!$DU$5:$EI$278,7,FALSE)/1000000</f>
        <v>73770.651687999998</v>
      </c>
      <c r="K14" s="338">
        <f>VLOOKUP($E$5,Countries!$DU$5:$EW$278,21,FALSE)</f>
        <v>6</v>
      </c>
      <c r="L14" s="323">
        <f t="shared" si="0"/>
        <v>16538.129889999997</v>
      </c>
    </row>
    <row r="15" spans="1:13" ht="19.8" x14ac:dyDescent="0.25">
      <c r="A15" s="319">
        <v>2017</v>
      </c>
      <c r="B15" s="330">
        <f>VLOOKUP($E$5,Countries!$AI$5:$AW$278,8,FALSE)/1000000</f>
        <v>44918.587554999998</v>
      </c>
      <c r="C15" s="331">
        <f>+B15/Countries!AP2</f>
        <v>5.6180920994886981E-2</v>
      </c>
      <c r="D15" s="324">
        <f>VLOOKUP($E$5,Countries!$BM$5:$CA$278,8,FALSE)/1000000</f>
        <v>12509.906704999999</v>
      </c>
      <c r="E15" s="318">
        <f>+D15/Countries!BT2</f>
        <v>0.38674403374230698</v>
      </c>
      <c r="F15" s="334">
        <f>VLOOKUP($E$5,Countries!$E$5:$S$278,8,FALSE)/1000000</f>
        <v>57428.494259999999</v>
      </c>
      <c r="G15" s="331">
        <f>+F15/Countries!L2</f>
        <v>6.9034482563978355E-8</v>
      </c>
      <c r="H15" s="324">
        <f>VLOOKUP($E$5,Countries!$CQ$5:$DE$278,8,FALSE)/1000000</f>
        <v>32831.211039000002</v>
      </c>
      <c r="I15" s="318">
        <f>+H15/Countries!CX2</f>
        <v>6.5083618265432824E-2</v>
      </c>
      <c r="J15" s="334">
        <f>VLOOKUP($E$5,Countries!$DU$5:$EI$278,8,FALSE)/1000000</f>
        <v>90259.705298999994</v>
      </c>
      <c r="K15" s="337">
        <f>VLOOKUP($E$5,Countries!$DU$5:$EW$278,22,FALSE)</f>
        <v>6</v>
      </c>
      <c r="L15" s="320">
        <f t="shared" si="0"/>
        <v>24597.283220999998</v>
      </c>
    </row>
    <row r="16" spans="1:13" ht="19.8" x14ac:dyDescent="0.25">
      <c r="A16" s="322">
        <v>2018</v>
      </c>
      <c r="B16" s="332">
        <f>VLOOKUP($E$5,Countries!$AI$5:$AW$278,9,FALSE)/1000000</f>
        <v>51099.394049000002</v>
      </c>
      <c r="C16" s="333">
        <f>+B16/Countries!AQ2</f>
        <v>4.7657924485560034E-2</v>
      </c>
      <c r="D16" s="325">
        <f>VLOOKUP($E$5,Countries!$BM$5:$CA$278,9,FALSE)/1000000</f>
        <v>10973.77555</v>
      </c>
      <c r="E16" s="321">
        <f>+D16/Countries!BU2</f>
        <v>0.34630064065795346</v>
      </c>
      <c r="F16" s="335">
        <f>VLOOKUP($E$5,Countries!$E$5:$S$278,9,FALSE)/1000000</f>
        <v>62073.169599000001</v>
      </c>
      <c r="G16" s="333">
        <f>+F16/Countries!M2</f>
        <v>5.6230765713700462E-8</v>
      </c>
      <c r="H16" s="325">
        <f>VLOOKUP($E$5,Countries!$CQ$5:$DE$278,9,FALSE)/1000000</f>
        <v>43441.250952000002</v>
      </c>
      <c r="I16" s="321">
        <f>+H16/Countries!CY2</f>
        <v>8.4517254389709445E-2</v>
      </c>
      <c r="J16" s="335">
        <f>VLOOKUP($E$5,Countries!$DU$5:$EI$278,9,FALSE)/1000000</f>
        <v>105514.420551</v>
      </c>
      <c r="K16" s="338">
        <f>VLOOKUP($E$5,Countries!$DU$5:$EW$278,23,FALSE)</f>
        <v>6</v>
      </c>
      <c r="L16" s="323">
        <f t="shared" si="0"/>
        <v>18631.918646999999</v>
      </c>
    </row>
    <row r="17" spans="1:12" ht="19.8" x14ac:dyDescent="0.25">
      <c r="A17" s="319">
        <v>2019</v>
      </c>
      <c r="B17" s="330">
        <f>VLOOKUP($E$5,Countries!$AI$5:$AW$278,10,FALSE)/1000000</f>
        <v>34014.703971000003</v>
      </c>
      <c r="C17" s="331">
        <f>+B17/Countries!AR2</f>
        <v>3.6218205228383628E-2</v>
      </c>
      <c r="D17" s="324">
        <f>VLOOKUP($E$5,Countries!$BM$5:$CA$278,10,FALSE)/1000000</f>
        <v>16593.886169000001</v>
      </c>
      <c r="E17" s="318">
        <f>+D17/Countries!BV2</f>
        <v>0.39648999320650691</v>
      </c>
      <c r="F17" s="334">
        <f>VLOOKUP($E$5,Countries!$E$5:$S$278,10,FALSE)/1000000</f>
        <v>50608.59014</v>
      </c>
      <c r="G17" s="331">
        <f>+F17/Countries!N2</f>
        <v>5.1588126747739456E-8</v>
      </c>
      <c r="H17" s="324">
        <f>VLOOKUP($E$5,Countries!$CQ$5:$DE$278,10,FALSE)/1000000</f>
        <v>39806.190906999997</v>
      </c>
      <c r="I17" s="318">
        <f>+H17/Countries!CZ2</f>
        <v>6.9305122389253696E-2</v>
      </c>
      <c r="J17" s="334">
        <f>VLOOKUP($E$5,Countries!$DU$5:$EI$278,10,FALSE)/1000000</f>
        <v>90414.781046999997</v>
      </c>
      <c r="K17" s="337">
        <f>VLOOKUP($E$5,Countries!$DU$5:$EW$278,24,FALSE)</f>
        <v>6</v>
      </c>
      <c r="L17" s="320">
        <f t="shared" si="0"/>
        <v>10802.399233000004</v>
      </c>
    </row>
    <row r="18" spans="1:12" ht="19.8" x14ac:dyDescent="0.25">
      <c r="A18" s="322">
        <v>2020</v>
      </c>
      <c r="B18" s="332">
        <f>VLOOKUP($E$5,Countries!$AI$5:$AW$278,11,FALSE)/1000000</f>
        <v>29159.133812</v>
      </c>
      <c r="C18" s="333">
        <f>+B18/Countries!AS2</f>
        <v>4.7291688989800303E-2</v>
      </c>
      <c r="D18" s="325">
        <f>VLOOKUP($E$5,Countries!$BM$5:$CA$278,11,FALSE)/1000000</f>
        <v>15190.065524</v>
      </c>
      <c r="E18" s="321">
        <f>+D18/Countries!BW2</f>
        <v>0.42944423374939783</v>
      </c>
      <c r="F18" s="335">
        <f>VLOOKUP($E$5,Countries!$E$5:$S$278,11,FALSE)/1000000</f>
        <v>44349.199335999998</v>
      </c>
      <c r="G18" s="333">
        <f>+F18/Countries!O2</f>
        <v>6.8025256267888494E-8</v>
      </c>
      <c r="H18" s="325">
        <f>VLOOKUP($E$5,Countries!$CQ$5:$DE$278,11,FALSE)/1000000</f>
        <v>34286.821601000003</v>
      </c>
      <c r="I18" s="321">
        <f>+H18/Countries!DA2</f>
        <v>6.6255931954409403E-2</v>
      </c>
      <c r="J18" s="335">
        <f>VLOOKUP($E$5,Countries!$DU$5:$EI$278,11,FALSE)/1000000</f>
        <v>78636.020936999994</v>
      </c>
      <c r="K18" s="338">
        <f>VLOOKUP($E$5,Countries!$DU$5:$EW$278,25,FALSE)</f>
        <v>5</v>
      </c>
      <c r="L18" s="323">
        <f t="shared" si="0"/>
        <v>10062.377734999995</v>
      </c>
    </row>
    <row r="19" spans="1:12" ht="19.8" x14ac:dyDescent="0.25">
      <c r="A19" s="319">
        <v>2021</v>
      </c>
      <c r="B19" s="330">
        <f>VLOOKUP($E$5,Countries!$AI$5:$AW$278,12,FALSE)/1000000</f>
        <v>39380.491609999997</v>
      </c>
      <c r="C19" s="331">
        <f>+B19/Countries!AT2</f>
        <v>3.9793613557557811E-2</v>
      </c>
      <c r="D19" s="324">
        <f>VLOOKUP($E$5,Countries!$BM$5:$CA$278,12,FALSE)/1000000</f>
        <v>17100.493917</v>
      </c>
      <c r="E19" s="318">
        <f>+D19/Countries!BX2</f>
        <v>0.37132030647780645</v>
      </c>
      <c r="F19" s="334">
        <f>VLOOKUP($E$5,Countries!$E$5:$S$278,12,FALSE)/1000000</f>
        <v>56480.985526999997</v>
      </c>
      <c r="G19" s="331">
        <f>+F19/Countries!P2</f>
        <v>5.4535612917759081E-8</v>
      </c>
      <c r="H19" s="324">
        <f>VLOOKUP($E$5,Countries!$CQ$5:$DE$278,12,FALSE)/1000000</f>
        <v>46769.930848999997</v>
      </c>
      <c r="I19" s="318">
        <f>+H19/Countries!DB2</f>
        <v>8.1596550548951985E-2</v>
      </c>
      <c r="J19" s="334">
        <f>VLOOKUP($E$5,Countries!$DU$5:$EI$278,12,FALSE)/1000000</f>
        <v>103250.91637599999</v>
      </c>
      <c r="K19" s="337">
        <f>VLOOKUP($E$5,Countries!$DU$5:$EW$278,26,FALSE)</f>
        <v>5</v>
      </c>
      <c r="L19" s="320">
        <f t="shared" si="0"/>
        <v>9711.0546780000004</v>
      </c>
    </row>
    <row r="20" spans="1:12" ht="19.8" x14ac:dyDescent="0.25">
      <c r="A20" s="322">
        <v>2022</v>
      </c>
      <c r="B20" s="332">
        <f>VLOOKUP($E$5,Countries!$AI$5:$AW$278,13,FALSE)/1000000</f>
        <v>45180.380940000003</v>
      </c>
      <c r="C20" s="333">
        <f>+B20/Countries!AU2</f>
        <v>3.0283063518427335E-2</v>
      </c>
      <c r="D20" s="325">
        <f>VLOOKUP($E$5,Countries!$BM$5:$CA$278,13,FALSE)/1000000</f>
        <v>21602.432411000002</v>
      </c>
      <c r="E20" s="321">
        <f>+D20/Countries!BY2</f>
        <v>0.43200329003456284</v>
      </c>
      <c r="F20" s="335">
        <f>VLOOKUP($E$5,Countries!$E$5:$S$278,13,FALSE)/1000000</f>
        <v>66782.813351000004</v>
      </c>
      <c r="G20" s="333">
        <f>+F20/Countries!Q2</f>
        <v>4.3310878488002638E-8</v>
      </c>
      <c r="H20" s="325">
        <f>VLOOKUP($E$5,Countries!$CQ$5:$DE$278,13,FALSE)/1000000</f>
        <v>45103.496404999998</v>
      </c>
      <c r="I20" s="321">
        <f>+H20/Countries!DC2</f>
        <v>6.3344226688800437E-2</v>
      </c>
      <c r="J20" s="335">
        <f>VLOOKUP($E$5,Countries!$DU$5:$EI$278,13,FALSE)/1000000</f>
        <v>111886.309756</v>
      </c>
      <c r="K20" s="338">
        <f>VLOOKUP($E$5,Countries!$DU$5:$EW$278,27,FALSE)</f>
        <v>6</v>
      </c>
      <c r="L20" s="323">
        <f t="shared" si="0"/>
        <v>21679.316946000006</v>
      </c>
    </row>
    <row r="21" spans="1:12" ht="19.8" x14ac:dyDescent="0.25">
      <c r="A21" s="319">
        <v>2023</v>
      </c>
      <c r="B21" s="330">
        <f>VLOOKUP($E$5,Countries!$AI$5:$AW$278,14,FALSE)/1000000</f>
        <v>32016.002541000002</v>
      </c>
      <c r="C21" s="331">
        <f>+B21/Countries!AV2</f>
        <v>2.8165899709982817E-2</v>
      </c>
      <c r="D21" s="324">
        <f>VLOOKUP($E$5,Countries!$BM$5:$CA$278,14,FALSE)/1000000</f>
        <v>30299.968056999998</v>
      </c>
      <c r="E21" s="318">
        <f>+D21/Countries!BZ2</f>
        <v>0.47810323745062244</v>
      </c>
      <c r="F21" s="334">
        <f>VLOOKUP($E$5,Countries!$E$5:$S$278,14,FALSE)/1000000</f>
        <v>62315.970598</v>
      </c>
      <c r="G21" s="331">
        <f>+F21/Countries!R2</f>
        <v>5.1926984061114242E-8</v>
      </c>
      <c r="H21" s="324">
        <f>VLOOKUP($E$5,Countries!$CQ$5:$DE$278,14,FALSE)/1000000</f>
        <v>50052.587363999999</v>
      </c>
      <c r="I21" s="318">
        <f>+H21/Countries!DD2</f>
        <v>6.4498740616326433E-2</v>
      </c>
      <c r="J21" s="334">
        <f>VLOOKUP($E$5,Countries!$DU$5:$EI$278,14,FALSE)/1000000</f>
        <v>112368.55796200001</v>
      </c>
      <c r="K21" s="337">
        <f>VLOOKUP($E$5,Countries!$DU$5:$EW$278,28,FALSE)</f>
        <v>6</v>
      </c>
      <c r="L21" s="320">
        <f t="shared" si="0"/>
        <v>12263.383234000001</v>
      </c>
    </row>
    <row r="22" spans="1:12" ht="19.8" x14ac:dyDescent="0.25">
      <c r="A22" s="322">
        <v>2024</v>
      </c>
      <c r="B22" s="332">
        <f>VLOOKUP($E$5,Countries!$AI$5:$AW$278,15,FALSE)/1000000</f>
        <v>38101.099217000003</v>
      </c>
      <c r="C22" s="333">
        <f>+B22/Countries!AW2</f>
        <v>3.6113942705276035E-2</v>
      </c>
      <c r="D22" s="325">
        <f>VLOOKUP($E$5,Countries!$BM$5:$CA$278,15,FALSE)/1000000</f>
        <v>48729.937883999999</v>
      </c>
      <c r="E22" s="321">
        <f>+D22/Countries!CA2</f>
        <v>0.53786933558279804</v>
      </c>
      <c r="F22" s="335">
        <f>VLOOKUP($E$5,Countries!$E$5:$S$278,15,FALSE)/1000000</f>
        <v>86831.037100999994</v>
      </c>
      <c r="G22" s="333">
        <f>+F22/Countries!S2</f>
        <v>7.5793744951140663E-8</v>
      </c>
      <c r="H22" s="325">
        <f>VLOOKUP($E$5,Countries!$CQ$5:$DE$278,15,FALSE)/1000000</f>
        <v>48124.500647000001</v>
      </c>
      <c r="I22" s="321">
        <f>H22/Countries!DE2</f>
        <v>5.512394449072254E-2</v>
      </c>
      <c r="J22" s="335">
        <f>VLOOKUP($E$5,Countries!$DU$5:$EI$278,15,FALSE)/1000000</f>
        <v>134955.537748</v>
      </c>
      <c r="K22" s="338">
        <f>VLOOKUP($E$5,Countries!$DU$5:$EW$278,29,FALSE)</f>
        <v>4</v>
      </c>
      <c r="L22" s="323">
        <f t="shared" si="0"/>
        <v>38706.536453999994</v>
      </c>
    </row>
    <row r="23" spans="1:12" ht="20.25" customHeight="1" x14ac:dyDescent="0.6">
      <c r="A23" s="401"/>
      <c r="B23" s="401"/>
      <c r="C23" s="401"/>
      <c r="D23" s="401"/>
      <c r="E23" s="340"/>
      <c r="F23" s="340"/>
      <c r="G23" s="340"/>
      <c r="H23" s="340"/>
      <c r="I23" s="340"/>
      <c r="J23" s="340"/>
      <c r="K23" s="340"/>
      <c r="L23" s="340"/>
    </row>
    <row r="24" spans="1:12" ht="48.75" customHeight="1" x14ac:dyDescent="0.25">
      <c r="A24" s="402" t="s">
        <v>2561</v>
      </c>
      <c r="B24" s="402"/>
      <c r="C24" s="402"/>
      <c r="D24" s="341" t="s">
        <v>309</v>
      </c>
      <c r="E24" s="403" t="s">
        <v>2562</v>
      </c>
      <c r="F24" s="404"/>
      <c r="G24" s="404"/>
      <c r="H24" s="342" t="s">
        <v>309</v>
      </c>
      <c r="I24" s="404" t="s">
        <v>2563</v>
      </c>
      <c r="J24" s="404"/>
      <c r="K24" s="404"/>
      <c r="L24" s="341" t="s">
        <v>309</v>
      </c>
    </row>
    <row r="25" spans="1:12" ht="18" customHeight="1" x14ac:dyDescent="0.25">
      <c r="A25" s="405" t="str">
        <f>IF(D25="","",IFERROR(VLOOKUP(INDEX(TXM!$B$5:$C$8000,TXM!$F5,COLUMNS(TXM!$B$5:B5)),TXM!$Y$2:$AA$99,2,FALSE),""))</f>
        <v xml:space="preserve">منتجات معدنية </v>
      </c>
      <c r="B25" s="405"/>
      <c r="C25" s="405"/>
      <c r="D25" s="406">
        <f>IFERROR(IF(INDEX(TXM!$C$5:$C$8000,TXM!$F5,COLUMNS(TXM!$C$5:C5))&lt;TXM!$AP$6,"",INDEX(TXM!$C$5:$C$8000,TXM!$F5,COLUMNS(TXM!$C$5:C5))/TXM!$AP$4),"")</f>
        <v>16517.683428</v>
      </c>
      <c r="E25" s="407" t="str">
        <f>IF(H25="","",IFERROR(VLOOKUP(INDEX(TXM!$Q$5:$R$8000,TXM!$U5,COLUMNS(TXM!$Q$5:Q5)),TXM!$Y$2:$AA$99,2,FALSE),""))</f>
        <v>أجهزة ومعدات كهربائية وأجزاؤها</v>
      </c>
      <c r="F25" s="405"/>
      <c r="G25" s="405"/>
      <c r="H25" s="408">
        <f>IFERROR(IF(INDEX(TXM!$R$5:$R$8000,TXM!$U5,COLUMNS(TXM!$R$5:R5))&lt;TXM!$AP$6,"",INDEX(TXM!$R$5:$R$8000,TXM!$U5,COLUMNS(TXM!$R$5:R5))/TXM!$AP$4),"")</f>
        <v>24692.389816999999</v>
      </c>
      <c r="I25" s="405" t="str">
        <f>IF(L25="","",IFERROR(VLOOKUP(INDEX(TXM!$J$5:$K$8000,TXM!$N5,COLUMNS(TXM!$J$5:J5)),TXM!$Y$2:$AA$99,2,FALSE),""))</f>
        <v>معادن ثمينة وأحجار كريمة</v>
      </c>
      <c r="J25" s="405"/>
      <c r="K25" s="405"/>
      <c r="L25" s="406">
        <f>IFERROR(IF(INDEX(TXM!$K$5:$K$8000,TXM!$N5,COLUMNS(TXM!$K$5:K5))&lt;TXM!$AP$6,"",INDEX(TXM!$K$5:$K$8000,TXM!$N5,COLUMNS(TXM!$K$5:K5))/TXM!$AP$4),"")</f>
        <v>12309.83214</v>
      </c>
    </row>
    <row r="26" spans="1:12" ht="18" customHeight="1" x14ac:dyDescent="0.25">
      <c r="A26" s="409" t="str">
        <f>IF(D25="","",IFERROR(VLOOKUP(INDEX(TXM!$B$5:$C$8000,TXM!$F5,COLUMNS(TXM!$B$5:B5)),TXM!$Y$2:$AA$99,3,FALSE),""))</f>
        <v>Mineral products</v>
      </c>
      <c r="B26" s="409"/>
      <c r="C26" s="409"/>
      <c r="D26" s="406"/>
      <c r="E26" s="410" t="str">
        <f>IF(H25="","",IFERROR(VLOOKUP(INDEX(TXM!$Q$5:$R$8000,TXM!$U5,COLUMNS(TXM!$Q$5:Q5)),TXM!$Y$2:$AA$99,3,FALSE),""))</f>
        <v>Electrical equipment; parts</v>
      </c>
      <c r="F26" s="409"/>
      <c r="G26" s="409"/>
      <c r="H26" s="408"/>
      <c r="I26" s="409" t="str">
        <f>IF(L25="","",IFERROR(VLOOKUP(INDEX(TXM!$J$5:$K$8000,TXM!$N5,COLUMNS(TXM!$J$5:J5)),TXM!$Y$2:$AA$99,3,FALSE),""))</f>
        <v>Precious stones and metals</v>
      </c>
      <c r="J26" s="409"/>
      <c r="K26" s="409"/>
      <c r="L26" s="406"/>
    </row>
    <row r="27" spans="1:12" ht="18" customHeight="1" x14ac:dyDescent="0.25">
      <c r="A27" s="411" t="str">
        <f>IF(D27="","",IFERROR(VLOOKUP(INDEX(TXM!$B$5:$C$8000,TXM!$F6,COLUMNS(TXM!$B$5:B6)),TXM!$Y$2:$AA$99,2,FALSE),""))</f>
        <v>لدائن ومصنوعاتها</v>
      </c>
      <c r="B27" s="411"/>
      <c r="C27" s="411"/>
      <c r="D27" s="412">
        <f>IFERROR(IF(INDEX(TXM!$C$5:$C$8000,TXM!$F6,COLUMNS(TXM!$C$5:C6))&lt;TXM!$AP$6,"",INDEX(TXM!$C$5:$C$8000,TXM!$F6,COLUMNS(TXM!$C$5:C6))/TXM!$AP$4),"")</f>
        <v>3900.4354290000001</v>
      </c>
      <c r="E27" s="413" t="str">
        <f>IF(H27="","",IFERROR(VLOOKUP(INDEX(TXM!$Q$5:$R$8000,TXM!$U6,COLUMNS(TXM!$Q$5:Q6)),TXM!$Y$2:$AA$99,2,FALSE),""))</f>
        <v>سفن وقوارب ومنشآت عائمة</v>
      </c>
      <c r="F27" s="411"/>
      <c r="G27" s="411"/>
      <c r="H27" s="414">
        <f>IFERROR(IF(INDEX(TXM!$R$5:$R$8000,TXM!$U6,COLUMNS(TXM!$R$5:R6))&lt;TXM!$AP$6,"",INDEX(TXM!$R$5:$R$8000,TXM!$U6,COLUMNS(TXM!$R$5:R6))/TXM!$AP$4),"")</f>
        <v>14584.148442</v>
      </c>
      <c r="I27" s="411" t="str">
        <f>IF(L27="","",IFERROR(VLOOKUP(INDEX(TXM!$J$5:$K$8000,TXM!$N6,COLUMNS(TXM!$J$5:J6)),TXM!$Y$2:$AA$99,2,FALSE),""))</f>
        <v xml:space="preserve">منتجات معدنية </v>
      </c>
      <c r="J27" s="411"/>
      <c r="K27" s="411"/>
      <c r="L27" s="412">
        <f>IFERROR(IF(INDEX(TXM!$K$5:$K$8000,TXM!$N6,COLUMNS(TXM!$K$5:K6))&lt;TXM!$AP$6,"",INDEX(TXM!$K$5:$K$8000,TXM!$N6,COLUMNS(TXM!$K$5:K6))/TXM!$AP$4),"")</f>
        <v>7019.422235</v>
      </c>
    </row>
    <row r="28" spans="1:12" ht="18" customHeight="1" x14ac:dyDescent="0.25">
      <c r="A28" s="415" t="str">
        <f>IF(D27="","",IFERROR(VLOOKUP(INDEX(TXM!$B$5:$C$8000,TXM!$F6,COLUMNS(TXM!$B$5:B6)),TXM!$Y$2:$AA$99,3,FALSE),""))</f>
        <v>Plastics and articles thereof</v>
      </c>
      <c r="B28" s="415"/>
      <c r="C28" s="415"/>
      <c r="D28" s="412"/>
      <c r="E28" s="416" t="str">
        <f>IF(H27="","",IFERROR(VLOOKUP(INDEX(TXM!$Q$5:$R$8000,TXM!$U6,COLUMNS(TXM!$Q$5:Q6)),TXM!$Y$2:$AA$99,3,FALSE),""))</f>
        <v>Ships, boats and floating structures</v>
      </c>
      <c r="F28" s="415"/>
      <c r="G28" s="415"/>
      <c r="H28" s="414"/>
      <c r="I28" s="415" t="str">
        <f>IF(L27="","",IFERROR(VLOOKUP(INDEX(TXM!$J$5:$K$8000,TXM!$N6,COLUMNS(TXM!$J$5:J6)),TXM!$Y$2:$AA$99,3,FALSE),""))</f>
        <v>Mineral products</v>
      </c>
      <c r="J28" s="415"/>
      <c r="K28" s="415"/>
      <c r="L28" s="412"/>
    </row>
    <row r="29" spans="1:12" ht="18" customHeight="1" x14ac:dyDescent="0.25">
      <c r="A29" s="405" t="str">
        <f>IF(D29="","",IFERROR(VLOOKUP(INDEX(TXM!$B$5:$C$8000,TXM!$F7,COLUMNS(TXM!$B$5:B7)),TXM!$Y$2:$AA$99,2,FALSE),""))</f>
        <v>منتجات كيماوية عضوية</v>
      </c>
      <c r="B29" s="405"/>
      <c r="C29" s="405"/>
      <c r="D29" s="406">
        <f>IFERROR(IF(INDEX(TXM!$C$5:$C$8000,TXM!$F7,COLUMNS(TXM!$C$5:C7))&lt;TXM!$AP$6,"",INDEX(TXM!$C$5:$C$8000,TXM!$F7,COLUMNS(TXM!$C$5:C7))/TXM!$AP$4),"")</f>
        <v>2776.2360699999999</v>
      </c>
      <c r="E29" s="407" t="str">
        <f>IF(H29="","",IFERROR(VLOOKUP(INDEX(TXM!$Q$5:$R$8000,TXM!$U7,COLUMNS(TXM!$Q$5:Q7)),TXM!$Y$2:$AA$99,2,FALSE),""))</f>
        <v>آلات وأدوات آلية وأجزاؤها</v>
      </c>
      <c r="F29" s="405"/>
      <c r="G29" s="405"/>
      <c r="H29" s="408">
        <f>IFERROR(IF(INDEX(TXM!$R$5:$R$8000,TXM!$U7,COLUMNS(TXM!$R$5:R7))&lt;TXM!$AP$6,"",INDEX(TXM!$R$5:$R$8000,TXM!$U7,COLUMNS(TXM!$R$5:R7))/TXM!$AP$4),"")</f>
        <v>2684.746439</v>
      </c>
      <c r="I29" s="405" t="str">
        <f>IF(L29="","",IFERROR(VLOOKUP(INDEX(TXM!$J$5:$K$8000,TXM!$N7,COLUMNS(TXM!$J$5:J7)),TXM!$Y$2:$AA$99,2,FALSE),""))</f>
        <v>آلات وأدوات آلية وأجزاؤها</v>
      </c>
      <c r="J29" s="405"/>
      <c r="K29" s="405"/>
      <c r="L29" s="406">
        <f>IFERROR(IF(INDEX(TXM!$K$5:$K$8000,TXM!$N7,COLUMNS(TXM!$K$5:K7))&lt;TXM!$AP$6,"",INDEX(TXM!$K$5:$K$8000,TXM!$N7,COLUMNS(TXM!$K$5:K7))/TXM!$AP$4),"")</f>
        <v>4918.8370109999996</v>
      </c>
    </row>
    <row r="30" spans="1:12" ht="18" customHeight="1" x14ac:dyDescent="0.25">
      <c r="A30" s="409" t="str">
        <f>IF(D29="","",IFERROR(VLOOKUP(INDEX(TXM!$B$5:$C$8000,TXM!$F7,COLUMNS(TXM!$B$5:B7)),TXM!$Y$2:$AA$99,3,FALSE),""))</f>
        <v>Organic chemicals</v>
      </c>
      <c r="B30" s="409"/>
      <c r="C30" s="409"/>
      <c r="D30" s="406"/>
      <c r="E30" s="410" t="str">
        <f>IF(H29="","",IFERROR(VLOOKUP(INDEX(TXM!$Q$5:$R$8000,TXM!$U7,COLUMNS(TXM!$Q$5:Q7)),TXM!$Y$2:$AA$99,3,FALSE),""))</f>
        <v>Machinery appliances; parts</v>
      </c>
      <c r="F30" s="409"/>
      <c r="G30" s="409"/>
      <c r="H30" s="408"/>
      <c r="I30" s="409" t="str">
        <f>IF(L29="","",IFERROR(VLOOKUP(INDEX(TXM!$J$5:$K$8000,TXM!$N7,COLUMNS(TXM!$J$5:J7)),TXM!$Y$2:$AA$99,3,FALSE),""))</f>
        <v>Machinery appliances; parts</v>
      </c>
      <c r="J30" s="409"/>
      <c r="K30" s="409"/>
      <c r="L30" s="406"/>
    </row>
    <row r="31" spans="1:12" ht="18" customHeight="1" x14ac:dyDescent="0.25">
      <c r="A31" s="411" t="str">
        <f>IF(D31="","",IFERROR(VLOOKUP(INDEX(TXM!$B$5:$C$8000,TXM!$F8,COLUMNS(TXM!$B$5:B8)),TXM!$Y$2:$AA$99,2,FALSE),""))</f>
        <v>معادن ثمينة وأحجار كريمة</v>
      </c>
      <c r="B31" s="411"/>
      <c r="C31" s="411"/>
      <c r="D31" s="412">
        <f>IFERROR(IF(INDEX(TXM!$C$5:$C$8000,TXM!$F8,COLUMNS(TXM!$C$5:C8))&lt;TXM!$AP$6,"",INDEX(TXM!$C$5:$C$8000,TXM!$F8,COLUMNS(TXM!$C$5:C8))/TXM!$AP$4),"")</f>
        <v>1644.943522</v>
      </c>
      <c r="E31" s="413" t="str">
        <f>IF(H31="","",IFERROR(VLOOKUP(INDEX(TXM!$Q$5:$R$8000,TXM!$U8,COLUMNS(TXM!$Q$5:Q8)),TXM!$Y$2:$AA$99,2,FALSE),""))</f>
        <v>سيارات وأجزاؤها</v>
      </c>
      <c r="F31" s="411"/>
      <c r="G31" s="411"/>
      <c r="H31" s="414">
        <f>IFERROR(IF(INDEX(TXM!$R$5:$R$8000,TXM!$U8,COLUMNS(TXM!$R$5:R8))&lt;TXM!$AP$6,"",INDEX(TXM!$R$5:$R$8000,TXM!$U8,COLUMNS(TXM!$R$5:R8))/TXM!$AP$4),"")</f>
        <v>2139.920149</v>
      </c>
      <c r="I31" s="411" t="str">
        <f>IF(L31="","",IFERROR(VLOOKUP(INDEX(TXM!$J$5:$K$8000,TXM!$N8,COLUMNS(TXM!$J$5:J8)),TXM!$Y$2:$AA$99,2,FALSE),""))</f>
        <v>مصنوعات من حديد أو صب (فولاذ)</v>
      </c>
      <c r="J31" s="411"/>
      <c r="K31" s="411"/>
      <c r="L31" s="412">
        <f>IFERROR(IF(INDEX(TXM!$K$5:$K$8000,TXM!$N8,COLUMNS(TXM!$K$5:K8))&lt;TXM!$AP$6,"",INDEX(TXM!$K$5:$K$8000,TXM!$N8,COLUMNS(TXM!$K$5:K8))/TXM!$AP$4),"")</f>
        <v>3298.1149099999998</v>
      </c>
    </row>
    <row r="32" spans="1:12" ht="18" customHeight="1" x14ac:dyDescent="0.25">
      <c r="A32" s="415" t="str">
        <f>IF(D31="","",IFERROR(VLOOKUP(INDEX(TXM!$B$5:$C$8000,TXM!$F8,COLUMNS(TXM!$B$5:B8)),TXM!$Y$2:$AA$99,3,FALSE),""))</f>
        <v>Precious stones and metals</v>
      </c>
      <c r="B32" s="415"/>
      <c r="C32" s="415"/>
      <c r="D32" s="412"/>
      <c r="E32" s="416" t="str">
        <f>IF(H31="","",IFERROR(VLOOKUP(INDEX(TXM!$Q$5:$R$8000,TXM!$U8,COLUMNS(TXM!$Q$5:Q8)),TXM!$Y$2:$AA$99,3,FALSE),""))</f>
        <v>Vehicles; parts</v>
      </c>
      <c r="F32" s="415"/>
      <c r="G32" s="415"/>
      <c r="H32" s="414"/>
      <c r="I32" s="415" t="str">
        <f>IF(L31="","",IFERROR(VLOOKUP(INDEX(TXM!$J$5:$K$8000,TXM!$N8,COLUMNS(TXM!$J$5:J8)),TXM!$Y$2:$AA$99,3,FALSE),""))</f>
        <v>Articles of iron or steel</v>
      </c>
      <c r="J32" s="415"/>
      <c r="K32" s="415"/>
      <c r="L32" s="412"/>
    </row>
    <row r="33" spans="1:12" ht="18" customHeight="1" x14ac:dyDescent="0.25">
      <c r="A33" s="405" t="str">
        <f>IF(D33="","",IFERROR(VLOOKUP(INDEX(TXM!$B$5:$C$8000,TXM!$F9,COLUMNS(TXM!$B$5:B9)),TXM!$Y$2:$AA$99,2,FALSE),""))</f>
        <v>أجهزة ومعدات كهربائية وأجزاؤها</v>
      </c>
      <c r="B33" s="405"/>
      <c r="C33" s="405"/>
      <c r="D33" s="406">
        <f>IFERROR(IF(INDEX(TXM!$C$5:$C$8000,TXM!$F9,COLUMNS(TXM!$C$5:C9))&lt;TXM!$AP$6,"",INDEX(TXM!$C$5:$C$8000,TXM!$F9,COLUMNS(TXM!$C$5:C9))/TXM!$AP$4),"")</f>
        <v>1525.495232</v>
      </c>
      <c r="E33" s="407" t="str">
        <f>IF(H33="","",IFERROR(VLOOKUP(INDEX(TXM!$Q$5:$R$8000,TXM!$U9,COLUMNS(TXM!$Q$5:Q9)),TXM!$Y$2:$AA$99,2,FALSE),""))</f>
        <v>معادن ثمينة وأحجار كريمة</v>
      </c>
      <c r="F33" s="405"/>
      <c r="G33" s="405"/>
      <c r="H33" s="408">
        <f>IFERROR(IF(INDEX(TXM!$R$5:$R$8000,TXM!$U9,COLUMNS(TXM!$R$5:R9))&lt;TXM!$AP$6,"",INDEX(TXM!$R$5:$R$8000,TXM!$U9,COLUMNS(TXM!$R$5:R9))/TXM!$AP$4),"")</f>
        <v>1664.6013049999999</v>
      </c>
      <c r="I33" s="405" t="str">
        <f>IF(L33="","",IFERROR(VLOOKUP(INDEX(TXM!$J$5:$K$8000,TXM!$N9,COLUMNS(TXM!$J$5:J9)),TXM!$Y$2:$AA$99,2,FALSE),""))</f>
        <v>لدائن ومصنوعاتها</v>
      </c>
      <c r="J33" s="405"/>
      <c r="K33" s="405"/>
      <c r="L33" s="406">
        <f>IFERROR(IF(INDEX(TXM!$K$5:$K$8000,TXM!$N9,COLUMNS(TXM!$K$5:K9))&lt;TXM!$AP$6,"",INDEX(TXM!$K$5:$K$8000,TXM!$N9,COLUMNS(TXM!$K$5:K9))/TXM!$AP$4),"")</f>
        <v>2632.8650120000002</v>
      </c>
    </row>
    <row r="34" spans="1:12" ht="18" customHeight="1" x14ac:dyDescent="0.25">
      <c r="A34" s="409" t="str">
        <f>IF(D33="","",IFERROR(VLOOKUP(INDEX(TXM!$B$5:$C$8000,TXM!$F9,COLUMNS(TXM!$B$5:B9)),TXM!$Y$2:$AA$99,3,FALSE),""))</f>
        <v>Electrical equipment; parts</v>
      </c>
      <c r="B34" s="409"/>
      <c r="C34" s="409"/>
      <c r="D34" s="406"/>
      <c r="E34" s="410" t="str">
        <f>IF(H33="","",IFERROR(VLOOKUP(INDEX(TXM!$Q$5:$R$8000,TXM!$U9,COLUMNS(TXM!$Q$5:Q9)),TXM!$Y$2:$AA$99,3,FALSE),""))</f>
        <v>Precious stones and metals</v>
      </c>
      <c r="F34" s="409"/>
      <c r="G34" s="409"/>
      <c r="H34" s="408"/>
      <c r="I34" s="409" t="str">
        <f>IF(L33="","",IFERROR(VLOOKUP(INDEX(TXM!$J$5:$K$8000,TXM!$N9,COLUMNS(TXM!$J$5:J9)),TXM!$Y$2:$AA$99,3,FALSE),""))</f>
        <v>Plastics and articles thereof</v>
      </c>
      <c r="J34" s="409"/>
      <c r="K34" s="409"/>
      <c r="L34" s="406"/>
    </row>
  </sheetData>
  <sheetProtection algorithmName="SHA-512" hashValue="cTPvhrSit4w9Vzc7MlWAM7792zNjsHTaF8hxgXIpTre09F57eWz6sinQRtxvvf7q7y8LLRL4aD4jAkQ2bERBpQ==" saltValue="pfLU9DVHiKkOovo6g8nkOg==" spinCount="100000" sheet="1" objects="1" scenarios="1"/>
  <mergeCells count="57">
    <mergeCell ref="E5:H5"/>
    <mergeCell ref="L33:L34"/>
    <mergeCell ref="A34:C34"/>
    <mergeCell ref="E34:G34"/>
    <mergeCell ref="I34:K34"/>
    <mergeCell ref="A32:C32"/>
    <mergeCell ref="E32:G32"/>
    <mergeCell ref="I32:K32"/>
    <mergeCell ref="A33:C33"/>
    <mergeCell ref="D33:D34"/>
    <mergeCell ref="E33:G33"/>
    <mergeCell ref="H33:H34"/>
    <mergeCell ref="I33:K33"/>
    <mergeCell ref="L29:L30"/>
    <mergeCell ref="A30:C30"/>
    <mergeCell ref="E30:G30"/>
    <mergeCell ref="L31:L32"/>
    <mergeCell ref="A28:C28"/>
    <mergeCell ref="E28:G28"/>
    <mergeCell ref="I28:K28"/>
    <mergeCell ref="A29:C29"/>
    <mergeCell ref="D29:D30"/>
    <mergeCell ref="E29:G29"/>
    <mergeCell ref="H29:H30"/>
    <mergeCell ref="I29:K29"/>
    <mergeCell ref="I30:K30"/>
    <mergeCell ref="A31:C31"/>
    <mergeCell ref="D31:D32"/>
    <mergeCell ref="E31:G31"/>
    <mergeCell ref="H31:H32"/>
    <mergeCell ref="I31:K31"/>
    <mergeCell ref="L25:L26"/>
    <mergeCell ref="A26:C26"/>
    <mergeCell ref="E26:G26"/>
    <mergeCell ref="I26:K26"/>
    <mergeCell ref="A27:C27"/>
    <mergeCell ref="D27:D28"/>
    <mergeCell ref="E27:G27"/>
    <mergeCell ref="H27:H28"/>
    <mergeCell ref="I27:K27"/>
    <mergeCell ref="L27:L28"/>
    <mergeCell ref="A23:D23"/>
    <mergeCell ref="A24:C24"/>
    <mergeCell ref="E24:G24"/>
    <mergeCell ref="I24:K24"/>
    <mergeCell ref="A25:C25"/>
    <mergeCell ref="D25:D26"/>
    <mergeCell ref="E25:G25"/>
    <mergeCell ref="H25:H26"/>
    <mergeCell ref="I25:K25"/>
    <mergeCell ref="J7:K7"/>
    <mergeCell ref="L7:L8"/>
    <mergeCell ref="A7:A8"/>
    <mergeCell ref="B7:C7"/>
    <mergeCell ref="D7:E7"/>
    <mergeCell ref="F7:G7"/>
    <mergeCell ref="H7:I7"/>
  </mergeCells>
  <conditionalFormatting sqref="L9:L22">
    <cfRule type="cellIs" dxfId="0" priority="1" operator="lessThan">
      <formula>0</formula>
    </cfRule>
  </conditionalFormatting>
  <printOptions horizontalCentered="1"/>
  <pageMargins left="0.31496062992125984" right="0.31496062992125984" top="0.35433070866141736" bottom="0.35433070866141736" header="0.31496062992125984" footer="0.31496062992125984"/>
  <pageSetup paperSize="9" scale="7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28381C5-B2D0-48DA-9CFA-962A0CDA4D76}">
          <x14:formula1>
            <xm:f>TXM!$AH$3:$AH$80</xm:f>
          </x14:formula1>
          <xm:sqref>E5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AA52-1425-4D37-9E93-9073C92B9A86}">
  <sheetPr>
    <tabColor rgb="FF9BA8C2"/>
    <pageSetUpPr autoPageBreaks="0" fitToPage="1"/>
  </sheetPr>
  <dimension ref="A1:WVN121"/>
  <sheetViews>
    <sheetView showGridLines="0" rightToLeft="1" topLeftCell="A103" zoomScaleNormal="100" workbookViewId="0"/>
  </sheetViews>
  <sheetFormatPr defaultColWidth="0" defaultRowHeight="19.8" x14ac:dyDescent="0.6"/>
  <cols>
    <col min="1" max="1" width="6.3984375" style="5" customWidth="1"/>
    <col min="2" max="3" width="23.3984375" style="5" customWidth="1"/>
    <col min="4" max="7" width="19.3984375" style="5" customWidth="1"/>
    <col min="8" max="8" width="1.09765625" style="5" customWidth="1"/>
    <col min="9" max="9" width="14" style="5" hidden="1"/>
    <col min="10" max="11" width="8.8984375" style="6" hidden="1"/>
    <col min="12" max="245" width="8.8984375" style="5" hidden="1"/>
    <col min="246" max="246" width="5.8984375" style="5" hidden="1"/>
    <col min="247" max="247" width="32.8984375" style="5" hidden="1"/>
    <col min="248" max="248" width="5.8984375" style="5" hidden="1"/>
    <col min="249" max="249" width="32.8984375" style="5" hidden="1"/>
    <col min="250" max="255" width="8.8984375" style="5" hidden="1"/>
    <col min="256" max="256" width="32.8984375" style="5" hidden="1"/>
    <col min="257" max="257" width="5.8984375" style="5" hidden="1"/>
    <col min="258" max="258" width="32.8984375" style="5" hidden="1"/>
    <col min="259" max="259" width="5.8984375" style="5" hidden="1"/>
    <col min="260" max="501" width="8.8984375" style="5" hidden="1"/>
    <col min="502" max="502" width="5.8984375" style="5" hidden="1"/>
    <col min="503" max="503" width="32.8984375" style="5" hidden="1"/>
    <col min="504" max="504" width="5.8984375" style="5" hidden="1"/>
    <col min="505" max="505" width="32.8984375" style="5" hidden="1"/>
    <col min="506" max="511" width="8.8984375" style="5" hidden="1"/>
    <col min="512" max="512" width="32.8984375" style="5" hidden="1"/>
    <col min="513" max="513" width="5.8984375" style="5" hidden="1"/>
    <col min="514" max="514" width="32.8984375" style="5" hidden="1"/>
    <col min="515" max="515" width="5.8984375" style="5" hidden="1"/>
    <col min="516" max="757" width="8.8984375" style="5" hidden="1"/>
    <col min="758" max="758" width="5.8984375" style="5" hidden="1"/>
    <col min="759" max="759" width="32.8984375" style="5" hidden="1"/>
    <col min="760" max="760" width="5.8984375" style="5" hidden="1"/>
    <col min="761" max="761" width="32.8984375" style="5" hidden="1"/>
    <col min="762" max="767" width="8.8984375" style="5" hidden="1"/>
    <col min="768" max="768" width="32.8984375" style="5" hidden="1"/>
    <col min="769" max="769" width="5.8984375" style="5" hidden="1"/>
    <col min="770" max="770" width="32.8984375" style="5" hidden="1"/>
    <col min="771" max="771" width="5.8984375" style="5" hidden="1"/>
    <col min="772" max="1013" width="8.8984375" style="5" hidden="1"/>
    <col min="1014" max="1014" width="5.8984375" style="5" hidden="1"/>
    <col min="1015" max="1015" width="32.8984375" style="5" hidden="1"/>
    <col min="1016" max="1016" width="5.8984375" style="5" hidden="1"/>
    <col min="1017" max="1017" width="32.8984375" style="5" hidden="1"/>
    <col min="1018" max="1023" width="8.8984375" style="5" hidden="1"/>
    <col min="1024" max="1024" width="32.8984375" style="5" hidden="1"/>
    <col min="1025" max="1025" width="5.8984375" style="5" hidden="1"/>
    <col min="1026" max="1026" width="32.8984375" style="5" hidden="1"/>
    <col min="1027" max="1027" width="5.8984375" style="5" hidden="1"/>
    <col min="1028" max="1269" width="8.8984375" style="5" hidden="1"/>
    <col min="1270" max="1270" width="5.8984375" style="5" hidden="1"/>
    <col min="1271" max="1271" width="32.8984375" style="5" hidden="1"/>
    <col min="1272" max="1272" width="5.8984375" style="5" hidden="1"/>
    <col min="1273" max="1273" width="32.8984375" style="5" hidden="1"/>
    <col min="1274" max="1279" width="8.8984375" style="5" hidden="1"/>
    <col min="1280" max="1280" width="32.8984375" style="5" hidden="1"/>
    <col min="1281" max="1281" width="5.8984375" style="5" hidden="1"/>
    <col min="1282" max="1282" width="32.8984375" style="5" hidden="1"/>
    <col min="1283" max="1283" width="5.8984375" style="5" hidden="1"/>
    <col min="1284" max="1525" width="8.8984375" style="5" hidden="1"/>
    <col min="1526" max="1526" width="5.8984375" style="5" hidden="1"/>
    <col min="1527" max="1527" width="32.8984375" style="5" hidden="1"/>
    <col min="1528" max="1528" width="5.8984375" style="5" hidden="1"/>
    <col min="1529" max="1529" width="32.8984375" style="5" hidden="1"/>
    <col min="1530" max="1535" width="8.8984375" style="5" hidden="1"/>
    <col min="1536" max="1536" width="32.8984375" style="5" hidden="1"/>
    <col min="1537" max="1537" width="5.8984375" style="5" hidden="1"/>
    <col min="1538" max="1538" width="32.8984375" style="5" hidden="1"/>
    <col min="1539" max="1539" width="5.8984375" style="5" hidden="1"/>
    <col min="1540" max="1781" width="8.8984375" style="5" hidden="1"/>
    <col min="1782" max="1782" width="5.8984375" style="5" hidden="1"/>
    <col min="1783" max="1783" width="32.8984375" style="5" hidden="1"/>
    <col min="1784" max="1784" width="5.8984375" style="5" hidden="1"/>
    <col min="1785" max="1785" width="32.8984375" style="5" hidden="1"/>
    <col min="1786" max="1791" width="8.8984375" style="5" hidden="1"/>
    <col min="1792" max="1792" width="32.8984375" style="5" hidden="1"/>
    <col min="1793" max="1793" width="5.8984375" style="5" hidden="1"/>
    <col min="1794" max="1794" width="32.8984375" style="5" hidden="1"/>
    <col min="1795" max="1795" width="5.8984375" style="5" hidden="1"/>
    <col min="1796" max="2037" width="8.8984375" style="5" hidden="1"/>
    <col min="2038" max="2038" width="5.8984375" style="5" hidden="1"/>
    <col min="2039" max="2039" width="32.8984375" style="5" hidden="1"/>
    <col min="2040" max="2040" width="5.8984375" style="5" hidden="1"/>
    <col min="2041" max="2041" width="32.8984375" style="5" hidden="1"/>
    <col min="2042" max="2047" width="8.8984375" style="5" hidden="1"/>
    <col min="2048" max="2048" width="32.8984375" style="5" hidden="1"/>
    <col min="2049" max="2049" width="5.8984375" style="5" hidden="1"/>
    <col min="2050" max="2050" width="32.8984375" style="5" hidden="1"/>
    <col min="2051" max="2051" width="5.8984375" style="5" hidden="1"/>
    <col min="2052" max="2293" width="8.8984375" style="5" hidden="1"/>
    <col min="2294" max="2294" width="5.8984375" style="5" hidden="1"/>
    <col min="2295" max="2295" width="32.8984375" style="5" hidden="1"/>
    <col min="2296" max="2296" width="5.8984375" style="5" hidden="1"/>
    <col min="2297" max="2297" width="32.8984375" style="5" hidden="1"/>
    <col min="2298" max="2303" width="8.8984375" style="5" hidden="1"/>
    <col min="2304" max="2304" width="32.8984375" style="5" hidden="1"/>
    <col min="2305" max="2305" width="5.8984375" style="5" hidden="1"/>
    <col min="2306" max="2306" width="32.8984375" style="5" hidden="1"/>
    <col min="2307" max="2307" width="5.8984375" style="5" hidden="1"/>
    <col min="2308" max="2549" width="8.8984375" style="5" hidden="1"/>
    <col min="2550" max="2550" width="5.8984375" style="5" hidden="1"/>
    <col min="2551" max="2551" width="32.8984375" style="5" hidden="1"/>
    <col min="2552" max="2552" width="5.8984375" style="5" hidden="1"/>
    <col min="2553" max="2553" width="32.8984375" style="5" hidden="1"/>
    <col min="2554" max="2559" width="8.8984375" style="5" hidden="1"/>
    <col min="2560" max="2560" width="32.8984375" style="5" hidden="1"/>
    <col min="2561" max="2561" width="5.8984375" style="5" hidden="1"/>
    <col min="2562" max="2562" width="32.8984375" style="5" hidden="1"/>
    <col min="2563" max="2563" width="5.8984375" style="5" hidden="1"/>
    <col min="2564" max="2805" width="8.8984375" style="5" hidden="1"/>
    <col min="2806" max="2806" width="5.8984375" style="5" hidden="1"/>
    <col min="2807" max="2807" width="32.8984375" style="5" hidden="1"/>
    <col min="2808" max="2808" width="5.8984375" style="5" hidden="1"/>
    <col min="2809" max="2809" width="32.8984375" style="5" hidden="1"/>
    <col min="2810" max="2815" width="8.8984375" style="5" hidden="1"/>
    <col min="2816" max="2816" width="32.8984375" style="5" hidden="1"/>
    <col min="2817" max="2817" width="5.8984375" style="5" hidden="1"/>
    <col min="2818" max="2818" width="32.8984375" style="5" hidden="1"/>
    <col min="2819" max="2819" width="5.8984375" style="5" hidden="1"/>
    <col min="2820" max="3061" width="8.8984375" style="5" hidden="1"/>
    <col min="3062" max="3062" width="5.8984375" style="5" hidden="1"/>
    <col min="3063" max="3063" width="32.8984375" style="5" hidden="1"/>
    <col min="3064" max="3064" width="5.8984375" style="5" hidden="1"/>
    <col min="3065" max="3065" width="32.8984375" style="5" hidden="1"/>
    <col min="3066" max="3071" width="8.8984375" style="5" hidden="1"/>
    <col min="3072" max="3072" width="32.8984375" style="5" hidden="1"/>
    <col min="3073" max="3073" width="5.8984375" style="5" hidden="1"/>
    <col min="3074" max="3074" width="32.8984375" style="5" hidden="1"/>
    <col min="3075" max="3075" width="5.8984375" style="5" hidden="1"/>
    <col min="3076" max="3317" width="8.8984375" style="5" hidden="1"/>
    <col min="3318" max="3318" width="5.8984375" style="5" hidden="1"/>
    <col min="3319" max="3319" width="32.8984375" style="5" hidden="1"/>
    <col min="3320" max="3320" width="5.8984375" style="5" hidden="1"/>
    <col min="3321" max="3321" width="32.8984375" style="5" hidden="1"/>
    <col min="3322" max="3327" width="8.8984375" style="5" hidden="1"/>
    <col min="3328" max="3328" width="32.8984375" style="5" hidden="1"/>
    <col min="3329" max="3329" width="5.8984375" style="5" hidden="1"/>
    <col min="3330" max="3330" width="32.8984375" style="5" hidden="1"/>
    <col min="3331" max="3331" width="5.8984375" style="5" hidden="1"/>
    <col min="3332" max="3573" width="8.8984375" style="5" hidden="1"/>
    <col min="3574" max="3574" width="5.8984375" style="5" hidden="1"/>
    <col min="3575" max="3575" width="32.8984375" style="5" hidden="1"/>
    <col min="3576" max="3576" width="5.8984375" style="5" hidden="1"/>
    <col min="3577" max="3577" width="32.8984375" style="5" hidden="1"/>
    <col min="3578" max="3583" width="8.8984375" style="5" hidden="1"/>
    <col min="3584" max="3584" width="32.8984375" style="5" hidden="1"/>
    <col min="3585" max="3585" width="5.8984375" style="5" hidden="1"/>
    <col min="3586" max="3586" width="32.8984375" style="5" hidden="1"/>
    <col min="3587" max="3587" width="5.8984375" style="5" hidden="1"/>
    <col min="3588" max="3829" width="8.8984375" style="5" hidden="1"/>
    <col min="3830" max="3830" width="5.8984375" style="5" hidden="1"/>
    <col min="3831" max="3831" width="32.8984375" style="5" hidden="1"/>
    <col min="3832" max="3832" width="5.8984375" style="5" hidden="1"/>
    <col min="3833" max="3833" width="32.8984375" style="5" hidden="1"/>
    <col min="3834" max="3839" width="8.8984375" style="5" hidden="1"/>
    <col min="3840" max="3840" width="32.8984375" style="5" hidden="1"/>
    <col min="3841" max="3841" width="5.8984375" style="5" hidden="1"/>
    <col min="3842" max="3842" width="32.8984375" style="5" hidden="1"/>
    <col min="3843" max="3843" width="5.8984375" style="5" hidden="1"/>
    <col min="3844" max="4085" width="8.8984375" style="5" hidden="1"/>
    <col min="4086" max="4086" width="5.8984375" style="5" hidden="1"/>
    <col min="4087" max="4087" width="32.8984375" style="5" hidden="1"/>
    <col min="4088" max="4088" width="5.8984375" style="5" hidden="1"/>
    <col min="4089" max="4089" width="32.8984375" style="5" hidden="1"/>
    <col min="4090" max="4095" width="8.8984375" style="5" hidden="1"/>
    <col min="4096" max="4096" width="32.8984375" style="5" hidden="1"/>
    <col min="4097" max="4097" width="5.8984375" style="5" hidden="1"/>
    <col min="4098" max="4098" width="32.8984375" style="5" hidden="1"/>
    <col min="4099" max="4099" width="5.8984375" style="5" hidden="1"/>
    <col min="4100" max="4341" width="8.8984375" style="5" hidden="1"/>
    <col min="4342" max="4342" width="5.8984375" style="5" hidden="1"/>
    <col min="4343" max="4343" width="32.8984375" style="5" hidden="1"/>
    <col min="4344" max="4344" width="5.8984375" style="5" hidden="1"/>
    <col min="4345" max="4345" width="32.8984375" style="5" hidden="1"/>
    <col min="4346" max="4351" width="8.8984375" style="5" hidden="1"/>
    <col min="4352" max="4352" width="32.8984375" style="5" hidden="1"/>
    <col min="4353" max="4353" width="5.8984375" style="5" hidden="1"/>
    <col min="4354" max="4354" width="32.8984375" style="5" hidden="1"/>
    <col min="4355" max="4355" width="5.8984375" style="5" hidden="1"/>
    <col min="4356" max="4597" width="8.8984375" style="5" hidden="1"/>
    <col min="4598" max="4598" width="5.8984375" style="5" hidden="1"/>
    <col min="4599" max="4599" width="32.8984375" style="5" hidden="1"/>
    <col min="4600" max="4600" width="5.8984375" style="5" hidden="1"/>
    <col min="4601" max="4601" width="32.8984375" style="5" hidden="1"/>
    <col min="4602" max="4607" width="8.8984375" style="5" hidden="1"/>
    <col min="4608" max="4608" width="32.8984375" style="5" hidden="1"/>
    <col min="4609" max="4609" width="5.8984375" style="5" hidden="1"/>
    <col min="4610" max="4610" width="32.8984375" style="5" hidden="1"/>
    <col min="4611" max="4611" width="5.8984375" style="5" hidden="1"/>
    <col min="4612" max="4853" width="8.8984375" style="5" hidden="1"/>
    <col min="4854" max="4854" width="5.8984375" style="5" hidden="1"/>
    <col min="4855" max="4855" width="32.8984375" style="5" hidden="1"/>
    <col min="4856" max="4856" width="5.8984375" style="5" hidden="1"/>
    <col min="4857" max="4857" width="32.8984375" style="5" hidden="1"/>
    <col min="4858" max="4863" width="8.8984375" style="5" hidden="1"/>
    <col min="4864" max="4864" width="32.8984375" style="5" hidden="1"/>
    <col min="4865" max="4865" width="5.8984375" style="5" hidden="1"/>
    <col min="4866" max="4866" width="32.8984375" style="5" hidden="1"/>
    <col min="4867" max="4867" width="5.8984375" style="5" hidden="1"/>
    <col min="4868" max="5109" width="8.8984375" style="5" hidden="1"/>
    <col min="5110" max="5110" width="5.8984375" style="5" hidden="1"/>
    <col min="5111" max="5111" width="32.8984375" style="5" hidden="1"/>
    <col min="5112" max="5112" width="5.8984375" style="5" hidden="1"/>
    <col min="5113" max="5113" width="32.8984375" style="5" hidden="1"/>
    <col min="5114" max="5119" width="8.8984375" style="5" hidden="1"/>
    <col min="5120" max="5120" width="32.8984375" style="5" hidden="1"/>
    <col min="5121" max="5121" width="5.8984375" style="5" hidden="1"/>
    <col min="5122" max="5122" width="32.8984375" style="5" hidden="1"/>
    <col min="5123" max="5123" width="5.8984375" style="5" hidden="1"/>
    <col min="5124" max="5365" width="8.8984375" style="5" hidden="1"/>
    <col min="5366" max="5366" width="5.8984375" style="5" hidden="1"/>
    <col min="5367" max="5367" width="32.8984375" style="5" hidden="1"/>
    <col min="5368" max="5368" width="5.8984375" style="5" hidden="1"/>
    <col min="5369" max="5369" width="32.8984375" style="5" hidden="1"/>
    <col min="5370" max="5375" width="8.8984375" style="5" hidden="1"/>
    <col min="5376" max="5376" width="32.8984375" style="5" hidden="1"/>
    <col min="5377" max="5377" width="5.8984375" style="5" hidden="1"/>
    <col min="5378" max="5378" width="32.8984375" style="5" hidden="1"/>
    <col min="5379" max="5379" width="5.8984375" style="5" hidden="1"/>
    <col min="5380" max="5621" width="8.8984375" style="5" hidden="1"/>
    <col min="5622" max="5622" width="5.8984375" style="5" hidden="1"/>
    <col min="5623" max="5623" width="32.8984375" style="5" hidden="1"/>
    <col min="5624" max="5624" width="5.8984375" style="5" hidden="1"/>
    <col min="5625" max="5625" width="32.8984375" style="5" hidden="1"/>
    <col min="5626" max="5631" width="8.8984375" style="5" hidden="1"/>
    <col min="5632" max="5632" width="32.8984375" style="5" hidden="1"/>
    <col min="5633" max="5633" width="5.8984375" style="5" hidden="1"/>
    <col min="5634" max="5634" width="32.8984375" style="5" hidden="1"/>
    <col min="5635" max="5635" width="5.8984375" style="5" hidden="1"/>
    <col min="5636" max="5877" width="8.8984375" style="5" hidden="1"/>
    <col min="5878" max="5878" width="5.8984375" style="5" hidden="1"/>
    <col min="5879" max="5879" width="32.8984375" style="5" hidden="1"/>
    <col min="5880" max="5880" width="5.8984375" style="5" hidden="1"/>
    <col min="5881" max="5881" width="32.8984375" style="5" hidden="1"/>
    <col min="5882" max="5887" width="8.8984375" style="5" hidden="1"/>
    <col min="5888" max="5888" width="32.8984375" style="5" hidden="1"/>
    <col min="5889" max="5889" width="5.8984375" style="5" hidden="1"/>
    <col min="5890" max="5890" width="32.8984375" style="5" hidden="1"/>
    <col min="5891" max="5891" width="5.8984375" style="5" hidden="1"/>
    <col min="5892" max="6133" width="8.8984375" style="5" hidden="1"/>
    <col min="6134" max="6134" width="5.8984375" style="5" hidden="1"/>
    <col min="6135" max="6135" width="32.8984375" style="5" hidden="1"/>
    <col min="6136" max="6136" width="5.8984375" style="5" hidden="1"/>
    <col min="6137" max="6137" width="32.8984375" style="5" hidden="1"/>
    <col min="6138" max="6143" width="8.8984375" style="5" hidden="1"/>
    <col min="6144" max="6144" width="32.8984375" style="5" hidden="1"/>
    <col min="6145" max="6145" width="5.8984375" style="5" hidden="1"/>
    <col min="6146" max="6146" width="32.8984375" style="5" hidden="1"/>
    <col min="6147" max="6147" width="5.8984375" style="5" hidden="1"/>
    <col min="6148" max="6389" width="8.8984375" style="5" hidden="1"/>
    <col min="6390" max="6390" width="5.8984375" style="5" hidden="1"/>
    <col min="6391" max="6391" width="32.8984375" style="5" hidden="1"/>
    <col min="6392" max="6392" width="5.8984375" style="5" hidden="1"/>
    <col min="6393" max="6393" width="32.8984375" style="5" hidden="1"/>
    <col min="6394" max="6399" width="8.8984375" style="5" hidden="1"/>
    <col min="6400" max="6400" width="32.8984375" style="5" hidden="1"/>
    <col min="6401" max="6401" width="5.8984375" style="5" hidden="1"/>
    <col min="6402" max="6402" width="32.8984375" style="5" hidden="1"/>
    <col min="6403" max="6403" width="5.8984375" style="5" hidden="1"/>
    <col min="6404" max="6645" width="8.8984375" style="5" hidden="1"/>
    <col min="6646" max="6646" width="5.8984375" style="5" hidden="1"/>
    <col min="6647" max="6647" width="32.8984375" style="5" hidden="1"/>
    <col min="6648" max="6648" width="5.8984375" style="5" hidden="1"/>
    <col min="6649" max="6649" width="32.8984375" style="5" hidden="1"/>
    <col min="6650" max="6655" width="8.8984375" style="5" hidden="1"/>
    <col min="6656" max="6656" width="32.8984375" style="5" hidden="1"/>
    <col min="6657" max="6657" width="5.8984375" style="5" hidden="1"/>
    <col min="6658" max="6658" width="32.8984375" style="5" hidden="1"/>
    <col min="6659" max="6659" width="5.8984375" style="5" hidden="1"/>
    <col min="6660" max="6901" width="8.8984375" style="5" hidden="1"/>
    <col min="6902" max="6902" width="5.8984375" style="5" hidden="1"/>
    <col min="6903" max="6903" width="32.8984375" style="5" hidden="1"/>
    <col min="6904" max="6904" width="5.8984375" style="5" hidden="1"/>
    <col min="6905" max="6905" width="32.8984375" style="5" hidden="1"/>
    <col min="6906" max="6911" width="8.8984375" style="5" hidden="1"/>
    <col min="6912" max="6912" width="32.8984375" style="5" hidden="1"/>
    <col min="6913" max="6913" width="5.8984375" style="5" hidden="1"/>
    <col min="6914" max="6914" width="32.8984375" style="5" hidden="1"/>
    <col min="6915" max="6915" width="5.8984375" style="5" hidden="1"/>
    <col min="6916" max="7157" width="8.8984375" style="5" hidden="1"/>
    <col min="7158" max="7158" width="5.8984375" style="5" hidden="1"/>
    <col min="7159" max="7159" width="32.8984375" style="5" hidden="1"/>
    <col min="7160" max="7160" width="5.8984375" style="5" hidden="1"/>
    <col min="7161" max="7161" width="32.8984375" style="5" hidden="1"/>
    <col min="7162" max="7167" width="8.8984375" style="5" hidden="1"/>
    <col min="7168" max="7168" width="32.8984375" style="5" hidden="1"/>
    <col min="7169" max="7169" width="5.8984375" style="5" hidden="1"/>
    <col min="7170" max="7170" width="32.8984375" style="5" hidden="1"/>
    <col min="7171" max="7171" width="5.8984375" style="5" hidden="1"/>
    <col min="7172" max="7413" width="8.8984375" style="5" hidden="1"/>
    <col min="7414" max="7414" width="5.8984375" style="5" hidden="1"/>
    <col min="7415" max="7415" width="32.8984375" style="5" hidden="1"/>
    <col min="7416" max="7416" width="5.8984375" style="5" hidden="1"/>
    <col min="7417" max="7417" width="32.8984375" style="5" hidden="1"/>
    <col min="7418" max="7423" width="8.8984375" style="5" hidden="1"/>
    <col min="7424" max="7424" width="32.8984375" style="5" hidden="1"/>
    <col min="7425" max="7425" width="5.8984375" style="5" hidden="1"/>
    <col min="7426" max="7426" width="32.8984375" style="5" hidden="1"/>
    <col min="7427" max="7427" width="5.8984375" style="5" hidden="1"/>
    <col min="7428" max="7669" width="8.8984375" style="5" hidden="1"/>
    <col min="7670" max="7670" width="5.8984375" style="5" hidden="1"/>
    <col min="7671" max="7671" width="32.8984375" style="5" hidden="1"/>
    <col min="7672" max="7672" width="5.8984375" style="5" hidden="1"/>
    <col min="7673" max="7673" width="32.8984375" style="5" hidden="1"/>
    <col min="7674" max="7679" width="8.8984375" style="5" hidden="1"/>
    <col min="7680" max="7680" width="32.8984375" style="5" hidden="1"/>
    <col min="7681" max="7681" width="5.8984375" style="5" hidden="1"/>
    <col min="7682" max="7682" width="32.8984375" style="5" hidden="1"/>
    <col min="7683" max="7683" width="5.8984375" style="5" hidden="1"/>
    <col min="7684" max="7925" width="8.8984375" style="5" hidden="1"/>
    <col min="7926" max="7926" width="5.8984375" style="5" hidden="1"/>
    <col min="7927" max="7927" width="32.8984375" style="5" hidden="1"/>
    <col min="7928" max="7928" width="5.8984375" style="5" hidden="1"/>
    <col min="7929" max="7929" width="32.8984375" style="5" hidden="1"/>
    <col min="7930" max="7935" width="8.8984375" style="5" hidden="1"/>
    <col min="7936" max="7936" width="32.8984375" style="5" hidden="1"/>
    <col min="7937" max="7937" width="5.8984375" style="5" hidden="1"/>
    <col min="7938" max="7938" width="32.8984375" style="5" hidden="1"/>
    <col min="7939" max="7939" width="5.8984375" style="5" hidden="1"/>
    <col min="7940" max="8181" width="8.8984375" style="5" hidden="1"/>
    <col min="8182" max="8182" width="5.8984375" style="5" hidden="1"/>
    <col min="8183" max="8183" width="32.8984375" style="5" hidden="1"/>
    <col min="8184" max="8184" width="5.8984375" style="5" hidden="1"/>
    <col min="8185" max="8185" width="32.8984375" style="5" hidden="1"/>
    <col min="8186" max="8191" width="8.8984375" style="5" hidden="1"/>
    <col min="8192" max="8192" width="32.8984375" style="5" hidden="1"/>
    <col min="8193" max="8193" width="5.8984375" style="5" hidden="1"/>
    <col min="8194" max="8194" width="32.8984375" style="5" hidden="1"/>
    <col min="8195" max="8195" width="5.8984375" style="5" hidden="1"/>
    <col min="8196" max="8437" width="8.8984375" style="5" hidden="1"/>
    <col min="8438" max="8438" width="5.8984375" style="5" hidden="1"/>
    <col min="8439" max="8439" width="32.8984375" style="5" hidden="1"/>
    <col min="8440" max="8440" width="5.8984375" style="5" hidden="1"/>
    <col min="8441" max="8441" width="32.8984375" style="5" hidden="1"/>
    <col min="8442" max="8447" width="8.8984375" style="5" hidden="1"/>
    <col min="8448" max="8448" width="32.8984375" style="5" hidden="1"/>
    <col min="8449" max="8449" width="5.8984375" style="5" hidden="1"/>
    <col min="8450" max="8450" width="32.8984375" style="5" hidden="1"/>
    <col min="8451" max="8451" width="5.8984375" style="5" hidden="1"/>
    <col min="8452" max="8693" width="8.8984375" style="5" hidden="1"/>
    <col min="8694" max="8694" width="5.8984375" style="5" hidden="1"/>
    <col min="8695" max="8695" width="32.8984375" style="5" hidden="1"/>
    <col min="8696" max="8696" width="5.8984375" style="5" hidden="1"/>
    <col min="8697" max="8697" width="32.8984375" style="5" hidden="1"/>
    <col min="8698" max="8703" width="8.8984375" style="5" hidden="1"/>
    <col min="8704" max="8704" width="32.8984375" style="5" hidden="1"/>
    <col min="8705" max="8705" width="5.8984375" style="5" hidden="1"/>
    <col min="8706" max="8706" width="32.8984375" style="5" hidden="1"/>
    <col min="8707" max="8707" width="5.8984375" style="5" hidden="1"/>
    <col min="8708" max="8949" width="8.8984375" style="5" hidden="1"/>
    <col min="8950" max="8950" width="5.8984375" style="5" hidden="1"/>
    <col min="8951" max="8951" width="32.8984375" style="5" hidden="1"/>
    <col min="8952" max="8952" width="5.8984375" style="5" hidden="1"/>
    <col min="8953" max="8953" width="32.8984375" style="5" hidden="1"/>
    <col min="8954" max="8959" width="8.8984375" style="5" hidden="1"/>
    <col min="8960" max="8960" width="32.8984375" style="5" hidden="1"/>
    <col min="8961" max="8961" width="5.8984375" style="5" hidden="1"/>
    <col min="8962" max="8962" width="32.8984375" style="5" hidden="1"/>
    <col min="8963" max="8963" width="5.8984375" style="5" hidden="1"/>
    <col min="8964" max="9205" width="8.8984375" style="5" hidden="1"/>
    <col min="9206" max="9206" width="5.8984375" style="5" hidden="1"/>
    <col min="9207" max="9207" width="32.8984375" style="5" hidden="1"/>
    <col min="9208" max="9208" width="5.8984375" style="5" hidden="1"/>
    <col min="9209" max="9209" width="32.8984375" style="5" hidden="1"/>
    <col min="9210" max="9215" width="8.8984375" style="5" hidden="1"/>
    <col min="9216" max="9216" width="32.8984375" style="5" hidden="1"/>
    <col min="9217" max="9217" width="5.8984375" style="5" hidden="1"/>
    <col min="9218" max="9218" width="32.8984375" style="5" hidden="1"/>
    <col min="9219" max="9219" width="5.8984375" style="5" hidden="1"/>
    <col min="9220" max="9461" width="8.8984375" style="5" hidden="1"/>
    <col min="9462" max="9462" width="5.8984375" style="5" hidden="1"/>
    <col min="9463" max="9463" width="32.8984375" style="5" hidden="1"/>
    <col min="9464" max="9464" width="5.8984375" style="5" hidden="1"/>
    <col min="9465" max="9465" width="32.8984375" style="5" hidden="1"/>
    <col min="9466" max="9471" width="8.8984375" style="5" hidden="1"/>
    <col min="9472" max="9472" width="32.8984375" style="5" hidden="1"/>
    <col min="9473" max="9473" width="5.8984375" style="5" hidden="1"/>
    <col min="9474" max="9474" width="32.8984375" style="5" hidden="1"/>
    <col min="9475" max="9475" width="5.8984375" style="5" hidden="1"/>
    <col min="9476" max="9717" width="8.8984375" style="5" hidden="1"/>
    <col min="9718" max="9718" width="5.8984375" style="5" hidden="1"/>
    <col min="9719" max="9719" width="32.8984375" style="5" hidden="1"/>
    <col min="9720" max="9720" width="5.8984375" style="5" hidden="1"/>
    <col min="9721" max="9721" width="32.8984375" style="5" hidden="1"/>
    <col min="9722" max="9727" width="8.8984375" style="5" hidden="1"/>
    <col min="9728" max="9728" width="32.8984375" style="5" hidden="1"/>
    <col min="9729" max="9729" width="5.8984375" style="5" hidden="1"/>
    <col min="9730" max="9730" width="32.8984375" style="5" hidden="1"/>
    <col min="9731" max="9731" width="5.8984375" style="5" hidden="1"/>
    <col min="9732" max="9973" width="8.8984375" style="5" hidden="1"/>
    <col min="9974" max="9974" width="5.8984375" style="5" hidden="1"/>
    <col min="9975" max="9975" width="32.8984375" style="5" hidden="1"/>
    <col min="9976" max="9976" width="5.8984375" style="5" hidden="1"/>
    <col min="9977" max="9977" width="32.8984375" style="5" hidden="1"/>
    <col min="9978" max="9983" width="8.8984375" style="5" hidden="1"/>
    <col min="9984" max="9984" width="32.8984375" style="5" hidden="1"/>
    <col min="9985" max="9985" width="5.8984375" style="5" hidden="1"/>
    <col min="9986" max="9986" width="32.8984375" style="5" hidden="1"/>
    <col min="9987" max="9987" width="5.8984375" style="5" hidden="1"/>
    <col min="9988" max="10229" width="8.8984375" style="5" hidden="1"/>
    <col min="10230" max="10230" width="5.8984375" style="5" hidden="1"/>
    <col min="10231" max="10231" width="32.8984375" style="5" hidden="1"/>
    <col min="10232" max="10232" width="5.8984375" style="5" hidden="1"/>
    <col min="10233" max="10233" width="32.8984375" style="5" hidden="1"/>
    <col min="10234" max="10239" width="8.8984375" style="5" hidden="1"/>
    <col min="10240" max="10240" width="32.8984375" style="5" hidden="1"/>
    <col min="10241" max="10241" width="5.8984375" style="5" hidden="1"/>
    <col min="10242" max="10242" width="32.8984375" style="5" hidden="1"/>
    <col min="10243" max="10243" width="5.8984375" style="5" hidden="1"/>
    <col min="10244" max="10485" width="8.8984375" style="5" hidden="1"/>
    <col min="10486" max="10486" width="5.8984375" style="5" hidden="1"/>
    <col min="10487" max="10487" width="32.8984375" style="5" hidden="1"/>
    <col min="10488" max="10488" width="5.8984375" style="5" hidden="1"/>
    <col min="10489" max="10489" width="32.8984375" style="5" hidden="1"/>
    <col min="10490" max="10495" width="8.8984375" style="5" hidden="1"/>
    <col min="10496" max="10496" width="32.8984375" style="5" hidden="1"/>
    <col min="10497" max="10497" width="5.8984375" style="5" hidden="1"/>
    <col min="10498" max="10498" width="32.8984375" style="5" hidden="1"/>
    <col min="10499" max="10499" width="5.8984375" style="5" hidden="1"/>
    <col min="10500" max="10741" width="8.8984375" style="5" hidden="1"/>
    <col min="10742" max="10742" width="5.8984375" style="5" hidden="1"/>
    <col min="10743" max="10743" width="32.8984375" style="5" hidden="1"/>
    <col min="10744" max="10744" width="5.8984375" style="5" hidden="1"/>
    <col min="10745" max="10745" width="32.8984375" style="5" hidden="1"/>
    <col min="10746" max="10751" width="8.8984375" style="5" hidden="1"/>
    <col min="10752" max="10752" width="32.8984375" style="5" hidden="1"/>
    <col min="10753" max="10753" width="5.8984375" style="5" hidden="1"/>
    <col min="10754" max="10754" width="32.8984375" style="5" hidden="1"/>
    <col min="10755" max="10755" width="5.8984375" style="5" hidden="1"/>
    <col min="10756" max="10997" width="8.8984375" style="5" hidden="1"/>
    <col min="10998" max="10998" width="5.8984375" style="5" hidden="1"/>
    <col min="10999" max="10999" width="32.8984375" style="5" hidden="1"/>
    <col min="11000" max="11000" width="5.8984375" style="5" hidden="1"/>
    <col min="11001" max="11001" width="32.8984375" style="5" hidden="1"/>
    <col min="11002" max="11007" width="8.8984375" style="5" hidden="1"/>
    <col min="11008" max="11008" width="32.8984375" style="5" hidden="1"/>
    <col min="11009" max="11009" width="5.8984375" style="5" hidden="1"/>
    <col min="11010" max="11010" width="32.8984375" style="5" hidden="1"/>
    <col min="11011" max="11011" width="5.8984375" style="5" hidden="1"/>
    <col min="11012" max="11253" width="8.8984375" style="5" hidden="1"/>
    <col min="11254" max="11254" width="5.8984375" style="5" hidden="1"/>
    <col min="11255" max="11255" width="32.8984375" style="5" hidden="1"/>
    <col min="11256" max="11256" width="5.8984375" style="5" hidden="1"/>
    <col min="11257" max="11257" width="32.8984375" style="5" hidden="1"/>
    <col min="11258" max="11263" width="8.8984375" style="5" hidden="1"/>
    <col min="11264" max="11264" width="32.8984375" style="5" hidden="1"/>
    <col min="11265" max="11265" width="5.8984375" style="5" hidden="1"/>
    <col min="11266" max="11266" width="32.8984375" style="5" hidden="1"/>
    <col min="11267" max="11267" width="5.8984375" style="5" hidden="1"/>
    <col min="11268" max="11509" width="8.8984375" style="5" hidden="1"/>
    <col min="11510" max="11510" width="5.8984375" style="5" hidden="1"/>
    <col min="11511" max="11511" width="32.8984375" style="5" hidden="1"/>
    <col min="11512" max="11512" width="5.8984375" style="5" hidden="1"/>
    <col min="11513" max="11513" width="32.8984375" style="5" hidden="1"/>
    <col min="11514" max="11519" width="8.8984375" style="5" hidden="1"/>
    <col min="11520" max="11520" width="32.8984375" style="5" hidden="1"/>
    <col min="11521" max="11521" width="5.8984375" style="5" hidden="1"/>
    <col min="11522" max="11522" width="32.8984375" style="5" hidden="1"/>
    <col min="11523" max="11523" width="5.8984375" style="5" hidden="1"/>
    <col min="11524" max="11765" width="8.8984375" style="5" hidden="1"/>
    <col min="11766" max="11766" width="5.8984375" style="5" hidden="1"/>
    <col min="11767" max="11767" width="32.8984375" style="5" hidden="1"/>
    <col min="11768" max="11768" width="5.8984375" style="5" hidden="1"/>
    <col min="11769" max="11769" width="32.8984375" style="5" hidden="1"/>
    <col min="11770" max="11775" width="8.8984375" style="5" hidden="1"/>
    <col min="11776" max="11776" width="32.8984375" style="5" hidden="1"/>
    <col min="11777" max="11777" width="5.8984375" style="5" hidden="1"/>
    <col min="11778" max="11778" width="32.8984375" style="5" hidden="1"/>
    <col min="11779" max="11779" width="5.8984375" style="5" hidden="1"/>
    <col min="11780" max="12021" width="8.8984375" style="5" hidden="1"/>
    <col min="12022" max="12022" width="5.8984375" style="5" hidden="1"/>
    <col min="12023" max="12023" width="32.8984375" style="5" hidden="1"/>
    <col min="12024" max="12024" width="5.8984375" style="5" hidden="1"/>
    <col min="12025" max="12025" width="32.8984375" style="5" hidden="1"/>
    <col min="12026" max="12031" width="8.8984375" style="5" hidden="1"/>
    <col min="12032" max="12032" width="32.8984375" style="5" hidden="1"/>
    <col min="12033" max="12033" width="5.8984375" style="5" hidden="1"/>
    <col min="12034" max="12034" width="32.8984375" style="5" hidden="1"/>
    <col min="12035" max="12035" width="5.8984375" style="5" hidden="1"/>
    <col min="12036" max="12277" width="8.8984375" style="5" hidden="1"/>
    <col min="12278" max="12278" width="5.8984375" style="5" hidden="1"/>
    <col min="12279" max="12279" width="32.8984375" style="5" hidden="1"/>
    <col min="12280" max="12280" width="5.8984375" style="5" hidden="1"/>
    <col min="12281" max="12281" width="32.8984375" style="5" hidden="1"/>
    <col min="12282" max="12287" width="8.8984375" style="5" hidden="1"/>
    <col min="12288" max="12288" width="32.8984375" style="5" hidden="1"/>
    <col min="12289" max="12289" width="5.8984375" style="5" hidden="1"/>
    <col min="12290" max="12290" width="32.8984375" style="5" hidden="1"/>
    <col min="12291" max="12291" width="5.8984375" style="5" hidden="1"/>
    <col min="12292" max="12533" width="8.8984375" style="5" hidden="1"/>
    <col min="12534" max="12534" width="5.8984375" style="5" hidden="1"/>
    <col min="12535" max="12535" width="32.8984375" style="5" hidden="1"/>
    <col min="12536" max="12536" width="5.8984375" style="5" hidden="1"/>
    <col min="12537" max="12537" width="32.8984375" style="5" hidden="1"/>
    <col min="12538" max="12543" width="8.8984375" style="5" hidden="1"/>
    <col min="12544" max="12544" width="32.8984375" style="5" hidden="1"/>
    <col min="12545" max="12545" width="5.8984375" style="5" hidden="1"/>
    <col min="12546" max="12546" width="32.8984375" style="5" hidden="1"/>
    <col min="12547" max="12547" width="5.8984375" style="5" hidden="1"/>
    <col min="12548" max="12789" width="8.8984375" style="5" hidden="1"/>
    <col min="12790" max="12790" width="5.8984375" style="5" hidden="1"/>
    <col min="12791" max="12791" width="32.8984375" style="5" hidden="1"/>
    <col min="12792" max="12792" width="5.8984375" style="5" hidden="1"/>
    <col min="12793" max="12793" width="32.8984375" style="5" hidden="1"/>
    <col min="12794" max="12799" width="8.8984375" style="5" hidden="1"/>
    <col min="12800" max="12800" width="32.8984375" style="5" hidden="1"/>
    <col min="12801" max="12801" width="5.8984375" style="5" hidden="1"/>
    <col min="12802" max="12802" width="32.8984375" style="5" hidden="1"/>
    <col min="12803" max="12803" width="5.8984375" style="5" hidden="1"/>
    <col min="12804" max="13045" width="8.8984375" style="5" hidden="1"/>
    <col min="13046" max="13046" width="5.8984375" style="5" hidden="1"/>
    <col min="13047" max="13047" width="32.8984375" style="5" hidden="1"/>
    <col min="13048" max="13048" width="5.8984375" style="5" hidden="1"/>
    <col min="13049" max="13049" width="32.8984375" style="5" hidden="1"/>
    <col min="13050" max="13055" width="8.8984375" style="5" hidden="1"/>
    <col min="13056" max="13056" width="32.8984375" style="5" hidden="1"/>
    <col min="13057" max="13057" width="5.8984375" style="5" hidden="1"/>
    <col min="13058" max="13058" width="32.8984375" style="5" hidden="1"/>
    <col min="13059" max="13059" width="5.8984375" style="5" hidden="1"/>
    <col min="13060" max="13301" width="8.8984375" style="5" hidden="1"/>
    <col min="13302" max="13302" width="5.8984375" style="5" hidden="1"/>
    <col min="13303" max="13303" width="32.8984375" style="5" hidden="1"/>
    <col min="13304" max="13304" width="5.8984375" style="5" hidden="1"/>
    <col min="13305" max="13305" width="32.8984375" style="5" hidden="1"/>
    <col min="13306" max="13311" width="8.8984375" style="5" hidden="1"/>
    <col min="13312" max="13312" width="32.8984375" style="5" hidden="1"/>
    <col min="13313" max="13313" width="5.8984375" style="5" hidden="1"/>
    <col min="13314" max="13314" width="32.8984375" style="5" hidden="1"/>
    <col min="13315" max="13315" width="5.8984375" style="5" hidden="1"/>
    <col min="13316" max="13557" width="8.8984375" style="5" hidden="1"/>
    <col min="13558" max="13558" width="5.8984375" style="5" hidden="1"/>
    <col min="13559" max="13559" width="32.8984375" style="5" hidden="1"/>
    <col min="13560" max="13560" width="5.8984375" style="5" hidden="1"/>
    <col min="13561" max="13561" width="32.8984375" style="5" hidden="1"/>
    <col min="13562" max="13567" width="8.8984375" style="5" hidden="1"/>
    <col min="13568" max="13568" width="32.8984375" style="5" hidden="1"/>
    <col min="13569" max="13569" width="5.8984375" style="5" hidden="1"/>
    <col min="13570" max="13570" width="32.8984375" style="5" hidden="1"/>
    <col min="13571" max="13571" width="5.8984375" style="5" hidden="1"/>
    <col min="13572" max="13813" width="8.8984375" style="5" hidden="1"/>
    <col min="13814" max="13814" width="5.8984375" style="5" hidden="1"/>
    <col min="13815" max="13815" width="32.8984375" style="5" hidden="1"/>
    <col min="13816" max="13816" width="5.8984375" style="5" hidden="1"/>
    <col min="13817" max="13817" width="32.8984375" style="5" hidden="1"/>
    <col min="13818" max="13823" width="8.8984375" style="5" hidden="1"/>
    <col min="13824" max="13824" width="32.8984375" style="5" hidden="1"/>
    <col min="13825" max="13825" width="5.8984375" style="5" hidden="1"/>
    <col min="13826" max="13826" width="32.8984375" style="5" hidden="1"/>
    <col min="13827" max="13827" width="5.8984375" style="5" hidden="1"/>
    <col min="13828" max="14069" width="8.8984375" style="5" hidden="1"/>
    <col min="14070" max="14070" width="5.8984375" style="5" hidden="1"/>
    <col min="14071" max="14071" width="32.8984375" style="5" hidden="1"/>
    <col min="14072" max="14072" width="5.8984375" style="5" hidden="1"/>
    <col min="14073" max="14073" width="32.8984375" style="5" hidden="1"/>
    <col min="14074" max="14079" width="8.8984375" style="5" hidden="1"/>
    <col min="14080" max="14080" width="32.8984375" style="5" hidden="1"/>
    <col min="14081" max="14081" width="5.8984375" style="5" hidden="1"/>
    <col min="14082" max="14082" width="32.8984375" style="5" hidden="1"/>
    <col min="14083" max="14083" width="5.8984375" style="5" hidden="1"/>
    <col min="14084" max="14325" width="8.8984375" style="5" hidden="1"/>
    <col min="14326" max="14326" width="5.8984375" style="5" hidden="1"/>
    <col min="14327" max="14327" width="32.8984375" style="5" hidden="1"/>
    <col min="14328" max="14328" width="5.8984375" style="5" hidden="1"/>
    <col min="14329" max="14329" width="32.8984375" style="5" hidden="1"/>
    <col min="14330" max="14335" width="8.8984375" style="5" hidden="1"/>
    <col min="14336" max="14336" width="32.8984375" style="5" hidden="1"/>
    <col min="14337" max="14337" width="5.8984375" style="5" hidden="1"/>
    <col min="14338" max="14338" width="32.8984375" style="5" hidden="1"/>
    <col min="14339" max="14339" width="5.8984375" style="5" hidden="1"/>
    <col min="14340" max="14581" width="8.8984375" style="5" hidden="1"/>
    <col min="14582" max="14582" width="5.8984375" style="5" hidden="1"/>
    <col min="14583" max="14583" width="32.8984375" style="5" hidden="1"/>
    <col min="14584" max="14584" width="5.8984375" style="5" hidden="1"/>
    <col min="14585" max="14585" width="32.8984375" style="5" hidden="1"/>
    <col min="14586" max="14591" width="8.8984375" style="5" hidden="1"/>
    <col min="14592" max="14592" width="32.8984375" style="5" hidden="1"/>
    <col min="14593" max="14593" width="5.8984375" style="5" hidden="1"/>
    <col min="14594" max="14594" width="32.8984375" style="5" hidden="1"/>
    <col min="14595" max="14595" width="5.8984375" style="5" hidden="1"/>
    <col min="14596" max="14837" width="8.8984375" style="5" hidden="1"/>
    <col min="14838" max="14838" width="5.8984375" style="5" hidden="1"/>
    <col min="14839" max="14839" width="32.8984375" style="5" hidden="1"/>
    <col min="14840" max="14840" width="5.8984375" style="5" hidden="1"/>
    <col min="14841" max="14841" width="32.8984375" style="5" hidden="1"/>
    <col min="14842" max="14847" width="8.8984375" style="5" hidden="1"/>
    <col min="14848" max="14848" width="32.8984375" style="5" hidden="1"/>
    <col min="14849" max="14849" width="5.8984375" style="5" hidden="1"/>
    <col min="14850" max="14850" width="32.8984375" style="5" hidden="1"/>
    <col min="14851" max="14851" width="5.8984375" style="5" hidden="1"/>
    <col min="14852" max="15093" width="8.8984375" style="5" hidden="1"/>
    <col min="15094" max="15094" width="5.8984375" style="5" hidden="1"/>
    <col min="15095" max="15095" width="32.8984375" style="5" hidden="1"/>
    <col min="15096" max="15096" width="5.8984375" style="5" hidden="1"/>
    <col min="15097" max="15097" width="32.8984375" style="5" hidden="1"/>
    <col min="15098" max="15103" width="8.8984375" style="5" hidden="1"/>
    <col min="15104" max="15104" width="32.8984375" style="5" hidden="1"/>
    <col min="15105" max="15105" width="5.8984375" style="5" hidden="1"/>
    <col min="15106" max="15106" width="32.8984375" style="5" hidden="1"/>
    <col min="15107" max="15107" width="5.8984375" style="5" hidden="1"/>
    <col min="15108" max="15349" width="8.8984375" style="5" hidden="1"/>
    <col min="15350" max="15350" width="5.8984375" style="5" hidden="1"/>
    <col min="15351" max="15351" width="32.8984375" style="5" hidden="1"/>
    <col min="15352" max="15352" width="5.8984375" style="5" hidden="1"/>
    <col min="15353" max="15353" width="32.8984375" style="5" hidden="1"/>
    <col min="15354" max="15359" width="8.8984375" style="5" hidden="1"/>
    <col min="15360" max="15360" width="32.8984375" style="5" hidden="1"/>
    <col min="15361" max="15361" width="5.8984375" style="5" hidden="1"/>
    <col min="15362" max="15362" width="32.8984375" style="5" hidden="1"/>
    <col min="15363" max="15363" width="5.8984375" style="5" hidden="1"/>
    <col min="15364" max="15605" width="8.8984375" style="5" hidden="1"/>
    <col min="15606" max="15606" width="5.8984375" style="5" hidden="1"/>
    <col min="15607" max="15607" width="32.8984375" style="5" hidden="1"/>
    <col min="15608" max="15608" width="5.8984375" style="5" hidden="1"/>
    <col min="15609" max="15609" width="32.8984375" style="5" hidden="1"/>
    <col min="15610" max="15615" width="8.8984375" style="5" hidden="1"/>
    <col min="15616" max="15616" width="32.8984375" style="5" hidden="1"/>
    <col min="15617" max="15617" width="5.8984375" style="5" hidden="1"/>
    <col min="15618" max="15618" width="32.8984375" style="5" hidden="1"/>
    <col min="15619" max="15619" width="5.8984375" style="5" hidden="1"/>
    <col min="15620" max="15861" width="8.8984375" style="5" hidden="1"/>
    <col min="15862" max="15862" width="5.8984375" style="5" hidden="1"/>
    <col min="15863" max="15863" width="32.8984375" style="5" hidden="1"/>
    <col min="15864" max="15864" width="5.8984375" style="5" hidden="1"/>
    <col min="15865" max="15865" width="32.8984375" style="5" hidden="1"/>
    <col min="15866" max="15871" width="8.8984375" style="5" hidden="1"/>
    <col min="15872" max="15872" width="32.8984375" style="5" hidden="1"/>
    <col min="15873" max="15873" width="5.8984375" style="5" hidden="1"/>
    <col min="15874" max="15874" width="32.8984375" style="5" hidden="1"/>
    <col min="15875" max="15875" width="5.8984375" style="5" hidden="1"/>
    <col min="15876" max="16117" width="8.8984375" style="5" hidden="1"/>
    <col min="16118" max="16118" width="5.8984375" style="5" hidden="1"/>
    <col min="16119" max="16119" width="32.8984375" style="5" hidden="1"/>
    <col min="16120" max="16120" width="5.8984375" style="5" hidden="1"/>
    <col min="16121" max="16121" width="32.8984375" style="5" hidden="1"/>
    <col min="16122" max="16127" width="8.8984375" style="5" hidden="1"/>
    <col min="16128" max="16128" width="32.8984375" style="5" hidden="1"/>
    <col min="16129" max="16129" width="5.8984375" style="5" hidden="1"/>
    <col min="16130" max="16130" width="32.8984375" style="5" hidden="1"/>
    <col min="16131" max="16132" width="5.8984375" style="5" hidden="1"/>
    <col min="16133" max="16133" width="32.8984375" style="5" hidden="1"/>
    <col min="16134" max="16134" width="5.8984375" style="5" hidden="1"/>
    <col min="16135" max="16384" width="8.8984375" style="5" hidden="1"/>
  </cols>
  <sheetData>
    <row r="1" spans="1:7" ht="57.6" customHeight="1" x14ac:dyDescent="0.6"/>
    <row r="2" spans="1:7" ht="18" customHeight="1" x14ac:dyDescent="0.6">
      <c r="A2" s="154" t="s">
        <v>1641</v>
      </c>
      <c r="B2" s="17"/>
      <c r="C2" s="17"/>
      <c r="D2" s="17"/>
      <c r="E2" s="17"/>
      <c r="F2" s="17"/>
      <c r="G2" s="17"/>
    </row>
    <row r="3" spans="1:7" ht="18" customHeight="1" x14ac:dyDescent="0.6">
      <c r="A3" s="278" t="s">
        <v>1642</v>
      </c>
      <c r="B3" s="153"/>
      <c r="C3" s="153"/>
      <c r="D3" s="153"/>
      <c r="E3" s="153"/>
      <c r="F3" s="153"/>
      <c r="G3" s="153"/>
    </row>
    <row r="4" spans="1:7" ht="18" customHeight="1" x14ac:dyDescent="0.6">
      <c r="A4" s="380" t="s">
        <v>1644</v>
      </c>
      <c r="B4" s="381" t="s">
        <v>120</v>
      </c>
      <c r="C4" s="381" t="s">
        <v>322</v>
      </c>
      <c r="D4" s="418" t="s">
        <v>301</v>
      </c>
      <c r="E4" s="418" t="s">
        <v>302</v>
      </c>
      <c r="F4" s="418" t="s">
        <v>303</v>
      </c>
      <c r="G4" s="418" t="s">
        <v>304</v>
      </c>
    </row>
    <row r="5" spans="1:7" ht="41.4" customHeight="1" x14ac:dyDescent="0.6">
      <c r="A5" s="380"/>
      <c r="B5" s="381"/>
      <c r="C5" s="381"/>
      <c r="D5" s="418"/>
      <c r="E5" s="418"/>
      <c r="F5" s="418"/>
      <c r="G5" s="418"/>
    </row>
    <row r="6" spans="1:7" ht="18" customHeight="1" x14ac:dyDescent="0.6">
      <c r="A6" s="52">
        <v>77</v>
      </c>
      <c r="B6" s="279" t="s">
        <v>228</v>
      </c>
      <c r="C6" s="281" t="s">
        <v>401</v>
      </c>
      <c r="D6" s="54">
        <v>82.312734000000006</v>
      </c>
      <c r="E6" s="54">
        <v>882.04726800000003</v>
      </c>
      <c r="F6" s="54">
        <v>964.36000200000001</v>
      </c>
      <c r="G6" s="54">
        <v>-799.73453400000005</v>
      </c>
    </row>
    <row r="7" spans="1:7" ht="18" customHeight="1" x14ac:dyDescent="0.6">
      <c r="A7" s="56">
        <v>79</v>
      </c>
      <c r="B7" s="280" t="s">
        <v>70</v>
      </c>
      <c r="C7" s="282" t="s">
        <v>409</v>
      </c>
      <c r="D7" s="58">
        <v>78.235588000000007</v>
      </c>
      <c r="E7" s="58">
        <v>736.38401599999997</v>
      </c>
      <c r="F7" s="58">
        <v>814.61960399999998</v>
      </c>
      <c r="G7" s="58">
        <v>-658.14842799999997</v>
      </c>
    </row>
    <row r="8" spans="1:7" ht="18" customHeight="1" x14ac:dyDescent="0.6">
      <c r="A8" s="52">
        <v>80</v>
      </c>
      <c r="B8" s="279" t="s">
        <v>185</v>
      </c>
      <c r="C8" s="281" t="s">
        <v>370</v>
      </c>
      <c r="D8" s="54">
        <v>761.24858600000005</v>
      </c>
      <c r="E8" s="54">
        <v>29.932941</v>
      </c>
      <c r="F8" s="54">
        <v>791.18152700000007</v>
      </c>
      <c r="G8" s="54">
        <v>731.31564500000002</v>
      </c>
    </row>
    <row r="9" spans="1:7" ht="18" customHeight="1" x14ac:dyDescent="0.6">
      <c r="A9" s="56">
        <v>81</v>
      </c>
      <c r="B9" s="280" t="s">
        <v>187</v>
      </c>
      <c r="C9" s="282" t="s">
        <v>398</v>
      </c>
      <c r="D9" s="58">
        <v>309.22602699999999</v>
      </c>
      <c r="E9" s="58">
        <v>435.06491399999999</v>
      </c>
      <c r="F9" s="58">
        <v>744.29094099999998</v>
      </c>
      <c r="G9" s="58">
        <v>-125.838887</v>
      </c>
    </row>
    <row r="10" spans="1:7" ht="18" customHeight="1" x14ac:dyDescent="0.6">
      <c r="A10" s="52">
        <v>82</v>
      </c>
      <c r="B10" s="279" t="s">
        <v>87</v>
      </c>
      <c r="C10" s="281" t="s">
        <v>425</v>
      </c>
      <c r="D10" s="54">
        <v>101.236459</v>
      </c>
      <c r="E10" s="54">
        <v>565.48285799999996</v>
      </c>
      <c r="F10" s="54">
        <v>666.71931699999993</v>
      </c>
      <c r="G10" s="54">
        <v>-464.246399</v>
      </c>
    </row>
    <row r="11" spans="1:7" ht="18" customHeight="1" x14ac:dyDescent="0.6">
      <c r="A11" s="56">
        <v>83</v>
      </c>
      <c r="B11" s="280" t="s">
        <v>269</v>
      </c>
      <c r="C11" s="282" t="s">
        <v>454</v>
      </c>
      <c r="D11" s="58">
        <v>614.52607</v>
      </c>
      <c r="E11" s="58">
        <v>34.023184999999998</v>
      </c>
      <c r="F11" s="58">
        <v>648.54925500000002</v>
      </c>
      <c r="G11" s="58">
        <v>580.50288499999999</v>
      </c>
    </row>
    <row r="12" spans="1:7" ht="18" customHeight="1" x14ac:dyDescent="0.6">
      <c r="A12" s="52">
        <v>84</v>
      </c>
      <c r="B12" s="279" t="s">
        <v>172</v>
      </c>
      <c r="C12" s="281" t="s">
        <v>414</v>
      </c>
      <c r="D12" s="54">
        <v>138.83370500000001</v>
      </c>
      <c r="E12" s="54">
        <v>470.73697099999998</v>
      </c>
      <c r="F12" s="54">
        <v>609.57067600000005</v>
      </c>
      <c r="G12" s="54">
        <v>-331.90326599999997</v>
      </c>
    </row>
    <row r="13" spans="1:7" ht="18" customHeight="1" x14ac:dyDescent="0.6">
      <c r="A13" s="56">
        <v>85</v>
      </c>
      <c r="B13" s="280" t="s">
        <v>64</v>
      </c>
      <c r="C13" s="282" t="s">
        <v>384</v>
      </c>
      <c r="D13" s="58">
        <v>380.34379200000001</v>
      </c>
      <c r="E13" s="58">
        <v>222.75426400000001</v>
      </c>
      <c r="F13" s="58">
        <v>603.09805600000004</v>
      </c>
      <c r="G13" s="58">
        <v>157.589528</v>
      </c>
    </row>
    <row r="14" spans="1:7" ht="18" customHeight="1" x14ac:dyDescent="0.6">
      <c r="A14" s="52">
        <v>86</v>
      </c>
      <c r="B14" s="279" t="s">
        <v>181</v>
      </c>
      <c r="C14" s="281" t="s">
        <v>540</v>
      </c>
      <c r="D14" s="54">
        <v>184.534347</v>
      </c>
      <c r="E14" s="54">
        <v>392.82650799999999</v>
      </c>
      <c r="F14" s="54">
        <v>577.36085500000002</v>
      </c>
      <c r="G14" s="54">
        <v>-208.29216099999999</v>
      </c>
    </row>
    <row r="15" spans="1:7" ht="18" customHeight="1" x14ac:dyDescent="0.6">
      <c r="A15" s="56">
        <v>87</v>
      </c>
      <c r="B15" s="280" t="s">
        <v>188</v>
      </c>
      <c r="C15" s="282" t="s">
        <v>435</v>
      </c>
      <c r="D15" s="58">
        <v>36.322378999999998</v>
      </c>
      <c r="E15" s="58">
        <v>511.01345500000002</v>
      </c>
      <c r="F15" s="58">
        <v>547.33583399999998</v>
      </c>
      <c r="G15" s="58">
        <v>-474.69107600000001</v>
      </c>
    </row>
    <row r="16" spans="1:7" ht="18" customHeight="1" x14ac:dyDescent="0.6">
      <c r="A16" s="52">
        <v>88</v>
      </c>
      <c r="B16" s="279" t="s">
        <v>167</v>
      </c>
      <c r="C16" s="281" t="s">
        <v>382</v>
      </c>
      <c r="D16" s="54">
        <v>493.718704</v>
      </c>
      <c r="E16" s="54">
        <v>50.861859000000003</v>
      </c>
      <c r="F16" s="54">
        <v>544.58056299999998</v>
      </c>
      <c r="G16" s="54">
        <v>442.85684500000002</v>
      </c>
    </row>
    <row r="17" spans="1:7" ht="18" customHeight="1" x14ac:dyDescent="0.6">
      <c r="A17" s="56">
        <v>89</v>
      </c>
      <c r="B17" s="280" t="s">
        <v>68</v>
      </c>
      <c r="C17" s="282" t="s">
        <v>381</v>
      </c>
      <c r="D17" s="58">
        <v>379.41425099999998</v>
      </c>
      <c r="E17" s="58">
        <v>89.495622999999995</v>
      </c>
      <c r="F17" s="58">
        <v>468.90987399999995</v>
      </c>
      <c r="G17" s="58">
        <v>289.91862800000001</v>
      </c>
    </row>
    <row r="18" spans="1:7" ht="18" customHeight="1" x14ac:dyDescent="0.6">
      <c r="A18" s="52">
        <v>90</v>
      </c>
      <c r="B18" s="279" t="s">
        <v>90</v>
      </c>
      <c r="C18" s="281" t="s">
        <v>427</v>
      </c>
      <c r="D18" s="54">
        <v>298.59290900000002</v>
      </c>
      <c r="E18" s="54">
        <v>163.68124599999999</v>
      </c>
      <c r="F18" s="54">
        <v>462.27415500000001</v>
      </c>
      <c r="G18" s="54">
        <v>134.91166300000003</v>
      </c>
    </row>
    <row r="19" spans="1:7" ht="18" customHeight="1" x14ac:dyDescent="0.6">
      <c r="A19" s="56">
        <v>91</v>
      </c>
      <c r="B19" s="280" t="s">
        <v>101</v>
      </c>
      <c r="C19" s="282" t="s">
        <v>460</v>
      </c>
      <c r="D19" s="58">
        <v>1.749741</v>
      </c>
      <c r="E19" s="58">
        <v>456.35956299999998</v>
      </c>
      <c r="F19" s="58">
        <v>458.10930399999995</v>
      </c>
      <c r="G19" s="58">
        <v>-454.60982200000001</v>
      </c>
    </row>
    <row r="20" spans="1:7" ht="18" customHeight="1" x14ac:dyDescent="0.6">
      <c r="A20" s="52">
        <v>92</v>
      </c>
      <c r="B20" s="279" t="s">
        <v>91</v>
      </c>
      <c r="C20" s="281" t="s">
        <v>429</v>
      </c>
      <c r="D20" s="54">
        <v>31.321936999999998</v>
      </c>
      <c r="E20" s="54">
        <v>412.68920400000002</v>
      </c>
      <c r="F20" s="54">
        <v>444.01114100000001</v>
      </c>
      <c r="G20" s="54">
        <v>-381.36726700000003</v>
      </c>
    </row>
    <row r="21" spans="1:7" ht="18" customHeight="1" x14ac:dyDescent="0.6">
      <c r="A21" s="56">
        <v>93</v>
      </c>
      <c r="B21" s="280" t="s">
        <v>1343</v>
      </c>
      <c r="C21" s="282" t="s">
        <v>1531</v>
      </c>
      <c r="D21" s="58">
        <v>432.80980699999998</v>
      </c>
      <c r="E21" s="58">
        <v>6.8999999999999997E-4</v>
      </c>
      <c r="F21" s="58">
        <v>432.810497</v>
      </c>
      <c r="G21" s="58">
        <v>432.80911699999996</v>
      </c>
    </row>
    <row r="22" spans="1:7" ht="18" customHeight="1" x14ac:dyDescent="0.6">
      <c r="A22" s="52">
        <v>94</v>
      </c>
      <c r="B22" s="279" t="s">
        <v>100</v>
      </c>
      <c r="C22" s="281" t="s">
        <v>403</v>
      </c>
      <c r="D22" s="54">
        <v>26.162344000000001</v>
      </c>
      <c r="E22" s="54">
        <v>370.48481800000002</v>
      </c>
      <c r="F22" s="54">
        <v>396.64716200000004</v>
      </c>
      <c r="G22" s="54">
        <v>-344.322474</v>
      </c>
    </row>
    <row r="23" spans="1:7" ht="18" customHeight="1" x14ac:dyDescent="0.6">
      <c r="A23" s="56">
        <v>95</v>
      </c>
      <c r="B23" s="280" t="s">
        <v>222</v>
      </c>
      <c r="C23" s="282" t="s">
        <v>545</v>
      </c>
      <c r="D23" s="58">
        <v>0.63252699999999995</v>
      </c>
      <c r="E23" s="58">
        <v>384.33094899999998</v>
      </c>
      <c r="F23" s="58">
        <v>384.96347599999996</v>
      </c>
      <c r="G23" s="58">
        <v>-383.69842199999999</v>
      </c>
    </row>
    <row r="24" spans="1:7" ht="18" customHeight="1" x14ac:dyDescent="0.6">
      <c r="A24" s="52">
        <v>96</v>
      </c>
      <c r="B24" s="279" t="s">
        <v>239</v>
      </c>
      <c r="C24" s="281" t="s">
        <v>431</v>
      </c>
      <c r="D24" s="54">
        <v>14.886588</v>
      </c>
      <c r="E24" s="54">
        <v>366.00832800000001</v>
      </c>
      <c r="F24" s="54">
        <v>380.89491600000002</v>
      </c>
      <c r="G24" s="54">
        <v>-351.12173999999999</v>
      </c>
    </row>
    <row r="25" spans="1:7" ht="18" customHeight="1" x14ac:dyDescent="0.6">
      <c r="A25" s="56">
        <v>97</v>
      </c>
      <c r="B25" s="280" t="s">
        <v>83</v>
      </c>
      <c r="C25" s="282" t="s">
        <v>421</v>
      </c>
      <c r="D25" s="58">
        <v>19.831562999999999</v>
      </c>
      <c r="E25" s="58">
        <v>360.12186700000001</v>
      </c>
      <c r="F25" s="58">
        <v>379.95343000000003</v>
      </c>
      <c r="G25" s="58">
        <v>-340.29030399999999</v>
      </c>
    </row>
    <row r="26" spans="1:7" ht="18" customHeight="1" x14ac:dyDescent="0.6">
      <c r="A26" s="52">
        <v>98</v>
      </c>
      <c r="B26" s="279" t="s">
        <v>88</v>
      </c>
      <c r="C26" s="281" t="s">
        <v>394</v>
      </c>
      <c r="D26" s="54">
        <v>87.966130000000007</v>
      </c>
      <c r="E26" s="54">
        <v>279.28296899999998</v>
      </c>
      <c r="F26" s="54">
        <v>367.249099</v>
      </c>
      <c r="G26" s="54">
        <v>-191.31683899999996</v>
      </c>
    </row>
    <row r="27" spans="1:7" ht="18" customHeight="1" x14ac:dyDescent="0.6">
      <c r="A27" s="56">
        <v>100</v>
      </c>
      <c r="B27" s="280" t="s">
        <v>72</v>
      </c>
      <c r="C27" s="282" t="s">
        <v>390</v>
      </c>
      <c r="D27" s="58">
        <v>238.937837</v>
      </c>
      <c r="E27" s="58">
        <v>120.1981</v>
      </c>
      <c r="F27" s="58">
        <v>359.13593700000001</v>
      </c>
      <c r="G27" s="58">
        <v>118.73973700000001</v>
      </c>
    </row>
    <row r="28" spans="1:7" ht="18" customHeight="1" x14ac:dyDescent="0.6">
      <c r="A28" s="52">
        <v>101</v>
      </c>
      <c r="B28" s="279" t="s">
        <v>142</v>
      </c>
      <c r="C28" s="281" t="s">
        <v>406</v>
      </c>
      <c r="D28" s="54">
        <v>182.33999299999999</v>
      </c>
      <c r="E28" s="54">
        <v>166.29674499999999</v>
      </c>
      <c r="F28" s="54">
        <v>348.63673799999998</v>
      </c>
      <c r="G28" s="54">
        <v>16.043248000000006</v>
      </c>
    </row>
    <row r="29" spans="1:7" ht="18" customHeight="1" x14ac:dyDescent="0.6">
      <c r="A29" s="56">
        <v>102</v>
      </c>
      <c r="B29" s="280" t="s">
        <v>237</v>
      </c>
      <c r="C29" s="282" t="s">
        <v>417</v>
      </c>
      <c r="D29" s="58">
        <v>35.373984</v>
      </c>
      <c r="E29" s="58">
        <v>223.91716700000001</v>
      </c>
      <c r="F29" s="58">
        <v>259.29115100000001</v>
      </c>
      <c r="G29" s="58">
        <v>-188.543183</v>
      </c>
    </row>
    <row r="30" spans="1:7" ht="18" customHeight="1" x14ac:dyDescent="0.6">
      <c r="A30" s="52">
        <v>103</v>
      </c>
      <c r="B30" s="279" t="s">
        <v>1471</v>
      </c>
      <c r="C30" s="281" t="s">
        <v>1545</v>
      </c>
      <c r="D30" s="54">
        <v>0.315</v>
      </c>
      <c r="E30" s="54">
        <v>255.93857800000001</v>
      </c>
      <c r="F30" s="54">
        <v>256.253578</v>
      </c>
      <c r="G30" s="54">
        <v>-255.62357800000001</v>
      </c>
    </row>
    <row r="31" spans="1:7" ht="18" customHeight="1" x14ac:dyDescent="0.6">
      <c r="A31" s="56">
        <v>104</v>
      </c>
      <c r="B31" s="280" t="s">
        <v>81</v>
      </c>
      <c r="C31" s="282" t="s">
        <v>383</v>
      </c>
      <c r="D31" s="58">
        <v>248.98791600000001</v>
      </c>
      <c r="E31" s="58">
        <v>0.40150599999999997</v>
      </c>
      <c r="F31" s="58">
        <v>249.38942200000002</v>
      </c>
      <c r="G31" s="58">
        <v>248.58641</v>
      </c>
    </row>
    <row r="32" spans="1:7" ht="18" customHeight="1" x14ac:dyDescent="0.6">
      <c r="A32" s="52">
        <v>105</v>
      </c>
      <c r="B32" s="279" t="s">
        <v>195</v>
      </c>
      <c r="C32" s="281" t="s">
        <v>373</v>
      </c>
      <c r="D32" s="54">
        <v>240.48263600000001</v>
      </c>
      <c r="E32" s="54">
        <v>5.3005789999999999</v>
      </c>
      <c r="F32" s="54">
        <v>245.78321500000001</v>
      </c>
      <c r="G32" s="54">
        <v>235.18205700000001</v>
      </c>
    </row>
    <row r="33" spans="1:7" ht="18" customHeight="1" x14ac:dyDescent="0.6">
      <c r="A33" s="56">
        <v>106</v>
      </c>
      <c r="B33" s="280" t="s">
        <v>94</v>
      </c>
      <c r="C33" s="282" t="s">
        <v>442</v>
      </c>
      <c r="D33" s="58">
        <v>30.996234999999999</v>
      </c>
      <c r="E33" s="58">
        <v>170.403797</v>
      </c>
      <c r="F33" s="58">
        <v>201.40003200000001</v>
      </c>
      <c r="G33" s="58">
        <v>-139.40756199999998</v>
      </c>
    </row>
    <row r="34" spans="1:7" ht="18" customHeight="1" x14ac:dyDescent="0.6">
      <c r="A34" s="52">
        <v>107</v>
      </c>
      <c r="B34" s="279" t="s">
        <v>242</v>
      </c>
      <c r="C34" s="281" t="s">
        <v>461</v>
      </c>
      <c r="D34" s="54">
        <v>191.025183</v>
      </c>
      <c r="E34" s="54">
        <v>9.6525429999999997</v>
      </c>
      <c r="F34" s="54">
        <v>200.67772600000001</v>
      </c>
      <c r="G34" s="54">
        <v>181.37263999999999</v>
      </c>
    </row>
    <row r="35" spans="1:7" ht="18" customHeight="1" x14ac:dyDescent="0.6">
      <c r="A35" s="56">
        <v>108</v>
      </c>
      <c r="B35" s="280" t="s">
        <v>98</v>
      </c>
      <c r="C35" s="282" t="s">
        <v>1645</v>
      </c>
      <c r="D35" s="58">
        <v>16.559661999999999</v>
      </c>
      <c r="E35" s="58">
        <v>177.57550699999999</v>
      </c>
      <c r="F35" s="58">
        <v>194.13516899999999</v>
      </c>
      <c r="G35" s="58">
        <v>-161.01584499999998</v>
      </c>
    </row>
    <row r="36" spans="1:7" ht="18" customHeight="1" x14ac:dyDescent="0.6">
      <c r="A36" s="52">
        <v>109</v>
      </c>
      <c r="B36" s="279" t="s">
        <v>144</v>
      </c>
      <c r="C36" s="281" t="s">
        <v>552</v>
      </c>
      <c r="D36" s="54">
        <v>0</v>
      </c>
      <c r="E36" s="54">
        <v>168.07616999999999</v>
      </c>
      <c r="F36" s="54">
        <v>168.07616999999999</v>
      </c>
      <c r="G36" s="54">
        <v>-168.07616999999999</v>
      </c>
    </row>
    <row r="37" spans="1:7" ht="18" customHeight="1" x14ac:dyDescent="0.6">
      <c r="A37" s="56">
        <v>110</v>
      </c>
      <c r="B37" s="280" t="s">
        <v>177</v>
      </c>
      <c r="C37" s="282" t="s">
        <v>424</v>
      </c>
      <c r="D37" s="58">
        <v>18.264675</v>
      </c>
      <c r="E37" s="58">
        <v>133.27673899999999</v>
      </c>
      <c r="F37" s="58">
        <v>151.541414</v>
      </c>
      <c r="G37" s="58">
        <v>-115.012064</v>
      </c>
    </row>
    <row r="38" spans="1:7" ht="18" customHeight="1" x14ac:dyDescent="0.6">
      <c r="A38" s="52">
        <v>111</v>
      </c>
      <c r="B38" s="279" t="s">
        <v>173</v>
      </c>
      <c r="C38" s="281" t="s">
        <v>386</v>
      </c>
      <c r="D38" s="54">
        <v>145.80458200000001</v>
      </c>
      <c r="E38" s="54">
        <v>2.0759020000000001</v>
      </c>
      <c r="F38" s="54">
        <v>147.88048400000002</v>
      </c>
      <c r="G38" s="54">
        <v>143.72868</v>
      </c>
    </row>
    <row r="39" spans="1:7" ht="18" customHeight="1" x14ac:dyDescent="0.6">
      <c r="A39" s="56">
        <v>112</v>
      </c>
      <c r="B39" s="280" t="s">
        <v>174</v>
      </c>
      <c r="C39" s="282" t="s">
        <v>385</v>
      </c>
      <c r="D39" s="58">
        <v>139.662846</v>
      </c>
      <c r="E39" s="58">
        <v>1.945208</v>
      </c>
      <c r="F39" s="58">
        <v>141.60805400000001</v>
      </c>
      <c r="G39" s="58">
        <v>137.71763799999999</v>
      </c>
    </row>
    <row r="40" spans="1:7" ht="18" customHeight="1" x14ac:dyDescent="0.6">
      <c r="A40" s="52">
        <v>113</v>
      </c>
      <c r="B40" s="279" t="s">
        <v>178</v>
      </c>
      <c r="C40" s="281" t="s">
        <v>405</v>
      </c>
      <c r="D40" s="54">
        <v>102.066878</v>
      </c>
      <c r="E40" s="54">
        <v>39.479965999999997</v>
      </c>
      <c r="F40" s="54">
        <v>141.54684399999999</v>
      </c>
      <c r="G40" s="54">
        <v>62.586912000000005</v>
      </c>
    </row>
    <row r="41" spans="1:7" ht="18" customHeight="1" x14ac:dyDescent="0.6">
      <c r="A41" s="56">
        <v>114</v>
      </c>
      <c r="B41" s="280" t="s">
        <v>75</v>
      </c>
      <c r="C41" s="282" t="s">
        <v>415</v>
      </c>
      <c r="D41" s="58">
        <v>57.016382</v>
      </c>
      <c r="E41" s="58">
        <v>80.231633000000002</v>
      </c>
      <c r="F41" s="58">
        <v>137.24801500000001</v>
      </c>
      <c r="G41" s="58">
        <v>-23.215251000000002</v>
      </c>
    </row>
    <row r="42" spans="1:7" ht="18" customHeight="1" x14ac:dyDescent="0.6">
      <c r="A42" s="52">
        <v>115</v>
      </c>
      <c r="B42" s="279" t="s">
        <v>193</v>
      </c>
      <c r="C42" s="281" t="s">
        <v>452</v>
      </c>
      <c r="D42" s="54">
        <v>111.202748</v>
      </c>
      <c r="E42" s="54">
        <v>22.367453000000001</v>
      </c>
      <c r="F42" s="54">
        <v>133.570201</v>
      </c>
      <c r="G42" s="54">
        <v>88.835295000000002</v>
      </c>
    </row>
    <row r="43" spans="1:7" ht="18" customHeight="1" x14ac:dyDescent="0.6">
      <c r="A43" s="56">
        <v>116</v>
      </c>
      <c r="B43" s="280" t="s">
        <v>186</v>
      </c>
      <c r="C43" s="282" t="s">
        <v>455</v>
      </c>
      <c r="D43" s="58">
        <v>16.740497000000001</v>
      </c>
      <c r="E43" s="58">
        <v>113.17156799999999</v>
      </c>
      <c r="F43" s="58">
        <v>129.91206499999998</v>
      </c>
      <c r="G43" s="58">
        <v>-96.431070999999989</v>
      </c>
    </row>
    <row r="44" spans="1:7" ht="18" customHeight="1" x14ac:dyDescent="0.6">
      <c r="A44" s="52">
        <v>117</v>
      </c>
      <c r="B44" s="279" t="s">
        <v>191</v>
      </c>
      <c r="C44" s="281" t="s">
        <v>451</v>
      </c>
      <c r="D44" s="54">
        <v>106.880977</v>
      </c>
      <c r="E44" s="54">
        <v>17.830417000000001</v>
      </c>
      <c r="F44" s="54">
        <v>124.711394</v>
      </c>
      <c r="G44" s="54">
        <v>89.050560000000004</v>
      </c>
    </row>
    <row r="45" spans="1:7" ht="18" customHeight="1" x14ac:dyDescent="0.6">
      <c r="A45" s="56">
        <v>118</v>
      </c>
      <c r="B45" s="280" t="s">
        <v>77</v>
      </c>
      <c r="C45" s="282" t="s">
        <v>411</v>
      </c>
      <c r="D45" s="58">
        <v>119.08760599999999</v>
      </c>
      <c r="E45" s="58">
        <v>0.106271</v>
      </c>
      <c r="F45" s="58">
        <v>119.193877</v>
      </c>
      <c r="G45" s="58">
        <v>118.98133499999999</v>
      </c>
    </row>
    <row r="46" spans="1:7" ht="18" customHeight="1" x14ac:dyDescent="0.6">
      <c r="A46" s="52">
        <v>119</v>
      </c>
      <c r="B46" s="279" t="s">
        <v>233</v>
      </c>
      <c r="C46" s="281" t="s">
        <v>459</v>
      </c>
      <c r="D46" s="54">
        <v>11.659699</v>
      </c>
      <c r="E46" s="54">
        <v>102.792433</v>
      </c>
      <c r="F46" s="54">
        <v>114.45213200000001</v>
      </c>
      <c r="G46" s="54">
        <v>-91.132733999999999</v>
      </c>
    </row>
    <row r="47" spans="1:7" ht="18" customHeight="1" x14ac:dyDescent="0.6">
      <c r="A47" s="56">
        <v>120</v>
      </c>
      <c r="B47" s="280" t="s">
        <v>176</v>
      </c>
      <c r="C47" s="282" t="s">
        <v>395</v>
      </c>
      <c r="D47" s="58">
        <v>75.911535999999998</v>
      </c>
      <c r="E47" s="58">
        <v>27.590464999999998</v>
      </c>
      <c r="F47" s="58">
        <v>103.50200099999999</v>
      </c>
      <c r="G47" s="58">
        <v>48.321071000000003</v>
      </c>
    </row>
    <row r="48" spans="1:7" ht="18" customHeight="1" x14ac:dyDescent="0.6">
      <c r="A48" s="52">
        <v>121</v>
      </c>
      <c r="B48" s="279" t="s">
        <v>80</v>
      </c>
      <c r="C48" s="281" t="s">
        <v>400</v>
      </c>
      <c r="D48" s="54">
        <v>95.560342000000006</v>
      </c>
      <c r="E48" s="54">
        <v>0.53693199999999996</v>
      </c>
      <c r="F48" s="54">
        <v>96.097273999999999</v>
      </c>
      <c r="G48" s="54">
        <v>95.023410000000013</v>
      </c>
    </row>
    <row r="49" spans="1:7" ht="18" customHeight="1" x14ac:dyDescent="0.6">
      <c r="A49" s="56">
        <v>122</v>
      </c>
      <c r="B49" s="280" t="s">
        <v>230</v>
      </c>
      <c r="C49" s="282" t="s">
        <v>407</v>
      </c>
      <c r="D49" s="58">
        <v>26.934048000000001</v>
      </c>
      <c r="E49" s="58">
        <v>48.242137</v>
      </c>
      <c r="F49" s="58">
        <v>75.176185000000004</v>
      </c>
      <c r="G49" s="58">
        <v>-21.308088999999999</v>
      </c>
    </row>
    <row r="50" spans="1:7" ht="18" customHeight="1" x14ac:dyDescent="0.6">
      <c r="A50" s="52">
        <v>123</v>
      </c>
      <c r="B50" s="279" t="s">
        <v>82</v>
      </c>
      <c r="C50" s="281" t="s">
        <v>426</v>
      </c>
      <c r="D50" s="54">
        <v>32.723528000000002</v>
      </c>
      <c r="E50" s="54">
        <v>29.343954</v>
      </c>
      <c r="F50" s="54">
        <v>62.067481999999998</v>
      </c>
      <c r="G50" s="54">
        <v>3.3795740000000016</v>
      </c>
    </row>
    <row r="51" spans="1:7" ht="18" customHeight="1" x14ac:dyDescent="0.6">
      <c r="A51" s="56">
        <v>124</v>
      </c>
      <c r="B51" s="280" t="s">
        <v>84</v>
      </c>
      <c r="C51" s="282" t="s">
        <v>436</v>
      </c>
      <c r="D51" s="58">
        <v>28.482174000000001</v>
      </c>
      <c r="E51" s="58">
        <v>31.635317000000001</v>
      </c>
      <c r="F51" s="58">
        <v>60.117491000000001</v>
      </c>
      <c r="G51" s="58">
        <v>-3.153143</v>
      </c>
    </row>
    <row r="52" spans="1:7" ht="18" customHeight="1" x14ac:dyDescent="0.6">
      <c r="A52" s="52">
        <v>125</v>
      </c>
      <c r="B52" s="279" t="s">
        <v>238</v>
      </c>
      <c r="C52" s="281" t="s">
        <v>422</v>
      </c>
      <c r="D52" s="54">
        <v>50.227733000000001</v>
      </c>
      <c r="E52" s="54">
        <v>0.75467799999999996</v>
      </c>
      <c r="F52" s="54">
        <v>50.982410999999999</v>
      </c>
      <c r="G52" s="54">
        <v>49.473055000000002</v>
      </c>
    </row>
    <row r="53" spans="1:7" ht="18" customHeight="1" x14ac:dyDescent="0.6">
      <c r="A53" s="56">
        <v>126</v>
      </c>
      <c r="B53" s="280" t="s">
        <v>194</v>
      </c>
      <c r="C53" s="282" t="s">
        <v>548</v>
      </c>
      <c r="D53" s="58">
        <v>11.237686999999999</v>
      </c>
      <c r="E53" s="58">
        <v>38.778699000000003</v>
      </c>
      <c r="F53" s="58">
        <v>50.016386000000004</v>
      </c>
      <c r="G53" s="58">
        <v>-27.541012000000002</v>
      </c>
    </row>
    <row r="54" spans="1:7" ht="18" customHeight="1" x14ac:dyDescent="0.6">
      <c r="A54" s="52">
        <v>127</v>
      </c>
      <c r="B54" s="279" t="s">
        <v>260</v>
      </c>
      <c r="C54" s="281" t="s">
        <v>430</v>
      </c>
      <c r="D54" s="54">
        <v>43.077593</v>
      </c>
      <c r="E54" s="54">
        <v>0.11698699999999999</v>
      </c>
      <c r="F54" s="54">
        <v>43.194580000000002</v>
      </c>
      <c r="G54" s="54">
        <v>42.960605999999999</v>
      </c>
    </row>
    <row r="55" spans="1:7" ht="18" customHeight="1" x14ac:dyDescent="0.6">
      <c r="A55" s="56">
        <v>128</v>
      </c>
      <c r="B55" s="280" t="s">
        <v>145</v>
      </c>
      <c r="C55" s="282" t="s">
        <v>551</v>
      </c>
      <c r="D55" s="58">
        <v>0.77227299999999999</v>
      </c>
      <c r="E55" s="58">
        <v>41.520563000000003</v>
      </c>
      <c r="F55" s="58">
        <v>42.292836000000001</v>
      </c>
      <c r="G55" s="58">
        <v>-40.748290000000004</v>
      </c>
    </row>
    <row r="56" spans="1:7" ht="18" customHeight="1" x14ac:dyDescent="0.6">
      <c r="A56" s="52">
        <v>129</v>
      </c>
      <c r="B56" s="279" t="s">
        <v>179</v>
      </c>
      <c r="C56" s="281" t="s">
        <v>438</v>
      </c>
      <c r="D56" s="54">
        <v>37.505712000000003</v>
      </c>
      <c r="E56" s="54">
        <v>3.1288100000000001</v>
      </c>
      <c r="F56" s="54">
        <v>40.634522000000004</v>
      </c>
      <c r="G56" s="54">
        <v>34.376902000000001</v>
      </c>
    </row>
    <row r="57" spans="1:7" ht="18" customHeight="1" x14ac:dyDescent="0.6">
      <c r="A57" s="56">
        <v>130</v>
      </c>
      <c r="B57" s="280" t="s">
        <v>93</v>
      </c>
      <c r="C57" s="282" t="s">
        <v>412</v>
      </c>
      <c r="D57" s="58">
        <v>23.234331999999998</v>
      </c>
      <c r="E57" s="58">
        <v>17.382059000000002</v>
      </c>
      <c r="F57" s="58">
        <v>40.616391</v>
      </c>
      <c r="G57" s="58">
        <v>5.8522729999999967</v>
      </c>
    </row>
    <row r="58" spans="1:7" ht="18" customHeight="1" x14ac:dyDescent="0.6">
      <c r="A58" s="52">
        <v>131</v>
      </c>
      <c r="B58" s="279" t="s">
        <v>263</v>
      </c>
      <c r="C58" s="281" t="s">
        <v>441</v>
      </c>
      <c r="D58" s="54">
        <v>31.329155</v>
      </c>
      <c r="E58" s="54">
        <v>6.0736030000000003</v>
      </c>
      <c r="F58" s="54">
        <v>37.402757999999999</v>
      </c>
      <c r="G58" s="54">
        <v>25.255552000000002</v>
      </c>
    </row>
    <row r="59" spans="1:7" ht="18" customHeight="1" x14ac:dyDescent="0.6">
      <c r="A59" s="56">
        <v>132</v>
      </c>
      <c r="B59" s="280" t="s">
        <v>180</v>
      </c>
      <c r="C59" s="282" t="s">
        <v>443</v>
      </c>
      <c r="D59" s="58">
        <v>28.847301000000002</v>
      </c>
      <c r="E59" s="58">
        <v>6.9766170000000001</v>
      </c>
      <c r="F59" s="58">
        <v>35.823917999999999</v>
      </c>
      <c r="G59" s="58">
        <v>21.870684000000001</v>
      </c>
    </row>
    <row r="60" spans="1:7" ht="18" customHeight="1" x14ac:dyDescent="0.6">
      <c r="A60" s="52">
        <v>133</v>
      </c>
      <c r="B60" s="279" t="s">
        <v>85</v>
      </c>
      <c r="C60" s="281" t="s">
        <v>420</v>
      </c>
      <c r="D60" s="54">
        <v>32.70673</v>
      </c>
      <c r="E60" s="54">
        <v>2.3536130000000002</v>
      </c>
      <c r="F60" s="54">
        <v>35.060343000000003</v>
      </c>
      <c r="G60" s="54">
        <v>30.353117000000001</v>
      </c>
    </row>
    <row r="61" spans="1:7" ht="18" customHeight="1" x14ac:dyDescent="0.6">
      <c r="A61" s="56">
        <v>134</v>
      </c>
      <c r="B61" s="280" t="s">
        <v>146</v>
      </c>
      <c r="C61" s="282" t="s">
        <v>542</v>
      </c>
      <c r="D61" s="58">
        <v>0</v>
      </c>
      <c r="E61" s="58">
        <v>31.744315</v>
      </c>
      <c r="F61" s="58">
        <v>31.744315</v>
      </c>
      <c r="G61" s="58">
        <v>-31.744315</v>
      </c>
    </row>
    <row r="62" spans="1:7" ht="18" customHeight="1" x14ac:dyDescent="0.6">
      <c r="A62" s="52">
        <v>135</v>
      </c>
      <c r="B62" s="279" t="s">
        <v>267</v>
      </c>
      <c r="C62" s="281" t="s">
        <v>434</v>
      </c>
      <c r="D62" s="54">
        <v>8.6437229999999996</v>
      </c>
      <c r="E62" s="54">
        <v>22.826073999999998</v>
      </c>
      <c r="F62" s="54">
        <v>31.469797</v>
      </c>
      <c r="G62" s="54">
        <v>-14.182350999999999</v>
      </c>
    </row>
    <row r="63" spans="1:7" ht="18" customHeight="1" x14ac:dyDescent="0.6">
      <c r="A63" s="56">
        <v>136</v>
      </c>
      <c r="B63" s="280" t="s">
        <v>86</v>
      </c>
      <c r="C63" s="282" t="s">
        <v>440</v>
      </c>
      <c r="D63" s="58">
        <v>8.8552409999999995</v>
      </c>
      <c r="E63" s="58">
        <v>22.567568999999999</v>
      </c>
      <c r="F63" s="58">
        <v>31.422809999999998</v>
      </c>
      <c r="G63" s="58">
        <v>-13.712327999999999</v>
      </c>
    </row>
    <row r="64" spans="1:7" ht="18" customHeight="1" x14ac:dyDescent="0.6">
      <c r="A64" s="52">
        <v>137</v>
      </c>
      <c r="B64" s="279" t="s">
        <v>192</v>
      </c>
      <c r="C64" s="281" t="s">
        <v>546</v>
      </c>
      <c r="D64" s="54">
        <v>0.57533000000000001</v>
      </c>
      <c r="E64" s="54">
        <v>29.345666999999999</v>
      </c>
      <c r="F64" s="54">
        <v>29.920997</v>
      </c>
      <c r="G64" s="54">
        <v>-28.770336999999998</v>
      </c>
    </row>
    <row r="65" spans="1:7" ht="18" customHeight="1" x14ac:dyDescent="0.6">
      <c r="A65" s="56">
        <v>138</v>
      </c>
      <c r="B65" s="280" t="s">
        <v>143</v>
      </c>
      <c r="C65" s="282" t="s">
        <v>544</v>
      </c>
      <c r="D65" s="58">
        <v>0.43174299999999999</v>
      </c>
      <c r="E65" s="58">
        <v>28.531442999999999</v>
      </c>
      <c r="F65" s="58">
        <v>28.963186</v>
      </c>
      <c r="G65" s="58">
        <v>-28.099699999999999</v>
      </c>
    </row>
    <row r="66" spans="1:7" ht="18" customHeight="1" x14ac:dyDescent="0.6">
      <c r="A66" s="52">
        <v>139</v>
      </c>
      <c r="B66" s="279" t="s">
        <v>252</v>
      </c>
      <c r="C66" s="281" t="s">
        <v>437</v>
      </c>
      <c r="D66" s="54">
        <v>15.518115999999999</v>
      </c>
      <c r="E66" s="54">
        <v>11.591443</v>
      </c>
      <c r="F66" s="54">
        <v>27.109558999999997</v>
      </c>
      <c r="G66" s="54">
        <v>3.9266729999999992</v>
      </c>
    </row>
    <row r="67" spans="1:7" ht="18" customHeight="1" x14ac:dyDescent="0.6">
      <c r="A67" s="56">
        <v>140</v>
      </c>
      <c r="B67" s="280" t="s">
        <v>221</v>
      </c>
      <c r="C67" s="282" t="s">
        <v>433</v>
      </c>
      <c r="D67" s="58">
        <v>22.669364000000002</v>
      </c>
      <c r="E67" s="58">
        <v>4.0281659999999997</v>
      </c>
      <c r="F67" s="58">
        <v>26.69753</v>
      </c>
      <c r="G67" s="58">
        <v>18.641198000000003</v>
      </c>
    </row>
    <row r="68" spans="1:7" ht="18" customHeight="1" x14ac:dyDescent="0.6">
      <c r="A68" s="52">
        <v>141</v>
      </c>
      <c r="B68" s="279" t="s">
        <v>243</v>
      </c>
      <c r="C68" s="281" t="s">
        <v>456</v>
      </c>
      <c r="D68" s="54">
        <v>11.321541</v>
      </c>
      <c r="E68" s="54">
        <v>14.688446000000001</v>
      </c>
      <c r="F68" s="54">
        <v>26.009987000000002</v>
      </c>
      <c r="G68" s="54">
        <v>-3.3669050000000009</v>
      </c>
    </row>
    <row r="69" spans="1:7" ht="18" customHeight="1" x14ac:dyDescent="0.6">
      <c r="A69" s="56">
        <v>142</v>
      </c>
      <c r="B69" s="280" t="s">
        <v>189</v>
      </c>
      <c r="C69" s="282" t="s">
        <v>423</v>
      </c>
      <c r="D69" s="58">
        <v>19.019636999999999</v>
      </c>
      <c r="E69" s="58">
        <v>4.748246</v>
      </c>
      <c r="F69" s="58">
        <v>23.767882999999998</v>
      </c>
      <c r="G69" s="58">
        <v>14.271390999999999</v>
      </c>
    </row>
    <row r="70" spans="1:7" ht="18" customHeight="1" x14ac:dyDescent="0.6">
      <c r="A70" s="52">
        <v>143</v>
      </c>
      <c r="B70" s="279" t="s">
        <v>262</v>
      </c>
      <c r="C70" s="281" t="s">
        <v>448</v>
      </c>
      <c r="D70" s="54">
        <v>19.038951999999998</v>
      </c>
      <c r="E70" s="54">
        <v>0.475692</v>
      </c>
      <c r="F70" s="54">
        <v>19.514643999999997</v>
      </c>
      <c r="G70" s="54">
        <v>18.56326</v>
      </c>
    </row>
    <row r="71" spans="1:7" ht="18" customHeight="1" x14ac:dyDescent="0.6">
      <c r="A71" s="56">
        <v>144</v>
      </c>
      <c r="B71" s="280" t="s">
        <v>196</v>
      </c>
      <c r="C71" s="282" t="s">
        <v>543</v>
      </c>
      <c r="D71" s="58">
        <v>0</v>
      </c>
      <c r="E71" s="58">
        <v>18.284668</v>
      </c>
      <c r="F71" s="58">
        <v>18.284668</v>
      </c>
      <c r="G71" s="58">
        <v>-18.284668</v>
      </c>
    </row>
    <row r="72" spans="1:7" ht="18" customHeight="1" x14ac:dyDescent="0.6">
      <c r="A72" s="52">
        <v>145</v>
      </c>
      <c r="B72" s="279" t="s">
        <v>190</v>
      </c>
      <c r="C72" s="281" t="s">
        <v>450</v>
      </c>
      <c r="D72" s="54">
        <v>3.6053760000000001</v>
      </c>
      <c r="E72" s="54">
        <v>12.669359999999999</v>
      </c>
      <c r="F72" s="54">
        <v>16.274736000000001</v>
      </c>
      <c r="G72" s="54">
        <v>-9.0639839999999996</v>
      </c>
    </row>
    <row r="73" spans="1:7" ht="18" customHeight="1" x14ac:dyDescent="0.6">
      <c r="A73" s="56">
        <v>146</v>
      </c>
      <c r="B73" s="280" t="s">
        <v>200</v>
      </c>
      <c r="C73" s="282" t="s">
        <v>439</v>
      </c>
      <c r="D73" s="58">
        <v>9.7473379999999992</v>
      </c>
      <c r="E73" s="58">
        <v>6.1942310000000003</v>
      </c>
      <c r="F73" s="58">
        <v>15.941568999999999</v>
      </c>
      <c r="G73" s="58">
        <v>3.5531069999999989</v>
      </c>
    </row>
    <row r="74" spans="1:7" ht="18" customHeight="1" x14ac:dyDescent="0.6">
      <c r="A74" s="52">
        <v>147</v>
      </c>
      <c r="B74" s="279" t="s">
        <v>1488</v>
      </c>
      <c r="C74" s="281" t="s">
        <v>1567</v>
      </c>
      <c r="D74" s="54">
        <v>0</v>
      </c>
      <c r="E74" s="54">
        <v>15.286581</v>
      </c>
      <c r="F74" s="54">
        <v>15.286581</v>
      </c>
      <c r="G74" s="54">
        <v>-15.286581</v>
      </c>
    </row>
    <row r="75" spans="1:7" ht="18" customHeight="1" x14ac:dyDescent="0.6">
      <c r="A75" s="56">
        <v>148</v>
      </c>
      <c r="B75" s="280" t="s">
        <v>97</v>
      </c>
      <c r="C75" s="282" t="s">
        <v>416</v>
      </c>
      <c r="D75" s="58">
        <v>11.649768</v>
      </c>
      <c r="E75" s="58">
        <v>8.1702999999999998E-2</v>
      </c>
      <c r="F75" s="58">
        <v>11.731470999999999</v>
      </c>
      <c r="G75" s="58">
        <v>11.568065000000001</v>
      </c>
    </row>
    <row r="76" spans="1:7" ht="18" customHeight="1" x14ac:dyDescent="0.6">
      <c r="A76" s="52">
        <v>149</v>
      </c>
      <c r="B76" s="279" t="s">
        <v>650</v>
      </c>
      <c r="C76" s="281" t="s">
        <v>651</v>
      </c>
      <c r="D76" s="54">
        <v>10.740223</v>
      </c>
      <c r="E76" s="54">
        <v>2.6634999999999999E-2</v>
      </c>
      <c r="F76" s="54">
        <v>10.766858000000001</v>
      </c>
      <c r="G76" s="54">
        <v>10.713588</v>
      </c>
    </row>
    <row r="77" spans="1:7" ht="18" customHeight="1" x14ac:dyDescent="0.6">
      <c r="A77" s="56">
        <v>150</v>
      </c>
      <c r="B77" s="280" t="s">
        <v>581</v>
      </c>
      <c r="C77" s="282" t="s">
        <v>584</v>
      </c>
      <c r="D77" s="58">
        <v>8.9532480000000003</v>
      </c>
      <c r="E77" s="58">
        <v>1.603424</v>
      </c>
      <c r="F77" s="58">
        <v>10.556672000000001</v>
      </c>
      <c r="G77" s="58">
        <v>7.3498239999999999</v>
      </c>
    </row>
    <row r="78" spans="1:7" ht="18" customHeight="1" x14ac:dyDescent="0.6">
      <c r="A78" s="52">
        <v>151</v>
      </c>
      <c r="B78" s="279" t="s">
        <v>240</v>
      </c>
      <c r="C78" s="281" t="s">
        <v>444</v>
      </c>
      <c r="D78" s="54">
        <v>4.1418309999999998</v>
      </c>
      <c r="E78" s="54">
        <v>6.1927979999999998</v>
      </c>
      <c r="F78" s="54">
        <v>10.334629</v>
      </c>
      <c r="G78" s="54">
        <v>-2.050967</v>
      </c>
    </row>
    <row r="79" spans="1:7" ht="18" customHeight="1" x14ac:dyDescent="0.6">
      <c r="A79" s="56">
        <v>152</v>
      </c>
      <c r="B79" s="280" t="s">
        <v>246</v>
      </c>
      <c r="C79" s="282" t="s">
        <v>547</v>
      </c>
      <c r="D79" s="58">
        <v>0</v>
      </c>
      <c r="E79" s="58">
        <v>10.224157</v>
      </c>
      <c r="F79" s="58">
        <v>10.224157</v>
      </c>
      <c r="G79" s="58">
        <v>-10.224157</v>
      </c>
    </row>
    <row r="80" spans="1:7" ht="18" customHeight="1" x14ac:dyDescent="0.6">
      <c r="A80" s="52">
        <v>153</v>
      </c>
      <c r="B80" s="279" t="s">
        <v>1425</v>
      </c>
      <c r="C80" s="281" t="s">
        <v>1532</v>
      </c>
      <c r="D80" s="54">
        <v>9.5181559999999994</v>
      </c>
      <c r="E80" s="54">
        <v>0.51880800000000005</v>
      </c>
      <c r="F80" s="54">
        <v>10.036963999999999</v>
      </c>
      <c r="G80" s="54">
        <v>8.9993479999999995</v>
      </c>
    </row>
    <row r="81" spans="1:7" ht="18" customHeight="1" x14ac:dyDescent="0.6">
      <c r="A81" s="56">
        <v>154</v>
      </c>
      <c r="B81" s="280" t="s">
        <v>270</v>
      </c>
      <c r="C81" s="282" t="s">
        <v>554</v>
      </c>
      <c r="D81" s="58">
        <v>0</v>
      </c>
      <c r="E81" s="58">
        <v>9.8855369999999994</v>
      </c>
      <c r="F81" s="58">
        <v>9.8855369999999994</v>
      </c>
      <c r="G81" s="58">
        <v>-9.8855369999999994</v>
      </c>
    </row>
    <row r="82" spans="1:7" ht="18" customHeight="1" x14ac:dyDescent="0.6">
      <c r="A82" s="52">
        <v>155</v>
      </c>
      <c r="B82" s="279" t="s">
        <v>259</v>
      </c>
      <c r="C82" s="281" t="s">
        <v>445</v>
      </c>
      <c r="D82" s="54">
        <v>3.0485699999999998</v>
      </c>
      <c r="E82" s="54">
        <v>6.4529709999999998</v>
      </c>
      <c r="F82" s="54">
        <v>9.5015409999999996</v>
      </c>
      <c r="G82" s="54">
        <v>-3.404401</v>
      </c>
    </row>
    <row r="83" spans="1:7" ht="18" customHeight="1" x14ac:dyDescent="0.6">
      <c r="A83" s="56">
        <v>156</v>
      </c>
      <c r="B83" s="280" t="s">
        <v>1491</v>
      </c>
      <c r="C83" s="282" t="s">
        <v>1568</v>
      </c>
      <c r="D83" s="58">
        <v>0</v>
      </c>
      <c r="E83" s="58">
        <v>8.5965410000000002</v>
      </c>
      <c r="F83" s="58">
        <v>8.5965410000000002</v>
      </c>
      <c r="G83" s="58">
        <v>-8.5965410000000002</v>
      </c>
    </row>
    <row r="84" spans="1:7" ht="18" customHeight="1" x14ac:dyDescent="0.6">
      <c r="A84" s="52">
        <v>157</v>
      </c>
      <c r="B84" s="279" t="s">
        <v>656</v>
      </c>
      <c r="C84" s="281" t="s">
        <v>657</v>
      </c>
      <c r="D84" s="54">
        <v>7.1911509999999996</v>
      </c>
      <c r="E84" s="54">
        <v>0.45202199999999998</v>
      </c>
      <c r="F84" s="54">
        <v>7.643173</v>
      </c>
      <c r="G84" s="54">
        <v>6.7391289999999993</v>
      </c>
    </row>
    <row r="85" spans="1:7" ht="18" customHeight="1" x14ac:dyDescent="0.6">
      <c r="A85" s="56">
        <v>158</v>
      </c>
      <c r="B85" s="280" t="s">
        <v>272</v>
      </c>
      <c r="C85" s="282" t="s">
        <v>549</v>
      </c>
      <c r="D85" s="58">
        <v>0.87192199999999997</v>
      </c>
      <c r="E85" s="58">
        <v>5.9207749999999999</v>
      </c>
      <c r="F85" s="58">
        <v>6.7926969999999995</v>
      </c>
      <c r="G85" s="58">
        <v>-5.0488530000000003</v>
      </c>
    </row>
    <row r="86" spans="1:7" ht="18" customHeight="1" x14ac:dyDescent="0.6">
      <c r="A86" s="52">
        <v>159</v>
      </c>
      <c r="B86" s="279" t="s">
        <v>1432</v>
      </c>
      <c r="C86" s="281" t="s">
        <v>1533</v>
      </c>
      <c r="D86" s="54">
        <v>6.705406</v>
      </c>
      <c r="E86" s="54">
        <v>7.8556000000000001E-2</v>
      </c>
      <c r="F86" s="54">
        <v>6.7839619999999998</v>
      </c>
      <c r="G86" s="54">
        <v>6.6268500000000001</v>
      </c>
    </row>
    <row r="87" spans="1:7" ht="18" customHeight="1" x14ac:dyDescent="0.6">
      <c r="A87" s="56">
        <v>160</v>
      </c>
      <c r="B87" s="280" t="s">
        <v>241</v>
      </c>
      <c r="C87" s="282" t="s">
        <v>449</v>
      </c>
      <c r="D87" s="58">
        <v>6.3654869999999999</v>
      </c>
      <c r="E87" s="58">
        <v>6.5540000000000001E-2</v>
      </c>
      <c r="F87" s="58">
        <v>6.4310270000000003</v>
      </c>
      <c r="G87" s="58">
        <v>6.2999469999999995</v>
      </c>
    </row>
    <row r="88" spans="1:7" ht="18" customHeight="1" x14ac:dyDescent="0.6">
      <c r="A88" s="52">
        <v>161</v>
      </c>
      <c r="B88" s="279" t="s">
        <v>255</v>
      </c>
      <c r="C88" s="281" t="s">
        <v>453</v>
      </c>
      <c r="D88" s="54">
        <v>4.2676059999999998</v>
      </c>
      <c r="E88" s="54">
        <v>1.772373</v>
      </c>
      <c r="F88" s="54">
        <v>6.0399789999999998</v>
      </c>
      <c r="G88" s="54">
        <v>2.4952329999999998</v>
      </c>
    </row>
    <row r="89" spans="1:7" ht="18" customHeight="1" x14ac:dyDescent="0.6">
      <c r="A89" s="56">
        <v>162</v>
      </c>
      <c r="B89" s="280" t="s">
        <v>245</v>
      </c>
      <c r="C89" s="282" t="s">
        <v>458</v>
      </c>
      <c r="D89" s="58">
        <v>0.75296700000000005</v>
      </c>
      <c r="E89" s="58">
        <v>5.0664280000000002</v>
      </c>
      <c r="F89" s="58">
        <v>5.8193950000000001</v>
      </c>
      <c r="G89" s="58">
        <v>-4.3134610000000002</v>
      </c>
    </row>
    <row r="90" spans="1:7" ht="18" customHeight="1" x14ac:dyDescent="0.6">
      <c r="A90" s="52">
        <v>163</v>
      </c>
      <c r="B90" s="279" t="s">
        <v>234</v>
      </c>
      <c r="C90" s="281" t="s">
        <v>557</v>
      </c>
      <c r="D90" s="54">
        <v>0.39411099999999999</v>
      </c>
      <c r="E90" s="54">
        <v>4.6218110000000001</v>
      </c>
      <c r="F90" s="54">
        <v>5.0159219999999998</v>
      </c>
      <c r="G90" s="54">
        <v>-4.2277000000000005</v>
      </c>
    </row>
    <row r="91" spans="1:7" ht="18" customHeight="1" x14ac:dyDescent="0.6">
      <c r="A91" s="56">
        <v>164</v>
      </c>
      <c r="B91" s="280" t="s">
        <v>1493</v>
      </c>
      <c r="C91" s="282" t="s">
        <v>1569</v>
      </c>
      <c r="D91" s="58">
        <v>0</v>
      </c>
      <c r="E91" s="58">
        <v>4.973401</v>
      </c>
      <c r="F91" s="58">
        <v>4.973401</v>
      </c>
      <c r="G91" s="58">
        <v>-4.973401</v>
      </c>
    </row>
    <row r="92" spans="1:7" ht="18" customHeight="1" x14ac:dyDescent="0.6">
      <c r="A92" s="52">
        <v>165</v>
      </c>
      <c r="B92" s="279" t="s">
        <v>582</v>
      </c>
      <c r="C92" s="281" t="s">
        <v>1542</v>
      </c>
      <c r="D92" s="54">
        <v>0.778694</v>
      </c>
      <c r="E92" s="54">
        <v>4.0133179999999999</v>
      </c>
      <c r="F92" s="54">
        <v>4.7920119999999997</v>
      </c>
      <c r="G92" s="54">
        <v>-3.2346240000000002</v>
      </c>
    </row>
    <row r="93" spans="1:7" ht="18" customHeight="1" x14ac:dyDescent="0.6">
      <c r="A93" s="56">
        <v>166</v>
      </c>
      <c r="B93" s="280" t="s">
        <v>261</v>
      </c>
      <c r="C93" s="282" t="s">
        <v>462</v>
      </c>
      <c r="D93" s="58">
        <v>3.9631470000000002</v>
      </c>
      <c r="E93" s="58">
        <v>0.79381199999999996</v>
      </c>
      <c r="F93" s="58">
        <v>4.7569590000000002</v>
      </c>
      <c r="G93" s="58">
        <v>3.1693350000000002</v>
      </c>
    </row>
    <row r="94" spans="1:7" ht="18" customHeight="1" x14ac:dyDescent="0.6">
      <c r="A94" s="52">
        <v>167</v>
      </c>
      <c r="B94" s="279" t="s">
        <v>1438</v>
      </c>
      <c r="C94" s="281" t="s">
        <v>1534</v>
      </c>
      <c r="D94" s="54">
        <v>3.817933</v>
      </c>
      <c r="E94" s="54">
        <v>0.73134399999999999</v>
      </c>
      <c r="F94" s="54">
        <v>4.549277</v>
      </c>
      <c r="G94" s="54">
        <v>3.086589</v>
      </c>
    </row>
    <row r="95" spans="1:7" ht="18" customHeight="1" x14ac:dyDescent="0.6">
      <c r="A95" s="56">
        <v>168</v>
      </c>
      <c r="B95" s="280" t="s">
        <v>275</v>
      </c>
      <c r="C95" s="282" t="s">
        <v>558</v>
      </c>
      <c r="D95" s="58">
        <v>0</v>
      </c>
      <c r="E95" s="58">
        <v>4.3780729999999997</v>
      </c>
      <c r="F95" s="58">
        <v>4.3780729999999997</v>
      </c>
      <c r="G95" s="58">
        <v>-4.3780729999999997</v>
      </c>
    </row>
    <row r="96" spans="1:7" ht="18" customHeight="1" x14ac:dyDescent="0.6">
      <c r="A96" s="52">
        <v>169</v>
      </c>
      <c r="B96" s="279" t="s">
        <v>265</v>
      </c>
      <c r="C96" s="281" t="s">
        <v>457</v>
      </c>
      <c r="D96" s="54">
        <v>0.95028500000000005</v>
      </c>
      <c r="E96" s="54">
        <v>3.3414130000000002</v>
      </c>
      <c r="F96" s="54">
        <v>4.2916980000000002</v>
      </c>
      <c r="G96" s="54">
        <v>-2.3911280000000001</v>
      </c>
    </row>
    <row r="97" spans="1:7" ht="18" customHeight="1" x14ac:dyDescent="0.6">
      <c r="A97" s="56">
        <v>170</v>
      </c>
      <c r="B97" s="280" t="s">
        <v>1451</v>
      </c>
      <c r="C97" s="282" t="s">
        <v>1538</v>
      </c>
      <c r="D97" s="58">
        <v>1.334168</v>
      </c>
      <c r="E97" s="58">
        <v>2.4707819999999998</v>
      </c>
      <c r="F97" s="58">
        <v>3.8049499999999998</v>
      </c>
      <c r="G97" s="58">
        <v>-1.1366139999999998</v>
      </c>
    </row>
    <row r="98" spans="1:7" ht="18" customHeight="1" x14ac:dyDescent="0.6">
      <c r="A98" s="52">
        <v>171</v>
      </c>
      <c r="B98" s="279" t="s">
        <v>591</v>
      </c>
      <c r="C98" s="281" t="s">
        <v>592</v>
      </c>
      <c r="D98" s="54">
        <v>2.522227</v>
      </c>
      <c r="E98" s="54">
        <v>1.2603169999999999</v>
      </c>
      <c r="F98" s="54">
        <v>3.7825439999999997</v>
      </c>
      <c r="G98" s="54">
        <v>1.2619100000000001</v>
      </c>
    </row>
    <row r="99" spans="1:7" ht="18" customHeight="1" x14ac:dyDescent="0.6">
      <c r="A99" s="56">
        <v>172</v>
      </c>
      <c r="B99" s="280" t="s">
        <v>1497</v>
      </c>
      <c r="C99" s="282" t="s">
        <v>1570</v>
      </c>
      <c r="D99" s="58">
        <v>0</v>
      </c>
      <c r="E99" s="58">
        <v>2.1785459999999999</v>
      </c>
      <c r="F99" s="58">
        <v>2.1785459999999999</v>
      </c>
      <c r="G99" s="58">
        <v>-2.1785459999999999</v>
      </c>
    </row>
    <row r="100" spans="1:7" ht="18" customHeight="1" x14ac:dyDescent="0.6">
      <c r="A100" s="52">
        <v>173</v>
      </c>
      <c r="B100" s="279" t="s">
        <v>264</v>
      </c>
      <c r="C100" s="281" t="s">
        <v>553</v>
      </c>
      <c r="D100" s="54">
        <v>0</v>
      </c>
      <c r="E100" s="54">
        <v>2.0299399999999999</v>
      </c>
      <c r="F100" s="54">
        <v>2.0299399999999999</v>
      </c>
      <c r="G100" s="54">
        <v>-2.0299399999999999</v>
      </c>
    </row>
    <row r="101" spans="1:7" ht="18" customHeight="1" x14ac:dyDescent="0.6">
      <c r="A101" s="56">
        <v>174</v>
      </c>
      <c r="B101" s="280" t="s">
        <v>1449</v>
      </c>
      <c r="C101" s="282" t="s">
        <v>1537</v>
      </c>
      <c r="D101" s="58">
        <v>1.380142</v>
      </c>
      <c r="E101" s="58">
        <v>0.470947</v>
      </c>
      <c r="F101" s="58">
        <v>1.851089</v>
      </c>
      <c r="G101" s="58">
        <v>0.90919499999999998</v>
      </c>
    </row>
    <row r="102" spans="1:7" ht="18" customHeight="1" x14ac:dyDescent="0.6">
      <c r="A102" s="52">
        <v>175</v>
      </c>
      <c r="B102" s="279" t="s">
        <v>271</v>
      </c>
      <c r="C102" s="281" t="s">
        <v>550</v>
      </c>
      <c r="D102" s="54">
        <v>0</v>
      </c>
      <c r="E102" s="54">
        <v>1.8318559999999999</v>
      </c>
      <c r="F102" s="54">
        <v>1.8318559999999999</v>
      </c>
      <c r="G102" s="54">
        <v>-1.8318559999999999</v>
      </c>
    </row>
    <row r="103" spans="1:7" ht="18" customHeight="1" x14ac:dyDescent="0.6">
      <c r="A103" s="56">
        <v>176</v>
      </c>
      <c r="B103" s="280" t="s">
        <v>1460</v>
      </c>
      <c r="C103" s="282" t="s">
        <v>1539</v>
      </c>
      <c r="D103" s="58">
        <v>1.1858169999999999</v>
      </c>
      <c r="E103" s="58">
        <v>0.61944699999999997</v>
      </c>
      <c r="F103" s="58">
        <v>1.8052639999999998</v>
      </c>
      <c r="G103" s="58">
        <v>0.56636999999999993</v>
      </c>
    </row>
    <row r="104" spans="1:7" ht="18" customHeight="1" x14ac:dyDescent="0.6">
      <c r="A104" s="52">
        <v>177</v>
      </c>
      <c r="B104" s="279" t="s">
        <v>1445</v>
      </c>
      <c r="C104" s="281" t="s">
        <v>1535</v>
      </c>
      <c r="D104" s="54">
        <v>1.68757</v>
      </c>
      <c r="E104" s="54">
        <v>3.0376E-2</v>
      </c>
      <c r="F104" s="54">
        <v>1.717946</v>
      </c>
      <c r="G104" s="54">
        <v>1.6571940000000001</v>
      </c>
    </row>
    <row r="105" spans="1:7" ht="18" customHeight="1" x14ac:dyDescent="0.6">
      <c r="A105" s="56">
        <v>178</v>
      </c>
      <c r="B105" s="280" t="s">
        <v>1476</v>
      </c>
      <c r="C105" s="282" t="s">
        <v>1549</v>
      </c>
      <c r="D105" s="58">
        <v>0.10123</v>
      </c>
      <c r="E105" s="58">
        <v>1.5402739999999999</v>
      </c>
      <c r="F105" s="58">
        <v>1.6415039999999999</v>
      </c>
      <c r="G105" s="58">
        <v>-1.439044</v>
      </c>
    </row>
    <row r="106" spans="1:7" ht="18" customHeight="1" x14ac:dyDescent="0.6">
      <c r="A106" s="52">
        <v>179</v>
      </c>
      <c r="B106" s="279" t="s">
        <v>273</v>
      </c>
      <c r="C106" s="281" t="s">
        <v>555</v>
      </c>
      <c r="D106" s="54">
        <v>0</v>
      </c>
      <c r="E106" s="54">
        <v>1.5730580000000001</v>
      </c>
      <c r="F106" s="54">
        <v>1.5730580000000001</v>
      </c>
      <c r="G106" s="54">
        <v>-1.5730580000000001</v>
      </c>
    </row>
    <row r="107" spans="1:7" ht="18" customHeight="1" x14ac:dyDescent="0.6">
      <c r="A107" s="56">
        <v>180</v>
      </c>
      <c r="B107" s="280" t="s">
        <v>274</v>
      </c>
      <c r="C107" s="282" t="s">
        <v>1646</v>
      </c>
      <c r="D107" s="58">
        <v>1.2414400000000001</v>
      </c>
      <c r="E107" s="58">
        <v>0.19148399999999999</v>
      </c>
      <c r="F107" s="58">
        <v>1.4329240000000001</v>
      </c>
      <c r="G107" s="58">
        <v>1.0499560000000001</v>
      </c>
    </row>
    <row r="108" spans="1:7" ht="18" customHeight="1" x14ac:dyDescent="0.6">
      <c r="A108" s="52">
        <v>181</v>
      </c>
      <c r="B108" s="279" t="s">
        <v>1447</v>
      </c>
      <c r="C108" s="281" t="s">
        <v>1536</v>
      </c>
      <c r="D108" s="54">
        <v>1.3875</v>
      </c>
      <c r="E108" s="54">
        <v>2.2953000000000001E-2</v>
      </c>
      <c r="F108" s="54">
        <v>1.410453</v>
      </c>
      <c r="G108" s="54">
        <v>1.364547</v>
      </c>
    </row>
    <row r="109" spans="1:7" ht="18" customHeight="1" x14ac:dyDescent="0.6">
      <c r="A109" s="56">
        <v>182</v>
      </c>
      <c r="B109" s="280" t="s">
        <v>1454</v>
      </c>
      <c r="C109" s="282" t="s">
        <v>1540</v>
      </c>
      <c r="D109" s="58">
        <v>1.1496010000000001</v>
      </c>
      <c r="E109" s="58">
        <v>0.15826899999999999</v>
      </c>
      <c r="F109" s="58">
        <v>1.3078700000000001</v>
      </c>
      <c r="G109" s="58">
        <v>0.9913320000000001</v>
      </c>
    </row>
    <row r="110" spans="1:7" ht="18" customHeight="1" x14ac:dyDescent="0.6">
      <c r="A110" s="52">
        <v>183</v>
      </c>
      <c r="B110" s="279" t="s">
        <v>583</v>
      </c>
      <c r="C110" s="281" t="s">
        <v>586</v>
      </c>
      <c r="D110" s="54">
        <v>0.68999299999999997</v>
      </c>
      <c r="E110" s="54">
        <v>0.47075400000000001</v>
      </c>
      <c r="F110" s="54">
        <v>1.160747</v>
      </c>
      <c r="G110" s="54">
        <v>0.21923899999999996</v>
      </c>
    </row>
    <row r="111" spans="1:7" x14ac:dyDescent="0.6">
      <c r="A111" s="56">
        <v>184</v>
      </c>
      <c r="B111" s="280" t="s">
        <v>1457</v>
      </c>
      <c r="C111" s="282" t="s">
        <v>1541</v>
      </c>
      <c r="D111" s="58">
        <v>0.92812499999999998</v>
      </c>
      <c r="E111" s="58">
        <v>3.59E-4</v>
      </c>
      <c r="F111" s="58">
        <v>0.92848399999999998</v>
      </c>
      <c r="G111" s="58">
        <v>0.92776599999999998</v>
      </c>
    </row>
    <row r="112" spans="1:7" x14ac:dyDescent="0.6">
      <c r="A112" s="52">
        <v>185</v>
      </c>
      <c r="B112" s="279" t="s">
        <v>1502</v>
      </c>
      <c r="C112" s="281" t="s">
        <v>1571</v>
      </c>
      <c r="D112" s="54">
        <v>0</v>
      </c>
      <c r="E112" s="54">
        <v>0.889656</v>
      </c>
      <c r="F112" s="54">
        <v>0.889656</v>
      </c>
      <c r="G112" s="54">
        <v>-0.889656</v>
      </c>
    </row>
    <row r="113" spans="1:7" x14ac:dyDescent="0.6">
      <c r="A113" s="56">
        <v>186</v>
      </c>
      <c r="B113" s="280" t="s">
        <v>1504</v>
      </c>
      <c r="C113" s="282" t="s">
        <v>1572</v>
      </c>
      <c r="D113" s="58">
        <v>0</v>
      </c>
      <c r="E113" s="58">
        <v>0.85646800000000001</v>
      </c>
      <c r="F113" s="58">
        <v>0.85646800000000001</v>
      </c>
      <c r="G113" s="58">
        <v>-0.85646800000000001</v>
      </c>
    </row>
    <row r="114" spans="1:7" x14ac:dyDescent="0.6">
      <c r="A114" s="52">
        <v>187</v>
      </c>
      <c r="B114" s="279" t="s">
        <v>658</v>
      </c>
      <c r="C114" s="281" t="s">
        <v>659</v>
      </c>
      <c r="D114" s="54">
        <v>0</v>
      </c>
      <c r="E114" s="54">
        <v>0.84909199999999996</v>
      </c>
      <c r="F114" s="54">
        <v>0.84909199999999996</v>
      </c>
      <c r="G114" s="54">
        <v>-0.84909199999999996</v>
      </c>
    </row>
    <row r="115" spans="1:7" x14ac:dyDescent="0.6">
      <c r="A115" s="56">
        <v>188</v>
      </c>
      <c r="B115" s="280" t="s">
        <v>593</v>
      </c>
      <c r="C115" s="282" t="s">
        <v>594</v>
      </c>
      <c r="D115" s="58">
        <v>0</v>
      </c>
      <c r="E115" s="58">
        <v>0.79813800000000001</v>
      </c>
      <c r="F115" s="58">
        <v>0.79813800000000001</v>
      </c>
      <c r="G115" s="58">
        <v>-0.79813800000000001</v>
      </c>
    </row>
    <row r="116" spans="1:7" x14ac:dyDescent="0.6">
      <c r="A116" s="52">
        <v>189</v>
      </c>
      <c r="B116" s="279" t="s">
        <v>587</v>
      </c>
      <c r="C116" s="281" t="s">
        <v>588</v>
      </c>
      <c r="D116" s="54">
        <v>1.6169999999999999E-3</v>
      </c>
      <c r="E116" s="54">
        <v>0.70691400000000004</v>
      </c>
      <c r="F116" s="54">
        <v>0.70853100000000002</v>
      </c>
      <c r="G116" s="54">
        <v>-0.70529700000000006</v>
      </c>
    </row>
    <row r="117" spans="1:7" x14ac:dyDescent="0.6">
      <c r="A117" s="56">
        <v>190</v>
      </c>
      <c r="B117" s="280" t="s">
        <v>654</v>
      </c>
      <c r="C117" s="282" t="s">
        <v>655</v>
      </c>
      <c r="D117" s="58">
        <v>0</v>
      </c>
      <c r="E117" s="58">
        <v>0.65108900000000003</v>
      </c>
      <c r="F117" s="58">
        <v>0.65108900000000003</v>
      </c>
      <c r="G117" s="58">
        <v>-0.65108900000000003</v>
      </c>
    </row>
    <row r="118" spans="1:7" x14ac:dyDescent="0.6">
      <c r="A118" s="52">
        <v>191</v>
      </c>
      <c r="B118" s="279" t="s">
        <v>1508</v>
      </c>
      <c r="C118" s="281" t="s">
        <v>1573</v>
      </c>
      <c r="D118" s="54">
        <v>0</v>
      </c>
      <c r="E118" s="54">
        <v>0.60862899999999998</v>
      </c>
      <c r="F118" s="54">
        <v>0.60862899999999998</v>
      </c>
      <c r="G118" s="54">
        <v>-0.60862899999999998</v>
      </c>
    </row>
    <row r="119" spans="1:7" x14ac:dyDescent="0.6">
      <c r="A119" s="56">
        <v>192</v>
      </c>
      <c r="B119" s="280" t="s">
        <v>1511</v>
      </c>
      <c r="C119" s="282" t="s">
        <v>1574</v>
      </c>
      <c r="D119" s="58">
        <v>0</v>
      </c>
      <c r="E119" s="58">
        <v>0.55937999999999999</v>
      </c>
      <c r="F119" s="58">
        <v>0.55937999999999999</v>
      </c>
      <c r="G119" s="58">
        <v>-0.55937999999999999</v>
      </c>
    </row>
    <row r="120" spans="1:7" x14ac:dyDescent="0.6">
      <c r="A120" s="52">
        <v>193</v>
      </c>
      <c r="B120" s="279" t="s">
        <v>1523</v>
      </c>
      <c r="C120" s="281" t="s">
        <v>1544</v>
      </c>
      <c r="D120" s="54">
        <v>0.39845799999999998</v>
      </c>
      <c r="E120" s="54">
        <v>0.15586700000000001</v>
      </c>
      <c r="F120" s="54">
        <v>0.55432499999999996</v>
      </c>
      <c r="G120" s="54">
        <v>0.24259099999999997</v>
      </c>
    </row>
    <row r="121" spans="1:7" x14ac:dyDescent="0.6">
      <c r="A121" s="56"/>
      <c r="B121" s="280" t="s">
        <v>1647</v>
      </c>
      <c r="C121" s="282" t="s">
        <v>1648</v>
      </c>
      <c r="D121" s="58">
        <v>0.75196200000000013</v>
      </c>
      <c r="E121" s="58">
        <v>3.191916</v>
      </c>
      <c r="F121" s="58">
        <v>3.9438780000000002</v>
      </c>
      <c r="G121" s="58">
        <v>-2.4399539999999993</v>
      </c>
    </row>
  </sheetData>
  <mergeCells count="7">
    <mergeCell ref="D4:D5"/>
    <mergeCell ref="E4:E5"/>
    <mergeCell ref="F4:F5"/>
    <mergeCell ref="G4:G5"/>
    <mergeCell ref="A4:A5"/>
    <mergeCell ref="B4:B5"/>
    <mergeCell ref="C4:C5"/>
  </mergeCells>
  <printOptions horizontalCentered="1"/>
  <pageMargins left="0.70866141732283472" right="0.70866141732283472" top="0.74803149606299213" bottom="0.74803149606299213" header="0.31496062992125984" footer="0.31496062992125984"/>
  <pageSetup paperSize="9" scale="49" fitToHeight="0" orientation="portrait" r:id="rId1"/>
  <headerFooter>
    <oddHeader>&amp;L&amp;G&amp;R&amp;G</oddHeader>
    <oddFooter>&amp;Cwww.stats.gov.sa</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F9BE-DDF6-4059-904F-D4DE2BC35F23}">
  <dimension ref="A1:AQ8031"/>
  <sheetViews>
    <sheetView rightToLeft="1" zoomScale="70" zoomScaleNormal="70" workbookViewId="0">
      <selection activeCell="B25" sqref="B25"/>
    </sheetView>
  </sheetViews>
  <sheetFormatPr defaultColWidth="4.09765625" defaultRowHeight="14.4" customHeight="1" x14ac:dyDescent="0.25"/>
  <cols>
    <col min="4" max="5" width="4.09765625" style="286"/>
    <col min="29" max="29" width="4.09765625" style="286"/>
    <col min="33" max="33" width="4.09765625" style="288"/>
    <col min="34" max="34" width="4.09765625" style="303"/>
    <col min="35" max="16384" width="4.09765625" style="283"/>
  </cols>
  <sheetData>
    <row r="1" spans="1:43" ht="14.4" customHeight="1" x14ac:dyDescent="0.25">
      <c r="A1" s="284" t="s">
        <v>1655</v>
      </c>
      <c r="B1" s="285" t="s">
        <v>1656</v>
      </c>
      <c r="I1" s="284" t="s">
        <v>1655</v>
      </c>
      <c r="J1" s="285" t="s" vm="1">
        <v>1643</v>
      </c>
      <c r="P1" s="284" t="s">
        <v>1655</v>
      </c>
      <c r="Q1" s="285" t="s" vm="2">
        <v>1657</v>
      </c>
      <c r="Y1" s="287" t="s">
        <v>1658</v>
      </c>
      <c r="Z1" s="287" t="s">
        <v>1659</v>
      </c>
      <c r="AA1" s="287" t="s">
        <v>1660</v>
      </c>
      <c r="AH1" s="283"/>
      <c r="AQ1" s="289" t="s">
        <v>1661</v>
      </c>
    </row>
    <row r="2" spans="1:43" ht="14.4" customHeight="1" x14ac:dyDescent="0.25">
      <c r="A2" t="s">
        <v>1662</v>
      </c>
      <c r="B2" s="290">
        <v>45231</v>
      </c>
      <c r="I2" t="s">
        <v>1662</v>
      </c>
      <c r="J2" s="291">
        <v>45231</v>
      </c>
      <c r="P2" t="s">
        <v>1662</v>
      </c>
      <c r="Q2" s="285">
        <v>45231</v>
      </c>
      <c r="Y2" s="292" t="s">
        <v>197</v>
      </c>
      <c r="Z2" s="293" t="s">
        <v>1099</v>
      </c>
      <c r="AA2" s="293" t="s">
        <v>1663</v>
      </c>
      <c r="AH2" s="283" t="s">
        <v>120</v>
      </c>
      <c r="AI2" s="283" t="s">
        <v>322</v>
      </c>
      <c r="AQ2" s="289"/>
    </row>
    <row r="3" spans="1:43" ht="14.4" customHeight="1" x14ac:dyDescent="0.25">
      <c r="Y3" s="294" t="s">
        <v>198</v>
      </c>
      <c r="Z3" s="295" t="s">
        <v>1664</v>
      </c>
      <c r="AA3" s="295" t="s">
        <v>1665</v>
      </c>
      <c r="AD3" s="286"/>
      <c r="AH3" s="296" t="s">
        <v>1649</v>
      </c>
      <c r="AI3" s="297" t="s">
        <v>327</v>
      </c>
      <c r="AJ3" s="283" t="s">
        <v>223</v>
      </c>
      <c r="AP3" s="283" t="s">
        <v>1666</v>
      </c>
    </row>
    <row r="4" spans="1:43" ht="14.4" customHeight="1" x14ac:dyDescent="0.25">
      <c r="A4" t="s">
        <v>1667</v>
      </c>
      <c r="B4" t="s">
        <v>1668</v>
      </c>
      <c r="C4" t="s">
        <v>1669</v>
      </c>
      <c r="D4" s="286" t="s">
        <v>1670</v>
      </c>
      <c r="E4" s="286" t="s">
        <v>1671</v>
      </c>
      <c r="F4" t="s">
        <v>1672</v>
      </c>
      <c r="I4" t="s">
        <v>1667</v>
      </c>
      <c r="J4" t="s">
        <v>1668</v>
      </c>
      <c r="K4" t="s">
        <v>1669</v>
      </c>
      <c r="L4" t="s">
        <v>1673</v>
      </c>
      <c r="M4" t="s">
        <v>1674</v>
      </c>
      <c r="N4" t="s">
        <v>1675</v>
      </c>
      <c r="P4" t="s">
        <v>1667</v>
      </c>
      <c r="Q4" t="s">
        <v>1668</v>
      </c>
      <c r="R4" t="s">
        <v>1676</v>
      </c>
      <c r="S4" t="s">
        <v>1677</v>
      </c>
      <c r="T4" t="s">
        <v>1678</v>
      </c>
      <c r="U4" t="s">
        <v>1679</v>
      </c>
      <c r="Y4" s="292" t="s">
        <v>199</v>
      </c>
      <c r="Z4" s="293" t="s">
        <v>1680</v>
      </c>
      <c r="AA4" s="293" t="s">
        <v>1681</v>
      </c>
      <c r="AD4" s="286"/>
      <c r="AH4" s="298" t="s">
        <v>1682</v>
      </c>
      <c r="AI4" s="299" t="s">
        <v>410</v>
      </c>
      <c r="AJ4" s="283" t="s">
        <v>168</v>
      </c>
      <c r="AP4" s="283">
        <v>1000000</v>
      </c>
    </row>
    <row r="5" spans="1:43" ht="14.4" customHeight="1" x14ac:dyDescent="0.25">
      <c r="A5" s="285" t="s">
        <v>1683</v>
      </c>
      <c r="B5" t="s">
        <v>715</v>
      </c>
      <c r="C5" s="300">
        <v>158103245</v>
      </c>
      <c r="D5" s="286">
        <f>ROWS(C$5:C5)</f>
        <v>1</v>
      </c>
      <c r="E5" s="286" t="str">
        <f>IF(A5='5.1'!$E$5,TXM!D5,"")</f>
        <v/>
      </c>
      <c r="F5">
        <f>IFERROR(SMALL($E$5:$E$8000,ROWS($E$5:E5)),"")</f>
        <v>505</v>
      </c>
      <c r="I5" s="285" t="s">
        <v>1683</v>
      </c>
      <c r="J5" t="s">
        <v>107</v>
      </c>
      <c r="K5" s="300">
        <v>1137987091</v>
      </c>
      <c r="L5" s="286">
        <f>ROWS(K$5:K5)</f>
        <v>1</v>
      </c>
      <c r="M5" s="286" t="str">
        <f>IF(I5='5.1'!$E$5,TXM!L5,"")</f>
        <v/>
      </c>
      <c r="N5">
        <f>IFERROR(SMALL($M$5:$M$8000,ROWS($M$5:M5)),"")</f>
        <v>1352</v>
      </c>
      <c r="P5" t="s">
        <v>1683</v>
      </c>
      <c r="Q5" t="s">
        <v>1098</v>
      </c>
      <c r="R5">
        <v>4523329</v>
      </c>
      <c r="S5" s="286">
        <f>ROWS(R$5:R5)</f>
        <v>1</v>
      </c>
      <c r="T5" s="286" t="str">
        <f>IF(P5='5.1'!$E$5,TXM!S5,"")</f>
        <v/>
      </c>
      <c r="U5">
        <f>IFERROR(SMALL($T$5:$T$8000,ROWS($T$5:T5)),"")</f>
        <v>487</v>
      </c>
      <c r="Y5" s="294" t="s">
        <v>102</v>
      </c>
      <c r="Z5" s="295" t="s">
        <v>1684</v>
      </c>
      <c r="AA5" s="295" t="s">
        <v>1685</v>
      </c>
      <c r="AD5" s="286"/>
      <c r="AH5" s="296" t="s">
        <v>1686</v>
      </c>
      <c r="AI5" s="297" t="s">
        <v>342</v>
      </c>
      <c r="AJ5" s="283" t="s">
        <v>157</v>
      </c>
      <c r="AP5" s="301" t="s">
        <v>1687</v>
      </c>
    </row>
    <row r="6" spans="1:43" ht="14.4" customHeight="1" x14ac:dyDescent="0.25">
      <c r="A6" s="285" t="s">
        <v>1683</v>
      </c>
      <c r="B6" t="s">
        <v>1080</v>
      </c>
      <c r="C6" s="300">
        <v>82025204</v>
      </c>
      <c r="D6" s="286">
        <f>ROWS(C$5:C6)</f>
        <v>2</v>
      </c>
      <c r="E6" s="286" t="str">
        <f>IF(A6='5.1'!$E$5,TXM!D6,"")</f>
        <v/>
      </c>
      <c r="F6">
        <f>IFERROR(SMALL($E$5:$E$8000,ROWS($E$5:E6)),"")</f>
        <v>506</v>
      </c>
      <c r="I6" s="285" t="s">
        <v>1683</v>
      </c>
      <c r="J6" t="s">
        <v>198</v>
      </c>
      <c r="K6" s="300">
        <v>148672699</v>
      </c>
      <c r="L6" s="286">
        <f>ROWS(K$5:K6)</f>
        <v>2</v>
      </c>
      <c r="M6" s="286" t="str">
        <f>IF(I6='5.1'!$E$5,TXM!L6,"")</f>
        <v/>
      </c>
      <c r="N6">
        <f>IFERROR(SMALL($M$5:$M$8000,ROWS($M$5:M6)),"")</f>
        <v>1353</v>
      </c>
      <c r="P6" t="s">
        <v>1683</v>
      </c>
      <c r="Q6" t="s">
        <v>762</v>
      </c>
      <c r="R6">
        <v>3048296</v>
      </c>
      <c r="S6" s="286">
        <f>ROWS(R$5:R6)</f>
        <v>2</v>
      </c>
      <c r="T6" s="286" t="str">
        <f>IF(P6='5.1'!$E$5,TXM!S6,"")</f>
        <v/>
      </c>
      <c r="U6">
        <f>IFERROR(SMALL($T$5:$T$8000,ROWS($T$5:T6)),"")</f>
        <v>488</v>
      </c>
      <c r="Y6" s="292" t="s">
        <v>103</v>
      </c>
      <c r="Z6" s="293" t="s">
        <v>1688</v>
      </c>
      <c r="AA6" s="293" t="s">
        <v>1689</v>
      </c>
      <c r="AD6" s="286"/>
      <c r="AH6" s="298" t="s">
        <v>1690</v>
      </c>
      <c r="AI6" s="299" t="s">
        <v>343</v>
      </c>
      <c r="AJ6" s="283" t="s">
        <v>46</v>
      </c>
      <c r="AP6" s="283">
        <v>50000</v>
      </c>
    </row>
    <row r="7" spans="1:43" ht="14.4" customHeight="1" x14ac:dyDescent="0.25">
      <c r="A7" s="285" t="s">
        <v>1683</v>
      </c>
      <c r="B7" t="s">
        <v>1079</v>
      </c>
      <c r="C7" s="300">
        <v>24122894</v>
      </c>
      <c r="D7" s="286">
        <f>ROWS(C$5:C7)</f>
        <v>3</v>
      </c>
      <c r="E7" s="286" t="str">
        <f>IF(A7='5.1'!$E$5,TXM!D7,"")</f>
        <v/>
      </c>
      <c r="F7">
        <f>IFERROR(SMALL($E$5:$E$8000,ROWS($E$5:E7)),"")</f>
        <v>507</v>
      </c>
      <c r="I7" s="285" t="s">
        <v>1683</v>
      </c>
      <c r="J7" t="s">
        <v>104</v>
      </c>
      <c r="K7" s="300">
        <v>97237371</v>
      </c>
      <c r="L7" s="286">
        <f>ROWS(K$5:K7)</f>
        <v>3</v>
      </c>
      <c r="M7" s="286" t="str">
        <f>IF(I7='5.1'!$E$5,TXM!L7,"")</f>
        <v/>
      </c>
      <c r="N7">
        <f>IFERROR(SMALL($M$5:$M$8000,ROWS($M$5:M7)),"")</f>
        <v>1354</v>
      </c>
      <c r="P7" t="s">
        <v>1683</v>
      </c>
      <c r="Q7" t="s">
        <v>812</v>
      </c>
      <c r="R7">
        <v>1642274</v>
      </c>
      <c r="S7" s="286">
        <f>ROWS(R$5:R7)</f>
        <v>3</v>
      </c>
      <c r="T7" s="286" t="str">
        <f>IF(P7='5.1'!$E$5,TXM!S7,"")</f>
        <v/>
      </c>
      <c r="U7">
        <f>IFERROR(SMALL($T$5:$T$8000,ROWS($T$5:T7)),"")</f>
        <v>489</v>
      </c>
      <c r="Y7" s="294" t="s">
        <v>104</v>
      </c>
      <c r="Z7" s="295" t="s">
        <v>1691</v>
      </c>
      <c r="AA7" s="295" t="s">
        <v>1692</v>
      </c>
      <c r="AD7" s="286"/>
      <c r="AH7" s="296" t="s">
        <v>1693</v>
      </c>
      <c r="AI7" s="297" t="s">
        <v>364</v>
      </c>
      <c r="AJ7" s="283" t="s">
        <v>62</v>
      </c>
      <c r="AP7" s="301" t="s">
        <v>1694</v>
      </c>
    </row>
    <row r="8" spans="1:43" ht="14.4" customHeight="1" x14ac:dyDescent="0.25">
      <c r="A8" s="285" t="s">
        <v>1683</v>
      </c>
      <c r="B8" t="s">
        <v>997</v>
      </c>
      <c r="C8" s="300">
        <v>16149869</v>
      </c>
      <c r="D8" s="286">
        <f>ROWS(C$5:C8)</f>
        <v>4</v>
      </c>
      <c r="E8" s="286" t="str">
        <f>IF(A8='5.1'!$E$5,TXM!D8,"")</f>
        <v/>
      </c>
      <c r="F8">
        <f>IFERROR(SMALL($E$5:$E$8000,ROWS($E$5:E8)),"")</f>
        <v>508</v>
      </c>
      <c r="I8" s="285" t="s">
        <v>1683</v>
      </c>
      <c r="J8" t="s">
        <v>106</v>
      </c>
      <c r="K8" s="300">
        <v>14082429</v>
      </c>
      <c r="L8" s="286">
        <f>ROWS(K$5:K8)</f>
        <v>4</v>
      </c>
      <c r="M8" s="286" t="str">
        <f>IF(I8='5.1'!$E$5,TXM!L8,"")</f>
        <v/>
      </c>
      <c r="N8">
        <f>IFERROR(SMALL($M$5:$M$8000,ROWS($M$5:M8)),"")</f>
        <v>1355</v>
      </c>
      <c r="P8" t="s">
        <v>1683</v>
      </c>
      <c r="Q8" t="s">
        <v>806</v>
      </c>
      <c r="R8">
        <v>1010343</v>
      </c>
      <c r="S8" s="286">
        <f>ROWS(R$5:R8)</f>
        <v>4</v>
      </c>
      <c r="T8" s="286" t="str">
        <f>IF(P8='5.1'!$E$5,TXM!S8,"")</f>
        <v/>
      </c>
      <c r="U8">
        <f>IFERROR(SMALL($T$5:$T$8000,ROWS($T$5:T8)),"")</f>
        <v>490</v>
      </c>
      <c r="Y8" s="292" t="s">
        <v>105</v>
      </c>
      <c r="Z8" s="293" t="s">
        <v>1695</v>
      </c>
      <c r="AA8" s="293" t="s">
        <v>1696</v>
      </c>
      <c r="AD8" s="286"/>
      <c r="AH8" s="296" t="s">
        <v>1697</v>
      </c>
      <c r="AI8" s="297" t="s">
        <v>413</v>
      </c>
      <c r="AJ8" s="283" t="s">
        <v>96</v>
      </c>
      <c r="AP8" s="283">
        <v>5000</v>
      </c>
    </row>
    <row r="9" spans="1:43" ht="14.4" customHeight="1" x14ac:dyDescent="0.25">
      <c r="A9" s="285" t="s">
        <v>1683</v>
      </c>
      <c r="B9" t="s">
        <v>1086</v>
      </c>
      <c r="C9" s="300">
        <v>5231933</v>
      </c>
      <c r="D9" s="286">
        <f>ROWS(C$5:C9)</f>
        <v>5</v>
      </c>
      <c r="E9" s="286" t="str">
        <f>IF(A9='5.1'!$E$5,TXM!D9,"")</f>
        <v/>
      </c>
      <c r="F9">
        <f>IFERROR(SMALL($E$5:$E$8000,ROWS($E$5:E9)),"")</f>
        <v>509</v>
      </c>
      <c r="I9" s="285" t="s">
        <v>1683</v>
      </c>
      <c r="J9" t="s">
        <v>105</v>
      </c>
      <c r="K9" s="300">
        <v>4391298</v>
      </c>
      <c r="L9" s="286">
        <f>ROWS(K$5:K9)</f>
        <v>5</v>
      </c>
      <c r="M9" s="286" t="str">
        <f>IF(I9='5.1'!$E$5,TXM!L9,"")</f>
        <v/>
      </c>
      <c r="N9">
        <f>IFERROR(SMALL($M$5:$M$8000,ROWS($M$5:M9)),"")</f>
        <v>1356</v>
      </c>
      <c r="P9" t="s">
        <v>1683</v>
      </c>
      <c r="Q9" t="s">
        <v>790</v>
      </c>
      <c r="R9">
        <v>781964</v>
      </c>
      <c r="S9" s="286">
        <f>ROWS(R$5:R9)</f>
        <v>5</v>
      </c>
      <c r="T9" s="286" t="str">
        <f>IF(P9='5.1'!$E$5,TXM!S9,"")</f>
        <v/>
      </c>
      <c r="U9">
        <f>IFERROR(SMALL($T$5:$T$8000,ROWS($T$5:T9)),"")</f>
        <v>491</v>
      </c>
      <c r="Y9" s="294" t="s">
        <v>106</v>
      </c>
      <c r="Z9" s="295" t="s">
        <v>1698</v>
      </c>
      <c r="AA9" s="295" t="s">
        <v>1699</v>
      </c>
      <c r="AD9" s="286"/>
      <c r="AH9" s="298" t="s">
        <v>1700</v>
      </c>
      <c r="AI9" s="299" t="s">
        <v>361</v>
      </c>
      <c r="AJ9" s="283" t="s">
        <v>60</v>
      </c>
    </row>
    <row r="10" spans="1:43" ht="14.4" customHeight="1" x14ac:dyDescent="0.25">
      <c r="A10" s="285" t="s">
        <v>1683</v>
      </c>
      <c r="B10" t="s">
        <v>723</v>
      </c>
      <c r="C10" s="300">
        <v>4063990</v>
      </c>
      <c r="D10" s="286">
        <f>ROWS(C$5:C10)</f>
        <v>6</v>
      </c>
      <c r="E10" s="286" t="str">
        <f>IF(A10='5.1'!$E$5,TXM!D10,"")</f>
        <v/>
      </c>
      <c r="F10">
        <f>IFERROR(SMALL($E$5:$E$8000,ROWS($E$5:E10)),"")</f>
        <v>510</v>
      </c>
      <c r="I10" s="285" t="s">
        <v>1683</v>
      </c>
      <c r="J10" t="s">
        <v>110</v>
      </c>
      <c r="K10" s="300">
        <v>2676079</v>
      </c>
      <c r="L10" s="286">
        <f>ROWS(K$5:K10)</f>
        <v>6</v>
      </c>
      <c r="M10" s="286" t="str">
        <f>IF(I10='5.1'!$E$5,TXM!L10,"")</f>
        <v/>
      </c>
      <c r="N10">
        <f>IFERROR(SMALL($M$5:$M$8000,ROWS($M$5:M10)),"")</f>
        <v>1357</v>
      </c>
      <c r="P10" t="s">
        <v>1683</v>
      </c>
      <c r="Q10" t="s">
        <v>1087</v>
      </c>
      <c r="R10">
        <v>744060</v>
      </c>
      <c r="S10" s="286">
        <f>ROWS(R$5:R10)</f>
        <v>6</v>
      </c>
      <c r="T10" s="286" t="str">
        <f>IF(P10='5.1'!$E$5,TXM!S10,"")</f>
        <v/>
      </c>
      <c r="U10">
        <f>IFERROR(SMALL($T$5:$T$8000,ROWS($T$5:T10)),"")</f>
        <v>492</v>
      </c>
      <c r="Y10" s="292" t="s">
        <v>107</v>
      </c>
      <c r="Z10" s="293" t="s">
        <v>1701</v>
      </c>
      <c r="AA10" s="293" t="s">
        <v>1702</v>
      </c>
      <c r="AD10" s="286"/>
      <c r="AH10" s="296" t="s">
        <v>1703</v>
      </c>
      <c r="AI10" s="297" t="s">
        <v>1704</v>
      </c>
      <c r="AJ10" s="283" t="s">
        <v>57</v>
      </c>
    </row>
    <row r="11" spans="1:43" ht="14.4" customHeight="1" x14ac:dyDescent="0.25">
      <c r="A11" s="285" t="s">
        <v>1683</v>
      </c>
      <c r="B11" t="s">
        <v>790</v>
      </c>
      <c r="C11" s="300">
        <v>3774267</v>
      </c>
      <c r="D11" s="286">
        <f>ROWS(C$5:C11)</f>
        <v>7</v>
      </c>
      <c r="E11" s="286" t="str">
        <f>IF(A11='5.1'!$E$5,TXM!D11,"")</f>
        <v/>
      </c>
      <c r="F11">
        <f>IFERROR(SMALL($E$5:$E$8000,ROWS($E$5:E11)),"")</f>
        <v>511</v>
      </c>
      <c r="I11" s="285" t="s">
        <v>1683</v>
      </c>
      <c r="J11" t="s">
        <v>760</v>
      </c>
      <c r="K11" s="300">
        <v>1033754</v>
      </c>
      <c r="L11" s="286">
        <f>ROWS(K$5:K11)</f>
        <v>7</v>
      </c>
      <c r="M11" s="286" t="str">
        <f>IF(I11='5.1'!$E$5,TXM!L11,"")</f>
        <v/>
      </c>
      <c r="N11">
        <f>IFERROR(SMALL($M$5:$M$8000,ROWS($M$5:M11)),"")</f>
        <v>1358</v>
      </c>
      <c r="P11" t="s">
        <v>1683</v>
      </c>
      <c r="Q11" t="s">
        <v>810</v>
      </c>
      <c r="R11">
        <v>731511</v>
      </c>
      <c r="S11" s="286">
        <f>ROWS(R$5:R11)</f>
        <v>7</v>
      </c>
      <c r="T11" s="286" t="str">
        <f>IF(P11='5.1'!$E$5,TXM!S11,"")</f>
        <v/>
      </c>
      <c r="U11">
        <f>IFERROR(SMALL($T$5:$T$8000,ROWS($T$5:T11)),"")</f>
        <v>493</v>
      </c>
      <c r="Y11" s="294" t="s">
        <v>108</v>
      </c>
      <c r="Z11" s="295" t="s">
        <v>1108</v>
      </c>
      <c r="AA11" s="295" t="s">
        <v>1705</v>
      </c>
      <c r="AD11" s="286"/>
      <c r="AH11" s="298" t="s">
        <v>1706</v>
      </c>
      <c r="AI11" s="299" t="s">
        <v>393</v>
      </c>
      <c r="AJ11" s="283" t="s">
        <v>183</v>
      </c>
    </row>
    <row r="12" spans="1:43" ht="14.4" customHeight="1" x14ac:dyDescent="0.25">
      <c r="A12" s="285" t="s">
        <v>1683</v>
      </c>
      <c r="B12" t="s">
        <v>115</v>
      </c>
      <c r="C12" s="300">
        <v>2505205</v>
      </c>
      <c r="D12" s="286">
        <f>ROWS(C$5:C12)</f>
        <v>8</v>
      </c>
      <c r="E12" s="286" t="str">
        <f>IF(A12='5.1'!$E$5,TXM!D12,"")</f>
        <v/>
      </c>
      <c r="F12">
        <f>IFERROR(SMALL($E$5:$E$8000,ROWS($E$5:E12)),"")</f>
        <v>512</v>
      </c>
      <c r="I12" s="285" t="s">
        <v>1683</v>
      </c>
      <c r="J12" t="s">
        <v>1093</v>
      </c>
      <c r="K12" s="300">
        <v>949374</v>
      </c>
      <c r="L12" s="286">
        <f>ROWS(K$5:K12)</f>
        <v>8</v>
      </c>
      <c r="M12" s="286" t="str">
        <f>IF(I12='5.1'!$E$5,TXM!L12,"")</f>
        <v/>
      </c>
      <c r="N12">
        <f>IFERROR(SMALL($M$5:$M$8000,ROWS($M$5:M12)),"")</f>
        <v>1359</v>
      </c>
      <c r="P12" t="s">
        <v>1683</v>
      </c>
      <c r="Q12" t="s">
        <v>102</v>
      </c>
      <c r="R12">
        <v>560763</v>
      </c>
      <c r="S12" s="286">
        <f>ROWS(R$5:R12)</f>
        <v>8</v>
      </c>
      <c r="T12" s="286" t="str">
        <f>IF(P12='5.1'!$E$5,TXM!S12,"")</f>
        <v/>
      </c>
      <c r="U12">
        <f>IFERROR(SMALL($T$5:$T$8000,ROWS($T$5:T12)),"")</f>
        <v>494</v>
      </c>
      <c r="Y12" s="292" t="s">
        <v>109</v>
      </c>
      <c r="Z12" s="293" t="s">
        <v>1707</v>
      </c>
      <c r="AA12" s="293" t="s">
        <v>1708</v>
      </c>
      <c r="AD12" s="286"/>
      <c r="AH12" s="296" t="s">
        <v>1709</v>
      </c>
      <c r="AI12" s="297" t="s">
        <v>367</v>
      </c>
      <c r="AJ12" s="283" t="s">
        <v>164</v>
      </c>
    </row>
    <row r="13" spans="1:43" ht="14.4" customHeight="1" x14ac:dyDescent="0.25">
      <c r="A13" s="285" t="s">
        <v>1683</v>
      </c>
      <c r="B13" t="s">
        <v>106</v>
      </c>
      <c r="C13" s="300">
        <v>2166116</v>
      </c>
      <c r="D13" s="286">
        <f>ROWS(C$5:C13)</f>
        <v>9</v>
      </c>
      <c r="E13" s="286" t="str">
        <f>IF(A13='5.1'!$E$5,TXM!D13,"")</f>
        <v/>
      </c>
      <c r="F13">
        <f>IFERROR(SMALL($E$5:$E$8000,ROWS($E$5:E13)),"")</f>
        <v>513</v>
      </c>
      <c r="I13" s="285" t="s">
        <v>1683</v>
      </c>
      <c r="J13" t="s">
        <v>806</v>
      </c>
      <c r="K13" s="300">
        <v>771399</v>
      </c>
      <c r="L13" s="286">
        <f>ROWS(K$5:K13)</f>
        <v>9</v>
      </c>
      <c r="M13" s="286" t="str">
        <f>IF(I13='5.1'!$E$5,TXM!L13,"")</f>
        <v/>
      </c>
      <c r="N13">
        <f>IFERROR(SMALL($M$5:$M$8000,ROWS($M$5:M13)),"")</f>
        <v>1360</v>
      </c>
      <c r="P13" t="s">
        <v>1683</v>
      </c>
      <c r="Q13" t="s">
        <v>760</v>
      </c>
      <c r="R13">
        <v>519109</v>
      </c>
      <c r="S13" s="286">
        <f>ROWS(R$5:R13)</f>
        <v>9</v>
      </c>
      <c r="T13" s="286" t="str">
        <f>IF(P13='5.1'!$E$5,TXM!S13,"")</f>
        <v/>
      </c>
      <c r="U13">
        <f>IFERROR(SMALL($T$5:$T$8000,ROWS($T$5:T13)),"")</f>
        <v>495</v>
      </c>
      <c r="Y13" s="294" t="s">
        <v>110</v>
      </c>
      <c r="Z13" s="295" t="s">
        <v>1710</v>
      </c>
      <c r="AA13" s="295" t="s">
        <v>1711</v>
      </c>
      <c r="AD13" s="286"/>
      <c r="AH13" s="296" t="s">
        <v>1712</v>
      </c>
      <c r="AI13" s="297" t="s">
        <v>388</v>
      </c>
      <c r="AJ13" s="283" t="s">
        <v>69</v>
      </c>
    </row>
    <row r="14" spans="1:43" ht="14.4" customHeight="1" x14ac:dyDescent="0.25">
      <c r="A14" s="285" t="s">
        <v>1683</v>
      </c>
      <c r="B14" t="s">
        <v>774</v>
      </c>
      <c r="C14" s="300">
        <v>1269246</v>
      </c>
      <c r="D14" s="286">
        <f>ROWS(C$5:C14)</f>
        <v>10</v>
      </c>
      <c r="E14" s="286" t="str">
        <f>IF(A14='5.1'!$E$5,TXM!D14,"")</f>
        <v/>
      </c>
      <c r="F14">
        <f>IFERROR(SMALL($E$5:$E$8000,ROWS($E$5:E14)),"")</f>
        <v>514</v>
      </c>
      <c r="I14" s="285" t="s">
        <v>1683</v>
      </c>
      <c r="J14" t="s">
        <v>812</v>
      </c>
      <c r="K14" s="300">
        <v>717797</v>
      </c>
      <c r="L14" s="286">
        <f>ROWS(K$5:K14)</f>
        <v>10</v>
      </c>
      <c r="M14" s="286" t="str">
        <f>IF(I14='5.1'!$E$5,TXM!L14,"")</f>
        <v/>
      </c>
      <c r="N14">
        <f>IFERROR(SMALL($M$5:$M$8000,ROWS($M$5:M14)),"")</f>
        <v>1361</v>
      </c>
      <c r="P14" t="s">
        <v>1683</v>
      </c>
      <c r="Q14" t="s">
        <v>752</v>
      </c>
      <c r="R14">
        <v>159949</v>
      </c>
      <c r="S14" s="286">
        <f>ROWS(R$5:R14)</f>
        <v>10</v>
      </c>
      <c r="T14" s="286" t="str">
        <f>IF(P14='5.1'!$E$5,TXM!S14,"")</f>
        <v/>
      </c>
      <c r="U14">
        <f>IFERROR(SMALL($T$5:$T$8000,ROWS($T$5:T14)),"")</f>
        <v>496</v>
      </c>
      <c r="Y14" s="292" t="s">
        <v>111</v>
      </c>
      <c r="Z14" s="293" t="s">
        <v>1713</v>
      </c>
      <c r="AA14" s="293" t="s">
        <v>1714</v>
      </c>
      <c r="AC14"/>
      <c r="AD14" s="286"/>
      <c r="AH14" s="298" t="s">
        <v>1715</v>
      </c>
      <c r="AI14" s="299" t="s">
        <v>323</v>
      </c>
      <c r="AJ14" s="283" t="s">
        <v>35</v>
      </c>
    </row>
    <row r="15" spans="1:43" ht="14.4" customHeight="1" x14ac:dyDescent="0.25">
      <c r="A15" s="285" t="s">
        <v>1683</v>
      </c>
      <c r="B15" t="s">
        <v>1090</v>
      </c>
      <c r="C15" s="300">
        <v>1044236</v>
      </c>
      <c r="D15" s="286">
        <f>ROWS(C$5:C15)</f>
        <v>11</v>
      </c>
      <c r="E15" s="286" t="str">
        <f>IF(A15='5.1'!$E$5,TXM!D15,"")</f>
        <v/>
      </c>
      <c r="F15">
        <f>IFERROR(SMALL($E$5:$E$8000,ROWS($E$5:E15)),"")</f>
        <v>515</v>
      </c>
      <c r="I15" s="285" t="s">
        <v>1683</v>
      </c>
      <c r="J15" t="s">
        <v>118</v>
      </c>
      <c r="K15" s="300">
        <v>569621</v>
      </c>
      <c r="L15" s="286">
        <f>ROWS(K$5:K15)</f>
        <v>11</v>
      </c>
      <c r="M15" s="286" t="str">
        <f>IF(I15='5.1'!$E$5,TXM!L15,"")</f>
        <v/>
      </c>
      <c r="N15">
        <f>IFERROR(SMALL($M$5:$M$8000,ROWS($M$5:M15)),"")</f>
        <v>1362</v>
      </c>
      <c r="P15" t="s">
        <v>1683</v>
      </c>
      <c r="Q15" t="s">
        <v>106</v>
      </c>
      <c r="R15">
        <v>105712</v>
      </c>
      <c r="S15" s="286">
        <f>ROWS(R$5:R15)</f>
        <v>11</v>
      </c>
      <c r="T15" s="286" t="str">
        <f>IF(P15='5.1'!$E$5,TXM!S15,"")</f>
        <v/>
      </c>
      <c r="U15">
        <f>IFERROR(SMALL($T$5:$T$8000,ROWS($T$5:T15)),"")</f>
        <v>497</v>
      </c>
      <c r="Y15" s="294" t="s">
        <v>112</v>
      </c>
      <c r="Z15" s="295" t="s">
        <v>1716</v>
      </c>
      <c r="AA15" s="295" t="s">
        <v>1717</v>
      </c>
      <c r="AD15" s="286"/>
      <c r="AE15" s="302"/>
      <c r="AF15" s="302"/>
      <c r="AH15" s="296" t="s">
        <v>1718</v>
      </c>
      <c r="AI15" s="297" t="s">
        <v>350</v>
      </c>
      <c r="AJ15" s="283" t="s">
        <v>54</v>
      </c>
    </row>
    <row r="16" spans="1:43" ht="14.4" customHeight="1" x14ac:dyDescent="0.25">
      <c r="A16" s="285" t="s">
        <v>1683</v>
      </c>
      <c r="B16" t="s">
        <v>119</v>
      </c>
      <c r="C16" s="300">
        <v>573787</v>
      </c>
      <c r="D16" s="286">
        <f>ROWS(C$5:C16)</f>
        <v>12</v>
      </c>
      <c r="E16" s="286" t="str">
        <f>IF(A16='5.1'!$E$5,TXM!D16,"")</f>
        <v/>
      </c>
      <c r="F16">
        <f>IFERROR(SMALL($E$5:$E$8000,ROWS($E$5:E16)),"")</f>
        <v>516</v>
      </c>
      <c r="I16" s="285" t="s">
        <v>1683</v>
      </c>
      <c r="J16" t="s">
        <v>1080</v>
      </c>
      <c r="K16" s="300">
        <v>502329</v>
      </c>
      <c r="L16" s="286">
        <f>ROWS(K$5:K16)</f>
        <v>12</v>
      </c>
      <c r="M16" s="286" t="str">
        <f>IF(I16='5.1'!$E$5,TXM!L16,"")</f>
        <v/>
      </c>
      <c r="N16">
        <f>IFERROR(SMALL($M$5:$M$8000,ROWS($M$5:M16)),"")</f>
        <v>1363</v>
      </c>
      <c r="P16" t="s">
        <v>1683</v>
      </c>
      <c r="Q16" t="s">
        <v>1080</v>
      </c>
      <c r="R16">
        <v>55687</v>
      </c>
      <c r="S16" s="286">
        <f>ROWS(R$5:R16)</f>
        <v>12</v>
      </c>
      <c r="T16" s="286" t="str">
        <f>IF(P16='5.1'!$E$5,TXM!S16,"")</f>
        <v/>
      </c>
      <c r="U16">
        <f>IFERROR(SMALL($T$5:$T$8000,ROWS($T$5:T16)),"")</f>
        <v>498</v>
      </c>
      <c r="Y16" s="292" t="s">
        <v>113</v>
      </c>
      <c r="Z16" s="293" t="s">
        <v>1719</v>
      </c>
      <c r="AA16" s="293" t="s">
        <v>1720</v>
      </c>
      <c r="AH16" s="298" t="s">
        <v>1721</v>
      </c>
      <c r="AI16" s="299" t="s">
        <v>362</v>
      </c>
      <c r="AJ16" s="283" t="s">
        <v>170</v>
      </c>
    </row>
    <row r="17" spans="1:36" ht="14.4" customHeight="1" x14ac:dyDescent="0.25">
      <c r="A17" s="285" t="s">
        <v>1683</v>
      </c>
      <c r="B17" t="s">
        <v>711</v>
      </c>
      <c r="C17" s="300">
        <v>485747</v>
      </c>
      <c r="D17" s="286">
        <f>ROWS(C$5:C17)</f>
        <v>13</v>
      </c>
      <c r="E17" s="286" t="str">
        <f>IF(A17='5.1'!$E$5,TXM!D17,"")</f>
        <v/>
      </c>
      <c r="F17">
        <f>IFERROR(SMALL($E$5:$E$8000,ROWS($E$5:E17)),"")</f>
        <v>517</v>
      </c>
      <c r="I17" s="285" t="s">
        <v>1683</v>
      </c>
      <c r="J17" t="s">
        <v>762</v>
      </c>
      <c r="K17" s="300">
        <v>382951</v>
      </c>
      <c r="L17" s="286">
        <f>ROWS(K$5:K17)</f>
        <v>13</v>
      </c>
      <c r="M17" s="286" t="str">
        <f>IF(I17='5.1'!$E$5,TXM!L17,"")</f>
        <v/>
      </c>
      <c r="N17">
        <f>IFERROR(SMALL($M$5:$M$8000,ROWS($M$5:M17)),"")</f>
        <v>1364</v>
      </c>
      <c r="P17" t="s">
        <v>1683</v>
      </c>
      <c r="Q17" t="s">
        <v>808</v>
      </c>
      <c r="R17">
        <v>54701</v>
      </c>
      <c r="S17" s="286">
        <f>ROWS(R$5:R17)</f>
        <v>13</v>
      </c>
      <c r="T17" s="286" t="str">
        <f>IF(P17='5.1'!$E$5,TXM!S17,"")</f>
        <v/>
      </c>
      <c r="U17">
        <f>IFERROR(SMALL($T$5:$T$8000,ROWS($T$5:T17)),"")</f>
        <v>499</v>
      </c>
      <c r="Y17" s="294" t="s">
        <v>114</v>
      </c>
      <c r="Z17" s="295" t="s">
        <v>1722</v>
      </c>
      <c r="AA17" s="295" t="s">
        <v>1723</v>
      </c>
      <c r="AH17" s="296" t="s">
        <v>1724</v>
      </c>
      <c r="AI17" s="297" t="s">
        <v>399</v>
      </c>
      <c r="AJ17" s="283" t="s">
        <v>92</v>
      </c>
    </row>
    <row r="18" spans="1:36" ht="14.4" customHeight="1" x14ac:dyDescent="0.25">
      <c r="A18" s="285" t="s">
        <v>1683</v>
      </c>
      <c r="B18" t="s">
        <v>107</v>
      </c>
      <c r="C18" s="300">
        <v>451765</v>
      </c>
      <c r="D18" s="286">
        <f>ROWS(C$5:C18)</f>
        <v>14</v>
      </c>
      <c r="E18" s="286" t="str">
        <f>IF(A18='5.1'!$E$5,TXM!D18,"")</f>
        <v/>
      </c>
      <c r="F18">
        <f>IFERROR(SMALL($E$5:$E$8000,ROWS($E$5:E18)),"")</f>
        <v>518</v>
      </c>
      <c r="I18" s="285" t="s">
        <v>1683</v>
      </c>
      <c r="J18" t="s">
        <v>1096</v>
      </c>
      <c r="K18" s="300">
        <v>329997</v>
      </c>
      <c r="L18" s="286">
        <f>ROWS(K$5:K18)</f>
        <v>14</v>
      </c>
      <c r="M18" s="286" t="str">
        <f>IF(I18='5.1'!$E$5,TXM!L18,"")</f>
        <v/>
      </c>
      <c r="N18">
        <f>IFERROR(SMALL($M$5:$M$8000,ROWS($M$5:M18)),"")</f>
        <v>1365</v>
      </c>
      <c r="P18" t="s">
        <v>1683</v>
      </c>
      <c r="Q18" t="s">
        <v>110</v>
      </c>
      <c r="R18">
        <v>54458</v>
      </c>
      <c r="S18" s="286">
        <f>ROWS(R$5:R18)</f>
        <v>14</v>
      </c>
      <c r="T18" s="286" t="str">
        <f>IF(P18='5.1'!$E$5,TXM!S18,"")</f>
        <v/>
      </c>
      <c r="U18">
        <f>IFERROR(SMALL($T$5:$T$8000,ROWS($T$5:T18)),"")</f>
        <v>500</v>
      </c>
      <c r="Y18" s="292" t="s">
        <v>115</v>
      </c>
      <c r="Z18" s="293" t="s">
        <v>1115</v>
      </c>
      <c r="AA18" s="293" t="s">
        <v>1725</v>
      </c>
      <c r="AH18" s="296" t="s">
        <v>1726</v>
      </c>
      <c r="AI18" s="297" t="s">
        <v>365</v>
      </c>
      <c r="AJ18" s="283" t="s">
        <v>55</v>
      </c>
    </row>
    <row r="19" spans="1:36" ht="14.4" customHeight="1" x14ac:dyDescent="0.25">
      <c r="A19" s="285" t="s">
        <v>1683</v>
      </c>
      <c r="B19" t="s">
        <v>705</v>
      </c>
      <c r="C19" s="300">
        <v>356878</v>
      </c>
      <c r="D19" s="286">
        <f>ROWS(C$5:C19)</f>
        <v>15</v>
      </c>
      <c r="E19" s="286" t="str">
        <f>IF(A19='5.1'!$E$5,TXM!D19,"")</f>
        <v/>
      </c>
      <c r="F19">
        <f>IFERROR(SMALL($E$5:$E$8000,ROWS($E$5:E19)),"")</f>
        <v>519</v>
      </c>
      <c r="I19" s="285" t="s">
        <v>1683</v>
      </c>
      <c r="J19" t="s">
        <v>808</v>
      </c>
      <c r="K19" s="300">
        <v>252398</v>
      </c>
      <c r="L19" s="286">
        <f>ROWS(K$5:K19)</f>
        <v>15</v>
      </c>
      <c r="M19" s="286" t="str">
        <f>IF(I19='5.1'!$E$5,TXM!L19,"")</f>
        <v/>
      </c>
      <c r="N19">
        <f>IFERROR(SMALL($M$5:$M$8000,ROWS($M$5:M19)),"")</f>
        <v>1366</v>
      </c>
      <c r="P19" t="s">
        <v>1683</v>
      </c>
      <c r="Q19" t="s">
        <v>723</v>
      </c>
      <c r="R19">
        <v>43414</v>
      </c>
      <c r="S19" s="286">
        <f>ROWS(R$5:R19)</f>
        <v>15</v>
      </c>
      <c r="T19" s="286" t="str">
        <f>IF(P19='5.1'!$E$5,TXM!S19,"")</f>
        <v/>
      </c>
      <c r="U19">
        <f>IFERROR(SMALL($T$5:$T$8000,ROWS($T$5:T19)),"")</f>
        <v>501</v>
      </c>
      <c r="Y19" s="294" t="s">
        <v>116</v>
      </c>
      <c r="Z19" s="295" t="s">
        <v>1116</v>
      </c>
      <c r="AA19" s="295" t="s">
        <v>1727</v>
      </c>
      <c r="AH19" s="298" t="s">
        <v>1728</v>
      </c>
      <c r="AI19" s="299" t="s">
        <v>391</v>
      </c>
      <c r="AJ19" s="283" t="s">
        <v>71</v>
      </c>
    </row>
    <row r="20" spans="1:36" ht="14.4" customHeight="1" x14ac:dyDescent="0.25">
      <c r="A20" s="285" t="s">
        <v>1683</v>
      </c>
      <c r="B20" t="s">
        <v>102</v>
      </c>
      <c r="C20" s="300">
        <v>179289</v>
      </c>
      <c r="D20" s="286">
        <f>ROWS(C$5:C20)</f>
        <v>16</v>
      </c>
      <c r="E20" s="286" t="str">
        <f>IF(A20='5.1'!$E$5,TXM!D20,"")</f>
        <v/>
      </c>
      <c r="F20">
        <f>IFERROR(SMALL($E$5:$E$8000,ROWS($E$5:E20)),"")</f>
        <v>520</v>
      </c>
      <c r="I20" s="285" t="s">
        <v>1683</v>
      </c>
      <c r="J20" t="s">
        <v>1090</v>
      </c>
      <c r="K20" s="300">
        <v>189392</v>
      </c>
      <c r="L20" s="286">
        <f>ROWS(K$5:K20)</f>
        <v>16</v>
      </c>
      <c r="M20" s="286" t="str">
        <f>IF(I20='5.1'!$E$5,TXM!L20,"")</f>
        <v/>
      </c>
      <c r="N20">
        <f>IFERROR(SMALL($M$5:$M$8000,ROWS($M$5:M20)),"")</f>
        <v>1367</v>
      </c>
      <c r="P20" t="s">
        <v>1683</v>
      </c>
      <c r="Q20" t="s">
        <v>1096</v>
      </c>
      <c r="R20">
        <v>40928</v>
      </c>
      <c r="S20" s="286">
        <f>ROWS(R$5:R20)</f>
        <v>16</v>
      </c>
      <c r="T20" s="286" t="str">
        <f>IF(P20='5.1'!$E$5,TXM!S20,"")</f>
        <v/>
      </c>
      <c r="U20">
        <f>IFERROR(SMALL($T$5:$T$8000,ROWS($T$5:T20)),"")</f>
        <v>502</v>
      </c>
      <c r="Y20" s="292" t="s">
        <v>117</v>
      </c>
      <c r="Z20" s="293" t="s">
        <v>1729</v>
      </c>
      <c r="AA20" s="293" t="s">
        <v>1730</v>
      </c>
      <c r="AH20" s="296" t="s">
        <v>1731</v>
      </c>
      <c r="AI20" s="297" t="s">
        <v>358</v>
      </c>
      <c r="AJ20" s="283" t="s">
        <v>56</v>
      </c>
    </row>
    <row r="21" spans="1:36" ht="14.4" customHeight="1" x14ac:dyDescent="0.25">
      <c r="A21" s="285" t="s">
        <v>1683</v>
      </c>
      <c r="B21" t="s">
        <v>784</v>
      </c>
      <c r="C21" s="300">
        <v>172847</v>
      </c>
      <c r="D21" s="286">
        <f>ROWS(C$5:C21)</f>
        <v>17</v>
      </c>
      <c r="E21" s="286" t="str">
        <f>IF(A21='5.1'!$E$5,TXM!D21,"")</f>
        <v/>
      </c>
      <c r="F21">
        <f>IFERROR(SMALL($E$5:$E$8000,ROWS($E$5:E21)),"")</f>
        <v>521</v>
      </c>
      <c r="I21" s="285" t="s">
        <v>1683</v>
      </c>
      <c r="J21" t="s">
        <v>111</v>
      </c>
      <c r="K21" s="300">
        <v>181502</v>
      </c>
      <c r="L21" s="286">
        <f>ROWS(K$5:K21)</f>
        <v>17</v>
      </c>
      <c r="M21" s="286" t="str">
        <f>IF(I21='5.1'!$E$5,TXM!L21,"")</f>
        <v/>
      </c>
      <c r="N21">
        <f>IFERROR(SMALL($M$5:$M$8000,ROWS($M$5:M21)),"")</f>
        <v>1368</v>
      </c>
      <c r="P21" t="s">
        <v>1683</v>
      </c>
      <c r="Q21" t="s">
        <v>746</v>
      </c>
      <c r="R21">
        <v>39496</v>
      </c>
      <c r="S21" s="286">
        <f>ROWS(R$5:R21)</f>
        <v>17</v>
      </c>
      <c r="T21" s="286" t="str">
        <f>IF(P21='5.1'!$E$5,TXM!S21,"")</f>
        <v/>
      </c>
      <c r="U21">
        <f>IFERROR(SMALL($T$5:$T$8000,ROWS($T$5:T21)),"")</f>
        <v>503</v>
      </c>
      <c r="Y21" s="294" t="s">
        <v>118</v>
      </c>
      <c r="Z21" s="295" t="s">
        <v>1732</v>
      </c>
      <c r="AA21" s="295" t="s">
        <v>1733</v>
      </c>
      <c r="AH21" s="298" t="s">
        <v>1734</v>
      </c>
      <c r="AI21" s="299" t="s">
        <v>418</v>
      </c>
      <c r="AJ21" s="283" t="s">
        <v>89</v>
      </c>
    </row>
    <row r="22" spans="1:36" ht="14.4" customHeight="1" x14ac:dyDescent="0.25">
      <c r="A22" s="285" t="s">
        <v>1683</v>
      </c>
      <c r="B22" t="s">
        <v>117</v>
      </c>
      <c r="C22" s="300">
        <v>113368</v>
      </c>
      <c r="D22" s="286">
        <f>ROWS(C$5:C22)</f>
        <v>18</v>
      </c>
      <c r="E22" s="286" t="str">
        <f>IF(A22='5.1'!$E$5,TXM!D22,"")</f>
        <v/>
      </c>
      <c r="F22">
        <f>IFERROR(SMALL($E$5:$E$8000,ROWS($E$5:E22)),"")</f>
        <v>522</v>
      </c>
      <c r="I22" s="285" t="s">
        <v>1683</v>
      </c>
      <c r="J22" t="s">
        <v>1082</v>
      </c>
      <c r="K22" s="300">
        <v>160817</v>
      </c>
      <c r="L22" s="286">
        <f>ROWS(K$5:K22)</f>
        <v>18</v>
      </c>
      <c r="M22" s="286" t="str">
        <f>IF(I22='5.1'!$E$5,TXM!L22,"")</f>
        <v/>
      </c>
      <c r="N22">
        <f>IFERROR(SMALL($M$5:$M$8000,ROWS($M$5:M22)),"")</f>
        <v>1369</v>
      </c>
      <c r="P22" t="s">
        <v>1683</v>
      </c>
      <c r="Q22" t="s">
        <v>1086</v>
      </c>
      <c r="R22">
        <v>38311</v>
      </c>
      <c r="S22" s="286">
        <f>ROWS(R$5:R22)</f>
        <v>18</v>
      </c>
      <c r="T22" s="286" t="str">
        <f>IF(P22='5.1'!$E$5,TXM!S22,"")</f>
        <v/>
      </c>
      <c r="U22">
        <f>IFERROR(SMALL($T$5:$T$8000,ROWS($T$5:T22)),"")</f>
        <v>504</v>
      </c>
      <c r="Y22" s="292" t="s">
        <v>119</v>
      </c>
      <c r="Z22" s="293" t="s">
        <v>1119</v>
      </c>
      <c r="AA22" s="293" t="s">
        <v>1735</v>
      </c>
      <c r="AH22" s="296" t="s">
        <v>1736</v>
      </c>
      <c r="AI22" s="297" t="s">
        <v>369</v>
      </c>
      <c r="AJ22" s="283" t="s">
        <v>182</v>
      </c>
    </row>
    <row r="23" spans="1:36" ht="14.4" customHeight="1" x14ac:dyDescent="0.25">
      <c r="A23" s="285" t="s">
        <v>1683</v>
      </c>
      <c r="B23" t="s">
        <v>808</v>
      </c>
      <c r="C23" s="300">
        <v>65000</v>
      </c>
      <c r="D23" s="286">
        <f>ROWS(C$5:C23)</f>
        <v>19</v>
      </c>
      <c r="E23" s="286" t="str">
        <f>IF(A23='5.1'!$E$5,TXM!D23,"")</f>
        <v/>
      </c>
      <c r="F23">
        <f>IFERROR(SMALL($E$5:$E$8000,ROWS($E$5:E23)),"")</f>
        <v>523</v>
      </c>
      <c r="I23" s="285" t="s">
        <v>1683</v>
      </c>
      <c r="J23" t="s">
        <v>109</v>
      </c>
      <c r="K23" s="300">
        <v>63045</v>
      </c>
      <c r="L23" s="286">
        <f>ROWS(K$5:K23)</f>
        <v>19</v>
      </c>
      <c r="M23" s="286" t="str">
        <f>IF(I23='5.1'!$E$5,TXM!L23,"")</f>
        <v/>
      </c>
      <c r="N23">
        <f>IFERROR(SMALL($M$5:$M$8000,ROWS($M$5:M23)),"")</f>
        <v>1370</v>
      </c>
      <c r="P23" t="s">
        <v>1683</v>
      </c>
      <c r="Q23" t="s">
        <v>1079</v>
      </c>
      <c r="R23">
        <v>36550</v>
      </c>
      <c r="S23" s="286">
        <f>ROWS(R$5:R23)</f>
        <v>19</v>
      </c>
      <c r="T23" s="286" t="str">
        <f>IF(P23='5.1'!$E$5,TXM!S23,"")</f>
        <v/>
      </c>
      <c r="U23">
        <f>IFERROR(SMALL($T$5:$T$8000,ROWS($T$5:T23)),"")</f>
        <v>505</v>
      </c>
      <c r="Y23" s="294" t="s">
        <v>705</v>
      </c>
      <c r="Z23" s="295" t="s">
        <v>1120</v>
      </c>
      <c r="AA23" s="295" t="s">
        <v>1737</v>
      </c>
      <c r="AH23" s="296" t="s">
        <v>1738</v>
      </c>
      <c r="AI23" s="297" t="s">
        <v>324</v>
      </c>
      <c r="AJ23" s="283" t="s">
        <v>36</v>
      </c>
    </row>
    <row r="24" spans="1:36" ht="14.4" customHeight="1" x14ac:dyDescent="0.25">
      <c r="A24" s="285" t="s">
        <v>1683</v>
      </c>
      <c r="B24" t="s">
        <v>1087</v>
      </c>
      <c r="C24" s="300">
        <v>53675</v>
      </c>
      <c r="D24" s="286">
        <f>ROWS(C$5:C24)</f>
        <v>20</v>
      </c>
      <c r="E24" s="286" t="str">
        <f>IF(A24='5.1'!$E$5,TXM!D24,"")</f>
        <v/>
      </c>
      <c r="F24">
        <f>IFERROR(SMALL($E$5:$E$8000,ROWS($E$5:E24)),"")</f>
        <v>524</v>
      </c>
      <c r="I24" s="285" t="s">
        <v>1683</v>
      </c>
      <c r="J24" t="s">
        <v>1086</v>
      </c>
      <c r="K24" s="300">
        <v>60776</v>
      </c>
      <c r="L24" s="286">
        <f>ROWS(K$5:K24)</f>
        <v>20</v>
      </c>
      <c r="M24" s="286" t="str">
        <f>IF(I24='5.1'!$E$5,TXM!L24,"")</f>
        <v/>
      </c>
      <c r="N24">
        <f>IFERROR(SMALL($M$5:$M$8000,ROWS($M$5:M24)),"")</f>
        <v>1371</v>
      </c>
      <c r="P24" t="s">
        <v>1683</v>
      </c>
      <c r="Q24" t="s">
        <v>107</v>
      </c>
      <c r="R24">
        <v>35972</v>
      </c>
      <c r="S24" s="286">
        <f>ROWS(R$5:R24)</f>
        <v>20</v>
      </c>
      <c r="T24" s="286" t="str">
        <f>IF(P24='5.1'!$E$5,TXM!S24,"")</f>
        <v/>
      </c>
      <c r="U24">
        <f>IFERROR(SMALL($T$5:$T$8000,ROWS($T$5:T24)),"")</f>
        <v>506</v>
      </c>
      <c r="Y24" s="292" t="s">
        <v>707</v>
      </c>
      <c r="Z24" s="293" t="s">
        <v>1739</v>
      </c>
      <c r="AA24" s="293" t="s">
        <v>1740</v>
      </c>
      <c r="AH24" s="298" t="s">
        <v>1741</v>
      </c>
      <c r="AI24" s="299" t="s">
        <v>331</v>
      </c>
      <c r="AJ24" s="283" t="s">
        <v>156</v>
      </c>
    </row>
    <row r="25" spans="1:36" ht="14.4" customHeight="1" x14ac:dyDescent="0.25">
      <c r="A25" s="285" t="s">
        <v>1683</v>
      </c>
      <c r="B25" t="s">
        <v>1098</v>
      </c>
      <c r="C25" s="300">
        <v>36440</v>
      </c>
      <c r="D25" s="286">
        <f>ROWS(C$5:C25)</f>
        <v>21</v>
      </c>
      <c r="E25" s="286" t="str">
        <f>IF(A25='5.1'!$E$5,TXM!D25,"")</f>
        <v/>
      </c>
      <c r="F25">
        <f>IFERROR(SMALL($E$5:$E$8000,ROWS($E$5:E25)),"")</f>
        <v>525</v>
      </c>
      <c r="I25" s="285" t="s">
        <v>1683</v>
      </c>
      <c r="J25" t="s">
        <v>776</v>
      </c>
      <c r="K25" s="300">
        <v>35830</v>
      </c>
      <c r="L25" s="286">
        <f>ROWS(K$5:K25)</f>
        <v>21</v>
      </c>
      <c r="M25" s="286" t="str">
        <f>IF(I25='5.1'!$E$5,TXM!L25,"")</f>
        <v/>
      </c>
      <c r="N25">
        <f>IFERROR(SMALL($M$5:$M$8000,ROWS($M$5:M25)),"")</f>
        <v>1372</v>
      </c>
      <c r="P25" t="s">
        <v>1683</v>
      </c>
      <c r="Q25" t="s">
        <v>788</v>
      </c>
      <c r="R25">
        <v>17981</v>
      </c>
      <c r="S25" s="286">
        <f>ROWS(R$5:R25)</f>
        <v>21</v>
      </c>
      <c r="T25" s="286" t="str">
        <f>IF(P25='5.1'!$E$5,TXM!S25,"")</f>
        <v/>
      </c>
      <c r="U25">
        <f>IFERROR(SMALL($T$5:$T$8000,ROWS($T$5:T25)),"")</f>
        <v>507</v>
      </c>
      <c r="Y25" s="294" t="s">
        <v>709</v>
      </c>
      <c r="Z25" s="295" t="s">
        <v>1742</v>
      </c>
      <c r="AA25" s="295" t="s">
        <v>1743</v>
      </c>
      <c r="AH25" s="296" t="s">
        <v>1744</v>
      </c>
      <c r="AI25" s="297" t="s">
        <v>325</v>
      </c>
      <c r="AJ25" s="283" t="s">
        <v>37</v>
      </c>
    </row>
    <row r="26" spans="1:36" ht="14.4" customHeight="1" x14ac:dyDescent="0.25">
      <c r="A26" s="285" t="s">
        <v>1683</v>
      </c>
      <c r="B26" t="s">
        <v>782</v>
      </c>
      <c r="C26" s="300">
        <v>30025</v>
      </c>
      <c r="D26" s="286">
        <f>ROWS(C$5:C26)</f>
        <v>22</v>
      </c>
      <c r="E26" s="286" t="str">
        <f>IF(A26='5.1'!$E$5,TXM!D26,"")</f>
        <v/>
      </c>
      <c r="F26">
        <f>IFERROR(SMALL($E$5:$E$8000,ROWS($E$5:E26)),"")</f>
        <v>526</v>
      </c>
      <c r="I26" s="285" t="s">
        <v>1683</v>
      </c>
      <c r="J26" t="s">
        <v>997</v>
      </c>
      <c r="K26" s="300">
        <v>10504</v>
      </c>
      <c r="L26" s="286">
        <f>ROWS(K$5:K26)</f>
        <v>22</v>
      </c>
      <c r="M26" s="286" t="str">
        <f>IF(I26='5.1'!$E$5,TXM!L26,"")</f>
        <v/>
      </c>
      <c r="N26">
        <f>IFERROR(SMALL($M$5:$M$8000,ROWS($M$5:M26)),"")</f>
        <v>1373</v>
      </c>
      <c r="P26" t="s">
        <v>1683</v>
      </c>
      <c r="Q26" t="s">
        <v>1090</v>
      </c>
      <c r="R26">
        <v>16451</v>
      </c>
      <c r="S26" s="286">
        <f>ROWS(R$5:R26)</f>
        <v>22</v>
      </c>
      <c r="T26" s="286" t="str">
        <f>IF(P26='5.1'!$E$5,TXM!S26,"")</f>
        <v/>
      </c>
      <c r="U26">
        <f>IFERROR(SMALL($T$5:$T$8000,ROWS($T$5:T26)),"")</f>
        <v>508</v>
      </c>
      <c r="Y26" s="292" t="s">
        <v>711</v>
      </c>
      <c r="Z26" s="293" t="s">
        <v>1745</v>
      </c>
      <c r="AA26" s="293" t="s">
        <v>1746</v>
      </c>
      <c r="AH26" s="298" t="s">
        <v>1747</v>
      </c>
      <c r="AI26" s="299" t="s">
        <v>359</v>
      </c>
      <c r="AJ26" s="283" t="s">
        <v>58</v>
      </c>
    </row>
    <row r="27" spans="1:36" ht="14.4" customHeight="1" x14ac:dyDescent="0.25">
      <c r="A27" s="285" t="s">
        <v>1683</v>
      </c>
      <c r="B27" t="s">
        <v>1082</v>
      </c>
      <c r="C27" s="300">
        <v>6188</v>
      </c>
      <c r="D27" s="286">
        <f>ROWS(C$5:C27)</f>
        <v>23</v>
      </c>
      <c r="E27" s="286" t="str">
        <f>IF(A27='5.1'!$E$5,TXM!D27,"")</f>
        <v/>
      </c>
      <c r="F27">
        <f>IFERROR(SMALL($E$5:$E$8000,ROWS($E$5:E27)),"")</f>
        <v>527</v>
      </c>
      <c r="I27" s="285" t="s">
        <v>1683</v>
      </c>
      <c r="J27" t="s">
        <v>766</v>
      </c>
      <c r="K27" s="300">
        <v>8097</v>
      </c>
      <c r="L27" s="286">
        <f>ROWS(K$5:K27)</f>
        <v>23</v>
      </c>
      <c r="M27" s="286" t="str">
        <f>IF(I27='5.1'!$E$5,TXM!L27,"")</f>
        <v/>
      </c>
      <c r="N27">
        <f>IFERROR(SMALL($M$5:$M$8000,ROWS($M$5:M27)),"")</f>
        <v>1374</v>
      </c>
      <c r="P27" t="s">
        <v>1683</v>
      </c>
      <c r="Q27" t="s">
        <v>766</v>
      </c>
      <c r="R27">
        <v>10252</v>
      </c>
      <c r="S27" s="286">
        <f>ROWS(R$5:R27)</f>
        <v>23</v>
      </c>
      <c r="T27" s="286" t="str">
        <f>IF(P27='5.1'!$E$5,TXM!S27,"")</f>
        <v/>
      </c>
      <c r="U27">
        <f>IFERROR(SMALL($T$5:$T$8000,ROWS($T$5:T27)),"")</f>
        <v>509</v>
      </c>
      <c r="Y27" s="294" t="s">
        <v>713</v>
      </c>
      <c r="Z27" s="295" t="s">
        <v>1124</v>
      </c>
      <c r="AA27" s="295" t="s">
        <v>1748</v>
      </c>
      <c r="AH27" s="296" t="s">
        <v>1683</v>
      </c>
      <c r="AI27" s="297" t="s">
        <v>404</v>
      </c>
      <c r="AJ27" s="283" t="s">
        <v>236</v>
      </c>
    </row>
    <row r="28" spans="1:36" ht="14.4" customHeight="1" x14ac:dyDescent="0.25">
      <c r="A28" s="285" t="s">
        <v>1683</v>
      </c>
      <c r="B28" t="s">
        <v>1076</v>
      </c>
      <c r="C28" s="300">
        <v>20</v>
      </c>
      <c r="D28" s="286">
        <f>ROWS(C$5:C28)</f>
        <v>24</v>
      </c>
      <c r="E28" s="286" t="str">
        <f>IF(A28='5.1'!$E$5,TXM!D28,"")</f>
        <v/>
      </c>
      <c r="F28">
        <f>IFERROR(SMALL($E$5:$E$8000,ROWS($E$5:E28)),"")</f>
        <v>528</v>
      </c>
      <c r="I28" s="285" t="s">
        <v>1683</v>
      </c>
      <c r="J28" t="s">
        <v>725</v>
      </c>
      <c r="K28" s="300">
        <v>6699</v>
      </c>
      <c r="L28" s="286">
        <f>ROWS(K$5:K28)</f>
        <v>24</v>
      </c>
      <c r="M28" s="286" t="str">
        <f>IF(I28='5.1'!$E$5,TXM!L28,"")</f>
        <v/>
      </c>
      <c r="N28">
        <f>IFERROR(SMALL($M$5:$M$8000,ROWS($M$5:M28)),"")</f>
        <v>1375</v>
      </c>
      <c r="P28" t="s">
        <v>1683</v>
      </c>
      <c r="Q28" t="s">
        <v>780</v>
      </c>
      <c r="R28">
        <v>7912</v>
      </c>
      <c r="S28" s="286">
        <f>ROWS(R$5:R28)</f>
        <v>24</v>
      </c>
      <c r="T28" s="286" t="str">
        <f>IF(P28='5.1'!$E$5,TXM!S28,"")</f>
        <v/>
      </c>
      <c r="U28">
        <f>IFERROR(SMALL($T$5:$T$8000,ROWS($T$5:T28)),"")</f>
        <v>510</v>
      </c>
      <c r="Y28" s="292" t="s">
        <v>715</v>
      </c>
      <c r="Z28" s="293" t="s">
        <v>1749</v>
      </c>
      <c r="AA28" s="293" t="s">
        <v>315</v>
      </c>
      <c r="AH28" s="296" t="s">
        <v>1750</v>
      </c>
      <c r="AI28" s="297" t="s">
        <v>347</v>
      </c>
      <c r="AJ28" s="283" t="s">
        <v>235</v>
      </c>
    </row>
    <row r="29" spans="1:36" ht="14.4" customHeight="1" x14ac:dyDescent="0.25">
      <c r="A29" s="285" t="s">
        <v>1751</v>
      </c>
      <c r="B29" t="s">
        <v>1079</v>
      </c>
      <c r="C29" s="300">
        <v>9853523</v>
      </c>
      <c r="D29" s="286">
        <f>ROWS(C$5:C29)</f>
        <v>25</v>
      </c>
      <c r="E29" s="286" t="str">
        <f>IF(A29='5.1'!$E$5,TXM!D29,"")</f>
        <v/>
      </c>
      <c r="F29">
        <f>IFERROR(SMALL($E$5:$E$8000,ROWS($E$5:E29)),"")</f>
        <v>529</v>
      </c>
      <c r="I29" s="285" t="s">
        <v>1683</v>
      </c>
      <c r="J29" t="s">
        <v>768</v>
      </c>
      <c r="K29" s="300">
        <v>5400</v>
      </c>
      <c r="L29" s="286">
        <f>ROWS(K$5:K29)</f>
        <v>25</v>
      </c>
      <c r="M29" s="286" t="str">
        <f>IF(I29='5.1'!$E$5,TXM!L29,"")</f>
        <v/>
      </c>
      <c r="N29">
        <f>IFERROR(SMALL($M$5:$M$8000,ROWS($M$5:M29)),"")</f>
        <v>1376</v>
      </c>
      <c r="P29" t="s">
        <v>1683</v>
      </c>
      <c r="Q29" t="s">
        <v>1082</v>
      </c>
      <c r="R29">
        <v>7845</v>
      </c>
      <c r="S29" s="286">
        <f>ROWS(R$5:R29)</f>
        <v>25</v>
      </c>
      <c r="T29" s="286" t="str">
        <f>IF(P29='5.1'!$E$5,TXM!S29,"")</f>
        <v/>
      </c>
      <c r="U29">
        <f>IFERROR(SMALL($T$5:$T$8000,ROWS($T$5:T29)),"")</f>
        <v>511</v>
      </c>
      <c r="Y29" s="294" t="s">
        <v>717</v>
      </c>
      <c r="Z29" s="295" t="s">
        <v>1752</v>
      </c>
      <c r="AA29" s="295" t="s">
        <v>860</v>
      </c>
      <c r="AH29" s="298" t="s">
        <v>1753</v>
      </c>
      <c r="AI29" s="299" t="s">
        <v>339</v>
      </c>
      <c r="AJ29" s="283" t="s">
        <v>225</v>
      </c>
    </row>
    <row r="30" spans="1:36" ht="14.4" customHeight="1" x14ac:dyDescent="0.25">
      <c r="A30" s="285" t="s">
        <v>1751</v>
      </c>
      <c r="B30" t="s">
        <v>1080</v>
      </c>
      <c r="C30" s="300">
        <v>4742097</v>
      </c>
      <c r="D30" s="286">
        <f>ROWS(C$5:C30)</f>
        <v>26</v>
      </c>
      <c r="E30" s="286" t="str">
        <f>IF(A30='5.1'!$E$5,TXM!D30,"")</f>
        <v/>
      </c>
      <c r="F30">
        <f>IFERROR(SMALL($E$5:$E$8000,ROWS($E$5:E30)),"")</f>
        <v>530</v>
      </c>
      <c r="I30" s="285" t="s">
        <v>1683</v>
      </c>
      <c r="J30" t="s">
        <v>774</v>
      </c>
      <c r="K30" s="300">
        <v>4084</v>
      </c>
      <c r="L30" s="286">
        <f>ROWS(K$5:K30)</f>
        <v>26</v>
      </c>
      <c r="M30" s="286" t="str">
        <f>IF(I30='5.1'!$E$5,TXM!L30,"")</f>
        <v/>
      </c>
      <c r="N30">
        <f>IFERROR(SMALL($M$5:$M$8000,ROWS($M$5:M30)),"")</f>
        <v>1377</v>
      </c>
      <c r="P30" t="s">
        <v>1683</v>
      </c>
      <c r="Q30" t="s">
        <v>1081</v>
      </c>
      <c r="R30">
        <v>6615</v>
      </c>
      <c r="S30" s="286">
        <f>ROWS(R$5:R30)</f>
        <v>26</v>
      </c>
      <c r="T30" s="286" t="str">
        <f>IF(P30='5.1'!$E$5,TXM!S30,"")</f>
        <v/>
      </c>
      <c r="U30">
        <f>IFERROR(SMALL($T$5:$T$8000,ROWS($T$5:T30)),"")</f>
        <v>512</v>
      </c>
      <c r="Y30" s="292" t="s">
        <v>719</v>
      </c>
      <c r="Z30" s="293" t="s">
        <v>1127</v>
      </c>
      <c r="AA30" s="293" t="s">
        <v>859</v>
      </c>
      <c r="AH30" s="296" t="s">
        <v>1754</v>
      </c>
      <c r="AI30" s="297" t="s">
        <v>376</v>
      </c>
      <c r="AJ30" s="283" t="s">
        <v>229</v>
      </c>
    </row>
    <row r="31" spans="1:36" ht="14.4" customHeight="1" x14ac:dyDescent="0.25">
      <c r="A31" s="285" t="s">
        <v>1751</v>
      </c>
      <c r="B31" t="s">
        <v>198</v>
      </c>
      <c r="C31" s="300">
        <v>3600000</v>
      </c>
      <c r="D31" s="286">
        <f>ROWS(C$5:C31)</f>
        <v>27</v>
      </c>
      <c r="E31" s="286" t="str">
        <f>IF(A31='5.1'!$E$5,TXM!D31,"")</f>
        <v/>
      </c>
      <c r="F31">
        <f>IFERROR(SMALL($E$5:$E$8000,ROWS($E$5:E31)),"")</f>
        <v>531</v>
      </c>
      <c r="I31" s="285" t="s">
        <v>1683</v>
      </c>
      <c r="J31" t="s">
        <v>1098</v>
      </c>
      <c r="K31" s="300">
        <v>3864</v>
      </c>
      <c r="L31" s="286">
        <f>ROWS(K$5:K31)</f>
        <v>27</v>
      </c>
      <c r="M31" s="286" t="str">
        <f>IF(I31='5.1'!$E$5,TXM!L31,"")</f>
        <v/>
      </c>
      <c r="N31">
        <f>IFERROR(SMALL($M$5:$M$8000,ROWS($M$5:M31)),"")</f>
        <v>1378</v>
      </c>
      <c r="P31" t="s">
        <v>1683</v>
      </c>
      <c r="Q31" t="s">
        <v>782</v>
      </c>
      <c r="R31">
        <v>4219</v>
      </c>
      <c r="S31" s="286">
        <f>ROWS(R$5:R31)</f>
        <v>27</v>
      </c>
      <c r="T31" s="286" t="str">
        <f>IF(P31='5.1'!$E$5,TXM!S31,"")</f>
        <v/>
      </c>
      <c r="U31">
        <f>IFERROR(SMALL($T$5:$T$8000,ROWS($T$5:T31)),"")</f>
        <v>513</v>
      </c>
      <c r="Y31" s="294" t="s">
        <v>997</v>
      </c>
      <c r="Z31" s="295" t="s">
        <v>1128</v>
      </c>
      <c r="AA31" s="295" t="s">
        <v>1755</v>
      </c>
      <c r="AH31" s="298" t="s">
        <v>1756</v>
      </c>
      <c r="AI31" s="299" t="s">
        <v>345</v>
      </c>
      <c r="AJ31" s="283" t="s">
        <v>224</v>
      </c>
    </row>
    <row r="32" spans="1:36" ht="14.4" customHeight="1" x14ac:dyDescent="0.25">
      <c r="A32" s="285" t="s">
        <v>1751</v>
      </c>
      <c r="B32" t="s">
        <v>102</v>
      </c>
      <c r="C32" s="300">
        <v>2046317</v>
      </c>
      <c r="D32" s="286">
        <f>ROWS(C$5:C32)</f>
        <v>28</v>
      </c>
      <c r="E32" s="286" t="str">
        <f>IF(A32='5.1'!$E$5,TXM!D32,"")</f>
        <v/>
      </c>
      <c r="F32">
        <f>IFERROR(SMALL($E$5:$E$8000,ROWS($E$5:E32)),"")</f>
        <v>532</v>
      </c>
      <c r="I32" s="285" t="s">
        <v>1683</v>
      </c>
      <c r="J32" t="s">
        <v>117</v>
      </c>
      <c r="K32" s="300">
        <v>3558</v>
      </c>
      <c r="L32" s="286">
        <f>ROWS(K$5:K32)</f>
        <v>28</v>
      </c>
      <c r="M32" s="286" t="str">
        <f>IF(I32='5.1'!$E$5,TXM!L32,"")</f>
        <v/>
      </c>
      <c r="N32">
        <f>IFERROR(SMALL($M$5:$M$8000,ROWS($M$5:M32)),"")</f>
        <v>1379</v>
      </c>
      <c r="P32" t="s">
        <v>1683</v>
      </c>
      <c r="Q32" t="s">
        <v>111</v>
      </c>
      <c r="R32">
        <v>1628</v>
      </c>
      <c r="S32" s="286">
        <f>ROWS(R$5:R32)</f>
        <v>28</v>
      </c>
      <c r="T32" s="286" t="str">
        <f>IF(P32='5.1'!$E$5,TXM!S32,"")</f>
        <v/>
      </c>
      <c r="U32">
        <f>IFERROR(SMALL($T$5:$T$8000,ROWS($T$5:T32)),"")</f>
        <v>514</v>
      </c>
      <c r="Y32" s="292" t="s">
        <v>999</v>
      </c>
      <c r="Z32" s="293" t="s">
        <v>1129</v>
      </c>
      <c r="AA32" s="293" t="s">
        <v>1757</v>
      </c>
      <c r="AH32" s="296" t="s">
        <v>1758</v>
      </c>
      <c r="AI32" s="297" t="s">
        <v>375</v>
      </c>
      <c r="AJ32" s="283" t="s">
        <v>232</v>
      </c>
    </row>
    <row r="33" spans="1:36" ht="14.4" customHeight="1" x14ac:dyDescent="0.25">
      <c r="A33" s="285" t="s">
        <v>1751</v>
      </c>
      <c r="B33" t="s">
        <v>106</v>
      </c>
      <c r="C33" s="300">
        <v>1392936</v>
      </c>
      <c r="D33" s="286">
        <f>ROWS(C$5:C33)</f>
        <v>29</v>
      </c>
      <c r="E33" s="286" t="str">
        <f>IF(A33='5.1'!$E$5,TXM!D33,"")</f>
        <v/>
      </c>
      <c r="F33">
        <f>IFERROR(SMALL($E$5:$E$8000,ROWS($E$5:E33)),"")</f>
        <v>533</v>
      </c>
      <c r="I33" s="285" t="s">
        <v>1683</v>
      </c>
      <c r="J33" t="s">
        <v>723</v>
      </c>
      <c r="K33" s="300">
        <v>2427</v>
      </c>
      <c r="L33" s="286">
        <f>ROWS(K$5:K33)</f>
        <v>29</v>
      </c>
      <c r="M33" s="286" t="str">
        <f>IF(I33='5.1'!$E$5,TXM!L33,"")</f>
        <v/>
      </c>
      <c r="N33">
        <f>IFERROR(SMALL($M$5:$M$8000,ROWS($M$5:M33)),"")</f>
        <v>1380</v>
      </c>
      <c r="P33" t="s">
        <v>1683</v>
      </c>
      <c r="Q33" t="s">
        <v>784</v>
      </c>
      <c r="R33">
        <v>1200</v>
      </c>
      <c r="S33" s="286">
        <f>ROWS(R$5:R33)</f>
        <v>29</v>
      </c>
      <c r="T33" s="286" t="str">
        <f>IF(P33='5.1'!$E$5,TXM!S33,"")</f>
        <v/>
      </c>
      <c r="U33">
        <f>IFERROR(SMALL($T$5:$T$8000,ROWS($T$5:T33)),"")</f>
        <v>515</v>
      </c>
      <c r="Y33" s="294" t="s">
        <v>723</v>
      </c>
      <c r="Z33" s="295" t="s">
        <v>1759</v>
      </c>
      <c r="AA33" s="295" t="s">
        <v>1760</v>
      </c>
      <c r="AH33" s="296" t="s">
        <v>1761</v>
      </c>
      <c r="AI33" s="297" t="s">
        <v>368</v>
      </c>
      <c r="AJ33" s="283" t="s">
        <v>227</v>
      </c>
    </row>
    <row r="34" spans="1:36" ht="14.4" customHeight="1" x14ac:dyDescent="0.25">
      <c r="A34" s="285" t="s">
        <v>1751</v>
      </c>
      <c r="B34" t="s">
        <v>786</v>
      </c>
      <c r="C34" s="300">
        <v>674112</v>
      </c>
      <c r="D34" s="286">
        <f>ROWS(C$5:C34)</f>
        <v>30</v>
      </c>
      <c r="E34" s="286" t="str">
        <f>IF(A34='5.1'!$E$5,TXM!D34,"")</f>
        <v/>
      </c>
      <c r="F34">
        <f>IFERROR(SMALL($E$5:$E$8000,ROWS($E$5:E34)),"")</f>
        <v>534</v>
      </c>
      <c r="I34" s="285" t="s">
        <v>1683</v>
      </c>
      <c r="J34" t="s">
        <v>1081</v>
      </c>
      <c r="K34" s="300">
        <v>1766</v>
      </c>
      <c r="L34" s="286">
        <f>ROWS(K$5:K34)</f>
        <v>30</v>
      </c>
      <c r="M34" s="286" t="str">
        <f>IF(I34='5.1'!$E$5,TXM!L34,"")</f>
        <v/>
      </c>
      <c r="N34">
        <f>IFERROR(SMALL($M$5:$M$8000,ROWS($M$5:M34)),"")</f>
        <v>1381</v>
      </c>
      <c r="P34" t="s">
        <v>1683</v>
      </c>
      <c r="Q34" t="s">
        <v>804</v>
      </c>
      <c r="R34">
        <v>1193</v>
      </c>
      <c r="S34" s="286">
        <f>ROWS(R$5:R34)</f>
        <v>30</v>
      </c>
      <c r="T34" s="286" t="str">
        <f>IF(P34='5.1'!$E$5,TXM!S34,"")</f>
        <v/>
      </c>
      <c r="U34">
        <f>IFERROR(SMALL($T$5:$T$8000,ROWS($T$5:T34)),"")</f>
        <v>516</v>
      </c>
      <c r="Y34" s="292" t="s">
        <v>725</v>
      </c>
      <c r="Z34" s="293" t="s">
        <v>1762</v>
      </c>
      <c r="AA34" s="293" t="s">
        <v>1763</v>
      </c>
      <c r="AH34" s="298" t="s">
        <v>1764</v>
      </c>
      <c r="AI34" s="299" t="s">
        <v>539</v>
      </c>
      <c r="AJ34" s="283" t="s">
        <v>231</v>
      </c>
    </row>
    <row r="35" spans="1:36" ht="14.4" customHeight="1" x14ac:dyDescent="0.25">
      <c r="A35" s="285" t="s">
        <v>1751</v>
      </c>
      <c r="B35" t="s">
        <v>999</v>
      </c>
      <c r="C35" s="300">
        <v>586245</v>
      </c>
      <c r="D35" s="286">
        <f>ROWS(C$5:C35)</f>
        <v>31</v>
      </c>
      <c r="E35" s="286" t="str">
        <f>IF(A35='5.1'!$E$5,TXM!D35,"")</f>
        <v/>
      </c>
      <c r="F35">
        <f>IFERROR(SMALL($E$5:$E$8000,ROWS($E$5:E35)),"")</f>
        <v>535</v>
      </c>
      <c r="I35" s="285" t="s">
        <v>1683</v>
      </c>
      <c r="J35" t="s">
        <v>1089</v>
      </c>
      <c r="K35" s="300">
        <v>1516</v>
      </c>
      <c r="L35" s="286">
        <f>ROWS(K$5:K35)</f>
        <v>31</v>
      </c>
      <c r="M35" s="286" t="str">
        <f>IF(I35='5.1'!$E$5,TXM!L35,"")</f>
        <v/>
      </c>
      <c r="N35">
        <f>IFERROR(SMALL($M$5:$M$8000,ROWS($M$5:M35)),"")</f>
        <v>1382</v>
      </c>
      <c r="P35" t="s">
        <v>1683</v>
      </c>
      <c r="Q35" t="s">
        <v>727</v>
      </c>
      <c r="R35">
        <v>285</v>
      </c>
      <c r="S35" s="286">
        <f>ROWS(R$5:R35)</f>
        <v>31</v>
      </c>
      <c r="T35" s="286" t="str">
        <f>IF(P35='5.1'!$E$5,TXM!S35,"")</f>
        <v/>
      </c>
      <c r="U35">
        <f>IFERROR(SMALL($T$5:$T$8000,ROWS($T$5:T35)),"")</f>
        <v>517</v>
      </c>
      <c r="Y35" s="294" t="s">
        <v>727</v>
      </c>
      <c r="Z35" s="295" t="s">
        <v>1765</v>
      </c>
      <c r="AA35" s="295" t="s">
        <v>1766</v>
      </c>
      <c r="AH35" s="296" t="s">
        <v>1767</v>
      </c>
      <c r="AI35" s="297" t="s">
        <v>428</v>
      </c>
      <c r="AJ35" s="283" t="s">
        <v>166</v>
      </c>
    </row>
    <row r="36" spans="1:36" ht="14.4" customHeight="1" x14ac:dyDescent="0.25">
      <c r="A36" s="285" t="s">
        <v>1751</v>
      </c>
      <c r="B36" t="s">
        <v>806</v>
      </c>
      <c r="C36" s="300">
        <v>532953</v>
      </c>
      <c r="D36" s="286">
        <f>ROWS(C$5:C36)</f>
        <v>32</v>
      </c>
      <c r="E36" s="286" t="str">
        <f>IF(A36='5.1'!$E$5,TXM!D36,"")</f>
        <v/>
      </c>
      <c r="F36">
        <f>IFERROR(SMALL($E$5:$E$8000,ROWS($E$5:E36)),"")</f>
        <v>536</v>
      </c>
      <c r="I36" s="285" t="s">
        <v>1683</v>
      </c>
      <c r="J36" t="s">
        <v>804</v>
      </c>
      <c r="K36" s="300">
        <v>866</v>
      </c>
      <c r="L36" s="286">
        <f>ROWS(K$5:K36)</f>
        <v>32</v>
      </c>
      <c r="M36" s="286" t="str">
        <f>IF(I36='5.1'!$E$5,TXM!L36,"")</f>
        <v/>
      </c>
      <c r="N36">
        <f>IFERROR(SMALL($M$5:$M$8000,ROWS($M$5:M36)),"")</f>
        <v>1383</v>
      </c>
      <c r="P36" t="s">
        <v>1683</v>
      </c>
      <c r="Q36" t="s">
        <v>117</v>
      </c>
      <c r="R36">
        <v>28</v>
      </c>
      <c r="S36" s="286">
        <f>ROWS(R$5:R36)</f>
        <v>32</v>
      </c>
      <c r="T36" s="286" t="str">
        <f>IF(P36='5.1'!$E$5,TXM!S36,"")</f>
        <v/>
      </c>
      <c r="U36">
        <f>IFERROR(SMALL($T$5:$T$8000,ROWS($T$5:T36)),"")</f>
        <v>518</v>
      </c>
      <c r="Y36" s="292" t="s">
        <v>1076</v>
      </c>
      <c r="Z36" s="293" t="s">
        <v>1768</v>
      </c>
      <c r="AA36" s="293" t="s">
        <v>1769</v>
      </c>
      <c r="AH36" s="298" t="s">
        <v>1770</v>
      </c>
      <c r="AI36" s="299" t="s">
        <v>351</v>
      </c>
      <c r="AJ36" s="283" t="s">
        <v>158</v>
      </c>
    </row>
    <row r="37" spans="1:36" ht="14.4" customHeight="1" x14ac:dyDescent="0.25">
      <c r="A37" s="285" t="s">
        <v>1751</v>
      </c>
      <c r="B37" t="s">
        <v>715</v>
      </c>
      <c r="C37" s="300">
        <v>375413</v>
      </c>
      <c r="D37" s="286">
        <f>ROWS(C$5:C37)</f>
        <v>33</v>
      </c>
      <c r="E37" s="286" t="str">
        <f>IF(A37='5.1'!$E$5,TXM!D37,"")</f>
        <v/>
      </c>
      <c r="F37">
        <f>IFERROR(SMALL($E$5:$E$8000,ROWS($E$5:E37)),"")</f>
        <v>537</v>
      </c>
      <c r="I37" s="285" t="s">
        <v>1683</v>
      </c>
      <c r="J37" t="s">
        <v>119</v>
      </c>
      <c r="K37" s="300">
        <v>259</v>
      </c>
      <c r="L37" s="286">
        <f>ROWS(K$5:K37)</f>
        <v>33</v>
      </c>
      <c r="M37" s="286" t="str">
        <f>IF(I37='5.1'!$E$5,TXM!L37,"")</f>
        <v/>
      </c>
      <c r="N37">
        <f>IFERROR(SMALL($M$5:$M$8000,ROWS($M$5:M37)),"")</f>
        <v>1384</v>
      </c>
      <c r="P37" t="s">
        <v>1751</v>
      </c>
      <c r="Q37" t="s">
        <v>1093</v>
      </c>
      <c r="R37">
        <v>1801818</v>
      </c>
      <c r="S37" s="286">
        <f>ROWS(R$5:R37)</f>
        <v>33</v>
      </c>
      <c r="T37" s="286" t="str">
        <f>IF(P37='5.1'!$E$5,TXM!S37,"")</f>
        <v/>
      </c>
      <c r="U37">
        <f>IFERROR(SMALL($T$5:$T$8000,ROWS($T$5:T37)),"")</f>
        <v>519</v>
      </c>
      <c r="Y37" s="294" t="s">
        <v>1077</v>
      </c>
      <c r="Z37" s="295" t="s">
        <v>1771</v>
      </c>
      <c r="AA37" s="295" t="s">
        <v>1772</v>
      </c>
      <c r="AH37" s="296" t="s">
        <v>1773</v>
      </c>
      <c r="AI37" s="297" t="s">
        <v>346</v>
      </c>
      <c r="AJ37" s="283" t="s">
        <v>42</v>
      </c>
    </row>
    <row r="38" spans="1:36" ht="14.4" customHeight="1" x14ac:dyDescent="0.25">
      <c r="A38" s="285" t="s">
        <v>1751</v>
      </c>
      <c r="B38" t="s">
        <v>808</v>
      </c>
      <c r="C38" s="300">
        <v>185250</v>
      </c>
      <c r="D38" s="286">
        <f>ROWS(C$5:C38)</f>
        <v>34</v>
      </c>
      <c r="E38" s="286" t="str">
        <f>IF(A38='5.1'!$E$5,TXM!D38,"")</f>
        <v/>
      </c>
      <c r="F38">
        <f>IFERROR(SMALL($E$5:$E$8000,ROWS($E$5:E38)),"")</f>
        <v>538</v>
      </c>
      <c r="I38" s="285" t="s">
        <v>1683</v>
      </c>
      <c r="J38" t="s">
        <v>742</v>
      </c>
      <c r="K38" s="300">
        <v>251</v>
      </c>
      <c r="L38" s="286">
        <f>ROWS(K$5:K38)</f>
        <v>34</v>
      </c>
      <c r="M38" s="286" t="str">
        <f>IF(I38='5.1'!$E$5,TXM!L38,"")</f>
        <v/>
      </c>
      <c r="N38">
        <f>IFERROR(SMALL($M$5:$M$8000,ROWS($M$5:M38)),"")</f>
        <v>1385</v>
      </c>
      <c r="P38" t="s">
        <v>1751</v>
      </c>
      <c r="Q38" t="s">
        <v>802</v>
      </c>
      <c r="R38">
        <v>328771</v>
      </c>
      <c r="S38" s="286">
        <f>ROWS(R$5:R38)</f>
        <v>34</v>
      </c>
      <c r="T38" s="286" t="str">
        <f>IF(P38='5.1'!$E$5,TXM!S38,"")</f>
        <v/>
      </c>
      <c r="U38">
        <f>IFERROR(SMALL($T$5:$T$8000,ROWS($T$5:T38)),"")</f>
        <v>520</v>
      </c>
      <c r="Y38" s="292" t="s">
        <v>1078</v>
      </c>
      <c r="Z38" s="293" t="s">
        <v>1774</v>
      </c>
      <c r="AA38" s="293" t="s">
        <v>1775</v>
      </c>
      <c r="AH38" s="296" t="s">
        <v>1776</v>
      </c>
      <c r="AI38" s="297" t="s">
        <v>389</v>
      </c>
      <c r="AJ38" s="283" t="s">
        <v>61</v>
      </c>
    </row>
    <row r="39" spans="1:36" ht="14.4" customHeight="1" x14ac:dyDescent="0.25">
      <c r="A39" s="285" t="s">
        <v>1751</v>
      </c>
      <c r="B39" t="s">
        <v>802</v>
      </c>
      <c r="C39" s="300">
        <v>180716</v>
      </c>
      <c r="D39" s="286">
        <f>ROWS(C$5:C39)</f>
        <v>35</v>
      </c>
      <c r="E39" s="286" t="str">
        <f>IF(A39='5.1'!$E$5,TXM!D39,"")</f>
        <v/>
      </c>
      <c r="F39">
        <f>IFERROR(SMALL($E$5:$E$8000,ROWS($E$5:E39)),"")</f>
        <v>539</v>
      </c>
      <c r="I39" s="285" t="s">
        <v>1683</v>
      </c>
      <c r="J39" t="s">
        <v>1079</v>
      </c>
      <c r="K39" s="300">
        <v>35</v>
      </c>
      <c r="L39" s="286">
        <f>ROWS(K$5:K39)</f>
        <v>35</v>
      </c>
      <c r="M39" s="286" t="str">
        <f>IF(I39='5.1'!$E$5,TXM!L39,"")</f>
        <v/>
      </c>
      <c r="N39">
        <f>IFERROR(SMALL($M$5:$M$8000,ROWS($M$5:M39)),"")</f>
        <v>1386</v>
      </c>
      <c r="P39" t="s">
        <v>1751</v>
      </c>
      <c r="Q39" t="s">
        <v>806</v>
      </c>
      <c r="R39">
        <v>134354</v>
      </c>
      <c r="S39" s="286">
        <f>ROWS(R$5:R39)</f>
        <v>35</v>
      </c>
      <c r="T39" s="286" t="str">
        <f>IF(P39='5.1'!$E$5,TXM!S39,"")</f>
        <v/>
      </c>
      <c r="U39">
        <f>IFERROR(SMALL($T$5:$T$8000,ROWS($T$5:T39)),"")</f>
        <v>521</v>
      </c>
      <c r="Y39" s="294" t="s">
        <v>1079</v>
      </c>
      <c r="Z39" s="295" t="s">
        <v>1136</v>
      </c>
      <c r="AA39" s="295" t="s">
        <v>1777</v>
      </c>
      <c r="AH39" s="298" t="s">
        <v>1778</v>
      </c>
      <c r="AI39" s="299" t="s">
        <v>363</v>
      </c>
      <c r="AJ39" s="283" t="s">
        <v>159</v>
      </c>
    </row>
    <row r="40" spans="1:36" ht="14.4" customHeight="1" x14ac:dyDescent="0.25">
      <c r="A40" s="285" t="s">
        <v>1751</v>
      </c>
      <c r="B40" t="s">
        <v>719</v>
      </c>
      <c r="C40" s="300">
        <v>111821</v>
      </c>
      <c r="D40" s="286">
        <f>ROWS(C$5:C40)</f>
        <v>36</v>
      </c>
      <c r="E40" s="286" t="str">
        <f>IF(A40='5.1'!$E$5,TXM!D40,"")</f>
        <v/>
      </c>
      <c r="F40">
        <f>IFERROR(SMALL($E$5:$E$8000,ROWS($E$5:E40)),"")</f>
        <v>540</v>
      </c>
      <c r="I40" s="285" t="s">
        <v>1683</v>
      </c>
      <c r="J40" t="s">
        <v>1087</v>
      </c>
      <c r="K40" s="300">
        <v>33</v>
      </c>
      <c r="L40" s="286">
        <f>ROWS(K$5:K40)</f>
        <v>36</v>
      </c>
      <c r="M40" s="286" t="str">
        <f>IF(I40='5.1'!$E$5,TXM!L40,"")</f>
        <v/>
      </c>
      <c r="N40">
        <f>IFERROR(SMALL($M$5:$M$8000,ROWS($M$5:M40)),"")</f>
        <v>1387</v>
      </c>
      <c r="P40" t="s">
        <v>1751</v>
      </c>
      <c r="Q40" t="s">
        <v>784</v>
      </c>
      <c r="R40">
        <v>105780</v>
      </c>
      <c r="S40" s="286">
        <f>ROWS(R$5:R40)</f>
        <v>36</v>
      </c>
      <c r="T40" s="286" t="str">
        <f>IF(P40='5.1'!$E$5,TXM!S40,"")</f>
        <v/>
      </c>
      <c r="U40">
        <f>IFERROR(SMALL($T$5:$T$8000,ROWS($T$5:T40)),"")</f>
        <v>522</v>
      </c>
      <c r="Y40" s="292" t="s">
        <v>1080</v>
      </c>
      <c r="Z40" s="293" t="s">
        <v>1137</v>
      </c>
      <c r="AA40" s="293" t="s">
        <v>1779</v>
      </c>
      <c r="AH40" s="296" t="s">
        <v>1780</v>
      </c>
      <c r="AI40" s="297" t="s">
        <v>329</v>
      </c>
      <c r="AJ40" s="283" t="s">
        <v>48</v>
      </c>
    </row>
    <row r="41" spans="1:36" ht="14.4" customHeight="1" x14ac:dyDescent="0.25">
      <c r="A41" s="285" t="s">
        <v>1751</v>
      </c>
      <c r="B41" t="s">
        <v>1096</v>
      </c>
      <c r="C41" s="300">
        <v>54375</v>
      </c>
      <c r="D41" s="286">
        <f>ROWS(C$5:C41)</f>
        <v>37</v>
      </c>
      <c r="E41" s="286" t="str">
        <f>IF(A41='5.1'!$E$5,TXM!D41,"")</f>
        <v/>
      </c>
      <c r="F41">
        <f>IFERROR(SMALL($E$5:$E$8000,ROWS($E$5:E41)),"")</f>
        <v>541</v>
      </c>
      <c r="I41" s="285" t="s">
        <v>1683</v>
      </c>
      <c r="J41" t="s">
        <v>796</v>
      </c>
      <c r="K41" s="300">
        <v>5</v>
      </c>
      <c r="L41" s="286">
        <f>ROWS(K$5:K41)</f>
        <v>37</v>
      </c>
      <c r="M41" s="286" t="str">
        <f>IF(I41='5.1'!$E$5,TXM!L41,"")</f>
        <v/>
      </c>
      <c r="N41">
        <f>IFERROR(SMALL($M$5:$M$8000,ROWS($M$5:M41)),"")</f>
        <v>1388</v>
      </c>
      <c r="P41" t="s">
        <v>1751</v>
      </c>
      <c r="Q41" t="s">
        <v>1098</v>
      </c>
      <c r="R41">
        <v>102050</v>
      </c>
      <c r="S41" s="286">
        <f>ROWS(R$5:R41)</f>
        <v>37</v>
      </c>
      <c r="T41" s="286" t="str">
        <f>IF(P41='5.1'!$E$5,TXM!S41,"")</f>
        <v/>
      </c>
      <c r="U41">
        <f>IFERROR(SMALL($T$5:$T$8000,ROWS($T$5:T41)),"")</f>
        <v>523</v>
      </c>
      <c r="Y41" s="294" t="s">
        <v>1081</v>
      </c>
      <c r="Z41" s="295" t="s">
        <v>1138</v>
      </c>
      <c r="AA41" s="295" t="s">
        <v>1781</v>
      </c>
      <c r="AH41" s="298" t="s">
        <v>1782</v>
      </c>
      <c r="AI41" s="299" t="s">
        <v>338</v>
      </c>
      <c r="AJ41" s="283" t="s">
        <v>161</v>
      </c>
    </row>
    <row r="42" spans="1:36" ht="14.4" customHeight="1" x14ac:dyDescent="0.25">
      <c r="A42" s="285" t="s">
        <v>1751</v>
      </c>
      <c r="B42" t="s">
        <v>784</v>
      </c>
      <c r="C42" s="300">
        <v>31922</v>
      </c>
      <c r="D42" s="286">
        <f>ROWS(C$5:C42)</f>
        <v>38</v>
      </c>
      <c r="E42" s="286" t="str">
        <f>IF(A42='5.1'!$E$5,TXM!D42,"")</f>
        <v/>
      </c>
      <c r="F42">
        <f>IFERROR(SMALL($E$5:$E$8000,ROWS($E$5:E42)),"")</f>
        <v>542</v>
      </c>
      <c r="I42" s="285" t="s">
        <v>1683</v>
      </c>
      <c r="J42" t="s">
        <v>115</v>
      </c>
      <c r="K42" s="300">
        <v>4</v>
      </c>
      <c r="L42" s="286">
        <f>ROWS(K$5:K42)</f>
        <v>38</v>
      </c>
      <c r="M42" s="286" t="str">
        <f>IF(I42='5.1'!$E$5,TXM!L42,"")</f>
        <v/>
      </c>
      <c r="N42">
        <f>IFERROR(SMALL($M$5:$M$8000,ROWS($M$5:M42)),"")</f>
        <v>1389</v>
      </c>
      <c r="P42" t="s">
        <v>1751</v>
      </c>
      <c r="Q42" t="s">
        <v>1081</v>
      </c>
      <c r="R42">
        <v>32964</v>
      </c>
      <c r="S42" s="286">
        <f>ROWS(R$5:R42)</f>
        <v>38</v>
      </c>
      <c r="T42" s="286" t="str">
        <f>IF(P42='5.1'!$E$5,TXM!S42,"")</f>
        <v/>
      </c>
      <c r="U42">
        <f>IFERROR(SMALL($T$5:$T$8000,ROWS($T$5:T42)),"")</f>
        <v>524</v>
      </c>
      <c r="Y42" s="292" t="s">
        <v>732</v>
      </c>
      <c r="Z42" s="293" t="s">
        <v>1783</v>
      </c>
      <c r="AA42" s="293" t="s">
        <v>1784</v>
      </c>
      <c r="AH42" s="296" t="s">
        <v>1785</v>
      </c>
      <c r="AI42" s="297" t="s">
        <v>333</v>
      </c>
      <c r="AJ42" s="283" t="s">
        <v>40</v>
      </c>
    </row>
    <row r="43" spans="1:36" ht="14.4" customHeight="1" x14ac:dyDescent="0.25">
      <c r="A43" s="285" t="s">
        <v>1751</v>
      </c>
      <c r="B43" t="s">
        <v>117</v>
      </c>
      <c r="C43" s="300">
        <v>23777</v>
      </c>
      <c r="D43" s="286">
        <f>ROWS(C$5:C43)</f>
        <v>39</v>
      </c>
      <c r="E43" s="286" t="str">
        <f>IF(A43='5.1'!$E$5,TXM!D43,"")</f>
        <v/>
      </c>
      <c r="F43">
        <f>IFERROR(SMALL($E$5:$E$8000,ROWS($E$5:E43)),"")</f>
        <v>543</v>
      </c>
      <c r="I43" s="285" t="s">
        <v>1751</v>
      </c>
      <c r="J43" t="s">
        <v>786</v>
      </c>
      <c r="K43" s="300">
        <v>18006569</v>
      </c>
      <c r="L43" s="286">
        <f>ROWS(K$5:K43)</f>
        <v>39</v>
      </c>
      <c r="M43" s="286" t="str">
        <f>IF(I43='5.1'!$E$5,TXM!L43,"")</f>
        <v/>
      </c>
      <c r="N43">
        <f>IFERROR(SMALL($M$5:$M$8000,ROWS($M$5:M43)),"")</f>
        <v>1390</v>
      </c>
      <c r="P43" t="s">
        <v>1751</v>
      </c>
      <c r="Q43" t="s">
        <v>808</v>
      </c>
      <c r="R43">
        <v>4534</v>
      </c>
      <c r="S43" s="286">
        <f>ROWS(R$5:R43)</f>
        <v>39</v>
      </c>
      <c r="T43" s="286" t="str">
        <f>IF(P43='5.1'!$E$5,TXM!S43,"")</f>
        <v/>
      </c>
      <c r="U43">
        <f>IFERROR(SMALL($T$5:$T$8000,ROWS($T$5:T43)),"")</f>
        <v>525</v>
      </c>
      <c r="Y43" s="294" t="s">
        <v>734</v>
      </c>
      <c r="Z43" s="295" t="s">
        <v>1786</v>
      </c>
      <c r="AA43" s="295" t="s">
        <v>1787</v>
      </c>
      <c r="AH43" s="296" t="s">
        <v>1788</v>
      </c>
      <c r="AI43" s="297" t="s">
        <v>341</v>
      </c>
      <c r="AJ43" s="283" t="s">
        <v>45</v>
      </c>
    </row>
    <row r="44" spans="1:36" ht="14.4" customHeight="1" x14ac:dyDescent="0.25">
      <c r="A44" s="285" t="s">
        <v>1751</v>
      </c>
      <c r="B44" t="s">
        <v>711</v>
      </c>
      <c r="C44" s="300">
        <v>14203</v>
      </c>
      <c r="D44" s="286">
        <f>ROWS(C$5:C44)</f>
        <v>40</v>
      </c>
      <c r="E44" s="286" t="str">
        <f>IF(A44='5.1'!$E$5,TXM!D44,"")</f>
        <v/>
      </c>
      <c r="F44">
        <f>IFERROR(SMALL($E$5:$E$8000,ROWS($E$5:E44)),"")</f>
        <v>544</v>
      </c>
      <c r="I44" s="285" t="s">
        <v>1751</v>
      </c>
      <c r="J44" t="s">
        <v>116</v>
      </c>
      <c r="K44" s="300">
        <v>8367826</v>
      </c>
      <c r="L44" s="286">
        <f>ROWS(K$5:K44)</f>
        <v>40</v>
      </c>
      <c r="M44" s="286" t="str">
        <f>IF(I44='5.1'!$E$5,TXM!L44,"")</f>
        <v/>
      </c>
      <c r="N44">
        <f>IFERROR(SMALL($M$5:$M$8000,ROWS($M$5:M44)),"")</f>
        <v>1391</v>
      </c>
      <c r="P44" t="s">
        <v>1751</v>
      </c>
      <c r="Q44" t="s">
        <v>1079</v>
      </c>
      <c r="R44">
        <v>2537</v>
      </c>
      <c r="S44" s="286">
        <f>ROWS(R$5:R44)</f>
        <v>40</v>
      </c>
      <c r="T44" s="286" t="str">
        <f>IF(P44='5.1'!$E$5,TXM!S44,"")</f>
        <v/>
      </c>
      <c r="U44">
        <f>IFERROR(SMALL($T$5:$T$8000,ROWS($T$5:T44)),"")</f>
        <v>526</v>
      </c>
      <c r="Y44" s="292" t="s">
        <v>736</v>
      </c>
      <c r="Z44" s="293" t="s">
        <v>1789</v>
      </c>
      <c r="AA44" s="293" t="s">
        <v>1790</v>
      </c>
      <c r="AH44" s="298" t="s">
        <v>1791</v>
      </c>
      <c r="AI44" s="299" t="s">
        <v>354</v>
      </c>
      <c r="AJ44" s="283" t="s">
        <v>51</v>
      </c>
    </row>
    <row r="45" spans="1:36" ht="14.4" customHeight="1" x14ac:dyDescent="0.25">
      <c r="A45" s="285" t="s">
        <v>1751</v>
      </c>
      <c r="B45" t="s">
        <v>1098</v>
      </c>
      <c r="C45" s="300">
        <v>10432</v>
      </c>
      <c r="D45" s="286">
        <f>ROWS(C$5:C45)</f>
        <v>41</v>
      </c>
      <c r="E45" s="286" t="str">
        <f>IF(A45='5.1'!$E$5,TXM!D45,"")</f>
        <v/>
      </c>
      <c r="F45">
        <f>IFERROR(SMALL($E$5:$E$8000,ROWS($E$5:E45)),"")</f>
        <v>545</v>
      </c>
      <c r="I45" s="285" t="s">
        <v>1751</v>
      </c>
      <c r="J45" t="s">
        <v>106</v>
      </c>
      <c r="K45" s="300">
        <v>8083448</v>
      </c>
      <c r="L45" s="286">
        <f>ROWS(K$5:K45)</f>
        <v>41</v>
      </c>
      <c r="M45" s="286" t="str">
        <f>IF(I45='5.1'!$E$5,TXM!L45,"")</f>
        <v/>
      </c>
      <c r="N45">
        <f>IFERROR(SMALL($M$5:$M$8000,ROWS($M$5:M45)),"")</f>
        <v>1392</v>
      </c>
      <c r="P45" t="s">
        <v>1792</v>
      </c>
      <c r="Q45" t="s">
        <v>762</v>
      </c>
      <c r="R45">
        <v>4500</v>
      </c>
      <c r="S45" s="286">
        <f>ROWS(R$5:R45)</f>
        <v>41</v>
      </c>
      <c r="T45" s="286" t="str">
        <f>IF(P45='5.1'!$E$5,TXM!S45,"")</f>
        <v/>
      </c>
      <c r="U45">
        <f>IFERROR(SMALL($T$5:$T$8000,ROWS($T$5:T45)),"")</f>
        <v>527</v>
      </c>
      <c r="Y45" s="294" t="s">
        <v>1082</v>
      </c>
      <c r="Z45" s="295" t="s">
        <v>1142</v>
      </c>
      <c r="AA45" s="295" t="s">
        <v>1793</v>
      </c>
      <c r="AH45" s="296" t="s">
        <v>1794</v>
      </c>
      <c r="AI45" s="297" t="s">
        <v>372</v>
      </c>
      <c r="AJ45" s="283" t="s">
        <v>50</v>
      </c>
    </row>
    <row r="46" spans="1:36" ht="14.4" customHeight="1" x14ac:dyDescent="0.25">
      <c r="A46" s="285" t="s">
        <v>1751</v>
      </c>
      <c r="B46" t="s">
        <v>752</v>
      </c>
      <c r="C46" s="300">
        <v>5148</v>
      </c>
      <c r="D46" s="286">
        <f>ROWS(C$5:C46)</f>
        <v>42</v>
      </c>
      <c r="E46" s="286" t="str">
        <f>IF(A46='5.1'!$E$5,TXM!D46,"")</f>
        <v/>
      </c>
      <c r="F46">
        <f>IFERROR(SMALL($E$5:$E$8000,ROWS($E$5:E46)),"")</f>
        <v>546</v>
      </c>
      <c r="I46" s="285" t="s">
        <v>1751</v>
      </c>
      <c r="J46" t="s">
        <v>1096</v>
      </c>
      <c r="K46" s="300">
        <v>5674012</v>
      </c>
      <c r="L46" s="286">
        <f>ROWS(K$5:K46)</f>
        <v>42</v>
      </c>
      <c r="M46" s="286" t="str">
        <f>IF(I46='5.1'!$E$5,TXM!L46,"")</f>
        <v/>
      </c>
      <c r="N46">
        <f>IFERROR(SMALL($M$5:$M$8000,ROWS($M$5:M46)),"")</f>
        <v>1393</v>
      </c>
      <c r="P46" t="s">
        <v>1792</v>
      </c>
      <c r="Q46" t="s">
        <v>1091</v>
      </c>
      <c r="R46">
        <v>2500</v>
      </c>
      <c r="S46" s="286">
        <f>ROWS(R$5:R46)</f>
        <v>42</v>
      </c>
      <c r="T46" s="286" t="str">
        <f>IF(P46='5.1'!$E$5,TXM!S46,"")</f>
        <v/>
      </c>
      <c r="U46">
        <f>IFERROR(SMALL($T$5:$T$8000,ROWS($T$5:T46)),"")</f>
        <v>528</v>
      </c>
      <c r="Y46" s="292" t="s">
        <v>1083</v>
      </c>
      <c r="Z46" s="293" t="s">
        <v>1143</v>
      </c>
      <c r="AA46" s="293" t="s">
        <v>1795</v>
      </c>
      <c r="AH46" s="298" t="s">
        <v>1796</v>
      </c>
      <c r="AI46" s="299" t="s">
        <v>377</v>
      </c>
      <c r="AJ46" s="283" t="s">
        <v>65</v>
      </c>
    </row>
    <row r="47" spans="1:36" ht="14.4" customHeight="1" x14ac:dyDescent="0.25">
      <c r="A47" s="285" t="s">
        <v>1797</v>
      </c>
      <c r="B47" t="s">
        <v>997</v>
      </c>
      <c r="C47" s="300">
        <v>289578</v>
      </c>
      <c r="D47" s="286">
        <f>ROWS(C$5:C47)</f>
        <v>43</v>
      </c>
      <c r="E47" s="286" t="str">
        <f>IF(A47='5.1'!$E$5,TXM!D47,"")</f>
        <v/>
      </c>
      <c r="F47">
        <f>IFERROR(SMALL($E$5:$E$8000,ROWS($E$5:E47)),"")</f>
        <v>547</v>
      </c>
      <c r="I47" s="285" t="s">
        <v>1751</v>
      </c>
      <c r="J47" t="s">
        <v>107</v>
      </c>
      <c r="K47" s="300">
        <v>2532503</v>
      </c>
      <c r="L47" s="286">
        <f>ROWS(K$5:K47)</f>
        <v>43</v>
      </c>
      <c r="M47" s="286" t="str">
        <f>IF(I47='5.1'!$E$5,TXM!L47,"")</f>
        <v/>
      </c>
      <c r="N47">
        <f>IFERROR(SMALL($M$5:$M$8000,ROWS($M$5:M47)),"")</f>
        <v>1394</v>
      </c>
      <c r="P47" t="s">
        <v>1792</v>
      </c>
      <c r="Q47" t="s">
        <v>725</v>
      </c>
      <c r="R47">
        <v>1200</v>
      </c>
      <c r="S47" s="286">
        <f>ROWS(R$5:R47)</f>
        <v>43</v>
      </c>
      <c r="T47" s="286" t="str">
        <f>IF(P47='5.1'!$E$5,TXM!S47,"")</f>
        <v/>
      </c>
      <c r="U47">
        <f>IFERROR(SMALL($T$5:$T$8000,ROWS($T$5:T47)),"")</f>
        <v>529</v>
      </c>
      <c r="Y47" s="294" t="s">
        <v>1084</v>
      </c>
      <c r="Z47" s="295" t="s">
        <v>1798</v>
      </c>
      <c r="AA47" s="295" t="s">
        <v>1799</v>
      </c>
      <c r="AH47" s="296" t="s">
        <v>1800</v>
      </c>
      <c r="AI47" s="297" t="s">
        <v>541</v>
      </c>
      <c r="AJ47" s="283" t="s">
        <v>266</v>
      </c>
    </row>
    <row r="48" spans="1:36" ht="14.4" customHeight="1" x14ac:dyDescent="0.25">
      <c r="A48" s="285" t="s">
        <v>1797</v>
      </c>
      <c r="B48" t="s">
        <v>1080</v>
      </c>
      <c r="C48" s="300">
        <v>90844</v>
      </c>
      <c r="D48" s="286">
        <f>ROWS(C$5:C48)</f>
        <v>44</v>
      </c>
      <c r="E48" s="286" t="str">
        <f>IF(A48='5.1'!$E$5,TXM!D48,"")</f>
        <v/>
      </c>
      <c r="F48">
        <f>IFERROR(SMALL($E$5:$E$8000,ROWS($E$5:E48)),"")</f>
        <v>548</v>
      </c>
      <c r="I48" s="285" t="s">
        <v>1751</v>
      </c>
      <c r="J48" t="s">
        <v>114</v>
      </c>
      <c r="K48" s="300">
        <v>1897492</v>
      </c>
      <c r="L48" s="286">
        <f>ROWS(K$5:K48)</f>
        <v>44</v>
      </c>
      <c r="M48" s="286" t="str">
        <f>IF(I48='5.1'!$E$5,TXM!L48,"")</f>
        <v/>
      </c>
      <c r="N48">
        <f>IFERROR(SMALL($M$5:$M$8000,ROWS($M$5:M48)),"")</f>
        <v>1395</v>
      </c>
      <c r="P48" t="s">
        <v>1792</v>
      </c>
      <c r="Q48" t="s">
        <v>752</v>
      </c>
      <c r="R48">
        <v>1000</v>
      </c>
      <c r="S48" s="286">
        <f>ROWS(R$5:R48)</f>
        <v>44</v>
      </c>
      <c r="T48" s="286" t="str">
        <f>IF(P48='5.1'!$E$5,TXM!S48,"")</f>
        <v/>
      </c>
      <c r="U48">
        <f>IFERROR(SMALL($T$5:$T$8000,ROWS($T$5:T48)),"")</f>
        <v>530</v>
      </c>
      <c r="Y48" s="292" t="s">
        <v>1085</v>
      </c>
      <c r="Z48" s="293" t="s">
        <v>1801</v>
      </c>
      <c r="AA48" s="293" t="s">
        <v>1802</v>
      </c>
      <c r="AH48" s="296" t="s">
        <v>1803</v>
      </c>
      <c r="AI48" s="297" t="s">
        <v>396</v>
      </c>
      <c r="AJ48" s="283" t="s">
        <v>78</v>
      </c>
    </row>
    <row r="49" spans="1:36" ht="14.4" customHeight="1" x14ac:dyDescent="0.25">
      <c r="A49" s="285" t="s">
        <v>1797</v>
      </c>
      <c r="B49" t="s">
        <v>719</v>
      </c>
      <c r="C49" s="300">
        <v>12103</v>
      </c>
      <c r="D49" s="286">
        <f>ROWS(C$5:C49)</f>
        <v>45</v>
      </c>
      <c r="E49" s="286" t="str">
        <f>IF(A49='5.1'!$E$5,TXM!D49,"")</f>
        <v/>
      </c>
      <c r="F49">
        <f>IFERROR(SMALL($E$5:$E$8000,ROWS($E$5:E49)),"")</f>
        <v>549</v>
      </c>
      <c r="I49" s="285" t="s">
        <v>1751</v>
      </c>
      <c r="J49" t="s">
        <v>762</v>
      </c>
      <c r="K49" s="300">
        <v>1142507</v>
      </c>
      <c r="L49" s="286">
        <f>ROWS(K$5:K49)</f>
        <v>45</v>
      </c>
      <c r="M49" s="286" t="str">
        <f>IF(I49='5.1'!$E$5,TXM!L49,"")</f>
        <v/>
      </c>
      <c r="N49">
        <f>IFERROR(SMALL($M$5:$M$8000,ROWS($M$5:M49)),"")</f>
        <v>1396</v>
      </c>
      <c r="P49" t="s">
        <v>1804</v>
      </c>
      <c r="Q49" t="s">
        <v>119</v>
      </c>
      <c r="R49">
        <v>771117</v>
      </c>
      <c r="S49" s="286">
        <f>ROWS(R$5:R49)</f>
        <v>45</v>
      </c>
      <c r="T49" s="286" t="str">
        <f>IF(P49='5.1'!$E$5,TXM!S49,"")</f>
        <v/>
      </c>
      <c r="U49">
        <f>IFERROR(SMALL($T$5:$T$8000,ROWS($T$5:T49)),"")</f>
        <v>531</v>
      </c>
      <c r="Y49" s="294" t="s">
        <v>1086</v>
      </c>
      <c r="Z49" s="295" t="s">
        <v>1805</v>
      </c>
      <c r="AA49" s="295" t="s">
        <v>1806</v>
      </c>
      <c r="AH49" s="298" t="s">
        <v>1807</v>
      </c>
      <c r="AI49" s="299" t="s">
        <v>402</v>
      </c>
      <c r="AJ49" s="283" t="s">
        <v>175</v>
      </c>
    </row>
    <row r="50" spans="1:36" ht="14.4" customHeight="1" x14ac:dyDescent="0.25">
      <c r="A50" s="285" t="s">
        <v>1797</v>
      </c>
      <c r="B50" t="s">
        <v>806</v>
      </c>
      <c r="C50" s="300">
        <v>1586</v>
      </c>
      <c r="D50" s="286">
        <f>ROWS(C$5:C50)</f>
        <v>46</v>
      </c>
      <c r="E50" s="286" t="str">
        <f>IF(A50='5.1'!$E$5,TXM!D50,"")</f>
        <v/>
      </c>
      <c r="F50">
        <f>IFERROR(SMALL($E$5:$E$8000,ROWS($E$5:E50)),"")</f>
        <v>550</v>
      </c>
      <c r="I50" s="285" t="s">
        <v>1751</v>
      </c>
      <c r="J50" t="s">
        <v>117</v>
      </c>
      <c r="K50" s="300">
        <v>848391</v>
      </c>
      <c r="L50" s="286">
        <f>ROWS(K$5:K50)</f>
        <v>46</v>
      </c>
      <c r="M50" s="286" t="str">
        <f>IF(I50='5.1'!$E$5,TXM!L50,"")</f>
        <v/>
      </c>
      <c r="N50">
        <f>IFERROR(SMALL($M$5:$M$8000,ROWS($M$5:M50)),"")</f>
        <v>1397</v>
      </c>
      <c r="P50" t="s">
        <v>1804</v>
      </c>
      <c r="Q50" t="s">
        <v>1096</v>
      </c>
      <c r="R50">
        <v>721060</v>
      </c>
      <c r="S50" s="286">
        <f>ROWS(R$5:R50)</f>
        <v>46</v>
      </c>
      <c r="T50" s="286" t="str">
        <f>IF(P50='5.1'!$E$5,TXM!S50,"")</f>
        <v/>
      </c>
      <c r="U50">
        <f>IFERROR(SMALL($T$5:$T$8000,ROWS($T$5:T50)),"")</f>
        <v>532</v>
      </c>
      <c r="Y50" s="292" t="s">
        <v>1087</v>
      </c>
      <c r="Z50" s="293" t="s">
        <v>1808</v>
      </c>
      <c r="AA50" s="293" t="s">
        <v>1809</v>
      </c>
      <c r="AH50" s="296" t="s">
        <v>1810</v>
      </c>
      <c r="AI50" s="297" t="s">
        <v>344</v>
      </c>
      <c r="AJ50" s="283" t="s">
        <v>226</v>
      </c>
    </row>
    <row r="51" spans="1:36" ht="14.4" customHeight="1" x14ac:dyDescent="0.25">
      <c r="A51" s="285" t="s">
        <v>1792</v>
      </c>
      <c r="B51" t="s">
        <v>750</v>
      </c>
      <c r="C51" s="300">
        <v>287951</v>
      </c>
      <c r="D51" s="286">
        <f>ROWS(C$5:C51)</f>
        <v>47</v>
      </c>
      <c r="E51" s="286" t="str">
        <f>IF(A51='5.1'!$E$5,TXM!D51,"")</f>
        <v/>
      </c>
      <c r="F51">
        <f>IFERROR(SMALL($E$5:$E$8000,ROWS($E$5:E51)),"")</f>
        <v>551</v>
      </c>
      <c r="I51" s="285" t="s">
        <v>1751</v>
      </c>
      <c r="J51" t="s">
        <v>105</v>
      </c>
      <c r="K51" s="300">
        <v>609315</v>
      </c>
      <c r="L51" s="286">
        <f>ROWS(K$5:K51)</f>
        <v>47</v>
      </c>
      <c r="M51" s="286" t="str">
        <f>IF(I51='5.1'!$E$5,TXM!L51,"")</f>
        <v/>
      </c>
      <c r="N51">
        <f>IFERROR(SMALL($M$5:$M$8000,ROWS($M$5:M51)),"")</f>
        <v>1398</v>
      </c>
      <c r="P51" t="s">
        <v>1804</v>
      </c>
      <c r="Q51" t="s">
        <v>1098</v>
      </c>
      <c r="R51">
        <v>623385</v>
      </c>
      <c r="S51" s="286">
        <f>ROWS(R$5:R51)</f>
        <v>47</v>
      </c>
      <c r="T51" s="286" t="str">
        <f>IF(P51='5.1'!$E$5,TXM!S51,"")</f>
        <v/>
      </c>
      <c r="U51">
        <f>IFERROR(SMALL($T$5:$T$8000,ROWS($T$5:T51)),"")</f>
        <v>533</v>
      </c>
      <c r="Y51" s="294" t="s">
        <v>1088</v>
      </c>
      <c r="Z51" s="295" t="s">
        <v>1148</v>
      </c>
      <c r="AA51" s="295" t="s">
        <v>1811</v>
      </c>
      <c r="AH51" s="298" t="s">
        <v>1812</v>
      </c>
      <c r="AI51" s="299" t="s">
        <v>352</v>
      </c>
      <c r="AJ51" s="283" t="s">
        <v>53</v>
      </c>
    </row>
    <row r="52" spans="1:36" ht="14.4" customHeight="1" x14ac:dyDescent="0.25">
      <c r="A52" s="285" t="s">
        <v>1792</v>
      </c>
      <c r="B52" t="s">
        <v>106</v>
      </c>
      <c r="C52" s="300">
        <v>203846</v>
      </c>
      <c r="D52" s="286">
        <f>ROWS(C$5:C52)</f>
        <v>48</v>
      </c>
      <c r="E52" s="286" t="str">
        <f>IF(A52='5.1'!$E$5,TXM!D52,"")</f>
        <v/>
      </c>
      <c r="F52">
        <f>IFERROR(SMALL($E$5:$E$8000,ROWS($E$5:E52)),"")</f>
        <v>552</v>
      </c>
      <c r="I52" s="285" t="s">
        <v>1751</v>
      </c>
      <c r="J52" t="s">
        <v>760</v>
      </c>
      <c r="K52" s="300">
        <v>509734</v>
      </c>
      <c r="L52" s="286">
        <f>ROWS(K$5:K52)</f>
        <v>48</v>
      </c>
      <c r="M52" s="286" t="str">
        <f>IF(I52='5.1'!$E$5,TXM!L52,"")</f>
        <v/>
      </c>
      <c r="N52">
        <f>IFERROR(SMALL($M$5:$M$8000,ROWS($M$5:M52)),"")</f>
        <v>1399</v>
      </c>
      <c r="P52" t="s">
        <v>1804</v>
      </c>
      <c r="Q52" t="s">
        <v>810</v>
      </c>
      <c r="R52">
        <v>350324</v>
      </c>
      <c r="S52" s="286">
        <f>ROWS(R$5:R52)</f>
        <v>48</v>
      </c>
      <c r="T52" s="286" t="str">
        <f>IF(P52='5.1'!$E$5,TXM!S52,"")</f>
        <v/>
      </c>
      <c r="U52">
        <f>IFERROR(SMALL($T$5:$T$8000,ROWS($T$5:T52)),"")</f>
        <v>534</v>
      </c>
      <c r="Y52" s="292" t="s">
        <v>740</v>
      </c>
      <c r="Z52" s="293" t="s">
        <v>1813</v>
      </c>
      <c r="AA52" s="293" t="s">
        <v>1814</v>
      </c>
      <c r="AH52" s="296" t="s">
        <v>1815</v>
      </c>
      <c r="AI52" s="297" t="s">
        <v>1816</v>
      </c>
      <c r="AJ52" s="283" t="s">
        <v>257</v>
      </c>
    </row>
    <row r="53" spans="1:36" ht="14.4" customHeight="1" x14ac:dyDescent="0.25">
      <c r="A53" s="285" t="s">
        <v>1792</v>
      </c>
      <c r="B53" t="s">
        <v>116</v>
      </c>
      <c r="C53" s="300">
        <v>131530</v>
      </c>
      <c r="D53" s="286">
        <f>ROWS(C$5:C53)</f>
        <v>49</v>
      </c>
      <c r="E53" s="286" t="str">
        <f>IF(A53='5.1'!$E$5,TXM!D53,"")</f>
        <v/>
      </c>
      <c r="F53">
        <f>IFERROR(SMALL($E$5:$E$8000,ROWS($E$5:E53)),"")</f>
        <v>553</v>
      </c>
      <c r="I53" s="285" t="s">
        <v>1751</v>
      </c>
      <c r="J53" t="s">
        <v>118</v>
      </c>
      <c r="K53" s="300">
        <v>327530</v>
      </c>
      <c r="L53" s="286">
        <f>ROWS(K$5:K53)</f>
        <v>49</v>
      </c>
      <c r="M53" s="286" t="str">
        <f>IF(I53='5.1'!$E$5,TXM!L53,"")</f>
        <v/>
      </c>
      <c r="N53">
        <f>IFERROR(SMALL($M$5:$M$8000,ROWS($M$5:M53)),"")</f>
        <v>1400</v>
      </c>
      <c r="P53" t="s">
        <v>1804</v>
      </c>
      <c r="Q53" t="s">
        <v>806</v>
      </c>
      <c r="R53">
        <v>299792</v>
      </c>
      <c r="S53" s="286">
        <f>ROWS(R$5:R53)</f>
        <v>49</v>
      </c>
      <c r="T53" s="286" t="str">
        <f>IF(P53='5.1'!$E$5,TXM!S53,"")</f>
        <v/>
      </c>
      <c r="U53">
        <f>IFERROR(SMALL($T$5:$T$8000,ROWS($T$5:T53)),"")</f>
        <v>535</v>
      </c>
      <c r="Y53" s="294" t="s">
        <v>742</v>
      </c>
      <c r="Z53" s="295" t="s">
        <v>1150</v>
      </c>
      <c r="AA53" s="295" t="s">
        <v>1817</v>
      </c>
      <c r="AH53" s="296" t="s">
        <v>1818</v>
      </c>
      <c r="AI53" s="297" t="s">
        <v>1530</v>
      </c>
      <c r="AJ53" s="283" t="s">
        <v>258</v>
      </c>
    </row>
    <row r="54" spans="1:36" ht="14.4" customHeight="1" x14ac:dyDescent="0.25">
      <c r="A54" s="285" t="s">
        <v>1804</v>
      </c>
      <c r="B54" t="s">
        <v>115</v>
      </c>
      <c r="C54" s="300">
        <v>37174950</v>
      </c>
      <c r="D54" s="286">
        <f>ROWS(C$5:C54)</f>
        <v>50</v>
      </c>
      <c r="E54" s="286" t="str">
        <f>IF(A54='5.1'!$E$5,TXM!D54,"")</f>
        <v/>
      </c>
      <c r="F54">
        <f>IFERROR(SMALL($E$5:$E$8000,ROWS($E$5:E54)),"")</f>
        <v>554</v>
      </c>
      <c r="I54" s="285" t="s">
        <v>1751</v>
      </c>
      <c r="J54" t="s">
        <v>806</v>
      </c>
      <c r="K54" s="300">
        <v>95763</v>
      </c>
      <c r="L54" s="286">
        <f>ROWS(K$5:K54)</f>
        <v>50</v>
      </c>
      <c r="M54" s="286" t="str">
        <f>IF(I54='5.1'!$E$5,TXM!L54,"")</f>
        <v/>
      </c>
      <c r="N54">
        <f>IFERROR(SMALL($M$5:$M$8000,ROWS($M$5:M54)),"")</f>
        <v>1401</v>
      </c>
      <c r="P54" t="s">
        <v>1804</v>
      </c>
      <c r="Q54" t="s">
        <v>796</v>
      </c>
      <c r="R54">
        <v>264600</v>
      </c>
      <c r="S54" s="286">
        <f>ROWS(R$5:R54)</f>
        <v>50</v>
      </c>
      <c r="T54" s="286" t="str">
        <f>IF(P54='5.1'!$E$5,TXM!S54,"")</f>
        <v/>
      </c>
      <c r="U54">
        <f>IFERROR(SMALL($T$5:$T$8000,ROWS($T$5:T54)),"")</f>
        <v>536</v>
      </c>
      <c r="Y54" s="292" t="s">
        <v>744</v>
      </c>
      <c r="Z54" s="293" t="s">
        <v>1819</v>
      </c>
      <c r="AA54" s="293" t="s">
        <v>1820</v>
      </c>
      <c r="AH54" s="298" t="s">
        <v>1821</v>
      </c>
      <c r="AI54" s="299" t="s">
        <v>397</v>
      </c>
      <c r="AJ54" s="283" t="s">
        <v>248</v>
      </c>
    </row>
    <row r="55" spans="1:36" ht="14.4" customHeight="1" x14ac:dyDescent="0.25">
      <c r="A55" s="285" t="s">
        <v>1804</v>
      </c>
      <c r="B55" t="s">
        <v>711</v>
      </c>
      <c r="C55" s="300">
        <v>4274529</v>
      </c>
      <c r="D55" s="286">
        <f>ROWS(C$5:C55)</f>
        <v>51</v>
      </c>
      <c r="E55" s="286" t="str">
        <f>IF(A55='5.1'!$E$5,TXM!D55,"")</f>
        <v/>
      </c>
      <c r="F55">
        <f>IFERROR(SMALL($E$5:$E$8000,ROWS($E$5:E55)),"")</f>
        <v>555</v>
      </c>
      <c r="I55" s="285" t="s">
        <v>1751</v>
      </c>
      <c r="J55" t="s">
        <v>1093</v>
      </c>
      <c r="K55" s="300">
        <v>42751</v>
      </c>
      <c r="L55" s="286">
        <f>ROWS(K$5:K55)</f>
        <v>51</v>
      </c>
      <c r="M55" s="286" t="str">
        <f>IF(I55='5.1'!$E$5,TXM!L55,"")</f>
        <v/>
      </c>
      <c r="N55">
        <f>IFERROR(SMALL($M$5:$M$8000,ROWS($M$5:M55)),"")</f>
        <v>1402</v>
      </c>
      <c r="P55" t="s">
        <v>1804</v>
      </c>
      <c r="Q55" t="s">
        <v>808</v>
      </c>
      <c r="R55">
        <v>230390</v>
      </c>
      <c r="S55" s="286">
        <f>ROWS(R$5:R55)</f>
        <v>51</v>
      </c>
      <c r="T55" s="286" t="str">
        <f>IF(P55='5.1'!$E$5,TXM!S55,"")</f>
        <v/>
      </c>
      <c r="U55">
        <f>IFERROR(SMALL($T$5:$T$8000,ROWS($T$5:T55)),"")</f>
        <v>537</v>
      </c>
      <c r="Y55" s="294" t="s">
        <v>746</v>
      </c>
      <c r="Z55" s="295" t="s">
        <v>1152</v>
      </c>
      <c r="AA55" s="295" t="s">
        <v>1822</v>
      </c>
      <c r="AH55" s="296" t="s">
        <v>1823</v>
      </c>
      <c r="AI55" s="297" t="s">
        <v>408</v>
      </c>
      <c r="AJ55" s="283" t="s">
        <v>74</v>
      </c>
    </row>
    <row r="56" spans="1:36" ht="14.4" customHeight="1" x14ac:dyDescent="0.25">
      <c r="A56" s="285" t="s">
        <v>1804</v>
      </c>
      <c r="B56" t="s">
        <v>1090</v>
      </c>
      <c r="C56" s="300">
        <v>2229664</v>
      </c>
      <c r="D56" s="286">
        <f>ROWS(C$5:C56)</f>
        <v>52</v>
      </c>
      <c r="E56" s="286" t="str">
        <f>IF(A56='5.1'!$E$5,TXM!D56,"")</f>
        <v/>
      </c>
      <c r="F56">
        <f>IFERROR(SMALL($E$5:$E$8000,ROWS($E$5:E56)),"")</f>
        <v>556</v>
      </c>
      <c r="I56" s="285" t="s">
        <v>1751</v>
      </c>
      <c r="J56" t="s">
        <v>705</v>
      </c>
      <c r="K56" s="300">
        <v>40361</v>
      </c>
      <c r="L56" s="286">
        <f>ROWS(K$5:K56)</f>
        <v>52</v>
      </c>
      <c r="M56" s="286" t="str">
        <f>IF(I56='5.1'!$E$5,TXM!L56,"")</f>
        <v/>
      </c>
      <c r="N56">
        <f>IFERROR(SMALL($M$5:$M$8000,ROWS($M$5:M56)),"")</f>
        <v>1403</v>
      </c>
      <c r="P56" t="s">
        <v>1804</v>
      </c>
      <c r="Q56" t="s">
        <v>102</v>
      </c>
      <c r="R56">
        <v>139387</v>
      </c>
      <c r="S56" s="286">
        <f>ROWS(R$5:R56)</f>
        <v>52</v>
      </c>
      <c r="T56" s="286" t="str">
        <f>IF(P56='5.1'!$E$5,TXM!S56,"")</f>
        <v/>
      </c>
      <c r="U56">
        <f>IFERROR(SMALL($T$5:$T$8000,ROWS($T$5:T56)),"")</f>
        <v>538</v>
      </c>
      <c r="Y56" s="292" t="s">
        <v>748</v>
      </c>
      <c r="Z56" s="293" t="s">
        <v>1824</v>
      </c>
      <c r="AA56" s="293" t="s">
        <v>1825</v>
      </c>
      <c r="AH56" s="298" t="s">
        <v>1826</v>
      </c>
      <c r="AI56" s="299" t="s">
        <v>392</v>
      </c>
      <c r="AJ56" s="283" t="s">
        <v>171</v>
      </c>
    </row>
    <row r="57" spans="1:36" ht="14.4" customHeight="1" x14ac:dyDescent="0.25">
      <c r="A57" s="285" t="s">
        <v>1804</v>
      </c>
      <c r="B57" t="s">
        <v>717</v>
      </c>
      <c r="C57" s="300">
        <v>1549350</v>
      </c>
      <c r="D57" s="286">
        <f>ROWS(C$5:C57)</f>
        <v>53</v>
      </c>
      <c r="E57" s="286" t="str">
        <f>IF(A57='5.1'!$E$5,TXM!D57,"")</f>
        <v/>
      </c>
      <c r="F57">
        <f>IFERROR(SMALL($E$5:$E$8000,ROWS($E$5:E57)),"")</f>
        <v>557</v>
      </c>
      <c r="I57" s="285" t="s">
        <v>1751</v>
      </c>
      <c r="J57" t="s">
        <v>823</v>
      </c>
      <c r="K57" s="300">
        <v>22190</v>
      </c>
      <c r="L57" s="286">
        <f>ROWS(K$5:K57)</f>
        <v>53</v>
      </c>
      <c r="M57" s="286" t="str">
        <f>IF(I57='5.1'!$E$5,TXM!L57,"")</f>
        <v/>
      </c>
      <c r="N57">
        <f>IFERROR(SMALL($M$5:$M$8000,ROWS($M$5:M57)),"")</f>
        <v>1404</v>
      </c>
      <c r="P57" t="s">
        <v>1804</v>
      </c>
      <c r="Q57" t="s">
        <v>1091</v>
      </c>
      <c r="R57">
        <v>127190</v>
      </c>
      <c r="S57" s="286">
        <f>ROWS(R$5:R57)</f>
        <v>53</v>
      </c>
      <c r="T57" s="286" t="str">
        <f>IF(P57='5.1'!$E$5,TXM!S57,"")</f>
        <v/>
      </c>
      <c r="U57">
        <f>IFERROR(SMALL($T$5:$T$8000,ROWS($T$5:T57)),"")</f>
        <v>539</v>
      </c>
      <c r="Y57" s="294" t="s">
        <v>750</v>
      </c>
      <c r="Z57" s="295" t="s">
        <v>1827</v>
      </c>
      <c r="AA57" s="295" t="s">
        <v>1828</v>
      </c>
      <c r="AH57" s="296" t="s">
        <v>1829</v>
      </c>
      <c r="AI57" s="297" t="s">
        <v>1830</v>
      </c>
      <c r="AJ57" s="283" t="s">
        <v>162</v>
      </c>
    </row>
    <row r="58" spans="1:36" ht="14.4" customHeight="1" x14ac:dyDescent="0.25">
      <c r="A58" s="285" t="s">
        <v>1804</v>
      </c>
      <c r="B58" t="s">
        <v>106</v>
      </c>
      <c r="C58" s="300">
        <v>292602</v>
      </c>
      <c r="D58" s="286">
        <f>ROWS(C$5:C58)</f>
        <v>54</v>
      </c>
      <c r="E58" s="286" t="str">
        <f>IF(A58='5.1'!$E$5,TXM!D58,"")</f>
        <v/>
      </c>
      <c r="F58">
        <f>IFERROR(SMALL($E$5:$E$8000,ROWS($E$5:E58)),"")</f>
        <v>558</v>
      </c>
      <c r="I58" s="285" t="s">
        <v>1751</v>
      </c>
      <c r="J58" t="s">
        <v>752</v>
      </c>
      <c r="K58" s="300">
        <v>17984</v>
      </c>
      <c r="L58" s="286">
        <f>ROWS(K$5:K58)</f>
        <v>54</v>
      </c>
      <c r="M58" s="286" t="str">
        <f>IF(I58='5.1'!$E$5,TXM!L58,"")</f>
        <v/>
      </c>
      <c r="N58">
        <f>IFERROR(SMALL($M$5:$M$8000,ROWS($M$5:M58)),"")</f>
        <v>1405</v>
      </c>
      <c r="P58" t="s">
        <v>1804</v>
      </c>
      <c r="Q58" t="s">
        <v>762</v>
      </c>
      <c r="R58">
        <v>117500</v>
      </c>
      <c r="S58" s="286">
        <f>ROWS(R$5:R58)</f>
        <v>54</v>
      </c>
      <c r="T58" s="286" t="str">
        <f>IF(P58='5.1'!$E$5,TXM!S58,"")</f>
        <v/>
      </c>
      <c r="U58">
        <f>IFERROR(SMALL($T$5:$T$8000,ROWS($T$5:T58)),"")</f>
        <v>540</v>
      </c>
      <c r="Y58" s="292" t="s">
        <v>752</v>
      </c>
      <c r="Z58" s="293" t="s">
        <v>1831</v>
      </c>
      <c r="AA58" s="293" t="s">
        <v>1832</v>
      </c>
      <c r="AH58" s="296" t="s">
        <v>1833</v>
      </c>
      <c r="AI58" s="297" t="s">
        <v>538</v>
      </c>
      <c r="AJ58" s="283" t="s">
        <v>99</v>
      </c>
    </row>
    <row r="59" spans="1:36" ht="14.4" customHeight="1" x14ac:dyDescent="0.25">
      <c r="A59" s="285" t="s">
        <v>1804</v>
      </c>
      <c r="B59" t="s">
        <v>1086</v>
      </c>
      <c r="C59" s="300">
        <v>89323</v>
      </c>
      <c r="D59" s="286">
        <f>ROWS(C$5:C59)</f>
        <v>55</v>
      </c>
      <c r="E59" s="286" t="str">
        <f>IF(A59='5.1'!$E$5,TXM!D59,"")</f>
        <v/>
      </c>
      <c r="F59">
        <f>IFERROR(SMALL($E$5:$E$8000,ROWS($E$5:E59)),"")</f>
        <v>559</v>
      </c>
      <c r="I59" s="285" t="s">
        <v>1751</v>
      </c>
      <c r="J59" t="s">
        <v>734</v>
      </c>
      <c r="K59" s="300">
        <v>6925</v>
      </c>
      <c r="L59" s="286">
        <f>ROWS(K$5:K59)</f>
        <v>55</v>
      </c>
      <c r="M59" s="286" t="str">
        <f>IF(I59='5.1'!$E$5,TXM!L59,"")</f>
        <v/>
      </c>
      <c r="N59">
        <f>IFERROR(SMALL($M$5:$M$8000,ROWS($M$5:M59)),"")</f>
        <v>1406</v>
      </c>
      <c r="P59" t="s">
        <v>1804</v>
      </c>
      <c r="Q59" t="s">
        <v>117</v>
      </c>
      <c r="R59">
        <v>69221</v>
      </c>
      <c r="S59" s="286">
        <f>ROWS(R$5:R59)</f>
        <v>55</v>
      </c>
      <c r="T59" s="286" t="str">
        <f>IF(P59='5.1'!$E$5,TXM!S59,"")</f>
        <v/>
      </c>
      <c r="U59">
        <f>IFERROR(SMALL($T$5:$T$8000,ROWS($T$5:T59)),"")</f>
        <v>541</v>
      </c>
      <c r="Y59" s="294" t="s">
        <v>754</v>
      </c>
      <c r="Z59" s="295" t="s">
        <v>1834</v>
      </c>
      <c r="AA59" s="295" t="s">
        <v>1835</v>
      </c>
      <c r="AH59" s="298" t="s">
        <v>1836</v>
      </c>
      <c r="AI59" s="299" t="s">
        <v>330</v>
      </c>
      <c r="AJ59" s="283" t="s">
        <v>41</v>
      </c>
    </row>
    <row r="60" spans="1:36" ht="14.4" customHeight="1" x14ac:dyDescent="0.25">
      <c r="A60" s="285" t="s">
        <v>1804</v>
      </c>
      <c r="B60" t="s">
        <v>808</v>
      </c>
      <c r="C60" s="300">
        <v>56494</v>
      </c>
      <c r="D60" s="286">
        <f>ROWS(C$5:C60)</f>
        <v>56</v>
      </c>
      <c r="E60" s="286" t="str">
        <f>IF(A60='5.1'!$E$5,TXM!D60,"")</f>
        <v/>
      </c>
      <c r="F60">
        <f>IFERROR(SMALL($E$5:$E$8000,ROWS($E$5:E60)),"")</f>
        <v>560</v>
      </c>
      <c r="I60" s="285" t="s">
        <v>1751</v>
      </c>
      <c r="J60" t="s">
        <v>772</v>
      </c>
      <c r="K60" s="300">
        <v>6229</v>
      </c>
      <c r="L60" s="286">
        <f>ROWS(K$5:K60)</f>
        <v>56</v>
      </c>
      <c r="M60" s="286" t="str">
        <f>IF(I60='5.1'!$E$5,TXM!L60,"")</f>
        <v/>
      </c>
      <c r="N60">
        <f>IFERROR(SMALL($M$5:$M$8000,ROWS($M$5:M60)),"")</f>
        <v>1407</v>
      </c>
      <c r="P60" t="s">
        <v>1804</v>
      </c>
      <c r="Q60" t="s">
        <v>1079</v>
      </c>
      <c r="R60">
        <v>66186</v>
      </c>
      <c r="S60" s="286">
        <f>ROWS(R$5:R60)</f>
        <v>56</v>
      </c>
      <c r="T60" s="286" t="str">
        <f>IF(P60='5.1'!$E$5,TXM!S60,"")</f>
        <v/>
      </c>
      <c r="U60">
        <f>IFERROR(SMALL($T$5:$T$8000,ROWS($T$5:T60)),"")</f>
        <v>542</v>
      </c>
      <c r="Y60" s="292" t="s">
        <v>756</v>
      </c>
      <c r="Z60" s="293" t="s">
        <v>1837</v>
      </c>
      <c r="AA60" s="293" t="s">
        <v>1838</v>
      </c>
      <c r="AH60" s="296" t="s">
        <v>1839</v>
      </c>
      <c r="AI60" s="297" t="s">
        <v>378</v>
      </c>
      <c r="AJ60" s="283" t="s">
        <v>73</v>
      </c>
    </row>
    <row r="61" spans="1:36" ht="14.4" customHeight="1" x14ac:dyDescent="0.25">
      <c r="A61" s="285" t="s">
        <v>1804</v>
      </c>
      <c r="B61" t="s">
        <v>780</v>
      </c>
      <c r="C61" s="300">
        <v>39598</v>
      </c>
      <c r="D61" s="286">
        <f>ROWS(C$5:C61)</f>
        <v>57</v>
      </c>
      <c r="E61" s="286" t="str">
        <f>IF(A61='5.1'!$E$5,TXM!D61,"")</f>
        <v/>
      </c>
      <c r="F61">
        <f>IFERROR(SMALL($E$5:$E$8000,ROWS($E$5:E61)),"")</f>
        <v>561</v>
      </c>
      <c r="I61" s="285" t="s">
        <v>1751</v>
      </c>
      <c r="J61" t="s">
        <v>766</v>
      </c>
      <c r="K61" s="300">
        <v>3430</v>
      </c>
      <c r="L61" s="286">
        <f>ROWS(K$5:K61)</f>
        <v>57</v>
      </c>
      <c r="M61" s="286" t="str">
        <f>IF(I61='5.1'!$E$5,TXM!L61,"")</f>
        <v/>
      </c>
      <c r="N61">
        <f>IFERROR(SMALL($M$5:$M$8000,ROWS($M$5:M61)),"")</f>
        <v>1408</v>
      </c>
      <c r="P61" t="s">
        <v>1804</v>
      </c>
      <c r="Q61" t="s">
        <v>107</v>
      </c>
      <c r="R61">
        <v>61360</v>
      </c>
      <c r="S61" s="286">
        <f>ROWS(R$5:R61)</f>
        <v>57</v>
      </c>
      <c r="T61" s="286" t="str">
        <f>IF(P61='5.1'!$E$5,TXM!S61,"")</f>
        <v/>
      </c>
      <c r="U61">
        <f>IFERROR(SMALL($T$5:$T$8000,ROWS($T$5:T61)),"")</f>
        <v>543</v>
      </c>
      <c r="Y61" s="294" t="s">
        <v>1089</v>
      </c>
      <c r="Z61" s="295" t="s">
        <v>1158</v>
      </c>
      <c r="AA61" s="295" t="s">
        <v>1840</v>
      </c>
      <c r="AH61" s="298" t="s">
        <v>1841</v>
      </c>
      <c r="AI61" s="299" t="s">
        <v>357</v>
      </c>
      <c r="AJ61" s="283" t="s">
        <v>163</v>
      </c>
    </row>
    <row r="62" spans="1:36" ht="14.4" customHeight="1" x14ac:dyDescent="0.25">
      <c r="A62" s="285" t="s">
        <v>1804</v>
      </c>
      <c r="B62" t="s">
        <v>727</v>
      </c>
      <c r="C62" s="300">
        <v>36877</v>
      </c>
      <c r="D62" s="286">
        <f>ROWS(C$5:C62)</f>
        <v>58</v>
      </c>
      <c r="E62" s="286" t="str">
        <f>IF(A62='5.1'!$E$5,TXM!D62,"")</f>
        <v/>
      </c>
      <c r="F62">
        <f>IFERROR(SMALL($E$5:$E$8000,ROWS($E$5:E62)),"")</f>
        <v>562</v>
      </c>
      <c r="I62" s="285" t="s">
        <v>1751</v>
      </c>
      <c r="J62" t="s">
        <v>1087</v>
      </c>
      <c r="K62" s="300">
        <v>3200</v>
      </c>
      <c r="L62" s="286">
        <f>ROWS(K$5:K62)</f>
        <v>58</v>
      </c>
      <c r="M62" s="286" t="str">
        <f>IF(I62='5.1'!$E$5,TXM!L62,"")</f>
        <v/>
      </c>
      <c r="N62">
        <f>IFERROR(SMALL($M$5:$M$8000,ROWS($M$5:M62)),"")</f>
        <v>1409</v>
      </c>
      <c r="P62" t="s">
        <v>1804</v>
      </c>
      <c r="Q62" t="s">
        <v>108</v>
      </c>
      <c r="R62">
        <v>58279</v>
      </c>
      <c r="S62" s="286">
        <f>ROWS(R$5:R62)</f>
        <v>58</v>
      </c>
      <c r="T62" s="286" t="str">
        <f>IF(P62='5.1'!$E$5,TXM!S62,"")</f>
        <v/>
      </c>
      <c r="U62">
        <f>IFERROR(SMALL($T$5:$T$8000,ROWS($T$5:T62)),"")</f>
        <v>544</v>
      </c>
      <c r="Y62" s="292" t="s">
        <v>760</v>
      </c>
      <c r="Z62" s="293" t="s">
        <v>1842</v>
      </c>
      <c r="AA62" s="293" t="s">
        <v>1843</v>
      </c>
      <c r="AH62" s="296" t="s">
        <v>1844</v>
      </c>
      <c r="AI62" s="297" t="s">
        <v>334</v>
      </c>
      <c r="AJ62" s="283" t="s">
        <v>43</v>
      </c>
    </row>
    <row r="63" spans="1:36" ht="14.4" customHeight="1" x14ac:dyDescent="0.25">
      <c r="A63" s="285" t="s">
        <v>1804</v>
      </c>
      <c r="B63" t="s">
        <v>723</v>
      </c>
      <c r="C63" s="300">
        <v>23998</v>
      </c>
      <c r="D63" s="286">
        <f>ROWS(C$5:C63)</f>
        <v>59</v>
      </c>
      <c r="E63" s="286" t="str">
        <f>IF(A63='5.1'!$E$5,TXM!D63,"")</f>
        <v/>
      </c>
      <c r="F63">
        <f>IFERROR(SMALL($E$5:$E$8000,ROWS($E$5:E63)),"")</f>
        <v>563</v>
      </c>
      <c r="I63" s="285" t="s">
        <v>1751</v>
      </c>
      <c r="J63" t="s">
        <v>1082</v>
      </c>
      <c r="K63" s="300">
        <v>2451</v>
      </c>
      <c r="L63" s="286">
        <f>ROWS(K$5:K63)</f>
        <v>59</v>
      </c>
      <c r="M63" s="286" t="str">
        <f>IF(I63='5.1'!$E$5,TXM!L63,"")</f>
        <v/>
      </c>
      <c r="N63">
        <f>IFERROR(SMALL($M$5:$M$8000,ROWS($M$5:M63)),"")</f>
        <v>1410</v>
      </c>
      <c r="P63" t="s">
        <v>1804</v>
      </c>
      <c r="Q63" t="s">
        <v>1086</v>
      </c>
      <c r="R63">
        <v>55784</v>
      </c>
      <c r="S63" s="286">
        <f>ROWS(R$5:R63)</f>
        <v>59</v>
      </c>
      <c r="T63" s="286" t="str">
        <f>IF(P63='5.1'!$E$5,TXM!S63,"")</f>
        <v/>
      </c>
      <c r="U63">
        <f>IFERROR(SMALL($T$5:$T$8000,ROWS($T$5:T63)),"")</f>
        <v>545</v>
      </c>
      <c r="Y63" s="294" t="s">
        <v>762</v>
      </c>
      <c r="Z63" s="295" t="s">
        <v>1845</v>
      </c>
      <c r="AA63" s="295" t="s">
        <v>1846</v>
      </c>
      <c r="AH63" s="296" t="s">
        <v>1847</v>
      </c>
      <c r="AI63" s="297" t="s">
        <v>419</v>
      </c>
      <c r="AJ63" s="283" t="s">
        <v>76</v>
      </c>
    </row>
    <row r="64" spans="1:36" ht="14.4" customHeight="1" x14ac:dyDescent="0.25">
      <c r="A64" s="285" t="s">
        <v>1804</v>
      </c>
      <c r="B64" t="s">
        <v>786</v>
      </c>
      <c r="C64" s="300">
        <v>13219</v>
      </c>
      <c r="D64" s="286">
        <f>ROWS(C$5:C64)</f>
        <v>60</v>
      </c>
      <c r="E64" s="286" t="str">
        <f>IF(A64='5.1'!$E$5,TXM!D64,"")</f>
        <v/>
      </c>
      <c r="F64">
        <f>IFERROR(SMALL($E$5:$E$8000,ROWS($E$5:E64)),"")</f>
        <v>564</v>
      </c>
      <c r="I64" s="285" t="s">
        <v>1751</v>
      </c>
      <c r="J64" t="s">
        <v>1098</v>
      </c>
      <c r="K64" s="300">
        <v>612</v>
      </c>
      <c r="L64" s="286">
        <f>ROWS(K$5:K64)</f>
        <v>60</v>
      </c>
      <c r="M64" s="286" t="str">
        <f>IF(I64='5.1'!$E$5,TXM!L64,"")</f>
        <v/>
      </c>
      <c r="N64">
        <f>IFERROR(SMALL($M$5:$M$8000,ROWS($M$5:M64)),"")</f>
        <v>1411</v>
      </c>
      <c r="P64" t="s">
        <v>1804</v>
      </c>
      <c r="Q64" t="s">
        <v>1080</v>
      </c>
      <c r="R64">
        <v>49880</v>
      </c>
      <c r="S64" s="286">
        <f>ROWS(R$5:R64)</f>
        <v>60</v>
      </c>
      <c r="T64" s="286" t="str">
        <f>IF(P64='5.1'!$E$5,TXM!S64,"")</f>
        <v/>
      </c>
      <c r="U64">
        <f>IFERROR(SMALL($T$5:$T$8000,ROWS($T$5:T64)),"")</f>
        <v>546</v>
      </c>
      <c r="Y64" s="292" t="s">
        <v>764</v>
      </c>
      <c r="Z64" s="293" t="s">
        <v>1848</v>
      </c>
      <c r="AA64" s="293" t="s">
        <v>1849</v>
      </c>
      <c r="AH64" s="298" t="s">
        <v>1850</v>
      </c>
      <c r="AI64" s="299" t="s">
        <v>447</v>
      </c>
      <c r="AJ64" s="283" t="s">
        <v>95</v>
      </c>
    </row>
    <row r="65" spans="1:36" ht="14.4" customHeight="1" x14ac:dyDescent="0.25">
      <c r="A65" s="285" t="s">
        <v>1804</v>
      </c>
      <c r="B65" t="s">
        <v>806</v>
      </c>
      <c r="C65" s="300">
        <v>12993</v>
      </c>
      <c r="D65" s="286">
        <f>ROWS(C$5:C65)</f>
        <v>61</v>
      </c>
      <c r="E65" s="286" t="str">
        <f>IF(A65='5.1'!$E$5,TXM!D65,"")</f>
        <v/>
      </c>
      <c r="F65">
        <f>IFERROR(SMALL($E$5:$E$8000,ROWS($E$5:E65)),"")</f>
        <v>565</v>
      </c>
      <c r="I65" s="285" t="s">
        <v>1751</v>
      </c>
      <c r="J65" t="s">
        <v>115</v>
      </c>
      <c r="K65" s="300">
        <v>500</v>
      </c>
      <c r="L65" s="286">
        <f>ROWS(K$5:K65)</f>
        <v>61</v>
      </c>
      <c r="M65" s="286" t="str">
        <f>IF(I65='5.1'!$E$5,TXM!L65,"")</f>
        <v/>
      </c>
      <c r="N65">
        <f>IFERROR(SMALL($M$5:$M$8000,ROWS($M$5:M65)),"")</f>
        <v>1412</v>
      </c>
      <c r="P65" t="s">
        <v>1804</v>
      </c>
      <c r="Q65" t="s">
        <v>727</v>
      </c>
      <c r="R65">
        <v>37214</v>
      </c>
      <c r="S65" s="286">
        <f>ROWS(R$5:R65)</f>
        <v>61</v>
      </c>
      <c r="T65" s="286" t="str">
        <f>IF(P65='5.1'!$E$5,TXM!S65,"")</f>
        <v/>
      </c>
      <c r="U65">
        <f>IFERROR(SMALL($T$5:$T$8000,ROWS($T$5:T65)),"")</f>
        <v>547</v>
      </c>
      <c r="Y65" s="294" t="s">
        <v>766</v>
      </c>
      <c r="Z65" s="295" t="s">
        <v>1851</v>
      </c>
      <c r="AA65" s="295" t="s">
        <v>892</v>
      </c>
      <c r="AH65" s="296" t="s">
        <v>1852</v>
      </c>
      <c r="AI65" s="297" t="s">
        <v>366</v>
      </c>
      <c r="AJ65" s="283" t="s">
        <v>59</v>
      </c>
    </row>
    <row r="66" spans="1:36" ht="14.4" customHeight="1" x14ac:dyDescent="0.25">
      <c r="A66" s="285" t="s">
        <v>1804</v>
      </c>
      <c r="B66" t="s">
        <v>764</v>
      </c>
      <c r="C66" s="300">
        <v>11623</v>
      </c>
      <c r="D66" s="286">
        <f>ROWS(C$5:C66)</f>
        <v>62</v>
      </c>
      <c r="E66" s="286" t="str">
        <f>IF(A66='5.1'!$E$5,TXM!D66,"")</f>
        <v/>
      </c>
      <c r="F66">
        <f>IFERROR(SMALL($E$5:$E$8000,ROWS($E$5:E66)),"")</f>
        <v>566</v>
      </c>
      <c r="I66" s="285" t="s">
        <v>1751</v>
      </c>
      <c r="J66" t="s">
        <v>102</v>
      </c>
      <c r="K66" s="300">
        <v>220</v>
      </c>
      <c r="L66" s="286">
        <f>ROWS(K$5:K66)</f>
        <v>62</v>
      </c>
      <c r="M66" s="286" t="str">
        <f>IF(I66='5.1'!$E$5,TXM!L66,"")</f>
        <v/>
      </c>
      <c r="N66">
        <f>IFERROR(SMALL($M$5:$M$8000,ROWS($M$5:M66)),"")</f>
        <v>1413</v>
      </c>
      <c r="P66" t="s">
        <v>1804</v>
      </c>
      <c r="Q66" t="s">
        <v>113</v>
      </c>
      <c r="R66">
        <v>36072</v>
      </c>
      <c r="S66" s="286">
        <f>ROWS(R$5:R66)</f>
        <v>62</v>
      </c>
      <c r="T66" s="286" t="str">
        <f>IF(P66='5.1'!$E$5,TXM!S66,"")</f>
        <v/>
      </c>
      <c r="U66">
        <f>IFERROR(SMALL($T$5:$T$8000,ROWS($T$5:T66)),"")</f>
        <v>548</v>
      </c>
      <c r="Y66" s="292" t="s">
        <v>768</v>
      </c>
      <c r="Z66" s="293" t="s">
        <v>1163</v>
      </c>
      <c r="AA66" s="293" t="s">
        <v>1853</v>
      </c>
      <c r="AH66" s="298" t="s">
        <v>1854</v>
      </c>
      <c r="AI66" s="299" t="s">
        <v>353</v>
      </c>
      <c r="AJ66" s="283" t="s">
        <v>49</v>
      </c>
    </row>
    <row r="67" spans="1:36" ht="14.4" customHeight="1" x14ac:dyDescent="0.25">
      <c r="A67" s="285" t="s">
        <v>1804</v>
      </c>
      <c r="B67" t="s">
        <v>105</v>
      </c>
      <c r="C67" s="300">
        <v>4686</v>
      </c>
      <c r="D67" s="286">
        <f>ROWS(C$5:C67)</f>
        <v>63</v>
      </c>
      <c r="E67" s="286" t="str">
        <f>IF(A67='5.1'!$E$5,TXM!D67,"")</f>
        <v/>
      </c>
      <c r="F67">
        <f>IFERROR(SMALL($E$5:$E$8000,ROWS($E$5:E67)),"")</f>
        <v>567</v>
      </c>
      <c r="I67" s="285" t="s">
        <v>1751</v>
      </c>
      <c r="J67" t="s">
        <v>1086</v>
      </c>
      <c r="K67" s="300">
        <v>148</v>
      </c>
      <c r="L67" s="286">
        <f>ROWS(K$5:K67)</f>
        <v>63</v>
      </c>
      <c r="M67" s="286" t="str">
        <f>IF(I67='5.1'!$E$5,TXM!L67,"")</f>
        <v/>
      </c>
      <c r="N67">
        <f>IFERROR(SMALL($M$5:$M$8000,ROWS($M$5:M67)),"")</f>
        <v>1414</v>
      </c>
      <c r="P67" t="s">
        <v>1804</v>
      </c>
      <c r="Q67" t="s">
        <v>115</v>
      </c>
      <c r="R67">
        <v>34782</v>
      </c>
      <c r="S67" s="286">
        <f>ROWS(R$5:R67)</f>
        <v>63</v>
      </c>
      <c r="T67" s="286" t="str">
        <f>IF(P67='5.1'!$E$5,TXM!S67,"")</f>
        <v/>
      </c>
      <c r="U67">
        <f>IFERROR(SMALL($T$5:$T$8000,ROWS($T$5:T67)),"")</f>
        <v>549</v>
      </c>
      <c r="Y67" s="294" t="s">
        <v>770</v>
      </c>
      <c r="Z67" s="295" t="s">
        <v>1855</v>
      </c>
      <c r="AA67" s="295" t="s">
        <v>1856</v>
      </c>
      <c r="AH67" s="296" t="s">
        <v>1857</v>
      </c>
      <c r="AI67" s="297" t="s">
        <v>326</v>
      </c>
      <c r="AJ67" s="283" t="s">
        <v>38</v>
      </c>
    </row>
    <row r="68" spans="1:36" ht="14.4" customHeight="1" x14ac:dyDescent="0.25">
      <c r="A68" s="285" t="s">
        <v>1804</v>
      </c>
      <c r="B68" t="s">
        <v>102</v>
      </c>
      <c r="C68" s="300">
        <v>4521</v>
      </c>
      <c r="D68" s="286">
        <f>ROWS(C$5:C68)</f>
        <v>64</v>
      </c>
      <c r="E68" s="286" t="str">
        <f>IF(A68='5.1'!$E$5,TXM!D68,"")</f>
        <v/>
      </c>
      <c r="F68">
        <f>IFERROR(SMALL($E$5:$E$8000,ROWS($E$5:E68)),"")</f>
        <v>568</v>
      </c>
      <c r="I68" s="285" t="s">
        <v>1751</v>
      </c>
      <c r="J68" t="s">
        <v>756</v>
      </c>
      <c r="K68" s="300">
        <v>19</v>
      </c>
      <c r="L68" s="286">
        <f>ROWS(K$5:K68)</f>
        <v>64</v>
      </c>
      <c r="M68" s="286" t="str">
        <f>IF(I68='5.1'!$E$5,TXM!L68,"")</f>
        <v/>
      </c>
      <c r="N68">
        <f>IFERROR(SMALL($M$5:$M$8000,ROWS($M$5:M68)),"")</f>
        <v>1415</v>
      </c>
      <c r="P68" t="s">
        <v>1804</v>
      </c>
      <c r="Q68" t="s">
        <v>821</v>
      </c>
      <c r="R68">
        <v>32608</v>
      </c>
      <c r="S68" s="286">
        <f>ROWS(R$5:R68)</f>
        <v>64</v>
      </c>
      <c r="T68" s="286" t="str">
        <f>IF(P68='5.1'!$E$5,TXM!S68,"")</f>
        <v/>
      </c>
      <c r="U68">
        <f>IFERROR(SMALL($T$5:$T$8000,ROWS($T$5:T68)),"")</f>
        <v>550</v>
      </c>
      <c r="Y68" s="292" t="s">
        <v>772</v>
      </c>
      <c r="Z68" s="293" t="s">
        <v>1858</v>
      </c>
      <c r="AA68" s="293" t="s">
        <v>1859</v>
      </c>
      <c r="AH68" s="296" t="s">
        <v>1860</v>
      </c>
      <c r="AI68" s="297" t="s">
        <v>432</v>
      </c>
      <c r="AJ68" s="283" t="s">
        <v>79</v>
      </c>
    </row>
    <row r="69" spans="1:36" ht="14.4" customHeight="1" x14ac:dyDescent="0.25">
      <c r="A69" s="285" t="s">
        <v>1804</v>
      </c>
      <c r="B69" t="s">
        <v>119</v>
      </c>
      <c r="C69" s="300">
        <v>2805</v>
      </c>
      <c r="D69" s="286">
        <f>ROWS(C$5:C69)</f>
        <v>65</v>
      </c>
      <c r="E69" s="286" t="str">
        <f>IF(A69='5.1'!$E$5,TXM!D69,"")</f>
        <v/>
      </c>
      <c r="F69">
        <f>IFERROR(SMALL($E$5:$E$8000,ROWS($E$5:E69)),"")</f>
        <v>569</v>
      </c>
      <c r="I69" s="285" t="s">
        <v>1751</v>
      </c>
      <c r="J69" t="s">
        <v>110</v>
      </c>
      <c r="K69" s="300">
        <v>19</v>
      </c>
      <c r="L69" s="286">
        <f>ROWS(K$5:K69)</f>
        <v>65</v>
      </c>
      <c r="M69" s="286" t="str">
        <f>IF(I69='5.1'!$E$5,TXM!L69,"")</f>
        <v/>
      </c>
      <c r="N69">
        <f>IFERROR(SMALL($M$5:$M$8000,ROWS($M$5:M69)),"")</f>
        <v>1416</v>
      </c>
      <c r="P69" t="s">
        <v>1804</v>
      </c>
      <c r="Q69" t="s">
        <v>764</v>
      </c>
      <c r="R69">
        <v>32000</v>
      </c>
      <c r="S69" s="286">
        <f>ROWS(R$5:R69)</f>
        <v>65</v>
      </c>
      <c r="T69" s="286" t="str">
        <f>IF(P69='5.1'!$E$5,TXM!S69,"")</f>
        <v/>
      </c>
      <c r="U69">
        <f>IFERROR(SMALL($T$5:$T$8000,ROWS($T$5:T69)),"")</f>
        <v>551</v>
      </c>
      <c r="Y69" s="294" t="s">
        <v>774</v>
      </c>
      <c r="Z69" s="295" t="s">
        <v>1861</v>
      </c>
      <c r="AA69" s="295" t="s">
        <v>1862</v>
      </c>
      <c r="AH69" s="298" t="s">
        <v>1863</v>
      </c>
      <c r="AI69" s="299" t="s">
        <v>360</v>
      </c>
      <c r="AJ69" s="283" t="s">
        <v>52</v>
      </c>
    </row>
    <row r="70" spans="1:36" ht="14.4" customHeight="1" x14ac:dyDescent="0.25">
      <c r="A70" s="285" t="s">
        <v>1804</v>
      </c>
      <c r="B70" t="s">
        <v>118</v>
      </c>
      <c r="C70" s="300">
        <v>2761</v>
      </c>
      <c r="D70" s="286">
        <f>ROWS(C$5:C70)</f>
        <v>66</v>
      </c>
      <c r="E70" s="286" t="str">
        <f>IF(A70='5.1'!$E$5,TXM!D70,"")</f>
        <v/>
      </c>
      <c r="F70">
        <f>IFERROR(SMALL($E$5:$E$8000,ROWS($E$5:E70)),"")</f>
        <v>570</v>
      </c>
      <c r="I70" s="285" t="s">
        <v>1751</v>
      </c>
      <c r="J70" t="s">
        <v>808</v>
      </c>
      <c r="K70" s="300">
        <v>8</v>
      </c>
      <c r="L70" s="286">
        <f>ROWS(K$5:K70)</f>
        <v>66</v>
      </c>
      <c r="M70" s="286" t="str">
        <f>IF(I70='5.1'!$E$5,TXM!L70,"")</f>
        <v/>
      </c>
      <c r="N70">
        <f>IFERROR(SMALL($M$5:$M$8000,ROWS($M$5:M70)),"")</f>
        <v>1417</v>
      </c>
      <c r="P70" t="s">
        <v>1804</v>
      </c>
      <c r="Q70" t="s">
        <v>1092</v>
      </c>
      <c r="R70">
        <v>30805</v>
      </c>
      <c r="S70" s="286">
        <f>ROWS(R$5:R70)</f>
        <v>66</v>
      </c>
      <c r="T70" s="286" t="str">
        <f>IF(P70='5.1'!$E$5,TXM!S70,"")</f>
        <v/>
      </c>
      <c r="U70">
        <f>IFERROR(SMALL($T$5:$T$8000,ROWS($T$5:T70)),"")</f>
        <v>552</v>
      </c>
      <c r="Y70" s="292" t="s">
        <v>776</v>
      </c>
      <c r="Z70" s="293" t="s">
        <v>1167</v>
      </c>
      <c r="AA70" s="293" t="s">
        <v>1864</v>
      </c>
      <c r="AH70" s="296" t="s">
        <v>1865</v>
      </c>
      <c r="AI70" s="297" t="s">
        <v>379</v>
      </c>
      <c r="AJ70" s="283" t="s">
        <v>67</v>
      </c>
    </row>
    <row r="71" spans="1:36" ht="14.4" customHeight="1" x14ac:dyDescent="0.25">
      <c r="A71" s="285" t="s">
        <v>1804</v>
      </c>
      <c r="B71" t="s">
        <v>790</v>
      </c>
      <c r="C71" s="300">
        <v>2657</v>
      </c>
      <c r="D71" s="286">
        <f>ROWS(C$5:C71)</f>
        <v>67</v>
      </c>
      <c r="E71" s="286" t="str">
        <f>IF(A71='5.1'!$E$5,TXM!D71,"")</f>
        <v/>
      </c>
      <c r="F71">
        <f>IFERROR(SMALL($E$5:$E$8000,ROWS($E$5:E71)),"")</f>
        <v>571</v>
      </c>
      <c r="I71" s="285" t="s">
        <v>1797</v>
      </c>
      <c r="J71" t="s">
        <v>790</v>
      </c>
      <c r="K71" s="300">
        <v>1344124</v>
      </c>
      <c r="L71" s="286">
        <f>ROWS(K$5:K71)</f>
        <v>67</v>
      </c>
      <c r="M71" s="286" t="str">
        <f>IF(I71='5.1'!$E$5,TXM!L71,"")</f>
        <v/>
      </c>
      <c r="N71">
        <f>IFERROR(SMALL($M$5:$M$8000,ROWS($M$5:M71)),"")</f>
        <v>1418</v>
      </c>
      <c r="P71" t="s">
        <v>1804</v>
      </c>
      <c r="Q71" t="s">
        <v>752</v>
      </c>
      <c r="R71">
        <v>27375</v>
      </c>
      <c r="S71" s="286">
        <f>ROWS(R$5:R71)</f>
        <v>67</v>
      </c>
      <c r="T71" s="286" t="str">
        <f>IF(P71='5.1'!$E$5,TXM!S71,"")</f>
        <v/>
      </c>
      <c r="U71">
        <f>IFERROR(SMALL($T$5:$T$8000,ROWS($T$5:T71)),"")</f>
        <v>553</v>
      </c>
      <c r="Y71" s="294" t="s">
        <v>1090</v>
      </c>
      <c r="Z71" s="295" t="s">
        <v>1168</v>
      </c>
      <c r="AA71" s="295" t="s">
        <v>1866</v>
      </c>
      <c r="AH71" s="298" t="s">
        <v>1867</v>
      </c>
      <c r="AI71" s="299" t="s">
        <v>371</v>
      </c>
      <c r="AJ71" s="283" t="s">
        <v>66</v>
      </c>
    </row>
    <row r="72" spans="1:36" ht="14.4" customHeight="1" x14ac:dyDescent="0.25">
      <c r="A72" s="285" t="s">
        <v>1804</v>
      </c>
      <c r="B72" t="s">
        <v>117</v>
      </c>
      <c r="C72" s="300">
        <v>2156</v>
      </c>
      <c r="D72" s="286">
        <f>ROWS(C$5:C72)</f>
        <v>68</v>
      </c>
      <c r="E72" s="286" t="str">
        <f>IF(A72='5.1'!$E$5,TXM!D72,"")</f>
        <v/>
      </c>
      <c r="F72">
        <f>IFERROR(SMALL($E$5:$E$8000,ROWS($E$5:E72)),"")</f>
        <v>572</v>
      </c>
      <c r="I72" s="285" t="s">
        <v>1797</v>
      </c>
      <c r="J72" t="s">
        <v>705</v>
      </c>
      <c r="K72" s="300">
        <v>1334281</v>
      </c>
      <c r="L72" s="286">
        <f>ROWS(K$5:K72)</f>
        <v>68</v>
      </c>
      <c r="M72" s="286" t="str">
        <f>IF(I72='5.1'!$E$5,TXM!L72,"")</f>
        <v/>
      </c>
      <c r="N72">
        <f>IFERROR(SMALL($M$5:$M$8000,ROWS($M$5:M72)),"")</f>
        <v>1419</v>
      </c>
      <c r="P72" t="s">
        <v>1804</v>
      </c>
      <c r="Q72" t="s">
        <v>1082</v>
      </c>
      <c r="R72">
        <v>26270</v>
      </c>
      <c r="S72" s="286">
        <f>ROWS(R$5:R72)</f>
        <v>68</v>
      </c>
      <c r="T72" s="286" t="str">
        <f>IF(P72='5.1'!$E$5,TXM!S72,"")</f>
        <v/>
      </c>
      <c r="U72">
        <f>IFERROR(SMALL($T$5:$T$8000,ROWS($T$5:T72)),"")</f>
        <v>554</v>
      </c>
      <c r="Y72" s="292" t="s">
        <v>780</v>
      </c>
      <c r="Z72" s="293" t="s">
        <v>1868</v>
      </c>
      <c r="AA72" s="293" t="s">
        <v>1869</v>
      </c>
      <c r="AH72" s="296" t="s">
        <v>1870</v>
      </c>
      <c r="AI72" s="297" t="s">
        <v>336</v>
      </c>
      <c r="AJ72" s="283" t="s">
        <v>169</v>
      </c>
    </row>
    <row r="73" spans="1:36" ht="14.4" customHeight="1" x14ac:dyDescent="0.25">
      <c r="A73" s="285" t="s">
        <v>1804</v>
      </c>
      <c r="B73" t="s">
        <v>776</v>
      </c>
      <c r="C73" s="300">
        <v>2049</v>
      </c>
      <c r="D73" s="286">
        <f>ROWS(C$5:C73)</f>
        <v>69</v>
      </c>
      <c r="E73" s="286" t="str">
        <f>IF(A73='5.1'!$E$5,TXM!D73,"")</f>
        <v/>
      </c>
      <c r="F73">
        <f>IFERROR(SMALL($E$5:$E$8000,ROWS($E$5:E73)),"")</f>
        <v>573</v>
      </c>
      <c r="I73" s="285" t="s">
        <v>1797</v>
      </c>
      <c r="J73" t="s">
        <v>762</v>
      </c>
      <c r="K73" s="300">
        <v>413978</v>
      </c>
      <c r="L73" s="286">
        <f>ROWS(K$5:K73)</f>
        <v>69</v>
      </c>
      <c r="M73" s="286" t="str">
        <f>IF(I73='5.1'!$E$5,TXM!L73,"")</f>
        <v/>
      </c>
      <c r="N73">
        <f>IFERROR(SMALL($M$5:$M$8000,ROWS($M$5:M73)),"")</f>
        <v>1420</v>
      </c>
      <c r="P73" t="s">
        <v>1804</v>
      </c>
      <c r="Q73" t="s">
        <v>105</v>
      </c>
      <c r="R73">
        <v>25548</v>
      </c>
      <c r="S73" s="286">
        <f>ROWS(R$5:R73)</f>
        <v>69</v>
      </c>
      <c r="T73" s="286" t="str">
        <f>IF(P73='5.1'!$E$5,TXM!S73,"")</f>
        <v/>
      </c>
      <c r="U73">
        <f>IFERROR(SMALL($T$5:$T$8000,ROWS($T$5:T73)),"")</f>
        <v>555</v>
      </c>
      <c r="Y73" s="294" t="s">
        <v>782</v>
      </c>
      <c r="Z73" s="295" t="s">
        <v>1170</v>
      </c>
      <c r="AA73" s="295" t="s">
        <v>875</v>
      </c>
      <c r="AH73" s="296" t="s">
        <v>1871</v>
      </c>
      <c r="AI73" s="297" t="s">
        <v>335</v>
      </c>
      <c r="AJ73" s="283" t="s">
        <v>160</v>
      </c>
    </row>
    <row r="74" spans="1:36" ht="14.4" customHeight="1" x14ac:dyDescent="0.25">
      <c r="A74" s="285" t="s">
        <v>1804</v>
      </c>
      <c r="B74" t="s">
        <v>810</v>
      </c>
      <c r="C74" s="300">
        <v>2042</v>
      </c>
      <c r="D74" s="286">
        <f>ROWS(C$5:C74)</f>
        <v>70</v>
      </c>
      <c r="E74" s="286" t="str">
        <f>IF(A74='5.1'!$E$5,TXM!D74,"")</f>
        <v/>
      </c>
      <c r="F74">
        <f>IFERROR(SMALL($E$5:$E$8000,ROWS($E$5:E74)),"")</f>
        <v>574</v>
      </c>
      <c r="I74" s="285" t="s">
        <v>1797</v>
      </c>
      <c r="J74" t="s">
        <v>764</v>
      </c>
      <c r="K74" s="300">
        <v>408576</v>
      </c>
      <c r="L74" s="286">
        <f>ROWS(K$5:K74)</f>
        <v>70</v>
      </c>
      <c r="M74" s="286" t="str">
        <f>IF(I74='5.1'!$E$5,TXM!L74,"")</f>
        <v/>
      </c>
      <c r="N74">
        <f>IFERROR(SMALL($M$5:$M$8000,ROWS($M$5:M74)),"")</f>
        <v>1421</v>
      </c>
      <c r="P74" t="s">
        <v>1804</v>
      </c>
      <c r="Q74" t="s">
        <v>1081</v>
      </c>
      <c r="R74">
        <v>25306</v>
      </c>
      <c r="S74" s="286">
        <f>ROWS(R$5:R74)</f>
        <v>70</v>
      </c>
      <c r="T74" s="286" t="str">
        <f>IF(P74='5.1'!$E$5,TXM!S74,"")</f>
        <v/>
      </c>
      <c r="U74">
        <f>IFERROR(SMALL($T$5:$T$8000,ROWS($T$5:T74)),"")</f>
        <v>556</v>
      </c>
      <c r="Y74" s="292" t="s">
        <v>784</v>
      </c>
      <c r="Z74" s="293" t="s">
        <v>1872</v>
      </c>
      <c r="AA74" s="293" t="s">
        <v>1873</v>
      </c>
      <c r="AH74" s="298" t="s">
        <v>1874</v>
      </c>
      <c r="AI74" s="299" t="s">
        <v>328</v>
      </c>
      <c r="AJ74" s="283" t="s">
        <v>39</v>
      </c>
    </row>
    <row r="75" spans="1:36" ht="14.4" customHeight="1" x14ac:dyDescent="0.25">
      <c r="A75" s="285" t="s">
        <v>1804</v>
      </c>
      <c r="B75" t="s">
        <v>784</v>
      </c>
      <c r="C75" s="300">
        <v>1746</v>
      </c>
      <c r="D75" s="286">
        <f>ROWS(C$5:C75)</f>
        <v>71</v>
      </c>
      <c r="E75" s="286" t="str">
        <f>IF(A75='5.1'!$E$5,TXM!D75,"")</f>
        <v/>
      </c>
      <c r="F75">
        <f>IFERROR(SMALL($E$5:$E$8000,ROWS($E$5:E75)),"")</f>
        <v>575</v>
      </c>
      <c r="I75" s="285" t="s">
        <v>1797</v>
      </c>
      <c r="J75" t="s">
        <v>1096</v>
      </c>
      <c r="K75" s="300">
        <v>269684</v>
      </c>
      <c r="L75" s="286">
        <f>ROWS(K$5:K75)</f>
        <v>71</v>
      </c>
      <c r="M75" s="286" t="str">
        <f>IF(I75='5.1'!$E$5,TXM!L75,"")</f>
        <v/>
      </c>
      <c r="N75">
        <f>IFERROR(SMALL($M$5:$M$8000,ROWS($M$5:M75)),"")</f>
        <v>1422</v>
      </c>
      <c r="P75" t="s">
        <v>1804</v>
      </c>
      <c r="Q75" t="s">
        <v>118</v>
      </c>
      <c r="R75">
        <v>23646</v>
      </c>
      <c r="S75" s="286">
        <f>ROWS(R$5:R75)</f>
        <v>71</v>
      </c>
      <c r="T75" s="286" t="str">
        <f>IF(P75='5.1'!$E$5,TXM!S75,"")</f>
        <v/>
      </c>
      <c r="U75">
        <f>IFERROR(SMALL($T$5:$T$8000,ROWS($T$5:T75)),"")</f>
        <v>557</v>
      </c>
      <c r="Y75" s="294" t="s">
        <v>786</v>
      </c>
      <c r="Z75" s="295" t="s">
        <v>1172</v>
      </c>
      <c r="AA75" s="295" t="s">
        <v>1875</v>
      </c>
      <c r="AH75" s="296" t="s">
        <v>1876</v>
      </c>
      <c r="AI75" s="297" t="s">
        <v>1877</v>
      </c>
      <c r="AJ75" s="283" t="s">
        <v>256</v>
      </c>
    </row>
    <row r="76" spans="1:36" ht="14.4" customHeight="1" x14ac:dyDescent="0.25">
      <c r="A76" s="285" t="s">
        <v>1804</v>
      </c>
      <c r="B76" t="s">
        <v>725</v>
      </c>
      <c r="C76" s="300">
        <v>1694</v>
      </c>
      <c r="D76" s="286">
        <f>ROWS(C$5:C76)</f>
        <v>72</v>
      </c>
      <c r="E76" s="286" t="str">
        <f>IF(A76='5.1'!$E$5,TXM!D76,"")</f>
        <v/>
      </c>
      <c r="F76">
        <f>IFERROR(SMALL($E$5:$E$8000,ROWS($E$5:E76)),"")</f>
        <v>576</v>
      </c>
      <c r="I76" s="285" t="s">
        <v>1797</v>
      </c>
      <c r="J76" t="s">
        <v>116</v>
      </c>
      <c r="K76" s="300">
        <v>180154</v>
      </c>
      <c r="L76" s="286">
        <f>ROWS(K$5:K76)</f>
        <v>72</v>
      </c>
      <c r="M76" s="286" t="str">
        <f>IF(I76='5.1'!$E$5,TXM!L76,"")</f>
        <v/>
      </c>
      <c r="N76">
        <f>IFERROR(SMALL($M$5:$M$8000,ROWS($M$5:M76)),"")</f>
        <v>1423</v>
      </c>
      <c r="P76" t="s">
        <v>1804</v>
      </c>
      <c r="Q76" t="s">
        <v>725</v>
      </c>
      <c r="R76">
        <v>22614</v>
      </c>
      <c r="S76" s="286">
        <f>ROWS(R$5:R76)</f>
        <v>72</v>
      </c>
      <c r="T76" s="286" t="str">
        <f>IF(P76='5.1'!$E$5,TXM!S76,"")</f>
        <v/>
      </c>
      <c r="U76">
        <f>IFERROR(SMALL($T$5:$T$8000,ROWS($T$5:T76)),"")</f>
        <v>558</v>
      </c>
      <c r="Y76" s="292" t="s">
        <v>788</v>
      </c>
      <c r="Z76" s="293" t="s">
        <v>1173</v>
      </c>
      <c r="AA76" s="293" t="s">
        <v>1878</v>
      </c>
      <c r="AH76" s="298" t="s">
        <v>1879</v>
      </c>
      <c r="AI76" s="299" t="s">
        <v>348</v>
      </c>
      <c r="AJ76" s="283" t="s">
        <v>184</v>
      </c>
    </row>
    <row r="77" spans="1:36" ht="14.4" customHeight="1" x14ac:dyDescent="0.25">
      <c r="A77" s="285" t="s">
        <v>1804</v>
      </c>
      <c r="B77" t="s">
        <v>821</v>
      </c>
      <c r="C77" s="300">
        <v>1628</v>
      </c>
      <c r="D77" s="286">
        <f>ROWS(C$5:C77)</f>
        <v>73</v>
      </c>
      <c r="E77" s="286" t="str">
        <f>IF(A77='5.1'!$E$5,TXM!D77,"")</f>
        <v/>
      </c>
      <c r="F77">
        <f>IFERROR(SMALL($E$5:$E$8000,ROWS($E$5:E77)),"")</f>
        <v>577</v>
      </c>
      <c r="I77" s="285" t="s">
        <v>1797</v>
      </c>
      <c r="J77" t="s">
        <v>723</v>
      </c>
      <c r="K77" s="300">
        <v>133200</v>
      </c>
      <c r="L77" s="286">
        <f>ROWS(K$5:K77)</f>
        <v>73</v>
      </c>
      <c r="M77" s="286" t="str">
        <f>IF(I77='5.1'!$E$5,TXM!L77,"")</f>
        <v/>
      </c>
      <c r="N77">
        <f>IFERROR(SMALL($M$5:$M$8000,ROWS($M$5:M77)),"")</f>
        <v>1424</v>
      </c>
      <c r="P77" t="s">
        <v>1804</v>
      </c>
      <c r="Q77" t="s">
        <v>786</v>
      </c>
      <c r="R77">
        <v>11258</v>
      </c>
      <c r="S77" s="286">
        <f>ROWS(R$5:R77)</f>
        <v>73</v>
      </c>
      <c r="T77" s="286" t="str">
        <f>IF(P77='5.1'!$E$5,TXM!S77,"")</f>
        <v/>
      </c>
      <c r="U77">
        <f>IFERROR(SMALL($T$5:$T$8000,ROWS($T$5:T77)),"")</f>
        <v>559</v>
      </c>
      <c r="Y77" s="294" t="s">
        <v>790</v>
      </c>
      <c r="Z77" s="295" t="s">
        <v>1174</v>
      </c>
      <c r="AA77" s="295" t="s">
        <v>1880</v>
      </c>
      <c r="AH77" s="296" t="s">
        <v>1881</v>
      </c>
      <c r="AI77" s="297" t="s">
        <v>374</v>
      </c>
      <c r="AJ77" s="283" t="s">
        <v>47</v>
      </c>
    </row>
    <row r="78" spans="1:36" ht="14.4" customHeight="1" x14ac:dyDescent="0.25">
      <c r="A78" s="285" t="s">
        <v>1804</v>
      </c>
      <c r="B78" t="s">
        <v>114</v>
      </c>
      <c r="C78" s="300">
        <v>1320</v>
      </c>
      <c r="D78" s="286">
        <f>ROWS(C$5:C78)</f>
        <v>74</v>
      </c>
      <c r="E78" s="286" t="str">
        <f>IF(A78='5.1'!$E$5,TXM!D78,"")</f>
        <v/>
      </c>
      <c r="F78">
        <f>IFERROR(SMALL($E$5:$E$8000,ROWS($E$5:E78)),"")</f>
        <v>578</v>
      </c>
      <c r="I78" s="285" t="s">
        <v>1797</v>
      </c>
      <c r="J78" t="s">
        <v>107</v>
      </c>
      <c r="K78" s="300">
        <v>112981</v>
      </c>
      <c r="L78" s="286">
        <f>ROWS(K$5:K78)</f>
        <v>74</v>
      </c>
      <c r="M78" s="286" t="str">
        <f>IF(I78='5.1'!$E$5,TXM!L78,"")</f>
        <v/>
      </c>
      <c r="N78">
        <f>IFERROR(SMALL($M$5:$M$8000,ROWS($M$5:M78)),"")</f>
        <v>1425</v>
      </c>
      <c r="P78" t="s">
        <v>1804</v>
      </c>
      <c r="Q78" t="s">
        <v>1090</v>
      </c>
      <c r="R78">
        <v>6250</v>
      </c>
      <c r="S78" s="286">
        <f>ROWS(R$5:R78)</f>
        <v>74</v>
      </c>
      <c r="T78" s="286" t="str">
        <f>IF(P78='5.1'!$E$5,TXM!S78,"")</f>
        <v/>
      </c>
      <c r="U78">
        <f>IFERROR(SMALL($T$5:$T$8000,ROWS($T$5:T78)),"")</f>
        <v>560</v>
      </c>
      <c r="Y78" s="292" t="s">
        <v>792</v>
      </c>
      <c r="Z78" s="293"/>
      <c r="AA78" s="293"/>
      <c r="AH78" s="296" t="s">
        <v>1882</v>
      </c>
      <c r="AI78" s="297" t="s">
        <v>380</v>
      </c>
      <c r="AJ78" s="283" t="s">
        <v>165</v>
      </c>
    </row>
    <row r="79" spans="1:36" ht="14.4" customHeight="1" x14ac:dyDescent="0.25">
      <c r="A79" s="285" t="s">
        <v>1804</v>
      </c>
      <c r="B79" t="s">
        <v>113</v>
      </c>
      <c r="C79" s="300">
        <v>1155</v>
      </c>
      <c r="D79" s="286">
        <f>ROWS(C$5:C79)</f>
        <v>75</v>
      </c>
      <c r="E79" s="286" t="str">
        <f>IF(A79='5.1'!$E$5,TXM!D79,"")</f>
        <v/>
      </c>
      <c r="F79">
        <f>IFERROR(SMALL($E$5:$E$8000,ROWS($E$5:E79)),"")</f>
        <v>579</v>
      </c>
      <c r="I79" s="285" t="s">
        <v>1797</v>
      </c>
      <c r="J79" t="s">
        <v>734</v>
      </c>
      <c r="K79" s="300">
        <v>94598</v>
      </c>
      <c r="L79" s="286">
        <f>ROWS(K$5:K79)</f>
        <v>75</v>
      </c>
      <c r="M79" s="286" t="str">
        <f>IF(I79='5.1'!$E$5,TXM!L79,"")</f>
        <v/>
      </c>
      <c r="N79">
        <f>IFERROR(SMALL($M$5:$M$8000,ROWS($M$5:M79)),"")</f>
        <v>1426</v>
      </c>
      <c r="P79" t="s">
        <v>1804</v>
      </c>
      <c r="Q79" t="s">
        <v>750</v>
      </c>
      <c r="R79">
        <v>6000</v>
      </c>
      <c r="S79" s="286">
        <f>ROWS(R$5:R79)</f>
        <v>75</v>
      </c>
      <c r="T79" s="286" t="str">
        <f>IF(P79='5.1'!$E$5,TXM!S79,"")</f>
        <v/>
      </c>
      <c r="U79">
        <f>IFERROR(SMALL($T$5:$T$8000,ROWS($T$5:T79)),"")</f>
        <v>561</v>
      </c>
      <c r="Y79" s="294" t="s">
        <v>794</v>
      </c>
      <c r="Z79" s="295" t="s">
        <v>1175</v>
      </c>
      <c r="AA79" s="295" t="s">
        <v>1883</v>
      </c>
      <c r="AH79" s="298" t="s">
        <v>1884</v>
      </c>
      <c r="AI79" s="299" t="s">
        <v>340</v>
      </c>
      <c r="AJ79" s="283" t="s">
        <v>44</v>
      </c>
    </row>
    <row r="80" spans="1:36" ht="14.4" customHeight="1" x14ac:dyDescent="0.25">
      <c r="A80" s="285" t="s">
        <v>1804</v>
      </c>
      <c r="B80" t="s">
        <v>107</v>
      </c>
      <c r="C80" s="300">
        <v>814</v>
      </c>
      <c r="D80" s="286">
        <f>ROWS(C$5:C80)</f>
        <v>76</v>
      </c>
      <c r="E80" s="286" t="str">
        <f>IF(A80='5.1'!$E$5,TXM!D80,"")</f>
        <v/>
      </c>
      <c r="F80">
        <f>IFERROR(SMALL($E$5:$E$8000,ROWS($E$5:E80)),"")</f>
        <v>580</v>
      </c>
      <c r="I80" s="285" t="s">
        <v>1797</v>
      </c>
      <c r="J80" t="s">
        <v>736</v>
      </c>
      <c r="K80" s="300">
        <v>62698</v>
      </c>
      <c r="L80" s="286">
        <f>ROWS(K$5:K80)</f>
        <v>76</v>
      </c>
      <c r="M80" s="286" t="str">
        <f>IF(I80='5.1'!$E$5,TXM!L80,"")</f>
        <v/>
      </c>
      <c r="N80">
        <f>IFERROR(SMALL($M$5:$M$8000,ROWS($M$5:M80)),"")</f>
        <v>1427</v>
      </c>
      <c r="P80" t="s">
        <v>1804</v>
      </c>
      <c r="Q80" t="s">
        <v>116</v>
      </c>
      <c r="R80">
        <v>4020</v>
      </c>
      <c r="S80" s="286">
        <f>ROWS(R$5:R80)</f>
        <v>76</v>
      </c>
      <c r="T80" s="286" t="str">
        <f>IF(P80='5.1'!$E$5,TXM!S80,"")</f>
        <v/>
      </c>
      <c r="U80">
        <f>IFERROR(SMALL($T$5:$T$8000,ROWS($T$5:T80)),"")</f>
        <v>562</v>
      </c>
      <c r="Y80" s="292" t="s">
        <v>796</v>
      </c>
      <c r="Z80" s="293" t="s">
        <v>1176</v>
      </c>
      <c r="AA80" s="293" t="s">
        <v>1885</v>
      </c>
      <c r="AH80" s="296" t="s">
        <v>1886</v>
      </c>
      <c r="AI80" s="297" t="s">
        <v>387</v>
      </c>
      <c r="AJ80" s="283" t="s">
        <v>63</v>
      </c>
    </row>
    <row r="81" spans="1:35" ht="14.4" customHeight="1" x14ac:dyDescent="0.25">
      <c r="A81" s="285" t="s">
        <v>1750</v>
      </c>
      <c r="B81" t="s">
        <v>715</v>
      </c>
      <c r="C81" s="300">
        <v>8409232521</v>
      </c>
      <c r="D81" s="286">
        <f>ROWS(C$5:C81)</f>
        <v>77</v>
      </c>
      <c r="E81" s="286" t="str">
        <f>IF(A81='5.1'!$E$5,TXM!D81,"")</f>
        <v/>
      </c>
      <c r="F81">
        <f>IFERROR(SMALL($E$5:$E$8000,ROWS($E$5:E81)),"")</f>
        <v>581</v>
      </c>
      <c r="I81" s="285" t="s">
        <v>1797</v>
      </c>
      <c r="J81" t="s">
        <v>760</v>
      </c>
      <c r="K81" s="300">
        <v>55439</v>
      </c>
      <c r="L81" s="286">
        <f>ROWS(K$5:K81)</f>
        <v>77</v>
      </c>
      <c r="M81" s="286" t="str">
        <f>IF(I81='5.1'!$E$5,TXM!L81,"")</f>
        <v/>
      </c>
      <c r="N81">
        <f>IFERROR(SMALL($M$5:$M$8000,ROWS($M$5:M81)),"")</f>
        <v>1428</v>
      </c>
      <c r="P81" t="s">
        <v>1804</v>
      </c>
      <c r="Q81" t="s">
        <v>790</v>
      </c>
      <c r="R81">
        <v>2200</v>
      </c>
      <c r="S81" s="286">
        <f>ROWS(R$5:R81)</f>
        <v>77</v>
      </c>
      <c r="T81" s="286" t="str">
        <f>IF(P81='5.1'!$E$5,TXM!S81,"")</f>
        <v/>
      </c>
      <c r="U81">
        <f>IFERROR(SMALL($T$5:$T$8000,ROWS($T$5:T81)),"")</f>
        <v>563</v>
      </c>
      <c r="Y81" s="294" t="s">
        <v>1091</v>
      </c>
      <c r="Z81" s="295" t="s">
        <v>1177</v>
      </c>
      <c r="AA81" s="295" t="s">
        <v>1887</v>
      </c>
      <c r="AH81" s="298"/>
      <c r="AI81" s="299"/>
    </row>
    <row r="82" spans="1:35" ht="14.4" customHeight="1" x14ac:dyDescent="0.25">
      <c r="A82" s="285" t="s">
        <v>1750</v>
      </c>
      <c r="B82" t="s">
        <v>719</v>
      </c>
      <c r="C82" s="300">
        <v>1538093981</v>
      </c>
      <c r="D82" s="286">
        <f>ROWS(C$5:C82)</f>
        <v>78</v>
      </c>
      <c r="E82" s="286" t="str">
        <f>IF(A82='5.1'!$E$5,TXM!D82,"")</f>
        <v/>
      </c>
      <c r="F82">
        <f>IFERROR(SMALL($E$5:$E$8000,ROWS($E$5:E82)),"")</f>
        <v>582</v>
      </c>
      <c r="I82" s="285" t="s">
        <v>1797</v>
      </c>
      <c r="J82" t="s">
        <v>106</v>
      </c>
      <c r="K82" s="300">
        <v>54826</v>
      </c>
      <c r="L82" s="286">
        <f>ROWS(K$5:K82)</f>
        <v>78</v>
      </c>
      <c r="M82" s="286" t="str">
        <f>IF(I82='5.1'!$E$5,TXM!L82,"")</f>
        <v/>
      </c>
      <c r="N82">
        <f>IFERROR(SMALL($M$5:$M$8000,ROWS($M$5:M82)),"")</f>
        <v>1429</v>
      </c>
      <c r="P82" t="s">
        <v>1804</v>
      </c>
      <c r="Q82" t="s">
        <v>1078</v>
      </c>
      <c r="R82">
        <v>1056</v>
      </c>
      <c r="S82" s="286">
        <f>ROWS(R$5:R82)</f>
        <v>78</v>
      </c>
      <c r="T82" s="286" t="str">
        <f>IF(P82='5.1'!$E$5,TXM!S82,"")</f>
        <v/>
      </c>
      <c r="U82">
        <f>IFERROR(SMALL($T$5:$T$8000,ROWS($T$5:T82)),"")</f>
        <v>564</v>
      </c>
      <c r="Y82" s="292" t="s">
        <v>800</v>
      </c>
      <c r="Z82" s="293" t="s">
        <v>28</v>
      </c>
      <c r="AA82" s="293" t="s">
        <v>1888</v>
      </c>
      <c r="AH82" s="296"/>
      <c r="AI82" s="297"/>
    </row>
    <row r="83" spans="1:35" ht="14.4" customHeight="1" x14ac:dyDescent="0.25">
      <c r="A83" s="285" t="s">
        <v>1750</v>
      </c>
      <c r="B83" t="s">
        <v>1080</v>
      </c>
      <c r="C83" s="300">
        <v>1228752680</v>
      </c>
      <c r="D83" s="286">
        <f>ROWS(C$5:C83)</f>
        <v>79</v>
      </c>
      <c r="E83" s="286" t="str">
        <f>IF(A83='5.1'!$E$5,TXM!D83,"")</f>
        <v/>
      </c>
      <c r="F83">
        <f>IFERROR(SMALL($E$5:$E$8000,ROWS($E$5:E83)),"")</f>
        <v>583</v>
      </c>
      <c r="I83" s="285" t="s">
        <v>1797</v>
      </c>
      <c r="J83" t="s">
        <v>810</v>
      </c>
      <c r="K83" s="300">
        <v>49974</v>
      </c>
      <c r="L83" s="286">
        <f>ROWS(K$5:K83)</f>
        <v>79</v>
      </c>
      <c r="M83" s="286" t="str">
        <f>IF(I83='5.1'!$E$5,TXM!L83,"")</f>
        <v/>
      </c>
      <c r="N83">
        <f>IFERROR(SMALL($M$5:$M$8000,ROWS($M$5:M83)),"")</f>
        <v>1430</v>
      </c>
      <c r="P83" t="s">
        <v>1750</v>
      </c>
      <c r="Q83" t="s">
        <v>810</v>
      </c>
      <c r="R83">
        <v>461244336</v>
      </c>
      <c r="S83" s="286">
        <f>ROWS(R$5:R83)</f>
        <v>79</v>
      </c>
      <c r="T83" s="286" t="str">
        <f>IF(P83='5.1'!$E$5,TXM!S83,"")</f>
        <v/>
      </c>
      <c r="U83">
        <f>IFERROR(SMALL($T$5:$T$8000,ROWS($T$5:T83)),"")</f>
        <v>565</v>
      </c>
      <c r="Y83" s="294" t="s">
        <v>802</v>
      </c>
      <c r="Z83" s="295" t="s">
        <v>1889</v>
      </c>
      <c r="AA83" s="295" t="s">
        <v>1890</v>
      </c>
      <c r="AH83" s="296"/>
      <c r="AI83" s="297"/>
    </row>
    <row r="84" spans="1:35" ht="14.4" customHeight="1" x14ac:dyDescent="0.25">
      <c r="A84" s="285" t="s">
        <v>1750</v>
      </c>
      <c r="B84" t="s">
        <v>782</v>
      </c>
      <c r="C84" s="300">
        <v>167781320</v>
      </c>
      <c r="D84" s="286">
        <f>ROWS(C$5:C84)</f>
        <v>80</v>
      </c>
      <c r="E84" s="286" t="str">
        <f>IF(A84='5.1'!$E$5,TXM!D84,"")</f>
        <v/>
      </c>
      <c r="F84">
        <f>IFERROR(SMALL($E$5:$E$8000,ROWS($E$5:E84)),"")</f>
        <v>584</v>
      </c>
      <c r="I84" s="285" t="s">
        <v>1797</v>
      </c>
      <c r="J84" t="s">
        <v>823</v>
      </c>
      <c r="K84" s="300">
        <v>23540</v>
      </c>
      <c r="L84" s="286">
        <f>ROWS(K$5:K84)</f>
        <v>80</v>
      </c>
      <c r="M84" s="286" t="str">
        <f>IF(I84='5.1'!$E$5,TXM!L84,"")</f>
        <v/>
      </c>
      <c r="N84">
        <f>IFERROR(SMALL($M$5:$M$8000,ROWS($M$5:M84)),"")</f>
        <v>1431</v>
      </c>
      <c r="P84" t="s">
        <v>1750</v>
      </c>
      <c r="Q84" t="s">
        <v>802</v>
      </c>
      <c r="R84">
        <v>116999552</v>
      </c>
      <c r="S84" s="286">
        <f>ROWS(R$5:R84)</f>
        <v>80</v>
      </c>
      <c r="T84" s="286" t="str">
        <f>IF(P84='5.1'!$E$5,TXM!S84,"")</f>
        <v/>
      </c>
      <c r="U84">
        <f>IFERROR(SMALL($T$5:$T$8000,ROWS($T$5:T84)),"")</f>
        <v>566</v>
      </c>
      <c r="Y84" s="292" t="s">
        <v>804</v>
      </c>
      <c r="Z84" s="293" t="s">
        <v>1180</v>
      </c>
      <c r="AA84" s="293" t="s">
        <v>1891</v>
      </c>
      <c r="AH84" s="298" t="s">
        <v>1457</v>
      </c>
      <c r="AI84" s="299" t="s">
        <v>1541</v>
      </c>
    </row>
    <row r="85" spans="1:35" ht="14.4" customHeight="1" x14ac:dyDescent="0.25">
      <c r="A85" s="285" t="s">
        <v>1750</v>
      </c>
      <c r="B85" t="s">
        <v>713</v>
      </c>
      <c r="C85" s="300">
        <v>157821663</v>
      </c>
      <c r="D85" s="286">
        <f>ROWS(C$5:C85)</f>
        <v>81</v>
      </c>
      <c r="E85" s="286" t="str">
        <f>IF(A85='5.1'!$E$5,TXM!D85,"")</f>
        <v/>
      </c>
      <c r="F85">
        <f>IFERROR(SMALL($E$5:$E$8000,ROWS($E$5:E85)),"")</f>
        <v>585</v>
      </c>
      <c r="I85" s="285" t="s">
        <v>1797</v>
      </c>
      <c r="J85" t="s">
        <v>774</v>
      </c>
      <c r="K85" s="300">
        <v>21399</v>
      </c>
      <c r="L85" s="286">
        <f>ROWS(K$5:K85)</f>
        <v>81</v>
      </c>
      <c r="M85" s="286" t="str">
        <f>IF(I85='5.1'!$E$5,TXM!L85,"")</f>
        <v/>
      </c>
      <c r="N85">
        <f>IFERROR(SMALL($M$5:$M$8000,ROWS($M$5:M85)),"")</f>
        <v>1432</v>
      </c>
      <c r="P85" t="s">
        <v>1750</v>
      </c>
      <c r="Q85" t="s">
        <v>812</v>
      </c>
      <c r="R85">
        <v>101834133</v>
      </c>
      <c r="S85" s="286">
        <f>ROWS(R$5:R85)</f>
        <v>81</v>
      </c>
      <c r="T85" s="286" t="str">
        <f>IF(P85='5.1'!$E$5,TXM!S85,"")</f>
        <v/>
      </c>
      <c r="U85">
        <f>IFERROR(SMALL($T$5:$T$8000,ROWS($T$5:T85)),"")</f>
        <v>567</v>
      </c>
      <c r="Y85" s="294" t="s">
        <v>806</v>
      </c>
      <c r="Z85" s="295" t="s">
        <v>1892</v>
      </c>
      <c r="AA85" s="295" t="s">
        <v>1893</v>
      </c>
      <c r="AH85" s="296" t="s">
        <v>72</v>
      </c>
      <c r="AI85" s="297" t="s">
        <v>390</v>
      </c>
    </row>
    <row r="86" spans="1:35" ht="14.4" customHeight="1" x14ac:dyDescent="0.25">
      <c r="A86" s="285" t="s">
        <v>1750</v>
      </c>
      <c r="B86" t="s">
        <v>790</v>
      </c>
      <c r="C86" s="300">
        <v>66375736</v>
      </c>
      <c r="D86" s="286">
        <f>ROWS(C$5:C86)</f>
        <v>82</v>
      </c>
      <c r="E86" s="286" t="str">
        <f>IF(A86='5.1'!$E$5,TXM!D86,"")</f>
        <v/>
      </c>
      <c r="F86">
        <f>IFERROR(SMALL($E$5:$E$8000,ROWS($E$5:E86)),"")</f>
        <v>586</v>
      </c>
      <c r="I86" s="285" t="s">
        <v>1797</v>
      </c>
      <c r="J86" t="s">
        <v>115</v>
      </c>
      <c r="K86" s="300">
        <v>21100</v>
      </c>
      <c r="L86" s="286">
        <f>ROWS(K$5:K86)</f>
        <v>82</v>
      </c>
      <c r="M86" s="286" t="str">
        <f>IF(I86='5.1'!$E$5,TXM!L86,"")</f>
        <v/>
      </c>
      <c r="N86">
        <f>IFERROR(SMALL($M$5:$M$8000,ROWS($M$5:M86)),"")</f>
        <v>1433</v>
      </c>
      <c r="P86" t="s">
        <v>1750</v>
      </c>
      <c r="Q86" t="s">
        <v>806</v>
      </c>
      <c r="R86">
        <v>23074059</v>
      </c>
      <c r="S86" s="286">
        <f>ROWS(R$5:R86)</f>
        <v>82</v>
      </c>
      <c r="T86" s="286" t="str">
        <f>IF(P86='5.1'!$E$5,TXM!S86,"")</f>
        <v/>
      </c>
      <c r="U86">
        <f>IFERROR(SMALL($T$5:$T$8000,ROWS($T$5:T86)),"")</f>
        <v>568</v>
      </c>
      <c r="Y86" s="292" t="s">
        <v>808</v>
      </c>
      <c r="Z86" s="293" t="s">
        <v>1894</v>
      </c>
      <c r="AA86" s="293" t="s">
        <v>1895</v>
      </c>
      <c r="AH86" s="298" t="s">
        <v>192</v>
      </c>
      <c r="AI86" s="299" t="s">
        <v>546</v>
      </c>
    </row>
    <row r="87" spans="1:35" ht="14.4" customHeight="1" x14ac:dyDescent="0.25">
      <c r="A87" s="285" t="s">
        <v>1750</v>
      </c>
      <c r="B87" t="s">
        <v>199</v>
      </c>
      <c r="C87" s="300">
        <v>32029977</v>
      </c>
      <c r="D87" s="286">
        <f>ROWS(C$5:C87)</f>
        <v>83</v>
      </c>
      <c r="E87" s="286" t="str">
        <f>IF(A87='5.1'!$E$5,TXM!D87,"")</f>
        <v/>
      </c>
      <c r="F87">
        <f>IFERROR(SMALL($E$5:$E$8000,ROWS($E$5:E87)),"")</f>
        <v>587</v>
      </c>
      <c r="I87" s="285" t="s">
        <v>1797</v>
      </c>
      <c r="J87" t="s">
        <v>804</v>
      </c>
      <c r="K87" s="300">
        <v>20363</v>
      </c>
      <c r="L87" s="286">
        <f>ROWS(K$5:K87)</f>
        <v>83</v>
      </c>
      <c r="M87" s="286" t="str">
        <f>IF(I87='5.1'!$E$5,TXM!L87,"")</f>
        <v/>
      </c>
      <c r="N87">
        <f>IFERROR(SMALL($M$5:$M$8000,ROWS($M$5:M87)),"")</f>
        <v>1434</v>
      </c>
      <c r="P87" t="s">
        <v>1750</v>
      </c>
      <c r="Q87" t="s">
        <v>808</v>
      </c>
      <c r="R87">
        <v>17231195</v>
      </c>
      <c r="S87" s="286">
        <f>ROWS(R$5:R87)</f>
        <v>83</v>
      </c>
      <c r="T87" s="286" t="str">
        <f>IF(P87='5.1'!$E$5,TXM!S87,"")</f>
        <v/>
      </c>
      <c r="U87">
        <f>IFERROR(SMALL($T$5:$T$8000,ROWS($T$5:T87)),"")</f>
        <v>569</v>
      </c>
      <c r="Y87" s="294" t="s">
        <v>1092</v>
      </c>
      <c r="Z87" s="295" t="s">
        <v>1896</v>
      </c>
      <c r="AA87" s="295" t="s">
        <v>1897</v>
      </c>
      <c r="AH87" s="296" t="s">
        <v>1525</v>
      </c>
      <c r="AI87" s="297" t="s">
        <v>1550</v>
      </c>
    </row>
    <row r="88" spans="1:35" ht="14.4" customHeight="1" x14ac:dyDescent="0.25">
      <c r="A88" s="285" t="s">
        <v>1750</v>
      </c>
      <c r="B88" t="s">
        <v>1081</v>
      </c>
      <c r="C88" s="300">
        <v>12155623</v>
      </c>
      <c r="D88" s="286">
        <f>ROWS(C$5:C88)</f>
        <v>84</v>
      </c>
      <c r="E88" s="286" t="str">
        <f>IF(A88='5.1'!$E$5,TXM!D88,"")</f>
        <v/>
      </c>
      <c r="F88">
        <f>IFERROR(SMALL($E$5:$E$8000,ROWS($E$5:E88)),"")</f>
        <v>588</v>
      </c>
      <c r="I88" s="285" t="s">
        <v>1797</v>
      </c>
      <c r="J88" t="s">
        <v>766</v>
      </c>
      <c r="K88" s="300">
        <v>11454</v>
      </c>
      <c r="L88" s="286">
        <f>ROWS(K$5:K88)</f>
        <v>84</v>
      </c>
      <c r="M88" s="286" t="str">
        <f>IF(I88='5.1'!$E$5,TXM!L88,"")</f>
        <v/>
      </c>
      <c r="N88">
        <f>IFERROR(SMALL($M$5:$M$8000,ROWS($M$5:M88)),"")</f>
        <v>1435</v>
      </c>
      <c r="P88" t="s">
        <v>1750</v>
      </c>
      <c r="Q88" t="s">
        <v>1093</v>
      </c>
      <c r="R88">
        <v>9530957</v>
      </c>
      <c r="S88" s="286">
        <f>ROWS(R$5:R88)</f>
        <v>84</v>
      </c>
      <c r="T88" s="286" t="str">
        <f>IF(P88='5.1'!$E$5,TXM!S88,"")</f>
        <v/>
      </c>
      <c r="U88">
        <f>IFERROR(SMALL($T$5:$T$8000,ROWS($T$5:T88)),"")</f>
        <v>570</v>
      </c>
      <c r="Y88" s="292" t="s">
        <v>810</v>
      </c>
      <c r="Z88" s="293" t="s">
        <v>1898</v>
      </c>
      <c r="AA88" s="293" t="s">
        <v>1899</v>
      </c>
      <c r="AH88" s="296" t="s">
        <v>161</v>
      </c>
      <c r="AI88" s="297" t="s">
        <v>338</v>
      </c>
    </row>
    <row r="89" spans="1:35" ht="14.4" customHeight="1" x14ac:dyDescent="0.25">
      <c r="A89" s="285" t="s">
        <v>1750</v>
      </c>
      <c r="B89" t="s">
        <v>806</v>
      </c>
      <c r="C89" s="300">
        <v>11009492</v>
      </c>
      <c r="D89" s="286">
        <f>ROWS(C$5:C89)</f>
        <v>85</v>
      </c>
      <c r="E89" s="286" t="str">
        <f>IF(A89='5.1'!$E$5,TXM!D89,"")</f>
        <v/>
      </c>
      <c r="F89">
        <f>IFERROR(SMALL($E$5:$E$8000,ROWS($E$5:E89)),"")</f>
        <v>589</v>
      </c>
      <c r="I89" s="285" t="s">
        <v>1797</v>
      </c>
      <c r="J89" t="s">
        <v>999</v>
      </c>
      <c r="K89" s="300">
        <v>1951</v>
      </c>
      <c r="L89" s="286">
        <f>ROWS(K$5:K89)</f>
        <v>85</v>
      </c>
      <c r="M89" s="286" t="str">
        <f>IF(I89='5.1'!$E$5,TXM!L89,"")</f>
        <v/>
      </c>
      <c r="N89">
        <f>IFERROR(SMALL($M$5:$M$8000,ROWS($M$5:M89)),"")</f>
        <v>1436</v>
      </c>
      <c r="P89" t="s">
        <v>1750</v>
      </c>
      <c r="Q89" t="s">
        <v>762</v>
      </c>
      <c r="R89">
        <v>7790421</v>
      </c>
      <c r="S89" s="286">
        <f>ROWS(R$5:R89)</f>
        <v>85</v>
      </c>
      <c r="T89" s="286" t="str">
        <f>IF(P89='5.1'!$E$5,TXM!S89,"")</f>
        <v/>
      </c>
      <c r="U89">
        <f>IFERROR(SMALL($T$5:$T$8000,ROWS($T$5:T89)),"")</f>
        <v>571</v>
      </c>
      <c r="Y89" s="294" t="s">
        <v>812</v>
      </c>
      <c r="Z89" s="295" t="s">
        <v>1900</v>
      </c>
      <c r="AA89" s="295" t="s">
        <v>1901</v>
      </c>
      <c r="AH89" s="298" t="s">
        <v>40</v>
      </c>
      <c r="AI89" s="299" t="s">
        <v>333</v>
      </c>
    </row>
    <row r="90" spans="1:35" ht="14.4" customHeight="1" x14ac:dyDescent="0.25">
      <c r="A90" s="285" t="s">
        <v>1750</v>
      </c>
      <c r="B90" t="s">
        <v>999</v>
      </c>
      <c r="C90" s="300">
        <v>10377969</v>
      </c>
      <c r="D90" s="286">
        <f>ROWS(C$5:C90)</f>
        <v>86</v>
      </c>
      <c r="E90" s="286" t="str">
        <f>IF(A90='5.1'!$E$5,TXM!D90,"")</f>
        <v/>
      </c>
      <c r="F90">
        <f>IFERROR(SMALL($E$5:$E$8000,ROWS($E$5:E90)),"")</f>
        <v>590</v>
      </c>
      <c r="I90" s="285" t="s">
        <v>1797</v>
      </c>
      <c r="J90" t="s">
        <v>780</v>
      </c>
      <c r="K90" s="300">
        <v>1939</v>
      </c>
      <c r="L90" s="286">
        <f>ROWS(K$5:K90)</f>
        <v>86</v>
      </c>
      <c r="M90" s="286" t="str">
        <f>IF(I90='5.1'!$E$5,TXM!L90,"")</f>
        <v/>
      </c>
      <c r="N90">
        <f>IFERROR(SMALL($M$5:$M$8000,ROWS($M$5:M90)),"")</f>
        <v>1437</v>
      </c>
      <c r="P90" t="s">
        <v>1750</v>
      </c>
      <c r="Q90" t="s">
        <v>1096</v>
      </c>
      <c r="R90">
        <v>3891914</v>
      </c>
      <c r="S90" s="286">
        <f>ROWS(R$5:R90)</f>
        <v>86</v>
      </c>
      <c r="T90" s="286" t="str">
        <f>IF(P90='5.1'!$E$5,TXM!S90,"")</f>
        <v/>
      </c>
      <c r="U90">
        <f>IFERROR(SMALL($T$5:$T$8000,ROWS($T$5:T90)),"")</f>
        <v>572</v>
      </c>
      <c r="Y90" s="292" t="s">
        <v>814</v>
      </c>
      <c r="Z90" s="293" t="s">
        <v>1186</v>
      </c>
      <c r="AA90" s="293" t="s">
        <v>1902</v>
      </c>
      <c r="AH90" s="296" t="s">
        <v>1425</v>
      </c>
      <c r="AI90" s="297" t="s">
        <v>1532</v>
      </c>
    </row>
    <row r="91" spans="1:35" ht="14.4" customHeight="1" x14ac:dyDescent="0.25">
      <c r="A91" s="285" t="s">
        <v>1750</v>
      </c>
      <c r="B91" t="s">
        <v>760</v>
      </c>
      <c r="C91" s="300">
        <v>5533703</v>
      </c>
      <c r="D91" s="286">
        <f>ROWS(C$5:C91)</f>
        <v>87</v>
      </c>
      <c r="E91" s="286" t="str">
        <f>IF(A91='5.1'!$E$5,TXM!D91,"")</f>
        <v/>
      </c>
      <c r="F91">
        <f>IFERROR(SMALL($E$5:$E$8000,ROWS($E$5:E91)),"")</f>
        <v>591</v>
      </c>
      <c r="I91" s="285" t="s">
        <v>1797</v>
      </c>
      <c r="J91" t="s">
        <v>784</v>
      </c>
      <c r="K91" s="300">
        <v>1622</v>
      </c>
      <c r="L91" s="286">
        <f>ROWS(K$5:K91)</f>
        <v>87</v>
      </c>
      <c r="M91" s="286" t="str">
        <f>IF(I91='5.1'!$E$5,TXM!L91,"")</f>
        <v/>
      </c>
      <c r="N91">
        <f>IFERROR(SMALL($M$5:$M$8000,ROWS($M$5:M91)),"")</f>
        <v>1438</v>
      </c>
      <c r="P91" t="s">
        <v>1750</v>
      </c>
      <c r="Q91" t="s">
        <v>814</v>
      </c>
      <c r="R91">
        <v>3447191</v>
      </c>
      <c r="S91" s="286">
        <f>ROWS(R$5:R91)</f>
        <v>87</v>
      </c>
      <c r="T91" s="286" t="str">
        <f>IF(P91='5.1'!$E$5,TXM!S91,"")</f>
        <v/>
      </c>
      <c r="U91">
        <f>IFERROR(SMALL($T$5:$T$8000,ROWS($T$5:T91)),"")</f>
        <v>573</v>
      </c>
      <c r="Y91" s="294" t="s">
        <v>1093</v>
      </c>
      <c r="Z91" s="295" t="s">
        <v>1903</v>
      </c>
      <c r="AA91" s="295" t="s">
        <v>1904</v>
      </c>
      <c r="AH91" s="298" t="s">
        <v>45</v>
      </c>
      <c r="AI91" s="299" t="s">
        <v>341</v>
      </c>
    </row>
    <row r="92" spans="1:35" ht="14.4" customHeight="1" x14ac:dyDescent="0.25">
      <c r="A92" s="285" t="s">
        <v>1750</v>
      </c>
      <c r="B92" t="s">
        <v>748</v>
      </c>
      <c r="C92" s="300">
        <v>5083901</v>
      </c>
      <c r="D92" s="286">
        <f>ROWS(C$5:C92)</f>
        <v>88</v>
      </c>
      <c r="E92" s="286" t="str">
        <f>IF(A92='5.1'!$E$5,TXM!D92,"")</f>
        <v/>
      </c>
      <c r="F92">
        <f>IFERROR(SMALL($E$5:$E$8000,ROWS($E$5:E92)),"")</f>
        <v>592</v>
      </c>
      <c r="I92" s="285" t="s">
        <v>1797</v>
      </c>
      <c r="J92" t="s">
        <v>808</v>
      </c>
      <c r="K92" s="300">
        <v>953</v>
      </c>
      <c r="L92" s="286">
        <f>ROWS(K$5:K92)</f>
        <v>88</v>
      </c>
      <c r="M92" s="286" t="str">
        <f>IF(I92='5.1'!$E$5,TXM!L92,"")</f>
        <v/>
      </c>
      <c r="N92">
        <f>IFERROR(SMALL($M$5:$M$8000,ROWS($M$5:M92)),"")</f>
        <v>1439</v>
      </c>
      <c r="P92" t="s">
        <v>1750</v>
      </c>
      <c r="Q92" t="s">
        <v>113</v>
      </c>
      <c r="R92">
        <v>3257060</v>
      </c>
      <c r="S92" s="286">
        <f>ROWS(R$5:R92)</f>
        <v>88</v>
      </c>
      <c r="T92" s="286" t="str">
        <f>IF(P92='5.1'!$E$5,TXM!S92,"")</f>
        <v/>
      </c>
      <c r="U92">
        <f>IFERROR(SMALL($T$5:$T$8000,ROWS($T$5:T92)),"")</f>
        <v>574</v>
      </c>
      <c r="Y92" s="292" t="s">
        <v>818</v>
      </c>
      <c r="Z92" s="293" t="s">
        <v>1188</v>
      </c>
      <c r="AA92" s="293" t="s">
        <v>1905</v>
      </c>
      <c r="AH92" s="296" t="s">
        <v>274</v>
      </c>
      <c r="AI92" s="297" t="s">
        <v>1646</v>
      </c>
    </row>
    <row r="93" spans="1:35" ht="14.4" customHeight="1" x14ac:dyDescent="0.25">
      <c r="A93" s="285" t="s">
        <v>1750</v>
      </c>
      <c r="B93" t="s">
        <v>723</v>
      </c>
      <c r="C93" s="300">
        <v>5012348</v>
      </c>
      <c r="D93" s="286">
        <f>ROWS(C$5:C93)</f>
        <v>89</v>
      </c>
      <c r="E93" s="286" t="str">
        <f>IF(A93='5.1'!$E$5,TXM!D93,"")</f>
        <v/>
      </c>
      <c r="F93" t="str">
        <f>IFERROR(SMALL($E$5:$E$8000,ROWS($E$5:E93)),"")</f>
        <v/>
      </c>
      <c r="I93" s="285" t="s">
        <v>1797</v>
      </c>
      <c r="J93" t="s">
        <v>1093</v>
      </c>
      <c r="K93" s="300">
        <v>720</v>
      </c>
      <c r="L93" s="286">
        <f>ROWS(K$5:K93)</f>
        <v>89</v>
      </c>
      <c r="M93" s="286" t="str">
        <f>IF(I93='5.1'!$E$5,TXM!L93,"")</f>
        <v/>
      </c>
      <c r="N93">
        <f>IFERROR(SMALL($M$5:$M$8000,ROWS($M$5:M93)),"")</f>
        <v>1440</v>
      </c>
      <c r="P93" t="s">
        <v>1750</v>
      </c>
      <c r="Q93" t="s">
        <v>780</v>
      </c>
      <c r="R93">
        <v>3211852</v>
      </c>
      <c r="S93" s="286">
        <f>ROWS(R$5:R93)</f>
        <v>89</v>
      </c>
      <c r="T93" s="286" t="str">
        <f>IF(P93='5.1'!$E$5,TXM!S93,"")</f>
        <v/>
      </c>
      <c r="U93">
        <f>IFERROR(SMALL($T$5:$T$8000,ROWS($T$5:T93)),"")</f>
        <v>575</v>
      </c>
      <c r="Y93" s="294" t="s">
        <v>1094</v>
      </c>
      <c r="Z93" s="295" t="s">
        <v>1189</v>
      </c>
      <c r="AA93" s="295" t="s">
        <v>1906</v>
      </c>
      <c r="AH93" s="296" t="s">
        <v>221</v>
      </c>
      <c r="AI93" s="297" t="s">
        <v>433</v>
      </c>
    </row>
    <row r="94" spans="1:35" ht="14.4" customHeight="1" x14ac:dyDescent="0.25">
      <c r="A94" s="285" t="s">
        <v>1750</v>
      </c>
      <c r="B94" t="s">
        <v>788</v>
      </c>
      <c r="C94" s="300">
        <v>3802693</v>
      </c>
      <c r="D94" s="286">
        <f>ROWS(C$5:C94)</f>
        <v>90</v>
      </c>
      <c r="E94" s="286" t="str">
        <f>IF(A94='5.1'!$E$5,TXM!D94,"")</f>
        <v/>
      </c>
      <c r="F94" t="str">
        <f>IFERROR(SMALL($E$5:$E$8000,ROWS($E$5:E94)),"")</f>
        <v/>
      </c>
      <c r="I94" s="285" t="s">
        <v>1797</v>
      </c>
      <c r="J94" t="s">
        <v>105</v>
      </c>
      <c r="K94" s="300">
        <v>685</v>
      </c>
      <c r="L94" s="286">
        <f>ROWS(K$5:K94)</f>
        <v>90</v>
      </c>
      <c r="M94" s="286" t="str">
        <f>IF(I94='5.1'!$E$5,TXM!L94,"")</f>
        <v/>
      </c>
      <c r="N94">
        <f>IFERROR(SMALL($M$5:$M$8000,ROWS($M$5:M94)),"")</f>
        <v>1441</v>
      </c>
      <c r="P94" t="s">
        <v>1750</v>
      </c>
      <c r="Q94" t="s">
        <v>1082</v>
      </c>
      <c r="R94">
        <v>2583563</v>
      </c>
      <c r="S94" s="286">
        <f>ROWS(R$5:R94)</f>
        <v>90</v>
      </c>
      <c r="T94" s="286" t="str">
        <f>IF(P94='5.1'!$E$5,TXM!S94,"")</f>
        <v/>
      </c>
      <c r="U94">
        <f>IFERROR(SMALL($T$5:$T$8000,ROWS($T$5:T94)),"")</f>
        <v>576</v>
      </c>
      <c r="Y94" s="292" t="s">
        <v>1095</v>
      </c>
      <c r="Z94" s="293" t="s">
        <v>1190</v>
      </c>
      <c r="AA94" s="293" t="s">
        <v>1907</v>
      </c>
      <c r="AH94" s="298" t="s">
        <v>188</v>
      </c>
      <c r="AI94" s="299" t="s">
        <v>435</v>
      </c>
    </row>
    <row r="95" spans="1:35" ht="14.4" customHeight="1" x14ac:dyDescent="0.25">
      <c r="A95" s="285" t="s">
        <v>1750</v>
      </c>
      <c r="B95" t="s">
        <v>808</v>
      </c>
      <c r="C95" s="300">
        <v>3155139</v>
      </c>
      <c r="D95" s="286">
        <f>ROWS(C$5:C95)</f>
        <v>91</v>
      </c>
      <c r="E95" s="286" t="str">
        <f>IF(A95='5.1'!$E$5,TXM!D95,"")</f>
        <v/>
      </c>
      <c r="F95" t="str">
        <f>IFERROR(SMALL($E$5:$E$8000,ROWS($E$5:E95)),"")</f>
        <v/>
      </c>
      <c r="I95" s="285" t="s">
        <v>1797</v>
      </c>
      <c r="J95" t="s">
        <v>719</v>
      </c>
      <c r="K95" s="300">
        <v>650</v>
      </c>
      <c r="L95" s="286">
        <f>ROWS(K$5:K95)</f>
        <v>91</v>
      </c>
      <c r="M95" s="286" t="str">
        <f>IF(I95='5.1'!$E$5,TXM!L95,"")</f>
        <v/>
      </c>
      <c r="N95">
        <f>IFERROR(SMALL($M$5:$M$8000,ROWS($M$5:M95)),"")</f>
        <v>1442</v>
      </c>
      <c r="P95" t="s">
        <v>1750</v>
      </c>
      <c r="Q95" t="s">
        <v>823</v>
      </c>
      <c r="R95">
        <v>2168123</v>
      </c>
      <c r="S95" s="286">
        <f>ROWS(R$5:R95)</f>
        <v>91</v>
      </c>
      <c r="T95" s="286" t="str">
        <f>IF(P95='5.1'!$E$5,TXM!S95,"")</f>
        <v/>
      </c>
      <c r="U95">
        <f>IFERROR(SMALL($T$5:$T$8000,ROWS($T$5:T95)),"")</f>
        <v>577</v>
      </c>
      <c r="Y95" s="294" t="s">
        <v>1096</v>
      </c>
      <c r="Z95" s="295" t="s">
        <v>1908</v>
      </c>
      <c r="AA95" s="295" t="s">
        <v>1909</v>
      </c>
      <c r="AH95" s="296" t="s">
        <v>51</v>
      </c>
      <c r="AI95" s="297" t="s">
        <v>354</v>
      </c>
    </row>
    <row r="96" spans="1:35" ht="14.4" customHeight="1" x14ac:dyDescent="0.25">
      <c r="A96" s="285" t="s">
        <v>1750</v>
      </c>
      <c r="B96" t="s">
        <v>113</v>
      </c>
      <c r="C96" s="300">
        <v>2717248</v>
      </c>
      <c r="D96" s="286">
        <f>ROWS(C$5:C96)</f>
        <v>92</v>
      </c>
      <c r="E96" s="286" t="str">
        <f>IF(A96='5.1'!$E$5,TXM!D96,"")</f>
        <v/>
      </c>
      <c r="F96" t="str">
        <f>IFERROR(SMALL($E$5:$E$8000,ROWS($E$5:E96)),"")</f>
        <v/>
      </c>
      <c r="I96" s="285" t="s">
        <v>1797</v>
      </c>
      <c r="J96" t="s">
        <v>821</v>
      </c>
      <c r="K96" s="300">
        <v>595</v>
      </c>
      <c r="L96" s="286">
        <f>ROWS(K$5:K96)</f>
        <v>92</v>
      </c>
      <c r="M96" s="286" t="str">
        <f>IF(I96='5.1'!$E$5,TXM!L96,"")</f>
        <v/>
      </c>
      <c r="N96">
        <f>IFERROR(SMALL($M$5:$M$8000,ROWS($M$5:M96)),"")</f>
        <v>1443</v>
      </c>
      <c r="P96" t="s">
        <v>1750</v>
      </c>
      <c r="Q96" t="s">
        <v>1081</v>
      </c>
      <c r="R96">
        <v>1726646</v>
      </c>
      <c r="S96" s="286">
        <f>ROWS(R$5:R96)</f>
        <v>92</v>
      </c>
      <c r="T96" s="286" t="str">
        <f>IF(P96='5.1'!$E$5,TXM!S96,"")</f>
        <v/>
      </c>
      <c r="U96">
        <f>IFERROR(SMALL($T$5:$T$8000,ROWS($T$5:T96)),"")</f>
        <v>578</v>
      </c>
      <c r="Y96" s="292" t="s">
        <v>1097</v>
      </c>
      <c r="Z96" s="293" t="s">
        <v>1910</v>
      </c>
      <c r="AA96" s="293" t="s">
        <v>1911</v>
      </c>
      <c r="AH96" s="298" t="s">
        <v>50</v>
      </c>
      <c r="AI96" s="299" t="s">
        <v>372</v>
      </c>
    </row>
    <row r="97" spans="1:35" ht="14.4" customHeight="1" x14ac:dyDescent="0.25">
      <c r="A97" s="285" t="s">
        <v>1750</v>
      </c>
      <c r="B97" t="s">
        <v>732</v>
      </c>
      <c r="C97" s="300">
        <v>2636250</v>
      </c>
      <c r="D97" s="286">
        <f>ROWS(C$5:C97)</f>
        <v>93</v>
      </c>
      <c r="E97" s="286" t="str">
        <f>IF(A97='5.1'!$E$5,TXM!D97,"")</f>
        <v/>
      </c>
      <c r="F97" t="str">
        <f>IFERROR(SMALL($E$5:$E$8000,ROWS($E$5:E97)),"")</f>
        <v/>
      </c>
      <c r="I97" s="285" t="s">
        <v>1797</v>
      </c>
      <c r="J97" t="s">
        <v>1081</v>
      </c>
      <c r="K97" s="300">
        <v>208</v>
      </c>
      <c r="L97" s="286">
        <f>ROWS(K$5:K97)</f>
        <v>93</v>
      </c>
      <c r="M97" s="286" t="str">
        <f>IF(I97='5.1'!$E$5,TXM!L97,"")</f>
        <v/>
      </c>
      <c r="N97">
        <f>IFERROR(SMALL($M$5:$M$8000,ROWS($M$5:M97)),"")</f>
        <v>1444</v>
      </c>
      <c r="P97" t="s">
        <v>1750</v>
      </c>
      <c r="Q97" t="s">
        <v>1080</v>
      </c>
      <c r="R97">
        <v>1673894</v>
      </c>
      <c r="S97" s="286">
        <f>ROWS(R$5:R97)</f>
        <v>93</v>
      </c>
      <c r="T97" s="286" t="str">
        <f>IF(P97='5.1'!$E$5,TXM!S97,"")</f>
        <v/>
      </c>
      <c r="U97">
        <f>IFERROR(SMALL($T$5:$T$8000,ROWS($T$5:T97)),"")</f>
        <v>579</v>
      </c>
      <c r="Y97" s="294" t="s">
        <v>821</v>
      </c>
      <c r="Z97" s="295" t="s">
        <v>1193</v>
      </c>
      <c r="AA97" s="295" t="s">
        <v>1912</v>
      </c>
      <c r="AH97" s="296" t="s">
        <v>1913</v>
      </c>
      <c r="AI97" s="297" t="s">
        <v>1914</v>
      </c>
    </row>
    <row r="98" spans="1:35" ht="14.4" customHeight="1" x14ac:dyDescent="0.25">
      <c r="A98" s="285" t="s">
        <v>1750</v>
      </c>
      <c r="B98" t="s">
        <v>717</v>
      </c>
      <c r="C98" s="300">
        <v>1866302</v>
      </c>
      <c r="D98" s="286">
        <f>ROWS(C$5:C98)</f>
        <v>94</v>
      </c>
      <c r="E98" s="286" t="str">
        <f>IF(A98='5.1'!$E$5,TXM!D98,"")</f>
        <v/>
      </c>
      <c r="F98" t="str">
        <f>IFERROR(SMALL($E$5:$E$8000,ROWS($E$5:E98)),"")</f>
        <v/>
      </c>
      <c r="I98" s="285" t="s">
        <v>1797</v>
      </c>
      <c r="J98" t="s">
        <v>1098</v>
      </c>
      <c r="K98" s="300">
        <v>111</v>
      </c>
      <c r="L98" s="286">
        <f>ROWS(K$5:K98)</f>
        <v>94</v>
      </c>
      <c r="M98" s="286" t="str">
        <f>IF(I98='5.1'!$E$5,TXM!L98,"")</f>
        <v/>
      </c>
      <c r="N98">
        <f>IFERROR(SMALL($M$5:$M$8000,ROWS($M$5:M98)),"")</f>
        <v>1445</v>
      </c>
      <c r="P98" t="s">
        <v>1750</v>
      </c>
      <c r="Q98" t="s">
        <v>734</v>
      </c>
      <c r="R98">
        <v>1552424</v>
      </c>
      <c r="S98" s="286">
        <f>ROWS(R$5:R98)</f>
        <v>94</v>
      </c>
      <c r="T98" s="286" t="str">
        <f>IF(P98='5.1'!$E$5,TXM!S98,"")</f>
        <v/>
      </c>
      <c r="U98" t="str">
        <f>IFERROR(SMALL($T$5:$T$8000,ROWS($T$5:T98)),"")</f>
        <v/>
      </c>
      <c r="Y98" s="292" t="s">
        <v>823</v>
      </c>
      <c r="Z98" s="293" t="s">
        <v>1915</v>
      </c>
      <c r="AA98" s="293" t="s">
        <v>1916</v>
      </c>
      <c r="AH98" s="296" t="s">
        <v>65</v>
      </c>
      <c r="AI98" s="297" t="s">
        <v>377</v>
      </c>
    </row>
    <row r="99" spans="1:35" ht="14.4" customHeight="1" x14ac:dyDescent="0.25">
      <c r="A99" s="285" t="s">
        <v>1750</v>
      </c>
      <c r="B99" t="s">
        <v>1090</v>
      </c>
      <c r="C99" s="300">
        <v>1417388</v>
      </c>
      <c r="D99" s="286">
        <f>ROWS(C$5:C99)</f>
        <v>95</v>
      </c>
      <c r="E99" s="286" t="str">
        <f>IF(A99='5.1'!$E$5,TXM!D99,"")</f>
        <v/>
      </c>
      <c r="F99" t="str">
        <f>IFERROR(SMALL($E$5:$E$8000,ROWS($E$5:E99)),"")</f>
        <v/>
      </c>
      <c r="I99" s="285" t="s">
        <v>1797</v>
      </c>
      <c r="J99" t="s">
        <v>756</v>
      </c>
      <c r="K99" s="300">
        <v>8</v>
      </c>
      <c r="L99" s="286">
        <f>ROWS(K$5:K99)</f>
        <v>95</v>
      </c>
      <c r="M99" s="286" t="str">
        <f>IF(I99='5.1'!$E$5,TXM!L99,"")</f>
        <v/>
      </c>
      <c r="N99">
        <f>IFERROR(SMALL($M$5:$M$8000,ROWS($M$5:M99)),"")</f>
        <v>1446</v>
      </c>
      <c r="P99" t="s">
        <v>1750</v>
      </c>
      <c r="Q99" t="s">
        <v>760</v>
      </c>
      <c r="R99">
        <v>1507556</v>
      </c>
      <c r="S99" s="286">
        <f>ROWS(R$5:R99)</f>
        <v>95</v>
      </c>
      <c r="T99" s="286" t="str">
        <f>IF(P99='5.1'!$E$5,TXM!S99,"")</f>
        <v/>
      </c>
      <c r="U99" t="str">
        <f>IFERROR(SMALL($T$5:$T$8000,ROWS($T$5:T99)),"")</f>
        <v/>
      </c>
      <c r="Y99" s="294" t="s">
        <v>1098</v>
      </c>
      <c r="Z99" s="295" t="s">
        <v>1917</v>
      </c>
      <c r="AA99" s="295" t="s">
        <v>1918</v>
      </c>
      <c r="AH99" s="298" t="s">
        <v>1919</v>
      </c>
      <c r="AI99" s="299" t="s">
        <v>1920</v>
      </c>
    </row>
    <row r="100" spans="1:35" ht="14.4" customHeight="1" x14ac:dyDescent="0.25">
      <c r="A100" s="285" t="s">
        <v>1750</v>
      </c>
      <c r="B100" t="s">
        <v>794</v>
      </c>
      <c r="C100" s="300">
        <v>1383434</v>
      </c>
      <c r="D100" s="286">
        <f>ROWS(C$5:C100)</f>
        <v>96</v>
      </c>
      <c r="E100" s="286" t="str">
        <f>IF(A100='5.1'!$E$5,TXM!D100,"")</f>
        <v/>
      </c>
      <c r="F100" t="str">
        <f>IFERROR(SMALL($E$5:$E$8000,ROWS($E$5:E100)),"")</f>
        <v/>
      </c>
      <c r="I100" s="285" t="s">
        <v>1792</v>
      </c>
      <c r="J100" t="s">
        <v>780</v>
      </c>
      <c r="K100" s="300">
        <v>325850287</v>
      </c>
      <c r="L100" s="286">
        <f>ROWS(K$5:K100)</f>
        <v>96</v>
      </c>
      <c r="M100" s="286" t="str">
        <f>IF(I100='5.1'!$E$5,TXM!L100,"")</f>
        <v/>
      </c>
      <c r="N100">
        <f>IFERROR(SMALL($M$5:$M$8000,ROWS($M$5:M100)),"")</f>
        <v>1447</v>
      </c>
      <c r="P100" t="s">
        <v>1750</v>
      </c>
      <c r="Q100" t="s">
        <v>776</v>
      </c>
      <c r="R100">
        <v>1308948</v>
      </c>
      <c r="S100" s="286">
        <f>ROWS(R$5:R100)</f>
        <v>96</v>
      </c>
      <c r="T100" s="286" t="str">
        <f>IF(P100='5.1'!$E$5,TXM!S100,"")</f>
        <v/>
      </c>
      <c r="U100" t="str">
        <f>IFERROR(SMALL($T$5:$T$8000,ROWS($T$5:T100)),"")</f>
        <v/>
      </c>
      <c r="AH100" s="296" t="s">
        <v>1454</v>
      </c>
      <c r="AI100" s="297" t="s">
        <v>1540</v>
      </c>
    </row>
    <row r="101" spans="1:35" ht="14.4" customHeight="1" x14ac:dyDescent="0.25">
      <c r="A101" s="285" t="s">
        <v>1750</v>
      </c>
      <c r="B101" t="s">
        <v>796</v>
      </c>
      <c r="C101" s="300">
        <v>1349272</v>
      </c>
      <c r="D101" s="286">
        <f>ROWS(C$5:C101)</f>
        <v>97</v>
      </c>
      <c r="E101" s="286" t="str">
        <f>IF(A101='5.1'!$E$5,TXM!D101,"")</f>
        <v/>
      </c>
      <c r="F101" t="str">
        <f>IFERROR(SMALL($E$5:$E$8000,ROWS($E$5:E101)),"")</f>
        <v/>
      </c>
      <c r="I101" s="285" t="s">
        <v>1792</v>
      </c>
      <c r="J101" t="s">
        <v>806</v>
      </c>
      <c r="K101" s="300">
        <v>19226036</v>
      </c>
      <c r="L101" s="286">
        <f>ROWS(K$5:K101)</f>
        <v>97</v>
      </c>
      <c r="M101" s="286" t="str">
        <f>IF(I101='5.1'!$E$5,TXM!L101,"")</f>
        <v/>
      </c>
      <c r="N101" t="str">
        <f>IFERROR(SMALL($M$5:$M$8000,ROWS($M$5:M101)),"")</f>
        <v/>
      </c>
      <c r="P101" t="s">
        <v>1750</v>
      </c>
      <c r="Q101" t="s">
        <v>723</v>
      </c>
      <c r="R101">
        <v>1178446</v>
      </c>
      <c r="S101" s="286">
        <f>ROWS(R$5:R101)</f>
        <v>97</v>
      </c>
      <c r="T101" s="286" t="str">
        <f>IF(P101='5.1'!$E$5,TXM!S101,"")</f>
        <v/>
      </c>
      <c r="U101" t="str">
        <f>IFERROR(SMALL($T$5:$T$8000,ROWS($T$5:T101)),"")</f>
        <v/>
      </c>
      <c r="AH101" s="298" t="s">
        <v>93</v>
      </c>
      <c r="AI101" s="299" t="s">
        <v>412</v>
      </c>
    </row>
    <row r="102" spans="1:35" ht="14.4" customHeight="1" x14ac:dyDescent="0.25">
      <c r="A102" s="285" t="s">
        <v>1750</v>
      </c>
      <c r="B102" t="s">
        <v>750</v>
      </c>
      <c r="C102" s="300">
        <v>990414</v>
      </c>
      <c r="D102" s="286">
        <f>ROWS(C$5:C102)</f>
        <v>98</v>
      </c>
      <c r="E102" s="286" t="str">
        <f>IF(A102='5.1'!$E$5,TXM!D102,"")</f>
        <v/>
      </c>
      <c r="F102" t="str">
        <f>IFERROR(SMALL($E$5:$E$8000,ROWS($E$5:E102)),"")</f>
        <v/>
      </c>
      <c r="I102" s="285" t="s">
        <v>1792</v>
      </c>
      <c r="J102" t="s">
        <v>808</v>
      </c>
      <c r="K102" s="300">
        <v>6273558</v>
      </c>
      <c r="L102" s="286">
        <f>ROWS(K$5:K102)</f>
        <v>98</v>
      </c>
      <c r="M102" s="286" t="str">
        <f>IF(I102='5.1'!$E$5,TXM!L102,"")</f>
        <v/>
      </c>
      <c r="N102" t="str">
        <f>IFERROR(SMALL($M$5:$M$8000,ROWS($M$5:M102)),"")</f>
        <v/>
      </c>
      <c r="P102" t="s">
        <v>1750</v>
      </c>
      <c r="Q102" t="s">
        <v>114</v>
      </c>
      <c r="R102">
        <v>1083254</v>
      </c>
      <c r="S102" s="286">
        <f>ROWS(R$5:R102)</f>
        <v>98</v>
      </c>
      <c r="T102" s="286" t="str">
        <f>IF(P102='5.1'!$E$5,TXM!S102,"")</f>
        <v/>
      </c>
      <c r="U102" t="str">
        <f>IFERROR(SMALL($T$5:$T$8000,ROWS($T$5:T102)),"")</f>
        <v/>
      </c>
      <c r="AH102" s="296" t="s">
        <v>266</v>
      </c>
      <c r="AI102" s="297" t="s">
        <v>541</v>
      </c>
    </row>
    <row r="103" spans="1:35" ht="14.4" customHeight="1" x14ac:dyDescent="0.25">
      <c r="A103" s="285" t="s">
        <v>1750</v>
      </c>
      <c r="B103" t="s">
        <v>746</v>
      </c>
      <c r="C103" s="300">
        <v>990046</v>
      </c>
      <c r="D103" s="286">
        <f>ROWS(C$5:C103)</f>
        <v>99</v>
      </c>
      <c r="E103" s="286" t="str">
        <f>IF(A103='5.1'!$E$5,TXM!D103,"")</f>
        <v/>
      </c>
      <c r="F103" t="str">
        <f>IFERROR(SMALL($E$5:$E$8000,ROWS($E$5:E103)),"")</f>
        <v/>
      </c>
      <c r="I103" s="285" t="s">
        <v>1792</v>
      </c>
      <c r="J103" t="s">
        <v>997</v>
      </c>
      <c r="K103" s="300">
        <v>4771793</v>
      </c>
      <c r="L103" s="286">
        <f>ROWS(K$5:K103)</f>
        <v>99</v>
      </c>
      <c r="M103" s="286" t="str">
        <f>IF(I103='5.1'!$E$5,TXM!L103,"")</f>
        <v/>
      </c>
      <c r="N103" t="str">
        <f>IFERROR(SMALL($M$5:$M$8000,ROWS($M$5:M103)),"")</f>
        <v/>
      </c>
      <c r="P103" t="s">
        <v>1750</v>
      </c>
      <c r="Q103" t="s">
        <v>784</v>
      </c>
      <c r="R103">
        <v>837678</v>
      </c>
      <c r="S103" s="286">
        <f>ROWS(R$5:R103)</f>
        <v>99</v>
      </c>
      <c r="T103" s="286" t="str">
        <f>IF(P103='5.1'!$E$5,TXM!S103,"")</f>
        <v/>
      </c>
      <c r="U103" t="str">
        <f>IFERROR(SMALL($T$5:$T$8000,ROWS($T$5:T103)),"")</f>
        <v/>
      </c>
      <c r="AH103" s="296" t="s">
        <v>1554</v>
      </c>
      <c r="AI103" s="297" t="s">
        <v>1576</v>
      </c>
    </row>
    <row r="104" spans="1:35" ht="14.4" customHeight="1" x14ac:dyDescent="0.25">
      <c r="A104" s="285" t="s">
        <v>1750</v>
      </c>
      <c r="B104" t="s">
        <v>711</v>
      </c>
      <c r="C104" s="300">
        <v>792702</v>
      </c>
      <c r="D104" s="286">
        <f>ROWS(C$5:C104)</f>
        <v>100</v>
      </c>
      <c r="E104" s="286" t="str">
        <f>IF(A104='5.1'!$E$5,TXM!D104,"")</f>
        <v/>
      </c>
      <c r="F104" t="str">
        <f>IFERROR(SMALL($E$5:$E$8000,ROWS($E$5:E104)),"")</f>
        <v/>
      </c>
      <c r="I104" s="285" t="s">
        <v>1792</v>
      </c>
      <c r="J104" t="s">
        <v>1087</v>
      </c>
      <c r="K104" s="300">
        <v>4586841</v>
      </c>
      <c r="L104" s="286">
        <f>ROWS(K$5:K104)</f>
        <v>100</v>
      </c>
      <c r="M104" s="286" t="str">
        <f>IF(I104='5.1'!$E$5,TXM!L104,"")</f>
        <v/>
      </c>
      <c r="N104" t="str">
        <f>IFERROR(SMALL($M$5:$M$8000,ROWS($M$5:M104)),"")</f>
        <v/>
      </c>
      <c r="P104" t="s">
        <v>1750</v>
      </c>
      <c r="Q104" t="s">
        <v>766</v>
      </c>
      <c r="R104">
        <v>796507</v>
      </c>
      <c r="S104" s="286">
        <f>ROWS(R$5:R104)</f>
        <v>100</v>
      </c>
      <c r="T104" s="286" t="str">
        <f>IF(P104='5.1'!$E$5,TXM!S104,"")</f>
        <v/>
      </c>
      <c r="U104" t="str">
        <f>IFERROR(SMALL($T$5:$T$8000,ROWS($T$5:T104)),"")</f>
        <v/>
      </c>
      <c r="AH104" s="298" t="s">
        <v>242</v>
      </c>
      <c r="AI104" s="299" t="s">
        <v>461</v>
      </c>
    </row>
    <row r="105" spans="1:35" ht="14.4" customHeight="1" x14ac:dyDescent="0.25">
      <c r="A105" s="285" t="s">
        <v>1750</v>
      </c>
      <c r="B105" t="s">
        <v>766</v>
      </c>
      <c r="C105" s="300">
        <v>601365</v>
      </c>
      <c r="D105" s="286">
        <f>ROWS(C$5:C105)</f>
        <v>101</v>
      </c>
      <c r="E105" s="286" t="str">
        <f>IF(A105='5.1'!$E$5,TXM!D105,"")</f>
        <v/>
      </c>
      <c r="F105" t="str">
        <f>IFERROR(SMALL($E$5:$E$8000,ROWS($E$5:E105)),"")</f>
        <v/>
      </c>
      <c r="I105" s="285" t="s">
        <v>1792</v>
      </c>
      <c r="J105" t="s">
        <v>784</v>
      </c>
      <c r="K105" s="300">
        <v>3067576</v>
      </c>
      <c r="L105" s="286">
        <f>ROWS(K$5:K105)</f>
        <v>101</v>
      </c>
      <c r="M105" s="286" t="str">
        <f>IF(I105='5.1'!$E$5,TXM!L105,"")</f>
        <v/>
      </c>
      <c r="N105" t="str">
        <f>IFERROR(SMALL($M$5:$M$8000,ROWS($M$5:M105)),"")</f>
        <v/>
      </c>
      <c r="P105" t="s">
        <v>1750</v>
      </c>
      <c r="Q105" t="s">
        <v>1092</v>
      </c>
      <c r="R105">
        <v>667052</v>
      </c>
      <c r="S105" s="286">
        <f>ROWS(R$5:R105)</f>
        <v>101</v>
      </c>
      <c r="T105" s="286" t="str">
        <f>IF(P105='5.1'!$E$5,TXM!S105,"")</f>
        <v/>
      </c>
      <c r="U105" t="str">
        <f>IFERROR(SMALL($T$5:$T$8000,ROWS($T$5:T105)),"")</f>
        <v/>
      </c>
      <c r="AH105" s="296" t="s">
        <v>1471</v>
      </c>
      <c r="AI105" s="297" t="s">
        <v>1545</v>
      </c>
    </row>
    <row r="106" spans="1:35" ht="14.4" customHeight="1" x14ac:dyDescent="0.25">
      <c r="A106" s="285" t="s">
        <v>1750</v>
      </c>
      <c r="B106" t="s">
        <v>106</v>
      </c>
      <c r="C106" s="300">
        <v>584051</v>
      </c>
      <c r="D106" s="286">
        <f>ROWS(C$5:C106)</f>
        <v>102</v>
      </c>
      <c r="E106" s="286" t="str">
        <f>IF(A106='5.1'!$E$5,TXM!D106,"")</f>
        <v/>
      </c>
      <c r="F106" t="str">
        <f>IFERROR(SMALL($E$5:$E$8000,ROWS($E$5:E106)),"")</f>
        <v/>
      </c>
      <c r="I106" s="285" t="s">
        <v>1792</v>
      </c>
      <c r="J106" t="s">
        <v>821</v>
      </c>
      <c r="K106" s="300">
        <v>2602687</v>
      </c>
      <c r="L106" s="286">
        <f>ROWS(K$5:K106)</f>
        <v>102</v>
      </c>
      <c r="M106" s="286" t="str">
        <f>IF(I106='5.1'!$E$5,TXM!L106,"")</f>
        <v/>
      </c>
      <c r="N106" t="str">
        <f>IFERROR(SMALL($M$5:$M$8000,ROWS($M$5:M106)),"")</f>
        <v/>
      </c>
      <c r="P106" t="s">
        <v>1750</v>
      </c>
      <c r="Q106" t="s">
        <v>1098</v>
      </c>
      <c r="R106">
        <v>493130</v>
      </c>
      <c r="S106" s="286">
        <f>ROWS(R$5:R106)</f>
        <v>102</v>
      </c>
      <c r="T106" s="286" t="str">
        <f>IF(P106='5.1'!$E$5,TXM!S106,"")</f>
        <v/>
      </c>
      <c r="U106" t="str">
        <f>IFERROR(SMALL($T$5:$T$8000,ROWS($T$5:T106)),"")</f>
        <v/>
      </c>
      <c r="AH106" s="298" t="s">
        <v>260</v>
      </c>
      <c r="AI106" s="299" t="s">
        <v>430</v>
      </c>
    </row>
    <row r="107" spans="1:35" ht="14.4" customHeight="1" x14ac:dyDescent="0.25">
      <c r="A107" s="285" t="s">
        <v>1750</v>
      </c>
      <c r="B107" t="s">
        <v>1086</v>
      </c>
      <c r="C107" s="300">
        <v>583566</v>
      </c>
      <c r="D107" s="286">
        <f>ROWS(C$5:C107)</f>
        <v>103</v>
      </c>
      <c r="E107" s="286" t="str">
        <f>IF(A107='5.1'!$E$5,TXM!D107,"")</f>
        <v/>
      </c>
      <c r="F107" t="str">
        <f>IFERROR(SMALL($E$5:$E$8000,ROWS($E$5:E107)),"")</f>
        <v/>
      </c>
      <c r="I107" s="285" t="s">
        <v>1792</v>
      </c>
      <c r="J107" t="s">
        <v>1093</v>
      </c>
      <c r="K107" s="300">
        <v>2470882</v>
      </c>
      <c r="L107" s="286">
        <f>ROWS(K$5:K107)</f>
        <v>103</v>
      </c>
      <c r="M107" s="286" t="str">
        <f>IF(I107='5.1'!$E$5,TXM!L107,"")</f>
        <v/>
      </c>
      <c r="N107" t="str">
        <f>IFERROR(SMALL($M$5:$M$8000,ROWS($M$5:M107)),"")</f>
        <v/>
      </c>
      <c r="P107" t="s">
        <v>1750</v>
      </c>
      <c r="Q107" t="s">
        <v>118</v>
      </c>
      <c r="R107">
        <v>487734</v>
      </c>
      <c r="S107" s="286">
        <f>ROWS(R$5:R107)</f>
        <v>103</v>
      </c>
      <c r="T107" s="286" t="str">
        <f>IF(P107='5.1'!$E$5,TXM!S107,"")</f>
        <v/>
      </c>
      <c r="U107" t="str">
        <f>IFERROR(SMALL($T$5:$T$8000,ROWS($T$5:T107)),"")</f>
        <v/>
      </c>
      <c r="AH107" s="296" t="s">
        <v>587</v>
      </c>
      <c r="AI107" s="297" t="s">
        <v>588</v>
      </c>
    </row>
    <row r="108" spans="1:35" ht="14.4" customHeight="1" x14ac:dyDescent="0.25">
      <c r="A108" s="285" t="s">
        <v>1750</v>
      </c>
      <c r="B108" t="s">
        <v>752</v>
      </c>
      <c r="C108" s="300">
        <v>450908</v>
      </c>
      <c r="D108" s="286">
        <f>ROWS(C$5:C108)</f>
        <v>104</v>
      </c>
      <c r="E108" s="286" t="str">
        <f>IF(A108='5.1'!$E$5,TXM!D108,"")</f>
        <v/>
      </c>
      <c r="F108" t="str">
        <f>IFERROR(SMALL($E$5:$E$8000,ROWS($E$5:E108)),"")</f>
        <v/>
      </c>
      <c r="I108" s="285" t="s">
        <v>1792</v>
      </c>
      <c r="J108" t="s">
        <v>1097</v>
      </c>
      <c r="K108" s="300">
        <v>2011412</v>
      </c>
      <c r="L108" s="286">
        <f>ROWS(K$5:K108)</f>
        <v>104</v>
      </c>
      <c r="M108" s="286" t="str">
        <f>IF(I108='5.1'!$E$5,TXM!L108,"")</f>
        <v/>
      </c>
      <c r="N108" t="str">
        <f>IFERROR(SMALL($M$5:$M$8000,ROWS($M$5:M108)),"")</f>
        <v/>
      </c>
      <c r="P108" t="s">
        <v>1750</v>
      </c>
      <c r="Q108" t="s">
        <v>764</v>
      </c>
      <c r="R108">
        <v>333562</v>
      </c>
      <c r="S108" s="286">
        <f>ROWS(R$5:R108)</f>
        <v>104</v>
      </c>
      <c r="T108" s="286" t="str">
        <f>IF(P108='5.1'!$E$5,TXM!S108,"")</f>
        <v/>
      </c>
      <c r="U108" t="str">
        <f>IFERROR(SMALL($T$5:$T$8000,ROWS($T$5:T108)),"")</f>
        <v/>
      </c>
      <c r="AH108" s="296" t="s">
        <v>1921</v>
      </c>
      <c r="AI108" s="297" t="s">
        <v>1922</v>
      </c>
    </row>
    <row r="109" spans="1:35" ht="14.4" customHeight="1" x14ac:dyDescent="0.25">
      <c r="A109" s="285" t="s">
        <v>1750</v>
      </c>
      <c r="B109" t="s">
        <v>1079</v>
      </c>
      <c r="C109" s="300">
        <v>427164</v>
      </c>
      <c r="D109" s="286">
        <f>ROWS(C$5:C109)</f>
        <v>105</v>
      </c>
      <c r="E109" s="286" t="str">
        <f>IF(A109='5.1'!$E$5,TXM!D109,"")</f>
        <v/>
      </c>
      <c r="F109" t="str">
        <f>IFERROR(SMALL($E$5:$E$8000,ROWS($E$5:E109)),"")</f>
        <v/>
      </c>
      <c r="I109" s="285" t="s">
        <v>1792</v>
      </c>
      <c r="J109" t="s">
        <v>1080</v>
      </c>
      <c r="K109" s="300">
        <v>1774501</v>
      </c>
      <c r="L109" s="286">
        <f>ROWS(K$5:K109)</f>
        <v>105</v>
      </c>
      <c r="M109" s="286" t="str">
        <f>IF(I109='5.1'!$E$5,TXM!L109,"")</f>
        <v/>
      </c>
      <c r="N109" t="str">
        <f>IFERROR(SMALL($M$5:$M$8000,ROWS($M$5:M109)),"")</f>
        <v/>
      </c>
      <c r="P109" t="s">
        <v>1750</v>
      </c>
      <c r="Q109" t="s">
        <v>774</v>
      </c>
      <c r="R109">
        <v>314281</v>
      </c>
      <c r="S109" s="286">
        <f>ROWS(R$5:R109)</f>
        <v>105</v>
      </c>
      <c r="T109" s="286" t="str">
        <f>IF(P109='5.1'!$E$5,TXM!S109,"")</f>
        <v/>
      </c>
      <c r="U109" t="str">
        <f>IFERROR(SMALL($T$5:$T$8000,ROWS($T$5:T109)),"")</f>
        <v/>
      </c>
      <c r="AH109" s="298" t="s">
        <v>1923</v>
      </c>
      <c r="AI109" s="299" t="s">
        <v>1924</v>
      </c>
    </row>
    <row r="110" spans="1:35" ht="14.4" customHeight="1" x14ac:dyDescent="0.25">
      <c r="A110" s="285" t="s">
        <v>1750</v>
      </c>
      <c r="B110" t="s">
        <v>784</v>
      </c>
      <c r="C110" s="300">
        <v>309910</v>
      </c>
      <c r="D110" s="286">
        <f>ROWS(C$5:C110)</f>
        <v>106</v>
      </c>
      <c r="E110" s="286" t="str">
        <f>IF(A110='5.1'!$E$5,TXM!D110,"")</f>
        <v/>
      </c>
      <c r="F110" t="str">
        <f>IFERROR(SMALL($E$5:$E$8000,ROWS($E$5:E110)),"")</f>
        <v/>
      </c>
      <c r="I110" s="285" t="s">
        <v>1792</v>
      </c>
      <c r="J110" t="s">
        <v>1081</v>
      </c>
      <c r="K110" s="300">
        <v>1311509</v>
      </c>
      <c r="L110" s="286">
        <f>ROWS(K$5:K110)</f>
        <v>106</v>
      </c>
      <c r="M110" s="286" t="str">
        <f>IF(I110='5.1'!$E$5,TXM!L110,"")</f>
        <v/>
      </c>
      <c r="N110" t="str">
        <f>IFERROR(SMALL($M$5:$M$8000,ROWS($M$5:M110)),"")</f>
        <v/>
      </c>
      <c r="P110" t="s">
        <v>1750</v>
      </c>
      <c r="Q110" t="s">
        <v>818</v>
      </c>
      <c r="R110">
        <v>236796</v>
      </c>
      <c r="S110" s="286">
        <f>ROWS(R$5:R110)</f>
        <v>106</v>
      </c>
      <c r="T110" s="286" t="str">
        <f>IF(P110='5.1'!$E$5,TXM!S110,"")</f>
        <v/>
      </c>
      <c r="U110" t="str">
        <f>IFERROR(SMALL($T$5:$T$8000,ROWS($T$5:T110)),"")</f>
        <v/>
      </c>
      <c r="AH110" s="296" t="s">
        <v>275</v>
      </c>
      <c r="AI110" s="297" t="s">
        <v>558</v>
      </c>
    </row>
    <row r="111" spans="1:35" ht="14.4" customHeight="1" x14ac:dyDescent="0.25">
      <c r="A111" s="285" t="s">
        <v>1750</v>
      </c>
      <c r="B111" t="s">
        <v>725</v>
      </c>
      <c r="C111" s="300">
        <v>209502</v>
      </c>
      <c r="D111" s="286">
        <f>ROWS(C$5:C111)</f>
        <v>107</v>
      </c>
      <c r="E111" s="286" t="str">
        <f>IF(A111='5.1'!$E$5,TXM!D111,"")</f>
        <v/>
      </c>
      <c r="F111" t="str">
        <f>IFERROR(SMALL($E$5:$E$8000,ROWS($E$5:E111)),"")</f>
        <v/>
      </c>
      <c r="I111" s="285" t="s">
        <v>1792</v>
      </c>
      <c r="J111" t="s">
        <v>715</v>
      </c>
      <c r="K111" s="300">
        <v>1144512</v>
      </c>
      <c r="L111" s="286">
        <f>ROWS(K$5:K111)</f>
        <v>107</v>
      </c>
      <c r="M111" s="286" t="str">
        <f>IF(I111='5.1'!$E$5,TXM!L111,"")</f>
        <v/>
      </c>
      <c r="N111" t="str">
        <f>IFERROR(SMALL($M$5:$M$8000,ROWS($M$5:M111)),"")</f>
        <v/>
      </c>
      <c r="P111" t="s">
        <v>1750</v>
      </c>
      <c r="Q111" t="s">
        <v>1086</v>
      </c>
      <c r="R111">
        <v>219285</v>
      </c>
      <c r="S111" s="286">
        <f>ROWS(R$5:R111)</f>
        <v>107</v>
      </c>
      <c r="T111" s="286" t="str">
        <f>IF(P111='5.1'!$E$5,TXM!S111,"")</f>
        <v/>
      </c>
      <c r="U111" t="str">
        <f>IFERROR(SMALL($T$5:$T$8000,ROWS($T$5:T111)),"")</f>
        <v/>
      </c>
      <c r="AH111" s="298" t="s">
        <v>1555</v>
      </c>
      <c r="AI111" s="299" t="s">
        <v>1577</v>
      </c>
    </row>
    <row r="112" spans="1:35" ht="14.4" customHeight="1" x14ac:dyDescent="0.25">
      <c r="A112" s="285" t="s">
        <v>1750</v>
      </c>
      <c r="B112" t="s">
        <v>776</v>
      </c>
      <c r="C112" s="300">
        <v>161756</v>
      </c>
      <c r="D112" s="286">
        <f>ROWS(C$5:C112)</f>
        <v>108</v>
      </c>
      <c r="E112" s="286" t="str">
        <f>IF(A112='5.1'!$E$5,TXM!D112,"")</f>
        <v/>
      </c>
      <c r="F112" t="str">
        <f>IFERROR(SMALL($E$5:$E$8000,ROWS($E$5:E112)),"")</f>
        <v/>
      </c>
      <c r="I112" s="285" t="s">
        <v>1792</v>
      </c>
      <c r="J112" t="s">
        <v>102</v>
      </c>
      <c r="K112" s="300">
        <v>554359</v>
      </c>
      <c r="L112" s="286">
        <f>ROWS(K$5:K112)</f>
        <v>108</v>
      </c>
      <c r="M112" s="286" t="str">
        <f>IF(I112='5.1'!$E$5,TXM!L112,"")</f>
        <v/>
      </c>
      <c r="N112" t="str">
        <f>IFERROR(SMALL($M$5:$M$8000,ROWS($M$5:M112)),"")</f>
        <v/>
      </c>
      <c r="P112" t="s">
        <v>1750</v>
      </c>
      <c r="Q112" t="s">
        <v>1079</v>
      </c>
      <c r="R112">
        <v>167931</v>
      </c>
      <c r="S112" s="286">
        <f>ROWS(R$5:R112)</f>
        <v>108</v>
      </c>
      <c r="T112" s="286" t="str">
        <f>IF(P112='5.1'!$E$5,TXM!S112,"")</f>
        <v/>
      </c>
      <c r="U112" t="str">
        <f>IFERROR(SMALL($T$5:$T$8000,ROWS($T$5:T112)),"")</f>
        <v/>
      </c>
      <c r="AH112" s="296" t="s">
        <v>264</v>
      </c>
      <c r="AI112" s="297" t="s">
        <v>553</v>
      </c>
    </row>
    <row r="113" spans="1:35" ht="14.4" customHeight="1" x14ac:dyDescent="0.25">
      <c r="A113" s="285" t="s">
        <v>1750</v>
      </c>
      <c r="B113" t="s">
        <v>1082</v>
      </c>
      <c r="C113" s="300">
        <v>148500</v>
      </c>
      <c r="D113" s="286">
        <f>ROWS(C$5:C113)</f>
        <v>109</v>
      </c>
      <c r="E113" s="286" t="str">
        <f>IF(A113='5.1'!$E$5,TXM!D113,"")</f>
        <v/>
      </c>
      <c r="F113" t="str">
        <f>IFERROR(SMALL($E$5:$E$8000,ROWS($E$5:E113)),"")</f>
        <v/>
      </c>
      <c r="I113" s="285" t="s">
        <v>1792</v>
      </c>
      <c r="J113" t="s">
        <v>119</v>
      </c>
      <c r="K113" s="300">
        <v>448317</v>
      </c>
      <c r="L113" s="286">
        <f>ROWS(K$5:K113)</f>
        <v>109</v>
      </c>
      <c r="M113" s="286" t="str">
        <f>IF(I113='5.1'!$E$5,TXM!L113,"")</f>
        <v/>
      </c>
      <c r="N113" t="str">
        <f>IFERROR(SMALL($M$5:$M$8000,ROWS($M$5:M113)),"")</f>
        <v/>
      </c>
      <c r="P113" t="s">
        <v>1750</v>
      </c>
      <c r="Q113" t="s">
        <v>119</v>
      </c>
      <c r="R113">
        <v>147992</v>
      </c>
      <c r="S113" s="286">
        <f>ROWS(R$5:R113)</f>
        <v>109</v>
      </c>
      <c r="T113" s="286" t="str">
        <f>IF(P113='5.1'!$E$5,TXM!S113,"")</f>
        <v/>
      </c>
      <c r="U113" t="str">
        <f>IFERROR(SMALL($T$5:$T$8000,ROWS($T$5:T113)),"")</f>
        <v/>
      </c>
      <c r="AH113" s="296" t="s">
        <v>1343</v>
      </c>
      <c r="AI113" s="297" t="s">
        <v>1531</v>
      </c>
    </row>
    <row r="114" spans="1:35" ht="14.4" customHeight="1" x14ac:dyDescent="0.25">
      <c r="A114" s="285" t="s">
        <v>1750</v>
      </c>
      <c r="B114" t="s">
        <v>786</v>
      </c>
      <c r="C114" s="300">
        <v>112500</v>
      </c>
      <c r="D114" s="286">
        <f>ROWS(C$5:C114)</f>
        <v>110</v>
      </c>
      <c r="E114" s="286" t="str">
        <f>IF(A114='5.1'!$E$5,TXM!D114,"")</f>
        <v/>
      </c>
      <c r="F114" t="str">
        <f>IFERROR(SMALL($E$5:$E$8000,ROWS($E$5:E114)),"")</f>
        <v/>
      </c>
      <c r="I114" s="285" t="s">
        <v>1792</v>
      </c>
      <c r="J114" t="s">
        <v>727</v>
      </c>
      <c r="K114" s="300">
        <v>439765</v>
      </c>
      <c r="L114" s="286">
        <f>ROWS(K$5:K114)</f>
        <v>110</v>
      </c>
      <c r="M114" s="286" t="str">
        <f>IF(I114='5.1'!$E$5,TXM!L114,"")</f>
        <v/>
      </c>
      <c r="N114" t="str">
        <f>IFERROR(SMALL($M$5:$M$8000,ROWS($M$5:M114)),"")</f>
        <v/>
      </c>
      <c r="P114" t="s">
        <v>1750</v>
      </c>
      <c r="Q114" t="s">
        <v>756</v>
      </c>
      <c r="R114">
        <v>112500</v>
      </c>
      <c r="S114" s="286">
        <f>ROWS(R$5:R114)</f>
        <v>110</v>
      </c>
      <c r="T114" s="286" t="str">
        <f>IF(P114='5.1'!$E$5,TXM!S114,"")</f>
        <v/>
      </c>
      <c r="U114" t="str">
        <f>IFERROR(SMALL($T$5:$T$8000,ROWS($T$5:T114)),"")</f>
        <v/>
      </c>
      <c r="AH114" s="298" t="s">
        <v>1925</v>
      </c>
      <c r="AI114" s="299" t="s">
        <v>1926</v>
      </c>
    </row>
    <row r="115" spans="1:35" ht="14.4" customHeight="1" x14ac:dyDescent="0.25">
      <c r="A115" s="285" t="s">
        <v>1750</v>
      </c>
      <c r="B115" t="s">
        <v>109</v>
      </c>
      <c r="C115" s="300">
        <v>90000</v>
      </c>
      <c r="D115" s="286">
        <f>ROWS(C$5:C115)</f>
        <v>111</v>
      </c>
      <c r="E115" s="286" t="str">
        <f>IF(A115='5.1'!$E$5,TXM!D115,"")</f>
        <v/>
      </c>
      <c r="F115" t="str">
        <f>IFERROR(SMALL($E$5:$E$8000,ROWS($E$5:E115)),"")</f>
        <v/>
      </c>
      <c r="I115" s="285" t="s">
        <v>1792</v>
      </c>
      <c r="J115" t="s">
        <v>725</v>
      </c>
      <c r="K115" s="300">
        <v>408839</v>
      </c>
      <c r="L115" s="286">
        <f>ROWS(K$5:K115)</f>
        <v>111</v>
      </c>
      <c r="M115" s="286" t="str">
        <f>IF(I115='5.1'!$E$5,TXM!L115,"")</f>
        <v/>
      </c>
      <c r="N115" t="str">
        <f>IFERROR(SMALL($M$5:$M$8000,ROWS($M$5:M115)),"")</f>
        <v/>
      </c>
      <c r="P115" t="s">
        <v>1750</v>
      </c>
      <c r="Q115" t="s">
        <v>821</v>
      </c>
      <c r="R115">
        <v>82872</v>
      </c>
      <c r="S115" s="286">
        <f>ROWS(R$5:R115)</f>
        <v>111</v>
      </c>
      <c r="T115" s="286" t="str">
        <f>IF(P115='5.1'!$E$5,TXM!S115,"")</f>
        <v/>
      </c>
      <c r="U115" t="str">
        <f>IFERROR(SMALL($T$5:$T$8000,ROWS($T$5:T115)),"")</f>
        <v/>
      </c>
      <c r="AH115" s="296" t="s">
        <v>262</v>
      </c>
      <c r="AI115" s="297" t="s">
        <v>448</v>
      </c>
    </row>
    <row r="116" spans="1:35" ht="14.4" customHeight="1" x14ac:dyDescent="0.25">
      <c r="A116" s="285" t="s">
        <v>1750</v>
      </c>
      <c r="B116" t="s">
        <v>1093</v>
      </c>
      <c r="C116" s="300">
        <v>77742</v>
      </c>
      <c r="D116" s="286">
        <f>ROWS(C$5:C116)</f>
        <v>112</v>
      </c>
      <c r="E116" s="286" t="str">
        <f>IF(A116='5.1'!$E$5,TXM!D116,"")</f>
        <v/>
      </c>
      <c r="F116" t="str">
        <f>IFERROR(SMALL($E$5:$E$8000,ROWS($E$5:E116)),"")</f>
        <v/>
      </c>
      <c r="I116" s="285" t="s">
        <v>1792</v>
      </c>
      <c r="J116" t="s">
        <v>1098</v>
      </c>
      <c r="K116" s="300">
        <v>384381</v>
      </c>
      <c r="L116" s="286">
        <f>ROWS(K$5:K116)</f>
        <v>112</v>
      </c>
      <c r="M116" s="286" t="str">
        <f>IF(I116='5.1'!$E$5,TXM!L116,"")</f>
        <v/>
      </c>
      <c r="N116" t="str">
        <f>IFERROR(SMALL($M$5:$M$8000,ROWS($M$5:M116)),"")</f>
        <v/>
      </c>
      <c r="P116" t="s">
        <v>1750</v>
      </c>
      <c r="Q116" t="s">
        <v>790</v>
      </c>
      <c r="R116">
        <v>67955</v>
      </c>
      <c r="S116" s="286">
        <f>ROWS(R$5:R116)</f>
        <v>112</v>
      </c>
      <c r="T116" s="286" t="str">
        <f>IF(P116='5.1'!$E$5,TXM!S116,"")</f>
        <v/>
      </c>
      <c r="U116" t="str">
        <f>IFERROR(SMALL($T$5:$T$8000,ROWS($T$5:T116)),"")</f>
        <v/>
      </c>
      <c r="AH116" s="298" t="s">
        <v>1497</v>
      </c>
      <c r="AI116" s="299" t="s">
        <v>1570</v>
      </c>
    </row>
    <row r="117" spans="1:35" ht="14.4" customHeight="1" x14ac:dyDescent="0.25">
      <c r="A117" s="285" t="s">
        <v>1750</v>
      </c>
      <c r="B117" t="s">
        <v>762</v>
      </c>
      <c r="C117" s="300">
        <v>74990</v>
      </c>
      <c r="D117" s="286">
        <f>ROWS(C$5:C117)</f>
        <v>113</v>
      </c>
      <c r="E117" s="286" t="str">
        <f>IF(A117='5.1'!$E$5,TXM!D117,"")</f>
        <v/>
      </c>
      <c r="F117" t="str">
        <f>IFERROR(SMALL($E$5:$E$8000,ROWS($E$5:E117)),"")</f>
        <v/>
      </c>
      <c r="I117" s="285" t="s">
        <v>1792</v>
      </c>
      <c r="J117" t="s">
        <v>812</v>
      </c>
      <c r="K117" s="300">
        <v>338499</v>
      </c>
      <c r="L117" s="286">
        <f>ROWS(K$5:K117)</f>
        <v>113</v>
      </c>
      <c r="M117" s="286" t="str">
        <f>IF(I117='5.1'!$E$5,TXM!L117,"")</f>
        <v/>
      </c>
      <c r="N117" t="str">
        <f>IFERROR(SMALL($M$5:$M$8000,ROWS($M$5:M117)),"")</f>
        <v/>
      </c>
      <c r="P117" t="s">
        <v>1750</v>
      </c>
      <c r="Q117" t="s">
        <v>768</v>
      </c>
      <c r="R117">
        <v>52395</v>
      </c>
      <c r="S117" s="286">
        <f>ROWS(R$5:R117)</f>
        <v>113</v>
      </c>
      <c r="T117" s="286" t="str">
        <f>IF(P117='5.1'!$E$5,TXM!S117,"")</f>
        <v/>
      </c>
      <c r="U117" t="str">
        <f>IFERROR(SMALL($T$5:$T$8000,ROWS($T$5:T117)),"")</f>
        <v/>
      </c>
      <c r="AH117" s="296" t="s">
        <v>1445</v>
      </c>
      <c r="AI117" s="297" t="s">
        <v>1535</v>
      </c>
    </row>
    <row r="118" spans="1:35" ht="14.4" customHeight="1" x14ac:dyDescent="0.25">
      <c r="A118" s="285" t="s">
        <v>1750</v>
      </c>
      <c r="B118" t="s">
        <v>117</v>
      </c>
      <c r="C118" s="300">
        <v>53747</v>
      </c>
      <c r="D118" s="286">
        <f>ROWS(C$5:C118)</f>
        <v>114</v>
      </c>
      <c r="E118" s="286" t="str">
        <f>IF(A118='5.1'!$E$5,TXM!D118,"")</f>
        <v/>
      </c>
      <c r="F118" t="str">
        <f>IFERROR(SMALL($E$5:$E$8000,ROWS($E$5:E118)),"")</f>
        <v/>
      </c>
      <c r="I118" s="285" t="s">
        <v>1792</v>
      </c>
      <c r="J118" t="s">
        <v>1092</v>
      </c>
      <c r="K118" s="300">
        <v>213090</v>
      </c>
      <c r="L118" s="286">
        <f>ROWS(K$5:K118)</f>
        <v>114</v>
      </c>
      <c r="M118" s="286" t="str">
        <f>IF(I118='5.1'!$E$5,TXM!L118,"")</f>
        <v/>
      </c>
      <c r="N118" t="str">
        <f>IFERROR(SMALL($M$5:$M$8000,ROWS($M$5:M118)),"")</f>
        <v/>
      </c>
      <c r="P118" t="s">
        <v>1750</v>
      </c>
      <c r="Q118" t="s">
        <v>107</v>
      </c>
      <c r="R118">
        <v>52016</v>
      </c>
      <c r="S118" s="286">
        <f>ROWS(R$5:R118)</f>
        <v>114</v>
      </c>
      <c r="T118" s="286" t="str">
        <f>IF(P118='5.1'!$E$5,TXM!S118,"")</f>
        <v/>
      </c>
      <c r="U118" t="str">
        <f>IFERROR(SMALL($T$5:$T$8000,ROWS($T$5:T118)),"")</f>
        <v/>
      </c>
      <c r="AH118" s="296" t="s">
        <v>1927</v>
      </c>
      <c r="AI118" s="297" t="s">
        <v>1928</v>
      </c>
    </row>
    <row r="119" spans="1:35" ht="14.4" customHeight="1" x14ac:dyDescent="0.25">
      <c r="A119" s="285" t="s">
        <v>1750</v>
      </c>
      <c r="B119" t="s">
        <v>197</v>
      </c>
      <c r="C119" s="300">
        <v>52683</v>
      </c>
      <c r="D119" s="286">
        <f>ROWS(C$5:C119)</f>
        <v>115</v>
      </c>
      <c r="E119" s="286" t="str">
        <f>IF(A119='5.1'!$E$5,TXM!D119,"")</f>
        <v/>
      </c>
      <c r="F119" t="str">
        <f>IFERROR(SMALL($E$5:$E$8000,ROWS($E$5:E119)),"")</f>
        <v/>
      </c>
      <c r="I119" s="285" t="s">
        <v>1792</v>
      </c>
      <c r="J119" t="s">
        <v>818</v>
      </c>
      <c r="K119" s="300">
        <v>160563</v>
      </c>
      <c r="L119" s="286">
        <f>ROWS(K$5:K119)</f>
        <v>115</v>
      </c>
      <c r="M119" s="286" t="str">
        <f>IF(I119='5.1'!$E$5,TXM!L119,"")</f>
        <v/>
      </c>
      <c r="N119" t="str">
        <f>IFERROR(SMALL($M$5:$M$8000,ROWS($M$5:M119)),"")</f>
        <v/>
      </c>
      <c r="P119" t="s">
        <v>1750</v>
      </c>
      <c r="Q119" t="s">
        <v>1094</v>
      </c>
      <c r="R119">
        <v>50707</v>
      </c>
      <c r="S119" s="286">
        <f>ROWS(R$5:R119)</f>
        <v>115</v>
      </c>
      <c r="T119" s="286" t="str">
        <f>IF(P119='5.1'!$E$5,TXM!S119,"")</f>
        <v/>
      </c>
      <c r="U119" t="str">
        <f>IFERROR(SMALL($T$5:$T$8000,ROWS($T$5:T119)),"")</f>
        <v/>
      </c>
      <c r="AH119" s="298" t="s">
        <v>75</v>
      </c>
      <c r="AI119" s="299" t="s">
        <v>415</v>
      </c>
    </row>
    <row r="120" spans="1:35" ht="14.4" customHeight="1" x14ac:dyDescent="0.25">
      <c r="A120" s="285" t="s">
        <v>1750</v>
      </c>
      <c r="B120" t="s">
        <v>115</v>
      </c>
      <c r="C120" s="300">
        <v>52052</v>
      </c>
      <c r="D120" s="286">
        <f>ROWS(C$5:C120)</f>
        <v>116</v>
      </c>
      <c r="E120" s="286" t="str">
        <f>IF(A120='5.1'!$E$5,TXM!D120,"")</f>
        <v/>
      </c>
      <c r="F120" t="str">
        <f>IFERROR(SMALL($E$5:$E$8000,ROWS($E$5:E120)),"")</f>
        <v/>
      </c>
      <c r="I120" s="285" t="s">
        <v>1792</v>
      </c>
      <c r="J120" t="s">
        <v>823</v>
      </c>
      <c r="K120" s="300">
        <v>133546</v>
      </c>
      <c r="L120" s="286">
        <f>ROWS(K$5:K120)</f>
        <v>116</v>
      </c>
      <c r="M120" s="286" t="str">
        <f>IF(I120='5.1'!$E$5,TXM!L120,"")</f>
        <v/>
      </c>
      <c r="N120" t="str">
        <f>IFERROR(SMALL($M$5:$M$8000,ROWS($M$5:M120)),"")</f>
        <v/>
      </c>
      <c r="P120" t="s">
        <v>1750</v>
      </c>
      <c r="Q120" t="s">
        <v>752</v>
      </c>
      <c r="R120">
        <v>46141</v>
      </c>
      <c r="S120" s="286">
        <f>ROWS(R$5:R120)</f>
        <v>116</v>
      </c>
      <c r="T120" s="286" t="str">
        <f>IF(P120='5.1'!$E$5,TXM!S120,"")</f>
        <v/>
      </c>
      <c r="U120" t="str">
        <f>IFERROR(SMALL($T$5:$T$8000,ROWS($T$5:T120)),"")</f>
        <v/>
      </c>
      <c r="AH120" s="296" t="s">
        <v>78</v>
      </c>
      <c r="AI120" s="297" t="s">
        <v>396</v>
      </c>
    </row>
    <row r="121" spans="1:35" ht="14.4" customHeight="1" x14ac:dyDescent="0.25">
      <c r="A121" s="285" t="s">
        <v>1750</v>
      </c>
      <c r="B121" t="s">
        <v>734</v>
      </c>
      <c r="C121" s="300">
        <v>34030</v>
      </c>
      <c r="D121" s="286">
        <f>ROWS(C$5:C121)</f>
        <v>117</v>
      </c>
      <c r="E121" s="286" t="str">
        <f>IF(A121='5.1'!$E$5,TXM!D121,"")</f>
        <v/>
      </c>
      <c r="F121" t="str">
        <f>IFERROR(SMALL($E$5:$E$8000,ROWS($E$5:E121)),"")</f>
        <v/>
      </c>
      <c r="I121" s="285" t="s">
        <v>1792</v>
      </c>
      <c r="J121" t="s">
        <v>772</v>
      </c>
      <c r="K121" s="300">
        <v>105548</v>
      </c>
      <c r="L121" s="286">
        <f>ROWS(K$5:K121)</f>
        <v>117</v>
      </c>
      <c r="M121" s="286" t="str">
        <f>IF(I121='5.1'!$E$5,TXM!L121,"")</f>
        <v/>
      </c>
      <c r="N121" t="str">
        <f>IFERROR(SMALL($M$5:$M$8000,ROWS($M$5:M121)),"")</f>
        <v/>
      </c>
      <c r="P121" t="s">
        <v>1750</v>
      </c>
      <c r="Q121" t="s">
        <v>197</v>
      </c>
      <c r="R121">
        <v>39478</v>
      </c>
      <c r="S121" s="286">
        <f>ROWS(R$5:R121)</f>
        <v>117</v>
      </c>
      <c r="T121" s="286" t="str">
        <f>IF(P121='5.1'!$E$5,TXM!S121,"")</f>
        <v/>
      </c>
      <c r="U121" t="str">
        <f>IFERROR(SMALL($T$5:$T$8000,ROWS($T$5:T121)),"")</f>
        <v/>
      </c>
      <c r="AH121" s="298" t="s">
        <v>591</v>
      </c>
      <c r="AI121" s="299" t="s">
        <v>592</v>
      </c>
    </row>
    <row r="122" spans="1:35" ht="14.4" customHeight="1" x14ac:dyDescent="0.25">
      <c r="A122" s="285" t="s">
        <v>1750</v>
      </c>
      <c r="B122" t="s">
        <v>1096</v>
      </c>
      <c r="C122" s="300">
        <v>23500</v>
      </c>
      <c r="D122" s="286">
        <f>ROWS(C$5:C122)</f>
        <v>118</v>
      </c>
      <c r="E122" s="286" t="str">
        <f>IF(A122='5.1'!$E$5,TXM!D122,"")</f>
        <v/>
      </c>
      <c r="F122" t="str">
        <f>IFERROR(SMALL($E$5:$E$8000,ROWS($E$5:E122)),"")</f>
        <v/>
      </c>
      <c r="I122" s="285" t="s">
        <v>1792</v>
      </c>
      <c r="J122" t="s">
        <v>1083</v>
      </c>
      <c r="K122" s="300">
        <v>70471</v>
      </c>
      <c r="L122" s="286">
        <f>ROWS(K$5:K122)</f>
        <v>118</v>
      </c>
      <c r="M122" s="286" t="str">
        <f>IF(I122='5.1'!$E$5,TXM!L122,"")</f>
        <v/>
      </c>
      <c r="N122" t="str">
        <f>IFERROR(SMALL($M$5:$M$8000,ROWS($M$5:M122)),"")</f>
        <v/>
      </c>
      <c r="P122" t="s">
        <v>1750</v>
      </c>
      <c r="Q122" t="s">
        <v>1097</v>
      </c>
      <c r="R122">
        <v>24989</v>
      </c>
      <c r="S122" s="286">
        <f>ROWS(R$5:R122)</f>
        <v>118</v>
      </c>
      <c r="T122" s="286" t="str">
        <f>IF(P122='5.1'!$E$5,TXM!S122,"")</f>
        <v/>
      </c>
      <c r="U122" t="str">
        <f>IFERROR(SMALL($T$5:$T$8000,ROWS($T$5:T122)),"")</f>
        <v/>
      </c>
      <c r="AH122" s="296" t="s">
        <v>1432</v>
      </c>
      <c r="AI122" s="297" t="s">
        <v>1533</v>
      </c>
    </row>
    <row r="123" spans="1:35" ht="14.4" customHeight="1" x14ac:dyDescent="0.25">
      <c r="A123" s="285" t="s">
        <v>1750</v>
      </c>
      <c r="B123" t="s">
        <v>118</v>
      </c>
      <c r="C123" s="300">
        <v>1624</v>
      </c>
      <c r="D123" s="286">
        <f>ROWS(C$5:C123)</f>
        <v>119</v>
      </c>
      <c r="E123" s="286" t="str">
        <f>IF(A123='5.1'!$E$5,TXM!D123,"")</f>
        <v/>
      </c>
      <c r="F123" t="str">
        <f>IFERROR(SMALL($E$5:$E$8000,ROWS($E$5:E123)),"")</f>
        <v/>
      </c>
      <c r="I123" s="285" t="s">
        <v>1792</v>
      </c>
      <c r="J123" t="s">
        <v>723</v>
      </c>
      <c r="K123" s="300">
        <v>63899</v>
      </c>
      <c r="L123" s="286">
        <f>ROWS(K$5:K123)</f>
        <v>119</v>
      </c>
      <c r="M123" s="286" t="str">
        <f>IF(I123='5.1'!$E$5,TXM!L123,"")</f>
        <v/>
      </c>
      <c r="N123" t="str">
        <f>IFERROR(SMALL($M$5:$M$8000,ROWS($M$5:M123)),"")</f>
        <v/>
      </c>
      <c r="P123" t="s">
        <v>1750</v>
      </c>
      <c r="Q123" t="s">
        <v>1091</v>
      </c>
      <c r="R123">
        <v>21020</v>
      </c>
      <c r="S123" s="286">
        <f>ROWS(R$5:R123)</f>
        <v>119</v>
      </c>
      <c r="T123" s="286" t="str">
        <f>IF(P123='5.1'!$E$5,TXM!S123,"")</f>
        <v/>
      </c>
      <c r="U123" t="str">
        <f>IFERROR(SMALL($T$5:$T$8000,ROWS($T$5:T123)),"")</f>
        <v/>
      </c>
      <c r="AH123" s="296" t="s">
        <v>582</v>
      </c>
      <c r="AI123" s="297" t="s">
        <v>1542</v>
      </c>
    </row>
    <row r="124" spans="1:35" ht="14.4" customHeight="1" x14ac:dyDescent="0.25">
      <c r="A124" s="285" t="s">
        <v>1750</v>
      </c>
      <c r="B124" t="s">
        <v>705</v>
      </c>
      <c r="C124" s="300">
        <v>228</v>
      </c>
      <c r="D124" s="286">
        <f>ROWS(C$5:C124)</f>
        <v>120</v>
      </c>
      <c r="E124" s="286" t="str">
        <f>IF(A124='5.1'!$E$5,TXM!D124,"")</f>
        <v/>
      </c>
      <c r="F124" t="str">
        <f>IFERROR(SMALL($E$5:$E$8000,ROWS($E$5:E124)),"")</f>
        <v/>
      </c>
      <c r="I124" s="285" t="s">
        <v>1792</v>
      </c>
      <c r="J124" t="s">
        <v>717</v>
      </c>
      <c r="K124" s="300">
        <v>43015</v>
      </c>
      <c r="L124" s="286">
        <f>ROWS(K$5:K124)</f>
        <v>120</v>
      </c>
      <c r="M124" s="286" t="str">
        <f>IF(I124='5.1'!$E$5,TXM!L124,"")</f>
        <v/>
      </c>
      <c r="N124" t="str">
        <f>IFERROR(SMALL($M$5:$M$8000,ROWS($M$5:M124)),"")</f>
        <v/>
      </c>
      <c r="P124" t="s">
        <v>1750</v>
      </c>
      <c r="Q124" t="s">
        <v>1090</v>
      </c>
      <c r="R124">
        <v>18492</v>
      </c>
      <c r="S124" s="286">
        <f>ROWS(R$5:R124)</f>
        <v>120</v>
      </c>
      <c r="T124" s="286" t="str">
        <f>IF(P124='5.1'!$E$5,TXM!S124,"")</f>
        <v/>
      </c>
      <c r="U124" t="str">
        <f>IFERROR(SMALL($T$5:$T$8000,ROWS($T$5:T124)),"")</f>
        <v/>
      </c>
      <c r="AH124" s="298" t="s">
        <v>175</v>
      </c>
      <c r="AI124" s="299" t="s">
        <v>402</v>
      </c>
    </row>
    <row r="125" spans="1:35" ht="14.4" customHeight="1" x14ac:dyDescent="0.25">
      <c r="A125" s="285" t="s">
        <v>1750</v>
      </c>
      <c r="B125" t="s">
        <v>1076</v>
      </c>
      <c r="C125" s="300">
        <v>147</v>
      </c>
      <c r="D125" s="286">
        <f>ROWS(C$5:C125)</f>
        <v>121</v>
      </c>
      <c r="E125" s="286" t="str">
        <f>IF(A125='5.1'!$E$5,TXM!D125,"")</f>
        <v/>
      </c>
      <c r="F125" t="str">
        <f>IFERROR(SMALL($E$5:$E$8000,ROWS($E$5:E125)),"")</f>
        <v/>
      </c>
      <c r="I125" s="285" t="s">
        <v>1792</v>
      </c>
      <c r="J125" t="s">
        <v>804</v>
      </c>
      <c r="K125" s="300">
        <v>42997</v>
      </c>
      <c r="L125" s="286">
        <f>ROWS(K$5:K125)</f>
        <v>121</v>
      </c>
      <c r="M125" s="286" t="str">
        <f>IF(I125='5.1'!$E$5,TXM!L125,"")</f>
        <v/>
      </c>
      <c r="N125" t="str">
        <f>IFERROR(SMALL($M$5:$M$8000,ROWS($M$5:M125)),"")</f>
        <v/>
      </c>
      <c r="P125" t="s">
        <v>1750</v>
      </c>
      <c r="Q125" t="s">
        <v>804</v>
      </c>
      <c r="R125">
        <v>15380</v>
      </c>
      <c r="S125" s="286">
        <f>ROWS(R$5:R125)</f>
        <v>121</v>
      </c>
      <c r="T125" s="286" t="str">
        <f>IF(P125='5.1'!$E$5,TXM!S125,"")</f>
        <v/>
      </c>
      <c r="U125" t="str">
        <f>IFERROR(SMALL($T$5:$T$8000,ROWS($T$5:T125)),"")</f>
        <v/>
      </c>
      <c r="AH125" s="296" t="s">
        <v>226</v>
      </c>
      <c r="AI125" s="297" t="s">
        <v>344</v>
      </c>
    </row>
    <row r="126" spans="1:35" ht="14.4" customHeight="1" x14ac:dyDescent="0.25">
      <c r="A126" s="285" t="s">
        <v>1750</v>
      </c>
      <c r="B126" t="s">
        <v>727</v>
      </c>
      <c r="C126" s="300">
        <v>96</v>
      </c>
      <c r="D126" s="286">
        <f>ROWS(C$5:C126)</f>
        <v>122</v>
      </c>
      <c r="E126" s="286" t="str">
        <f>IF(A126='5.1'!$E$5,TXM!D126,"")</f>
        <v/>
      </c>
      <c r="F126" t="str">
        <f>IFERROR(SMALL($E$5:$E$8000,ROWS($E$5:E126)),"")</f>
        <v/>
      </c>
      <c r="I126" s="285" t="s">
        <v>1792</v>
      </c>
      <c r="J126" t="s">
        <v>1086</v>
      </c>
      <c r="K126" s="300">
        <v>41039</v>
      </c>
      <c r="L126" s="286">
        <f>ROWS(K$5:K126)</f>
        <v>122</v>
      </c>
      <c r="M126" s="286" t="str">
        <f>IF(I126='5.1'!$E$5,TXM!L126,"")</f>
        <v/>
      </c>
      <c r="N126" t="str">
        <f>IFERROR(SMALL($M$5:$M$8000,ROWS($M$5:M126)),"")</f>
        <v/>
      </c>
      <c r="P126" t="s">
        <v>1750</v>
      </c>
      <c r="Q126" t="s">
        <v>719</v>
      </c>
      <c r="R126">
        <v>8186</v>
      </c>
      <c r="S126" s="286">
        <f>ROWS(R$5:R126)</f>
        <v>122</v>
      </c>
      <c r="T126" s="286" t="str">
        <f>IF(P126='5.1'!$E$5,TXM!S126,"")</f>
        <v/>
      </c>
      <c r="U126" t="str">
        <f>IFERROR(SMALL($T$5:$T$8000,ROWS($T$5:T126)),"")</f>
        <v/>
      </c>
      <c r="AH126" s="298" t="s">
        <v>70</v>
      </c>
      <c r="AI126" s="299" t="s">
        <v>409</v>
      </c>
    </row>
    <row r="127" spans="1:35" ht="14.4" customHeight="1" x14ac:dyDescent="0.25">
      <c r="A127" s="285" t="s">
        <v>1750</v>
      </c>
      <c r="B127" t="s">
        <v>102</v>
      </c>
      <c r="C127" s="300">
        <v>13</v>
      </c>
      <c r="D127" s="286">
        <f>ROWS(C$5:C127)</f>
        <v>123</v>
      </c>
      <c r="E127" s="286" t="str">
        <f>IF(A127='5.1'!$E$5,TXM!D127,"")</f>
        <v/>
      </c>
      <c r="F127" t="str">
        <f>IFERROR(SMALL($E$5:$E$8000,ROWS($E$5:E127)),"")</f>
        <v/>
      </c>
      <c r="I127" s="285" t="s">
        <v>1792</v>
      </c>
      <c r="J127" t="s">
        <v>802</v>
      </c>
      <c r="K127" s="300">
        <v>39853</v>
      </c>
      <c r="L127" s="286">
        <f>ROWS(K$5:K127)</f>
        <v>123</v>
      </c>
      <c r="M127" s="286" t="str">
        <f>IF(I127='5.1'!$E$5,TXM!L127,"")</f>
        <v/>
      </c>
      <c r="N127" t="str">
        <f>IFERROR(SMALL($M$5:$M$8000,ROWS($M$5:M127)),"")</f>
        <v/>
      </c>
      <c r="P127" t="s">
        <v>1750</v>
      </c>
      <c r="Q127" t="s">
        <v>796</v>
      </c>
      <c r="R127">
        <v>6731</v>
      </c>
      <c r="S127" s="286">
        <f>ROWS(R$5:R127)</f>
        <v>123</v>
      </c>
      <c r="T127" s="286" t="str">
        <f>IF(P127='5.1'!$E$5,TXM!S127,"")</f>
        <v/>
      </c>
      <c r="U127" t="str">
        <f>IFERROR(SMALL($T$5:$T$8000,ROWS($T$5:T127)),"")</f>
        <v/>
      </c>
      <c r="AH127" s="296" t="s">
        <v>94</v>
      </c>
      <c r="AI127" s="297" t="s">
        <v>442</v>
      </c>
    </row>
    <row r="128" spans="1:35" ht="14.4" customHeight="1" x14ac:dyDescent="0.25">
      <c r="A128" s="285" t="s">
        <v>1758</v>
      </c>
      <c r="B128" t="s">
        <v>999</v>
      </c>
      <c r="C128" s="300">
        <v>1614140768</v>
      </c>
      <c r="D128" s="286">
        <f>ROWS(C$5:C128)</f>
        <v>124</v>
      </c>
      <c r="E128" s="286" t="str">
        <f>IF(A128='5.1'!$E$5,TXM!D128,"")</f>
        <v/>
      </c>
      <c r="F128" t="str">
        <f>IFERROR(SMALL($E$5:$E$8000,ROWS($E$5:E128)),"")</f>
        <v/>
      </c>
      <c r="I128" s="285" t="s">
        <v>1792</v>
      </c>
      <c r="J128" t="s">
        <v>1079</v>
      </c>
      <c r="K128" s="300">
        <v>39578</v>
      </c>
      <c r="L128" s="286">
        <f>ROWS(K$5:K128)</f>
        <v>124</v>
      </c>
      <c r="M128" s="286" t="str">
        <f>IF(I128='5.1'!$E$5,TXM!L128,"")</f>
        <v/>
      </c>
      <c r="N128" t="str">
        <f>IFERROR(SMALL($M$5:$M$8000,ROWS($M$5:M128)),"")</f>
        <v/>
      </c>
      <c r="P128" t="s">
        <v>1750</v>
      </c>
      <c r="Q128" t="s">
        <v>1087</v>
      </c>
      <c r="R128">
        <v>5656</v>
      </c>
      <c r="S128" s="286">
        <f>ROWS(R$5:R128)</f>
        <v>124</v>
      </c>
      <c r="T128" s="286" t="str">
        <f>IF(P128='5.1'!$E$5,TXM!S128,"")</f>
        <v/>
      </c>
      <c r="U128" t="str">
        <f>IFERROR(SMALL($T$5:$T$8000,ROWS($T$5:T128)),"")</f>
        <v/>
      </c>
      <c r="AH128" s="296" t="s">
        <v>1557</v>
      </c>
      <c r="AI128" s="297" t="s">
        <v>1929</v>
      </c>
    </row>
    <row r="129" spans="1:35" ht="14.4" customHeight="1" x14ac:dyDescent="0.25">
      <c r="A129" s="285" t="s">
        <v>1758</v>
      </c>
      <c r="B129" t="s">
        <v>717</v>
      </c>
      <c r="C129" s="300">
        <v>486000165</v>
      </c>
      <c r="D129" s="286">
        <f>ROWS(C$5:C129)</f>
        <v>125</v>
      </c>
      <c r="E129" s="286" t="str">
        <f>IF(A129='5.1'!$E$5,TXM!D129,"")</f>
        <v/>
      </c>
      <c r="F129" t="str">
        <f>IFERROR(SMALL($E$5:$E$8000,ROWS($E$5:E129)),"")</f>
        <v/>
      </c>
      <c r="I129" s="285" t="s">
        <v>1792</v>
      </c>
      <c r="J129" t="s">
        <v>1096</v>
      </c>
      <c r="K129" s="300">
        <v>38801</v>
      </c>
      <c r="L129" s="286">
        <f>ROWS(K$5:K129)</f>
        <v>125</v>
      </c>
      <c r="M129" s="286" t="str">
        <f>IF(I129='5.1'!$E$5,TXM!L129,"")</f>
        <v/>
      </c>
      <c r="N129" t="str">
        <f>IFERROR(SMALL($M$5:$M$8000,ROWS($M$5:M129)),"")</f>
        <v/>
      </c>
      <c r="P129" t="s">
        <v>1750</v>
      </c>
      <c r="Q129" t="s">
        <v>106</v>
      </c>
      <c r="R129">
        <v>5080</v>
      </c>
      <c r="S129" s="286">
        <f>ROWS(R$5:R129)</f>
        <v>125</v>
      </c>
      <c r="T129" s="286" t="str">
        <f>IF(P129='5.1'!$E$5,TXM!S129,"")</f>
        <v/>
      </c>
      <c r="U129" t="str">
        <f>IFERROR(SMALL($T$5:$T$8000,ROWS($T$5:T129)),"")</f>
        <v/>
      </c>
      <c r="AH129" s="298" t="s">
        <v>53</v>
      </c>
      <c r="AI129" s="299" t="s">
        <v>352</v>
      </c>
    </row>
    <row r="130" spans="1:35" ht="14.4" customHeight="1" x14ac:dyDescent="0.25">
      <c r="A130" s="285" t="s">
        <v>1758</v>
      </c>
      <c r="B130" t="s">
        <v>1080</v>
      </c>
      <c r="C130" s="300">
        <v>89988539</v>
      </c>
      <c r="D130" s="286">
        <f>ROWS(C$5:C130)</f>
        <v>126</v>
      </c>
      <c r="E130" s="286" t="str">
        <f>IF(A130='5.1'!$E$5,TXM!D130,"")</f>
        <v/>
      </c>
      <c r="F130" t="str">
        <f>IFERROR(SMALL($E$5:$E$8000,ROWS($E$5:E130)),"")</f>
        <v/>
      </c>
      <c r="I130" s="285" t="s">
        <v>1792</v>
      </c>
      <c r="J130" t="s">
        <v>810</v>
      </c>
      <c r="K130" s="300">
        <v>33645</v>
      </c>
      <c r="L130" s="286">
        <f>ROWS(K$5:K130)</f>
        <v>126</v>
      </c>
      <c r="M130" s="286" t="str">
        <f>IF(I130='5.1'!$E$5,TXM!L130,"")</f>
        <v/>
      </c>
      <c r="N130" t="str">
        <f>IFERROR(SMALL($M$5:$M$8000,ROWS($M$5:M130)),"")</f>
        <v/>
      </c>
      <c r="P130" t="s">
        <v>1750</v>
      </c>
      <c r="Q130" t="s">
        <v>725</v>
      </c>
      <c r="R130">
        <v>4026</v>
      </c>
      <c r="S130" s="286">
        <f>ROWS(R$5:R130)</f>
        <v>126</v>
      </c>
      <c r="T130" s="286" t="str">
        <f>IF(P130='5.1'!$E$5,TXM!S130,"")</f>
        <v/>
      </c>
      <c r="U130" t="str">
        <f>IFERROR(SMALL($T$5:$T$8000,ROWS($T$5:T130)),"")</f>
        <v/>
      </c>
      <c r="AH130" s="296" t="s">
        <v>593</v>
      </c>
      <c r="AI130" s="297" t="s">
        <v>594</v>
      </c>
    </row>
    <row r="131" spans="1:35" ht="14.4" customHeight="1" x14ac:dyDescent="0.25">
      <c r="A131" s="285" t="s">
        <v>1758</v>
      </c>
      <c r="B131" t="s">
        <v>746</v>
      </c>
      <c r="C131" s="300">
        <v>38894106</v>
      </c>
      <c r="D131" s="286">
        <f>ROWS(C$5:C131)</f>
        <v>127</v>
      </c>
      <c r="E131" s="286" t="str">
        <f>IF(A131='5.1'!$E$5,TXM!D131,"")</f>
        <v/>
      </c>
      <c r="F131" t="str">
        <f>IFERROR(SMALL($E$5:$E$8000,ROWS($E$5:E131)),"")</f>
        <v/>
      </c>
      <c r="I131" s="285" t="s">
        <v>1792</v>
      </c>
      <c r="J131" t="s">
        <v>742</v>
      </c>
      <c r="K131" s="300">
        <v>13323</v>
      </c>
      <c r="L131" s="286">
        <f>ROWS(K$5:K131)</f>
        <v>127</v>
      </c>
      <c r="M131" s="286" t="str">
        <f>IF(I131='5.1'!$E$5,TXM!L131,"")</f>
        <v/>
      </c>
      <c r="N131" t="str">
        <f>IFERROR(SMALL($M$5:$M$8000,ROWS($M$5:M131)),"")</f>
        <v/>
      </c>
      <c r="P131" t="s">
        <v>1750</v>
      </c>
      <c r="Q131" t="s">
        <v>997</v>
      </c>
      <c r="R131">
        <v>3295</v>
      </c>
      <c r="S131" s="286">
        <f>ROWS(R$5:R131)</f>
        <v>127</v>
      </c>
      <c r="T131" s="286" t="str">
        <f>IF(P131='5.1'!$E$5,TXM!S131,"")</f>
        <v/>
      </c>
      <c r="U131" t="str">
        <f>IFERROR(SMALL($T$5:$T$8000,ROWS($T$5:T131)),"")</f>
        <v/>
      </c>
      <c r="AH131" s="298" t="s">
        <v>257</v>
      </c>
      <c r="AI131" s="299" t="s">
        <v>1816</v>
      </c>
    </row>
    <row r="132" spans="1:35" ht="14.4" customHeight="1" x14ac:dyDescent="0.25">
      <c r="A132" s="285" t="s">
        <v>1758</v>
      </c>
      <c r="B132" t="s">
        <v>723</v>
      </c>
      <c r="C132" s="300">
        <v>32906025</v>
      </c>
      <c r="D132" s="286">
        <f>ROWS(C$5:C132)</f>
        <v>128</v>
      </c>
      <c r="E132" s="286" t="str">
        <f>IF(A132='5.1'!$E$5,TXM!D132,"")</f>
        <v/>
      </c>
      <c r="F132" t="str">
        <f>IFERROR(SMALL($E$5:$E$8000,ROWS($E$5:E132)),"")</f>
        <v/>
      </c>
      <c r="I132" s="285" t="s">
        <v>1792</v>
      </c>
      <c r="J132" t="s">
        <v>790</v>
      </c>
      <c r="K132" s="300">
        <v>12565</v>
      </c>
      <c r="L132" s="286">
        <f>ROWS(K$5:K132)</f>
        <v>128</v>
      </c>
      <c r="M132" s="286" t="str">
        <f>IF(I132='5.1'!$E$5,TXM!L132,"")</f>
        <v/>
      </c>
      <c r="N132" t="str">
        <f>IFERROR(SMALL($M$5:$M$8000,ROWS($M$5:M132)),"")</f>
        <v/>
      </c>
      <c r="P132" t="s">
        <v>1750</v>
      </c>
      <c r="Q132" t="s">
        <v>742</v>
      </c>
      <c r="R132">
        <v>2129</v>
      </c>
      <c r="S132" s="286">
        <f>ROWS(R$5:R132)</f>
        <v>128</v>
      </c>
      <c r="T132" s="286" t="str">
        <f>IF(P132='5.1'!$E$5,TXM!S132,"")</f>
        <v/>
      </c>
      <c r="U132" t="str">
        <f>IFERROR(SMALL($T$5:$T$8000,ROWS($T$5:T132)),"")</f>
        <v/>
      </c>
      <c r="AH132" s="296" t="s">
        <v>258</v>
      </c>
      <c r="AI132" s="297" t="s">
        <v>1530</v>
      </c>
    </row>
    <row r="133" spans="1:35" ht="14.4" customHeight="1" x14ac:dyDescent="0.25">
      <c r="A133" s="285" t="s">
        <v>1758</v>
      </c>
      <c r="B133" t="s">
        <v>804</v>
      </c>
      <c r="C133" s="300">
        <v>18488095</v>
      </c>
      <c r="D133" s="286">
        <f>ROWS(C$5:C133)</f>
        <v>129</v>
      </c>
      <c r="E133" s="286" t="str">
        <f>IF(A133='5.1'!$E$5,TXM!D133,"")</f>
        <v/>
      </c>
      <c r="F133" t="str">
        <f>IFERROR(SMALL($E$5:$E$8000,ROWS($E$5:E133)),"")</f>
        <v/>
      </c>
      <c r="I133" s="285" t="s">
        <v>1792</v>
      </c>
      <c r="J133" t="s">
        <v>113</v>
      </c>
      <c r="K133" s="300">
        <v>12202</v>
      </c>
      <c r="L133" s="286">
        <f>ROWS(K$5:K133)</f>
        <v>129</v>
      </c>
      <c r="M133" s="286" t="str">
        <f>IF(I133='5.1'!$E$5,TXM!L133,"")</f>
        <v/>
      </c>
      <c r="N133" t="str">
        <f>IFERROR(SMALL($M$5:$M$8000,ROWS($M$5:M133)),"")</f>
        <v/>
      </c>
      <c r="P133" t="s">
        <v>1750</v>
      </c>
      <c r="Q133" t="s">
        <v>715</v>
      </c>
      <c r="R133">
        <v>1088</v>
      </c>
      <c r="S133" s="286">
        <f>ROWS(R$5:R133)</f>
        <v>129</v>
      </c>
      <c r="T133" s="286" t="str">
        <f>IF(P133='5.1'!$E$5,TXM!S133,"")</f>
        <v/>
      </c>
      <c r="U133" t="str">
        <f>IFERROR(SMALL($T$5:$T$8000,ROWS($T$5:T133)),"")</f>
        <v/>
      </c>
      <c r="AH133" s="296" t="s">
        <v>190</v>
      </c>
      <c r="AI133" s="297" t="s">
        <v>450</v>
      </c>
    </row>
    <row r="134" spans="1:35" ht="14.4" customHeight="1" x14ac:dyDescent="0.25">
      <c r="A134" s="285" t="s">
        <v>1758</v>
      </c>
      <c r="B134" t="s">
        <v>1090</v>
      </c>
      <c r="C134" s="300">
        <v>13433172</v>
      </c>
      <c r="D134" s="286">
        <f>ROWS(C$5:C134)</f>
        <v>130</v>
      </c>
      <c r="E134" s="286" t="str">
        <f>IF(A134='5.1'!$E$5,TXM!D134,"")</f>
        <v/>
      </c>
      <c r="F134" t="str">
        <f>IFERROR(SMALL($E$5:$E$8000,ROWS($E$5:E134)),"")</f>
        <v/>
      </c>
      <c r="I134" s="285" t="s">
        <v>1792</v>
      </c>
      <c r="J134" t="s">
        <v>786</v>
      </c>
      <c r="K134" s="300">
        <v>8525</v>
      </c>
      <c r="L134" s="286">
        <f>ROWS(K$5:K134)</f>
        <v>130</v>
      </c>
      <c r="M134" s="286" t="str">
        <f>IF(I134='5.1'!$E$5,TXM!L134,"")</f>
        <v/>
      </c>
      <c r="N134" t="str">
        <f>IFERROR(SMALL($M$5:$M$8000,ROWS($M$5:M134)),"")</f>
        <v/>
      </c>
      <c r="P134" t="s">
        <v>1758</v>
      </c>
      <c r="Q134" t="s">
        <v>810</v>
      </c>
      <c r="R134">
        <v>855416491</v>
      </c>
      <c r="S134" s="286">
        <f>ROWS(R$5:R134)</f>
        <v>130</v>
      </c>
      <c r="T134" s="286" t="str">
        <f>IF(P134='5.1'!$E$5,TXM!S134,"")</f>
        <v/>
      </c>
      <c r="U134" t="str">
        <f>IFERROR(SMALL($T$5:$T$8000,ROWS($T$5:T134)),"")</f>
        <v/>
      </c>
      <c r="AH134" s="298" t="s">
        <v>189</v>
      </c>
      <c r="AI134" s="299" t="s">
        <v>423</v>
      </c>
    </row>
    <row r="135" spans="1:35" ht="14.4" customHeight="1" x14ac:dyDescent="0.25">
      <c r="A135" s="285" t="s">
        <v>1758</v>
      </c>
      <c r="B135" t="s">
        <v>106</v>
      </c>
      <c r="C135" s="300">
        <v>10343899</v>
      </c>
      <c r="D135" s="286">
        <f>ROWS(C$5:C135)</f>
        <v>131</v>
      </c>
      <c r="E135" s="286" t="str">
        <f>IF(A135='5.1'!$E$5,TXM!D135,"")</f>
        <v/>
      </c>
      <c r="F135" t="str">
        <f>IFERROR(SMALL($E$5:$E$8000,ROWS($E$5:E135)),"")</f>
        <v/>
      </c>
      <c r="I135" s="285" t="s">
        <v>1792</v>
      </c>
      <c r="J135" t="s">
        <v>814</v>
      </c>
      <c r="K135" s="300">
        <v>7999</v>
      </c>
      <c r="L135" s="286">
        <f>ROWS(K$5:K135)</f>
        <v>131</v>
      </c>
      <c r="M135" s="286" t="str">
        <f>IF(I135='5.1'!$E$5,TXM!L135,"")</f>
        <v/>
      </c>
      <c r="N135" t="str">
        <f>IFERROR(SMALL($M$5:$M$8000,ROWS($M$5:M135)),"")</f>
        <v/>
      </c>
      <c r="P135" t="s">
        <v>1758</v>
      </c>
      <c r="Q135" t="s">
        <v>1097</v>
      </c>
      <c r="R135">
        <v>42489755</v>
      </c>
      <c r="S135" s="286">
        <f>ROWS(R$5:R135)</f>
        <v>131</v>
      </c>
      <c r="T135" s="286" t="str">
        <f>IF(P135='5.1'!$E$5,TXM!S135,"")</f>
        <v/>
      </c>
      <c r="U135" t="str">
        <f>IFERROR(SMALL($T$5:$T$8000,ROWS($T$5:T135)),"")</f>
        <v/>
      </c>
      <c r="AH135" s="296" t="s">
        <v>248</v>
      </c>
      <c r="AI135" s="297" t="s">
        <v>397</v>
      </c>
    </row>
    <row r="136" spans="1:35" ht="14.4" customHeight="1" x14ac:dyDescent="0.25">
      <c r="A136" s="285" t="s">
        <v>1758</v>
      </c>
      <c r="B136" t="s">
        <v>199</v>
      </c>
      <c r="C136" s="300">
        <v>9389990</v>
      </c>
      <c r="D136" s="286">
        <f>ROWS(C$5:C136)</f>
        <v>132</v>
      </c>
      <c r="E136" s="286" t="str">
        <f>IF(A136='5.1'!$E$5,TXM!D136,"")</f>
        <v/>
      </c>
      <c r="F136" t="str">
        <f>IFERROR(SMALL($E$5:$E$8000,ROWS($E$5:E136)),"")</f>
        <v/>
      </c>
      <c r="I136" s="285" t="s">
        <v>1792</v>
      </c>
      <c r="J136" t="s">
        <v>764</v>
      </c>
      <c r="K136" s="300">
        <v>5273</v>
      </c>
      <c r="L136" s="286">
        <f>ROWS(K$5:K136)</f>
        <v>132</v>
      </c>
      <c r="M136" s="286" t="str">
        <f>IF(I136='5.1'!$E$5,TXM!L136,"")</f>
        <v/>
      </c>
      <c r="N136" t="str">
        <f>IFERROR(SMALL($M$5:$M$8000,ROWS($M$5:M136)),"")</f>
        <v/>
      </c>
      <c r="P136" t="s">
        <v>1758</v>
      </c>
      <c r="Q136" t="s">
        <v>1093</v>
      </c>
      <c r="R136">
        <v>24218531</v>
      </c>
      <c r="S136" s="286">
        <f>ROWS(R$5:R136)</f>
        <v>132</v>
      </c>
      <c r="T136" s="286" t="str">
        <f>IF(P136='5.1'!$E$5,TXM!S136,"")</f>
        <v/>
      </c>
      <c r="U136" t="str">
        <f>IFERROR(SMALL($T$5:$T$8000,ROWS($T$5:T136)),"")</f>
        <v/>
      </c>
      <c r="AH136" s="298" t="s">
        <v>74</v>
      </c>
      <c r="AI136" s="299" t="s">
        <v>408</v>
      </c>
    </row>
    <row r="137" spans="1:35" ht="14.4" customHeight="1" x14ac:dyDescent="0.25">
      <c r="A137" s="285" t="s">
        <v>1758</v>
      </c>
      <c r="B137" t="s">
        <v>752</v>
      </c>
      <c r="C137" s="300">
        <v>7249785</v>
      </c>
      <c r="D137" s="286">
        <f>ROWS(C$5:C137)</f>
        <v>133</v>
      </c>
      <c r="E137" s="286" t="str">
        <f>IF(A137='5.1'!$E$5,TXM!D137,"")</f>
        <v/>
      </c>
      <c r="F137" t="str">
        <f>IFERROR(SMALL($E$5:$E$8000,ROWS($E$5:E137)),"")</f>
        <v/>
      </c>
      <c r="I137" s="285" t="s">
        <v>1792</v>
      </c>
      <c r="J137" t="s">
        <v>1090</v>
      </c>
      <c r="K137" s="300">
        <v>4075</v>
      </c>
      <c r="L137" s="286">
        <f>ROWS(K$5:K137)</f>
        <v>133</v>
      </c>
      <c r="M137" s="286" t="str">
        <f>IF(I137='5.1'!$E$5,TXM!L137,"")</f>
        <v/>
      </c>
      <c r="N137" t="str">
        <f>IFERROR(SMALL($M$5:$M$8000,ROWS($M$5:M137)),"")</f>
        <v/>
      </c>
      <c r="P137" t="s">
        <v>1758</v>
      </c>
      <c r="Q137" t="s">
        <v>808</v>
      </c>
      <c r="R137">
        <v>11241168</v>
      </c>
      <c r="S137" s="286">
        <f>ROWS(R$5:R137)</f>
        <v>133</v>
      </c>
      <c r="T137" s="286" t="str">
        <f>IF(P137='5.1'!$E$5,TXM!S137,"")</f>
        <v/>
      </c>
      <c r="U137" t="str">
        <f>IFERROR(SMALL($T$5:$T$8000,ROWS($T$5:T137)),"")</f>
        <v/>
      </c>
      <c r="AH137" s="296" t="s">
        <v>239</v>
      </c>
      <c r="AI137" s="297" t="s">
        <v>431</v>
      </c>
    </row>
    <row r="138" spans="1:35" ht="14.4" customHeight="1" x14ac:dyDescent="0.25">
      <c r="A138" s="285" t="s">
        <v>1758</v>
      </c>
      <c r="B138" t="s">
        <v>719</v>
      </c>
      <c r="C138" s="300">
        <v>5901464</v>
      </c>
      <c r="D138" s="286">
        <f>ROWS(C$5:C138)</f>
        <v>134</v>
      </c>
      <c r="E138" s="286" t="str">
        <f>IF(A138='5.1'!$E$5,TXM!D138,"")</f>
        <v/>
      </c>
      <c r="F138" t="str">
        <f>IFERROR(SMALL($E$5:$E$8000,ROWS($E$5:E138)),"")</f>
        <v/>
      </c>
      <c r="I138" s="285" t="s">
        <v>1792</v>
      </c>
      <c r="J138" t="s">
        <v>719</v>
      </c>
      <c r="K138" s="300">
        <v>2420</v>
      </c>
      <c r="L138" s="286">
        <f>ROWS(K$5:K138)</f>
        <v>134</v>
      </c>
      <c r="M138" s="286" t="str">
        <f>IF(I138='5.1'!$E$5,TXM!L138,"")</f>
        <v/>
      </c>
      <c r="N138" t="str">
        <f>IFERROR(SMALL($M$5:$M$8000,ROWS($M$5:M138)),"")</f>
        <v/>
      </c>
      <c r="P138" t="s">
        <v>1758</v>
      </c>
      <c r="Q138" t="s">
        <v>806</v>
      </c>
      <c r="R138">
        <v>8181402</v>
      </c>
      <c r="S138" s="286">
        <f>ROWS(R$5:R138)</f>
        <v>134</v>
      </c>
      <c r="T138" s="286" t="str">
        <f>IF(P138='5.1'!$E$5,TXM!S138,"")</f>
        <v/>
      </c>
      <c r="U138" t="str">
        <f>IFERROR(SMALL($T$5:$T$8000,ROWS($T$5:T138)),"")</f>
        <v/>
      </c>
      <c r="AH138" s="296" t="s">
        <v>259</v>
      </c>
      <c r="AI138" s="297" t="s">
        <v>445</v>
      </c>
    </row>
    <row r="139" spans="1:35" ht="14.4" customHeight="1" x14ac:dyDescent="0.25">
      <c r="A139" s="285" t="s">
        <v>1758</v>
      </c>
      <c r="B139" t="s">
        <v>808</v>
      </c>
      <c r="C139" s="300">
        <v>4158675</v>
      </c>
      <c r="D139" s="286">
        <f>ROWS(C$5:C139)</f>
        <v>135</v>
      </c>
      <c r="E139" s="286" t="str">
        <f>IF(A139='5.1'!$E$5,TXM!D139,"")</f>
        <v/>
      </c>
      <c r="F139" t="str">
        <f>IFERROR(SMALL($E$5:$E$8000,ROWS($E$5:E139)),"")</f>
        <v/>
      </c>
      <c r="I139" s="285" t="s">
        <v>1792</v>
      </c>
      <c r="J139" t="s">
        <v>1077</v>
      </c>
      <c r="K139" s="300">
        <v>1612</v>
      </c>
      <c r="L139" s="286">
        <f>ROWS(K$5:K139)</f>
        <v>135</v>
      </c>
      <c r="M139" s="286" t="str">
        <f>IF(I139='5.1'!$E$5,TXM!L139,"")</f>
        <v/>
      </c>
      <c r="N139" t="str">
        <f>IFERROR(SMALL($M$5:$M$8000,ROWS($M$5:M139)),"")</f>
        <v/>
      </c>
      <c r="P139" t="s">
        <v>1758</v>
      </c>
      <c r="Q139" t="s">
        <v>1079</v>
      </c>
      <c r="R139">
        <v>3090098</v>
      </c>
      <c r="S139" s="286">
        <f>ROWS(R$5:R139)</f>
        <v>135</v>
      </c>
      <c r="T139" s="286" t="str">
        <f>IF(P139='5.1'!$E$5,TXM!S139,"")</f>
        <v/>
      </c>
      <c r="U139" t="str">
        <f>IFERROR(SMALL($T$5:$T$8000,ROWS($T$5:T139)),"")</f>
        <v/>
      </c>
      <c r="AH139" s="298" t="s">
        <v>167</v>
      </c>
      <c r="AI139" s="299" t="s">
        <v>382</v>
      </c>
    </row>
    <row r="140" spans="1:35" ht="14.4" customHeight="1" x14ac:dyDescent="0.25">
      <c r="A140" s="285" t="s">
        <v>1758</v>
      </c>
      <c r="B140" t="s">
        <v>705</v>
      </c>
      <c r="C140" s="300">
        <v>3696568</v>
      </c>
      <c r="D140" s="286">
        <f>ROWS(C$5:C140)</f>
        <v>136</v>
      </c>
      <c r="E140" s="286" t="str">
        <f>IF(A140='5.1'!$E$5,TXM!D140,"")</f>
        <v/>
      </c>
      <c r="F140" t="str">
        <f>IFERROR(SMALL($E$5:$E$8000,ROWS($E$5:E140)),"")</f>
        <v/>
      </c>
      <c r="I140" s="285" t="s">
        <v>1792</v>
      </c>
      <c r="J140" t="s">
        <v>734</v>
      </c>
      <c r="K140" s="300">
        <v>1422</v>
      </c>
      <c r="L140" s="286">
        <f>ROWS(K$5:K140)</f>
        <v>136</v>
      </c>
      <c r="M140" s="286" t="str">
        <f>IF(I140='5.1'!$E$5,TXM!L140,"")</f>
        <v/>
      </c>
      <c r="N140" t="str">
        <f>IFERROR(SMALL($M$5:$M$8000,ROWS($M$5:M140)),"")</f>
        <v/>
      </c>
      <c r="P140" t="s">
        <v>1758</v>
      </c>
      <c r="Q140" t="s">
        <v>1081</v>
      </c>
      <c r="R140">
        <v>2260923</v>
      </c>
      <c r="S140" s="286">
        <f>ROWS(R$5:R140)</f>
        <v>136</v>
      </c>
      <c r="T140" s="286" t="str">
        <f>IF(P140='5.1'!$E$5,TXM!S140,"")</f>
        <v/>
      </c>
      <c r="U140" t="str">
        <f>IFERROR(SMALL($T$5:$T$8000,ROWS($T$5:T140)),"")</f>
        <v/>
      </c>
      <c r="AH140" s="296" t="s">
        <v>1502</v>
      </c>
      <c r="AI140" s="297" t="s">
        <v>1571</v>
      </c>
    </row>
    <row r="141" spans="1:35" ht="14.4" customHeight="1" x14ac:dyDescent="0.25">
      <c r="A141" s="285" t="s">
        <v>1758</v>
      </c>
      <c r="B141" t="s">
        <v>1096</v>
      </c>
      <c r="C141" s="300">
        <v>2597826</v>
      </c>
      <c r="D141" s="286">
        <f>ROWS(C$5:C141)</f>
        <v>137</v>
      </c>
      <c r="E141" s="286" t="str">
        <f>IF(A141='5.1'!$E$5,TXM!D141,"")</f>
        <v/>
      </c>
      <c r="F141" t="str">
        <f>IFERROR(SMALL($E$5:$E$8000,ROWS($E$5:E141)),"")</f>
        <v/>
      </c>
      <c r="I141" s="285" t="s">
        <v>1792</v>
      </c>
      <c r="J141" t="s">
        <v>1082</v>
      </c>
      <c r="K141" s="300">
        <v>1152</v>
      </c>
      <c r="L141" s="286">
        <f>ROWS(K$5:K141)</f>
        <v>137</v>
      </c>
      <c r="M141" s="286" t="str">
        <f>IF(I141='5.1'!$E$5,TXM!L141,"")</f>
        <v/>
      </c>
      <c r="N141" t="str">
        <f>IFERROR(SMALL($M$5:$M$8000,ROWS($M$5:M141)),"")</f>
        <v/>
      </c>
      <c r="P141" t="s">
        <v>1758</v>
      </c>
      <c r="Q141" t="s">
        <v>705</v>
      </c>
      <c r="R141">
        <v>1107711</v>
      </c>
      <c r="S141" s="286">
        <f>ROWS(R$5:R141)</f>
        <v>137</v>
      </c>
      <c r="T141" s="286" t="str">
        <f>IF(P141='5.1'!$E$5,TXM!S141,"")</f>
        <v/>
      </c>
      <c r="U141" t="str">
        <f>IFERROR(SMALL($T$5:$T$8000,ROWS($T$5:T141)),"")</f>
        <v/>
      </c>
      <c r="AH141" s="298" t="s">
        <v>1565</v>
      </c>
      <c r="AI141" s="299" t="s">
        <v>1930</v>
      </c>
    </row>
    <row r="142" spans="1:35" ht="14.4" customHeight="1" x14ac:dyDescent="0.25">
      <c r="A142" s="285" t="s">
        <v>1758</v>
      </c>
      <c r="B142" t="s">
        <v>750</v>
      </c>
      <c r="C142" s="300">
        <v>2510757</v>
      </c>
      <c r="D142" s="286">
        <f>ROWS(C$5:C142)</f>
        <v>138</v>
      </c>
      <c r="E142" s="286" t="str">
        <f>IF(A142='5.1'!$E$5,TXM!D142,"")</f>
        <v/>
      </c>
      <c r="F142" t="str">
        <f>IFERROR(SMALL($E$5:$E$8000,ROWS($E$5:E142)),"")</f>
        <v/>
      </c>
      <c r="I142" s="285" t="s">
        <v>1792</v>
      </c>
      <c r="J142" t="s">
        <v>1091</v>
      </c>
      <c r="K142" s="300">
        <v>378</v>
      </c>
      <c r="L142" s="286">
        <f>ROWS(K$5:K142)</f>
        <v>138</v>
      </c>
      <c r="M142" s="286" t="str">
        <f>IF(I142='5.1'!$E$5,TXM!L142,"")</f>
        <v/>
      </c>
      <c r="N142" t="str">
        <f>IFERROR(SMALL($M$5:$M$8000,ROWS($M$5:M142)),"")</f>
        <v/>
      </c>
      <c r="P142" t="s">
        <v>1758</v>
      </c>
      <c r="Q142" t="s">
        <v>762</v>
      </c>
      <c r="R142">
        <v>1078859</v>
      </c>
      <c r="S142" s="286">
        <f>ROWS(R$5:R142)</f>
        <v>138</v>
      </c>
      <c r="T142" s="286" t="str">
        <f>IF(P142='5.1'!$E$5,TXM!S142,"")</f>
        <v/>
      </c>
      <c r="U142" t="str">
        <f>IFERROR(SMALL($T$5:$T$8000,ROWS($T$5:T142)),"")</f>
        <v/>
      </c>
      <c r="AH142" s="296" t="s">
        <v>146</v>
      </c>
      <c r="AI142" s="297" t="s">
        <v>542</v>
      </c>
    </row>
    <row r="143" spans="1:35" ht="14.4" customHeight="1" x14ac:dyDescent="0.25">
      <c r="A143" s="285" t="s">
        <v>1758</v>
      </c>
      <c r="B143" t="s">
        <v>790</v>
      </c>
      <c r="C143" s="300">
        <v>2427013</v>
      </c>
      <c r="D143" s="286">
        <f>ROWS(C$5:C143)</f>
        <v>139</v>
      </c>
      <c r="E143" s="286" t="str">
        <f>IF(A143='5.1'!$E$5,TXM!D143,"")</f>
        <v/>
      </c>
      <c r="F143" t="str">
        <f>IFERROR(SMALL($E$5:$E$8000,ROWS($E$5:E143)),"")</f>
        <v/>
      </c>
      <c r="I143" s="285" t="s">
        <v>1792</v>
      </c>
      <c r="J143" t="s">
        <v>197</v>
      </c>
      <c r="K143" s="300">
        <v>206</v>
      </c>
      <c r="L143" s="286">
        <f>ROWS(K$5:K143)</f>
        <v>139</v>
      </c>
      <c r="M143" s="286" t="str">
        <f>IF(I143='5.1'!$E$5,TXM!L143,"")</f>
        <v/>
      </c>
      <c r="N143" t="str">
        <f>IFERROR(SMALL($M$5:$M$8000,ROWS($M$5:M143)),"")</f>
        <v/>
      </c>
      <c r="P143" t="s">
        <v>1758</v>
      </c>
      <c r="Q143" t="s">
        <v>1098</v>
      </c>
      <c r="R143">
        <v>523564</v>
      </c>
      <c r="S143" s="286">
        <f>ROWS(R$5:R143)</f>
        <v>139</v>
      </c>
      <c r="T143" s="286" t="str">
        <f>IF(P143='5.1'!$E$5,TXM!S143,"")</f>
        <v/>
      </c>
      <c r="U143" t="str">
        <f>IFERROR(SMALL($T$5:$T$8000,ROWS($T$5:T143)),"")</f>
        <v/>
      </c>
      <c r="AH143" s="296" t="s">
        <v>1931</v>
      </c>
      <c r="AI143" s="297" t="s">
        <v>1932</v>
      </c>
    </row>
    <row r="144" spans="1:35" ht="14.4" customHeight="1" x14ac:dyDescent="0.25">
      <c r="A144" s="285" t="s">
        <v>1758</v>
      </c>
      <c r="B144" t="s">
        <v>774</v>
      </c>
      <c r="C144" s="300">
        <v>2201583</v>
      </c>
      <c r="D144" s="286">
        <f>ROWS(C$5:C144)</f>
        <v>140</v>
      </c>
      <c r="E144" s="286" t="str">
        <f>IF(A144='5.1'!$E$5,TXM!D144,"")</f>
        <v/>
      </c>
      <c r="F144" t="str">
        <f>IFERROR(SMALL($E$5:$E$8000,ROWS($E$5:E144)),"")</f>
        <v/>
      </c>
      <c r="I144" s="285" t="s">
        <v>1804</v>
      </c>
      <c r="J144" t="s">
        <v>197</v>
      </c>
      <c r="K144" s="300">
        <v>711000</v>
      </c>
      <c r="L144" s="286">
        <f>ROWS(K$5:K144)</f>
        <v>140</v>
      </c>
      <c r="M144" s="286" t="str">
        <f>IF(I144='5.1'!$E$5,TXM!L144,"")</f>
        <v/>
      </c>
      <c r="N144" t="str">
        <f>IFERROR(SMALL($M$5:$M$8000,ROWS($M$5:M144)),"")</f>
        <v/>
      </c>
      <c r="P144" t="s">
        <v>1758</v>
      </c>
      <c r="Q144" t="s">
        <v>784</v>
      </c>
      <c r="R144">
        <v>477295</v>
      </c>
      <c r="S144" s="286">
        <f>ROWS(R$5:R144)</f>
        <v>140</v>
      </c>
      <c r="T144" s="286" t="str">
        <f>IF(P144='5.1'!$E$5,TXM!S144,"")</f>
        <v/>
      </c>
      <c r="U144" t="str">
        <f>IFERROR(SMALL($T$5:$T$8000,ROWS($T$5:T144)),"")</f>
        <v/>
      </c>
      <c r="AH144" s="298" t="s">
        <v>1559</v>
      </c>
      <c r="AI144" s="299" t="s">
        <v>1579</v>
      </c>
    </row>
    <row r="145" spans="1:35" ht="14.4" customHeight="1" x14ac:dyDescent="0.25">
      <c r="A145" s="285" t="s">
        <v>1758</v>
      </c>
      <c r="B145" t="s">
        <v>117</v>
      </c>
      <c r="C145" s="300">
        <v>1459499</v>
      </c>
      <c r="D145" s="286">
        <f>ROWS(C$5:C145)</f>
        <v>141</v>
      </c>
      <c r="E145" s="286" t="str">
        <f>IF(A145='5.1'!$E$5,TXM!D145,"")</f>
        <v/>
      </c>
      <c r="F145" t="str">
        <f>IFERROR(SMALL($E$5:$E$8000,ROWS($E$5:E145)),"")</f>
        <v/>
      </c>
      <c r="I145" s="285" t="s">
        <v>1804</v>
      </c>
      <c r="J145" t="s">
        <v>806</v>
      </c>
      <c r="K145" s="300">
        <v>22541</v>
      </c>
      <c r="L145" s="286">
        <f>ROWS(K$5:K145)</f>
        <v>141</v>
      </c>
      <c r="M145" s="286" t="str">
        <f>IF(I145='5.1'!$E$5,TXM!L145,"")</f>
        <v/>
      </c>
      <c r="N145" t="str">
        <f>IFERROR(SMALL($M$5:$M$8000,ROWS($M$5:M145)),"")</f>
        <v/>
      </c>
      <c r="P145" t="s">
        <v>1758</v>
      </c>
      <c r="Q145" t="s">
        <v>198</v>
      </c>
      <c r="R145">
        <v>365690</v>
      </c>
      <c r="S145" s="286">
        <f>ROWS(R$5:R145)</f>
        <v>141</v>
      </c>
      <c r="T145" s="286" t="str">
        <f>IF(P145='5.1'!$E$5,TXM!S145,"")</f>
        <v/>
      </c>
      <c r="U145" t="str">
        <f>IFERROR(SMALL($T$5:$T$8000,ROWS($T$5:T145)),"")</f>
        <v/>
      </c>
      <c r="AH145" s="296" t="s">
        <v>1933</v>
      </c>
      <c r="AI145" s="297" t="s">
        <v>1934</v>
      </c>
    </row>
    <row r="146" spans="1:35" ht="14.4" customHeight="1" x14ac:dyDescent="0.25">
      <c r="A146" s="285" t="s">
        <v>1758</v>
      </c>
      <c r="B146" t="s">
        <v>786</v>
      </c>
      <c r="C146" s="300">
        <v>1457402</v>
      </c>
      <c r="D146" s="286">
        <f>ROWS(C$5:C146)</f>
        <v>142</v>
      </c>
      <c r="E146" s="286" t="str">
        <f>IF(A146='5.1'!$E$5,TXM!D146,"")</f>
        <v/>
      </c>
      <c r="F146" t="str">
        <f>IFERROR(SMALL($E$5:$E$8000,ROWS($E$5:E146)),"")</f>
        <v/>
      </c>
      <c r="I146" s="285" t="s">
        <v>1804</v>
      </c>
      <c r="J146" t="s">
        <v>725</v>
      </c>
      <c r="K146" s="300">
        <v>12054</v>
      </c>
      <c r="L146" s="286">
        <f>ROWS(K$5:K146)</f>
        <v>142</v>
      </c>
      <c r="M146" s="286" t="str">
        <f>IF(I146='5.1'!$E$5,TXM!L146,"")</f>
        <v/>
      </c>
      <c r="N146" t="str">
        <f>IFERROR(SMALL($M$5:$M$8000,ROWS($M$5:M146)),"")</f>
        <v/>
      </c>
      <c r="P146" t="s">
        <v>1758</v>
      </c>
      <c r="Q146" t="s">
        <v>802</v>
      </c>
      <c r="R146">
        <v>206806</v>
      </c>
      <c r="S146" s="286">
        <f>ROWS(R$5:R146)</f>
        <v>142</v>
      </c>
      <c r="T146" s="286" t="str">
        <f>IF(P146='5.1'!$E$5,TXM!S146,"")</f>
        <v/>
      </c>
      <c r="U146" t="str">
        <f>IFERROR(SMALL($T$5:$T$8000,ROWS($T$5:T146)),"")</f>
        <v/>
      </c>
      <c r="AH146" s="298" t="s">
        <v>1491</v>
      </c>
      <c r="AI146" s="299" t="s">
        <v>1568</v>
      </c>
    </row>
    <row r="147" spans="1:35" ht="14.4" customHeight="1" x14ac:dyDescent="0.25">
      <c r="A147" s="285" t="s">
        <v>1758</v>
      </c>
      <c r="B147" t="s">
        <v>806</v>
      </c>
      <c r="C147" s="300">
        <v>1320571</v>
      </c>
      <c r="D147" s="286">
        <f>ROWS(C$5:C147)</f>
        <v>143</v>
      </c>
      <c r="E147" s="286" t="str">
        <f>IF(A147='5.1'!$E$5,TXM!D147,"")</f>
        <v/>
      </c>
      <c r="F147" t="str">
        <f>IFERROR(SMALL($E$5:$E$8000,ROWS($E$5:E147)),"")</f>
        <v/>
      </c>
      <c r="I147" s="285" t="s">
        <v>1804</v>
      </c>
      <c r="J147" t="s">
        <v>762</v>
      </c>
      <c r="K147" s="300">
        <v>8896</v>
      </c>
      <c r="L147" s="286">
        <f>ROWS(K$5:K147)</f>
        <v>143</v>
      </c>
      <c r="M147" s="286" t="str">
        <f>IF(I147='5.1'!$E$5,TXM!L147,"")</f>
        <v/>
      </c>
      <c r="N147" t="str">
        <f>IFERROR(SMALL($M$5:$M$8000,ROWS($M$5:M147)),"")</f>
        <v/>
      </c>
      <c r="P147" t="s">
        <v>1758</v>
      </c>
      <c r="Q147" t="s">
        <v>110</v>
      </c>
      <c r="R147">
        <v>177581</v>
      </c>
      <c r="S147" s="286">
        <f>ROWS(R$5:R147)</f>
        <v>143</v>
      </c>
      <c r="T147" s="286" t="str">
        <f>IF(P147='5.1'!$E$5,TXM!S147,"")</f>
        <v/>
      </c>
      <c r="U147" t="str">
        <f>IFERROR(SMALL($T$5:$T$8000,ROWS($T$5:T147)),"")</f>
        <v/>
      </c>
      <c r="AH147" s="296" t="s">
        <v>1935</v>
      </c>
      <c r="AI147" s="297" t="s">
        <v>1936</v>
      </c>
    </row>
    <row r="148" spans="1:35" ht="14.4" customHeight="1" x14ac:dyDescent="0.25">
      <c r="A148" s="285" t="s">
        <v>1758</v>
      </c>
      <c r="B148" t="s">
        <v>727</v>
      </c>
      <c r="C148" s="300">
        <v>1301418</v>
      </c>
      <c r="D148" s="286">
        <f>ROWS(C$5:C148)</f>
        <v>144</v>
      </c>
      <c r="E148" s="286" t="str">
        <f>IF(A148='5.1'!$E$5,TXM!D148,"")</f>
        <v/>
      </c>
      <c r="F148" t="str">
        <f>IFERROR(SMALL($E$5:$E$8000,ROWS($E$5:E148)),"")</f>
        <v/>
      </c>
      <c r="I148" s="285" t="s">
        <v>1804</v>
      </c>
      <c r="J148" t="s">
        <v>1098</v>
      </c>
      <c r="K148" s="300">
        <v>187</v>
      </c>
      <c r="L148" s="286">
        <f>ROWS(K$5:K148)</f>
        <v>144</v>
      </c>
      <c r="M148" s="286" t="str">
        <f>IF(I148='5.1'!$E$5,TXM!L148,"")</f>
        <v/>
      </c>
      <c r="N148" t="str">
        <f>IFERROR(SMALL($M$5:$M$8000,ROWS($M$5:M148)),"")</f>
        <v/>
      </c>
      <c r="P148" t="s">
        <v>1758</v>
      </c>
      <c r="Q148" t="s">
        <v>1094</v>
      </c>
      <c r="R148">
        <v>176063</v>
      </c>
      <c r="S148" s="286">
        <f>ROWS(R$5:R148)</f>
        <v>144</v>
      </c>
      <c r="T148" s="286" t="str">
        <f>IF(P148='5.1'!$E$5,TXM!S148,"")</f>
        <v/>
      </c>
      <c r="U148" t="str">
        <f>IFERROR(SMALL($T$5:$T$8000,ROWS($T$5:T148)),"")</f>
        <v/>
      </c>
      <c r="AH148" s="296" t="s">
        <v>171</v>
      </c>
      <c r="AI148" s="297" t="s">
        <v>392</v>
      </c>
    </row>
    <row r="149" spans="1:35" ht="14.4" customHeight="1" x14ac:dyDescent="0.25">
      <c r="A149" s="285" t="s">
        <v>1758</v>
      </c>
      <c r="B149" t="s">
        <v>115</v>
      </c>
      <c r="C149" s="300">
        <v>1173251</v>
      </c>
      <c r="D149" s="286">
        <f>ROWS(C$5:C149)</f>
        <v>145</v>
      </c>
      <c r="E149" s="286" t="str">
        <f>IF(A149='5.1'!$E$5,TXM!D149,"")</f>
        <v/>
      </c>
      <c r="F149" t="str">
        <f>IFERROR(SMALL($E$5:$E$8000,ROWS($E$5:E149)),"")</f>
        <v/>
      </c>
      <c r="I149" s="285" t="s">
        <v>1750</v>
      </c>
      <c r="J149" t="s">
        <v>806</v>
      </c>
      <c r="K149" s="300">
        <v>1455370554</v>
      </c>
      <c r="L149" s="286">
        <f>ROWS(K$5:K149)</f>
        <v>145</v>
      </c>
      <c r="M149" s="286" t="str">
        <f>IF(I149='5.1'!$E$5,TXM!L149,"")</f>
        <v/>
      </c>
      <c r="N149" t="str">
        <f>IFERROR(SMALL($M$5:$M$8000,ROWS($M$5:M149)),"")</f>
        <v/>
      </c>
      <c r="P149" t="s">
        <v>1758</v>
      </c>
      <c r="Q149" t="s">
        <v>823</v>
      </c>
      <c r="R149">
        <v>170212</v>
      </c>
      <c r="S149" s="286">
        <f>ROWS(R$5:R149)</f>
        <v>145</v>
      </c>
      <c r="T149" s="286" t="str">
        <f>IF(P149='5.1'!$E$5,TXM!S149,"")</f>
        <v/>
      </c>
      <c r="U149" t="str">
        <f>IFERROR(SMALL($T$5:$T$8000,ROWS($T$5:T149)),"")</f>
        <v/>
      </c>
      <c r="AH149" s="298" t="s">
        <v>162</v>
      </c>
      <c r="AI149" s="299" t="s">
        <v>1830</v>
      </c>
    </row>
    <row r="150" spans="1:35" ht="14.4" customHeight="1" x14ac:dyDescent="0.25">
      <c r="A150" s="285" t="s">
        <v>1758</v>
      </c>
      <c r="B150" t="s">
        <v>711</v>
      </c>
      <c r="C150" s="300">
        <v>1151195</v>
      </c>
      <c r="D150" s="286">
        <f>ROWS(C$5:C150)</f>
        <v>146</v>
      </c>
      <c r="E150" s="286" t="str">
        <f>IF(A150='5.1'!$E$5,TXM!D150,"")</f>
        <v/>
      </c>
      <c r="F150" t="str">
        <f>IFERROR(SMALL($E$5:$E$8000,ROWS($E$5:E150)),"")</f>
        <v/>
      </c>
      <c r="I150" s="285" t="s">
        <v>1750</v>
      </c>
      <c r="J150" t="s">
        <v>997</v>
      </c>
      <c r="K150" s="300">
        <v>818431726</v>
      </c>
      <c r="L150" s="286">
        <f>ROWS(K$5:K150)</f>
        <v>146</v>
      </c>
      <c r="M150" s="286" t="str">
        <f>IF(I150='5.1'!$E$5,TXM!L150,"")</f>
        <v/>
      </c>
      <c r="N150" t="str">
        <f>IFERROR(SMALL($M$5:$M$8000,ROWS($M$5:M150)),"")</f>
        <v/>
      </c>
      <c r="P150" t="s">
        <v>1758</v>
      </c>
      <c r="Q150" t="s">
        <v>818</v>
      </c>
      <c r="R150">
        <v>143487</v>
      </c>
      <c r="S150" s="286">
        <f>ROWS(R$5:R150)</f>
        <v>146</v>
      </c>
      <c r="T150" s="286" t="str">
        <f>IF(P150='5.1'!$E$5,TXM!S150,"")</f>
        <v/>
      </c>
      <c r="U150" t="str">
        <f>IFERROR(SMALL($T$5:$T$8000,ROWS($T$5:T150)),"")</f>
        <v/>
      </c>
      <c r="AH150" s="296" t="s">
        <v>99</v>
      </c>
      <c r="AI150" s="297" t="s">
        <v>538</v>
      </c>
    </row>
    <row r="151" spans="1:35" ht="14.4" customHeight="1" x14ac:dyDescent="0.25">
      <c r="A151" s="285" t="s">
        <v>1758</v>
      </c>
      <c r="B151" t="s">
        <v>1081</v>
      </c>
      <c r="C151" s="300">
        <v>1048934</v>
      </c>
      <c r="D151" s="286">
        <f>ROWS(C$5:C151)</f>
        <v>147</v>
      </c>
      <c r="E151" s="286" t="str">
        <f>IF(A151='5.1'!$E$5,TXM!D151,"")</f>
        <v/>
      </c>
      <c r="F151" t="str">
        <f>IFERROR(SMALL($E$5:$E$8000,ROWS($E$5:E151)),"")</f>
        <v/>
      </c>
      <c r="I151" s="285" t="s">
        <v>1750</v>
      </c>
      <c r="J151" t="s">
        <v>808</v>
      </c>
      <c r="K151" s="300">
        <v>661941313</v>
      </c>
      <c r="L151" s="286">
        <f>ROWS(K$5:K151)</f>
        <v>147</v>
      </c>
      <c r="M151" s="286" t="str">
        <f>IF(I151='5.1'!$E$5,TXM!L151,"")</f>
        <v/>
      </c>
      <c r="N151" t="str">
        <f>IFERROR(SMALL($M$5:$M$8000,ROWS($M$5:M151)),"")</f>
        <v/>
      </c>
      <c r="P151" t="s">
        <v>1758</v>
      </c>
      <c r="Q151" t="s">
        <v>1087</v>
      </c>
      <c r="R151">
        <v>79083</v>
      </c>
      <c r="S151" s="286">
        <f>ROWS(R$5:R151)</f>
        <v>147</v>
      </c>
      <c r="T151" s="286" t="str">
        <f>IF(P151='5.1'!$E$5,TXM!S151,"")</f>
        <v/>
      </c>
      <c r="U151" t="str">
        <f>IFERROR(SMALL($T$5:$T$8000,ROWS($T$5:T151)),"")</f>
        <v/>
      </c>
      <c r="AH151" s="298" t="s">
        <v>87</v>
      </c>
      <c r="AI151" s="299" t="s">
        <v>425</v>
      </c>
    </row>
    <row r="152" spans="1:35" ht="14.4" customHeight="1" x14ac:dyDescent="0.25">
      <c r="A152" s="285" t="s">
        <v>1758</v>
      </c>
      <c r="B152" t="s">
        <v>102</v>
      </c>
      <c r="C152" s="300">
        <v>877335</v>
      </c>
      <c r="D152" s="286">
        <f>ROWS(C$5:C152)</f>
        <v>148</v>
      </c>
      <c r="E152" s="286" t="str">
        <f>IF(A152='5.1'!$E$5,TXM!D152,"")</f>
        <v/>
      </c>
      <c r="F152" t="str">
        <f>IFERROR(SMALL($E$5:$E$8000,ROWS($E$5:E152)),"")</f>
        <v/>
      </c>
      <c r="I152" s="285" t="s">
        <v>1750</v>
      </c>
      <c r="J152" t="s">
        <v>725</v>
      </c>
      <c r="K152" s="300">
        <v>564227549</v>
      </c>
      <c r="L152" s="286">
        <f>ROWS(K$5:K152)</f>
        <v>148</v>
      </c>
      <c r="M152" s="286" t="str">
        <f>IF(I152='5.1'!$E$5,TXM!L152,"")</f>
        <v/>
      </c>
      <c r="N152" t="str">
        <f>IFERROR(SMALL($M$5:$M$8000,ROWS($M$5:M152)),"")</f>
        <v/>
      </c>
      <c r="P152" t="s">
        <v>1758</v>
      </c>
      <c r="Q152" t="s">
        <v>780</v>
      </c>
      <c r="R152">
        <v>75546</v>
      </c>
      <c r="S152" s="286">
        <f>ROWS(R$5:R152)</f>
        <v>148</v>
      </c>
      <c r="T152" s="286" t="str">
        <f>IF(P152='5.1'!$E$5,TXM!S152,"")</f>
        <v/>
      </c>
      <c r="U152" t="str">
        <f>IFERROR(SMALL($T$5:$T$8000,ROWS($T$5:T152)),"")</f>
        <v/>
      </c>
      <c r="AH152" s="296" t="s">
        <v>41</v>
      </c>
      <c r="AI152" s="297" t="s">
        <v>330</v>
      </c>
    </row>
    <row r="153" spans="1:35" ht="14.4" customHeight="1" x14ac:dyDescent="0.25">
      <c r="A153" s="285" t="s">
        <v>1758</v>
      </c>
      <c r="B153" t="s">
        <v>802</v>
      </c>
      <c r="C153" s="300">
        <v>808061</v>
      </c>
      <c r="D153" s="286">
        <f>ROWS(C$5:C153)</f>
        <v>149</v>
      </c>
      <c r="E153" s="286" t="str">
        <f>IF(A153='5.1'!$E$5,TXM!D153,"")</f>
        <v/>
      </c>
      <c r="F153" t="str">
        <f>IFERROR(SMALL($E$5:$E$8000,ROWS($E$5:E153)),"")</f>
        <v/>
      </c>
      <c r="I153" s="285" t="s">
        <v>1750</v>
      </c>
      <c r="J153" t="s">
        <v>117</v>
      </c>
      <c r="K153" s="300">
        <v>543039812</v>
      </c>
      <c r="L153" s="286">
        <f>ROWS(K$5:K153)</f>
        <v>149</v>
      </c>
      <c r="M153" s="286" t="str">
        <f>IF(I153='5.1'!$E$5,TXM!L153,"")</f>
        <v/>
      </c>
      <c r="N153" t="str">
        <f>IFERROR(SMALL($M$5:$M$8000,ROWS($M$5:M153)),"")</f>
        <v/>
      </c>
      <c r="P153" t="s">
        <v>1758</v>
      </c>
      <c r="Q153" t="s">
        <v>725</v>
      </c>
      <c r="R153">
        <v>72647</v>
      </c>
      <c r="S153" s="286">
        <f>ROWS(R$5:R153)</f>
        <v>149</v>
      </c>
      <c r="T153" s="286" t="str">
        <f>IF(P153='5.1'!$E$5,TXM!S153,"")</f>
        <v/>
      </c>
      <c r="U153" t="str">
        <f>IFERROR(SMALL($T$5:$T$8000,ROWS($T$5:T153)),"")</f>
        <v/>
      </c>
      <c r="AH153" s="296" t="s">
        <v>73</v>
      </c>
      <c r="AI153" s="297" t="s">
        <v>378</v>
      </c>
    </row>
    <row r="154" spans="1:35" ht="14.4" customHeight="1" x14ac:dyDescent="0.25">
      <c r="A154" s="285" t="s">
        <v>1758</v>
      </c>
      <c r="B154" t="s">
        <v>109</v>
      </c>
      <c r="C154" s="300">
        <v>803749</v>
      </c>
      <c r="D154" s="286">
        <f>ROWS(C$5:C154)</f>
        <v>150</v>
      </c>
      <c r="E154" s="286" t="str">
        <f>IF(A154='5.1'!$E$5,TXM!D154,"")</f>
        <v/>
      </c>
      <c r="F154" t="str">
        <f>IFERROR(SMALL($E$5:$E$8000,ROWS($E$5:E154)),"")</f>
        <v/>
      </c>
      <c r="I154" s="285" t="s">
        <v>1750</v>
      </c>
      <c r="J154" t="s">
        <v>118</v>
      </c>
      <c r="K154" s="300">
        <v>489138749</v>
      </c>
      <c r="L154" s="286">
        <f>ROWS(K$5:K154)</f>
        <v>150</v>
      </c>
      <c r="M154" s="286" t="str">
        <f>IF(I154='5.1'!$E$5,TXM!L154,"")</f>
        <v/>
      </c>
      <c r="N154" t="str">
        <f>IFERROR(SMALL($M$5:$M$8000,ROWS($M$5:M154)),"")</f>
        <v/>
      </c>
      <c r="P154" t="s">
        <v>1758</v>
      </c>
      <c r="Q154" t="s">
        <v>118</v>
      </c>
      <c r="R154">
        <v>55051</v>
      </c>
      <c r="S154" s="286">
        <f>ROWS(R$5:R154)</f>
        <v>150</v>
      </c>
      <c r="T154" s="286" t="str">
        <f>IF(P154='5.1'!$E$5,TXM!S154,"")</f>
        <v/>
      </c>
      <c r="U154" t="str">
        <f>IFERROR(SMALL($T$5:$T$8000,ROWS($T$5:T154)),"")</f>
        <v/>
      </c>
      <c r="AH154" s="298" t="s">
        <v>656</v>
      </c>
      <c r="AI154" s="299" t="s">
        <v>657</v>
      </c>
    </row>
    <row r="155" spans="1:35" ht="14.4" customHeight="1" x14ac:dyDescent="0.25">
      <c r="A155" s="285" t="s">
        <v>1758</v>
      </c>
      <c r="B155" t="s">
        <v>782</v>
      </c>
      <c r="C155" s="300">
        <v>778594</v>
      </c>
      <c r="D155" s="286">
        <f>ROWS(C$5:C155)</f>
        <v>151</v>
      </c>
      <c r="E155" s="286" t="str">
        <f>IF(A155='5.1'!$E$5,TXM!D155,"")</f>
        <v/>
      </c>
      <c r="F155" t="str">
        <f>IFERROR(SMALL($E$5:$E$8000,ROWS($E$5:E155)),"")</f>
        <v/>
      </c>
      <c r="I155" s="285" t="s">
        <v>1750</v>
      </c>
      <c r="J155" t="s">
        <v>784</v>
      </c>
      <c r="K155" s="300">
        <v>488345854</v>
      </c>
      <c r="L155" s="286">
        <f>ROWS(K$5:K155)</f>
        <v>151</v>
      </c>
      <c r="M155" s="286" t="str">
        <f>IF(I155='5.1'!$E$5,TXM!L155,"")</f>
        <v/>
      </c>
      <c r="N155" t="str">
        <f>IFERROR(SMALL($M$5:$M$8000,ROWS($M$5:M155)),"")</f>
        <v/>
      </c>
      <c r="P155" t="s">
        <v>1758</v>
      </c>
      <c r="Q155" t="s">
        <v>812</v>
      </c>
      <c r="R155">
        <v>48424</v>
      </c>
      <c r="S155" s="286">
        <f>ROWS(R$5:R155)</f>
        <v>151</v>
      </c>
      <c r="T155" s="286" t="str">
        <f>IF(P155='5.1'!$E$5,TXM!S155,"")</f>
        <v/>
      </c>
      <c r="U155" t="str">
        <f>IFERROR(SMALL($T$5:$T$8000,ROWS($T$5:T155)),"")</f>
        <v/>
      </c>
      <c r="AH155" s="296" t="s">
        <v>163</v>
      </c>
      <c r="AI155" s="297" t="s">
        <v>357</v>
      </c>
    </row>
    <row r="156" spans="1:35" ht="14.4" customHeight="1" x14ac:dyDescent="0.25">
      <c r="A156" s="285" t="s">
        <v>1758</v>
      </c>
      <c r="B156" t="s">
        <v>823</v>
      </c>
      <c r="C156" s="300">
        <v>686091</v>
      </c>
      <c r="D156" s="286">
        <f>ROWS(C$5:C156)</f>
        <v>152</v>
      </c>
      <c r="E156" s="286" t="str">
        <f>IF(A156='5.1'!$E$5,TXM!D156,"")</f>
        <v/>
      </c>
      <c r="F156" t="str">
        <f>IFERROR(SMALL($E$5:$E$8000,ROWS($E$5:E156)),"")</f>
        <v/>
      </c>
      <c r="I156" s="285" t="s">
        <v>1750</v>
      </c>
      <c r="J156" t="s">
        <v>776</v>
      </c>
      <c r="K156" s="300">
        <v>404152305</v>
      </c>
      <c r="L156" s="286">
        <f>ROWS(K$5:K156)</f>
        <v>152</v>
      </c>
      <c r="M156" s="286" t="str">
        <f>IF(I156='5.1'!$E$5,TXM!L156,"")</f>
        <v/>
      </c>
      <c r="N156" t="str">
        <f>IFERROR(SMALL($M$5:$M$8000,ROWS($M$5:M156)),"")</f>
        <v/>
      </c>
      <c r="P156" t="s">
        <v>1758</v>
      </c>
      <c r="Q156" t="s">
        <v>746</v>
      </c>
      <c r="R156">
        <v>40000</v>
      </c>
      <c r="S156" s="286">
        <f>ROWS(R$5:R156)</f>
        <v>152</v>
      </c>
      <c r="T156" s="286" t="str">
        <f>IF(P156='5.1'!$E$5,TXM!S156,"")</f>
        <v/>
      </c>
      <c r="U156" t="str">
        <f>IFERROR(SMALL($T$5:$T$8000,ROWS($T$5:T156)),"")</f>
        <v/>
      </c>
      <c r="AH156" s="298" t="s">
        <v>252</v>
      </c>
      <c r="AI156" s="299" t="s">
        <v>437</v>
      </c>
    </row>
    <row r="157" spans="1:35" ht="14.4" customHeight="1" x14ac:dyDescent="0.25">
      <c r="A157" s="285" t="s">
        <v>1758</v>
      </c>
      <c r="B157" t="s">
        <v>118</v>
      </c>
      <c r="C157" s="300">
        <v>683436</v>
      </c>
      <c r="D157" s="286">
        <f>ROWS(C$5:C157)</f>
        <v>153</v>
      </c>
      <c r="E157" s="286" t="str">
        <f>IF(A157='5.1'!$E$5,TXM!D157,"")</f>
        <v/>
      </c>
      <c r="F157" t="str">
        <f>IFERROR(SMALL($E$5:$E$8000,ROWS($E$5:E157)),"")</f>
        <v/>
      </c>
      <c r="I157" s="285" t="s">
        <v>1750</v>
      </c>
      <c r="J157" t="s">
        <v>810</v>
      </c>
      <c r="K157" s="300">
        <v>354651707</v>
      </c>
      <c r="L157" s="286">
        <f>ROWS(K$5:K157)</f>
        <v>153</v>
      </c>
      <c r="M157" s="286" t="str">
        <f>IF(I157='5.1'!$E$5,TXM!L157,"")</f>
        <v/>
      </c>
      <c r="N157" t="str">
        <f>IFERROR(SMALL($M$5:$M$8000,ROWS($M$5:M157)),"")</f>
        <v/>
      </c>
      <c r="P157" t="s">
        <v>1758</v>
      </c>
      <c r="Q157" t="s">
        <v>1092</v>
      </c>
      <c r="R157">
        <v>37830</v>
      </c>
      <c r="S157" s="286">
        <f>ROWS(R$5:R157)</f>
        <v>153</v>
      </c>
      <c r="T157" s="286" t="str">
        <f>IF(P157='5.1'!$E$5,TXM!S157,"")</f>
        <v/>
      </c>
      <c r="U157" t="str">
        <f>IFERROR(SMALL($T$5:$T$8000,ROWS($T$5:T157)),"")</f>
        <v/>
      </c>
      <c r="AH157" s="296" t="s">
        <v>241</v>
      </c>
      <c r="AI157" s="297" t="s">
        <v>449</v>
      </c>
    </row>
    <row r="158" spans="1:35" ht="14.4" customHeight="1" x14ac:dyDescent="0.25">
      <c r="A158" s="285" t="s">
        <v>1758</v>
      </c>
      <c r="B158" t="s">
        <v>756</v>
      </c>
      <c r="C158" s="300">
        <v>545126</v>
      </c>
      <c r="D158" s="286">
        <f>ROWS(C$5:C158)</f>
        <v>154</v>
      </c>
      <c r="E158" s="286" t="str">
        <f>IF(A158='5.1'!$E$5,TXM!D158,"")</f>
        <v/>
      </c>
      <c r="F158" t="str">
        <f>IFERROR(SMALL($E$5:$E$8000,ROWS($E$5:E158)),"")</f>
        <v/>
      </c>
      <c r="I158" s="285" t="s">
        <v>1750</v>
      </c>
      <c r="J158" t="s">
        <v>1096</v>
      </c>
      <c r="K158" s="300">
        <v>343022237</v>
      </c>
      <c r="L158" s="286">
        <f>ROWS(K$5:K158)</f>
        <v>154</v>
      </c>
      <c r="M158" s="286" t="str">
        <f>IF(I158='5.1'!$E$5,TXM!L158,"")</f>
        <v/>
      </c>
      <c r="N158" t="str">
        <f>IFERROR(SMALL($M$5:$M$8000,ROWS($M$5:M158)),"")</f>
        <v/>
      </c>
      <c r="P158" t="s">
        <v>1758</v>
      </c>
      <c r="Q158" t="s">
        <v>107</v>
      </c>
      <c r="R158">
        <v>34716</v>
      </c>
      <c r="S158" s="286">
        <f>ROWS(R$5:R158)</f>
        <v>154</v>
      </c>
      <c r="T158" s="286" t="str">
        <f>IF(P158='5.1'!$E$5,TXM!S158,"")</f>
        <v/>
      </c>
      <c r="U158" t="str">
        <f>IFERROR(SMALL($T$5:$T$8000,ROWS($T$5:T158)),"")</f>
        <v/>
      </c>
      <c r="AH158" s="296" t="s">
        <v>101</v>
      </c>
      <c r="AI158" s="297" t="s">
        <v>460</v>
      </c>
    </row>
    <row r="159" spans="1:35" ht="14.4" customHeight="1" x14ac:dyDescent="0.25">
      <c r="A159" s="285" t="s">
        <v>1758</v>
      </c>
      <c r="B159" t="s">
        <v>715</v>
      </c>
      <c r="C159" s="300">
        <v>346506</v>
      </c>
      <c r="D159" s="286">
        <f>ROWS(C$5:C159)</f>
        <v>155</v>
      </c>
      <c r="E159" s="286" t="str">
        <f>IF(A159='5.1'!$E$5,TXM!D159,"")</f>
        <v/>
      </c>
      <c r="F159" t="str">
        <f>IFERROR(SMALL($E$5:$E$8000,ROWS($E$5:E159)),"")</f>
        <v/>
      </c>
      <c r="I159" s="285" t="s">
        <v>1750</v>
      </c>
      <c r="J159" t="s">
        <v>796</v>
      </c>
      <c r="K159" s="300">
        <v>323530201</v>
      </c>
      <c r="L159" s="286">
        <f>ROWS(K$5:K159)</f>
        <v>155</v>
      </c>
      <c r="M159" s="286" t="str">
        <f>IF(I159='5.1'!$E$5,TXM!L159,"")</f>
        <v/>
      </c>
      <c r="N159" t="str">
        <f>IFERROR(SMALL($M$5:$M$8000,ROWS($M$5:M159)),"")</f>
        <v/>
      </c>
      <c r="P159" t="s">
        <v>1758</v>
      </c>
      <c r="Q159" t="s">
        <v>764</v>
      </c>
      <c r="R159">
        <v>30031</v>
      </c>
      <c r="S159" s="286">
        <f>ROWS(R$5:R159)</f>
        <v>155</v>
      </c>
      <c r="T159" s="286" t="str">
        <f>IF(P159='5.1'!$E$5,TXM!S159,"")</f>
        <v/>
      </c>
      <c r="U159" t="str">
        <f>IFERROR(SMALL($T$5:$T$8000,ROWS($T$5:T159)),"")</f>
        <v/>
      </c>
      <c r="AH159" s="298" t="s">
        <v>1522</v>
      </c>
      <c r="AI159" s="299" t="s">
        <v>1543</v>
      </c>
    </row>
    <row r="160" spans="1:35" ht="14.4" customHeight="1" x14ac:dyDescent="0.25">
      <c r="A160" s="285" t="s">
        <v>1758</v>
      </c>
      <c r="B160" t="s">
        <v>776</v>
      </c>
      <c r="C160" s="300">
        <v>309208</v>
      </c>
      <c r="D160" s="286">
        <f>ROWS(C$5:C160)</f>
        <v>156</v>
      </c>
      <c r="E160" s="286" t="str">
        <f>IF(A160='5.1'!$E$5,TXM!D160,"")</f>
        <v/>
      </c>
      <c r="F160" t="str">
        <f>IFERROR(SMALL($E$5:$E$8000,ROWS($E$5:E160)),"")</f>
        <v/>
      </c>
      <c r="I160" s="285" t="s">
        <v>1750</v>
      </c>
      <c r="J160" t="s">
        <v>1093</v>
      </c>
      <c r="K160" s="300">
        <v>321927170</v>
      </c>
      <c r="L160" s="286">
        <f>ROWS(K$5:K160)</f>
        <v>156</v>
      </c>
      <c r="M160" s="286" t="str">
        <f>IF(I160='5.1'!$E$5,TXM!L160,"")</f>
        <v/>
      </c>
      <c r="N160" t="str">
        <f>IFERROR(SMALL($M$5:$M$8000,ROWS($M$5:M160)),"")</f>
        <v/>
      </c>
      <c r="P160" t="s">
        <v>1758</v>
      </c>
      <c r="Q160" t="s">
        <v>119</v>
      </c>
      <c r="R160">
        <v>22885</v>
      </c>
      <c r="S160" s="286">
        <f>ROWS(R$5:R160)</f>
        <v>156</v>
      </c>
      <c r="T160" s="286" t="str">
        <f>IF(P160='5.1'!$E$5,TXM!S160,"")</f>
        <v/>
      </c>
      <c r="U160" t="str">
        <f>IFERROR(SMALL($T$5:$T$8000,ROWS($T$5:T160)),"")</f>
        <v/>
      </c>
      <c r="AH160" s="296" t="s">
        <v>68</v>
      </c>
      <c r="AI160" s="297" t="s">
        <v>381</v>
      </c>
    </row>
    <row r="161" spans="1:35" ht="14.4" customHeight="1" x14ac:dyDescent="0.25">
      <c r="A161" s="285" t="s">
        <v>1758</v>
      </c>
      <c r="B161" t="s">
        <v>1087</v>
      </c>
      <c r="C161" s="300">
        <v>290335</v>
      </c>
      <c r="D161" s="286">
        <f>ROWS(C$5:C161)</f>
        <v>157</v>
      </c>
      <c r="E161" s="286" t="str">
        <f>IF(A161='5.1'!$E$5,TXM!D161,"")</f>
        <v/>
      </c>
      <c r="F161" t="str">
        <f>IFERROR(SMALL($E$5:$E$8000,ROWS($E$5:E161)),"")</f>
        <v/>
      </c>
      <c r="I161" s="285" t="s">
        <v>1750</v>
      </c>
      <c r="J161" t="s">
        <v>119</v>
      </c>
      <c r="K161" s="300">
        <v>273964316</v>
      </c>
      <c r="L161" s="286">
        <f>ROWS(K$5:K161)</f>
        <v>157</v>
      </c>
      <c r="M161" s="286" t="str">
        <f>IF(I161='5.1'!$E$5,TXM!L161,"")</f>
        <v/>
      </c>
      <c r="N161" t="str">
        <f>IFERROR(SMALL($M$5:$M$8000,ROWS($M$5:M161)),"")</f>
        <v/>
      </c>
      <c r="P161" t="s">
        <v>1758</v>
      </c>
      <c r="Q161" t="s">
        <v>727</v>
      </c>
      <c r="R161">
        <v>14517</v>
      </c>
      <c r="S161" s="286">
        <f>ROWS(R$5:R161)</f>
        <v>157</v>
      </c>
      <c r="T161" s="286" t="str">
        <f>IF(P161='5.1'!$E$5,TXM!S161,"")</f>
        <v/>
      </c>
      <c r="U161" t="str">
        <f>IFERROR(SMALL($T$5:$T$8000,ROWS($T$5:T161)),"")</f>
        <v/>
      </c>
      <c r="AH161" s="298" t="s">
        <v>658</v>
      </c>
      <c r="AI161" s="299" t="s">
        <v>659</v>
      </c>
    </row>
    <row r="162" spans="1:35" ht="14.4" customHeight="1" x14ac:dyDescent="0.25">
      <c r="A162" s="285" t="s">
        <v>1758</v>
      </c>
      <c r="B162" t="s">
        <v>796</v>
      </c>
      <c r="C162" s="300">
        <v>256267</v>
      </c>
      <c r="D162" s="286">
        <f>ROWS(C$5:C162)</f>
        <v>158</v>
      </c>
      <c r="E162" s="286" t="str">
        <f>IF(A162='5.1'!$E$5,TXM!D162,"")</f>
        <v/>
      </c>
      <c r="F162" t="str">
        <f>IFERROR(SMALL($E$5:$E$8000,ROWS($E$5:E162)),"")</f>
        <v/>
      </c>
      <c r="I162" s="285" t="s">
        <v>1750</v>
      </c>
      <c r="J162" t="s">
        <v>1080</v>
      </c>
      <c r="K162" s="300">
        <v>258419796</v>
      </c>
      <c r="L162" s="286">
        <f>ROWS(K$5:K162)</f>
        <v>158</v>
      </c>
      <c r="M162" s="286" t="str">
        <f>IF(I162='5.1'!$E$5,TXM!L162,"")</f>
        <v/>
      </c>
      <c r="N162" t="str">
        <f>IFERROR(SMALL($M$5:$M$8000,ROWS($M$5:M162)),"")</f>
        <v/>
      </c>
      <c r="P162" t="s">
        <v>1758</v>
      </c>
      <c r="Q162" t="s">
        <v>752</v>
      </c>
      <c r="R162">
        <v>13086</v>
      </c>
      <c r="S162" s="286">
        <f>ROWS(R$5:R162)</f>
        <v>158</v>
      </c>
      <c r="T162" s="286" t="str">
        <f>IF(P162='5.1'!$E$5,TXM!S162,"")</f>
        <v/>
      </c>
      <c r="U162" t="str">
        <f>IFERROR(SMALL($T$5:$T$8000,ROWS($T$5:T162)),"")</f>
        <v/>
      </c>
      <c r="AH162" s="296" t="s">
        <v>1438</v>
      </c>
      <c r="AI162" s="297" t="s">
        <v>1534</v>
      </c>
    </row>
    <row r="163" spans="1:35" ht="14.4" customHeight="1" x14ac:dyDescent="0.25">
      <c r="A163" s="285" t="s">
        <v>1758</v>
      </c>
      <c r="B163" t="s">
        <v>113</v>
      </c>
      <c r="C163" s="300">
        <v>230327</v>
      </c>
      <c r="D163" s="286">
        <f>ROWS(C$5:C163)</f>
        <v>159</v>
      </c>
      <c r="E163" s="286" t="str">
        <f>IF(A163='5.1'!$E$5,TXM!D163,"")</f>
        <v/>
      </c>
      <c r="F163" t="str">
        <f>IFERROR(SMALL($E$5:$E$8000,ROWS($E$5:E163)),"")</f>
        <v/>
      </c>
      <c r="I163" s="285" t="s">
        <v>1750</v>
      </c>
      <c r="J163" t="s">
        <v>1086</v>
      </c>
      <c r="K163" s="300">
        <v>221733472</v>
      </c>
      <c r="L163" s="286">
        <f>ROWS(K$5:K163)</f>
        <v>159</v>
      </c>
      <c r="M163" s="286" t="str">
        <f>IF(I163='5.1'!$E$5,TXM!L163,"")</f>
        <v/>
      </c>
      <c r="N163" t="str">
        <f>IFERROR(SMALL($M$5:$M$8000,ROWS($M$5:M163)),"")</f>
        <v/>
      </c>
      <c r="P163" t="s">
        <v>1758</v>
      </c>
      <c r="Q163" t="s">
        <v>796</v>
      </c>
      <c r="R163">
        <v>8881</v>
      </c>
      <c r="S163" s="286">
        <f>ROWS(R$5:R163)</f>
        <v>159</v>
      </c>
      <c r="T163" s="286" t="str">
        <f>IF(P163='5.1'!$E$5,TXM!S163,"")</f>
        <v/>
      </c>
      <c r="U163" t="str">
        <f>IFERROR(SMALL($T$5:$T$8000,ROWS($T$5:T163)),"")</f>
        <v/>
      </c>
      <c r="AH163" s="296" t="s">
        <v>1937</v>
      </c>
      <c r="AI163" s="297" t="s">
        <v>1938</v>
      </c>
    </row>
    <row r="164" spans="1:35" ht="14.4" customHeight="1" x14ac:dyDescent="0.25">
      <c r="A164" s="285" t="s">
        <v>1758</v>
      </c>
      <c r="B164" t="s">
        <v>119</v>
      </c>
      <c r="C164" s="300">
        <v>72644</v>
      </c>
      <c r="D164" s="286">
        <f>ROWS(C$5:C164)</f>
        <v>160</v>
      </c>
      <c r="E164" s="286" t="str">
        <f>IF(A164='5.1'!$E$5,TXM!D164,"")</f>
        <v/>
      </c>
      <c r="F164" t="str">
        <f>IFERROR(SMALL($E$5:$E$8000,ROWS($E$5:E164)),"")</f>
        <v/>
      </c>
      <c r="I164" s="285" t="s">
        <v>1750</v>
      </c>
      <c r="J164" t="s">
        <v>110</v>
      </c>
      <c r="K164" s="300">
        <v>213885934</v>
      </c>
      <c r="L164" s="286">
        <f>ROWS(K$5:K164)</f>
        <v>160</v>
      </c>
      <c r="M164" s="286" t="str">
        <f>IF(I164='5.1'!$E$5,TXM!L164,"")</f>
        <v/>
      </c>
      <c r="N164" t="str">
        <f>IFERROR(SMALL($M$5:$M$8000,ROWS($M$5:M164)),"")</f>
        <v/>
      </c>
      <c r="P164" t="s">
        <v>1758</v>
      </c>
      <c r="Q164" t="s">
        <v>1096</v>
      </c>
      <c r="R164">
        <v>6996</v>
      </c>
      <c r="S164" s="286">
        <f>ROWS(R$5:R164)</f>
        <v>160</v>
      </c>
      <c r="T164" s="286" t="str">
        <f>IF(P164='5.1'!$E$5,TXM!S164,"")</f>
        <v/>
      </c>
      <c r="U164" t="str">
        <f>IFERROR(SMALL($T$5:$T$8000,ROWS($T$5:T164)),"")</f>
        <v/>
      </c>
      <c r="AH164" s="298" t="s">
        <v>81</v>
      </c>
      <c r="AI164" s="299" t="s">
        <v>383</v>
      </c>
    </row>
    <row r="165" spans="1:35" ht="14.4" customHeight="1" x14ac:dyDescent="0.25">
      <c r="A165" s="285" t="s">
        <v>1758</v>
      </c>
      <c r="B165" t="s">
        <v>725</v>
      </c>
      <c r="C165" s="300">
        <v>48591</v>
      </c>
      <c r="D165" s="286">
        <f>ROWS(C$5:C165)</f>
        <v>161</v>
      </c>
      <c r="E165" s="286" t="str">
        <f>IF(A165='5.1'!$E$5,TXM!D165,"")</f>
        <v/>
      </c>
      <c r="F165" t="str">
        <f>IFERROR(SMALL($E$5:$E$8000,ROWS($E$5:E165)),"")</f>
        <v/>
      </c>
      <c r="I165" s="285" t="s">
        <v>1750</v>
      </c>
      <c r="J165" t="s">
        <v>113</v>
      </c>
      <c r="K165" s="300">
        <v>210389720</v>
      </c>
      <c r="L165" s="286">
        <f>ROWS(K$5:K165)</f>
        <v>161</v>
      </c>
      <c r="M165" s="286" t="str">
        <f>IF(I165='5.1'!$E$5,TXM!L165,"")</f>
        <v/>
      </c>
      <c r="N165" t="str">
        <f>IFERROR(SMALL($M$5:$M$8000,ROWS($M$5:M165)),"")</f>
        <v/>
      </c>
      <c r="P165" t="s">
        <v>1758</v>
      </c>
      <c r="Q165" t="s">
        <v>768</v>
      </c>
      <c r="R165">
        <v>4503</v>
      </c>
      <c r="S165" s="286">
        <f>ROWS(R$5:R165)</f>
        <v>161</v>
      </c>
      <c r="T165" s="286" t="str">
        <f>IF(P165='5.1'!$E$5,TXM!S165,"")</f>
        <v/>
      </c>
      <c r="U165" t="str">
        <f>IFERROR(SMALL($T$5:$T$8000,ROWS($T$5:T165)),"")</f>
        <v/>
      </c>
      <c r="AH165" s="296" t="s">
        <v>1460</v>
      </c>
      <c r="AI165" s="297" t="s">
        <v>1539</v>
      </c>
    </row>
    <row r="166" spans="1:35" ht="14.4" customHeight="1" x14ac:dyDescent="0.25">
      <c r="A166" s="285" t="s">
        <v>1758</v>
      </c>
      <c r="B166" t="s">
        <v>762</v>
      </c>
      <c r="C166" s="300">
        <v>42893</v>
      </c>
      <c r="D166" s="286">
        <f>ROWS(C$5:C166)</f>
        <v>162</v>
      </c>
      <c r="E166" s="286" t="str">
        <f>IF(A166='5.1'!$E$5,TXM!D166,"")</f>
        <v/>
      </c>
      <c r="F166" t="str">
        <f>IFERROR(SMALL($E$5:$E$8000,ROWS($E$5:E166)),"")</f>
        <v/>
      </c>
      <c r="I166" s="285" t="s">
        <v>1750</v>
      </c>
      <c r="J166" t="s">
        <v>102</v>
      </c>
      <c r="K166" s="300">
        <v>190672265</v>
      </c>
      <c r="L166" s="286">
        <f>ROWS(K$5:K166)</f>
        <v>162</v>
      </c>
      <c r="M166" s="286" t="str">
        <f>IF(I166='5.1'!$E$5,TXM!L166,"")</f>
        <v/>
      </c>
      <c r="N166" t="str">
        <f>IFERROR(SMALL($M$5:$M$8000,ROWS($M$5:M166)),"")</f>
        <v/>
      </c>
      <c r="P166" t="s">
        <v>1758</v>
      </c>
      <c r="Q166" t="s">
        <v>734</v>
      </c>
      <c r="R166">
        <v>4086</v>
      </c>
      <c r="S166" s="286">
        <f>ROWS(R$5:R166)</f>
        <v>162</v>
      </c>
      <c r="T166" s="286" t="str">
        <f>IF(P166='5.1'!$E$5,TXM!S166,"")</f>
        <v/>
      </c>
      <c r="U166" t="str">
        <f>IFERROR(SMALL($T$5:$T$8000,ROWS($T$5:T166)),"")</f>
        <v/>
      </c>
      <c r="AH166" s="298" t="s">
        <v>654</v>
      </c>
      <c r="AI166" s="299" t="s">
        <v>655</v>
      </c>
    </row>
    <row r="167" spans="1:35" ht="14.4" customHeight="1" x14ac:dyDescent="0.25">
      <c r="A167" s="285" t="s">
        <v>1758</v>
      </c>
      <c r="B167" t="s">
        <v>713</v>
      </c>
      <c r="C167" s="300">
        <v>27272</v>
      </c>
      <c r="D167" s="286">
        <f>ROWS(C$5:C167)</f>
        <v>163</v>
      </c>
      <c r="E167" s="286" t="str">
        <f>IF(A167='5.1'!$E$5,TXM!D167,"")</f>
        <v/>
      </c>
      <c r="F167" t="str">
        <f>IFERROR(SMALL($E$5:$E$8000,ROWS($E$5:E167)),"")</f>
        <v/>
      </c>
      <c r="I167" s="285" t="s">
        <v>1750</v>
      </c>
      <c r="J167" t="s">
        <v>1079</v>
      </c>
      <c r="K167" s="300">
        <v>164628306</v>
      </c>
      <c r="L167" s="286">
        <f>ROWS(K$5:K167)</f>
        <v>163</v>
      </c>
      <c r="M167" s="286" t="str">
        <f>IF(I167='5.1'!$E$5,TXM!L167,"")</f>
        <v/>
      </c>
      <c r="N167" t="str">
        <f>IFERROR(SMALL($M$5:$M$8000,ROWS($M$5:M167)),"")</f>
        <v/>
      </c>
      <c r="P167" t="s">
        <v>1758</v>
      </c>
      <c r="Q167" t="s">
        <v>760</v>
      </c>
      <c r="R167">
        <v>2689</v>
      </c>
      <c r="S167" s="286">
        <f>ROWS(R$5:R167)</f>
        <v>163</v>
      </c>
      <c r="T167" s="286" t="str">
        <f>IF(P167='5.1'!$E$5,TXM!S167,"")</f>
        <v/>
      </c>
      <c r="U167" t="str">
        <f>IFERROR(SMALL($T$5:$T$8000,ROWS($T$5:T167)),"")</f>
        <v/>
      </c>
      <c r="AH167" s="296" t="s">
        <v>650</v>
      </c>
      <c r="AI167" s="297" t="s">
        <v>651</v>
      </c>
    </row>
    <row r="168" spans="1:35" ht="14.4" customHeight="1" x14ac:dyDescent="0.25">
      <c r="A168" s="285" t="s">
        <v>1758</v>
      </c>
      <c r="B168" t="s">
        <v>105</v>
      </c>
      <c r="C168" s="300">
        <v>17774</v>
      </c>
      <c r="D168" s="286">
        <f>ROWS(C$5:C168)</f>
        <v>164</v>
      </c>
      <c r="E168" s="286" t="str">
        <f>IF(A168='5.1'!$E$5,TXM!D168,"")</f>
        <v/>
      </c>
      <c r="F168" t="str">
        <f>IFERROR(SMALL($E$5:$E$8000,ROWS($E$5:E168)),"")</f>
        <v/>
      </c>
      <c r="I168" s="285" t="s">
        <v>1750</v>
      </c>
      <c r="J168" t="s">
        <v>106</v>
      </c>
      <c r="K168" s="300">
        <v>153268393</v>
      </c>
      <c r="L168" s="286">
        <f>ROWS(K$5:K168)</f>
        <v>164</v>
      </c>
      <c r="M168" s="286" t="str">
        <f>IF(I168='5.1'!$E$5,TXM!L168,"")</f>
        <v/>
      </c>
      <c r="N168" t="str">
        <f>IFERROR(SMALL($M$5:$M$8000,ROWS($M$5:M168)),"")</f>
        <v/>
      </c>
      <c r="P168" t="s">
        <v>1758</v>
      </c>
      <c r="Q168" t="s">
        <v>1086</v>
      </c>
      <c r="R168">
        <v>2172</v>
      </c>
      <c r="S168" s="286">
        <f>ROWS(R$5:R168)</f>
        <v>164</v>
      </c>
      <c r="T168" s="286" t="str">
        <f>IF(P168='5.1'!$E$5,TXM!S168,"")</f>
        <v/>
      </c>
      <c r="U168" t="str">
        <f>IFERROR(SMALL($T$5:$T$8000,ROWS($T$5:T168)),"")</f>
        <v/>
      </c>
      <c r="AH168" s="296" t="s">
        <v>1488</v>
      </c>
      <c r="AI168" s="297" t="s">
        <v>1567</v>
      </c>
    </row>
    <row r="169" spans="1:35" ht="14.4" customHeight="1" x14ac:dyDescent="0.25">
      <c r="A169" s="285" t="s">
        <v>1758</v>
      </c>
      <c r="B169" t="s">
        <v>116</v>
      </c>
      <c r="C169" s="300">
        <v>8250</v>
      </c>
      <c r="D169" s="286">
        <f>ROWS(C$5:C169)</f>
        <v>165</v>
      </c>
      <c r="E169" s="286" t="str">
        <f>IF(A169='5.1'!$E$5,TXM!D169,"")</f>
        <v/>
      </c>
      <c r="F169" t="str">
        <f>IFERROR(SMALL($E$5:$E$8000,ROWS($E$5:E169)),"")</f>
        <v/>
      </c>
      <c r="I169" s="285" t="s">
        <v>1750</v>
      </c>
      <c r="J169" t="s">
        <v>707</v>
      </c>
      <c r="K169" s="300">
        <v>144583330</v>
      </c>
      <c r="L169" s="286">
        <f>ROWS(K$5:K169)</f>
        <v>165</v>
      </c>
      <c r="M169" s="286" t="str">
        <f>IF(I169='5.1'!$E$5,TXM!L169,"")</f>
        <v/>
      </c>
      <c r="N169" t="str">
        <f>IFERROR(SMALL($M$5:$M$8000,ROWS($M$5:M169)),"")</f>
        <v/>
      </c>
      <c r="P169" t="s">
        <v>1758</v>
      </c>
      <c r="Q169" t="s">
        <v>1076</v>
      </c>
      <c r="R169">
        <v>1899</v>
      </c>
      <c r="S169" s="286">
        <f>ROWS(R$5:R169)</f>
        <v>165</v>
      </c>
      <c r="T169" s="286" t="str">
        <f>IF(P169='5.1'!$E$5,TXM!S169,"")</f>
        <v/>
      </c>
      <c r="U169" t="str">
        <f>IFERROR(SMALL($T$5:$T$8000,ROWS($T$5:T169)),"")</f>
        <v/>
      </c>
      <c r="AH169" s="298" t="s">
        <v>43</v>
      </c>
      <c r="AI169" s="299" t="s">
        <v>334</v>
      </c>
    </row>
    <row r="170" spans="1:35" ht="14.4" customHeight="1" x14ac:dyDescent="0.25">
      <c r="A170" s="285" t="s">
        <v>1758</v>
      </c>
      <c r="B170" t="s">
        <v>110</v>
      </c>
      <c r="C170" s="300">
        <v>3000</v>
      </c>
      <c r="D170" s="286">
        <f>ROWS(C$5:C170)</f>
        <v>166</v>
      </c>
      <c r="E170" s="286" t="str">
        <f>IF(A170='5.1'!$E$5,TXM!D170,"")</f>
        <v/>
      </c>
      <c r="F170" t="str">
        <f>IFERROR(SMALL($E$5:$E$8000,ROWS($E$5:E170)),"")</f>
        <v/>
      </c>
      <c r="I170" s="285" t="s">
        <v>1750</v>
      </c>
      <c r="J170" t="s">
        <v>774</v>
      </c>
      <c r="K170" s="300">
        <v>112221640</v>
      </c>
      <c r="L170" s="286">
        <f>ROWS(K$5:K170)</f>
        <v>166</v>
      </c>
      <c r="M170" s="286" t="str">
        <f>IF(I170='5.1'!$E$5,TXM!L170,"")</f>
        <v/>
      </c>
      <c r="N170" t="str">
        <f>IFERROR(SMALL($M$5:$M$8000,ROWS($M$5:M170)),"")</f>
        <v/>
      </c>
      <c r="P170" t="s">
        <v>1758</v>
      </c>
      <c r="Q170" t="s">
        <v>106</v>
      </c>
      <c r="R170">
        <v>1200</v>
      </c>
      <c r="S170" s="286">
        <f>ROWS(R$5:R170)</f>
        <v>166</v>
      </c>
      <c r="T170" s="286" t="str">
        <f>IF(P170='5.1'!$E$5,TXM!S170,"")</f>
        <v/>
      </c>
      <c r="U170" t="str">
        <f>IFERROR(SMALL($T$5:$T$8000,ROWS($T$5:T170)),"")</f>
        <v/>
      </c>
      <c r="AH170" s="296" t="s">
        <v>76</v>
      </c>
      <c r="AI170" s="297" t="s">
        <v>419</v>
      </c>
    </row>
    <row r="171" spans="1:35" ht="14.4" customHeight="1" x14ac:dyDescent="0.25">
      <c r="A171" s="285" t="s">
        <v>1758</v>
      </c>
      <c r="B171" t="s">
        <v>764</v>
      </c>
      <c r="C171" s="300">
        <v>2640</v>
      </c>
      <c r="D171" s="286">
        <f>ROWS(C$5:C171)</f>
        <v>167</v>
      </c>
      <c r="E171" s="286" t="str">
        <f>IF(A171='5.1'!$E$5,TXM!D171,"")</f>
        <v/>
      </c>
      <c r="F171" t="str">
        <f>IFERROR(SMALL($E$5:$E$8000,ROWS($E$5:E171)),"")</f>
        <v/>
      </c>
      <c r="I171" s="285" t="s">
        <v>1750</v>
      </c>
      <c r="J171" t="s">
        <v>105</v>
      </c>
      <c r="K171" s="300">
        <v>110058022</v>
      </c>
      <c r="L171" s="286">
        <f>ROWS(K$5:K171)</f>
        <v>167</v>
      </c>
      <c r="M171" s="286" t="str">
        <f>IF(I171='5.1'!$E$5,TXM!L171,"")</f>
        <v/>
      </c>
      <c r="N171" t="str">
        <f>IFERROR(SMALL($M$5:$M$8000,ROWS($M$5:M171)),"")</f>
        <v/>
      </c>
      <c r="P171" t="s">
        <v>1758</v>
      </c>
      <c r="Q171" t="s">
        <v>786</v>
      </c>
      <c r="R171">
        <v>1063</v>
      </c>
      <c r="S171" s="286">
        <f>ROWS(R$5:R171)</f>
        <v>167</v>
      </c>
      <c r="T171" s="286" t="str">
        <f>IF(P171='5.1'!$E$5,TXM!S171,"")</f>
        <v/>
      </c>
      <c r="U171" t="str">
        <f>IFERROR(SMALL($T$5:$T$8000,ROWS($T$5:T171)),"")</f>
        <v/>
      </c>
      <c r="AH171" s="298" t="s">
        <v>200</v>
      </c>
      <c r="AI171" s="299" t="s">
        <v>439</v>
      </c>
    </row>
    <row r="172" spans="1:35" ht="14.4" customHeight="1" x14ac:dyDescent="0.25">
      <c r="A172" s="285" t="s">
        <v>1758</v>
      </c>
      <c r="B172" t="s">
        <v>1098</v>
      </c>
      <c r="C172" s="300">
        <v>1079</v>
      </c>
      <c r="D172" s="286">
        <f>ROWS(C$5:C172)</f>
        <v>168</v>
      </c>
      <c r="E172" s="286" t="str">
        <f>IF(A172='5.1'!$E$5,TXM!D172,"")</f>
        <v/>
      </c>
      <c r="F172" t="str">
        <f>IFERROR(SMALL($E$5:$E$8000,ROWS($E$5:E172)),"")</f>
        <v/>
      </c>
      <c r="I172" s="285" t="s">
        <v>1750</v>
      </c>
      <c r="J172" t="s">
        <v>723</v>
      </c>
      <c r="K172" s="300">
        <v>103203675</v>
      </c>
      <c r="L172" s="286">
        <f>ROWS(K$5:K172)</f>
        <v>168</v>
      </c>
      <c r="M172" s="286" t="str">
        <f>IF(I172='5.1'!$E$5,TXM!L172,"")</f>
        <v/>
      </c>
      <c r="N172" t="str">
        <f>IFERROR(SMALL($M$5:$M$8000,ROWS($M$5:M172)),"")</f>
        <v/>
      </c>
      <c r="P172" t="s">
        <v>1758</v>
      </c>
      <c r="Q172" t="s">
        <v>1080</v>
      </c>
      <c r="R172">
        <v>725</v>
      </c>
      <c r="S172" s="286">
        <f>ROWS(R$5:R172)</f>
        <v>168</v>
      </c>
      <c r="T172" s="286" t="str">
        <f>IF(P172='5.1'!$E$5,TXM!S172,"")</f>
        <v/>
      </c>
      <c r="U172" t="str">
        <f>IFERROR(SMALL($T$5:$T$8000,ROWS($T$5:T172)),"")</f>
        <v/>
      </c>
      <c r="AH172" s="296" t="s">
        <v>95</v>
      </c>
      <c r="AI172" s="297" t="s">
        <v>447</v>
      </c>
    </row>
    <row r="173" spans="1:35" ht="14.4" customHeight="1" x14ac:dyDescent="0.25">
      <c r="A173" s="285" t="s">
        <v>1939</v>
      </c>
      <c r="B173" t="s">
        <v>800</v>
      </c>
      <c r="C173" s="300">
        <v>24465957</v>
      </c>
      <c r="D173" s="286">
        <f>ROWS(C$5:C173)</f>
        <v>169</v>
      </c>
      <c r="E173" s="286" t="str">
        <f>IF(A173='5.1'!$E$5,TXM!D173,"")</f>
        <v/>
      </c>
      <c r="F173" t="str">
        <f>IFERROR(SMALL($E$5:$E$8000,ROWS($E$5:E173)),"")</f>
        <v/>
      </c>
      <c r="I173" s="285" t="s">
        <v>1750</v>
      </c>
      <c r="J173" t="s">
        <v>719</v>
      </c>
      <c r="K173" s="300">
        <v>94417545</v>
      </c>
      <c r="L173" s="286">
        <f>ROWS(K$5:K173)</f>
        <v>169</v>
      </c>
      <c r="M173" s="286" t="str">
        <f>IF(I173='5.1'!$E$5,TXM!L173,"")</f>
        <v/>
      </c>
      <c r="N173" t="str">
        <f>IFERROR(SMALL($M$5:$M$8000,ROWS($M$5:M173)),"")</f>
        <v/>
      </c>
      <c r="P173" t="s">
        <v>1758</v>
      </c>
      <c r="Q173" t="s">
        <v>804</v>
      </c>
      <c r="R173">
        <v>642</v>
      </c>
      <c r="S173" s="286">
        <f>ROWS(R$5:R173)</f>
        <v>169</v>
      </c>
      <c r="T173" s="286" t="str">
        <f>IF(P173='5.1'!$E$5,TXM!S173,"")</f>
        <v/>
      </c>
      <c r="U173" t="str">
        <f>IFERROR(SMALL($T$5:$T$8000,ROWS($T$5:T173)),"")</f>
        <v/>
      </c>
      <c r="AH173" s="296" t="s">
        <v>59</v>
      </c>
      <c r="AI173" s="297" t="s">
        <v>366</v>
      </c>
    </row>
    <row r="174" spans="1:35" ht="14.4" customHeight="1" x14ac:dyDescent="0.25">
      <c r="A174" s="285" t="s">
        <v>1939</v>
      </c>
      <c r="B174" t="s">
        <v>199</v>
      </c>
      <c r="C174" s="300">
        <v>4348009</v>
      </c>
      <c r="D174" s="286">
        <f>ROWS(C$5:C174)</f>
        <v>170</v>
      </c>
      <c r="E174" s="286" t="str">
        <f>IF(A174='5.1'!$E$5,TXM!D174,"")</f>
        <v/>
      </c>
      <c r="F174" t="str">
        <f>IFERROR(SMALL($E$5:$E$8000,ROWS($E$5:E174)),"")</f>
        <v/>
      </c>
      <c r="I174" s="285" t="s">
        <v>1750</v>
      </c>
      <c r="J174" t="s">
        <v>1082</v>
      </c>
      <c r="K174" s="300">
        <v>77347207</v>
      </c>
      <c r="L174" s="286">
        <f>ROWS(K$5:K174)</f>
        <v>170</v>
      </c>
      <c r="M174" s="286" t="str">
        <f>IF(I174='5.1'!$E$5,TXM!L174,"")</f>
        <v/>
      </c>
      <c r="N174" t="str">
        <f>IFERROR(SMALL($M$5:$M$8000,ROWS($M$5:M174)),"")</f>
        <v/>
      </c>
      <c r="P174" t="s">
        <v>1758</v>
      </c>
      <c r="Q174" t="s">
        <v>821</v>
      </c>
      <c r="R174">
        <v>600</v>
      </c>
      <c r="S174" s="286">
        <f>ROWS(R$5:R174)</f>
        <v>170</v>
      </c>
      <c r="T174" s="286" t="str">
        <f>IF(P174='5.1'!$E$5,TXM!S174,"")</f>
        <v/>
      </c>
      <c r="U174" t="str">
        <f>IFERROR(SMALL($T$5:$T$8000,ROWS($T$5:T174)),"")</f>
        <v/>
      </c>
      <c r="AH174" s="298" t="s">
        <v>90</v>
      </c>
      <c r="AI174" s="299" t="s">
        <v>427</v>
      </c>
    </row>
    <row r="175" spans="1:35" ht="14.4" customHeight="1" x14ac:dyDescent="0.25">
      <c r="A175" s="285" t="s">
        <v>1939</v>
      </c>
      <c r="B175" t="s">
        <v>106</v>
      </c>
      <c r="C175" s="300">
        <v>2407515</v>
      </c>
      <c r="D175" s="286">
        <f>ROWS(C$5:C175)</f>
        <v>171</v>
      </c>
      <c r="E175" s="286" t="str">
        <f>IF(A175='5.1'!$E$5,TXM!D175,"")</f>
        <v/>
      </c>
      <c r="F175" t="str">
        <f>IFERROR(SMALL($E$5:$E$8000,ROWS($E$5:E175)),"")</f>
        <v/>
      </c>
      <c r="I175" s="285" t="s">
        <v>1750</v>
      </c>
      <c r="J175" t="s">
        <v>1092</v>
      </c>
      <c r="K175" s="300">
        <v>74790779</v>
      </c>
      <c r="L175" s="286">
        <f>ROWS(K$5:K175)</f>
        <v>171</v>
      </c>
      <c r="M175" s="286" t="str">
        <f>IF(I175='5.1'!$E$5,TXM!L175,"")</f>
        <v/>
      </c>
      <c r="N175" t="str">
        <f>IFERROR(SMALL($M$5:$M$8000,ROWS($M$5:M175)),"")</f>
        <v/>
      </c>
      <c r="P175" t="s">
        <v>1758</v>
      </c>
      <c r="Q175" t="s">
        <v>790</v>
      </c>
      <c r="R175">
        <v>298</v>
      </c>
      <c r="S175" s="286">
        <f>ROWS(R$5:R175)</f>
        <v>171</v>
      </c>
      <c r="T175" s="286" t="str">
        <f>IF(P175='5.1'!$E$5,TXM!S175,"")</f>
        <v/>
      </c>
      <c r="U175" t="str">
        <f>IFERROR(SMALL($T$5:$T$8000,ROWS($T$5:T175)),"")</f>
        <v/>
      </c>
      <c r="AH175" s="296" t="s">
        <v>583</v>
      </c>
      <c r="AI175" s="297" t="s">
        <v>586</v>
      </c>
    </row>
    <row r="176" spans="1:35" ht="14.4" customHeight="1" x14ac:dyDescent="0.25">
      <c r="A176" s="285" t="s">
        <v>1939</v>
      </c>
      <c r="B176" t="s">
        <v>1080</v>
      </c>
      <c r="C176" s="300">
        <v>1554424</v>
      </c>
      <c r="D176" s="286">
        <f>ROWS(C$5:C176)</f>
        <v>172</v>
      </c>
      <c r="E176" s="286" t="str">
        <f>IF(A176='5.1'!$E$5,TXM!D176,"")</f>
        <v/>
      </c>
      <c r="F176" t="str">
        <f>IFERROR(SMALL($E$5:$E$8000,ROWS($E$5:E176)),"")</f>
        <v/>
      </c>
      <c r="I176" s="285" t="s">
        <v>1750</v>
      </c>
      <c r="J176" t="s">
        <v>1081</v>
      </c>
      <c r="K176" s="300">
        <v>72244036</v>
      </c>
      <c r="L176" s="286">
        <f>ROWS(K$5:K176)</f>
        <v>172</v>
      </c>
      <c r="M176" s="286" t="str">
        <f>IF(I176='5.1'!$E$5,TXM!L176,"")</f>
        <v/>
      </c>
      <c r="N176" t="str">
        <f>IFERROR(SMALL($M$5:$M$8000,ROWS($M$5:M176)),"")</f>
        <v/>
      </c>
      <c r="P176" t="s">
        <v>1939</v>
      </c>
      <c r="Q176" t="s">
        <v>1080</v>
      </c>
      <c r="R176">
        <v>958650</v>
      </c>
      <c r="S176" s="286">
        <f>ROWS(R$5:R176)</f>
        <v>172</v>
      </c>
      <c r="T176" s="286" t="str">
        <f>IF(P176='5.1'!$E$5,TXM!S176,"")</f>
        <v/>
      </c>
      <c r="U176" t="str">
        <f>IFERROR(SMALL($T$5:$T$8000,ROWS($T$5:T176)),"")</f>
        <v/>
      </c>
      <c r="AH176" s="298" t="s">
        <v>194</v>
      </c>
      <c r="AI176" s="299" t="s">
        <v>548</v>
      </c>
    </row>
    <row r="177" spans="1:35" ht="14.4" customHeight="1" x14ac:dyDescent="0.25">
      <c r="A177" s="285" t="s">
        <v>1939</v>
      </c>
      <c r="B177" t="s">
        <v>717</v>
      </c>
      <c r="C177" s="300">
        <v>125578</v>
      </c>
      <c r="D177" s="286">
        <f>ROWS(C$5:C177)</f>
        <v>173</v>
      </c>
      <c r="E177" s="286" t="str">
        <f>IF(A177='5.1'!$E$5,TXM!D177,"")</f>
        <v/>
      </c>
      <c r="F177" t="str">
        <f>IFERROR(SMALL($E$5:$E$8000,ROWS($E$5:E177)),"")</f>
        <v/>
      </c>
      <c r="I177" s="285" t="s">
        <v>1750</v>
      </c>
      <c r="J177" t="s">
        <v>790</v>
      </c>
      <c r="K177" s="300">
        <v>66937195</v>
      </c>
      <c r="L177" s="286">
        <f>ROWS(K$5:K177)</f>
        <v>173</v>
      </c>
      <c r="M177" s="286" t="str">
        <f>IF(I177='5.1'!$E$5,TXM!L177,"")</f>
        <v/>
      </c>
      <c r="N177" t="str">
        <f>IFERROR(SMALL($M$5:$M$8000,ROWS($M$5:M177)),"")</f>
        <v/>
      </c>
      <c r="P177" t="s">
        <v>1939</v>
      </c>
      <c r="Q177" t="s">
        <v>1093</v>
      </c>
      <c r="R177">
        <v>766062</v>
      </c>
      <c r="S177" s="286">
        <f>ROWS(R$5:R177)</f>
        <v>173</v>
      </c>
      <c r="T177" s="286" t="str">
        <f>IF(P177='5.1'!$E$5,TXM!S177,"")</f>
        <v/>
      </c>
      <c r="U177" t="str">
        <f>IFERROR(SMALL($T$5:$T$8000,ROWS($T$5:T177)),"")</f>
        <v/>
      </c>
      <c r="AH177" s="296" t="s">
        <v>1940</v>
      </c>
      <c r="AI177" s="297" t="s">
        <v>1941</v>
      </c>
    </row>
    <row r="178" spans="1:35" ht="14.4" customHeight="1" x14ac:dyDescent="0.25">
      <c r="A178" s="285" t="s">
        <v>1939</v>
      </c>
      <c r="B178" t="s">
        <v>752</v>
      </c>
      <c r="C178" s="300">
        <v>2</v>
      </c>
      <c r="D178" s="286">
        <f>ROWS(C$5:C178)</f>
        <v>174</v>
      </c>
      <c r="E178" s="286" t="str">
        <f>IF(A178='5.1'!$E$5,TXM!D178,"")</f>
        <v/>
      </c>
      <c r="F178" t="str">
        <f>IFERROR(SMALL($E$5:$E$8000,ROWS($E$5:E178)),"")</f>
        <v/>
      </c>
      <c r="I178" s="285" t="s">
        <v>1750</v>
      </c>
      <c r="J178" t="s">
        <v>999</v>
      </c>
      <c r="K178" s="300">
        <v>66243499</v>
      </c>
      <c r="L178" s="286">
        <f>ROWS(K$5:K178)</f>
        <v>174</v>
      </c>
      <c r="M178" s="286" t="str">
        <f>IF(I178='5.1'!$E$5,TXM!L178,"")</f>
        <v/>
      </c>
      <c r="N178" t="str">
        <f>IFERROR(SMALL($M$5:$M$8000,ROWS($M$5:M178)),"")</f>
        <v/>
      </c>
      <c r="P178" t="s">
        <v>1939</v>
      </c>
      <c r="Q178" t="s">
        <v>808</v>
      </c>
      <c r="R178">
        <v>590689</v>
      </c>
      <c r="S178" s="286">
        <f>ROWS(R$5:R178)</f>
        <v>174</v>
      </c>
      <c r="T178" s="286" t="str">
        <f>IF(P178='5.1'!$E$5,TXM!S178,"")</f>
        <v/>
      </c>
      <c r="U178" t="str">
        <f>IFERROR(SMALL($T$5:$T$8000,ROWS($T$5:T178)),"")</f>
        <v/>
      </c>
      <c r="AH178" s="296" t="s">
        <v>91</v>
      </c>
      <c r="AI178" s="297" t="s">
        <v>429</v>
      </c>
    </row>
    <row r="179" spans="1:35" ht="14.4" customHeight="1" x14ac:dyDescent="0.25">
      <c r="A179" s="285" t="s">
        <v>1939</v>
      </c>
      <c r="B179" t="s">
        <v>1096</v>
      </c>
      <c r="C179" s="300">
        <v>1</v>
      </c>
      <c r="D179" s="286">
        <f>ROWS(C$5:C179)</f>
        <v>175</v>
      </c>
      <c r="E179" s="286" t="str">
        <f>IF(A179='5.1'!$E$5,TXM!D179,"")</f>
        <v/>
      </c>
      <c r="F179" t="str">
        <f>IFERROR(SMALL($E$5:$E$8000,ROWS($E$5:E179)),"")</f>
        <v/>
      </c>
      <c r="I179" s="285" t="s">
        <v>1750</v>
      </c>
      <c r="J179" t="s">
        <v>804</v>
      </c>
      <c r="K179" s="300">
        <v>63770313</v>
      </c>
      <c r="L179" s="286">
        <f>ROWS(K$5:K179)</f>
        <v>175</v>
      </c>
      <c r="M179" s="286" t="str">
        <f>IF(I179='5.1'!$E$5,TXM!L179,"")</f>
        <v/>
      </c>
      <c r="N179" t="str">
        <f>IFERROR(SMALL($M$5:$M$8000,ROWS($M$5:M179)),"")</f>
        <v/>
      </c>
      <c r="P179" t="s">
        <v>1939</v>
      </c>
      <c r="Q179" t="s">
        <v>806</v>
      </c>
      <c r="R179">
        <v>148365</v>
      </c>
      <c r="S179" s="286">
        <f>ROWS(R$5:R179)</f>
        <v>175</v>
      </c>
      <c r="T179" s="286" t="str">
        <f>IF(P179='5.1'!$E$5,TXM!S179,"")</f>
        <v/>
      </c>
      <c r="U179" t="str">
        <f>IFERROR(SMALL($T$5:$T$8000,ROWS($T$5:T179)),"")</f>
        <v/>
      </c>
      <c r="AH179" s="298" t="s">
        <v>88</v>
      </c>
      <c r="AI179" s="299" t="s">
        <v>394</v>
      </c>
    </row>
    <row r="180" spans="1:35" ht="14.4" customHeight="1" x14ac:dyDescent="0.25">
      <c r="A180" s="285" t="s">
        <v>1942</v>
      </c>
      <c r="B180" t="s">
        <v>790</v>
      </c>
      <c r="C180" s="300">
        <v>9878676</v>
      </c>
      <c r="D180" s="286">
        <f>ROWS(C$5:C180)</f>
        <v>176</v>
      </c>
      <c r="E180" s="286" t="str">
        <f>IF(A180='5.1'!$E$5,TXM!D180,"")</f>
        <v/>
      </c>
      <c r="F180" t="str">
        <f>IFERROR(SMALL($E$5:$E$8000,ROWS($E$5:E180)),"")</f>
        <v/>
      </c>
      <c r="I180" s="285" t="s">
        <v>1750</v>
      </c>
      <c r="J180" t="s">
        <v>715</v>
      </c>
      <c r="K180" s="300">
        <v>58901648</v>
      </c>
      <c r="L180" s="286">
        <f>ROWS(K$5:K180)</f>
        <v>176</v>
      </c>
      <c r="M180" s="286" t="str">
        <f>IF(I180='5.1'!$E$5,TXM!L180,"")</f>
        <v/>
      </c>
      <c r="N180" t="str">
        <f>IFERROR(SMALL($M$5:$M$8000,ROWS($M$5:M180)),"")</f>
        <v/>
      </c>
      <c r="P180" t="s">
        <v>1939</v>
      </c>
      <c r="Q180" t="s">
        <v>1098</v>
      </c>
      <c r="R180">
        <v>8000</v>
      </c>
      <c r="S180" s="286">
        <f>ROWS(R$5:R180)</f>
        <v>176</v>
      </c>
      <c r="T180" s="286" t="str">
        <f>IF(P180='5.1'!$E$5,TXM!S180,"")</f>
        <v/>
      </c>
      <c r="U180" t="str">
        <f>IFERROR(SMALL($T$5:$T$8000,ROWS($T$5:T180)),"")</f>
        <v/>
      </c>
      <c r="AH180" s="296" t="s">
        <v>49</v>
      </c>
      <c r="AI180" s="297" t="s">
        <v>353</v>
      </c>
    </row>
    <row r="181" spans="1:35" ht="14.4" customHeight="1" x14ac:dyDescent="0.25">
      <c r="A181" s="285" t="s">
        <v>1942</v>
      </c>
      <c r="B181" t="s">
        <v>717</v>
      </c>
      <c r="C181" s="300">
        <v>442865</v>
      </c>
      <c r="D181" s="286">
        <f>ROWS(C$5:C181)</f>
        <v>177</v>
      </c>
      <c r="E181" s="286" t="str">
        <f>IF(A181='5.1'!$E$5,TXM!D181,"")</f>
        <v/>
      </c>
      <c r="F181" t="str">
        <f>IFERROR(SMALL($E$5:$E$8000,ROWS($E$5:E181)),"")</f>
        <v/>
      </c>
      <c r="I181" s="285" t="s">
        <v>1750</v>
      </c>
      <c r="J181" t="s">
        <v>727</v>
      </c>
      <c r="K181" s="300">
        <v>55753388</v>
      </c>
      <c r="L181" s="286">
        <f>ROWS(K$5:K181)</f>
        <v>177</v>
      </c>
      <c r="M181" s="286" t="str">
        <f>IF(I181='5.1'!$E$5,TXM!L181,"")</f>
        <v/>
      </c>
      <c r="N181" t="str">
        <f>IFERROR(SMALL($M$5:$M$8000,ROWS($M$5:M181)),"")</f>
        <v/>
      </c>
      <c r="P181" t="s">
        <v>1939</v>
      </c>
      <c r="Q181" t="s">
        <v>1097</v>
      </c>
      <c r="R181">
        <v>732</v>
      </c>
      <c r="S181" s="286">
        <f>ROWS(R$5:R181)</f>
        <v>177</v>
      </c>
      <c r="T181" s="286" t="str">
        <f>IF(P181='5.1'!$E$5,TXM!S181,"")</f>
        <v/>
      </c>
      <c r="U181" t="str">
        <f>IFERROR(SMALL($T$5:$T$8000,ROWS($T$5:T181)),"")</f>
        <v/>
      </c>
      <c r="AH181" s="298" t="s">
        <v>85</v>
      </c>
      <c r="AI181" s="299" t="s">
        <v>420</v>
      </c>
    </row>
    <row r="182" spans="1:35" ht="14.4" customHeight="1" x14ac:dyDescent="0.25">
      <c r="A182" s="285" t="s">
        <v>1943</v>
      </c>
      <c r="B182" t="s">
        <v>198</v>
      </c>
      <c r="C182" s="300">
        <v>3600000</v>
      </c>
      <c r="D182" s="286">
        <f>ROWS(C$5:C182)</f>
        <v>178</v>
      </c>
      <c r="E182" s="286" t="str">
        <f>IF(A182='5.1'!$E$5,TXM!D182,"")</f>
        <v/>
      </c>
      <c r="F182" t="str">
        <f>IFERROR(SMALL($E$5:$E$8000,ROWS($E$5:E182)),"")</f>
        <v/>
      </c>
      <c r="I182" s="285" t="s">
        <v>1750</v>
      </c>
      <c r="J182" t="s">
        <v>711</v>
      </c>
      <c r="K182" s="300">
        <v>51827145</v>
      </c>
      <c r="L182" s="286">
        <f>ROWS(K$5:K182)</f>
        <v>178</v>
      </c>
      <c r="M182" s="286" t="str">
        <f>IF(I182='5.1'!$E$5,TXM!L182,"")</f>
        <v/>
      </c>
      <c r="N182" t="str">
        <f>IFERROR(SMALL($M$5:$M$8000,ROWS($M$5:M182)),"")</f>
        <v/>
      </c>
      <c r="P182" t="s">
        <v>1942</v>
      </c>
      <c r="Q182" t="s">
        <v>810</v>
      </c>
      <c r="R182">
        <v>1000000</v>
      </c>
      <c r="S182" s="286">
        <f>ROWS(R$5:R182)</f>
        <v>178</v>
      </c>
      <c r="T182" s="286" t="str">
        <f>IF(P182='5.1'!$E$5,TXM!S182,"")</f>
        <v/>
      </c>
      <c r="U182" t="str">
        <f>IFERROR(SMALL($T$5:$T$8000,ROWS($T$5:T182)),"")</f>
        <v/>
      </c>
      <c r="AH182" s="296" t="s">
        <v>1476</v>
      </c>
      <c r="AI182" s="297" t="s">
        <v>1549</v>
      </c>
    </row>
    <row r="183" spans="1:35" ht="14.4" customHeight="1" x14ac:dyDescent="0.25">
      <c r="A183" s="285" t="s">
        <v>1943</v>
      </c>
      <c r="B183" t="s">
        <v>1080</v>
      </c>
      <c r="C183" s="300">
        <v>2412498</v>
      </c>
      <c r="D183" s="286">
        <f>ROWS(C$5:C183)</f>
        <v>179</v>
      </c>
      <c r="E183" s="286" t="str">
        <f>IF(A183='5.1'!$E$5,TXM!D183,"")</f>
        <v/>
      </c>
      <c r="F183" t="str">
        <f>IFERROR(SMALL($E$5:$E$8000,ROWS($E$5:E183)),"")</f>
        <v/>
      </c>
      <c r="I183" s="285" t="s">
        <v>1750</v>
      </c>
      <c r="J183" t="s">
        <v>116</v>
      </c>
      <c r="K183" s="300">
        <v>51021560</v>
      </c>
      <c r="L183" s="286">
        <f>ROWS(K$5:K183)</f>
        <v>179</v>
      </c>
      <c r="M183" s="286" t="str">
        <f>IF(I183='5.1'!$E$5,TXM!L183,"")</f>
        <v/>
      </c>
      <c r="N183" t="str">
        <f>IFERROR(SMALL($M$5:$M$8000,ROWS($M$5:M183)),"")</f>
        <v/>
      </c>
      <c r="P183" t="s">
        <v>1943</v>
      </c>
      <c r="Q183" t="s">
        <v>806</v>
      </c>
      <c r="R183">
        <v>248750</v>
      </c>
      <c r="S183" s="286">
        <f>ROWS(R$5:R183)</f>
        <v>179</v>
      </c>
      <c r="T183" s="286" t="str">
        <f>IF(P183='5.1'!$E$5,TXM!S183,"")</f>
        <v/>
      </c>
      <c r="U183" t="str">
        <f>IFERROR(SMALL($T$5:$T$8000,ROWS($T$5:T183)),"")</f>
        <v/>
      </c>
      <c r="AH183" s="296" t="s">
        <v>38</v>
      </c>
      <c r="AI183" s="297" t="s">
        <v>326</v>
      </c>
    </row>
    <row r="184" spans="1:35" ht="14.4" customHeight="1" x14ac:dyDescent="0.25">
      <c r="A184" s="285" t="s">
        <v>1943</v>
      </c>
      <c r="B184" t="s">
        <v>115</v>
      </c>
      <c r="C184" s="300">
        <v>1951320</v>
      </c>
      <c r="D184" s="286">
        <f>ROWS(C$5:C184)</f>
        <v>180</v>
      </c>
      <c r="E184" s="286" t="str">
        <f>IF(A184='5.1'!$E$5,TXM!D184,"")</f>
        <v/>
      </c>
      <c r="F184" t="str">
        <f>IFERROR(SMALL($E$5:$E$8000,ROWS($E$5:E184)),"")</f>
        <v/>
      </c>
      <c r="I184" s="285" t="s">
        <v>1750</v>
      </c>
      <c r="J184" t="s">
        <v>734</v>
      </c>
      <c r="K184" s="300">
        <v>46212492</v>
      </c>
      <c r="L184" s="286">
        <f>ROWS(K$5:K184)</f>
        <v>180</v>
      </c>
      <c r="M184" s="286" t="str">
        <f>IF(I184='5.1'!$E$5,TXM!L184,"")</f>
        <v/>
      </c>
      <c r="N184" t="str">
        <f>IFERROR(SMALL($M$5:$M$8000,ROWS($M$5:M184)),"")</f>
        <v/>
      </c>
      <c r="P184" t="s">
        <v>1943</v>
      </c>
      <c r="Q184" t="s">
        <v>818</v>
      </c>
      <c r="R184">
        <v>182365</v>
      </c>
      <c r="S184" s="286">
        <f>ROWS(R$5:R184)</f>
        <v>180</v>
      </c>
      <c r="T184" s="286" t="str">
        <f>IF(P184='5.1'!$E$5,TXM!S184,"")</f>
        <v/>
      </c>
      <c r="U184" t="str">
        <f>IFERROR(SMALL($T$5:$T$8000,ROWS($T$5:T184)),"")</f>
        <v/>
      </c>
      <c r="AH184" s="298" t="s">
        <v>1944</v>
      </c>
      <c r="AI184" s="299" t="s">
        <v>1945</v>
      </c>
    </row>
    <row r="185" spans="1:35" ht="14.4" customHeight="1" x14ac:dyDescent="0.25">
      <c r="A185" s="285" t="s">
        <v>1943</v>
      </c>
      <c r="B185" t="s">
        <v>106</v>
      </c>
      <c r="C185" s="300">
        <v>1067590</v>
      </c>
      <c r="D185" s="286">
        <f>ROWS(C$5:C185)</f>
        <v>181</v>
      </c>
      <c r="E185" s="286" t="str">
        <f>IF(A185='5.1'!$E$5,TXM!D185,"")</f>
        <v/>
      </c>
      <c r="F185" t="str">
        <f>IFERROR(SMALL($E$5:$E$8000,ROWS($E$5:E185)),"")</f>
        <v/>
      </c>
      <c r="I185" s="285" t="s">
        <v>1750</v>
      </c>
      <c r="J185" t="s">
        <v>812</v>
      </c>
      <c r="K185" s="300">
        <v>45647316</v>
      </c>
      <c r="L185" s="286">
        <f>ROWS(K$5:K185)</f>
        <v>181</v>
      </c>
      <c r="M185" s="286" t="str">
        <f>IF(I185='5.1'!$E$5,TXM!L185,"")</f>
        <v/>
      </c>
      <c r="N185" t="str">
        <f>IFERROR(SMALL($M$5:$M$8000,ROWS($M$5:M185)),"")</f>
        <v/>
      </c>
      <c r="P185" t="s">
        <v>1943</v>
      </c>
      <c r="Q185" t="s">
        <v>107</v>
      </c>
      <c r="R185">
        <v>86625</v>
      </c>
      <c r="S185" s="286">
        <f>ROWS(R$5:R185)</f>
        <v>181</v>
      </c>
      <c r="T185" s="286" t="str">
        <f>IF(P185='5.1'!$E$5,TXM!S185,"")</f>
        <v/>
      </c>
      <c r="U185" t="str">
        <f>IFERROR(SMALL($T$5:$T$8000,ROWS($T$5:T185)),"")</f>
        <v/>
      </c>
      <c r="AH185" s="296" t="s">
        <v>83</v>
      </c>
      <c r="AI185" s="297" t="s">
        <v>421</v>
      </c>
    </row>
    <row r="186" spans="1:35" ht="14.4" customHeight="1" x14ac:dyDescent="0.25">
      <c r="A186" s="285" t="s">
        <v>1943</v>
      </c>
      <c r="B186" t="s">
        <v>102</v>
      </c>
      <c r="C186" s="300">
        <v>588578</v>
      </c>
      <c r="D186" s="286">
        <f>ROWS(C$5:C186)</f>
        <v>182</v>
      </c>
      <c r="E186" s="286" t="str">
        <f>IF(A186='5.1'!$E$5,TXM!D186,"")</f>
        <v/>
      </c>
      <c r="F186" t="str">
        <f>IFERROR(SMALL($E$5:$E$8000,ROWS($E$5:E186)),"")</f>
        <v/>
      </c>
      <c r="I186" s="285" t="s">
        <v>1750</v>
      </c>
      <c r="J186" t="s">
        <v>199</v>
      </c>
      <c r="K186" s="300">
        <v>41070863</v>
      </c>
      <c r="L186" s="286">
        <f>ROWS(K$5:K186)</f>
        <v>182</v>
      </c>
      <c r="M186" s="286" t="str">
        <f>IF(I186='5.1'!$E$5,TXM!L186,"")</f>
        <v/>
      </c>
      <c r="N186" t="str">
        <f>IFERROR(SMALL($M$5:$M$8000,ROWS($M$5:M186)),"")</f>
        <v/>
      </c>
      <c r="P186" t="s">
        <v>1943</v>
      </c>
      <c r="Q186" t="s">
        <v>1098</v>
      </c>
      <c r="R186">
        <v>27123</v>
      </c>
      <c r="S186" s="286">
        <f>ROWS(R$5:R186)</f>
        <v>182</v>
      </c>
      <c r="T186" s="286" t="str">
        <f>IF(P186='5.1'!$E$5,TXM!S186,"")</f>
        <v/>
      </c>
      <c r="U186" t="str">
        <f>IFERROR(SMALL($T$5:$T$8000,ROWS($T$5:T186)),"")</f>
        <v/>
      </c>
      <c r="AH186" s="298" t="s">
        <v>172</v>
      </c>
      <c r="AI186" s="299" t="s">
        <v>414</v>
      </c>
    </row>
    <row r="187" spans="1:35" ht="14.4" customHeight="1" x14ac:dyDescent="0.25">
      <c r="A187" s="285" t="s">
        <v>1943</v>
      </c>
      <c r="B187" t="s">
        <v>804</v>
      </c>
      <c r="C187" s="300">
        <v>525521</v>
      </c>
      <c r="D187" s="286">
        <f>ROWS(C$5:C187)</f>
        <v>183</v>
      </c>
      <c r="E187" s="286" t="str">
        <f>IF(A187='5.1'!$E$5,TXM!D187,"")</f>
        <v/>
      </c>
      <c r="F187" t="str">
        <f>IFERROR(SMALL($E$5:$E$8000,ROWS($E$5:E187)),"")</f>
        <v/>
      </c>
      <c r="I187" s="285" t="s">
        <v>1750</v>
      </c>
      <c r="J187" t="s">
        <v>107</v>
      </c>
      <c r="K187" s="300">
        <v>39844672</v>
      </c>
      <c r="L187" s="286">
        <f>ROWS(K$5:K187)</f>
        <v>183</v>
      </c>
      <c r="M187" s="286" t="str">
        <f>IF(I187='5.1'!$E$5,TXM!L187,"")</f>
        <v/>
      </c>
      <c r="N187" t="str">
        <f>IFERROR(SMALL($M$5:$M$8000,ROWS($M$5:M187)),"")</f>
        <v/>
      </c>
      <c r="P187" t="s">
        <v>1943</v>
      </c>
      <c r="Q187" t="s">
        <v>790</v>
      </c>
      <c r="R187">
        <v>8194</v>
      </c>
      <c r="S187" s="286">
        <f>ROWS(R$5:R187)</f>
        <v>183</v>
      </c>
      <c r="T187" s="286" t="str">
        <f>IF(P187='5.1'!$E$5,TXM!S187,"")</f>
        <v/>
      </c>
      <c r="U187" t="str">
        <f>IFERROR(SMALL($T$5:$T$8000,ROWS($T$5:T187)),"")</f>
        <v/>
      </c>
      <c r="AH187" s="296" t="s">
        <v>79</v>
      </c>
      <c r="AI187" s="297" t="s">
        <v>432</v>
      </c>
    </row>
    <row r="188" spans="1:35" ht="14.4" customHeight="1" x14ac:dyDescent="0.25">
      <c r="A188" s="285" t="s">
        <v>1943</v>
      </c>
      <c r="B188" t="s">
        <v>808</v>
      </c>
      <c r="C188" s="300">
        <v>394313</v>
      </c>
      <c r="D188" s="286">
        <f>ROWS(C$5:C188)</f>
        <v>184</v>
      </c>
      <c r="E188" s="286" t="str">
        <f>IF(A188='5.1'!$E$5,TXM!D188,"")</f>
        <v/>
      </c>
      <c r="F188" t="str">
        <f>IFERROR(SMALL($E$5:$E$8000,ROWS($E$5:E188)),"")</f>
        <v/>
      </c>
      <c r="I188" s="285" t="s">
        <v>1750</v>
      </c>
      <c r="J188" t="s">
        <v>782</v>
      </c>
      <c r="K188" s="300">
        <v>38517648</v>
      </c>
      <c r="L188" s="286">
        <f>ROWS(K$5:K188)</f>
        <v>184</v>
      </c>
      <c r="M188" s="286" t="str">
        <f>IF(I188='5.1'!$E$5,TXM!L188,"")</f>
        <v/>
      </c>
      <c r="N188" t="str">
        <f>IFERROR(SMALL($M$5:$M$8000,ROWS($M$5:M188)),"")</f>
        <v/>
      </c>
      <c r="P188" t="s">
        <v>1943</v>
      </c>
      <c r="Q188" t="s">
        <v>1080</v>
      </c>
      <c r="R188">
        <v>2963</v>
      </c>
      <c r="S188" s="286">
        <f>ROWS(R$5:R188)</f>
        <v>184</v>
      </c>
      <c r="T188" s="286" t="str">
        <f>IF(P188='5.1'!$E$5,TXM!S188,"")</f>
        <v/>
      </c>
      <c r="U188" t="str">
        <f>IFERROR(SMALL($T$5:$T$8000,ROWS($T$5:T188)),"")</f>
        <v/>
      </c>
      <c r="AH188" s="296" t="s">
        <v>1524</v>
      </c>
      <c r="AI188" s="297" t="s">
        <v>1547</v>
      </c>
    </row>
    <row r="189" spans="1:35" ht="14.4" customHeight="1" x14ac:dyDescent="0.25">
      <c r="A189" s="285" t="s">
        <v>1943</v>
      </c>
      <c r="B189" t="s">
        <v>784</v>
      </c>
      <c r="C189" s="300">
        <v>302175</v>
      </c>
      <c r="D189" s="286">
        <f>ROWS(C$5:C189)</f>
        <v>185</v>
      </c>
      <c r="E189" s="286" t="str">
        <f>IF(A189='5.1'!$E$5,TXM!D189,"")</f>
        <v/>
      </c>
      <c r="F189" t="str">
        <f>IFERROR(SMALL($E$5:$E$8000,ROWS($E$5:E189)),"")</f>
        <v/>
      </c>
      <c r="I189" s="285" t="s">
        <v>1750</v>
      </c>
      <c r="J189" t="s">
        <v>814</v>
      </c>
      <c r="K189" s="300">
        <v>34657226</v>
      </c>
      <c r="L189" s="286">
        <f>ROWS(K$5:K189)</f>
        <v>185</v>
      </c>
      <c r="M189" s="286" t="str">
        <f>IF(I189='5.1'!$E$5,TXM!L189,"")</f>
        <v/>
      </c>
      <c r="N189" t="str">
        <f>IFERROR(SMALL($M$5:$M$8000,ROWS($M$5:M189)),"")</f>
        <v/>
      </c>
      <c r="P189" t="s">
        <v>1943</v>
      </c>
      <c r="Q189" t="s">
        <v>808</v>
      </c>
      <c r="R189">
        <v>2839</v>
      </c>
      <c r="S189" s="286">
        <f>ROWS(R$5:R189)</f>
        <v>185</v>
      </c>
      <c r="T189" s="286" t="str">
        <f>IF(P189='5.1'!$E$5,TXM!S189,"")</f>
        <v/>
      </c>
      <c r="U189" t="str">
        <f>IFERROR(SMALL($T$5:$T$8000,ROWS($T$5:T189)),"")</f>
        <v/>
      </c>
      <c r="AH189" s="298" t="s">
        <v>1562</v>
      </c>
      <c r="AI189" s="299" t="s">
        <v>1582</v>
      </c>
    </row>
    <row r="190" spans="1:35" ht="14.4" customHeight="1" x14ac:dyDescent="0.25">
      <c r="A190" s="285" t="s">
        <v>1943</v>
      </c>
      <c r="B190" t="s">
        <v>117</v>
      </c>
      <c r="C190" s="300">
        <v>235329</v>
      </c>
      <c r="D190" s="286">
        <f>ROWS(C$5:C190)</f>
        <v>186</v>
      </c>
      <c r="E190" s="286" t="str">
        <f>IF(A190='5.1'!$E$5,TXM!D190,"")</f>
        <v/>
      </c>
      <c r="F190" t="str">
        <f>IFERROR(SMALL($E$5:$E$8000,ROWS($E$5:E190)),"")</f>
        <v/>
      </c>
      <c r="I190" s="285" t="s">
        <v>1750</v>
      </c>
      <c r="J190" t="s">
        <v>115</v>
      </c>
      <c r="K190" s="300">
        <v>32851111</v>
      </c>
      <c r="L190" s="286">
        <f>ROWS(K$5:K190)</f>
        <v>186</v>
      </c>
      <c r="M190" s="286" t="str">
        <f>IF(I190='5.1'!$E$5,TXM!L190,"")</f>
        <v/>
      </c>
      <c r="N190" t="str">
        <f>IFERROR(SMALL($M$5:$M$8000,ROWS($M$5:M190)),"")</f>
        <v/>
      </c>
      <c r="P190" t="s">
        <v>1946</v>
      </c>
      <c r="Q190" t="s">
        <v>1093</v>
      </c>
      <c r="R190">
        <v>346836</v>
      </c>
      <c r="S190" s="286">
        <f>ROWS(R$5:R190)</f>
        <v>186</v>
      </c>
      <c r="T190" s="286" t="str">
        <f>IF(P190='5.1'!$E$5,TXM!S190,"")</f>
        <v/>
      </c>
      <c r="U190" t="str">
        <f>IFERROR(SMALL($T$5:$T$8000,ROWS($T$5:T190)),"")</f>
        <v/>
      </c>
      <c r="AH190" s="296" t="s">
        <v>52</v>
      </c>
      <c r="AI190" s="297" t="s">
        <v>360</v>
      </c>
    </row>
    <row r="191" spans="1:35" ht="14.4" customHeight="1" x14ac:dyDescent="0.25">
      <c r="A191" s="285" t="s">
        <v>1943</v>
      </c>
      <c r="B191" t="s">
        <v>725</v>
      </c>
      <c r="C191" s="300">
        <v>23516</v>
      </c>
      <c r="D191" s="286">
        <f>ROWS(C$5:C191)</f>
        <v>187</v>
      </c>
      <c r="E191" s="286" t="str">
        <f>IF(A191='5.1'!$E$5,TXM!D191,"")</f>
        <v/>
      </c>
      <c r="F191" t="str">
        <f>IFERROR(SMALL($E$5:$E$8000,ROWS($E$5:E191)),"")</f>
        <v/>
      </c>
      <c r="I191" s="285" t="s">
        <v>1750</v>
      </c>
      <c r="J191" t="s">
        <v>111</v>
      </c>
      <c r="K191" s="300">
        <v>30283485</v>
      </c>
      <c r="L191" s="286">
        <f>ROWS(K$5:K191)</f>
        <v>187</v>
      </c>
      <c r="M191" s="286" t="str">
        <f>IF(I191='5.1'!$E$5,TXM!L191,"")</f>
        <v/>
      </c>
      <c r="N191" t="str">
        <f>IFERROR(SMALL($M$5:$M$8000,ROWS($M$5:M191)),"")</f>
        <v/>
      </c>
      <c r="P191" t="s">
        <v>1946</v>
      </c>
      <c r="Q191" t="s">
        <v>1079</v>
      </c>
      <c r="R191">
        <v>193462</v>
      </c>
      <c r="S191" s="286">
        <f>ROWS(R$5:R191)</f>
        <v>187</v>
      </c>
      <c r="T191" s="286" t="str">
        <f>IF(P191='5.1'!$E$5,TXM!S191,"")</f>
        <v/>
      </c>
      <c r="U191" t="str">
        <f>IFERROR(SMALL($T$5:$T$8000,ROWS($T$5:T191)),"")</f>
        <v/>
      </c>
      <c r="AH191" s="298" t="s">
        <v>142</v>
      </c>
      <c r="AI191" s="299" t="s">
        <v>406</v>
      </c>
    </row>
    <row r="192" spans="1:35" ht="14.4" customHeight="1" x14ac:dyDescent="0.25">
      <c r="A192" s="285" t="s">
        <v>1947</v>
      </c>
      <c r="B192" t="s">
        <v>1080</v>
      </c>
      <c r="C192" s="300">
        <v>63275</v>
      </c>
      <c r="D192" s="286">
        <f>ROWS(C$5:C192)</f>
        <v>188</v>
      </c>
      <c r="E192" s="286" t="str">
        <f>IF(A192='5.1'!$E$5,TXM!D192,"")</f>
        <v/>
      </c>
      <c r="F192" t="str">
        <f>IFERROR(SMALL($E$5:$E$8000,ROWS($E$5:E192)),"")</f>
        <v/>
      </c>
      <c r="I192" s="285" t="s">
        <v>1750</v>
      </c>
      <c r="J192" t="s">
        <v>780</v>
      </c>
      <c r="K192" s="300">
        <v>29176551</v>
      </c>
      <c r="L192" s="286">
        <f>ROWS(K$5:K192)</f>
        <v>188</v>
      </c>
      <c r="M192" s="286" t="str">
        <f>IF(I192='5.1'!$E$5,TXM!L192,"")</f>
        <v/>
      </c>
      <c r="N192" t="str">
        <f>IFERROR(SMALL($M$5:$M$8000,ROWS($M$5:M192)),"")</f>
        <v/>
      </c>
      <c r="P192" t="s">
        <v>1946</v>
      </c>
      <c r="Q192" t="s">
        <v>806</v>
      </c>
      <c r="R192">
        <v>55912</v>
      </c>
      <c r="S192" s="286">
        <f>ROWS(R$5:R192)</f>
        <v>188</v>
      </c>
      <c r="T192" s="286" t="str">
        <f>IF(P192='5.1'!$E$5,TXM!S192,"")</f>
        <v/>
      </c>
      <c r="U192" t="str">
        <f>IFERROR(SMALL($T$5:$T$8000,ROWS($T$5:T192)),"")</f>
        <v/>
      </c>
      <c r="AH192" s="296" t="s">
        <v>144</v>
      </c>
      <c r="AI192" s="297" t="s">
        <v>552</v>
      </c>
    </row>
    <row r="193" spans="1:35" ht="14.4" customHeight="1" x14ac:dyDescent="0.25">
      <c r="A193" s="285" t="s">
        <v>1946</v>
      </c>
      <c r="B193" t="s">
        <v>1080</v>
      </c>
      <c r="C193" s="300">
        <v>75533002</v>
      </c>
      <c r="D193" s="286">
        <f>ROWS(C$5:C193)</f>
        <v>189</v>
      </c>
      <c r="E193" s="286" t="str">
        <f>IF(A193='5.1'!$E$5,TXM!D193,"")</f>
        <v/>
      </c>
      <c r="F193" t="str">
        <f>IFERROR(SMALL($E$5:$E$8000,ROWS($E$5:E193)),"")</f>
        <v/>
      </c>
      <c r="I193" s="285" t="s">
        <v>1750</v>
      </c>
      <c r="J193" t="s">
        <v>821</v>
      </c>
      <c r="K193" s="300">
        <v>29070864</v>
      </c>
      <c r="L193" s="286">
        <f>ROWS(K$5:K193)</f>
        <v>189</v>
      </c>
      <c r="M193" s="286" t="str">
        <f>IF(I193='5.1'!$E$5,TXM!L193,"")</f>
        <v/>
      </c>
      <c r="N193" t="str">
        <f>IFERROR(SMALL($M$5:$M$8000,ROWS($M$5:M193)),"")</f>
        <v/>
      </c>
      <c r="P193" t="s">
        <v>1946</v>
      </c>
      <c r="Q193" t="s">
        <v>808</v>
      </c>
      <c r="R193">
        <v>42503</v>
      </c>
      <c r="S193" s="286">
        <f>ROWS(R$5:R193)</f>
        <v>189</v>
      </c>
      <c r="T193" s="286" t="str">
        <f>IF(P193='5.1'!$E$5,TXM!S193,"")</f>
        <v/>
      </c>
      <c r="U193" t="str">
        <f>IFERROR(SMALL($T$5:$T$8000,ROWS($T$5:T193)),"")</f>
        <v/>
      </c>
      <c r="AH193" s="296" t="s">
        <v>67</v>
      </c>
      <c r="AI193" s="297" t="s">
        <v>379</v>
      </c>
    </row>
    <row r="194" spans="1:35" ht="14.4" customHeight="1" x14ac:dyDescent="0.25">
      <c r="A194" s="285" t="s">
        <v>1946</v>
      </c>
      <c r="B194" t="s">
        <v>1090</v>
      </c>
      <c r="C194" s="300">
        <v>3306366</v>
      </c>
      <c r="D194" s="286">
        <f>ROWS(C$5:C194)</f>
        <v>190</v>
      </c>
      <c r="E194" s="286" t="str">
        <f>IF(A194='5.1'!$E$5,TXM!D194,"")</f>
        <v/>
      </c>
      <c r="F194" t="str">
        <f>IFERROR(SMALL($E$5:$E$8000,ROWS($E$5:E194)),"")</f>
        <v/>
      </c>
      <c r="I194" s="285" t="s">
        <v>1750</v>
      </c>
      <c r="J194" t="s">
        <v>1090</v>
      </c>
      <c r="K194" s="300">
        <v>28935045</v>
      </c>
      <c r="L194" s="286">
        <f>ROWS(K$5:K194)</f>
        <v>190</v>
      </c>
      <c r="M194" s="286" t="str">
        <f>IF(I194='5.1'!$E$5,TXM!L194,"")</f>
        <v/>
      </c>
      <c r="N194" t="str">
        <f>IFERROR(SMALL($M$5:$M$8000,ROWS($M$5:M194)),"")</f>
        <v/>
      </c>
      <c r="P194" t="s">
        <v>1946</v>
      </c>
      <c r="Q194" t="s">
        <v>1081</v>
      </c>
      <c r="R194">
        <v>21898</v>
      </c>
      <c r="S194" s="286">
        <f>ROWS(R$5:R194)</f>
        <v>190</v>
      </c>
      <c r="T194" s="286" t="str">
        <f>IF(P194='5.1'!$E$5,TXM!S194,"")</f>
        <v/>
      </c>
      <c r="U194" t="str">
        <f>IFERROR(SMALL($T$5:$T$8000,ROWS($T$5:T194)),"")</f>
        <v/>
      </c>
      <c r="AH194" s="298" t="s">
        <v>100</v>
      </c>
      <c r="AI194" s="299" t="s">
        <v>403</v>
      </c>
    </row>
    <row r="195" spans="1:35" ht="14.4" customHeight="1" x14ac:dyDescent="0.25">
      <c r="A195" s="285" t="s">
        <v>1946</v>
      </c>
      <c r="B195" t="s">
        <v>808</v>
      </c>
      <c r="C195" s="300">
        <v>1164540</v>
      </c>
      <c r="D195" s="286">
        <f>ROWS(C$5:C195)</f>
        <v>191</v>
      </c>
      <c r="E195" s="286" t="str">
        <f>IF(A195='5.1'!$E$5,TXM!D195,"")</f>
        <v/>
      </c>
      <c r="F195" t="str">
        <f>IFERROR(SMALL($E$5:$E$8000,ROWS($E$5:E195)),"")</f>
        <v/>
      </c>
      <c r="I195" s="285" t="s">
        <v>1750</v>
      </c>
      <c r="J195" t="s">
        <v>766</v>
      </c>
      <c r="K195" s="300">
        <v>28621448</v>
      </c>
      <c r="L195" s="286">
        <f>ROWS(K$5:K195)</f>
        <v>191</v>
      </c>
      <c r="M195" s="286" t="str">
        <f>IF(I195='5.1'!$E$5,TXM!L195,"")</f>
        <v/>
      </c>
      <c r="N195" t="str">
        <f>IFERROR(SMALL($M$5:$M$8000,ROWS($M$5:M195)),"")</f>
        <v/>
      </c>
      <c r="P195" t="s">
        <v>1946</v>
      </c>
      <c r="Q195" t="s">
        <v>112</v>
      </c>
      <c r="R195">
        <v>16038</v>
      </c>
      <c r="S195" s="286">
        <f>ROWS(R$5:R195)</f>
        <v>191</v>
      </c>
      <c r="T195" s="286" t="str">
        <f>IF(P195='5.1'!$E$5,TXM!S195,"")</f>
        <v/>
      </c>
      <c r="U195" t="str">
        <f>IFERROR(SMALL($T$5:$T$8000,ROWS($T$5:T195)),"")</f>
        <v/>
      </c>
      <c r="AH195" s="296" t="s">
        <v>66</v>
      </c>
      <c r="AI195" s="297" t="s">
        <v>371</v>
      </c>
    </row>
    <row r="196" spans="1:35" ht="14.4" customHeight="1" x14ac:dyDescent="0.25">
      <c r="A196" s="285" t="s">
        <v>1946</v>
      </c>
      <c r="B196" t="s">
        <v>1086</v>
      </c>
      <c r="C196" s="300">
        <v>568921</v>
      </c>
      <c r="D196" s="286">
        <f>ROWS(C$5:C196)</f>
        <v>192</v>
      </c>
      <c r="E196" s="286" t="str">
        <f>IF(A196='5.1'!$E$5,TXM!D196,"")</f>
        <v/>
      </c>
      <c r="F196" t="str">
        <f>IFERROR(SMALL($E$5:$E$8000,ROWS($E$5:E196)),"")</f>
        <v/>
      </c>
      <c r="I196" s="285" t="s">
        <v>1750</v>
      </c>
      <c r="J196" t="s">
        <v>802</v>
      </c>
      <c r="K196" s="300">
        <v>27699515</v>
      </c>
      <c r="L196" s="286">
        <f>ROWS(K$5:K196)</f>
        <v>192</v>
      </c>
      <c r="M196" s="286" t="str">
        <f>IF(I196='5.1'!$E$5,TXM!L196,"")</f>
        <v/>
      </c>
      <c r="N196" t="str">
        <f>IFERROR(SMALL($M$5:$M$8000,ROWS($M$5:M196)),"")</f>
        <v/>
      </c>
      <c r="P196" t="s">
        <v>1946</v>
      </c>
      <c r="Q196" t="s">
        <v>717</v>
      </c>
      <c r="R196">
        <v>15903</v>
      </c>
      <c r="S196" s="286">
        <f>ROWS(R$5:R196)</f>
        <v>192</v>
      </c>
      <c r="T196" s="286" t="str">
        <f>IF(P196='5.1'!$E$5,TXM!S196,"")</f>
        <v/>
      </c>
      <c r="U196" t="str">
        <f>IFERROR(SMALL($T$5:$T$8000,ROWS($T$5:T196)),"")</f>
        <v/>
      </c>
      <c r="AH196" s="298" t="s">
        <v>80</v>
      </c>
      <c r="AI196" s="299" t="s">
        <v>400</v>
      </c>
    </row>
    <row r="197" spans="1:35" ht="14.4" customHeight="1" x14ac:dyDescent="0.25">
      <c r="A197" s="285" t="s">
        <v>1946</v>
      </c>
      <c r="B197" t="s">
        <v>1081</v>
      </c>
      <c r="C197" s="300">
        <v>493740</v>
      </c>
      <c r="D197" s="286">
        <f>ROWS(C$5:C197)</f>
        <v>193</v>
      </c>
      <c r="E197" s="286" t="str">
        <f>IF(A197='5.1'!$E$5,TXM!D197,"")</f>
        <v/>
      </c>
      <c r="F197" t="str">
        <f>IFERROR(SMALL($E$5:$E$8000,ROWS($E$5:E197)),"")</f>
        <v/>
      </c>
      <c r="I197" s="285" t="s">
        <v>1750</v>
      </c>
      <c r="J197" t="s">
        <v>717</v>
      </c>
      <c r="K197" s="300">
        <v>27373908</v>
      </c>
      <c r="L197" s="286">
        <f>ROWS(K$5:K197)</f>
        <v>193</v>
      </c>
      <c r="M197" s="286" t="str">
        <f>IF(I197='5.1'!$E$5,TXM!L197,"")</f>
        <v/>
      </c>
      <c r="N197" t="str">
        <f>IFERROR(SMALL($M$5:$M$8000,ROWS($M$5:M197)),"")</f>
        <v/>
      </c>
      <c r="P197" t="s">
        <v>1946</v>
      </c>
      <c r="Q197" t="s">
        <v>1098</v>
      </c>
      <c r="R197">
        <v>1591</v>
      </c>
      <c r="S197" s="286">
        <f>ROWS(R$5:R197)</f>
        <v>193</v>
      </c>
      <c r="T197" s="286" t="str">
        <f>IF(P197='5.1'!$E$5,TXM!S197,"")</f>
        <v/>
      </c>
      <c r="U197" t="str">
        <f>IFERROR(SMALL($T$5:$T$8000,ROWS($T$5:T197)),"")</f>
        <v/>
      </c>
      <c r="AH197" s="296" t="s">
        <v>187</v>
      </c>
      <c r="AI197" s="297" t="s">
        <v>398</v>
      </c>
    </row>
    <row r="198" spans="1:35" ht="14.4" customHeight="1" x14ac:dyDescent="0.25">
      <c r="A198" s="285" t="s">
        <v>1946</v>
      </c>
      <c r="B198" t="s">
        <v>790</v>
      </c>
      <c r="C198" s="300">
        <v>391950</v>
      </c>
      <c r="D198" s="286">
        <f>ROWS(C$5:C198)</f>
        <v>194</v>
      </c>
      <c r="E198" s="286" t="str">
        <f>IF(A198='5.1'!$E$5,TXM!D198,"")</f>
        <v/>
      </c>
      <c r="F198" t="str">
        <f>IFERROR(SMALL($E$5:$E$8000,ROWS($E$5:E198)),"")</f>
        <v/>
      </c>
      <c r="I198" s="285" t="s">
        <v>1750</v>
      </c>
      <c r="J198" t="s">
        <v>198</v>
      </c>
      <c r="K198" s="300">
        <v>21078504</v>
      </c>
      <c r="L198" s="286">
        <f>ROWS(K$5:K198)</f>
        <v>194</v>
      </c>
      <c r="M198" s="286" t="str">
        <f>IF(I198='5.1'!$E$5,TXM!L198,"")</f>
        <v/>
      </c>
      <c r="N198" t="str">
        <f>IFERROR(SMALL($M$5:$M$8000,ROWS($M$5:M198)),"")</f>
        <v/>
      </c>
      <c r="P198" t="s">
        <v>1948</v>
      </c>
      <c r="Q198" t="s">
        <v>1087</v>
      </c>
      <c r="R198">
        <v>540000</v>
      </c>
      <c r="S198" s="286">
        <f>ROWS(R$5:R198)</f>
        <v>194</v>
      </c>
      <c r="T198" s="286" t="str">
        <f>IF(P198='5.1'!$E$5,TXM!S198,"")</f>
        <v/>
      </c>
      <c r="U198" t="str">
        <f>IFERROR(SMALL($T$5:$T$8000,ROWS($T$5:T198)),"")</f>
        <v/>
      </c>
      <c r="AH198" s="296" t="s">
        <v>196</v>
      </c>
      <c r="AI198" s="297" t="s">
        <v>543</v>
      </c>
    </row>
    <row r="199" spans="1:35" ht="14.4" customHeight="1" x14ac:dyDescent="0.25">
      <c r="A199" s="285" t="s">
        <v>1946</v>
      </c>
      <c r="B199" t="s">
        <v>719</v>
      </c>
      <c r="C199" s="300">
        <v>69690</v>
      </c>
      <c r="D199" s="286">
        <f>ROWS(C$5:C199)</f>
        <v>195</v>
      </c>
      <c r="E199" s="286" t="str">
        <f>IF(A199='5.1'!$E$5,TXM!D199,"")</f>
        <v/>
      </c>
      <c r="F199" t="str">
        <f>IFERROR(SMALL($E$5:$E$8000,ROWS($E$5:E199)),"")</f>
        <v/>
      </c>
      <c r="I199" s="285" t="s">
        <v>1750</v>
      </c>
      <c r="J199" t="s">
        <v>762</v>
      </c>
      <c r="K199" s="300">
        <v>19539907</v>
      </c>
      <c r="L199" s="286">
        <f>ROWS(K$5:K199)</f>
        <v>195</v>
      </c>
      <c r="M199" s="286" t="str">
        <f>IF(I199='5.1'!$E$5,TXM!L199,"")</f>
        <v/>
      </c>
      <c r="N199" t="str">
        <f>IFERROR(SMALL($M$5:$M$8000,ROWS($M$5:M199)),"")</f>
        <v/>
      </c>
      <c r="P199" t="s">
        <v>1948</v>
      </c>
      <c r="Q199" t="s">
        <v>810</v>
      </c>
      <c r="R199">
        <v>247500</v>
      </c>
      <c r="S199" s="286">
        <f>ROWS(R$5:R199)</f>
        <v>195</v>
      </c>
      <c r="T199" s="286" t="str">
        <f>IF(P199='5.1'!$E$5,TXM!S199,"")</f>
        <v/>
      </c>
      <c r="U199" t="str">
        <f>IFERROR(SMALL($T$5:$T$8000,ROWS($T$5:T199)),"")</f>
        <v/>
      </c>
      <c r="AH199" s="298" t="s">
        <v>1511</v>
      </c>
      <c r="AI199" s="299" t="s">
        <v>1574</v>
      </c>
    </row>
    <row r="200" spans="1:35" ht="14.4" customHeight="1" x14ac:dyDescent="0.25">
      <c r="A200" s="285" t="s">
        <v>1946</v>
      </c>
      <c r="B200" t="s">
        <v>711</v>
      </c>
      <c r="C200" s="300">
        <v>54140</v>
      </c>
      <c r="D200" s="286">
        <f>ROWS(C$5:C200)</f>
        <v>196</v>
      </c>
      <c r="E200" s="286" t="str">
        <f>IF(A200='5.1'!$E$5,TXM!D200,"")</f>
        <v/>
      </c>
      <c r="F200" t="str">
        <f>IFERROR(SMALL($E$5:$E$8000,ROWS($E$5:E200)),"")</f>
        <v/>
      </c>
      <c r="I200" s="285" t="s">
        <v>1750</v>
      </c>
      <c r="J200" t="s">
        <v>197</v>
      </c>
      <c r="K200" s="300">
        <v>16864825</v>
      </c>
      <c r="L200" s="286">
        <f>ROWS(K$5:K200)</f>
        <v>196</v>
      </c>
      <c r="M200" s="286" t="str">
        <f>IF(I200='5.1'!$E$5,TXM!L200,"")</f>
        <v/>
      </c>
      <c r="N200" t="str">
        <f>IFERROR(SMALL($M$5:$M$8000,ROWS($M$5:M200)),"")</f>
        <v/>
      </c>
      <c r="P200" t="s">
        <v>1948</v>
      </c>
      <c r="Q200" t="s">
        <v>1098</v>
      </c>
      <c r="R200">
        <v>20579</v>
      </c>
      <c r="S200" s="286">
        <f>ROWS(R$5:R200)</f>
        <v>196</v>
      </c>
      <c r="T200" s="286" t="str">
        <f>IF(P200='5.1'!$E$5,TXM!S200,"")</f>
        <v/>
      </c>
      <c r="U200" t="str">
        <f>IFERROR(SMALL($T$5:$T$8000,ROWS($T$5:T200)),"")</f>
        <v/>
      </c>
      <c r="AH200" s="296" t="s">
        <v>652</v>
      </c>
      <c r="AI200" s="297" t="s">
        <v>653</v>
      </c>
    </row>
    <row r="201" spans="1:35" ht="14.4" customHeight="1" x14ac:dyDescent="0.25">
      <c r="A201" s="285" t="s">
        <v>1946</v>
      </c>
      <c r="B201" t="s">
        <v>802</v>
      </c>
      <c r="C201" s="300">
        <v>36242</v>
      </c>
      <c r="D201" s="286">
        <f>ROWS(C$5:C201)</f>
        <v>197</v>
      </c>
      <c r="E201" s="286" t="str">
        <f>IF(A201='5.1'!$E$5,TXM!D201,"")</f>
        <v/>
      </c>
      <c r="F201" t="str">
        <f>IFERROR(SMALL($E$5:$E$8000,ROWS($E$5:E201)),"")</f>
        <v/>
      </c>
      <c r="I201" s="285" t="s">
        <v>1750</v>
      </c>
      <c r="J201" t="s">
        <v>108</v>
      </c>
      <c r="K201" s="300">
        <v>15295150</v>
      </c>
      <c r="L201" s="286">
        <f>ROWS(K$5:K201)</f>
        <v>197</v>
      </c>
      <c r="M201" s="286" t="str">
        <f>IF(I201='5.1'!$E$5,TXM!L201,"")</f>
        <v/>
      </c>
      <c r="N201" t="str">
        <f>IFERROR(SMALL($M$5:$M$8000,ROWS($M$5:M201)),"")</f>
        <v/>
      </c>
      <c r="P201" t="s">
        <v>1948</v>
      </c>
      <c r="Q201" t="s">
        <v>1080</v>
      </c>
      <c r="R201">
        <v>20463</v>
      </c>
      <c r="S201" s="286">
        <f>ROWS(R$5:R201)</f>
        <v>197</v>
      </c>
      <c r="T201" s="286" t="str">
        <f>IF(P201='5.1'!$E$5,TXM!S201,"")</f>
        <v/>
      </c>
      <c r="U201" t="str">
        <f>IFERROR(SMALL($T$5:$T$8000,ROWS($T$5:T201)),"")</f>
        <v/>
      </c>
      <c r="AH201" s="298" t="s">
        <v>169</v>
      </c>
      <c r="AI201" s="299" t="s">
        <v>336</v>
      </c>
    </row>
    <row r="202" spans="1:35" ht="14.4" customHeight="1" x14ac:dyDescent="0.25">
      <c r="A202" s="285" t="s">
        <v>1948</v>
      </c>
      <c r="B202" t="s">
        <v>715</v>
      </c>
      <c r="C202" s="300">
        <v>95665091</v>
      </c>
      <c r="D202" s="286">
        <f>ROWS(C$5:C202)</f>
        <v>198</v>
      </c>
      <c r="E202" s="286" t="str">
        <f>IF(A202='5.1'!$E$5,TXM!D202,"")</f>
        <v/>
      </c>
      <c r="F202" t="str">
        <f>IFERROR(SMALL($E$5:$E$8000,ROWS($E$5:E202)),"")</f>
        <v/>
      </c>
      <c r="I202" s="285" t="s">
        <v>1750</v>
      </c>
      <c r="J202" t="s">
        <v>705</v>
      </c>
      <c r="K202" s="300">
        <v>13923107</v>
      </c>
      <c r="L202" s="286">
        <f>ROWS(K$5:K202)</f>
        <v>198</v>
      </c>
      <c r="M202" s="286" t="str">
        <f>IF(I202='5.1'!$E$5,TXM!L202,"")</f>
        <v/>
      </c>
      <c r="N202" t="str">
        <f>IFERROR(SMALL($M$5:$M$8000,ROWS($M$5:M202)),"")</f>
        <v/>
      </c>
      <c r="P202" t="s">
        <v>1948</v>
      </c>
      <c r="Q202" t="s">
        <v>1096</v>
      </c>
      <c r="R202">
        <v>10000</v>
      </c>
      <c r="S202" s="286">
        <f>ROWS(R$5:R202)</f>
        <v>198</v>
      </c>
      <c r="T202" s="286" t="str">
        <f>IF(P202='5.1'!$E$5,TXM!S202,"")</f>
        <v/>
      </c>
      <c r="U202" t="str">
        <f>IFERROR(SMALL($T$5:$T$8000,ROWS($T$5:T202)),"")</f>
        <v/>
      </c>
      <c r="AH202" s="296" t="s">
        <v>97</v>
      </c>
      <c r="AI202" s="297" t="s">
        <v>416</v>
      </c>
    </row>
    <row r="203" spans="1:35" ht="14.4" customHeight="1" x14ac:dyDescent="0.25">
      <c r="A203" s="285" t="s">
        <v>1948</v>
      </c>
      <c r="B203" t="s">
        <v>1080</v>
      </c>
      <c r="C203" s="300">
        <v>5545747</v>
      </c>
      <c r="D203" s="286">
        <f>ROWS(C$5:C203)</f>
        <v>199</v>
      </c>
      <c r="E203" s="286" t="str">
        <f>IF(A203='5.1'!$E$5,TXM!D203,"")</f>
        <v/>
      </c>
      <c r="F203" t="str">
        <f>IFERROR(SMALL($E$5:$E$8000,ROWS($E$5:E203)),"")</f>
        <v/>
      </c>
      <c r="I203" s="285" t="s">
        <v>1750</v>
      </c>
      <c r="J203" t="s">
        <v>1076</v>
      </c>
      <c r="K203" s="300">
        <v>12033223</v>
      </c>
      <c r="L203" s="286">
        <f>ROWS(K$5:K203)</f>
        <v>199</v>
      </c>
      <c r="M203" s="286" t="str">
        <f>IF(I203='5.1'!$E$5,TXM!L203,"")</f>
        <v/>
      </c>
      <c r="N203" t="str">
        <f>IFERROR(SMALL($M$5:$M$8000,ROWS($M$5:M203)),"")</f>
        <v/>
      </c>
      <c r="P203" t="s">
        <v>1948</v>
      </c>
      <c r="Q203" t="s">
        <v>760</v>
      </c>
      <c r="R203">
        <v>2121</v>
      </c>
      <c r="S203" s="286">
        <f>ROWS(R$5:R203)</f>
        <v>199</v>
      </c>
      <c r="T203" s="286" t="str">
        <f>IF(P203='5.1'!$E$5,TXM!S203,"")</f>
        <v/>
      </c>
      <c r="U203" t="str">
        <f>IFERROR(SMALL($T$5:$T$8000,ROWS($T$5:T203)),"")</f>
        <v/>
      </c>
      <c r="AH203" s="296" t="s">
        <v>160</v>
      </c>
      <c r="AI203" s="297" t="s">
        <v>335</v>
      </c>
    </row>
    <row r="204" spans="1:35" ht="14.4" customHeight="1" x14ac:dyDescent="0.25">
      <c r="A204" s="285" t="s">
        <v>1948</v>
      </c>
      <c r="B204" t="s">
        <v>106</v>
      </c>
      <c r="C204" s="300">
        <v>1801081</v>
      </c>
      <c r="D204" s="286">
        <f>ROWS(C$5:C204)</f>
        <v>200</v>
      </c>
      <c r="E204" s="286" t="str">
        <f>IF(A204='5.1'!$E$5,TXM!D204,"")</f>
        <v/>
      </c>
      <c r="F204" t="str">
        <f>IFERROR(SMALL($E$5:$E$8000,ROWS($E$5:E204)),"")</f>
        <v/>
      </c>
      <c r="I204" s="285" t="s">
        <v>1750</v>
      </c>
      <c r="J204" t="s">
        <v>788</v>
      </c>
      <c r="K204" s="300">
        <v>11902635</v>
      </c>
      <c r="L204" s="286">
        <f>ROWS(K$5:K204)</f>
        <v>200</v>
      </c>
      <c r="M204" s="286" t="str">
        <f>IF(I204='5.1'!$E$5,TXM!L204,"")</f>
        <v/>
      </c>
      <c r="N204" t="str">
        <f>IFERROR(SMALL($M$5:$M$8000,ROWS($M$5:M204)),"")</f>
        <v/>
      </c>
      <c r="P204" t="s">
        <v>1948</v>
      </c>
      <c r="Q204" t="s">
        <v>752</v>
      </c>
      <c r="R204">
        <v>1919</v>
      </c>
      <c r="S204" s="286">
        <f>ROWS(R$5:R204)</f>
        <v>200</v>
      </c>
      <c r="T204" s="286" t="str">
        <f>IF(P204='5.1'!$E$5,TXM!S204,"")</f>
        <v/>
      </c>
      <c r="U204" t="str">
        <f>IFERROR(SMALL($T$5:$T$8000,ROWS($T$5:T204)),"")</f>
        <v/>
      </c>
      <c r="AH204" s="298" t="s">
        <v>1949</v>
      </c>
      <c r="AI204" s="299" t="s">
        <v>1950</v>
      </c>
    </row>
    <row r="205" spans="1:35" ht="14.4" customHeight="1" x14ac:dyDescent="0.25">
      <c r="A205" s="285" t="s">
        <v>1948</v>
      </c>
      <c r="B205" t="s">
        <v>774</v>
      </c>
      <c r="C205" s="300">
        <v>955947</v>
      </c>
      <c r="D205" s="286">
        <f>ROWS(C$5:C205)</f>
        <v>201</v>
      </c>
      <c r="E205" s="286" t="str">
        <f>IF(A205='5.1'!$E$5,TXM!D205,"")</f>
        <v/>
      </c>
      <c r="F205" t="str">
        <f>IFERROR(SMALL($E$5:$E$8000,ROWS($E$5:E205)),"")</f>
        <v/>
      </c>
      <c r="I205" s="285" t="s">
        <v>1750</v>
      </c>
      <c r="J205" t="s">
        <v>1097</v>
      </c>
      <c r="K205" s="300">
        <v>11751566</v>
      </c>
      <c r="L205" s="286">
        <f>ROWS(K$5:K205)</f>
        <v>201</v>
      </c>
      <c r="M205" s="286" t="str">
        <f>IF(I205='5.1'!$E$5,TXM!L205,"")</f>
        <v/>
      </c>
      <c r="N205" t="str">
        <f>IFERROR(SMALL($M$5:$M$8000,ROWS($M$5:M205)),"")</f>
        <v/>
      </c>
      <c r="P205" t="s">
        <v>1761</v>
      </c>
      <c r="Q205" t="s">
        <v>1079</v>
      </c>
      <c r="R205">
        <v>396404114</v>
      </c>
      <c r="S205" s="286">
        <f>ROWS(R$5:R205)</f>
        <v>201</v>
      </c>
      <c r="T205" s="286" t="str">
        <f>IF(P205='5.1'!$E$5,TXM!S205,"")</f>
        <v/>
      </c>
      <c r="U205" t="str">
        <f>IFERROR(SMALL($T$5:$T$8000,ROWS($T$5:T205)),"")</f>
        <v/>
      </c>
      <c r="AH205" s="296" t="s">
        <v>84</v>
      </c>
      <c r="AI205" s="297" t="s">
        <v>436</v>
      </c>
    </row>
    <row r="206" spans="1:35" ht="14.4" customHeight="1" x14ac:dyDescent="0.25">
      <c r="A206" s="285" t="s">
        <v>1948</v>
      </c>
      <c r="B206" t="s">
        <v>746</v>
      </c>
      <c r="C206" s="300">
        <v>866787</v>
      </c>
      <c r="D206" s="286">
        <f>ROWS(C$5:C206)</f>
        <v>202</v>
      </c>
      <c r="E206" s="286" t="str">
        <f>IF(A206='5.1'!$E$5,TXM!D206,"")</f>
        <v/>
      </c>
      <c r="F206" t="str">
        <f>IFERROR(SMALL($E$5:$E$8000,ROWS($E$5:E206)),"")</f>
        <v/>
      </c>
      <c r="I206" s="285" t="s">
        <v>1750</v>
      </c>
      <c r="J206" t="s">
        <v>1077</v>
      </c>
      <c r="K206" s="300">
        <v>10670985</v>
      </c>
      <c r="L206" s="286">
        <f>ROWS(K$5:K206)</f>
        <v>202</v>
      </c>
      <c r="M206" s="286" t="str">
        <f>IF(I206='5.1'!$E$5,TXM!L206,"")</f>
        <v/>
      </c>
      <c r="N206" t="str">
        <f>IFERROR(SMALL($M$5:$M$8000,ROWS($M$5:M206)),"")</f>
        <v/>
      </c>
      <c r="P206" t="s">
        <v>1761</v>
      </c>
      <c r="Q206" t="s">
        <v>812</v>
      </c>
      <c r="R206">
        <v>282314457</v>
      </c>
      <c r="S206" s="286">
        <f>ROWS(R$5:R206)</f>
        <v>202</v>
      </c>
      <c r="T206" s="286" t="str">
        <f>IF(P206='5.1'!$E$5,TXM!S206,"")</f>
        <v/>
      </c>
      <c r="U206" t="str">
        <f>IFERROR(SMALL($T$5:$T$8000,ROWS($T$5:T206)),"")</f>
        <v/>
      </c>
      <c r="AH206" s="298" t="s">
        <v>39</v>
      </c>
      <c r="AI206" s="299" t="s">
        <v>328</v>
      </c>
    </row>
    <row r="207" spans="1:35" ht="14.4" customHeight="1" x14ac:dyDescent="0.25">
      <c r="A207" s="285" t="s">
        <v>1948</v>
      </c>
      <c r="B207" t="s">
        <v>1090</v>
      </c>
      <c r="C207" s="300">
        <v>674086</v>
      </c>
      <c r="D207" s="286">
        <f>ROWS(C$5:C207)</f>
        <v>203</v>
      </c>
      <c r="E207" s="286" t="str">
        <f>IF(A207='5.1'!$E$5,TXM!D207,"")</f>
        <v/>
      </c>
      <c r="F207" t="str">
        <f>IFERROR(SMALL($E$5:$E$8000,ROWS($E$5:E207)),"")</f>
        <v/>
      </c>
      <c r="I207" s="285" t="s">
        <v>1750</v>
      </c>
      <c r="J207" t="s">
        <v>764</v>
      </c>
      <c r="K207" s="300">
        <v>10155932</v>
      </c>
      <c r="L207" s="286">
        <f>ROWS(K$5:K207)</f>
        <v>203</v>
      </c>
      <c r="M207" s="286" t="str">
        <f>IF(I207='5.1'!$E$5,TXM!L207,"")</f>
        <v/>
      </c>
      <c r="N207" t="str">
        <f>IFERROR(SMALL($M$5:$M$8000,ROWS($M$5:M207)),"")</f>
        <v/>
      </c>
      <c r="P207" t="s">
        <v>1761</v>
      </c>
      <c r="Q207" t="s">
        <v>806</v>
      </c>
      <c r="R207">
        <v>176204179</v>
      </c>
      <c r="S207" s="286">
        <f>ROWS(R$5:R207)</f>
        <v>203</v>
      </c>
      <c r="T207" s="286" t="str">
        <f>IF(P207='5.1'!$E$5,TXM!S207,"")</f>
        <v/>
      </c>
      <c r="U207" t="str">
        <f>IFERROR(SMALL($T$5:$T$8000,ROWS($T$5:T207)),"")</f>
        <v/>
      </c>
      <c r="AH207" s="296" t="s">
        <v>143</v>
      </c>
      <c r="AI207" s="297" t="s">
        <v>544</v>
      </c>
    </row>
    <row r="208" spans="1:35" ht="14.4" customHeight="1" x14ac:dyDescent="0.25">
      <c r="A208" s="285" t="s">
        <v>1948</v>
      </c>
      <c r="B208" t="s">
        <v>727</v>
      </c>
      <c r="C208" s="300">
        <v>308100</v>
      </c>
      <c r="D208" s="286">
        <f>ROWS(C$5:C208)</f>
        <v>204</v>
      </c>
      <c r="E208" s="286" t="str">
        <f>IF(A208='5.1'!$E$5,TXM!D208,"")</f>
        <v/>
      </c>
      <c r="F208" t="str">
        <f>IFERROR(SMALL($E$5:$E$8000,ROWS($E$5:E208)),"")</f>
        <v/>
      </c>
      <c r="I208" s="285" t="s">
        <v>1750</v>
      </c>
      <c r="J208" t="s">
        <v>109</v>
      </c>
      <c r="K208" s="300">
        <v>9437752</v>
      </c>
      <c r="L208" s="286">
        <f>ROWS(K$5:K208)</f>
        <v>204</v>
      </c>
      <c r="M208" s="286" t="str">
        <f>IF(I208='5.1'!$E$5,TXM!L208,"")</f>
        <v/>
      </c>
      <c r="N208" t="str">
        <f>IFERROR(SMALL($M$5:$M$8000,ROWS($M$5:M208)),"")</f>
        <v/>
      </c>
      <c r="P208" t="s">
        <v>1761</v>
      </c>
      <c r="Q208" t="s">
        <v>808</v>
      </c>
      <c r="R208">
        <v>100771827</v>
      </c>
      <c r="S208" s="286">
        <f>ROWS(R$5:R208)</f>
        <v>204</v>
      </c>
      <c r="T208" s="286" t="str">
        <f>IF(P208='5.1'!$E$5,TXM!S208,"")</f>
        <v/>
      </c>
      <c r="U208" t="str">
        <f>IFERROR(SMALL($T$5:$T$8000,ROWS($T$5:T208)),"")</f>
        <v/>
      </c>
      <c r="AH208" s="296" t="s">
        <v>271</v>
      </c>
      <c r="AI208" s="297" t="s">
        <v>550</v>
      </c>
    </row>
    <row r="209" spans="1:35" ht="14.4" customHeight="1" x14ac:dyDescent="0.25">
      <c r="A209" s="285" t="s">
        <v>1948</v>
      </c>
      <c r="B209" t="s">
        <v>118</v>
      </c>
      <c r="C209" s="300">
        <v>126094</v>
      </c>
      <c r="D209" s="286">
        <f>ROWS(C$5:C209)</f>
        <v>205</v>
      </c>
      <c r="E209" s="286" t="str">
        <f>IF(A209='5.1'!$E$5,TXM!D209,"")</f>
        <v/>
      </c>
      <c r="F209" t="str">
        <f>IFERROR(SMALL($E$5:$E$8000,ROWS($E$5:E209)),"")</f>
        <v/>
      </c>
      <c r="I209" s="285" t="s">
        <v>1750</v>
      </c>
      <c r="J209" t="s">
        <v>786</v>
      </c>
      <c r="K209" s="300">
        <v>8511775</v>
      </c>
      <c r="L209" s="286">
        <f>ROWS(K$5:K209)</f>
        <v>205</v>
      </c>
      <c r="M209" s="286" t="str">
        <f>IF(I209='5.1'!$E$5,TXM!L209,"")</f>
        <v/>
      </c>
      <c r="N209" t="str">
        <f>IFERROR(SMALL($M$5:$M$8000,ROWS($M$5:M209)),"")</f>
        <v/>
      </c>
      <c r="P209" t="s">
        <v>1761</v>
      </c>
      <c r="Q209" t="s">
        <v>1093</v>
      </c>
      <c r="R209">
        <v>74636485</v>
      </c>
      <c r="S209" s="286">
        <f>ROWS(R$5:R209)</f>
        <v>205</v>
      </c>
      <c r="T209" s="286" t="str">
        <f>IF(P209='5.1'!$E$5,TXM!S209,"")</f>
        <v/>
      </c>
      <c r="U209" t="str">
        <f>IFERROR(SMALL($T$5:$T$8000,ROWS($T$5:T209)),"")</f>
        <v/>
      </c>
      <c r="AH209" s="298" t="s">
        <v>263</v>
      </c>
      <c r="AI209" s="299" t="s">
        <v>441</v>
      </c>
    </row>
    <row r="210" spans="1:35" ht="14.4" customHeight="1" x14ac:dyDescent="0.25">
      <c r="A210" s="285" t="s">
        <v>1948</v>
      </c>
      <c r="B210" t="s">
        <v>750</v>
      </c>
      <c r="C210" s="300">
        <v>84898</v>
      </c>
      <c r="D210" s="286">
        <f>ROWS(C$5:C210)</f>
        <v>206</v>
      </c>
      <c r="E210" s="286" t="str">
        <f>IF(A210='5.1'!$E$5,TXM!D210,"")</f>
        <v/>
      </c>
      <c r="F210" t="str">
        <f>IFERROR(SMALL($E$5:$E$8000,ROWS($E$5:E210)),"")</f>
        <v/>
      </c>
      <c r="I210" s="285" t="s">
        <v>1750</v>
      </c>
      <c r="J210" t="s">
        <v>760</v>
      </c>
      <c r="K210" s="300">
        <v>7909701</v>
      </c>
      <c r="L210" s="286">
        <f>ROWS(K$5:K210)</f>
        <v>206</v>
      </c>
      <c r="M210" s="286" t="str">
        <f>IF(I210='5.1'!$E$5,TXM!L210,"")</f>
        <v/>
      </c>
      <c r="N210" t="str">
        <f>IFERROR(SMALL($M$5:$M$8000,ROWS($M$5:M210)),"")</f>
        <v/>
      </c>
      <c r="P210" t="s">
        <v>1761</v>
      </c>
      <c r="Q210" t="s">
        <v>823</v>
      </c>
      <c r="R210">
        <v>32635294</v>
      </c>
      <c r="S210" s="286">
        <f>ROWS(R$5:R210)</f>
        <v>206</v>
      </c>
      <c r="T210" s="286" t="str">
        <f>IF(P210='5.1'!$E$5,TXM!S210,"")</f>
        <v/>
      </c>
      <c r="U210" t="str">
        <f>IFERROR(SMALL($T$5:$T$8000,ROWS($T$5:T210)),"")</f>
        <v/>
      </c>
      <c r="AH210" s="296" t="s">
        <v>256</v>
      </c>
      <c r="AI210" s="297" t="s">
        <v>1877</v>
      </c>
    </row>
    <row r="211" spans="1:35" ht="14.4" customHeight="1" x14ac:dyDescent="0.25">
      <c r="A211" s="285" t="s">
        <v>1948</v>
      </c>
      <c r="B211" t="s">
        <v>1087</v>
      </c>
      <c r="C211" s="300">
        <v>10564</v>
      </c>
      <c r="D211" s="286">
        <f>ROWS(C$5:C211)</f>
        <v>207</v>
      </c>
      <c r="E211" s="286" t="str">
        <f>IF(A211='5.1'!$E$5,TXM!D211,"")</f>
        <v/>
      </c>
      <c r="F211" t="str">
        <f>IFERROR(SMALL($E$5:$E$8000,ROWS($E$5:E211)),"")</f>
        <v/>
      </c>
      <c r="I211" s="285" t="s">
        <v>1750</v>
      </c>
      <c r="J211" t="s">
        <v>104</v>
      </c>
      <c r="K211" s="300">
        <v>6521037</v>
      </c>
      <c r="L211" s="286">
        <f>ROWS(K$5:K211)</f>
        <v>207</v>
      </c>
      <c r="M211" s="286" t="str">
        <f>IF(I211='5.1'!$E$5,TXM!L211,"")</f>
        <v/>
      </c>
      <c r="N211" t="str">
        <f>IFERROR(SMALL($M$5:$M$8000,ROWS($M$5:M211)),"")</f>
        <v/>
      </c>
      <c r="P211" t="s">
        <v>1761</v>
      </c>
      <c r="Q211" t="s">
        <v>780</v>
      </c>
      <c r="R211">
        <v>25753068</v>
      </c>
      <c r="S211" s="286">
        <f>ROWS(R$5:R211)</f>
        <v>207</v>
      </c>
      <c r="T211" s="286" t="str">
        <f>IF(P211='5.1'!$E$5,TXM!S211,"")</f>
        <v/>
      </c>
      <c r="U211" t="str">
        <f>IFERROR(SMALL($T$5:$T$8000,ROWS($T$5:T211)),"")</f>
        <v/>
      </c>
      <c r="AH211" s="298" t="s">
        <v>270</v>
      </c>
      <c r="AI211" s="299" t="s">
        <v>554</v>
      </c>
    </row>
    <row r="212" spans="1:35" ht="14.4" customHeight="1" x14ac:dyDescent="0.25">
      <c r="A212" s="285" t="s">
        <v>1761</v>
      </c>
      <c r="B212" t="s">
        <v>715</v>
      </c>
      <c r="C212" s="300">
        <v>362913951</v>
      </c>
      <c r="D212" s="286">
        <f>ROWS(C$5:C212)</f>
        <v>208</v>
      </c>
      <c r="E212" s="286" t="str">
        <f>IF(A212='5.1'!$E$5,TXM!D212,"")</f>
        <v/>
      </c>
      <c r="F212" t="str">
        <f>IFERROR(SMALL($E$5:$E$8000,ROWS($E$5:E212)),"")</f>
        <v/>
      </c>
      <c r="I212" s="285" t="s">
        <v>1750</v>
      </c>
      <c r="J212" t="s">
        <v>823</v>
      </c>
      <c r="K212" s="300">
        <v>5402087</v>
      </c>
      <c r="L212" s="286">
        <f>ROWS(K$5:K212)</f>
        <v>208</v>
      </c>
      <c r="M212" s="286" t="str">
        <f>IF(I212='5.1'!$E$5,TXM!L212,"")</f>
        <v/>
      </c>
      <c r="N212" t="str">
        <f>IFERROR(SMALL($M$5:$M$8000,ROWS($M$5:M212)),"")</f>
        <v/>
      </c>
      <c r="P212" t="s">
        <v>1761</v>
      </c>
      <c r="Q212" t="s">
        <v>810</v>
      </c>
      <c r="R212">
        <v>19158444</v>
      </c>
      <c r="S212" s="286">
        <f>ROWS(R$5:R212)</f>
        <v>208</v>
      </c>
      <c r="T212" s="286" t="str">
        <f>IF(P212='5.1'!$E$5,TXM!S212,"")</f>
        <v/>
      </c>
      <c r="U212" t="str">
        <f>IFERROR(SMALL($T$5:$T$8000,ROWS($T$5:T212)),"")</f>
        <v/>
      </c>
      <c r="AH212" s="296" t="s">
        <v>660</v>
      </c>
      <c r="AI212" s="297" t="s">
        <v>661</v>
      </c>
    </row>
    <row r="213" spans="1:35" ht="14.4" customHeight="1" x14ac:dyDescent="0.25">
      <c r="A213" s="285" t="s">
        <v>1761</v>
      </c>
      <c r="B213" t="s">
        <v>790</v>
      </c>
      <c r="C213" s="300">
        <v>133730015</v>
      </c>
      <c r="D213" s="286">
        <f>ROWS(C$5:C213)</f>
        <v>209</v>
      </c>
      <c r="E213" s="286" t="str">
        <f>IF(A213='5.1'!$E$5,TXM!D213,"")</f>
        <v/>
      </c>
      <c r="F213" t="str">
        <f>IFERROR(SMALL($E$5:$E$8000,ROWS($E$5:E213)),"")</f>
        <v/>
      </c>
      <c r="I213" s="285" t="s">
        <v>1750</v>
      </c>
      <c r="J213" t="s">
        <v>794</v>
      </c>
      <c r="K213" s="300">
        <v>4413131</v>
      </c>
      <c r="L213" s="286">
        <f>ROWS(K$5:K213)</f>
        <v>209</v>
      </c>
      <c r="M213" s="286" t="str">
        <f>IF(I213='5.1'!$E$5,TXM!L213,"")</f>
        <v/>
      </c>
      <c r="N213" t="str">
        <f>IFERROR(SMALL($M$5:$M$8000,ROWS($M$5:M213)),"")</f>
        <v/>
      </c>
      <c r="P213" t="s">
        <v>1761</v>
      </c>
      <c r="Q213" t="s">
        <v>1096</v>
      </c>
      <c r="R213">
        <v>13119132</v>
      </c>
      <c r="S213" s="286">
        <f>ROWS(R$5:R213)</f>
        <v>209</v>
      </c>
      <c r="T213" s="286" t="str">
        <f>IF(P213='5.1'!$E$5,TXM!S213,"")</f>
        <v/>
      </c>
      <c r="U213" t="str">
        <f>IFERROR(SMALL($T$5:$T$8000,ROWS($T$5:T213)),"")</f>
        <v/>
      </c>
      <c r="AH213" s="296" t="s">
        <v>77</v>
      </c>
      <c r="AI213" s="297" t="s">
        <v>411</v>
      </c>
    </row>
    <row r="214" spans="1:35" ht="14.4" customHeight="1" x14ac:dyDescent="0.25">
      <c r="A214" s="285" t="s">
        <v>1761</v>
      </c>
      <c r="B214" t="s">
        <v>1079</v>
      </c>
      <c r="C214" s="300">
        <v>88519153</v>
      </c>
      <c r="D214" s="286">
        <f>ROWS(C$5:C214)</f>
        <v>210</v>
      </c>
      <c r="E214" s="286" t="str">
        <f>IF(A214='5.1'!$E$5,TXM!D214,"")</f>
        <v/>
      </c>
      <c r="F214" t="str">
        <f>IFERROR(SMALL($E$5:$E$8000,ROWS($E$5:E214)),"")</f>
        <v/>
      </c>
      <c r="I214" s="285" t="s">
        <v>1750</v>
      </c>
      <c r="J214" t="s">
        <v>800</v>
      </c>
      <c r="K214" s="300">
        <v>4299645</v>
      </c>
      <c r="L214" s="286">
        <f>ROWS(K$5:K214)</f>
        <v>210</v>
      </c>
      <c r="M214" s="286" t="str">
        <f>IF(I214='5.1'!$E$5,TXM!L214,"")</f>
        <v/>
      </c>
      <c r="N214" t="str">
        <f>IFERROR(SMALL($M$5:$M$8000,ROWS($M$5:M214)),"")</f>
        <v/>
      </c>
      <c r="P214" t="s">
        <v>1761</v>
      </c>
      <c r="Q214" t="s">
        <v>784</v>
      </c>
      <c r="R214">
        <v>5792616</v>
      </c>
      <c r="S214" s="286">
        <f>ROWS(R$5:R214)</f>
        <v>210</v>
      </c>
      <c r="T214" s="286" t="str">
        <f>IF(P214='5.1'!$E$5,TXM!S214,"")</f>
        <v/>
      </c>
      <c r="U214" t="str">
        <f>IFERROR(SMALL($T$5:$T$8000,ROWS($T$5:T214)),"")</f>
        <v/>
      </c>
      <c r="AH214" s="298" t="s">
        <v>185</v>
      </c>
      <c r="AI214" s="299" t="s">
        <v>370</v>
      </c>
    </row>
    <row r="215" spans="1:35" ht="14.4" customHeight="1" x14ac:dyDescent="0.25">
      <c r="A215" s="285" t="s">
        <v>1761</v>
      </c>
      <c r="B215" t="s">
        <v>1080</v>
      </c>
      <c r="C215" s="300">
        <v>45106552</v>
      </c>
      <c r="D215" s="286">
        <f>ROWS(C$5:C215)</f>
        <v>211</v>
      </c>
      <c r="E215" s="286" t="str">
        <f>IF(A215='5.1'!$E$5,TXM!D215,"")</f>
        <v/>
      </c>
      <c r="F215" t="str">
        <f>IFERROR(SMALL($E$5:$E$8000,ROWS($E$5:E215)),"")</f>
        <v/>
      </c>
      <c r="I215" s="285" t="s">
        <v>1750</v>
      </c>
      <c r="J215" t="s">
        <v>746</v>
      </c>
      <c r="K215" s="300">
        <v>3581938</v>
      </c>
      <c r="L215" s="286">
        <f>ROWS(K$5:K215)</f>
        <v>211</v>
      </c>
      <c r="M215" s="286" t="str">
        <f>IF(I215='5.1'!$E$5,TXM!L215,"")</f>
        <v/>
      </c>
      <c r="N215" t="str">
        <f>IFERROR(SMALL($M$5:$M$8000,ROWS($M$5:M215)),"")</f>
        <v/>
      </c>
      <c r="P215" t="s">
        <v>1761</v>
      </c>
      <c r="Q215" t="s">
        <v>814</v>
      </c>
      <c r="R215">
        <v>4430318</v>
      </c>
      <c r="S215" s="286">
        <f>ROWS(R$5:R215)</f>
        <v>211</v>
      </c>
      <c r="T215" s="286" t="str">
        <f>IF(P215='5.1'!$E$5,TXM!S215,"")</f>
        <v/>
      </c>
      <c r="U215" t="str">
        <f>IFERROR(SMALL($T$5:$T$8000,ROWS($T$5:T215)),"")</f>
        <v/>
      </c>
      <c r="AH215" s="296" t="s">
        <v>64</v>
      </c>
      <c r="AI215" s="297" t="s">
        <v>384</v>
      </c>
    </row>
    <row r="216" spans="1:35" ht="14.4" customHeight="1" x14ac:dyDescent="0.25">
      <c r="A216" s="285" t="s">
        <v>1761</v>
      </c>
      <c r="B216" t="s">
        <v>719</v>
      </c>
      <c r="C216" s="300">
        <v>33264687</v>
      </c>
      <c r="D216" s="286">
        <f>ROWS(C$5:C216)</f>
        <v>212</v>
      </c>
      <c r="E216" s="286" t="str">
        <f>IF(A216='5.1'!$E$5,TXM!D216,"")</f>
        <v/>
      </c>
      <c r="F216" t="str">
        <f>IFERROR(SMALL($E$5:$E$8000,ROWS($E$5:E216)),"")</f>
        <v/>
      </c>
      <c r="I216" s="285" t="s">
        <v>1750</v>
      </c>
      <c r="J216" t="s">
        <v>1087</v>
      </c>
      <c r="K216" s="300">
        <v>3310767</v>
      </c>
      <c r="L216" s="286">
        <f>ROWS(K$5:K216)</f>
        <v>212</v>
      </c>
      <c r="M216" s="286" t="str">
        <f>IF(I216='5.1'!$E$5,TXM!L216,"")</f>
        <v/>
      </c>
      <c r="N216" t="str">
        <f>IFERROR(SMALL($M$5:$M$8000,ROWS($M$5:M216)),"")</f>
        <v/>
      </c>
      <c r="P216" t="s">
        <v>1761</v>
      </c>
      <c r="Q216" t="s">
        <v>1081</v>
      </c>
      <c r="R216">
        <v>3064899</v>
      </c>
      <c r="S216" s="286">
        <f>ROWS(R$5:R216)</f>
        <v>212</v>
      </c>
      <c r="T216" s="286" t="str">
        <f>IF(P216='5.1'!$E$5,TXM!S216,"")</f>
        <v/>
      </c>
      <c r="U216" t="str">
        <f>IFERROR(SMALL($T$5:$T$8000,ROWS($T$5:T216)),"")</f>
        <v/>
      </c>
      <c r="AH216" s="298" t="s">
        <v>145</v>
      </c>
      <c r="AI216" s="299" t="s">
        <v>551</v>
      </c>
    </row>
    <row r="217" spans="1:35" ht="14.4" customHeight="1" x14ac:dyDescent="0.25">
      <c r="A217" s="285" t="s">
        <v>1761</v>
      </c>
      <c r="B217" t="s">
        <v>1081</v>
      </c>
      <c r="C217" s="300">
        <v>31890254</v>
      </c>
      <c r="D217" s="286">
        <f>ROWS(C$5:C217)</f>
        <v>213</v>
      </c>
      <c r="E217" s="286" t="str">
        <f>IF(A217='5.1'!$E$5,TXM!D217,"")</f>
        <v/>
      </c>
      <c r="F217" t="str">
        <f>IFERROR(SMALL($E$5:$E$8000,ROWS($E$5:E217)),"")</f>
        <v/>
      </c>
      <c r="I217" s="285" t="s">
        <v>1750</v>
      </c>
      <c r="J217" t="s">
        <v>114</v>
      </c>
      <c r="K217" s="300">
        <v>3246607</v>
      </c>
      <c r="L217" s="286">
        <f>ROWS(K$5:K217)</f>
        <v>213</v>
      </c>
      <c r="M217" s="286" t="str">
        <f>IF(I217='5.1'!$E$5,TXM!L217,"")</f>
        <v/>
      </c>
      <c r="N217" t="str">
        <f>IFERROR(SMALL($M$5:$M$8000,ROWS($M$5:M217)),"")</f>
        <v/>
      </c>
      <c r="P217" t="s">
        <v>1761</v>
      </c>
      <c r="Q217" t="s">
        <v>1080</v>
      </c>
      <c r="R217">
        <v>2815559</v>
      </c>
      <c r="S217" s="286">
        <f>ROWS(R$5:R217)</f>
        <v>213</v>
      </c>
      <c r="T217" s="286" t="str">
        <f>IF(P217='5.1'!$E$5,TXM!S217,"")</f>
        <v/>
      </c>
      <c r="U217" t="str">
        <f>IFERROR(SMALL($T$5:$T$8000,ROWS($T$5:T217)),"")</f>
        <v/>
      </c>
      <c r="AH217" s="296" t="s">
        <v>246</v>
      </c>
      <c r="AI217" s="297" t="s">
        <v>547</v>
      </c>
    </row>
    <row r="218" spans="1:35" ht="14.4" customHeight="1" x14ac:dyDescent="0.25">
      <c r="A218" s="285" t="s">
        <v>1761</v>
      </c>
      <c r="B218" t="s">
        <v>786</v>
      </c>
      <c r="C218" s="300">
        <v>20383228</v>
      </c>
      <c r="D218" s="286">
        <f>ROWS(C$5:C218)</f>
        <v>214</v>
      </c>
      <c r="E218" s="286" t="str">
        <f>IF(A218='5.1'!$E$5,TXM!D218,"")</f>
        <v/>
      </c>
      <c r="F218" t="str">
        <f>IFERROR(SMALL($E$5:$E$8000,ROWS($E$5:E218)),"")</f>
        <v/>
      </c>
      <c r="I218" s="285" t="s">
        <v>1750</v>
      </c>
      <c r="J218" t="s">
        <v>752</v>
      </c>
      <c r="K218" s="300">
        <v>2816763</v>
      </c>
      <c r="L218" s="286">
        <f>ROWS(K$5:K218)</f>
        <v>214</v>
      </c>
      <c r="M218" s="286" t="str">
        <f>IF(I218='5.1'!$E$5,TXM!L218,"")</f>
        <v/>
      </c>
      <c r="N218" t="str">
        <f>IFERROR(SMALL($M$5:$M$8000,ROWS($M$5:M218)),"")</f>
        <v/>
      </c>
      <c r="P218" t="s">
        <v>1761</v>
      </c>
      <c r="Q218" t="s">
        <v>1097</v>
      </c>
      <c r="R218">
        <v>2685796</v>
      </c>
      <c r="S218" s="286">
        <f>ROWS(R$5:R218)</f>
        <v>214</v>
      </c>
      <c r="T218" s="286" t="str">
        <f>IF(P218='5.1'!$E$5,TXM!S218,"")</f>
        <v/>
      </c>
      <c r="U218" t="str">
        <f>IFERROR(SMALL($T$5:$T$8000,ROWS($T$5:T218)),"")</f>
        <v/>
      </c>
      <c r="AH218" s="296" t="s">
        <v>184</v>
      </c>
      <c r="AI218" s="297" t="s">
        <v>348</v>
      </c>
    </row>
    <row r="219" spans="1:35" ht="14.4" customHeight="1" x14ac:dyDescent="0.25">
      <c r="A219" s="285" t="s">
        <v>1761</v>
      </c>
      <c r="B219" t="s">
        <v>776</v>
      </c>
      <c r="C219" s="300">
        <v>17561854</v>
      </c>
      <c r="D219" s="286">
        <f>ROWS(C$5:C219)</f>
        <v>215</v>
      </c>
      <c r="E219" s="286" t="str">
        <f>IF(A219='5.1'!$E$5,TXM!D219,"")</f>
        <v/>
      </c>
      <c r="F219" t="str">
        <f>IFERROR(SMALL($E$5:$E$8000,ROWS($E$5:E219)),"")</f>
        <v/>
      </c>
      <c r="I219" s="285" t="s">
        <v>1750</v>
      </c>
      <c r="J219" t="s">
        <v>1083</v>
      </c>
      <c r="K219" s="300">
        <v>2366223</v>
      </c>
      <c r="L219" s="286">
        <f>ROWS(K$5:K219)</f>
        <v>215</v>
      </c>
      <c r="M219" s="286" t="str">
        <f>IF(I219='5.1'!$E$5,TXM!L219,"")</f>
        <v/>
      </c>
      <c r="N219" t="str">
        <f>IFERROR(SMALL($M$5:$M$8000,ROWS($M$5:M219)),"")</f>
        <v/>
      </c>
      <c r="P219" t="s">
        <v>1761</v>
      </c>
      <c r="Q219" t="s">
        <v>1092</v>
      </c>
      <c r="R219">
        <v>2372084</v>
      </c>
      <c r="S219" s="286">
        <f>ROWS(R$5:R219)</f>
        <v>215</v>
      </c>
      <c r="T219" s="286" t="str">
        <f>IF(P219='5.1'!$E$5,TXM!S219,"")</f>
        <v/>
      </c>
      <c r="U219" t="str">
        <f>IFERROR(SMALL($T$5:$T$8000,ROWS($T$5:T219)),"")</f>
        <v/>
      </c>
      <c r="AH219" s="298" t="s">
        <v>1951</v>
      </c>
      <c r="AI219" s="299" t="s">
        <v>1952</v>
      </c>
    </row>
    <row r="220" spans="1:35" ht="14.4" customHeight="1" x14ac:dyDescent="0.25">
      <c r="A220" s="285" t="s">
        <v>1761</v>
      </c>
      <c r="B220" t="s">
        <v>106</v>
      </c>
      <c r="C220" s="300">
        <v>15537451</v>
      </c>
      <c r="D220" s="286">
        <f>ROWS(C$5:C220)</f>
        <v>216</v>
      </c>
      <c r="E220" s="286" t="str">
        <f>IF(A220='5.1'!$E$5,TXM!D220,"")</f>
        <v/>
      </c>
      <c r="F220" t="str">
        <f>IFERROR(SMALL($E$5:$E$8000,ROWS($E$5:E220)),"")</f>
        <v/>
      </c>
      <c r="I220" s="285" t="s">
        <v>1750</v>
      </c>
      <c r="J220" t="s">
        <v>748</v>
      </c>
      <c r="K220" s="300">
        <v>2104598</v>
      </c>
      <c r="L220" s="286">
        <f>ROWS(K$5:K220)</f>
        <v>216</v>
      </c>
      <c r="M220" s="286" t="str">
        <f>IF(I220='5.1'!$E$5,TXM!L220,"")</f>
        <v/>
      </c>
      <c r="N220" t="str">
        <f>IFERROR(SMALL($M$5:$M$8000,ROWS($M$5:M220)),"")</f>
        <v/>
      </c>
      <c r="P220" t="s">
        <v>1761</v>
      </c>
      <c r="Q220" t="s">
        <v>802</v>
      </c>
      <c r="R220">
        <v>1854249</v>
      </c>
      <c r="S220" s="286">
        <f>ROWS(R$5:R220)</f>
        <v>216</v>
      </c>
      <c r="T220" s="286" t="str">
        <f>IF(P220='5.1'!$E$5,TXM!S220,"")</f>
        <v/>
      </c>
      <c r="U220" t="str">
        <f>IFERROR(SMALL($T$5:$T$8000,ROWS($T$5:T220)),"")</f>
        <v/>
      </c>
      <c r="AH220" s="296" t="s">
        <v>193</v>
      </c>
      <c r="AI220" s="297" t="s">
        <v>452</v>
      </c>
    </row>
    <row r="221" spans="1:35" ht="14.4" customHeight="1" x14ac:dyDescent="0.25">
      <c r="A221" s="285" t="s">
        <v>1761</v>
      </c>
      <c r="B221" t="s">
        <v>748</v>
      </c>
      <c r="C221" s="300">
        <v>7623414</v>
      </c>
      <c r="D221" s="286">
        <f>ROWS(C$5:C221)</f>
        <v>217</v>
      </c>
      <c r="E221" s="286" t="str">
        <f>IF(A221='5.1'!$E$5,TXM!D221,"")</f>
        <v/>
      </c>
      <c r="F221" t="str">
        <f>IFERROR(SMALL($E$5:$E$8000,ROWS($E$5:E221)),"")</f>
        <v/>
      </c>
      <c r="I221" s="285" t="s">
        <v>1750</v>
      </c>
      <c r="J221" t="s">
        <v>818</v>
      </c>
      <c r="K221" s="300">
        <v>1472065</v>
      </c>
      <c r="L221" s="286">
        <f>ROWS(K$5:K221)</f>
        <v>217</v>
      </c>
      <c r="M221" s="286" t="str">
        <f>IF(I221='5.1'!$E$5,TXM!L221,"")</f>
        <v/>
      </c>
      <c r="N221" t="str">
        <f>IFERROR(SMALL($M$5:$M$8000,ROWS($M$5:M221)),"")</f>
        <v/>
      </c>
      <c r="P221" t="s">
        <v>1761</v>
      </c>
      <c r="Q221" t="s">
        <v>1082</v>
      </c>
      <c r="R221">
        <v>1648624</v>
      </c>
      <c r="S221" s="286">
        <f>ROWS(R$5:R221)</f>
        <v>217</v>
      </c>
      <c r="T221" s="286" t="str">
        <f>IF(P221='5.1'!$E$5,TXM!S221,"")</f>
        <v/>
      </c>
      <c r="U221" t="str">
        <f>IFERROR(SMALL($T$5:$T$8000,ROWS($T$5:T221)),"")</f>
        <v/>
      </c>
      <c r="AH221" s="298" t="s">
        <v>273</v>
      </c>
      <c r="AI221" s="299" t="s">
        <v>555</v>
      </c>
    </row>
    <row r="222" spans="1:35" ht="14.4" customHeight="1" x14ac:dyDescent="0.25">
      <c r="A222" s="285" t="s">
        <v>1761</v>
      </c>
      <c r="B222" t="s">
        <v>764</v>
      </c>
      <c r="C222" s="300">
        <v>7517054</v>
      </c>
      <c r="D222" s="286">
        <f>ROWS(C$5:C222)</f>
        <v>218</v>
      </c>
      <c r="E222" s="286" t="str">
        <f>IF(A222='5.1'!$E$5,TXM!D222,"")</f>
        <v/>
      </c>
      <c r="F222" t="str">
        <f>IFERROR(SMALL($E$5:$E$8000,ROWS($E$5:E222)),"")</f>
        <v/>
      </c>
      <c r="I222" s="285" t="s">
        <v>1750</v>
      </c>
      <c r="J222" t="s">
        <v>1085</v>
      </c>
      <c r="K222" s="300">
        <v>1462153</v>
      </c>
      <c r="L222" s="286">
        <f>ROWS(K$5:K222)</f>
        <v>218</v>
      </c>
      <c r="M222" s="286" t="str">
        <f>IF(I222='5.1'!$E$5,TXM!L222,"")</f>
        <v/>
      </c>
      <c r="N222" t="str">
        <f>IFERROR(SMALL($M$5:$M$8000,ROWS($M$5:M222)),"")</f>
        <v/>
      </c>
      <c r="P222" t="s">
        <v>1761</v>
      </c>
      <c r="Q222" t="s">
        <v>776</v>
      </c>
      <c r="R222">
        <v>1128287</v>
      </c>
      <c r="S222" s="286">
        <f>ROWS(R$5:R222)</f>
        <v>218</v>
      </c>
      <c r="T222" s="286" t="str">
        <f>IF(P222='5.1'!$E$5,TXM!S222,"")</f>
        <v/>
      </c>
      <c r="U222" t="str">
        <f>IFERROR(SMALL($T$5:$T$8000,ROWS($T$5:T222)),"")</f>
        <v/>
      </c>
      <c r="AH222" s="296" t="s">
        <v>1561</v>
      </c>
      <c r="AI222" s="297" t="s">
        <v>1581</v>
      </c>
    </row>
    <row r="223" spans="1:35" ht="14.4" customHeight="1" x14ac:dyDescent="0.25">
      <c r="A223" s="285" t="s">
        <v>1761</v>
      </c>
      <c r="B223" t="s">
        <v>717</v>
      </c>
      <c r="C223" s="300">
        <v>6109512</v>
      </c>
      <c r="D223" s="286">
        <f>ROWS(C$5:C223)</f>
        <v>219</v>
      </c>
      <c r="E223" s="286" t="str">
        <f>IF(A223='5.1'!$E$5,TXM!D223,"")</f>
        <v/>
      </c>
      <c r="F223" t="str">
        <f>IFERROR(SMALL($E$5:$E$8000,ROWS($E$5:E223)),"")</f>
        <v/>
      </c>
      <c r="I223" s="285" t="s">
        <v>1750</v>
      </c>
      <c r="J223" t="s">
        <v>1084</v>
      </c>
      <c r="K223" s="300">
        <v>1218691</v>
      </c>
      <c r="L223" s="286">
        <f>ROWS(K$5:K223)</f>
        <v>219</v>
      </c>
      <c r="M223" s="286" t="str">
        <f>IF(I223='5.1'!$E$5,TXM!L223,"")</f>
        <v/>
      </c>
      <c r="N223" t="str">
        <f>IFERROR(SMALL($M$5:$M$8000,ROWS($M$5:M223)),"")</f>
        <v/>
      </c>
      <c r="P223" t="s">
        <v>1761</v>
      </c>
      <c r="Q223" t="s">
        <v>1098</v>
      </c>
      <c r="R223">
        <v>1006615</v>
      </c>
      <c r="S223" s="286">
        <f>ROWS(R$5:R223)</f>
        <v>219</v>
      </c>
      <c r="T223" s="286" t="str">
        <f>IF(P223='5.1'!$E$5,TXM!S223,"")</f>
        <v/>
      </c>
      <c r="U223" t="str">
        <f>IFERROR(SMALL($T$5:$T$8000,ROWS($T$5:T223)),"")</f>
        <v/>
      </c>
      <c r="AH223" s="296" t="s">
        <v>179</v>
      </c>
      <c r="AI223" s="297" t="s">
        <v>438</v>
      </c>
    </row>
    <row r="224" spans="1:35" ht="14.4" customHeight="1" x14ac:dyDescent="0.25">
      <c r="A224" s="285" t="s">
        <v>1761</v>
      </c>
      <c r="B224" t="s">
        <v>711</v>
      </c>
      <c r="C224" s="300">
        <v>5932589</v>
      </c>
      <c r="D224" s="286">
        <f>ROWS(C$5:C224)</f>
        <v>220</v>
      </c>
      <c r="E224" s="286" t="str">
        <f>IF(A224='5.1'!$E$5,TXM!D224,"")</f>
        <v/>
      </c>
      <c r="F224" t="str">
        <f>IFERROR(SMALL($E$5:$E$8000,ROWS($E$5:E224)),"")</f>
        <v/>
      </c>
      <c r="I224" s="285" t="s">
        <v>1750</v>
      </c>
      <c r="J224" t="s">
        <v>756</v>
      </c>
      <c r="K224" s="300">
        <v>1107145</v>
      </c>
      <c r="L224" s="286">
        <f>ROWS(K$5:K224)</f>
        <v>220</v>
      </c>
      <c r="M224" s="286" t="str">
        <f>IF(I224='5.1'!$E$5,TXM!L224,"")</f>
        <v/>
      </c>
      <c r="N224" t="str">
        <f>IFERROR(SMALL($M$5:$M$8000,ROWS($M$5:M224)),"")</f>
        <v/>
      </c>
      <c r="P224" t="s">
        <v>1761</v>
      </c>
      <c r="Q224" t="s">
        <v>997</v>
      </c>
      <c r="R224">
        <v>712752</v>
      </c>
      <c r="S224" s="286">
        <f>ROWS(R$5:R224)</f>
        <v>220</v>
      </c>
      <c r="T224" s="286" t="str">
        <f>IF(P224='5.1'!$E$5,TXM!S224,"")</f>
        <v/>
      </c>
      <c r="U224" t="str">
        <f>IFERROR(SMALL($T$5:$T$8000,ROWS($T$5:T224)),"")</f>
        <v/>
      </c>
      <c r="AH224" s="298" t="s">
        <v>47</v>
      </c>
      <c r="AI224" s="299" t="s">
        <v>374</v>
      </c>
    </row>
    <row r="225" spans="1:35" ht="14.4" customHeight="1" x14ac:dyDescent="0.25">
      <c r="A225" s="285" t="s">
        <v>1761</v>
      </c>
      <c r="B225" t="s">
        <v>750</v>
      </c>
      <c r="C225" s="300">
        <v>5890929</v>
      </c>
      <c r="D225" s="286">
        <f>ROWS(C$5:C225)</f>
        <v>221</v>
      </c>
      <c r="E225" s="286" t="str">
        <f>IF(A225='5.1'!$E$5,TXM!D225,"")</f>
        <v/>
      </c>
      <c r="F225" t="str">
        <f>IFERROR(SMALL($E$5:$E$8000,ROWS($E$5:E225)),"")</f>
        <v/>
      </c>
      <c r="I225" s="285" t="s">
        <v>1750</v>
      </c>
      <c r="J225" t="s">
        <v>742</v>
      </c>
      <c r="K225" s="300">
        <v>955823</v>
      </c>
      <c r="L225" s="286">
        <f>ROWS(K$5:K225)</f>
        <v>221</v>
      </c>
      <c r="M225" s="286" t="str">
        <f>IF(I225='5.1'!$E$5,TXM!L225,"")</f>
        <v/>
      </c>
      <c r="N225" t="str">
        <f>IFERROR(SMALL($M$5:$M$8000,ROWS($M$5:M225)),"")</f>
        <v/>
      </c>
      <c r="P225" t="s">
        <v>1761</v>
      </c>
      <c r="Q225" t="s">
        <v>786</v>
      </c>
      <c r="R225">
        <v>686388</v>
      </c>
      <c r="S225" s="286">
        <f>ROWS(R$5:R225)</f>
        <v>221</v>
      </c>
      <c r="T225" s="286" t="str">
        <f>IF(P225='5.1'!$E$5,TXM!S225,"")</f>
        <v/>
      </c>
      <c r="U225" t="str">
        <f>IFERROR(SMALL($T$5:$T$8000,ROWS($T$5:T225)),"")</f>
        <v/>
      </c>
      <c r="AH225" s="296" t="s">
        <v>240</v>
      </c>
      <c r="AI225" s="297" t="s">
        <v>444</v>
      </c>
    </row>
    <row r="226" spans="1:35" ht="14.4" customHeight="1" x14ac:dyDescent="0.25">
      <c r="A226" s="285" t="s">
        <v>1761</v>
      </c>
      <c r="B226" t="s">
        <v>806</v>
      </c>
      <c r="C226" s="300">
        <v>5711804</v>
      </c>
      <c r="D226" s="286">
        <f>ROWS(C$5:C226)</f>
        <v>222</v>
      </c>
      <c r="E226" s="286" t="str">
        <f>IF(A226='5.1'!$E$5,TXM!D226,"")</f>
        <v/>
      </c>
      <c r="F226" t="str">
        <f>IFERROR(SMALL($E$5:$E$8000,ROWS($E$5:E226)),"")</f>
        <v/>
      </c>
      <c r="I226" s="285" t="s">
        <v>1750</v>
      </c>
      <c r="J226" t="s">
        <v>768</v>
      </c>
      <c r="K226" s="300">
        <v>905280</v>
      </c>
      <c r="L226" s="286">
        <f>ROWS(K$5:K226)</f>
        <v>222</v>
      </c>
      <c r="M226" s="286" t="str">
        <f>IF(I226='5.1'!$E$5,TXM!L226,"")</f>
        <v/>
      </c>
      <c r="N226" t="str">
        <f>IFERROR(SMALL($M$5:$M$8000,ROWS($M$5:M226)),"")</f>
        <v/>
      </c>
      <c r="P226" t="s">
        <v>1761</v>
      </c>
      <c r="Q226" t="s">
        <v>1087</v>
      </c>
      <c r="R226">
        <v>580732</v>
      </c>
      <c r="S226" s="286">
        <f>ROWS(R$5:R226)</f>
        <v>222</v>
      </c>
      <c r="T226" s="286" t="str">
        <f>IF(P226='5.1'!$E$5,TXM!S226,"")</f>
        <v/>
      </c>
      <c r="U226" t="str">
        <f>IFERROR(SMALL($T$5:$T$8000,ROWS($T$5:T226)),"")</f>
        <v/>
      </c>
      <c r="AH226" s="298" t="s">
        <v>165</v>
      </c>
      <c r="AI226" s="299" t="s">
        <v>380</v>
      </c>
    </row>
    <row r="227" spans="1:35" ht="14.4" customHeight="1" x14ac:dyDescent="0.25">
      <c r="A227" s="285" t="s">
        <v>1761</v>
      </c>
      <c r="B227" t="s">
        <v>997</v>
      </c>
      <c r="C227" s="300">
        <v>5058537</v>
      </c>
      <c r="D227" s="286">
        <f>ROWS(C$5:C227)</f>
        <v>223</v>
      </c>
      <c r="E227" s="286" t="str">
        <f>IF(A227='5.1'!$E$5,TXM!D227,"")</f>
        <v/>
      </c>
      <c r="F227" t="str">
        <f>IFERROR(SMALL($E$5:$E$8000,ROWS($E$5:E227)),"")</f>
        <v/>
      </c>
      <c r="I227" s="285" t="s">
        <v>1750</v>
      </c>
      <c r="J227" t="s">
        <v>750</v>
      </c>
      <c r="K227" s="300">
        <v>762387</v>
      </c>
      <c r="L227" s="286">
        <f>ROWS(K$5:K227)</f>
        <v>223</v>
      </c>
      <c r="M227" s="286" t="str">
        <f>IF(I227='5.1'!$E$5,TXM!L227,"")</f>
        <v/>
      </c>
      <c r="N227" t="str">
        <f>IFERROR(SMALL($M$5:$M$8000,ROWS($M$5:M227)),"")</f>
        <v/>
      </c>
      <c r="P227" t="s">
        <v>1761</v>
      </c>
      <c r="Q227" t="s">
        <v>715</v>
      </c>
      <c r="R227">
        <v>519882</v>
      </c>
      <c r="S227" s="286">
        <f>ROWS(R$5:R227)</f>
        <v>223</v>
      </c>
      <c r="T227" s="286" t="str">
        <f>IF(P227='5.1'!$E$5,TXM!S227,"")</f>
        <v/>
      </c>
      <c r="U227" t="str">
        <f>IFERROR(SMALL($T$5:$T$8000,ROWS($T$5:T227)),"")</f>
        <v/>
      </c>
      <c r="AH227" s="296" t="s">
        <v>1449</v>
      </c>
      <c r="AI227" s="297" t="s">
        <v>1537</v>
      </c>
    </row>
    <row r="228" spans="1:35" ht="14.4" customHeight="1" x14ac:dyDescent="0.25">
      <c r="A228" s="285" t="s">
        <v>1761</v>
      </c>
      <c r="B228" t="s">
        <v>746</v>
      </c>
      <c r="C228" s="300">
        <v>4625944</v>
      </c>
      <c r="D228" s="286">
        <f>ROWS(C$5:C228)</f>
        <v>224</v>
      </c>
      <c r="E228" s="286" t="str">
        <f>IF(A228='5.1'!$E$5,TXM!D228,"")</f>
        <v/>
      </c>
      <c r="F228" t="str">
        <f>IFERROR(SMALL($E$5:$E$8000,ROWS($E$5:E228)),"")</f>
        <v/>
      </c>
      <c r="I228" s="285" t="s">
        <v>1750</v>
      </c>
      <c r="J228" t="s">
        <v>1098</v>
      </c>
      <c r="K228" s="300">
        <v>675747</v>
      </c>
      <c r="L228" s="286">
        <f>ROWS(K$5:K228)</f>
        <v>224</v>
      </c>
      <c r="M228" s="286" t="str">
        <f>IF(I228='5.1'!$E$5,TXM!L228,"")</f>
        <v/>
      </c>
      <c r="N228" t="str">
        <f>IFERROR(SMALL($M$5:$M$8000,ROWS($M$5:M228)),"")</f>
        <v/>
      </c>
      <c r="P228" t="s">
        <v>1761</v>
      </c>
      <c r="Q228" t="s">
        <v>1086</v>
      </c>
      <c r="R228">
        <v>483727</v>
      </c>
      <c r="S228" s="286">
        <f>ROWS(R$5:R228)</f>
        <v>224</v>
      </c>
      <c r="T228" s="286" t="str">
        <f>IF(P228='5.1'!$E$5,TXM!S228,"")</f>
        <v/>
      </c>
      <c r="U228" t="str">
        <f>IFERROR(SMALL($T$5:$T$8000,ROWS($T$5:T228)),"")</f>
        <v/>
      </c>
      <c r="AH228" s="296" t="s">
        <v>180</v>
      </c>
      <c r="AI228" s="297" t="s">
        <v>443</v>
      </c>
    </row>
    <row r="229" spans="1:35" ht="14.4" customHeight="1" x14ac:dyDescent="0.25">
      <c r="A229" s="285" t="s">
        <v>1761</v>
      </c>
      <c r="B229" t="s">
        <v>774</v>
      </c>
      <c r="C229" s="300">
        <v>4158679</v>
      </c>
      <c r="D229" s="286">
        <f>ROWS(C$5:C229)</f>
        <v>225</v>
      </c>
      <c r="E229" s="286" t="str">
        <f>IF(A229='5.1'!$E$5,TXM!D229,"")</f>
        <v/>
      </c>
      <c r="F229" t="str">
        <f>IFERROR(SMALL($E$5:$E$8000,ROWS($E$5:E229)),"")</f>
        <v/>
      </c>
      <c r="I229" s="285" t="s">
        <v>1750</v>
      </c>
      <c r="J229" t="s">
        <v>1078</v>
      </c>
      <c r="K229" s="300">
        <v>607735</v>
      </c>
      <c r="L229" s="286">
        <f>ROWS(K$5:K229)</f>
        <v>225</v>
      </c>
      <c r="M229" s="286" t="str">
        <f>IF(I229='5.1'!$E$5,TXM!L229,"")</f>
        <v/>
      </c>
      <c r="N229" t="str">
        <f>IFERROR(SMALL($M$5:$M$8000,ROWS($M$5:M229)),"")</f>
        <v/>
      </c>
      <c r="P229" t="s">
        <v>1761</v>
      </c>
      <c r="Q229" t="s">
        <v>762</v>
      </c>
      <c r="R229">
        <v>280978</v>
      </c>
      <c r="S229" s="286">
        <f>ROWS(R$5:R229)</f>
        <v>225</v>
      </c>
      <c r="T229" s="286" t="str">
        <f>IF(P229='5.1'!$E$5,TXM!S229,"")</f>
        <v/>
      </c>
      <c r="U229" t="str">
        <f>IFERROR(SMALL($T$5:$T$8000,ROWS($T$5:T229)),"")</f>
        <v/>
      </c>
      <c r="AH229" s="298" t="s">
        <v>44</v>
      </c>
      <c r="AI229" s="299" t="s">
        <v>340</v>
      </c>
    </row>
    <row r="230" spans="1:35" ht="14.4" customHeight="1" x14ac:dyDescent="0.25">
      <c r="A230" s="285" t="s">
        <v>1761</v>
      </c>
      <c r="B230" t="s">
        <v>794</v>
      </c>
      <c r="C230" s="300">
        <v>2226089</v>
      </c>
      <c r="D230" s="286">
        <f>ROWS(C$5:C230)</f>
        <v>226</v>
      </c>
      <c r="E230" s="286" t="str">
        <f>IF(A230='5.1'!$E$5,TXM!D230,"")</f>
        <v/>
      </c>
      <c r="F230" t="str">
        <f>IFERROR(SMALL($E$5:$E$8000,ROWS($E$5:E230)),"")</f>
        <v/>
      </c>
      <c r="I230" s="285" t="s">
        <v>1750</v>
      </c>
      <c r="J230" t="s">
        <v>754</v>
      </c>
      <c r="K230" s="300">
        <v>542774</v>
      </c>
      <c r="L230" s="286">
        <f>ROWS(K$5:K230)</f>
        <v>226</v>
      </c>
      <c r="M230" s="286" t="str">
        <f>IF(I230='5.1'!$E$5,TXM!L230,"")</f>
        <v/>
      </c>
      <c r="N230" t="str">
        <f>IFERROR(SMALL($M$5:$M$8000,ROWS($M$5:M230)),"")</f>
        <v/>
      </c>
      <c r="P230" t="s">
        <v>1761</v>
      </c>
      <c r="Q230" t="s">
        <v>719</v>
      </c>
      <c r="R230">
        <v>270204</v>
      </c>
      <c r="S230" s="286">
        <f>ROWS(R$5:R230)</f>
        <v>226</v>
      </c>
      <c r="T230" s="286" t="str">
        <f>IF(P230='5.1'!$E$5,TXM!S230,"")</f>
        <v/>
      </c>
      <c r="U230" t="str">
        <f>IFERROR(SMALL($T$5:$T$8000,ROWS($T$5:T230)),"")</f>
        <v/>
      </c>
      <c r="AH230" s="296" t="s">
        <v>1560</v>
      </c>
      <c r="AI230" s="297" t="s">
        <v>1580</v>
      </c>
    </row>
    <row r="231" spans="1:35" ht="14.4" customHeight="1" x14ac:dyDescent="0.25">
      <c r="A231" s="285" t="s">
        <v>1761</v>
      </c>
      <c r="B231" t="s">
        <v>1093</v>
      </c>
      <c r="C231" s="300">
        <v>2041580</v>
      </c>
      <c r="D231" s="286">
        <f>ROWS(C$5:C231)</f>
        <v>227</v>
      </c>
      <c r="E231" s="286" t="str">
        <f>IF(A231='5.1'!$E$5,TXM!D231,"")</f>
        <v/>
      </c>
      <c r="F231" t="str">
        <f>IFERROR(SMALL($E$5:$E$8000,ROWS($E$5:E231)),"")</f>
        <v/>
      </c>
      <c r="I231" s="285" t="s">
        <v>1750</v>
      </c>
      <c r="J231" t="s">
        <v>772</v>
      </c>
      <c r="K231" s="300">
        <v>455800</v>
      </c>
      <c r="L231" s="286">
        <f>ROWS(K$5:K231)</f>
        <v>227</v>
      </c>
      <c r="M231" s="286" t="str">
        <f>IF(I231='5.1'!$E$5,TXM!L231,"")</f>
        <v/>
      </c>
      <c r="N231" t="str">
        <f>IFERROR(SMALL($M$5:$M$8000,ROWS($M$5:M231)),"")</f>
        <v/>
      </c>
      <c r="P231" t="s">
        <v>1761</v>
      </c>
      <c r="Q231" t="s">
        <v>1090</v>
      </c>
      <c r="R231">
        <v>227830</v>
      </c>
      <c r="S231" s="286">
        <f>ROWS(R$5:R231)</f>
        <v>227</v>
      </c>
      <c r="T231" s="286" t="str">
        <f>IF(P231='5.1'!$E$5,TXM!S231,"")</f>
        <v/>
      </c>
      <c r="U231" t="str">
        <f>IFERROR(SMALL($T$5:$T$8000,ROWS($T$5:T231)),"")</f>
        <v/>
      </c>
      <c r="AH231" s="298" t="s">
        <v>63</v>
      </c>
      <c r="AI231" s="299" t="s">
        <v>387</v>
      </c>
    </row>
    <row r="232" spans="1:35" ht="14.4" customHeight="1" x14ac:dyDescent="0.25">
      <c r="A232" s="285" t="s">
        <v>1761</v>
      </c>
      <c r="B232" t="s">
        <v>118</v>
      </c>
      <c r="C232" s="300">
        <v>1780262</v>
      </c>
      <c r="D232" s="286">
        <f>ROWS(C$5:C232)</f>
        <v>228</v>
      </c>
      <c r="E232" s="286" t="str">
        <f>IF(A232='5.1'!$E$5,TXM!D232,"")</f>
        <v/>
      </c>
      <c r="F232" t="str">
        <f>IFERROR(SMALL($E$5:$E$8000,ROWS($E$5:E232)),"")</f>
        <v/>
      </c>
      <c r="I232" s="285" t="s">
        <v>1750</v>
      </c>
      <c r="J232" t="s">
        <v>744</v>
      </c>
      <c r="K232" s="300">
        <v>322683</v>
      </c>
      <c r="L232" s="286">
        <f>ROWS(K$5:K232)</f>
        <v>228</v>
      </c>
      <c r="M232" s="286" t="str">
        <f>IF(I232='5.1'!$E$5,TXM!L232,"")</f>
        <v/>
      </c>
      <c r="N232" t="str">
        <f>IFERROR(SMALL($M$5:$M$8000,ROWS($M$5:M232)),"")</f>
        <v/>
      </c>
      <c r="P232" t="s">
        <v>1761</v>
      </c>
      <c r="Q232" t="s">
        <v>821</v>
      </c>
      <c r="R232">
        <v>202879</v>
      </c>
      <c r="S232" s="286">
        <f>ROWS(R$5:R232)</f>
        <v>228</v>
      </c>
      <c r="T232" s="286" t="str">
        <f>IF(P232='5.1'!$E$5,TXM!S232,"")</f>
        <v/>
      </c>
      <c r="U232" t="str">
        <f>IFERROR(SMALL($T$5:$T$8000,ROWS($T$5:T232)),"")</f>
        <v/>
      </c>
      <c r="AH232" s="296"/>
      <c r="AI232" s="297"/>
    </row>
    <row r="233" spans="1:35" ht="14.4" customHeight="1" x14ac:dyDescent="0.25">
      <c r="A233" s="285" t="s">
        <v>1761</v>
      </c>
      <c r="B233" t="s">
        <v>1090</v>
      </c>
      <c r="C233" s="300">
        <v>1156376</v>
      </c>
      <c r="D233" s="286">
        <f>ROWS(C$5:C233)</f>
        <v>229</v>
      </c>
      <c r="E233" s="286" t="str">
        <f>IF(A233='5.1'!$E$5,TXM!D233,"")</f>
        <v/>
      </c>
      <c r="F233" t="str">
        <f>IFERROR(SMALL($E$5:$E$8000,ROWS($E$5:E233)),"")</f>
        <v/>
      </c>
      <c r="I233" s="285" t="s">
        <v>1750</v>
      </c>
      <c r="J233" t="s">
        <v>1091</v>
      </c>
      <c r="K233" s="300">
        <v>298492</v>
      </c>
      <c r="L233" s="286">
        <f>ROWS(K$5:K233)</f>
        <v>229</v>
      </c>
      <c r="M233" s="286" t="str">
        <f>IF(I233='5.1'!$E$5,TXM!L233,"")</f>
        <v/>
      </c>
      <c r="N233" t="str">
        <f>IFERROR(SMALL($M$5:$M$8000,ROWS($M$5:M233)),"")</f>
        <v/>
      </c>
      <c r="P233" t="s">
        <v>1761</v>
      </c>
      <c r="Q233" t="s">
        <v>818</v>
      </c>
      <c r="R233">
        <v>185907</v>
      </c>
      <c r="S233" s="286">
        <f>ROWS(R$5:R233)</f>
        <v>229</v>
      </c>
      <c r="T233" s="286" t="str">
        <f>IF(P233='5.1'!$E$5,TXM!S233,"")</f>
        <v/>
      </c>
      <c r="U233" t="str">
        <f>IFERROR(SMALL($T$5:$T$8000,ROWS($T$5:T233)),"")</f>
        <v/>
      </c>
      <c r="AH233" s="296"/>
      <c r="AI233" s="297"/>
    </row>
    <row r="234" spans="1:35" ht="14.4" customHeight="1" x14ac:dyDescent="0.25">
      <c r="A234" s="285" t="s">
        <v>1761</v>
      </c>
      <c r="B234" t="s">
        <v>808</v>
      </c>
      <c r="C234" s="300">
        <v>923855</v>
      </c>
      <c r="D234" s="286">
        <f>ROWS(C$5:C234)</f>
        <v>230</v>
      </c>
      <c r="E234" s="286" t="str">
        <f>IF(A234='5.1'!$E$5,TXM!D234,"")</f>
        <v/>
      </c>
      <c r="F234" t="str">
        <f>IFERROR(SMALL($E$5:$E$8000,ROWS($E$5:E234)),"")</f>
        <v/>
      </c>
      <c r="I234" s="285" t="s">
        <v>1750</v>
      </c>
      <c r="J234" t="s">
        <v>770</v>
      </c>
      <c r="K234" s="300">
        <v>268021</v>
      </c>
      <c r="L234" s="286">
        <f>ROWS(K$5:K234)</f>
        <v>230</v>
      </c>
      <c r="M234" s="286" t="str">
        <f>IF(I234='5.1'!$E$5,TXM!L234,"")</f>
        <v/>
      </c>
      <c r="N234" t="str">
        <f>IFERROR(SMALL($M$5:$M$8000,ROWS($M$5:M234)),"")</f>
        <v/>
      </c>
      <c r="P234" t="s">
        <v>1761</v>
      </c>
      <c r="Q234" t="s">
        <v>790</v>
      </c>
      <c r="R234">
        <v>175862</v>
      </c>
      <c r="S234" s="286">
        <f>ROWS(R$5:R234)</f>
        <v>230</v>
      </c>
      <c r="T234" s="286" t="str">
        <f>IF(P234='5.1'!$E$5,TXM!S234,"")</f>
        <v/>
      </c>
      <c r="U234" t="str">
        <f>IFERROR(SMALL($T$5:$T$8000,ROWS($T$5:T234)),"")</f>
        <v/>
      </c>
      <c r="AH234" s="298"/>
      <c r="AI234" s="299"/>
    </row>
    <row r="235" spans="1:35" ht="14.4" customHeight="1" x14ac:dyDescent="0.25">
      <c r="A235" s="285" t="s">
        <v>1761</v>
      </c>
      <c r="B235" t="s">
        <v>800</v>
      </c>
      <c r="C235" s="300">
        <v>817425</v>
      </c>
      <c r="D235" s="286">
        <f>ROWS(C$5:C235)</f>
        <v>231</v>
      </c>
      <c r="E235" s="286" t="str">
        <f>IF(A235='5.1'!$E$5,TXM!D235,"")</f>
        <v/>
      </c>
      <c r="F235" t="str">
        <f>IFERROR(SMALL($E$5:$E$8000,ROWS($E$5:E235)),"")</f>
        <v/>
      </c>
      <c r="I235" s="285" t="s">
        <v>1750</v>
      </c>
      <c r="J235" t="s">
        <v>1094</v>
      </c>
      <c r="K235" s="300">
        <v>189837</v>
      </c>
      <c r="L235" s="286">
        <f>ROWS(K$5:K235)</f>
        <v>231</v>
      </c>
      <c r="M235" s="286" t="str">
        <f>IF(I235='5.1'!$E$5,TXM!L235,"")</f>
        <v/>
      </c>
      <c r="N235" t="str">
        <f>IFERROR(SMALL($M$5:$M$8000,ROWS($M$5:M235)),"")</f>
        <v/>
      </c>
      <c r="P235" t="s">
        <v>1761</v>
      </c>
      <c r="Q235" t="s">
        <v>717</v>
      </c>
      <c r="R235">
        <v>138866</v>
      </c>
      <c r="S235" s="286">
        <f>ROWS(R$5:R235)</f>
        <v>231</v>
      </c>
      <c r="T235" s="286" t="str">
        <f>IF(P235='5.1'!$E$5,TXM!S235,"")</f>
        <v/>
      </c>
      <c r="U235" t="str">
        <f>IFERROR(SMALL($T$5:$T$8000,ROWS($T$5:T235)),"")</f>
        <v/>
      </c>
      <c r="AH235" s="296"/>
      <c r="AI235" s="297"/>
    </row>
    <row r="236" spans="1:35" ht="14.4" customHeight="1" x14ac:dyDescent="0.25">
      <c r="A236" s="285" t="s">
        <v>1761</v>
      </c>
      <c r="B236" t="s">
        <v>1096</v>
      </c>
      <c r="C236" s="300">
        <v>512976</v>
      </c>
      <c r="D236" s="286">
        <f>ROWS(C$5:C236)</f>
        <v>232</v>
      </c>
      <c r="E236" s="286" t="str">
        <f>IF(A236='5.1'!$E$5,TXM!D236,"")</f>
        <v/>
      </c>
      <c r="F236" t="str">
        <f>IFERROR(SMALL($E$5:$E$8000,ROWS($E$5:E236)),"")</f>
        <v/>
      </c>
      <c r="I236" s="285" t="s">
        <v>1750</v>
      </c>
      <c r="J236" t="s">
        <v>732</v>
      </c>
      <c r="K236" s="300">
        <v>163814</v>
      </c>
      <c r="L236" s="286">
        <f>ROWS(K$5:K236)</f>
        <v>232</v>
      </c>
      <c r="M236" s="286" t="str">
        <f>IF(I236='5.1'!$E$5,TXM!L236,"")</f>
        <v/>
      </c>
      <c r="N236" t="str">
        <f>IFERROR(SMALL($M$5:$M$8000,ROWS($M$5:M236)),"")</f>
        <v/>
      </c>
      <c r="P236" t="s">
        <v>1761</v>
      </c>
      <c r="Q236" t="s">
        <v>734</v>
      </c>
      <c r="R236">
        <v>83244</v>
      </c>
      <c r="S236" s="286">
        <f>ROWS(R$5:R236)</f>
        <v>232</v>
      </c>
      <c r="T236" s="286" t="str">
        <f>IF(P236='5.1'!$E$5,TXM!S236,"")</f>
        <v/>
      </c>
      <c r="U236" t="str">
        <f>IFERROR(SMALL($T$5:$T$8000,ROWS($T$5:T236)),"")</f>
        <v/>
      </c>
      <c r="AH236" s="298"/>
      <c r="AI236" s="299"/>
    </row>
    <row r="237" spans="1:35" ht="14.4" customHeight="1" x14ac:dyDescent="0.25">
      <c r="A237" s="285" t="s">
        <v>1761</v>
      </c>
      <c r="B237" t="s">
        <v>723</v>
      </c>
      <c r="C237" s="300">
        <v>360215</v>
      </c>
      <c r="D237" s="286">
        <f>ROWS(C$5:C237)</f>
        <v>233</v>
      </c>
      <c r="E237" s="286" t="str">
        <f>IF(A237='5.1'!$E$5,TXM!D237,"")</f>
        <v/>
      </c>
      <c r="F237" t="str">
        <f>IFERROR(SMALL($E$5:$E$8000,ROWS($E$5:E237)),"")</f>
        <v/>
      </c>
      <c r="I237" s="285" t="s">
        <v>1750</v>
      </c>
      <c r="J237" t="s">
        <v>1089</v>
      </c>
      <c r="K237" s="300">
        <v>124791</v>
      </c>
      <c r="L237" s="286">
        <f>ROWS(K$5:K237)</f>
        <v>233</v>
      </c>
      <c r="M237" s="286" t="str">
        <f>IF(I237='5.1'!$E$5,TXM!L237,"")</f>
        <v/>
      </c>
      <c r="N237" t="str">
        <f>IFERROR(SMALL($M$5:$M$8000,ROWS($M$5:M237)),"")</f>
        <v/>
      </c>
      <c r="P237" t="s">
        <v>1761</v>
      </c>
      <c r="Q237" t="s">
        <v>197</v>
      </c>
      <c r="R237">
        <v>63374</v>
      </c>
      <c r="S237" s="286">
        <f>ROWS(R$5:R237)</f>
        <v>233</v>
      </c>
      <c r="T237" s="286" t="str">
        <f>IF(P237='5.1'!$E$5,TXM!S237,"")</f>
        <v/>
      </c>
      <c r="U237" t="str">
        <f>IFERROR(SMALL($T$5:$T$8000,ROWS($T$5:T237)),"")</f>
        <v/>
      </c>
      <c r="AH237" s="296"/>
      <c r="AI237" s="297"/>
    </row>
    <row r="238" spans="1:35" ht="14.4" customHeight="1" x14ac:dyDescent="0.25">
      <c r="A238" s="285" t="s">
        <v>1761</v>
      </c>
      <c r="B238" t="s">
        <v>727</v>
      </c>
      <c r="C238" s="300">
        <v>347203</v>
      </c>
      <c r="D238" s="286">
        <f>ROWS(C$5:C238)</f>
        <v>234</v>
      </c>
      <c r="E238" s="286" t="str">
        <f>IF(A238='5.1'!$E$5,TXM!D238,"")</f>
        <v/>
      </c>
      <c r="F238" t="str">
        <f>IFERROR(SMALL($E$5:$E$8000,ROWS($E$5:E238)),"")</f>
        <v/>
      </c>
      <c r="I238" s="285" t="s">
        <v>1750</v>
      </c>
      <c r="J238" t="s">
        <v>709</v>
      </c>
      <c r="K238" s="300">
        <v>36752</v>
      </c>
      <c r="L238" s="286">
        <f>ROWS(K$5:K238)</f>
        <v>234</v>
      </c>
      <c r="M238" s="286" t="str">
        <f>IF(I238='5.1'!$E$5,TXM!L238,"")</f>
        <v/>
      </c>
      <c r="N238" t="str">
        <f>IFERROR(SMALL($M$5:$M$8000,ROWS($M$5:M238)),"")</f>
        <v/>
      </c>
      <c r="P238" t="s">
        <v>1761</v>
      </c>
      <c r="Q238" t="s">
        <v>118</v>
      </c>
      <c r="R238">
        <v>48553</v>
      </c>
      <c r="S238" s="286">
        <f>ROWS(R$5:R238)</f>
        <v>234</v>
      </c>
      <c r="T238" s="286" t="str">
        <f>IF(P238='5.1'!$E$5,TXM!S238,"")</f>
        <v/>
      </c>
      <c r="U238" t="str">
        <f>IFERROR(SMALL($T$5:$T$8000,ROWS($T$5:T238)),"")</f>
        <v/>
      </c>
      <c r="AH238" s="296"/>
      <c r="AI238" s="297"/>
    </row>
    <row r="239" spans="1:35" ht="14.4" customHeight="1" x14ac:dyDescent="0.25">
      <c r="A239" s="285" t="s">
        <v>1761</v>
      </c>
      <c r="B239" t="s">
        <v>113</v>
      </c>
      <c r="C239" s="300">
        <v>326678</v>
      </c>
      <c r="D239" s="286">
        <f>ROWS(C$5:C239)</f>
        <v>235</v>
      </c>
      <c r="E239" s="286" t="str">
        <f>IF(A239='5.1'!$E$5,TXM!D239,"")</f>
        <v/>
      </c>
      <c r="F239" t="str">
        <f>IFERROR(SMALL($E$5:$E$8000,ROWS($E$5:E239)),"")</f>
        <v/>
      </c>
      <c r="I239" s="285" t="s">
        <v>1750</v>
      </c>
      <c r="J239" t="s">
        <v>713</v>
      </c>
      <c r="K239" s="300">
        <v>18286</v>
      </c>
      <c r="L239" s="286">
        <f>ROWS(K$5:K239)</f>
        <v>235</v>
      </c>
      <c r="M239" s="286" t="str">
        <f>IF(I239='5.1'!$E$5,TXM!L239,"")</f>
        <v/>
      </c>
      <c r="N239" t="str">
        <f>IFERROR(SMALL($M$5:$M$8000,ROWS($M$5:M239)),"")</f>
        <v/>
      </c>
      <c r="P239" t="s">
        <v>1761</v>
      </c>
      <c r="Q239" t="s">
        <v>804</v>
      </c>
      <c r="R239">
        <v>37983</v>
      </c>
      <c r="S239" s="286">
        <f>ROWS(R$5:R239)</f>
        <v>235</v>
      </c>
      <c r="T239" s="286" t="str">
        <f>IF(P239='5.1'!$E$5,TXM!S239,"")</f>
        <v/>
      </c>
      <c r="U239" t="str">
        <f>IFERROR(SMALL($T$5:$T$8000,ROWS($T$5:T239)),"")</f>
        <v/>
      </c>
      <c r="AH239" s="298"/>
      <c r="AI239" s="299"/>
    </row>
    <row r="240" spans="1:35" ht="14.4" customHeight="1" x14ac:dyDescent="0.25">
      <c r="A240" s="285" t="s">
        <v>1761</v>
      </c>
      <c r="B240" t="s">
        <v>784</v>
      </c>
      <c r="C240" s="300">
        <v>310736</v>
      </c>
      <c r="D240" s="286">
        <f>ROWS(C$5:C240)</f>
        <v>236</v>
      </c>
      <c r="E240" s="286" t="str">
        <f>IF(A240='5.1'!$E$5,TXM!D240,"")</f>
        <v/>
      </c>
      <c r="F240" t="str">
        <f>IFERROR(SMALL($E$5:$E$8000,ROWS($E$5:E240)),"")</f>
        <v/>
      </c>
      <c r="I240" s="285" t="s">
        <v>1750</v>
      </c>
      <c r="J240" t="s">
        <v>736</v>
      </c>
      <c r="K240" s="300">
        <v>17886</v>
      </c>
      <c r="L240" s="286">
        <f>ROWS(K$5:K240)</f>
        <v>236</v>
      </c>
      <c r="M240" s="286" t="str">
        <f>IF(I240='5.1'!$E$5,TXM!L240,"")</f>
        <v/>
      </c>
      <c r="N240" t="str">
        <f>IFERROR(SMALL($M$5:$M$8000,ROWS($M$5:M240)),"")</f>
        <v/>
      </c>
      <c r="P240" t="s">
        <v>1761</v>
      </c>
      <c r="Q240" t="s">
        <v>725</v>
      </c>
      <c r="R240">
        <v>34937</v>
      </c>
      <c r="S240" s="286">
        <f>ROWS(R$5:R240)</f>
        <v>236</v>
      </c>
      <c r="T240" s="286" t="str">
        <f>IF(P240='5.1'!$E$5,TXM!S240,"")</f>
        <v/>
      </c>
      <c r="U240" t="str">
        <f>IFERROR(SMALL($T$5:$T$8000,ROWS($T$5:T240)),"")</f>
        <v/>
      </c>
      <c r="AH240" s="296"/>
      <c r="AI240" s="297"/>
    </row>
    <row r="241" spans="1:21" ht="14.4" customHeight="1" x14ac:dyDescent="0.25">
      <c r="A241" s="285" t="s">
        <v>1761</v>
      </c>
      <c r="B241" t="s">
        <v>117</v>
      </c>
      <c r="C241" s="300">
        <v>272400</v>
      </c>
      <c r="D241" s="286">
        <f>ROWS(C$5:C241)</f>
        <v>237</v>
      </c>
      <c r="E241" s="286" t="str">
        <f>IF(A241='5.1'!$E$5,TXM!D241,"")</f>
        <v/>
      </c>
      <c r="F241" t="str">
        <f>IFERROR(SMALL($E$5:$E$8000,ROWS($E$5:E241)),"")</f>
        <v/>
      </c>
      <c r="I241" s="285" t="s">
        <v>1750</v>
      </c>
      <c r="J241" t="s">
        <v>1088</v>
      </c>
      <c r="K241" s="300">
        <v>11369</v>
      </c>
      <c r="L241" s="286">
        <f>ROWS(K$5:K241)</f>
        <v>237</v>
      </c>
      <c r="M241" s="286" t="str">
        <f>IF(I241='5.1'!$E$5,TXM!L241,"")</f>
        <v/>
      </c>
      <c r="N241" t="str">
        <f>IFERROR(SMALL($M$5:$M$8000,ROWS($M$5:M241)),"")</f>
        <v/>
      </c>
      <c r="P241" t="s">
        <v>1761</v>
      </c>
      <c r="Q241" t="s">
        <v>768</v>
      </c>
      <c r="R241">
        <v>34320</v>
      </c>
      <c r="S241" s="286">
        <f>ROWS(R$5:R241)</f>
        <v>237</v>
      </c>
      <c r="T241" s="286" t="str">
        <f>IF(P241='5.1'!$E$5,TXM!S241,"")</f>
        <v/>
      </c>
      <c r="U241" t="str">
        <f>IFERROR(SMALL($T$5:$T$8000,ROWS($T$5:T241)),"")</f>
        <v/>
      </c>
    </row>
    <row r="242" spans="1:21" ht="14.4" customHeight="1" x14ac:dyDescent="0.25">
      <c r="A242" s="285" t="s">
        <v>1761</v>
      </c>
      <c r="B242" t="s">
        <v>796</v>
      </c>
      <c r="C242" s="300">
        <v>255528</v>
      </c>
      <c r="D242" s="286">
        <f>ROWS(C$5:C242)</f>
        <v>238</v>
      </c>
      <c r="E242" s="286" t="str">
        <f>IF(A242='5.1'!$E$5,TXM!D242,"")</f>
        <v/>
      </c>
      <c r="F242" t="str">
        <f>IFERROR(SMALL($E$5:$E$8000,ROWS($E$5:E242)),"")</f>
        <v/>
      </c>
      <c r="I242" s="285" t="s">
        <v>1758</v>
      </c>
      <c r="J242" t="s">
        <v>198</v>
      </c>
      <c r="K242" s="300">
        <v>1174430994</v>
      </c>
      <c r="L242" s="286">
        <f>ROWS(K$5:K242)</f>
        <v>238</v>
      </c>
      <c r="M242" s="286" t="str">
        <f>IF(I242='5.1'!$E$5,TXM!L242,"")</f>
        <v/>
      </c>
      <c r="N242" t="str">
        <f>IFERROR(SMALL($M$5:$M$8000,ROWS($M$5:M242)),"")</f>
        <v/>
      </c>
      <c r="P242" t="s">
        <v>1761</v>
      </c>
      <c r="Q242" t="s">
        <v>760</v>
      </c>
      <c r="R242">
        <v>30853</v>
      </c>
      <c r="S242" s="286">
        <f>ROWS(R$5:R242)</f>
        <v>238</v>
      </c>
      <c r="T242" s="286" t="str">
        <f>IF(P242='5.1'!$E$5,TXM!S242,"")</f>
        <v/>
      </c>
      <c r="U242" t="str">
        <f>IFERROR(SMALL($T$5:$T$8000,ROWS($T$5:T242)),"")</f>
        <v/>
      </c>
    </row>
    <row r="243" spans="1:21" ht="14.4" customHeight="1" x14ac:dyDescent="0.25">
      <c r="A243" s="285" t="s">
        <v>1761</v>
      </c>
      <c r="B243" t="s">
        <v>780</v>
      </c>
      <c r="C243" s="300">
        <v>249089</v>
      </c>
      <c r="D243" s="286">
        <f>ROWS(C$5:C243)</f>
        <v>239</v>
      </c>
      <c r="E243" s="286" t="str">
        <f>IF(A243='5.1'!$E$5,TXM!D243,"")</f>
        <v/>
      </c>
      <c r="F243" t="str">
        <f>IFERROR(SMALL($E$5:$E$8000,ROWS($E$5:E243)),"")</f>
        <v/>
      </c>
      <c r="I243" s="285" t="s">
        <v>1758</v>
      </c>
      <c r="J243" t="s">
        <v>108</v>
      </c>
      <c r="K243" s="300">
        <v>268123221</v>
      </c>
      <c r="L243" s="286">
        <f>ROWS(K$5:K243)</f>
        <v>239</v>
      </c>
      <c r="M243" s="286" t="str">
        <f>IF(I243='5.1'!$E$5,TXM!L243,"")</f>
        <v/>
      </c>
      <c r="N243" t="str">
        <f>IFERROR(SMALL($M$5:$M$8000,ROWS($M$5:M243)),"")</f>
        <v/>
      </c>
      <c r="P243" t="s">
        <v>1761</v>
      </c>
      <c r="Q243" t="s">
        <v>742</v>
      </c>
      <c r="R243">
        <v>24053</v>
      </c>
      <c r="S243" s="286">
        <f>ROWS(R$5:R243)</f>
        <v>239</v>
      </c>
      <c r="T243" s="286" t="str">
        <f>IF(P243='5.1'!$E$5,TXM!S243,"")</f>
        <v/>
      </c>
      <c r="U243" t="str">
        <f>IFERROR(SMALL($T$5:$T$8000,ROWS($T$5:T243)),"")</f>
        <v/>
      </c>
    </row>
    <row r="244" spans="1:21" ht="14.4" customHeight="1" x14ac:dyDescent="0.25">
      <c r="A244" s="285" t="s">
        <v>1761</v>
      </c>
      <c r="B244" t="s">
        <v>119</v>
      </c>
      <c r="C244" s="300">
        <v>212130</v>
      </c>
      <c r="D244" s="286">
        <f>ROWS(C$5:C244)</f>
        <v>240</v>
      </c>
      <c r="E244" s="286" t="str">
        <f>IF(A244='5.1'!$E$5,TXM!D244,"")</f>
        <v/>
      </c>
      <c r="F244" t="str">
        <f>IFERROR(SMALL($E$5:$E$8000,ROWS($E$5:E244)),"")</f>
        <v/>
      </c>
      <c r="I244" s="285" t="s">
        <v>1758</v>
      </c>
      <c r="J244" t="s">
        <v>713</v>
      </c>
      <c r="K244" s="300">
        <v>248100061</v>
      </c>
      <c r="L244" s="286">
        <f>ROWS(K$5:K244)</f>
        <v>240</v>
      </c>
      <c r="M244" s="286" t="str">
        <f>IF(I244='5.1'!$E$5,TXM!L244,"")</f>
        <v/>
      </c>
      <c r="N244" t="str">
        <f>IFERROR(SMALL($M$5:$M$8000,ROWS($M$5:M244)),"")</f>
        <v/>
      </c>
      <c r="P244" t="s">
        <v>1761</v>
      </c>
      <c r="Q244" t="s">
        <v>1083</v>
      </c>
      <c r="R244">
        <v>12717</v>
      </c>
      <c r="S244" s="286">
        <f>ROWS(R$5:R244)</f>
        <v>240</v>
      </c>
      <c r="T244" s="286" t="str">
        <f>IF(P244='5.1'!$E$5,TXM!S244,"")</f>
        <v/>
      </c>
      <c r="U244" t="str">
        <f>IFERROR(SMALL($T$5:$T$8000,ROWS($T$5:T244)),"")</f>
        <v/>
      </c>
    </row>
    <row r="245" spans="1:21" ht="14.4" customHeight="1" x14ac:dyDescent="0.25">
      <c r="A245" s="285" t="s">
        <v>1761</v>
      </c>
      <c r="B245" t="s">
        <v>802</v>
      </c>
      <c r="C245" s="300">
        <v>176790</v>
      </c>
      <c r="D245" s="286">
        <f>ROWS(C$5:C245)</f>
        <v>241</v>
      </c>
      <c r="E245" s="286" t="str">
        <f>IF(A245='5.1'!$E$5,TXM!D245,"")</f>
        <v/>
      </c>
      <c r="F245" t="str">
        <f>IFERROR(SMALL($E$5:$E$8000,ROWS($E$5:E245)),"")</f>
        <v/>
      </c>
      <c r="I245" s="285" t="s">
        <v>1758</v>
      </c>
      <c r="J245" t="s">
        <v>806</v>
      </c>
      <c r="K245" s="300">
        <v>193106116</v>
      </c>
      <c r="L245" s="286">
        <f>ROWS(K$5:K245)</f>
        <v>241</v>
      </c>
      <c r="M245" s="286" t="str">
        <f>IF(I245='5.1'!$E$5,TXM!L245,"")</f>
        <v/>
      </c>
      <c r="N245" t="str">
        <f>IFERROR(SMALL($M$5:$M$8000,ROWS($M$5:M245)),"")</f>
        <v/>
      </c>
      <c r="P245" t="s">
        <v>1761</v>
      </c>
      <c r="Q245" t="s">
        <v>764</v>
      </c>
      <c r="R245">
        <v>10123</v>
      </c>
      <c r="S245" s="286">
        <f>ROWS(R$5:R245)</f>
        <v>241</v>
      </c>
      <c r="T245" s="286" t="str">
        <f>IF(P245='5.1'!$E$5,TXM!S245,"")</f>
        <v/>
      </c>
      <c r="U245" t="str">
        <f>IFERROR(SMALL($T$5:$T$8000,ROWS($T$5:T245)),"")</f>
        <v/>
      </c>
    </row>
    <row r="246" spans="1:21" ht="14.4" customHeight="1" x14ac:dyDescent="0.25">
      <c r="A246" s="285" t="s">
        <v>1761</v>
      </c>
      <c r="B246" t="s">
        <v>823</v>
      </c>
      <c r="C246" s="300">
        <v>162815</v>
      </c>
      <c r="D246" s="286">
        <f>ROWS(C$5:C246)</f>
        <v>242</v>
      </c>
      <c r="E246" s="286" t="str">
        <f>IF(A246='5.1'!$E$5,TXM!D246,"")</f>
        <v/>
      </c>
      <c r="F246" t="str">
        <f>IFERROR(SMALL($E$5:$E$8000,ROWS($E$5:E246)),"")</f>
        <v/>
      </c>
      <c r="I246" s="285" t="s">
        <v>1758</v>
      </c>
      <c r="J246" t="s">
        <v>102</v>
      </c>
      <c r="K246" s="300">
        <v>129333406</v>
      </c>
      <c r="L246" s="286">
        <f>ROWS(K$5:K246)</f>
        <v>242</v>
      </c>
      <c r="M246" s="286" t="str">
        <f>IF(I246='5.1'!$E$5,TXM!L246,"")</f>
        <v/>
      </c>
      <c r="N246" t="str">
        <f>IFERROR(SMALL($M$5:$M$8000,ROWS($M$5:M246)),"")</f>
        <v/>
      </c>
      <c r="P246" t="s">
        <v>1761</v>
      </c>
      <c r="Q246" t="s">
        <v>723</v>
      </c>
      <c r="R246">
        <v>9564</v>
      </c>
      <c r="S246" s="286">
        <f>ROWS(R$5:R246)</f>
        <v>242</v>
      </c>
      <c r="T246" s="286" t="str">
        <f>IF(P246='5.1'!$E$5,TXM!S246,"")</f>
        <v/>
      </c>
      <c r="U246" t="str">
        <f>IFERROR(SMALL($T$5:$T$8000,ROWS($T$5:T246)),"")</f>
        <v/>
      </c>
    </row>
    <row r="247" spans="1:21" ht="14.4" customHeight="1" x14ac:dyDescent="0.25">
      <c r="A247" s="285" t="s">
        <v>1761</v>
      </c>
      <c r="B247" t="s">
        <v>734</v>
      </c>
      <c r="C247" s="300">
        <v>138920</v>
      </c>
      <c r="D247" s="286">
        <f>ROWS(C$5:C247)</f>
        <v>243</v>
      </c>
      <c r="E247" s="286" t="str">
        <f>IF(A247='5.1'!$E$5,TXM!D247,"")</f>
        <v/>
      </c>
      <c r="F247" t="str">
        <f>IFERROR(SMALL($E$5:$E$8000,ROWS($E$5:E247)),"")</f>
        <v/>
      </c>
      <c r="I247" s="285" t="s">
        <v>1758</v>
      </c>
      <c r="J247" t="s">
        <v>725</v>
      </c>
      <c r="K247" s="300">
        <v>123863594</v>
      </c>
      <c r="L247" s="286">
        <f>ROWS(K$5:K247)</f>
        <v>243</v>
      </c>
      <c r="M247" s="286" t="str">
        <f>IF(I247='5.1'!$E$5,TXM!L247,"")</f>
        <v/>
      </c>
      <c r="N247" t="str">
        <f>IFERROR(SMALL($M$5:$M$8000,ROWS($M$5:M247)),"")</f>
        <v/>
      </c>
      <c r="P247" t="s">
        <v>1761</v>
      </c>
      <c r="Q247" t="s">
        <v>109</v>
      </c>
      <c r="R247">
        <v>7701</v>
      </c>
      <c r="S247" s="286">
        <f>ROWS(R$5:R247)</f>
        <v>243</v>
      </c>
      <c r="T247" s="286" t="str">
        <f>IF(P247='5.1'!$E$5,TXM!S247,"")</f>
        <v/>
      </c>
      <c r="U247" t="str">
        <f>IFERROR(SMALL($T$5:$T$8000,ROWS($T$5:T247)),"")</f>
        <v/>
      </c>
    </row>
    <row r="248" spans="1:21" ht="14.4" customHeight="1" x14ac:dyDescent="0.25">
      <c r="A248" s="285" t="s">
        <v>1761</v>
      </c>
      <c r="B248" t="s">
        <v>725</v>
      </c>
      <c r="C248" s="300">
        <v>69340</v>
      </c>
      <c r="D248" s="286">
        <f>ROWS(C$5:C248)</f>
        <v>244</v>
      </c>
      <c r="E248" s="286" t="str">
        <f>IF(A248='5.1'!$E$5,TXM!D248,"")</f>
        <v/>
      </c>
      <c r="F248" t="str">
        <f>IFERROR(SMALL($E$5:$E$8000,ROWS($E$5:E248)),"")</f>
        <v/>
      </c>
      <c r="I248" s="285" t="s">
        <v>1758</v>
      </c>
      <c r="J248" t="s">
        <v>997</v>
      </c>
      <c r="K248" s="300">
        <v>118227417</v>
      </c>
      <c r="L248" s="286">
        <f>ROWS(K$5:K248)</f>
        <v>244</v>
      </c>
      <c r="M248" s="286" t="str">
        <f>IF(I248='5.1'!$E$5,TXM!L248,"")</f>
        <v/>
      </c>
      <c r="N248" t="str">
        <f>IFERROR(SMALL($M$5:$M$8000,ROWS($M$5:M248)),"")</f>
        <v/>
      </c>
      <c r="P248" t="s">
        <v>1761</v>
      </c>
      <c r="Q248" t="s">
        <v>788</v>
      </c>
      <c r="R248">
        <v>7565</v>
      </c>
      <c r="S248" s="286">
        <f>ROWS(R$5:R248)</f>
        <v>244</v>
      </c>
      <c r="T248" s="286" t="str">
        <f>IF(P248='5.1'!$E$5,TXM!S248,"")</f>
        <v/>
      </c>
      <c r="U248" t="str">
        <f>IFERROR(SMALL($T$5:$T$8000,ROWS($T$5:T248)),"")</f>
        <v/>
      </c>
    </row>
    <row r="249" spans="1:21" ht="14.4" customHeight="1" x14ac:dyDescent="0.25">
      <c r="A249" s="285" t="s">
        <v>1761</v>
      </c>
      <c r="B249" t="s">
        <v>1086</v>
      </c>
      <c r="C249" s="300">
        <v>59643</v>
      </c>
      <c r="D249" s="286">
        <f>ROWS(C$5:C249)</f>
        <v>245</v>
      </c>
      <c r="E249" s="286" t="str">
        <f>IF(A249='5.1'!$E$5,TXM!D249,"")</f>
        <v/>
      </c>
      <c r="F249" t="str">
        <f>IFERROR(SMALL($E$5:$E$8000,ROWS($E$5:E249)),"")</f>
        <v/>
      </c>
      <c r="I249" s="285" t="s">
        <v>1758</v>
      </c>
      <c r="J249" t="s">
        <v>1093</v>
      </c>
      <c r="K249" s="300">
        <v>118173746</v>
      </c>
      <c r="L249" s="286">
        <f>ROWS(K$5:K249)</f>
        <v>245</v>
      </c>
      <c r="M249" s="286" t="str">
        <f>IF(I249='5.1'!$E$5,TXM!L249,"")</f>
        <v/>
      </c>
      <c r="N249" t="str">
        <f>IFERROR(SMALL($M$5:$M$8000,ROWS($M$5:M249)),"")</f>
        <v/>
      </c>
      <c r="P249" t="s">
        <v>1761</v>
      </c>
      <c r="Q249" t="s">
        <v>782</v>
      </c>
      <c r="R249">
        <v>7554</v>
      </c>
      <c r="S249" s="286">
        <f>ROWS(R$5:R249)</f>
        <v>245</v>
      </c>
      <c r="T249" s="286" t="str">
        <f>IF(P249='5.1'!$E$5,TXM!S249,"")</f>
        <v/>
      </c>
      <c r="U249" t="str">
        <f>IFERROR(SMALL($T$5:$T$8000,ROWS($T$5:T249)),"")</f>
        <v/>
      </c>
    </row>
    <row r="250" spans="1:21" ht="14.4" customHeight="1" x14ac:dyDescent="0.25">
      <c r="A250" s="285" t="s">
        <v>1761</v>
      </c>
      <c r="B250" t="s">
        <v>116</v>
      </c>
      <c r="C250" s="300">
        <v>32809</v>
      </c>
      <c r="D250" s="286">
        <f>ROWS(C$5:C250)</f>
        <v>246</v>
      </c>
      <c r="E250" s="286" t="str">
        <f>IF(A250='5.1'!$E$5,TXM!D250,"")</f>
        <v/>
      </c>
      <c r="F250" t="str">
        <f>IFERROR(SMALL($E$5:$E$8000,ROWS($E$5:E250)),"")</f>
        <v/>
      </c>
      <c r="I250" s="285" t="s">
        <v>1758</v>
      </c>
      <c r="J250" t="s">
        <v>808</v>
      </c>
      <c r="K250" s="300">
        <v>98046093</v>
      </c>
      <c r="L250" s="286">
        <f>ROWS(K$5:K250)</f>
        <v>246</v>
      </c>
      <c r="M250" s="286" t="str">
        <f>IF(I250='5.1'!$E$5,TXM!L250,"")</f>
        <v/>
      </c>
      <c r="N250" t="str">
        <f>IFERROR(SMALL($M$5:$M$8000,ROWS($M$5:M250)),"")</f>
        <v/>
      </c>
      <c r="P250" t="s">
        <v>1761</v>
      </c>
      <c r="Q250" t="s">
        <v>774</v>
      </c>
      <c r="R250">
        <v>6410</v>
      </c>
      <c r="S250" s="286">
        <f>ROWS(R$5:R250)</f>
        <v>246</v>
      </c>
      <c r="T250" s="286" t="str">
        <f>IF(P250='5.1'!$E$5,TXM!S250,"")</f>
        <v/>
      </c>
      <c r="U250" t="str">
        <f>IFERROR(SMALL($T$5:$T$8000,ROWS($T$5:T250)),"")</f>
        <v/>
      </c>
    </row>
    <row r="251" spans="1:21" ht="14.4" customHeight="1" x14ac:dyDescent="0.25">
      <c r="A251" s="285" t="s">
        <v>1761</v>
      </c>
      <c r="B251" t="s">
        <v>1087</v>
      </c>
      <c r="C251" s="300">
        <v>26249</v>
      </c>
      <c r="D251" s="286">
        <f>ROWS(C$5:C251)</f>
        <v>247</v>
      </c>
      <c r="E251" s="286" t="str">
        <f>IF(A251='5.1'!$E$5,TXM!D251,"")</f>
        <v/>
      </c>
      <c r="F251" t="str">
        <f>IFERROR(SMALL($E$5:$E$8000,ROWS($E$5:E251)),"")</f>
        <v/>
      </c>
      <c r="I251" s="285" t="s">
        <v>1758</v>
      </c>
      <c r="J251" t="s">
        <v>105</v>
      </c>
      <c r="K251" s="300">
        <v>85958756</v>
      </c>
      <c r="L251" s="286">
        <f>ROWS(K$5:K251)</f>
        <v>247</v>
      </c>
      <c r="M251" s="286" t="str">
        <f>IF(I251='5.1'!$E$5,TXM!L251,"")</f>
        <v/>
      </c>
      <c r="N251" t="str">
        <f>IFERROR(SMALL($M$5:$M$8000,ROWS($M$5:M251)),"")</f>
        <v/>
      </c>
      <c r="P251" t="s">
        <v>1761</v>
      </c>
      <c r="Q251" t="s">
        <v>106</v>
      </c>
      <c r="R251">
        <v>5059</v>
      </c>
      <c r="S251" s="286">
        <f>ROWS(R$5:R251)</f>
        <v>247</v>
      </c>
      <c r="T251" s="286" t="str">
        <f>IF(P251='5.1'!$E$5,TXM!S251,"")</f>
        <v/>
      </c>
      <c r="U251" t="str">
        <f>IFERROR(SMALL($T$5:$T$8000,ROWS($T$5:T251)),"")</f>
        <v/>
      </c>
    </row>
    <row r="252" spans="1:21" ht="14.4" customHeight="1" x14ac:dyDescent="0.25">
      <c r="A252" s="285" t="s">
        <v>1761</v>
      </c>
      <c r="B252" t="s">
        <v>1082</v>
      </c>
      <c r="C252" s="300">
        <v>13641</v>
      </c>
      <c r="D252" s="286">
        <f>ROWS(C$5:C252)</f>
        <v>248</v>
      </c>
      <c r="E252" s="286" t="str">
        <f>IF(A252='5.1'!$E$5,TXM!D252,"")</f>
        <v/>
      </c>
      <c r="F252" t="str">
        <f>IFERROR(SMALL($E$5:$E$8000,ROWS($E$5:E252)),"")</f>
        <v/>
      </c>
      <c r="I252" s="285" t="s">
        <v>1758</v>
      </c>
      <c r="J252" t="s">
        <v>711</v>
      </c>
      <c r="K252" s="300">
        <v>77783265</v>
      </c>
      <c r="L252" s="286">
        <f>ROWS(K$5:K252)</f>
        <v>248</v>
      </c>
      <c r="M252" s="286" t="str">
        <f>IF(I252='5.1'!$E$5,TXM!L252,"")</f>
        <v/>
      </c>
      <c r="N252" t="str">
        <f>IFERROR(SMALL($M$5:$M$8000,ROWS($M$5:M252)),"")</f>
        <v/>
      </c>
      <c r="P252" t="s">
        <v>1761</v>
      </c>
      <c r="Q252" t="s">
        <v>800</v>
      </c>
      <c r="R252">
        <v>2162</v>
      </c>
      <c r="S252" s="286">
        <f>ROWS(R$5:R252)</f>
        <v>248</v>
      </c>
      <c r="T252" s="286" t="str">
        <f>IF(P252='5.1'!$E$5,TXM!S252,"")</f>
        <v/>
      </c>
      <c r="U252" t="str">
        <f>IFERROR(SMALL($T$5:$T$8000,ROWS($T$5:T252)),"")</f>
        <v/>
      </c>
    </row>
    <row r="253" spans="1:21" ht="14.4" customHeight="1" x14ac:dyDescent="0.25">
      <c r="A253" s="285" t="s">
        <v>1761</v>
      </c>
      <c r="B253" t="s">
        <v>804</v>
      </c>
      <c r="C253" s="300">
        <v>11966</v>
      </c>
      <c r="D253" s="286">
        <f>ROWS(C$5:C253)</f>
        <v>249</v>
      </c>
      <c r="E253" s="286" t="str">
        <f>IF(A253='5.1'!$E$5,TXM!D253,"")</f>
        <v/>
      </c>
      <c r="F253" t="str">
        <f>IFERROR(SMALL($E$5:$E$8000,ROWS($E$5:E253)),"")</f>
        <v/>
      </c>
      <c r="I253" s="285" t="s">
        <v>1758</v>
      </c>
      <c r="J253" t="s">
        <v>717</v>
      </c>
      <c r="K253" s="300">
        <v>56507942</v>
      </c>
      <c r="L253" s="286">
        <f>ROWS(K$5:K253)</f>
        <v>249</v>
      </c>
      <c r="M253" s="286" t="str">
        <f>IF(I253='5.1'!$E$5,TXM!L253,"")</f>
        <v/>
      </c>
      <c r="N253" t="str">
        <f>IFERROR(SMALL($M$5:$M$8000,ROWS($M$5:M253)),"")</f>
        <v/>
      </c>
      <c r="P253" t="s">
        <v>1761</v>
      </c>
      <c r="Q253" t="s">
        <v>1091</v>
      </c>
      <c r="R253">
        <v>2063</v>
      </c>
      <c r="S253" s="286">
        <f>ROWS(R$5:R253)</f>
        <v>249</v>
      </c>
      <c r="T253" s="286" t="str">
        <f>IF(P253='5.1'!$E$5,TXM!S253,"")</f>
        <v/>
      </c>
      <c r="U253" t="str">
        <f>IFERROR(SMALL($T$5:$T$8000,ROWS($T$5:T253)),"")</f>
        <v/>
      </c>
    </row>
    <row r="254" spans="1:21" ht="14.4" customHeight="1" x14ac:dyDescent="0.25">
      <c r="A254" s="285" t="s">
        <v>1761</v>
      </c>
      <c r="B254" t="s">
        <v>752</v>
      </c>
      <c r="C254" s="300">
        <v>10491</v>
      </c>
      <c r="D254" s="286">
        <f>ROWS(C$5:C254)</f>
        <v>250</v>
      </c>
      <c r="E254" s="286" t="str">
        <f>IF(A254='5.1'!$E$5,TXM!D254,"")</f>
        <v/>
      </c>
      <c r="F254" t="str">
        <f>IFERROR(SMALL($E$5:$E$8000,ROWS($E$5:E254)),"")</f>
        <v/>
      </c>
      <c r="I254" s="285" t="s">
        <v>1758</v>
      </c>
      <c r="J254" t="s">
        <v>119</v>
      </c>
      <c r="K254" s="300">
        <v>44187055</v>
      </c>
      <c r="L254" s="286">
        <f>ROWS(K$5:K254)</f>
        <v>250</v>
      </c>
      <c r="M254" s="286" t="str">
        <f>IF(I254='5.1'!$E$5,TXM!L254,"")</f>
        <v/>
      </c>
      <c r="N254" t="str">
        <f>IFERROR(SMALL($M$5:$M$8000,ROWS($M$5:M254)),"")</f>
        <v/>
      </c>
      <c r="P254" t="s">
        <v>1761</v>
      </c>
      <c r="Q254" t="s">
        <v>756</v>
      </c>
      <c r="R254">
        <v>1473</v>
      </c>
      <c r="S254" s="286">
        <f>ROWS(R$5:R254)</f>
        <v>250</v>
      </c>
      <c r="T254" s="286" t="str">
        <f>IF(P254='5.1'!$E$5,TXM!S254,"")</f>
        <v/>
      </c>
      <c r="U254" t="str">
        <f>IFERROR(SMALL($T$5:$T$8000,ROWS($T$5:T254)),"")</f>
        <v/>
      </c>
    </row>
    <row r="255" spans="1:21" ht="14.4" customHeight="1" x14ac:dyDescent="0.25">
      <c r="A255" s="285" t="s">
        <v>1761</v>
      </c>
      <c r="B255" t="s">
        <v>1097</v>
      </c>
      <c r="C255" s="300">
        <v>10330</v>
      </c>
      <c r="D255" s="286">
        <f>ROWS(C$5:C255)</f>
        <v>251</v>
      </c>
      <c r="E255" s="286" t="str">
        <f>IF(A255='5.1'!$E$5,TXM!D255,"")</f>
        <v/>
      </c>
      <c r="F255" t="str">
        <f>IFERROR(SMALL($E$5:$E$8000,ROWS($E$5:E255)),"")</f>
        <v/>
      </c>
      <c r="I255" s="285" t="s">
        <v>1758</v>
      </c>
      <c r="J255" t="s">
        <v>106</v>
      </c>
      <c r="K255" s="300">
        <v>40122278</v>
      </c>
      <c r="L255" s="286">
        <f>ROWS(K$5:K255)</f>
        <v>251</v>
      </c>
      <c r="M255" s="286" t="str">
        <f>IF(I255='5.1'!$E$5,TXM!L255,"")</f>
        <v/>
      </c>
      <c r="N255" t="str">
        <f>IFERROR(SMALL($M$5:$M$8000,ROWS($M$5:M255)),"")</f>
        <v/>
      </c>
      <c r="P255" t="s">
        <v>1761</v>
      </c>
      <c r="Q255" t="s">
        <v>794</v>
      </c>
      <c r="R255">
        <v>410</v>
      </c>
      <c r="S255" s="286">
        <f>ROWS(R$5:R255)</f>
        <v>251</v>
      </c>
      <c r="T255" s="286" t="str">
        <f>IF(P255='5.1'!$E$5,TXM!S255,"")</f>
        <v/>
      </c>
      <c r="U255" t="str">
        <f>IFERROR(SMALL($T$5:$T$8000,ROWS($T$5:T255)),"")</f>
        <v/>
      </c>
    </row>
    <row r="256" spans="1:21" ht="14.4" customHeight="1" x14ac:dyDescent="0.25">
      <c r="A256" s="285" t="s">
        <v>1761</v>
      </c>
      <c r="B256" t="s">
        <v>107</v>
      </c>
      <c r="C256" s="300">
        <v>10313</v>
      </c>
      <c r="D256" s="286">
        <f>ROWS(C$5:C256)</f>
        <v>252</v>
      </c>
      <c r="E256" s="286" t="str">
        <f>IF(A256='5.1'!$E$5,TXM!D256,"")</f>
        <v/>
      </c>
      <c r="F256" t="str">
        <f>IFERROR(SMALL($E$5:$E$8000,ROWS($E$5:E256)),"")</f>
        <v/>
      </c>
      <c r="I256" s="285" t="s">
        <v>1758</v>
      </c>
      <c r="J256" t="s">
        <v>796</v>
      </c>
      <c r="K256" s="300">
        <v>38567341</v>
      </c>
      <c r="L256" s="286">
        <f>ROWS(K$5:K256)</f>
        <v>252</v>
      </c>
      <c r="M256" s="286" t="str">
        <f>IF(I256='5.1'!$E$5,TXM!L256,"")</f>
        <v/>
      </c>
      <c r="N256" t="str">
        <f>IFERROR(SMALL($M$5:$M$8000,ROWS($M$5:M256)),"")</f>
        <v/>
      </c>
      <c r="P256" t="s">
        <v>1761</v>
      </c>
      <c r="Q256" t="s">
        <v>107</v>
      </c>
      <c r="R256">
        <v>39</v>
      </c>
      <c r="S256" s="286">
        <f>ROWS(R$5:R256)</f>
        <v>252</v>
      </c>
      <c r="T256" s="286" t="str">
        <f>IF(P256='5.1'!$E$5,TXM!S256,"")</f>
        <v/>
      </c>
      <c r="U256" t="str">
        <f>IFERROR(SMALL($T$5:$T$8000,ROWS($T$5:T256)),"")</f>
        <v/>
      </c>
    </row>
    <row r="257" spans="1:21" ht="14.4" customHeight="1" x14ac:dyDescent="0.25">
      <c r="A257" s="285" t="s">
        <v>1761</v>
      </c>
      <c r="B257" t="s">
        <v>115</v>
      </c>
      <c r="C257" s="300">
        <v>6703</v>
      </c>
      <c r="D257" s="286">
        <f>ROWS(C$5:C257)</f>
        <v>253</v>
      </c>
      <c r="E257" s="286" t="str">
        <f>IF(A257='5.1'!$E$5,TXM!D257,"")</f>
        <v/>
      </c>
      <c r="F257" t="str">
        <f>IFERROR(SMALL($E$5:$E$8000,ROWS($E$5:E257)),"")</f>
        <v/>
      </c>
      <c r="I257" s="285" t="s">
        <v>1758</v>
      </c>
      <c r="J257" t="s">
        <v>117</v>
      </c>
      <c r="K257" s="300">
        <v>37725080</v>
      </c>
      <c r="L257" s="286">
        <f>ROWS(K$5:K257)</f>
        <v>253</v>
      </c>
      <c r="M257" s="286" t="str">
        <f>IF(I257='5.1'!$E$5,TXM!L257,"")</f>
        <v/>
      </c>
      <c r="N257" t="str">
        <f>IFERROR(SMALL($M$5:$M$8000,ROWS($M$5:M257)),"")</f>
        <v/>
      </c>
      <c r="P257" t="s">
        <v>1761</v>
      </c>
      <c r="Q257" t="s">
        <v>750</v>
      </c>
      <c r="R257">
        <v>28</v>
      </c>
      <c r="S257" s="286">
        <f>ROWS(R$5:R257)</f>
        <v>253</v>
      </c>
      <c r="T257" s="286" t="str">
        <f>IF(P257='5.1'!$E$5,TXM!S257,"")</f>
        <v/>
      </c>
      <c r="U257" t="str">
        <f>IFERROR(SMALL($T$5:$T$8000,ROWS($T$5:T257)),"")</f>
        <v/>
      </c>
    </row>
    <row r="258" spans="1:21" ht="14.4" customHeight="1" x14ac:dyDescent="0.25">
      <c r="A258" s="285" t="s">
        <v>1761</v>
      </c>
      <c r="B258" t="s">
        <v>1098</v>
      </c>
      <c r="C258" s="300">
        <v>3992</v>
      </c>
      <c r="D258" s="286">
        <f>ROWS(C$5:C258)</f>
        <v>254</v>
      </c>
      <c r="E258" s="286" t="str">
        <f>IF(A258='5.1'!$E$5,TXM!D258,"")</f>
        <v/>
      </c>
      <c r="F258" t="str">
        <f>IFERROR(SMALL($E$5:$E$8000,ROWS($E$5:E258)),"")</f>
        <v/>
      </c>
      <c r="I258" s="285" t="s">
        <v>1758</v>
      </c>
      <c r="J258" t="s">
        <v>810</v>
      </c>
      <c r="K258" s="300">
        <v>35450560</v>
      </c>
      <c r="L258" s="286">
        <f>ROWS(K$5:K258)</f>
        <v>254</v>
      </c>
      <c r="M258" s="286" t="str">
        <f>IF(I258='5.1'!$E$5,TXM!L258,"")</f>
        <v/>
      </c>
      <c r="N258" t="str">
        <f>IFERROR(SMALL($M$5:$M$8000,ROWS($M$5:M258)),"")</f>
        <v/>
      </c>
      <c r="P258" t="s">
        <v>1953</v>
      </c>
      <c r="Q258" t="s">
        <v>1093</v>
      </c>
      <c r="R258">
        <v>1492700</v>
      </c>
      <c r="S258" s="286">
        <f>ROWS(R$5:R258)</f>
        <v>254</v>
      </c>
      <c r="T258" s="286" t="str">
        <f>IF(P258='5.1'!$E$5,TXM!S258,"")</f>
        <v/>
      </c>
      <c r="U258" t="str">
        <f>IFERROR(SMALL($T$5:$T$8000,ROWS($T$5:T258)),"")</f>
        <v/>
      </c>
    </row>
    <row r="259" spans="1:21" ht="14.4" customHeight="1" x14ac:dyDescent="0.25">
      <c r="A259" s="285" t="s">
        <v>1761</v>
      </c>
      <c r="B259" t="s">
        <v>821</v>
      </c>
      <c r="C259" s="300">
        <v>2342</v>
      </c>
      <c r="D259" s="286">
        <f>ROWS(C$5:C259)</f>
        <v>255</v>
      </c>
      <c r="E259" s="286" t="str">
        <f>IF(A259='5.1'!$E$5,TXM!D259,"")</f>
        <v/>
      </c>
      <c r="F259" t="str">
        <f>IFERROR(SMALL($E$5:$E$8000,ROWS($E$5:E259)),"")</f>
        <v/>
      </c>
      <c r="I259" s="285" t="s">
        <v>1758</v>
      </c>
      <c r="J259" t="s">
        <v>197</v>
      </c>
      <c r="K259" s="300">
        <v>34349883</v>
      </c>
      <c r="L259" s="286">
        <f>ROWS(K$5:K259)</f>
        <v>255</v>
      </c>
      <c r="M259" s="286" t="str">
        <f>IF(I259='5.1'!$E$5,TXM!L259,"")</f>
        <v/>
      </c>
      <c r="N259" t="str">
        <f>IFERROR(SMALL($M$5:$M$8000,ROWS($M$5:M259)),"")</f>
        <v/>
      </c>
      <c r="P259" t="s">
        <v>1953</v>
      </c>
      <c r="Q259" t="s">
        <v>1076</v>
      </c>
      <c r="R259">
        <v>1129200</v>
      </c>
      <c r="S259" s="286">
        <f>ROWS(R$5:R259)</f>
        <v>255</v>
      </c>
      <c r="T259" s="286" t="str">
        <f>IF(P259='5.1'!$E$5,TXM!S259,"")</f>
        <v/>
      </c>
      <c r="U259" t="str">
        <f>IFERROR(SMALL($T$5:$T$8000,ROWS($T$5:T259)),"")</f>
        <v/>
      </c>
    </row>
    <row r="260" spans="1:21" ht="14.4" customHeight="1" x14ac:dyDescent="0.25">
      <c r="A260" s="285" t="s">
        <v>1761</v>
      </c>
      <c r="B260" t="s">
        <v>713</v>
      </c>
      <c r="C260" s="300">
        <v>1928</v>
      </c>
      <c r="D260" s="286">
        <f>ROWS(C$5:C260)</f>
        <v>256</v>
      </c>
      <c r="E260" s="286" t="str">
        <f>IF(A260='5.1'!$E$5,TXM!D260,"")</f>
        <v/>
      </c>
      <c r="F260" t="str">
        <f>IFERROR(SMALL($E$5:$E$8000,ROWS($E$5:E260)),"")</f>
        <v/>
      </c>
      <c r="I260" s="285" t="s">
        <v>1758</v>
      </c>
      <c r="J260" t="s">
        <v>784</v>
      </c>
      <c r="K260" s="300">
        <v>29333168</v>
      </c>
      <c r="L260" s="286">
        <f>ROWS(K$5:K260)</f>
        <v>256</v>
      </c>
      <c r="M260" s="286" t="str">
        <f>IF(I260='5.1'!$E$5,TXM!L260,"")</f>
        <v/>
      </c>
      <c r="N260" t="str">
        <f>IFERROR(SMALL($M$5:$M$8000,ROWS($M$5:M260)),"")</f>
        <v/>
      </c>
      <c r="P260" t="s">
        <v>1953</v>
      </c>
      <c r="Q260" t="s">
        <v>784</v>
      </c>
      <c r="R260">
        <v>895626</v>
      </c>
      <c r="S260" s="286">
        <f>ROWS(R$5:R260)</f>
        <v>256</v>
      </c>
      <c r="T260" s="286" t="str">
        <f>IF(P260='5.1'!$E$5,TXM!S260,"")</f>
        <v/>
      </c>
      <c r="U260" t="str">
        <f>IFERROR(SMALL($T$5:$T$8000,ROWS($T$5:T260)),"")</f>
        <v/>
      </c>
    </row>
    <row r="261" spans="1:21" ht="14.4" customHeight="1" x14ac:dyDescent="0.25">
      <c r="A261" s="285" t="s">
        <v>1761</v>
      </c>
      <c r="B261" t="s">
        <v>742</v>
      </c>
      <c r="C261" s="300">
        <v>1305</v>
      </c>
      <c r="D261" s="286">
        <f>ROWS(C$5:C261)</f>
        <v>257</v>
      </c>
      <c r="E261" s="286" t="str">
        <f>IF(A261='5.1'!$E$5,TXM!D261,"")</f>
        <v/>
      </c>
      <c r="F261" t="str">
        <f>IFERROR(SMALL($E$5:$E$8000,ROWS($E$5:E261)),"")</f>
        <v/>
      </c>
      <c r="I261" s="285" t="s">
        <v>1758</v>
      </c>
      <c r="J261" t="s">
        <v>1080</v>
      </c>
      <c r="K261" s="300">
        <v>21293568</v>
      </c>
      <c r="L261" s="286">
        <f>ROWS(K$5:K261)</f>
        <v>257</v>
      </c>
      <c r="M261" s="286" t="str">
        <f>IF(I261='5.1'!$E$5,TXM!L261,"")</f>
        <v/>
      </c>
      <c r="N261" t="str">
        <f>IFERROR(SMALL($M$5:$M$8000,ROWS($M$5:M261)),"")</f>
        <v/>
      </c>
      <c r="P261" t="s">
        <v>1953</v>
      </c>
      <c r="Q261" t="s">
        <v>806</v>
      </c>
      <c r="R261">
        <v>723491</v>
      </c>
      <c r="S261" s="286">
        <f>ROWS(R$5:R261)</f>
        <v>257</v>
      </c>
      <c r="T261" s="286" t="str">
        <f>IF(P261='5.1'!$E$5,TXM!S261,"")</f>
        <v/>
      </c>
      <c r="U261" t="str">
        <f>IFERROR(SMALL($T$5:$T$8000,ROWS($T$5:T261)),"")</f>
        <v/>
      </c>
    </row>
    <row r="262" spans="1:21" ht="14.4" customHeight="1" x14ac:dyDescent="0.25">
      <c r="A262" s="285" t="s">
        <v>1761</v>
      </c>
      <c r="B262" t="s">
        <v>810</v>
      </c>
      <c r="C262" s="300">
        <v>877</v>
      </c>
      <c r="D262" s="286">
        <f>ROWS(C$5:C262)</f>
        <v>258</v>
      </c>
      <c r="E262" s="286" t="str">
        <f>IF(A262='5.1'!$E$5,TXM!D262,"")</f>
        <v/>
      </c>
      <c r="F262" t="str">
        <f>IFERROR(SMALL($E$5:$E$8000,ROWS($E$5:E262)),"")</f>
        <v/>
      </c>
      <c r="I262" s="285" t="s">
        <v>1758</v>
      </c>
      <c r="J262" t="s">
        <v>780</v>
      </c>
      <c r="K262" s="300">
        <v>20290399</v>
      </c>
      <c r="L262" s="286">
        <f>ROWS(K$5:K262)</f>
        <v>258</v>
      </c>
      <c r="M262" s="286" t="str">
        <f>IF(I262='5.1'!$E$5,TXM!L262,"")</f>
        <v/>
      </c>
      <c r="N262" t="str">
        <f>IFERROR(SMALL($M$5:$M$8000,ROWS($M$5:M262)),"")</f>
        <v/>
      </c>
      <c r="P262" t="s">
        <v>1953</v>
      </c>
      <c r="Q262" t="s">
        <v>808</v>
      </c>
      <c r="R262">
        <v>602052</v>
      </c>
      <c r="S262" s="286">
        <f>ROWS(R$5:R262)</f>
        <v>258</v>
      </c>
      <c r="T262" s="286" t="str">
        <f>IF(P262='5.1'!$E$5,TXM!S262,"")</f>
        <v/>
      </c>
      <c r="U262" t="str">
        <f>IFERROR(SMALL($T$5:$T$8000,ROWS($T$5:T262)),"")</f>
        <v/>
      </c>
    </row>
    <row r="263" spans="1:21" ht="14.4" customHeight="1" x14ac:dyDescent="0.25">
      <c r="A263" s="285" t="s">
        <v>1761</v>
      </c>
      <c r="B263" t="s">
        <v>782</v>
      </c>
      <c r="C263" s="300">
        <v>408</v>
      </c>
      <c r="D263" s="286">
        <f>ROWS(C$5:C263)</f>
        <v>259</v>
      </c>
      <c r="E263" s="286" t="str">
        <f>IF(A263='5.1'!$E$5,TXM!D263,"")</f>
        <v/>
      </c>
      <c r="F263" t="str">
        <f>IFERROR(SMALL($E$5:$E$8000,ROWS($E$5:E263)),"")</f>
        <v/>
      </c>
      <c r="I263" s="285" t="s">
        <v>1758</v>
      </c>
      <c r="J263" t="s">
        <v>1082</v>
      </c>
      <c r="K263" s="300">
        <v>16082714</v>
      </c>
      <c r="L263" s="286">
        <f>ROWS(K$5:K263)</f>
        <v>259</v>
      </c>
      <c r="M263" s="286" t="str">
        <f>IF(I263='5.1'!$E$5,TXM!L263,"")</f>
        <v/>
      </c>
      <c r="N263" t="str">
        <f>IFERROR(SMALL($M$5:$M$8000,ROWS($M$5:M263)),"")</f>
        <v/>
      </c>
      <c r="P263" t="s">
        <v>1953</v>
      </c>
      <c r="Q263" t="s">
        <v>802</v>
      </c>
      <c r="R263">
        <v>134595</v>
      </c>
      <c r="S263" s="286">
        <f>ROWS(R$5:R263)</f>
        <v>259</v>
      </c>
      <c r="T263" s="286" t="str">
        <f>IF(P263='5.1'!$E$5,TXM!S263,"")</f>
        <v/>
      </c>
      <c r="U263" t="str">
        <f>IFERROR(SMALL($T$5:$T$8000,ROWS($T$5:T263)),"")</f>
        <v/>
      </c>
    </row>
    <row r="264" spans="1:21" ht="14.4" customHeight="1" x14ac:dyDescent="0.25">
      <c r="A264" s="285" t="s">
        <v>1761</v>
      </c>
      <c r="B264" t="s">
        <v>788</v>
      </c>
      <c r="C264" s="300">
        <v>80</v>
      </c>
      <c r="D264" s="286">
        <f>ROWS(C$5:C264)</f>
        <v>260</v>
      </c>
      <c r="E264" s="286" t="str">
        <f>IF(A264='5.1'!$E$5,TXM!D264,"")</f>
        <v/>
      </c>
      <c r="F264" t="str">
        <f>IFERROR(SMALL($E$5:$E$8000,ROWS($E$5:E264)),"")</f>
        <v/>
      </c>
      <c r="I264" s="285" t="s">
        <v>1758</v>
      </c>
      <c r="J264" t="s">
        <v>788</v>
      </c>
      <c r="K264" s="300">
        <v>15678014</v>
      </c>
      <c r="L264" s="286">
        <f>ROWS(K$5:K264)</f>
        <v>260</v>
      </c>
      <c r="M264" s="286" t="str">
        <f>IF(I264='5.1'!$E$5,TXM!L264,"")</f>
        <v/>
      </c>
      <c r="N264" t="str">
        <f>IFERROR(SMALL($M$5:$M$8000,ROWS($M$5:M264)),"")</f>
        <v/>
      </c>
      <c r="P264" t="s">
        <v>1953</v>
      </c>
      <c r="Q264" t="s">
        <v>1080</v>
      </c>
      <c r="R264">
        <v>22800</v>
      </c>
      <c r="S264" s="286">
        <f>ROWS(R$5:R264)</f>
        <v>260</v>
      </c>
      <c r="T264" s="286" t="str">
        <f>IF(P264='5.1'!$E$5,TXM!S264,"")</f>
        <v/>
      </c>
      <c r="U264" t="str">
        <f>IFERROR(SMALL($T$5:$T$8000,ROWS($T$5:T264)),"")</f>
        <v/>
      </c>
    </row>
    <row r="265" spans="1:21" ht="14.4" customHeight="1" x14ac:dyDescent="0.25">
      <c r="A265" s="285" t="s">
        <v>1953</v>
      </c>
      <c r="B265" t="s">
        <v>1080</v>
      </c>
      <c r="C265" s="300">
        <v>115693371</v>
      </c>
      <c r="D265" s="286">
        <f>ROWS(C$5:C265)</f>
        <v>261</v>
      </c>
      <c r="E265" s="286" t="str">
        <f>IF(A265='5.1'!$E$5,TXM!D265,"")</f>
        <v/>
      </c>
      <c r="F265" t="str">
        <f>IFERROR(SMALL($E$5:$E$8000,ROWS($E$5:E265)),"")</f>
        <v/>
      </c>
      <c r="I265" s="285" t="s">
        <v>1758</v>
      </c>
      <c r="J265" t="s">
        <v>113</v>
      </c>
      <c r="K265" s="300">
        <v>15594405</v>
      </c>
      <c r="L265" s="286">
        <f>ROWS(K$5:K265)</f>
        <v>261</v>
      </c>
      <c r="M265" s="286" t="str">
        <f>IF(I265='5.1'!$E$5,TXM!L265,"")</f>
        <v/>
      </c>
      <c r="N265" t="str">
        <f>IFERROR(SMALL($M$5:$M$8000,ROWS($M$5:M265)),"")</f>
        <v/>
      </c>
      <c r="P265" t="s">
        <v>1953</v>
      </c>
      <c r="Q265" t="s">
        <v>1098</v>
      </c>
      <c r="R265">
        <v>4551</v>
      </c>
      <c r="S265" s="286">
        <f>ROWS(R$5:R265)</f>
        <v>261</v>
      </c>
      <c r="T265" s="286" t="str">
        <f>IF(P265='5.1'!$E$5,TXM!S265,"")</f>
        <v/>
      </c>
      <c r="U265" t="str">
        <f>IFERROR(SMALL($T$5:$T$8000,ROWS($T$5:T265)),"")</f>
        <v/>
      </c>
    </row>
    <row r="266" spans="1:21" ht="14.4" customHeight="1" x14ac:dyDescent="0.25">
      <c r="A266" s="285" t="s">
        <v>1953</v>
      </c>
      <c r="B266" t="s">
        <v>715</v>
      </c>
      <c r="C266" s="300">
        <v>10289519</v>
      </c>
      <c r="D266" s="286">
        <f>ROWS(C$5:C266)</f>
        <v>262</v>
      </c>
      <c r="E266" s="286" t="str">
        <f>IF(A266='5.1'!$E$5,TXM!D266,"")</f>
        <v/>
      </c>
      <c r="F266" t="str">
        <f>IFERROR(SMALL($E$5:$E$8000,ROWS($E$5:E266)),"")</f>
        <v/>
      </c>
      <c r="I266" s="285" t="s">
        <v>1758</v>
      </c>
      <c r="J266" t="s">
        <v>1081</v>
      </c>
      <c r="K266" s="300">
        <v>14827827</v>
      </c>
      <c r="L266" s="286">
        <f>ROWS(K$5:K266)</f>
        <v>262</v>
      </c>
      <c r="M266" s="286" t="str">
        <f>IF(I266='5.1'!$E$5,TXM!L266,"")</f>
        <v/>
      </c>
      <c r="N266" t="str">
        <f>IFERROR(SMALL($M$5:$M$8000,ROWS($M$5:M266)),"")</f>
        <v/>
      </c>
      <c r="P266" t="s">
        <v>1953</v>
      </c>
      <c r="Q266" t="s">
        <v>1081</v>
      </c>
      <c r="R266">
        <v>937</v>
      </c>
      <c r="S266" s="286">
        <f>ROWS(R$5:R266)</f>
        <v>262</v>
      </c>
      <c r="T266" s="286" t="str">
        <f>IF(P266='5.1'!$E$5,TXM!S266,"")</f>
        <v/>
      </c>
      <c r="U266" t="str">
        <f>IFERROR(SMALL($T$5:$T$8000,ROWS($T$5:T266)),"")</f>
        <v/>
      </c>
    </row>
    <row r="267" spans="1:21" ht="14.4" customHeight="1" x14ac:dyDescent="0.25">
      <c r="A267" s="285" t="s">
        <v>1953</v>
      </c>
      <c r="B267" t="s">
        <v>727</v>
      </c>
      <c r="C267" s="300">
        <v>2320500</v>
      </c>
      <c r="D267" s="286">
        <f>ROWS(C$5:C267)</f>
        <v>263</v>
      </c>
      <c r="E267" s="286" t="str">
        <f>IF(A267='5.1'!$E$5,TXM!D267,"")</f>
        <v/>
      </c>
      <c r="F267" t="str">
        <f>IFERROR(SMALL($E$5:$E$8000,ROWS($E$5:E267)),"")</f>
        <v/>
      </c>
      <c r="I267" s="285" t="s">
        <v>1758</v>
      </c>
      <c r="J267" t="s">
        <v>707</v>
      </c>
      <c r="K267" s="300">
        <v>12810849</v>
      </c>
      <c r="L267" s="286">
        <f>ROWS(K$5:K267)</f>
        <v>263</v>
      </c>
      <c r="M267" s="286" t="str">
        <f>IF(I267='5.1'!$E$5,TXM!L267,"")</f>
        <v/>
      </c>
      <c r="N267" t="str">
        <f>IFERROR(SMALL($M$5:$M$8000,ROWS($M$5:M267)),"")</f>
        <v/>
      </c>
      <c r="P267" t="s">
        <v>1753</v>
      </c>
      <c r="Q267" t="s">
        <v>814</v>
      </c>
      <c r="R267">
        <v>176250000</v>
      </c>
      <c r="S267" s="286">
        <f>ROWS(R$5:R267)</f>
        <v>263</v>
      </c>
      <c r="T267" s="286" t="str">
        <f>IF(P267='5.1'!$E$5,TXM!S267,"")</f>
        <v/>
      </c>
      <c r="U267" t="str">
        <f>IFERROR(SMALL($T$5:$T$8000,ROWS($T$5:T267)),"")</f>
        <v/>
      </c>
    </row>
    <row r="268" spans="1:21" ht="14.4" customHeight="1" x14ac:dyDescent="0.25">
      <c r="A268" s="285" t="s">
        <v>1953</v>
      </c>
      <c r="B268" t="s">
        <v>198</v>
      </c>
      <c r="C268" s="300">
        <v>2178890</v>
      </c>
      <c r="D268" s="286">
        <f>ROWS(C$5:C268)</f>
        <v>264</v>
      </c>
      <c r="E268" s="286" t="str">
        <f>IF(A268='5.1'!$E$5,TXM!D268,"")</f>
        <v/>
      </c>
      <c r="F268" t="str">
        <f>IFERROR(SMALL($E$5:$E$8000,ROWS($E$5:E268)),"")</f>
        <v/>
      </c>
      <c r="I268" s="285" t="s">
        <v>1758</v>
      </c>
      <c r="J268" t="s">
        <v>1096</v>
      </c>
      <c r="K268" s="300">
        <v>11738007</v>
      </c>
      <c r="L268" s="286">
        <f>ROWS(K$5:K268)</f>
        <v>264</v>
      </c>
      <c r="M268" s="286" t="str">
        <f>IF(I268='5.1'!$E$5,TXM!L268,"")</f>
        <v/>
      </c>
      <c r="N268" t="str">
        <f>IFERROR(SMALL($M$5:$M$8000,ROWS($M$5:M268)),"")</f>
        <v/>
      </c>
      <c r="P268" t="s">
        <v>1753</v>
      </c>
      <c r="Q268" t="s">
        <v>806</v>
      </c>
      <c r="R268">
        <v>16660588</v>
      </c>
      <c r="S268" s="286">
        <f>ROWS(R$5:R268)</f>
        <v>264</v>
      </c>
      <c r="T268" s="286" t="str">
        <f>IF(P268='5.1'!$E$5,TXM!S268,"")</f>
        <v/>
      </c>
      <c r="U268" t="str">
        <f>IFERROR(SMALL($T$5:$T$8000,ROWS($T$5:T268)),"")</f>
        <v/>
      </c>
    </row>
    <row r="269" spans="1:21" ht="14.4" customHeight="1" x14ac:dyDescent="0.25">
      <c r="A269" s="285" t="s">
        <v>1953</v>
      </c>
      <c r="B269" t="s">
        <v>784</v>
      </c>
      <c r="C269" s="300">
        <v>1368138</v>
      </c>
      <c r="D269" s="286">
        <f>ROWS(C$5:C269)</f>
        <v>265</v>
      </c>
      <c r="E269" s="286" t="str">
        <f>IF(A269='5.1'!$E$5,TXM!D269,"")</f>
        <v/>
      </c>
      <c r="F269" t="str">
        <f>IFERROR(SMALL($E$5:$E$8000,ROWS($E$5:E269)),"")</f>
        <v/>
      </c>
      <c r="I269" s="285" t="s">
        <v>1758</v>
      </c>
      <c r="J269" t="s">
        <v>727</v>
      </c>
      <c r="K269" s="300">
        <v>11656536</v>
      </c>
      <c r="L269" s="286">
        <f>ROWS(K$5:K269)</f>
        <v>265</v>
      </c>
      <c r="M269" s="286" t="str">
        <f>IF(I269='5.1'!$E$5,TXM!L269,"")</f>
        <v/>
      </c>
      <c r="N269" t="str">
        <f>IFERROR(SMALL($M$5:$M$8000,ROWS($M$5:M269)),"")</f>
        <v/>
      </c>
      <c r="P269" t="s">
        <v>1753</v>
      </c>
      <c r="Q269" t="s">
        <v>1093</v>
      </c>
      <c r="R269">
        <v>6947307</v>
      </c>
      <c r="S269" s="286">
        <f>ROWS(R$5:R269)</f>
        <v>265</v>
      </c>
      <c r="T269" s="286" t="str">
        <f>IF(P269='5.1'!$E$5,TXM!S269,"")</f>
        <v/>
      </c>
      <c r="U269" t="str">
        <f>IFERROR(SMALL($T$5:$T$8000,ROWS($T$5:T269)),"")</f>
        <v/>
      </c>
    </row>
    <row r="270" spans="1:21" ht="14.4" customHeight="1" x14ac:dyDescent="0.25">
      <c r="A270" s="285" t="s">
        <v>1953</v>
      </c>
      <c r="B270" t="s">
        <v>717</v>
      </c>
      <c r="C270" s="300">
        <v>849480</v>
      </c>
      <c r="D270" s="286">
        <f>ROWS(C$5:C270)</f>
        <v>266</v>
      </c>
      <c r="E270" s="286" t="str">
        <f>IF(A270='5.1'!$E$5,TXM!D270,"")</f>
        <v/>
      </c>
      <c r="F270" t="str">
        <f>IFERROR(SMALL($E$5:$E$8000,ROWS($E$5:E270)),"")</f>
        <v/>
      </c>
      <c r="I270" s="285" t="s">
        <v>1758</v>
      </c>
      <c r="J270" t="s">
        <v>109</v>
      </c>
      <c r="K270" s="300">
        <v>11646365</v>
      </c>
      <c r="L270" s="286">
        <f>ROWS(K$5:K270)</f>
        <v>266</v>
      </c>
      <c r="M270" s="286" t="str">
        <f>IF(I270='5.1'!$E$5,TXM!L270,"")</f>
        <v/>
      </c>
      <c r="N270" t="str">
        <f>IFERROR(SMALL($M$5:$M$8000,ROWS($M$5:M270)),"")</f>
        <v/>
      </c>
      <c r="P270" t="s">
        <v>1753</v>
      </c>
      <c r="Q270" t="s">
        <v>776</v>
      </c>
      <c r="R270">
        <v>5153836</v>
      </c>
      <c r="S270" s="286">
        <f>ROWS(R$5:R270)</f>
        <v>266</v>
      </c>
      <c r="T270" s="286" t="str">
        <f>IF(P270='5.1'!$E$5,TXM!S270,"")</f>
        <v/>
      </c>
      <c r="U270" t="str">
        <f>IFERROR(SMALL($T$5:$T$8000,ROWS($T$5:T270)),"")</f>
        <v/>
      </c>
    </row>
    <row r="271" spans="1:21" ht="14.4" customHeight="1" x14ac:dyDescent="0.25">
      <c r="A271" s="285" t="s">
        <v>1953</v>
      </c>
      <c r="B271" t="s">
        <v>806</v>
      </c>
      <c r="C271" s="300">
        <v>517915</v>
      </c>
      <c r="D271" s="286">
        <f>ROWS(C$5:C271)</f>
        <v>267</v>
      </c>
      <c r="E271" s="286" t="str">
        <f>IF(A271='5.1'!$E$5,TXM!D271,"")</f>
        <v/>
      </c>
      <c r="F271" t="str">
        <f>IFERROR(SMALL($E$5:$E$8000,ROWS($E$5:E271)),"")</f>
        <v/>
      </c>
      <c r="I271" s="285" t="s">
        <v>1758</v>
      </c>
      <c r="J271" t="s">
        <v>1079</v>
      </c>
      <c r="K271" s="300">
        <v>11447341</v>
      </c>
      <c r="L271" s="286">
        <f>ROWS(K$5:K271)</f>
        <v>267</v>
      </c>
      <c r="M271" s="286" t="str">
        <f>IF(I271='5.1'!$E$5,TXM!L271,"")</f>
        <v/>
      </c>
      <c r="N271" t="str">
        <f>IFERROR(SMALL($M$5:$M$8000,ROWS($M$5:M271)),"")</f>
        <v/>
      </c>
      <c r="P271" t="s">
        <v>1753</v>
      </c>
      <c r="Q271" t="s">
        <v>808</v>
      </c>
      <c r="R271">
        <v>2023183</v>
      </c>
      <c r="S271" s="286">
        <f>ROWS(R$5:R271)</f>
        <v>267</v>
      </c>
      <c r="T271" s="286" t="str">
        <f>IF(P271='5.1'!$E$5,TXM!S271,"")</f>
        <v/>
      </c>
      <c r="U271" t="str">
        <f>IFERROR(SMALL($T$5:$T$8000,ROWS($T$5:T271)),"")</f>
        <v/>
      </c>
    </row>
    <row r="272" spans="1:21" ht="14.4" customHeight="1" x14ac:dyDescent="0.25">
      <c r="A272" s="285" t="s">
        <v>1953</v>
      </c>
      <c r="B272" t="s">
        <v>802</v>
      </c>
      <c r="C272" s="300">
        <v>329961</v>
      </c>
      <c r="D272" s="286">
        <f>ROWS(C$5:C272)</f>
        <v>268</v>
      </c>
      <c r="E272" s="286" t="str">
        <f>IF(A272='5.1'!$E$5,TXM!D272,"")</f>
        <v/>
      </c>
      <c r="F272" t="str">
        <f>IFERROR(SMALL($E$5:$E$8000,ROWS($E$5:E272)),"")</f>
        <v/>
      </c>
      <c r="I272" s="285" t="s">
        <v>1758</v>
      </c>
      <c r="J272" t="s">
        <v>723</v>
      </c>
      <c r="K272" s="300">
        <v>10811293</v>
      </c>
      <c r="L272" s="286">
        <f>ROWS(K$5:K272)</f>
        <v>268</v>
      </c>
      <c r="M272" s="286" t="str">
        <f>IF(I272='5.1'!$E$5,TXM!L272,"")</f>
        <v/>
      </c>
      <c r="N272" t="str">
        <f>IFERROR(SMALL($M$5:$M$8000,ROWS($M$5:M272)),"")</f>
        <v/>
      </c>
      <c r="P272" t="s">
        <v>1753</v>
      </c>
      <c r="Q272" t="s">
        <v>784</v>
      </c>
      <c r="R272">
        <v>1776173</v>
      </c>
      <c r="S272" s="286">
        <f>ROWS(R$5:R272)</f>
        <v>268</v>
      </c>
      <c r="T272" s="286" t="str">
        <f>IF(P272='5.1'!$E$5,TXM!S272,"")</f>
        <v/>
      </c>
      <c r="U272" t="str">
        <f>IFERROR(SMALL($T$5:$T$8000,ROWS($T$5:T272)),"")</f>
        <v/>
      </c>
    </row>
    <row r="273" spans="1:21" ht="14.4" customHeight="1" x14ac:dyDescent="0.25">
      <c r="A273" s="285" t="s">
        <v>1953</v>
      </c>
      <c r="B273" t="s">
        <v>1076</v>
      </c>
      <c r="C273" s="300">
        <v>289449</v>
      </c>
      <c r="D273" s="286">
        <f>ROWS(C$5:C273)</f>
        <v>269</v>
      </c>
      <c r="E273" s="286" t="str">
        <f>IF(A273='5.1'!$E$5,TXM!D273,"")</f>
        <v/>
      </c>
      <c r="F273" t="str">
        <f>IFERROR(SMALL($E$5:$E$8000,ROWS($E$5:E273)),"")</f>
        <v/>
      </c>
      <c r="I273" s="285" t="s">
        <v>1758</v>
      </c>
      <c r="J273" t="s">
        <v>802</v>
      </c>
      <c r="K273" s="300">
        <v>8410344</v>
      </c>
      <c r="L273" s="286">
        <f>ROWS(K$5:K273)</f>
        <v>269</v>
      </c>
      <c r="M273" s="286" t="str">
        <f>IF(I273='5.1'!$E$5,TXM!L273,"")</f>
        <v/>
      </c>
      <c r="N273" t="str">
        <f>IFERROR(SMALL($M$5:$M$8000,ROWS($M$5:M273)),"")</f>
        <v/>
      </c>
      <c r="P273" t="s">
        <v>1753</v>
      </c>
      <c r="Q273" t="s">
        <v>1080</v>
      </c>
      <c r="R273">
        <v>1726155</v>
      </c>
      <c r="S273" s="286">
        <f>ROWS(R$5:R273)</f>
        <v>269</v>
      </c>
      <c r="T273" s="286" t="str">
        <f>IF(P273='5.1'!$E$5,TXM!S273,"")</f>
        <v/>
      </c>
      <c r="U273" t="str">
        <f>IFERROR(SMALL($T$5:$T$8000,ROWS($T$5:T273)),"")</f>
        <v/>
      </c>
    </row>
    <row r="274" spans="1:21" ht="14.4" customHeight="1" x14ac:dyDescent="0.25">
      <c r="A274" s="285" t="s">
        <v>1953</v>
      </c>
      <c r="B274" t="s">
        <v>723</v>
      </c>
      <c r="C274" s="300">
        <v>272813</v>
      </c>
      <c r="D274" s="286">
        <f>ROWS(C$5:C274)</f>
        <v>270</v>
      </c>
      <c r="E274" s="286" t="str">
        <f>IF(A274='5.1'!$E$5,TXM!D274,"")</f>
        <v/>
      </c>
      <c r="F274" t="str">
        <f>IFERROR(SMALL($E$5:$E$8000,ROWS($E$5:E274)),"")</f>
        <v/>
      </c>
      <c r="I274" s="285" t="s">
        <v>1758</v>
      </c>
      <c r="J274" t="s">
        <v>1086</v>
      </c>
      <c r="K274" s="300">
        <v>8152950</v>
      </c>
      <c r="L274" s="286">
        <f>ROWS(K$5:K274)</f>
        <v>270</v>
      </c>
      <c r="M274" s="286" t="str">
        <f>IF(I274='5.1'!$E$5,TXM!L274,"")</f>
        <v/>
      </c>
      <c r="N274" t="str">
        <f>IFERROR(SMALL($M$5:$M$8000,ROWS($M$5:M274)),"")</f>
        <v/>
      </c>
      <c r="P274" t="s">
        <v>1753</v>
      </c>
      <c r="Q274" t="s">
        <v>1098</v>
      </c>
      <c r="R274">
        <v>1318701</v>
      </c>
      <c r="S274" s="286">
        <f>ROWS(R$5:R274)</f>
        <v>270</v>
      </c>
      <c r="T274" s="286" t="str">
        <f>IF(P274='5.1'!$E$5,TXM!S274,"")</f>
        <v/>
      </c>
      <c r="U274" t="str">
        <f>IFERROR(SMALL($T$5:$T$8000,ROWS($T$5:T274)),"")</f>
        <v/>
      </c>
    </row>
    <row r="275" spans="1:21" ht="14.4" customHeight="1" x14ac:dyDescent="0.25">
      <c r="A275" s="285" t="s">
        <v>1953</v>
      </c>
      <c r="B275" t="s">
        <v>115</v>
      </c>
      <c r="C275" s="300">
        <v>240156</v>
      </c>
      <c r="D275" s="286">
        <f>ROWS(C$5:C275)</f>
        <v>271</v>
      </c>
      <c r="E275" s="286" t="str">
        <f>IF(A275='5.1'!$E$5,TXM!D275,"")</f>
        <v/>
      </c>
      <c r="F275" t="str">
        <f>IFERROR(SMALL($E$5:$E$8000,ROWS($E$5:E275)),"")</f>
        <v/>
      </c>
      <c r="I275" s="285" t="s">
        <v>1758</v>
      </c>
      <c r="J275" t="s">
        <v>199</v>
      </c>
      <c r="K275" s="300">
        <v>7309351</v>
      </c>
      <c r="L275" s="286">
        <f>ROWS(K$5:K275)</f>
        <v>271</v>
      </c>
      <c r="M275" s="286" t="str">
        <f>IF(I275='5.1'!$E$5,TXM!L275,"")</f>
        <v/>
      </c>
      <c r="N275" t="str">
        <f>IFERROR(SMALL($M$5:$M$8000,ROWS($M$5:M275)),"")</f>
        <v/>
      </c>
      <c r="P275" t="s">
        <v>1753</v>
      </c>
      <c r="Q275" t="s">
        <v>812</v>
      </c>
      <c r="R275">
        <v>1072167</v>
      </c>
      <c r="S275" s="286">
        <f>ROWS(R$5:R275)</f>
        <v>271</v>
      </c>
      <c r="T275" s="286" t="str">
        <f>IF(P275='5.1'!$E$5,TXM!S275,"")</f>
        <v/>
      </c>
      <c r="U275" t="str">
        <f>IFERROR(SMALL($T$5:$T$8000,ROWS($T$5:T275)),"")</f>
        <v/>
      </c>
    </row>
    <row r="276" spans="1:21" ht="14.4" customHeight="1" x14ac:dyDescent="0.25">
      <c r="A276" s="285" t="s">
        <v>1953</v>
      </c>
      <c r="B276" t="s">
        <v>719</v>
      </c>
      <c r="C276" s="300">
        <v>142500</v>
      </c>
      <c r="D276" s="286">
        <f>ROWS(C$5:C276)</f>
        <v>272</v>
      </c>
      <c r="E276" s="286" t="str">
        <f>IF(A276='5.1'!$E$5,TXM!D276,"")</f>
        <v/>
      </c>
      <c r="F276" t="str">
        <f>IFERROR(SMALL($E$5:$E$8000,ROWS($E$5:E276)),"")</f>
        <v/>
      </c>
      <c r="I276" s="285" t="s">
        <v>1758</v>
      </c>
      <c r="J276" t="s">
        <v>110</v>
      </c>
      <c r="K276" s="300">
        <v>6592355</v>
      </c>
      <c r="L276" s="286">
        <f>ROWS(K$5:K276)</f>
        <v>272</v>
      </c>
      <c r="M276" s="286" t="str">
        <f>IF(I276='5.1'!$E$5,TXM!L276,"")</f>
        <v/>
      </c>
      <c r="N276" t="str">
        <f>IFERROR(SMALL($M$5:$M$8000,ROWS($M$5:M276)),"")</f>
        <v/>
      </c>
      <c r="P276" t="s">
        <v>1753</v>
      </c>
      <c r="Q276" t="s">
        <v>802</v>
      </c>
      <c r="R276">
        <v>648961</v>
      </c>
      <c r="S276" s="286">
        <f>ROWS(R$5:R276)</f>
        <v>272</v>
      </c>
      <c r="T276" s="286" t="str">
        <f>IF(P276='5.1'!$E$5,TXM!S276,"")</f>
        <v/>
      </c>
      <c r="U276" t="str">
        <f>IFERROR(SMALL($T$5:$T$8000,ROWS($T$5:T276)),"")</f>
        <v/>
      </c>
    </row>
    <row r="277" spans="1:21" ht="14.4" customHeight="1" x14ac:dyDescent="0.25">
      <c r="A277" s="285" t="s">
        <v>1953</v>
      </c>
      <c r="B277" t="s">
        <v>1081</v>
      </c>
      <c r="C277" s="300">
        <v>114205</v>
      </c>
      <c r="D277" s="286">
        <f>ROWS(C$5:C277)</f>
        <v>273</v>
      </c>
      <c r="E277" s="286" t="str">
        <f>IF(A277='5.1'!$E$5,TXM!D277,"")</f>
        <v/>
      </c>
      <c r="F277" t="str">
        <f>IFERROR(SMALL($E$5:$E$8000,ROWS($E$5:E277)),"")</f>
        <v/>
      </c>
      <c r="I277" s="285" t="s">
        <v>1758</v>
      </c>
      <c r="J277" t="s">
        <v>118</v>
      </c>
      <c r="K277" s="300">
        <v>6549407</v>
      </c>
      <c r="L277" s="286">
        <f>ROWS(K$5:K277)</f>
        <v>273</v>
      </c>
      <c r="M277" s="286" t="str">
        <f>IF(I277='5.1'!$E$5,TXM!L277,"")</f>
        <v/>
      </c>
      <c r="N277" t="str">
        <f>IFERROR(SMALL($M$5:$M$8000,ROWS($M$5:M277)),"")</f>
        <v/>
      </c>
      <c r="P277" t="s">
        <v>1753</v>
      </c>
      <c r="Q277" t="s">
        <v>727</v>
      </c>
      <c r="R277">
        <v>559566</v>
      </c>
      <c r="S277" s="286">
        <f>ROWS(R$5:R277)</f>
        <v>273</v>
      </c>
      <c r="T277" s="286" t="str">
        <f>IF(P277='5.1'!$E$5,TXM!S277,"")</f>
        <v/>
      </c>
      <c r="U277" t="str">
        <f>IFERROR(SMALL($T$5:$T$8000,ROWS($T$5:T277)),"")</f>
        <v/>
      </c>
    </row>
    <row r="278" spans="1:21" ht="14.4" customHeight="1" x14ac:dyDescent="0.25">
      <c r="A278" s="285" t="s">
        <v>1953</v>
      </c>
      <c r="B278" t="s">
        <v>1086</v>
      </c>
      <c r="C278" s="300">
        <v>18265</v>
      </c>
      <c r="D278" s="286">
        <f>ROWS(C$5:C278)</f>
        <v>274</v>
      </c>
      <c r="E278" s="286" t="str">
        <f>IF(A278='5.1'!$E$5,TXM!D278,"")</f>
        <v/>
      </c>
      <c r="F278" t="str">
        <f>IFERROR(SMALL($E$5:$E$8000,ROWS($E$5:E278)),"")</f>
        <v/>
      </c>
      <c r="I278" s="285" t="s">
        <v>1758</v>
      </c>
      <c r="J278" t="s">
        <v>104</v>
      </c>
      <c r="K278" s="300">
        <v>6271668</v>
      </c>
      <c r="L278" s="286">
        <f>ROWS(K$5:K278)</f>
        <v>274</v>
      </c>
      <c r="M278" s="286" t="str">
        <f>IF(I278='5.1'!$E$5,TXM!L278,"")</f>
        <v/>
      </c>
      <c r="N278" t="str">
        <f>IFERROR(SMALL($M$5:$M$8000,ROWS($M$5:M278)),"")</f>
        <v/>
      </c>
      <c r="P278" t="s">
        <v>1753</v>
      </c>
      <c r="Q278" t="s">
        <v>1081</v>
      </c>
      <c r="R278">
        <v>254059</v>
      </c>
      <c r="S278" s="286">
        <f>ROWS(R$5:R278)</f>
        <v>274</v>
      </c>
      <c r="T278" s="286" t="str">
        <f>IF(P278='5.1'!$E$5,TXM!S278,"")</f>
        <v/>
      </c>
      <c r="U278" t="str">
        <f>IFERROR(SMALL($T$5:$T$8000,ROWS($T$5:T278)),"")</f>
        <v/>
      </c>
    </row>
    <row r="279" spans="1:21" ht="14.4" customHeight="1" x14ac:dyDescent="0.25">
      <c r="A279" s="285" t="s">
        <v>1953</v>
      </c>
      <c r="B279" t="s">
        <v>106</v>
      </c>
      <c r="C279" s="300">
        <v>17650</v>
      </c>
      <c r="D279" s="286">
        <f>ROWS(C$5:C279)</f>
        <v>275</v>
      </c>
      <c r="E279" s="286" t="str">
        <f>IF(A279='5.1'!$E$5,TXM!D279,"")</f>
        <v/>
      </c>
      <c r="F279" t="str">
        <f>IFERROR(SMALL($E$5:$E$8000,ROWS($E$5:E279)),"")</f>
        <v/>
      </c>
      <c r="I279" s="285" t="s">
        <v>1758</v>
      </c>
      <c r="J279" t="s">
        <v>762</v>
      </c>
      <c r="K279" s="300">
        <v>4886615</v>
      </c>
      <c r="L279" s="286">
        <f>ROWS(K$5:K279)</f>
        <v>275</v>
      </c>
      <c r="M279" s="286" t="str">
        <f>IF(I279='5.1'!$E$5,TXM!L279,"")</f>
        <v/>
      </c>
      <c r="N279" t="str">
        <f>IFERROR(SMALL($M$5:$M$8000,ROWS($M$5:M279)),"")</f>
        <v/>
      </c>
      <c r="P279" t="s">
        <v>1753</v>
      </c>
      <c r="Q279" t="s">
        <v>1079</v>
      </c>
      <c r="R279">
        <v>172681</v>
      </c>
      <c r="S279" s="286">
        <f>ROWS(R$5:R279)</f>
        <v>275</v>
      </c>
      <c r="T279" s="286" t="str">
        <f>IF(P279='5.1'!$E$5,TXM!S279,"")</f>
        <v/>
      </c>
      <c r="U279" t="str">
        <f>IFERROR(SMALL($T$5:$T$8000,ROWS($T$5:T279)),"")</f>
        <v/>
      </c>
    </row>
    <row r="280" spans="1:21" ht="14.4" customHeight="1" x14ac:dyDescent="0.25">
      <c r="A280" s="285" t="s">
        <v>1953</v>
      </c>
      <c r="B280" t="s">
        <v>790</v>
      </c>
      <c r="C280" s="300">
        <v>14082</v>
      </c>
      <c r="D280" s="286">
        <f>ROWS(C$5:C280)</f>
        <v>276</v>
      </c>
      <c r="E280" s="286" t="str">
        <f>IF(A280='5.1'!$E$5,TXM!D280,"")</f>
        <v/>
      </c>
      <c r="F280" t="str">
        <f>IFERROR(SMALL($E$5:$E$8000,ROWS($E$5:E280)),"")</f>
        <v/>
      </c>
      <c r="I280" s="285" t="s">
        <v>1758</v>
      </c>
      <c r="J280" t="s">
        <v>114</v>
      </c>
      <c r="K280" s="300">
        <v>4496343</v>
      </c>
      <c r="L280" s="286">
        <f>ROWS(K$5:K280)</f>
        <v>276</v>
      </c>
      <c r="M280" s="286" t="str">
        <f>IF(I280='5.1'!$E$5,TXM!L280,"")</f>
        <v/>
      </c>
      <c r="N280" t="str">
        <f>IFERROR(SMALL($M$5:$M$8000,ROWS($M$5:M280)),"")</f>
        <v/>
      </c>
      <c r="P280" t="s">
        <v>1753</v>
      </c>
      <c r="Q280" t="s">
        <v>1086</v>
      </c>
      <c r="R280">
        <v>167596</v>
      </c>
      <c r="S280" s="286">
        <f>ROWS(R$5:R280)</f>
        <v>276</v>
      </c>
      <c r="T280" s="286" t="str">
        <f>IF(P280='5.1'!$E$5,TXM!S280,"")</f>
        <v/>
      </c>
      <c r="U280" t="str">
        <f>IFERROR(SMALL($T$5:$T$8000,ROWS($T$5:T280)),"")</f>
        <v/>
      </c>
    </row>
    <row r="281" spans="1:21" ht="14.4" customHeight="1" x14ac:dyDescent="0.25">
      <c r="A281" s="285" t="s">
        <v>1954</v>
      </c>
      <c r="B281" t="s">
        <v>1080</v>
      </c>
      <c r="C281" s="300">
        <v>75430</v>
      </c>
      <c r="D281" s="286">
        <f>ROWS(C$5:C281)</f>
        <v>277</v>
      </c>
      <c r="E281" s="286" t="str">
        <f>IF(A281='5.1'!$E$5,TXM!D281,"")</f>
        <v/>
      </c>
      <c r="F281" t="str">
        <f>IFERROR(SMALL($E$5:$E$8000,ROWS($E$5:E281)),"")</f>
        <v/>
      </c>
      <c r="I281" s="285" t="s">
        <v>1758</v>
      </c>
      <c r="J281" t="s">
        <v>804</v>
      </c>
      <c r="K281" s="300">
        <v>4173696</v>
      </c>
      <c r="L281" s="286">
        <f>ROWS(K$5:K281)</f>
        <v>277</v>
      </c>
      <c r="M281" s="286" t="str">
        <f>IF(I281='5.1'!$E$5,TXM!L281,"")</f>
        <v/>
      </c>
      <c r="N281" t="str">
        <f>IFERROR(SMALL($M$5:$M$8000,ROWS($M$5:M281)),"")</f>
        <v/>
      </c>
      <c r="P281" t="s">
        <v>1753</v>
      </c>
      <c r="Q281" t="s">
        <v>110</v>
      </c>
      <c r="R281">
        <v>123800</v>
      </c>
      <c r="S281" s="286">
        <f>ROWS(R$5:R281)</f>
        <v>277</v>
      </c>
      <c r="T281" s="286" t="str">
        <f>IF(P281='5.1'!$E$5,TXM!S281,"")</f>
        <v/>
      </c>
      <c r="U281" t="str">
        <f>IFERROR(SMALL($T$5:$T$8000,ROWS($T$5:T281)),"")</f>
        <v/>
      </c>
    </row>
    <row r="282" spans="1:21" ht="14.4" customHeight="1" x14ac:dyDescent="0.25">
      <c r="A282" s="285" t="s">
        <v>1753</v>
      </c>
      <c r="B282" t="s">
        <v>715</v>
      </c>
      <c r="C282" s="300">
        <v>10498478527</v>
      </c>
      <c r="D282" s="286">
        <f>ROWS(C$5:C282)</f>
        <v>278</v>
      </c>
      <c r="E282" s="286" t="str">
        <f>IF(A282='5.1'!$E$5,TXM!D282,"")</f>
        <v/>
      </c>
      <c r="F282" t="str">
        <f>IFERROR(SMALL($E$5:$E$8000,ROWS($E$5:E282)),"")</f>
        <v/>
      </c>
      <c r="I282" s="285" t="s">
        <v>1758</v>
      </c>
      <c r="J282" t="s">
        <v>115</v>
      </c>
      <c r="K282" s="300">
        <v>4028754</v>
      </c>
      <c r="L282" s="286">
        <f>ROWS(K$5:K282)</f>
        <v>278</v>
      </c>
      <c r="M282" s="286" t="str">
        <f>IF(I282='5.1'!$E$5,TXM!L282,"")</f>
        <v/>
      </c>
      <c r="N282" t="str">
        <f>IFERROR(SMALL($M$5:$M$8000,ROWS($M$5:M282)),"")</f>
        <v/>
      </c>
      <c r="P282" t="s">
        <v>1753</v>
      </c>
      <c r="Q282" t="s">
        <v>804</v>
      </c>
      <c r="R282">
        <v>86620</v>
      </c>
      <c r="S282" s="286">
        <f>ROWS(R$5:R282)</f>
        <v>278</v>
      </c>
      <c r="T282" s="286" t="str">
        <f>IF(P282='5.1'!$E$5,TXM!S282,"")</f>
        <v/>
      </c>
      <c r="U282" t="str">
        <f>IFERROR(SMALL($T$5:$T$8000,ROWS($T$5:T282)),"")</f>
        <v/>
      </c>
    </row>
    <row r="283" spans="1:21" ht="14.4" customHeight="1" x14ac:dyDescent="0.25">
      <c r="A283" s="285" t="s">
        <v>1753</v>
      </c>
      <c r="B283" t="s">
        <v>719</v>
      </c>
      <c r="C283" s="300">
        <v>1055669157</v>
      </c>
      <c r="D283" s="286">
        <f>ROWS(C$5:C283)</f>
        <v>279</v>
      </c>
      <c r="E283" s="286" t="str">
        <f>IF(A283='5.1'!$E$5,TXM!D283,"")</f>
        <v/>
      </c>
      <c r="F283" t="str">
        <f>IFERROR(SMALL($E$5:$E$8000,ROWS($E$5:E283)),"")</f>
        <v/>
      </c>
      <c r="I283" s="285" t="s">
        <v>1758</v>
      </c>
      <c r="J283" t="s">
        <v>1098</v>
      </c>
      <c r="K283" s="300">
        <v>3702373</v>
      </c>
      <c r="L283" s="286">
        <f>ROWS(K$5:K283)</f>
        <v>279</v>
      </c>
      <c r="M283" s="286" t="str">
        <f>IF(I283='5.1'!$E$5,TXM!L283,"")</f>
        <v/>
      </c>
      <c r="N283" t="str">
        <f>IFERROR(SMALL($M$5:$M$8000,ROWS($M$5:M283)),"")</f>
        <v/>
      </c>
      <c r="P283" t="s">
        <v>1753</v>
      </c>
      <c r="Q283" t="s">
        <v>818</v>
      </c>
      <c r="R283">
        <v>79569</v>
      </c>
      <c r="S283" s="286">
        <f>ROWS(R$5:R283)</f>
        <v>279</v>
      </c>
      <c r="T283" s="286" t="str">
        <f>IF(P283='5.1'!$E$5,TXM!S283,"")</f>
        <v/>
      </c>
      <c r="U283" t="str">
        <f>IFERROR(SMALL($T$5:$T$8000,ROWS($T$5:T283)),"")</f>
        <v/>
      </c>
    </row>
    <row r="284" spans="1:21" ht="14.4" customHeight="1" x14ac:dyDescent="0.25">
      <c r="A284" s="285" t="s">
        <v>1753</v>
      </c>
      <c r="B284" t="s">
        <v>1080</v>
      </c>
      <c r="C284" s="300">
        <v>498312195</v>
      </c>
      <c r="D284" s="286">
        <f>ROWS(C$5:C284)</f>
        <v>280</v>
      </c>
      <c r="E284" s="286" t="str">
        <f>IF(A284='5.1'!$E$5,TXM!D284,"")</f>
        <v/>
      </c>
      <c r="F284" t="str">
        <f>IFERROR(SMALL($E$5:$E$8000,ROWS($E$5:E284)),"")</f>
        <v/>
      </c>
      <c r="I284" s="285" t="s">
        <v>1758</v>
      </c>
      <c r="J284" t="s">
        <v>812</v>
      </c>
      <c r="K284" s="300">
        <v>3632544</v>
      </c>
      <c r="L284" s="286">
        <f>ROWS(K$5:K284)</f>
        <v>280</v>
      </c>
      <c r="M284" s="286" t="str">
        <f>IF(I284='5.1'!$E$5,TXM!L284,"")</f>
        <v/>
      </c>
      <c r="N284" t="str">
        <f>IFERROR(SMALL($M$5:$M$8000,ROWS($M$5:M284)),"")</f>
        <v/>
      </c>
      <c r="P284" t="s">
        <v>1753</v>
      </c>
      <c r="Q284" t="s">
        <v>197</v>
      </c>
      <c r="R284">
        <v>70200</v>
      </c>
      <c r="S284" s="286">
        <f>ROWS(R$5:R284)</f>
        <v>280</v>
      </c>
      <c r="T284" s="286" t="str">
        <f>IF(P284='5.1'!$E$5,TXM!S284,"")</f>
        <v/>
      </c>
      <c r="U284" t="str">
        <f>IFERROR(SMALL($T$5:$T$8000,ROWS($T$5:T284)),"")</f>
        <v/>
      </c>
    </row>
    <row r="285" spans="1:21" ht="14.4" customHeight="1" x14ac:dyDescent="0.25">
      <c r="A285" s="285" t="s">
        <v>1753</v>
      </c>
      <c r="B285" t="s">
        <v>717</v>
      </c>
      <c r="C285" s="300">
        <v>384902996</v>
      </c>
      <c r="D285" s="286">
        <f>ROWS(C$5:C285)</f>
        <v>281</v>
      </c>
      <c r="E285" s="286" t="str">
        <f>IF(A285='5.1'!$E$5,TXM!D285,"")</f>
        <v/>
      </c>
      <c r="F285" t="str">
        <f>IFERROR(SMALL($E$5:$E$8000,ROWS($E$5:E285)),"")</f>
        <v/>
      </c>
      <c r="I285" s="285" t="s">
        <v>1758</v>
      </c>
      <c r="J285" t="s">
        <v>1090</v>
      </c>
      <c r="K285" s="300">
        <v>3309898</v>
      </c>
      <c r="L285" s="286">
        <f>ROWS(K$5:K285)</f>
        <v>281</v>
      </c>
      <c r="M285" s="286" t="str">
        <f>IF(I285='5.1'!$E$5,TXM!L285,"")</f>
        <v/>
      </c>
      <c r="N285" t="str">
        <f>IFERROR(SMALL($M$5:$M$8000,ROWS($M$5:M285)),"")</f>
        <v/>
      </c>
      <c r="P285" t="s">
        <v>1753</v>
      </c>
      <c r="Q285" t="s">
        <v>113</v>
      </c>
      <c r="R285">
        <v>61916</v>
      </c>
      <c r="S285" s="286">
        <f>ROWS(R$5:R285)</f>
        <v>281</v>
      </c>
      <c r="T285" s="286" t="str">
        <f>IF(P285='5.1'!$E$5,TXM!S285,"")</f>
        <v/>
      </c>
      <c r="U285" t="str">
        <f>IFERROR(SMALL($T$5:$T$8000,ROWS($T$5:T285)),"")</f>
        <v/>
      </c>
    </row>
    <row r="286" spans="1:21" ht="14.4" customHeight="1" x14ac:dyDescent="0.25">
      <c r="A286" s="285" t="s">
        <v>1753</v>
      </c>
      <c r="B286" t="s">
        <v>106</v>
      </c>
      <c r="C286" s="300">
        <v>62162407</v>
      </c>
      <c r="D286" s="286">
        <f>ROWS(C$5:C286)</f>
        <v>282</v>
      </c>
      <c r="E286" s="286" t="str">
        <f>IF(A286='5.1'!$E$5,TXM!D286,"")</f>
        <v/>
      </c>
      <c r="F286" t="str">
        <f>IFERROR(SMALL($E$5:$E$8000,ROWS($E$5:E286)),"")</f>
        <v/>
      </c>
      <c r="I286" s="285" t="s">
        <v>1758</v>
      </c>
      <c r="J286" t="s">
        <v>776</v>
      </c>
      <c r="K286" s="300">
        <v>3133836</v>
      </c>
      <c r="L286" s="286">
        <f>ROWS(K$5:K286)</f>
        <v>282</v>
      </c>
      <c r="M286" s="286" t="str">
        <f>IF(I286='5.1'!$E$5,TXM!L286,"")</f>
        <v/>
      </c>
      <c r="N286" t="str">
        <f>IFERROR(SMALL($M$5:$M$8000,ROWS($M$5:M286)),"")</f>
        <v/>
      </c>
      <c r="P286" t="s">
        <v>1753</v>
      </c>
      <c r="Q286" t="s">
        <v>717</v>
      </c>
      <c r="R286">
        <v>61417</v>
      </c>
      <c r="S286" s="286">
        <f>ROWS(R$5:R286)</f>
        <v>282</v>
      </c>
      <c r="T286" s="286" t="str">
        <f>IF(P286='5.1'!$E$5,TXM!S286,"")</f>
        <v/>
      </c>
      <c r="U286" t="str">
        <f>IFERROR(SMALL($T$5:$T$8000,ROWS($T$5:T286)),"")</f>
        <v/>
      </c>
    </row>
    <row r="287" spans="1:21" ht="14.4" customHeight="1" x14ac:dyDescent="0.25">
      <c r="A287" s="285" t="s">
        <v>1753</v>
      </c>
      <c r="B287" t="s">
        <v>1079</v>
      </c>
      <c r="C287" s="300">
        <v>37867678</v>
      </c>
      <c r="D287" s="286">
        <f>ROWS(C$5:C287)</f>
        <v>283</v>
      </c>
      <c r="E287" s="286" t="str">
        <f>IF(A287='5.1'!$E$5,TXM!D287,"")</f>
        <v/>
      </c>
      <c r="F287" t="str">
        <f>IFERROR(SMALL($E$5:$E$8000,ROWS($E$5:E287)),"")</f>
        <v/>
      </c>
      <c r="I287" s="285" t="s">
        <v>1758</v>
      </c>
      <c r="J287" t="s">
        <v>715</v>
      </c>
      <c r="K287" s="300">
        <v>3072606</v>
      </c>
      <c r="L287" s="286">
        <f>ROWS(K$5:K287)</f>
        <v>283</v>
      </c>
      <c r="M287" s="286" t="str">
        <f>IF(I287='5.1'!$E$5,TXM!L287,"")</f>
        <v/>
      </c>
      <c r="N287" t="str">
        <f>IFERROR(SMALL($M$5:$M$8000,ROWS($M$5:M287)),"")</f>
        <v/>
      </c>
      <c r="P287" t="s">
        <v>1753</v>
      </c>
      <c r="Q287" t="s">
        <v>782</v>
      </c>
      <c r="R287">
        <v>58442</v>
      </c>
      <c r="S287" s="286">
        <f>ROWS(R$5:R287)</f>
        <v>283</v>
      </c>
      <c r="T287" s="286" t="str">
        <f>IF(P287='5.1'!$E$5,TXM!S287,"")</f>
        <v/>
      </c>
      <c r="U287" t="str">
        <f>IFERROR(SMALL($T$5:$T$8000,ROWS($T$5:T287)),"")</f>
        <v/>
      </c>
    </row>
    <row r="288" spans="1:21" ht="14.4" customHeight="1" x14ac:dyDescent="0.25">
      <c r="A288" s="285" t="s">
        <v>1753</v>
      </c>
      <c r="B288" t="s">
        <v>1081</v>
      </c>
      <c r="C288" s="300">
        <v>32072467</v>
      </c>
      <c r="D288" s="286">
        <f>ROWS(C$5:C288)</f>
        <v>284</v>
      </c>
      <c r="E288" s="286" t="str">
        <f>IF(A288='5.1'!$E$5,TXM!D288,"")</f>
        <v/>
      </c>
      <c r="F288" t="str">
        <f>IFERROR(SMALL($E$5:$E$8000,ROWS($E$5:E288)),"")</f>
        <v/>
      </c>
      <c r="I288" s="285" t="s">
        <v>1758</v>
      </c>
      <c r="J288" t="s">
        <v>774</v>
      </c>
      <c r="K288" s="300">
        <v>3054180</v>
      </c>
      <c r="L288" s="286">
        <f>ROWS(K$5:K288)</f>
        <v>284</v>
      </c>
      <c r="M288" s="286" t="str">
        <f>IF(I288='5.1'!$E$5,TXM!L288,"")</f>
        <v/>
      </c>
      <c r="N288" t="str">
        <f>IFERROR(SMALL($M$5:$M$8000,ROWS($M$5:M288)),"")</f>
        <v/>
      </c>
      <c r="P288" t="s">
        <v>1753</v>
      </c>
      <c r="Q288" t="s">
        <v>734</v>
      </c>
      <c r="R288">
        <v>43923</v>
      </c>
      <c r="S288" s="286">
        <f>ROWS(R$5:R288)</f>
        <v>284</v>
      </c>
      <c r="T288" s="286" t="str">
        <f>IF(P288='5.1'!$E$5,TXM!S288,"")</f>
        <v/>
      </c>
      <c r="U288" t="str">
        <f>IFERROR(SMALL($T$5:$T$8000,ROWS($T$5:T288)),"")</f>
        <v/>
      </c>
    </row>
    <row r="289" spans="1:21" ht="14.4" customHeight="1" x14ac:dyDescent="0.25">
      <c r="A289" s="285" t="s">
        <v>1753</v>
      </c>
      <c r="B289" t="s">
        <v>732</v>
      </c>
      <c r="C289" s="300">
        <v>26182930</v>
      </c>
      <c r="D289" s="286">
        <f>ROWS(C$5:C289)</f>
        <v>285</v>
      </c>
      <c r="E289" s="286" t="str">
        <f>IF(A289='5.1'!$E$5,TXM!D289,"")</f>
        <v/>
      </c>
      <c r="F289" t="str">
        <f>IFERROR(SMALL($E$5:$E$8000,ROWS($E$5:E289)),"")</f>
        <v/>
      </c>
      <c r="I289" s="285" t="s">
        <v>1758</v>
      </c>
      <c r="J289" t="s">
        <v>705</v>
      </c>
      <c r="K289" s="300">
        <v>2678052</v>
      </c>
      <c r="L289" s="286">
        <f>ROWS(K$5:K289)</f>
        <v>285</v>
      </c>
      <c r="M289" s="286" t="str">
        <f>IF(I289='5.1'!$E$5,TXM!L289,"")</f>
        <v/>
      </c>
      <c r="N289" t="str">
        <f>IFERROR(SMALL($M$5:$M$8000,ROWS($M$5:M289)),"")</f>
        <v/>
      </c>
      <c r="P289" t="s">
        <v>1753</v>
      </c>
      <c r="Q289" t="s">
        <v>1092</v>
      </c>
      <c r="R289">
        <v>42188</v>
      </c>
      <c r="S289" s="286">
        <f>ROWS(R$5:R289)</f>
        <v>285</v>
      </c>
      <c r="T289" s="286" t="str">
        <f>IF(P289='5.1'!$E$5,TXM!S289,"")</f>
        <v/>
      </c>
      <c r="U289" t="str">
        <f>IFERROR(SMALL($T$5:$T$8000,ROWS($T$5:T289)),"")</f>
        <v/>
      </c>
    </row>
    <row r="290" spans="1:21" ht="14.4" customHeight="1" x14ac:dyDescent="0.25">
      <c r="A290" s="285" t="s">
        <v>1753</v>
      </c>
      <c r="B290" t="s">
        <v>711</v>
      </c>
      <c r="C290" s="300">
        <v>19499704</v>
      </c>
      <c r="D290" s="286">
        <f>ROWS(C$5:C290)</f>
        <v>286</v>
      </c>
      <c r="E290" s="286" t="str">
        <f>IF(A290='5.1'!$E$5,TXM!D290,"")</f>
        <v/>
      </c>
      <c r="F290" t="str">
        <f>IFERROR(SMALL($E$5:$E$8000,ROWS($E$5:E290)),"")</f>
        <v/>
      </c>
      <c r="I290" s="285" t="s">
        <v>1758</v>
      </c>
      <c r="J290" t="s">
        <v>1097</v>
      </c>
      <c r="K290" s="300">
        <v>2325682</v>
      </c>
      <c r="L290" s="286">
        <f>ROWS(K$5:K290)</f>
        <v>286</v>
      </c>
      <c r="M290" s="286" t="str">
        <f>IF(I290='5.1'!$E$5,TXM!L290,"")</f>
        <v/>
      </c>
      <c r="N290" t="str">
        <f>IFERROR(SMALL($M$5:$M$8000,ROWS($M$5:M290)),"")</f>
        <v/>
      </c>
      <c r="P290" t="s">
        <v>1753</v>
      </c>
      <c r="Q290" t="s">
        <v>719</v>
      </c>
      <c r="R290">
        <v>30193</v>
      </c>
      <c r="S290" s="286">
        <f>ROWS(R$5:R290)</f>
        <v>286</v>
      </c>
      <c r="T290" s="286" t="str">
        <f>IF(P290='5.1'!$E$5,TXM!S290,"")</f>
        <v/>
      </c>
      <c r="U290" t="str">
        <f>IFERROR(SMALL($T$5:$T$8000,ROWS($T$5:T290)),"")</f>
        <v/>
      </c>
    </row>
    <row r="291" spans="1:21" ht="14.4" customHeight="1" x14ac:dyDescent="0.25">
      <c r="A291" s="285" t="s">
        <v>1753</v>
      </c>
      <c r="B291" t="s">
        <v>750</v>
      </c>
      <c r="C291" s="300">
        <v>9538799</v>
      </c>
      <c r="D291" s="286">
        <f>ROWS(C$5:C291)</f>
        <v>287</v>
      </c>
      <c r="E291" s="286" t="str">
        <f>IF(A291='5.1'!$E$5,TXM!D291,"")</f>
        <v/>
      </c>
      <c r="F291" t="str">
        <f>IFERROR(SMALL($E$5:$E$8000,ROWS($E$5:E291)),"")</f>
        <v/>
      </c>
      <c r="I291" s="285" t="s">
        <v>1758</v>
      </c>
      <c r="J291" t="s">
        <v>1087</v>
      </c>
      <c r="K291" s="300">
        <v>1757728</v>
      </c>
      <c r="L291" s="286">
        <f>ROWS(K$5:K291)</f>
        <v>287</v>
      </c>
      <c r="M291" s="286" t="str">
        <f>IF(I291='5.1'!$E$5,TXM!L291,"")</f>
        <v/>
      </c>
      <c r="N291" t="str">
        <f>IFERROR(SMALL($M$5:$M$8000,ROWS($M$5:M291)),"")</f>
        <v/>
      </c>
      <c r="P291" t="s">
        <v>1753</v>
      </c>
      <c r="Q291" t="s">
        <v>750</v>
      </c>
      <c r="R291">
        <v>24870</v>
      </c>
      <c r="S291" s="286">
        <f>ROWS(R$5:R291)</f>
        <v>287</v>
      </c>
      <c r="T291" s="286" t="str">
        <f>IF(P291='5.1'!$E$5,TXM!S291,"")</f>
        <v/>
      </c>
      <c r="U291" t="str">
        <f>IFERROR(SMALL($T$5:$T$8000,ROWS($T$5:T291)),"")</f>
        <v/>
      </c>
    </row>
    <row r="292" spans="1:21" ht="14.4" customHeight="1" x14ac:dyDescent="0.25">
      <c r="A292" s="285" t="s">
        <v>1753</v>
      </c>
      <c r="B292" t="s">
        <v>746</v>
      </c>
      <c r="C292" s="300">
        <v>9296909</v>
      </c>
      <c r="D292" s="286">
        <f>ROWS(C$5:C292)</f>
        <v>288</v>
      </c>
      <c r="E292" s="286" t="str">
        <f>IF(A292='5.1'!$E$5,TXM!D292,"")</f>
        <v/>
      </c>
      <c r="F292" t="str">
        <f>IFERROR(SMALL($E$5:$E$8000,ROWS($E$5:E292)),"")</f>
        <v/>
      </c>
      <c r="I292" s="285" t="s">
        <v>1758</v>
      </c>
      <c r="J292" t="s">
        <v>103</v>
      </c>
      <c r="K292" s="300">
        <v>1677249</v>
      </c>
      <c r="L292" s="286">
        <f>ROWS(K$5:K292)</f>
        <v>288</v>
      </c>
      <c r="M292" s="286" t="str">
        <f>IF(I292='5.1'!$E$5,TXM!L292,"")</f>
        <v/>
      </c>
      <c r="N292" t="str">
        <f>IFERROR(SMALL($M$5:$M$8000,ROWS($M$5:M292)),"")</f>
        <v/>
      </c>
      <c r="P292" t="s">
        <v>1753</v>
      </c>
      <c r="Q292" t="s">
        <v>823</v>
      </c>
      <c r="R292">
        <v>23126</v>
      </c>
      <c r="S292" s="286">
        <f>ROWS(R$5:R292)</f>
        <v>288</v>
      </c>
      <c r="T292" s="286" t="str">
        <f>IF(P292='5.1'!$E$5,TXM!S292,"")</f>
        <v/>
      </c>
      <c r="U292" t="str">
        <f>IFERROR(SMALL($T$5:$T$8000,ROWS($T$5:T292)),"")</f>
        <v/>
      </c>
    </row>
    <row r="293" spans="1:21" ht="14.4" customHeight="1" x14ac:dyDescent="0.25">
      <c r="A293" s="285" t="s">
        <v>1753</v>
      </c>
      <c r="B293" t="s">
        <v>806</v>
      </c>
      <c r="C293" s="300">
        <v>9062311</v>
      </c>
      <c r="D293" s="286">
        <f>ROWS(C$5:C293)</f>
        <v>289</v>
      </c>
      <c r="E293" s="286" t="str">
        <f>IF(A293='5.1'!$E$5,TXM!D293,"")</f>
        <v/>
      </c>
      <c r="F293" t="str">
        <f>IFERROR(SMALL($E$5:$E$8000,ROWS($E$5:E293)),"")</f>
        <v/>
      </c>
      <c r="I293" s="285" t="s">
        <v>1758</v>
      </c>
      <c r="J293" t="s">
        <v>116</v>
      </c>
      <c r="K293" s="300">
        <v>1588620</v>
      </c>
      <c r="L293" s="286">
        <f>ROWS(K$5:K293)</f>
        <v>289</v>
      </c>
      <c r="M293" s="286" t="str">
        <f>IF(I293='5.1'!$E$5,TXM!L293,"")</f>
        <v/>
      </c>
      <c r="N293" t="str">
        <f>IFERROR(SMALL($M$5:$M$8000,ROWS($M$5:M293)),"")</f>
        <v/>
      </c>
      <c r="P293" t="s">
        <v>1753</v>
      </c>
      <c r="Q293" t="s">
        <v>786</v>
      </c>
      <c r="R293">
        <v>20741</v>
      </c>
      <c r="S293" s="286">
        <f>ROWS(R$5:R293)</f>
        <v>289</v>
      </c>
      <c r="T293" s="286" t="str">
        <f>IF(P293='5.1'!$E$5,TXM!S293,"")</f>
        <v/>
      </c>
      <c r="U293" t="str">
        <f>IFERROR(SMALL($T$5:$T$8000,ROWS($T$5:T293)),"")</f>
        <v/>
      </c>
    </row>
    <row r="294" spans="1:21" ht="14.4" customHeight="1" x14ac:dyDescent="0.25">
      <c r="A294" s="285" t="s">
        <v>1753</v>
      </c>
      <c r="B294" t="s">
        <v>1086</v>
      </c>
      <c r="C294" s="300">
        <v>8565165</v>
      </c>
      <c r="D294" s="286">
        <f>ROWS(C$5:C294)</f>
        <v>290</v>
      </c>
      <c r="E294" s="286" t="str">
        <f>IF(A294='5.1'!$E$5,TXM!D294,"")</f>
        <v/>
      </c>
      <c r="F294" t="str">
        <f>IFERROR(SMALL($E$5:$E$8000,ROWS($E$5:E294)),"")</f>
        <v/>
      </c>
      <c r="I294" s="285" t="s">
        <v>1758</v>
      </c>
      <c r="J294" t="s">
        <v>107</v>
      </c>
      <c r="K294" s="300">
        <v>1504790</v>
      </c>
      <c r="L294" s="286">
        <f>ROWS(K$5:K294)</f>
        <v>290</v>
      </c>
      <c r="M294" s="286" t="str">
        <f>IF(I294='5.1'!$E$5,TXM!L294,"")</f>
        <v/>
      </c>
      <c r="N294" t="str">
        <f>IFERROR(SMALL($M$5:$M$8000,ROWS($M$5:M294)),"")</f>
        <v/>
      </c>
      <c r="P294" t="s">
        <v>1753</v>
      </c>
      <c r="Q294" t="s">
        <v>788</v>
      </c>
      <c r="R294">
        <v>20228</v>
      </c>
      <c r="S294" s="286">
        <f>ROWS(R$5:R294)</f>
        <v>290</v>
      </c>
      <c r="T294" s="286" t="str">
        <f>IF(P294='5.1'!$E$5,TXM!S294,"")</f>
        <v/>
      </c>
      <c r="U294" t="str">
        <f>IFERROR(SMALL($T$5:$T$8000,ROWS($T$5:T294)),"")</f>
        <v/>
      </c>
    </row>
    <row r="295" spans="1:21" ht="14.4" customHeight="1" x14ac:dyDescent="0.25">
      <c r="A295" s="285" t="s">
        <v>1753</v>
      </c>
      <c r="B295" t="s">
        <v>115</v>
      </c>
      <c r="C295" s="300">
        <v>4065048</v>
      </c>
      <c r="D295" s="286">
        <f>ROWS(C$5:C295)</f>
        <v>291</v>
      </c>
      <c r="E295" s="286" t="str">
        <f>IF(A295='5.1'!$E$5,TXM!D295,"")</f>
        <v/>
      </c>
      <c r="F295" t="str">
        <f>IFERROR(SMALL($E$5:$E$8000,ROWS($E$5:E295)),"")</f>
        <v/>
      </c>
      <c r="I295" s="285" t="s">
        <v>1758</v>
      </c>
      <c r="J295" t="s">
        <v>760</v>
      </c>
      <c r="K295" s="300">
        <v>1182045</v>
      </c>
      <c r="L295" s="286">
        <f>ROWS(K$5:K295)</f>
        <v>291</v>
      </c>
      <c r="M295" s="286" t="str">
        <f>IF(I295='5.1'!$E$5,TXM!L295,"")</f>
        <v/>
      </c>
      <c r="N295" t="str">
        <f>IFERROR(SMALL($M$5:$M$8000,ROWS($M$5:M295)),"")</f>
        <v/>
      </c>
      <c r="P295" t="s">
        <v>1753</v>
      </c>
      <c r="Q295" t="s">
        <v>1087</v>
      </c>
      <c r="R295">
        <v>20000</v>
      </c>
      <c r="S295" s="286">
        <f>ROWS(R$5:R295)</f>
        <v>291</v>
      </c>
      <c r="T295" s="286" t="str">
        <f>IF(P295='5.1'!$E$5,TXM!S295,"")</f>
        <v/>
      </c>
      <c r="U295" t="str">
        <f>IFERROR(SMALL($T$5:$T$8000,ROWS($T$5:T295)),"")</f>
        <v/>
      </c>
    </row>
    <row r="296" spans="1:21" ht="14.4" customHeight="1" x14ac:dyDescent="0.25">
      <c r="A296" s="285" t="s">
        <v>1753</v>
      </c>
      <c r="B296" t="s">
        <v>802</v>
      </c>
      <c r="C296" s="300">
        <v>2754783</v>
      </c>
      <c r="D296" s="286">
        <f>ROWS(C$5:C296)</f>
        <v>292</v>
      </c>
      <c r="E296" s="286" t="str">
        <f>IF(A296='5.1'!$E$5,TXM!D296,"")</f>
        <v/>
      </c>
      <c r="F296" t="str">
        <f>IFERROR(SMALL($E$5:$E$8000,ROWS($E$5:E296)),"")</f>
        <v/>
      </c>
      <c r="I296" s="285" t="s">
        <v>1758</v>
      </c>
      <c r="J296" t="s">
        <v>814</v>
      </c>
      <c r="K296" s="300">
        <v>1151111</v>
      </c>
      <c r="L296" s="286">
        <f>ROWS(K$5:K296)</f>
        <v>292</v>
      </c>
      <c r="M296" s="286" t="str">
        <f>IF(I296='5.1'!$E$5,TXM!L296,"")</f>
        <v/>
      </c>
      <c r="N296" t="str">
        <f>IFERROR(SMALL($M$5:$M$8000,ROWS($M$5:M296)),"")</f>
        <v/>
      </c>
      <c r="P296" t="s">
        <v>1753</v>
      </c>
      <c r="Q296" t="s">
        <v>707</v>
      </c>
      <c r="R296">
        <v>10101</v>
      </c>
      <c r="S296" s="286">
        <f>ROWS(R$5:R296)</f>
        <v>292</v>
      </c>
      <c r="T296" s="286" t="str">
        <f>IF(P296='5.1'!$E$5,TXM!S296,"")</f>
        <v/>
      </c>
      <c r="U296" t="str">
        <f>IFERROR(SMALL($T$5:$T$8000,ROWS($T$5:T296)),"")</f>
        <v/>
      </c>
    </row>
    <row r="297" spans="1:21" ht="14.4" customHeight="1" x14ac:dyDescent="0.25">
      <c r="A297" s="285" t="s">
        <v>1753</v>
      </c>
      <c r="B297" t="s">
        <v>102</v>
      </c>
      <c r="C297" s="300">
        <v>2346499</v>
      </c>
      <c r="D297" s="286">
        <f>ROWS(C$5:C297)</f>
        <v>293</v>
      </c>
      <c r="E297" s="286" t="str">
        <f>IF(A297='5.1'!$E$5,TXM!D297,"")</f>
        <v/>
      </c>
      <c r="F297" t="str">
        <f>IFERROR(SMALL($E$5:$E$8000,ROWS($E$5:E297)),"")</f>
        <v/>
      </c>
      <c r="I297" s="285" t="s">
        <v>1758</v>
      </c>
      <c r="J297" t="s">
        <v>790</v>
      </c>
      <c r="K297" s="300">
        <v>1080753</v>
      </c>
      <c r="L297" s="286">
        <f>ROWS(K$5:K297)</f>
        <v>293</v>
      </c>
      <c r="M297" s="286" t="str">
        <f>IF(I297='5.1'!$E$5,TXM!L297,"")</f>
        <v/>
      </c>
      <c r="N297" t="str">
        <f>IFERROR(SMALL($M$5:$M$8000,ROWS($M$5:M297)),"")</f>
        <v/>
      </c>
      <c r="P297" t="s">
        <v>1753</v>
      </c>
      <c r="Q297" t="s">
        <v>1090</v>
      </c>
      <c r="R297">
        <v>9360</v>
      </c>
      <c r="S297" s="286">
        <f>ROWS(R$5:R297)</f>
        <v>293</v>
      </c>
      <c r="T297" s="286" t="str">
        <f>IF(P297='5.1'!$E$5,TXM!S297,"")</f>
        <v/>
      </c>
      <c r="U297" t="str">
        <f>IFERROR(SMALL($T$5:$T$8000,ROWS($T$5:T297)),"")</f>
        <v/>
      </c>
    </row>
    <row r="298" spans="1:21" ht="14.4" customHeight="1" x14ac:dyDescent="0.25">
      <c r="A298" s="285" t="s">
        <v>1753</v>
      </c>
      <c r="B298" t="s">
        <v>727</v>
      </c>
      <c r="C298" s="300">
        <v>1553305</v>
      </c>
      <c r="D298" s="286">
        <f>ROWS(C$5:C298)</f>
        <v>294</v>
      </c>
      <c r="E298" s="286" t="str">
        <f>IF(A298='5.1'!$E$5,TXM!D298,"")</f>
        <v/>
      </c>
      <c r="F298" t="str">
        <f>IFERROR(SMALL($E$5:$E$8000,ROWS($E$5:E298)),"")</f>
        <v/>
      </c>
      <c r="I298" s="285" t="s">
        <v>1758</v>
      </c>
      <c r="J298" t="s">
        <v>719</v>
      </c>
      <c r="K298" s="300">
        <v>1025071</v>
      </c>
      <c r="L298" s="286">
        <f>ROWS(K$5:K298)</f>
        <v>294</v>
      </c>
      <c r="M298" s="286" t="str">
        <f>IF(I298='5.1'!$E$5,TXM!L298,"")</f>
        <v/>
      </c>
      <c r="N298" t="str">
        <f>IFERROR(SMALL($M$5:$M$8000,ROWS($M$5:M298)),"")</f>
        <v/>
      </c>
      <c r="P298" t="s">
        <v>1753</v>
      </c>
      <c r="Q298" t="s">
        <v>1085</v>
      </c>
      <c r="R298">
        <v>5063</v>
      </c>
      <c r="S298" s="286">
        <f>ROWS(R$5:R298)</f>
        <v>294</v>
      </c>
      <c r="T298" s="286" t="str">
        <f>IF(P298='5.1'!$E$5,TXM!S298,"")</f>
        <v/>
      </c>
      <c r="U298" t="str">
        <f>IFERROR(SMALL($T$5:$T$8000,ROWS($T$5:T298)),"")</f>
        <v/>
      </c>
    </row>
    <row r="299" spans="1:21" ht="14.4" customHeight="1" x14ac:dyDescent="0.25">
      <c r="A299" s="285" t="s">
        <v>1753</v>
      </c>
      <c r="B299" t="s">
        <v>784</v>
      </c>
      <c r="C299" s="300">
        <v>1530608</v>
      </c>
      <c r="D299" s="286">
        <f>ROWS(C$5:C299)</f>
        <v>295</v>
      </c>
      <c r="E299" s="286" t="str">
        <f>IF(A299='5.1'!$E$5,TXM!D299,"")</f>
        <v/>
      </c>
      <c r="F299" t="str">
        <f>IFERROR(SMALL($E$5:$E$8000,ROWS($E$5:E299)),"")</f>
        <v/>
      </c>
      <c r="I299" s="285" t="s">
        <v>1758</v>
      </c>
      <c r="J299" t="s">
        <v>750</v>
      </c>
      <c r="K299" s="300">
        <v>836301</v>
      </c>
      <c r="L299" s="286">
        <f>ROWS(K$5:K299)</f>
        <v>295</v>
      </c>
      <c r="M299" s="286" t="str">
        <f>IF(I299='5.1'!$E$5,TXM!L299,"")</f>
        <v/>
      </c>
      <c r="N299" t="str">
        <f>IFERROR(SMALL($M$5:$M$8000,ROWS($M$5:M299)),"")</f>
        <v/>
      </c>
      <c r="P299" t="s">
        <v>1753</v>
      </c>
      <c r="Q299" t="s">
        <v>810</v>
      </c>
      <c r="R299">
        <v>4069</v>
      </c>
      <c r="S299" s="286">
        <f>ROWS(R$5:R299)</f>
        <v>295</v>
      </c>
      <c r="T299" s="286" t="str">
        <f>IF(P299='5.1'!$E$5,TXM!S299,"")</f>
        <v/>
      </c>
      <c r="U299" t="str">
        <f>IFERROR(SMALL($T$5:$T$8000,ROWS($T$5:T299)),"")</f>
        <v/>
      </c>
    </row>
    <row r="300" spans="1:21" ht="14.4" customHeight="1" x14ac:dyDescent="0.25">
      <c r="A300" s="285" t="s">
        <v>1753</v>
      </c>
      <c r="B300" t="s">
        <v>997</v>
      </c>
      <c r="C300" s="300">
        <v>1497621</v>
      </c>
      <c r="D300" s="286">
        <f>ROWS(C$5:C300)</f>
        <v>296</v>
      </c>
      <c r="E300" s="286" t="str">
        <f>IF(A300='5.1'!$E$5,TXM!D300,"")</f>
        <v/>
      </c>
      <c r="F300" t="str">
        <f>IFERROR(SMALL($E$5:$E$8000,ROWS($E$5:E300)),"")</f>
        <v/>
      </c>
      <c r="I300" s="285" t="s">
        <v>1758</v>
      </c>
      <c r="J300" t="s">
        <v>999</v>
      </c>
      <c r="K300" s="300">
        <v>737619</v>
      </c>
      <c r="L300" s="286">
        <f>ROWS(K$5:K300)</f>
        <v>296</v>
      </c>
      <c r="M300" s="286" t="str">
        <f>IF(I300='5.1'!$E$5,TXM!L300,"")</f>
        <v/>
      </c>
      <c r="N300" t="str">
        <f>IFERROR(SMALL($M$5:$M$8000,ROWS($M$5:M300)),"")</f>
        <v/>
      </c>
      <c r="P300" t="s">
        <v>1753</v>
      </c>
      <c r="Q300" t="s">
        <v>821</v>
      </c>
      <c r="R300">
        <v>2658</v>
      </c>
      <c r="S300" s="286">
        <f>ROWS(R$5:R300)</f>
        <v>296</v>
      </c>
      <c r="T300" s="286" t="str">
        <f>IF(P300='5.1'!$E$5,TXM!S300,"")</f>
        <v/>
      </c>
      <c r="U300" t="str">
        <f>IFERROR(SMALL($T$5:$T$8000,ROWS($T$5:T300)),"")</f>
        <v/>
      </c>
    </row>
    <row r="301" spans="1:21" ht="14.4" customHeight="1" x14ac:dyDescent="0.25">
      <c r="A301" s="285" t="s">
        <v>1753</v>
      </c>
      <c r="B301" t="s">
        <v>790</v>
      </c>
      <c r="C301" s="300">
        <v>984723</v>
      </c>
      <c r="D301" s="286">
        <f>ROWS(C$5:C301)</f>
        <v>297</v>
      </c>
      <c r="E301" s="286" t="str">
        <f>IF(A301='5.1'!$E$5,TXM!D301,"")</f>
        <v/>
      </c>
      <c r="F301" t="str">
        <f>IFERROR(SMALL($E$5:$E$8000,ROWS($E$5:E301)),"")</f>
        <v/>
      </c>
      <c r="I301" s="285" t="s">
        <v>1758</v>
      </c>
      <c r="J301" t="s">
        <v>821</v>
      </c>
      <c r="K301" s="300">
        <v>697171</v>
      </c>
      <c r="L301" s="286">
        <f>ROWS(K$5:K301)</f>
        <v>297</v>
      </c>
      <c r="M301" s="286" t="str">
        <f>IF(I301='5.1'!$E$5,TXM!L301,"")</f>
        <v/>
      </c>
      <c r="N301" t="str">
        <f>IFERROR(SMALL($M$5:$M$8000,ROWS($M$5:M301)),"")</f>
        <v/>
      </c>
      <c r="P301" t="s">
        <v>1753</v>
      </c>
      <c r="Q301" t="s">
        <v>1096</v>
      </c>
      <c r="R301">
        <v>1950</v>
      </c>
      <c r="S301" s="286">
        <f>ROWS(R$5:R301)</f>
        <v>297</v>
      </c>
      <c r="T301" s="286" t="str">
        <f>IF(P301='5.1'!$E$5,TXM!S301,"")</f>
        <v/>
      </c>
      <c r="U301" t="str">
        <f>IFERROR(SMALL($T$5:$T$8000,ROWS($T$5:T301)),"")</f>
        <v/>
      </c>
    </row>
    <row r="302" spans="1:21" ht="14.4" customHeight="1" x14ac:dyDescent="0.25">
      <c r="A302" s="285" t="s">
        <v>1753</v>
      </c>
      <c r="B302" t="s">
        <v>109</v>
      </c>
      <c r="C302" s="300">
        <v>888478</v>
      </c>
      <c r="D302" s="286">
        <f>ROWS(C$5:C302)</f>
        <v>298</v>
      </c>
      <c r="E302" s="286" t="str">
        <f>IF(A302='5.1'!$E$5,TXM!D302,"")</f>
        <v/>
      </c>
      <c r="F302" t="str">
        <f>IFERROR(SMALL($E$5:$E$8000,ROWS($E$5:E302)),"")</f>
        <v/>
      </c>
      <c r="I302" s="285" t="s">
        <v>1758</v>
      </c>
      <c r="J302" t="s">
        <v>1092</v>
      </c>
      <c r="K302" s="300">
        <v>590798</v>
      </c>
      <c r="L302" s="286">
        <f>ROWS(K$5:K302)</f>
        <v>298</v>
      </c>
      <c r="M302" s="286" t="str">
        <f>IF(I302='5.1'!$E$5,TXM!L302,"")</f>
        <v/>
      </c>
      <c r="N302" t="str">
        <f>IFERROR(SMALL($M$5:$M$8000,ROWS($M$5:M302)),"")</f>
        <v/>
      </c>
      <c r="P302" t="s">
        <v>1753</v>
      </c>
      <c r="Q302" t="s">
        <v>762</v>
      </c>
      <c r="R302">
        <v>1400</v>
      </c>
      <c r="S302" s="286">
        <f>ROWS(R$5:R302)</f>
        <v>298</v>
      </c>
      <c r="T302" s="286" t="str">
        <f>IF(P302='5.1'!$E$5,TXM!S302,"")</f>
        <v/>
      </c>
      <c r="U302" t="str">
        <f>IFERROR(SMALL($T$5:$T$8000,ROWS($T$5:T302)),"")</f>
        <v/>
      </c>
    </row>
    <row r="303" spans="1:21" ht="14.4" customHeight="1" x14ac:dyDescent="0.25">
      <c r="A303" s="285" t="s">
        <v>1753</v>
      </c>
      <c r="B303" t="s">
        <v>725</v>
      </c>
      <c r="C303" s="300">
        <v>846924</v>
      </c>
      <c r="D303" s="286">
        <f>ROWS(C$5:C303)</f>
        <v>299</v>
      </c>
      <c r="E303" s="286" t="str">
        <f>IF(A303='5.1'!$E$5,TXM!D303,"")</f>
        <v/>
      </c>
      <c r="F303" t="str">
        <f>IFERROR(SMALL($E$5:$E$8000,ROWS($E$5:E303)),"")</f>
        <v/>
      </c>
      <c r="I303" s="285" t="s">
        <v>1758</v>
      </c>
      <c r="J303" t="s">
        <v>764</v>
      </c>
      <c r="K303" s="300">
        <v>581334</v>
      </c>
      <c r="L303" s="286">
        <f>ROWS(K$5:K303)</f>
        <v>299</v>
      </c>
      <c r="M303" s="286" t="str">
        <f>IF(I303='5.1'!$E$5,TXM!L303,"")</f>
        <v/>
      </c>
      <c r="N303" t="str">
        <f>IFERROR(SMALL($M$5:$M$8000,ROWS($M$5:M303)),"")</f>
        <v/>
      </c>
      <c r="P303" t="s">
        <v>1753</v>
      </c>
      <c r="Q303" t="s">
        <v>119</v>
      </c>
      <c r="R303">
        <v>1100</v>
      </c>
      <c r="S303" s="286">
        <f>ROWS(R$5:R303)</f>
        <v>299</v>
      </c>
      <c r="T303" s="286" t="str">
        <f>IF(P303='5.1'!$E$5,TXM!S303,"")</f>
        <v/>
      </c>
      <c r="U303" t="str">
        <f>IFERROR(SMALL($T$5:$T$8000,ROWS($T$5:T303)),"")</f>
        <v/>
      </c>
    </row>
    <row r="304" spans="1:21" ht="14.4" customHeight="1" x14ac:dyDescent="0.25">
      <c r="A304" s="285" t="s">
        <v>1753</v>
      </c>
      <c r="B304" t="s">
        <v>117</v>
      </c>
      <c r="C304" s="300">
        <v>733061</v>
      </c>
      <c r="D304" s="286">
        <f>ROWS(C$5:C304)</f>
        <v>300</v>
      </c>
      <c r="E304" s="286" t="str">
        <f>IF(A304='5.1'!$E$5,TXM!D304,"")</f>
        <v/>
      </c>
      <c r="F304" t="str">
        <f>IFERROR(SMALL($E$5:$E$8000,ROWS($E$5:E304)),"")</f>
        <v/>
      </c>
      <c r="I304" s="285" t="s">
        <v>1758</v>
      </c>
      <c r="J304" t="s">
        <v>782</v>
      </c>
      <c r="K304" s="300">
        <v>550806</v>
      </c>
      <c r="L304" s="286">
        <f>ROWS(K$5:K304)</f>
        <v>300</v>
      </c>
      <c r="M304" s="286" t="str">
        <f>IF(I304='5.1'!$E$5,TXM!L304,"")</f>
        <v/>
      </c>
      <c r="N304" t="str">
        <f>IFERROR(SMALL($M$5:$M$8000,ROWS($M$5:M304)),"")</f>
        <v/>
      </c>
      <c r="P304" t="s">
        <v>1753</v>
      </c>
      <c r="Q304" t="s">
        <v>1097</v>
      </c>
      <c r="R304">
        <v>900</v>
      </c>
      <c r="S304" s="286">
        <f>ROWS(R$5:R304)</f>
        <v>300</v>
      </c>
      <c r="T304" s="286" t="str">
        <f>IF(P304='5.1'!$E$5,TXM!S304,"")</f>
        <v/>
      </c>
      <c r="U304" t="str">
        <f>IFERROR(SMALL($T$5:$T$8000,ROWS($T$5:T304)),"")</f>
        <v/>
      </c>
    </row>
    <row r="305" spans="1:21" ht="14.4" customHeight="1" x14ac:dyDescent="0.25">
      <c r="A305" s="285" t="s">
        <v>1753</v>
      </c>
      <c r="B305" t="s">
        <v>119</v>
      </c>
      <c r="C305" s="300">
        <v>493875</v>
      </c>
      <c r="D305" s="286">
        <f>ROWS(C$5:C305)</f>
        <v>301</v>
      </c>
      <c r="E305" s="286" t="str">
        <f>IF(A305='5.1'!$E$5,TXM!D305,"")</f>
        <v/>
      </c>
      <c r="F305" t="str">
        <f>IFERROR(SMALL($E$5:$E$8000,ROWS($E$5:E305)),"")</f>
        <v/>
      </c>
      <c r="I305" s="285" t="s">
        <v>1758</v>
      </c>
      <c r="J305" t="s">
        <v>766</v>
      </c>
      <c r="K305" s="300">
        <v>444752</v>
      </c>
      <c r="L305" s="286">
        <f>ROWS(K$5:K305)</f>
        <v>301</v>
      </c>
      <c r="M305" s="286" t="str">
        <f>IF(I305='5.1'!$E$5,TXM!L305,"")</f>
        <v/>
      </c>
      <c r="N305" t="str">
        <f>IFERROR(SMALL($M$5:$M$8000,ROWS($M$5:M305)),"")</f>
        <v/>
      </c>
      <c r="P305" t="s">
        <v>1955</v>
      </c>
      <c r="Q305" t="s">
        <v>1098</v>
      </c>
      <c r="R305">
        <v>21135</v>
      </c>
      <c r="S305" s="286">
        <f>ROWS(R$5:R305)</f>
        <v>301</v>
      </c>
      <c r="T305" s="286" t="str">
        <f>IF(P305='5.1'!$E$5,TXM!S305,"")</f>
        <v/>
      </c>
      <c r="U305" t="str">
        <f>IFERROR(SMALL($T$5:$T$8000,ROWS($T$5:T305)),"")</f>
        <v/>
      </c>
    </row>
    <row r="306" spans="1:21" ht="14.4" customHeight="1" x14ac:dyDescent="0.25">
      <c r="A306" s="285" t="s">
        <v>1753</v>
      </c>
      <c r="B306" t="s">
        <v>705</v>
      </c>
      <c r="C306" s="300">
        <v>416806</v>
      </c>
      <c r="D306" s="286">
        <f>ROWS(C$5:C306)</f>
        <v>302</v>
      </c>
      <c r="E306" s="286" t="str">
        <f>IF(A306='5.1'!$E$5,TXM!D306,"")</f>
        <v/>
      </c>
      <c r="F306" t="str">
        <f>IFERROR(SMALL($E$5:$E$8000,ROWS($E$5:E306)),"")</f>
        <v/>
      </c>
      <c r="I306" s="285" t="s">
        <v>1758</v>
      </c>
      <c r="J306" t="s">
        <v>756</v>
      </c>
      <c r="K306" s="300">
        <v>412598</v>
      </c>
      <c r="L306" s="286">
        <f>ROWS(K$5:K306)</f>
        <v>302</v>
      </c>
      <c r="M306" s="286" t="str">
        <f>IF(I306='5.1'!$E$5,TXM!L306,"")</f>
        <v/>
      </c>
      <c r="N306" t="str">
        <f>IFERROR(SMALL($M$5:$M$8000,ROWS($M$5:M306)),"")</f>
        <v/>
      </c>
      <c r="P306" t="s">
        <v>1764</v>
      </c>
      <c r="Q306" t="s">
        <v>808</v>
      </c>
      <c r="R306">
        <v>2042906</v>
      </c>
      <c r="S306" s="286">
        <f>ROWS(R$5:R306)</f>
        <v>302</v>
      </c>
      <c r="T306" s="286" t="str">
        <f>IF(P306='5.1'!$E$5,TXM!S306,"")</f>
        <v/>
      </c>
      <c r="U306" t="str">
        <f>IFERROR(SMALL($T$5:$T$8000,ROWS($T$5:T306)),"")</f>
        <v/>
      </c>
    </row>
    <row r="307" spans="1:21" ht="14.4" customHeight="1" x14ac:dyDescent="0.25">
      <c r="A307" s="285" t="s">
        <v>1753</v>
      </c>
      <c r="B307" t="s">
        <v>113</v>
      </c>
      <c r="C307" s="300">
        <v>290331</v>
      </c>
      <c r="D307" s="286">
        <f>ROWS(C$5:C307)</f>
        <v>303</v>
      </c>
      <c r="E307" s="286" t="str">
        <f>IF(A307='5.1'!$E$5,TXM!D307,"")</f>
        <v/>
      </c>
      <c r="F307" t="str">
        <f>IFERROR(SMALL($E$5:$E$8000,ROWS($E$5:E307)),"")</f>
        <v/>
      </c>
      <c r="I307" s="285" t="s">
        <v>1758</v>
      </c>
      <c r="J307" t="s">
        <v>752</v>
      </c>
      <c r="K307" s="300">
        <v>394850</v>
      </c>
      <c r="L307" s="286">
        <f>ROWS(K$5:K307)</f>
        <v>303</v>
      </c>
      <c r="M307" s="286" t="str">
        <f>IF(I307='5.1'!$E$5,TXM!L307,"")</f>
        <v/>
      </c>
      <c r="N307" t="str">
        <f>IFERROR(SMALL($M$5:$M$8000,ROWS($M$5:M307)),"")</f>
        <v/>
      </c>
      <c r="P307" t="s">
        <v>1764</v>
      </c>
      <c r="Q307" t="s">
        <v>806</v>
      </c>
      <c r="R307">
        <v>1433527</v>
      </c>
      <c r="S307" s="286">
        <f>ROWS(R$5:R307)</f>
        <v>303</v>
      </c>
      <c r="T307" s="286" t="str">
        <f>IF(P307='5.1'!$E$5,TXM!S307,"")</f>
        <v/>
      </c>
      <c r="U307" t="str">
        <f>IFERROR(SMALL($T$5:$T$8000,ROWS($T$5:T307)),"")</f>
        <v/>
      </c>
    </row>
    <row r="308" spans="1:21" ht="14.4" customHeight="1" x14ac:dyDescent="0.25">
      <c r="A308" s="285" t="s">
        <v>1753</v>
      </c>
      <c r="B308" t="s">
        <v>810</v>
      </c>
      <c r="C308" s="300">
        <v>231505</v>
      </c>
      <c r="D308" s="286">
        <f>ROWS(C$5:C308)</f>
        <v>304</v>
      </c>
      <c r="E308" s="286" t="str">
        <f>IF(A308='5.1'!$E$5,TXM!D308,"")</f>
        <v/>
      </c>
      <c r="F308" t="str">
        <f>IFERROR(SMALL($E$5:$E$8000,ROWS($E$5:E308)),"")</f>
        <v/>
      </c>
      <c r="I308" s="285" t="s">
        <v>1758</v>
      </c>
      <c r="J308" t="s">
        <v>734</v>
      </c>
      <c r="K308" s="300">
        <v>354198</v>
      </c>
      <c r="L308" s="286">
        <f>ROWS(K$5:K308)</f>
        <v>304</v>
      </c>
      <c r="M308" s="286" t="str">
        <f>IF(I308='5.1'!$E$5,TXM!L308,"")</f>
        <v/>
      </c>
      <c r="N308" t="str">
        <f>IFERROR(SMALL($M$5:$M$8000,ROWS($M$5:M308)),"")</f>
        <v/>
      </c>
      <c r="P308" t="s">
        <v>1764</v>
      </c>
      <c r="Q308" t="s">
        <v>818</v>
      </c>
      <c r="R308">
        <v>873296</v>
      </c>
      <c r="S308" s="286">
        <f>ROWS(R$5:R308)</f>
        <v>304</v>
      </c>
      <c r="T308" s="286" t="str">
        <f>IF(P308='5.1'!$E$5,TXM!S308,"")</f>
        <v/>
      </c>
      <c r="U308" t="str">
        <f>IFERROR(SMALL($T$5:$T$8000,ROWS($T$5:T308)),"")</f>
        <v/>
      </c>
    </row>
    <row r="309" spans="1:21" ht="14.4" customHeight="1" x14ac:dyDescent="0.25">
      <c r="A309" s="285" t="s">
        <v>1753</v>
      </c>
      <c r="B309" t="s">
        <v>1092</v>
      </c>
      <c r="C309" s="300">
        <v>124472</v>
      </c>
      <c r="D309" s="286">
        <f>ROWS(C$5:C309)</f>
        <v>305</v>
      </c>
      <c r="E309" s="286" t="str">
        <f>IF(A309='5.1'!$E$5,TXM!D309,"")</f>
        <v/>
      </c>
      <c r="F309" t="str">
        <f>IFERROR(SMALL($E$5:$E$8000,ROWS($E$5:E309)),"")</f>
        <v/>
      </c>
      <c r="I309" s="285" t="s">
        <v>1758</v>
      </c>
      <c r="J309" t="s">
        <v>823</v>
      </c>
      <c r="K309" s="300">
        <v>284560</v>
      </c>
      <c r="L309" s="286">
        <f>ROWS(K$5:K309)</f>
        <v>305</v>
      </c>
      <c r="M309" s="286" t="str">
        <f>IF(I309='5.1'!$E$5,TXM!L309,"")</f>
        <v/>
      </c>
      <c r="N309" t="str">
        <f>IFERROR(SMALL($M$5:$M$8000,ROWS($M$5:M309)),"")</f>
        <v/>
      </c>
      <c r="P309" t="s">
        <v>1764</v>
      </c>
      <c r="Q309" t="s">
        <v>1098</v>
      </c>
      <c r="R309">
        <v>51533</v>
      </c>
      <c r="S309" s="286">
        <f>ROWS(R$5:R309)</f>
        <v>305</v>
      </c>
      <c r="T309" s="286" t="str">
        <f>IF(P309='5.1'!$E$5,TXM!S309,"")</f>
        <v/>
      </c>
      <c r="U309" t="str">
        <f>IFERROR(SMALL($T$5:$T$8000,ROWS($T$5:T309)),"")</f>
        <v/>
      </c>
    </row>
    <row r="310" spans="1:21" ht="14.4" customHeight="1" x14ac:dyDescent="0.25">
      <c r="A310" s="285" t="s">
        <v>1753</v>
      </c>
      <c r="B310" t="s">
        <v>774</v>
      </c>
      <c r="C310" s="300">
        <v>101941</v>
      </c>
      <c r="D310" s="286">
        <f>ROWS(C$5:C310)</f>
        <v>306</v>
      </c>
      <c r="E310" s="286" t="str">
        <f>IF(A310='5.1'!$E$5,TXM!D310,"")</f>
        <v/>
      </c>
      <c r="F310" t="str">
        <f>IFERROR(SMALL($E$5:$E$8000,ROWS($E$5:E310)),"")</f>
        <v/>
      </c>
      <c r="I310" s="285" t="s">
        <v>1758</v>
      </c>
      <c r="J310" t="s">
        <v>1083</v>
      </c>
      <c r="K310" s="300">
        <v>241014</v>
      </c>
      <c r="L310" s="286">
        <f>ROWS(K$5:K310)</f>
        <v>306</v>
      </c>
      <c r="M310" s="286" t="str">
        <f>IF(I310='5.1'!$E$5,TXM!L310,"")</f>
        <v/>
      </c>
      <c r="N310" t="str">
        <f>IFERROR(SMALL($M$5:$M$8000,ROWS($M$5:M310)),"")</f>
        <v/>
      </c>
      <c r="P310" t="s">
        <v>1764</v>
      </c>
      <c r="Q310" t="s">
        <v>1093</v>
      </c>
      <c r="R310">
        <v>44550</v>
      </c>
      <c r="S310" s="286">
        <f>ROWS(R$5:R310)</f>
        <v>306</v>
      </c>
      <c r="T310" s="286" t="str">
        <f>IF(P310='5.1'!$E$5,TXM!S310,"")</f>
        <v/>
      </c>
      <c r="U310" t="str">
        <f>IFERROR(SMALL($T$5:$T$8000,ROWS($T$5:T310)),"")</f>
        <v/>
      </c>
    </row>
    <row r="311" spans="1:21" ht="14.4" customHeight="1" x14ac:dyDescent="0.25">
      <c r="A311" s="285" t="s">
        <v>1753</v>
      </c>
      <c r="B311" t="s">
        <v>107</v>
      </c>
      <c r="C311" s="300">
        <v>26252</v>
      </c>
      <c r="D311" s="286">
        <f>ROWS(C$5:C311)</f>
        <v>307</v>
      </c>
      <c r="E311" s="286" t="str">
        <f>IF(A311='5.1'!$E$5,TXM!D311,"")</f>
        <v/>
      </c>
      <c r="F311" t="str">
        <f>IFERROR(SMALL($E$5:$E$8000,ROWS($E$5:E311)),"")</f>
        <v/>
      </c>
      <c r="I311" s="285" t="s">
        <v>1758</v>
      </c>
      <c r="J311" t="s">
        <v>786</v>
      </c>
      <c r="K311" s="300">
        <v>233795</v>
      </c>
      <c r="L311" s="286">
        <f>ROWS(K$5:K311)</f>
        <v>307</v>
      </c>
      <c r="M311" s="286" t="str">
        <f>IF(I311='5.1'!$E$5,TXM!L311,"")</f>
        <v/>
      </c>
      <c r="N311" t="str">
        <f>IFERROR(SMALL($M$5:$M$8000,ROWS($M$5:M311)),"")</f>
        <v/>
      </c>
      <c r="P311" t="s">
        <v>1956</v>
      </c>
      <c r="Q311" t="s">
        <v>1098</v>
      </c>
      <c r="R311">
        <v>1013710</v>
      </c>
      <c r="S311" s="286">
        <f>ROWS(R$5:R311)</f>
        <v>307</v>
      </c>
      <c r="T311" s="286" t="str">
        <f>IF(P311='5.1'!$E$5,TXM!S311,"")</f>
        <v/>
      </c>
      <c r="U311" t="str">
        <f>IFERROR(SMALL($T$5:$T$8000,ROWS($T$5:T311)),"")</f>
        <v/>
      </c>
    </row>
    <row r="312" spans="1:21" ht="14.4" customHeight="1" x14ac:dyDescent="0.25">
      <c r="A312" s="285" t="s">
        <v>1753</v>
      </c>
      <c r="B312" t="s">
        <v>1087</v>
      </c>
      <c r="C312" s="300">
        <v>24094</v>
      </c>
      <c r="D312" s="286">
        <f>ROWS(C$5:C312)</f>
        <v>308</v>
      </c>
      <c r="E312" s="286" t="str">
        <f>IF(A312='5.1'!$E$5,TXM!D312,"")</f>
        <v/>
      </c>
      <c r="F312" t="str">
        <f>IFERROR(SMALL($E$5:$E$8000,ROWS($E$5:E312)),"")</f>
        <v/>
      </c>
      <c r="I312" s="285" t="s">
        <v>1758</v>
      </c>
      <c r="J312" t="s">
        <v>768</v>
      </c>
      <c r="K312" s="300">
        <v>189908</v>
      </c>
      <c r="L312" s="286">
        <f>ROWS(K$5:K312)</f>
        <v>308</v>
      </c>
      <c r="M312" s="286" t="str">
        <f>IF(I312='5.1'!$E$5,TXM!L312,"")</f>
        <v/>
      </c>
      <c r="N312" t="str">
        <f>IFERROR(SMALL($M$5:$M$8000,ROWS($M$5:M312)),"")</f>
        <v/>
      </c>
      <c r="P312" t="s">
        <v>1956</v>
      </c>
      <c r="Q312" t="s">
        <v>1079</v>
      </c>
      <c r="R312">
        <v>125411</v>
      </c>
      <c r="S312" s="286">
        <f>ROWS(R$5:R312)</f>
        <v>308</v>
      </c>
      <c r="T312" s="286" t="str">
        <f>IF(P312='5.1'!$E$5,TXM!S312,"")</f>
        <v/>
      </c>
      <c r="U312" t="str">
        <f>IFERROR(SMALL($T$5:$T$8000,ROWS($T$5:T312)),"")</f>
        <v/>
      </c>
    </row>
    <row r="313" spans="1:21" ht="14.4" customHeight="1" x14ac:dyDescent="0.25">
      <c r="A313" s="285" t="s">
        <v>1753</v>
      </c>
      <c r="B313" t="s">
        <v>1090</v>
      </c>
      <c r="C313" s="300">
        <v>20453</v>
      </c>
      <c r="D313" s="286">
        <f>ROWS(C$5:C313)</f>
        <v>309</v>
      </c>
      <c r="E313" s="286" t="str">
        <f>IF(A313='5.1'!$E$5,TXM!D313,"")</f>
        <v/>
      </c>
      <c r="F313" t="str">
        <f>IFERROR(SMALL($E$5:$E$8000,ROWS($E$5:E313)),"")</f>
        <v/>
      </c>
      <c r="I313" s="285" t="s">
        <v>1758</v>
      </c>
      <c r="J313" t="s">
        <v>1076</v>
      </c>
      <c r="K313" s="300">
        <v>172109</v>
      </c>
      <c r="L313" s="286">
        <f>ROWS(K$5:K313)</f>
        <v>309</v>
      </c>
      <c r="M313" s="286" t="str">
        <f>IF(I313='5.1'!$E$5,TXM!L313,"")</f>
        <v/>
      </c>
      <c r="N313" t="str">
        <f>IFERROR(SMALL($M$5:$M$8000,ROWS($M$5:M313)),"")</f>
        <v/>
      </c>
      <c r="P313" t="s">
        <v>1956</v>
      </c>
      <c r="Q313" t="s">
        <v>806</v>
      </c>
      <c r="R313">
        <v>46125</v>
      </c>
      <c r="S313" s="286">
        <f>ROWS(R$5:R313)</f>
        <v>309</v>
      </c>
      <c r="T313" s="286" t="str">
        <f>IF(P313='5.1'!$E$5,TXM!S313,"")</f>
        <v/>
      </c>
      <c r="U313" t="str">
        <f>IFERROR(SMALL($T$5:$T$8000,ROWS($T$5:T313)),"")</f>
        <v/>
      </c>
    </row>
    <row r="314" spans="1:21" ht="14.4" customHeight="1" x14ac:dyDescent="0.25">
      <c r="A314" s="285" t="s">
        <v>1753</v>
      </c>
      <c r="B314" t="s">
        <v>1098</v>
      </c>
      <c r="C314" s="300">
        <v>17209</v>
      </c>
      <c r="D314" s="286">
        <f>ROWS(C$5:C314)</f>
        <v>310</v>
      </c>
      <c r="E314" s="286" t="str">
        <f>IF(A314='5.1'!$E$5,TXM!D314,"")</f>
        <v/>
      </c>
      <c r="F314" t="str">
        <f>IFERROR(SMALL($E$5:$E$8000,ROWS($E$5:E314)),"")</f>
        <v/>
      </c>
      <c r="I314" s="285" t="s">
        <v>1758</v>
      </c>
      <c r="J314" t="s">
        <v>1089</v>
      </c>
      <c r="K314" s="300">
        <v>166561</v>
      </c>
      <c r="L314" s="286">
        <f>ROWS(K$5:K314)</f>
        <v>310</v>
      </c>
      <c r="M314" s="286" t="str">
        <f>IF(I314='5.1'!$E$5,TXM!L314,"")</f>
        <v/>
      </c>
      <c r="N314" t="str">
        <f>IFERROR(SMALL($M$5:$M$8000,ROWS($M$5:M314)),"")</f>
        <v/>
      </c>
      <c r="P314" t="s">
        <v>1956</v>
      </c>
      <c r="Q314" t="s">
        <v>784</v>
      </c>
      <c r="R314">
        <v>38815</v>
      </c>
      <c r="S314" s="286">
        <f>ROWS(R$5:R314)</f>
        <v>310</v>
      </c>
      <c r="T314" s="286" t="str">
        <f>IF(P314='5.1'!$E$5,TXM!S314,"")</f>
        <v/>
      </c>
      <c r="U314" t="str">
        <f>IFERROR(SMALL($T$5:$T$8000,ROWS($T$5:T314)),"")</f>
        <v/>
      </c>
    </row>
    <row r="315" spans="1:21" ht="14.4" customHeight="1" x14ac:dyDescent="0.25">
      <c r="A315" s="285" t="s">
        <v>1753</v>
      </c>
      <c r="B315" t="s">
        <v>1096</v>
      </c>
      <c r="C315" s="300">
        <v>8000</v>
      </c>
      <c r="D315" s="286">
        <f>ROWS(C$5:C315)</f>
        <v>311</v>
      </c>
      <c r="E315" s="286" t="str">
        <f>IF(A315='5.1'!$E$5,TXM!D315,"")</f>
        <v/>
      </c>
      <c r="F315" t="str">
        <f>IFERROR(SMALL($E$5:$E$8000,ROWS($E$5:E315)),"")</f>
        <v/>
      </c>
      <c r="I315" s="285" t="s">
        <v>1758</v>
      </c>
      <c r="J315" t="s">
        <v>1085</v>
      </c>
      <c r="K315" s="300">
        <v>165819</v>
      </c>
      <c r="L315" s="286">
        <f>ROWS(K$5:K315)</f>
        <v>311</v>
      </c>
      <c r="M315" s="286" t="str">
        <f>IF(I315='5.1'!$E$5,TXM!L315,"")</f>
        <v/>
      </c>
      <c r="N315" t="str">
        <f>IFERROR(SMALL($M$5:$M$8000,ROWS($M$5:M315)),"")</f>
        <v/>
      </c>
      <c r="P315" t="s">
        <v>1956</v>
      </c>
      <c r="Q315" t="s">
        <v>1080</v>
      </c>
      <c r="R315">
        <v>10084</v>
      </c>
      <c r="S315" s="286">
        <f>ROWS(R$5:R315)</f>
        <v>311</v>
      </c>
      <c r="T315" s="286" t="str">
        <f>IF(P315='5.1'!$E$5,TXM!S315,"")</f>
        <v/>
      </c>
      <c r="U315" t="str">
        <f>IFERROR(SMALL($T$5:$T$8000,ROWS($T$5:T315)),"")</f>
        <v/>
      </c>
    </row>
    <row r="316" spans="1:21" ht="14.4" customHeight="1" x14ac:dyDescent="0.25">
      <c r="A316" s="285" t="s">
        <v>1753</v>
      </c>
      <c r="B316" t="s">
        <v>808</v>
      </c>
      <c r="C316" s="300">
        <v>3828</v>
      </c>
      <c r="D316" s="286">
        <f>ROWS(C$5:C316)</f>
        <v>312</v>
      </c>
      <c r="E316" s="286" t="str">
        <f>IF(A316='5.1'!$E$5,TXM!D316,"")</f>
        <v/>
      </c>
      <c r="F316" t="str">
        <f>IFERROR(SMALL($E$5:$E$8000,ROWS($E$5:E316)),"")</f>
        <v/>
      </c>
      <c r="I316" s="285" t="s">
        <v>1758</v>
      </c>
      <c r="J316" t="s">
        <v>800</v>
      </c>
      <c r="K316" s="300">
        <v>155102</v>
      </c>
      <c r="L316" s="286">
        <f>ROWS(K$5:K316)</f>
        <v>312</v>
      </c>
      <c r="M316" s="286" t="str">
        <f>IF(I316='5.1'!$E$5,TXM!L316,"")</f>
        <v/>
      </c>
      <c r="N316" t="str">
        <f>IFERROR(SMALL($M$5:$M$8000,ROWS($M$5:M316)),"")</f>
        <v/>
      </c>
      <c r="P316" t="s">
        <v>1956</v>
      </c>
      <c r="Q316" t="s">
        <v>1094</v>
      </c>
      <c r="R316">
        <v>7575</v>
      </c>
      <c r="S316" s="286">
        <f>ROWS(R$5:R316)</f>
        <v>312</v>
      </c>
      <c r="T316" s="286" t="str">
        <f>IF(P316='5.1'!$E$5,TXM!S316,"")</f>
        <v/>
      </c>
      <c r="U316" t="str">
        <f>IFERROR(SMALL($T$5:$T$8000,ROWS($T$5:T316)),"")</f>
        <v/>
      </c>
    </row>
    <row r="317" spans="1:21" ht="14.4" customHeight="1" x14ac:dyDescent="0.25">
      <c r="A317" s="285" t="s">
        <v>1753</v>
      </c>
      <c r="B317" t="s">
        <v>723</v>
      </c>
      <c r="C317" s="300">
        <v>1887</v>
      </c>
      <c r="D317" s="286">
        <f>ROWS(C$5:C317)</f>
        <v>313</v>
      </c>
      <c r="E317" s="286" t="str">
        <f>IF(A317='5.1'!$E$5,TXM!D317,"")</f>
        <v/>
      </c>
      <c r="F317" t="str">
        <f>IFERROR(SMALL($E$5:$E$8000,ROWS($E$5:E317)),"")</f>
        <v/>
      </c>
      <c r="I317" s="285" t="s">
        <v>1758</v>
      </c>
      <c r="J317" t="s">
        <v>794</v>
      </c>
      <c r="K317" s="300">
        <v>121569</v>
      </c>
      <c r="L317" s="286">
        <f>ROWS(K$5:K317)</f>
        <v>313</v>
      </c>
      <c r="M317" s="286" t="str">
        <f>IF(I317='5.1'!$E$5,TXM!L317,"")</f>
        <v/>
      </c>
      <c r="N317" t="str">
        <f>IFERROR(SMALL($M$5:$M$8000,ROWS($M$5:M317)),"")</f>
        <v/>
      </c>
      <c r="P317" t="s">
        <v>1767</v>
      </c>
      <c r="Q317" t="s">
        <v>198</v>
      </c>
      <c r="R317">
        <v>17928812</v>
      </c>
      <c r="S317" s="286">
        <f>ROWS(R$5:R317)</f>
        <v>313</v>
      </c>
      <c r="T317" s="286" t="str">
        <f>IF(P317='5.1'!$E$5,TXM!S317,"")</f>
        <v/>
      </c>
      <c r="U317" t="str">
        <f>IFERROR(SMALL($T$5:$T$8000,ROWS($T$5:T317)),"")</f>
        <v/>
      </c>
    </row>
    <row r="318" spans="1:21" ht="14.4" customHeight="1" x14ac:dyDescent="0.25">
      <c r="A318" s="285" t="s">
        <v>1753</v>
      </c>
      <c r="B318" t="s">
        <v>1093</v>
      </c>
      <c r="C318" s="300">
        <v>563</v>
      </c>
      <c r="D318" s="286">
        <f>ROWS(C$5:C318)</f>
        <v>314</v>
      </c>
      <c r="E318" s="286" t="str">
        <f>IF(A318='5.1'!$E$5,TXM!D318,"")</f>
        <v/>
      </c>
      <c r="F318" t="str">
        <f>IFERROR(SMALL($E$5:$E$8000,ROWS($E$5:E318)),"")</f>
        <v/>
      </c>
      <c r="I318" s="285" t="s">
        <v>1758</v>
      </c>
      <c r="J318" t="s">
        <v>1077</v>
      </c>
      <c r="K318" s="300">
        <v>86480</v>
      </c>
      <c r="L318" s="286">
        <f>ROWS(K$5:K318)</f>
        <v>314</v>
      </c>
      <c r="M318" s="286" t="str">
        <f>IF(I318='5.1'!$E$5,TXM!L318,"")</f>
        <v/>
      </c>
      <c r="N318" t="str">
        <f>IFERROR(SMALL($M$5:$M$8000,ROWS($M$5:M318)),"")</f>
        <v/>
      </c>
      <c r="P318" t="s">
        <v>1767</v>
      </c>
      <c r="Q318" t="s">
        <v>114</v>
      </c>
      <c r="R318">
        <v>398986</v>
      </c>
      <c r="S318" s="286">
        <f>ROWS(R$5:R318)</f>
        <v>314</v>
      </c>
      <c r="T318" s="286" t="str">
        <f>IF(P318='5.1'!$E$5,TXM!S318,"")</f>
        <v/>
      </c>
      <c r="U318" t="str">
        <f>IFERROR(SMALL($T$5:$T$8000,ROWS($T$5:T318)),"")</f>
        <v/>
      </c>
    </row>
    <row r="319" spans="1:21" ht="14.4" customHeight="1" x14ac:dyDescent="0.25">
      <c r="A319" s="285" t="s">
        <v>1753</v>
      </c>
      <c r="B319" t="s">
        <v>197</v>
      </c>
      <c r="C319" s="300">
        <v>509</v>
      </c>
      <c r="D319" s="286">
        <f>ROWS(C$5:C319)</f>
        <v>315</v>
      </c>
      <c r="E319" s="286" t="str">
        <f>IF(A319='5.1'!$E$5,TXM!D319,"")</f>
        <v/>
      </c>
      <c r="F319" t="str">
        <f>IFERROR(SMALL($E$5:$E$8000,ROWS($E$5:E319)),"")</f>
        <v/>
      </c>
      <c r="I319" s="285" t="s">
        <v>1758</v>
      </c>
      <c r="J319" t="s">
        <v>818</v>
      </c>
      <c r="K319" s="300">
        <v>71989</v>
      </c>
      <c r="L319" s="286">
        <f>ROWS(K$5:K319)</f>
        <v>315</v>
      </c>
      <c r="M319" s="286" t="str">
        <f>IF(I319='5.1'!$E$5,TXM!L319,"")</f>
        <v/>
      </c>
      <c r="N319" t="str">
        <f>IFERROR(SMALL($M$5:$M$8000,ROWS($M$5:M319)),"")</f>
        <v/>
      </c>
      <c r="P319" t="s">
        <v>1767</v>
      </c>
      <c r="Q319" t="s">
        <v>1093</v>
      </c>
      <c r="R319">
        <v>198943</v>
      </c>
      <c r="S319" s="286">
        <f>ROWS(R$5:R319)</f>
        <v>315</v>
      </c>
      <c r="T319" s="286" t="str">
        <f>IF(P319='5.1'!$E$5,TXM!S319,"")</f>
        <v/>
      </c>
      <c r="U319" t="str">
        <f>IFERROR(SMALL($T$5:$T$8000,ROWS($T$5:T319)),"")</f>
        <v/>
      </c>
    </row>
    <row r="320" spans="1:21" ht="14.4" customHeight="1" x14ac:dyDescent="0.25">
      <c r="A320" s="285" t="s">
        <v>1955</v>
      </c>
      <c r="B320" t="s">
        <v>806</v>
      </c>
      <c r="C320" s="300">
        <v>9155979</v>
      </c>
      <c r="D320" s="286">
        <f>ROWS(C$5:C320)</f>
        <v>316</v>
      </c>
      <c r="E320" s="286" t="str">
        <f>IF(A320='5.1'!$E$5,TXM!D320,"")</f>
        <v/>
      </c>
      <c r="F320" t="str">
        <f>IFERROR(SMALL($E$5:$E$8000,ROWS($E$5:E320)),"")</f>
        <v/>
      </c>
      <c r="I320" s="285" t="s">
        <v>1758</v>
      </c>
      <c r="J320" t="s">
        <v>754</v>
      </c>
      <c r="K320" s="300">
        <v>54293</v>
      </c>
      <c r="L320" s="286">
        <f>ROWS(K$5:K320)</f>
        <v>316</v>
      </c>
      <c r="M320" s="286" t="str">
        <f>IF(I320='5.1'!$E$5,TXM!L320,"")</f>
        <v/>
      </c>
      <c r="N320" t="str">
        <f>IFERROR(SMALL($M$5:$M$8000,ROWS($M$5:M320)),"")</f>
        <v/>
      </c>
      <c r="P320" t="s">
        <v>1767</v>
      </c>
      <c r="Q320" t="s">
        <v>806</v>
      </c>
      <c r="R320">
        <v>112500</v>
      </c>
      <c r="S320" s="286">
        <f>ROWS(R$5:R320)</f>
        <v>316</v>
      </c>
      <c r="T320" s="286" t="str">
        <f>IF(P320='5.1'!$E$5,TXM!S320,"")</f>
        <v/>
      </c>
      <c r="U320" t="str">
        <f>IFERROR(SMALL($T$5:$T$8000,ROWS($T$5:T320)),"")</f>
        <v/>
      </c>
    </row>
    <row r="321" spans="1:21" ht="14.4" customHeight="1" x14ac:dyDescent="0.25">
      <c r="A321" s="285" t="s">
        <v>1955</v>
      </c>
      <c r="B321" t="s">
        <v>1080</v>
      </c>
      <c r="C321" s="300">
        <v>7559230</v>
      </c>
      <c r="D321" s="286">
        <f>ROWS(C$5:C321)</f>
        <v>317</v>
      </c>
      <c r="E321" s="286" t="str">
        <f>IF(A321='5.1'!$E$5,TXM!D321,"")</f>
        <v/>
      </c>
      <c r="F321" t="str">
        <f>IFERROR(SMALL($E$5:$E$8000,ROWS($E$5:E321)),"")</f>
        <v/>
      </c>
      <c r="I321" s="285" t="s">
        <v>1758</v>
      </c>
      <c r="J321" t="s">
        <v>111</v>
      </c>
      <c r="K321" s="300">
        <v>23296</v>
      </c>
      <c r="L321" s="286">
        <f>ROWS(K$5:K321)</f>
        <v>317</v>
      </c>
      <c r="M321" s="286" t="str">
        <f>IF(I321='5.1'!$E$5,TXM!L321,"")</f>
        <v/>
      </c>
      <c r="N321" t="str">
        <f>IFERROR(SMALL($M$5:$M$8000,ROWS($M$5:M321)),"")</f>
        <v/>
      </c>
      <c r="P321" t="s">
        <v>1767</v>
      </c>
      <c r="Q321" t="s">
        <v>113</v>
      </c>
      <c r="R321">
        <v>89618</v>
      </c>
      <c r="S321" s="286">
        <f>ROWS(R$5:R321)</f>
        <v>317</v>
      </c>
      <c r="T321" s="286" t="str">
        <f>IF(P321='5.1'!$E$5,TXM!S321,"")</f>
        <v/>
      </c>
      <c r="U321" t="str">
        <f>IFERROR(SMALL($T$5:$T$8000,ROWS($T$5:T321)),"")</f>
        <v/>
      </c>
    </row>
    <row r="322" spans="1:21" ht="14.4" customHeight="1" x14ac:dyDescent="0.25">
      <c r="A322" s="285" t="s">
        <v>1955</v>
      </c>
      <c r="B322" t="s">
        <v>106</v>
      </c>
      <c r="C322" s="300">
        <v>4153</v>
      </c>
      <c r="D322" s="286">
        <f>ROWS(C$5:C322)</f>
        <v>318</v>
      </c>
      <c r="E322" s="286" t="str">
        <f>IF(A322='5.1'!$E$5,TXM!D322,"")</f>
        <v/>
      </c>
      <c r="F322" t="str">
        <f>IFERROR(SMALL($E$5:$E$8000,ROWS($E$5:E322)),"")</f>
        <v/>
      </c>
      <c r="I322" s="285" t="s">
        <v>1758</v>
      </c>
      <c r="J322" t="s">
        <v>746</v>
      </c>
      <c r="K322" s="300">
        <v>20959</v>
      </c>
      <c r="L322" s="286">
        <f>ROWS(K$5:K322)</f>
        <v>318</v>
      </c>
      <c r="M322" s="286" t="str">
        <f>IF(I322='5.1'!$E$5,TXM!L322,"")</f>
        <v/>
      </c>
      <c r="N322" t="str">
        <f>IFERROR(SMALL($M$5:$M$8000,ROWS($M$5:M322)),"")</f>
        <v/>
      </c>
      <c r="P322" t="s">
        <v>1767</v>
      </c>
      <c r="Q322" t="s">
        <v>1098</v>
      </c>
      <c r="R322">
        <v>27000</v>
      </c>
      <c r="S322" s="286">
        <f>ROWS(R$5:R322)</f>
        <v>318</v>
      </c>
      <c r="T322" s="286" t="str">
        <f>IF(P322='5.1'!$E$5,TXM!S322,"")</f>
        <v/>
      </c>
      <c r="U322" t="str">
        <f>IFERROR(SMALL($T$5:$T$8000,ROWS($T$5:T322)),"")</f>
        <v/>
      </c>
    </row>
    <row r="323" spans="1:21" ht="14.4" customHeight="1" x14ac:dyDescent="0.25">
      <c r="A323" s="285" t="s">
        <v>1764</v>
      </c>
      <c r="B323" t="s">
        <v>790</v>
      </c>
      <c r="C323" s="300">
        <v>2506979</v>
      </c>
      <c r="D323" s="286">
        <f>ROWS(C$5:C323)</f>
        <v>319</v>
      </c>
      <c r="E323" s="286" t="str">
        <f>IF(A323='5.1'!$E$5,TXM!D323,"")</f>
        <v/>
      </c>
      <c r="F323" t="str">
        <f>IFERROR(SMALL($E$5:$E$8000,ROWS($E$5:E323)),"")</f>
        <v/>
      </c>
      <c r="I323" s="285" t="s">
        <v>1758</v>
      </c>
      <c r="J323" t="s">
        <v>772</v>
      </c>
      <c r="K323" s="300">
        <v>18395</v>
      </c>
      <c r="L323" s="286">
        <f>ROWS(K$5:K323)</f>
        <v>319</v>
      </c>
      <c r="M323" s="286" t="str">
        <f>IF(I323='5.1'!$E$5,TXM!L323,"")</f>
        <v/>
      </c>
      <c r="N323" t="str">
        <f>IFERROR(SMALL($M$5:$M$8000,ROWS($M$5:M323)),"")</f>
        <v/>
      </c>
      <c r="P323" t="s">
        <v>1754</v>
      </c>
      <c r="Q323" t="s">
        <v>806</v>
      </c>
      <c r="R323">
        <v>81131439</v>
      </c>
      <c r="S323" s="286">
        <f>ROWS(R$5:R323)</f>
        <v>319</v>
      </c>
      <c r="T323" s="286" t="str">
        <f>IF(P323='5.1'!$E$5,TXM!S323,"")</f>
        <v/>
      </c>
      <c r="U323" t="str">
        <f>IFERROR(SMALL($T$5:$T$8000,ROWS($T$5:T323)),"")</f>
        <v/>
      </c>
    </row>
    <row r="324" spans="1:21" ht="14.4" customHeight="1" x14ac:dyDescent="0.25">
      <c r="A324" s="285" t="s">
        <v>1764</v>
      </c>
      <c r="B324" t="s">
        <v>715</v>
      </c>
      <c r="C324" s="300">
        <v>1881479</v>
      </c>
      <c r="D324" s="286">
        <f>ROWS(C$5:C324)</f>
        <v>320</v>
      </c>
      <c r="E324" s="286" t="str">
        <f>IF(A324='5.1'!$E$5,TXM!D324,"")</f>
        <v/>
      </c>
      <c r="F324" t="str">
        <f>IFERROR(SMALL($E$5:$E$8000,ROWS($E$5:E324)),"")</f>
        <v/>
      </c>
      <c r="I324" s="285" t="s">
        <v>1758</v>
      </c>
      <c r="J324" t="s">
        <v>1078</v>
      </c>
      <c r="K324" s="300">
        <v>11414</v>
      </c>
      <c r="L324" s="286">
        <f>ROWS(K$5:K324)</f>
        <v>320</v>
      </c>
      <c r="M324" s="286" t="str">
        <f>IF(I324='5.1'!$E$5,TXM!L324,"")</f>
        <v/>
      </c>
      <c r="N324" t="str">
        <f>IFERROR(SMALL($M$5:$M$8000,ROWS($M$5:M324)),"")</f>
        <v/>
      </c>
      <c r="P324" t="s">
        <v>1754</v>
      </c>
      <c r="Q324" t="s">
        <v>1097</v>
      </c>
      <c r="R324">
        <v>6053561</v>
      </c>
      <c r="S324" s="286">
        <f>ROWS(R$5:R324)</f>
        <v>320</v>
      </c>
      <c r="T324" s="286" t="str">
        <f>IF(P324='5.1'!$E$5,TXM!S324,"")</f>
        <v/>
      </c>
      <c r="U324" t="str">
        <f>IFERROR(SMALL($T$5:$T$8000,ROWS($T$5:T324)),"")</f>
        <v/>
      </c>
    </row>
    <row r="325" spans="1:21" ht="14.4" customHeight="1" x14ac:dyDescent="0.25">
      <c r="A325" s="285" t="s">
        <v>1764</v>
      </c>
      <c r="B325" t="s">
        <v>1080</v>
      </c>
      <c r="C325" s="300">
        <v>1391139</v>
      </c>
      <c r="D325" s="286">
        <f>ROWS(C$5:C325)</f>
        <v>321</v>
      </c>
      <c r="E325" s="286" t="str">
        <f>IF(A325='5.1'!$E$5,TXM!D325,"")</f>
        <v/>
      </c>
      <c r="F325" t="str">
        <f>IFERROR(SMALL($E$5:$E$8000,ROWS($E$5:E325)),"")</f>
        <v/>
      </c>
      <c r="I325" s="285" t="s">
        <v>1758</v>
      </c>
      <c r="J325" t="s">
        <v>742</v>
      </c>
      <c r="K325" s="300">
        <v>9161</v>
      </c>
      <c r="L325" s="286">
        <f>ROWS(K$5:K325)</f>
        <v>321</v>
      </c>
      <c r="M325" s="286" t="str">
        <f>IF(I325='5.1'!$E$5,TXM!L325,"")</f>
        <v/>
      </c>
      <c r="N325" t="str">
        <f>IFERROR(SMALL($M$5:$M$8000,ROWS($M$5:M325)),"")</f>
        <v/>
      </c>
      <c r="P325" t="s">
        <v>1754</v>
      </c>
      <c r="Q325" t="s">
        <v>818</v>
      </c>
      <c r="R325">
        <v>1852566</v>
      </c>
      <c r="S325" s="286">
        <f>ROWS(R$5:R325)</f>
        <v>321</v>
      </c>
      <c r="T325" s="286" t="str">
        <f>IF(P325='5.1'!$E$5,TXM!S325,"")</f>
        <v/>
      </c>
      <c r="U325" t="str">
        <f>IFERROR(SMALL($T$5:$T$8000,ROWS($T$5:T325)),"")</f>
        <v/>
      </c>
    </row>
    <row r="326" spans="1:21" ht="14.4" customHeight="1" x14ac:dyDescent="0.25">
      <c r="A326" s="285" t="s">
        <v>1764</v>
      </c>
      <c r="B326" t="s">
        <v>723</v>
      </c>
      <c r="C326" s="300">
        <v>900000</v>
      </c>
      <c r="D326" s="286">
        <f>ROWS(C$5:C326)</f>
        <v>322</v>
      </c>
      <c r="E326" s="286" t="str">
        <f>IF(A326='5.1'!$E$5,TXM!D326,"")</f>
        <v/>
      </c>
      <c r="F326" t="str">
        <f>IFERROR(SMALL($E$5:$E$8000,ROWS($E$5:E326)),"")</f>
        <v/>
      </c>
      <c r="I326" s="285" t="s">
        <v>1758</v>
      </c>
      <c r="J326" t="s">
        <v>748</v>
      </c>
      <c r="K326" s="300">
        <v>8857</v>
      </c>
      <c r="L326" s="286">
        <f>ROWS(K$5:K326)</f>
        <v>322</v>
      </c>
      <c r="M326" s="286" t="str">
        <f>IF(I326='5.1'!$E$5,TXM!L326,"")</f>
        <v/>
      </c>
      <c r="N326" t="str">
        <f>IFERROR(SMALL($M$5:$M$8000,ROWS($M$5:M326)),"")</f>
        <v/>
      </c>
      <c r="P326" t="s">
        <v>1754</v>
      </c>
      <c r="Q326" t="s">
        <v>102</v>
      </c>
      <c r="R326">
        <v>1642965</v>
      </c>
      <c r="S326" s="286">
        <f>ROWS(R$5:R326)</f>
        <v>322</v>
      </c>
      <c r="T326" s="286" t="str">
        <f>IF(P326='5.1'!$E$5,TXM!S326,"")</f>
        <v/>
      </c>
      <c r="U326" t="str">
        <f>IFERROR(SMALL($T$5:$T$8000,ROWS($T$5:T326)),"")</f>
        <v/>
      </c>
    </row>
    <row r="327" spans="1:21" ht="14.4" customHeight="1" x14ac:dyDescent="0.25">
      <c r="A327" s="285" t="s">
        <v>1764</v>
      </c>
      <c r="B327" t="s">
        <v>106</v>
      </c>
      <c r="C327" s="300">
        <v>750407</v>
      </c>
      <c r="D327" s="286">
        <f>ROWS(C$5:C327)</f>
        <v>323</v>
      </c>
      <c r="E327" s="286" t="str">
        <f>IF(A327='5.1'!$E$5,TXM!D327,"")</f>
        <v/>
      </c>
      <c r="F327" t="str">
        <f>IFERROR(SMALL($E$5:$E$8000,ROWS($E$5:E327)),"")</f>
        <v/>
      </c>
      <c r="I327" s="285" t="s">
        <v>1758</v>
      </c>
      <c r="J327" t="s">
        <v>1091</v>
      </c>
      <c r="K327" s="300">
        <v>2435</v>
      </c>
      <c r="L327" s="286">
        <f>ROWS(K$5:K327)</f>
        <v>323</v>
      </c>
      <c r="M327" s="286" t="str">
        <f>IF(I327='5.1'!$E$5,TXM!L327,"")</f>
        <v/>
      </c>
      <c r="N327" t="str">
        <f>IFERROR(SMALL($M$5:$M$8000,ROWS($M$5:M327)),"")</f>
        <v/>
      </c>
      <c r="P327" t="s">
        <v>1754</v>
      </c>
      <c r="Q327" t="s">
        <v>808</v>
      </c>
      <c r="R327">
        <v>330115</v>
      </c>
      <c r="S327" s="286">
        <f>ROWS(R$5:R327)</f>
        <v>323</v>
      </c>
      <c r="T327" s="286" t="str">
        <f>IF(P327='5.1'!$E$5,TXM!S327,"")</f>
        <v/>
      </c>
      <c r="U327" t="str">
        <f>IFERROR(SMALL($T$5:$T$8000,ROWS($T$5:T327)),"")</f>
        <v/>
      </c>
    </row>
    <row r="328" spans="1:21" ht="14.4" customHeight="1" x14ac:dyDescent="0.25">
      <c r="A328" s="285" t="s">
        <v>1764</v>
      </c>
      <c r="B328" t="s">
        <v>806</v>
      </c>
      <c r="C328" s="300">
        <v>651441</v>
      </c>
      <c r="D328" s="286">
        <f>ROWS(C$5:C328)</f>
        <v>324</v>
      </c>
      <c r="E328" s="286" t="str">
        <f>IF(A328='5.1'!$E$5,TXM!D328,"")</f>
        <v/>
      </c>
      <c r="F328" t="str">
        <f>IFERROR(SMALL($E$5:$E$8000,ROWS($E$5:E328)),"")</f>
        <v/>
      </c>
      <c r="I328" s="285" t="s">
        <v>1758</v>
      </c>
      <c r="J328" t="s">
        <v>1094</v>
      </c>
      <c r="K328" s="300">
        <v>1250</v>
      </c>
      <c r="L328" s="286">
        <f>ROWS(K$5:K328)</f>
        <v>324</v>
      </c>
      <c r="M328" s="286" t="str">
        <f>IF(I328='5.1'!$E$5,TXM!L328,"")</f>
        <v/>
      </c>
      <c r="N328" t="str">
        <f>IFERROR(SMALL($M$5:$M$8000,ROWS($M$5:M328)),"")</f>
        <v/>
      </c>
      <c r="P328" t="s">
        <v>1754</v>
      </c>
      <c r="Q328" t="s">
        <v>812</v>
      </c>
      <c r="R328">
        <v>214800</v>
      </c>
      <c r="S328" s="286">
        <f>ROWS(R$5:R328)</f>
        <v>324</v>
      </c>
      <c r="T328" s="286" t="str">
        <f>IF(P328='5.1'!$E$5,TXM!S328,"")</f>
        <v/>
      </c>
      <c r="U328" t="str">
        <f>IFERROR(SMALL($T$5:$T$8000,ROWS($T$5:T328)),"")</f>
        <v/>
      </c>
    </row>
    <row r="329" spans="1:21" ht="14.4" customHeight="1" x14ac:dyDescent="0.25">
      <c r="A329" s="285" t="s">
        <v>1764</v>
      </c>
      <c r="B329" t="s">
        <v>746</v>
      </c>
      <c r="C329" s="300">
        <v>620390</v>
      </c>
      <c r="D329" s="286">
        <f>ROWS(C$5:C329)</f>
        <v>325</v>
      </c>
      <c r="E329" s="286" t="str">
        <f>IF(A329='5.1'!$E$5,TXM!D329,"")</f>
        <v/>
      </c>
      <c r="F329" t="str">
        <f>IFERROR(SMALL($E$5:$E$8000,ROWS($E$5:E329)),"")</f>
        <v/>
      </c>
      <c r="I329" s="285" t="s">
        <v>1758</v>
      </c>
      <c r="J329" t="s">
        <v>709</v>
      </c>
      <c r="K329" s="300">
        <v>238</v>
      </c>
      <c r="L329" s="286">
        <f>ROWS(K$5:K329)</f>
        <v>325</v>
      </c>
      <c r="M329" s="286" t="str">
        <f>IF(I329='5.1'!$E$5,TXM!L329,"")</f>
        <v/>
      </c>
      <c r="N329" t="str">
        <f>IFERROR(SMALL($M$5:$M$8000,ROWS($M$5:M329)),"")</f>
        <v/>
      </c>
      <c r="P329" t="s">
        <v>1754</v>
      </c>
      <c r="Q329" t="s">
        <v>1098</v>
      </c>
      <c r="R329">
        <v>173317</v>
      </c>
      <c r="S329" s="286">
        <f>ROWS(R$5:R329)</f>
        <v>325</v>
      </c>
      <c r="T329" s="286" t="str">
        <f>IF(P329='5.1'!$E$5,TXM!S329,"")</f>
        <v/>
      </c>
      <c r="U329" t="str">
        <f>IFERROR(SMALL($T$5:$T$8000,ROWS($T$5:T329)),"")</f>
        <v/>
      </c>
    </row>
    <row r="330" spans="1:21" ht="14.4" customHeight="1" x14ac:dyDescent="0.25">
      <c r="A330" s="285" t="s">
        <v>1764</v>
      </c>
      <c r="B330" t="s">
        <v>808</v>
      </c>
      <c r="C330" s="300">
        <v>385058</v>
      </c>
      <c r="D330" s="286">
        <f>ROWS(C$5:C330)</f>
        <v>326</v>
      </c>
      <c r="E330" s="286" t="str">
        <f>IF(A330='5.1'!$E$5,TXM!D330,"")</f>
        <v/>
      </c>
      <c r="F330" t="str">
        <f>IFERROR(SMALL($E$5:$E$8000,ROWS($E$5:E330)),"")</f>
        <v/>
      </c>
      <c r="I330" s="285" t="s">
        <v>1758</v>
      </c>
      <c r="J330" t="s">
        <v>1088</v>
      </c>
      <c r="K330" s="300">
        <v>3</v>
      </c>
      <c r="L330" s="286">
        <f>ROWS(K$5:K330)</f>
        <v>326</v>
      </c>
      <c r="M330" s="286" t="str">
        <f>IF(I330='5.1'!$E$5,TXM!L330,"")</f>
        <v/>
      </c>
      <c r="N330" t="str">
        <f>IFERROR(SMALL($M$5:$M$8000,ROWS($M$5:M330)),"")</f>
        <v/>
      </c>
      <c r="P330" t="s">
        <v>1754</v>
      </c>
      <c r="Q330" t="s">
        <v>1092</v>
      </c>
      <c r="R330">
        <v>131933</v>
      </c>
      <c r="S330" s="286">
        <f>ROWS(R$5:R330)</f>
        <v>326</v>
      </c>
      <c r="T330" s="286" t="str">
        <f>IF(P330='5.1'!$E$5,TXM!S330,"")</f>
        <v/>
      </c>
      <c r="U330" t="str">
        <f>IFERROR(SMALL($T$5:$T$8000,ROWS($T$5:T330)),"")</f>
        <v/>
      </c>
    </row>
    <row r="331" spans="1:21" ht="14.4" customHeight="1" x14ac:dyDescent="0.25">
      <c r="A331" s="285" t="s">
        <v>1764</v>
      </c>
      <c r="B331" t="s">
        <v>719</v>
      </c>
      <c r="C331" s="300">
        <v>224010</v>
      </c>
      <c r="D331" s="286">
        <f>ROWS(C$5:C331)</f>
        <v>327</v>
      </c>
      <c r="E331" s="286" t="str">
        <f>IF(A331='5.1'!$E$5,TXM!D331,"")</f>
        <v/>
      </c>
      <c r="F331" t="str">
        <f>IFERROR(SMALL($E$5:$E$8000,ROWS($E$5:E331)),"")</f>
        <v/>
      </c>
      <c r="I331" s="285" t="s">
        <v>1939</v>
      </c>
      <c r="J331" t="s">
        <v>808</v>
      </c>
      <c r="K331" s="300">
        <v>75139704</v>
      </c>
      <c r="L331" s="286">
        <f>ROWS(K$5:K331)</f>
        <v>327</v>
      </c>
      <c r="M331" s="286" t="str">
        <f>IF(I331='5.1'!$E$5,TXM!L331,"")</f>
        <v/>
      </c>
      <c r="N331" t="str">
        <f>IFERROR(SMALL($M$5:$M$8000,ROWS($M$5:M331)),"")</f>
        <v/>
      </c>
      <c r="P331" t="s">
        <v>1754</v>
      </c>
      <c r="Q331" t="s">
        <v>1090</v>
      </c>
      <c r="R331">
        <v>59318</v>
      </c>
      <c r="S331" s="286">
        <f>ROWS(R$5:R331)</f>
        <v>327</v>
      </c>
      <c r="T331" s="286" t="str">
        <f>IF(P331='5.1'!$E$5,TXM!S331,"")</f>
        <v/>
      </c>
      <c r="U331" t="str">
        <f>IFERROR(SMALL($T$5:$T$8000,ROWS($T$5:T331)),"")</f>
        <v/>
      </c>
    </row>
    <row r="332" spans="1:21" ht="14.4" customHeight="1" x14ac:dyDescent="0.25">
      <c r="A332" s="285" t="s">
        <v>1764</v>
      </c>
      <c r="B332" t="s">
        <v>116</v>
      </c>
      <c r="C332" s="300">
        <v>95327</v>
      </c>
      <c r="D332" s="286">
        <f>ROWS(C$5:C332)</f>
        <v>328</v>
      </c>
      <c r="E332" s="286" t="str">
        <f>IF(A332='5.1'!$E$5,TXM!D332,"")</f>
        <v/>
      </c>
      <c r="F332" t="str">
        <f>IFERROR(SMALL($E$5:$E$8000,ROWS($E$5:E332)),"")</f>
        <v/>
      </c>
      <c r="I332" s="285" t="s">
        <v>1939</v>
      </c>
      <c r="J332" t="s">
        <v>108</v>
      </c>
      <c r="K332" s="300">
        <v>59999869</v>
      </c>
      <c r="L332" s="286">
        <f>ROWS(K$5:K332)</f>
        <v>328</v>
      </c>
      <c r="M332" s="286" t="str">
        <f>IF(I332='5.1'!$E$5,TXM!L332,"")</f>
        <v/>
      </c>
      <c r="N332" t="str">
        <f>IFERROR(SMALL($M$5:$M$8000,ROWS($M$5:M332)),"")</f>
        <v/>
      </c>
      <c r="P332" t="s">
        <v>1754</v>
      </c>
      <c r="Q332" t="s">
        <v>197</v>
      </c>
      <c r="R332">
        <v>30206</v>
      </c>
      <c r="S332" s="286">
        <f>ROWS(R$5:R332)</f>
        <v>328</v>
      </c>
      <c r="T332" s="286" t="str">
        <f>IF(P332='5.1'!$E$5,TXM!S332,"")</f>
        <v/>
      </c>
      <c r="U332" t="str">
        <f>IFERROR(SMALL($T$5:$T$8000,ROWS($T$5:T332)),"")</f>
        <v/>
      </c>
    </row>
    <row r="333" spans="1:21" ht="14.4" customHeight="1" x14ac:dyDescent="0.25">
      <c r="A333" s="285" t="s">
        <v>1956</v>
      </c>
      <c r="B333" t="s">
        <v>1080</v>
      </c>
      <c r="C333" s="300">
        <v>81809945</v>
      </c>
      <c r="D333" s="286">
        <f>ROWS(C$5:C333)</f>
        <v>329</v>
      </c>
      <c r="E333" s="286" t="str">
        <f>IF(A333='5.1'!$E$5,TXM!D333,"")</f>
        <v/>
      </c>
      <c r="F333" t="str">
        <f>IFERROR(SMALL($E$5:$E$8000,ROWS($E$5:E333)),"")</f>
        <v/>
      </c>
      <c r="I333" s="285" t="s">
        <v>1939</v>
      </c>
      <c r="J333" t="s">
        <v>806</v>
      </c>
      <c r="K333" s="300">
        <v>21502563</v>
      </c>
      <c r="L333" s="286">
        <f>ROWS(K$5:K333)</f>
        <v>329</v>
      </c>
      <c r="M333" s="286" t="str">
        <f>IF(I333='5.1'!$E$5,TXM!L333,"")</f>
        <v/>
      </c>
      <c r="N333" t="str">
        <f>IFERROR(SMALL($M$5:$M$8000,ROWS($M$5:M333)),"")</f>
        <v/>
      </c>
      <c r="P333" t="s">
        <v>1754</v>
      </c>
      <c r="Q333" t="s">
        <v>1080</v>
      </c>
      <c r="R333">
        <v>22473</v>
      </c>
      <c r="S333" s="286">
        <f>ROWS(R$5:R333)</f>
        <v>329</v>
      </c>
      <c r="T333" s="286" t="str">
        <f>IF(P333='5.1'!$E$5,TXM!S333,"")</f>
        <v/>
      </c>
      <c r="U333" t="str">
        <f>IFERROR(SMALL($T$5:$T$8000,ROWS($T$5:T333)),"")</f>
        <v/>
      </c>
    </row>
    <row r="334" spans="1:21" ht="14.4" customHeight="1" x14ac:dyDescent="0.25">
      <c r="A334" s="285" t="s">
        <v>1956</v>
      </c>
      <c r="B334" t="s">
        <v>707</v>
      </c>
      <c r="C334" s="300">
        <v>6078243</v>
      </c>
      <c r="D334" s="286">
        <f>ROWS(C$5:C334)</f>
        <v>330</v>
      </c>
      <c r="E334" s="286" t="str">
        <f>IF(A334='5.1'!$E$5,TXM!D334,"")</f>
        <v/>
      </c>
      <c r="F334" t="str">
        <f>IFERROR(SMALL($E$5:$E$8000,ROWS($E$5:E334)),"")</f>
        <v/>
      </c>
      <c r="I334" s="285" t="s">
        <v>1939</v>
      </c>
      <c r="J334" t="s">
        <v>1082</v>
      </c>
      <c r="K334" s="300">
        <v>12053463</v>
      </c>
      <c r="L334" s="286">
        <f>ROWS(K$5:K334)</f>
        <v>330</v>
      </c>
      <c r="M334" s="286" t="str">
        <f>IF(I334='5.1'!$E$5,TXM!L334,"")</f>
        <v/>
      </c>
      <c r="N334" t="str">
        <f>IFERROR(SMALL($M$5:$M$8000,ROWS($M$5:M334)),"")</f>
        <v/>
      </c>
      <c r="P334" t="s">
        <v>1754</v>
      </c>
      <c r="Q334" t="s">
        <v>810</v>
      </c>
      <c r="R334">
        <v>11500</v>
      </c>
      <c r="S334" s="286">
        <f>ROWS(R$5:R334)</f>
        <v>330</v>
      </c>
      <c r="T334" s="286" t="str">
        <f>IF(P334='5.1'!$E$5,TXM!S334,"")</f>
        <v/>
      </c>
      <c r="U334" t="str">
        <f>IFERROR(SMALL($T$5:$T$8000,ROWS($T$5:T334)),"")</f>
        <v/>
      </c>
    </row>
    <row r="335" spans="1:21" ht="14.4" customHeight="1" x14ac:dyDescent="0.25">
      <c r="A335" s="285" t="s">
        <v>1956</v>
      </c>
      <c r="B335" t="s">
        <v>719</v>
      </c>
      <c r="C335" s="300">
        <v>4300134</v>
      </c>
      <c r="D335" s="286">
        <f>ROWS(C$5:C335)</f>
        <v>331</v>
      </c>
      <c r="E335" s="286" t="str">
        <f>IF(A335='5.1'!$E$5,TXM!D335,"")</f>
        <v/>
      </c>
      <c r="F335" t="str">
        <f>IFERROR(SMALL($E$5:$E$8000,ROWS($E$5:E335)),"")</f>
        <v/>
      </c>
      <c r="I335" s="285" t="s">
        <v>1939</v>
      </c>
      <c r="J335" t="s">
        <v>776</v>
      </c>
      <c r="K335" s="300">
        <v>9815709</v>
      </c>
      <c r="L335" s="286">
        <f>ROWS(K$5:K335)</f>
        <v>331</v>
      </c>
      <c r="M335" s="286" t="str">
        <f>IF(I335='5.1'!$E$5,TXM!L335,"")</f>
        <v/>
      </c>
      <c r="N335" t="str">
        <f>IFERROR(SMALL($M$5:$M$8000,ROWS($M$5:M335)),"")</f>
        <v/>
      </c>
      <c r="P335" t="s">
        <v>1754</v>
      </c>
      <c r="Q335" t="s">
        <v>1096</v>
      </c>
      <c r="R335">
        <v>10085</v>
      </c>
      <c r="S335" s="286">
        <f>ROWS(R$5:R335)</f>
        <v>331</v>
      </c>
      <c r="T335" s="286" t="str">
        <f>IF(P335='5.1'!$E$5,TXM!S335,"")</f>
        <v/>
      </c>
      <c r="U335" t="str">
        <f>IFERROR(SMALL($T$5:$T$8000,ROWS($T$5:T335)),"")</f>
        <v/>
      </c>
    </row>
    <row r="336" spans="1:21" ht="14.4" customHeight="1" x14ac:dyDescent="0.25">
      <c r="A336" s="285" t="s">
        <v>1956</v>
      </c>
      <c r="B336" t="s">
        <v>115</v>
      </c>
      <c r="C336" s="300">
        <v>3295716</v>
      </c>
      <c r="D336" s="286">
        <f>ROWS(C$5:C336)</f>
        <v>332</v>
      </c>
      <c r="E336" s="286" t="str">
        <f>IF(A336='5.1'!$E$5,TXM!D336,"")</f>
        <v/>
      </c>
      <c r="F336" t="str">
        <f>IFERROR(SMALL($E$5:$E$8000,ROWS($E$5:E336)),"")</f>
        <v/>
      </c>
      <c r="I336" s="285" t="s">
        <v>1939</v>
      </c>
      <c r="J336" t="s">
        <v>1093</v>
      </c>
      <c r="K336" s="300">
        <v>9106917</v>
      </c>
      <c r="L336" s="286">
        <f>ROWS(K$5:K336)</f>
        <v>332</v>
      </c>
      <c r="M336" s="286" t="str">
        <f>IF(I336='5.1'!$E$5,TXM!L336,"")</f>
        <v/>
      </c>
      <c r="N336" t="str">
        <f>IFERROR(SMALL($M$5:$M$8000,ROWS($M$5:M336)),"")</f>
        <v/>
      </c>
      <c r="P336" t="s">
        <v>1754</v>
      </c>
      <c r="Q336" t="s">
        <v>1082</v>
      </c>
      <c r="R336">
        <v>3559</v>
      </c>
      <c r="S336" s="286">
        <f>ROWS(R$5:R336)</f>
        <v>332</v>
      </c>
      <c r="T336" s="286" t="str">
        <f>IF(P336='5.1'!$E$5,TXM!S336,"")</f>
        <v/>
      </c>
      <c r="U336" t="str">
        <f>IFERROR(SMALL($T$5:$T$8000,ROWS($T$5:T336)),"")</f>
        <v/>
      </c>
    </row>
    <row r="337" spans="1:21" ht="14.4" customHeight="1" x14ac:dyDescent="0.25">
      <c r="A337" s="285" t="s">
        <v>1956</v>
      </c>
      <c r="B337" t="s">
        <v>790</v>
      </c>
      <c r="C337" s="300">
        <v>1512545</v>
      </c>
      <c r="D337" s="286">
        <f>ROWS(C$5:C337)</f>
        <v>333</v>
      </c>
      <c r="E337" s="286" t="str">
        <f>IF(A337='5.1'!$E$5,TXM!D337,"")</f>
        <v/>
      </c>
      <c r="F337" t="str">
        <f>IFERROR(SMALL($E$5:$E$8000,ROWS($E$5:E337)),"")</f>
        <v/>
      </c>
      <c r="I337" s="285" t="s">
        <v>1939</v>
      </c>
      <c r="J337" t="s">
        <v>997</v>
      </c>
      <c r="K337" s="300">
        <v>5961405</v>
      </c>
      <c r="L337" s="286">
        <f>ROWS(K$5:K337)</f>
        <v>333</v>
      </c>
      <c r="M337" s="286" t="str">
        <f>IF(I337='5.1'!$E$5,TXM!L337,"")</f>
        <v/>
      </c>
      <c r="N337" t="str">
        <f>IFERROR(SMALL($M$5:$M$8000,ROWS($M$5:M337)),"")</f>
        <v/>
      </c>
      <c r="P337" t="s">
        <v>1957</v>
      </c>
      <c r="Q337" t="s">
        <v>1093</v>
      </c>
      <c r="R337">
        <v>545416</v>
      </c>
      <c r="S337" s="286">
        <f>ROWS(R$5:R337)</f>
        <v>333</v>
      </c>
      <c r="T337" s="286" t="str">
        <f>IF(P337='5.1'!$E$5,TXM!S337,"")</f>
        <v/>
      </c>
      <c r="U337" t="str">
        <f>IFERROR(SMALL($T$5:$T$8000,ROWS($T$5:T337)),"")</f>
        <v/>
      </c>
    </row>
    <row r="338" spans="1:21" ht="14.4" customHeight="1" x14ac:dyDescent="0.25">
      <c r="A338" s="285" t="s">
        <v>1956</v>
      </c>
      <c r="B338" t="s">
        <v>997</v>
      </c>
      <c r="C338" s="300">
        <v>1170694</v>
      </c>
      <c r="D338" s="286">
        <f>ROWS(C$5:C338)</f>
        <v>334</v>
      </c>
      <c r="E338" s="286" t="str">
        <f>IF(A338='5.1'!$E$5,TXM!D338,"")</f>
        <v/>
      </c>
      <c r="F338" t="str">
        <f>IFERROR(SMALL($E$5:$E$8000,ROWS($E$5:E338)),"")</f>
        <v/>
      </c>
      <c r="I338" s="285" t="s">
        <v>1939</v>
      </c>
      <c r="J338" t="s">
        <v>725</v>
      </c>
      <c r="K338" s="300">
        <v>5810226</v>
      </c>
      <c r="L338" s="286">
        <f>ROWS(K$5:K338)</f>
        <v>334</v>
      </c>
      <c r="M338" s="286" t="str">
        <f>IF(I338='5.1'!$E$5,TXM!L338,"")</f>
        <v/>
      </c>
      <c r="N338" t="str">
        <f>IFERROR(SMALL($M$5:$M$8000,ROWS($M$5:M338)),"")</f>
        <v/>
      </c>
      <c r="P338" t="s">
        <v>1957</v>
      </c>
      <c r="Q338" t="s">
        <v>806</v>
      </c>
      <c r="R338">
        <v>33750</v>
      </c>
      <c r="S338" s="286">
        <f>ROWS(R$5:R338)</f>
        <v>334</v>
      </c>
      <c r="T338" s="286" t="str">
        <f>IF(P338='5.1'!$E$5,TXM!S338,"")</f>
        <v/>
      </c>
      <c r="U338" t="str">
        <f>IFERROR(SMALL($T$5:$T$8000,ROWS($T$5:T338)),"")</f>
        <v/>
      </c>
    </row>
    <row r="339" spans="1:21" ht="14.4" customHeight="1" x14ac:dyDescent="0.25">
      <c r="A339" s="285" t="s">
        <v>1956</v>
      </c>
      <c r="B339" t="s">
        <v>808</v>
      </c>
      <c r="C339" s="300">
        <v>1130841</v>
      </c>
      <c r="D339" s="286">
        <f>ROWS(C$5:C339)</f>
        <v>335</v>
      </c>
      <c r="E339" s="286" t="str">
        <f>IF(A339='5.1'!$E$5,TXM!D339,"")</f>
        <v/>
      </c>
      <c r="F339" t="str">
        <f>IFERROR(SMALL($E$5:$E$8000,ROWS($E$5:E339)),"")</f>
        <v/>
      </c>
      <c r="I339" s="285" t="s">
        <v>1939</v>
      </c>
      <c r="J339" t="s">
        <v>715</v>
      </c>
      <c r="K339" s="300">
        <v>3651630</v>
      </c>
      <c r="L339" s="286">
        <f>ROWS(K$5:K339)</f>
        <v>335</v>
      </c>
      <c r="M339" s="286" t="str">
        <f>IF(I339='5.1'!$E$5,TXM!L339,"")</f>
        <v/>
      </c>
      <c r="N339" t="str">
        <f>IFERROR(SMALL($M$5:$M$8000,ROWS($M$5:M339)),"")</f>
        <v/>
      </c>
      <c r="P339" t="s">
        <v>1756</v>
      </c>
      <c r="Q339" t="s">
        <v>812</v>
      </c>
      <c r="R339">
        <v>283148990</v>
      </c>
      <c r="S339" s="286">
        <f>ROWS(R$5:R339)</f>
        <v>335</v>
      </c>
      <c r="T339" s="286" t="str">
        <f>IF(P339='5.1'!$E$5,TXM!S339,"")</f>
        <v/>
      </c>
      <c r="U339" t="str">
        <f>IFERROR(SMALL($T$5:$T$8000,ROWS($T$5:T339)),"")</f>
        <v/>
      </c>
    </row>
    <row r="340" spans="1:21" ht="14.4" customHeight="1" x14ac:dyDescent="0.25">
      <c r="A340" s="285" t="s">
        <v>1956</v>
      </c>
      <c r="B340" t="s">
        <v>1086</v>
      </c>
      <c r="C340" s="300">
        <v>488785</v>
      </c>
      <c r="D340" s="286">
        <f>ROWS(C$5:C340)</f>
        <v>336</v>
      </c>
      <c r="E340" s="286" t="str">
        <f>IF(A340='5.1'!$E$5,TXM!D340,"")</f>
        <v/>
      </c>
      <c r="F340" t="str">
        <f>IFERROR(SMALL($E$5:$E$8000,ROWS($E$5:E340)),"")</f>
        <v/>
      </c>
      <c r="I340" s="285" t="s">
        <v>1939</v>
      </c>
      <c r="J340" t="s">
        <v>106</v>
      </c>
      <c r="K340" s="300">
        <v>3503943</v>
      </c>
      <c r="L340" s="286">
        <f>ROWS(K$5:K340)</f>
        <v>336</v>
      </c>
      <c r="M340" s="286" t="str">
        <f>IF(I340='5.1'!$E$5,TXM!L340,"")</f>
        <v/>
      </c>
      <c r="N340" t="str">
        <f>IFERROR(SMALL($M$5:$M$8000,ROWS($M$5:M340)),"")</f>
        <v/>
      </c>
      <c r="P340" t="s">
        <v>1756</v>
      </c>
      <c r="Q340" t="s">
        <v>780</v>
      </c>
      <c r="R340">
        <v>254459257</v>
      </c>
      <c r="S340" s="286">
        <f>ROWS(R$5:R340)</f>
        <v>336</v>
      </c>
      <c r="T340" s="286" t="str">
        <f>IF(P340='5.1'!$E$5,TXM!S340,"")</f>
        <v/>
      </c>
      <c r="U340" t="str">
        <f>IFERROR(SMALL($T$5:$T$8000,ROWS($T$5:T340)),"")</f>
        <v/>
      </c>
    </row>
    <row r="341" spans="1:21" ht="14.4" customHeight="1" x14ac:dyDescent="0.25">
      <c r="A341" s="285" t="s">
        <v>1956</v>
      </c>
      <c r="B341" t="s">
        <v>723</v>
      </c>
      <c r="C341" s="300">
        <v>370747</v>
      </c>
      <c r="D341" s="286">
        <f>ROWS(C$5:C341)</f>
        <v>337</v>
      </c>
      <c r="E341" s="286" t="str">
        <f>IF(A341='5.1'!$E$5,TXM!D341,"")</f>
        <v/>
      </c>
      <c r="F341" t="str">
        <f>IFERROR(SMALL($E$5:$E$8000,ROWS($E$5:E341)),"")</f>
        <v/>
      </c>
      <c r="I341" s="285" t="s">
        <v>1939</v>
      </c>
      <c r="J341" t="s">
        <v>810</v>
      </c>
      <c r="K341" s="300">
        <v>2699488</v>
      </c>
      <c r="L341" s="286">
        <f>ROWS(K$5:K341)</f>
        <v>337</v>
      </c>
      <c r="M341" s="286" t="str">
        <f>IF(I341='5.1'!$E$5,TXM!L341,"")</f>
        <v/>
      </c>
      <c r="N341" t="str">
        <f>IFERROR(SMALL($M$5:$M$8000,ROWS($M$5:M341)),"")</f>
        <v/>
      </c>
      <c r="P341" t="s">
        <v>1756</v>
      </c>
      <c r="Q341" t="s">
        <v>717</v>
      </c>
      <c r="R341">
        <v>133979068</v>
      </c>
      <c r="S341" s="286">
        <f>ROWS(R$5:R341)</f>
        <v>337</v>
      </c>
      <c r="T341" s="286" t="str">
        <f>IF(P341='5.1'!$E$5,TXM!S341,"")</f>
        <v/>
      </c>
      <c r="U341" t="str">
        <f>IFERROR(SMALL($T$5:$T$8000,ROWS($T$5:T341)),"")</f>
        <v/>
      </c>
    </row>
    <row r="342" spans="1:21" ht="14.4" customHeight="1" x14ac:dyDescent="0.25">
      <c r="A342" s="285" t="s">
        <v>1956</v>
      </c>
      <c r="B342" t="s">
        <v>106</v>
      </c>
      <c r="C342" s="300">
        <v>347562</v>
      </c>
      <c r="D342" s="286">
        <f>ROWS(C$5:C342)</f>
        <v>338</v>
      </c>
      <c r="E342" s="286" t="str">
        <f>IF(A342='5.1'!$E$5,TXM!D342,"")</f>
        <v/>
      </c>
      <c r="F342" t="str">
        <f>IFERROR(SMALL($E$5:$E$8000,ROWS($E$5:E342)),"")</f>
        <v/>
      </c>
      <c r="I342" s="285" t="s">
        <v>1939</v>
      </c>
      <c r="J342" t="s">
        <v>1079</v>
      </c>
      <c r="K342" s="300">
        <v>1927768</v>
      </c>
      <c r="L342" s="286">
        <f>ROWS(K$5:K342)</f>
        <v>338</v>
      </c>
      <c r="M342" s="286" t="str">
        <f>IF(I342='5.1'!$E$5,TXM!L342,"")</f>
        <v/>
      </c>
      <c r="N342" t="str">
        <f>IFERROR(SMALL($M$5:$M$8000,ROWS($M$5:M342)),"")</f>
        <v/>
      </c>
      <c r="P342" t="s">
        <v>1756</v>
      </c>
      <c r="Q342" t="s">
        <v>806</v>
      </c>
      <c r="R342">
        <v>86171702</v>
      </c>
      <c r="S342" s="286">
        <f>ROWS(R$5:R342)</f>
        <v>338</v>
      </c>
      <c r="T342" s="286" t="str">
        <f>IF(P342='5.1'!$E$5,TXM!S342,"")</f>
        <v/>
      </c>
      <c r="U342" t="str">
        <f>IFERROR(SMALL($T$5:$T$8000,ROWS($T$5:T342)),"")</f>
        <v/>
      </c>
    </row>
    <row r="343" spans="1:21" ht="14.4" customHeight="1" x14ac:dyDescent="0.25">
      <c r="A343" s="285" t="s">
        <v>1956</v>
      </c>
      <c r="B343" t="s">
        <v>717</v>
      </c>
      <c r="C343" s="300">
        <v>107250</v>
      </c>
      <c r="D343" s="286">
        <f>ROWS(C$5:C343)</f>
        <v>339</v>
      </c>
      <c r="E343" s="286" t="str">
        <f>IF(A343='5.1'!$E$5,TXM!D343,"")</f>
        <v/>
      </c>
      <c r="F343" t="str">
        <f>IFERROR(SMALL($E$5:$E$8000,ROWS($E$5:E343)),"")</f>
        <v/>
      </c>
      <c r="I343" s="285" t="s">
        <v>1939</v>
      </c>
      <c r="J343" t="s">
        <v>117</v>
      </c>
      <c r="K343" s="300">
        <v>1870795</v>
      </c>
      <c r="L343" s="286">
        <f>ROWS(K$5:K343)</f>
        <v>339</v>
      </c>
      <c r="M343" s="286" t="str">
        <f>IF(I343='5.1'!$E$5,TXM!L343,"")</f>
        <v/>
      </c>
      <c r="N343" t="str">
        <f>IFERROR(SMALL($M$5:$M$8000,ROWS($M$5:M343)),"")</f>
        <v/>
      </c>
      <c r="P343" t="s">
        <v>1756</v>
      </c>
      <c r="Q343" t="s">
        <v>814</v>
      </c>
      <c r="R343">
        <v>85984717</v>
      </c>
      <c r="S343" s="286">
        <f>ROWS(R$5:R343)</f>
        <v>339</v>
      </c>
      <c r="T343" s="286" t="str">
        <f>IF(P343='5.1'!$E$5,TXM!S343,"")</f>
        <v/>
      </c>
      <c r="U343" t="str">
        <f>IFERROR(SMALL($T$5:$T$8000,ROWS($T$5:T343)),"")</f>
        <v/>
      </c>
    </row>
    <row r="344" spans="1:21" ht="14.4" customHeight="1" x14ac:dyDescent="0.25">
      <c r="A344" s="285" t="s">
        <v>1956</v>
      </c>
      <c r="B344" t="s">
        <v>1079</v>
      </c>
      <c r="C344" s="300">
        <v>74375</v>
      </c>
      <c r="D344" s="286">
        <f>ROWS(C$5:C344)</f>
        <v>340</v>
      </c>
      <c r="E344" s="286" t="str">
        <f>IF(A344='5.1'!$E$5,TXM!D344,"")</f>
        <v/>
      </c>
      <c r="F344" t="str">
        <f>IFERROR(SMALL($E$5:$E$8000,ROWS($E$5:E344)),"")</f>
        <v/>
      </c>
      <c r="I344" s="285" t="s">
        <v>1939</v>
      </c>
      <c r="J344" t="s">
        <v>1096</v>
      </c>
      <c r="K344" s="300">
        <v>1867836</v>
      </c>
      <c r="L344" s="286">
        <f>ROWS(K$5:K344)</f>
        <v>340</v>
      </c>
      <c r="M344" s="286" t="str">
        <f>IF(I344='5.1'!$E$5,TXM!L344,"")</f>
        <v/>
      </c>
      <c r="N344" t="str">
        <f>IFERROR(SMALL($M$5:$M$8000,ROWS($M$5:M344)),"")</f>
        <v/>
      </c>
      <c r="P344" t="s">
        <v>1756</v>
      </c>
      <c r="Q344" t="s">
        <v>823</v>
      </c>
      <c r="R344">
        <v>72137438</v>
      </c>
      <c r="S344" s="286">
        <f>ROWS(R$5:R344)</f>
        <v>340</v>
      </c>
      <c r="T344" s="286" t="str">
        <f>IF(P344='5.1'!$E$5,TXM!S344,"")</f>
        <v/>
      </c>
      <c r="U344" t="str">
        <f>IFERROR(SMALL($T$5:$T$8000,ROWS($T$5:T344)),"")</f>
        <v/>
      </c>
    </row>
    <row r="345" spans="1:21" ht="14.4" customHeight="1" x14ac:dyDescent="0.25">
      <c r="A345" s="285" t="s">
        <v>1956</v>
      </c>
      <c r="B345" t="s">
        <v>117</v>
      </c>
      <c r="C345" s="300">
        <v>67360</v>
      </c>
      <c r="D345" s="286">
        <f>ROWS(C$5:C345)</f>
        <v>341</v>
      </c>
      <c r="E345" s="286" t="str">
        <f>IF(A345='5.1'!$E$5,TXM!D345,"")</f>
        <v/>
      </c>
      <c r="F345" t="str">
        <f>IFERROR(SMALL($E$5:$E$8000,ROWS($E$5:E345)),"")</f>
        <v/>
      </c>
      <c r="I345" s="285" t="s">
        <v>1939</v>
      </c>
      <c r="J345" t="s">
        <v>723</v>
      </c>
      <c r="K345" s="300">
        <v>1767341</v>
      </c>
      <c r="L345" s="286">
        <f>ROWS(K$5:K345)</f>
        <v>341</v>
      </c>
      <c r="M345" s="286" t="str">
        <f>IF(I345='5.1'!$E$5,TXM!L345,"")</f>
        <v/>
      </c>
      <c r="N345" t="str">
        <f>IFERROR(SMALL($M$5:$M$8000,ROWS($M$5:M345)),"")</f>
        <v/>
      </c>
      <c r="P345" t="s">
        <v>1756</v>
      </c>
      <c r="Q345" t="s">
        <v>810</v>
      </c>
      <c r="R345">
        <v>38939250</v>
      </c>
      <c r="S345" s="286">
        <f>ROWS(R$5:R345)</f>
        <v>341</v>
      </c>
      <c r="T345" s="286" t="str">
        <f>IF(P345='5.1'!$E$5,TXM!S345,"")</f>
        <v/>
      </c>
      <c r="U345" t="str">
        <f>IFERROR(SMALL($T$5:$T$8000,ROWS($T$5:T345)),"")</f>
        <v/>
      </c>
    </row>
    <row r="346" spans="1:21" ht="14.4" customHeight="1" x14ac:dyDescent="0.25">
      <c r="A346" s="285" t="s">
        <v>1956</v>
      </c>
      <c r="B346" t="s">
        <v>1090</v>
      </c>
      <c r="C346" s="300">
        <v>54900</v>
      </c>
      <c r="D346" s="286">
        <f>ROWS(C$5:C346)</f>
        <v>342</v>
      </c>
      <c r="E346" s="286" t="str">
        <f>IF(A346='5.1'!$E$5,TXM!D346,"")</f>
        <v/>
      </c>
      <c r="F346" t="str">
        <f>IFERROR(SMALL($E$5:$E$8000,ROWS($E$5:E346)),"")</f>
        <v/>
      </c>
      <c r="I346" s="285" t="s">
        <v>1939</v>
      </c>
      <c r="J346" t="s">
        <v>1081</v>
      </c>
      <c r="K346" s="300">
        <v>964925</v>
      </c>
      <c r="L346" s="286">
        <f>ROWS(K$5:K346)</f>
        <v>342</v>
      </c>
      <c r="M346" s="286" t="str">
        <f>IF(I346='5.1'!$E$5,TXM!L346,"")</f>
        <v/>
      </c>
      <c r="N346" t="str">
        <f>IFERROR(SMALL($M$5:$M$8000,ROWS($M$5:M346)),"")</f>
        <v/>
      </c>
      <c r="P346" t="s">
        <v>1756</v>
      </c>
      <c r="Q346" t="s">
        <v>808</v>
      </c>
      <c r="R346">
        <v>26984040</v>
      </c>
      <c r="S346" s="286">
        <f>ROWS(R$5:R346)</f>
        <v>342</v>
      </c>
      <c r="T346" s="286" t="str">
        <f>IF(P346='5.1'!$E$5,TXM!S346,"")</f>
        <v/>
      </c>
      <c r="U346" t="str">
        <f>IFERROR(SMALL($T$5:$T$8000,ROWS($T$5:T346)),"")</f>
        <v/>
      </c>
    </row>
    <row r="347" spans="1:21" ht="14.4" customHeight="1" x14ac:dyDescent="0.25">
      <c r="A347" s="285" t="s">
        <v>1956</v>
      </c>
      <c r="B347" t="s">
        <v>1098</v>
      </c>
      <c r="C347" s="300">
        <v>14904</v>
      </c>
      <c r="D347" s="286">
        <f>ROWS(C$5:C347)</f>
        <v>343</v>
      </c>
      <c r="E347" s="286" t="str">
        <f>IF(A347='5.1'!$E$5,TXM!D347,"")</f>
        <v/>
      </c>
      <c r="F347" t="str">
        <f>IFERROR(SMALL($E$5:$E$8000,ROWS($E$5:E347)),"")</f>
        <v/>
      </c>
      <c r="I347" s="285" t="s">
        <v>1939</v>
      </c>
      <c r="J347" t="s">
        <v>727</v>
      </c>
      <c r="K347" s="300">
        <v>806346</v>
      </c>
      <c r="L347" s="286">
        <f>ROWS(K$5:K347)</f>
        <v>343</v>
      </c>
      <c r="M347" s="286" t="str">
        <f>IF(I347='5.1'!$E$5,TXM!L347,"")</f>
        <v/>
      </c>
      <c r="N347" t="str">
        <f>IFERROR(SMALL($M$5:$M$8000,ROWS($M$5:M347)),"")</f>
        <v/>
      </c>
      <c r="P347" t="s">
        <v>1756</v>
      </c>
      <c r="Q347" t="s">
        <v>1093</v>
      </c>
      <c r="R347">
        <v>23635953</v>
      </c>
      <c r="S347" s="286">
        <f>ROWS(R$5:R347)</f>
        <v>343</v>
      </c>
      <c r="T347" s="286" t="str">
        <f>IF(P347='5.1'!$E$5,TXM!S347,"")</f>
        <v/>
      </c>
      <c r="U347" t="str">
        <f>IFERROR(SMALL($T$5:$T$8000,ROWS($T$5:T347)),"")</f>
        <v/>
      </c>
    </row>
    <row r="348" spans="1:21" ht="14.4" customHeight="1" x14ac:dyDescent="0.25">
      <c r="A348" s="285" t="s">
        <v>1956</v>
      </c>
      <c r="B348" t="s">
        <v>705</v>
      </c>
      <c r="C348" s="300">
        <v>1157</v>
      </c>
      <c r="D348" s="286">
        <f>ROWS(C$5:C348)</f>
        <v>344</v>
      </c>
      <c r="E348" s="286" t="str">
        <f>IF(A348='5.1'!$E$5,TXM!D348,"")</f>
        <v/>
      </c>
      <c r="F348" t="str">
        <f>IFERROR(SMALL($E$5:$E$8000,ROWS($E$5:E348)),"")</f>
        <v/>
      </c>
      <c r="I348" s="285" t="s">
        <v>1939</v>
      </c>
      <c r="J348" t="s">
        <v>1097</v>
      </c>
      <c r="K348" s="300">
        <v>685549</v>
      </c>
      <c r="L348" s="286">
        <f>ROWS(K$5:K348)</f>
        <v>344</v>
      </c>
      <c r="M348" s="286" t="str">
        <f>IF(I348='5.1'!$E$5,TXM!L348,"")</f>
        <v/>
      </c>
      <c r="N348" t="str">
        <f>IFERROR(SMALL($M$5:$M$8000,ROWS($M$5:M348)),"")</f>
        <v/>
      </c>
      <c r="P348" t="s">
        <v>1756</v>
      </c>
      <c r="Q348" t="s">
        <v>1079</v>
      </c>
      <c r="R348">
        <v>21622117</v>
      </c>
      <c r="S348" s="286">
        <f>ROWS(R$5:R348)</f>
        <v>344</v>
      </c>
      <c r="T348" s="286" t="str">
        <f>IF(P348='5.1'!$E$5,TXM!S348,"")</f>
        <v/>
      </c>
      <c r="U348" t="str">
        <f>IFERROR(SMALL($T$5:$T$8000,ROWS($T$5:T348)),"")</f>
        <v/>
      </c>
    </row>
    <row r="349" spans="1:21" ht="14.4" customHeight="1" x14ac:dyDescent="0.25">
      <c r="A349" s="285" t="s">
        <v>1767</v>
      </c>
      <c r="B349" t="s">
        <v>1080</v>
      </c>
      <c r="C349" s="300">
        <v>1525057</v>
      </c>
      <c r="D349" s="286">
        <f>ROWS(C$5:C349)</f>
        <v>345</v>
      </c>
      <c r="E349" s="286" t="str">
        <f>IF(A349='5.1'!$E$5,TXM!D349,"")</f>
        <v/>
      </c>
      <c r="F349" t="str">
        <f>IFERROR(SMALL($E$5:$E$8000,ROWS($E$5:E349)),"")</f>
        <v/>
      </c>
      <c r="I349" s="285" t="s">
        <v>1939</v>
      </c>
      <c r="J349" t="s">
        <v>1080</v>
      </c>
      <c r="K349" s="300">
        <v>647909</v>
      </c>
      <c r="L349" s="286">
        <f>ROWS(K$5:K349)</f>
        <v>345</v>
      </c>
      <c r="M349" s="286" t="str">
        <f>IF(I349='5.1'!$E$5,TXM!L349,"")</f>
        <v/>
      </c>
      <c r="N349" t="str">
        <f>IFERROR(SMALL($M$5:$M$8000,ROWS($M$5:M349)),"")</f>
        <v/>
      </c>
      <c r="P349" t="s">
        <v>1756</v>
      </c>
      <c r="Q349" t="s">
        <v>760</v>
      </c>
      <c r="R349">
        <v>21092234</v>
      </c>
      <c r="S349" s="286">
        <f>ROWS(R$5:R349)</f>
        <v>345</v>
      </c>
      <c r="T349" s="286" t="str">
        <f>IF(P349='5.1'!$E$5,TXM!S349,"")</f>
        <v/>
      </c>
      <c r="U349" t="str">
        <f>IFERROR(SMALL($T$5:$T$8000,ROWS($T$5:T349)),"")</f>
        <v/>
      </c>
    </row>
    <row r="350" spans="1:21" ht="14.4" customHeight="1" x14ac:dyDescent="0.25">
      <c r="A350" s="285" t="s">
        <v>1767</v>
      </c>
      <c r="B350" t="s">
        <v>999</v>
      </c>
      <c r="C350" s="300">
        <v>774495</v>
      </c>
      <c r="D350" s="286">
        <f>ROWS(C$5:C350)</f>
        <v>346</v>
      </c>
      <c r="E350" s="286" t="str">
        <f>IF(A350='5.1'!$E$5,TXM!D350,"")</f>
        <v/>
      </c>
      <c r="F350" t="str">
        <f>IFERROR(SMALL($E$5:$E$8000,ROWS($E$5:E350)),"")</f>
        <v/>
      </c>
      <c r="I350" s="285" t="s">
        <v>1939</v>
      </c>
      <c r="J350" t="s">
        <v>784</v>
      </c>
      <c r="K350" s="300">
        <v>601581</v>
      </c>
      <c r="L350" s="286">
        <f>ROWS(K$5:K350)</f>
        <v>346</v>
      </c>
      <c r="M350" s="286" t="str">
        <f>IF(I350='5.1'!$E$5,TXM!L350,"")</f>
        <v/>
      </c>
      <c r="N350" t="str">
        <f>IFERROR(SMALL($M$5:$M$8000,ROWS($M$5:M350)),"")</f>
        <v/>
      </c>
      <c r="P350" t="s">
        <v>1756</v>
      </c>
      <c r="Q350" t="s">
        <v>734</v>
      </c>
      <c r="R350">
        <v>20606989</v>
      </c>
      <c r="S350" s="286">
        <f>ROWS(R$5:R350)</f>
        <v>346</v>
      </c>
      <c r="T350" s="286" t="str">
        <f>IF(P350='5.1'!$E$5,TXM!S350,"")</f>
        <v/>
      </c>
      <c r="U350" t="str">
        <f>IFERROR(SMALL($T$5:$T$8000,ROWS($T$5:T350)),"")</f>
        <v/>
      </c>
    </row>
    <row r="351" spans="1:21" ht="14.4" customHeight="1" x14ac:dyDescent="0.25">
      <c r="A351" s="285" t="s">
        <v>1767</v>
      </c>
      <c r="B351" t="s">
        <v>717</v>
      </c>
      <c r="C351" s="300">
        <v>284591</v>
      </c>
      <c r="D351" s="286">
        <f>ROWS(C$5:C351)</f>
        <v>347</v>
      </c>
      <c r="E351" s="286" t="str">
        <f>IF(A351='5.1'!$E$5,TXM!D351,"")</f>
        <v/>
      </c>
      <c r="F351" t="str">
        <f>IFERROR(SMALL($E$5:$E$8000,ROWS($E$5:E351)),"")</f>
        <v/>
      </c>
      <c r="I351" s="285" t="s">
        <v>1939</v>
      </c>
      <c r="J351" t="s">
        <v>119</v>
      </c>
      <c r="K351" s="300">
        <v>557050</v>
      </c>
      <c r="L351" s="286">
        <f>ROWS(K$5:K351)</f>
        <v>347</v>
      </c>
      <c r="M351" s="286" t="str">
        <f>IF(I351='5.1'!$E$5,TXM!L351,"")</f>
        <v/>
      </c>
      <c r="N351" t="str">
        <f>IFERROR(SMALL($M$5:$M$8000,ROWS($M$5:M351)),"")</f>
        <v/>
      </c>
      <c r="P351" t="s">
        <v>1756</v>
      </c>
      <c r="Q351" t="s">
        <v>762</v>
      </c>
      <c r="R351">
        <v>13286513</v>
      </c>
      <c r="S351" s="286">
        <f>ROWS(R$5:R351)</f>
        <v>347</v>
      </c>
      <c r="T351" s="286" t="str">
        <f>IF(P351='5.1'!$E$5,TXM!S351,"")</f>
        <v/>
      </c>
      <c r="U351" t="str">
        <f>IFERROR(SMALL($T$5:$T$8000,ROWS($T$5:T351)),"")</f>
        <v/>
      </c>
    </row>
    <row r="352" spans="1:21" ht="14.4" customHeight="1" x14ac:dyDescent="0.25">
      <c r="A352" s="285" t="s">
        <v>1767</v>
      </c>
      <c r="B352" t="s">
        <v>723</v>
      </c>
      <c r="C352" s="300">
        <v>195000</v>
      </c>
      <c r="D352" s="286">
        <f>ROWS(C$5:C352)</f>
        <v>348</v>
      </c>
      <c r="E352" s="286" t="str">
        <f>IF(A352='5.1'!$E$5,TXM!D352,"")</f>
        <v/>
      </c>
      <c r="F352" t="str">
        <f>IFERROR(SMALL($E$5:$E$8000,ROWS($E$5:E352)),"")</f>
        <v/>
      </c>
      <c r="I352" s="285" t="s">
        <v>1939</v>
      </c>
      <c r="J352" t="s">
        <v>719</v>
      </c>
      <c r="K352" s="300">
        <v>508914</v>
      </c>
      <c r="L352" s="286">
        <f>ROWS(K$5:K352)</f>
        <v>348</v>
      </c>
      <c r="M352" s="286" t="str">
        <f>IF(I352='5.1'!$E$5,TXM!L352,"")</f>
        <v/>
      </c>
      <c r="N352" t="str">
        <f>IFERROR(SMALL($M$5:$M$8000,ROWS($M$5:M352)),"")</f>
        <v/>
      </c>
      <c r="P352" t="s">
        <v>1756</v>
      </c>
      <c r="Q352" t="s">
        <v>766</v>
      </c>
      <c r="R352">
        <v>13257907</v>
      </c>
      <c r="S352" s="286">
        <f>ROWS(R$5:R352)</f>
        <v>348</v>
      </c>
      <c r="T352" s="286" t="str">
        <f>IF(P352='5.1'!$E$5,TXM!S352,"")</f>
        <v/>
      </c>
      <c r="U352" t="str">
        <f>IFERROR(SMALL($T$5:$T$8000,ROWS($T$5:T352)),"")</f>
        <v/>
      </c>
    </row>
    <row r="353" spans="1:21" ht="14.4" customHeight="1" x14ac:dyDescent="0.25">
      <c r="A353" s="285" t="s">
        <v>1767</v>
      </c>
      <c r="B353" t="s">
        <v>776</v>
      </c>
      <c r="C353" s="300">
        <v>29566</v>
      </c>
      <c r="D353" s="286">
        <f>ROWS(C$5:C353)</f>
        <v>349</v>
      </c>
      <c r="E353" s="286" t="str">
        <f>IF(A353='5.1'!$E$5,TXM!D353,"")</f>
        <v/>
      </c>
      <c r="F353" t="str">
        <f>IFERROR(SMALL($E$5:$E$8000,ROWS($E$5:E353)),"")</f>
        <v/>
      </c>
      <c r="I353" s="285" t="s">
        <v>1939</v>
      </c>
      <c r="J353" t="s">
        <v>734</v>
      </c>
      <c r="K353" s="300">
        <v>506531</v>
      </c>
      <c r="L353" s="286">
        <f>ROWS(K$5:K353)</f>
        <v>349</v>
      </c>
      <c r="M353" s="286" t="str">
        <f>IF(I353='5.1'!$E$5,TXM!L353,"")</f>
        <v/>
      </c>
      <c r="N353" t="str">
        <f>IFERROR(SMALL($M$5:$M$8000,ROWS($M$5:M353)),"")</f>
        <v/>
      </c>
      <c r="P353" t="s">
        <v>1756</v>
      </c>
      <c r="Q353" t="s">
        <v>1097</v>
      </c>
      <c r="R353">
        <v>7368721</v>
      </c>
      <c r="S353" s="286">
        <f>ROWS(R$5:R353)</f>
        <v>349</v>
      </c>
      <c r="T353" s="286" t="str">
        <f>IF(P353='5.1'!$E$5,TXM!S353,"")</f>
        <v/>
      </c>
      <c r="U353" t="str">
        <f>IFERROR(SMALL($T$5:$T$8000,ROWS($T$5:T353)),"")</f>
        <v/>
      </c>
    </row>
    <row r="354" spans="1:21" ht="14.4" customHeight="1" x14ac:dyDescent="0.25">
      <c r="A354" s="285" t="s">
        <v>1754</v>
      </c>
      <c r="B354" t="s">
        <v>1080</v>
      </c>
      <c r="C354" s="300">
        <v>26609058</v>
      </c>
      <c r="D354" s="286">
        <f>ROWS(C$5:C354)</f>
        <v>350</v>
      </c>
      <c r="E354" s="286" t="str">
        <f>IF(A354='5.1'!$E$5,TXM!D354,"")</f>
        <v/>
      </c>
      <c r="F354" t="str">
        <f>IFERROR(SMALL($E$5:$E$8000,ROWS($E$5:E354)),"")</f>
        <v/>
      </c>
      <c r="I354" s="285" t="s">
        <v>1939</v>
      </c>
      <c r="J354" t="s">
        <v>705</v>
      </c>
      <c r="K354" s="300">
        <v>340037</v>
      </c>
      <c r="L354" s="286">
        <f>ROWS(K$5:K354)</f>
        <v>350</v>
      </c>
      <c r="M354" s="286" t="str">
        <f>IF(I354='5.1'!$E$5,TXM!L354,"")</f>
        <v/>
      </c>
      <c r="N354" t="str">
        <f>IFERROR(SMALL($M$5:$M$8000,ROWS($M$5:M354)),"")</f>
        <v/>
      </c>
      <c r="P354" t="s">
        <v>1756</v>
      </c>
      <c r="Q354" t="s">
        <v>802</v>
      </c>
      <c r="R354">
        <v>3819452</v>
      </c>
      <c r="S354" s="286">
        <f>ROWS(R$5:R354)</f>
        <v>350</v>
      </c>
      <c r="T354" s="286" t="str">
        <f>IF(P354='5.1'!$E$5,TXM!S354,"")</f>
        <v/>
      </c>
      <c r="U354" t="str">
        <f>IFERROR(SMALL($T$5:$T$8000,ROWS($T$5:T354)),"")</f>
        <v/>
      </c>
    </row>
    <row r="355" spans="1:21" ht="14.4" customHeight="1" x14ac:dyDescent="0.25">
      <c r="A355" s="285" t="s">
        <v>1754</v>
      </c>
      <c r="B355" t="s">
        <v>746</v>
      </c>
      <c r="C355" s="300">
        <v>4579660</v>
      </c>
      <c r="D355" s="286">
        <f>ROWS(C$5:C355)</f>
        <v>351</v>
      </c>
      <c r="E355" s="286" t="str">
        <f>IF(A355='5.1'!$E$5,TXM!D355,"")</f>
        <v/>
      </c>
      <c r="F355" t="str">
        <f>IFERROR(SMALL($E$5:$E$8000,ROWS($E$5:E355)),"")</f>
        <v/>
      </c>
      <c r="I355" s="285" t="s">
        <v>1939</v>
      </c>
      <c r="J355" t="s">
        <v>1085</v>
      </c>
      <c r="K355" s="300">
        <v>237495</v>
      </c>
      <c r="L355" s="286">
        <f>ROWS(K$5:K355)</f>
        <v>351</v>
      </c>
      <c r="M355" s="286" t="str">
        <f>IF(I355='5.1'!$E$5,TXM!L355,"")</f>
        <v/>
      </c>
      <c r="N355" t="str">
        <f>IFERROR(SMALL($M$5:$M$8000,ROWS($M$5:M355)),"")</f>
        <v/>
      </c>
      <c r="P355" t="s">
        <v>1756</v>
      </c>
      <c r="Q355" t="s">
        <v>818</v>
      </c>
      <c r="R355">
        <v>3664523</v>
      </c>
      <c r="S355" s="286">
        <f>ROWS(R$5:R355)</f>
        <v>351</v>
      </c>
      <c r="T355" s="286" t="str">
        <f>IF(P355='5.1'!$E$5,TXM!S355,"")</f>
        <v/>
      </c>
      <c r="U355" t="str">
        <f>IFERROR(SMALL($T$5:$T$8000,ROWS($T$5:T355)),"")</f>
        <v/>
      </c>
    </row>
    <row r="356" spans="1:21" ht="14.4" customHeight="1" x14ac:dyDescent="0.25">
      <c r="A356" s="285" t="s">
        <v>1754</v>
      </c>
      <c r="B356" t="s">
        <v>808</v>
      </c>
      <c r="C356" s="300">
        <v>4035339</v>
      </c>
      <c r="D356" s="286">
        <f>ROWS(C$5:C356)</f>
        <v>352</v>
      </c>
      <c r="E356" s="286" t="str">
        <f>IF(A356='5.1'!$E$5,TXM!D356,"")</f>
        <v/>
      </c>
      <c r="F356" t="str">
        <f>IFERROR(SMALL($E$5:$E$8000,ROWS($E$5:E356)),"")</f>
        <v/>
      </c>
      <c r="I356" s="285" t="s">
        <v>1939</v>
      </c>
      <c r="J356" t="s">
        <v>760</v>
      </c>
      <c r="K356" s="300">
        <v>204109</v>
      </c>
      <c r="L356" s="286">
        <f>ROWS(K$5:K356)</f>
        <v>352</v>
      </c>
      <c r="M356" s="286" t="str">
        <f>IF(I356='5.1'!$E$5,TXM!L356,"")</f>
        <v/>
      </c>
      <c r="N356" t="str">
        <f>IFERROR(SMALL($M$5:$M$8000,ROWS($M$5:M356)),"")</f>
        <v/>
      </c>
      <c r="P356" t="s">
        <v>1756</v>
      </c>
      <c r="Q356" t="s">
        <v>711</v>
      </c>
      <c r="R356">
        <v>3198649</v>
      </c>
      <c r="S356" s="286">
        <f>ROWS(R$5:R356)</f>
        <v>352</v>
      </c>
      <c r="T356" s="286" t="str">
        <f>IF(P356='5.1'!$E$5,TXM!S356,"")</f>
        <v/>
      </c>
      <c r="U356" t="str">
        <f>IFERROR(SMALL($T$5:$T$8000,ROWS($T$5:T356)),"")</f>
        <v/>
      </c>
    </row>
    <row r="357" spans="1:21" ht="14.4" customHeight="1" x14ac:dyDescent="0.25">
      <c r="A357" s="285" t="s">
        <v>1754</v>
      </c>
      <c r="B357" t="s">
        <v>1090</v>
      </c>
      <c r="C357" s="300">
        <v>1478760</v>
      </c>
      <c r="D357" s="286">
        <f>ROWS(C$5:C357)</f>
        <v>353</v>
      </c>
      <c r="E357" s="286" t="str">
        <f>IF(A357='5.1'!$E$5,TXM!D357,"")</f>
        <v/>
      </c>
      <c r="F357" t="str">
        <f>IFERROR(SMALL($E$5:$E$8000,ROWS($E$5:E357)),"")</f>
        <v/>
      </c>
      <c r="I357" s="285" t="s">
        <v>1939</v>
      </c>
      <c r="J357" t="s">
        <v>762</v>
      </c>
      <c r="K357" s="300">
        <v>188873</v>
      </c>
      <c r="L357" s="286">
        <f>ROWS(K$5:K357)</f>
        <v>353</v>
      </c>
      <c r="M357" s="286" t="str">
        <f>IF(I357='5.1'!$E$5,TXM!L357,"")</f>
        <v/>
      </c>
      <c r="N357" t="str">
        <f>IFERROR(SMALL($M$5:$M$8000,ROWS($M$5:M357)),"")</f>
        <v/>
      </c>
      <c r="P357" t="s">
        <v>1756</v>
      </c>
      <c r="Q357" t="s">
        <v>107</v>
      </c>
      <c r="R357">
        <v>2324334</v>
      </c>
      <c r="S357" s="286">
        <f>ROWS(R$5:R357)</f>
        <v>353</v>
      </c>
      <c r="T357" s="286" t="str">
        <f>IF(P357='5.1'!$E$5,TXM!S357,"")</f>
        <v/>
      </c>
      <c r="U357" t="str">
        <f>IFERROR(SMALL($T$5:$T$8000,ROWS($T$5:T357)),"")</f>
        <v/>
      </c>
    </row>
    <row r="358" spans="1:21" ht="14.4" customHeight="1" x14ac:dyDescent="0.25">
      <c r="A358" s="285" t="s">
        <v>1754</v>
      </c>
      <c r="B358" t="s">
        <v>1087</v>
      </c>
      <c r="C358" s="300">
        <v>736007</v>
      </c>
      <c r="D358" s="286">
        <f>ROWS(C$5:C358)</f>
        <v>354</v>
      </c>
      <c r="E358" s="286" t="str">
        <f>IF(A358='5.1'!$E$5,TXM!D358,"")</f>
        <v/>
      </c>
      <c r="F358" t="str">
        <f>IFERROR(SMALL($E$5:$E$8000,ROWS($E$5:E358)),"")</f>
        <v/>
      </c>
      <c r="I358" s="285" t="s">
        <v>1939</v>
      </c>
      <c r="J358" t="s">
        <v>102</v>
      </c>
      <c r="K358" s="300">
        <v>146258</v>
      </c>
      <c r="L358" s="286">
        <f>ROWS(K$5:K358)</f>
        <v>354</v>
      </c>
      <c r="M358" s="286" t="str">
        <f>IF(I358='5.1'!$E$5,TXM!L358,"")</f>
        <v/>
      </c>
      <c r="N358" t="str">
        <f>IFERROR(SMALL($M$5:$M$8000,ROWS($M$5:M358)),"")</f>
        <v/>
      </c>
      <c r="P358" t="s">
        <v>1756</v>
      </c>
      <c r="Q358" t="s">
        <v>776</v>
      </c>
      <c r="R358">
        <v>1994439</v>
      </c>
      <c r="S358" s="286">
        <f>ROWS(R$5:R358)</f>
        <v>354</v>
      </c>
      <c r="T358" s="286" t="str">
        <f>IF(P358='5.1'!$E$5,TXM!S358,"")</f>
        <v/>
      </c>
      <c r="U358" t="str">
        <f>IFERROR(SMALL($T$5:$T$8000,ROWS($T$5:T358)),"")</f>
        <v/>
      </c>
    </row>
    <row r="359" spans="1:21" ht="14.4" customHeight="1" x14ac:dyDescent="0.25">
      <c r="A359" s="285" t="s">
        <v>1754</v>
      </c>
      <c r="B359" t="s">
        <v>786</v>
      </c>
      <c r="C359" s="300">
        <v>632501</v>
      </c>
      <c r="D359" s="286">
        <f>ROWS(C$5:C359)</f>
        <v>355</v>
      </c>
      <c r="E359" s="286" t="str">
        <f>IF(A359='5.1'!$E$5,TXM!D359,"")</f>
        <v/>
      </c>
      <c r="F359" t="str">
        <f>IFERROR(SMALL($E$5:$E$8000,ROWS($E$5:E359)),"")</f>
        <v/>
      </c>
      <c r="I359" s="285" t="s">
        <v>1939</v>
      </c>
      <c r="J359" t="s">
        <v>1083</v>
      </c>
      <c r="K359" s="300">
        <v>82499</v>
      </c>
      <c r="L359" s="286">
        <f>ROWS(K$5:K359)</f>
        <v>355</v>
      </c>
      <c r="M359" s="286" t="str">
        <f>IF(I359='5.1'!$E$5,TXM!L359,"")</f>
        <v/>
      </c>
      <c r="N359" t="str">
        <f>IFERROR(SMALL($M$5:$M$8000,ROWS($M$5:M359)),"")</f>
        <v/>
      </c>
      <c r="P359" t="s">
        <v>1756</v>
      </c>
      <c r="Q359" t="s">
        <v>784</v>
      </c>
      <c r="R359">
        <v>1835189</v>
      </c>
      <c r="S359" s="286">
        <f>ROWS(R$5:R359)</f>
        <v>355</v>
      </c>
      <c r="T359" s="286" t="str">
        <f>IF(P359='5.1'!$E$5,TXM!S359,"")</f>
        <v/>
      </c>
      <c r="U359" t="str">
        <f>IFERROR(SMALL($T$5:$T$8000,ROWS($T$5:T359)),"")</f>
        <v/>
      </c>
    </row>
    <row r="360" spans="1:21" ht="14.4" customHeight="1" x14ac:dyDescent="0.25">
      <c r="A360" s="285" t="s">
        <v>1754</v>
      </c>
      <c r="B360" t="s">
        <v>812</v>
      </c>
      <c r="C360" s="300">
        <v>534867</v>
      </c>
      <c r="D360" s="286">
        <f>ROWS(C$5:C360)</f>
        <v>356</v>
      </c>
      <c r="E360" s="286" t="str">
        <f>IF(A360='5.1'!$E$5,TXM!D360,"")</f>
        <v/>
      </c>
      <c r="F360" t="str">
        <f>IFERROR(SMALL($E$5:$E$8000,ROWS($E$5:E360)),"")</f>
        <v/>
      </c>
      <c r="I360" s="285" t="s">
        <v>1939</v>
      </c>
      <c r="J360" t="s">
        <v>717</v>
      </c>
      <c r="K360" s="300">
        <v>81016</v>
      </c>
      <c r="L360" s="286">
        <f>ROWS(K$5:K360)</f>
        <v>356</v>
      </c>
      <c r="M360" s="286" t="str">
        <f>IF(I360='5.1'!$E$5,TXM!L360,"")</f>
        <v/>
      </c>
      <c r="N360" t="str">
        <f>IFERROR(SMALL($M$5:$M$8000,ROWS($M$5:M360)),"")</f>
        <v/>
      </c>
      <c r="P360" t="s">
        <v>1756</v>
      </c>
      <c r="Q360" t="s">
        <v>1092</v>
      </c>
      <c r="R360">
        <v>1393379</v>
      </c>
      <c r="S360" s="286">
        <f>ROWS(R$5:R360)</f>
        <v>356</v>
      </c>
      <c r="T360" s="286" t="str">
        <f>IF(P360='5.1'!$E$5,TXM!S360,"")</f>
        <v/>
      </c>
      <c r="U360" t="str">
        <f>IFERROR(SMALL($T$5:$T$8000,ROWS($T$5:T360)),"")</f>
        <v/>
      </c>
    </row>
    <row r="361" spans="1:21" ht="14.4" customHeight="1" x14ac:dyDescent="0.25">
      <c r="A361" s="285" t="s">
        <v>1754</v>
      </c>
      <c r="B361" t="s">
        <v>723</v>
      </c>
      <c r="C361" s="300">
        <v>416694</v>
      </c>
      <c r="D361" s="286">
        <f>ROWS(C$5:C361)</f>
        <v>357</v>
      </c>
      <c r="E361" s="286" t="str">
        <f>IF(A361='5.1'!$E$5,TXM!D361,"")</f>
        <v/>
      </c>
      <c r="F361" t="str">
        <f>IFERROR(SMALL($E$5:$E$8000,ROWS($E$5:E361)),"")</f>
        <v/>
      </c>
      <c r="I361" s="285" t="s">
        <v>1939</v>
      </c>
      <c r="J361" t="s">
        <v>107</v>
      </c>
      <c r="K361" s="300">
        <v>75004</v>
      </c>
      <c r="L361" s="286">
        <f>ROWS(K$5:K361)</f>
        <v>357</v>
      </c>
      <c r="M361" s="286" t="str">
        <f>IF(I361='5.1'!$E$5,TXM!L361,"")</f>
        <v/>
      </c>
      <c r="N361" t="str">
        <f>IFERROR(SMALL($M$5:$M$8000,ROWS($M$5:M361)),"")</f>
        <v/>
      </c>
      <c r="P361" t="s">
        <v>1756</v>
      </c>
      <c r="Q361" t="s">
        <v>774</v>
      </c>
      <c r="R361">
        <v>1366657</v>
      </c>
      <c r="S361" s="286">
        <f>ROWS(R$5:R361)</f>
        <v>357</v>
      </c>
      <c r="T361" s="286" t="str">
        <f>IF(P361='5.1'!$E$5,TXM!S361,"")</f>
        <v/>
      </c>
      <c r="U361" t="str">
        <f>IFERROR(SMALL($T$5:$T$8000,ROWS($T$5:T361)),"")</f>
        <v/>
      </c>
    </row>
    <row r="362" spans="1:21" ht="14.4" customHeight="1" x14ac:dyDescent="0.25">
      <c r="A362" s="285" t="s">
        <v>1754</v>
      </c>
      <c r="B362" t="s">
        <v>997</v>
      </c>
      <c r="C362" s="300">
        <v>396854</v>
      </c>
      <c r="D362" s="286">
        <f>ROWS(C$5:C362)</f>
        <v>358</v>
      </c>
      <c r="E362" s="286" t="str">
        <f>IF(A362='5.1'!$E$5,TXM!D362,"")</f>
        <v/>
      </c>
      <c r="F362" t="str">
        <f>IFERROR(SMALL($E$5:$E$8000,ROWS($E$5:E362)),"")</f>
        <v/>
      </c>
      <c r="I362" s="285" t="s">
        <v>1939</v>
      </c>
      <c r="J362" t="s">
        <v>1076</v>
      </c>
      <c r="K362" s="300">
        <v>67683</v>
      </c>
      <c r="L362" s="286">
        <f>ROWS(K$5:K362)</f>
        <v>358</v>
      </c>
      <c r="M362" s="286" t="str">
        <f>IF(I362='5.1'!$E$5,TXM!L362,"")</f>
        <v/>
      </c>
      <c r="N362" t="str">
        <f>IFERROR(SMALL($M$5:$M$8000,ROWS($M$5:M362)),"")</f>
        <v/>
      </c>
      <c r="P362" t="s">
        <v>1756</v>
      </c>
      <c r="Q362" t="s">
        <v>1080</v>
      </c>
      <c r="R362">
        <v>855644</v>
      </c>
      <c r="S362" s="286">
        <f>ROWS(R$5:R362)</f>
        <v>358</v>
      </c>
      <c r="T362" s="286" t="str">
        <f>IF(P362='5.1'!$E$5,TXM!S362,"")</f>
        <v/>
      </c>
      <c r="U362" t="str">
        <f>IFERROR(SMALL($T$5:$T$8000,ROWS($T$5:T362)),"")</f>
        <v/>
      </c>
    </row>
    <row r="363" spans="1:21" ht="14.4" customHeight="1" x14ac:dyDescent="0.25">
      <c r="A363" s="285" t="s">
        <v>1754</v>
      </c>
      <c r="B363" t="s">
        <v>106</v>
      </c>
      <c r="C363" s="300">
        <v>368060</v>
      </c>
      <c r="D363" s="286">
        <f>ROWS(C$5:C363)</f>
        <v>359</v>
      </c>
      <c r="E363" s="286" t="str">
        <f>IF(A363='5.1'!$E$5,TXM!D363,"")</f>
        <v/>
      </c>
      <c r="F363" t="str">
        <f>IFERROR(SMALL($E$5:$E$8000,ROWS($E$5:E363)),"")</f>
        <v/>
      </c>
      <c r="I363" s="285" t="s">
        <v>1939</v>
      </c>
      <c r="J363" t="s">
        <v>766</v>
      </c>
      <c r="K363" s="300">
        <v>59687</v>
      </c>
      <c r="L363" s="286">
        <f>ROWS(K$5:K363)</f>
        <v>359</v>
      </c>
      <c r="M363" s="286" t="str">
        <f>IF(I363='5.1'!$E$5,TXM!L363,"")</f>
        <v/>
      </c>
      <c r="N363" t="str">
        <f>IFERROR(SMALL($M$5:$M$8000,ROWS($M$5:M363)),"")</f>
        <v/>
      </c>
      <c r="P363" t="s">
        <v>1756</v>
      </c>
      <c r="Q363" t="s">
        <v>1096</v>
      </c>
      <c r="R363">
        <v>729472</v>
      </c>
      <c r="S363" s="286">
        <f>ROWS(R$5:R363)</f>
        <v>359</v>
      </c>
      <c r="T363" s="286" t="str">
        <f>IF(P363='5.1'!$E$5,TXM!S363,"")</f>
        <v/>
      </c>
      <c r="U363" t="str">
        <f>IFERROR(SMALL($T$5:$T$8000,ROWS($T$5:T363)),"")</f>
        <v/>
      </c>
    </row>
    <row r="364" spans="1:21" ht="14.4" customHeight="1" x14ac:dyDescent="0.25">
      <c r="A364" s="285" t="s">
        <v>1754</v>
      </c>
      <c r="B364" t="s">
        <v>776</v>
      </c>
      <c r="C364" s="300">
        <v>343733</v>
      </c>
      <c r="D364" s="286">
        <f>ROWS(C$5:C364)</f>
        <v>360</v>
      </c>
      <c r="E364" s="286" t="str">
        <f>IF(A364='5.1'!$E$5,TXM!D364,"")</f>
        <v/>
      </c>
      <c r="F364" t="str">
        <f>IFERROR(SMALL($E$5:$E$8000,ROWS($E$5:E364)),"")</f>
        <v/>
      </c>
      <c r="I364" s="285" t="s">
        <v>1939</v>
      </c>
      <c r="J364" t="s">
        <v>1090</v>
      </c>
      <c r="K364" s="300">
        <v>56759</v>
      </c>
      <c r="L364" s="286">
        <f>ROWS(K$5:K364)</f>
        <v>360</v>
      </c>
      <c r="M364" s="286" t="str">
        <f>IF(I364='5.1'!$E$5,TXM!L364,"")</f>
        <v/>
      </c>
      <c r="N364" t="str">
        <f>IFERROR(SMALL($M$5:$M$8000,ROWS($M$5:M364)),"")</f>
        <v/>
      </c>
      <c r="P364" t="s">
        <v>1756</v>
      </c>
      <c r="Q364" t="s">
        <v>1098</v>
      </c>
      <c r="R364">
        <v>677508</v>
      </c>
      <c r="S364" s="286">
        <f>ROWS(R$5:R364)</f>
        <v>360</v>
      </c>
      <c r="T364" s="286" t="str">
        <f>IF(P364='5.1'!$E$5,TXM!S364,"")</f>
        <v/>
      </c>
      <c r="U364" t="str">
        <f>IFERROR(SMALL($T$5:$T$8000,ROWS($T$5:T364)),"")</f>
        <v/>
      </c>
    </row>
    <row r="365" spans="1:21" ht="14.4" customHeight="1" x14ac:dyDescent="0.25">
      <c r="A365" s="285" t="s">
        <v>1754</v>
      </c>
      <c r="B365" t="s">
        <v>784</v>
      </c>
      <c r="C365" s="300">
        <v>82266</v>
      </c>
      <c r="D365" s="286">
        <f>ROWS(C$5:C365)</f>
        <v>361</v>
      </c>
      <c r="E365" s="286" t="str">
        <f>IF(A365='5.1'!$E$5,TXM!D365,"")</f>
        <v/>
      </c>
      <c r="F365" t="str">
        <f>IFERROR(SMALL($E$5:$E$8000,ROWS($E$5:E365)),"")</f>
        <v/>
      </c>
      <c r="I365" s="285" t="s">
        <v>1939</v>
      </c>
      <c r="J365" t="s">
        <v>823</v>
      </c>
      <c r="K365" s="300">
        <v>42674</v>
      </c>
      <c r="L365" s="286">
        <f>ROWS(K$5:K365)</f>
        <v>361</v>
      </c>
      <c r="M365" s="286" t="str">
        <f>IF(I365='5.1'!$E$5,TXM!L365,"")</f>
        <v/>
      </c>
      <c r="N365" t="str">
        <f>IFERROR(SMALL($M$5:$M$8000,ROWS($M$5:M365)),"")</f>
        <v/>
      </c>
      <c r="P365" t="s">
        <v>1756</v>
      </c>
      <c r="Q365" t="s">
        <v>719</v>
      </c>
      <c r="R365">
        <v>574060</v>
      </c>
      <c r="S365" s="286">
        <f>ROWS(R$5:R365)</f>
        <v>361</v>
      </c>
      <c r="T365" s="286" t="str">
        <f>IF(P365='5.1'!$E$5,TXM!S365,"")</f>
        <v/>
      </c>
      <c r="U365" t="str">
        <f>IFERROR(SMALL($T$5:$T$8000,ROWS($T$5:T365)),"")</f>
        <v/>
      </c>
    </row>
    <row r="366" spans="1:21" ht="14.4" customHeight="1" x14ac:dyDescent="0.25">
      <c r="A366" s="285" t="s">
        <v>1754</v>
      </c>
      <c r="B366" t="s">
        <v>717</v>
      </c>
      <c r="C366" s="300">
        <v>63910</v>
      </c>
      <c r="D366" s="286">
        <f>ROWS(C$5:C366)</f>
        <v>362</v>
      </c>
      <c r="E366" s="286" t="str">
        <f>IF(A366='5.1'!$E$5,TXM!D366,"")</f>
        <v/>
      </c>
      <c r="F366" t="str">
        <f>IFERROR(SMALL($E$5:$E$8000,ROWS($E$5:E366)),"")</f>
        <v/>
      </c>
      <c r="I366" s="285" t="s">
        <v>1939</v>
      </c>
      <c r="J366" t="s">
        <v>764</v>
      </c>
      <c r="K366" s="300">
        <v>33719</v>
      </c>
      <c r="L366" s="286">
        <f>ROWS(K$5:K366)</f>
        <v>362</v>
      </c>
      <c r="M366" s="286" t="str">
        <f>IF(I366='5.1'!$E$5,TXM!L366,"")</f>
        <v/>
      </c>
      <c r="N366" t="str">
        <f>IFERROR(SMALL($M$5:$M$8000,ROWS($M$5:M366)),"")</f>
        <v/>
      </c>
      <c r="P366" t="s">
        <v>1756</v>
      </c>
      <c r="Q366" t="s">
        <v>768</v>
      </c>
      <c r="R366">
        <v>547119</v>
      </c>
      <c r="S366" s="286">
        <f>ROWS(R$5:R366)</f>
        <v>362</v>
      </c>
      <c r="T366" s="286" t="str">
        <f>IF(P366='5.1'!$E$5,TXM!S366,"")</f>
        <v/>
      </c>
      <c r="U366" t="str">
        <f>IFERROR(SMALL($T$5:$T$8000,ROWS($T$5:T366)),"")</f>
        <v/>
      </c>
    </row>
    <row r="367" spans="1:21" ht="14.4" customHeight="1" x14ac:dyDescent="0.25">
      <c r="A367" s="285" t="s">
        <v>1754</v>
      </c>
      <c r="B367" t="s">
        <v>118</v>
      </c>
      <c r="C367" s="300">
        <v>46146</v>
      </c>
      <c r="D367" s="286">
        <f>ROWS(C$5:C367)</f>
        <v>363</v>
      </c>
      <c r="E367" s="286" t="str">
        <f>IF(A367='5.1'!$E$5,TXM!D367,"")</f>
        <v/>
      </c>
      <c r="F367" t="str">
        <f>IFERROR(SMALL($E$5:$E$8000,ROWS($E$5:E367)),"")</f>
        <v/>
      </c>
      <c r="I367" s="285" t="s">
        <v>1939</v>
      </c>
      <c r="J367" t="s">
        <v>1086</v>
      </c>
      <c r="K367" s="300">
        <v>30303</v>
      </c>
      <c r="L367" s="286">
        <f>ROWS(K$5:K367)</f>
        <v>363</v>
      </c>
      <c r="M367" s="286" t="str">
        <f>IF(I367='5.1'!$E$5,TXM!L367,"")</f>
        <v/>
      </c>
      <c r="N367" t="str">
        <f>IFERROR(SMALL($M$5:$M$8000,ROWS($M$5:M367)),"")</f>
        <v/>
      </c>
      <c r="P367" t="s">
        <v>1756</v>
      </c>
      <c r="Q367" t="s">
        <v>118</v>
      </c>
      <c r="R367">
        <v>468270</v>
      </c>
      <c r="S367" s="286">
        <f>ROWS(R$5:R367)</f>
        <v>363</v>
      </c>
      <c r="T367" s="286" t="str">
        <f>IF(P367='5.1'!$E$5,TXM!S367,"")</f>
        <v/>
      </c>
      <c r="U367" t="str">
        <f>IFERROR(SMALL($T$5:$T$8000,ROWS($T$5:T367)),"")</f>
        <v/>
      </c>
    </row>
    <row r="368" spans="1:21" ht="14.4" customHeight="1" x14ac:dyDescent="0.25">
      <c r="A368" s="285" t="s">
        <v>1754</v>
      </c>
      <c r="B368" t="s">
        <v>725</v>
      </c>
      <c r="C368" s="300">
        <v>33204</v>
      </c>
      <c r="D368" s="286">
        <f>ROWS(C$5:C368)</f>
        <v>364</v>
      </c>
      <c r="E368" s="286" t="str">
        <f>IF(A368='5.1'!$E$5,TXM!D368,"")</f>
        <v/>
      </c>
      <c r="F368" t="str">
        <f>IFERROR(SMALL($E$5:$E$8000,ROWS($E$5:E368)),"")</f>
        <v/>
      </c>
      <c r="I368" s="285" t="s">
        <v>1939</v>
      </c>
      <c r="J368" t="s">
        <v>707</v>
      </c>
      <c r="K368" s="300">
        <v>30105</v>
      </c>
      <c r="L368" s="286">
        <f>ROWS(K$5:K368)</f>
        <v>364</v>
      </c>
      <c r="M368" s="286" t="str">
        <f>IF(I368='5.1'!$E$5,TXM!L368,"")</f>
        <v/>
      </c>
      <c r="N368" t="str">
        <f>IFERROR(SMALL($M$5:$M$8000,ROWS($M$5:M368)),"")</f>
        <v/>
      </c>
      <c r="P368" t="s">
        <v>1756</v>
      </c>
      <c r="Q368" t="s">
        <v>997</v>
      </c>
      <c r="R368">
        <v>452325</v>
      </c>
      <c r="S368" s="286">
        <f>ROWS(R$5:R368)</f>
        <v>364</v>
      </c>
      <c r="T368" s="286" t="str">
        <f>IF(P368='5.1'!$E$5,TXM!S368,"")</f>
        <v/>
      </c>
      <c r="U368" t="str">
        <f>IFERROR(SMALL($T$5:$T$8000,ROWS($T$5:T368)),"")</f>
        <v/>
      </c>
    </row>
    <row r="369" spans="1:21" ht="14.4" customHeight="1" x14ac:dyDescent="0.25">
      <c r="A369" s="285" t="s">
        <v>1754</v>
      </c>
      <c r="B369" t="s">
        <v>1086</v>
      </c>
      <c r="C369" s="300">
        <v>2231</v>
      </c>
      <c r="D369" s="286">
        <f>ROWS(C$5:C369)</f>
        <v>365</v>
      </c>
      <c r="E369" s="286" t="str">
        <f>IF(A369='5.1'!$E$5,TXM!D369,"")</f>
        <v/>
      </c>
      <c r="F369" t="str">
        <f>IFERROR(SMALL($E$5:$E$8000,ROWS($E$5:E369)),"")</f>
        <v/>
      </c>
      <c r="I369" s="285" t="s">
        <v>1939</v>
      </c>
      <c r="J369" t="s">
        <v>821</v>
      </c>
      <c r="K369" s="300">
        <v>26428</v>
      </c>
      <c r="L369" s="286">
        <f>ROWS(K$5:K369)</f>
        <v>365</v>
      </c>
      <c r="M369" s="286" t="str">
        <f>IF(I369='5.1'!$E$5,TXM!L369,"")</f>
        <v/>
      </c>
      <c r="N369" t="str">
        <f>IFERROR(SMALL($M$5:$M$8000,ROWS($M$5:M369)),"")</f>
        <v/>
      </c>
      <c r="P369" t="s">
        <v>1756</v>
      </c>
      <c r="Q369" t="s">
        <v>119</v>
      </c>
      <c r="R369">
        <v>218327</v>
      </c>
      <c r="S369" s="286">
        <f>ROWS(R$5:R369)</f>
        <v>365</v>
      </c>
      <c r="T369" s="286" t="str">
        <f>IF(P369='5.1'!$E$5,TXM!S369,"")</f>
        <v/>
      </c>
      <c r="U369" t="str">
        <f>IFERROR(SMALL($T$5:$T$8000,ROWS($T$5:T369)),"")</f>
        <v/>
      </c>
    </row>
    <row r="370" spans="1:21" ht="14.4" customHeight="1" x14ac:dyDescent="0.25">
      <c r="A370" s="285" t="s">
        <v>1754</v>
      </c>
      <c r="B370" t="s">
        <v>1098</v>
      </c>
      <c r="C370" s="300">
        <v>1065</v>
      </c>
      <c r="D370" s="286">
        <f>ROWS(C$5:C370)</f>
        <v>366</v>
      </c>
      <c r="E370" s="286" t="str">
        <f>IF(A370='5.1'!$E$5,TXM!D370,"")</f>
        <v/>
      </c>
      <c r="F370" t="str">
        <f>IFERROR(SMALL($E$5:$E$8000,ROWS($E$5:E370)),"")</f>
        <v/>
      </c>
      <c r="I370" s="285" t="s">
        <v>1939</v>
      </c>
      <c r="J370" t="s">
        <v>1087</v>
      </c>
      <c r="K370" s="300">
        <v>25760</v>
      </c>
      <c r="L370" s="286">
        <f>ROWS(K$5:K370)</f>
        <v>366</v>
      </c>
      <c r="M370" s="286" t="str">
        <f>IF(I370='5.1'!$E$5,TXM!L370,"")</f>
        <v/>
      </c>
      <c r="N370" t="str">
        <f>IFERROR(SMALL($M$5:$M$8000,ROWS($M$5:M370)),"")</f>
        <v/>
      </c>
      <c r="P370" t="s">
        <v>1756</v>
      </c>
      <c r="Q370" t="s">
        <v>736</v>
      </c>
      <c r="R370">
        <v>210636</v>
      </c>
      <c r="S370" s="286">
        <f>ROWS(R$5:R370)</f>
        <v>366</v>
      </c>
      <c r="T370" s="286" t="str">
        <f>IF(P370='5.1'!$E$5,TXM!S370,"")</f>
        <v/>
      </c>
      <c r="U370" t="str">
        <f>IFERROR(SMALL($T$5:$T$8000,ROWS($T$5:T370)),"")</f>
        <v/>
      </c>
    </row>
    <row r="371" spans="1:21" ht="14.4" customHeight="1" x14ac:dyDescent="0.25">
      <c r="A371" s="285" t="s">
        <v>1957</v>
      </c>
      <c r="B371" t="s">
        <v>1080</v>
      </c>
      <c r="C371" s="300">
        <v>173801</v>
      </c>
      <c r="D371" s="286">
        <f>ROWS(C$5:C371)</f>
        <v>367</v>
      </c>
      <c r="E371" s="286" t="str">
        <f>IF(A371='5.1'!$E$5,TXM!D371,"")</f>
        <v/>
      </c>
      <c r="F371" t="str">
        <f>IFERROR(SMALL($E$5:$E$8000,ROWS($E$5:E371)),"")</f>
        <v/>
      </c>
      <c r="I371" s="285" t="s">
        <v>1939</v>
      </c>
      <c r="J371" t="s">
        <v>782</v>
      </c>
      <c r="K371" s="300">
        <v>25336</v>
      </c>
      <c r="L371" s="286">
        <f>ROWS(K$5:K371)</f>
        <v>367</v>
      </c>
      <c r="M371" s="286" t="str">
        <f>IF(I371='5.1'!$E$5,TXM!L371,"")</f>
        <v/>
      </c>
      <c r="N371" t="str">
        <f>IFERROR(SMALL($M$5:$M$8000,ROWS($M$5:M371)),"")</f>
        <v/>
      </c>
      <c r="P371" t="s">
        <v>1756</v>
      </c>
      <c r="Q371" t="s">
        <v>106</v>
      </c>
      <c r="R371">
        <v>191151</v>
      </c>
      <c r="S371" s="286">
        <f>ROWS(R$5:R371)</f>
        <v>367</v>
      </c>
      <c r="T371" s="286" t="str">
        <f>IF(P371='5.1'!$E$5,TXM!S371,"")</f>
        <v/>
      </c>
      <c r="U371" t="str">
        <f>IFERROR(SMALL($T$5:$T$8000,ROWS($T$5:T371)),"")</f>
        <v/>
      </c>
    </row>
    <row r="372" spans="1:21" ht="14.4" customHeight="1" x14ac:dyDescent="0.25">
      <c r="A372" s="285" t="s">
        <v>1756</v>
      </c>
      <c r="B372" t="s">
        <v>715</v>
      </c>
      <c r="C372" s="300">
        <v>11504753146</v>
      </c>
      <c r="D372" s="286">
        <f>ROWS(C$5:C372)</f>
        <v>368</v>
      </c>
      <c r="E372" s="286" t="str">
        <f>IF(A372='5.1'!$E$5,TXM!D372,"")</f>
        <v/>
      </c>
      <c r="F372" t="str">
        <f>IFERROR(SMALL($E$5:$E$8000,ROWS($E$5:E372)),"")</f>
        <v/>
      </c>
      <c r="I372" s="285" t="s">
        <v>1939</v>
      </c>
      <c r="J372" t="s">
        <v>110</v>
      </c>
      <c r="K372" s="300">
        <v>24625</v>
      </c>
      <c r="L372" s="286">
        <f>ROWS(K$5:K372)</f>
        <v>368</v>
      </c>
      <c r="M372" s="286" t="str">
        <f>IF(I372='5.1'!$E$5,TXM!L372,"")</f>
        <v/>
      </c>
      <c r="N372" t="str">
        <f>IFERROR(SMALL($M$5:$M$8000,ROWS($M$5:M372)),"")</f>
        <v/>
      </c>
      <c r="P372" t="s">
        <v>1756</v>
      </c>
      <c r="Q372" t="s">
        <v>1081</v>
      </c>
      <c r="R372">
        <v>187401</v>
      </c>
      <c r="S372" s="286">
        <f>ROWS(R$5:R372)</f>
        <v>368</v>
      </c>
      <c r="T372" s="286" t="str">
        <f>IF(P372='5.1'!$E$5,TXM!S372,"")</f>
        <v/>
      </c>
      <c r="U372" t="str">
        <f>IFERROR(SMALL($T$5:$T$8000,ROWS($T$5:T372)),"")</f>
        <v/>
      </c>
    </row>
    <row r="373" spans="1:21" ht="14.4" customHeight="1" x14ac:dyDescent="0.25">
      <c r="A373" s="285" t="s">
        <v>1756</v>
      </c>
      <c r="B373" t="s">
        <v>1080</v>
      </c>
      <c r="C373" s="300">
        <v>1068400441</v>
      </c>
      <c r="D373" s="286">
        <f>ROWS(C$5:C373)</f>
        <v>369</v>
      </c>
      <c r="E373" s="286" t="str">
        <f>IF(A373='5.1'!$E$5,TXM!D373,"")</f>
        <v/>
      </c>
      <c r="F373" t="str">
        <f>IFERROR(SMALL($E$5:$E$8000,ROWS($E$5:E373)),"")</f>
        <v/>
      </c>
      <c r="I373" s="285" t="s">
        <v>1939</v>
      </c>
      <c r="J373" t="s">
        <v>818</v>
      </c>
      <c r="K373" s="300">
        <v>24339</v>
      </c>
      <c r="L373" s="286">
        <f>ROWS(K$5:K373)</f>
        <v>369</v>
      </c>
      <c r="M373" s="286" t="str">
        <f>IF(I373='5.1'!$E$5,TXM!L373,"")</f>
        <v/>
      </c>
      <c r="N373" t="str">
        <f>IFERROR(SMALL($M$5:$M$8000,ROWS($M$5:M373)),"")</f>
        <v/>
      </c>
      <c r="P373" t="s">
        <v>1756</v>
      </c>
      <c r="Q373" t="s">
        <v>1090</v>
      </c>
      <c r="R373">
        <v>144715</v>
      </c>
      <c r="S373" s="286">
        <f>ROWS(R$5:R373)</f>
        <v>369</v>
      </c>
      <c r="T373" s="286" t="str">
        <f>IF(P373='5.1'!$E$5,TXM!S373,"")</f>
        <v/>
      </c>
      <c r="U373" t="str">
        <f>IFERROR(SMALL($T$5:$T$8000,ROWS($T$5:T373)),"")</f>
        <v/>
      </c>
    </row>
    <row r="374" spans="1:21" ht="14.4" customHeight="1" x14ac:dyDescent="0.25">
      <c r="A374" s="285" t="s">
        <v>1756</v>
      </c>
      <c r="B374" t="s">
        <v>719</v>
      </c>
      <c r="C374" s="300">
        <v>588671799</v>
      </c>
      <c r="D374" s="286">
        <f>ROWS(C$5:C374)</f>
        <v>370</v>
      </c>
      <c r="E374" s="286" t="str">
        <f>IF(A374='5.1'!$E$5,TXM!D374,"")</f>
        <v/>
      </c>
      <c r="F374" t="str">
        <f>IFERROR(SMALL($E$5:$E$8000,ROWS($E$5:E374)),"")</f>
        <v/>
      </c>
      <c r="I374" s="285" t="s">
        <v>1939</v>
      </c>
      <c r="J374" t="s">
        <v>118</v>
      </c>
      <c r="K374" s="300">
        <v>24338</v>
      </c>
      <c r="L374" s="286">
        <f>ROWS(K$5:K374)</f>
        <v>370</v>
      </c>
      <c r="M374" s="286" t="str">
        <f>IF(I374='5.1'!$E$5,TXM!L374,"")</f>
        <v/>
      </c>
      <c r="N374" t="str">
        <f>IFERROR(SMALL($M$5:$M$8000,ROWS($M$5:M374)),"")</f>
        <v/>
      </c>
      <c r="P374" t="s">
        <v>1756</v>
      </c>
      <c r="Q374" t="s">
        <v>788</v>
      </c>
      <c r="R374">
        <v>105146</v>
      </c>
      <c r="S374" s="286">
        <f>ROWS(R$5:R374)</f>
        <v>370</v>
      </c>
      <c r="T374" s="286" t="str">
        <f>IF(P374='5.1'!$E$5,TXM!S374,"")</f>
        <v/>
      </c>
      <c r="U374" t="str">
        <f>IFERROR(SMALL($T$5:$T$8000,ROWS($T$5:T374)),"")</f>
        <v/>
      </c>
    </row>
    <row r="375" spans="1:21" ht="14.4" customHeight="1" x14ac:dyDescent="0.25">
      <c r="A375" s="285" t="s">
        <v>1756</v>
      </c>
      <c r="B375" t="s">
        <v>790</v>
      </c>
      <c r="C375" s="300">
        <v>405014959</v>
      </c>
      <c r="D375" s="286">
        <f>ROWS(C$5:C375)</f>
        <v>371</v>
      </c>
      <c r="E375" s="286" t="str">
        <f>IF(A375='5.1'!$E$5,TXM!D375,"")</f>
        <v/>
      </c>
      <c r="F375" t="str">
        <f>IFERROR(SMALL($E$5:$E$8000,ROWS($E$5:E375)),"")</f>
        <v/>
      </c>
      <c r="I375" s="285" t="s">
        <v>1939</v>
      </c>
      <c r="J375" t="s">
        <v>802</v>
      </c>
      <c r="K375" s="300">
        <v>21722</v>
      </c>
      <c r="L375" s="286">
        <f>ROWS(K$5:K375)</f>
        <v>371</v>
      </c>
      <c r="M375" s="286" t="str">
        <f>IF(I375='5.1'!$E$5,TXM!L375,"")</f>
        <v/>
      </c>
      <c r="N375" t="str">
        <f>IFERROR(SMALL($M$5:$M$8000,ROWS($M$5:M375)),"")</f>
        <v/>
      </c>
      <c r="P375" t="s">
        <v>1756</v>
      </c>
      <c r="Q375" t="s">
        <v>790</v>
      </c>
      <c r="R375">
        <v>94981</v>
      </c>
      <c r="S375" s="286">
        <f>ROWS(R$5:R375)</f>
        <v>371</v>
      </c>
      <c r="T375" s="286" t="str">
        <f>IF(P375='5.1'!$E$5,TXM!S375,"")</f>
        <v/>
      </c>
      <c r="U375" t="str">
        <f>IFERROR(SMALL($T$5:$T$8000,ROWS($T$5:T375)),"")</f>
        <v/>
      </c>
    </row>
    <row r="376" spans="1:21" ht="14.4" customHeight="1" x14ac:dyDescent="0.25">
      <c r="A376" s="285" t="s">
        <v>1756</v>
      </c>
      <c r="B376" t="s">
        <v>782</v>
      </c>
      <c r="C376" s="300">
        <v>233573928</v>
      </c>
      <c r="D376" s="286">
        <f>ROWS(C$5:C376)</f>
        <v>372</v>
      </c>
      <c r="E376" s="286" t="str">
        <f>IF(A376='5.1'!$E$5,TXM!D376,"")</f>
        <v/>
      </c>
      <c r="F376" t="str">
        <f>IFERROR(SMALL($E$5:$E$8000,ROWS($E$5:E376)),"")</f>
        <v/>
      </c>
      <c r="I376" s="285" t="s">
        <v>1939</v>
      </c>
      <c r="J376" t="s">
        <v>768</v>
      </c>
      <c r="K376" s="300">
        <v>11407</v>
      </c>
      <c r="L376" s="286">
        <f>ROWS(K$5:K376)</f>
        <v>372</v>
      </c>
      <c r="M376" s="286" t="str">
        <f>IF(I376='5.1'!$E$5,TXM!L376,"")</f>
        <v/>
      </c>
      <c r="N376" t="str">
        <f>IFERROR(SMALL($M$5:$M$8000,ROWS($M$5:M376)),"")</f>
        <v/>
      </c>
      <c r="P376" t="s">
        <v>1756</v>
      </c>
      <c r="Q376" t="s">
        <v>1084</v>
      </c>
      <c r="R376">
        <v>83915</v>
      </c>
      <c r="S376" s="286">
        <f>ROWS(R$5:R376)</f>
        <v>372</v>
      </c>
      <c r="T376" s="286" t="str">
        <f>IF(P376='5.1'!$E$5,TXM!S376,"")</f>
        <v/>
      </c>
      <c r="U376" t="str">
        <f>IFERROR(SMALL($T$5:$T$8000,ROWS($T$5:T376)),"")</f>
        <v/>
      </c>
    </row>
    <row r="377" spans="1:21" ht="14.4" customHeight="1" x14ac:dyDescent="0.25">
      <c r="A377" s="285" t="s">
        <v>1756</v>
      </c>
      <c r="B377" t="s">
        <v>723</v>
      </c>
      <c r="C377" s="300">
        <v>47000234</v>
      </c>
      <c r="D377" s="286">
        <f>ROWS(C$5:C377)</f>
        <v>373</v>
      </c>
      <c r="E377" s="286" t="str">
        <f>IF(A377='5.1'!$E$5,TXM!D377,"")</f>
        <v/>
      </c>
      <c r="F377" t="str">
        <f>IFERROR(SMALL($E$5:$E$8000,ROWS($E$5:E377)),"")</f>
        <v/>
      </c>
      <c r="I377" s="285" t="s">
        <v>1939</v>
      </c>
      <c r="J377" t="s">
        <v>804</v>
      </c>
      <c r="K377" s="300">
        <v>10995</v>
      </c>
      <c r="L377" s="286">
        <f>ROWS(K$5:K377)</f>
        <v>373</v>
      </c>
      <c r="M377" s="286" t="str">
        <f>IF(I377='5.1'!$E$5,TXM!L377,"")</f>
        <v/>
      </c>
      <c r="N377" t="str">
        <f>IFERROR(SMALL($M$5:$M$8000,ROWS($M$5:M377)),"")</f>
        <v/>
      </c>
      <c r="P377" t="s">
        <v>1756</v>
      </c>
      <c r="Q377" t="s">
        <v>1086</v>
      </c>
      <c r="R377">
        <v>55577</v>
      </c>
      <c r="S377" s="286">
        <f>ROWS(R$5:R377)</f>
        <v>373</v>
      </c>
      <c r="T377" s="286" t="str">
        <f>IF(P377='5.1'!$E$5,TXM!S377,"")</f>
        <v/>
      </c>
      <c r="U377" t="str">
        <f>IFERROR(SMALL($T$5:$T$8000,ROWS($T$5:T377)),"")</f>
        <v/>
      </c>
    </row>
    <row r="378" spans="1:21" ht="14.4" customHeight="1" x14ac:dyDescent="0.25">
      <c r="A378" s="285" t="s">
        <v>1756</v>
      </c>
      <c r="B378" t="s">
        <v>997</v>
      </c>
      <c r="C378" s="300">
        <v>31033710</v>
      </c>
      <c r="D378" s="286">
        <f>ROWS(C$5:C378)</f>
        <v>374</v>
      </c>
      <c r="E378" s="286" t="str">
        <f>IF(A378='5.1'!$E$5,TXM!D378,"")</f>
        <v/>
      </c>
      <c r="F378" t="str">
        <f>IFERROR(SMALL($E$5:$E$8000,ROWS($E$5:E378)),"")</f>
        <v/>
      </c>
      <c r="I378" s="285" t="s">
        <v>1939</v>
      </c>
      <c r="J378" t="s">
        <v>780</v>
      </c>
      <c r="K378" s="300">
        <v>4425</v>
      </c>
      <c r="L378" s="286">
        <f>ROWS(K$5:K378)</f>
        <v>374</v>
      </c>
      <c r="M378" s="286" t="str">
        <f>IF(I378='5.1'!$E$5,TXM!L378,"")</f>
        <v/>
      </c>
      <c r="N378" t="str">
        <f>IFERROR(SMALL($M$5:$M$8000,ROWS($M$5:M378)),"")</f>
        <v/>
      </c>
      <c r="P378" t="s">
        <v>1756</v>
      </c>
      <c r="Q378" t="s">
        <v>723</v>
      </c>
      <c r="R378">
        <v>47180</v>
      </c>
      <c r="S378" s="286">
        <f>ROWS(R$5:R378)</f>
        <v>374</v>
      </c>
      <c r="T378" s="286" t="str">
        <f>IF(P378='5.1'!$E$5,TXM!S378,"")</f>
        <v/>
      </c>
      <c r="U378" t="str">
        <f>IFERROR(SMALL($T$5:$T$8000,ROWS($T$5:T378)),"")</f>
        <v/>
      </c>
    </row>
    <row r="379" spans="1:21" ht="14.4" customHeight="1" x14ac:dyDescent="0.25">
      <c r="A379" s="285" t="s">
        <v>1756</v>
      </c>
      <c r="B379" t="s">
        <v>796</v>
      </c>
      <c r="C379" s="300">
        <v>28973772</v>
      </c>
      <c r="D379" s="286">
        <f>ROWS(C$5:C379)</f>
        <v>375</v>
      </c>
      <c r="E379" s="286" t="str">
        <f>IF(A379='5.1'!$E$5,TXM!D379,"")</f>
        <v/>
      </c>
      <c r="F379" t="str">
        <f>IFERROR(SMALL($E$5:$E$8000,ROWS($E$5:E379)),"")</f>
        <v/>
      </c>
      <c r="I379" s="285" t="s">
        <v>1939</v>
      </c>
      <c r="J379" t="s">
        <v>812</v>
      </c>
      <c r="K379" s="300">
        <v>4284</v>
      </c>
      <c r="L379" s="286">
        <f>ROWS(K$5:K379)</f>
        <v>375</v>
      </c>
      <c r="M379" s="286" t="str">
        <f>IF(I379='5.1'!$E$5,TXM!L379,"")</f>
        <v/>
      </c>
      <c r="N379" t="str">
        <f>IFERROR(SMALL($M$5:$M$8000,ROWS($M$5:M379)),"")</f>
        <v/>
      </c>
      <c r="P379" t="s">
        <v>1756</v>
      </c>
      <c r="Q379" t="s">
        <v>821</v>
      </c>
      <c r="R379">
        <v>40026</v>
      </c>
      <c r="S379" s="286">
        <f>ROWS(R$5:R379)</f>
        <v>375</v>
      </c>
      <c r="T379" s="286" t="str">
        <f>IF(P379='5.1'!$E$5,TXM!S379,"")</f>
        <v/>
      </c>
      <c r="U379" t="str">
        <f>IFERROR(SMALL($T$5:$T$8000,ROWS($T$5:T379)),"")</f>
        <v/>
      </c>
    </row>
    <row r="380" spans="1:21" ht="14.4" customHeight="1" x14ac:dyDescent="0.25">
      <c r="A380" s="285" t="s">
        <v>1756</v>
      </c>
      <c r="B380" t="s">
        <v>776</v>
      </c>
      <c r="C380" s="300">
        <v>22884186</v>
      </c>
      <c r="D380" s="286">
        <f>ROWS(C$5:C380)</f>
        <v>376</v>
      </c>
      <c r="E380" s="286" t="str">
        <f>IF(A380='5.1'!$E$5,TXM!D380,"")</f>
        <v/>
      </c>
      <c r="F380" t="str">
        <f>IFERROR(SMALL($E$5:$E$8000,ROWS($E$5:E380)),"")</f>
        <v/>
      </c>
      <c r="I380" s="285" t="s">
        <v>1939</v>
      </c>
      <c r="J380" t="s">
        <v>788</v>
      </c>
      <c r="K380" s="300">
        <v>3170</v>
      </c>
      <c r="L380" s="286">
        <f>ROWS(K$5:K380)</f>
        <v>376</v>
      </c>
      <c r="M380" s="286" t="str">
        <f>IF(I380='5.1'!$E$5,TXM!L380,"")</f>
        <v/>
      </c>
      <c r="N380" t="str">
        <f>IFERROR(SMALL($M$5:$M$8000,ROWS($M$5:M380)),"")</f>
        <v/>
      </c>
      <c r="P380" t="s">
        <v>1756</v>
      </c>
      <c r="Q380" t="s">
        <v>804</v>
      </c>
      <c r="R380">
        <v>38063</v>
      </c>
      <c r="S380" s="286">
        <f>ROWS(R$5:R380)</f>
        <v>376</v>
      </c>
      <c r="T380" s="286" t="str">
        <f>IF(P380='5.1'!$E$5,TXM!S380,"")</f>
        <v/>
      </c>
      <c r="U380" t="str">
        <f>IFERROR(SMALL($T$5:$T$8000,ROWS($T$5:T380)),"")</f>
        <v/>
      </c>
    </row>
    <row r="381" spans="1:21" ht="14.4" customHeight="1" x14ac:dyDescent="0.25">
      <c r="A381" s="285" t="s">
        <v>1756</v>
      </c>
      <c r="B381" t="s">
        <v>748</v>
      </c>
      <c r="C381" s="300">
        <v>19357142</v>
      </c>
      <c r="D381" s="286">
        <f>ROWS(C$5:C381)</f>
        <v>377</v>
      </c>
      <c r="E381" s="286" t="str">
        <f>IF(A381='5.1'!$E$5,TXM!D381,"")</f>
        <v/>
      </c>
      <c r="F381" t="str">
        <f>IFERROR(SMALL($E$5:$E$8000,ROWS($E$5:E381)),"")</f>
        <v/>
      </c>
      <c r="I381" s="285" t="s">
        <v>1939</v>
      </c>
      <c r="J381" t="s">
        <v>709</v>
      </c>
      <c r="K381" s="300">
        <v>1852</v>
      </c>
      <c r="L381" s="286">
        <f>ROWS(K$5:K381)</f>
        <v>377</v>
      </c>
      <c r="M381" s="286" t="str">
        <f>IF(I381='5.1'!$E$5,TXM!L381,"")</f>
        <v/>
      </c>
      <c r="N381" t="str">
        <f>IFERROR(SMALL($M$5:$M$8000,ROWS($M$5:M381)),"")</f>
        <v/>
      </c>
      <c r="P381" t="s">
        <v>1756</v>
      </c>
      <c r="Q381" t="s">
        <v>713</v>
      </c>
      <c r="R381">
        <v>26788</v>
      </c>
      <c r="S381" s="286">
        <f>ROWS(R$5:R381)</f>
        <v>377</v>
      </c>
      <c r="T381" s="286" t="str">
        <f>IF(P381='5.1'!$E$5,TXM!S381,"")</f>
        <v/>
      </c>
      <c r="U381" t="str">
        <f>IFERROR(SMALL($T$5:$T$8000,ROWS($T$5:T381)),"")</f>
        <v/>
      </c>
    </row>
    <row r="382" spans="1:21" ht="14.4" customHeight="1" x14ac:dyDescent="0.25">
      <c r="A382" s="285" t="s">
        <v>1756</v>
      </c>
      <c r="B382" t="s">
        <v>717</v>
      </c>
      <c r="C382" s="300">
        <v>12805953</v>
      </c>
      <c r="D382" s="286">
        <f>ROWS(C$5:C382)</f>
        <v>378</v>
      </c>
      <c r="E382" s="286" t="str">
        <f>IF(A382='5.1'!$E$5,TXM!D382,"")</f>
        <v/>
      </c>
      <c r="F382" t="str">
        <f>IFERROR(SMALL($E$5:$E$8000,ROWS($E$5:E382)),"")</f>
        <v/>
      </c>
      <c r="I382" s="285" t="s">
        <v>1939</v>
      </c>
      <c r="J382" t="s">
        <v>772</v>
      </c>
      <c r="K382" s="300">
        <v>1663</v>
      </c>
      <c r="L382" s="286">
        <f>ROWS(K$5:K382)</f>
        <v>378</v>
      </c>
      <c r="M382" s="286" t="str">
        <f>IF(I382='5.1'!$E$5,TXM!L382,"")</f>
        <v/>
      </c>
      <c r="N382" t="str">
        <f>IFERROR(SMALL($M$5:$M$8000,ROWS($M$5:M382)),"")</f>
        <v/>
      </c>
      <c r="P382" t="s">
        <v>1756</v>
      </c>
      <c r="Q382" t="s">
        <v>764</v>
      </c>
      <c r="R382">
        <v>26757</v>
      </c>
      <c r="S382" s="286">
        <f>ROWS(R$5:R382)</f>
        <v>378</v>
      </c>
      <c r="T382" s="286" t="str">
        <f>IF(P382='5.1'!$E$5,TXM!S382,"")</f>
        <v/>
      </c>
      <c r="U382" t="str">
        <f>IFERROR(SMALL($T$5:$T$8000,ROWS($T$5:T382)),"")</f>
        <v/>
      </c>
    </row>
    <row r="383" spans="1:21" ht="14.4" customHeight="1" x14ac:dyDescent="0.25">
      <c r="A383" s="285" t="s">
        <v>1756</v>
      </c>
      <c r="B383" t="s">
        <v>786</v>
      </c>
      <c r="C383" s="300">
        <v>12206611</v>
      </c>
      <c r="D383" s="286">
        <f>ROWS(C$5:C383)</f>
        <v>379</v>
      </c>
      <c r="E383" s="286" t="str">
        <f>IF(A383='5.1'!$E$5,TXM!D383,"")</f>
        <v/>
      </c>
      <c r="F383" t="str">
        <f>IFERROR(SMALL($E$5:$E$8000,ROWS($E$5:E383)),"")</f>
        <v/>
      </c>
      <c r="I383" s="285" t="s">
        <v>1939</v>
      </c>
      <c r="J383" t="s">
        <v>116</v>
      </c>
      <c r="K383" s="300">
        <v>1617</v>
      </c>
      <c r="L383" s="286">
        <f>ROWS(K$5:K383)</f>
        <v>379</v>
      </c>
      <c r="M383" s="286" t="str">
        <f>IF(I383='5.1'!$E$5,TXM!L383,"")</f>
        <v/>
      </c>
      <c r="N383" t="str">
        <f>IFERROR(SMALL($M$5:$M$8000,ROWS($M$5:M383)),"")</f>
        <v/>
      </c>
      <c r="P383" t="s">
        <v>1756</v>
      </c>
      <c r="Q383" t="s">
        <v>1087</v>
      </c>
      <c r="R383">
        <v>21571</v>
      </c>
      <c r="S383" s="286">
        <f>ROWS(R$5:R383)</f>
        <v>379</v>
      </c>
      <c r="T383" s="286" t="str">
        <f>IF(P383='5.1'!$E$5,TXM!S383,"")</f>
        <v/>
      </c>
      <c r="U383" t="str">
        <f>IFERROR(SMALL($T$5:$T$8000,ROWS($T$5:T383)),"")</f>
        <v/>
      </c>
    </row>
    <row r="384" spans="1:21" ht="14.4" customHeight="1" x14ac:dyDescent="0.25">
      <c r="A384" s="285" t="s">
        <v>1756</v>
      </c>
      <c r="B384" t="s">
        <v>732</v>
      </c>
      <c r="C384" s="300">
        <v>11561961</v>
      </c>
      <c r="D384" s="286">
        <f>ROWS(C$5:C384)</f>
        <v>380</v>
      </c>
      <c r="E384" s="286" t="str">
        <f>IF(A384='5.1'!$E$5,TXM!D384,"")</f>
        <v/>
      </c>
      <c r="F384" t="str">
        <f>IFERROR(SMALL($E$5:$E$8000,ROWS($E$5:E384)),"")</f>
        <v/>
      </c>
      <c r="I384" s="285" t="s">
        <v>1939</v>
      </c>
      <c r="J384" t="s">
        <v>115</v>
      </c>
      <c r="K384" s="300">
        <v>1439</v>
      </c>
      <c r="L384" s="286">
        <f>ROWS(K$5:K384)</f>
        <v>380</v>
      </c>
      <c r="M384" s="286" t="str">
        <f>IF(I384='5.1'!$E$5,TXM!L384,"")</f>
        <v/>
      </c>
      <c r="N384" t="str">
        <f>IFERROR(SMALL($M$5:$M$8000,ROWS($M$5:M384)),"")</f>
        <v/>
      </c>
      <c r="P384" t="s">
        <v>1756</v>
      </c>
      <c r="Q384" t="s">
        <v>1083</v>
      </c>
      <c r="R384">
        <v>13282</v>
      </c>
      <c r="S384" s="286">
        <f>ROWS(R$5:R384)</f>
        <v>380</v>
      </c>
      <c r="T384" s="286" t="str">
        <f>IF(P384='5.1'!$E$5,TXM!S384,"")</f>
        <v/>
      </c>
      <c r="U384" t="str">
        <f>IFERROR(SMALL($T$5:$T$8000,ROWS($T$5:T384)),"")</f>
        <v/>
      </c>
    </row>
    <row r="385" spans="1:21" ht="14.4" customHeight="1" x14ac:dyDescent="0.25">
      <c r="A385" s="285" t="s">
        <v>1756</v>
      </c>
      <c r="B385" t="s">
        <v>1079</v>
      </c>
      <c r="C385" s="300">
        <v>8477913</v>
      </c>
      <c r="D385" s="286">
        <f>ROWS(C$5:C385)</f>
        <v>381</v>
      </c>
      <c r="E385" s="286" t="str">
        <f>IF(A385='5.1'!$E$5,TXM!D385,"")</f>
        <v/>
      </c>
      <c r="F385" t="str">
        <f>IFERROR(SMALL($E$5:$E$8000,ROWS($E$5:E385)),"")</f>
        <v/>
      </c>
      <c r="I385" s="285" t="s">
        <v>1939</v>
      </c>
      <c r="J385" t="s">
        <v>800</v>
      </c>
      <c r="K385" s="300">
        <v>1339</v>
      </c>
      <c r="L385" s="286">
        <f>ROWS(K$5:K385)</f>
        <v>381</v>
      </c>
      <c r="M385" s="286" t="str">
        <f>IF(I385='5.1'!$E$5,TXM!L385,"")</f>
        <v/>
      </c>
      <c r="N385" t="str">
        <f>IFERROR(SMALL($M$5:$M$8000,ROWS($M$5:M385)),"")</f>
        <v/>
      </c>
      <c r="P385" t="s">
        <v>1756</v>
      </c>
      <c r="Q385" t="s">
        <v>786</v>
      </c>
      <c r="R385">
        <v>7149</v>
      </c>
      <c r="S385" s="286">
        <f>ROWS(R$5:R385)</f>
        <v>381</v>
      </c>
      <c r="T385" s="286" t="str">
        <f>IF(P385='5.1'!$E$5,TXM!S385,"")</f>
        <v/>
      </c>
      <c r="U385" t="str">
        <f>IFERROR(SMALL($T$5:$T$8000,ROWS($T$5:T385)),"")</f>
        <v/>
      </c>
    </row>
    <row r="386" spans="1:21" ht="14.4" customHeight="1" x14ac:dyDescent="0.25">
      <c r="A386" s="285" t="s">
        <v>1756</v>
      </c>
      <c r="B386" t="s">
        <v>800</v>
      </c>
      <c r="C386" s="300">
        <v>6696000</v>
      </c>
      <c r="D386" s="286">
        <f>ROWS(C$5:C386)</f>
        <v>382</v>
      </c>
      <c r="E386" s="286" t="str">
        <f>IF(A386='5.1'!$E$5,TXM!D386,"")</f>
        <v/>
      </c>
      <c r="F386" t="str">
        <f>IFERROR(SMALL($E$5:$E$8000,ROWS($E$5:E386)),"")</f>
        <v/>
      </c>
      <c r="I386" s="285" t="s">
        <v>1939</v>
      </c>
      <c r="J386" t="s">
        <v>790</v>
      </c>
      <c r="K386" s="300">
        <v>1051</v>
      </c>
      <c r="L386" s="286">
        <f>ROWS(K$5:K386)</f>
        <v>382</v>
      </c>
      <c r="M386" s="286" t="str">
        <f>IF(I386='5.1'!$E$5,TXM!L386,"")</f>
        <v/>
      </c>
      <c r="N386" t="str">
        <f>IFERROR(SMALL($M$5:$M$8000,ROWS($M$5:M386)),"")</f>
        <v/>
      </c>
      <c r="P386" t="s">
        <v>1756</v>
      </c>
      <c r="Q386" t="s">
        <v>746</v>
      </c>
      <c r="R386">
        <v>5543</v>
      </c>
      <c r="S386" s="286">
        <f>ROWS(R$5:R386)</f>
        <v>382</v>
      </c>
      <c r="T386" s="286" t="str">
        <f>IF(P386='5.1'!$E$5,TXM!S386,"")</f>
        <v/>
      </c>
      <c r="U386" t="str">
        <f>IFERROR(SMALL($T$5:$T$8000,ROWS($T$5:T386)),"")</f>
        <v/>
      </c>
    </row>
    <row r="387" spans="1:21" ht="14.4" customHeight="1" x14ac:dyDescent="0.25">
      <c r="A387" s="285" t="s">
        <v>1756</v>
      </c>
      <c r="B387" t="s">
        <v>1090</v>
      </c>
      <c r="C387" s="300">
        <v>6138749</v>
      </c>
      <c r="D387" s="286">
        <f>ROWS(C$5:C387)</f>
        <v>383</v>
      </c>
      <c r="E387" s="286" t="str">
        <f>IF(A387='5.1'!$E$5,TXM!D387,"")</f>
        <v/>
      </c>
      <c r="F387" t="str">
        <f>IFERROR(SMALL($E$5:$E$8000,ROWS($E$5:E387)),"")</f>
        <v/>
      </c>
      <c r="I387" s="285" t="s">
        <v>1939</v>
      </c>
      <c r="J387" t="s">
        <v>754</v>
      </c>
      <c r="K387" s="300">
        <v>961</v>
      </c>
      <c r="L387" s="286">
        <f>ROWS(K$5:K387)</f>
        <v>383</v>
      </c>
      <c r="M387" s="286" t="str">
        <f>IF(I387='5.1'!$E$5,TXM!L387,"")</f>
        <v/>
      </c>
      <c r="N387" t="str">
        <f>IFERROR(SMALL($M$5:$M$8000,ROWS($M$5:M387)),"")</f>
        <v/>
      </c>
      <c r="P387" t="s">
        <v>1756</v>
      </c>
      <c r="Q387" t="s">
        <v>1082</v>
      </c>
      <c r="R387">
        <v>3402</v>
      </c>
      <c r="S387" s="286">
        <f>ROWS(R$5:R387)</f>
        <v>383</v>
      </c>
      <c r="T387" s="286" t="str">
        <f>IF(P387='5.1'!$E$5,TXM!S387,"")</f>
        <v/>
      </c>
      <c r="U387" t="str">
        <f>IFERROR(SMALL($T$5:$T$8000,ROWS($T$5:T387)),"")</f>
        <v/>
      </c>
    </row>
    <row r="388" spans="1:21" ht="14.4" customHeight="1" x14ac:dyDescent="0.25">
      <c r="A388" s="285" t="s">
        <v>1756</v>
      </c>
      <c r="B388" t="s">
        <v>806</v>
      </c>
      <c r="C388" s="300">
        <v>4690998</v>
      </c>
      <c r="D388" s="286">
        <f>ROWS(C$5:C388)</f>
        <v>384</v>
      </c>
      <c r="E388" s="286" t="str">
        <f>IF(A388='5.1'!$E$5,TXM!D388,"")</f>
        <v/>
      </c>
      <c r="F388" t="str">
        <f>IFERROR(SMALL($E$5:$E$8000,ROWS($E$5:E388)),"")</f>
        <v/>
      </c>
      <c r="I388" s="285" t="s">
        <v>1939</v>
      </c>
      <c r="J388" t="s">
        <v>814</v>
      </c>
      <c r="K388" s="300">
        <v>226</v>
      </c>
      <c r="L388" s="286">
        <f>ROWS(K$5:K388)</f>
        <v>384</v>
      </c>
      <c r="M388" s="286" t="str">
        <f>IF(I388='5.1'!$E$5,TXM!L388,"")</f>
        <v/>
      </c>
      <c r="N388" t="str">
        <f>IFERROR(SMALL($M$5:$M$8000,ROWS($M$5:M388)),"")</f>
        <v/>
      </c>
      <c r="P388" t="s">
        <v>1756</v>
      </c>
      <c r="Q388" t="s">
        <v>1094</v>
      </c>
      <c r="R388">
        <v>908</v>
      </c>
      <c r="S388" s="286">
        <f>ROWS(R$5:R388)</f>
        <v>384</v>
      </c>
      <c r="T388" s="286" t="str">
        <f>IF(P388='5.1'!$E$5,TXM!S388,"")</f>
        <v/>
      </c>
      <c r="U388" t="str">
        <f>IFERROR(SMALL($T$5:$T$8000,ROWS($T$5:T388)),"")</f>
        <v/>
      </c>
    </row>
    <row r="389" spans="1:21" ht="14.4" customHeight="1" x14ac:dyDescent="0.25">
      <c r="A389" s="285" t="s">
        <v>1756</v>
      </c>
      <c r="B389" t="s">
        <v>808</v>
      </c>
      <c r="C389" s="300">
        <v>4613168</v>
      </c>
      <c r="D389" s="286">
        <f>ROWS(C$5:C389)</f>
        <v>385</v>
      </c>
      <c r="E389" s="286" t="str">
        <f>IF(A389='5.1'!$E$5,TXM!D389,"")</f>
        <v/>
      </c>
      <c r="F389" t="str">
        <f>IFERROR(SMALL($E$5:$E$8000,ROWS($E$5:E389)),"")</f>
        <v/>
      </c>
      <c r="I389" s="285" t="s">
        <v>1939</v>
      </c>
      <c r="J389" t="s">
        <v>786</v>
      </c>
      <c r="K389" s="300">
        <v>221</v>
      </c>
      <c r="L389" s="286">
        <f>ROWS(K$5:K389)</f>
        <v>385</v>
      </c>
      <c r="M389" s="286" t="str">
        <f>IF(I389='5.1'!$E$5,TXM!L389,"")</f>
        <v/>
      </c>
      <c r="N389" t="str">
        <f>IFERROR(SMALL($M$5:$M$8000,ROWS($M$5:M389)),"")</f>
        <v/>
      </c>
      <c r="P389" t="s">
        <v>1756</v>
      </c>
      <c r="Q389" t="s">
        <v>102</v>
      </c>
      <c r="R389">
        <v>391</v>
      </c>
      <c r="S389" s="286">
        <f>ROWS(R$5:R389)</f>
        <v>385</v>
      </c>
      <c r="T389" s="286" t="str">
        <f>IF(P389='5.1'!$E$5,TXM!S389,"")</f>
        <v/>
      </c>
      <c r="U389" t="str">
        <f>IFERROR(SMALL($T$5:$T$8000,ROWS($T$5:T389)),"")</f>
        <v/>
      </c>
    </row>
    <row r="390" spans="1:21" ht="14.4" customHeight="1" x14ac:dyDescent="0.25">
      <c r="A390" s="285" t="s">
        <v>1756</v>
      </c>
      <c r="B390" t="s">
        <v>752</v>
      </c>
      <c r="C390" s="300">
        <v>3644671</v>
      </c>
      <c r="D390" s="286">
        <f>ROWS(C$5:C390)</f>
        <v>386</v>
      </c>
      <c r="E390" s="286" t="str">
        <f>IF(A390='5.1'!$E$5,TXM!D390,"")</f>
        <v/>
      </c>
      <c r="F390" t="str">
        <f>IFERROR(SMALL($E$5:$E$8000,ROWS($E$5:E390)),"")</f>
        <v/>
      </c>
      <c r="I390" s="285" t="s">
        <v>1939</v>
      </c>
      <c r="J390" t="s">
        <v>796</v>
      </c>
      <c r="K390" s="300">
        <v>92</v>
      </c>
      <c r="L390" s="286">
        <f>ROWS(K$5:K390)</f>
        <v>386</v>
      </c>
      <c r="M390" s="286" t="str">
        <f>IF(I390='5.1'!$E$5,TXM!L390,"")</f>
        <v/>
      </c>
      <c r="N390" t="str">
        <f>IFERROR(SMALL($M$5:$M$8000,ROWS($M$5:M390)),"")</f>
        <v/>
      </c>
      <c r="P390" t="s">
        <v>1756</v>
      </c>
      <c r="Q390" t="s">
        <v>782</v>
      </c>
      <c r="R390">
        <v>334</v>
      </c>
      <c r="S390" s="286">
        <f>ROWS(R$5:R390)</f>
        <v>386</v>
      </c>
      <c r="T390" s="286" t="str">
        <f>IF(P390='5.1'!$E$5,TXM!S390,"")</f>
        <v/>
      </c>
      <c r="U390" t="str">
        <f>IFERROR(SMALL($T$5:$T$8000,ROWS($T$5:T390)),"")</f>
        <v/>
      </c>
    </row>
    <row r="391" spans="1:21" ht="14.4" customHeight="1" x14ac:dyDescent="0.25">
      <c r="A391" s="285" t="s">
        <v>1756</v>
      </c>
      <c r="B391" t="s">
        <v>746</v>
      </c>
      <c r="C391" s="300">
        <v>3357677</v>
      </c>
      <c r="D391" s="286">
        <f>ROWS(C$5:C391)</f>
        <v>387</v>
      </c>
      <c r="E391" s="286" t="str">
        <f>IF(A391='5.1'!$E$5,TXM!D391,"")</f>
        <v/>
      </c>
      <c r="F391" t="str">
        <f>IFERROR(SMALL($E$5:$E$8000,ROWS($E$5:E391)),"")</f>
        <v/>
      </c>
      <c r="I391" s="285" t="s">
        <v>1939</v>
      </c>
      <c r="J391" t="s">
        <v>750</v>
      </c>
      <c r="K391" s="300">
        <v>83</v>
      </c>
      <c r="L391" s="286">
        <f>ROWS(K$5:K391)</f>
        <v>387</v>
      </c>
      <c r="M391" s="286" t="str">
        <f>IF(I391='5.1'!$E$5,TXM!L391,"")</f>
        <v/>
      </c>
      <c r="N391" t="str">
        <f>IFERROR(SMALL($M$5:$M$8000,ROWS($M$5:M391)),"")</f>
        <v/>
      </c>
      <c r="P391" t="s">
        <v>1756</v>
      </c>
      <c r="Q391" t="s">
        <v>727</v>
      </c>
      <c r="R391">
        <v>263</v>
      </c>
      <c r="S391" s="286">
        <f>ROWS(R$5:R391)</f>
        <v>387</v>
      </c>
      <c r="T391" s="286" t="str">
        <f>IF(P391='5.1'!$E$5,TXM!S391,"")</f>
        <v/>
      </c>
      <c r="U391" t="str">
        <f>IFERROR(SMALL($T$5:$T$8000,ROWS($T$5:T391)),"")</f>
        <v/>
      </c>
    </row>
    <row r="392" spans="1:21" ht="14.4" customHeight="1" x14ac:dyDescent="0.25">
      <c r="A392" s="285" t="s">
        <v>1756</v>
      </c>
      <c r="B392" t="s">
        <v>774</v>
      </c>
      <c r="C392" s="300">
        <v>2381660</v>
      </c>
      <c r="D392" s="286">
        <f>ROWS(C$5:C392)</f>
        <v>388</v>
      </c>
      <c r="E392" s="286" t="str">
        <f>IF(A392='5.1'!$E$5,TXM!D392,"")</f>
        <v/>
      </c>
      <c r="F392" t="str">
        <f>IFERROR(SMALL($E$5:$E$8000,ROWS($E$5:E392)),"")</f>
        <v/>
      </c>
      <c r="I392" s="285" t="s">
        <v>1942</v>
      </c>
      <c r="J392" t="s">
        <v>806</v>
      </c>
      <c r="K392" s="300">
        <v>8075694</v>
      </c>
      <c r="L392" s="286">
        <f>ROWS(K$5:K392)</f>
        <v>388</v>
      </c>
      <c r="M392" s="286" t="str">
        <f>IF(I392='5.1'!$E$5,TXM!L392,"")</f>
        <v/>
      </c>
      <c r="N392" t="str">
        <f>IFERROR(SMALL($M$5:$M$8000,ROWS($M$5:M392)),"")</f>
        <v/>
      </c>
      <c r="P392" t="s">
        <v>1958</v>
      </c>
      <c r="Q392" t="s">
        <v>806</v>
      </c>
      <c r="R392">
        <v>136858</v>
      </c>
      <c r="S392" s="286">
        <f>ROWS(R$5:R392)</f>
        <v>388</v>
      </c>
      <c r="T392" s="286" t="str">
        <f>IF(P392='5.1'!$E$5,TXM!S392,"")</f>
        <v/>
      </c>
      <c r="U392" t="str">
        <f>IFERROR(SMALL($T$5:$T$8000,ROWS($T$5:T392)),"")</f>
        <v/>
      </c>
    </row>
    <row r="393" spans="1:21" ht="14.4" customHeight="1" x14ac:dyDescent="0.25">
      <c r="A393" s="285" t="s">
        <v>1756</v>
      </c>
      <c r="B393" t="s">
        <v>115</v>
      </c>
      <c r="C393" s="300">
        <v>2295231</v>
      </c>
      <c r="D393" s="286">
        <f>ROWS(C$5:C393)</f>
        <v>389</v>
      </c>
      <c r="E393" s="286" t="str">
        <f>IF(A393='5.1'!$E$5,TXM!D393,"")</f>
        <v/>
      </c>
      <c r="F393" t="str">
        <f>IFERROR(SMALL($E$5:$E$8000,ROWS($E$5:E393)),"")</f>
        <v/>
      </c>
      <c r="I393" s="285" t="s">
        <v>1942</v>
      </c>
      <c r="J393" t="s">
        <v>1079</v>
      </c>
      <c r="K393" s="300">
        <v>1431404</v>
      </c>
      <c r="L393" s="286">
        <f>ROWS(K$5:K393)</f>
        <v>389</v>
      </c>
      <c r="M393" s="286" t="str">
        <f>IF(I393='5.1'!$E$5,TXM!L393,"")</f>
        <v/>
      </c>
      <c r="N393" t="str">
        <f>IFERROR(SMALL($M$5:$M$8000,ROWS($M$5:M393)),"")</f>
        <v/>
      </c>
      <c r="P393" t="s">
        <v>1682</v>
      </c>
      <c r="Q393" t="s">
        <v>1093</v>
      </c>
      <c r="R393">
        <v>963532</v>
      </c>
      <c r="S393" s="286">
        <f>ROWS(R$5:R393)</f>
        <v>389</v>
      </c>
      <c r="T393" s="286" t="str">
        <f>IF(P393='5.1'!$E$5,TXM!S393,"")</f>
        <v/>
      </c>
      <c r="U393" t="str">
        <f>IFERROR(SMALL($T$5:$T$8000,ROWS($T$5:T393)),"")</f>
        <v/>
      </c>
    </row>
    <row r="394" spans="1:21" ht="14.4" customHeight="1" x14ac:dyDescent="0.25">
      <c r="A394" s="285" t="s">
        <v>1756</v>
      </c>
      <c r="B394" t="s">
        <v>794</v>
      </c>
      <c r="C394" s="300">
        <v>2237238</v>
      </c>
      <c r="D394" s="286">
        <f>ROWS(C$5:C394)</f>
        <v>390</v>
      </c>
      <c r="E394" s="286" t="str">
        <f>IF(A394='5.1'!$E$5,TXM!D394,"")</f>
        <v/>
      </c>
      <c r="F394" t="str">
        <f>IFERROR(SMALL($E$5:$E$8000,ROWS($E$5:E394)),"")</f>
        <v/>
      </c>
      <c r="I394" s="285" t="s">
        <v>1942</v>
      </c>
      <c r="J394" t="s">
        <v>784</v>
      </c>
      <c r="K394" s="300">
        <v>1019439</v>
      </c>
      <c r="L394" s="286">
        <f>ROWS(K$5:K394)</f>
        <v>390</v>
      </c>
      <c r="M394" s="286" t="str">
        <f>IF(I394='5.1'!$E$5,TXM!L394,"")</f>
        <v/>
      </c>
      <c r="N394" t="str">
        <f>IFERROR(SMALL($M$5:$M$8000,ROWS($M$5:M394)),"")</f>
        <v/>
      </c>
      <c r="P394" t="s">
        <v>1682</v>
      </c>
      <c r="Q394" t="s">
        <v>806</v>
      </c>
      <c r="R394">
        <v>842170</v>
      </c>
      <c r="S394" s="286">
        <f>ROWS(R$5:R394)</f>
        <v>390</v>
      </c>
      <c r="T394" s="286" t="str">
        <f>IF(P394='5.1'!$E$5,TXM!S394,"")</f>
        <v/>
      </c>
      <c r="U394" t="str">
        <f>IFERROR(SMALL($T$5:$T$8000,ROWS($T$5:T394)),"")</f>
        <v/>
      </c>
    </row>
    <row r="395" spans="1:21" ht="14.4" customHeight="1" x14ac:dyDescent="0.25">
      <c r="A395" s="285" t="s">
        <v>1756</v>
      </c>
      <c r="B395" t="s">
        <v>106</v>
      </c>
      <c r="C395" s="300">
        <v>1085622</v>
      </c>
      <c r="D395" s="286">
        <f>ROWS(C$5:C395)</f>
        <v>391</v>
      </c>
      <c r="E395" s="286" t="str">
        <f>IF(A395='5.1'!$E$5,TXM!D395,"")</f>
        <v/>
      </c>
      <c r="F395" t="str">
        <f>IFERROR(SMALL($E$5:$E$8000,ROWS($E$5:E395)),"")</f>
        <v/>
      </c>
      <c r="I395" s="285" t="s">
        <v>1942</v>
      </c>
      <c r="J395" t="s">
        <v>1080</v>
      </c>
      <c r="K395" s="300">
        <v>864444</v>
      </c>
      <c r="L395" s="286">
        <f>ROWS(K$5:K395)</f>
        <v>391</v>
      </c>
      <c r="M395" s="286" t="str">
        <f>IF(I395='5.1'!$E$5,TXM!L395,"")</f>
        <v/>
      </c>
      <c r="N395" t="str">
        <f>IFERROR(SMALL($M$5:$M$8000,ROWS($M$5:M395)),"")</f>
        <v/>
      </c>
      <c r="P395" t="s">
        <v>1682</v>
      </c>
      <c r="Q395" t="s">
        <v>808</v>
      </c>
      <c r="R395">
        <v>832114</v>
      </c>
      <c r="S395" s="286">
        <f>ROWS(R$5:R395)</f>
        <v>391</v>
      </c>
      <c r="T395" s="286" t="str">
        <f>IF(P395='5.1'!$E$5,TXM!S395,"")</f>
        <v/>
      </c>
      <c r="U395" t="str">
        <f>IFERROR(SMALL($T$5:$T$8000,ROWS($T$5:T395)),"")</f>
        <v/>
      </c>
    </row>
    <row r="396" spans="1:21" ht="14.4" customHeight="1" x14ac:dyDescent="0.25">
      <c r="A396" s="285" t="s">
        <v>1756</v>
      </c>
      <c r="B396" t="s">
        <v>1081</v>
      </c>
      <c r="C396" s="300">
        <v>1031957</v>
      </c>
      <c r="D396" s="286">
        <f>ROWS(C$5:C396)</f>
        <v>392</v>
      </c>
      <c r="E396" s="286" t="str">
        <f>IF(A396='5.1'!$E$5,TXM!D396,"")</f>
        <v/>
      </c>
      <c r="F396" t="str">
        <f>IFERROR(SMALL($E$5:$E$8000,ROWS($E$5:E396)),"")</f>
        <v/>
      </c>
      <c r="I396" s="285" t="s">
        <v>1942</v>
      </c>
      <c r="J396" t="s">
        <v>808</v>
      </c>
      <c r="K396" s="300">
        <v>830308</v>
      </c>
      <c r="L396" s="286">
        <f>ROWS(K$5:K396)</f>
        <v>392</v>
      </c>
      <c r="M396" s="286" t="str">
        <f>IF(I396='5.1'!$E$5,TXM!L396,"")</f>
        <v/>
      </c>
      <c r="N396" t="str">
        <f>IFERROR(SMALL($M$5:$M$8000,ROWS($M$5:M396)),"")</f>
        <v/>
      </c>
      <c r="P396" t="s">
        <v>1682</v>
      </c>
      <c r="Q396" t="s">
        <v>719</v>
      </c>
      <c r="R396">
        <v>662855</v>
      </c>
      <c r="S396" s="286">
        <f>ROWS(R$5:R396)</f>
        <v>392</v>
      </c>
      <c r="T396" s="286" t="str">
        <f>IF(P396='5.1'!$E$5,TXM!S396,"")</f>
        <v/>
      </c>
      <c r="U396" t="str">
        <f>IFERROR(SMALL($T$5:$T$8000,ROWS($T$5:T396)),"")</f>
        <v/>
      </c>
    </row>
    <row r="397" spans="1:21" ht="14.4" customHeight="1" x14ac:dyDescent="0.25">
      <c r="A397" s="285" t="s">
        <v>1756</v>
      </c>
      <c r="B397" t="s">
        <v>750</v>
      </c>
      <c r="C397" s="300">
        <v>771366</v>
      </c>
      <c r="D397" s="286">
        <f>ROWS(C$5:C397)</f>
        <v>393</v>
      </c>
      <c r="E397" s="286" t="str">
        <f>IF(A397='5.1'!$E$5,TXM!D397,"")</f>
        <v/>
      </c>
      <c r="F397" t="str">
        <f>IFERROR(SMALL($E$5:$E$8000,ROWS($E$5:E397)),"")</f>
        <v/>
      </c>
      <c r="I397" s="285" t="s">
        <v>1942</v>
      </c>
      <c r="J397" t="s">
        <v>719</v>
      </c>
      <c r="K397" s="300">
        <v>821723</v>
      </c>
      <c r="L397" s="286">
        <f>ROWS(K$5:K397)</f>
        <v>393</v>
      </c>
      <c r="M397" s="286" t="str">
        <f>IF(I397='5.1'!$E$5,TXM!L397,"")</f>
        <v/>
      </c>
      <c r="N397" t="str">
        <f>IFERROR(SMALL($M$5:$M$8000,ROWS($M$5:M397)),"")</f>
        <v/>
      </c>
      <c r="P397" t="s">
        <v>1682</v>
      </c>
      <c r="Q397" t="s">
        <v>823</v>
      </c>
      <c r="R397">
        <v>378909</v>
      </c>
      <c r="S397" s="286">
        <f>ROWS(R$5:R397)</f>
        <v>393</v>
      </c>
      <c r="T397" s="286" t="str">
        <f>IF(P397='5.1'!$E$5,TXM!S397,"")</f>
        <v/>
      </c>
      <c r="U397" t="str">
        <f>IFERROR(SMALL($T$5:$T$8000,ROWS($T$5:T397)),"")</f>
        <v/>
      </c>
    </row>
    <row r="398" spans="1:21" ht="14.4" customHeight="1" x14ac:dyDescent="0.25">
      <c r="A398" s="285" t="s">
        <v>1756</v>
      </c>
      <c r="B398" t="s">
        <v>780</v>
      </c>
      <c r="C398" s="300">
        <v>683888</v>
      </c>
      <c r="D398" s="286">
        <f>ROWS(C$5:C398)</f>
        <v>394</v>
      </c>
      <c r="E398" s="286" t="str">
        <f>IF(A398='5.1'!$E$5,TXM!D398,"")</f>
        <v/>
      </c>
      <c r="F398" t="str">
        <f>IFERROR(SMALL($E$5:$E$8000,ROWS($E$5:E398)),"")</f>
        <v/>
      </c>
      <c r="I398" s="285" t="s">
        <v>1942</v>
      </c>
      <c r="J398" t="s">
        <v>1093</v>
      </c>
      <c r="K398" s="300">
        <v>691193</v>
      </c>
      <c r="L398" s="286">
        <f>ROWS(K$5:K398)</f>
        <v>394</v>
      </c>
      <c r="M398" s="286" t="str">
        <f>IF(I398='5.1'!$E$5,TXM!L398,"")</f>
        <v/>
      </c>
      <c r="N398" t="str">
        <f>IFERROR(SMALL($M$5:$M$8000,ROWS($M$5:M398)),"")</f>
        <v/>
      </c>
      <c r="P398" t="s">
        <v>1682</v>
      </c>
      <c r="Q398" t="s">
        <v>810</v>
      </c>
      <c r="R398">
        <v>200000</v>
      </c>
      <c r="S398" s="286">
        <f>ROWS(R$5:R398)</f>
        <v>394</v>
      </c>
      <c r="T398" s="286" t="str">
        <f>IF(P398='5.1'!$E$5,TXM!S398,"")</f>
        <v/>
      </c>
      <c r="U398" t="str">
        <f>IFERROR(SMALL($T$5:$T$8000,ROWS($T$5:T398)),"")</f>
        <v/>
      </c>
    </row>
    <row r="399" spans="1:21" ht="14.4" customHeight="1" x14ac:dyDescent="0.25">
      <c r="A399" s="285" t="s">
        <v>1756</v>
      </c>
      <c r="B399" t="s">
        <v>784</v>
      </c>
      <c r="C399" s="300">
        <v>651586</v>
      </c>
      <c r="D399" s="286">
        <f>ROWS(C$5:C399)</f>
        <v>395</v>
      </c>
      <c r="E399" s="286" t="str">
        <f>IF(A399='5.1'!$E$5,TXM!D399,"")</f>
        <v/>
      </c>
      <c r="F399" t="str">
        <f>IFERROR(SMALL($E$5:$E$8000,ROWS($E$5:E399)),"")</f>
        <v/>
      </c>
      <c r="I399" s="285" t="s">
        <v>1942</v>
      </c>
      <c r="J399" t="s">
        <v>774</v>
      </c>
      <c r="K399" s="300">
        <v>147120</v>
      </c>
      <c r="L399" s="286">
        <f>ROWS(K$5:K399)</f>
        <v>395</v>
      </c>
      <c r="M399" s="286" t="str">
        <f>IF(I399='5.1'!$E$5,TXM!L399,"")</f>
        <v/>
      </c>
      <c r="N399" t="str">
        <f>IFERROR(SMALL($M$5:$M$8000,ROWS($M$5:M399)),"")</f>
        <v/>
      </c>
      <c r="P399" t="s">
        <v>1682</v>
      </c>
      <c r="Q399" t="s">
        <v>1081</v>
      </c>
      <c r="R399">
        <v>91714</v>
      </c>
      <c r="S399" s="286">
        <f>ROWS(R$5:R399)</f>
        <v>395</v>
      </c>
      <c r="T399" s="286" t="str">
        <f>IF(P399='5.1'!$E$5,TXM!S399,"")</f>
        <v/>
      </c>
      <c r="U399" t="str">
        <f>IFERROR(SMALL($T$5:$T$8000,ROWS($T$5:T399)),"")</f>
        <v/>
      </c>
    </row>
    <row r="400" spans="1:21" ht="14.4" customHeight="1" x14ac:dyDescent="0.25">
      <c r="A400" s="285" t="s">
        <v>1756</v>
      </c>
      <c r="B400" t="s">
        <v>756</v>
      </c>
      <c r="C400" s="300">
        <v>559625</v>
      </c>
      <c r="D400" s="286">
        <f>ROWS(C$5:C400)</f>
        <v>396</v>
      </c>
      <c r="E400" s="286" t="str">
        <f>IF(A400='5.1'!$E$5,TXM!D400,"")</f>
        <v/>
      </c>
      <c r="F400" t="str">
        <f>IFERROR(SMALL($E$5:$E$8000,ROWS($E$5:E400)),"")</f>
        <v/>
      </c>
      <c r="I400" s="285" t="s">
        <v>1942</v>
      </c>
      <c r="J400" t="s">
        <v>106</v>
      </c>
      <c r="K400" s="300">
        <v>139123</v>
      </c>
      <c r="L400" s="286">
        <f>ROWS(K$5:K400)</f>
        <v>396</v>
      </c>
      <c r="M400" s="286" t="str">
        <f>IF(I400='5.1'!$E$5,TXM!L400,"")</f>
        <v/>
      </c>
      <c r="N400" t="str">
        <f>IFERROR(SMALL($M$5:$M$8000,ROWS($M$5:M400)),"")</f>
        <v/>
      </c>
      <c r="P400" t="s">
        <v>1682</v>
      </c>
      <c r="Q400" t="s">
        <v>784</v>
      </c>
      <c r="R400">
        <v>74828</v>
      </c>
      <c r="S400" s="286">
        <f>ROWS(R$5:R400)</f>
        <v>396</v>
      </c>
      <c r="T400" s="286" t="str">
        <f>IF(P400='5.1'!$E$5,TXM!S400,"")</f>
        <v/>
      </c>
      <c r="U400" t="str">
        <f>IFERROR(SMALL($T$5:$T$8000,ROWS($T$5:T400)),"")</f>
        <v/>
      </c>
    </row>
    <row r="401" spans="1:21" ht="14.4" customHeight="1" x14ac:dyDescent="0.25">
      <c r="A401" s="285" t="s">
        <v>1756</v>
      </c>
      <c r="B401" t="s">
        <v>802</v>
      </c>
      <c r="C401" s="300">
        <v>514078</v>
      </c>
      <c r="D401" s="286">
        <f>ROWS(C$5:C401)</f>
        <v>397</v>
      </c>
      <c r="E401" s="286" t="str">
        <f>IF(A401='5.1'!$E$5,TXM!D401,"")</f>
        <v/>
      </c>
      <c r="F401" t="str">
        <f>IFERROR(SMALL($E$5:$E$8000,ROWS($E$5:E401)),"")</f>
        <v/>
      </c>
      <c r="I401" s="285" t="s">
        <v>1942</v>
      </c>
      <c r="J401" t="s">
        <v>119</v>
      </c>
      <c r="K401" s="300">
        <v>138368</v>
      </c>
      <c r="L401" s="286">
        <f>ROWS(K$5:K401)</f>
        <v>397</v>
      </c>
      <c r="M401" s="286" t="str">
        <f>IF(I401='5.1'!$E$5,TXM!L401,"")</f>
        <v/>
      </c>
      <c r="N401" t="str">
        <f>IFERROR(SMALL($M$5:$M$8000,ROWS($M$5:M401)),"")</f>
        <v/>
      </c>
      <c r="P401" t="s">
        <v>1682</v>
      </c>
      <c r="Q401" t="s">
        <v>1080</v>
      </c>
      <c r="R401">
        <v>62669</v>
      </c>
      <c r="S401" s="286">
        <f>ROWS(R$5:R401)</f>
        <v>397</v>
      </c>
      <c r="T401" s="286" t="str">
        <f>IF(P401='5.1'!$E$5,TXM!S401,"")</f>
        <v/>
      </c>
      <c r="U401" t="str">
        <f>IFERROR(SMALL($T$5:$T$8000,ROWS($T$5:T401)),"")</f>
        <v/>
      </c>
    </row>
    <row r="402" spans="1:21" ht="14.4" customHeight="1" x14ac:dyDescent="0.25">
      <c r="A402" s="285" t="s">
        <v>1756</v>
      </c>
      <c r="B402" t="s">
        <v>810</v>
      </c>
      <c r="C402" s="300">
        <v>245641</v>
      </c>
      <c r="D402" s="286">
        <f>ROWS(C$5:C402)</f>
        <v>398</v>
      </c>
      <c r="E402" s="286" t="str">
        <f>IF(A402='5.1'!$E$5,TXM!D402,"")</f>
        <v/>
      </c>
      <c r="F402" t="str">
        <f>IFERROR(SMALL($E$5:$E$8000,ROWS($E$5:E402)),"")</f>
        <v/>
      </c>
      <c r="I402" s="285" t="s">
        <v>1942</v>
      </c>
      <c r="J402" t="s">
        <v>734</v>
      </c>
      <c r="K402" s="300">
        <v>97808</v>
      </c>
      <c r="L402" s="286">
        <f>ROWS(K$5:K402)</f>
        <v>398</v>
      </c>
      <c r="M402" s="286" t="str">
        <f>IF(I402='5.1'!$E$5,TXM!L402,"")</f>
        <v/>
      </c>
      <c r="N402" t="str">
        <f>IFERROR(SMALL($M$5:$M$8000,ROWS($M$5:M402)),"")</f>
        <v/>
      </c>
      <c r="P402" t="s">
        <v>1682</v>
      </c>
      <c r="Q402" t="s">
        <v>1098</v>
      </c>
      <c r="R402">
        <v>30907</v>
      </c>
      <c r="S402" s="286">
        <f>ROWS(R$5:R402)</f>
        <v>398</v>
      </c>
      <c r="T402" s="286" t="str">
        <f>IF(P402='5.1'!$E$5,TXM!S402,"")</f>
        <v/>
      </c>
      <c r="U402" t="str">
        <f>IFERROR(SMALL($T$5:$T$8000,ROWS($T$5:T402)),"")</f>
        <v/>
      </c>
    </row>
    <row r="403" spans="1:21" ht="14.4" customHeight="1" x14ac:dyDescent="0.25">
      <c r="A403" s="285" t="s">
        <v>1756</v>
      </c>
      <c r="B403" t="s">
        <v>117</v>
      </c>
      <c r="C403" s="300">
        <v>205293</v>
      </c>
      <c r="D403" s="286">
        <f>ROWS(C$5:C403)</f>
        <v>399</v>
      </c>
      <c r="E403" s="286" t="str">
        <f>IF(A403='5.1'!$E$5,TXM!D403,"")</f>
        <v/>
      </c>
      <c r="F403" t="str">
        <f>IFERROR(SMALL($E$5:$E$8000,ROWS($E$5:E403)),"")</f>
        <v/>
      </c>
      <c r="I403" s="285" t="s">
        <v>1942</v>
      </c>
      <c r="J403" t="s">
        <v>802</v>
      </c>
      <c r="K403" s="300">
        <v>87866</v>
      </c>
      <c r="L403" s="286">
        <f>ROWS(K$5:K403)</f>
        <v>399</v>
      </c>
      <c r="M403" s="286" t="str">
        <f>IF(I403='5.1'!$E$5,TXM!L403,"")</f>
        <v/>
      </c>
      <c r="N403" t="str">
        <f>IFERROR(SMALL($M$5:$M$8000,ROWS($M$5:M403)),"")</f>
        <v/>
      </c>
      <c r="P403" t="s">
        <v>1682</v>
      </c>
      <c r="Q403" t="s">
        <v>802</v>
      </c>
      <c r="R403">
        <v>7939</v>
      </c>
      <c r="S403" s="286">
        <f>ROWS(R$5:R403)</f>
        <v>399</v>
      </c>
      <c r="T403" s="286" t="str">
        <f>IF(P403='5.1'!$E$5,TXM!S403,"")</f>
        <v/>
      </c>
      <c r="U403" t="str">
        <f>IFERROR(SMALL($T$5:$T$8000,ROWS($T$5:T403)),"")</f>
        <v/>
      </c>
    </row>
    <row r="404" spans="1:21" ht="14.4" customHeight="1" x14ac:dyDescent="0.25">
      <c r="A404" s="285" t="s">
        <v>1756</v>
      </c>
      <c r="B404" t="s">
        <v>1086</v>
      </c>
      <c r="C404" s="300">
        <v>159266</v>
      </c>
      <c r="D404" s="286">
        <f>ROWS(C$5:C404)</f>
        <v>400</v>
      </c>
      <c r="E404" s="286" t="str">
        <f>IF(A404='5.1'!$E$5,TXM!D404,"")</f>
        <v/>
      </c>
      <c r="F404" t="str">
        <f>IFERROR(SMALL($E$5:$E$8000,ROWS($E$5:E404)),"")</f>
        <v/>
      </c>
      <c r="I404" s="285" t="s">
        <v>1942</v>
      </c>
      <c r="J404" t="s">
        <v>804</v>
      </c>
      <c r="K404" s="300">
        <v>72610</v>
      </c>
      <c r="L404" s="286">
        <f>ROWS(K$5:K404)</f>
        <v>400</v>
      </c>
      <c r="M404" s="286" t="str">
        <f>IF(I404='5.1'!$E$5,TXM!L404,"")</f>
        <v/>
      </c>
      <c r="N404" t="str">
        <f>IFERROR(SMALL($M$5:$M$8000,ROWS($M$5:M404)),"")</f>
        <v/>
      </c>
      <c r="P404" t="s">
        <v>1682</v>
      </c>
      <c r="Q404" t="s">
        <v>786</v>
      </c>
      <c r="R404">
        <v>2083</v>
      </c>
      <c r="S404" s="286">
        <f>ROWS(R$5:R404)</f>
        <v>400</v>
      </c>
      <c r="T404" s="286" t="str">
        <f>IF(P404='5.1'!$E$5,TXM!S404,"")</f>
        <v/>
      </c>
      <c r="U404" t="str">
        <f>IFERROR(SMALL($T$5:$T$8000,ROWS($T$5:T404)),"")</f>
        <v/>
      </c>
    </row>
    <row r="405" spans="1:21" ht="14.4" customHeight="1" x14ac:dyDescent="0.25">
      <c r="A405" s="285" t="s">
        <v>1756</v>
      </c>
      <c r="B405" t="s">
        <v>713</v>
      </c>
      <c r="C405" s="300">
        <v>72888</v>
      </c>
      <c r="D405" s="286">
        <f>ROWS(C$5:C405)</f>
        <v>401</v>
      </c>
      <c r="E405" s="286" t="str">
        <f>IF(A405='5.1'!$E$5,TXM!D405,"")</f>
        <v/>
      </c>
      <c r="F405" t="str">
        <f>IFERROR(SMALL($E$5:$E$8000,ROWS($E$5:E405)),"")</f>
        <v/>
      </c>
      <c r="I405" s="285" t="s">
        <v>1942</v>
      </c>
      <c r="J405" t="s">
        <v>107</v>
      </c>
      <c r="K405" s="300">
        <v>45438</v>
      </c>
      <c r="L405" s="286">
        <f>ROWS(K$5:K405)</f>
        <v>401</v>
      </c>
      <c r="M405" s="286" t="str">
        <f>IF(I405='5.1'!$E$5,TXM!L405,"")</f>
        <v/>
      </c>
      <c r="N405" t="str">
        <f>IFERROR(SMALL($M$5:$M$8000,ROWS($M$5:M405)),"")</f>
        <v/>
      </c>
      <c r="P405" t="s">
        <v>1682</v>
      </c>
      <c r="Q405" t="s">
        <v>1087</v>
      </c>
      <c r="R405">
        <v>265</v>
      </c>
      <c r="S405" s="286">
        <f>ROWS(R$5:R405)</f>
        <v>401</v>
      </c>
      <c r="T405" s="286" t="str">
        <f>IF(P405='5.1'!$E$5,TXM!S405,"")</f>
        <v/>
      </c>
      <c r="U405" t="str">
        <f>IFERROR(SMALL($T$5:$T$8000,ROWS($T$5:T405)),"")</f>
        <v/>
      </c>
    </row>
    <row r="406" spans="1:21" ht="14.4" customHeight="1" x14ac:dyDescent="0.25">
      <c r="A406" s="285" t="s">
        <v>1756</v>
      </c>
      <c r="B406" t="s">
        <v>711</v>
      </c>
      <c r="C406" s="300">
        <v>67964</v>
      </c>
      <c r="D406" s="286">
        <f>ROWS(C$5:C406)</f>
        <v>402</v>
      </c>
      <c r="E406" s="286" t="str">
        <f>IF(A406='5.1'!$E$5,TXM!D406,"")</f>
        <v/>
      </c>
      <c r="F406" t="str">
        <f>IFERROR(SMALL($E$5:$E$8000,ROWS($E$5:E406)),"")</f>
        <v/>
      </c>
      <c r="I406" s="285" t="s">
        <v>1942</v>
      </c>
      <c r="J406" t="s">
        <v>715</v>
      </c>
      <c r="K406" s="300">
        <v>43642</v>
      </c>
      <c r="L406" s="286">
        <f>ROWS(K$5:K406)</f>
        <v>402</v>
      </c>
      <c r="M406" s="286" t="str">
        <f>IF(I406='5.1'!$E$5,TXM!L406,"")</f>
        <v/>
      </c>
      <c r="N406" t="str">
        <f>IFERROR(SMALL($M$5:$M$8000,ROWS($M$5:M406)),"")</f>
        <v/>
      </c>
      <c r="P406" t="s">
        <v>1682</v>
      </c>
      <c r="Q406" t="s">
        <v>1086</v>
      </c>
      <c r="R406">
        <v>160</v>
      </c>
      <c r="S406" s="286">
        <f>ROWS(R$5:R406)</f>
        <v>402</v>
      </c>
      <c r="T406" s="286" t="str">
        <f>IF(P406='5.1'!$E$5,TXM!S406,"")</f>
        <v/>
      </c>
      <c r="U406" t="str">
        <f>IFERROR(SMALL($T$5:$T$8000,ROWS($T$5:T406)),"")</f>
        <v/>
      </c>
    </row>
    <row r="407" spans="1:21" ht="14.4" customHeight="1" x14ac:dyDescent="0.25">
      <c r="A407" s="285" t="s">
        <v>1756</v>
      </c>
      <c r="B407" t="s">
        <v>1082</v>
      </c>
      <c r="C407" s="300">
        <v>51055</v>
      </c>
      <c r="D407" s="286">
        <f>ROWS(C$5:C407)</f>
        <v>403</v>
      </c>
      <c r="E407" s="286" t="str">
        <f>IF(A407='5.1'!$E$5,TXM!D407,"")</f>
        <v/>
      </c>
      <c r="F407" t="str">
        <f>IFERROR(SMALL($E$5:$E$8000,ROWS($E$5:E407)),"")</f>
        <v/>
      </c>
      <c r="I407" s="285" t="s">
        <v>1942</v>
      </c>
      <c r="J407" t="s">
        <v>116</v>
      </c>
      <c r="K407" s="300">
        <v>34939</v>
      </c>
      <c r="L407" s="286">
        <f>ROWS(K$5:K407)</f>
        <v>403</v>
      </c>
      <c r="M407" s="286" t="str">
        <f>IF(I407='5.1'!$E$5,TXM!L407,"")</f>
        <v/>
      </c>
      <c r="N407" t="str">
        <f>IFERROR(SMALL($M$5:$M$8000,ROWS($M$5:M407)),"")</f>
        <v/>
      </c>
      <c r="P407" t="s">
        <v>1682</v>
      </c>
      <c r="Q407" t="s">
        <v>715</v>
      </c>
      <c r="R407">
        <v>66</v>
      </c>
      <c r="S407" s="286">
        <f>ROWS(R$5:R407)</f>
        <v>403</v>
      </c>
      <c r="T407" s="286" t="str">
        <f>IF(P407='5.1'!$E$5,TXM!S407,"")</f>
        <v/>
      </c>
      <c r="U407" t="str">
        <f>IFERROR(SMALL($T$5:$T$8000,ROWS($T$5:T407)),"")</f>
        <v/>
      </c>
    </row>
    <row r="408" spans="1:21" ht="14.4" customHeight="1" x14ac:dyDescent="0.25">
      <c r="A408" s="285" t="s">
        <v>1756</v>
      </c>
      <c r="B408" t="s">
        <v>1096</v>
      </c>
      <c r="C408" s="300">
        <v>50860</v>
      </c>
      <c r="D408" s="286">
        <f>ROWS(C$5:C408)</f>
        <v>404</v>
      </c>
      <c r="E408" s="286" t="str">
        <f>IF(A408='5.1'!$E$5,TXM!D408,"")</f>
        <v/>
      </c>
      <c r="F408" t="str">
        <f>IFERROR(SMALL($E$5:$E$8000,ROWS($E$5:E408)),"")</f>
        <v/>
      </c>
      <c r="I408" s="285" t="s">
        <v>1942</v>
      </c>
      <c r="J408" t="s">
        <v>1096</v>
      </c>
      <c r="K408" s="300">
        <v>24973</v>
      </c>
      <c r="L408" s="286">
        <f>ROWS(K$5:K408)</f>
        <v>404</v>
      </c>
      <c r="M408" s="286" t="str">
        <f>IF(I408='5.1'!$E$5,TXM!L408,"")</f>
        <v/>
      </c>
      <c r="N408" t="str">
        <f>IFERROR(SMALL($M$5:$M$8000,ROWS($M$5:M408)),"")</f>
        <v/>
      </c>
      <c r="P408" t="s">
        <v>1682</v>
      </c>
      <c r="Q408" t="s">
        <v>1084</v>
      </c>
      <c r="R408">
        <v>45</v>
      </c>
      <c r="S408" s="286">
        <f>ROWS(R$5:R408)</f>
        <v>404</v>
      </c>
      <c r="T408" s="286" t="str">
        <f>IF(P408='5.1'!$E$5,TXM!S408,"")</f>
        <v/>
      </c>
      <c r="U408" t="str">
        <f>IFERROR(SMALL($T$5:$T$8000,ROWS($T$5:T408)),"")</f>
        <v/>
      </c>
    </row>
    <row r="409" spans="1:21" ht="14.4" customHeight="1" x14ac:dyDescent="0.25">
      <c r="A409" s="285" t="s">
        <v>1756</v>
      </c>
      <c r="B409" t="s">
        <v>1098</v>
      </c>
      <c r="C409" s="300">
        <v>50000</v>
      </c>
      <c r="D409" s="286">
        <f>ROWS(C$5:C409)</f>
        <v>405</v>
      </c>
      <c r="E409" s="286" t="str">
        <f>IF(A409='5.1'!$E$5,TXM!D409,"")</f>
        <v/>
      </c>
      <c r="F409" t="str">
        <f>IFERROR(SMALL($E$5:$E$8000,ROWS($E$5:E409)),"")</f>
        <v/>
      </c>
      <c r="I409" s="285" t="s">
        <v>1942</v>
      </c>
      <c r="J409" t="s">
        <v>762</v>
      </c>
      <c r="K409" s="300">
        <v>24136</v>
      </c>
      <c r="L409" s="286">
        <f>ROWS(K$5:K409)</f>
        <v>405</v>
      </c>
      <c r="M409" s="286" t="str">
        <f>IF(I409='5.1'!$E$5,TXM!L409,"")</f>
        <v/>
      </c>
      <c r="N409" t="str">
        <f>IFERROR(SMALL($M$5:$M$8000,ROWS($M$5:M409)),"")</f>
        <v/>
      </c>
      <c r="P409" t="s">
        <v>1686</v>
      </c>
      <c r="Q409" t="s">
        <v>810</v>
      </c>
      <c r="R409">
        <v>274107013</v>
      </c>
      <c r="S409" s="286">
        <f>ROWS(R$5:R409)</f>
        <v>405</v>
      </c>
      <c r="T409" s="286" t="str">
        <f>IF(P409='5.1'!$E$5,TXM!S409,"")</f>
        <v/>
      </c>
      <c r="U409" t="str">
        <f>IFERROR(SMALL($T$5:$T$8000,ROWS($T$5:T409)),"")</f>
        <v/>
      </c>
    </row>
    <row r="410" spans="1:21" ht="14.4" customHeight="1" x14ac:dyDescent="0.25">
      <c r="A410" s="285" t="s">
        <v>1756</v>
      </c>
      <c r="B410" t="s">
        <v>823</v>
      </c>
      <c r="C410" s="300">
        <v>44291</v>
      </c>
      <c r="D410" s="286">
        <f>ROWS(C$5:C410)</f>
        <v>406</v>
      </c>
      <c r="E410" s="286" t="str">
        <f>IF(A410='5.1'!$E$5,TXM!D410,"")</f>
        <v/>
      </c>
      <c r="F410" t="str">
        <f>IFERROR(SMALL($E$5:$E$8000,ROWS($E$5:E410)),"")</f>
        <v/>
      </c>
      <c r="I410" s="285" t="s">
        <v>1942</v>
      </c>
      <c r="J410" t="s">
        <v>760</v>
      </c>
      <c r="K410" s="300">
        <v>19773</v>
      </c>
      <c r="L410" s="286">
        <f>ROWS(K$5:K410)</f>
        <v>406</v>
      </c>
      <c r="M410" s="286" t="str">
        <f>IF(I410='5.1'!$E$5,TXM!L410,"")</f>
        <v/>
      </c>
      <c r="N410" t="str">
        <f>IFERROR(SMALL($M$5:$M$8000,ROWS($M$5:M410)),"")</f>
        <v/>
      </c>
      <c r="P410" t="s">
        <v>1686</v>
      </c>
      <c r="Q410" t="s">
        <v>107</v>
      </c>
      <c r="R410">
        <v>76031839</v>
      </c>
      <c r="S410" s="286">
        <f>ROWS(R$5:R410)</f>
        <v>406</v>
      </c>
      <c r="T410" s="286" t="str">
        <f>IF(P410='5.1'!$E$5,TXM!S410,"")</f>
        <v/>
      </c>
      <c r="U410" t="str">
        <f>IFERROR(SMALL($T$5:$T$8000,ROWS($T$5:T410)),"")</f>
        <v/>
      </c>
    </row>
    <row r="411" spans="1:21" ht="14.4" customHeight="1" x14ac:dyDescent="0.25">
      <c r="A411" s="285" t="s">
        <v>1756</v>
      </c>
      <c r="B411" t="s">
        <v>1093</v>
      </c>
      <c r="C411" s="300">
        <v>32782</v>
      </c>
      <c r="D411" s="286">
        <f>ROWS(C$5:C411)</f>
        <v>407</v>
      </c>
      <c r="E411" s="286" t="str">
        <f>IF(A411='5.1'!$E$5,TXM!D411,"")</f>
        <v/>
      </c>
      <c r="F411" t="str">
        <f>IFERROR(SMALL($E$5:$E$8000,ROWS($E$5:E411)),"")</f>
        <v/>
      </c>
      <c r="I411" s="285" t="s">
        <v>1942</v>
      </c>
      <c r="J411" t="s">
        <v>1081</v>
      </c>
      <c r="K411" s="300">
        <v>18661</v>
      </c>
      <c r="L411" s="286">
        <f>ROWS(K$5:K411)</f>
        <v>407</v>
      </c>
      <c r="M411" s="286" t="str">
        <f>IF(I411='5.1'!$E$5,TXM!L411,"")</f>
        <v/>
      </c>
      <c r="N411" t="str">
        <f>IFERROR(SMALL($M$5:$M$8000,ROWS($M$5:M411)),"")</f>
        <v/>
      </c>
      <c r="P411" t="s">
        <v>1686</v>
      </c>
      <c r="Q411" t="s">
        <v>102</v>
      </c>
      <c r="R411">
        <v>52852679</v>
      </c>
      <c r="S411" s="286">
        <f>ROWS(R$5:R411)</f>
        <v>407</v>
      </c>
      <c r="T411" s="286" t="str">
        <f>IF(P411='5.1'!$E$5,TXM!S411,"")</f>
        <v/>
      </c>
      <c r="U411" t="str">
        <f>IFERROR(SMALL($T$5:$T$8000,ROWS($T$5:T411)),"")</f>
        <v/>
      </c>
    </row>
    <row r="412" spans="1:21" ht="14.4" customHeight="1" x14ac:dyDescent="0.25">
      <c r="A412" s="285" t="s">
        <v>1756</v>
      </c>
      <c r="B412" t="s">
        <v>1097</v>
      </c>
      <c r="C412" s="300">
        <v>12281</v>
      </c>
      <c r="D412" s="286">
        <f>ROWS(C$5:C412)</f>
        <v>408</v>
      </c>
      <c r="E412" s="286" t="str">
        <f>IF(A412='5.1'!$E$5,TXM!D412,"")</f>
        <v/>
      </c>
      <c r="F412" t="str">
        <f>IFERROR(SMALL($E$5:$E$8000,ROWS($E$5:E412)),"")</f>
        <v/>
      </c>
      <c r="I412" s="285" t="s">
        <v>1942</v>
      </c>
      <c r="J412" t="s">
        <v>723</v>
      </c>
      <c r="K412" s="300">
        <v>15813</v>
      </c>
      <c r="L412" s="286">
        <f>ROWS(K$5:K412)</f>
        <v>408</v>
      </c>
      <c r="M412" s="286" t="str">
        <f>IF(I412='5.1'!$E$5,TXM!L412,"")</f>
        <v/>
      </c>
      <c r="N412" t="str">
        <f>IFERROR(SMALL($M$5:$M$8000,ROWS($M$5:M412)),"")</f>
        <v/>
      </c>
      <c r="P412" t="s">
        <v>1686</v>
      </c>
      <c r="Q412" t="s">
        <v>784</v>
      </c>
      <c r="R412">
        <v>29390643</v>
      </c>
      <c r="S412" s="286">
        <f>ROWS(R$5:R412)</f>
        <v>408</v>
      </c>
      <c r="T412" s="286" t="str">
        <f>IF(P412='5.1'!$E$5,TXM!S412,"")</f>
        <v/>
      </c>
      <c r="U412" t="str">
        <f>IFERROR(SMALL($T$5:$T$8000,ROWS($T$5:T412)),"")</f>
        <v/>
      </c>
    </row>
    <row r="413" spans="1:21" ht="14.4" customHeight="1" x14ac:dyDescent="0.25">
      <c r="A413" s="285" t="s">
        <v>1756</v>
      </c>
      <c r="B413" t="s">
        <v>764</v>
      </c>
      <c r="C413" s="300">
        <v>11680</v>
      </c>
      <c r="D413" s="286">
        <f>ROWS(C$5:C413)</f>
        <v>409</v>
      </c>
      <c r="E413" s="286" t="str">
        <f>IF(A413='5.1'!$E$5,TXM!D413,"")</f>
        <v/>
      </c>
      <c r="F413" t="str">
        <f>IFERROR(SMALL($E$5:$E$8000,ROWS($E$5:E413)),"")</f>
        <v/>
      </c>
      <c r="I413" s="285" t="s">
        <v>1942</v>
      </c>
      <c r="J413" t="s">
        <v>725</v>
      </c>
      <c r="K413" s="300">
        <v>13638</v>
      </c>
      <c r="L413" s="286">
        <f>ROWS(K$5:K413)</f>
        <v>409</v>
      </c>
      <c r="M413" s="286" t="str">
        <f>IF(I413='5.1'!$E$5,TXM!L413,"")</f>
        <v/>
      </c>
      <c r="N413" t="str">
        <f>IFERROR(SMALL($M$5:$M$8000,ROWS($M$5:M413)),"")</f>
        <v/>
      </c>
      <c r="P413" t="s">
        <v>1686</v>
      </c>
      <c r="Q413" t="s">
        <v>806</v>
      </c>
      <c r="R413">
        <v>20723902</v>
      </c>
      <c r="S413" s="286">
        <f>ROWS(R$5:R413)</f>
        <v>409</v>
      </c>
      <c r="T413" s="286" t="str">
        <f>IF(P413='5.1'!$E$5,TXM!S413,"")</f>
        <v/>
      </c>
      <c r="U413" t="str">
        <f>IFERROR(SMALL($T$5:$T$8000,ROWS($T$5:T413)),"")</f>
        <v/>
      </c>
    </row>
    <row r="414" spans="1:21" ht="14.4" customHeight="1" x14ac:dyDescent="0.25">
      <c r="A414" s="285" t="s">
        <v>1756</v>
      </c>
      <c r="B414" t="s">
        <v>107</v>
      </c>
      <c r="C414" s="300">
        <v>11413</v>
      </c>
      <c r="D414" s="286">
        <f>ROWS(C$5:C414)</f>
        <v>410</v>
      </c>
      <c r="E414" s="286" t="str">
        <f>IF(A414='5.1'!$E$5,TXM!D414,"")</f>
        <v/>
      </c>
      <c r="F414" t="str">
        <f>IFERROR(SMALL($E$5:$E$8000,ROWS($E$5:E414)),"")</f>
        <v/>
      </c>
      <c r="I414" s="285" t="s">
        <v>1942</v>
      </c>
      <c r="J414" t="s">
        <v>727</v>
      </c>
      <c r="K414" s="300">
        <v>9461</v>
      </c>
      <c r="L414" s="286">
        <f>ROWS(K$5:K414)</f>
        <v>410</v>
      </c>
      <c r="M414" s="286" t="str">
        <f>IF(I414='5.1'!$E$5,TXM!L414,"")</f>
        <v/>
      </c>
      <c r="N414" t="str">
        <f>IFERROR(SMALL($M$5:$M$8000,ROWS($M$5:M414)),"")</f>
        <v/>
      </c>
      <c r="P414" t="s">
        <v>1686</v>
      </c>
      <c r="Q414" t="s">
        <v>1080</v>
      </c>
      <c r="R414">
        <v>14965597</v>
      </c>
      <c r="S414" s="286">
        <f>ROWS(R$5:R414)</f>
        <v>410</v>
      </c>
      <c r="T414" s="286" t="str">
        <f>IF(P414='5.1'!$E$5,TXM!S414,"")</f>
        <v/>
      </c>
      <c r="U414" t="str">
        <f>IFERROR(SMALL($T$5:$T$8000,ROWS($T$5:T414)),"")</f>
        <v/>
      </c>
    </row>
    <row r="415" spans="1:21" ht="14.4" customHeight="1" x14ac:dyDescent="0.25">
      <c r="A415" s="285" t="s">
        <v>1756</v>
      </c>
      <c r="B415" t="s">
        <v>102</v>
      </c>
      <c r="C415" s="300">
        <v>8270</v>
      </c>
      <c r="D415" s="286">
        <f>ROWS(C$5:C415)</f>
        <v>411</v>
      </c>
      <c r="E415" s="286" t="str">
        <f>IF(A415='5.1'!$E$5,TXM!D415,"")</f>
        <v/>
      </c>
      <c r="F415" t="str">
        <f>IFERROR(SMALL($E$5:$E$8000,ROWS($E$5:E415)),"")</f>
        <v/>
      </c>
      <c r="I415" s="285" t="s">
        <v>1942</v>
      </c>
      <c r="J415" t="s">
        <v>117</v>
      </c>
      <c r="K415" s="300">
        <v>6148</v>
      </c>
      <c r="L415" s="286">
        <f>ROWS(K$5:K415)</f>
        <v>411</v>
      </c>
      <c r="M415" s="286" t="str">
        <f>IF(I415='5.1'!$E$5,TXM!L415,"")</f>
        <v/>
      </c>
      <c r="N415" t="str">
        <f>IFERROR(SMALL($M$5:$M$8000,ROWS($M$5:M415)),"")</f>
        <v/>
      </c>
      <c r="P415" t="s">
        <v>1686</v>
      </c>
      <c r="Q415" t="s">
        <v>198</v>
      </c>
      <c r="R415">
        <v>14400000</v>
      </c>
      <c r="S415" s="286">
        <f>ROWS(R$5:R415)</f>
        <v>411</v>
      </c>
      <c r="T415" s="286" t="str">
        <f>IF(P415='5.1'!$E$5,TXM!S415,"")</f>
        <v/>
      </c>
      <c r="U415" t="str">
        <f>IFERROR(SMALL($T$5:$T$8000,ROWS($T$5:T415)),"")</f>
        <v/>
      </c>
    </row>
    <row r="416" spans="1:21" ht="14.4" customHeight="1" x14ac:dyDescent="0.25">
      <c r="A416" s="285" t="s">
        <v>1756</v>
      </c>
      <c r="B416" t="s">
        <v>114</v>
      </c>
      <c r="C416" s="300">
        <v>7676</v>
      </c>
      <c r="D416" s="286">
        <f>ROWS(C$5:C416)</f>
        <v>412</v>
      </c>
      <c r="E416" s="286" t="str">
        <f>IF(A416='5.1'!$E$5,TXM!D416,"")</f>
        <v/>
      </c>
      <c r="F416" t="str">
        <f>IFERROR(SMALL($E$5:$E$8000,ROWS($E$5:E416)),"")</f>
        <v/>
      </c>
      <c r="I416" s="285" t="s">
        <v>1942</v>
      </c>
      <c r="J416" t="s">
        <v>818</v>
      </c>
      <c r="K416" s="300">
        <v>4706</v>
      </c>
      <c r="L416" s="286">
        <f>ROWS(K$5:K416)</f>
        <v>412</v>
      </c>
      <c r="M416" s="286" t="str">
        <f>IF(I416='5.1'!$E$5,TXM!L416,"")</f>
        <v/>
      </c>
      <c r="N416" t="str">
        <f>IFERROR(SMALL($M$5:$M$8000,ROWS($M$5:M416)),"")</f>
        <v/>
      </c>
      <c r="P416" t="s">
        <v>1686</v>
      </c>
      <c r="Q416" t="s">
        <v>1082</v>
      </c>
      <c r="R416">
        <v>13606247</v>
      </c>
      <c r="S416" s="286">
        <f>ROWS(R$5:R416)</f>
        <v>412</v>
      </c>
      <c r="T416" s="286" t="str">
        <f>IF(P416='5.1'!$E$5,TXM!S416,"")</f>
        <v/>
      </c>
      <c r="U416" t="str">
        <f>IFERROR(SMALL($T$5:$T$8000,ROWS($T$5:T416)),"")</f>
        <v/>
      </c>
    </row>
    <row r="417" spans="1:21" ht="14.4" customHeight="1" x14ac:dyDescent="0.25">
      <c r="A417" s="285" t="s">
        <v>1756</v>
      </c>
      <c r="B417" t="s">
        <v>119</v>
      </c>
      <c r="C417" s="300">
        <v>6942</v>
      </c>
      <c r="D417" s="286">
        <f>ROWS(C$5:C417)</f>
        <v>413</v>
      </c>
      <c r="E417" s="286" t="str">
        <f>IF(A417='5.1'!$E$5,TXM!D417,"")</f>
        <v/>
      </c>
      <c r="F417" t="str">
        <f>IFERROR(SMALL($E$5:$E$8000,ROWS($E$5:E417)),"")</f>
        <v/>
      </c>
      <c r="I417" s="285" t="s">
        <v>1942</v>
      </c>
      <c r="J417" t="s">
        <v>1090</v>
      </c>
      <c r="K417" s="300">
        <v>3596</v>
      </c>
      <c r="L417" s="286">
        <f>ROWS(K$5:K417)</f>
        <v>413</v>
      </c>
      <c r="M417" s="286" t="str">
        <f>IF(I417='5.1'!$E$5,TXM!L417,"")</f>
        <v/>
      </c>
      <c r="N417" t="str">
        <f>IFERROR(SMALL($M$5:$M$8000,ROWS($M$5:M417)),"")</f>
        <v/>
      </c>
      <c r="P417" t="s">
        <v>1686</v>
      </c>
      <c r="Q417" t="s">
        <v>717</v>
      </c>
      <c r="R417">
        <v>10641079</v>
      </c>
      <c r="S417" s="286">
        <f>ROWS(R$5:R417)</f>
        <v>413</v>
      </c>
      <c r="T417" s="286" t="str">
        <f>IF(P417='5.1'!$E$5,TXM!S417,"")</f>
        <v/>
      </c>
      <c r="U417" t="str">
        <f>IFERROR(SMALL($T$5:$T$8000,ROWS($T$5:T417)),"")</f>
        <v/>
      </c>
    </row>
    <row r="418" spans="1:21" ht="14.4" customHeight="1" x14ac:dyDescent="0.25">
      <c r="A418" s="285" t="s">
        <v>1756</v>
      </c>
      <c r="B418" t="s">
        <v>705</v>
      </c>
      <c r="C418" s="300">
        <v>6168</v>
      </c>
      <c r="D418" s="286">
        <f>ROWS(C$5:C418)</f>
        <v>414</v>
      </c>
      <c r="E418" s="286" t="str">
        <f>IF(A418='5.1'!$E$5,TXM!D418,"")</f>
        <v/>
      </c>
      <c r="F418" t="str">
        <f>IFERROR(SMALL($E$5:$E$8000,ROWS($E$5:E418)),"")</f>
        <v/>
      </c>
      <c r="I418" s="285" t="s">
        <v>1942</v>
      </c>
      <c r="J418" t="s">
        <v>1097</v>
      </c>
      <c r="K418" s="300">
        <v>2287</v>
      </c>
      <c r="L418" s="286">
        <f>ROWS(K$5:K418)</f>
        <v>414</v>
      </c>
      <c r="M418" s="286" t="str">
        <f>IF(I418='5.1'!$E$5,TXM!L418,"")</f>
        <v/>
      </c>
      <c r="N418" t="str">
        <f>IFERROR(SMALL($M$5:$M$8000,ROWS($M$5:M418)),"")</f>
        <v/>
      </c>
      <c r="P418" t="s">
        <v>1686</v>
      </c>
      <c r="Q418" t="s">
        <v>719</v>
      </c>
      <c r="R418">
        <v>9315469</v>
      </c>
      <c r="S418" s="286">
        <f>ROWS(R$5:R418)</f>
        <v>414</v>
      </c>
      <c r="T418" s="286" t="str">
        <f>IF(P418='5.1'!$E$5,TXM!S418,"")</f>
        <v/>
      </c>
      <c r="U418" t="str">
        <f>IFERROR(SMALL($T$5:$T$8000,ROWS($T$5:T418)),"")</f>
        <v/>
      </c>
    </row>
    <row r="419" spans="1:21" ht="14.4" customHeight="1" x14ac:dyDescent="0.25">
      <c r="A419" s="285" t="s">
        <v>1756</v>
      </c>
      <c r="B419" t="s">
        <v>760</v>
      </c>
      <c r="C419" s="300">
        <v>3330</v>
      </c>
      <c r="D419" s="286">
        <f>ROWS(C$5:C419)</f>
        <v>415</v>
      </c>
      <c r="E419" s="286" t="str">
        <f>IF(A419='5.1'!$E$5,TXM!D419,"")</f>
        <v/>
      </c>
      <c r="F419" t="str">
        <f>IFERROR(SMALL($E$5:$E$8000,ROWS($E$5:E419)),"")</f>
        <v/>
      </c>
      <c r="I419" s="285" t="s">
        <v>1942</v>
      </c>
      <c r="J419" t="s">
        <v>105</v>
      </c>
      <c r="K419" s="300">
        <v>2113</v>
      </c>
      <c r="L419" s="286">
        <f>ROWS(K$5:K419)</f>
        <v>415</v>
      </c>
      <c r="M419" s="286" t="str">
        <f>IF(I419='5.1'!$E$5,TXM!L419,"")</f>
        <v/>
      </c>
      <c r="N419" t="str">
        <f>IFERROR(SMALL($M$5:$M$8000,ROWS($M$5:M419)),"")</f>
        <v/>
      </c>
      <c r="P419" t="s">
        <v>1686</v>
      </c>
      <c r="Q419" t="s">
        <v>808</v>
      </c>
      <c r="R419">
        <v>8780820</v>
      </c>
      <c r="S419" s="286">
        <f>ROWS(R$5:R419)</f>
        <v>415</v>
      </c>
      <c r="T419" s="286" t="str">
        <f>IF(P419='5.1'!$E$5,TXM!S419,"")</f>
        <v/>
      </c>
      <c r="U419" t="str">
        <f>IFERROR(SMALL($T$5:$T$8000,ROWS($T$5:T419)),"")</f>
        <v/>
      </c>
    </row>
    <row r="420" spans="1:21" ht="14.4" customHeight="1" x14ac:dyDescent="0.25">
      <c r="A420" s="285" t="s">
        <v>1756</v>
      </c>
      <c r="B420" t="s">
        <v>804</v>
      </c>
      <c r="C420" s="300">
        <v>2879</v>
      </c>
      <c r="D420" s="286">
        <f>ROWS(C$5:C420)</f>
        <v>416</v>
      </c>
      <c r="E420" s="286" t="str">
        <f>IF(A420='5.1'!$E$5,TXM!D420,"")</f>
        <v/>
      </c>
      <c r="F420" t="str">
        <f>IFERROR(SMALL($E$5:$E$8000,ROWS($E$5:E420)),"")</f>
        <v/>
      </c>
      <c r="I420" s="285" t="s">
        <v>1942</v>
      </c>
      <c r="J420" t="s">
        <v>115</v>
      </c>
      <c r="K420" s="300">
        <v>943</v>
      </c>
      <c r="L420" s="286">
        <f>ROWS(K$5:K420)</f>
        <v>416</v>
      </c>
      <c r="M420" s="286" t="str">
        <f>IF(I420='5.1'!$E$5,TXM!L420,"")</f>
        <v/>
      </c>
      <c r="N420" t="str">
        <f>IFERROR(SMALL($M$5:$M$8000,ROWS($M$5:M420)),"")</f>
        <v/>
      </c>
      <c r="P420" t="s">
        <v>1686</v>
      </c>
      <c r="Q420" t="s">
        <v>997</v>
      </c>
      <c r="R420">
        <v>8537407</v>
      </c>
      <c r="S420" s="286">
        <f>ROWS(R$5:R420)</f>
        <v>416</v>
      </c>
      <c r="T420" s="286" t="str">
        <f>IF(P420='5.1'!$E$5,TXM!S420,"")</f>
        <v/>
      </c>
      <c r="U420" t="str">
        <f>IFERROR(SMALL($T$5:$T$8000,ROWS($T$5:T420)),"")</f>
        <v/>
      </c>
    </row>
    <row r="421" spans="1:21" ht="14.4" customHeight="1" x14ac:dyDescent="0.25">
      <c r="A421" s="285" t="s">
        <v>1756</v>
      </c>
      <c r="B421" t="s">
        <v>734</v>
      </c>
      <c r="C421" s="300">
        <v>2622</v>
      </c>
      <c r="D421" s="286">
        <f>ROWS(C$5:C421)</f>
        <v>417</v>
      </c>
      <c r="E421" s="286" t="str">
        <f>IF(A421='5.1'!$E$5,TXM!D421,"")</f>
        <v/>
      </c>
      <c r="F421" t="str">
        <f>IFERROR(SMALL($E$5:$E$8000,ROWS($E$5:E421)),"")</f>
        <v/>
      </c>
      <c r="I421" s="285" t="s">
        <v>1942</v>
      </c>
      <c r="J421" t="s">
        <v>1088</v>
      </c>
      <c r="K421" s="300">
        <v>436</v>
      </c>
      <c r="L421" s="286">
        <f>ROWS(K$5:K421)</f>
        <v>417</v>
      </c>
      <c r="M421" s="286" t="str">
        <f>IF(I421='5.1'!$E$5,TXM!L421,"")</f>
        <v/>
      </c>
      <c r="N421" t="str">
        <f>IFERROR(SMALL($M$5:$M$8000,ROWS($M$5:M421)),"")</f>
        <v/>
      </c>
      <c r="P421" t="s">
        <v>1686</v>
      </c>
      <c r="Q421" t="s">
        <v>1081</v>
      </c>
      <c r="R421">
        <v>7782895</v>
      </c>
      <c r="S421" s="286">
        <f>ROWS(R$5:R421)</f>
        <v>417</v>
      </c>
      <c r="T421" s="286" t="str">
        <f>IF(P421='5.1'!$E$5,TXM!S421,"")</f>
        <v/>
      </c>
      <c r="U421" t="str">
        <f>IFERROR(SMALL($T$5:$T$8000,ROWS($T$5:T421)),"")</f>
        <v/>
      </c>
    </row>
    <row r="422" spans="1:21" ht="14.4" customHeight="1" x14ac:dyDescent="0.25">
      <c r="A422" s="285" t="s">
        <v>1756</v>
      </c>
      <c r="B422" t="s">
        <v>725</v>
      </c>
      <c r="C422" s="300">
        <v>1252</v>
      </c>
      <c r="D422" s="286">
        <f>ROWS(C$5:C422)</f>
        <v>418</v>
      </c>
      <c r="E422" s="286" t="str">
        <f>IF(A422='5.1'!$E$5,TXM!D422,"")</f>
        <v/>
      </c>
      <c r="F422" t="str">
        <f>IFERROR(SMALL($E$5:$E$8000,ROWS($E$5:E422)),"")</f>
        <v/>
      </c>
      <c r="I422" s="285" t="s">
        <v>1942</v>
      </c>
      <c r="J422" t="s">
        <v>780</v>
      </c>
      <c r="K422" s="300">
        <v>213</v>
      </c>
      <c r="L422" s="286">
        <f>ROWS(K$5:K422)</f>
        <v>418</v>
      </c>
      <c r="M422" s="286" t="str">
        <f>IF(I422='5.1'!$E$5,TXM!L422,"")</f>
        <v/>
      </c>
      <c r="N422" t="str">
        <f>IFERROR(SMALL($M$5:$M$8000,ROWS($M$5:M422)),"")</f>
        <v/>
      </c>
      <c r="P422" t="s">
        <v>1686</v>
      </c>
      <c r="Q422" t="s">
        <v>762</v>
      </c>
      <c r="R422">
        <v>6844526</v>
      </c>
      <c r="S422" s="286">
        <f>ROWS(R$5:R422)</f>
        <v>418</v>
      </c>
      <c r="T422" s="286" t="str">
        <f>IF(P422='5.1'!$E$5,TXM!S422,"")</f>
        <v/>
      </c>
      <c r="U422" t="str">
        <f>IFERROR(SMALL($T$5:$T$8000,ROWS($T$5:T422)),"")</f>
        <v/>
      </c>
    </row>
    <row r="423" spans="1:21" ht="14.4" customHeight="1" x14ac:dyDescent="0.25">
      <c r="A423" s="285" t="s">
        <v>1756</v>
      </c>
      <c r="B423" t="s">
        <v>118</v>
      </c>
      <c r="C423" s="300">
        <v>970</v>
      </c>
      <c r="D423" s="286">
        <f>ROWS(C$5:C423)</f>
        <v>419</v>
      </c>
      <c r="E423" s="286" t="str">
        <f>IF(A423='5.1'!$E$5,TXM!D423,"")</f>
        <v/>
      </c>
      <c r="F423" t="str">
        <f>IFERROR(SMALL($E$5:$E$8000,ROWS($E$5:E423)),"")</f>
        <v/>
      </c>
      <c r="I423" s="285" t="s">
        <v>1942</v>
      </c>
      <c r="J423" t="s">
        <v>709</v>
      </c>
      <c r="K423" s="300">
        <v>192</v>
      </c>
      <c r="L423" s="286">
        <f>ROWS(K$5:K423)</f>
        <v>419</v>
      </c>
      <c r="M423" s="286" t="str">
        <f>IF(I423='5.1'!$E$5,TXM!L423,"")</f>
        <v/>
      </c>
      <c r="N423" t="str">
        <f>IFERROR(SMALL($M$5:$M$8000,ROWS($M$5:M423)),"")</f>
        <v/>
      </c>
      <c r="P423" t="s">
        <v>1686</v>
      </c>
      <c r="Q423" t="s">
        <v>1096</v>
      </c>
      <c r="R423">
        <v>5943543</v>
      </c>
      <c r="S423" s="286">
        <f>ROWS(R$5:R423)</f>
        <v>419</v>
      </c>
      <c r="T423" s="286" t="str">
        <f>IF(P423='5.1'!$E$5,TXM!S423,"")</f>
        <v/>
      </c>
      <c r="U423" t="str">
        <f>IFERROR(SMALL($T$5:$T$8000,ROWS($T$5:T423)),"")</f>
        <v/>
      </c>
    </row>
    <row r="424" spans="1:21" ht="14.4" customHeight="1" x14ac:dyDescent="0.25">
      <c r="A424" s="285" t="s">
        <v>1756</v>
      </c>
      <c r="B424" t="s">
        <v>727</v>
      </c>
      <c r="C424" s="300">
        <v>894</v>
      </c>
      <c r="D424" s="286">
        <f>ROWS(C$5:C424)</f>
        <v>420</v>
      </c>
      <c r="E424" s="286" t="str">
        <f>IF(A424='5.1'!$E$5,TXM!D424,"")</f>
        <v/>
      </c>
      <c r="F424" t="str">
        <f>IFERROR(SMALL($E$5:$E$8000,ROWS($E$5:E424)),"")</f>
        <v/>
      </c>
      <c r="I424" s="285" t="s">
        <v>1942</v>
      </c>
      <c r="J424" t="s">
        <v>810</v>
      </c>
      <c r="K424" s="300">
        <v>156</v>
      </c>
      <c r="L424" s="286">
        <f>ROWS(K$5:K424)</f>
        <v>420</v>
      </c>
      <c r="M424" s="286" t="str">
        <f>IF(I424='5.1'!$E$5,TXM!L424,"")</f>
        <v/>
      </c>
      <c r="N424" t="str">
        <f>IFERROR(SMALL($M$5:$M$8000,ROWS($M$5:M424)),"")</f>
        <v/>
      </c>
      <c r="P424" t="s">
        <v>1686</v>
      </c>
      <c r="Q424" t="s">
        <v>1093</v>
      </c>
      <c r="R424">
        <v>4693070</v>
      </c>
      <c r="S424" s="286">
        <f>ROWS(R$5:R424)</f>
        <v>420</v>
      </c>
      <c r="T424" s="286" t="str">
        <f>IF(P424='5.1'!$E$5,TXM!S424,"")</f>
        <v/>
      </c>
      <c r="U424" t="str">
        <f>IFERROR(SMALL($T$5:$T$8000,ROWS($T$5:T424)),"")</f>
        <v/>
      </c>
    </row>
    <row r="425" spans="1:21" ht="14.4" customHeight="1" x14ac:dyDescent="0.25">
      <c r="A425" s="285" t="s">
        <v>1756</v>
      </c>
      <c r="B425" t="s">
        <v>1084</v>
      </c>
      <c r="C425" s="300">
        <v>562</v>
      </c>
      <c r="D425" s="286">
        <f>ROWS(C$5:C425)</f>
        <v>421</v>
      </c>
      <c r="E425" s="286" t="str">
        <f>IF(A425='5.1'!$E$5,TXM!D425,"")</f>
        <v/>
      </c>
      <c r="F425" t="str">
        <f>IFERROR(SMALL($E$5:$E$8000,ROWS($E$5:E425)),"")</f>
        <v/>
      </c>
      <c r="I425" s="285" t="s">
        <v>1942</v>
      </c>
      <c r="J425" t="s">
        <v>764</v>
      </c>
      <c r="K425" s="300">
        <v>82</v>
      </c>
      <c r="L425" s="286">
        <f>ROWS(K$5:K425)</f>
        <v>421</v>
      </c>
      <c r="M425" s="286" t="str">
        <f>IF(I425='5.1'!$E$5,TXM!L425,"")</f>
        <v/>
      </c>
      <c r="N425" t="str">
        <f>IFERROR(SMALL($M$5:$M$8000,ROWS($M$5:M425)),"")</f>
        <v/>
      </c>
      <c r="P425" t="s">
        <v>1686</v>
      </c>
      <c r="Q425" t="s">
        <v>117</v>
      </c>
      <c r="R425">
        <v>4076765</v>
      </c>
      <c r="S425" s="286">
        <f>ROWS(R$5:R425)</f>
        <v>421</v>
      </c>
      <c r="T425" s="286" t="str">
        <f>IF(P425='5.1'!$E$5,TXM!S425,"")</f>
        <v/>
      </c>
      <c r="U425" t="str">
        <f>IFERROR(SMALL($T$5:$T$8000,ROWS($T$5:T425)),"")</f>
        <v/>
      </c>
    </row>
    <row r="426" spans="1:21" ht="14.4" customHeight="1" x14ac:dyDescent="0.25">
      <c r="A426" s="285" t="s">
        <v>1756</v>
      </c>
      <c r="B426" t="s">
        <v>1094</v>
      </c>
      <c r="C426" s="300">
        <v>415</v>
      </c>
      <c r="D426" s="286">
        <f>ROWS(C$5:C426)</f>
        <v>422</v>
      </c>
      <c r="E426" s="286" t="str">
        <f>IF(A426='5.1'!$E$5,TXM!D426,"")</f>
        <v/>
      </c>
      <c r="F426" t="str">
        <f>IFERROR(SMALL($E$5:$E$8000,ROWS($E$5:E426)),"")</f>
        <v/>
      </c>
      <c r="I426" s="285" t="s">
        <v>1943</v>
      </c>
      <c r="J426" t="s">
        <v>107</v>
      </c>
      <c r="K426" s="300">
        <v>57242740</v>
      </c>
      <c r="L426" s="286">
        <f>ROWS(K$5:K426)</f>
        <v>422</v>
      </c>
      <c r="M426" s="286" t="str">
        <f>IF(I426='5.1'!$E$5,TXM!L426,"")</f>
        <v/>
      </c>
      <c r="N426" t="str">
        <f>IFERROR(SMALL($M$5:$M$8000,ROWS($M$5:M426)),"")</f>
        <v/>
      </c>
      <c r="P426" t="s">
        <v>1686</v>
      </c>
      <c r="Q426" t="s">
        <v>786</v>
      </c>
      <c r="R426">
        <v>4037694</v>
      </c>
      <c r="S426" s="286">
        <f>ROWS(R$5:R426)</f>
        <v>422</v>
      </c>
      <c r="T426" s="286" t="str">
        <f>IF(P426='5.1'!$E$5,TXM!S426,"")</f>
        <v/>
      </c>
      <c r="U426" t="str">
        <f>IFERROR(SMALL($T$5:$T$8000,ROWS($T$5:T426)),"")</f>
        <v/>
      </c>
    </row>
    <row r="427" spans="1:21" ht="14.4" customHeight="1" x14ac:dyDescent="0.25">
      <c r="A427" s="285" t="s">
        <v>1756</v>
      </c>
      <c r="B427" t="s">
        <v>766</v>
      </c>
      <c r="C427" s="300">
        <v>95</v>
      </c>
      <c r="D427" s="286">
        <f>ROWS(C$5:C427)</f>
        <v>423</v>
      </c>
      <c r="E427" s="286" t="str">
        <f>IF(A427='5.1'!$E$5,TXM!D427,"")</f>
        <v/>
      </c>
      <c r="F427" t="str">
        <f>IFERROR(SMALL($E$5:$E$8000,ROWS($E$5:E427)),"")</f>
        <v/>
      </c>
      <c r="I427" s="285" t="s">
        <v>1943</v>
      </c>
      <c r="J427" t="s">
        <v>106</v>
      </c>
      <c r="K427" s="300">
        <v>39422321</v>
      </c>
      <c r="L427" s="286">
        <f>ROWS(K$5:K427)</f>
        <v>423</v>
      </c>
      <c r="M427" s="286" t="str">
        <f>IF(I427='5.1'!$E$5,TXM!L427,"")</f>
        <v/>
      </c>
      <c r="N427" t="str">
        <f>IFERROR(SMALL($M$5:$M$8000,ROWS($M$5:M427)),"")</f>
        <v/>
      </c>
      <c r="P427" t="s">
        <v>1686</v>
      </c>
      <c r="Q427" t="s">
        <v>1098</v>
      </c>
      <c r="R427">
        <v>3220587</v>
      </c>
      <c r="S427" s="286">
        <f>ROWS(R$5:R427)</f>
        <v>423</v>
      </c>
      <c r="T427" s="286" t="str">
        <f>IF(P427='5.1'!$E$5,TXM!S427,"")</f>
        <v/>
      </c>
      <c r="U427" t="str">
        <f>IFERROR(SMALL($T$5:$T$8000,ROWS($T$5:T427)),"")</f>
        <v/>
      </c>
    </row>
    <row r="428" spans="1:21" ht="14.4" customHeight="1" x14ac:dyDescent="0.25">
      <c r="A428" s="285" t="s">
        <v>1682</v>
      </c>
      <c r="B428" t="s">
        <v>715</v>
      </c>
      <c r="C428" s="300">
        <v>713980908</v>
      </c>
      <c r="D428" s="286">
        <f>ROWS(C$5:C428)</f>
        <v>424</v>
      </c>
      <c r="E428" s="286" t="str">
        <f>IF(A428='5.1'!$E$5,TXM!D428,"")</f>
        <v/>
      </c>
      <c r="F428" t="str">
        <f>IFERROR(SMALL($E$5:$E$8000,ROWS($E$5:E428)),"")</f>
        <v/>
      </c>
      <c r="I428" s="285" t="s">
        <v>1943</v>
      </c>
      <c r="J428" t="s">
        <v>118</v>
      </c>
      <c r="K428" s="300">
        <v>2511745</v>
      </c>
      <c r="L428" s="286">
        <f>ROWS(K$5:K428)</f>
        <v>424</v>
      </c>
      <c r="M428" s="286" t="str">
        <f>IF(I428='5.1'!$E$5,TXM!L428,"")</f>
        <v/>
      </c>
      <c r="N428" t="str">
        <f>IFERROR(SMALL($M$5:$M$8000,ROWS($M$5:M428)),"")</f>
        <v/>
      </c>
      <c r="P428" t="s">
        <v>1686</v>
      </c>
      <c r="Q428" t="s">
        <v>108</v>
      </c>
      <c r="R428">
        <v>3046638</v>
      </c>
      <c r="S428" s="286">
        <f>ROWS(R$5:R428)</f>
        <v>424</v>
      </c>
      <c r="T428" s="286" t="str">
        <f>IF(P428='5.1'!$E$5,TXM!S428,"")</f>
        <v/>
      </c>
      <c r="U428" t="str">
        <f>IFERROR(SMALL($T$5:$T$8000,ROWS($T$5:T428)),"")</f>
        <v/>
      </c>
    </row>
    <row r="429" spans="1:21" ht="14.4" customHeight="1" x14ac:dyDescent="0.25">
      <c r="A429" s="285" t="s">
        <v>1682</v>
      </c>
      <c r="B429" t="s">
        <v>1080</v>
      </c>
      <c r="C429" s="300">
        <v>27492331</v>
      </c>
      <c r="D429" s="286">
        <f>ROWS(C$5:C429)</f>
        <v>425</v>
      </c>
      <c r="E429" s="286" t="str">
        <f>IF(A429='5.1'!$E$5,TXM!D429,"")</f>
        <v/>
      </c>
      <c r="F429" t="str">
        <f>IFERROR(SMALL($E$5:$E$8000,ROWS($E$5:E429)),"")</f>
        <v/>
      </c>
      <c r="I429" s="285" t="s">
        <v>1943</v>
      </c>
      <c r="J429" t="s">
        <v>110</v>
      </c>
      <c r="K429" s="300">
        <v>846735</v>
      </c>
      <c r="L429" s="286">
        <f>ROWS(K$5:K429)</f>
        <v>425</v>
      </c>
      <c r="M429" s="286" t="str">
        <f>IF(I429='5.1'!$E$5,TXM!L429,"")</f>
        <v/>
      </c>
      <c r="N429" t="str">
        <f>IFERROR(SMALL($M$5:$M$8000,ROWS($M$5:M429)),"")</f>
        <v/>
      </c>
      <c r="P429" t="s">
        <v>1686</v>
      </c>
      <c r="Q429" t="s">
        <v>106</v>
      </c>
      <c r="R429">
        <v>2493422</v>
      </c>
      <c r="S429" s="286">
        <f>ROWS(R$5:R429)</f>
        <v>425</v>
      </c>
      <c r="T429" s="286" t="str">
        <f>IF(P429='5.1'!$E$5,TXM!S429,"")</f>
        <v/>
      </c>
      <c r="U429" t="str">
        <f>IFERROR(SMALL($T$5:$T$8000,ROWS($T$5:T429)),"")</f>
        <v/>
      </c>
    </row>
    <row r="430" spans="1:21" ht="14.4" customHeight="1" x14ac:dyDescent="0.25">
      <c r="A430" s="285" t="s">
        <v>1682</v>
      </c>
      <c r="B430" t="s">
        <v>790</v>
      </c>
      <c r="C430" s="300">
        <v>4702130</v>
      </c>
      <c r="D430" s="286">
        <f>ROWS(C$5:C430)</f>
        <v>426</v>
      </c>
      <c r="E430" s="286" t="str">
        <f>IF(A430='5.1'!$E$5,TXM!D430,"")</f>
        <v/>
      </c>
      <c r="F430" t="str">
        <f>IFERROR(SMALL($E$5:$E$8000,ROWS($E$5:E430)),"")</f>
        <v/>
      </c>
      <c r="I430" s="285" t="s">
        <v>1943</v>
      </c>
      <c r="J430" t="s">
        <v>111</v>
      </c>
      <c r="K430" s="300">
        <v>613690</v>
      </c>
      <c r="L430" s="286">
        <f>ROWS(K$5:K430)</f>
        <v>426</v>
      </c>
      <c r="M430" s="286" t="str">
        <f>IF(I430='5.1'!$E$5,TXM!L430,"")</f>
        <v/>
      </c>
      <c r="N430" t="str">
        <f>IFERROR(SMALL($M$5:$M$8000,ROWS($M$5:M430)),"")</f>
        <v/>
      </c>
      <c r="P430" t="s">
        <v>1686</v>
      </c>
      <c r="Q430" t="s">
        <v>119</v>
      </c>
      <c r="R430">
        <v>2116649</v>
      </c>
      <c r="S430" s="286">
        <f>ROWS(R$5:R430)</f>
        <v>426</v>
      </c>
      <c r="T430" s="286" t="str">
        <f>IF(P430='5.1'!$E$5,TXM!S430,"")</f>
        <v/>
      </c>
      <c r="U430" t="str">
        <f>IFERROR(SMALL($T$5:$T$8000,ROWS($T$5:T430)),"")</f>
        <v/>
      </c>
    </row>
    <row r="431" spans="1:21" ht="14.4" customHeight="1" x14ac:dyDescent="0.25">
      <c r="A431" s="285" t="s">
        <v>1682</v>
      </c>
      <c r="B431" t="s">
        <v>746</v>
      </c>
      <c r="C431" s="300">
        <v>1870986</v>
      </c>
      <c r="D431" s="286">
        <f>ROWS(C$5:C431)</f>
        <v>427</v>
      </c>
      <c r="E431" s="286" t="str">
        <f>IF(A431='5.1'!$E$5,TXM!D431,"")</f>
        <v/>
      </c>
      <c r="F431" t="str">
        <f>IFERROR(SMALL($E$5:$E$8000,ROWS($E$5:E431)),"")</f>
        <v/>
      </c>
      <c r="I431" s="285" t="s">
        <v>1943</v>
      </c>
      <c r="J431" t="s">
        <v>752</v>
      </c>
      <c r="K431" s="300">
        <v>382450</v>
      </c>
      <c r="L431" s="286">
        <f>ROWS(K$5:K431)</f>
        <v>427</v>
      </c>
      <c r="M431" s="286" t="str">
        <f>IF(I431='5.1'!$E$5,TXM!L431,"")</f>
        <v/>
      </c>
      <c r="N431" t="str">
        <f>IFERROR(SMALL($M$5:$M$8000,ROWS($M$5:M431)),"")</f>
        <v/>
      </c>
      <c r="P431" t="s">
        <v>1686</v>
      </c>
      <c r="Q431" t="s">
        <v>114</v>
      </c>
      <c r="R431">
        <v>1800776</v>
      </c>
      <c r="S431" s="286">
        <f>ROWS(R$5:R431)</f>
        <v>427</v>
      </c>
      <c r="T431" s="286" t="str">
        <f>IF(P431='5.1'!$E$5,TXM!S431,"")</f>
        <v/>
      </c>
      <c r="U431" t="str">
        <f>IFERROR(SMALL($T$5:$T$8000,ROWS($T$5:T431)),"")</f>
        <v/>
      </c>
    </row>
    <row r="432" spans="1:21" ht="14.4" customHeight="1" x14ac:dyDescent="0.25">
      <c r="A432" s="285" t="s">
        <v>1682</v>
      </c>
      <c r="B432" t="s">
        <v>1090</v>
      </c>
      <c r="C432" s="300">
        <v>1726962</v>
      </c>
      <c r="D432" s="286">
        <f>ROWS(C$5:C432)</f>
        <v>428</v>
      </c>
      <c r="E432" s="286" t="str">
        <f>IF(A432='5.1'!$E$5,TXM!D432,"")</f>
        <v/>
      </c>
      <c r="F432" t="str">
        <f>IFERROR(SMALL($E$5:$E$8000,ROWS($E$5:E432)),"")</f>
        <v/>
      </c>
      <c r="I432" s="285" t="s">
        <v>1943</v>
      </c>
      <c r="J432" t="s">
        <v>997</v>
      </c>
      <c r="K432" s="300">
        <v>275547</v>
      </c>
      <c r="L432" s="286">
        <f>ROWS(K$5:K432)</f>
        <v>428</v>
      </c>
      <c r="M432" s="286" t="str">
        <f>IF(I432='5.1'!$E$5,TXM!L432,"")</f>
        <v/>
      </c>
      <c r="N432" t="str">
        <f>IFERROR(SMALL($M$5:$M$8000,ROWS($M$5:M432)),"")</f>
        <v/>
      </c>
      <c r="P432" t="s">
        <v>1686</v>
      </c>
      <c r="Q432" t="s">
        <v>818</v>
      </c>
      <c r="R432">
        <v>1763482</v>
      </c>
      <c r="S432" s="286">
        <f>ROWS(R$5:R432)</f>
        <v>428</v>
      </c>
      <c r="T432" s="286" t="str">
        <f>IF(P432='5.1'!$E$5,TXM!S432,"")</f>
        <v/>
      </c>
      <c r="U432" t="str">
        <f>IFERROR(SMALL($T$5:$T$8000,ROWS($T$5:T432)),"")</f>
        <v/>
      </c>
    </row>
    <row r="433" spans="1:21" ht="14.4" customHeight="1" x14ac:dyDescent="0.25">
      <c r="A433" s="285" t="s">
        <v>1682</v>
      </c>
      <c r="B433" t="s">
        <v>717</v>
      </c>
      <c r="C433" s="300">
        <v>1493910</v>
      </c>
      <c r="D433" s="286">
        <f>ROWS(C$5:C433)</f>
        <v>429</v>
      </c>
      <c r="E433" s="286" t="str">
        <f>IF(A433='5.1'!$E$5,TXM!D433,"")</f>
        <v/>
      </c>
      <c r="F433" t="str">
        <f>IFERROR(SMALL($E$5:$E$8000,ROWS($E$5:E433)),"")</f>
        <v/>
      </c>
      <c r="I433" s="285" t="s">
        <v>1943</v>
      </c>
      <c r="J433" t="s">
        <v>790</v>
      </c>
      <c r="K433" s="300">
        <v>246676</v>
      </c>
      <c r="L433" s="286">
        <f>ROWS(K$5:K433)</f>
        <v>429</v>
      </c>
      <c r="M433" s="286" t="str">
        <f>IF(I433='5.1'!$E$5,TXM!L433,"")</f>
        <v/>
      </c>
      <c r="N433" t="str">
        <f>IFERROR(SMALL($M$5:$M$8000,ROWS($M$5:M433)),"")</f>
        <v/>
      </c>
      <c r="P433" t="s">
        <v>1686</v>
      </c>
      <c r="Q433" t="s">
        <v>727</v>
      </c>
      <c r="R433">
        <v>1600252</v>
      </c>
      <c r="S433" s="286">
        <f>ROWS(R$5:R433)</f>
        <v>429</v>
      </c>
      <c r="T433" s="286" t="str">
        <f>IF(P433='5.1'!$E$5,TXM!S433,"")</f>
        <v/>
      </c>
      <c r="U433" t="str">
        <f>IFERROR(SMALL($T$5:$T$8000,ROWS($T$5:T433)),"")</f>
        <v/>
      </c>
    </row>
    <row r="434" spans="1:21" ht="14.4" customHeight="1" x14ac:dyDescent="0.25">
      <c r="A434" s="285" t="s">
        <v>1682</v>
      </c>
      <c r="B434" t="s">
        <v>752</v>
      </c>
      <c r="C434" s="300">
        <v>381690</v>
      </c>
      <c r="D434" s="286">
        <f>ROWS(C$5:C434)</f>
        <v>430</v>
      </c>
      <c r="E434" s="286" t="str">
        <f>IF(A434='5.1'!$E$5,TXM!D434,"")</f>
        <v/>
      </c>
      <c r="F434" t="str">
        <f>IFERROR(SMALL($E$5:$E$8000,ROWS($E$5:E434)),"")</f>
        <v/>
      </c>
      <c r="I434" s="285" t="s">
        <v>1943</v>
      </c>
      <c r="J434" t="s">
        <v>119</v>
      </c>
      <c r="K434" s="300">
        <v>177579</v>
      </c>
      <c r="L434" s="286">
        <f>ROWS(K$5:K434)</f>
        <v>430</v>
      </c>
      <c r="M434" s="286" t="str">
        <f>IF(I434='5.1'!$E$5,TXM!L434,"")</f>
        <v/>
      </c>
      <c r="N434" t="str">
        <f>IFERROR(SMALL($M$5:$M$8000,ROWS($M$5:M434)),"")</f>
        <v/>
      </c>
      <c r="P434" t="s">
        <v>1686</v>
      </c>
      <c r="Q434" t="s">
        <v>804</v>
      </c>
      <c r="R434">
        <v>1534409</v>
      </c>
      <c r="S434" s="286">
        <f>ROWS(R$5:R434)</f>
        <v>430</v>
      </c>
      <c r="T434" s="286" t="str">
        <f>IF(P434='5.1'!$E$5,TXM!S434,"")</f>
        <v/>
      </c>
      <c r="U434" t="str">
        <f>IFERROR(SMALL($T$5:$T$8000,ROWS($T$5:T434)),"")</f>
        <v/>
      </c>
    </row>
    <row r="435" spans="1:21" ht="14.4" customHeight="1" x14ac:dyDescent="0.25">
      <c r="A435" s="285" t="s">
        <v>1682</v>
      </c>
      <c r="B435" t="s">
        <v>806</v>
      </c>
      <c r="C435" s="300">
        <v>352420</v>
      </c>
      <c r="D435" s="286">
        <f>ROWS(C$5:C435)</f>
        <v>431</v>
      </c>
      <c r="E435" s="286" t="str">
        <f>IF(A435='5.1'!$E$5,TXM!D435,"")</f>
        <v/>
      </c>
      <c r="F435" t="str">
        <f>IFERROR(SMALL($E$5:$E$8000,ROWS($E$5:E435)),"")</f>
        <v/>
      </c>
      <c r="I435" s="285" t="s">
        <v>1943</v>
      </c>
      <c r="J435" t="s">
        <v>711</v>
      </c>
      <c r="K435" s="300">
        <v>139746</v>
      </c>
      <c r="L435" s="286">
        <f>ROWS(K$5:K435)</f>
        <v>431</v>
      </c>
      <c r="M435" s="286" t="str">
        <f>IF(I435='5.1'!$E$5,TXM!L435,"")</f>
        <v/>
      </c>
      <c r="N435" t="str">
        <f>IFERROR(SMALL($M$5:$M$8000,ROWS($M$5:M435)),"")</f>
        <v/>
      </c>
      <c r="P435" t="s">
        <v>1686</v>
      </c>
      <c r="Q435" t="s">
        <v>790</v>
      </c>
      <c r="R435">
        <v>1453582</v>
      </c>
      <c r="S435" s="286">
        <f>ROWS(R$5:R435)</f>
        <v>431</v>
      </c>
      <c r="T435" s="286" t="str">
        <f>IF(P435='5.1'!$E$5,TXM!S435,"")</f>
        <v/>
      </c>
      <c r="U435" t="str">
        <f>IFERROR(SMALL($T$5:$T$8000,ROWS($T$5:T435)),"")</f>
        <v/>
      </c>
    </row>
    <row r="436" spans="1:21" ht="14.4" customHeight="1" x14ac:dyDescent="0.25">
      <c r="A436" s="285" t="s">
        <v>1682</v>
      </c>
      <c r="B436" t="s">
        <v>748</v>
      </c>
      <c r="C436" s="300">
        <v>124675</v>
      </c>
      <c r="D436" s="286">
        <f>ROWS(C$5:C436)</f>
        <v>432</v>
      </c>
      <c r="E436" s="286" t="str">
        <f>IF(A436='5.1'!$E$5,TXM!D436,"")</f>
        <v/>
      </c>
      <c r="F436" t="str">
        <f>IFERROR(SMALL($E$5:$E$8000,ROWS($E$5:E436)),"")</f>
        <v/>
      </c>
      <c r="I436" s="285" t="s">
        <v>1943</v>
      </c>
      <c r="J436" t="s">
        <v>762</v>
      </c>
      <c r="K436" s="300">
        <v>97620</v>
      </c>
      <c r="L436" s="286">
        <f>ROWS(K$5:K436)</f>
        <v>432</v>
      </c>
      <c r="M436" s="286" t="str">
        <f>IF(I436='5.1'!$E$5,TXM!L436,"")</f>
        <v/>
      </c>
      <c r="N436" t="str">
        <f>IFERROR(SMALL($M$5:$M$8000,ROWS($M$5:M436)),"")</f>
        <v/>
      </c>
      <c r="P436" t="s">
        <v>1686</v>
      </c>
      <c r="Q436" t="s">
        <v>760</v>
      </c>
      <c r="R436">
        <v>1223612</v>
      </c>
      <c r="S436" s="286">
        <f>ROWS(R$5:R436)</f>
        <v>432</v>
      </c>
      <c r="T436" s="286" t="str">
        <f>IF(P436='5.1'!$E$5,TXM!S436,"")</f>
        <v/>
      </c>
      <c r="U436" t="str">
        <f>IFERROR(SMALL($T$5:$T$8000,ROWS($T$5:T436)),"")</f>
        <v/>
      </c>
    </row>
    <row r="437" spans="1:21" ht="14.4" customHeight="1" x14ac:dyDescent="0.25">
      <c r="A437" s="285" t="s">
        <v>1682</v>
      </c>
      <c r="B437" t="s">
        <v>808</v>
      </c>
      <c r="C437" s="300">
        <v>106875</v>
      </c>
      <c r="D437" s="286">
        <f>ROWS(C$5:C437)</f>
        <v>433</v>
      </c>
      <c r="E437" s="286" t="str">
        <f>IF(A437='5.1'!$E$5,TXM!D437,"")</f>
        <v/>
      </c>
      <c r="F437" t="str">
        <f>IFERROR(SMALL($E$5:$E$8000,ROWS($E$5:E437)),"")</f>
        <v/>
      </c>
      <c r="I437" s="285" t="s">
        <v>1943</v>
      </c>
      <c r="J437" t="s">
        <v>788</v>
      </c>
      <c r="K437" s="300">
        <v>94082</v>
      </c>
      <c r="L437" s="286">
        <f>ROWS(K$5:K437)</f>
        <v>433</v>
      </c>
      <c r="M437" s="286" t="str">
        <f>IF(I437='5.1'!$E$5,TXM!L437,"")</f>
        <v/>
      </c>
      <c r="N437" t="str">
        <f>IFERROR(SMALL($M$5:$M$8000,ROWS($M$5:M437)),"")</f>
        <v/>
      </c>
      <c r="P437" t="s">
        <v>1686</v>
      </c>
      <c r="Q437" t="s">
        <v>723</v>
      </c>
      <c r="R437">
        <v>1197692</v>
      </c>
      <c r="S437" s="286">
        <f>ROWS(R$5:R437)</f>
        <v>433</v>
      </c>
      <c r="T437" s="286" t="str">
        <f>IF(P437='5.1'!$E$5,TXM!S437,"")</f>
        <v/>
      </c>
      <c r="U437" t="str">
        <f>IFERROR(SMALL($T$5:$T$8000,ROWS($T$5:T437)),"")</f>
        <v/>
      </c>
    </row>
    <row r="438" spans="1:21" ht="14.4" customHeight="1" x14ac:dyDescent="0.25">
      <c r="A438" s="285" t="s">
        <v>1682</v>
      </c>
      <c r="B438" t="s">
        <v>719</v>
      </c>
      <c r="C438" s="300">
        <v>57000</v>
      </c>
      <c r="D438" s="286">
        <f>ROWS(C$5:C438)</f>
        <v>434</v>
      </c>
      <c r="E438" s="286" t="str">
        <f>IF(A438='5.1'!$E$5,TXM!D438,"")</f>
        <v/>
      </c>
      <c r="F438" t="str">
        <f>IFERROR(SMALL($E$5:$E$8000,ROWS($E$5:E438)),"")</f>
        <v/>
      </c>
      <c r="I438" s="285" t="s">
        <v>1943</v>
      </c>
      <c r="J438" t="s">
        <v>117</v>
      </c>
      <c r="K438" s="300">
        <v>89362</v>
      </c>
      <c r="L438" s="286">
        <f>ROWS(K$5:K438)</f>
        <v>434</v>
      </c>
      <c r="M438" s="286" t="str">
        <f>IF(I438='5.1'!$E$5,TXM!L438,"")</f>
        <v/>
      </c>
      <c r="N438" t="str">
        <f>IFERROR(SMALL($M$5:$M$8000,ROWS($M$5:M438)),"")</f>
        <v/>
      </c>
      <c r="P438" t="s">
        <v>1686</v>
      </c>
      <c r="Q438" t="s">
        <v>113</v>
      </c>
      <c r="R438">
        <v>1010575</v>
      </c>
      <c r="S438" s="286">
        <f>ROWS(R$5:R438)</f>
        <v>434</v>
      </c>
      <c r="T438" s="286" t="str">
        <f>IF(P438='5.1'!$E$5,TXM!S438,"")</f>
        <v/>
      </c>
      <c r="U438" t="str">
        <f>IFERROR(SMALL($T$5:$T$8000,ROWS($T$5:T438)),"")</f>
        <v/>
      </c>
    </row>
    <row r="439" spans="1:21" ht="14.4" customHeight="1" x14ac:dyDescent="0.25">
      <c r="A439" s="285" t="s">
        <v>1682</v>
      </c>
      <c r="B439" t="s">
        <v>821</v>
      </c>
      <c r="C439" s="300">
        <v>46133</v>
      </c>
      <c r="D439" s="286">
        <f>ROWS(C$5:C439)</f>
        <v>435</v>
      </c>
      <c r="E439" s="286" t="str">
        <f>IF(A439='5.1'!$E$5,TXM!D439,"")</f>
        <v/>
      </c>
      <c r="F439" t="str">
        <f>IFERROR(SMALL($E$5:$E$8000,ROWS($E$5:E439)),"")</f>
        <v/>
      </c>
      <c r="I439" s="285" t="s">
        <v>1943</v>
      </c>
      <c r="J439" t="s">
        <v>806</v>
      </c>
      <c r="K439" s="300">
        <v>82160</v>
      </c>
      <c r="L439" s="286">
        <f>ROWS(K$5:K439)</f>
        <v>435</v>
      </c>
      <c r="M439" s="286" t="str">
        <f>IF(I439='5.1'!$E$5,TXM!L439,"")</f>
        <v/>
      </c>
      <c r="N439" t="str">
        <f>IFERROR(SMALL($M$5:$M$8000,ROWS($M$5:M439)),"")</f>
        <v/>
      </c>
      <c r="P439" t="s">
        <v>1686</v>
      </c>
      <c r="Q439" t="s">
        <v>1086</v>
      </c>
      <c r="R439">
        <v>966456</v>
      </c>
      <c r="S439" s="286">
        <f>ROWS(R$5:R439)</f>
        <v>435</v>
      </c>
      <c r="T439" s="286" t="str">
        <f>IF(P439='5.1'!$E$5,TXM!S439,"")</f>
        <v/>
      </c>
      <c r="U439" t="str">
        <f>IFERROR(SMALL($T$5:$T$8000,ROWS($T$5:T439)),"")</f>
        <v/>
      </c>
    </row>
    <row r="440" spans="1:21" ht="14.4" customHeight="1" x14ac:dyDescent="0.25">
      <c r="A440" s="285" t="s">
        <v>1682</v>
      </c>
      <c r="B440" t="s">
        <v>106</v>
      </c>
      <c r="C440" s="300">
        <v>37823</v>
      </c>
      <c r="D440" s="286">
        <f>ROWS(C$5:C440)</f>
        <v>436</v>
      </c>
      <c r="E440" s="286" t="str">
        <f>IF(A440='5.1'!$E$5,TXM!D440,"")</f>
        <v/>
      </c>
      <c r="F440" t="str">
        <f>IFERROR(SMALL($E$5:$E$8000,ROWS($E$5:E440)),"")</f>
        <v/>
      </c>
      <c r="I440" s="285" t="s">
        <v>1943</v>
      </c>
      <c r="J440" t="s">
        <v>776</v>
      </c>
      <c r="K440" s="300">
        <v>68865</v>
      </c>
      <c r="L440" s="286">
        <f>ROWS(K$5:K440)</f>
        <v>436</v>
      </c>
      <c r="M440" s="286" t="str">
        <f>IF(I440='5.1'!$E$5,TXM!L440,"")</f>
        <v/>
      </c>
      <c r="N440" t="str">
        <f>IFERROR(SMALL($M$5:$M$8000,ROWS($M$5:M440)),"")</f>
        <v/>
      </c>
      <c r="P440" t="s">
        <v>1686</v>
      </c>
      <c r="Q440" t="s">
        <v>707</v>
      </c>
      <c r="R440">
        <v>953760</v>
      </c>
      <c r="S440" s="286">
        <f>ROWS(R$5:R440)</f>
        <v>436</v>
      </c>
      <c r="T440" s="286" t="str">
        <f>IF(P440='5.1'!$E$5,TXM!S440,"")</f>
        <v/>
      </c>
      <c r="U440" t="str">
        <f>IFERROR(SMALL($T$5:$T$8000,ROWS($T$5:T440)),"")</f>
        <v/>
      </c>
    </row>
    <row r="441" spans="1:21" ht="14.4" customHeight="1" x14ac:dyDescent="0.25">
      <c r="A441" s="285" t="s">
        <v>1682</v>
      </c>
      <c r="B441" t="s">
        <v>1081</v>
      </c>
      <c r="C441" s="300">
        <v>1500</v>
      </c>
      <c r="D441" s="286">
        <f>ROWS(C$5:C441)</f>
        <v>437</v>
      </c>
      <c r="E441" s="286" t="str">
        <f>IF(A441='5.1'!$E$5,TXM!D441,"")</f>
        <v/>
      </c>
      <c r="F441" t="str">
        <f>IFERROR(SMALL($E$5:$E$8000,ROWS($E$5:E441)),"")</f>
        <v/>
      </c>
      <c r="I441" s="285" t="s">
        <v>1943</v>
      </c>
      <c r="J441" t="s">
        <v>760</v>
      </c>
      <c r="K441" s="300">
        <v>56976</v>
      </c>
      <c r="L441" s="286">
        <f>ROWS(K$5:K441)</f>
        <v>437</v>
      </c>
      <c r="M441" s="286" t="str">
        <f>IF(I441='5.1'!$E$5,TXM!L441,"")</f>
        <v/>
      </c>
      <c r="N441" t="str">
        <f>IFERROR(SMALL($M$5:$M$8000,ROWS($M$5:M441)),"")</f>
        <v/>
      </c>
      <c r="P441" t="s">
        <v>1686</v>
      </c>
      <c r="Q441" t="s">
        <v>118</v>
      </c>
      <c r="R441">
        <v>950131</v>
      </c>
      <c r="S441" s="286">
        <f>ROWS(R$5:R441)</f>
        <v>437</v>
      </c>
      <c r="T441" s="286" t="str">
        <f>IF(P441='5.1'!$E$5,TXM!S441,"")</f>
        <v/>
      </c>
      <c r="U441" t="str">
        <f>IFERROR(SMALL($T$5:$T$8000,ROWS($T$5:T441)),"")</f>
        <v/>
      </c>
    </row>
    <row r="442" spans="1:21" ht="14.4" customHeight="1" x14ac:dyDescent="0.25">
      <c r="A442" s="285" t="s">
        <v>1686</v>
      </c>
      <c r="B442" t="s">
        <v>715</v>
      </c>
      <c r="C442" s="300">
        <v>4367696751</v>
      </c>
      <c r="D442" s="286">
        <f>ROWS(C$5:C442)</f>
        <v>438</v>
      </c>
      <c r="E442" s="286" t="str">
        <f>IF(A442='5.1'!$E$5,TXM!D442,"")</f>
        <v/>
      </c>
      <c r="F442" t="str">
        <f>IFERROR(SMALL($E$5:$E$8000,ROWS($E$5:E442)),"")</f>
        <v/>
      </c>
      <c r="I442" s="285" t="s">
        <v>1943</v>
      </c>
      <c r="J442" t="s">
        <v>115</v>
      </c>
      <c r="K442" s="300">
        <v>51335</v>
      </c>
      <c r="L442" s="286">
        <f>ROWS(K$5:K442)</f>
        <v>438</v>
      </c>
      <c r="M442" s="286" t="str">
        <f>IF(I442='5.1'!$E$5,TXM!L442,"")</f>
        <v/>
      </c>
      <c r="N442" t="str">
        <f>IFERROR(SMALL($M$5:$M$8000,ROWS($M$5:M442)),"")</f>
        <v/>
      </c>
      <c r="P442" t="s">
        <v>1686</v>
      </c>
      <c r="Q442" t="s">
        <v>1079</v>
      </c>
      <c r="R442">
        <v>941842</v>
      </c>
      <c r="S442" s="286">
        <f>ROWS(R$5:R442)</f>
        <v>438</v>
      </c>
      <c r="T442" s="286" t="str">
        <f>IF(P442='5.1'!$E$5,TXM!S442,"")</f>
        <v/>
      </c>
      <c r="U442" t="str">
        <f>IFERROR(SMALL($T$5:$T$8000,ROWS($T$5:T442)),"")</f>
        <v/>
      </c>
    </row>
    <row r="443" spans="1:21" ht="14.4" customHeight="1" x14ac:dyDescent="0.25">
      <c r="A443" s="285" t="s">
        <v>1686</v>
      </c>
      <c r="B443" t="s">
        <v>1080</v>
      </c>
      <c r="C443" s="300">
        <v>2414647651</v>
      </c>
      <c r="D443" s="286">
        <f>ROWS(C$5:C443)</f>
        <v>439</v>
      </c>
      <c r="E443" s="286" t="str">
        <f>IF(A443='5.1'!$E$5,TXM!D443,"")</f>
        <v/>
      </c>
      <c r="F443" t="str">
        <f>IFERROR(SMALL($E$5:$E$8000,ROWS($E$5:E443)),"")</f>
        <v/>
      </c>
      <c r="I443" s="285" t="s">
        <v>1943</v>
      </c>
      <c r="J443" t="s">
        <v>109</v>
      </c>
      <c r="K443" s="300">
        <v>47451</v>
      </c>
      <c r="L443" s="286">
        <f>ROWS(K$5:K443)</f>
        <v>439</v>
      </c>
      <c r="M443" s="286" t="str">
        <f>IF(I443='5.1'!$E$5,TXM!L443,"")</f>
        <v/>
      </c>
      <c r="N443" t="str">
        <f>IFERROR(SMALL($M$5:$M$8000,ROWS($M$5:M443)),"")</f>
        <v/>
      </c>
      <c r="P443" t="s">
        <v>1686</v>
      </c>
      <c r="Q443" t="s">
        <v>764</v>
      </c>
      <c r="R443">
        <v>929241</v>
      </c>
      <c r="S443" s="286">
        <f>ROWS(R$5:R443)</f>
        <v>439</v>
      </c>
      <c r="T443" s="286" t="str">
        <f>IF(P443='5.1'!$E$5,TXM!S443,"")</f>
        <v/>
      </c>
      <c r="U443" t="str">
        <f>IFERROR(SMALL($T$5:$T$8000,ROWS($T$5:T443)),"")</f>
        <v/>
      </c>
    </row>
    <row r="444" spans="1:21" ht="14.4" customHeight="1" x14ac:dyDescent="0.25">
      <c r="A444" s="285" t="s">
        <v>1686</v>
      </c>
      <c r="B444" t="s">
        <v>115</v>
      </c>
      <c r="C444" s="300">
        <v>493696916</v>
      </c>
      <c r="D444" s="286">
        <f>ROWS(C$5:C444)</f>
        <v>440</v>
      </c>
      <c r="E444" s="286" t="str">
        <f>IF(A444='5.1'!$E$5,TXM!D444,"")</f>
        <v/>
      </c>
      <c r="F444" t="str">
        <f>IFERROR(SMALL($E$5:$E$8000,ROWS($E$5:E444)),"")</f>
        <v/>
      </c>
      <c r="I444" s="285" t="s">
        <v>1943</v>
      </c>
      <c r="J444" t="s">
        <v>1096</v>
      </c>
      <c r="K444" s="300">
        <v>41494</v>
      </c>
      <c r="L444" s="286">
        <f>ROWS(K$5:K444)</f>
        <v>440</v>
      </c>
      <c r="M444" s="286" t="str">
        <f>IF(I444='5.1'!$E$5,TXM!L444,"")</f>
        <v/>
      </c>
      <c r="N444" t="str">
        <f>IFERROR(SMALL($M$5:$M$8000,ROWS($M$5:M444)),"")</f>
        <v/>
      </c>
      <c r="P444" t="s">
        <v>1686</v>
      </c>
      <c r="Q444" t="s">
        <v>1087</v>
      </c>
      <c r="R444">
        <v>894375</v>
      </c>
      <c r="S444" s="286">
        <f>ROWS(R$5:R444)</f>
        <v>440</v>
      </c>
      <c r="T444" s="286" t="str">
        <f>IF(P444='5.1'!$E$5,TXM!S444,"")</f>
        <v/>
      </c>
      <c r="U444" t="str">
        <f>IFERROR(SMALL($T$5:$T$8000,ROWS($T$5:T444)),"")</f>
        <v/>
      </c>
    </row>
    <row r="445" spans="1:21" ht="14.4" customHeight="1" x14ac:dyDescent="0.25">
      <c r="A445" s="285" t="s">
        <v>1686</v>
      </c>
      <c r="B445" t="s">
        <v>102</v>
      </c>
      <c r="C445" s="300">
        <v>410297069</v>
      </c>
      <c r="D445" s="286">
        <f>ROWS(C$5:C445)</f>
        <v>441</v>
      </c>
      <c r="E445" s="286" t="str">
        <f>IF(A445='5.1'!$E$5,TXM!D445,"")</f>
        <v/>
      </c>
      <c r="F445" t="str">
        <f>IFERROR(SMALL($E$5:$E$8000,ROWS($E$5:E445)),"")</f>
        <v/>
      </c>
      <c r="I445" s="285" t="s">
        <v>1943</v>
      </c>
      <c r="J445" t="s">
        <v>1084</v>
      </c>
      <c r="K445" s="300">
        <v>38525</v>
      </c>
      <c r="L445" s="286">
        <f>ROWS(K$5:K445)</f>
        <v>441</v>
      </c>
      <c r="M445" s="286" t="str">
        <f>IF(I445='5.1'!$E$5,TXM!L445,"")</f>
        <v/>
      </c>
      <c r="N445" t="str">
        <f>IFERROR(SMALL($M$5:$M$8000,ROWS($M$5:M445)),"")</f>
        <v/>
      </c>
      <c r="P445" t="s">
        <v>1686</v>
      </c>
      <c r="Q445" t="s">
        <v>725</v>
      </c>
      <c r="R445">
        <v>869961</v>
      </c>
      <c r="S445" s="286">
        <f>ROWS(R$5:R445)</f>
        <v>441</v>
      </c>
      <c r="T445" s="286" t="str">
        <f>IF(P445='5.1'!$E$5,TXM!S445,"")</f>
        <v/>
      </c>
      <c r="U445" t="str">
        <f>IFERROR(SMALL($T$5:$T$8000,ROWS($T$5:T445)),"")</f>
        <v/>
      </c>
    </row>
    <row r="446" spans="1:21" ht="14.4" customHeight="1" x14ac:dyDescent="0.25">
      <c r="A446" s="285" t="s">
        <v>1686</v>
      </c>
      <c r="B446" t="s">
        <v>719</v>
      </c>
      <c r="C446" s="300">
        <v>402861751</v>
      </c>
      <c r="D446" s="286">
        <f>ROWS(C$5:C446)</f>
        <v>442</v>
      </c>
      <c r="E446" s="286" t="str">
        <f>IF(A446='5.1'!$E$5,TXM!D446,"")</f>
        <v/>
      </c>
      <c r="F446" t="str">
        <f>IFERROR(SMALL($E$5:$E$8000,ROWS($E$5:E446)),"")</f>
        <v/>
      </c>
      <c r="I446" s="285" t="s">
        <v>1943</v>
      </c>
      <c r="J446" t="s">
        <v>1093</v>
      </c>
      <c r="K446" s="300">
        <v>31617</v>
      </c>
      <c r="L446" s="286">
        <f>ROWS(K$5:K446)</f>
        <v>442</v>
      </c>
      <c r="M446" s="286" t="str">
        <f>IF(I446='5.1'!$E$5,TXM!L446,"")</f>
        <v/>
      </c>
      <c r="N446" t="str">
        <f>IFERROR(SMALL($M$5:$M$8000,ROWS($M$5:M446)),"")</f>
        <v/>
      </c>
      <c r="P446" t="s">
        <v>1686</v>
      </c>
      <c r="Q446" t="s">
        <v>782</v>
      </c>
      <c r="R446">
        <v>675204</v>
      </c>
      <c r="S446" s="286">
        <f>ROWS(R$5:R446)</f>
        <v>442</v>
      </c>
      <c r="T446" s="286" t="str">
        <f>IF(P446='5.1'!$E$5,TXM!S446,"")</f>
        <v/>
      </c>
      <c r="U446" t="str">
        <f>IFERROR(SMALL($T$5:$T$8000,ROWS($T$5:T446)),"")</f>
        <v/>
      </c>
    </row>
    <row r="447" spans="1:21" ht="14.4" customHeight="1" x14ac:dyDescent="0.25">
      <c r="A447" s="285" t="s">
        <v>1686</v>
      </c>
      <c r="B447" t="s">
        <v>717</v>
      </c>
      <c r="C447" s="300">
        <v>354763632</v>
      </c>
      <c r="D447" s="286">
        <f>ROWS(C$5:C447)</f>
        <v>443</v>
      </c>
      <c r="E447" s="286" t="str">
        <f>IF(A447='5.1'!$E$5,TXM!D447,"")</f>
        <v/>
      </c>
      <c r="F447" t="str">
        <f>IFERROR(SMALL($E$5:$E$8000,ROWS($E$5:E447)),"")</f>
        <v/>
      </c>
      <c r="I447" s="285" t="s">
        <v>1943</v>
      </c>
      <c r="J447" t="s">
        <v>705</v>
      </c>
      <c r="K447" s="300">
        <v>29714</v>
      </c>
      <c r="L447" s="286">
        <f>ROWS(K$5:K447)</f>
        <v>443</v>
      </c>
      <c r="M447" s="286" t="str">
        <f>IF(I447='5.1'!$E$5,TXM!L447,"")</f>
        <v/>
      </c>
      <c r="N447" t="str">
        <f>IFERROR(SMALL($M$5:$M$8000,ROWS($M$5:M447)),"")</f>
        <v/>
      </c>
      <c r="P447" t="s">
        <v>1686</v>
      </c>
      <c r="Q447" t="s">
        <v>1076</v>
      </c>
      <c r="R447">
        <v>666485</v>
      </c>
      <c r="S447" s="286">
        <f>ROWS(R$5:R447)</f>
        <v>443</v>
      </c>
      <c r="T447" s="286" t="str">
        <f>IF(P447='5.1'!$E$5,TXM!S447,"")</f>
        <v/>
      </c>
      <c r="U447" t="str">
        <f>IFERROR(SMALL($T$5:$T$8000,ROWS($T$5:T447)),"")</f>
        <v/>
      </c>
    </row>
    <row r="448" spans="1:21" ht="14.4" customHeight="1" x14ac:dyDescent="0.25">
      <c r="A448" s="285" t="s">
        <v>1686</v>
      </c>
      <c r="B448" t="s">
        <v>705</v>
      </c>
      <c r="C448" s="300">
        <v>349571716</v>
      </c>
      <c r="D448" s="286">
        <f>ROWS(C$5:C448)</f>
        <v>444</v>
      </c>
      <c r="E448" s="286" t="str">
        <f>IF(A448='5.1'!$E$5,TXM!D448,"")</f>
        <v/>
      </c>
      <c r="F448" t="str">
        <f>IFERROR(SMALL($E$5:$E$8000,ROWS($E$5:E448)),"")</f>
        <v/>
      </c>
      <c r="I448" s="285" t="s">
        <v>1943</v>
      </c>
      <c r="J448" t="s">
        <v>104</v>
      </c>
      <c r="K448" s="300">
        <v>24933</v>
      </c>
      <c r="L448" s="286">
        <f>ROWS(K$5:K448)</f>
        <v>444</v>
      </c>
      <c r="M448" s="286" t="str">
        <f>IF(I448='5.1'!$E$5,TXM!L448,"")</f>
        <v/>
      </c>
      <c r="N448" t="str">
        <f>IFERROR(SMALL($M$5:$M$8000,ROWS($M$5:M448)),"")</f>
        <v/>
      </c>
      <c r="P448" t="s">
        <v>1686</v>
      </c>
      <c r="Q448" t="s">
        <v>748</v>
      </c>
      <c r="R448">
        <v>557086</v>
      </c>
      <c r="S448" s="286">
        <f>ROWS(R$5:R448)</f>
        <v>444</v>
      </c>
      <c r="T448" s="286" t="str">
        <f>IF(P448='5.1'!$E$5,TXM!S448,"")</f>
        <v/>
      </c>
      <c r="U448" t="str">
        <f>IFERROR(SMALL($T$5:$T$8000,ROWS($T$5:T448)),"")</f>
        <v/>
      </c>
    </row>
    <row r="449" spans="1:21" ht="14.4" customHeight="1" x14ac:dyDescent="0.25">
      <c r="A449" s="285" t="s">
        <v>1686</v>
      </c>
      <c r="B449" t="s">
        <v>113</v>
      </c>
      <c r="C449" s="300">
        <v>302837770</v>
      </c>
      <c r="D449" s="286">
        <f>ROWS(C$5:C449)</f>
        <v>445</v>
      </c>
      <c r="E449" s="286" t="str">
        <f>IF(A449='5.1'!$E$5,TXM!D449,"")</f>
        <v/>
      </c>
      <c r="F449" t="str">
        <f>IFERROR(SMALL($E$5:$E$8000,ROWS($E$5:E449)),"")</f>
        <v/>
      </c>
      <c r="I449" s="285" t="s">
        <v>1943</v>
      </c>
      <c r="J449" t="s">
        <v>784</v>
      </c>
      <c r="K449" s="300">
        <v>22390</v>
      </c>
      <c r="L449" s="286">
        <f>ROWS(K$5:K449)</f>
        <v>445</v>
      </c>
      <c r="M449" s="286" t="str">
        <f>IF(I449='5.1'!$E$5,TXM!L449,"")</f>
        <v/>
      </c>
      <c r="N449" t="str">
        <f>IFERROR(SMALL($M$5:$M$8000,ROWS($M$5:M449)),"")</f>
        <v/>
      </c>
      <c r="P449" t="s">
        <v>1686</v>
      </c>
      <c r="Q449" t="s">
        <v>802</v>
      </c>
      <c r="R449">
        <v>512789</v>
      </c>
      <c r="S449" s="286">
        <f>ROWS(R$5:R449)</f>
        <v>445</v>
      </c>
      <c r="T449" s="286" t="str">
        <f>IF(P449='5.1'!$E$5,TXM!S449,"")</f>
        <v/>
      </c>
      <c r="U449" t="str">
        <f>IFERROR(SMALL($T$5:$T$8000,ROWS($T$5:T449)),"")</f>
        <v/>
      </c>
    </row>
    <row r="450" spans="1:21" ht="14.4" customHeight="1" x14ac:dyDescent="0.25">
      <c r="A450" s="285" t="s">
        <v>1686</v>
      </c>
      <c r="B450" t="s">
        <v>790</v>
      </c>
      <c r="C450" s="300">
        <v>287314270</v>
      </c>
      <c r="D450" s="286">
        <f>ROWS(C$5:C450)</f>
        <v>446</v>
      </c>
      <c r="E450" s="286" t="str">
        <f>IF(A450='5.1'!$E$5,TXM!D450,"")</f>
        <v/>
      </c>
      <c r="F450" t="str">
        <f>IFERROR(SMALL($E$5:$E$8000,ROWS($E$5:E450)),"")</f>
        <v/>
      </c>
      <c r="I450" s="285" t="s">
        <v>1943</v>
      </c>
      <c r="J450" t="s">
        <v>780</v>
      </c>
      <c r="K450" s="300">
        <v>21799</v>
      </c>
      <c r="L450" s="286">
        <f>ROWS(K$5:K450)</f>
        <v>446</v>
      </c>
      <c r="M450" s="286" t="str">
        <f>IF(I450='5.1'!$E$5,TXM!L450,"")</f>
        <v/>
      </c>
      <c r="N450" t="str">
        <f>IFERROR(SMALL($M$5:$M$8000,ROWS($M$5:M450)),"")</f>
        <v/>
      </c>
      <c r="P450" t="s">
        <v>1686</v>
      </c>
      <c r="Q450" t="s">
        <v>750</v>
      </c>
      <c r="R450">
        <v>506900</v>
      </c>
      <c r="S450" s="286">
        <f>ROWS(R$5:R450)</f>
        <v>446</v>
      </c>
      <c r="T450" s="286" t="str">
        <f>IF(P450='5.1'!$E$5,TXM!S450,"")</f>
        <v/>
      </c>
      <c r="U450" t="str">
        <f>IFERROR(SMALL($T$5:$T$8000,ROWS($T$5:T450)),"")</f>
        <v/>
      </c>
    </row>
    <row r="451" spans="1:21" ht="14.4" customHeight="1" x14ac:dyDescent="0.25">
      <c r="A451" s="285" t="s">
        <v>1686</v>
      </c>
      <c r="B451" t="s">
        <v>711</v>
      </c>
      <c r="C451" s="300">
        <v>225995556</v>
      </c>
      <c r="D451" s="286">
        <f>ROWS(C$5:C451)</f>
        <v>447</v>
      </c>
      <c r="E451" s="286" t="str">
        <f>IF(A451='5.1'!$E$5,TXM!D451,"")</f>
        <v/>
      </c>
      <c r="F451" t="str">
        <f>IFERROR(SMALL($E$5:$E$8000,ROWS($E$5:E451)),"")</f>
        <v/>
      </c>
      <c r="I451" s="285" t="s">
        <v>1943</v>
      </c>
      <c r="J451" t="s">
        <v>810</v>
      </c>
      <c r="K451" s="300">
        <v>18006</v>
      </c>
      <c r="L451" s="286">
        <f>ROWS(K$5:K451)</f>
        <v>447</v>
      </c>
      <c r="M451" s="286" t="str">
        <f>IF(I451='5.1'!$E$5,TXM!L451,"")</f>
        <v/>
      </c>
      <c r="N451" t="str">
        <f>IFERROR(SMALL($M$5:$M$8000,ROWS($M$5:M451)),"")</f>
        <v/>
      </c>
      <c r="P451" t="s">
        <v>1686</v>
      </c>
      <c r="Q451" t="s">
        <v>713</v>
      </c>
      <c r="R451">
        <v>491200</v>
      </c>
      <c r="S451" s="286">
        <f>ROWS(R$5:R451)</f>
        <v>447</v>
      </c>
      <c r="T451" s="286" t="str">
        <f>IF(P451='5.1'!$E$5,TXM!S451,"")</f>
        <v/>
      </c>
      <c r="U451" t="str">
        <f>IFERROR(SMALL($T$5:$T$8000,ROWS($T$5:T451)),"")</f>
        <v/>
      </c>
    </row>
    <row r="452" spans="1:21" ht="14.4" customHeight="1" x14ac:dyDescent="0.25">
      <c r="A452" s="285" t="s">
        <v>1686</v>
      </c>
      <c r="B452" t="s">
        <v>782</v>
      </c>
      <c r="C452" s="300">
        <v>225015500</v>
      </c>
      <c r="D452" s="286">
        <f>ROWS(C$5:C452)</f>
        <v>448</v>
      </c>
      <c r="E452" s="286" t="str">
        <f>IF(A452='5.1'!$E$5,TXM!D452,"")</f>
        <v/>
      </c>
      <c r="F452" t="str">
        <f>IFERROR(SMALL($E$5:$E$8000,ROWS($E$5:E452)),"")</f>
        <v/>
      </c>
      <c r="I452" s="285" t="s">
        <v>1943</v>
      </c>
      <c r="J452" t="s">
        <v>821</v>
      </c>
      <c r="K452" s="300">
        <v>17312</v>
      </c>
      <c r="L452" s="286">
        <f>ROWS(K$5:K452)</f>
        <v>448</v>
      </c>
      <c r="M452" s="286" t="str">
        <f>IF(I452='5.1'!$E$5,TXM!L452,"")</f>
        <v/>
      </c>
      <c r="N452" t="str">
        <f>IFERROR(SMALL($M$5:$M$8000,ROWS($M$5:M452)),"")</f>
        <v/>
      </c>
      <c r="P452" t="s">
        <v>1686</v>
      </c>
      <c r="Q452" t="s">
        <v>1090</v>
      </c>
      <c r="R452">
        <v>489259</v>
      </c>
      <c r="S452" s="286">
        <f>ROWS(R$5:R452)</f>
        <v>448</v>
      </c>
      <c r="T452" s="286" t="str">
        <f>IF(P452='5.1'!$E$5,TXM!S452,"")</f>
        <v/>
      </c>
      <c r="U452" t="str">
        <f>IFERROR(SMALL($T$5:$T$8000,ROWS($T$5:T452)),"")</f>
        <v/>
      </c>
    </row>
    <row r="453" spans="1:21" ht="14.4" customHeight="1" x14ac:dyDescent="0.25">
      <c r="A453" s="285" t="s">
        <v>1686</v>
      </c>
      <c r="B453" t="s">
        <v>1086</v>
      </c>
      <c r="C453" s="300">
        <v>216160762</v>
      </c>
      <c r="D453" s="286">
        <f>ROWS(C$5:C453)</f>
        <v>449</v>
      </c>
      <c r="E453" s="286" t="str">
        <f>IF(A453='5.1'!$E$5,TXM!D453,"")</f>
        <v/>
      </c>
      <c r="F453" t="str">
        <f>IFERROR(SMALL($E$5:$E$8000,ROWS($E$5:E453)),"")</f>
        <v/>
      </c>
      <c r="I453" s="285" t="s">
        <v>1943</v>
      </c>
      <c r="J453" t="s">
        <v>1080</v>
      </c>
      <c r="K453" s="300">
        <v>16721</v>
      </c>
      <c r="L453" s="286">
        <f>ROWS(K$5:K453)</f>
        <v>449</v>
      </c>
      <c r="M453" s="286" t="str">
        <f>IF(I453='5.1'!$E$5,TXM!L453,"")</f>
        <v/>
      </c>
      <c r="N453" t="str">
        <f>IFERROR(SMALL($M$5:$M$8000,ROWS($M$5:M453)),"")</f>
        <v/>
      </c>
      <c r="P453" t="s">
        <v>1686</v>
      </c>
      <c r="Q453" t="s">
        <v>780</v>
      </c>
      <c r="R453">
        <v>467002</v>
      </c>
      <c r="S453" s="286">
        <f>ROWS(R$5:R453)</f>
        <v>449</v>
      </c>
      <c r="T453" s="286" t="str">
        <f>IF(P453='5.1'!$E$5,TXM!S453,"")</f>
        <v/>
      </c>
      <c r="U453" t="str">
        <f>IFERROR(SMALL($T$5:$T$8000,ROWS($T$5:T453)),"")</f>
        <v/>
      </c>
    </row>
    <row r="454" spans="1:21" ht="14.4" customHeight="1" x14ac:dyDescent="0.25">
      <c r="A454" s="285" t="s">
        <v>1686</v>
      </c>
      <c r="B454" t="s">
        <v>117</v>
      </c>
      <c r="C454" s="300">
        <v>214706587</v>
      </c>
      <c r="D454" s="286">
        <f>ROWS(C$5:C454)</f>
        <v>450</v>
      </c>
      <c r="E454" s="286" t="str">
        <f>IF(A454='5.1'!$E$5,TXM!D454,"")</f>
        <v/>
      </c>
      <c r="F454" t="str">
        <f>IFERROR(SMALL($E$5:$E$8000,ROWS($E$5:E454)),"")</f>
        <v/>
      </c>
      <c r="I454" s="285" t="s">
        <v>1943</v>
      </c>
      <c r="J454" t="s">
        <v>766</v>
      </c>
      <c r="K454" s="300">
        <v>12623</v>
      </c>
      <c r="L454" s="286">
        <f>ROWS(K$5:K454)</f>
        <v>450</v>
      </c>
      <c r="M454" s="286" t="str">
        <f>IF(I454='5.1'!$E$5,TXM!L454,"")</f>
        <v/>
      </c>
      <c r="N454" t="str">
        <f>IFERROR(SMALL($M$5:$M$8000,ROWS($M$5:M454)),"")</f>
        <v/>
      </c>
      <c r="P454" t="s">
        <v>1686</v>
      </c>
      <c r="Q454" t="s">
        <v>105</v>
      </c>
      <c r="R454">
        <v>415500</v>
      </c>
      <c r="S454" s="286">
        <f>ROWS(R$5:R454)</f>
        <v>450</v>
      </c>
      <c r="T454" s="286" t="str">
        <f>IF(P454='5.1'!$E$5,TXM!S454,"")</f>
        <v/>
      </c>
      <c r="U454" t="str">
        <f>IFERROR(SMALL($T$5:$T$8000,ROWS($T$5:T454)),"")</f>
        <v/>
      </c>
    </row>
    <row r="455" spans="1:21" ht="14.4" customHeight="1" x14ac:dyDescent="0.25">
      <c r="A455" s="285" t="s">
        <v>1686</v>
      </c>
      <c r="B455" t="s">
        <v>776</v>
      </c>
      <c r="C455" s="300">
        <v>150823156</v>
      </c>
      <c r="D455" s="286">
        <f>ROWS(C$5:C455)</f>
        <v>451</v>
      </c>
      <c r="E455" s="286" t="str">
        <f>IF(A455='5.1'!$E$5,TXM!D455,"")</f>
        <v/>
      </c>
      <c r="F455" t="str">
        <f>IFERROR(SMALL($E$5:$E$8000,ROWS($E$5:E455)),"")</f>
        <v/>
      </c>
      <c r="I455" s="285" t="s">
        <v>1943</v>
      </c>
      <c r="J455" t="s">
        <v>114</v>
      </c>
      <c r="K455" s="300">
        <v>9900</v>
      </c>
      <c r="L455" s="286">
        <f>ROWS(K$5:K455)</f>
        <v>451</v>
      </c>
      <c r="M455" s="286" t="str">
        <f>IF(I455='5.1'!$E$5,TXM!L455,"")</f>
        <v/>
      </c>
      <c r="N455" t="str">
        <f>IFERROR(SMALL($M$5:$M$8000,ROWS($M$5:M455)),"")</f>
        <v/>
      </c>
      <c r="P455" t="s">
        <v>1686</v>
      </c>
      <c r="Q455" t="s">
        <v>821</v>
      </c>
      <c r="R455">
        <v>376886</v>
      </c>
      <c r="S455" s="286">
        <f>ROWS(R$5:R455)</f>
        <v>451</v>
      </c>
      <c r="T455" s="286" t="str">
        <f>IF(P455='5.1'!$E$5,TXM!S455,"")</f>
        <v/>
      </c>
      <c r="U455" t="str">
        <f>IFERROR(SMALL($T$5:$T$8000,ROWS($T$5:T455)),"")</f>
        <v/>
      </c>
    </row>
    <row r="456" spans="1:21" ht="14.4" customHeight="1" x14ac:dyDescent="0.25">
      <c r="A456" s="285" t="s">
        <v>1686</v>
      </c>
      <c r="B456" t="s">
        <v>1079</v>
      </c>
      <c r="C456" s="300">
        <v>127950204</v>
      </c>
      <c r="D456" s="286">
        <f>ROWS(C$5:C456)</f>
        <v>452</v>
      </c>
      <c r="E456" s="286" t="str">
        <f>IF(A456='5.1'!$E$5,TXM!D456,"")</f>
        <v/>
      </c>
      <c r="F456" t="str">
        <f>IFERROR(SMALL($E$5:$E$8000,ROWS($E$5:E456)),"")</f>
        <v/>
      </c>
      <c r="I456" s="285" t="s">
        <v>1943</v>
      </c>
      <c r="J456" t="s">
        <v>725</v>
      </c>
      <c r="K456" s="300">
        <v>9290</v>
      </c>
      <c r="L456" s="286">
        <f>ROWS(K$5:K456)</f>
        <v>452</v>
      </c>
      <c r="M456" s="286" t="str">
        <f>IF(I456='5.1'!$E$5,TXM!L456,"")</f>
        <v/>
      </c>
      <c r="N456" t="str">
        <f>IFERROR(SMALL($M$5:$M$8000,ROWS($M$5:M456)),"")</f>
        <v/>
      </c>
      <c r="P456" t="s">
        <v>1686</v>
      </c>
      <c r="Q456" t="s">
        <v>115</v>
      </c>
      <c r="R456">
        <v>373523</v>
      </c>
      <c r="S456" s="286">
        <f>ROWS(R$5:R456)</f>
        <v>452</v>
      </c>
      <c r="T456" s="286" t="str">
        <f>IF(P456='5.1'!$E$5,TXM!S456,"")</f>
        <v/>
      </c>
      <c r="U456" t="str">
        <f>IFERROR(SMALL($T$5:$T$8000,ROWS($T$5:T456)),"")</f>
        <v/>
      </c>
    </row>
    <row r="457" spans="1:21" ht="14.4" customHeight="1" x14ac:dyDescent="0.25">
      <c r="A457" s="285" t="s">
        <v>1686</v>
      </c>
      <c r="B457" t="s">
        <v>997</v>
      </c>
      <c r="C457" s="300">
        <v>106658406</v>
      </c>
      <c r="D457" s="286">
        <f>ROWS(C$5:C457)</f>
        <v>453</v>
      </c>
      <c r="E457" s="286" t="str">
        <f>IF(A457='5.1'!$E$5,TXM!D457,"")</f>
        <v/>
      </c>
      <c r="F457" t="str">
        <f>IFERROR(SMALL($E$5:$E$8000,ROWS($E$5:E457)),"")</f>
        <v/>
      </c>
      <c r="I457" s="285" t="s">
        <v>1943</v>
      </c>
      <c r="J457" t="s">
        <v>774</v>
      </c>
      <c r="K457" s="300">
        <v>7218</v>
      </c>
      <c r="L457" s="286">
        <f>ROWS(K$5:K457)</f>
        <v>453</v>
      </c>
      <c r="M457" s="286" t="str">
        <f>IF(I457='5.1'!$E$5,TXM!L457,"")</f>
        <v/>
      </c>
      <c r="N457" t="str">
        <f>IFERROR(SMALL($M$5:$M$8000,ROWS($M$5:M457)),"")</f>
        <v/>
      </c>
      <c r="P457" t="s">
        <v>1686</v>
      </c>
      <c r="Q457" t="s">
        <v>1089</v>
      </c>
      <c r="R457">
        <v>326344</v>
      </c>
      <c r="S457" s="286">
        <f>ROWS(R$5:R457)</f>
        <v>453</v>
      </c>
      <c r="T457" s="286" t="str">
        <f>IF(P457='5.1'!$E$5,TXM!S457,"")</f>
        <v/>
      </c>
      <c r="U457" t="str">
        <f>IFERROR(SMALL($T$5:$T$8000,ROWS($T$5:T457)),"")</f>
        <v/>
      </c>
    </row>
    <row r="458" spans="1:21" ht="14.4" customHeight="1" x14ac:dyDescent="0.25">
      <c r="A458" s="285" t="s">
        <v>1686</v>
      </c>
      <c r="B458" t="s">
        <v>784</v>
      </c>
      <c r="C458" s="300">
        <v>86787476</v>
      </c>
      <c r="D458" s="286">
        <f>ROWS(C$5:C458)</f>
        <v>454</v>
      </c>
      <c r="E458" s="286" t="str">
        <f>IF(A458='5.1'!$E$5,TXM!D458,"")</f>
        <v/>
      </c>
      <c r="F458" t="str">
        <f>IFERROR(SMALL($E$5:$E$8000,ROWS($E$5:E458)),"")</f>
        <v/>
      </c>
      <c r="I458" s="285" t="s">
        <v>1943</v>
      </c>
      <c r="J458" t="s">
        <v>116</v>
      </c>
      <c r="K458" s="300">
        <v>5856</v>
      </c>
      <c r="L458" s="286">
        <f>ROWS(K$5:K458)</f>
        <v>454</v>
      </c>
      <c r="M458" s="286" t="str">
        <f>IF(I458='5.1'!$E$5,TXM!L458,"")</f>
        <v/>
      </c>
      <c r="N458" t="str">
        <f>IFERROR(SMALL($M$5:$M$8000,ROWS($M$5:M458)),"")</f>
        <v/>
      </c>
      <c r="P458" t="s">
        <v>1686</v>
      </c>
      <c r="Q458" t="s">
        <v>768</v>
      </c>
      <c r="R458">
        <v>209667</v>
      </c>
      <c r="S458" s="286">
        <f>ROWS(R$5:R458)</f>
        <v>454</v>
      </c>
      <c r="T458" s="286" t="str">
        <f>IF(P458='5.1'!$E$5,TXM!S458,"")</f>
        <v/>
      </c>
      <c r="U458" t="str">
        <f>IFERROR(SMALL($T$5:$T$8000,ROWS($T$5:T458)),"")</f>
        <v/>
      </c>
    </row>
    <row r="459" spans="1:21" ht="14.4" customHeight="1" x14ac:dyDescent="0.25">
      <c r="A459" s="285" t="s">
        <v>1686</v>
      </c>
      <c r="B459" t="s">
        <v>1090</v>
      </c>
      <c r="C459" s="300">
        <v>79275755</v>
      </c>
      <c r="D459" s="286">
        <f>ROWS(C$5:C459)</f>
        <v>455</v>
      </c>
      <c r="E459" s="286" t="str">
        <f>IF(A459='5.1'!$E$5,TXM!D459,"")</f>
        <v/>
      </c>
      <c r="F459" t="str">
        <f>IFERROR(SMALL($E$5:$E$8000,ROWS($E$5:E459)),"")</f>
        <v/>
      </c>
      <c r="I459" s="285" t="s">
        <v>1943</v>
      </c>
      <c r="J459" t="s">
        <v>102</v>
      </c>
      <c r="K459" s="300">
        <v>5616</v>
      </c>
      <c r="L459" s="286">
        <f>ROWS(K$5:K459)</f>
        <v>455</v>
      </c>
      <c r="M459" s="286" t="str">
        <f>IF(I459='5.1'!$E$5,TXM!L459,"")</f>
        <v/>
      </c>
      <c r="N459" t="str">
        <f>IFERROR(SMALL($M$5:$M$8000,ROWS($M$5:M459)),"")</f>
        <v/>
      </c>
      <c r="P459" t="s">
        <v>1686</v>
      </c>
      <c r="Q459" t="s">
        <v>999</v>
      </c>
      <c r="R459">
        <v>196875</v>
      </c>
      <c r="S459" s="286">
        <f>ROWS(R$5:R459)</f>
        <v>455</v>
      </c>
      <c r="T459" s="286" t="str">
        <f>IF(P459='5.1'!$E$5,TXM!S459,"")</f>
        <v/>
      </c>
      <c r="U459" t="str">
        <f>IFERROR(SMALL($T$5:$T$8000,ROWS($T$5:T459)),"")</f>
        <v/>
      </c>
    </row>
    <row r="460" spans="1:21" ht="14.4" customHeight="1" x14ac:dyDescent="0.25">
      <c r="A460" s="285" t="s">
        <v>1686</v>
      </c>
      <c r="B460" t="s">
        <v>118</v>
      </c>
      <c r="C460" s="300">
        <v>77947283</v>
      </c>
      <c r="D460" s="286">
        <f>ROWS(C$5:C460)</f>
        <v>456</v>
      </c>
      <c r="E460" s="286" t="str">
        <f>IF(A460='5.1'!$E$5,TXM!D460,"")</f>
        <v/>
      </c>
      <c r="F460" t="str">
        <f>IFERROR(SMALL($E$5:$E$8000,ROWS($E$5:E460)),"")</f>
        <v/>
      </c>
      <c r="I460" s="285" t="s">
        <v>1943</v>
      </c>
      <c r="J460" t="s">
        <v>808</v>
      </c>
      <c r="K460" s="300">
        <v>4568</v>
      </c>
      <c r="L460" s="286">
        <f>ROWS(K$5:K460)</f>
        <v>456</v>
      </c>
      <c r="M460" s="286" t="str">
        <f>IF(I460='5.1'!$E$5,TXM!L460,"")</f>
        <v/>
      </c>
      <c r="N460" t="str">
        <f>IFERROR(SMALL($M$5:$M$8000,ROWS($M$5:M460)),"")</f>
        <v/>
      </c>
      <c r="P460" t="s">
        <v>1686</v>
      </c>
      <c r="Q460" t="s">
        <v>746</v>
      </c>
      <c r="R460">
        <v>192371</v>
      </c>
      <c r="S460" s="286">
        <f>ROWS(R$5:R460)</f>
        <v>456</v>
      </c>
      <c r="T460" s="286" t="str">
        <f>IF(P460='5.1'!$E$5,TXM!S460,"")</f>
        <v/>
      </c>
      <c r="U460" t="str">
        <f>IFERROR(SMALL($T$5:$T$8000,ROWS($T$5:T460)),"")</f>
        <v/>
      </c>
    </row>
    <row r="461" spans="1:21" ht="14.4" customHeight="1" x14ac:dyDescent="0.25">
      <c r="A461" s="285" t="s">
        <v>1686</v>
      </c>
      <c r="B461" t="s">
        <v>774</v>
      </c>
      <c r="C461" s="300">
        <v>72578105</v>
      </c>
      <c r="D461" s="286">
        <f>ROWS(C$5:C461)</f>
        <v>457</v>
      </c>
      <c r="E461" s="286" t="str">
        <f>IF(A461='5.1'!$E$5,TXM!D461,"")</f>
        <v/>
      </c>
      <c r="F461" t="str">
        <f>IFERROR(SMALL($E$5:$E$8000,ROWS($E$5:E461)),"")</f>
        <v/>
      </c>
      <c r="I461" s="285" t="s">
        <v>1943</v>
      </c>
      <c r="J461" t="s">
        <v>1081</v>
      </c>
      <c r="K461" s="300">
        <v>4266</v>
      </c>
      <c r="L461" s="286">
        <f>ROWS(K$5:K461)</f>
        <v>457</v>
      </c>
      <c r="M461" s="286" t="str">
        <f>IF(I461='5.1'!$E$5,TXM!L461,"")</f>
        <v/>
      </c>
      <c r="N461" t="str">
        <f>IFERROR(SMALL($M$5:$M$8000,ROWS($M$5:M461)),"")</f>
        <v/>
      </c>
      <c r="P461" t="s">
        <v>1686</v>
      </c>
      <c r="Q461" t="s">
        <v>1097</v>
      </c>
      <c r="R461">
        <v>191823</v>
      </c>
      <c r="S461" s="286">
        <f>ROWS(R$5:R461)</f>
        <v>457</v>
      </c>
      <c r="T461" s="286" t="str">
        <f>IF(P461='5.1'!$E$5,TXM!S461,"")</f>
        <v/>
      </c>
      <c r="U461" t="str">
        <f>IFERROR(SMALL($T$5:$T$8000,ROWS($T$5:T461)),"")</f>
        <v/>
      </c>
    </row>
    <row r="462" spans="1:21" ht="14.4" customHeight="1" x14ac:dyDescent="0.25">
      <c r="A462" s="285" t="s">
        <v>1686</v>
      </c>
      <c r="B462" t="s">
        <v>106</v>
      </c>
      <c r="C462" s="300">
        <v>70809175</v>
      </c>
      <c r="D462" s="286">
        <f>ROWS(C$5:C462)</f>
        <v>458</v>
      </c>
      <c r="E462" s="286" t="str">
        <f>IF(A462='5.1'!$E$5,TXM!D462,"")</f>
        <v/>
      </c>
      <c r="F462" t="str">
        <f>IFERROR(SMALL($E$5:$E$8000,ROWS($E$5:E462)),"")</f>
        <v/>
      </c>
      <c r="I462" s="285" t="s">
        <v>1943</v>
      </c>
      <c r="J462" t="s">
        <v>796</v>
      </c>
      <c r="K462" s="300">
        <v>3025</v>
      </c>
      <c r="L462" s="286">
        <f>ROWS(K$5:K462)</f>
        <v>458</v>
      </c>
      <c r="M462" s="286" t="str">
        <f>IF(I462='5.1'!$E$5,TXM!L462,"")</f>
        <v/>
      </c>
      <c r="N462" t="str">
        <f>IFERROR(SMALL($M$5:$M$8000,ROWS($M$5:M462)),"")</f>
        <v/>
      </c>
      <c r="P462" t="s">
        <v>1686</v>
      </c>
      <c r="Q462" t="s">
        <v>734</v>
      </c>
      <c r="R462">
        <v>185557</v>
      </c>
      <c r="S462" s="286">
        <f>ROWS(R$5:R462)</f>
        <v>458</v>
      </c>
      <c r="T462" s="286" t="str">
        <f>IF(P462='5.1'!$E$5,TXM!S462,"")</f>
        <v/>
      </c>
      <c r="U462" t="str">
        <f>IFERROR(SMALL($T$5:$T$8000,ROWS($T$5:T462)),"")</f>
        <v/>
      </c>
    </row>
    <row r="463" spans="1:21" ht="14.4" customHeight="1" x14ac:dyDescent="0.25">
      <c r="A463" s="285" t="s">
        <v>1686</v>
      </c>
      <c r="B463" t="s">
        <v>808</v>
      </c>
      <c r="C463" s="300">
        <v>69562070</v>
      </c>
      <c r="D463" s="286">
        <f>ROWS(C$5:C463)</f>
        <v>459</v>
      </c>
      <c r="E463" s="286" t="str">
        <f>IF(A463='5.1'!$E$5,TXM!D463,"")</f>
        <v/>
      </c>
      <c r="F463" t="str">
        <f>IFERROR(SMALL($E$5:$E$8000,ROWS($E$5:E463)),"")</f>
        <v/>
      </c>
      <c r="I463" s="285" t="s">
        <v>1943</v>
      </c>
      <c r="J463" t="s">
        <v>1082</v>
      </c>
      <c r="K463" s="300">
        <v>2783</v>
      </c>
      <c r="L463" s="286">
        <f>ROWS(K$5:K463)</f>
        <v>459</v>
      </c>
      <c r="M463" s="286" t="str">
        <f>IF(I463='5.1'!$E$5,TXM!L463,"")</f>
        <v/>
      </c>
      <c r="N463" t="str">
        <f>IFERROR(SMALL($M$5:$M$8000,ROWS($M$5:M463)),"")</f>
        <v/>
      </c>
      <c r="P463" t="s">
        <v>1686</v>
      </c>
      <c r="Q463" t="s">
        <v>116</v>
      </c>
      <c r="R463">
        <v>183262</v>
      </c>
      <c r="S463" s="286">
        <f>ROWS(R$5:R463)</f>
        <v>459</v>
      </c>
      <c r="T463" s="286" t="str">
        <f>IF(P463='5.1'!$E$5,TXM!S463,"")</f>
        <v/>
      </c>
      <c r="U463" t="str">
        <f>IFERROR(SMALL($T$5:$T$8000,ROWS($T$5:T463)),"")</f>
        <v/>
      </c>
    </row>
    <row r="464" spans="1:21" ht="14.4" customHeight="1" x14ac:dyDescent="0.25">
      <c r="A464" s="285" t="s">
        <v>1686</v>
      </c>
      <c r="B464" t="s">
        <v>999</v>
      </c>
      <c r="C464" s="300">
        <v>67459799</v>
      </c>
      <c r="D464" s="286">
        <f>ROWS(C$5:C464)</f>
        <v>460</v>
      </c>
      <c r="E464" s="286" t="str">
        <f>IF(A464='5.1'!$E$5,TXM!D464,"")</f>
        <v/>
      </c>
      <c r="F464" t="str">
        <f>IFERROR(SMALL($E$5:$E$8000,ROWS($E$5:E464)),"")</f>
        <v/>
      </c>
      <c r="I464" s="285" t="s">
        <v>1943</v>
      </c>
      <c r="J464" t="s">
        <v>818</v>
      </c>
      <c r="K464" s="300">
        <v>2689</v>
      </c>
      <c r="L464" s="286">
        <f>ROWS(K$5:K464)</f>
        <v>460</v>
      </c>
      <c r="M464" s="286" t="str">
        <f>IF(I464='5.1'!$E$5,TXM!L464,"")</f>
        <v/>
      </c>
      <c r="N464" t="str">
        <f>IFERROR(SMALL($M$5:$M$8000,ROWS($M$5:M464)),"")</f>
        <v/>
      </c>
      <c r="P464" t="s">
        <v>1686</v>
      </c>
      <c r="Q464" t="s">
        <v>812</v>
      </c>
      <c r="R464">
        <v>181679</v>
      </c>
      <c r="S464" s="286">
        <f>ROWS(R$5:R464)</f>
        <v>460</v>
      </c>
      <c r="T464" s="286" t="str">
        <f>IF(P464='5.1'!$E$5,TXM!S464,"")</f>
        <v/>
      </c>
      <c r="U464" t="str">
        <f>IFERROR(SMALL($T$5:$T$8000,ROWS($T$5:T464)),"")</f>
        <v/>
      </c>
    </row>
    <row r="465" spans="1:21" ht="14.4" customHeight="1" x14ac:dyDescent="0.25">
      <c r="A465" s="285" t="s">
        <v>1686</v>
      </c>
      <c r="B465" t="s">
        <v>727</v>
      </c>
      <c r="C465" s="300">
        <v>58891859</v>
      </c>
      <c r="D465" s="286">
        <f>ROWS(C$5:C465)</f>
        <v>461</v>
      </c>
      <c r="E465" s="286" t="str">
        <f>IF(A465='5.1'!$E$5,TXM!D465,"")</f>
        <v/>
      </c>
      <c r="F465" t="str">
        <f>IFERROR(SMALL($E$5:$E$8000,ROWS($E$5:E465)),"")</f>
        <v/>
      </c>
      <c r="I465" s="285" t="s">
        <v>1943</v>
      </c>
      <c r="J465" t="s">
        <v>1098</v>
      </c>
      <c r="K465" s="300">
        <v>2530</v>
      </c>
      <c r="L465" s="286">
        <f>ROWS(K$5:K465)</f>
        <v>461</v>
      </c>
      <c r="M465" s="286" t="str">
        <f>IF(I465='5.1'!$E$5,TXM!L465,"")</f>
        <v/>
      </c>
      <c r="N465" t="str">
        <f>IFERROR(SMALL($M$5:$M$8000,ROWS($M$5:M465)),"")</f>
        <v/>
      </c>
      <c r="P465" t="s">
        <v>1686</v>
      </c>
      <c r="Q465" t="s">
        <v>776</v>
      </c>
      <c r="R465">
        <v>169466</v>
      </c>
      <c r="S465" s="286">
        <f>ROWS(R$5:R465)</f>
        <v>461</v>
      </c>
      <c r="T465" s="286" t="str">
        <f>IF(P465='5.1'!$E$5,TXM!S465,"")</f>
        <v/>
      </c>
      <c r="U465" t="str">
        <f>IFERROR(SMALL($T$5:$T$8000,ROWS($T$5:T465)),"")</f>
        <v/>
      </c>
    </row>
    <row r="466" spans="1:21" ht="14.4" customHeight="1" x14ac:dyDescent="0.25">
      <c r="A466" s="285" t="s">
        <v>1686</v>
      </c>
      <c r="B466" t="s">
        <v>804</v>
      </c>
      <c r="C466" s="300">
        <v>54315000</v>
      </c>
      <c r="D466" s="286">
        <f>ROWS(C$5:C466)</f>
        <v>462</v>
      </c>
      <c r="E466" s="286" t="str">
        <f>IF(A466='5.1'!$E$5,TXM!D466,"")</f>
        <v/>
      </c>
      <c r="F466" t="str">
        <f>IFERROR(SMALL($E$5:$E$8000,ROWS($E$5:E466)),"")</f>
        <v/>
      </c>
      <c r="I466" s="285" t="s">
        <v>1943</v>
      </c>
      <c r="J466" t="s">
        <v>734</v>
      </c>
      <c r="K466" s="300">
        <v>2052</v>
      </c>
      <c r="L466" s="286">
        <f>ROWS(K$5:K466)</f>
        <v>462</v>
      </c>
      <c r="M466" s="286" t="str">
        <f>IF(I466='5.1'!$E$5,TXM!L466,"")</f>
        <v/>
      </c>
      <c r="N466" t="str">
        <f>IFERROR(SMALL($M$5:$M$8000,ROWS($M$5:M466)),"")</f>
        <v/>
      </c>
      <c r="P466" t="s">
        <v>1686</v>
      </c>
      <c r="Q466" t="s">
        <v>766</v>
      </c>
      <c r="R466">
        <v>162457</v>
      </c>
      <c r="S466" s="286">
        <f>ROWS(R$5:R466)</f>
        <v>462</v>
      </c>
      <c r="T466" s="286" t="str">
        <f>IF(P466='5.1'!$E$5,TXM!S466,"")</f>
        <v/>
      </c>
      <c r="U466" t="str">
        <f>IFERROR(SMALL($T$5:$T$8000,ROWS($T$5:T466)),"")</f>
        <v/>
      </c>
    </row>
    <row r="467" spans="1:21" ht="14.4" customHeight="1" x14ac:dyDescent="0.25">
      <c r="A467" s="285" t="s">
        <v>1686</v>
      </c>
      <c r="B467" t="s">
        <v>107</v>
      </c>
      <c r="C467" s="300">
        <v>46394664</v>
      </c>
      <c r="D467" s="286">
        <f>ROWS(C$5:C467)</f>
        <v>463</v>
      </c>
      <c r="E467" s="286" t="str">
        <f>IF(A467='5.1'!$E$5,TXM!D467,"")</f>
        <v/>
      </c>
      <c r="F467" t="str">
        <f>IFERROR(SMALL($E$5:$E$8000,ROWS($E$5:E467)),"")</f>
        <v/>
      </c>
      <c r="I467" s="285" t="s">
        <v>1943</v>
      </c>
      <c r="J467" t="s">
        <v>804</v>
      </c>
      <c r="K467" s="300">
        <v>1889</v>
      </c>
      <c r="L467" s="286">
        <f>ROWS(K$5:K467)</f>
        <v>463</v>
      </c>
      <c r="M467" s="286" t="str">
        <f>IF(I467='5.1'!$E$5,TXM!L467,"")</f>
        <v/>
      </c>
      <c r="N467" t="str">
        <f>IFERROR(SMALL($M$5:$M$8000,ROWS($M$5:M467)),"")</f>
        <v/>
      </c>
      <c r="P467" t="s">
        <v>1686</v>
      </c>
      <c r="Q467" t="s">
        <v>110</v>
      </c>
      <c r="R467">
        <v>159011</v>
      </c>
      <c r="S467" s="286">
        <f>ROWS(R$5:R467)</f>
        <v>463</v>
      </c>
      <c r="T467" s="286" t="str">
        <f>IF(P467='5.1'!$E$5,TXM!S467,"")</f>
        <v/>
      </c>
      <c r="U467" t="str">
        <f>IFERROR(SMALL($T$5:$T$8000,ROWS($T$5:T467)),"")</f>
        <v/>
      </c>
    </row>
    <row r="468" spans="1:21" ht="14.4" customHeight="1" x14ac:dyDescent="0.25">
      <c r="A468" s="285" t="s">
        <v>1686</v>
      </c>
      <c r="B468" t="s">
        <v>821</v>
      </c>
      <c r="C468" s="300">
        <v>44631442</v>
      </c>
      <c r="D468" s="286">
        <f>ROWS(C$5:C468)</f>
        <v>464</v>
      </c>
      <c r="E468" s="286" t="str">
        <f>IF(A468='5.1'!$E$5,TXM!D468,"")</f>
        <v/>
      </c>
      <c r="F468" t="str">
        <f>IFERROR(SMALL($E$5:$E$8000,ROWS($E$5:E468)),"")</f>
        <v/>
      </c>
      <c r="I468" s="285" t="s">
        <v>1943</v>
      </c>
      <c r="J468" t="s">
        <v>746</v>
      </c>
      <c r="K468" s="300">
        <v>1549</v>
      </c>
      <c r="L468" s="286">
        <f>ROWS(K$5:K468)</f>
        <v>464</v>
      </c>
      <c r="M468" s="286" t="str">
        <f>IF(I468='5.1'!$E$5,TXM!L468,"")</f>
        <v/>
      </c>
      <c r="N468" t="str">
        <f>IFERROR(SMALL($M$5:$M$8000,ROWS($M$5:M468)),"")</f>
        <v/>
      </c>
      <c r="P468" t="s">
        <v>1686</v>
      </c>
      <c r="Q468" t="s">
        <v>752</v>
      </c>
      <c r="R468">
        <v>144450</v>
      </c>
      <c r="S468" s="286">
        <f>ROWS(R$5:R468)</f>
        <v>464</v>
      </c>
      <c r="T468" s="286" t="str">
        <f>IF(P468='5.1'!$E$5,TXM!S468,"")</f>
        <v/>
      </c>
      <c r="U468" t="str">
        <f>IFERROR(SMALL($T$5:$T$8000,ROWS($T$5:T468)),"")</f>
        <v/>
      </c>
    </row>
    <row r="469" spans="1:21" ht="14.4" customHeight="1" x14ac:dyDescent="0.25">
      <c r="A469" s="285" t="s">
        <v>1686</v>
      </c>
      <c r="B469" t="s">
        <v>119</v>
      </c>
      <c r="C469" s="300">
        <v>41731072</v>
      </c>
      <c r="D469" s="286">
        <f>ROWS(C$5:C469)</f>
        <v>465</v>
      </c>
      <c r="E469" s="286" t="str">
        <f>IF(A469='5.1'!$E$5,TXM!D469,"")</f>
        <v/>
      </c>
      <c r="F469" t="str">
        <f>IFERROR(SMALL($E$5:$E$8000,ROWS($E$5:E469)),"")</f>
        <v/>
      </c>
      <c r="I469" s="285" t="s">
        <v>1943</v>
      </c>
      <c r="J469" t="s">
        <v>1090</v>
      </c>
      <c r="K469" s="300">
        <v>1505</v>
      </c>
      <c r="L469" s="286">
        <f>ROWS(K$5:K469)</f>
        <v>465</v>
      </c>
      <c r="M469" s="286" t="str">
        <f>IF(I469='5.1'!$E$5,TXM!L469,"")</f>
        <v/>
      </c>
      <c r="N469" t="str">
        <f>IFERROR(SMALL($M$5:$M$8000,ROWS($M$5:M469)),"")</f>
        <v/>
      </c>
      <c r="P469" t="s">
        <v>1686</v>
      </c>
      <c r="Q469" t="s">
        <v>788</v>
      </c>
      <c r="R469">
        <v>121912</v>
      </c>
      <c r="S469" s="286">
        <f>ROWS(R$5:R469)</f>
        <v>465</v>
      </c>
      <c r="T469" s="286" t="str">
        <f>IF(P469='5.1'!$E$5,TXM!S469,"")</f>
        <v/>
      </c>
      <c r="U469" t="str">
        <f>IFERROR(SMALL($T$5:$T$8000,ROWS($T$5:T469)),"")</f>
        <v/>
      </c>
    </row>
    <row r="470" spans="1:21" ht="14.4" customHeight="1" x14ac:dyDescent="0.25">
      <c r="A470" s="285" t="s">
        <v>1686</v>
      </c>
      <c r="B470" t="s">
        <v>725</v>
      </c>
      <c r="C470" s="300">
        <v>38114764</v>
      </c>
      <c r="D470" s="286">
        <f>ROWS(C$5:C470)</f>
        <v>466</v>
      </c>
      <c r="E470" s="286" t="str">
        <f>IF(A470='5.1'!$E$5,TXM!D470,"")</f>
        <v/>
      </c>
      <c r="F470" t="str">
        <f>IFERROR(SMALL($E$5:$E$8000,ROWS($E$5:E470)),"")</f>
        <v/>
      </c>
      <c r="I470" s="285" t="s">
        <v>1943</v>
      </c>
      <c r="J470" t="s">
        <v>113</v>
      </c>
      <c r="K470" s="300">
        <v>1319</v>
      </c>
      <c r="L470" s="286">
        <f>ROWS(K$5:K470)</f>
        <v>466</v>
      </c>
      <c r="M470" s="286" t="str">
        <f>IF(I470='5.1'!$E$5,TXM!L470,"")</f>
        <v/>
      </c>
      <c r="N470" t="str">
        <f>IFERROR(SMALL($M$5:$M$8000,ROWS($M$5:M470)),"")</f>
        <v/>
      </c>
      <c r="P470" t="s">
        <v>1686</v>
      </c>
      <c r="Q470" t="s">
        <v>197</v>
      </c>
      <c r="R470">
        <v>116832</v>
      </c>
      <c r="S470" s="286">
        <f>ROWS(R$5:R470)</f>
        <v>466</v>
      </c>
      <c r="T470" s="286" t="str">
        <f>IF(P470='5.1'!$E$5,TXM!S470,"")</f>
        <v/>
      </c>
      <c r="U470" t="str">
        <f>IFERROR(SMALL($T$5:$T$8000,ROWS($T$5:T470)),"")</f>
        <v/>
      </c>
    </row>
    <row r="471" spans="1:21" ht="14.4" customHeight="1" x14ac:dyDescent="0.25">
      <c r="A471" s="285" t="s">
        <v>1686</v>
      </c>
      <c r="B471" t="s">
        <v>114</v>
      </c>
      <c r="C471" s="300">
        <v>32250447</v>
      </c>
      <c r="D471" s="286">
        <f>ROWS(C$5:C471)</f>
        <v>467</v>
      </c>
      <c r="E471" s="286" t="str">
        <f>IF(A471='5.1'!$E$5,TXM!D471,"")</f>
        <v/>
      </c>
      <c r="F471" t="str">
        <f>IFERROR(SMALL($E$5:$E$8000,ROWS($E$5:E471)),"")</f>
        <v/>
      </c>
      <c r="I471" s="285" t="s">
        <v>1943</v>
      </c>
      <c r="J471" t="s">
        <v>823</v>
      </c>
      <c r="K471" s="300">
        <v>1311</v>
      </c>
      <c r="L471" s="286">
        <f>ROWS(K$5:K471)</f>
        <v>467</v>
      </c>
      <c r="M471" s="286" t="str">
        <f>IF(I471='5.1'!$E$5,TXM!L471,"")</f>
        <v/>
      </c>
      <c r="N471" t="str">
        <f>IFERROR(SMALL($M$5:$M$8000,ROWS($M$5:M471)),"")</f>
        <v/>
      </c>
      <c r="P471" t="s">
        <v>1686</v>
      </c>
      <c r="Q471" t="s">
        <v>1092</v>
      </c>
      <c r="R471">
        <v>114094</v>
      </c>
      <c r="S471" s="286">
        <f>ROWS(R$5:R471)</f>
        <v>467</v>
      </c>
      <c r="T471" s="286" t="str">
        <f>IF(P471='5.1'!$E$5,TXM!S471,"")</f>
        <v/>
      </c>
      <c r="U471" t="str">
        <f>IFERROR(SMALL($T$5:$T$8000,ROWS($T$5:T471)),"")</f>
        <v/>
      </c>
    </row>
    <row r="472" spans="1:21" ht="14.4" customHeight="1" x14ac:dyDescent="0.25">
      <c r="A472" s="285" t="s">
        <v>1686</v>
      </c>
      <c r="B472" t="s">
        <v>806</v>
      </c>
      <c r="C472" s="300">
        <v>28925465</v>
      </c>
      <c r="D472" s="286">
        <f>ROWS(C$5:C472)</f>
        <v>468</v>
      </c>
      <c r="E472" s="286" t="str">
        <f>IF(A472='5.1'!$E$5,TXM!D472,"")</f>
        <v/>
      </c>
      <c r="F472" t="str">
        <f>IFERROR(SMALL($E$5:$E$8000,ROWS($E$5:E472)),"")</f>
        <v/>
      </c>
      <c r="I472" s="285" t="s">
        <v>1943</v>
      </c>
      <c r="J472" t="s">
        <v>812</v>
      </c>
      <c r="K472" s="300">
        <v>1156</v>
      </c>
      <c r="L472" s="286">
        <f>ROWS(K$5:K472)</f>
        <v>468</v>
      </c>
      <c r="M472" s="286" t="str">
        <f>IF(I472='5.1'!$E$5,TXM!L472,"")</f>
        <v/>
      </c>
      <c r="N472" t="str">
        <f>IFERROR(SMALL($M$5:$M$8000,ROWS($M$5:M472)),"")</f>
        <v/>
      </c>
      <c r="P472" t="s">
        <v>1686</v>
      </c>
      <c r="Q472" t="s">
        <v>774</v>
      </c>
      <c r="R472">
        <v>105666</v>
      </c>
      <c r="S472" s="286">
        <f>ROWS(R$5:R472)</f>
        <v>468</v>
      </c>
      <c r="T472" s="286" t="str">
        <f>IF(P472='5.1'!$E$5,TXM!S472,"")</f>
        <v/>
      </c>
      <c r="U472" t="str">
        <f>IFERROR(SMALL($T$5:$T$8000,ROWS($T$5:T472)),"")</f>
        <v/>
      </c>
    </row>
    <row r="473" spans="1:21" ht="14.4" customHeight="1" x14ac:dyDescent="0.25">
      <c r="A473" s="285" t="s">
        <v>1686</v>
      </c>
      <c r="B473" t="s">
        <v>1081</v>
      </c>
      <c r="C473" s="300">
        <v>25059419</v>
      </c>
      <c r="D473" s="286">
        <f>ROWS(C$5:C473)</f>
        <v>469</v>
      </c>
      <c r="E473" s="286" t="str">
        <f>IF(A473='5.1'!$E$5,TXM!D473,"")</f>
        <v/>
      </c>
      <c r="F473" t="str">
        <f>IFERROR(SMALL($E$5:$E$8000,ROWS($E$5:E473)),"")</f>
        <v/>
      </c>
      <c r="I473" s="285" t="s">
        <v>1943</v>
      </c>
      <c r="J473" t="s">
        <v>105</v>
      </c>
      <c r="K473" s="300">
        <v>1050</v>
      </c>
      <c r="L473" s="286">
        <f>ROWS(K$5:K473)</f>
        <v>469</v>
      </c>
      <c r="M473" s="286" t="str">
        <f>IF(I473='5.1'!$E$5,TXM!L473,"")</f>
        <v/>
      </c>
      <c r="N473" t="str">
        <f>IFERROR(SMALL($M$5:$M$8000,ROWS($M$5:M473)),"")</f>
        <v/>
      </c>
      <c r="P473" t="s">
        <v>1686</v>
      </c>
      <c r="Q473" t="s">
        <v>1078</v>
      </c>
      <c r="R473">
        <v>79992</v>
      </c>
      <c r="S473" s="286">
        <f>ROWS(R$5:R473)</f>
        <v>469</v>
      </c>
      <c r="T473" s="286" t="str">
        <f>IF(P473='5.1'!$E$5,TXM!S473,"")</f>
        <v/>
      </c>
      <c r="U473" t="str">
        <f>IFERROR(SMALL($T$5:$T$8000,ROWS($T$5:T473)),"")</f>
        <v/>
      </c>
    </row>
    <row r="474" spans="1:21" ht="14.4" customHeight="1" x14ac:dyDescent="0.25">
      <c r="A474" s="285" t="s">
        <v>1686</v>
      </c>
      <c r="B474" t="s">
        <v>1076</v>
      </c>
      <c r="C474" s="300">
        <v>24390475</v>
      </c>
      <c r="D474" s="286">
        <f>ROWS(C$5:C474)</f>
        <v>470</v>
      </c>
      <c r="E474" s="286" t="str">
        <f>IF(A474='5.1'!$E$5,TXM!D474,"")</f>
        <v/>
      </c>
      <c r="F474" t="str">
        <f>IFERROR(SMALL($E$5:$E$8000,ROWS($E$5:E474)),"")</f>
        <v/>
      </c>
      <c r="I474" s="285" t="s">
        <v>1943</v>
      </c>
      <c r="J474" t="s">
        <v>772</v>
      </c>
      <c r="K474" s="300">
        <v>200</v>
      </c>
      <c r="L474" s="286">
        <f>ROWS(K$5:K474)</f>
        <v>470</v>
      </c>
      <c r="M474" s="286" t="str">
        <f>IF(I474='5.1'!$E$5,TXM!L474,"")</f>
        <v/>
      </c>
      <c r="N474" t="str">
        <f>IFERROR(SMALL($M$5:$M$8000,ROWS($M$5:M474)),"")</f>
        <v/>
      </c>
      <c r="P474" t="s">
        <v>1686</v>
      </c>
      <c r="Q474" t="s">
        <v>770</v>
      </c>
      <c r="R474">
        <v>46839</v>
      </c>
      <c r="S474" s="286">
        <f>ROWS(R$5:R474)</f>
        <v>470</v>
      </c>
      <c r="T474" s="286" t="str">
        <f>IF(P474='5.1'!$E$5,TXM!S474,"")</f>
        <v/>
      </c>
      <c r="U474" t="str">
        <f>IFERROR(SMALL($T$5:$T$8000,ROWS($T$5:T474)),"")</f>
        <v/>
      </c>
    </row>
    <row r="475" spans="1:21" ht="14.4" customHeight="1" x14ac:dyDescent="0.25">
      <c r="A475" s="285" t="s">
        <v>1686</v>
      </c>
      <c r="B475" t="s">
        <v>109</v>
      </c>
      <c r="C475" s="300">
        <v>23051809</v>
      </c>
      <c r="D475" s="286">
        <f>ROWS(C$5:C475)</f>
        <v>471</v>
      </c>
      <c r="E475" s="286" t="str">
        <f>IF(A475='5.1'!$E$5,TXM!D475,"")</f>
        <v/>
      </c>
      <c r="F475" t="str">
        <f>IFERROR(SMALL($E$5:$E$8000,ROWS($E$5:E475)),"")</f>
        <v/>
      </c>
      <c r="I475" s="285" t="s">
        <v>1943</v>
      </c>
      <c r="J475" t="s">
        <v>756</v>
      </c>
      <c r="K475" s="300">
        <v>187</v>
      </c>
      <c r="L475" s="286">
        <f>ROWS(K$5:K475)</f>
        <v>471</v>
      </c>
      <c r="M475" s="286" t="str">
        <f>IF(I475='5.1'!$E$5,TXM!L475,"")</f>
        <v/>
      </c>
      <c r="N475" t="str">
        <f>IFERROR(SMALL($M$5:$M$8000,ROWS($M$5:M475)),"")</f>
        <v/>
      </c>
      <c r="P475" t="s">
        <v>1686</v>
      </c>
      <c r="Q475" t="s">
        <v>740</v>
      </c>
      <c r="R475">
        <v>41282</v>
      </c>
      <c r="S475" s="286">
        <f>ROWS(R$5:R475)</f>
        <v>471</v>
      </c>
      <c r="T475" s="286" t="str">
        <f>IF(P475='5.1'!$E$5,TXM!S475,"")</f>
        <v/>
      </c>
      <c r="U475" t="str">
        <f>IFERROR(SMALL($T$5:$T$8000,ROWS($T$5:T475)),"")</f>
        <v/>
      </c>
    </row>
    <row r="476" spans="1:21" ht="14.4" customHeight="1" x14ac:dyDescent="0.25">
      <c r="A476" s="285" t="s">
        <v>1686</v>
      </c>
      <c r="B476" t="s">
        <v>723</v>
      </c>
      <c r="C476" s="300">
        <v>20765942</v>
      </c>
      <c r="D476" s="286">
        <f>ROWS(C$5:C476)</f>
        <v>472</v>
      </c>
      <c r="E476" s="286" t="str">
        <f>IF(A476='5.1'!$E$5,TXM!D476,"")</f>
        <v/>
      </c>
      <c r="F476" t="str">
        <f>IFERROR(SMALL($E$5:$E$8000,ROWS($E$5:E476)),"")</f>
        <v/>
      </c>
      <c r="I476" s="285" t="s">
        <v>1943</v>
      </c>
      <c r="J476" t="s">
        <v>1097</v>
      </c>
      <c r="K476" s="300">
        <v>133</v>
      </c>
      <c r="L476" s="286">
        <f>ROWS(K$5:K476)</f>
        <v>472</v>
      </c>
      <c r="M476" s="286" t="str">
        <f>IF(I476='5.1'!$E$5,TXM!L476,"")</f>
        <v/>
      </c>
      <c r="N476" t="str">
        <f>IFERROR(SMALL($M$5:$M$8000,ROWS($M$5:M476)),"")</f>
        <v/>
      </c>
      <c r="P476" t="s">
        <v>1686</v>
      </c>
      <c r="Q476" t="s">
        <v>109</v>
      </c>
      <c r="R476">
        <v>38344</v>
      </c>
      <c r="S476" s="286">
        <f>ROWS(R$5:R476)</f>
        <v>472</v>
      </c>
      <c r="T476" s="286" t="str">
        <f>IF(P476='5.1'!$E$5,TXM!S476,"")</f>
        <v/>
      </c>
      <c r="U476" t="str">
        <f>IFERROR(SMALL($T$5:$T$8000,ROWS($T$5:T476)),"")</f>
        <v/>
      </c>
    </row>
    <row r="477" spans="1:21" ht="14.4" customHeight="1" x14ac:dyDescent="0.25">
      <c r="A477" s="285" t="s">
        <v>1686</v>
      </c>
      <c r="B477" t="s">
        <v>746</v>
      </c>
      <c r="C477" s="300">
        <v>16422206</v>
      </c>
      <c r="D477" s="286">
        <f>ROWS(C$5:C477)</f>
        <v>473</v>
      </c>
      <c r="E477" s="286" t="str">
        <f>IF(A477='5.1'!$E$5,TXM!D477,"")</f>
        <v/>
      </c>
      <c r="F477" t="str">
        <f>IFERROR(SMALL($E$5:$E$8000,ROWS($E$5:E477)),"")</f>
        <v/>
      </c>
      <c r="I477" s="285" t="s">
        <v>1943</v>
      </c>
      <c r="J477" t="s">
        <v>802</v>
      </c>
      <c r="K477" s="300">
        <v>58</v>
      </c>
      <c r="L477" s="286">
        <f>ROWS(K$5:K477)</f>
        <v>473</v>
      </c>
      <c r="M477" s="286" t="str">
        <f>IF(I477='5.1'!$E$5,TXM!L477,"")</f>
        <v/>
      </c>
      <c r="N477" t="str">
        <f>IFERROR(SMALL($M$5:$M$8000,ROWS($M$5:M477)),"")</f>
        <v/>
      </c>
      <c r="P477" t="s">
        <v>1686</v>
      </c>
      <c r="Q477" t="s">
        <v>1083</v>
      </c>
      <c r="R477">
        <v>21276</v>
      </c>
      <c r="S477" s="286">
        <f>ROWS(R$5:R477)</f>
        <v>473</v>
      </c>
      <c r="T477" s="286" t="str">
        <f>IF(P477='5.1'!$E$5,TXM!S477,"")</f>
        <v/>
      </c>
      <c r="U477" t="str">
        <f>IFERROR(SMALL($T$5:$T$8000,ROWS($T$5:T477)),"")</f>
        <v/>
      </c>
    </row>
    <row r="478" spans="1:21" ht="14.4" customHeight="1" x14ac:dyDescent="0.25">
      <c r="A478" s="285" t="s">
        <v>1686</v>
      </c>
      <c r="B478" t="s">
        <v>750</v>
      </c>
      <c r="C478" s="300">
        <v>15958382</v>
      </c>
      <c r="D478" s="286">
        <f>ROWS(C$5:C478)</f>
        <v>474</v>
      </c>
      <c r="E478" s="286" t="str">
        <f>IF(A478='5.1'!$E$5,TXM!D478,"")</f>
        <v/>
      </c>
      <c r="F478" t="str">
        <f>IFERROR(SMALL($E$5:$E$8000,ROWS($E$5:E478)),"")</f>
        <v/>
      </c>
      <c r="I478" s="285" t="s">
        <v>1943</v>
      </c>
      <c r="J478" t="s">
        <v>764</v>
      </c>
      <c r="K478" s="300">
        <v>37</v>
      </c>
      <c r="L478" s="286">
        <f>ROWS(K$5:K478)</f>
        <v>474</v>
      </c>
      <c r="M478" s="286" t="str">
        <f>IF(I478='5.1'!$E$5,TXM!L478,"")</f>
        <v/>
      </c>
      <c r="N478" t="str">
        <f>IFERROR(SMALL($M$5:$M$8000,ROWS($M$5:M478)),"")</f>
        <v/>
      </c>
      <c r="P478" t="s">
        <v>1686</v>
      </c>
      <c r="Q478" t="s">
        <v>732</v>
      </c>
      <c r="R478">
        <v>19500</v>
      </c>
      <c r="S478" s="286">
        <f>ROWS(R$5:R478)</f>
        <v>474</v>
      </c>
      <c r="T478" s="286" t="str">
        <f>IF(P478='5.1'!$E$5,TXM!S478,"")</f>
        <v/>
      </c>
      <c r="U478" t="str">
        <f>IFERROR(SMALL($T$5:$T$8000,ROWS($T$5:T478)),"")</f>
        <v/>
      </c>
    </row>
    <row r="479" spans="1:21" ht="14.4" customHeight="1" x14ac:dyDescent="0.25">
      <c r="A479" s="285" t="s">
        <v>1686</v>
      </c>
      <c r="B479" t="s">
        <v>748</v>
      </c>
      <c r="C479" s="300">
        <v>15671613</v>
      </c>
      <c r="D479" s="286">
        <f>ROWS(C$5:C479)</f>
        <v>475</v>
      </c>
      <c r="E479" s="286" t="str">
        <f>IF(A479='5.1'!$E$5,TXM!D479,"")</f>
        <v/>
      </c>
      <c r="F479" t="str">
        <f>IFERROR(SMALL($E$5:$E$8000,ROWS($E$5:E479)),"")</f>
        <v/>
      </c>
      <c r="I479" s="285" t="s">
        <v>1943</v>
      </c>
      <c r="J479" t="s">
        <v>1087</v>
      </c>
      <c r="K479" s="300">
        <v>32</v>
      </c>
      <c r="L479" s="286">
        <f>ROWS(K$5:K479)</f>
        <v>475</v>
      </c>
      <c r="M479" s="286" t="str">
        <f>IF(I479='5.1'!$E$5,TXM!L479,"")</f>
        <v/>
      </c>
      <c r="N479" t="str">
        <f>IFERROR(SMALL($M$5:$M$8000,ROWS($M$5:M479)),"")</f>
        <v/>
      </c>
      <c r="P479" t="s">
        <v>1686</v>
      </c>
      <c r="Q479" t="s">
        <v>814</v>
      </c>
      <c r="R479">
        <v>15000</v>
      </c>
      <c r="S479" s="286">
        <f>ROWS(R$5:R479)</f>
        <v>475</v>
      </c>
      <c r="T479" s="286" t="str">
        <f>IF(P479='5.1'!$E$5,TXM!S479,"")</f>
        <v/>
      </c>
      <c r="U479" t="str">
        <f>IFERROR(SMALL($T$5:$T$8000,ROWS($T$5:T479)),"")</f>
        <v/>
      </c>
    </row>
    <row r="480" spans="1:21" ht="14.4" customHeight="1" x14ac:dyDescent="0.25">
      <c r="A480" s="285" t="s">
        <v>1686</v>
      </c>
      <c r="B480" t="s">
        <v>1082</v>
      </c>
      <c r="C480" s="300">
        <v>14137053</v>
      </c>
      <c r="D480" s="286">
        <f>ROWS(C$5:C480)</f>
        <v>476</v>
      </c>
      <c r="E480" s="286" t="str">
        <f>IF(A480='5.1'!$E$5,TXM!D480,"")</f>
        <v/>
      </c>
      <c r="F480" t="str">
        <f>IFERROR(SMALL($E$5:$E$8000,ROWS($E$5:E480)),"")</f>
        <v/>
      </c>
      <c r="I480" s="285" t="s">
        <v>1947</v>
      </c>
      <c r="J480" t="s">
        <v>806</v>
      </c>
      <c r="K480" s="300">
        <v>28836</v>
      </c>
      <c r="L480" s="286">
        <f>ROWS(K$5:K480)</f>
        <v>476</v>
      </c>
      <c r="M480" s="286" t="str">
        <f>IF(I480='5.1'!$E$5,TXM!L480,"")</f>
        <v/>
      </c>
      <c r="N480" t="str">
        <f>IFERROR(SMALL($M$5:$M$8000,ROWS($M$5:M480)),"")</f>
        <v/>
      </c>
      <c r="P480" t="s">
        <v>1686</v>
      </c>
      <c r="Q480" t="s">
        <v>823</v>
      </c>
      <c r="R480">
        <v>14331</v>
      </c>
      <c r="S480" s="286">
        <f>ROWS(R$5:R480)</f>
        <v>476</v>
      </c>
      <c r="T480" s="286" t="str">
        <f>IF(P480='5.1'!$E$5,TXM!S480,"")</f>
        <v/>
      </c>
      <c r="U480" t="str">
        <f>IFERROR(SMALL($T$5:$T$8000,ROWS($T$5:T480)),"")</f>
        <v/>
      </c>
    </row>
    <row r="481" spans="1:21" ht="14.4" customHeight="1" x14ac:dyDescent="0.25">
      <c r="A481" s="285" t="s">
        <v>1686</v>
      </c>
      <c r="B481" t="s">
        <v>812</v>
      </c>
      <c r="C481" s="300">
        <v>11594183</v>
      </c>
      <c r="D481" s="286">
        <f>ROWS(C$5:C481)</f>
        <v>477</v>
      </c>
      <c r="E481" s="286" t="str">
        <f>IF(A481='5.1'!$E$5,TXM!D481,"")</f>
        <v/>
      </c>
      <c r="F481" t="str">
        <f>IFERROR(SMALL($E$5:$E$8000,ROWS($E$5:E481)),"")</f>
        <v/>
      </c>
      <c r="I481" s="285" t="s">
        <v>1947</v>
      </c>
      <c r="J481" t="s">
        <v>808</v>
      </c>
      <c r="K481" s="300">
        <v>20250</v>
      </c>
      <c r="L481" s="286">
        <f>ROWS(K$5:K481)</f>
        <v>477</v>
      </c>
      <c r="M481" s="286" t="str">
        <f>IF(I481='5.1'!$E$5,TXM!L481,"")</f>
        <v/>
      </c>
      <c r="N481" t="str">
        <f>IFERROR(SMALL($M$5:$M$8000,ROWS($M$5:M481)),"")</f>
        <v/>
      </c>
      <c r="P481" t="s">
        <v>1686</v>
      </c>
      <c r="Q481" t="s">
        <v>1084</v>
      </c>
      <c r="R481">
        <v>14162</v>
      </c>
      <c r="S481" s="286">
        <f>ROWS(R$5:R481)</f>
        <v>477</v>
      </c>
      <c r="T481" s="286" t="str">
        <f>IF(P481='5.1'!$E$5,TXM!S481,"")</f>
        <v/>
      </c>
      <c r="U481" t="str">
        <f>IFERROR(SMALL($T$5:$T$8000,ROWS($T$5:T481)),"")</f>
        <v/>
      </c>
    </row>
    <row r="482" spans="1:21" ht="14.4" customHeight="1" x14ac:dyDescent="0.25">
      <c r="A482" s="285" t="s">
        <v>1686</v>
      </c>
      <c r="B482" t="s">
        <v>707</v>
      </c>
      <c r="C482" s="300">
        <v>7726856</v>
      </c>
      <c r="D482" s="286">
        <f>ROWS(C$5:C482)</f>
        <v>478</v>
      </c>
      <c r="E482" s="286" t="str">
        <f>IF(A482='5.1'!$E$5,TXM!D482,"")</f>
        <v/>
      </c>
      <c r="F482" t="str">
        <f>IFERROR(SMALL($E$5:$E$8000,ROWS($E$5:E482)),"")</f>
        <v/>
      </c>
      <c r="I482" s="285" t="s">
        <v>1947</v>
      </c>
      <c r="J482" t="s">
        <v>1098</v>
      </c>
      <c r="K482" s="300">
        <v>1106</v>
      </c>
      <c r="L482" s="286">
        <f>ROWS(K$5:K482)</f>
        <v>478</v>
      </c>
      <c r="M482" s="286" t="str">
        <f>IF(I482='5.1'!$E$5,TXM!L482,"")</f>
        <v/>
      </c>
      <c r="N482" t="str">
        <f>IFERROR(SMALL($M$5:$M$8000,ROWS($M$5:M482)),"")</f>
        <v/>
      </c>
      <c r="P482" t="s">
        <v>1686</v>
      </c>
      <c r="Q482" t="s">
        <v>754</v>
      </c>
      <c r="R482">
        <v>4113</v>
      </c>
      <c r="S482" s="286">
        <f>ROWS(R$5:R482)</f>
        <v>478</v>
      </c>
      <c r="T482" s="286" t="str">
        <f>IF(P482='5.1'!$E$5,TXM!S482,"")</f>
        <v/>
      </c>
      <c r="U482" t="str">
        <f>IFERROR(SMALL($T$5:$T$8000,ROWS($T$5:T482)),"")</f>
        <v/>
      </c>
    </row>
    <row r="483" spans="1:21" ht="14.4" customHeight="1" x14ac:dyDescent="0.25">
      <c r="A483" s="285" t="s">
        <v>1686</v>
      </c>
      <c r="B483" t="s">
        <v>116</v>
      </c>
      <c r="C483" s="300">
        <v>6242632</v>
      </c>
      <c r="D483" s="286">
        <f>ROWS(C$5:C483)</f>
        <v>479</v>
      </c>
      <c r="E483" s="286" t="str">
        <f>IF(A483='5.1'!$E$5,TXM!D483,"")</f>
        <v/>
      </c>
      <c r="F483" t="str">
        <f>IFERROR(SMALL($E$5:$E$8000,ROWS($E$5:E483)),"")</f>
        <v/>
      </c>
      <c r="I483" s="285" t="s">
        <v>1946</v>
      </c>
      <c r="J483" t="s">
        <v>106</v>
      </c>
      <c r="K483" s="300">
        <v>868307011</v>
      </c>
      <c r="L483" s="286">
        <f>ROWS(K$5:K483)</f>
        <v>479</v>
      </c>
      <c r="M483" s="286" t="str">
        <f>IF(I483='5.1'!$E$5,TXM!L483,"")</f>
        <v/>
      </c>
      <c r="N483" t="str">
        <f>IFERROR(SMALL($M$5:$M$8000,ROWS($M$5:M483)),"")</f>
        <v/>
      </c>
      <c r="P483" t="s">
        <v>1686</v>
      </c>
      <c r="Q483" t="s">
        <v>1077</v>
      </c>
      <c r="R483">
        <v>3500</v>
      </c>
      <c r="S483" s="286">
        <f>ROWS(R$5:R483)</f>
        <v>479</v>
      </c>
      <c r="T483" s="286" t="str">
        <f>IF(P483='5.1'!$E$5,TXM!S483,"")</f>
        <v/>
      </c>
      <c r="U483" t="str">
        <f>IFERROR(SMALL($T$5:$T$8000,ROWS($T$5:T483)),"")</f>
        <v/>
      </c>
    </row>
    <row r="484" spans="1:21" ht="14.4" customHeight="1" x14ac:dyDescent="0.25">
      <c r="A484" s="285" t="s">
        <v>1686</v>
      </c>
      <c r="B484" t="s">
        <v>713</v>
      </c>
      <c r="C484" s="300">
        <v>4651456</v>
      </c>
      <c r="D484" s="286">
        <f>ROWS(C$5:C484)</f>
        <v>480</v>
      </c>
      <c r="E484" s="286" t="str">
        <f>IF(A484='5.1'!$E$5,TXM!D484,"")</f>
        <v/>
      </c>
      <c r="F484" t="str">
        <f>IFERROR(SMALL($E$5:$E$8000,ROWS($E$5:E484)),"")</f>
        <v/>
      </c>
      <c r="I484" s="285" t="s">
        <v>1946</v>
      </c>
      <c r="J484" t="s">
        <v>104</v>
      </c>
      <c r="K484" s="300">
        <v>8079520</v>
      </c>
      <c r="L484" s="286">
        <f>ROWS(K$5:K484)</f>
        <v>480</v>
      </c>
      <c r="M484" s="286" t="str">
        <f>IF(I484='5.1'!$E$5,TXM!L484,"")</f>
        <v/>
      </c>
      <c r="N484" t="str">
        <f>IFERROR(SMALL($M$5:$M$8000,ROWS($M$5:M484)),"")</f>
        <v/>
      </c>
      <c r="P484" t="s">
        <v>1686</v>
      </c>
      <c r="Q484" t="s">
        <v>1091</v>
      </c>
      <c r="R484">
        <v>2584</v>
      </c>
      <c r="S484" s="286">
        <f>ROWS(R$5:R484)</f>
        <v>480</v>
      </c>
      <c r="T484" s="286" t="str">
        <f>IF(P484='5.1'!$E$5,TXM!S484,"")</f>
        <v/>
      </c>
      <c r="U484" t="str">
        <f>IFERROR(SMALL($T$5:$T$8000,ROWS($T$5:T484)),"")</f>
        <v/>
      </c>
    </row>
    <row r="485" spans="1:21" ht="14.4" customHeight="1" x14ac:dyDescent="0.25">
      <c r="A485" s="285" t="s">
        <v>1686</v>
      </c>
      <c r="B485" t="s">
        <v>198</v>
      </c>
      <c r="C485" s="300">
        <v>4093453</v>
      </c>
      <c r="D485" s="286">
        <f>ROWS(C$5:C485)</f>
        <v>481</v>
      </c>
      <c r="E485" s="286" t="str">
        <f>IF(A485='5.1'!$E$5,TXM!D485,"")</f>
        <v/>
      </c>
      <c r="F485" t="str">
        <f>IFERROR(SMALL($E$5:$E$8000,ROWS($E$5:E485)),"")</f>
        <v/>
      </c>
      <c r="I485" s="285" t="s">
        <v>1946</v>
      </c>
      <c r="J485" t="s">
        <v>115</v>
      </c>
      <c r="K485" s="300">
        <v>2072591</v>
      </c>
      <c r="L485" s="286">
        <f>ROWS(K$5:K485)</f>
        <v>481</v>
      </c>
      <c r="M485" s="286" t="str">
        <f>IF(I485='5.1'!$E$5,TXM!L485,"")</f>
        <v/>
      </c>
      <c r="N485" t="str">
        <f>IFERROR(SMALL($M$5:$M$8000,ROWS($M$5:M485)),"")</f>
        <v/>
      </c>
      <c r="P485" t="s">
        <v>1686</v>
      </c>
      <c r="Q485" t="s">
        <v>742</v>
      </c>
      <c r="R485">
        <v>2326</v>
      </c>
      <c r="S485" s="286">
        <f>ROWS(R$5:R485)</f>
        <v>481</v>
      </c>
      <c r="T485" s="286" t="str">
        <f>IF(P485='5.1'!$E$5,TXM!S485,"")</f>
        <v/>
      </c>
      <c r="U485" t="str">
        <f>IFERROR(SMALL($T$5:$T$8000,ROWS($T$5:T485)),"")</f>
        <v/>
      </c>
    </row>
    <row r="486" spans="1:21" ht="14.4" customHeight="1" x14ac:dyDescent="0.25">
      <c r="A486" s="285" t="s">
        <v>1686</v>
      </c>
      <c r="B486" t="s">
        <v>1093</v>
      </c>
      <c r="C486" s="300">
        <v>3401265</v>
      </c>
      <c r="D486" s="286">
        <f>ROWS(C$5:C486)</f>
        <v>482</v>
      </c>
      <c r="E486" s="286" t="str">
        <f>IF(A486='5.1'!$E$5,TXM!D486,"")</f>
        <v/>
      </c>
      <c r="F486" t="str">
        <f>IFERROR(SMALL($E$5:$E$8000,ROWS($E$5:E486)),"")</f>
        <v/>
      </c>
      <c r="I486" s="285" t="s">
        <v>1946</v>
      </c>
      <c r="J486" t="s">
        <v>1096</v>
      </c>
      <c r="K486" s="300">
        <v>569150</v>
      </c>
      <c r="L486" s="286">
        <f>ROWS(K$5:K486)</f>
        <v>482</v>
      </c>
      <c r="M486" s="286" t="str">
        <f>IF(I486='5.1'!$E$5,TXM!L486,"")</f>
        <v/>
      </c>
      <c r="N486" t="str">
        <f>IFERROR(SMALL($M$5:$M$8000,ROWS($M$5:M486)),"")</f>
        <v/>
      </c>
      <c r="P486" t="s">
        <v>1686</v>
      </c>
      <c r="Q486" t="s">
        <v>705</v>
      </c>
      <c r="R486">
        <v>2160</v>
      </c>
      <c r="S486" s="286">
        <f>ROWS(R$5:R486)</f>
        <v>482</v>
      </c>
      <c r="T486" s="286" t="str">
        <f>IF(P486='5.1'!$E$5,TXM!S486,"")</f>
        <v/>
      </c>
      <c r="U486" t="str">
        <f>IFERROR(SMALL($T$5:$T$8000,ROWS($T$5:T486)),"")</f>
        <v/>
      </c>
    </row>
    <row r="487" spans="1:21" ht="14.4" customHeight="1" x14ac:dyDescent="0.25">
      <c r="A487" s="285" t="s">
        <v>1686</v>
      </c>
      <c r="B487" t="s">
        <v>752</v>
      </c>
      <c r="C487" s="300">
        <v>3326177</v>
      </c>
      <c r="D487" s="286">
        <f>ROWS(C$5:C487)</f>
        <v>483</v>
      </c>
      <c r="E487" s="286" t="str">
        <f>IF(A487='5.1'!$E$5,TXM!D487,"")</f>
        <v/>
      </c>
      <c r="F487" t="str">
        <f>IFERROR(SMALL($E$5:$E$8000,ROWS($E$5:E487)),"")</f>
        <v/>
      </c>
      <c r="I487" s="285" t="s">
        <v>1946</v>
      </c>
      <c r="J487" t="s">
        <v>118</v>
      </c>
      <c r="K487" s="300">
        <v>564449</v>
      </c>
      <c r="L487" s="286">
        <f>ROWS(K$5:K487)</f>
        <v>483</v>
      </c>
      <c r="M487" s="286" t="str">
        <f>IF(I487='5.1'!$E$5,TXM!L487,"")</f>
        <v/>
      </c>
      <c r="N487" t="str">
        <f>IFERROR(SMALL($M$5:$M$8000,ROWS($M$5:M487)),"")</f>
        <v/>
      </c>
      <c r="P487" t="s">
        <v>1686</v>
      </c>
      <c r="Q487" t="s">
        <v>772</v>
      </c>
      <c r="R487">
        <v>1613</v>
      </c>
      <c r="S487" s="286">
        <f>ROWS(R$5:R487)</f>
        <v>483</v>
      </c>
      <c r="T487" s="286" t="str">
        <f>IF(P487='5.1'!$E$5,TXM!S487,"")</f>
        <v/>
      </c>
      <c r="U487" t="str">
        <f>IFERROR(SMALL($T$5:$T$8000,ROWS($T$5:T487)),"")</f>
        <v/>
      </c>
    </row>
    <row r="488" spans="1:21" ht="14.4" customHeight="1" x14ac:dyDescent="0.25">
      <c r="A488" s="285" t="s">
        <v>1686</v>
      </c>
      <c r="B488" t="s">
        <v>105</v>
      </c>
      <c r="C488" s="300">
        <v>2575455</v>
      </c>
      <c r="D488" s="286">
        <f>ROWS(C$5:C488)</f>
        <v>484</v>
      </c>
      <c r="E488" s="286" t="str">
        <f>IF(A488='5.1'!$E$5,TXM!D488,"")</f>
        <v/>
      </c>
      <c r="F488" t="str">
        <f>IFERROR(SMALL($E$5:$E$8000,ROWS($E$5:E488)),"")</f>
        <v/>
      </c>
      <c r="I488" s="285" t="s">
        <v>1946</v>
      </c>
      <c r="J488" t="s">
        <v>117</v>
      </c>
      <c r="K488" s="300">
        <v>519552</v>
      </c>
      <c r="L488" s="286">
        <f>ROWS(K$5:K488)</f>
        <v>484</v>
      </c>
      <c r="M488" s="286" t="str">
        <f>IF(I488='5.1'!$E$5,TXM!L488,"")</f>
        <v/>
      </c>
      <c r="N488" t="str">
        <f>IFERROR(SMALL($M$5:$M$8000,ROWS($M$5:M488)),"")</f>
        <v/>
      </c>
      <c r="P488" t="s">
        <v>1686</v>
      </c>
      <c r="Q488" t="s">
        <v>794</v>
      </c>
      <c r="R488">
        <v>1440</v>
      </c>
      <c r="S488" s="286">
        <f>ROWS(R$5:R488)</f>
        <v>484</v>
      </c>
      <c r="T488" s="286" t="str">
        <f>IF(P488='5.1'!$E$5,TXM!S488,"")</f>
        <v/>
      </c>
      <c r="U488" t="str">
        <f>IFERROR(SMALL($T$5:$T$8000,ROWS($T$5:T488)),"")</f>
        <v/>
      </c>
    </row>
    <row r="489" spans="1:21" ht="14.4" customHeight="1" x14ac:dyDescent="0.25">
      <c r="A489" s="285" t="s">
        <v>1686</v>
      </c>
      <c r="B489" t="s">
        <v>810</v>
      </c>
      <c r="C489" s="300">
        <v>2518630</v>
      </c>
      <c r="D489" s="286">
        <f>ROWS(C$5:C489)</f>
        <v>485</v>
      </c>
      <c r="E489" s="286" t="str">
        <f>IF(A489='5.1'!$E$5,TXM!D489,"")</f>
        <v/>
      </c>
      <c r="F489" t="str">
        <f>IFERROR(SMALL($E$5:$E$8000,ROWS($E$5:E489)),"")</f>
        <v/>
      </c>
      <c r="I489" s="285" t="s">
        <v>1946</v>
      </c>
      <c r="J489" t="s">
        <v>116</v>
      </c>
      <c r="K489" s="300">
        <v>512853</v>
      </c>
      <c r="L489" s="286">
        <f>ROWS(K$5:K489)</f>
        <v>485</v>
      </c>
      <c r="M489" s="286" t="str">
        <f>IF(I489='5.1'!$E$5,TXM!L489,"")</f>
        <v/>
      </c>
      <c r="N489" t="str">
        <f>IFERROR(SMALL($M$5:$M$8000,ROWS($M$5:M489)),"")</f>
        <v/>
      </c>
      <c r="P489" t="s">
        <v>1686</v>
      </c>
      <c r="Q489" t="s">
        <v>796</v>
      </c>
      <c r="R489">
        <v>250</v>
      </c>
      <c r="S489" s="286">
        <f>ROWS(R$5:R489)</f>
        <v>485</v>
      </c>
      <c r="T489" s="286" t="str">
        <f>IF(P489='5.1'!$E$5,TXM!S489,"")</f>
        <v/>
      </c>
      <c r="U489" t="str">
        <f>IFERROR(SMALL($T$5:$T$8000,ROWS($T$5:T489)),"")</f>
        <v/>
      </c>
    </row>
    <row r="490" spans="1:21" ht="14.4" customHeight="1" x14ac:dyDescent="0.25">
      <c r="A490" s="285" t="s">
        <v>1686</v>
      </c>
      <c r="B490" t="s">
        <v>786</v>
      </c>
      <c r="C490" s="300">
        <v>2431481</v>
      </c>
      <c r="D490" s="286">
        <f>ROWS(C$5:C490)</f>
        <v>486</v>
      </c>
      <c r="E490" s="286" t="str">
        <f>IF(A490='5.1'!$E$5,TXM!D490,"")</f>
        <v/>
      </c>
      <c r="F490" t="str">
        <f>IFERROR(SMALL($E$5:$E$8000,ROWS($E$5:E490)),"")</f>
        <v/>
      </c>
      <c r="I490" s="285" t="s">
        <v>1946</v>
      </c>
      <c r="J490" t="s">
        <v>806</v>
      </c>
      <c r="K490" s="300">
        <v>499212</v>
      </c>
      <c r="L490" s="286">
        <f>ROWS(K$5:K490)</f>
        <v>486</v>
      </c>
      <c r="M490" s="286" t="str">
        <f>IF(I490='5.1'!$E$5,TXM!L490,"")</f>
        <v/>
      </c>
      <c r="N490" t="str">
        <f>IFERROR(SMALL($M$5:$M$8000,ROWS($M$5:M490)),"")</f>
        <v/>
      </c>
      <c r="P490" t="s">
        <v>1686</v>
      </c>
      <c r="Q490" t="s">
        <v>756</v>
      </c>
      <c r="R490">
        <v>39</v>
      </c>
      <c r="S490" s="286">
        <f>ROWS(R$5:R490)</f>
        <v>486</v>
      </c>
      <c r="T490" s="286" t="str">
        <f>IF(P490='5.1'!$E$5,TXM!S490,"")</f>
        <v/>
      </c>
      <c r="U490" t="str">
        <f>IFERROR(SMALL($T$5:$T$8000,ROWS($T$5:T490)),"")</f>
        <v/>
      </c>
    </row>
    <row r="491" spans="1:21" ht="14.4" customHeight="1" x14ac:dyDescent="0.25">
      <c r="A491" s="285" t="s">
        <v>1686</v>
      </c>
      <c r="B491" t="s">
        <v>764</v>
      </c>
      <c r="C491" s="300">
        <v>2059643</v>
      </c>
      <c r="D491" s="286">
        <f>ROWS(C$5:C491)</f>
        <v>487</v>
      </c>
      <c r="E491" s="286" t="str">
        <f>IF(A491='5.1'!$E$5,TXM!D491,"")</f>
        <v/>
      </c>
      <c r="F491" t="str">
        <f>IFERROR(SMALL($E$5:$E$8000,ROWS($E$5:E491)),"")</f>
        <v/>
      </c>
      <c r="I491" s="285" t="s">
        <v>1946</v>
      </c>
      <c r="J491" t="s">
        <v>810</v>
      </c>
      <c r="K491" s="300">
        <v>248049</v>
      </c>
      <c r="L491" s="286">
        <f>ROWS(K$5:K491)</f>
        <v>487</v>
      </c>
      <c r="M491" s="286" t="str">
        <f>IF(I491='5.1'!$E$5,TXM!L491,"")</f>
        <v/>
      </c>
      <c r="N491" t="str">
        <f>IFERROR(SMALL($M$5:$M$8000,ROWS($M$5:M491)),"")</f>
        <v/>
      </c>
      <c r="P491" t="s">
        <v>1649</v>
      </c>
      <c r="Q491" t="s">
        <v>808</v>
      </c>
      <c r="R491">
        <v>24692389817</v>
      </c>
      <c r="S491" s="286">
        <f>ROWS(R$5:R491)</f>
        <v>487</v>
      </c>
      <c r="T491" s="286">
        <f>IF(P491='5.1'!$E$5,TXM!S491,"")</f>
        <v>487</v>
      </c>
      <c r="U491" t="str">
        <f>IFERROR(SMALL($T$5:$T$8000,ROWS($T$5:T491)),"")</f>
        <v/>
      </c>
    </row>
    <row r="492" spans="1:21" ht="14.4" customHeight="1" x14ac:dyDescent="0.25">
      <c r="A492" s="285" t="s">
        <v>1686</v>
      </c>
      <c r="B492" t="s">
        <v>1087</v>
      </c>
      <c r="C492" s="300">
        <v>1754320</v>
      </c>
      <c r="D492" s="286">
        <f>ROWS(C$5:C492)</f>
        <v>488</v>
      </c>
      <c r="E492" s="286" t="str">
        <f>IF(A492='5.1'!$E$5,TXM!D492,"")</f>
        <v/>
      </c>
      <c r="F492" t="str">
        <f>IFERROR(SMALL($E$5:$E$8000,ROWS($E$5:E492)),"")</f>
        <v/>
      </c>
      <c r="I492" s="285" t="s">
        <v>1946</v>
      </c>
      <c r="J492" t="s">
        <v>107</v>
      </c>
      <c r="K492" s="300">
        <v>215591</v>
      </c>
      <c r="L492" s="286">
        <f>ROWS(K$5:K492)</f>
        <v>488</v>
      </c>
      <c r="M492" s="286" t="str">
        <f>IF(I492='5.1'!$E$5,TXM!L492,"")</f>
        <v/>
      </c>
      <c r="N492" t="str">
        <f>IFERROR(SMALL($M$5:$M$8000,ROWS($M$5:M492)),"")</f>
        <v/>
      </c>
      <c r="P492" t="s">
        <v>1649</v>
      </c>
      <c r="Q492" t="s">
        <v>814</v>
      </c>
      <c r="R492">
        <v>14584148442</v>
      </c>
      <c r="S492" s="286">
        <f>ROWS(R$5:R492)</f>
        <v>488</v>
      </c>
      <c r="T492" s="286">
        <f>IF(P492='5.1'!$E$5,TXM!S492,"")</f>
        <v>488</v>
      </c>
      <c r="U492" t="str">
        <f>IFERROR(SMALL($T$5:$T$8000,ROWS($T$5:T492)),"")</f>
        <v/>
      </c>
    </row>
    <row r="493" spans="1:21" ht="14.4" customHeight="1" x14ac:dyDescent="0.25">
      <c r="A493" s="285" t="s">
        <v>1686</v>
      </c>
      <c r="B493" t="s">
        <v>1096</v>
      </c>
      <c r="C493" s="300">
        <v>1509113</v>
      </c>
      <c r="D493" s="286">
        <f>ROWS(C$5:C493)</f>
        <v>489</v>
      </c>
      <c r="E493" s="286" t="str">
        <f>IF(A493='5.1'!$E$5,TXM!D493,"")</f>
        <v/>
      </c>
      <c r="F493" t="str">
        <f>IFERROR(SMALL($E$5:$E$8000,ROWS($E$5:E493)),"")</f>
        <v/>
      </c>
      <c r="I493" s="285" t="s">
        <v>1946</v>
      </c>
      <c r="J493" t="s">
        <v>119</v>
      </c>
      <c r="K493" s="300">
        <v>205503</v>
      </c>
      <c r="L493" s="286">
        <f>ROWS(K$5:K493)</f>
        <v>489</v>
      </c>
      <c r="M493" s="286" t="str">
        <f>IF(I493='5.1'!$E$5,TXM!L493,"")</f>
        <v/>
      </c>
      <c r="N493" t="str">
        <f>IFERROR(SMALL($M$5:$M$8000,ROWS($M$5:M493)),"")</f>
        <v/>
      </c>
      <c r="P493" t="s">
        <v>1649</v>
      </c>
      <c r="Q493" t="s">
        <v>806</v>
      </c>
      <c r="R493">
        <v>2684746439</v>
      </c>
      <c r="S493" s="286">
        <f>ROWS(R$5:R493)</f>
        <v>489</v>
      </c>
      <c r="T493" s="286">
        <f>IF(P493='5.1'!$E$5,TXM!S493,"")</f>
        <v>489</v>
      </c>
      <c r="U493" t="str">
        <f>IFERROR(SMALL($T$5:$T$8000,ROWS($T$5:T493)),"")</f>
        <v/>
      </c>
    </row>
    <row r="494" spans="1:21" ht="14.4" customHeight="1" x14ac:dyDescent="0.25">
      <c r="A494" s="285" t="s">
        <v>1686</v>
      </c>
      <c r="B494" t="s">
        <v>199</v>
      </c>
      <c r="C494" s="300">
        <v>1224324</v>
      </c>
      <c r="D494" s="286">
        <f>ROWS(C$5:C494)</f>
        <v>490</v>
      </c>
      <c r="E494" s="286" t="str">
        <f>IF(A494='5.1'!$E$5,TXM!D494,"")</f>
        <v/>
      </c>
      <c r="F494" t="str">
        <f>IFERROR(SMALL($E$5:$E$8000,ROWS($E$5:E494)),"")</f>
        <v/>
      </c>
      <c r="I494" s="285" t="s">
        <v>1946</v>
      </c>
      <c r="J494" t="s">
        <v>772</v>
      </c>
      <c r="K494" s="300">
        <v>75688</v>
      </c>
      <c r="L494" s="286">
        <f>ROWS(K$5:K494)</f>
        <v>490</v>
      </c>
      <c r="M494" s="286" t="str">
        <f>IF(I494='5.1'!$E$5,TXM!L494,"")</f>
        <v/>
      </c>
      <c r="N494" t="str">
        <f>IFERROR(SMALL($M$5:$M$8000,ROWS($M$5:M494)),"")</f>
        <v/>
      </c>
      <c r="P494" t="s">
        <v>1649</v>
      </c>
      <c r="Q494" t="s">
        <v>810</v>
      </c>
      <c r="R494">
        <v>2139920149</v>
      </c>
      <c r="S494" s="286">
        <f>ROWS(R$5:R494)</f>
        <v>490</v>
      </c>
      <c r="T494" s="286">
        <f>IF(P494='5.1'!$E$5,TXM!S494,"")</f>
        <v>490</v>
      </c>
      <c r="U494" t="str">
        <f>IFERROR(SMALL($T$5:$T$8000,ROWS($T$5:T494)),"")</f>
        <v/>
      </c>
    </row>
    <row r="495" spans="1:21" ht="14.4" customHeight="1" x14ac:dyDescent="0.25">
      <c r="A495" s="285" t="s">
        <v>1686</v>
      </c>
      <c r="B495" t="s">
        <v>111</v>
      </c>
      <c r="C495" s="300">
        <v>900988</v>
      </c>
      <c r="D495" s="286">
        <f>ROWS(C$5:C495)</f>
        <v>491</v>
      </c>
      <c r="E495" s="286" t="str">
        <f>IF(A495='5.1'!$E$5,TXM!D495,"")</f>
        <v/>
      </c>
      <c r="F495" t="str">
        <f>IFERROR(SMALL($E$5:$E$8000,ROWS($E$5:E495)),"")</f>
        <v/>
      </c>
      <c r="I495" s="285" t="s">
        <v>1946</v>
      </c>
      <c r="J495" t="s">
        <v>1093</v>
      </c>
      <c r="K495" s="300">
        <v>61724</v>
      </c>
      <c r="L495" s="286">
        <f>ROWS(K$5:K495)</f>
        <v>491</v>
      </c>
      <c r="M495" s="286" t="str">
        <f>IF(I495='5.1'!$E$5,TXM!L495,"")</f>
        <v/>
      </c>
      <c r="N495" t="str">
        <f>IFERROR(SMALL($M$5:$M$8000,ROWS($M$5:M495)),"")</f>
        <v/>
      </c>
      <c r="P495" t="s">
        <v>1649</v>
      </c>
      <c r="Q495" t="s">
        <v>780</v>
      </c>
      <c r="R495">
        <v>1664601305</v>
      </c>
      <c r="S495" s="286">
        <f>ROWS(R$5:R495)</f>
        <v>491</v>
      </c>
      <c r="T495" s="286">
        <f>IF(P495='5.1'!$E$5,TXM!S495,"")</f>
        <v>491</v>
      </c>
      <c r="U495" t="str">
        <f>IFERROR(SMALL($T$5:$T$8000,ROWS($T$5:T495)),"")</f>
        <v/>
      </c>
    </row>
    <row r="496" spans="1:21" ht="14.4" customHeight="1" x14ac:dyDescent="0.25">
      <c r="A496" s="285" t="s">
        <v>1686</v>
      </c>
      <c r="B496" t="s">
        <v>110</v>
      </c>
      <c r="C496" s="300">
        <v>825628</v>
      </c>
      <c r="D496" s="286">
        <f>ROWS(C$5:C496)</f>
        <v>492</v>
      </c>
      <c r="E496" s="286" t="str">
        <f>IF(A496='5.1'!$E$5,TXM!D496,"")</f>
        <v/>
      </c>
      <c r="F496" t="str">
        <f>IFERROR(SMALL($E$5:$E$8000,ROWS($E$5:E496)),"")</f>
        <v/>
      </c>
      <c r="I496" s="285" t="s">
        <v>1946</v>
      </c>
      <c r="J496" t="s">
        <v>1079</v>
      </c>
      <c r="K496" s="300">
        <v>57804</v>
      </c>
      <c r="L496" s="286">
        <f>ROWS(K$5:K496)</f>
        <v>492</v>
      </c>
      <c r="M496" s="286" t="str">
        <f>IF(I496='5.1'!$E$5,TXM!L496,"")</f>
        <v/>
      </c>
      <c r="N496" t="str">
        <f>IFERROR(SMALL($M$5:$M$8000,ROWS($M$5:M496)),"")</f>
        <v/>
      </c>
      <c r="P496" t="s">
        <v>1649</v>
      </c>
      <c r="Q496" t="s">
        <v>1093</v>
      </c>
      <c r="R496">
        <v>464032761</v>
      </c>
      <c r="S496" s="286">
        <f>ROWS(R$5:R496)</f>
        <v>492</v>
      </c>
      <c r="T496" s="286">
        <f>IF(P496='5.1'!$E$5,TXM!S496,"")</f>
        <v>492</v>
      </c>
      <c r="U496" t="str">
        <f>IFERROR(SMALL($T$5:$T$8000,ROWS($T$5:T496)),"")</f>
        <v/>
      </c>
    </row>
    <row r="497" spans="1:21" ht="14.4" customHeight="1" x14ac:dyDescent="0.25">
      <c r="A497" s="285" t="s">
        <v>1686</v>
      </c>
      <c r="B497" t="s">
        <v>104</v>
      </c>
      <c r="C497" s="300">
        <v>753000</v>
      </c>
      <c r="D497" s="286">
        <f>ROWS(C$5:C497)</f>
        <v>493</v>
      </c>
      <c r="E497" s="286" t="str">
        <f>IF(A497='5.1'!$E$5,TXM!D497,"")</f>
        <v/>
      </c>
      <c r="F497" t="str">
        <f>IFERROR(SMALL($E$5:$E$8000,ROWS($E$5:E497)),"")</f>
        <v/>
      </c>
      <c r="I497" s="285" t="s">
        <v>1946</v>
      </c>
      <c r="J497" t="s">
        <v>808</v>
      </c>
      <c r="K497" s="300">
        <v>9458</v>
      </c>
      <c r="L497" s="286">
        <f>ROWS(K$5:K497)</f>
        <v>493</v>
      </c>
      <c r="M497" s="286" t="str">
        <f>IF(I497='5.1'!$E$5,TXM!L497,"")</f>
        <v/>
      </c>
      <c r="N497" t="str">
        <f>IFERROR(SMALL($M$5:$M$8000,ROWS($M$5:M497)),"")</f>
        <v/>
      </c>
      <c r="P497" t="s">
        <v>1649</v>
      </c>
      <c r="Q497" t="s">
        <v>784</v>
      </c>
      <c r="R497">
        <v>371436049</v>
      </c>
      <c r="S497" s="286">
        <f>ROWS(R$5:R497)</f>
        <v>493</v>
      </c>
      <c r="T497" s="286">
        <f>IF(P497='5.1'!$E$5,TXM!S497,"")</f>
        <v>493</v>
      </c>
      <c r="U497" t="str">
        <f>IFERROR(SMALL($T$5:$T$8000,ROWS($T$5:T497)),"")</f>
        <v/>
      </c>
    </row>
    <row r="498" spans="1:21" ht="14.4" customHeight="1" x14ac:dyDescent="0.25">
      <c r="A498" s="285" t="s">
        <v>1686</v>
      </c>
      <c r="B498" t="s">
        <v>780</v>
      </c>
      <c r="C498" s="300">
        <v>343181</v>
      </c>
      <c r="D498" s="286">
        <f>ROWS(C$5:C498)</f>
        <v>494</v>
      </c>
      <c r="E498" s="286" t="str">
        <f>IF(A498='5.1'!$E$5,TXM!D498,"")</f>
        <v/>
      </c>
      <c r="F498" t="str">
        <f>IFERROR(SMALL($E$5:$E$8000,ROWS($E$5:E498)),"")</f>
        <v/>
      </c>
      <c r="I498" s="285" t="s">
        <v>1946</v>
      </c>
      <c r="J498" t="s">
        <v>776</v>
      </c>
      <c r="K498" s="300">
        <v>7713</v>
      </c>
      <c r="L498" s="286">
        <f>ROWS(K$5:K498)</f>
        <v>494</v>
      </c>
      <c r="M498" s="286" t="str">
        <f>IF(I498='5.1'!$E$5,TXM!L498,"")</f>
        <v/>
      </c>
      <c r="N498" t="str">
        <f>IFERROR(SMALL($M$5:$M$8000,ROWS($M$5:M498)),"")</f>
        <v/>
      </c>
      <c r="P498" t="s">
        <v>1649</v>
      </c>
      <c r="Q498" t="s">
        <v>818</v>
      </c>
      <c r="R498">
        <v>235068808</v>
      </c>
      <c r="S498" s="286">
        <f>ROWS(R$5:R498)</f>
        <v>494</v>
      </c>
      <c r="T498" s="286">
        <f>IF(P498='5.1'!$E$5,TXM!S498,"")</f>
        <v>494</v>
      </c>
      <c r="U498" t="str">
        <f>IFERROR(SMALL($T$5:$T$8000,ROWS($T$5:T498)),"")</f>
        <v/>
      </c>
    </row>
    <row r="499" spans="1:21" ht="14.4" customHeight="1" x14ac:dyDescent="0.25">
      <c r="A499" s="285" t="s">
        <v>1686</v>
      </c>
      <c r="B499" t="s">
        <v>762</v>
      </c>
      <c r="C499" s="300">
        <v>336717</v>
      </c>
      <c r="D499" s="286">
        <f>ROWS(C$5:C499)</f>
        <v>495</v>
      </c>
      <c r="E499" s="286" t="str">
        <f>IF(A499='5.1'!$E$5,TXM!D499,"")</f>
        <v/>
      </c>
      <c r="F499" t="str">
        <f>IFERROR(SMALL($E$5:$E$8000,ROWS($E$5:E499)),"")</f>
        <v/>
      </c>
      <c r="I499" s="285" t="s">
        <v>1946</v>
      </c>
      <c r="J499" t="s">
        <v>762</v>
      </c>
      <c r="K499" s="300">
        <v>7085</v>
      </c>
      <c r="L499" s="286">
        <f>ROWS(K$5:K499)</f>
        <v>495</v>
      </c>
      <c r="M499" s="286" t="str">
        <f>IF(I499='5.1'!$E$5,TXM!L499,"")</f>
        <v/>
      </c>
      <c r="N499" t="str">
        <f>IFERROR(SMALL($M$5:$M$8000,ROWS($M$5:M499)),"")</f>
        <v/>
      </c>
      <c r="P499" t="s">
        <v>1649</v>
      </c>
      <c r="Q499" t="s">
        <v>1098</v>
      </c>
      <c r="R499">
        <v>185447378</v>
      </c>
      <c r="S499" s="286">
        <f>ROWS(R$5:R499)</f>
        <v>495</v>
      </c>
      <c r="T499" s="286">
        <f>IF(P499='5.1'!$E$5,TXM!S499,"")</f>
        <v>495</v>
      </c>
      <c r="U499" t="str">
        <f>IFERROR(SMALL($T$5:$T$8000,ROWS($T$5:T499)),"")</f>
        <v/>
      </c>
    </row>
    <row r="500" spans="1:21" ht="14.4" customHeight="1" x14ac:dyDescent="0.25">
      <c r="A500" s="285" t="s">
        <v>1686</v>
      </c>
      <c r="B500" t="s">
        <v>754</v>
      </c>
      <c r="C500" s="300">
        <v>288004</v>
      </c>
      <c r="D500" s="286">
        <f>ROWS(C$5:C500)</f>
        <v>496</v>
      </c>
      <c r="E500" s="286" t="str">
        <f>IF(A500='5.1'!$E$5,TXM!D500,"")</f>
        <v/>
      </c>
      <c r="F500" t="str">
        <f>IFERROR(SMALL($E$5:$E$8000,ROWS($E$5:E500)),"")</f>
        <v/>
      </c>
      <c r="I500" s="285" t="s">
        <v>1946</v>
      </c>
      <c r="J500" t="s">
        <v>1092</v>
      </c>
      <c r="K500" s="300">
        <v>6177</v>
      </c>
      <c r="L500" s="286">
        <f>ROWS(K$5:K500)</f>
        <v>496</v>
      </c>
      <c r="M500" s="286" t="str">
        <f>IF(I500='5.1'!$E$5,TXM!L500,"")</f>
        <v/>
      </c>
      <c r="N500" t="str">
        <f>IFERROR(SMALL($M$5:$M$8000,ROWS($M$5:M500)),"")</f>
        <v/>
      </c>
      <c r="P500" t="s">
        <v>1649</v>
      </c>
      <c r="Q500" t="s">
        <v>725</v>
      </c>
      <c r="R500">
        <v>143602421</v>
      </c>
      <c r="S500" s="286">
        <f>ROWS(R$5:R500)</f>
        <v>496</v>
      </c>
      <c r="T500" s="286">
        <f>IF(P500='5.1'!$E$5,TXM!S500,"")</f>
        <v>496</v>
      </c>
      <c r="U500" t="str">
        <f>IFERROR(SMALL($T$5:$T$8000,ROWS($T$5:T500)),"")</f>
        <v/>
      </c>
    </row>
    <row r="501" spans="1:21" ht="14.4" customHeight="1" x14ac:dyDescent="0.25">
      <c r="A501" s="285" t="s">
        <v>1686</v>
      </c>
      <c r="B501" t="s">
        <v>197</v>
      </c>
      <c r="C501" s="300">
        <v>258943</v>
      </c>
      <c r="D501" s="286">
        <f>ROWS(C$5:C501)</f>
        <v>497</v>
      </c>
      <c r="E501" s="286" t="str">
        <f>IF(A501='5.1'!$E$5,TXM!D501,"")</f>
        <v/>
      </c>
      <c r="F501" t="str">
        <f>IFERROR(SMALL($E$5:$E$8000,ROWS($E$5:E501)),"")</f>
        <v/>
      </c>
      <c r="I501" s="285" t="s">
        <v>1946</v>
      </c>
      <c r="J501" t="s">
        <v>1080</v>
      </c>
      <c r="K501" s="300">
        <v>5542</v>
      </c>
      <c r="L501" s="286">
        <f>ROWS(K$5:K501)</f>
        <v>497</v>
      </c>
      <c r="M501" s="286" t="str">
        <f>IF(I501='5.1'!$E$5,TXM!L501,"")</f>
        <v/>
      </c>
      <c r="N501" t="str">
        <f>IFERROR(SMALL($M$5:$M$8000,ROWS($M$5:M501)),"")</f>
        <v/>
      </c>
      <c r="P501" t="s">
        <v>1649</v>
      </c>
      <c r="Q501" t="s">
        <v>723</v>
      </c>
      <c r="R501">
        <v>111317633</v>
      </c>
      <c r="S501" s="286">
        <f>ROWS(R$5:R501)</f>
        <v>497</v>
      </c>
      <c r="T501" s="286">
        <f>IF(P501='5.1'!$E$5,TXM!S501,"")</f>
        <v>497</v>
      </c>
      <c r="U501" t="str">
        <f>IFERROR(SMALL($T$5:$T$8000,ROWS($T$5:T501)),"")</f>
        <v/>
      </c>
    </row>
    <row r="502" spans="1:21" ht="14.4" customHeight="1" x14ac:dyDescent="0.25">
      <c r="A502" s="285" t="s">
        <v>1686</v>
      </c>
      <c r="B502" t="s">
        <v>1083</v>
      </c>
      <c r="C502" s="300">
        <v>176730</v>
      </c>
      <c r="D502" s="286">
        <f>ROWS(C$5:C502)</f>
        <v>498</v>
      </c>
      <c r="E502" s="286" t="str">
        <f>IF(A502='5.1'!$E$5,TXM!D502,"")</f>
        <v/>
      </c>
      <c r="F502" t="str">
        <f>IFERROR(SMALL($E$5:$E$8000,ROWS($E$5:E502)),"")</f>
        <v/>
      </c>
      <c r="I502" s="285" t="s">
        <v>1946</v>
      </c>
      <c r="J502" t="s">
        <v>105</v>
      </c>
      <c r="K502" s="300">
        <v>4903</v>
      </c>
      <c r="L502" s="286">
        <f>ROWS(K$5:K502)</f>
        <v>498</v>
      </c>
      <c r="M502" s="286" t="str">
        <f>IF(I502='5.1'!$E$5,TXM!L502,"")</f>
        <v/>
      </c>
      <c r="N502" t="str">
        <f>IFERROR(SMALL($M$5:$M$8000,ROWS($M$5:M502)),"")</f>
        <v/>
      </c>
      <c r="P502" t="s">
        <v>1649</v>
      </c>
      <c r="Q502" t="s">
        <v>1080</v>
      </c>
      <c r="R502">
        <v>92597533</v>
      </c>
      <c r="S502" s="286">
        <f>ROWS(R$5:R502)</f>
        <v>498</v>
      </c>
      <c r="T502" s="286">
        <f>IF(P502='5.1'!$E$5,TXM!S502,"")</f>
        <v>498</v>
      </c>
      <c r="U502" t="str">
        <f>IFERROR(SMALL($T$5:$T$8000,ROWS($T$5:T502)),"")</f>
        <v/>
      </c>
    </row>
    <row r="503" spans="1:21" ht="14.4" customHeight="1" x14ac:dyDescent="0.25">
      <c r="A503" s="285" t="s">
        <v>1686</v>
      </c>
      <c r="B503" t="s">
        <v>766</v>
      </c>
      <c r="C503" s="300">
        <v>105000</v>
      </c>
      <c r="D503" s="286">
        <f>ROWS(C$5:C503)</f>
        <v>499</v>
      </c>
      <c r="E503" s="286" t="str">
        <f>IF(A503='5.1'!$E$5,TXM!D503,"")</f>
        <v/>
      </c>
      <c r="F503" t="str">
        <f>IFERROR(SMALL($E$5:$E$8000,ROWS($E$5:E503)),"")</f>
        <v/>
      </c>
      <c r="I503" s="285" t="s">
        <v>1946</v>
      </c>
      <c r="J503" t="s">
        <v>1081</v>
      </c>
      <c r="K503" s="300">
        <v>4705</v>
      </c>
      <c r="L503" s="286">
        <f>ROWS(K$5:K503)</f>
        <v>499</v>
      </c>
      <c r="M503" s="286" t="str">
        <f>IF(I503='5.1'!$E$5,TXM!L503,"")</f>
        <v/>
      </c>
      <c r="N503" t="str">
        <f>IFERROR(SMALL($M$5:$M$8000,ROWS($M$5:M503)),"")</f>
        <v/>
      </c>
      <c r="P503" t="s">
        <v>1649</v>
      </c>
      <c r="Q503" t="s">
        <v>812</v>
      </c>
      <c r="R503">
        <v>92039606</v>
      </c>
      <c r="S503" s="286">
        <f>ROWS(R$5:R503)</f>
        <v>499</v>
      </c>
      <c r="T503" s="286">
        <f>IF(P503='5.1'!$E$5,TXM!S503,"")</f>
        <v>499</v>
      </c>
      <c r="U503" t="str">
        <f>IFERROR(SMALL($T$5:$T$8000,ROWS($T$5:T503)),"")</f>
        <v/>
      </c>
    </row>
    <row r="504" spans="1:21" ht="14.4" customHeight="1" x14ac:dyDescent="0.25">
      <c r="A504" s="285" t="s">
        <v>1686</v>
      </c>
      <c r="B504" t="s">
        <v>802</v>
      </c>
      <c r="C504" s="300">
        <v>71600</v>
      </c>
      <c r="D504" s="286">
        <f>ROWS(C$5:C504)</f>
        <v>500</v>
      </c>
      <c r="E504" s="286" t="str">
        <f>IF(A504='5.1'!$E$5,TXM!D504,"")</f>
        <v/>
      </c>
      <c r="F504" t="str">
        <f>IFERROR(SMALL($E$5:$E$8000,ROWS($E$5:E504)),"")</f>
        <v/>
      </c>
      <c r="I504" s="285" t="s">
        <v>1946</v>
      </c>
      <c r="J504" t="s">
        <v>766</v>
      </c>
      <c r="K504" s="300">
        <v>3898</v>
      </c>
      <c r="L504" s="286">
        <f>ROWS(K$5:K504)</f>
        <v>500</v>
      </c>
      <c r="M504" s="286" t="str">
        <f>IF(I504='5.1'!$E$5,TXM!L504,"")</f>
        <v/>
      </c>
      <c r="N504" t="str">
        <f>IFERROR(SMALL($M$5:$M$8000,ROWS($M$5:M504)),"")</f>
        <v/>
      </c>
      <c r="P504" t="s">
        <v>1649</v>
      </c>
      <c r="Q504" t="s">
        <v>102</v>
      </c>
      <c r="R504">
        <v>89642936</v>
      </c>
      <c r="S504" s="286">
        <f>ROWS(R$5:R504)</f>
        <v>500</v>
      </c>
      <c r="T504" s="286">
        <f>IF(P504='5.1'!$E$5,TXM!S504,"")</f>
        <v>500</v>
      </c>
      <c r="U504" t="str">
        <f>IFERROR(SMALL($T$5:$T$8000,ROWS($T$5:T504)),"")</f>
        <v/>
      </c>
    </row>
    <row r="505" spans="1:21" ht="14.4" customHeight="1" x14ac:dyDescent="0.25">
      <c r="A505" s="285" t="s">
        <v>1686</v>
      </c>
      <c r="B505" t="s">
        <v>796</v>
      </c>
      <c r="C505" s="300">
        <v>53175</v>
      </c>
      <c r="D505" s="286">
        <f>ROWS(C$5:C505)</f>
        <v>501</v>
      </c>
      <c r="E505" s="286" t="str">
        <f>IF(A505='5.1'!$E$5,TXM!D505,"")</f>
        <v/>
      </c>
      <c r="F505" t="str">
        <f>IFERROR(SMALL($E$5:$E$8000,ROWS($E$5:E505)),"")</f>
        <v/>
      </c>
      <c r="I505" s="285" t="s">
        <v>1946</v>
      </c>
      <c r="J505" t="s">
        <v>768</v>
      </c>
      <c r="K505" s="300">
        <v>2882</v>
      </c>
      <c r="L505" s="286">
        <f>ROWS(K$5:K505)</f>
        <v>501</v>
      </c>
      <c r="M505" s="286" t="str">
        <f>IF(I505='5.1'!$E$5,TXM!L505,"")</f>
        <v/>
      </c>
      <c r="N505" t="str">
        <f>IFERROR(SMALL($M$5:$M$8000,ROWS($M$5:M505)),"")</f>
        <v/>
      </c>
      <c r="P505" t="s">
        <v>1649</v>
      </c>
      <c r="Q505" t="s">
        <v>1096</v>
      </c>
      <c r="R505">
        <v>87749857</v>
      </c>
      <c r="S505" s="286">
        <f>ROWS(R$5:R505)</f>
        <v>501</v>
      </c>
      <c r="T505" s="286">
        <f>IF(P505='5.1'!$E$5,TXM!S505,"")</f>
        <v>501</v>
      </c>
      <c r="U505" t="str">
        <f>IFERROR(SMALL($T$5:$T$8000,ROWS($T$5:T505)),"")</f>
        <v/>
      </c>
    </row>
    <row r="506" spans="1:21" ht="14.4" customHeight="1" x14ac:dyDescent="0.25">
      <c r="A506" s="285" t="s">
        <v>1686</v>
      </c>
      <c r="B506" t="s">
        <v>814</v>
      </c>
      <c r="C506" s="300">
        <v>48798</v>
      </c>
      <c r="D506" s="286">
        <f>ROWS(C$5:C506)</f>
        <v>502</v>
      </c>
      <c r="E506" s="286" t="str">
        <f>IF(A506='5.1'!$E$5,TXM!D506,"")</f>
        <v/>
      </c>
      <c r="F506" t="str">
        <f>IFERROR(SMALL($E$5:$E$8000,ROWS($E$5:E506)),"")</f>
        <v/>
      </c>
      <c r="I506" s="285" t="s">
        <v>1946</v>
      </c>
      <c r="J506" t="s">
        <v>1084</v>
      </c>
      <c r="K506" s="300">
        <v>2808</v>
      </c>
      <c r="L506" s="286">
        <f>ROWS(K$5:K506)</f>
        <v>502</v>
      </c>
      <c r="M506" s="286" t="str">
        <f>IF(I506='5.1'!$E$5,TXM!L506,"")</f>
        <v/>
      </c>
      <c r="N506" t="str">
        <f>IFERROR(SMALL($M$5:$M$8000,ROWS($M$5:M506)),"")</f>
        <v/>
      </c>
      <c r="P506" t="s">
        <v>1649</v>
      </c>
      <c r="Q506" t="s">
        <v>760</v>
      </c>
      <c r="R506">
        <v>87336298</v>
      </c>
      <c r="S506" s="286">
        <f>ROWS(R$5:R506)</f>
        <v>502</v>
      </c>
      <c r="T506" s="286">
        <f>IF(P506='5.1'!$E$5,TXM!S506,"")</f>
        <v>502</v>
      </c>
      <c r="U506" t="str">
        <f>IFERROR(SMALL($T$5:$T$8000,ROWS($T$5:T506)),"")</f>
        <v/>
      </c>
    </row>
    <row r="507" spans="1:21" ht="14.4" customHeight="1" x14ac:dyDescent="0.25">
      <c r="A507" s="285" t="s">
        <v>1686</v>
      </c>
      <c r="B507" t="s">
        <v>1092</v>
      </c>
      <c r="C507" s="300">
        <v>26960</v>
      </c>
      <c r="D507" s="286">
        <f>ROWS(C$5:C507)</f>
        <v>503</v>
      </c>
      <c r="E507" s="286" t="str">
        <f>IF(A507='5.1'!$E$5,TXM!D507,"")</f>
        <v/>
      </c>
      <c r="F507" t="str">
        <f>IFERROR(SMALL($E$5:$E$8000,ROWS($E$5:E507)),"")</f>
        <v/>
      </c>
      <c r="I507" s="285" t="s">
        <v>1946</v>
      </c>
      <c r="J507" t="s">
        <v>734</v>
      </c>
      <c r="K507" s="300">
        <v>1591</v>
      </c>
      <c r="L507" s="286">
        <f>ROWS(K$5:K507)</f>
        <v>503</v>
      </c>
      <c r="M507" s="286" t="str">
        <f>IF(I507='5.1'!$E$5,TXM!L507,"")</f>
        <v/>
      </c>
      <c r="N507" t="str">
        <f>IFERROR(SMALL($M$5:$M$8000,ROWS($M$5:M507)),"")</f>
        <v/>
      </c>
      <c r="P507" t="s">
        <v>1649</v>
      </c>
      <c r="Q507" t="s">
        <v>762</v>
      </c>
      <c r="R507">
        <v>77352625</v>
      </c>
      <c r="S507" s="286">
        <f>ROWS(R$5:R507)</f>
        <v>503</v>
      </c>
      <c r="T507" s="286">
        <f>IF(P507='5.1'!$E$5,TXM!S507,"")</f>
        <v>503</v>
      </c>
      <c r="U507" t="str">
        <f>IFERROR(SMALL($T$5:$T$8000,ROWS($T$5:T507)),"")</f>
        <v/>
      </c>
    </row>
    <row r="508" spans="1:21" ht="14.4" customHeight="1" x14ac:dyDescent="0.25">
      <c r="A508" s="285" t="s">
        <v>1686</v>
      </c>
      <c r="B508" t="s">
        <v>1098</v>
      </c>
      <c r="C508" s="300">
        <v>1188</v>
      </c>
      <c r="D508" s="286">
        <f>ROWS(C$5:C508)</f>
        <v>504</v>
      </c>
      <c r="E508" s="286" t="str">
        <f>IF(A508='5.1'!$E$5,TXM!D508,"")</f>
        <v/>
      </c>
      <c r="F508" t="str">
        <f>IFERROR(SMALL($E$5:$E$8000,ROWS($E$5:E508)),"")</f>
        <v/>
      </c>
      <c r="I508" s="285" t="s">
        <v>1946</v>
      </c>
      <c r="J508" t="s">
        <v>1097</v>
      </c>
      <c r="K508" s="300">
        <v>1106</v>
      </c>
      <c r="L508" s="286">
        <f>ROWS(K$5:K508)</f>
        <v>504</v>
      </c>
      <c r="M508" s="286" t="str">
        <f>IF(I508='5.1'!$E$5,TXM!L508,"")</f>
        <v/>
      </c>
      <c r="N508" t="str">
        <f>IFERROR(SMALL($M$5:$M$8000,ROWS($M$5:M508)),"")</f>
        <v/>
      </c>
      <c r="P508" t="s">
        <v>1649</v>
      </c>
      <c r="Q508" t="s">
        <v>802</v>
      </c>
      <c r="R508">
        <v>66170557</v>
      </c>
      <c r="S508" s="286">
        <f>ROWS(R$5:R508)</f>
        <v>504</v>
      </c>
      <c r="T508" s="286">
        <f>IF(P508='5.1'!$E$5,TXM!S508,"")</f>
        <v>504</v>
      </c>
      <c r="U508" t="str">
        <f>IFERROR(SMALL($T$5:$T$8000,ROWS($T$5:T508)),"")</f>
        <v/>
      </c>
    </row>
    <row r="509" spans="1:21" ht="14.4" customHeight="1" x14ac:dyDescent="0.25">
      <c r="A509" s="285" t="s">
        <v>1649</v>
      </c>
      <c r="B509" t="s">
        <v>715</v>
      </c>
      <c r="C509" s="300">
        <v>16517683428</v>
      </c>
      <c r="D509" s="286">
        <f>ROWS(C$5:C509)</f>
        <v>505</v>
      </c>
      <c r="E509" s="286">
        <f>IF(A509='5.1'!$E$5,TXM!D509,"")</f>
        <v>505</v>
      </c>
      <c r="F509" t="str">
        <f>IFERROR(SMALL($E$5:$E$8000,ROWS($E$5:E509)),"")</f>
        <v/>
      </c>
      <c r="I509" s="285" t="s">
        <v>1946</v>
      </c>
      <c r="J509" t="s">
        <v>804</v>
      </c>
      <c r="K509" s="300">
        <v>495</v>
      </c>
      <c r="L509" s="286">
        <f>ROWS(K$5:K509)</f>
        <v>505</v>
      </c>
      <c r="M509" s="286" t="str">
        <f>IF(I509='5.1'!$E$5,TXM!L509,"")</f>
        <v/>
      </c>
      <c r="N509" t="str">
        <f>IFERROR(SMALL($M$5:$M$8000,ROWS($M$5:M509)),"")</f>
        <v/>
      </c>
      <c r="P509" t="s">
        <v>1649</v>
      </c>
      <c r="Q509" t="s">
        <v>764</v>
      </c>
      <c r="R509">
        <v>65230297</v>
      </c>
      <c r="S509" s="286">
        <f>ROWS(R$5:R509)</f>
        <v>505</v>
      </c>
      <c r="T509" s="286">
        <f>IF(P509='5.1'!$E$5,TXM!S509,"")</f>
        <v>505</v>
      </c>
      <c r="U509" t="str">
        <f>IFERROR(SMALL($T$5:$T$8000,ROWS($T$5:T509)),"")</f>
        <v/>
      </c>
    </row>
    <row r="510" spans="1:21" ht="14.4" customHeight="1" x14ac:dyDescent="0.25">
      <c r="A510" s="285" t="s">
        <v>1649</v>
      </c>
      <c r="B510" t="s">
        <v>1080</v>
      </c>
      <c r="C510" s="300">
        <v>3900435429</v>
      </c>
      <c r="D510" s="286">
        <f>ROWS(C$5:C510)</f>
        <v>506</v>
      </c>
      <c r="E510" s="286">
        <f>IF(A510='5.1'!$E$5,TXM!D510,"")</f>
        <v>506</v>
      </c>
      <c r="F510" t="str">
        <f>IFERROR(SMALL($E$5:$E$8000,ROWS($E$5:E510)),"")</f>
        <v/>
      </c>
      <c r="I510" s="285" t="s">
        <v>1946</v>
      </c>
      <c r="J510" t="s">
        <v>727</v>
      </c>
      <c r="K510" s="300">
        <v>102</v>
      </c>
      <c r="L510" s="286">
        <f>ROWS(K$5:K510)</f>
        <v>506</v>
      </c>
      <c r="M510" s="286" t="str">
        <f>IF(I510='5.1'!$E$5,TXM!L510,"")</f>
        <v/>
      </c>
      <c r="N510" t="str">
        <f>IFERROR(SMALL($M$5:$M$8000,ROWS($M$5:M510)),"")</f>
        <v/>
      </c>
      <c r="P510" t="s">
        <v>1649</v>
      </c>
      <c r="Q510" t="s">
        <v>734</v>
      </c>
      <c r="R510">
        <v>50200676</v>
      </c>
      <c r="S510" s="286">
        <f>ROWS(R$5:R510)</f>
        <v>506</v>
      </c>
      <c r="T510" s="286">
        <f>IF(P510='5.1'!$E$5,TXM!S510,"")</f>
        <v>506</v>
      </c>
      <c r="U510" t="str">
        <f>IFERROR(SMALL($T$5:$T$8000,ROWS($T$5:T510)),"")</f>
        <v/>
      </c>
    </row>
    <row r="511" spans="1:21" ht="14.4" customHeight="1" x14ac:dyDescent="0.25">
      <c r="A511" s="285" t="s">
        <v>1649</v>
      </c>
      <c r="B511" t="s">
        <v>719</v>
      </c>
      <c r="C511" s="300">
        <v>2776236070</v>
      </c>
      <c r="D511" s="286">
        <f>ROWS(C$5:C511)</f>
        <v>507</v>
      </c>
      <c r="E511" s="286">
        <f>IF(A511='5.1'!$E$5,TXM!D511,"")</f>
        <v>507</v>
      </c>
      <c r="F511" t="str">
        <f>IFERROR(SMALL($E$5:$E$8000,ROWS($E$5:E511)),"")</f>
        <v/>
      </c>
      <c r="I511" s="285" t="s">
        <v>1946</v>
      </c>
      <c r="J511" t="s">
        <v>784</v>
      </c>
      <c r="K511" s="300">
        <v>92</v>
      </c>
      <c r="L511" s="286">
        <f>ROWS(K$5:K511)</f>
        <v>507</v>
      </c>
      <c r="M511" s="286" t="str">
        <f>IF(I511='5.1'!$E$5,TXM!L511,"")</f>
        <v/>
      </c>
      <c r="N511" t="str">
        <f>IFERROR(SMALL($M$5:$M$8000,ROWS($M$5:M511)),"")</f>
        <v/>
      </c>
      <c r="P511" t="s">
        <v>1649</v>
      </c>
      <c r="Q511" t="s">
        <v>106</v>
      </c>
      <c r="R511">
        <v>42669356</v>
      </c>
      <c r="S511" s="286">
        <f>ROWS(R$5:R511)</f>
        <v>507</v>
      </c>
      <c r="T511" s="286">
        <f>IF(P511='5.1'!$E$5,TXM!S511,"")</f>
        <v>507</v>
      </c>
      <c r="U511" t="str">
        <f>IFERROR(SMALL($T$5:$T$8000,ROWS($T$5:T511)),"")</f>
        <v/>
      </c>
    </row>
    <row r="512" spans="1:21" ht="14.4" customHeight="1" x14ac:dyDescent="0.25">
      <c r="A512" s="285" t="s">
        <v>1649</v>
      </c>
      <c r="B512" t="s">
        <v>780</v>
      </c>
      <c r="C512" s="300">
        <v>1644943522</v>
      </c>
      <c r="D512" s="286">
        <f>ROWS(C$5:C512)</f>
        <v>508</v>
      </c>
      <c r="E512" s="286">
        <f>IF(A512='5.1'!$E$5,TXM!D512,"")</f>
        <v>508</v>
      </c>
      <c r="F512" t="str">
        <f>IFERROR(SMALL($E$5:$E$8000,ROWS($E$5:E512)),"")</f>
        <v/>
      </c>
      <c r="I512" s="285" t="s">
        <v>1946</v>
      </c>
      <c r="J512" t="s">
        <v>1087</v>
      </c>
      <c r="K512" s="300">
        <v>14</v>
      </c>
      <c r="L512" s="286">
        <f>ROWS(K$5:K512)</f>
        <v>508</v>
      </c>
      <c r="M512" s="286" t="str">
        <f>IF(I512='5.1'!$E$5,TXM!L512,"")</f>
        <v/>
      </c>
      <c r="N512" t="str">
        <f>IFERROR(SMALL($M$5:$M$8000,ROWS($M$5:M512)),"")</f>
        <v/>
      </c>
      <c r="P512" t="s">
        <v>1649</v>
      </c>
      <c r="Q512" t="s">
        <v>1094</v>
      </c>
      <c r="R512">
        <v>40095395</v>
      </c>
      <c r="S512" s="286">
        <f>ROWS(R$5:R512)</f>
        <v>508</v>
      </c>
      <c r="T512" s="286">
        <f>IF(P512='5.1'!$E$5,TXM!S512,"")</f>
        <v>508</v>
      </c>
      <c r="U512" t="str">
        <f>IFERROR(SMALL($T$5:$T$8000,ROWS($T$5:T512)),"")</f>
        <v/>
      </c>
    </row>
    <row r="513" spans="1:21" ht="14.4" customHeight="1" x14ac:dyDescent="0.25">
      <c r="A513" s="285" t="s">
        <v>1649</v>
      </c>
      <c r="B513" t="s">
        <v>808</v>
      </c>
      <c r="C513" s="300">
        <v>1525495232</v>
      </c>
      <c r="D513" s="286">
        <f>ROWS(C$5:C513)</f>
        <v>509</v>
      </c>
      <c r="E513" s="286">
        <f>IF(A513='5.1'!$E$5,TXM!D513,"")</f>
        <v>509</v>
      </c>
      <c r="F513" t="str">
        <f>IFERROR(SMALL($E$5:$E$8000,ROWS($E$5:E513)),"")</f>
        <v/>
      </c>
      <c r="I513" s="285" t="s">
        <v>1948</v>
      </c>
      <c r="J513" t="s">
        <v>790</v>
      </c>
      <c r="K513" s="300">
        <v>7554199</v>
      </c>
      <c r="L513" s="286">
        <f>ROWS(K$5:K513)</f>
        <v>509</v>
      </c>
      <c r="M513" s="286" t="str">
        <f>IF(I513='5.1'!$E$5,TXM!L513,"")</f>
        <v/>
      </c>
      <c r="N513" t="str">
        <f>IFERROR(SMALL($M$5:$M$8000,ROWS($M$5:M513)),"")</f>
        <v/>
      </c>
      <c r="P513" t="s">
        <v>1649</v>
      </c>
      <c r="Q513" t="s">
        <v>1082</v>
      </c>
      <c r="R513">
        <v>37306523</v>
      </c>
      <c r="S513" s="286">
        <f>ROWS(R$5:R513)</f>
        <v>509</v>
      </c>
      <c r="T513" s="286">
        <f>IF(P513='5.1'!$E$5,TXM!S513,"")</f>
        <v>509</v>
      </c>
      <c r="U513" t="str">
        <f>IFERROR(SMALL($T$5:$T$8000,ROWS($T$5:T513)),"")</f>
        <v/>
      </c>
    </row>
    <row r="514" spans="1:21" ht="14.4" customHeight="1" x14ac:dyDescent="0.25">
      <c r="A514" s="285" t="s">
        <v>1649</v>
      </c>
      <c r="B514" t="s">
        <v>102</v>
      </c>
      <c r="C514" s="300">
        <v>1513262480</v>
      </c>
      <c r="D514" s="286">
        <f>ROWS(C$5:C514)</f>
        <v>510</v>
      </c>
      <c r="E514" s="286">
        <f>IF(A514='5.1'!$E$5,TXM!D514,"")</f>
        <v>510</v>
      </c>
      <c r="F514" t="str">
        <f>IFERROR(SMALL($E$5:$E$8000,ROWS($E$5:E514)),"")</f>
        <v/>
      </c>
      <c r="I514" s="285" t="s">
        <v>1948</v>
      </c>
      <c r="J514" t="s">
        <v>760</v>
      </c>
      <c r="K514" s="300">
        <v>2144771</v>
      </c>
      <c r="L514" s="286">
        <f>ROWS(K$5:K514)</f>
        <v>510</v>
      </c>
      <c r="M514" s="286" t="str">
        <f>IF(I514='5.1'!$E$5,TXM!L514,"")</f>
        <v/>
      </c>
      <c r="N514" t="str">
        <f>IFERROR(SMALL($M$5:$M$8000,ROWS($M$5:M514)),"")</f>
        <v/>
      </c>
      <c r="P514" t="s">
        <v>1649</v>
      </c>
      <c r="Q514" t="s">
        <v>766</v>
      </c>
      <c r="R514">
        <v>37159366</v>
      </c>
      <c r="S514" s="286">
        <f>ROWS(R$5:R514)</f>
        <v>510</v>
      </c>
      <c r="T514" s="286">
        <f>IF(P514='5.1'!$E$5,TXM!S514,"")</f>
        <v>510</v>
      </c>
      <c r="U514" t="str">
        <f>IFERROR(SMALL($T$5:$T$8000,ROWS($T$5:T514)),"")</f>
        <v/>
      </c>
    </row>
    <row r="515" spans="1:21" ht="14.4" customHeight="1" x14ac:dyDescent="0.25">
      <c r="A515" s="285" t="s">
        <v>1649</v>
      </c>
      <c r="B515" t="s">
        <v>786</v>
      </c>
      <c r="C515" s="300">
        <v>858179797</v>
      </c>
      <c r="D515" s="286">
        <f>ROWS(C$5:C515)</f>
        <v>511</v>
      </c>
      <c r="E515" s="286">
        <f>IF(A515='5.1'!$E$5,TXM!D515,"")</f>
        <v>511</v>
      </c>
      <c r="F515" t="str">
        <f>IFERROR(SMALL($E$5:$E$8000,ROWS($E$5:E515)),"")</f>
        <v/>
      </c>
      <c r="I515" s="285" t="s">
        <v>1948</v>
      </c>
      <c r="J515" t="s">
        <v>715</v>
      </c>
      <c r="K515" s="300">
        <v>1734538</v>
      </c>
      <c r="L515" s="286">
        <f>ROWS(K$5:K515)</f>
        <v>511</v>
      </c>
      <c r="M515" s="286" t="str">
        <f>IF(I515='5.1'!$E$5,TXM!L515,"")</f>
        <v/>
      </c>
      <c r="N515" t="str">
        <f>IFERROR(SMALL($M$5:$M$8000,ROWS($M$5:M515)),"")</f>
        <v/>
      </c>
      <c r="P515" t="s">
        <v>1649</v>
      </c>
      <c r="Q515" t="s">
        <v>1081</v>
      </c>
      <c r="R515">
        <v>31861365</v>
      </c>
      <c r="S515" s="286">
        <f>ROWS(R$5:R515)</f>
        <v>511</v>
      </c>
      <c r="T515" s="286">
        <f>IF(P515='5.1'!$E$5,TXM!S515,"")</f>
        <v>511</v>
      </c>
      <c r="U515" t="str">
        <f>IFERROR(SMALL($T$5:$T$8000,ROWS($T$5:T515)),"")</f>
        <v/>
      </c>
    </row>
    <row r="516" spans="1:21" ht="14.4" customHeight="1" x14ac:dyDescent="0.25">
      <c r="A516" s="285" t="s">
        <v>1649</v>
      </c>
      <c r="B516" t="s">
        <v>997</v>
      </c>
      <c r="C516" s="300">
        <v>812539171</v>
      </c>
      <c r="D516" s="286">
        <f>ROWS(C$5:C516)</f>
        <v>512</v>
      </c>
      <c r="E516" s="286">
        <f>IF(A516='5.1'!$E$5,TXM!D516,"")</f>
        <v>512</v>
      </c>
      <c r="F516" t="str">
        <f>IFERROR(SMALL($E$5:$E$8000,ROWS($E$5:E516)),"")</f>
        <v/>
      </c>
      <c r="I516" s="285" t="s">
        <v>1948</v>
      </c>
      <c r="J516" t="s">
        <v>762</v>
      </c>
      <c r="K516" s="300">
        <v>1703916</v>
      </c>
      <c r="L516" s="286">
        <f>ROWS(K$5:K516)</f>
        <v>512</v>
      </c>
      <c r="M516" s="286" t="str">
        <f>IF(I516='5.1'!$E$5,TXM!L516,"")</f>
        <v/>
      </c>
      <c r="N516" t="str">
        <f>IFERROR(SMALL($M$5:$M$8000,ROWS($M$5:M516)),"")</f>
        <v/>
      </c>
      <c r="P516" t="s">
        <v>1649</v>
      </c>
      <c r="Q516" t="s">
        <v>1097</v>
      </c>
      <c r="R516">
        <v>30960687</v>
      </c>
      <c r="S516" s="286">
        <f>ROWS(R$5:R516)</f>
        <v>512</v>
      </c>
      <c r="T516" s="286">
        <f>IF(P516='5.1'!$E$5,TXM!S516,"")</f>
        <v>512</v>
      </c>
      <c r="U516" t="str">
        <f>IFERROR(SMALL($T$5:$T$8000,ROWS($T$5:T516)),"")</f>
        <v/>
      </c>
    </row>
    <row r="517" spans="1:21" ht="14.4" customHeight="1" x14ac:dyDescent="0.25">
      <c r="A517" s="285" t="s">
        <v>1649</v>
      </c>
      <c r="B517" t="s">
        <v>784</v>
      </c>
      <c r="C517" s="300">
        <v>763276699</v>
      </c>
      <c r="D517" s="286">
        <f>ROWS(C$5:C517)</f>
        <v>513</v>
      </c>
      <c r="E517" s="286">
        <f>IF(A517='5.1'!$E$5,TXM!D517,"")</f>
        <v>513</v>
      </c>
      <c r="F517" t="str">
        <f>IFERROR(SMALL($E$5:$E$8000,ROWS($E$5:E517)),"")</f>
        <v/>
      </c>
      <c r="I517" s="285" t="s">
        <v>1948</v>
      </c>
      <c r="J517" t="s">
        <v>766</v>
      </c>
      <c r="K517" s="300">
        <v>1223511</v>
      </c>
      <c r="L517" s="286">
        <f>ROWS(K$5:K517)</f>
        <v>513</v>
      </c>
      <c r="M517" s="286" t="str">
        <f>IF(I517='5.1'!$E$5,TXM!L517,"")</f>
        <v/>
      </c>
      <c r="N517" t="str">
        <f>IFERROR(SMALL($M$5:$M$8000,ROWS($M$5:M517)),"")</f>
        <v/>
      </c>
      <c r="P517" t="s">
        <v>1649</v>
      </c>
      <c r="Q517" t="s">
        <v>197</v>
      </c>
      <c r="R517">
        <v>30904433</v>
      </c>
      <c r="S517" s="286">
        <f>ROWS(R$5:R517)</f>
        <v>513</v>
      </c>
      <c r="T517" s="286">
        <f>IF(P517='5.1'!$E$5,TXM!S517,"")</f>
        <v>513</v>
      </c>
      <c r="U517" t="str">
        <f>IFERROR(SMALL($T$5:$T$8000,ROWS($T$5:T517)),"")</f>
        <v/>
      </c>
    </row>
    <row r="518" spans="1:21" ht="14.4" customHeight="1" x14ac:dyDescent="0.25">
      <c r="A518" s="285" t="s">
        <v>1649</v>
      </c>
      <c r="B518" t="s">
        <v>814</v>
      </c>
      <c r="C518" s="300">
        <v>685673512</v>
      </c>
      <c r="D518" s="286">
        <f>ROWS(C$5:C518)</f>
        <v>514</v>
      </c>
      <c r="E518" s="286">
        <f>IF(A518='5.1'!$E$5,TXM!D518,"")</f>
        <v>514</v>
      </c>
      <c r="F518" t="str">
        <f>IFERROR(SMALL($E$5:$E$8000,ROWS($E$5:E518)),"")</f>
        <v/>
      </c>
      <c r="I518" s="285" t="s">
        <v>1948</v>
      </c>
      <c r="J518" t="s">
        <v>1077</v>
      </c>
      <c r="K518" s="300">
        <v>971485</v>
      </c>
      <c r="L518" s="286">
        <f>ROWS(K$5:K518)</f>
        <v>514</v>
      </c>
      <c r="M518" s="286" t="str">
        <f>IF(I518='5.1'!$E$5,TXM!L518,"")</f>
        <v/>
      </c>
      <c r="N518" t="str">
        <f>IFERROR(SMALL($M$5:$M$8000,ROWS($M$5:M518)),"")</f>
        <v/>
      </c>
      <c r="P518" t="s">
        <v>1649</v>
      </c>
      <c r="Q518" t="s">
        <v>750</v>
      </c>
      <c r="R518">
        <v>30118333</v>
      </c>
      <c r="S518" s="286">
        <f>ROWS(R$5:R518)</f>
        <v>514</v>
      </c>
      <c r="T518" s="286">
        <f>IF(P518='5.1'!$E$5,TXM!S518,"")</f>
        <v>514</v>
      </c>
      <c r="U518" t="str">
        <f>IFERROR(SMALL($T$5:$T$8000,ROWS($T$5:T518)),"")</f>
        <v/>
      </c>
    </row>
    <row r="519" spans="1:21" ht="14.4" customHeight="1" x14ac:dyDescent="0.25">
      <c r="A519" s="285" t="s">
        <v>1649</v>
      </c>
      <c r="B519" t="s">
        <v>117</v>
      </c>
      <c r="C519" s="300">
        <v>664900766</v>
      </c>
      <c r="D519" s="286">
        <f>ROWS(C$5:C519)</f>
        <v>515</v>
      </c>
      <c r="E519" s="286">
        <f>IF(A519='5.1'!$E$5,TXM!D519,"")</f>
        <v>515</v>
      </c>
      <c r="F519" t="str">
        <f>IFERROR(SMALL($E$5:$E$8000,ROWS($E$5:E519)),"")</f>
        <v/>
      </c>
      <c r="I519" s="285" t="s">
        <v>1948</v>
      </c>
      <c r="J519" t="s">
        <v>808</v>
      </c>
      <c r="K519" s="300">
        <v>415944</v>
      </c>
      <c r="L519" s="286">
        <f>ROWS(K$5:K519)</f>
        <v>515</v>
      </c>
      <c r="M519" s="286" t="str">
        <f>IF(I519='5.1'!$E$5,TXM!L519,"")</f>
        <v/>
      </c>
      <c r="N519" t="str">
        <f>IFERROR(SMALL($M$5:$M$8000,ROWS($M$5:M519)),"")</f>
        <v/>
      </c>
      <c r="P519" t="s">
        <v>1649</v>
      </c>
      <c r="Q519" t="s">
        <v>782</v>
      </c>
      <c r="R519">
        <v>28893305</v>
      </c>
      <c r="S519" s="286">
        <f>ROWS(R$5:R519)</f>
        <v>515</v>
      </c>
      <c r="T519" s="286">
        <f>IF(P519='5.1'!$E$5,TXM!S519,"")</f>
        <v>515</v>
      </c>
      <c r="U519" t="str">
        <f>IFERROR(SMALL($T$5:$T$8000,ROWS($T$5:T519)),"")</f>
        <v/>
      </c>
    </row>
    <row r="520" spans="1:21" ht="14.4" customHeight="1" x14ac:dyDescent="0.25">
      <c r="A520" s="285" t="s">
        <v>1649</v>
      </c>
      <c r="B520" t="s">
        <v>106</v>
      </c>
      <c r="C520" s="300">
        <v>531860151</v>
      </c>
      <c r="D520" s="286">
        <f>ROWS(C$5:C520)</f>
        <v>516</v>
      </c>
      <c r="E520" s="286">
        <f>IF(A520='5.1'!$E$5,TXM!D520,"")</f>
        <v>516</v>
      </c>
      <c r="F520" t="str">
        <f>IFERROR(SMALL($E$5:$E$8000,ROWS($E$5:E520)),"")</f>
        <v/>
      </c>
      <c r="I520" s="285" t="s">
        <v>1948</v>
      </c>
      <c r="J520" t="s">
        <v>117</v>
      </c>
      <c r="K520" s="300">
        <v>378938</v>
      </c>
      <c r="L520" s="286">
        <f>ROWS(K$5:K520)</f>
        <v>516</v>
      </c>
      <c r="M520" s="286" t="str">
        <f>IF(I520='5.1'!$E$5,TXM!L520,"")</f>
        <v/>
      </c>
      <c r="N520" t="str">
        <f>IFERROR(SMALL($M$5:$M$8000,ROWS($M$5:M520)),"")</f>
        <v/>
      </c>
      <c r="P520" t="s">
        <v>1649</v>
      </c>
      <c r="Q520" t="s">
        <v>823</v>
      </c>
      <c r="R520">
        <v>27533487</v>
      </c>
      <c r="S520" s="286">
        <f>ROWS(R$5:R520)</f>
        <v>516</v>
      </c>
      <c r="T520" s="286">
        <f>IF(P520='5.1'!$E$5,TXM!S520,"")</f>
        <v>516</v>
      </c>
      <c r="U520" t="str">
        <f>IFERROR(SMALL($T$5:$T$8000,ROWS($T$5:T520)),"")</f>
        <v/>
      </c>
    </row>
    <row r="521" spans="1:21" ht="14.4" customHeight="1" x14ac:dyDescent="0.25">
      <c r="A521" s="285" t="s">
        <v>1649</v>
      </c>
      <c r="B521" t="s">
        <v>727</v>
      </c>
      <c r="C521" s="300">
        <v>518461144</v>
      </c>
      <c r="D521" s="286">
        <f>ROWS(C$5:C521)</f>
        <v>517</v>
      </c>
      <c r="E521" s="286">
        <f>IF(A521='5.1'!$E$5,TXM!D521,"")</f>
        <v>517</v>
      </c>
      <c r="F521" t="str">
        <f>IFERROR(SMALL($E$5:$E$8000,ROWS($E$5:E521)),"")</f>
        <v/>
      </c>
      <c r="I521" s="285" t="s">
        <v>1948</v>
      </c>
      <c r="J521" t="s">
        <v>784</v>
      </c>
      <c r="K521" s="300">
        <v>360773</v>
      </c>
      <c r="L521" s="286">
        <f>ROWS(K$5:K521)</f>
        <v>517</v>
      </c>
      <c r="M521" s="286" t="str">
        <f>IF(I521='5.1'!$E$5,TXM!L521,"")</f>
        <v/>
      </c>
      <c r="N521" t="str">
        <f>IFERROR(SMALL($M$5:$M$8000,ROWS($M$5:M521)),"")</f>
        <v/>
      </c>
      <c r="P521" t="s">
        <v>1649</v>
      </c>
      <c r="Q521" t="s">
        <v>715</v>
      </c>
      <c r="R521">
        <v>27049157</v>
      </c>
      <c r="S521" s="286">
        <f>ROWS(R$5:R521)</f>
        <v>517</v>
      </c>
      <c r="T521" s="286">
        <f>IF(P521='5.1'!$E$5,TXM!S521,"")</f>
        <v>517</v>
      </c>
      <c r="U521" t="str">
        <f>IFERROR(SMALL($T$5:$T$8000,ROWS($T$5:T521)),"")</f>
        <v/>
      </c>
    </row>
    <row r="522" spans="1:21" ht="14.4" customHeight="1" x14ac:dyDescent="0.25">
      <c r="A522" s="285" t="s">
        <v>1649</v>
      </c>
      <c r="B522" t="s">
        <v>790</v>
      </c>
      <c r="C522" s="300">
        <v>432682088</v>
      </c>
      <c r="D522" s="286">
        <f>ROWS(C$5:C522)</f>
        <v>518</v>
      </c>
      <c r="E522" s="286">
        <f>IF(A522='5.1'!$E$5,TXM!D522,"")</f>
        <v>518</v>
      </c>
      <c r="F522" t="str">
        <f>IFERROR(SMALL($E$5:$E$8000,ROWS($E$5:E522)),"")</f>
        <v/>
      </c>
      <c r="I522" s="285" t="s">
        <v>1948</v>
      </c>
      <c r="J522" t="s">
        <v>717</v>
      </c>
      <c r="K522" s="300">
        <v>328549</v>
      </c>
      <c r="L522" s="286">
        <f>ROWS(K$5:K522)</f>
        <v>518</v>
      </c>
      <c r="M522" s="286" t="str">
        <f>IF(I522='5.1'!$E$5,TXM!L522,"")</f>
        <v/>
      </c>
      <c r="N522" t="str">
        <f>IFERROR(SMALL($M$5:$M$8000,ROWS($M$5:M522)),"")</f>
        <v/>
      </c>
      <c r="P522" t="s">
        <v>1649</v>
      </c>
      <c r="Q522" t="s">
        <v>118</v>
      </c>
      <c r="R522">
        <v>26109798</v>
      </c>
      <c r="S522" s="286">
        <f>ROWS(R$5:R522)</f>
        <v>518</v>
      </c>
      <c r="T522" s="286">
        <f>IF(P522='5.1'!$E$5,TXM!S522,"")</f>
        <v>518</v>
      </c>
      <c r="U522" t="str">
        <f>IFERROR(SMALL($T$5:$T$8000,ROWS($T$5:T522)),"")</f>
        <v/>
      </c>
    </row>
    <row r="523" spans="1:21" ht="14.4" customHeight="1" x14ac:dyDescent="0.25">
      <c r="A523" s="285" t="s">
        <v>1649</v>
      </c>
      <c r="B523" t="s">
        <v>806</v>
      </c>
      <c r="C523" s="300">
        <v>354364875</v>
      </c>
      <c r="D523" s="286">
        <f>ROWS(C$5:C523)</f>
        <v>519</v>
      </c>
      <c r="E523" s="286">
        <f>IF(A523='5.1'!$E$5,TXM!D523,"")</f>
        <v>519</v>
      </c>
      <c r="F523" t="str">
        <f>IFERROR(SMALL($E$5:$E$8000,ROWS($E$5:E523)),"")</f>
        <v/>
      </c>
      <c r="I523" s="285" t="s">
        <v>1948</v>
      </c>
      <c r="J523" t="s">
        <v>806</v>
      </c>
      <c r="K523" s="300">
        <v>177926</v>
      </c>
      <c r="L523" s="286">
        <f>ROWS(K$5:K523)</f>
        <v>519</v>
      </c>
      <c r="M523" s="286" t="str">
        <f>IF(I523='5.1'!$E$5,TXM!L523,"")</f>
        <v/>
      </c>
      <c r="N523" t="str">
        <f>IFERROR(SMALL($M$5:$M$8000,ROWS($M$5:M523)),"")</f>
        <v/>
      </c>
      <c r="P523" t="s">
        <v>1649</v>
      </c>
      <c r="Q523" t="s">
        <v>821</v>
      </c>
      <c r="R523">
        <v>23555923</v>
      </c>
      <c r="S523" s="286">
        <f>ROWS(R$5:R523)</f>
        <v>519</v>
      </c>
      <c r="T523" s="286">
        <f>IF(P523='5.1'!$E$5,TXM!S523,"")</f>
        <v>519</v>
      </c>
      <c r="U523" t="str">
        <f>IFERROR(SMALL($T$5:$T$8000,ROWS($T$5:T523)),"")</f>
        <v/>
      </c>
    </row>
    <row r="524" spans="1:21" ht="14.4" customHeight="1" x14ac:dyDescent="0.25">
      <c r="A524" s="285" t="s">
        <v>1649</v>
      </c>
      <c r="B524" t="s">
        <v>723</v>
      </c>
      <c r="C524" s="300">
        <v>330282439</v>
      </c>
      <c r="D524" s="286">
        <f>ROWS(C$5:C524)</f>
        <v>520</v>
      </c>
      <c r="E524" s="286">
        <f>IF(A524='5.1'!$E$5,TXM!D524,"")</f>
        <v>520</v>
      </c>
      <c r="F524" t="str">
        <f>IFERROR(SMALL($E$5:$E$8000,ROWS($E$5:E524)),"")</f>
        <v/>
      </c>
      <c r="I524" s="285" t="s">
        <v>1948</v>
      </c>
      <c r="J524" t="s">
        <v>1086</v>
      </c>
      <c r="K524" s="300">
        <v>135062</v>
      </c>
      <c r="L524" s="286">
        <f>ROWS(K$5:K524)</f>
        <v>520</v>
      </c>
      <c r="M524" s="286" t="str">
        <f>IF(I524='5.1'!$E$5,TXM!L524,"")</f>
        <v/>
      </c>
      <c r="N524" t="str">
        <f>IFERROR(SMALL($M$5:$M$8000,ROWS($M$5:M524)),"")</f>
        <v/>
      </c>
      <c r="P524" t="s">
        <v>1649</v>
      </c>
      <c r="Q524" t="s">
        <v>1092</v>
      </c>
      <c r="R524">
        <v>19741058</v>
      </c>
      <c r="S524" s="286">
        <f>ROWS(R$5:R524)</f>
        <v>520</v>
      </c>
      <c r="T524" s="286">
        <f>IF(P524='5.1'!$E$5,TXM!S524,"")</f>
        <v>520</v>
      </c>
      <c r="U524" t="str">
        <f>IFERROR(SMALL($T$5:$T$8000,ROWS($T$5:T524)),"")</f>
        <v/>
      </c>
    </row>
    <row r="525" spans="1:21" ht="14.4" customHeight="1" x14ac:dyDescent="0.25">
      <c r="A525" s="285" t="s">
        <v>1649</v>
      </c>
      <c r="B525" t="s">
        <v>1086</v>
      </c>
      <c r="C525" s="300">
        <v>299371905</v>
      </c>
      <c r="D525" s="286">
        <f>ROWS(C$5:C525)</f>
        <v>521</v>
      </c>
      <c r="E525" s="286">
        <f>IF(A525='5.1'!$E$5,TXM!D525,"")</f>
        <v>521</v>
      </c>
      <c r="F525" t="str">
        <f>IFERROR(SMALL($E$5:$E$8000,ROWS($E$5:E525)),"")</f>
        <v/>
      </c>
      <c r="I525" s="285" t="s">
        <v>1948</v>
      </c>
      <c r="J525" t="s">
        <v>997</v>
      </c>
      <c r="K525" s="300">
        <v>122147</v>
      </c>
      <c r="L525" s="286">
        <f>ROWS(K$5:K525)</f>
        <v>521</v>
      </c>
      <c r="M525" s="286" t="str">
        <f>IF(I525='5.1'!$E$5,TXM!L525,"")</f>
        <v/>
      </c>
      <c r="N525" t="str">
        <f>IFERROR(SMALL($M$5:$M$8000,ROWS($M$5:M525)),"")</f>
        <v/>
      </c>
      <c r="P525" t="s">
        <v>1649</v>
      </c>
      <c r="Q525" t="s">
        <v>107</v>
      </c>
      <c r="R525">
        <v>19268461</v>
      </c>
      <c r="S525" s="286">
        <f>ROWS(R$5:R525)</f>
        <v>521</v>
      </c>
      <c r="T525" s="286">
        <f>IF(P525='5.1'!$E$5,TXM!S525,"")</f>
        <v>521</v>
      </c>
      <c r="U525" t="str">
        <f>IFERROR(SMALL($T$5:$T$8000,ROWS($T$5:T525)),"")</f>
        <v/>
      </c>
    </row>
    <row r="526" spans="1:21" ht="14.4" customHeight="1" x14ac:dyDescent="0.25">
      <c r="A526" s="285" t="s">
        <v>1649</v>
      </c>
      <c r="B526" t="s">
        <v>725</v>
      </c>
      <c r="C526" s="300">
        <v>289918072</v>
      </c>
      <c r="D526" s="286">
        <f>ROWS(C$5:C526)</f>
        <v>522</v>
      </c>
      <c r="E526" s="286">
        <f>IF(A526='5.1'!$E$5,TXM!D526,"")</f>
        <v>522</v>
      </c>
      <c r="F526" t="str">
        <f>IFERROR(SMALL($E$5:$E$8000,ROWS($E$5:E526)),"")</f>
        <v/>
      </c>
      <c r="I526" s="285" t="s">
        <v>1948</v>
      </c>
      <c r="J526" t="s">
        <v>727</v>
      </c>
      <c r="K526" s="300">
        <v>108360</v>
      </c>
      <c r="L526" s="286">
        <f>ROWS(K$5:K526)</f>
        <v>522</v>
      </c>
      <c r="M526" s="286" t="str">
        <f>IF(I526='5.1'!$E$5,TXM!L526,"")</f>
        <v/>
      </c>
      <c r="N526" t="str">
        <f>IFERROR(SMALL($M$5:$M$8000,ROWS($M$5:M526)),"")</f>
        <v/>
      </c>
      <c r="P526" t="s">
        <v>1649</v>
      </c>
      <c r="Q526" t="s">
        <v>1091</v>
      </c>
      <c r="R526">
        <v>18167477</v>
      </c>
      <c r="S526" s="286">
        <f>ROWS(R$5:R526)</f>
        <v>522</v>
      </c>
      <c r="T526" s="286">
        <f>IF(P526='5.1'!$E$5,TXM!S526,"")</f>
        <v>522</v>
      </c>
      <c r="U526" t="str">
        <f>IFERROR(SMALL($T$5:$T$8000,ROWS($T$5:T526)),"")</f>
        <v/>
      </c>
    </row>
    <row r="527" spans="1:21" ht="14.4" customHeight="1" x14ac:dyDescent="0.25">
      <c r="A527" s="285" t="s">
        <v>1649</v>
      </c>
      <c r="B527" t="s">
        <v>1079</v>
      </c>
      <c r="C527" s="300">
        <v>278192517</v>
      </c>
      <c r="D527" s="286">
        <f>ROWS(C$5:C527)</f>
        <v>523</v>
      </c>
      <c r="E527" s="286">
        <f>IF(A527='5.1'!$E$5,TXM!D527,"")</f>
        <v>523</v>
      </c>
      <c r="F527" t="str">
        <f>IFERROR(SMALL($E$5:$E$8000,ROWS($E$5:E527)),"")</f>
        <v/>
      </c>
      <c r="I527" s="285" t="s">
        <v>1948</v>
      </c>
      <c r="J527" t="s">
        <v>106</v>
      </c>
      <c r="K527" s="300">
        <v>96111</v>
      </c>
      <c r="L527" s="286">
        <f>ROWS(K$5:K527)</f>
        <v>523</v>
      </c>
      <c r="M527" s="286" t="str">
        <f>IF(I527='5.1'!$E$5,TXM!L527,"")</f>
        <v/>
      </c>
      <c r="N527" t="str">
        <f>IFERROR(SMALL($M$5:$M$8000,ROWS($M$5:M527)),"")</f>
        <v/>
      </c>
      <c r="P527" t="s">
        <v>1649</v>
      </c>
      <c r="Q527" t="s">
        <v>116</v>
      </c>
      <c r="R527">
        <v>17464034</v>
      </c>
      <c r="S527" s="286">
        <f>ROWS(R$5:R527)</f>
        <v>523</v>
      </c>
      <c r="T527" s="286">
        <f>IF(P527='5.1'!$E$5,TXM!S527,"")</f>
        <v>523</v>
      </c>
      <c r="U527" t="str">
        <f>IFERROR(SMALL($T$5:$T$8000,ROWS($T$5:T527)),"")</f>
        <v/>
      </c>
    </row>
    <row r="528" spans="1:21" ht="14.4" customHeight="1" x14ac:dyDescent="0.25">
      <c r="A528" s="285" t="s">
        <v>1649</v>
      </c>
      <c r="B528" t="s">
        <v>198</v>
      </c>
      <c r="C528" s="300">
        <v>244127467</v>
      </c>
      <c r="D528" s="286">
        <f>ROWS(C$5:C528)</f>
        <v>524</v>
      </c>
      <c r="E528" s="286">
        <f>IF(A528='5.1'!$E$5,TXM!D528,"")</f>
        <v>524</v>
      </c>
      <c r="F528" t="str">
        <f>IFERROR(SMALL($E$5:$E$8000,ROWS($E$5:E528)),"")</f>
        <v/>
      </c>
      <c r="I528" s="285" t="s">
        <v>1948</v>
      </c>
      <c r="J528" t="s">
        <v>768</v>
      </c>
      <c r="K528" s="300">
        <v>83175</v>
      </c>
      <c r="L528" s="286">
        <f>ROWS(K$5:K528)</f>
        <v>524</v>
      </c>
      <c r="M528" s="286" t="str">
        <f>IF(I528='5.1'!$E$5,TXM!L528,"")</f>
        <v/>
      </c>
      <c r="N528" t="str">
        <f>IFERROR(SMALL($M$5:$M$8000,ROWS($M$5:M528)),"")</f>
        <v/>
      </c>
      <c r="P528" t="s">
        <v>1649</v>
      </c>
      <c r="Q528" t="s">
        <v>804</v>
      </c>
      <c r="R528">
        <v>15857847</v>
      </c>
      <c r="S528" s="286">
        <f>ROWS(R$5:R528)</f>
        <v>524</v>
      </c>
      <c r="T528" s="286">
        <f>IF(P528='5.1'!$E$5,TXM!S528,"")</f>
        <v>524</v>
      </c>
      <c r="U528" t="str">
        <f>IFERROR(SMALL($T$5:$T$8000,ROWS($T$5:T528)),"")</f>
        <v/>
      </c>
    </row>
    <row r="529" spans="1:21" ht="14.4" customHeight="1" x14ac:dyDescent="0.25">
      <c r="A529" s="285" t="s">
        <v>1649</v>
      </c>
      <c r="B529" t="s">
        <v>794</v>
      </c>
      <c r="C529" s="300">
        <v>239268686</v>
      </c>
      <c r="D529" s="286">
        <f>ROWS(C$5:C529)</f>
        <v>525</v>
      </c>
      <c r="E529" s="286">
        <f>IF(A529='5.1'!$E$5,TXM!D529,"")</f>
        <v>525</v>
      </c>
      <c r="F529" t="str">
        <f>IFERROR(SMALL($E$5:$E$8000,ROWS($E$5:E529)),"")</f>
        <v/>
      </c>
      <c r="I529" s="285" t="s">
        <v>1948</v>
      </c>
      <c r="J529" t="s">
        <v>764</v>
      </c>
      <c r="K529" s="300">
        <v>72517</v>
      </c>
      <c r="L529" s="286">
        <f>ROWS(K$5:K529)</f>
        <v>525</v>
      </c>
      <c r="M529" s="286" t="str">
        <f>IF(I529='5.1'!$E$5,TXM!L529,"")</f>
        <v/>
      </c>
      <c r="N529" t="str">
        <f>IFERROR(SMALL($M$5:$M$8000,ROWS($M$5:M529)),"")</f>
        <v/>
      </c>
      <c r="P529" t="s">
        <v>1649</v>
      </c>
      <c r="Q529" t="s">
        <v>790</v>
      </c>
      <c r="R529">
        <v>15000884</v>
      </c>
      <c r="S529" s="286">
        <f>ROWS(R$5:R529)</f>
        <v>525</v>
      </c>
      <c r="T529" s="286">
        <f>IF(P529='5.1'!$E$5,TXM!S529,"")</f>
        <v>525</v>
      </c>
      <c r="U529" t="str">
        <f>IFERROR(SMALL($T$5:$T$8000,ROWS($T$5:T529)),"")</f>
        <v/>
      </c>
    </row>
    <row r="530" spans="1:21" ht="14.4" customHeight="1" x14ac:dyDescent="0.25">
      <c r="A530" s="285" t="s">
        <v>1649</v>
      </c>
      <c r="B530" t="s">
        <v>774</v>
      </c>
      <c r="C530" s="300">
        <v>231801626</v>
      </c>
      <c r="D530" s="286">
        <f>ROWS(C$5:C530)</f>
        <v>526</v>
      </c>
      <c r="E530" s="286">
        <f>IF(A530='5.1'!$E$5,TXM!D530,"")</f>
        <v>526</v>
      </c>
      <c r="F530" t="str">
        <f>IFERROR(SMALL($E$5:$E$8000,ROWS($E$5:E530)),"")</f>
        <v/>
      </c>
      <c r="I530" s="285" t="s">
        <v>1948</v>
      </c>
      <c r="J530" t="s">
        <v>780</v>
      </c>
      <c r="K530" s="300">
        <v>46519</v>
      </c>
      <c r="L530" s="286">
        <f>ROWS(K$5:K530)</f>
        <v>526</v>
      </c>
      <c r="M530" s="286" t="str">
        <f>IF(I530='5.1'!$E$5,TXM!L530,"")</f>
        <v/>
      </c>
      <c r="N530" t="str">
        <f>IFERROR(SMALL($M$5:$M$8000,ROWS($M$5:M530)),"")</f>
        <v/>
      </c>
      <c r="P530" t="s">
        <v>1649</v>
      </c>
      <c r="Q530" t="s">
        <v>786</v>
      </c>
      <c r="R530">
        <v>14044454</v>
      </c>
      <c r="S530" s="286">
        <f>ROWS(R$5:R530)</f>
        <v>526</v>
      </c>
      <c r="T530" s="286">
        <f>IF(P530='5.1'!$E$5,TXM!S530,"")</f>
        <v>526</v>
      </c>
      <c r="U530" t="str">
        <f>IFERROR(SMALL($T$5:$T$8000,ROWS($T$5:T530)),"")</f>
        <v/>
      </c>
    </row>
    <row r="531" spans="1:21" ht="14.4" customHeight="1" x14ac:dyDescent="0.25">
      <c r="A531" s="285" t="s">
        <v>1649</v>
      </c>
      <c r="B531" t="s">
        <v>118</v>
      </c>
      <c r="C531" s="300">
        <v>225015360</v>
      </c>
      <c r="D531" s="286">
        <f>ROWS(C$5:C531)</f>
        <v>527</v>
      </c>
      <c r="E531" s="286">
        <f>IF(A531='5.1'!$E$5,TXM!D531,"")</f>
        <v>527</v>
      </c>
      <c r="F531" t="str">
        <f>IFERROR(SMALL($E$5:$E$8000,ROWS($E$5:E531)),"")</f>
        <v/>
      </c>
      <c r="I531" s="285" t="s">
        <v>1948</v>
      </c>
      <c r="J531" t="s">
        <v>1081</v>
      </c>
      <c r="K531" s="300">
        <v>38852</v>
      </c>
      <c r="L531" s="286">
        <f>ROWS(K$5:K531)</f>
        <v>527</v>
      </c>
      <c r="M531" s="286" t="str">
        <f>IF(I531='5.1'!$E$5,TXM!L531,"")</f>
        <v/>
      </c>
      <c r="N531" t="str">
        <f>IFERROR(SMALL($M$5:$M$8000,ROWS($M$5:M531)),"")</f>
        <v/>
      </c>
      <c r="P531" t="s">
        <v>1649</v>
      </c>
      <c r="Q531" t="s">
        <v>788</v>
      </c>
      <c r="R531">
        <v>13270667</v>
      </c>
      <c r="S531" s="286">
        <f>ROWS(R$5:R531)</f>
        <v>527</v>
      </c>
      <c r="T531" s="286">
        <f>IF(P531='5.1'!$E$5,TXM!S531,"")</f>
        <v>527</v>
      </c>
      <c r="U531" t="str">
        <f>IFERROR(SMALL($T$5:$T$8000,ROWS($T$5:T531)),"")</f>
        <v/>
      </c>
    </row>
    <row r="532" spans="1:21" ht="14.4" customHeight="1" x14ac:dyDescent="0.25">
      <c r="A532" s="285" t="s">
        <v>1649</v>
      </c>
      <c r="B532" t="s">
        <v>115</v>
      </c>
      <c r="C532" s="300">
        <v>219718657</v>
      </c>
      <c r="D532" s="286">
        <f>ROWS(C$5:C532)</f>
        <v>528</v>
      </c>
      <c r="E532" s="286">
        <f>IF(A532='5.1'!$E$5,TXM!D532,"")</f>
        <v>528</v>
      </c>
      <c r="F532" t="str">
        <f>IFERROR(SMALL($E$5:$E$8000,ROWS($E$5:E532)),"")</f>
        <v/>
      </c>
      <c r="I532" s="285" t="s">
        <v>1948</v>
      </c>
      <c r="J532" t="s">
        <v>810</v>
      </c>
      <c r="K532" s="300">
        <v>30829</v>
      </c>
      <c r="L532" s="286">
        <f>ROWS(K$5:K532)</f>
        <v>528</v>
      </c>
      <c r="M532" s="286" t="str">
        <f>IF(I532='5.1'!$E$5,TXM!L532,"")</f>
        <v/>
      </c>
      <c r="N532" t="str">
        <f>IFERROR(SMALL($M$5:$M$8000,ROWS($M$5:M532)),"")</f>
        <v/>
      </c>
      <c r="P532" t="s">
        <v>1649</v>
      </c>
      <c r="Q532" t="s">
        <v>1078</v>
      </c>
      <c r="R532">
        <v>12208984</v>
      </c>
      <c r="S532" s="286">
        <f>ROWS(R$5:R532)</f>
        <v>528</v>
      </c>
      <c r="T532" s="286">
        <f>IF(P532='5.1'!$E$5,TXM!S532,"")</f>
        <v>528</v>
      </c>
      <c r="U532" t="str">
        <f>IFERROR(SMALL($T$5:$T$8000,ROWS($T$5:T532)),"")</f>
        <v/>
      </c>
    </row>
    <row r="533" spans="1:21" ht="14.4" customHeight="1" x14ac:dyDescent="0.25">
      <c r="A533" s="285" t="s">
        <v>1649</v>
      </c>
      <c r="B533" t="s">
        <v>1090</v>
      </c>
      <c r="C533" s="300">
        <v>219547776</v>
      </c>
      <c r="D533" s="286">
        <f>ROWS(C$5:C533)</f>
        <v>529</v>
      </c>
      <c r="E533" s="286">
        <f>IF(A533='5.1'!$E$5,TXM!D533,"")</f>
        <v>529</v>
      </c>
      <c r="F533" t="str">
        <f>IFERROR(SMALL($E$5:$E$8000,ROWS($E$5:E533)),"")</f>
        <v/>
      </c>
      <c r="I533" s="285" t="s">
        <v>1948</v>
      </c>
      <c r="J533" t="s">
        <v>1093</v>
      </c>
      <c r="K533" s="300">
        <v>22913</v>
      </c>
      <c r="L533" s="286">
        <f>ROWS(K$5:K533)</f>
        <v>529</v>
      </c>
      <c r="M533" s="286" t="str">
        <f>IF(I533='5.1'!$E$5,TXM!L533,"")</f>
        <v/>
      </c>
      <c r="N533" t="str">
        <f>IFERROR(SMALL($M$5:$M$8000,ROWS($M$5:M533)),"")</f>
        <v/>
      </c>
      <c r="P533" t="s">
        <v>1649</v>
      </c>
      <c r="Q533" t="s">
        <v>1089</v>
      </c>
      <c r="R533">
        <v>11603573</v>
      </c>
      <c r="S533" s="286">
        <f>ROWS(R$5:R533)</f>
        <v>529</v>
      </c>
      <c r="T533" s="286">
        <f>IF(P533='5.1'!$E$5,TXM!S533,"")</f>
        <v>529</v>
      </c>
      <c r="U533" t="str">
        <f>IFERROR(SMALL($T$5:$T$8000,ROWS($T$5:T533)),"")</f>
        <v/>
      </c>
    </row>
    <row r="534" spans="1:21" ht="14.4" customHeight="1" x14ac:dyDescent="0.25">
      <c r="A534" s="285" t="s">
        <v>1649</v>
      </c>
      <c r="B534" t="s">
        <v>717</v>
      </c>
      <c r="C534" s="300">
        <v>192960175</v>
      </c>
      <c r="D534" s="286">
        <f>ROWS(C$5:C534)</f>
        <v>530</v>
      </c>
      <c r="E534" s="286">
        <f>IF(A534='5.1'!$E$5,TXM!D534,"")</f>
        <v>530</v>
      </c>
      <c r="F534" t="str">
        <f>IFERROR(SMALL($E$5:$E$8000,ROWS($E$5:E534)),"")</f>
        <v/>
      </c>
      <c r="I534" s="285" t="s">
        <v>1948</v>
      </c>
      <c r="J534" t="s">
        <v>1080</v>
      </c>
      <c r="K534" s="300">
        <v>17349</v>
      </c>
      <c r="L534" s="286">
        <f>ROWS(K$5:K534)</f>
        <v>530</v>
      </c>
      <c r="M534" s="286" t="str">
        <f>IF(I534='5.1'!$E$5,TXM!L534,"")</f>
        <v/>
      </c>
      <c r="N534" t="str">
        <f>IFERROR(SMALL($M$5:$M$8000,ROWS($M$5:M534)),"")</f>
        <v/>
      </c>
      <c r="P534" t="s">
        <v>1649</v>
      </c>
      <c r="Q534" t="s">
        <v>1079</v>
      </c>
      <c r="R534">
        <v>11363973</v>
      </c>
      <c r="S534" s="286">
        <f>ROWS(R$5:R534)</f>
        <v>530</v>
      </c>
      <c r="T534" s="286">
        <f>IF(P534='5.1'!$E$5,TXM!S534,"")</f>
        <v>530</v>
      </c>
      <c r="U534" t="str">
        <f>IFERROR(SMALL($T$5:$T$8000,ROWS($T$5:T534)),"")</f>
        <v/>
      </c>
    </row>
    <row r="535" spans="1:21" ht="14.4" customHeight="1" x14ac:dyDescent="0.25">
      <c r="A535" s="285" t="s">
        <v>1649</v>
      </c>
      <c r="B535" t="s">
        <v>114</v>
      </c>
      <c r="C535" s="300">
        <v>185521020</v>
      </c>
      <c r="D535" s="286">
        <f>ROWS(C$5:C535)</f>
        <v>531</v>
      </c>
      <c r="E535" s="286">
        <f>IF(A535='5.1'!$E$5,TXM!D535,"")</f>
        <v>531</v>
      </c>
      <c r="F535" t="str">
        <f>IFERROR(SMALL($E$5:$E$8000,ROWS($E$5:E535)),"")</f>
        <v/>
      </c>
      <c r="I535" s="285" t="s">
        <v>1948</v>
      </c>
      <c r="J535" t="s">
        <v>1096</v>
      </c>
      <c r="K535" s="300">
        <v>11332</v>
      </c>
      <c r="L535" s="286">
        <f>ROWS(K$5:K535)</f>
        <v>531</v>
      </c>
      <c r="M535" s="286" t="str">
        <f>IF(I535='5.1'!$E$5,TXM!L535,"")</f>
        <v/>
      </c>
      <c r="N535" t="str">
        <f>IFERROR(SMALL($M$5:$M$8000,ROWS($M$5:M535)),"")</f>
        <v/>
      </c>
      <c r="P535" t="s">
        <v>1649</v>
      </c>
      <c r="Q535" t="s">
        <v>727</v>
      </c>
      <c r="R535">
        <v>10782719</v>
      </c>
      <c r="S535" s="286">
        <f>ROWS(R$5:R535)</f>
        <v>531</v>
      </c>
      <c r="T535" s="286">
        <f>IF(P535='5.1'!$E$5,TXM!S535,"")</f>
        <v>531</v>
      </c>
      <c r="U535" t="str">
        <f>IFERROR(SMALL($T$5:$T$8000,ROWS($T$5:T535)),"")</f>
        <v/>
      </c>
    </row>
    <row r="536" spans="1:21" ht="14.4" customHeight="1" x14ac:dyDescent="0.25">
      <c r="A536" s="285" t="s">
        <v>1649</v>
      </c>
      <c r="B536" t="s">
        <v>782</v>
      </c>
      <c r="C536" s="300">
        <v>178163963</v>
      </c>
      <c r="D536" s="286">
        <f>ROWS(C$5:C536)</f>
        <v>532</v>
      </c>
      <c r="E536" s="286">
        <f>IF(A536='5.1'!$E$5,TXM!D536,"")</f>
        <v>532</v>
      </c>
      <c r="F536" t="str">
        <f>IFERROR(SMALL($E$5:$E$8000,ROWS($E$5:E536)),"")</f>
        <v/>
      </c>
      <c r="I536" s="285" t="s">
        <v>1948</v>
      </c>
      <c r="J536" t="s">
        <v>786</v>
      </c>
      <c r="K536" s="300">
        <v>9948</v>
      </c>
      <c r="L536" s="286">
        <f>ROWS(K$5:K536)</f>
        <v>532</v>
      </c>
      <c r="M536" s="286" t="str">
        <f>IF(I536='5.1'!$E$5,TXM!L536,"")</f>
        <v/>
      </c>
      <c r="N536" t="str">
        <f>IFERROR(SMALL($M$5:$M$8000,ROWS($M$5:M536)),"")</f>
        <v/>
      </c>
      <c r="P536" t="s">
        <v>1649</v>
      </c>
      <c r="Q536" t="s">
        <v>776</v>
      </c>
      <c r="R536">
        <v>10751303</v>
      </c>
      <c r="S536" s="286">
        <f>ROWS(R$5:R536)</f>
        <v>532</v>
      </c>
      <c r="T536" s="286">
        <f>IF(P536='5.1'!$E$5,TXM!S536,"")</f>
        <v>532</v>
      </c>
      <c r="U536" t="str">
        <f>IFERROR(SMALL($T$5:$T$8000,ROWS($T$5:T536)),"")</f>
        <v/>
      </c>
    </row>
    <row r="537" spans="1:21" ht="14.4" customHeight="1" x14ac:dyDescent="0.25">
      <c r="A537" s="285" t="s">
        <v>1649</v>
      </c>
      <c r="B537" t="s">
        <v>113</v>
      </c>
      <c r="C537" s="300">
        <v>148819761</v>
      </c>
      <c r="D537" s="286">
        <f>ROWS(C$5:C537)</f>
        <v>533</v>
      </c>
      <c r="E537" s="286">
        <f>IF(A537='5.1'!$E$5,TXM!D537,"")</f>
        <v>533</v>
      </c>
      <c r="F537" t="str">
        <f>IFERROR(SMALL($E$5:$E$8000,ROWS($E$5:E537)),"")</f>
        <v/>
      </c>
      <c r="I537" s="285" t="s">
        <v>1948</v>
      </c>
      <c r="J537" t="s">
        <v>734</v>
      </c>
      <c r="K537" s="300">
        <v>9002</v>
      </c>
      <c r="L537" s="286">
        <f>ROWS(K$5:K537)</f>
        <v>533</v>
      </c>
      <c r="M537" s="286" t="str">
        <f>IF(I537='5.1'!$E$5,TXM!L537,"")</f>
        <v/>
      </c>
      <c r="N537" t="str">
        <f>IFERROR(SMALL($M$5:$M$8000,ROWS($M$5:M537)),"")</f>
        <v/>
      </c>
      <c r="P537" t="s">
        <v>1649</v>
      </c>
      <c r="Q537" t="s">
        <v>117</v>
      </c>
      <c r="R537">
        <v>10395115</v>
      </c>
      <c r="S537" s="286">
        <f>ROWS(R$5:R537)</f>
        <v>533</v>
      </c>
      <c r="T537" s="286">
        <f>IF(P537='5.1'!$E$5,TXM!S537,"")</f>
        <v>533</v>
      </c>
      <c r="U537" t="str">
        <f>IFERROR(SMALL($T$5:$T$8000,ROWS($T$5:T537)),"")</f>
        <v/>
      </c>
    </row>
    <row r="538" spans="1:21" ht="14.4" customHeight="1" x14ac:dyDescent="0.25">
      <c r="A538" s="285" t="s">
        <v>1649</v>
      </c>
      <c r="B538" t="s">
        <v>821</v>
      </c>
      <c r="C538" s="300">
        <v>136734512</v>
      </c>
      <c r="D538" s="286">
        <f>ROWS(C$5:C538)</f>
        <v>534</v>
      </c>
      <c r="E538" s="286">
        <f>IF(A538='5.1'!$E$5,TXM!D538,"")</f>
        <v>534</v>
      </c>
      <c r="F538" t="str">
        <f>IFERROR(SMALL($E$5:$E$8000,ROWS($E$5:E538)),"")</f>
        <v/>
      </c>
      <c r="I538" s="285" t="s">
        <v>1948</v>
      </c>
      <c r="J538" t="s">
        <v>104</v>
      </c>
      <c r="K538" s="300">
        <v>6141</v>
      </c>
      <c r="L538" s="286">
        <f>ROWS(K$5:K538)</f>
        <v>534</v>
      </c>
      <c r="M538" s="286" t="str">
        <f>IF(I538='5.1'!$E$5,TXM!L538,"")</f>
        <v/>
      </c>
      <c r="N538" t="str">
        <f>IFERROR(SMALL($M$5:$M$8000,ROWS($M$5:M538)),"")</f>
        <v/>
      </c>
      <c r="P538" t="s">
        <v>1649</v>
      </c>
      <c r="Q538" t="s">
        <v>119</v>
      </c>
      <c r="R538">
        <v>9684765</v>
      </c>
      <c r="S538" s="286">
        <f>ROWS(R$5:R538)</f>
        <v>534</v>
      </c>
      <c r="T538" s="286">
        <f>IF(P538='5.1'!$E$5,TXM!S538,"")</f>
        <v>534</v>
      </c>
      <c r="U538" t="str">
        <f>IFERROR(SMALL($T$5:$T$8000,ROWS($T$5:T538)),"")</f>
        <v/>
      </c>
    </row>
    <row r="539" spans="1:21" ht="14.4" customHeight="1" x14ac:dyDescent="0.25">
      <c r="A539" s="285" t="s">
        <v>1649</v>
      </c>
      <c r="B539" t="s">
        <v>711</v>
      </c>
      <c r="C539" s="300">
        <v>131029819</v>
      </c>
      <c r="D539" s="286">
        <f>ROWS(C$5:C539)</f>
        <v>535</v>
      </c>
      <c r="E539" s="286">
        <f>IF(A539='5.1'!$E$5,TXM!D539,"")</f>
        <v>535</v>
      </c>
      <c r="F539" t="str">
        <f>IFERROR(SMALL($E$5:$E$8000,ROWS($E$5:E539)),"")</f>
        <v/>
      </c>
      <c r="I539" s="285" t="s">
        <v>1948</v>
      </c>
      <c r="J539" t="s">
        <v>1097</v>
      </c>
      <c r="K539" s="300">
        <v>5006</v>
      </c>
      <c r="L539" s="286">
        <f>ROWS(K$5:K539)</f>
        <v>535</v>
      </c>
      <c r="M539" s="286" t="str">
        <f>IF(I539='5.1'!$E$5,TXM!L539,"")</f>
        <v/>
      </c>
      <c r="N539" t="str">
        <f>IFERROR(SMALL($M$5:$M$8000,ROWS($M$5:M539)),"")</f>
        <v/>
      </c>
      <c r="P539" t="s">
        <v>1649</v>
      </c>
      <c r="Q539" t="s">
        <v>110</v>
      </c>
      <c r="R539">
        <v>9622117</v>
      </c>
      <c r="S539" s="286">
        <f>ROWS(R$5:R539)</f>
        <v>535</v>
      </c>
      <c r="T539" s="286">
        <f>IF(P539='5.1'!$E$5,TXM!S539,"")</f>
        <v>535</v>
      </c>
      <c r="U539" t="str">
        <f>IFERROR(SMALL($T$5:$T$8000,ROWS($T$5:T539)),"")</f>
        <v/>
      </c>
    </row>
    <row r="540" spans="1:21" ht="14.4" customHeight="1" x14ac:dyDescent="0.25">
      <c r="A540" s="285" t="s">
        <v>1649</v>
      </c>
      <c r="B540" t="s">
        <v>705</v>
      </c>
      <c r="C540" s="300">
        <v>112764703</v>
      </c>
      <c r="D540" s="286">
        <f>ROWS(C$5:C540)</f>
        <v>536</v>
      </c>
      <c r="E540" s="286">
        <f>IF(A540='5.1'!$E$5,TXM!D540,"")</f>
        <v>536</v>
      </c>
      <c r="F540" t="str">
        <f>IFERROR(SMALL($E$5:$E$8000,ROWS($E$5:E540)),"")</f>
        <v/>
      </c>
      <c r="I540" s="285" t="s">
        <v>1948</v>
      </c>
      <c r="J540" t="s">
        <v>107</v>
      </c>
      <c r="K540" s="300">
        <v>4978</v>
      </c>
      <c r="L540" s="286">
        <f>ROWS(K$5:K540)</f>
        <v>536</v>
      </c>
      <c r="M540" s="286" t="str">
        <f>IF(I540='5.1'!$E$5,TXM!L540,"")</f>
        <v/>
      </c>
      <c r="N540" t="str">
        <f>IFERROR(SMALL($M$5:$M$8000,ROWS($M$5:M540)),"")</f>
        <v/>
      </c>
      <c r="P540" t="s">
        <v>1649</v>
      </c>
      <c r="Q540" t="s">
        <v>1086</v>
      </c>
      <c r="R540">
        <v>9129526</v>
      </c>
      <c r="S540" s="286">
        <f>ROWS(R$5:R540)</f>
        <v>536</v>
      </c>
      <c r="T540" s="286">
        <f>IF(P540='5.1'!$E$5,TXM!S540,"")</f>
        <v>536</v>
      </c>
      <c r="U540" t="str">
        <f>IFERROR(SMALL($T$5:$T$8000,ROWS($T$5:T540)),"")</f>
        <v/>
      </c>
    </row>
    <row r="541" spans="1:21" ht="14.4" customHeight="1" x14ac:dyDescent="0.25">
      <c r="A541" s="285" t="s">
        <v>1649</v>
      </c>
      <c r="B541" t="s">
        <v>119</v>
      </c>
      <c r="C541" s="300">
        <v>82069202</v>
      </c>
      <c r="D541" s="286">
        <f>ROWS(C$5:C541)</f>
        <v>537</v>
      </c>
      <c r="E541" s="286">
        <f>IF(A541='5.1'!$E$5,TXM!D541,"")</f>
        <v>537</v>
      </c>
      <c r="F541" t="str">
        <f>IFERROR(SMALL($E$5:$E$8000,ROWS($E$5:E541)),"")</f>
        <v/>
      </c>
      <c r="I541" s="285" t="s">
        <v>1948</v>
      </c>
      <c r="J541" t="s">
        <v>1087</v>
      </c>
      <c r="K541" s="300">
        <v>4798</v>
      </c>
      <c r="L541" s="286">
        <f>ROWS(K$5:K541)</f>
        <v>537</v>
      </c>
      <c r="M541" s="286" t="str">
        <f>IF(I541='5.1'!$E$5,TXM!L541,"")</f>
        <v/>
      </c>
      <c r="N541" t="str">
        <f>IFERROR(SMALL($M$5:$M$8000,ROWS($M$5:M541)),"")</f>
        <v/>
      </c>
      <c r="P541" t="s">
        <v>1649</v>
      </c>
      <c r="Q541" t="s">
        <v>114</v>
      </c>
      <c r="R541">
        <v>8817219</v>
      </c>
      <c r="S541" s="286">
        <f>ROWS(R$5:R541)</f>
        <v>537</v>
      </c>
      <c r="T541" s="286">
        <f>IF(P541='5.1'!$E$5,TXM!S541,"")</f>
        <v>537</v>
      </c>
      <c r="U541" t="str">
        <f>IFERROR(SMALL($T$5:$T$8000,ROWS($T$5:T541)),"")</f>
        <v/>
      </c>
    </row>
    <row r="542" spans="1:21" ht="14.4" customHeight="1" x14ac:dyDescent="0.25">
      <c r="A542" s="285" t="s">
        <v>1649</v>
      </c>
      <c r="B542" t="s">
        <v>1081</v>
      </c>
      <c r="C542" s="300">
        <v>72829965</v>
      </c>
      <c r="D542" s="286">
        <f>ROWS(C$5:C542)</f>
        <v>538</v>
      </c>
      <c r="E542" s="286">
        <f>IF(A542='5.1'!$E$5,TXM!D542,"")</f>
        <v>538</v>
      </c>
      <c r="F542" t="str">
        <f>IFERROR(SMALL($E$5:$E$8000,ROWS($E$5:E542)),"")</f>
        <v/>
      </c>
      <c r="I542" s="285" t="s">
        <v>1948</v>
      </c>
      <c r="J542" t="s">
        <v>1083</v>
      </c>
      <c r="K542" s="300">
        <v>3222</v>
      </c>
      <c r="L542" s="286">
        <f>ROWS(K$5:K542)</f>
        <v>538</v>
      </c>
      <c r="M542" s="286" t="str">
        <f>IF(I542='5.1'!$E$5,TXM!L542,"")</f>
        <v/>
      </c>
      <c r="N542" t="str">
        <f>IFERROR(SMALL($M$5:$M$8000,ROWS($M$5:M542)),"")</f>
        <v/>
      </c>
      <c r="P542" t="s">
        <v>1649</v>
      </c>
      <c r="Q542" t="s">
        <v>199</v>
      </c>
      <c r="R542">
        <v>8394844</v>
      </c>
      <c r="S542" s="286">
        <f>ROWS(R$5:R542)</f>
        <v>538</v>
      </c>
      <c r="T542" s="286">
        <f>IF(P542='5.1'!$E$5,TXM!S542,"")</f>
        <v>538</v>
      </c>
      <c r="U542" t="str">
        <f>IFERROR(SMALL($T$5:$T$8000,ROWS($T$5:T542)),"")</f>
        <v/>
      </c>
    </row>
    <row r="543" spans="1:21" ht="14.4" customHeight="1" x14ac:dyDescent="0.25">
      <c r="A543" s="285" t="s">
        <v>1649</v>
      </c>
      <c r="B543" t="s">
        <v>788</v>
      </c>
      <c r="C543" s="300">
        <v>68083987</v>
      </c>
      <c r="D543" s="286">
        <f>ROWS(C$5:C543)</f>
        <v>539</v>
      </c>
      <c r="E543" s="286">
        <f>IF(A543='5.1'!$E$5,TXM!D543,"")</f>
        <v>539</v>
      </c>
      <c r="F543" t="str">
        <f>IFERROR(SMALL($E$5:$E$8000,ROWS($E$5:E543)),"")</f>
        <v/>
      </c>
      <c r="I543" s="285" t="s">
        <v>1948</v>
      </c>
      <c r="J543" t="s">
        <v>804</v>
      </c>
      <c r="K543" s="300">
        <v>2298</v>
      </c>
      <c r="L543" s="286">
        <f>ROWS(K$5:K543)</f>
        <v>539</v>
      </c>
      <c r="M543" s="286" t="str">
        <f>IF(I543='5.1'!$E$5,TXM!L543,"")</f>
        <v/>
      </c>
      <c r="N543" t="str">
        <f>IFERROR(SMALL($M$5:$M$8000,ROWS($M$5:M543)),"")</f>
        <v/>
      </c>
      <c r="P543" t="s">
        <v>1649</v>
      </c>
      <c r="Q543" t="s">
        <v>705</v>
      </c>
      <c r="R543">
        <v>8186126</v>
      </c>
      <c r="S543" s="286">
        <f>ROWS(R$5:R543)</f>
        <v>539</v>
      </c>
      <c r="T543" s="286">
        <f>IF(P543='5.1'!$E$5,TXM!S543,"")</f>
        <v>539</v>
      </c>
      <c r="U543" t="str">
        <f>IFERROR(SMALL($T$5:$T$8000,ROWS($T$5:T543)),"")</f>
        <v/>
      </c>
    </row>
    <row r="544" spans="1:21" ht="14.4" customHeight="1" x14ac:dyDescent="0.25">
      <c r="A544" s="285" t="s">
        <v>1649</v>
      </c>
      <c r="B544" t="s">
        <v>1076</v>
      </c>
      <c r="C544" s="300">
        <v>56266975</v>
      </c>
      <c r="D544" s="286">
        <f>ROWS(C$5:C544)</f>
        <v>540</v>
      </c>
      <c r="E544" s="286">
        <f>IF(A544='5.1'!$E$5,TXM!D544,"")</f>
        <v>540</v>
      </c>
      <c r="F544" t="str">
        <f>IFERROR(SMALL($E$5:$E$8000,ROWS($E$5:E544)),"")</f>
        <v/>
      </c>
      <c r="I544" s="285" t="s">
        <v>1948</v>
      </c>
      <c r="J544" t="s">
        <v>1098</v>
      </c>
      <c r="K544" s="300">
        <v>1791</v>
      </c>
      <c r="L544" s="286">
        <f>ROWS(K$5:K544)</f>
        <v>540</v>
      </c>
      <c r="M544" s="286" t="str">
        <f>IF(I544='5.1'!$E$5,TXM!L544,"")</f>
        <v/>
      </c>
      <c r="N544" t="str">
        <f>IFERROR(SMALL($M$5:$M$8000,ROWS($M$5:M544)),"")</f>
        <v/>
      </c>
      <c r="P544" t="s">
        <v>1649</v>
      </c>
      <c r="Q544" t="s">
        <v>1090</v>
      </c>
      <c r="R544">
        <v>7516296</v>
      </c>
      <c r="S544" s="286">
        <f>ROWS(R$5:R544)</f>
        <v>540</v>
      </c>
      <c r="T544" s="286">
        <f>IF(P544='5.1'!$E$5,TXM!S544,"")</f>
        <v>540</v>
      </c>
      <c r="U544" t="str">
        <f>IFERROR(SMALL($T$5:$T$8000,ROWS($T$5:T544)),"")</f>
        <v/>
      </c>
    </row>
    <row r="545" spans="1:21" ht="14.4" customHeight="1" x14ac:dyDescent="0.25">
      <c r="A545" s="285" t="s">
        <v>1649</v>
      </c>
      <c r="B545" t="s">
        <v>804</v>
      </c>
      <c r="C545" s="300">
        <v>55864842</v>
      </c>
      <c r="D545" s="286">
        <f>ROWS(C$5:C545)</f>
        <v>541</v>
      </c>
      <c r="E545" s="286">
        <f>IF(A545='5.1'!$E$5,TXM!D545,"")</f>
        <v>541</v>
      </c>
      <c r="F545" t="str">
        <f>IFERROR(SMALL($E$5:$E$8000,ROWS($E$5:E545)),"")</f>
        <v/>
      </c>
      <c r="I545" s="285" t="s">
        <v>1948</v>
      </c>
      <c r="J545" t="s">
        <v>1085</v>
      </c>
      <c r="K545" s="300">
        <v>1413</v>
      </c>
      <c r="L545" s="286">
        <f>ROWS(K$5:K545)</f>
        <v>541</v>
      </c>
      <c r="M545" s="286" t="str">
        <f>IF(I545='5.1'!$E$5,TXM!L545,"")</f>
        <v/>
      </c>
      <c r="N545" t="str">
        <f>IFERROR(SMALL($M$5:$M$8000,ROWS($M$5:M545)),"")</f>
        <v/>
      </c>
      <c r="P545" t="s">
        <v>1649</v>
      </c>
      <c r="Q545" t="s">
        <v>198</v>
      </c>
      <c r="R545">
        <v>7163232</v>
      </c>
      <c r="S545" s="286">
        <f>ROWS(R$5:R545)</f>
        <v>541</v>
      </c>
      <c r="T545" s="286">
        <f>IF(P545='5.1'!$E$5,TXM!S545,"")</f>
        <v>541</v>
      </c>
      <c r="U545" t="str">
        <f>IFERROR(SMALL($T$5:$T$8000,ROWS($T$5:T545)),"")</f>
        <v/>
      </c>
    </row>
    <row r="546" spans="1:21" ht="14.4" customHeight="1" x14ac:dyDescent="0.25">
      <c r="A546" s="285" t="s">
        <v>1649</v>
      </c>
      <c r="B546" t="s">
        <v>800</v>
      </c>
      <c r="C546" s="300">
        <v>48236585</v>
      </c>
      <c r="D546" s="286">
        <f>ROWS(C$5:C546)</f>
        <v>542</v>
      </c>
      <c r="E546" s="286">
        <f>IF(A546='5.1'!$E$5,TXM!D546,"")</f>
        <v>542</v>
      </c>
      <c r="F546" t="str">
        <f>IFERROR(SMALL($E$5:$E$8000,ROWS($E$5:E546)),"")</f>
        <v/>
      </c>
      <c r="I546" s="285" t="s">
        <v>1948</v>
      </c>
      <c r="J546" t="s">
        <v>774</v>
      </c>
      <c r="K546" s="300">
        <v>996</v>
      </c>
      <c r="L546" s="286">
        <f>ROWS(K$5:K546)</f>
        <v>542</v>
      </c>
      <c r="M546" s="286" t="str">
        <f>IF(I546='5.1'!$E$5,TXM!L546,"")</f>
        <v/>
      </c>
      <c r="N546" t="str">
        <f>IFERROR(SMALL($M$5:$M$8000,ROWS($M$5:M546)),"")</f>
        <v/>
      </c>
      <c r="P546" t="s">
        <v>1649</v>
      </c>
      <c r="Q546" t="s">
        <v>719</v>
      </c>
      <c r="R546">
        <v>5466055</v>
      </c>
      <c r="S546" s="286">
        <f>ROWS(R$5:R546)</f>
        <v>542</v>
      </c>
      <c r="T546" s="286">
        <f>IF(P546='5.1'!$E$5,TXM!S546,"")</f>
        <v>542</v>
      </c>
      <c r="U546" t="str">
        <f>IFERROR(SMALL($T$5:$T$8000,ROWS($T$5:T546)),"")</f>
        <v/>
      </c>
    </row>
    <row r="547" spans="1:21" ht="14.4" customHeight="1" x14ac:dyDescent="0.25">
      <c r="A547" s="285" t="s">
        <v>1649</v>
      </c>
      <c r="B547" t="s">
        <v>707</v>
      </c>
      <c r="C547" s="300">
        <v>44192336</v>
      </c>
      <c r="D547" s="286">
        <f>ROWS(C$5:C547)</f>
        <v>543</v>
      </c>
      <c r="E547" s="286">
        <f>IF(A547='5.1'!$E$5,TXM!D547,"")</f>
        <v>543</v>
      </c>
      <c r="F547" t="str">
        <f>IFERROR(SMALL($E$5:$E$8000,ROWS($E$5:E547)),"")</f>
        <v/>
      </c>
      <c r="I547" s="285" t="s">
        <v>1948</v>
      </c>
      <c r="J547" t="s">
        <v>1082</v>
      </c>
      <c r="K547" s="300">
        <v>571</v>
      </c>
      <c r="L547" s="286">
        <f>ROWS(K$5:K547)</f>
        <v>543</v>
      </c>
      <c r="M547" s="286" t="str">
        <f>IF(I547='5.1'!$E$5,TXM!L547,"")</f>
        <v/>
      </c>
      <c r="N547" t="str">
        <f>IFERROR(SMALL($M$5:$M$8000,ROWS($M$5:M547)),"")</f>
        <v/>
      </c>
      <c r="P547" t="s">
        <v>1649</v>
      </c>
      <c r="Q547" t="s">
        <v>105</v>
      </c>
      <c r="R547">
        <v>5241196</v>
      </c>
      <c r="S547" s="286">
        <f>ROWS(R$5:R547)</f>
        <v>543</v>
      </c>
      <c r="T547" s="286">
        <f>IF(P547='5.1'!$E$5,TXM!S547,"")</f>
        <v>543</v>
      </c>
      <c r="U547" t="str">
        <f>IFERROR(SMALL($T$5:$T$8000,ROWS($T$5:T547)),"")</f>
        <v/>
      </c>
    </row>
    <row r="548" spans="1:21" ht="14.4" customHeight="1" x14ac:dyDescent="0.25">
      <c r="A548" s="285" t="s">
        <v>1649</v>
      </c>
      <c r="B548" t="s">
        <v>746</v>
      </c>
      <c r="C548" s="300">
        <v>40308698</v>
      </c>
      <c r="D548" s="286">
        <f>ROWS(C$5:C548)</f>
        <v>544</v>
      </c>
      <c r="E548" s="286">
        <f>IF(A548='5.1'!$E$5,TXM!D548,"")</f>
        <v>544</v>
      </c>
      <c r="F548" t="str">
        <f>IFERROR(SMALL($E$5:$E$8000,ROWS($E$5:E548)),"")</f>
        <v/>
      </c>
      <c r="I548" s="285" t="s">
        <v>1948</v>
      </c>
      <c r="J548" t="s">
        <v>796</v>
      </c>
      <c r="K548" s="300">
        <v>221</v>
      </c>
      <c r="L548" s="286">
        <f>ROWS(K$5:K548)</f>
        <v>544</v>
      </c>
      <c r="M548" s="286" t="str">
        <f>IF(I548='5.1'!$E$5,TXM!L548,"")</f>
        <v/>
      </c>
      <c r="N548" t="str">
        <f>IFERROR(SMALL($M$5:$M$8000,ROWS($M$5:M548)),"")</f>
        <v/>
      </c>
      <c r="P548" t="s">
        <v>1649</v>
      </c>
      <c r="Q548" t="s">
        <v>1087</v>
      </c>
      <c r="R548">
        <v>4784912</v>
      </c>
      <c r="S548" s="286">
        <f>ROWS(R$5:R548)</f>
        <v>544</v>
      </c>
      <c r="T548" s="286">
        <f>IF(P548='5.1'!$E$5,TXM!S548,"")</f>
        <v>544</v>
      </c>
      <c r="U548" t="str">
        <f>IFERROR(SMALL($T$5:$T$8000,ROWS($T$5:T548)),"")</f>
        <v/>
      </c>
    </row>
    <row r="549" spans="1:21" ht="14.4" customHeight="1" x14ac:dyDescent="0.25">
      <c r="A549" s="285" t="s">
        <v>1649</v>
      </c>
      <c r="B549" t="s">
        <v>116</v>
      </c>
      <c r="C549" s="300">
        <v>40199309</v>
      </c>
      <c r="D549" s="286">
        <f>ROWS(C$5:C549)</f>
        <v>545</v>
      </c>
      <c r="E549" s="286">
        <f>IF(A549='5.1'!$E$5,TXM!D549,"")</f>
        <v>545</v>
      </c>
      <c r="F549" t="str">
        <f>IFERROR(SMALL($E$5:$E$8000,ROWS($E$5:E549)),"")</f>
        <v/>
      </c>
      <c r="I549" s="285" t="s">
        <v>1948</v>
      </c>
      <c r="J549" t="s">
        <v>113</v>
      </c>
      <c r="K549" s="300">
        <v>164</v>
      </c>
      <c r="L549" s="286">
        <f>ROWS(K$5:K549)</f>
        <v>545</v>
      </c>
      <c r="M549" s="286" t="str">
        <f>IF(I549='5.1'!$E$5,TXM!L549,"")</f>
        <v/>
      </c>
      <c r="N549" t="str">
        <f>IFERROR(SMALL($M$5:$M$8000,ROWS($M$5:M549)),"")</f>
        <v/>
      </c>
      <c r="P549" t="s">
        <v>1649</v>
      </c>
      <c r="Q549" t="s">
        <v>709</v>
      </c>
      <c r="R549">
        <v>4493690</v>
      </c>
      <c r="S549" s="286">
        <f>ROWS(R$5:R549)</f>
        <v>545</v>
      </c>
      <c r="T549" s="286">
        <f>IF(P549='5.1'!$E$5,TXM!S549,"")</f>
        <v>545</v>
      </c>
      <c r="U549" t="str">
        <f>IFERROR(SMALL($T$5:$T$8000,ROWS($T$5:T549)),"")</f>
        <v/>
      </c>
    </row>
    <row r="550" spans="1:21" ht="14.4" customHeight="1" x14ac:dyDescent="0.25">
      <c r="A550" s="285" t="s">
        <v>1649</v>
      </c>
      <c r="B550" t="s">
        <v>796</v>
      </c>
      <c r="C550" s="300">
        <v>39042062</v>
      </c>
      <c r="D550" s="286">
        <f>ROWS(C$5:C550)</f>
        <v>546</v>
      </c>
      <c r="E550" s="286">
        <f>IF(A550='5.1'!$E$5,TXM!D550,"")</f>
        <v>546</v>
      </c>
      <c r="F550" t="str">
        <f>IFERROR(SMALL($E$5:$E$8000,ROWS($E$5:E550)),"")</f>
        <v/>
      </c>
      <c r="I550" s="285" t="s">
        <v>1948</v>
      </c>
      <c r="J550" t="s">
        <v>772</v>
      </c>
      <c r="K550" s="300">
        <v>106</v>
      </c>
      <c r="L550" s="286">
        <f>ROWS(K$5:K550)</f>
        <v>546</v>
      </c>
      <c r="M550" s="286" t="str">
        <f>IF(I550='5.1'!$E$5,TXM!L550,"")</f>
        <v/>
      </c>
      <c r="N550" t="str">
        <f>IFERROR(SMALL($M$5:$M$8000,ROWS($M$5:M550)),"")</f>
        <v/>
      </c>
      <c r="P550" t="s">
        <v>1649</v>
      </c>
      <c r="Q550" t="s">
        <v>108</v>
      </c>
      <c r="R550">
        <v>4288843</v>
      </c>
      <c r="S550" s="286">
        <f>ROWS(R$5:R550)</f>
        <v>546</v>
      </c>
      <c r="T550" s="286">
        <f>IF(P550='5.1'!$E$5,TXM!S550,"")</f>
        <v>546</v>
      </c>
      <c r="U550" t="str">
        <f>IFERROR(SMALL($T$5:$T$8000,ROWS($T$5:T550)),"")</f>
        <v/>
      </c>
    </row>
    <row r="551" spans="1:21" ht="14.4" customHeight="1" x14ac:dyDescent="0.25">
      <c r="A551" s="285" t="s">
        <v>1649</v>
      </c>
      <c r="B551" t="s">
        <v>810</v>
      </c>
      <c r="C551" s="300">
        <v>36623534</v>
      </c>
      <c r="D551" s="286">
        <f>ROWS(C$5:C551)</f>
        <v>547</v>
      </c>
      <c r="E551" s="286">
        <f>IF(A551='5.1'!$E$5,TXM!D551,"")</f>
        <v>547</v>
      </c>
      <c r="F551" t="str">
        <f>IFERROR(SMALL($E$5:$E$8000,ROWS($E$5:E551)),"")</f>
        <v/>
      </c>
      <c r="I551" s="285" t="s">
        <v>1948</v>
      </c>
      <c r="J551" t="s">
        <v>109</v>
      </c>
      <c r="K551" s="300">
        <v>46</v>
      </c>
      <c r="L551" s="286">
        <f>ROWS(K$5:K551)</f>
        <v>547</v>
      </c>
      <c r="M551" s="286" t="str">
        <f>IF(I551='5.1'!$E$5,TXM!L551,"")</f>
        <v/>
      </c>
      <c r="N551" t="str">
        <f>IFERROR(SMALL($M$5:$M$8000,ROWS($M$5:M551)),"")</f>
        <v/>
      </c>
      <c r="P551" t="s">
        <v>1649</v>
      </c>
      <c r="Q551" t="s">
        <v>113</v>
      </c>
      <c r="R551">
        <v>3578296</v>
      </c>
      <c r="S551" s="286">
        <f>ROWS(R$5:R551)</f>
        <v>547</v>
      </c>
      <c r="T551" s="286">
        <f>IF(P551='5.1'!$E$5,TXM!S551,"")</f>
        <v>547</v>
      </c>
      <c r="U551" t="str">
        <f>IFERROR(SMALL($T$5:$T$8000,ROWS($T$5:T551)),"")</f>
        <v/>
      </c>
    </row>
    <row r="552" spans="1:21" ht="14.4" customHeight="1" x14ac:dyDescent="0.25">
      <c r="A552" s="285" t="s">
        <v>1649</v>
      </c>
      <c r="B552" t="s">
        <v>750</v>
      </c>
      <c r="C552" s="300">
        <v>32728553</v>
      </c>
      <c r="D552" s="286">
        <f>ROWS(C$5:C552)</f>
        <v>548</v>
      </c>
      <c r="E552" s="286">
        <f>IF(A552='5.1'!$E$5,TXM!D552,"")</f>
        <v>548</v>
      </c>
      <c r="F552" t="str">
        <f>IFERROR(SMALL($E$5:$E$8000,ROWS($E$5:E552)),"")</f>
        <v/>
      </c>
      <c r="I552" s="285" t="s">
        <v>1761</v>
      </c>
      <c r="J552" t="s">
        <v>806</v>
      </c>
      <c r="K552" s="300">
        <v>8729922579</v>
      </c>
      <c r="L552" s="286">
        <f>ROWS(K$5:K552)</f>
        <v>548</v>
      </c>
      <c r="M552" s="286" t="str">
        <f>IF(I552='5.1'!$E$5,TXM!L552,"")</f>
        <v/>
      </c>
      <c r="N552" t="str">
        <f>IFERROR(SMALL($M$5:$M$8000,ROWS($M$5:M552)),"")</f>
        <v/>
      </c>
      <c r="P552" t="s">
        <v>1649</v>
      </c>
      <c r="Q552" t="s">
        <v>774</v>
      </c>
      <c r="R552">
        <v>3532096</v>
      </c>
      <c r="S552" s="286">
        <f>ROWS(R$5:R552)</f>
        <v>548</v>
      </c>
      <c r="T552" s="286">
        <f>IF(P552='5.1'!$E$5,TXM!S552,"")</f>
        <v>548</v>
      </c>
      <c r="U552" t="str">
        <f>IFERROR(SMALL($T$5:$T$8000,ROWS($T$5:T552)),"")</f>
        <v/>
      </c>
    </row>
    <row r="553" spans="1:21" ht="14.4" customHeight="1" x14ac:dyDescent="0.25">
      <c r="A553" s="285" t="s">
        <v>1649</v>
      </c>
      <c r="B553" t="s">
        <v>1096</v>
      </c>
      <c r="C553" s="300">
        <v>31837118</v>
      </c>
      <c r="D553" s="286">
        <f>ROWS(C$5:C553)</f>
        <v>549</v>
      </c>
      <c r="E553" s="286">
        <f>IF(A553='5.1'!$E$5,TXM!D553,"")</f>
        <v>549</v>
      </c>
      <c r="F553" t="str">
        <f>IFERROR(SMALL($E$5:$E$8000,ROWS($E$5:E553)),"")</f>
        <v/>
      </c>
      <c r="I553" s="285" t="s">
        <v>1761</v>
      </c>
      <c r="J553" t="s">
        <v>810</v>
      </c>
      <c r="K553" s="300">
        <v>6363504355</v>
      </c>
      <c r="L553" s="286">
        <f>ROWS(K$5:K553)</f>
        <v>549</v>
      </c>
      <c r="M553" s="286" t="str">
        <f>IF(I553='5.1'!$E$5,TXM!L553,"")</f>
        <v/>
      </c>
      <c r="N553" t="str">
        <f>IFERROR(SMALL($M$5:$M$8000,ROWS($M$5:M553)),"")</f>
        <v/>
      </c>
      <c r="P553" t="s">
        <v>1649</v>
      </c>
      <c r="Q553" t="s">
        <v>997</v>
      </c>
      <c r="R553">
        <v>3318489</v>
      </c>
      <c r="S553" s="286">
        <f>ROWS(R$5:R553)</f>
        <v>549</v>
      </c>
      <c r="T553" s="286">
        <f>IF(P553='5.1'!$E$5,TXM!S553,"")</f>
        <v>549</v>
      </c>
      <c r="U553" t="str">
        <f>IFERROR(SMALL($T$5:$T$8000,ROWS($T$5:T553)),"")</f>
        <v/>
      </c>
    </row>
    <row r="554" spans="1:21" ht="14.4" customHeight="1" x14ac:dyDescent="0.25">
      <c r="A554" s="285" t="s">
        <v>1649</v>
      </c>
      <c r="B554" t="s">
        <v>197</v>
      </c>
      <c r="C554" s="300">
        <v>28038688</v>
      </c>
      <c r="D554" s="286">
        <f>ROWS(C$5:C554)</f>
        <v>550</v>
      </c>
      <c r="E554" s="286">
        <f>IF(A554='5.1'!$E$5,TXM!D554,"")</f>
        <v>550</v>
      </c>
      <c r="F554" t="str">
        <f>IFERROR(SMALL($E$5:$E$8000,ROWS($E$5:E554)),"")</f>
        <v/>
      </c>
      <c r="I554" s="285" t="s">
        <v>1761</v>
      </c>
      <c r="J554" t="s">
        <v>997</v>
      </c>
      <c r="K554" s="300">
        <v>5457767965</v>
      </c>
      <c r="L554" s="286">
        <f>ROWS(K$5:K554)</f>
        <v>550</v>
      </c>
      <c r="M554" s="286" t="str">
        <f>IF(I554='5.1'!$E$5,TXM!L554,"")</f>
        <v/>
      </c>
      <c r="N554" t="str">
        <f>IFERROR(SMALL($M$5:$M$8000,ROWS($M$5:M554)),"")</f>
        <v/>
      </c>
      <c r="P554" t="s">
        <v>1649</v>
      </c>
      <c r="Q554" t="s">
        <v>717</v>
      </c>
      <c r="R554">
        <v>3109387</v>
      </c>
      <c r="S554" s="286">
        <f>ROWS(R$5:R554)</f>
        <v>550</v>
      </c>
      <c r="T554" s="286">
        <f>IF(P554='5.1'!$E$5,TXM!S554,"")</f>
        <v>550</v>
      </c>
      <c r="U554" t="str">
        <f>IFERROR(SMALL($T$5:$T$8000,ROWS($T$5:T554)),"")</f>
        <v/>
      </c>
    </row>
    <row r="555" spans="1:21" ht="14.4" customHeight="1" x14ac:dyDescent="0.25">
      <c r="A555" s="285" t="s">
        <v>1649</v>
      </c>
      <c r="B555" t="s">
        <v>776</v>
      </c>
      <c r="C555" s="300">
        <v>26014198</v>
      </c>
      <c r="D555" s="286">
        <f>ROWS(C$5:C555)</f>
        <v>551</v>
      </c>
      <c r="E555" s="286">
        <f>IF(A555='5.1'!$E$5,TXM!D555,"")</f>
        <v>551</v>
      </c>
      <c r="F555" t="str">
        <f>IFERROR(SMALL($E$5:$E$8000,ROWS($E$5:E555)),"")</f>
        <v/>
      </c>
      <c r="I555" s="285" t="s">
        <v>1761</v>
      </c>
      <c r="J555" t="s">
        <v>808</v>
      </c>
      <c r="K555" s="300">
        <v>3297763664</v>
      </c>
      <c r="L555" s="286">
        <f>ROWS(K$5:K555)</f>
        <v>551</v>
      </c>
      <c r="M555" s="286" t="str">
        <f>IF(I555='5.1'!$E$5,TXM!L555,"")</f>
        <v/>
      </c>
      <c r="N555" t="str">
        <f>IFERROR(SMALL($M$5:$M$8000,ROWS($M$5:M555)),"")</f>
        <v/>
      </c>
      <c r="P555" t="s">
        <v>1649</v>
      </c>
      <c r="Q555" t="s">
        <v>707</v>
      </c>
      <c r="R555">
        <v>3089169</v>
      </c>
      <c r="S555" s="286">
        <f>ROWS(R$5:R555)</f>
        <v>551</v>
      </c>
      <c r="T555" s="286">
        <f>IF(P555='5.1'!$E$5,TXM!S555,"")</f>
        <v>551</v>
      </c>
      <c r="U555" t="str">
        <f>IFERROR(SMALL($T$5:$T$8000,ROWS($T$5:T555)),"")</f>
        <v/>
      </c>
    </row>
    <row r="556" spans="1:21" ht="14.4" customHeight="1" x14ac:dyDescent="0.25">
      <c r="A556" s="285" t="s">
        <v>1649</v>
      </c>
      <c r="B556" t="s">
        <v>1085</v>
      </c>
      <c r="C556" s="300">
        <v>23938587</v>
      </c>
      <c r="D556" s="286">
        <f>ROWS(C$5:C556)</f>
        <v>552</v>
      </c>
      <c r="E556" s="286">
        <f>IF(A556='5.1'!$E$5,TXM!D556,"")</f>
        <v>552</v>
      </c>
      <c r="F556" t="str">
        <f>IFERROR(SMALL($E$5:$E$8000,ROWS($E$5:E556)),"")</f>
        <v/>
      </c>
      <c r="I556" s="285" t="s">
        <v>1761</v>
      </c>
      <c r="J556" t="s">
        <v>1093</v>
      </c>
      <c r="K556" s="300">
        <v>2368835485</v>
      </c>
      <c r="L556" s="286">
        <f>ROWS(K$5:K556)</f>
        <v>552</v>
      </c>
      <c r="M556" s="286" t="str">
        <f>IF(I556='5.1'!$E$5,TXM!L556,"")</f>
        <v/>
      </c>
      <c r="N556" t="str">
        <f>IFERROR(SMALL($M$5:$M$8000,ROWS($M$5:M556)),"")</f>
        <v/>
      </c>
      <c r="P556" t="s">
        <v>1649</v>
      </c>
      <c r="Q556" t="s">
        <v>115</v>
      </c>
      <c r="R556">
        <v>2475914</v>
      </c>
      <c r="S556" s="286">
        <f>ROWS(R$5:R556)</f>
        <v>552</v>
      </c>
      <c r="T556" s="286">
        <f>IF(P556='5.1'!$E$5,TXM!S556,"")</f>
        <v>552</v>
      </c>
      <c r="U556" t="str">
        <f>IFERROR(SMALL($T$5:$T$8000,ROWS($T$5:T556)),"")</f>
        <v/>
      </c>
    </row>
    <row r="557" spans="1:21" ht="14.4" customHeight="1" x14ac:dyDescent="0.25">
      <c r="A557" s="285" t="s">
        <v>1649</v>
      </c>
      <c r="B557" t="s">
        <v>802</v>
      </c>
      <c r="C557" s="300">
        <v>21822060</v>
      </c>
      <c r="D557" s="286">
        <f>ROWS(C$5:C557)</f>
        <v>553</v>
      </c>
      <c r="E557" s="286">
        <f>IF(A557='5.1'!$E$5,TXM!D557,"")</f>
        <v>553</v>
      </c>
      <c r="F557" t="str">
        <f>IFERROR(SMALL($E$5:$E$8000,ROWS($E$5:E557)),"")</f>
        <v/>
      </c>
      <c r="I557" s="285" t="s">
        <v>1761</v>
      </c>
      <c r="J557" t="s">
        <v>784</v>
      </c>
      <c r="K557" s="300">
        <v>1207437079</v>
      </c>
      <c r="L557" s="286">
        <f>ROWS(K$5:K557)</f>
        <v>553</v>
      </c>
      <c r="M557" s="286" t="str">
        <f>IF(I557='5.1'!$E$5,TXM!L557,"")</f>
        <v/>
      </c>
      <c r="N557" t="str">
        <f>IFERROR(SMALL($M$5:$M$8000,ROWS($M$5:M557)),"")</f>
        <v/>
      </c>
      <c r="P557" t="s">
        <v>1649</v>
      </c>
      <c r="Q557" t="s">
        <v>1076</v>
      </c>
      <c r="R557">
        <v>2467919</v>
      </c>
      <c r="S557" s="286">
        <f>ROWS(R$5:R557)</f>
        <v>553</v>
      </c>
      <c r="T557" s="286">
        <f>IF(P557='5.1'!$E$5,TXM!S557,"")</f>
        <v>553</v>
      </c>
      <c r="U557" t="str">
        <f>IFERROR(SMALL($T$5:$T$8000,ROWS($T$5:T557)),"")</f>
        <v/>
      </c>
    </row>
    <row r="558" spans="1:21" ht="14.4" customHeight="1" x14ac:dyDescent="0.25">
      <c r="A558" s="285" t="s">
        <v>1649</v>
      </c>
      <c r="B558" t="s">
        <v>1082</v>
      </c>
      <c r="C558" s="300">
        <v>21236968</v>
      </c>
      <c r="D558" s="286">
        <f>ROWS(C$5:C558)</f>
        <v>554</v>
      </c>
      <c r="E558" s="286">
        <f>IF(A558='5.1'!$E$5,TXM!D558,"")</f>
        <v>554</v>
      </c>
      <c r="F558" t="str">
        <f>IFERROR(SMALL($E$5:$E$8000,ROWS($E$5:E558)),"")</f>
        <v/>
      </c>
      <c r="I558" s="285" t="s">
        <v>1761</v>
      </c>
      <c r="J558" t="s">
        <v>1080</v>
      </c>
      <c r="K558" s="300">
        <v>1166633936</v>
      </c>
      <c r="L558" s="286">
        <f>ROWS(K$5:K558)</f>
        <v>554</v>
      </c>
      <c r="M558" s="286" t="str">
        <f>IF(I558='5.1'!$E$5,TXM!L558,"")</f>
        <v/>
      </c>
      <c r="N558" t="str">
        <f>IFERROR(SMALL($M$5:$M$8000,ROWS($M$5:M558)),"")</f>
        <v/>
      </c>
      <c r="P558" t="s">
        <v>1649</v>
      </c>
      <c r="Q558" t="s">
        <v>748</v>
      </c>
      <c r="R558">
        <v>2308445</v>
      </c>
      <c r="S558" s="286">
        <f>ROWS(R$5:R558)</f>
        <v>554</v>
      </c>
      <c r="T558" s="286">
        <f>IF(P558='5.1'!$E$5,TXM!S558,"")</f>
        <v>554</v>
      </c>
      <c r="U558" t="str">
        <f>IFERROR(SMALL($T$5:$T$8000,ROWS($T$5:T558)),"")</f>
        <v/>
      </c>
    </row>
    <row r="559" spans="1:21" ht="14.4" customHeight="1" x14ac:dyDescent="0.25">
      <c r="A559" s="285" t="s">
        <v>1649</v>
      </c>
      <c r="B559" t="s">
        <v>762</v>
      </c>
      <c r="C559" s="300">
        <v>19493785</v>
      </c>
      <c r="D559" s="286">
        <f>ROWS(C$5:C559)</f>
        <v>555</v>
      </c>
      <c r="E559" s="286">
        <f>IF(A559='5.1'!$E$5,TXM!D559,"")</f>
        <v>555</v>
      </c>
      <c r="F559" t="str">
        <f>IFERROR(SMALL($E$5:$E$8000,ROWS($E$5:E559)),"")</f>
        <v/>
      </c>
      <c r="I559" s="285" t="s">
        <v>1761</v>
      </c>
      <c r="J559" t="s">
        <v>1079</v>
      </c>
      <c r="K559" s="300">
        <v>1147822479</v>
      </c>
      <c r="L559" s="286">
        <f>ROWS(K$5:K559)</f>
        <v>555</v>
      </c>
      <c r="M559" s="286" t="str">
        <f>IF(I559='5.1'!$E$5,TXM!L559,"")</f>
        <v/>
      </c>
      <c r="N559" t="str">
        <f>IFERROR(SMALL($M$5:$M$8000,ROWS($M$5:M559)),"")</f>
        <v/>
      </c>
      <c r="P559" t="s">
        <v>1649</v>
      </c>
      <c r="Q559" t="s">
        <v>768</v>
      </c>
      <c r="R559">
        <v>2107174</v>
      </c>
      <c r="S559" s="286">
        <f>ROWS(R$5:R559)</f>
        <v>555</v>
      </c>
      <c r="T559" s="286">
        <f>IF(P559='5.1'!$E$5,TXM!S559,"")</f>
        <v>555</v>
      </c>
      <c r="U559" t="str">
        <f>IFERROR(SMALL($T$5:$T$8000,ROWS($T$5:T559)),"")</f>
        <v/>
      </c>
    </row>
    <row r="560" spans="1:21" ht="14.4" customHeight="1" x14ac:dyDescent="0.25">
      <c r="A560" s="285" t="s">
        <v>1649</v>
      </c>
      <c r="B560" t="s">
        <v>199</v>
      </c>
      <c r="C560" s="300">
        <v>18030387</v>
      </c>
      <c r="D560" s="286">
        <f>ROWS(C$5:C560)</f>
        <v>556</v>
      </c>
      <c r="E560" s="286">
        <f>IF(A560='5.1'!$E$5,TXM!D560,"")</f>
        <v>556</v>
      </c>
      <c r="F560" t="str">
        <f>IFERROR(SMALL($E$5:$E$8000,ROWS($E$5:E560)),"")</f>
        <v/>
      </c>
      <c r="I560" s="285" t="s">
        <v>1761</v>
      </c>
      <c r="J560" t="s">
        <v>725</v>
      </c>
      <c r="K560" s="300">
        <v>700843775</v>
      </c>
      <c r="L560" s="286">
        <f>ROWS(K$5:K560)</f>
        <v>556</v>
      </c>
      <c r="M560" s="286" t="str">
        <f>IF(I560='5.1'!$E$5,TXM!L560,"")</f>
        <v/>
      </c>
      <c r="N560" t="str">
        <f>IFERROR(SMALL($M$5:$M$8000,ROWS($M$5:M560)),"")</f>
        <v/>
      </c>
      <c r="P560" t="s">
        <v>1649</v>
      </c>
      <c r="Q560" t="s">
        <v>746</v>
      </c>
      <c r="R560">
        <v>1910275</v>
      </c>
      <c r="S560" s="286">
        <f>ROWS(R$5:R560)</f>
        <v>556</v>
      </c>
      <c r="T560" s="286">
        <f>IF(P560='5.1'!$E$5,TXM!S560,"")</f>
        <v>556</v>
      </c>
      <c r="U560" t="str">
        <f>IFERROR(SMALL($T$5:$T$8000,ROWS($T$5:T560)),"")</f>
        <v/>
      </c>
    </row>
    <row r="561" spans="1:21" ht="14.4" customHeight="1" x14ac:dyDescent="0.25">
      <c r="A561" s="285" t="s">
        <v>1649</v>
      </c>
      <c r="B561" t="s">
        <v>752</v>
      </c>
      <c r="C561" s="300">
        <v>17439363</v>
      </c>
      <c r="D561" s="286">
        <f>ROWS(C$5:C561)</f>
        <v>557</v>
      </c>
      <c r="E561" s="286">
        <f>IF(A561='5.1'!$E$5,TXM!D561,"")</f>
        <v>557</v>
      </c>
      <c r="F561" t="str">
        <f>IFERROR(SMALL($E$5:$E$8000,ROWS($E$5:E561)),"")</f>
        <v/>
      </c>
      <c r="I561" s="285" t="s">
        <v>1761</v>
      </c>
      <c r="J561" t="s">
        <v>102</v>
      </c>
      <c r="K561" s="300">
        <v>546237949</v>
      </c>
      <c r="L561" s="286">
        <f>ROWS(K$5:K561)</f>
        <v>557</v>
      </c>
      <c r="M561" s="286" t="str">
        <f>IF(I561='5.1'!$E$5,TXM!L561,"")</f>
        <v/>
      </c>
      <c r="N561" t="str">
        <f>IFERROR(SMALL($M$5:$M$8000,ROWS($M$5:M561)),"")</f>
        <v/>
      </c>
      <c r="P561" t="s">
        <v>1649</v>
      </c>
      <c r="Q561" t="s">
        <v>756</v>
      </c>
      <c r="R561">
        <v>1562223</v>
      </c>
      <c r="S561" s="286">
        <f>ROWS(R$5:R561)</f>
        <v>557</v>
      </c>
      <c r="T561" s="286">
        <f>IF(P561='5.1'!$E$5,TXM!S561,"")</f>
        <v>557</v>
      </c>
      <c r="U561" t="str">
        <f>IFERROR(SMALL($T$5:$T$8000,ROWS($T$5:T561)),"")</f>
        <v/>
      </c>
    </row>
    <row r="562" spans="1:21" ht="14.4" customHeight="1" x14ac:dyDescent="0.25">
      <c r="A562" s="285" t="s">
        <v>1649</v>
      </c>
      <c r="B562" t="s">
        <v>1093</v>
      </c>
      <c r="C562" s="300">
        <v>16984217</v>
      </c>
      <c r="D562" s="286">
        <f>ROWS(C$5:C562)</f>
        <v>558</v>
      </c>
      <c r="E562" s="286">
        <f>IF(A562='5.1'!$E$5,TXM!D562,"")</f>
        <v>558</v>
      </c>
      <c r="F562" t="str">
        <f>IFERROR(SMALL($E$5:$E$8000,ROWS($E$5:E562)),"")</f>
        <v/>
      </c>
      <c r="I562" s="285" t="s">
        <v>1761</v>
      </c>
      <c r="J562" t="s">
        <v>790</v>
      </c>
      <c r="K562" s="300">
        <v>496965674</v>
      </c>
      <c r="L562" s="286">
        <f>ROWS(K$5:K562)</f>
        <v>558</v>
      </c>
      <c r="M562" s="286" t="str">
        <f>IF(I562='5.1'!$E$5,TXM!L562,"")</f>
        <v/>
      </c>
      <c r="N562" t="str">
        <f>IFERROR(SMALL($M$5:$M$8000,ROWS($M$5:M562)),"")</f>
        <v/>
      </c>
      <c r="P562" t="s">
        <v>1649</v>
      </c>
      <c r="Q562" t="s">
        <v>111</v>
      </c>
      <c r="R562">
        <v>1238350</v>
      </c>
      <c r="S562" s="286">
        <f>ROWS(R$5:R562)</f>
        <v>558</v>
      </c>
      <c r="T562" s="286">
        <f>IF(P562='5.1'!$E$5,TXM!S562,"")</f>
        <v>558</v>
      </c>
      <c r="U562" t="str">
        <f>IFERROR(SMALL($T$5:$T$8000,ROWS($T$5:T562)),"")</f>
        <v/>
      </c>
    </row>
    <row r="563" spans="1:21" ht="14.4" customHeight="1" x14ac:dyDescent="0.25">
      <c r="A563" s="285" t="s">
        <v>1649</v>
      </c>
      <c r="B563" t="s">
        <v>105</v>
      </c>
      <c r="C563" s="300">
        <v>15925869</v>
      </c>
      <c r="D563" s="286">
        <f>ROWS(C$5:C563)</f>
        <v>559</v>
      </c>
      <c r="E563" s="286">
        <f>IF(A563='5.1'!$E$5,TXM!D563,"")</f>
        <v>559</v>
      </c>
      <c r="F563" t="str">
        <f>IFERROR(SMALL($E$5:$E$8000,ROWS($E$5:E563)),"")</f>
        <v/>
      </c>
      <c r="I563" s="285" t="s">
        <v>1761</v>
      </c>
      <c r="J563" t="s">
        <v>1096</v>
      </c>
      <c r="K563" s="300">
        <v>477748514</v>
      </c>
      <c r="L563" s="286">
        <f>ROWS(K$5:K563)</f>
        <v>559</v>
      </c>
      <c r="M563" s="286" t="str">
        <f>IF(I563='5.1'!$E$5,TXM!L563,"")</f>
        <v/>
      </c>
      <c r="N563" t="str">
        <f>IFERROR(SMALL($M$5:$M$8000,ROWS($M$5:M563)),"")</f>
        <v/>
      </c>
      <c r="P563" t="s">
        <v>1649</v>
      </c>
      <c r="Q563" t="s">
        <v>796</v>
      </c>
      <c r="R563">
        <v>866711</v>
      </c>
      <c r="S563" s="286">
        <f>ROWS(R$5:R563)</f>
        <v>559</v>
      </c>
      <c r="T563" s="286">
        <f>IF(P563='5.1'!$E$5,TXM!S563,"")</f>
        <v>559</v>
      </c>
      <c r="U563" t="str">
        <f>IFERROR(SMALL($T$5:$T$8000,ROWS($T$5:T563)),"")</f>
        <v/>
      </c>
    </row>
    <row r="564" spans="1:21" ht="14.4" customHeight="1" x14ac:dyDescent="0.25">
      <c r="A564" s="285" t="s">
        <v>1649</v>
      </c>
      <c r="B564" t="s">
        <v>999</v>
      </c>
      <c r="C564" s="300">
        <v>13272017</v>
      </c>
      <c r="D564" s="286">
        <f>ROWS(C$5:C564)</f>
        <v>560</v>
      </c>
      <c r="E564" s="286">
        <f>IF(A564='5.1'!$E$5,TXM!D564,"")</f>
        <v>560</v>
      </c>
      <c r="F564" t="str">
        <f>IFERROR(SMALL($E$5:$E$8000,ROWS($E$5:E564)),"")</f>
        <v/>
      </c>
      <c r="I564" s="285" t="s">
        <v>1761</v>
      </c>
      <c r="J564" t="s">
        <v>117</v>
      </c>
      <c r="K564" s="300">
        <v>428829405</v>
      </c>
      <c r="L564" s="286">
        <f>ROWS(K$5:K564)</f>
        <v>560</v>
      </c>
      <c r="M564" s="286" t="str">
        <f>IF(I564='5.1'!$E$5,TXM!L564,"")</f>
        <v/>
      </c>
      <c r="N564" t="str">
        <f>IFERROR(SMALL($M$5:$M$8000,ROWS($M$5:M564)),"")</f>
        <v/>
      </c>
      <c r="P564" t="s">
        <v>1649</v>
      </c>
      <c r="Q564" t="s">
        <v>1083</v>
      </c>
      <c r="R564">
        <v>863115</v>
      </c>
      <c r="S564" s="286">
        <f>ROWS(R$5:R564)</f>
        <v>560</v>
      </c>
      <c r="T564" s="286">
        <f>IF(P564='5.1'!$E$5,TXM!S564,"")</f>
        <v>560</v>
      </c>
      <c r="U564" t="str">
        <f>IFERROR(SMALL($T$5:$T$8000,ROWS($T$5:T564)),"")</f>
        <v/>
      </c>
    </row>
    <row r="565" spans="1:21" ht="14.4" customHeight="1" x14ac:dyDescent="0.25">
      <c r="A565" s="285" t="s">
        <v>1649</v>
      </c>
      <c r="B565" t="s">
        <v>107</v>
      </c>
      <c r="C565" s="300">
        <v>12927556</v>
      </c>
      <c r="D565" s="286">
        <f>ROWS(C$5:C565)</f>
        <v>561</v>
      </c>
      <c r="E565" s="286">
        <f>IF(A565='5.1'!$E$5,TXM!D565,"")</f>
        <v>561</v>
      </c>
      <c r="F565" t="str">
        <f>IFERROR(SMALL($E$5:$E$8000,ROWS($E$5:E565)),"")</f>
        <v/>
      </c>
      <c r="I565" s="285" t="s">
        <v>1761</v>
      </c>
      <c r="J565" t="s">
        <v>723</v>
      </c>
      <c r="K565" s="300">
        <v>354330390</v>
      </c>
      <c r="L565" s="286">
        <f>ROWS(K$5:K565)</f>
        <v>561</v>
      </c>
      <c r="M565" s="286" t="str">
        <f>IF(I565='5.1'!$E$5,TXM!L565,"")</f>
        <v/>
      </c>
      <c r="N565" t="str">
        <f>IFERROR(SMALL($M$5:$M$8000,ROWS($M$5:M565)),"")</f>
        <v/>
      </c>
      <c r="P565" t="s">
        <v>1649</v>
      </c>
      <c r="Q565" t="s">
        <v>736</v>
      </c>
      <c r="R565">
        <v>857904</v>
      </c>
      <c r="S565" s="286">
        <f>ROWS(R$5:R565)</f>
        <v>561</v>
      </c>
      <c r="T565" s="286">
        <f>IF(P565='5.1'!$E$5,TXM!S565,"")</f>
        <v>561</v>
      </c>
      <c r="U565" t="str">
        <f>IFERROR(SMALL($T$5:$T$8000,ROWS($T$5:T565)),"")</f>
        <v/>
      </c>
    </row>
    <row r="566" spans="1:21" ht="14.4" customHeight="1" x14ac:dyDescent="0.25">
      <c r="A566" s="285" t="s">
        <v>1649</v>
      </c>
      <c r="B566" t="s">
        <v>111</v>
      </c>
      <c r="C566" s="300">
        <v>10089665</v>
      </c>
      <c r="D566" s="286">
        <f>ROWS(C$5:C566)</f>
        <v>562</v>
      </c>
      <c r="E566" s="286">
        <f>IF(A566='5.1'!$E$5,TXM!D566,"")</f>
        <v>562</v>
      </c>
      <c r="F566" t="str">
        <f>IFERROR(SMALL($E$5:$E$8000,ROWS($E$5:E566)),"")</f>
        <v/>
      </c>
      <c r="I566" s="285" t="s">
        <v>1761</v>
      </c>
      <c r="J566" t="s">
        <v>119</v>
      </c>
      <c r="K566" s="300">
        <v>353567915</v>
      </c>
      <c r="L566" s="286">
        <f>ROWS(K$5:K566)</f>
        <v>562</v>
      </c>
      <c r="M566" s="286" t="str">
        <f>IF(I566='5.1'!$E$5,TXM!L566,"")</f>
        <v/>
      </c>
      <c r="N566" t="str">
        <f>IFERROR(SMALL($M$5:$M$8000,ROWS($M$5:M566)),"")</f>
        <v/>
      </c>
      <c r="P566" t="s">
        <v>1649</v>
      </c>
      <c r="Q566" t="s">
        <v>794</v>
      </c>
      <c r="R566">
        <v>819873</v>
      </c>
      <c r="S566" s="286">
        <f>ROWS(R$5:R566)</f>
        <v>562</v>
      </c>
      <c r="T566" s="286">
        <f>IF(P566='5.1'!$E$5,TXM!S566,"")</f>
        <v>562</v>
      </c>
      <c r="U566" t="str">
        <f>IFERROR(SMALL($T$5:$T$8000,ROWS($T$5:T566)),"")</f>
        <v/>
      </c>
    </row>
    <row r="567" spans="1:21" ht="14.4" customHeight="1" x14ac:dyDescent="0.25">
      <c r="A567" s="285" t="s">
        <v>1649</v>
      </c>
      <c r="B567" t="s">
        <v>109</v>
      </c>
      <c r="C567" s="300">
        <v>8937312</v>
      </c>
      <c r="D567" s="286">
        <f>ROWS(C$5:C567)</f>
        <v>563</v>
      </c>
      <c r="E567" s="286">
        <f>IF(A567='5.1'!$E$5,TXM!D567,"")</f>
        <v>563</v>
      </c>
      <c r="F567" t="str">
        <f>IFERROR(SMALL($E$5:$E$8000,ROWS($E$5:E567)),"")</f>
        <v/>
      </c>
      <c r="I567" s="285" t="s">
        <v>1761</v>
      </c>
      <c r="J567" t="s">
        <v>1081</v>
      </c>
      <c r="K567" s="300">
        <v>328007488</v>
      </c>
      <c r="L567" s="286">
        <f>ROWS(K$5:K567)</f>
        <v>563</v>
      </c>
      <c r="M567" s="286" t="str">
        <f>IF(I567='5.1'!$E$5,TXM!L567,"")</f>
        <v/>
      </c>
      <c r="N567" t="str">
        <f>IFERROR(SMALL($M$5:$M$8000,ROWS($M$5:M567)),"")</f>
        <v/>
      </c>
      <c r="P567" t="s">
        <v>1649</v>
      </c>
      <c r="Q567" t="s">
        <v>800</v>
      </c>
      <c r="R567">
        <v>651631</v>
      </c>
      <c r="S567" s="286">
        <f>ROWS(R$5:R567)</f>
        <v>563</v>
      </c>
      <c r="T567" s="286">
        <f>IF(P567='5.1'!$E$5,TXM!S567,"")</f>
        <v>563</v>
      </c>
      <c r="U567" t="str">
        <f>IFERROR(SMALL($T$5:$T$8000,ROWS($T$5:T567)),"")</f>
        <v/>
      </c>
    </row>
    <row r="568" spans="1:21" ht="14.4" customHeight="1" x14ac:dyDescent="0.25">
      <c r="A568" s="285" t="s">
        <v>1649</v>
      </c>
      <c r="B568" t="s">
        <v>764</v>
      </c>
      <c r="C568" s="300">
        <v>6689773</v>
      </c>
      <c r="D568" s="286">
        <f>ROWS(C$5:C568)</f>
        <v>564</v>
      </c>
      <c r="E568" s="286">
        <f>IF(A568='5.1'!$E$5,TXM!D568,"")</f>
        <v>564</v>
      </c>
      <c r="F568" t="str">
        <f>IFERROR(SMALL($E$5:$E$8000,ROWS($E$5:E568)),"")</f>
        <v/>
      </c>
      <c r="I568" s="285" t="s">
        <v>1761</v>
      </c>
      <c r="J568" t="s">
        <v>719</v>
      </c>
      <c r="K568" s="300">
        <v>301603694</v>
      </c>
      <c r="L568" s="286">
        <f>ROWS(K$5:K568)</f>
        <v>564</v>
      </c>
      <c r="M568" s="286" t="str">
        <f>IF(I568='5.1'!$E$5,TXM!L568,"")</f>
        <v/>
      </c>
      <c r="N568" t="str">
        <f>IFERROR(SMALL($M$5:$M$8000,ROWS($M$5:M568)),"")</f>
        <v/>
      </c>
      <c r="P568" t="s">
        <v>1649</v>
      </c>
      <c r="Q568" t="s">
        <v>752</v>
      </c>
      <c r="R568">
        <v>621929</v>
      </c>
      <c r="S568" s="286">
        <f>ROWS(R$5:R568)</f>
        <v>564</v>
      </c>
      <c r="T568" s="286">
        <f>IF(P568='5.1'!$E$5,TXM!S568,"")</f>
        <v>564</v>
      </c>
      <c r="U568" t="str">
        <f>IFERROR(SMALL($T$5:$T$8000,ROWS($T$5:T568)),"")</f>
        <v/>
      </c>
    </row>
    <row r="569" spans="1:21" ht="14.4" customHeight="1" x14ac:dyDescent="0.25">
      <c r="A569" s="285" t="s">
        <v>1649</v>
      </c>
      <c r="B569" t="s">
        <v>734</v>
      </c>
      <c r="C569" s="300">
        <v>4570154</v>
      </c>
      <c r="D569" s="286">
        <f>ROWS(C$5:C569)</f>
        <v>565</v>
      </c>
      <c r="E569" s="286">
        <f>IF(A569='5.1'!$E$5,TXM!D569,"")</f>
        <v>565</v>
      </c>
      <c r="F569" t="str">
        <f>IFERROR(SMALL($E$5:$E$8000,ROWS($E$5:E569)),"")</f>
        <v/>
      </c>
      <c r="I569" s="285" t="s">
        <v>1761</v>
      </c>
      <c r="J569" t="s">
        <v>717</v>
      </c>
      <c r="K569" s="300">
        <v>270216538</v>
      </c>
      <c r="L569" s="286">
        <f>ROWS(K$5:K569)</f>
        <v>565</v>
      </c>
      <c r="M569" s="286" t="str">
        <f>IF(I569='5.1'!$E$5,TXM!L569,"")</f>
        <v/>
      </c>
      <c r="N569" t="str">
        <f>IFERROR(SMALL($M$5:$M$8000,ROWS($M$5:M569)),"")</f>
        <v/>
      </c>
      <c r="P569" t="s">
        <v>1649</v>
      </c>
      <c r="Q569" t="s">
        <v>109</v>
      </c>
      <c r="R569">
        <v>515231</v>
      </c>
      <c r="S569" s="286">
        <f>ROWS(R$5:R569)</f>
        <v>565</v>
      </c>
      <c r="T569" s="286">
        <f>IF(P569='5.1'!$E$5,TXM!S569,"")</f>
        <v>565</v>
      </c>
      <c r="U569" t="str">
        <f>IFERROR(SMALL($T$5:$T$8000,ROWS($T$5:T569)),"")</f>
        <v/>
      </c>
    </row>
    <row r="570" spans="1:21" ht="14.4" customHeight="1" x14ac:dyDescent="0.25">
      <c r="A570" s="285" t="s">
        <v>1649</v>
      </c>
      <c r="B570" t="s">
        <v>823</v>
      </c>
      <c r="C570" s="300">
        <v>3600294</v>
      </c>
      <c r="D570" s="286">
        <f>ROWS(C$5:C570)</f>
        <v>566</v>
      </c>
      <c r="E570" s="286">
        <f>IF(A570='5.1'!$E$5,TXM!D570,"")</f>
        <v>566</v>
      </c>
      <c r="F570" t="str">
        <f>IFERROR(SMALL($E$5:$E$8000,ROWS($E$5:E570)),"")</f>
        <v/>
      </c>
      <c r="I570" s="285" t="s">
        <v>1761</v>
      </c>
      <c r="J570" t="s">
        <v>1086</v>
      </c>
      <c r="K570" s="300">
        <v>266898344</v>
      </c>
      <c r="L570" s="286">
        <f>ROWS(K$5:K570)</f>
        <v>566</v>
      </c>
      <c r="M570" s="286" t="str">
        <f>IF(I570='5.1'!$E$5,TXM!L570,"")</f>
        <v/>
      </c>
      <c r="N570" t="str">
        <f>IFERROR(SMALL($M$5:$M$8000,ROWS($M$5:M570)),"")</f>
        <v/>
      </c>
      <c r="P570" t="s">
        <v>1649</v>
      </c>
      <c r="Q570" t="s">
        <v>772</v>
      </c>
      <c r="R570">
        <v>456731</v>
      </c>
      <c r="S570" s="286">
        <f>ROWS(R$5:R570)</f>
        <v>566</v>
      </c>
      <c r="T570" s="286">
        <f>IF(P570='5.1'!$E$5,TXM!S570,"")</f>
        <v>566</v>
      </c>
      <c r="U570" t="str">
        <f>IFERROR(SMALL($T$5:$T$8000,ROWS($T$5:T570)),"")</f>
        <v/>
      </c>
    </row>
    <row r="571" spans="1:21" ht="14.4" customHeight="1" x14ac:dyDescent="0.25">
      <c r="A571" s="285" t="s">
        <v>1649</v>
      </c>
      <c r="B571" t="s">
        <v>756</v>
      </c>
      <c r="C571" s="300">
        <v>3190939</v>
      </c>
      <c r="D571" s="286">
        <f>ROWS(C$5:C571)</f>
        <v>567</v>
      </c>
      <c r="E571" s="286">
        <f>IF(A571='5.1'!$E$5,TXM!D571,"")</f>
        <v>567</v>
      </c>
      <c r="F571" t="str">
        <f>IFERROR(SMALL($E$5:$E$8000,ROWS($E$5:E571)),"")</f>
        <v/>
      </c>
      <c r="I571" s="285" t="s">
        <v>1761</v>
      </c>
      <c r="J571" t="s">
        <v>802</v>
      </c>
      <c r="K571" s="300">
        <v>229689376</v>
      </c>
      <c r="L571" s="286">
        <f>ROWS(K$5:K571)</f>
        <v>567</v>
      </c>
      <c r="M571" s="286" t="str">
        <f>IF(I571='5.1'!$E$5,TXM!L571,"")</f>
        <v/>
      </c>
      <c r="N571" t="str">
        <f>IFERROR(SMALL($M$5:$M$8000,ROWS($M$5:M571)),"")</f>
        <v/>
      </c>
      <c r="P571" t="s">
        <v>1649</v>
      </c>
      <c r="Q571" t="s">
        <v>1077</v>
      </c>
      <c r="R571">
        <v>380483</v>
      </c>
      <c r="S571" s="286">
        <f>ROWS(R$5:R571)</f>
        <v>567</v>
      </c>
      <c r="T571" s="286">
        <f>IF(P571='5.1'!$E$5,TXM!S571,"")</f>
        <v>567</v>
      </c>
      <c r="U571" t="str">
        <f>IFERROR(SMALL($T$5:$T$8000,ROWS($T$5:T571)),"")</f>
        <v/>
      </c>
    </row>
    <row r="572" spans="1:21" ht="14.4" customHeight="1" x14ac:dyDescent="0.25">
      <c r="A572" s="285" t="s">
        <v>1649</v>
      </c>
      <c r="B572" t="s">
        <v>1087</v>
      </c>
      <c r="C572" s="300">
        <v>2496781</v>
      </c>
      <c r="D572" s="286">
        <f>ROWS(C$5:C572)</f>
        <v>568</v>
      </c>
      <c r="E572" s="286">
        <f>IF(A572='5.1'!$E$5,TXM!D572,"")</f>
        <v>568</v>
      </c>
      <c r="F572" t="str">
        <f>IFERROR(SMALL($E$5:$E$8000,ROWS($E$5:E572)),"")</f>
        <v/>
      </c>
      <c r="I572" s="285" t="s">
        <v>1761</v>
      </c>
      <c r="J572" t="s">
        <v>804</v>
      </c>
      <c r="K572" s="300">
        <v>229105214</v>
      </c>
      <c r="L572" s="286">
        <f>ROWS(K$5:K572)</f>
        <v>568</v>
      </c>
      <c r="M572" s="286" t="str">
        <f>IF(I572='5.1'!$E$5,TXM!L572,"")</f>
        <v/>
      </c>
      <c r="N572" t="str">
        <f>IFERROR(SMALL($M$5:$M$8000,ROWS($M$5:M572)),"")</f>
        <v/>
      </c>
      <c r="P572" t="s">
        <v>1649</v>
      </c>
      <c r="Q572" t="s">
        <v>1084</v>
      </c>
      <c r="R572">
        <v>320110</v>
      </c>
      <c r="S572" s="286">
        <f>ROWS(R$5:R572)</f>
        <v>568</v>
      </c>
      <c r="T572" s="286">
        <f>IF(P572='5.1'!$E$5,TXM!S572,"")</f>
        <v>568</v>
      </c>
      <c r="U572" t="str">
        <f>IFERROR(SMALL($T$5:$T$8000,ROWS($T$5:T572)),"")</f>
        <v/>
      </c>
    </row>
    <row r="573" spans="1:21" ht="14.4" customHeight="1" x14ac:dyDescent="0.25">
      <c r="A573" s="285" t="s">
        <v>1649</v>
      </c>
      <c r="B573" t="s">
        <v>1098</v>
      </c>
      <c r="C573" s="300">
        <v>2247391</v>
      </c>
      <c r="D573" s="286">
        <f>ROWS(C$5:C573)</f>
        <v>569</v>
      </c>
      <c r="E573" s="286">
        <f>IF(A573='5.1'!$E$5,TXM!D573,"")</f>
        <v>569</v>
      </c>
      <c r="F573" t="str">
        <f>IFERROR(SMALL($E$5:$E$8000,ROWS($E$5:E573)),"")</f>
        <v/>
      </c>
      <c r="I573" s="285" t="s">
        <v>1761</v>
      </c>
      <c r="J573" t="s">
        <v>1082</v>
      </c>
      <c r="K573" s="300">
        <v>222189154</v>
      </c>
      <c r="L573" s="286">
        <f>ROWS(K$5:K573)</f>
        <v>569</v>
      </c>
      <c r="M573" s="286" t="str">
        <f>IF(I573='5.1'!$E$5,TXM!L573,"")</f>
        <v/>
      </c>
      <c r="N573" t="str">
        <f>IFERROR(SMALL($M$5:$M$8000,ROWS($M$5:M573)),"")</f>
        <v/>
      </c>
      <c r="P573" t="s">
        <v>1649</v>
      </c>
      <c r="Q573" t="s">
        <v>112</v>
      </c>
      <c r="R573">
        <v>217335</v>
      </c>
      <c r="S573" s="286">
        <f>ROWS(R$5:R573)</f>
        <v>569</v>
      </c>
      <c r="T573" s="286">
        <f>IF(P573='5.1'!$E$5,TXM!S573,"")</f>
        <v>569</v>
      </c>
      <c r="U573" t="str">
        <f>IFERROR(SMALL($T$5:$T$8000,ROWS($T$5:T573)),"")</f>
        <v/>
      </c>
    </row>
    <row r="574" spans="1:21" ht="14.4" customHeight="1" x14ac:dyDescent="0.25">
      <c r="A574" s="285" t="s">
        <v>1649</v>
      </c>
      <c r="B574" t="s">
        <v>742</v>
      </c>
      <c r="C574" s="300">
        <v>2220702</v>
      </c>
      <c r="D574" s="286">
        <f>ROWS(C$5:C574)</f>
        <v>570</v>
      </c>
      <c r="E574" s="286">
        <f>IF(A574='5.1'!$E$5,TXM!D574,"")</f>
        <v>570</v>
      </c>
      <c r="F574" t="str">
        <f>IFERROR(SMALL($E$5:$E$8000,ROWS($E$5:E574)),"")</f>
        <v/>
      </c>
      <c r="I574" s="285" t="s">
        <v>1761</v>
      </c>
      <c r="J574" t="s">
        <v>709</v>
      </c>
      <c r="K574" s="300">
        <v>208091274</v>
      </c>
      <c r="L574" s="286">
        <f>ROWS(K$5:K574)</f>
        <v>570</v>
      </c>
      <c r="M574" s="286" t="str">
        <f>IF(I574='5.1'!$E$5,TXM!L574,"")</f>
        <v/>
      </c>
      <c r="N574" t="str">
        <f>IFERROR(SMALL($M$5:$M$8000,ROWS($M$5:M574)),"")</f>
        <v/>
      </c>
      <c r="P574" t="s">
        <v>1649</v>
      </c>
      <c r="Q574" t="s">
        <v>770</v>
      </c>
      <c r="R574">
        <v>199190</v>
      </c>
      <c r="S574" s="286">
        <f>ROWS(R$5:R574)</f>
        <v>570</v>
      </c>
      <c r="T574" s="286">
        <f>IF(P574='5.1'!$E$5,TXM!S574,"")</f>
        <v>570</v>
      </c>
      <c r="U574" t="str">
        <f>IFERROR(SMALL($T$5:$T$8000,ROWS($T$5:T574)),"")</f>
        <v/>
      </c>
    </row>
    <row r="575" spans="1:21" ht="14.4" customHeight="1" x14ac:dyDescent="0.25">
      <c r="A575" s="285" t="s">
        <v>1649</v>
      </c>
      <c r="B575" t="s">
        <v>104</v>
      </c>
      <c r="C575" s="300">
        <v>1695856</v>
      </c>
      <c r="D575" s="286">
        <f>ROWS(C$5:C575)</f>
        <v>571</v>
      </c>
      <c r="E575" s="286">
        <f>IF(A575='5.1'!$E$5,TXM!D575,"")</f>
        <v>571</v>
      </c>
      <c r="F575" t="str">
        <f>IFERROR(SMALL($E$5:$E$8000,ROWS($E$5:E575)),"")</f>
        <v/>
      </c>
      <c r="I575" s="285" t="s">
        <v>1761</v>
      </c>
      <c r="J575" t="s">
        <v>812</v>
      </c>
      <c r="K575" s="300">
        <v>188473686</v>
      </c>
      <c r="L575" s="286">
        <f>ROWS(K$5:K575)</f>
        <v>571</v>
      </c>
      <c r="M575" s="286" t="str">
        <f>IF(I575='5.1'!$E$5,TXM!L575,"")</f>
        <v/>
      </c>
      <c r="N575" t="str">
        <f>IFERROR(SMALL($M$5:$M$8000,ROWS($M$5:M575)),"")</f>
        <v/>
      </c>
      <c r="P575" t="s">
        <v>1649</v>
      </c>
      <c r="Q575" t="s">
        <v>104</v>
      </c>
      <c r="R575">
        <v>173281</v>
      </c>
      <c r="S575" s="286">
        <f>ROWS(R$5:R575)</f>
        <v>571</v>
      </c>
      <c r="T575" s="286">
        <f>IF(P575='5.1'!$E$5,TXM!S575,"")</f>
        <v>571</v>
      </c>
      <c r="U575" t="str">
        <f>IFERROR(SMALL($T$5:$T$8000,ROWS($T$5:T575)),"")</f>
        <v/>
      </c>
    </row>
    <row r="576" spans="1:21" ht="14.4" customHeight="1" x14ac:dyDescent="0.25">
      <c r="A576" s="285" t="s">
        <v>1649</v>
      </c>
      <c r="B576" t="s">
        <v>748</v>
      </c>
      <c r="C576" s="300">
        <v>1587739</v>
      </c>
      <c r="D576" s="286">
        <f>ROWS(C$5:C576)</f>
        <v>572</v>
      </c>
      <c r="E576" s="286">
        <f>IF(A576='5.1'!$E$5,TXM!D576,"")</f>
        <v>572</v>
      </c>
      <c r="F576" t="str">
        <f>IFERROR(SMALL($E$5:$E$8000,ROWS($E$5:E576)),"")</f>
        <v/>
      </c>
      <c r="I576" s="285" t="s">
        <v>1761</v>
      </c>
      <c r="J576" t="s">
        <v>1097</v>
      </c>
      <c r="K576" s="300">
        <v>178541491</v>
      </c>
      <c r="L576" s="286">
        <f>ROWS(K$5:K576)</f>
        <v>572</v>
      </c>
      <c r="M576" s="286" t="str">
        <f>IF(I576='5.1'!$E$5,TXM!L576,"")</f>
        <v/>
      </c>
      <c r="N576" t="str">
        <f>IFERROR(SMALL($M$5:$M$8000,ROWS($M$5:M576)),"")</f>
        <v/>
      </c>
      <c r="P576" t="s">
        <v>1649</v>
      </c>
      <c r="Q576" t="s">
        <v>754</v>
      </c>
      <c r="R576">
        <v>171363</v>
      </c>
      <c r="S576" s="286">
        <f>ROWS(R$5:R576)</f>
        <v>572</v>
      </c>
      <c r="T576" s="286">
        <f>IF(P576='5.1'!$E$5,TXM!S576,"")</f>
        <v>572</v>
      </c>
      <c r="U576" t="str">
        <f>IFERROR(SMALL($T$5:$T$8000,ROWS($T$5:T576)),"")</f>
        <v/>
      </c>
    </row>
    <row r="577" spans="1:21" ht="14.4" customHeight="1" x14ac:dyDescent="0.25">
      <c r="A577" s="285" t="s">
        <v>1649</v>
      </c>
      <c r="B577" t="s">
        <v>1077</v>
      </c>
      <c r="C577" s="300">
        <v>1582000</v>
      </c>
      <c r="D577" s="286">
        <f>ROWS(C$5:C577)</f>
        <v>573</v>
      </c>
      <c r="E577" s="286">
        <f>IF(A577='5.1'!$E$5,TXM!D577,"")</f>
        <v>573</v>
      </c>
      <c r="F577" t="str">
        <f>IFERROR(SMALL($E$5:$E$8000,ROWS($E$5:E577)),"")</f>
        <v/>
      </c>
      <c r="I577" s="285" t="s">
        <v>1761</v>
      </c>
      <c r="J577" t="s">
        <v>727</v>
      </c>
      <c r="K577" s="300">
        <v>163302445</v>
      </c>
      <c r="L577" s="286">
        <f>ROWS(K$5:K577)</f>
        <v>573</v>
      </c>
      <c r="M577" s="286" t="str">
        <f>IF(I577='5.1'!$E$5,TXM!L577,"")</f>
        <v/>
      </c>
      <c r="N577" t="str">
        <f>IFERROR(SMALL($M$5:$M$8000,ROWS($M$5:M577)),"")</f>
        <v/>
      </c>
      <c r="P577" t="s">
        <v>1649</v>
      </c>
      <c r="Q577" t="s">
        <v>711</v>
      </c>
      <c r="R577">
        <v>83718</v>
      </c>
      <c r="S577" s="286">
        <f>ROWS(R$5:R577)</f>
        <v>573</v>
      </c>
      <c r="T577" s="286">
        <f>IF(P577='5.1'!$E$5,TXM!S577,"")</f>
        <v>573</v>
      </c>
      <c r="U577" t="str">
        <f>IFERROR(SMALL($T$5:$T$8000,ROWS($T$5:T577)),"")</f>
        <v/>
      </c>
    </row>
    <row r="578" spans="1:21" ht="14.4" customHeight="1" x14ac:dyDescent="0.25">
      <c r="A578" s="285" t="s">
        <v>1649</v>
      </c>
      <c r="B578" t="s">
        <v>754</v>
      </c>
      <c r="C578" s="300">
        <v>1326942</v>
      </c>
      <c r="D578" s="286">
        <f>ROWS(C$5:C578)</f>
        <v>574</v>
      </c>
      <c r="E578" s="286">
        <f>IF(A578='5.1'!$E$5,TXM!D578,"")</f>
        <v>574</v>
      </c>
      <c r="F578" t="str">
        <f>IFERROR(SMALL($E$5:$E$8000,ROWS($E$5:E578)),"")</f>
        <v/>
      </c>
      <c r="I578" s="285" t="s">
        <v>1761</v>
      </c>
      <c r="J578" t="s">
        <v>782</v>
      </c>
      <c r="K578" s="300">
        <v>159160600</v>
      </c>
      <c r="L578" s="286">
        <f>ROWS(K$5:K578)</f>
        <v>574</v>
      </c>
      <c r="M578" s="286" t="str">
        <f>IF(I578='5.1'!$E$5,TXM!L578,"")</f>
        <v/>
      </c>
      <c r="N578" t="str">
        <f>IFERROR(SMALL($M$5:$M$8000,ROWS($M$5:M578)),"")</f>
        <v/>
      </c>
      <c r="P578" t="s">
        <v>1649</v>
      </c>
      <c r="Q578" t="s">
        <v>742</v>
      </c>
      <c r="R578">
        <v>57080</v>
      </c>
      <c r="S578" s="286">
        <f>ROWS(R$5:R578)</f>
        <v>574</v>
      </c>
      <c r="T578" s="286">
        <f>IF(P578='5.1'!$E$5,TXM!S578,"")</f>
        <v>574</v>
      </c>
      <c r="U578" t="str">
        <f>IFERROR(SMALL($T$5:$T$8000,ROWS($T$5:T578)),"")</f>
        <v/>
      </c>
    </row>
    <row r="579" spans="1:21" ht="14.4" customHeight="1" x14ac:dyDescent="0.25">
      <c r="A579" s="285" t="s">
        <v>1649</v>
      </c>
      <c r="B579" t="s">
        <v>732</v>
      </c>
      <c r="C579" s="300">
        <v>1246265</v>
      </c>
      <c r="D579" s="286">
        <f>ROWS(C$5:C579)</f>
        <v>575</v>
      </c>
      <c r="E579" s="286">
        <f>IF(A579='5.1'!$E$5,TXM!D579,"")</f>
        <v>575</v>
      </c>
      <c r="F579" t="str">
        <f>IFERROR(SMALL($E$5:$E$8000,ROWS($E$5:E579)),"")</f>
        <v/>
      </c>
      <c r="I579" s="285" t="s">
        <v>1761</v>
      </c>
      <c r="J579" t="s">
        <v>116</v>
      </c>
      <c r="K579" s="300">
        <v>146230079</v>
      </c>
      <c r="L579" s="286">
        <f>ROWS(K$5:K579)</f>
        <v>575</v>
      </c>
      <c r="M579" s="286" t="str">
        <f>IF(I579='5.1'!$E$5,TXM!L579,"")</f>
        <v/>
      </c>
      <c r="N579" t="str">
        <f>IFERROR(SMALL($M$5:$M$8000,ROWS($M$5:M579)),"")</f>
        <v/>
      </c>
      <c r="P579" t="s">
        <v>1649</v>
      </c>
      <c r="Q579" t="s">
        <v>1085</v>
      </c>
      <c r="R579">
        <v>9076</v>
      </c>
      <c r="S579" s="286">
        <f>ROWS(R$5:R579)</f>
        <v>575</v>
      </c>
      <c r="T579" s="286">
        <f>IF(P579='5.1'!$E$5,TXM!S579,"")</f>
        <v>575</v>
      </c>
      <c r="U579" t="str">
        <f>IFERROR(SMALL($T$5:$T$8000,ROWS($T$5:T579)),"")</f>
        <v/>
      </c>
    </row>
    <row r="580" spans="1:21" ht="14.4" customHeight="1" x14ac:dyDescent="0.25">
      <c r="A580" s="285" t="s">
        <v>1649</v>
      </c>
      <c r="B580" t="s">
        <v>110</v>
      </c>
      <c r="C580" s="300">
        <v>984869</v>
      </c>
      <c r="D580" s="286">
        <f>ROWS(C$5:C580)</f>
        <v>576</v>
      </c>
      <c r="E580" s="286">
        <f>IF(A580='5.1'!$E$5,TXM!D580,"")</f>
        <v>576</v>
      </c>
      <c r="F580" t="str">
        <f>IFERROR(SMALL($E$5:$E$8000,ROWS($E$5:E580)),"")</f>
        <v/>
      </c>
      <c r="I580" s="285" t="s">
        <v>1761</v>
      </c>
      <c r="J580" t="s">
        <v>108</v>
      </c>
      <c r="K580" s="300">
        <v>118783116</v>
      </c>
      <c r="L580" s="286">
        <f>ROWS(K$5:K580)</f>
        <v>576</v>
      </c>
      <c r="M580" s="286" t="str">
        <f>IF(I580='5.1'!$E$5,TXM!L580,"")</f>
        <v/>
      </c>
      <c r="N580" t="str">
        <f>IFERROR(SMALL($M$5:$M$8000,ROWS($M$5:M580)),"")</f>
        <v/>
      </c>
      <c r="P580" t="s">
        <v>1649</v>
      </c>
      <c r="Q580" t="s">
        <v>744</v>
      </c>
      <c r="R580">
        <v>5999</v>
      </c>
      <c r="S580" s="286">
        <f>ROWS(R$5:R580)</f>
        <v>576</v>
      </c>
      <c r="T580" s="286">
        <f>IF(P580='5.1'!$E$5,TXM!S580,"")</f>
        <v>576</v>
      </c>
      <c r="U580" t="str">
        <f>IFERROR(SMALL($T$5:$T$8000,ROWS($T$5:T580)),"")</f>
        <v/>
      </c>
    </row>
    <row r="581" spans="1:21" ht="14.4" customHeight="1" x14ac:dyDescent="0.25">
      <c r="A581" s="285" t="s">
        <v>1649</v>
      </c>
      <c r="B581" t="s">
        <v>108</v>
      </c>
      <c r="C581" s="300">
        <v>487476</v>
      </c>
      <c r="D581" s="286">
        <f>ROWS(C$5:C581)</f>
        <v>577</v>
      </c>
      <c r="E581" s="286">
        <f>IF(A581='5.1'!$E$5,TXM!D581,"")</f>
        <v>577</v>
      </c>
      <c r="F581" t="str">
        <f>IFERROR(SMALL($E$5:$E$8000,ROWS($E$5:E581)),"")</f>
        <v/>
      </c>
      <c r="I581" s="285" t="s">
        <v>1761</v>
      </c>
      <c r="J581" t="s">
        <v>1083</v>
      </c>
      <c r="K581" s="300">
        <v>112584111</v>
      </c>
      <c r="L581" s="286">
        <f>ROWS(K$5:K581)</f>
        <v>577</v>
      </c>
      <c r="M581" s="286" t="str">
        <f>IF(I581='5.1'!$E$5,TXM!L581,"")</f>
        <v/>
      </c>
      <c r="N581" t="str">
        <f>IFERROR(SMALL($M$5:$M$8000,ROWS($M$5:M581)),"")</f>
        <v/>
      </c>
      <c r="P581" t="s">
        <v>1649</v>
      </c>
      <c r="Q581" t="s">
        <v>999</v>
      </c>
      <c r="R581">
        <v>1824</v>
      </c>
      <c r="S581" s="286">
        <f>ROWS(R$5:R581)</f>
        <v>577</v>
      </c>
      <c r="T581" s="286">
        <f>IF(P581='5.1'!$E$5,TXM!S581,"")</f>
        <v>577</v>
      </c>
      <c r="U581" t="str">
        <f>IFERROR(SMALL($T$5:$T$8000,ROWS($T$5:T581)),"")</f>
        <v/>
      </c>
    </row>
    <row r="582" spans="1:21" ht="14.4" customHeight="1" x14ac:dyDescent="0.25">
      <c r="A582" s="285" t="s">
        <v>1649</v>
      </c>
      <c r="B582" t="s">
        <v>768</v>
      </c>
      <c r="C582" s="300">
        <v>452758</v>
      </c>
      <c r="D582" s="286">
        <f>ROWS(C$5:C582)</f>
        <v>578</v>
      </c>
      <c r="E582" s="286">
        <f>IF(A582='5.1'!$E$5,TXM!D582,"")</f>
        <v>578</v>
      </c>
      <c r="F582" t="str">
        <f>IFERROR(SMALL($E$5:$E$8000,ROWS($E$5:E582)),"")</f>
        <v/>
      </c>
      <c r="I582" s="285" t="s">
        <v>1761</v>
      </c>
      <c r="J582" t="s">
        <v>776</v>
      </c>
      <c r="K582" s="300">
        <v>110687357</v>
      </c>
      <c r="L582" s="286">
        <f>ROWS(K$5:K582)</f>
        <v>578</v>
      </c>
      <c r="M582" s="286" t="str">
        <f>IF(I582='5.1'!$E$5,TXM!L582,"")</f>
        <v/>
      </c>
      <c r="N582" t="str">
        <f>IFERROR(SMALL($M$5:$M$8000,ROWS($M$5:M582)),"")</f>
        <v/>
      </c>
      <c r="P582" t="s">
        <v>1649</v>
      </c>
      <c r="Q582" t="s">
        <v>1088</v>
      </c>
      <c r="R582">
        <v>1800</v>
      </c>
      <c r="S582" s="286">
        <f>ROWS(R$5:R582)</f>
        <v>578</v>
      </c>
      <c r="T582" s="286">
        <f>IF(P582='5.1'!$E$5,TXM!S582,"")</f>
        <v>578</v>
      </c>
      <c r="U582" t="str">
        <f>IFERROR(SMALL($T$5:$T$8000,ROWS($T$5:T582)),"")</f>
        <v/>
      </c>
    </row>
    <row r="583" spans="1:21" ht="14.4" customHeight="1" x14ac:dyDescent="0.25">
      <c r="A583" s="285" t="s">
        <v>1649</v>
      </c>
      <c r="B583" t="s">
        <v>760</v>
      </c>
      <c r="C583" s="300">
        <v>295061</v>
      </c>
      <c r="D583" s="286">
        <f>ROWS(C$5:C583)</f>
        <v>579</v>
      </c>
      <c r="E583" s="286">
        <f>IF(A583='5.1'!$E$5,TXM!D583,"")</f>
        <v>579</v>
      </c>
      <c r="F583" t="str">
        <f>IFERROR(SMALL($E$5:$E$8000,ROWS($E$5:E583)),"")</f>
        <v/>
      </c>
      <c r="I583" s="285" t="s">
        <v>1761</v>
      </c>
      <c r="J583" t="s">
        <v>118</v>
      </c>
      <c r="K583" s="300">
        <v>94857296</v>
      </c>
      <c r="L583" s="286">
        <f>ROWS(K$5:K583)</f>
        <v>579</v>
      </c>
      <c r="M583" s="286" t="str">
        <f>IF(I583='5.1'!$E$5,TXM!L583,"")</f>
        <v/>
      </c>
      <c r="N583" t="str">
        <f>IFERROR(SMALL($M$5:$M$8000,ROWS($M$5:M583)),"")</f>
        <v/>
      </c>
      <c r="P583" t="s">
        <v>1649</v>
      </c>
      <c r="Q583" t="s">
        <v>713</v>
      </c>
      <c r="R583">
        <v>200</v>
      </c>
      <c r="S583" s="286">
        <f>ROWS(R$5:R583)</f>
        <v>579</v>
      </c>
      <c r="T583" s="286">
        <f>IF(P583='5.1'!$E$5,TXM!S583,"")</f>
        <v>579</v>
      </c>
      <c r="U583" t="str">
        <f>IFERROR(SMALL($T$5:$T$8000,ROWS($T$5:T583)),"")</f>
        <v/>
      </c>
    </row>
    <row r="584" spans="1:21" ht="14.4" customHeight="1" x14ac:dyDescent="0.25">
      <c r="A584" s="285" t="s">
        <v>1649</v>
      </c>
      <c r="B584" t="s">
        <v>766</v>
      </c>
      <c r="C584" s="300">
        <v>228784</v>
      </c>
      <c r="D584" s="286">
        <f>ROWS(C$5:C584)</f>
        <v>580</v>
      </c>
      <c r="E584" s="286">
        <f>IF(A584='5.1'!$E$5,TXM!D584,"")</f>
        <v>580</v>
      </c>
      <c r="F584" t="str">
        <f>IFERROR(SMALL($E$5:$E$8000,ROWS($E$5:E584)),"")</f>
        <v/>
      </c>
      <c r="I584" s="285" t="s">
        <v>1761</v>
      </c>
      <c r="J584" t="s">
        <v>1090</v>
      </c>
      <c r="K584" s="300">
        <v>92316801</v>
      </c>
      <c r="L584" s="286">
        <f>ROWS(K$5:K584)</f>
        <v>580</v>
      </c>
      <c r="M584" s="286" t="str">
        <f>IF(I584='5.1'!$E$5,TXM!L584,"")</f>
        <v/>
      </c>
      <c r="N584" t="str">
        <f>IFERROR(SMALL($M$5:$M$8000,ROWS($M$5:M584)),"")</f>
        <v/>
      </c>
      <c r="P584" t="s">
        <v>1690</v>
      </c>
      <c r="Q584" t="s">
        <v>810</v>
      </c>
      <c r="R584">
        <v>48246887</v>
      </c>
      <c r="S584" s="286">
        <f>ROWS(R$5:R584)</f>
        <v>580</v>
      </c>
      <c r="T584" s="286" t="str">
        <f>IF(P584='5.1'!$E$5,TXM!S584,"")</f>
        <v/>
      </c>
      <c r="U584" t="str">
        <f>IFERROR(SMALL($T$5:$T$8000,ROWS($T$5:T584)),"")</f>
        <v/>
      </c>
    </row>
    <row r="585" spans="1:21" ht="14.4" customHeight="1" x14ac:dyDescent="0.25">
      <c r="A585" s="285" t="s">
        <v>1649</v>
      </c>
      <c r="B585" t="s">
        <v>1083</v>
      </c>
      <c r="C585" s="300">
        <v>171413</v>
      </c>
      <c r="D585" s="286">
        <f>ROWS(C$5:C585)</f>
        <v>581</v>
      </c>
      <c r="E585" s="286">
        <f>IF(A585='5.1'!$E$5,TXM!D585,"")</f>
        <v>581</v>
      </c>
      <c r="F585" t="str">
        <f>IFERROR(SMALL($E$5:$E$8000,ROWS($E$5:E585)),"")</f>
        <v/>
      </c>
      <c r="I585" s="285" t="s">
        <v>1761</v>
      </c>
      <c r="J585" t="s">
        <v>821</v>
      </c>
      <c r="K585" s="300">
        <v>82573028</v>
      </c>
      <c r="L585" s="286">
        <f>ROWS(K$5:K585)</f>
        <v>581</v>
      </c>
      <c r="M585" s="286" t="str">
        <f>IF(I585='5.1'!$E$5,TXM!L585,"")</f>
        <v/>
      </c>
      <c r="N585" t="str">
        <f>IFERROR(SMALL($M$5:$M$8000,ROWS($M$5:M585)),"")</f>
        <v/>
      </c>
      <c r="P585" t="s">
        <v>1690</v>
      </c>
      <c r="Q585" t="s">
        <v>806</v>
      </c>
      <c r="R585">
        <v>26868015</v>
      </c>
      <c r="S585" s="286">
        <f>ROWS(R$5:R585)</f>
        <v>581</v>
      </c>
      <c r="T585" s="286" t="str">
        <f>IF(P585='5.1'!$E$5,TXM!S585,"")</f>
        <v/>
      </c>
      <c r="U585" t="str">
        <f>IFERROR(SMALL($T$5:$T$8000,ROWS($T$5:T585)),"")</f>
        <v/>
      </c>
    </row>
    <row r="586" spans="1:21" ht="14.4" customHeight="1" x14ac:dyDescent="0.25">
      <c r="A586" s="285" t="s">
        <v>1649</v>
      </c>
      <c r="B586" t="s">
        <v>1092</v>
      </c>
      <c r="C586" s="300">
        <v>88295</v>
      </c>
      <c r="D586" s="286">
        <f>ROWS(C$5:C586)</f>
        <v>582</v>
      </c>
      <c r="E586" s="286">
        <f>IF(A586='5.1'!$E$5,TXM!D586,"")</f>
        <v>582</v>
      </c>
      <c r="F586" t="str">
        <f>IFERROR(SMALL($E$5:$E$8000,ROWS($E$5:E586)),"")</f>
        <v/>
      </c>
      <c r="I586" s="285" t="s">
        <v>1761</v>
      </c>
      <c r="J586" t="s">
        <v>715</v>
      </c>
      <c r="K586" s="300">
        <v>75811421</v>
      </c>
      <c r="L586" s="286">
        <f>ROWS(K$5:K586)</f>
        <v>582</v>
      </c>
      <c r="M586" s="286" t="str">
        <f>IF(I586='5.1'!$E$5,TXM!L586,"")</f>
        <v/>
      </c>
      <c r="N586" t="str">
        <f>IFERROR(SMALL($M$5:$M$8000,ROWS($M$5:M586)),"")</f>
        <v/>
      </c>
      <c r="P586" t="s">
        <v>1690</v>
      </c>
      <c r="Q586" t="s">
        <v>1093</v>
      </c>
      <c r="R586">
        <v>11050227</v>
      </c>
      <c r="S586" s="286">
        <f>ROWS(R$5:R586)</f>
        <v>582</v>
      </c>
      <c r="T586" s="286" t="str">
        <f>IF(P586='5.1'!$E$5,TXM!S586,"")</f>
        <v/>
      </c>
      <c r="U586" t="str">
        <f>IFERROR(SMALL($T$5:$T$8000,ROWS($T$5:T586)),"")</f>
        <v/>
      </c>
    </row>
    <row r="587" spans="1:21" ht="14.4" customHeight="1" x14ac:dyDescent="0.25">
      <c r="A587" s="285" t="s">
        <v>1649</v>
      </c>
      <c r="B587" t="s">
        <v>770</v>
      </c>
      <c r="C587" s="300">
        <v>51956</v>
      </c>
      <c r="D587" s="286">
        <f>ROWS(C$5:C587)</f>
        <v>583</v>
      </c>
      <c r="E587" s="286">
        <f>IF(A587='5.1'!$E$5,TXM!D587,"")</f>
        <v>583</v>
      </c>
      <c r="F587" t="str">
        <f>IFERROR(SMALL($E$5:$E$8000,ROWS($E$5:E587)),"")</f>
        <v/>
      </c>
      <c r="I587" s="285" t="s">
        <v>1761</v>
      </c>
      <c r="J587" t="s">
        <v>786</v>
      </c>
      <c r="K587" s="300">
        <v>73829318</v>
      </c>
      <c r="L587" s="286">
        <f>ROWS(K$5:K587)</f>
        <v>583</v>
      </c>
      <c r="M587" s="286" t="str">
        <f>IF(I587='5.1'!$E$5,TXM!L587,"")</f>
        <v/>
      </c>
      <c r="N587" t="str">
        <f>IFERROR(SMALL($M$5:$M$8000,ROWS($M$5:M587)),"")</f>
        <v/>
      </c>
      <c r="P587" t="s">
        <v>1690</v>
      </c>
      <c r="Q587" t="s">
        <v>198</v>
      </c>
      <c r="R587">
        <v>1998043</v>
      </c>
      <c r="S587" s="286">
        <f>ROWS(R$5:R587)</f>
        <v>583</v>
      </c>
      <c r="T587" s="286" t="str">
        <f>IF(P587='5.1'!$E$5,TXM!S587,"")</f>
        <v/>
      </c>
      <c r="U587" t="str">
        <f>IFERROR(SMALL($T$5:$T$8000,ROWS($T$5:T587)),"")</f>
        <v/>
      </c>
    </row>
    <row r="588" spans="1:21" ht="14.4" customHeight="1" x14ac:dyDescent="0.25">
      <c r="A588" s="285" t="s">
        <v>1649</v>
      </c>
      <c r="B588" t="s">
        <v>772</v>
      </c>
      <c r="C588" s="300">
        <v>51581</v>
      </c>
      <c r="D588" s="286">
        <f>ROWS(C$5:C588)</f>
        <v>584</v>
      </c>
      <c r="E588" s="286">
        <f>IF(A588='5.1'!$E$5,TXM!D588,"")</f>
        <v>584</v>
      </c>
      <c r="F588" t="str">
        <f>IFERROR(SMALL($E$5:$E$8000,ROWS($E$5:E588)),"")</f>
        <v/>
      </c>
      <c r="I588" s="285" t="s">
        <v>1761</v>
      </c>
      <c r="J588" t="s">
        <v>1092</v>
      </c>
      <c r="K588" s="300">
        <v>66217193</v>
      </c>
      <c r="L588" s="286">
        <f>ROWS(K$5:K588)</f>
        <v>584</v>
      </c>
      <c r="M588" s="286" t="str">
        <f>IF(I588='5.1'!$E$5,TXM!L588,"")</f>
        <v/>
      </c>
      <c r="N588" t="str">
        <f>IFERROR(SMALL($M$5:$M$8000,ROWS($M$5:M588)),"")</f>
        <v/>
      </c>
      <c r="P588" t="s">
        <v>1690</v>
      </c>
      <c r="Q588" t="s">
        <v>808</v>
      </c>
      <c r="R588">
        <v>642847</v>
      </c>
      <c r="S588" s="286">
        <f>ROWS(R$5:R588)</f>
        <v>584</v>
      </c>
      <c r="T588" s="286" t="str">
        <f>IF(P588='5.1'!$E$5,TXM!S588,"")</f>
        <v/>
      </c>
      <c r="U588" t="str">
        <f>IFERROR(SMALL($T$5:$T$8000,ROWS($T$5:T588)),"")</f>
        <v/>
      </c>
    </row>
    <row r="589" spans="1:21" ht="14.4" customHeight="1" x14ac:dyDescent="0.25">
      <c r="A589" s="285" t="s">
        <v>1649</v>
      </c>
      <c r="B589" t="s">
        <v>713</v>
      </c>
      <c r="C589" s="300">
        <v>50020</v>
      </c>
      <c r="D589" s="286">
        <f>ROWS(C$5:C589)</f>
        <v>585</v>
      </c>
      <c r="E589" s="286">
        <f>IF(A589='5.1'!$E$5,TXM!D589,"")</f>
        <v>585</v>
      </c>
      <c r="F589" t="str">
        <f>IFERROR(SMALL($E$5:$E$8000,ROWS($E$5:E589)),"")</f>
        <v/>
      </c>
      <c r="I589" s="285" t="s">
        <v>1761</v>
      </c>
      <c r="J589" t="s">
        <v>774</v>
      </c>
      <c r="K589" s="300">
        <v>64572122</v>
      </c>
      <c r="L589" s="286">
        <f>ROWS(K$5:K589)</f>
        <v>585</v>
      </c>
      <c r="M589" s="286" t="str">
        <f>IF(I589='5.1'!$E$5,TXM!L589,"")</f>
        <v/>
      </c>
      <c r="N589" t="str">
        <f>IFERROR(SMALL($M$5:$M$8000,ROWS($M$5:M589)),"")</f>
        <v/>
      </c>
      <c r="P589" t="s">
        <v>1690</v>
      </c>
      <c r="Q589" t="s">
        <v>1086</v>
      </c>
      <c r="R589">
        <v>467007</v>
      </c>
      <c r="S589" s="286">
        <f>ROWS(R$5:R589)</f>
        <v>585</v>
      </c>
      <c r="T589" s="286" t="str">
        <f>IF(P589='5.1'!$E$5,TXM!S589,"")</f>
        <v/>
      </c>
      <c r="U589" t="str">
        <f>IFERROR(SMALL($T$5:$T$8000,ROWS($T$5:T589)),"")</f>
        <v/>
      </c>
    </row>
    <row r="590" spans="1:21" ht="14.4" customHeight="1" x14ac:dyDescent="0.25">
      <c r="A590" s="285" t="s">
        <v>1649</v>
      </c>
      <c r="B590" t="s">
        <v>1091</v>
      </c>
      <c r="C590" s="300">
        <v>29827</v>
      </c>
      <c r="D590" s="286">
        <f>ROWS(C$5:C590)</f>
        <v>586</v>
      </c>
      <c r="E590" s="286">
        <f>IF(A590='5.1'!$E$5,TXM!D590,"")</f>
        <v>586</v>
      </c>
      <c r="F590" t="str">
        <f>IFERROR(SMALL($E$5:$E$8000,ROWS($E$5:E590)),"")</f>
        <v/>
      </c>
      <c r="I590" s="285" t="s">
        <v>1761</v>
      </c>
      <c r="J590" t="s">
        <v>999</v>
      </c>
      <c r="K590" s="300">
        <v>63342285</v>
      </c>
      <c r="L590" s="286">
        <f>ROWS(K$5:K590)</f>
        <v>586</v>
      </c>
      <c r="M590" s="286" t="str">
        <f>IF(I590='5.1'!$E$5,TXM!L590,"")</f>
        <v/>
      </c>
      <c r="N590" t="str">
        <f>IFERROR(SMALL($M$5:$M$8000,ROWS($M$5:M590)),"")</f>
        <v/>
      </c>
      <c r="P590" t="s">
        <v>1690</v>
      </c>
      <c r="Q590" t="s">
        <v>784</v>
      </c>
      <c r="R590">
        <v>140385</v>
      </c>
      <c r="S590" s="286">
        <f>ROWS(R$5:R590)</f>
        <v>586</v>
      </c>
      <c r="T590" s="286" t="str">
        <f>IF(P590='5.1'!$E$5,TXM!S590,"")</f>
        <v/>
      </c>
      <c r="U590" t="str">
        <f>IFERROR(SMALL($T$5:$T$8000,ROWS($T$5:T590)),"")</f>
        <v/>
      </c>
    </row>
    <row r="591" spans="1:21" ht="14.4" customHeight="1" x14ac:dyDescent="0.25">
      <c r="A591" s="285" t="s">
        <v>1649</v>
      </c>
      <c r="B591" t="s">
        <v>1084</v>
      </c>
      <c r="C591" s="300">
        <v>26861</v>
      </c>
      <c r="D591" s="286">
        <f>ROWS(C$5:C591)</f>
        <v>587</v>
      </c>
      <c r="E591" s="286">
        <f>IF(A591='5.1'!$E$5,TXM!D591,"")</f>
        <v>587</v>
      </c>
      <c r="F591" t="str">
        <f>IFERROR(SMALL($E$5:$E$8000,ROWS($E$5:E591)),"")</f>
        <v/>
      </c>
      <c r="I591" s="285" t="s">
        <v>1761</v>
      </c>
      <c r="J591" t="s">
        <v>1076</v>
      </c>
      <c r="K591" s="300">
        <v>53576170</v>
      </c>
      <c r="L591" s="286">
        <f>ROWS(K$5:K591)</f>
        <v>587</v>
      </c>
      <c r="M591" s="286" t="str">
        <f>IF(I591='5.1'!$E$5,TXM!L591,"")</f>
        <v/>
      </c>
      <c r="N591" t="str">
        <f>IFERROR(SMALL($M$5:$M$8000,ROWS($M$5:M591)),"")</f>
        <v/>
      </c>
      <c r="P591" t="s">
        <v>1690</v>
      </c>
      <c r="Q591" t="s">
        <v>1098</v>
      </c>
      <c r="R591">
        <v>107862</v>
      </c>
      <c r="S591" s="286">
        <f>ROWS(R$5:R591)</f>
        <v>587</v>
      </c>
      <c r="T591" s="286" t="str">
        <f>IF(P591='5.1'!$E$5,TXM!S591,"")</f>
        <v/>
      </c>
      <c r="U591" t="str">
        <f>IFERROR(SMALL($T$5:$T$8000,ROWS($T$5:T591)),"")</f>
        <v/>
      </c>
    </row>
    <row r="592" spans="1:21" ht="14.4" customHeight="1" x14ac:dyDescent="0.25">
      <c r="A592" s="285" t="s">
        <v>1649</v>
      </c>
      <c r="B592" t="s">
        <v>1078</v>
      </c>
      <c r="C592" s="300">
        <v>18481</v>
      </c>
      <c r="D592" s="286">
        <f>ROWS(C$5:C592)</f>
        <v>588</v>
      </c>
      <c r="E592" s="286">
        <f>IF(A592='5.1'!$E$5,TXM!D592,"")</f>
        <v>588</v>
      </c>
      <c r="F592" t="str">
        <f>IFERROR(SMALL($E$5:$E$8000,ROWS($E$5:E592)),"")</f>
        <v/>
      </c>
      <c r="I592" s="285" t="s">
        <v>1761</v>
      </c>
      <c r="J592" t="s">
        <v>780</v>
      </c>
      <c r="K592" s="300">
        <v>52417993</v>
      </c>
      <c r="L592" s="286">
        <f>ROWS(K$5:K592)</f>
        <v>588</v>
      </c>
      <c r="M592" s="286" t="str">
        <f>IF(I592='5.1'!$E$5,TXM!L592,"")</f>
        <v/>
      </c>
      <c r="N592" t="str">
        <f>IFERROR(SMALL($M$5:$M$8000,ROWS($M$5:M592)),"")</f>
        <v/>
      </c>
      <c r="P592" t="s">
        <v>1690</v>
      </c>
      <c r="Q592" t="s">
        <v>774</v>
      </c>
      <c r="R592">
        <v>91001</v>
      </c>
      <c r="S592" s="286">
        <f>ROWS(R$5:R592)</f>
        <v>588</v>
      </c>
      <c r="T592" s="286" t="str">
        <f>IF(P592='5.1'!$E$5,TXM!S592,"")</f>
        <v/>
      </c>
      <c r="U592" t="str">
        <f>IFERROR(SMALL($T$5:$T$8000,ROWS($T$5:T592)),"")</f>
        <v/>
      </c>
    </row>
    <row r="593" spans="1:21" ht="14.4" customHeight="1" x14ac:dyDescent="0.25">
      <c r="A593" s="285" t="s">
        <v>1649</v>
      </c>
      <c r="B593" t="s">
        <v>736</v>
      </c>
      <c r="C593" s="300">
        <v>15377</v>
      </c>
      <c r="D593" s="286">
        <f>ROWS(C$5:C593)</f>
        <v>589</v>
      </c>
      <c r="E593" s="286">
        <f>IF(A593='5.1'!$E$5,TXM!D593,"")</f>
        <v>589</v>
      </c>
      <c r="F593" t="str">
        <f>IFERROR(SMALL($E$5:$E$8000,ROWS($E$5:E593)),"")</f>
        <v/>
      </c>
      <c r="I593" s="285" t="s">
        <v>1761</v>
      </c>
      <c r="J593" t="s">
        <v>814</v>
      </c>
      <c r="K593" s="300">
        <v>49632038</v>
      </c>
      <c r="L593" s="286">
        <f>ROWS(K$5:K593)</f>
        <v>589</v>
      </c>
      <c r="M593" s="286" t="str">
        <f>IF(I593='5.1'!$E$5,TXM!L593,"")</f>
        <v/>
      </c>
      <c r="N593" t="str">
        <f>IFERROR(SMALL($M$5:$M$8000,ROWS($M$5:M593)),"")</f>
        <v/>
      </c>
      <c r="P593" t="s">
        <v>1690</v>
      </c>
      <c r="Q593" t="s">
        <v>111</v>
      </c>
      <c r="R593">
        <v>85913</v>
      </c>
      <c r="S593" s="286">
        <f>ROWS(R$5:R593)</f>
        <v>589</v>
      </c>
      <c r="T593" s="286" t="str">
        <f>IF(P593='5.1'!$E$5,TXM!S593,"")</f>
        <v/>
      </c>
      <c r="U593" t="str">
        <f>IFERROR(SMALL($T$5:$T$8000,ROWS($T$5:T593)),"")</f>
        <v/>
      </c>
    </row>
    <row r="594" spans="1:21" ht="14.4" customHeight="1" x14ac:dyDescent="0.25">
      <c r="A594" s="285" t="s">
        <v>1649</v>
      </c>
      <c r="B594" t="s">
        <v>1097</v>
      </c>
      <c r="C594" s="300">
        <v>15138</v>
      </c>
      <c r="D594" s="286">
        <f>ROWS(C$5:C594)</f>
        <v>590</v>
      </c>
      <c r="E594" s="286">
        <f>IF(A594='5.1'!$E$5,TXM!D594,"")</f>
        <v>590</v>
      </c>
      <c r="F594" t="str">
        <f>IFERROR(SMALL($E$5:$E$8000,ROWS($E$5:E594)),"")</f>
        <v/>
      </c>
      <c r="I594" s="285" t="s">
        <v>1761</v>
      </c>
      <c r="J594" t="s">
        <v>707</v>
      </c>
      <c r="K594" s="300">
        <v>46014759</v>
      </c>
      <c r="L594" s="286">
        <f>ROWS(K$5:K594)</f>
        <v>590</v>
      </c>
      <c r="M594" s="286" t="str">
        <f>IF(I594='5.1'!$E$5,TXM!L594,"")</f>
        <v/>
      </c>
      <c r="N594" t="str">
        <f>IFERROR(SMALL($M$5:$M$8000,ROWS($M$5:M594)),"")</f>
        <v/>
      </c>
      <c r="P594" t="s">
        <v>1690</v>
      </c>
      <c r="Q594" t="s">
        <v>802</v>
      </c>
      <c r="R594">
        <v>55578</v>
      </c>
      <c r="S594" s="286">
        <f>ROWS(R$5:R594)</f>
        <v>590</v>
      </c>
      <c r="T594" s="286" t="str">
        <f>IF(P594='5.1'!$E$5,TXM!S594,"")</f>
        <v/>
      </c>
      <c r="U594" t="str">
        <f>IFERROR(SMALL($T$5:$T$8000,ROWS($T$5:T594)),"")</f>
        <v/>
      </c>
    </row>
    <row r="595" spans="1:21" ht="14.4" customHeight="1" x14ac:dyDescent="0.25">
      <c r="A595" s="285" t="s">
        <v>1649</v>
      </c>
      <c r="B595" t="s">
        <v>112</v>
      </c>
      <c r="C595" s="300">
        <v>5910</v>
      </c>
      <c r="D595" s="286">
        <f>ROWS(C$5:C595)</f>
        <v>591</v>
      </c>
      <c r="E595" s="286">
        <f>IF(A595='5.1'!$E$5,TXM!D595,"")</f>
        <v>591</v>
      </c>
      <c r="F595" t="str">
        <f>IFERROR(SMALL($E$5:$E$8000,ROWS($E$5:E595)),"")</f>
        <v/>
      </c>
      <c r="I595" s="285" t="s">
        <v>1761</v>
      </c>
      <c r="J595" t="s">
        <v>109</v>
      </c>
      <c r="K595" s="300">
        <v>43495863</v>
      </c>
      <c r="L595" s="286">
        <f>ROWS(K$5:K595)</f>
        <v>591</v>
      </c>
      <c r="M595" s="286" t="str">
        <f>IF(I595='5.1'!$E$5,TXM!L595,"")</f>
        <v/>
      </c>
      <c r="N595" t="str">
        <f>IFERROR(SMALL($M$5:$M$8000,ROWS($M$5:M595)),"")</f>
        <v/>
      </c>
      <c r="P595" t="s">
        <v>1690</v>
      </c>
      <c r="Q595" t="s">
        <v>1080</v>
      </c>
      <c r="R595">
        <v>44265</v>
      </c>
      <c r="S595" s="286">
        <f>ROWS(R$5:R595)</f>
        <v>591</v>
      </c>
      <c r="T595" s="286" t="str">
        <f>IF(P595='5.1'!$E$5,TXM!S595,"")</f>
        <v/>
      </c>
      <c r="U595" t="str">
        <f>IFERROR(SMALL($T$5:$T$8000,ROWS($T$5:T595)),"")</f>
        <v/>
      </c>
    </row>
    <row r="596" spans="1:21" ht="14.4" customHeight="1" x14ac:dyDescent="0.25">
      <c r="A596" s="285" t="s">
        <v>1649</v>
      </c>
      <c r="B596" t="s">
        <v>818</v>
      </c>
      <c r="C596" s="300">
        <v>3250</v>
      </c>
      <c r="D596" s="286">
        <f>ROWS(C$5:C596)</f>
        <v>592</v>
      </c>
      <c r="E596" s="286">
        <f>IF(A596='5.1'!$E$5,TXM!D596,"")</f>
        <v>592</v>
      </c>
      <c r="F596" t="str">
        <f>IFERROR(SMALL($E$5:$E$8000,ROWS($E$5:E596)),"")</f>
        <v/>
      </c>
      <c r="I596" s="285" t="s">
        <v>1761</v>
      </c>
      <c r="J596" t="s">
        <v>788</v>
      </c>
      <c r="K596" s="300">
        <v>42501588</v>
      </c>
      <c r="L596" s="286">
        <f>ROWS(K$5:K596)</f>
        <v>592</v>
      </c>
      <c r="M596" s="286" t="str">
        <f>IF(I596='5.1'!$E$5,TXM!L596,"")</f>
        <v/>
      </c>
      <c r="N596" t="str">
        <f>IFERROR(SMALL($M$5:$M$8000,ROWS($M$5:M596)),"")</f>
        <v/>
      </c>
      <c r="P596" t="s">
        <v>1690</v>
      </c>
      <c r="Q596" t="s">
        <v>766</v>
      </c>
      <c r="R596">
        <v>32291</v>
      </c>
      <c r="S596" s="286">
        <f>ROWS(R$5:R596)</f>
        <v>592</v>
      </c>
      <c r="T596" s="286" t="str">
        <f>IF(P596='5.1'!$E$5,TXM!S596,"")</f>
        <v/>
      </c>
      <c r="U596" t="str">
        <f>IFERROR(SMALL($T$5:$T$8000,ROWS($T$5:T596)),"")</f>
        <v/>
      </c>
    </row>
    <row r="597" spans="1:21" ht="14.4" customHeight="1" x14ac:dyDescent="0.25">
      <c r="A597" s="285" t="s">
        <v>1690</v>
      </c>
      <c r="B597" t="s">
        <v>715</v>
      </c>
      <c r="C597" s="300">
        <v>7705671054</v>
      </c>
      <c r="D597" s="286">
        <f>ROWS(C$5:C597)</f>
        <v>593</v>
      </c>
      <c r="E597" s="286" t="str">
        <f>IF(A597='5.1'!$E$5,TXM!D597,"")</f>
        <v/>
      </c>
      <c r="F597" t="str">
        <f>IFERROR(SMALL($E$5:$E$8000,ROWS($E$5:E597)),"")</f>
        <v/>
      </c>
      <c r="I597" s="285" t="s">
        <v>1761</v>
      </c>
      <c r="J597" t="s">
        <v>115</v>
      </c>
      <c r="K597" s="300">
        <v>31791314</v>
      </c>
      <c r="L597" s="286">
        <f>ROWS(K$5:K597)</f>
        <v>593</v>
      </c>
      <c r="M597" s="286" t="str">
        <f>IF(I597='5.1'!$E$5,TXM!L597,"")</f>
        <v/>
      </c>
      <c r="N597" t="str">
        <f>IFERROR(SMALL($M$5:$M$8000,ROWS($M$5:M597)),"")</f>
        <v/>
      </c>
      <c r="P597" t="s">
        <v>1690</v>
      </c>
      <c r="Q597" t="s">
        <v>197</v>
      </c>
      <c r="R597">
        <v>20154</v>
      </c>
      <c r="S597" s="286">
        <f>ROWS(R$5:R597)</f>
        <v>593</v>
      </c>
      <c r="T597" s="286" t="str">
        <f>IF(P597='5.1'!$E$5,TXM!S597,"")</f>
        <v/>
      </c>
      <c r="U597" t="str">
        <f>IFERROR(SMALL($T$5:$T$8000,ROWS($T$5:T597)),"")</f>
        <v/>
      </c>
    </row>
    <row r="598" spans="1:21" ht="14.4" customHeight="1" x14ac:dyDescent="0.25">
      <c r="A598" s="285" t="s">
        <v>1690</v>
      </c>
      <c r="B598" t="s">
        <v>999</v>
      </c>
      <c r="C598" s="300">
        <v>1898290992</v>
      </c>
      <c r="D598" s="286">
        <f>ROWS(C$5:C598)</f>
        <v>594</v>
      </c>
      <c r="E598" s="286" t="str">
        <f>IF(A598='5.1'!$E$5,TXM!D598,"")</f>
        <v/>
      </c>
      <c r="F598" t="str">
        <f>IFERROR(SMALL($E$5:$E$8000,ROWS($E$5:E598)),"")</f>
        <v/>
      </c>
      <c r="I598" s="285" t="s">
        <v>1761</v>
      </c>
      <c r="J598" t="s">
        <v>756</v>
      </c>
      <c r="K598" s="300">
        <v>31257859</v>
      </c>
      <c r="L598" s="286">
        <f>ROWS(K$5:K598)</f>
        <v>594</v>
      </c>
      <c r="M598" s="286" t="str">
        <f>IF(I598='5.1'!$E$5,TXM!L598,"")</f>
        <v/>
      </c>
      <c r="N598" t="str">
        <f>IFERROR(SMALL($M$5:$M$8000,ROWS($M$5:M598)),"")</f>
        <v/>
      </c>
      <c r="P598" t="s">
        <v>1690</v>
      </c>
      <c r="Q598" t="s">
        <v>715</v>
      </c>
      <c r="R598">
        <v>19254</v>
      </c>
      <c r="S598" s="286">
        <f>ROWS(R$5:R598)</f>
        <v>594</v>
      </c>
      <c r="T598" s="286" t="str">
        <f>IF(P598='5.1'!$E$5,TXM!S598,"")</f>
        <v/>
      </c>
      <c r="U598" t="str">
        <f>IFERROR(SMALL($T$5:$T$8000,ROWS($T$5:T598)),"")</f>
        <v/>
      </c>
    </row>
    <row r="599" spans="1:21" ht="14.4" customHeight="1" x14ac:dyDescent="0.25">
      <c r="A599" s="285" t="s">
        <v>1690</v>
      </c>
      <c r="B599" t="s">
        <v>1080</v>
      </c>
      <c r="C599" s="300">
        <v>963272427</v>
      </c>
      <c r="D599" s="286">
        <f>ROWS(C$5:C599)</f>
        <v>595</v>
      </c>
      <c r="E599" s="286" t="str">
        <f>IF(A599='5.1'!$E$5,TXM!D599,"")</f>
        <v/>
      </c>
      <c r="F599" t="str">
        <f>IFERROR(SMALL($E$5:$E$8000,ROWS($E$5:E599)),"")</f>
        <v/>
      </c>
      <c r="I599" s="285" t="s">
        <v>1761</v>
      </c>
      <c r="J599" t="s">
        <v>750</v>
      </c>
      <c r="K599" s="300">
        <v>25816004</v>
      </c>
      <c r="L599" s="286">
        <f>ROWS(K$5:K599)</f>
        <v>595</v>
      </c>
      <c r="M599" s="286" t="str">
        <f>IF(I599='5.1'!$E$5,TXM!L599,"")</f>
        <v/>
      </c>
      <c r="N599" t="str">
        <f>IFERROR(SMALL($M$5:$M$8000,ROWS($M$5:M599)),"")</f>
        <v/>
      </c>
      <c r="P599" t="s">
        <v>1690</v>
      </c>
      <c r="Q599" t="s">
        <v>1081</v>
      </c>
      <c r="R599">
        <v>15343</v>
      </c>
      <c r="S599" s="286">
        <f>ROWS(R$5:R599)</f>
        <v>595</v>
      </c>
      <c r="T599" s="286" t="str">
        <f>IF(P599='5.1'!$E$5,TXM!S599,"")</f>
        <v/>
      </c>
      <c r="U599" t="str">
        <f>IFERROR(SMALL($T$5:$T$8000,ROWS($T$5:T599)),"")</f>
        <v/>
      </c>
    </row>
    <row r="600" spans="1:21" ht="14.4" customHeight="1" x14ac:dyDescent="0.25">
      <c r="A600" s="285" t="s">
        <v>1690</v>
      </c>
      <c r="B600" t="s">
        <v>717</v>
      </c>
      <c r="C600" s="300">
        <v>197192758</v>
      </c>
      <c r="D600" s="286">
        <f>ROWS(C$5:C600)</f>
        <v>596</v>
      </c>
      <c r="E600" s="286" t="str">
        <f>IF(A600='5.1'!$E$5,TXM!D600,"")</f>
        <v/>
      </c>
      <c r="F600" t="str">
        <f>IFERROR(SMALL($E$5:$E$8000,ROWS($E$5:E600)),"")</f>
        <v/>
      </c>
      <c r="I600" s="285" t="s">
        <v>1761</v>
      </c>
      <c r="J600" t="s">
        <v>823</v>
      </c>
      <c r="K600" s="300">
        <v>25096130</v>
      </c>
      <c r="L600" s="286">
        <f>ROWS(K$5:K600)</f>
        <v>596</v>
      </c>
      <c r="M600" s="286" t="str">
        <f>IF(I600='5.1'!$E$5,TXM!L600,"")</f>
        <v/>
      </c>
      <c r="N600" t="str">
        <f>IFERROR(SMALL($M$5:$M$8000,ROWS($M$5:M600)),"")</f>
        <v/>
      </c>
      <c r="P600" t="s">
        <v>1690</v>
      </c>
      <c r="Q600" t="s">
        <v>764</v>
      </c>
      <c r="R600">
        <v>14943</v>
      </c>
      <c r="S600" s="286">
        <f>ROWS(R$5:R600)</f>
        <v>596</v>
      </c>
      <c r="T600" s="286" t="str">
        <f>IF(P600='5.1'!$E$5,TXM!S600,"")</f>
        <v/>
      </c>
      <c r="U600" t="str">
        <f>IFERROR(SMALL($T$5:$T$8000,ROWS($T$5:T600)),"")</f>
        <v/>
      </c>
    </row>
    <row r="601" spans="1:21" ht="14.4" customHeight="1" x14ac:dyDescent="0.25">
      <c r="A601" s="285" t="s">
        <v>1690</v>
      </c>
      <c r="B601" t="s">
        <v>790</v>
      </c>
      <c r="C601" s="300">
        <v>42367535</v>
      </c>
      <c r="D601" s="286">
        <f>ROWS(C$5:C601)</f>
        <v>597</v>
      </c>
      <c r="E601" s="286" t="str">
        <f>IF(A601='5.1'!$E$5,TXM!D601,"")</f>
        <v/>
      </c>
      <c r="F601" t="str">
        <f>IFERROR(SMALL($E$5:$E$8000,ROWS($E$5:E601)),"")</f>
        <v/>
      </c>
      <c r="I601" s="285" t="s">
        <v>1761</v>
      </c>
      <c r="J601" t="s">
        <v>1078</v>
      </c>
      <c r="K601" s="300">
        <v>22524892</v>
      </c>
      <c r="L601" s="286">
        <f>ROWS(K$5:K601)</f>
        <v>597</v>
      </c>
      <c r="M601" s="286" t="str">
        <f>IF(I601='5.1'!$E$5,TXM!L601,"")</f>
        <v/>
      </c>
      <c r="N601" t="str">
        <f>IFERROR(SMALL($M$5:$M$8000,ROWS($M$5:M601)),"")</f>
        <v/>
      </c>
      <c r="P601" t="s">
        <v>1690</v>
      </c>
      <c r="Q601" t="s">
        <v>1091</v>
      </c>
      <c r="R601">
        <v>3500</v>
      </c>
      <c r="S601" s="286">
        <f>ROWS(R$5:R601)</f>
        <v>597</v>
      </c>
      <c r="T601" s="286" t="str">
        <f>IF(P601='5.1'!$E$5,TXM!S601,"")</f>
        <v/>
      </c>
      <c r="U601" t="str">
        <f>IFERROR(SMALL($T$5:$T$8000,ROWS($T$5:T601)),"")</f>
        <v/>
      </c>
    </row>
    <row r="602" spans="1:21" ht="14.4" customHeight="1" x14ac:dyDescent="0.25">
      <c r="A602" s="285" t="s">
        <v>1690</v>
      </c>
      <c r="B602" t="s">
        <v>1081</v>
      </c>
      <c r="C602" s="300">
        <v>27418631</v>
      </c>
      <c r="D602" s="286">
        <f>ROWS(C$5:C602)</f>
        <v>598</v>
      </c>
      <c r="E602" s="286" t="str">
        <f>IF(A602='5.1'!$E$5,TXM!D602,"")</f>
        <v/>
      </c>
      <c r="F602" t="str">
        <f>IFERROR(SMALL($E$5:$E$8000,ROWS($E$5:E602)),"")</f>
        <v/>
      </c>
      <c r="I602" s="285" t="s">
        <v>1761</v>
      </c>
      <c r="J602" t="s">
        <v>1098</v>
      </c>
      <c r="K602" s="300">
        <v>21144737</v>
      </c>
      <c r="L602" s="286">
        <f>ROWS(K$5:K602)</f>
        <v>598</v>
      </c>
      <c r="M602" s="286" t="str">
        <f>IF(I602='5.1'!$E$5,TXM!L602,"")</f>
        <v/>
      </c>
      <c r="N602" t="str">
        <f>IFERROR(SMALL($M$5:$M$8000,ROWS($M$5:M602)),"")</f>
        <v/>
      </c>
      <c r="P602" t="s">
        <v>1690</v>
      </c>
      <c r="Q602" t="s">
        <v>760</v>
      </c>
      <c r="R602">
        <v>2658</v>
      </c>
      <c r="S602" s="286">
        <f>ROWS(R$5:R602)</f>
        <v>598</v>
      </c>
      <c r="T602" s="286" t="str">
        <f>IF(P602='5.1'!$E$5,TXM!S602,"")</f>
        <v/>
      </c>
      <c r="U602" t="str">
        <f>IFERROR(SMALL($T$5:$T$8000,ROWS($T$5:T602)),"")</f>
        <v/>
      </c>
    </row>
    <row r="603" spans="1:21" ht="14.4" customHeight="1" x14ac:dyDescent="0.25">
      <c r="A603" s="285" t="s">
        <v>1690</v>
      </c>
      <c r="B603" t="s">
        <v>1090</v>
      </c>
      <c r="C603" s="300">
        <v>11793282</v>
      </c>
      <c r="D603" s="286">
        <f>ROWS(C$5:C603)</f>
        <v>599</v>
      </c>
      <c r="E603" s="286" t="str">
        <f>IF(A603='5.1'!$E$5,TXM!D603,"")</f>
        <v/>
      </c>
      <c r="F603" t="str">
        <f>IFERROR(SMALL($E$5:$E$8000,ROWS($E$5:E603)),"")</f>
        <v/>
      </c>
      <c r="I603" s="285" t="s">
        <v>1761</v>
      </c>
      <c r="J603" t="s">
        <v>107</v>
      </c>
      <c r="K603" s="300">
        <v>19406384</v>
      </c>
      <c r="L603" s="286">
        <f>ROWS(K$5:K603)</f>
        <v>599</v>
      </c>
      <c r="M603" s="286" t="str">
        <f>IF(I603='5.1'!$E$5,TXM!L603,"")</f>
        <v/>
      </c>
      <c r="N603" t="str">
        <f>IFERROR(SMALL($M$5:$M$8000,ROWS($M$5:M603)),"")</f>
        <v/>
      </c>
      <c r="P603" t="s">
        <v>1690</v>
      </c>
      <c r="Q603" t="s">
        <v>1087</v>
      </c>
      <c r="R603">
        <v>2111</v>
      </c>
      <c r="S603" s="286">
        <f>ROWS(R$5:R603)</f>
        <v>599</v>
      </c>
      <c r="T603" s="286" t="str">
        <f>IF(P603='5.1'!$E$5,TXM!S603,"")</f>
        <v/>
      </c>
      <c r="U603" t="str">
        <f>IFERROR(SMALL($T$5:$T$8000,ROWS($T$5:T603)),"")</f>
        <v/>
      </c>
    </row>
    <row r="604" spans="1:21" ht="14.4" customHeight="1" x14ac:dyDescent="0.25">
      <c r="A604" s="285" t="s">
        <v>1690</v>
      </c>
      <c r="B604" t="s">
        <v>711</v>
      </c>
      <c r="C604" s="300">
        <v>9391060</v>
      </c>
      <c r="D604" s="286">
        <f>ROWS(C$5:C604)</f>
        <v>600</v>
      </c>
      <c r="E604" s="286" t="str">
        <f>IF(A604='5.1'!$E$5,TXM!D604,"")</f>
        <v/>
      </c>
      <c r="F604" t="str">
        <f>IFERROR(SMALL($E$5:$E$8000,ROWS($E$5:E604)),"")</f>
        <v/>
      </c>
      <c r="I604" s="285" t="s">
        <v>1761</v>
      </c>
      <c r="J604" t="s">
        <v>800</v>
      </c>
      <c r="K604" s="300">
        <v>14106538</v>
      </c>
      <c r="L604" s="286">
        <f>ROWS(K$5:K604)</f>
        <v>600</v>
      </c>
      <c r="M604" s="286" t="str">
        <f>IF(I604='5.1'!$E$5,TXM!L604,"")</f>
        <v/>
      </c>
      <c r="N604" t="str">
        <f>IFERROR(SMALL($M$5:$M$8000,ROWS($M$5:M604)),"")</f>
        <v/>
      </c>
      <c r="P604" t="s">
        <v>1690</v>
      </c>
      <c r="Q604" t="s">
        <v>1090</v>
      </c>
      <c r="R604">
        <v>1370</v>
      </c>
      <c r="S604" s="286">
        <f>ROWS(R$5:R604)</f>
        <v>600</v>
      </c>
      <c r="T604" s="286" t="str">
        <f>IF(P604='5.1'!$E$5,TXM!S604,"")</f>
        <v/>
      </c>
      <c r="U604" t="str">
        <f>IFERROR(SMALL($T$5:$T$8000,ROWS($T$5:T604)),"")</f>
        <v/>
      </c>
    </row>
    <row r="605" spans="1:21" ht="14.4" customHeight="1" x14ac:dyDescent="0.25">
      <c r="A605" s="285" t="s">
        <v>1690</v>
      </c>
      <c r="B605" t="s">
        <v>723</v>
      </c>
      <c r="C605" s="300">
        <v>7538775</v>
      </c>
      <c r="D605" s="286">
        <f>ROWS(C$5:C605)</f>
        <v>601</v>
      </c>
      <c r="E605" s="286" t="str">
        <f>IF(A605='5.1'!$E$5,TXM!D605,"")</f>
        <v/>
      </c>
      <c r="F605" t="str">
        <f>IFERROR(SMALL($E$5:$E$8000,ROWS($E$5:E605)),"")</f>
        <v/>
      </c>
      <c r="I605" s="285" t="s">
        <v>1761</v>
      </c>
      <c r="J605" t="s">
        <v>711</v>
      </c>
      <c r="K605" s="300">
        <v>14057709</v>
      </c>
      <c r="L605" s="286">
        <f>ROWS(K$5:K605)</f>
        <v>601</v>
      </c>
      <c r="M605" s="286" t="str">
        <f>IF(I605='5.1'!$E$5,TXM!L605,"")</f>
        <v/>
      </c>
      <c r="N605" t="str">
        <f>IFERROR(SMALL($M$5:$M$8000,ROWS($M$5:M605)),"")</f>
        <v/>
      </c>
      <c r="P605" t="s">
        <v>1690</v>
      </c>
      <c r="Q605" t="s">
        <v>786</v>
      </c>
      <c r="R605">
        <v>1195</v>
      </c>
      <c r="S605" s="286">
        <f>ROWS(R$5:R605)</f>
        <v>601</v>
      </c>
      <c r="T605" s="286" t="str">
        <f>IF(P605='5.1'!$E$5,TXM!S605,"")</f>
        <v/>
      </c>
      <c r="U605" t="str">
        <f>IFERROR(SMALL($T$5:$T$8000,ROWS($T$5:T605)),"")</f>
        <v/>
      </c>
    </row>
    <row r="606" spans="1:21" ht="14.4" customHeight="1" x14ac:dyDescent="0.25">
      <c r="A606" s="285" t="s">
        <v>1690</v>
      </c>
      <c r="B606" t="s">
        <v>823</v>
      </c>
      <c r="C606" s="300">
        <v>3910500</v>
      </c>
      <c r="D606" s="286">
        <f>ROWS(C$5:C606)</f>
        <v>602</v>
      </c>
      <c r="E606" s="286" t="str">
        <f>IF(A606='5.1'!$E$5,TXM!D606,"")</f>
        <v/>
      </c>
      <c r="F606" t="str">
        <f>IFERROR(SMALL($E$5:$E$8000,ROWS($E$5:E606)),"")</f>
        <v/>
      </c>
      <c r="I606" s="285" t="s">
        <v>1761</v>
      </c>
      <c r="J606" t="s">
        <v>818</v>
      </c>
      <c r="K606" s="300">
        <v>13304378</v>
      </c>
      <c r="L606" s="286">
        <f>ROWS(K$5:K606)</f>
        <v>602</v>
      </c>
      <c r="M606" s="286" t="str">
        <f>IF(I606='5.1'!$E$5,TXM!L606,"")</f>
        <v/>
      </c>
      <c r="N606" t="str">
        <f>IFERROR(SMALL($M$5:$M$8000,ROWS($M$5:M606)),"")</f>
        <v/>
      </c>
      <c r="P606" t="s">
        <v>1690</v>
      </c>
      <c r="Q606" t="s">
        <v>1097</v>
      </c>
      <c r="R606">
        <v>298</v>
      </c>
      <c r="S606" s="286">
        <f>ROWS(R$5:R606)</f>
        <v>602</v>
      </c>
      <c r="T606" s="286" t="str">
        <f>IF(P606='5.1'!$E$5,TXM!S606,"")</f>
        <v/>
      </c>
      <c r="U606" t="str">
        <f>IFERROR(SMALL($T$5:$T$8000,ROWS($T$5:T606)),"")</f>
        <v/>
      </c>
    </row>
    <row r="607" spans="1:21" ht="14.4" customHeight="1" x14ac:dyDescent="0.25">
      <c r="A607" s="285" t="s">
        <v>1690</v>
      </c>
      <c r="B607" t="s">
        <v>727</v>
      </c>
      <c r="C607" s="300">
        <v>1206314</v>
      </c>
      <c r="D607" s="286">
        <f>ROWS(C$5:C607)</f>
        <v>603</v>
      </c>
      <c r="E607" s="286" t="str">
        <f>IF(A607='5.1'!$E$5,TXM!D607,"")</f>
        <v/>
      </c>
      <c r="F607" t="str">
        <f>IFERROR(SMALL($E$5:$E$8000,ROWS($E$5:E607)),"")</f>
        <v/>
      </c>
      <c r="I607" s="285" t="s">
        <v>1761</v>
      </c>
      <c r="J607" t="s">
        <v>1087</v>
      </c>
      <c r="K607" s="300">
        <v>13015801</v>
      </c>
      <c r="L607" s="286">
        <f>ROWS(K$5:K607)</f>
        <v>603</v>
      </c>
      <c r="M607" s="286" t="str">
        <f>IF(I607='5.1'!$E$5,TXM!L607,"")</f>
        <v/>
      </c>
      <c r="N607" t="str">
        <f>IFERROR(SMALL($M$5:$M$8000,ROWS($M$5:M607)),"")</f>
        <v/>
      </c>
      <c r="P607" t="s">
        <v>1690</v>
      </c>
      <c r="Q607" t="s">
        <v>1096</v>
      </c>
      <c r="R607">
        <v>169</v>
      </c>
      <c r="S607" s="286">
        <f>ROWS(R$5:R607)</f>
        <v>603</v>
      </c>
      <c r="T607" s="286" t="str">
        <f>IF(P607='5.1'!$E$5,TXM!S607,"")</f>
        <v/>
      </c>
      <c r="U607" t="str">
        <f>IFERROR(SMALL($T$5:$T$8000,ROWS($T$5:T607)),"")</f>
        <v/>
      </c>
    </row>
    <row r="608" spans="1:21" ht="14.4" customHeight="1" x14ac:dyDescent="0.25">
      <c r="A608" s="285" t="s">
        <v>1690</v>
      </c>
      <c r="B608" t="s">
        <v>786</v>
      </c>
      <c r="C608" s="300">
        <v>1180356</v>
      </c>
      <c r="D608" s="286">
        <f>ROWS(C$5:C608)</f>
        <v>604</v>
      </c>
      <c r="E608" s="286" t="str">
        <f>IF(A608='5.1'!$E$5,TXM!D608,"")</f>
        <v/>
      </c>
      <c r="F608" t="str">
        <f>IFERROR(SMALL($E$5:$E$8000,ROWS($E$5:E608)),"")</f>
        <v/>
      </c>
      <c r="I608" s="285" t="s">
        <v>1761</v>
      </c>
      <c r="J608" t="s">
        <v>766</v>
      </c>
      <c r="K608" s="300">
        <v>12842061</v>
      </c>
      <c r="L608" s="286">
        <f>ROWS(K$5:K608)</f>
        <v>604</v>
      </c>
      <c r="M608" s="286" t="str">
        <f>IF(I608='5.1'!$E$5,TXM!L608,"")</f>
        <v/>
      </c>
      <c r="N608" t="str">
        <f>IFERROR(SMALL($M$5:$M$8000,ROWS($M$5:M608)),"")</f>
        <v/>
      </c>
      <c r="P608" t="s">
        <v>1690</v>
      </c>
      <c r="Q608" t="s">
        <v>768</v>
      </c>
      <c r="R608">
        <v>57</v>
      </c>
      <c r="S608" s="286">
        <f>ROWS(R$5:R608)</f>
        <v>604</v>
      </c>
      <c r="T608" s="286" t="str">
        <f>IF(P608='5.1'!$E$5,TXM!S608,"")</f>
        <v/>
      </c>
      <c r="U608" t="str">
        <f>IFERROR(SMALL($T$5:$T$8000,ROWS($T$5:T608)),"")</f>
        <v/>
      </c>
    </row>
    <row r="609" spans="1:21" ht="14.4" customHeight="1" x14ac:dyDescent="0.25">
      <c r="A609" s="285" t="s">
        <v>1690</v>
      </c>
      <c r="B609" t="s">
        <v>806</v>
      </c>
      <c r="C609" s="300">
        <v>802428</v>
      </c>
      <c r="D609" s="286">
        <f>ROWS(C$5:C609)</f>
        <v>605</v>
      </c>
      <c r="E609" s="286" t="str">
        <f>IF(A609='5.1'!$E$5,TXM!D609,"")</f>
        <v/>
      </c>
      <c r="F609" t="str">
        <f>IFERROR(SMALL($E$5:$E$8000,ROWS($E$5:E609)),"")</f>
        <v/>
      </c>
      <c r="I609" s="285" t="s">
        <v>1761</v>
      </c>
      <c r="J609" t="s">
        <v>113</v>
      </c>
      <c r="K609" s="300">
        <v>7754967</v>
      </c>
      <c r="L609" s="286">
        <f>ROWS(K$5:K609)</f>
        <v>605</v>
      </c>
      <c r="M609" s="286" t="str">
        <f>IF(I609='5.1'!$E$5,TXM!L609,"")</f>
        <v/>
      </c>
      <c r="N609" t="str">
        <f>IFERROR(SMALL($M$5:$M$8000,ROWS($M$5:M609)),"")</f>
        <v/>
      </c>
      <c r="P609" t="s">
        <v>1693</v>
      </c>
      <c r="Q609" t="s">
        <v>806</v>
      </c>
      <c r="R609">
        <v>1481240</v>
      </c>
      <c r="S609" s="286">
        <f>ROWS(R$5:R609)</f>
        <v>605</v>
      </c>
      <c r="T609" s="286" t="str">
        <f>IF(P609='5.1'!$E$5,TXM!S609,"")</f>
        <v/>
      </c>
      <c r="U609" t="str">
        <f>IFERROR(SMALL($T$5:$T$8000,ROWS($T$5:T609)),"")</f>
        <v/>
      </c>
    </row>
    <row r="610" spans="1:21" ht="14.4" customHeight="1" x14ac:dyDescent="0.25">
      <c r="A610" s="285" t="s">
        <v>1690</v>
      </c>
      <c r="B610" t="s">
        <v>746</v>
      </c>
      <c r="C610" s="300">
        <v>781136</v>
      </c>
      <c r="D610" s="286">
        <f>ROWS(C$5:C610)</f>
        <v>606</v>
      </c>
      <c r="E610" s="286" t="str">
        <f>IF(A610='5.1'!$E$5,TXM!D610,"")</f>
        <v/>
      </c>
      <c r="F610" t="str">
        <f>IFERROR(SMALL($E$5:$E$8000,ROWS($E$5:E610)),"")</f>
        <v/>
      </c>
      <c r="I610" s="285" t="s">
        <v>1761</v>
      </c>
      <c r="J610" t="s">
        <v>734</v>
      </c>
      <c r="K610" s="300">
        <v>7359132</v>
      </c>
      <c r="L610" s="286">
        <f>ROWS(K$5:K610)</f>
        <v>606</v>
      </c>
      <c r="M610" s="286" t="str">
        <f>IF(I610='5.1'!$E$5,TXM!L610,"")</f>
        <v/>
      </c>
      <c r="N610" t="str">
        <f>IFERROR(SMALL($M$5:$M$8000,ROWS($M$5:M610)),"")</f>
        <v/>
      </c>
      <c r="P610" t="s">
        <v>1693</v>
      </c>
      <c r="Q610" t="s">
        <v>804</v>
      </c>
      <c r="R610">
        <v>969915</v>
      </c>
      <c r="S610" s="286">
        <f>ROWS(R$5:R610)</f>
        <v>606</v>
      </c>
      <c r="T610" s="286" t="str">
        <f>IF(P610='5.1'!$E$5,TXM!S610,"")</f>
        <v/>
      </c>
      <c r="U610" t="str">
        <f>IFERROR(SMALL($T$5:$T$8000,ROWS($T$5:T610)),"")</f>
        <v/>
      </c>
    </row>
    <row r="611" spans="1:21" ht="14.4" customHeight="1" x14ac:dyDescent="0.25">
      <c r="A611" s="285" t="s">
        <v>1690</v>
      </c>
      <c r="B611" t="s">
        <v>784</v>
      </c>
      <c r="C611" s="300">
        <v>768158</v>
      </c>
      <c r="D611" s="286">
        <f>ROWS(C$5:C611)</f>
        <v>607</v>
      </c>
      <c r="E611" s="286" t="str">
        <f>IF(A611='5.1'!$E$5,TXM!D611,"")</f>
        <v/>
      </c>
      <c r="F611" t="str">
        <f>IFERROR(SMALL($E$5:$E$8000,ROWS($E$5:E611)),"")</f>
        <v/>
      </c>
      <c r="I611" s="285" t="s">
        <v>1761</v>
      </c>
      <c r="J611" t="s">
        <v>105</v>
      </c>
      <c r="K611" s="300">
        <v>7352419</v>
      </c>
      <c r="L611" s="286">
        <f>ROWS(K$5:K611)</f>
        <v>607</v>
      </c>
      <c r="M611" s="286" t="str">
        <f>IF(I611='5.1'!$E$5,TXM!L611,"")</f>
        <v/>
      </c>
      <c r="N611" t="str">
        <f>IFERROR(SMALL($M$5:$M$8000,ROWS($M$5:M611)),"")</f>
        <v/>
      </c>
      <c r="P611" t="s">
        <v>1693</v>
      </c>
      <c r="Q611" t="s">
        <v>784</v>
      </c>
      <c r="R611">
        <v>219231</v>
      </c>
      <c r="S611" s="286">
        <f>ROWS(R$5:R611)</f>
        <v>607</v>
      </c>
      <c r="T611" s="286" t="str">
        <f>IF(P611='5.1'!$E$5,TXM!S611,"")</f>
        <v/>
      </c>
      <c r="U611" t="str">
        <f>IFERROR(SMALL($T$5:$T$8000,ROWS($T$5:T611)),"")</f>
        <v/>
      </c>
    </row>
    <row r="612" spans="1:21" ht="14.4" customHeight="1" x14ac:dyDescent="0.25">
      <c r="A612" s="285" t="s">
        <v>1690</v>
      </c>
      <c r="B612" t="s">
        <v>106</v>
      </c>
      <c r="C612" s="300">
        <v>428390</v>
      </c>
      <c r="D612" s="286">
        <f>ROWS(C$5:C612)</f>
        <v>608</v>
      </c>
      <c r="E612" s="286" t="str">
        <f>IF(A612='5.1'!$E$5,TXM!D612,"")</f>
        <v/>
      </c>
      <c r="F612" t="str">
        <f>IFERROR(SMALL($E$5:$E$8000,ROWS($E$5:E612)),"")</f>
        <v/>
      </c>
      <c r="I612" s="285" t="s">
        <v>1761</v>
      </c>
      <c r="J612" t="s">
        <v>796</v>
      </c>
      <c r="K612" s="300">
        <v>7125807</v>
      </c>
      <c r="L612" s="286">
        <f>ROWS(K$5:K612)</f>
        <v>608</v>
      </c>
      <c r="M612" s="286" t="str">
        <f>IF(I612='5.1'!$E$5,TXM!L612,"")</f>
        <v/>
      </c>
      <c r="N612" t="str">
        <f>IFERROR(SMALL($M$5:$M$8000,ROWS($M$5:M612)),"")</f>
        <v/>
      </c>
      <c r="P612" t="s">
        <v>1693</v>
      </c>
      <c r="Q612" t="s">
        <v>823</v>
      </c>
      <c r="R612">
        <v>205064</v>
      </c>
      <c r="S612" s="286">
        <f>ROWS(R$5:R612)</f>
        <v>608</v>
      </c>
      <c r="T612" s="286" t="str">
        <f>IF(P612='5.1'!$E$5,TXM!S612,"")</f>
        <v/>
      </c>
      <c r="U612" t="str">
        <f>IFERROR(SMALL($T$5:$T$8000,ROWS($T$5:T612)),"")</f>
        <v/>
      </c>
    </row>
    <row r="613" spans="1:21" ht="14.4" customHeight="1" x14ac:dyDescent="0.25">
      <c r="A613" s="285" t="s">
        <v>1690</v>
      </c>
      <c r="B613" t="s">
        <v>719</v>
      </c>
      <c r="C613" s="300">
        <v>402102</v>
      </c>
      <c r="D613" s="286">
        <f>ROWS(C$5:C613)</f>
        <v>609</v>
      </c>
      <c r="E613" s="286" t="str">
        <f>IF(A613='5.1'!$E$5,TXM!D613,"")</f>
        <v/>
      </c>
      <c r="F613" t="str">
        <f>IFERROR(SMALL($E$5:$E$8000,ROWS($E$5:E613)),"")</f>
        <v/>
      </c>
      <c r="I613" s="285" t="s">
        <v>1761</v>
      </c>
      <c r="J613" t="s">
        <v>1085</v>
      </c>
      <c r="K613" s="300">
        <v>6428253</v>
      </c>
      <c r="L613" s="286">
        <f>ROWS(K$5:K613)</f>
        <v>609</v>
      </c>
      <c r="M613" s="286" t="str">
        <f>IF(I613='5.1'!$E$5,TXM!L613,"")</f>
        <v/>
      </c>
      <c r="N613" t="str">
        <f>IFERROR(SMALL($M$5:$M$8000,ROWS($M$5:M613)),"")</f>
        <v/>
      </c>
      <c r="P613" t="s">
        <v>1693</v>
      </c>
      <c r="Q613" t="s">
        <v>1097</v>
      </c>
      <c r="R613">
        <v>197559</v>
      </c>
      <c r="S613" s="286">
        <f>ROWS(R$5:R613)</f>
        <v>609</v>
      </c>
      <c r="T613" s="286" t="str">
        <f>IF(P613='5.1'!$E$5,TXM!S613,"")</f>
        <v/>
      </c>
      <c r="U613" t="str">
        <f>IFERROR(SMALL($T$5:$T$8000,ROWS($T$5:T613)),"")</f>
        <v/>
      </c>
    </row>
    <row r="614" spans="1:21" ht="14.4" customHeight="1" x14ac:dyDescent="0.25">
      <c r="A614" s="285" t="s">
        <v>1690</v>
      </c>
      <c r="B614" t="s">
        <v>732</v>
      </c>
      <c r="C614" s="300">
        <v>270000</v>
      </c>
      <c r="D614" s="286">
        <f>ROWS(C$5:C614)</f>
        <v>610</v>
      </c>
      <c r="E614" s="286" t="str">
        <f>IF(A614='5.1'!$E$5,TXM!D614,"")</f>
        <v/>
      </c>
      <c r="F614" t="str">
        <f>IFERROR(SMALL($E$5:$E$8000,ROWS($E$5:E614)),"")</f>
        <v/>
      </c>
      <c r="I614" s="285" t="s">
        <v>1761</v>
      </c>
      <c r="J614" t="s">
        <v>762</v>
      </c>
      <c r="K614" s="300">
        <v>5555117</v>
      </c>
      <c r="L614" s="286">
        <f>ROWS(K$5:K614)</f>
        <v>610</v>
      </c>
      <c r="M614" s="286" t="str">
        <f>IF(I614='5.1'!$E$5,TXM!L614,"")</f>
        <v/>
      </c>
      <c r="N614" t="str">
        <f>IFERROR(SMALL($M$5:$M$8000,ROWS($M$5:M614)),"")</f>
        <v/>
      </c>
      <c r="P614" t="s">
        <v>1693</v>
      </c>
      <c r="Q614" t="s">
        <v>1093</v>
      </c>
      <c r="R614">
        <v>129506</v>
      </c>
      <c r="S614" s="286">
        <f>ROWS(R$5:R614)</f>
        <v>610</v>
      </c>
      <c r="T614" s="286" t="str">
        <f>IF(P614='5.1'!$E$5,TXM!S614,"")</f>
        <v/>
      </c>
      <c r="U614" t="str">
        <f>IFERROR(SMALL($T$5:$T$8000,ROWS($T$5:T614)),"")</f>
        <v/>
      </c>
    </row>
    <row r="615" spans="1:21" ht="14.4" customHeight="1" x14ac:dyDescent="0.25">
      <c r="A615" s="285" t="s">
        <v>1690</v>
      </c>
      <c r="B615" t="s">
        <v>782</v>
      </c>
      <c r="C615" s="300">
        <v>164071</v>
      </c>
      <c r="D615" s="286">
        <f>ROWS(C$5:C615)</f>
        <v>611</v>
      </c>
      <c r="E615" s="286" t="str">
        <f>IF(A615='5.1'!$E$5,TXM!D615,"")</f>
        <v/>
      </c>
      <c r="F615" t="str">
        <f>IFERROR(SMALL($E$5:$E$8000,ROWS($E$5:E615)),"")</f>
        <v/>
      </c>
      <c r="I615" s="285" t="s">
        <v>1761</v>
      </c>
      <c r="J615" t="s">
        <v>748</v>
      </c>
      <c r="K615" s="300">
        <v>4411639</v>
      </c>
      <c r="L615" s="286">
        <f>ROWS(K$5:K615)</f>
        <v>611</v>
      </c>
      <c r="M615" s="286" t="str">
        <f>IF(I615='5.1'!$E$5,TXM!L615,"")</f>
        <v/>
      </c>
      <c r="N615" t="str">
        <f>IFERROR(SMALL($M$5:$M$8000,ROWS($M$5:M615)),"")</f>
        <v/>
      </c>
      <c r="P615" t="s">
        <v>1693</v>
      </c>
      <c r="Q615" t="s">
        <v>810</v>
      </c>
      <c r="R615">
        <v>120000</v>
      </c>
      <c r="S615" s="286">
        <f>ROWS(R$5:R615)</f>
        <v>611</v>
      </c>
      <c r="T615" s="286" t="str">
        <f>IF(P615='5.1'!$E$5,TXM!S615,"")</f>
        <v/>
      </c>
      <c r="U615" t="str">
        <f>IFERROR(SMALL($T$5:$T$8000,ROWS($T$5:T615)),"")</f>
        <v/>
      </c>
    </row>
    <row r="616" spans="1:21" ht="14.4" customHeight="1" x14ac:dyDescent="0.25">
      <c r="A616" s="285" t="s">
        <v>1690</v>
      </c>
      <c r="B616" t="s">
        <v>774</v>
      </c>
      <c r="C616" s="300">
        <v>146349</v>
      </c>
      <c r="D616" s="286">
        <f>ROWS(C$5:C616)</f>
        <v>612</v>
      </c>
      <c r="E616" s="286" t="str">
        <f>IF(A616='5.1'!$E$5,TXM!D616,"")</f>
        <v/>
      </c>
      <c r="F616" t="str">
        <f>IFERROR(SMALL($E$5:$E$8000,ROWS($E$5:E616)),"")</f>
        <v/>
      </c>
      <c r="I616" s="285" t="s">
        <v>1761</v>
      </c>
      <c r="J616" t="s">
        <v>106</v>
      </c>
      <c r="K616" s="300">
        <v>4168290</v>
      </c>
      <c r="L616" s="286">
        <f>ROWS(K$5:K616)</f>
        <v>612</v>
      </c>
      <c r="M616" s="286" t="str">
        <f>IF(I616='5.1'!$E$5,TXM!L616,"")</f>
        <v/>
      </c>
      <c r="N616" t="str">
        <f>IFERROR(SMALL($M$5:$M$8000,ROWS($M$5:M616)),"")</f>
        <v/>
      </c>
      <c r="P616" t="s">
        <v>1693</v>
      </c>
      <c r="Q616" t="s">
        <v>1096</v>
      </c>
      <c r="R616">
        <v>113410</v>
      </c>
      <c r="S616" s="286">
        <f>ROWS(R$5:R616)</f>
        <v>612</v>
      </c>
      <c r="T616" s="286" t="str">
        <f>IF(P616='5.1'!$E$5,TXM!S616,"")</f>
        <v/>
      </c>
      <c r="U616" t="str">
        <f>IFERROR(SMALL($T$5:$T$8000,ROWS($T$5:T616)),"")</f>
        <v/>
      </c>
    </row>
    <row r="617" spans="1:21" ht="14.4" customHeight="1" x14ac:dyDescent="0.25">
      <c r="A617" s="285" t="s">
        <v>1690</v>
      </c>
      <c r="B617" t="s">
        <v>788</v>
      </c>
      <c r="C617" s="300">
        <v>52383</v>
      </c>
      <c r="D617" s="286">
        <f>ROWS(C$5:C617)</f>
        <v>613</v>
      </c>
      <c r="E617" s="286" t="str">
        <f>IF(A617='5.1'!$E$5,TXM!D617,"")</f>
        <v/>
      </c>
      <c r="F617" t="str">
        <f>IFERROR(SMALL($E$5:$E$8000,ROWS($E$5:E617)),"")</f>
        <v/>
      </c>
      <c r="I617" s="285" t="s">
        <v>1761</v>
      </c>
      <c r="J617" t="s">
        <v>764</v>
      </c>
      <c r="K617" s="300">
        <v>4061527</v>
      </c>
      <c r="L617" s="286">
        <f>ROWS(K$5:K617)</f>
        <v>613</v>
      </c>
      <c r="M617" s="286" t="str">
        <f>IF(I617='5.1'!$E$5,TXM!L617,"")</f>
        <v/>
      </c>
      <c r="N617" t="str">
        <f>IFERROR(SMALL($M$5:$M$8000,ROWS($M$5:M617)),"")</f>
        <v/>
      </c>
      <c r="P617" t="s">
        <v>1693</v>
      </c>
      <c r="Q617" t="s">
        <v>1098</v>
      </c>
      <c r="R617">
        <v>44340</v>
      </c>
      <c r="S617" s="286">
        <f>ROWS(R$5:R617)</f>
        <v>613</v>
      </c>
      <c r="T617" s="286" t="str">
        <f>IF(P617='5.1'!$E$5,TXM!S617,"")</f>
        <v/>
      </c>
      <c r="U617" t="str">
        <f>IFERROR(SMALL($T$5:$T$8000,ROWS($T$5:T617)),"")</f>
        <v/>
      </c>
    </row>
    <row r="618" spans="1:21" ht="14.4" customHeight="1" x14ac:dyDescent="0.25">
      <c r="A618" s="285" t="s">
        <v>1693</v>
      </c>
      <c r="B618" t="s">
        <v>715</v>
      </c>
      <c r="C618" s="300">
        <v>1450903567</v>
      </c>
      <c r="D618" s="286">
        <f>ROWS(C$5:C618)</f>
        <v>614</v>
      </c>
      <c r="E618" s="286" t="str">
        <f>IF(A618='5.1'!$E$5,TXM!D618,"")</f>
        <v/>
      </c>
      <c r="F618" t="str">
        <f>IFERROR(SMALL($E$5:$E$8000,ROWS($E$5:E618)),"")</f>
        <v/>
      </c>
      <c r="I618" s="285" t="s">
        <v>1761</v>
      </c>
      <c r="J618" t="s">
        <v>1091</v>
      </c>
      <c r="K618" s="300">
        <v>4016581</v>
      </c>
      <c r="L618" s="286">
        <f>ROWS(K$5:K618)</f>
        <v>614</v>
      </c>
      <c r="M618" s="286" t="str">
        <f>IF(I618='5.1'!$E$5,TXM!L618,"")</f>
        <v/>
      </c>
      <c r="N618" t="str">
        <f>IFERROR(SMALL($M$5:$M$8000,ROWS($M$5:M618)),"")</f>
        <v/>
      </c>
      <c r="P618" t="s">
        <v>1693</v>
      </c>
      <c r="Q618" t="s">
        <v>812</v>
      </c>
      <c r="R618">
        <v>27061</v>
      </c>
      <c r="S618" s="286">
        <f>ROWS(R$5:R618)</f>
        <v>614</v>
      </c>
      <c r="T618" s="286" t="str">
        <f>IF(P618='5.1'!$E$5,TXM!S618,"")</f>
        <v/>
      </c>
      <c r="U618" t="str">
        <f>IFERROR(SMALL($T$5:$T$8000,ROWS($T$5:T618)),"")</f>
        <v/>
      </c>
    </row>
    <row r="619" spans="1:21" ht="14.4" customHeight="1" x14ac:dyDescent="0.25">
      <c r="A619" s="285" t="s">
        <v>1693</v>
      </c>
      <c r="B619" t="s">
        <v>1080</v>
      </c>
      <c r="C619" s="300">
        <v>308272947</v>
      </c>
      <c r="D619" s="286">
        <f>ROWS(C$5:C619)</f>
        <v>615</v>
      </c>
      <c r="E619" s="286" t="str">
        <f>IF(A619='5.1'!$E$5,TXM!D619,"")</f>
        <v/>
      </c>
      <c r="F619" t="str">
        <f>IFERROR(SMALL($E$5:$E$8000,ROWS($E$5:E619)),"")</f>
        <v/>
      </c>
      <c r="I619" s="285" t="s">
        <v>1761</v>
      </c>
      <c r="J619" t="s">
        <v>111</v>
      </c>
      <c r="K619" s="300">
        <v>3917808</v>
      </c>
      <c r="L619" s="286">
        <f>ROWS(K$5:K619)</f>
        <v>615</v>
      </c>
      <c r="M619" s="286" t="str">
        <f>IF(I619='5.1'!$E$5,TXM!L619,"")</f>
        <v/>
      </c>
      <c r="N619" t="str">
        <f>IFERROR(SMALL($M$5:$M$8000,ROWS($M$5:M619)),"")</f>
        <v/>
      </c>
      <c r="P619" t="s">
        <v>1693</v>
      </c>
      <c r="Q619" t="s">
        <v>808</v>
      </c>
      <c r="R619">
        <v>25056</v>
      </c>
      <c r="S619" s="286">
        <f>ROWS(R$5:R619)</f>
        <v>615</v>
      </c>
      <c r="T619" s="286" t="str">
        <f>IF(P619='5.1'!$E$5,TXM!S619,"")</f>
        <v/>
      </c>
      <c r="U619" t="str">
        <f>IFERROR(SMALL($T$5:$T$8000,ROWS($T$5:T619)),"")</f>
        <v/>
      </c>
    </row>
    <row r="620" spans="1:21" ht="14.4" customHeight="1" x14ac:dyDescent="0.25">
      <c r="A620" s="285" t="s">
        <v>1693</v>
      </c>
      <c r="B620" t="s">
        <v>782</v>
      </c>
      <c r="C620" s="300">
        <v>140547179</v>
      </c>
      <c r="D620" s="286">
        <f>ROWS(C$5:C620)</f>
        <v>616</v>
      </c>
      <c r="E620" s="286" t="str">
        <f>IF(A620='5.1'!$E$5,TXM!D620,"")</f>
        <v/>
      </c>
      <c r="F620" t="str">
        <f>IFERROR(SMALL($E$5:$E$8000,ROWS($E$5:E620)),"")</f>
        <v/>
      </c>
      <c r="I620" s="285" t="s">
        <v>1761</v>
      </c>
      <c r="J620" t="s">
        <v>760</v>
      </c>
      <c r="K620" s="300">
        <v>3540033</v>
      </c>
      <c r="L620" s="286">
        <f>ROWS(K$5:K620)</f>
        <v>616</v>
      </c>
      <c r="M620" s="286" t="str">
        <f>IF(I620='5.1'!$E$5,TXM!L620,"")</f>
        <v/>
      </c>
      <c r="N620" t="str">
        <f>IFERROR(SMALL($M$5:$M$8000,ROWS($M$5:M620)),"")</f>
        <v/>
      </c>
      <c r="P620" t="s">
        <v>1693</v>
      </c>
      <c r="Q620" t="s">
        <v>774</v>
      </c>
      <c r="R620">
        <v>17103</v>
      </c>
      <c r="S620" s="286">
        <f>ROWS(R$5:R620)</f>
        <v>616</v>
      </c>
      <c r="T620" s="286" t="str">
        <f>IF(P620='5.1'!$E$5,TXM!S620,"")</f>
        <v/>
      </c>
      <c r="U620" t="str">
        <f>IFERROR(SMALL($T$5:$T$8000,ROWS($T$5:T620)),"")</f>
        <v/>
      </c>
    </row>
    <row r="621" spans="1:21" ht="14.4" customHeight="1" x14ac:dyDescent="0.25">
      <c r="A621" s="285" t="s">
        <v>1693</v>
      </c>
      <c r="B621" t="s">
        <v>717</v>
      </c>
      <c r="C621" s="300">
        <v>32826713</v>
      </c>
      <c r="D621" s="286">
        <f>ROWS(C$5:C621)</f>
        <v>617</v>
      </c>
      <c r="E621" s="286" t="str">
        <f>IF(A621='5.1'!$E$5,TXM!D621,"")</f>
        <v/>
      </c>
      <c r="F621" t="str">
        <f>IFERROR(SMALL($E$5:$E$8000,ROWS($E$5:E621)),"")</f>
        <v/>
      </c>
      <c r="I621" s="285" t="s">
        <v>1761</v>
      </c>
      <c r="J621" t="s">
        <v>705</v>
      </c>
      <c r="K621" s="300">
        <v>3444519</v>
      </c>
      <c r="L621" s="286">
        <f>ROWS(K$5:K621)</f>
        <v>617</v>
      </c>
      <c r="M621" s="286" t="str">
        <f>IF(I621='5.1'!$E$5,TXM!L621,"")</f>
        <v/>
      </c>
      <c r="N621" t="str">
        <f>IFERROR(SMALL($M$5:$M$8000,ROWS($M$5:M621)),"")</f>
        <v/>
      </c>
      <c r="P621" t="s">
        <v>1693</v>
      </c>
      <c r="Q621" t="s">
        <v>762</v>
      </c>
      <c r="R621">
        <v>3806</v>
      </c>
      <c r="S621" s="286">
        <f>ROWS(R$5:R621)</f>
        <v>617</v>
      </c>
      <c r="T621" s="286" t="str">
        <f>IF(P621='5.1'!$E$5,TXM!S621,"")</f>
        <v/>
      </c>
      <c r="U621" t="str">
        <f>IFERROR(SMALL($T$5:$T$8000,ROWS($T$5:T621)),"")</f>
        <v/>
      </c>
    </row>
    <row r="622" spans="1:21" ht="14.4" customHeight="1" x14ac:dyDescent="0.25">
      <c r="A622" s="285" t="s">
        <v>1693</v>
      </c>
      <c r="B622" t="s">
        <v>750</v>
      </c>
      <c r="C622" s="300">
        <v>3653042</v>
      </c>
      <c r="D622" s="286">
        <f>ROWS(C$5:C622)</f>
        <v>618</v>
      </c>
      <c r="E622" s="286" t="str">
        <f>IF(A622='5.1'!$E$5,TXM!D622,"")</f>
        <v/>
      </c>
      <c r="F622" t="str">
        <f>IFERROR(SMALL($E$5:$E$8000,ROWS($E$5:E622)),"")</f>
        <v/>
      </c>
      <c r="I622" s="285" t="s">
        <v>1761</v>
      </c>
      <c r="J622" t="s">
        <v>1077</v>
      </c>
      <c r="K622" s="300">
        <v>2396810</v>
      </c>
      <c r="L622" s="286">
        <f>ROWS(K$5:K622)</f>
        <v>618</v>
      </c>
      <c r="M622" s="286" t="str">
        <f>IF(I622='5.1'!$E$5,TXM!L622,"")</f>
        <v/>
      </c>
      <c r="N622" t="str">
        <f>IFERROR(SMALL($M$5:$M$8000,ROWS($M$5:M622)),"")</f>
        <v/>
      </c>
      <c r="P622" t="s">
        <v>1693</v>
      </c>
      <c r="Q622" t="s">
        <v>1087</v>
      </c>
      <c r="R622">
        <v>2833</v>
      </c>
      <c r="S622" s="286">
        <f>ROWS(R$5:R622)</f>
        <v>618</v>
      </c>
      <c r="T622" s="286" t="str">
        <f>IF(P622='5.1'!$E$5,TXM!S622,"")</f>
        <v/>
      </c>
      <c r="U622" t="str">
        <f>IFERROR(SMALL($T$5:$T$8000,ROWS($T$5:T622)),"")</f>
        <v/>
      </c>
    </row>
    <row r="623" spans="1:21" ht="14.4" customHeight="1" x14ac:dyDescent="0.25">
      <c r="A623" s="285" t="s">
        <v>1693</v>
      </c>
      <c r="B623" t="s">
        <v>723</v>
      </c>
      <c r="C623" s="300">
        <v>2266898</v>
      </c>
      <c r="D623" s="286">
        <f>ROWS(C$5:C623)</f>
        <v>619</v>
      </c>
      <c r="E623" s="286" t="str">
        <f>IF(A623='5.1'!$E$5,TXM!D623,"")</f>
        <v/>
      </c>
      <c r="F623" t="str">
        <f>IFERROR(SMALL($E$5:$E$8000,ROWS($E$5:E623)),"")</f>
        <v/>
      </c>
      <c r="I623" s="285" t="s">
        <v>1761</v>
      </c>
      <c r="J623" t="s">
        <v>752</v>
      </c>
      <c r="K623" s="300">
        <v>2349090</v>
      </c>
      <c r="L623" s="286">
        <f>ROWS(K$5:K623)</f>
        <v>619</v>
      </c>
      <c r="M623" s="286" t="str">
        <f>IF(I623='5.1'!$E$5,TXM!L623,"")</f>
        <v/>
      </c>
      <c r="N623" t="str">
        <f>IFERROR(SMALL($M$5:$M$8000,ROWS($M$5:M623)),"")</f>
        <v/>
      </c>
      <c r="P623" t="s">
        <v>1693</v>
      </c>
      <c r="Q623" t="s">
        <v>734</v>
      </c>
      <c r="R623">
        <v>2303</v>
      </c>
      <c r="S623" s="286">
        <f>ROWS(R$5:R623)</f>
        <v>619</v>
      </c>
      <c r="T623" s="286" t="str">
        <f>IF(P623='5.1'!$E$5,TXM!S623,"")</f>
        <v/>
      </c>
      <c r="U623" t="str">
        <f>IFERROR(SMALL($T$5:$T$8000,ROWS($T$5:T623)),"")</f>
        <v/>
      </c>
    </row>
    <row r="624" spans="1:21" ht="14.4" customHeight="1" x14ac:dyDescent="0.25">
      <c r="A624" s="285" t="s">
        <v>1693</v>
      </c>
      <c r="B624" t="s">
        <v>1090</v>
      </c>
      <c r="C624" s="300">
        <v>1074715</v>
      </c>
      <c r="D624" s="286">
        <f>ROWS(C$5:C624)</f>
        <v>620</v>
      </c>
      <c r="E624" s="286" t="str">
        <f>IF(A624='5.1'!$E$5,TXM!D624,"")</f>
        <v/>
      </c>
      <c r="F624" t="str">
        <f>IFERROR(SMALL($E$5:$E$8000,ROWS($E$5:E624)),"")</f>
        <v/>
      </c>
      <c r="I624" s="285" t="s">
        <v>1761</v>
      </c>
      <c r="J624" t="s">
        <v>110</v>
      </c>
      <c r="K624" s="300">
        <v>2253446</v>
      </c>
      <c r="L624" s="286">
        <f>ROWS(K$5:K624)</f>
        <v>620</v>
      </c>
      <c r="M624" s="286" t="str">
        <f>IF(I624='5.1'!$E$5,TXM!L624,"")</f>
        <v/>
      </c>
      <c r="N624" t="str">
        <f>IFERROR(SMALL($M$5:$M$8000,ROWS($M$5:M624)),"")</f>
        <v/>
      </c>
      <c r="P624" t="s">
        <v>1693</v>
      </c>
      <c r="Q624" t="s">
        <v>1080</v>
      </c>
      <c r="R624">
        <v>1407</v>
      </c>
      <c r="S624" s="286">
        <f>ROWS(R$5:R624)</f>
        <v>620</v>
      </c>
      <c r="T624" s="286" t="str">
        <f>IF(P624='5.1'!$E$5,TXM!S624,"")</f>
        <v/>
      </c>
      <c r="U624" t="str">
        <f>IFERROR(SMALL($T$5:$T$8000,ROWS($T$5:T624)),"")</f>
        <v/>
      </c>
    </row>
    <row r="625" spans="1:21" ht="14.4" customHeight="1" x14ac:dyDescent="0.25">
      <c r="A625" s="285" t="s">
        <v>1693</v>
      </c>
      <c r="B625" t="s">
        <v>808</v>
      </c>
      <c r="C625" s="300">
        <v>250358</v>
      </c>
      <c r="D625" s="286">
        <f>ROWS(C$5:C625)</f>
        <v>621</v>
      </c>
      <c r="E625" s="286" t="str">
        <f>IF(A625='5.1'!$E$5,TXM!D625,"")</f>
        <v/>
      </c>
      <c r="F625" t="str">
        <f>IFERROR(SMALL($E$5:$E$8000,ROWS($E$5:E625)),"")</f>
        <v/>
      </c>
      <c r="I625" s="285" t="s">
        <v>1761</v>
      </c>
      <c r="J625" t="s">
        <v>1094</v>
      </c>
      <c r="K625" s="300">
        <v>2100561</v>
      </c>
      <c r="L625" s="286">
        <f>ROWS(K$5:K625)</f>
        <v>621</v>
      </c>
      <c r="M625" s="286" t="str">
        <f>IF(I625='5.1'!$E$5,TXM!L625,"")</f>
        <v/>
      </c>
      <c r="N625" t="str">
        <f>IFERROR(SMALL($M$5:$M$8000,ROWS($M$5:M625)),"")</f>
        <v/>
      </c>
      <c r="P625" t="s">
        <v>1693</v>
      </c>
      <c r="Q625" t="s">
        <v>1091</v>
      </c>
      <c r="R625">
        <v>938</v>
      </c>
      <c r="S625" s="286">
        <f>ROWS(R$5:R625)</f>
        <v>621</v>
      </c>
      <c r="T625" s="286" t="str">
        <f>IF(P625='5.1'!$E$5,TXM!S625,"")</f>
        <v/>
      </c>
      <c r="U625" t="str">
        <f>IFERROR(SMALL($T$5:$T$8000,ROWS($T$5:T625)),"")</f>
        <v/>
      </c>
    </row>
    <row r="626" spans="1:21" ht="14.4" customHeight="1" x14ac:dyDescent="0.25">
      <c r="A626" s="285" t="s">
        <v>1693</v>
      </c>
      <c r="B626" t="s">
        <v>746</v>
      </c>
      <c r="C626" s="300">
        <v>108758</v>
      </c>
      <c r="D626" s="286">
        <f>ROWS(C$5:C626)</f>
        <v>622</v>
      </c>
      <c r="E626" s="286" t="str">
        <f>IF(A626='5.1'!$E$5,TXM!D626,"")</f>
        <v/>
      </c>
      <c r="F626" t="str">
        <f>IFERROR(SMALL($E$5:$E$8000,ROWS($E$5:E626)),"")</f>
        <v/>
      </c>
      <c r="I626" s="285" t="s">
        <v>1761</v>
      </c>
      <c r="J626" t="s">
        <v>754</v>
      </c>
      <c r="K626" s="300">
        <v>2055501</v>
      </c>
      <c r="L626" s="286">
        <f>ROWS(K$5:K626)</f>
        <v>622</v>
      </c>
      <c r="M626" s="286" t="str">
        <f>IF(I626='5.1'!$E$5,TXM!L626,"")</f>
        <v/>
      </c>
      <c r="N626" t="str">
        <f>IFERROR(SMALL($M$5:$M$8000,ROWS($M$5:M626)),"")</f>
        <v/>
      </c>
      <c r="P626" t="s">
        <v>1693</v>
      </c>
      <c r="Q626" t="s">
        <v>780</v>
      </c>
      <c r="R626">
        <v>870</v>
      </c>
      <c r="S626" s="286">
        <f>ROWS(R$5:R626)</f>
        <v>622</v>
      </c>
      <c r="T626" s="286" t="str">
        <f>IF(P626='5.1'!$E$5,TXM!S626,"")</f>
        <v/>
      </c>
      <c r="U626" t="str">
        <f>IFERROR(SMALL($T$5:$T$8000,ROWS($T$5:T626)),"")</f>
        <v/>
      </c>
    </row>
    <row r="627" spans="1:21" ht="14.4" customHeight="1" x14ac:dyDescent="0.25">
      <c r="A627" s="285" t="s">
        <v>1693</v>
      </c>
      <c r="B627" t="s">
        <v>106</v>
      </c>
      <c r="C627" s="300">
        <v>8436</v>
      </c>
      <c r="D627" s="286">
        <f>ROWS(C$5:C627)</f>
        <v>623</v>
      </c>
      <c r="E627" s="286" t="str">
        <f>IF(A627='5.1'!$E$5,TXM!D627,"")</f>
        <v/>
      </c>
      <c r="F627" t="str">
        <f>IFERROR(SMALL($E$5:$E$8000,ROWS($E$5:E627)),"")</f>
        <v/>
      </c>
      <c r="I627" s="285" t="s">
        <v>1761</v>
      </c>
      <c r="J627" t="s">
        <v>746</v>
      </c>
      <c r="K627" s="300">
        <v>2037985</v>
      </c>
      <c r="L627" s="286">
        <f>ROWS(K$5:K627)</f>
        <v>623</v>
      </c>
      <c r="M627" s="286" t="str">
        <f>IF(I627='5.1'!$E$5,TXM!L627,"")</f>
        <v/>
      </c>
      <c r="N627" t="str">
        <f>IFERROR(SMALL($M$5:$M$8000,ROWS($M$5:M627)),"")</f>
        <v/>
      </c>
      <c r="P627" t="s">
        <v>1693</v>
      </c>
      <c r="Q627" t="s">
        <v>766</v>
      </c>
      <c r="R627">
        <v>847</v>
      </c>
      <c r="S627" s="286">
        <f>ROWS(R$5:R627)</f>
        <v>623</v>
      </c>
      <c r="T627" s="286" t="str">
        <f>IF(P627='5.1'!$E$5,TXM!S627,"")</f>
        <v/>
      </c>
      <c r="U627" t="str">
        <f>IFERROR(SMALL($T$5:$T$8000,ROWS($T$5:T627)),"")</f>
        <v/>
      </c>
    </row>
    <row r="628" spans="1:21" ht="14.4" customHeight="1" x14ac:dyDescent="0.25">
      <c r="A628" s="285" t="s">
        <v>1959</v>
      </c>
      <c r="B628" t="s">
        <v>790</v>
      </c>
      <c r="C628" s="300">
        <v>7994105</v>
      </c>
      <c r="D628" s="286">
        <f>ROWS(C$5:C628)</f>
        <v>624</v>
      </c>
      <c r="E628" s="286" t="str">
        <f>IF(A628='5.1'!$E$5,TXM!D628,"")</f>
        <v/>
      </c>
      <c r="F628" t="str">
        <f>IFERROR(SMALL($E$5:$E$8000,ROWS($E$5:E628)),"")</f>
        <v/>
      </c>
      <c r="I628" s="285" t="s">
        <v>1761</v>
      </c>
      <c r="J628" t="s">
        <v>114</v>
      </c>
      <c r="K628" s="300">
        <v>2036921</v>
      </c>
      <c r="L628" s="286">
        <f>ROWS(K$5:K628)</f>
        <v>624</v>
      </c>
      <c r="M628" s="286" t="str">
        <f>IF(I628='5.1'!$E$5,TXM!L628,"")</f>
        <v/>
      </c>
      <c r="N628" t="str">
        <f>IFERROR(SMALL($M$5:$M$8000,ROWS($M$5:M628)),"")</f>
        <v/>
      </c>
      <c r="P628" t="s">
        <v>1693</v>
      </c>
      <c r="Q628" t="s">
        <v>1082</v>
      </c>
      <c r="R628">
        <v>649</v>
      </c>
      <c r="S628" s="286">
        <f>ROWS(R$5:R628)</f>
        <v>624</v>
      </c>
      <c r="T628" s="286" t="str">
        <f>IF(P628='5.1'!$E$5,TXM!S628,"")</f>
        <v/>
      </c>
      <c r="U628" t="str">
        <f>IFERROR(SMALL($T$5:$T$8000,ROWS($T$5:T628)),"")</f>
        <v/>
      </c>
    </row>
    <row r="629" spans="1:21" ht="14.4" customHeight="1" x14ac:dyDescent="0.25">
      <c r="A629" s="285" t="s">
        <v>1959</v>
      </c>
      <c r="B629" t="s">
        <v>1080</v>
      </c>
      <c r="C629" s="300">
        <v>3883950</v>
      </c>
      <c r="D629" s="286">
        <f>ROWS(C$5:C629)</f>
        <v>625</v>
      </c>
      <c r="E629" s="286" t="str">
        <f>IF(A629='5.1'!$E$5,TXM!D629,"")</f>
        <v/>
      </c>
      <c r="F629" t="str">
        <f>IFERROR(SMALL($E$5:$E$8000,ROWS($E$5:E629)),"")</f>
        <v/>
      </c>
      <c r="I629" s="285" t="s">
        <v>1761</v>
      </c>
      <c r="J629" t="s">
        <v>742</v>
      </c>
      <c r="K629" s="300">
        <v>1831802</v>
      </c>
      <c r="L629" s="286">
        <f>ROWS(K$5:K629)</f>
        <v>625</v>
      </c>
      <c r="M629" s="286" t="str">
        <f>IF(I629='5.1'!$E$5,TXM!L629,"")</f>
        <v/>
      </c>
      <c r="N629" t="str">
        <f>IFERROR(SMALL($M$5:$M$8000,ROWS($M$5:M629)),"")</f>
        <v/>
      </c>
      <c r="P629" t="s">
        <v>1693</v>
      </c>
      <c r="Q629" t="s">
        <v>772</v>
      </c>
      <c r="R629">
        <v>365</v>
      </c>
      <c r="S629" s="286">
        <f>ROWS(R$5:R629)</f>
        <v>625</v>
      </c>
      <c r="T629" s="286" t="str">
        <f>IF(P629='5.1'!$E$5,TXM!S629,"")</f>
        <v/>
      </c>
      <c r="U629" t="str">
        <f>IFERROR(SMALL($T$5:$T$8000,ROWS($T$5:T629)),"")</f>
        <v/>
      </c>
    </row>
    <row r="630" spans="1:21" ht="14.4" customHeight="1" x14ac:dyDescent="0.25">
      <c r="A630" s="285" t="s">
        <v>1959</v>
      </c>
      <c r="B630" t="s">
        <v>106</v>
      </c>
      <c r="C630" s="300">
        <v>3747143</v>
      </c>
      <c r="D630" s="286">
        <f>ROWS(C$5:C630)</f>
        <v>626</v>
      </c>
      <c r="E630" s="286" t="str">
        <f>IF(A630='5.1'!$E$5,TXM!D630,"")</f>
        <v/>
      </c>
      <c r="F630" t="str">
        <f>IFERROR(SMALL($E$5:$E$8000,ROWS($E$5:E630)),"")</f>
        <v/>
      </c>
      <c r="I630" s="285" t="s">
        <v>1761</v>
      </c>
      <c r="J630" t="s">
        <v>768</v>
      </c>
      <c r="K630" s="300">
        <v>1358260</v>
      </c>
      <c r="L630" s="286">
        <f>ROWS(K$5:K630)</f>
        <v>626</v>
      </c>
      <c r="M630" s="286" t="str">
        <f>IF(I630='5.1'!$E$5,TXM!L630,"")</f>
        <v/>
      </c>
      <c r="N630" t="str">
        <f>IFERROR(SMALL($M$5:$M$8000,ROWS($M$5:M630)),"")</f>
        <v/>
      </c>
      <c r="P630" t="s">
        <v>1693</v>
      </c>
      <c r="Q630" t="s">
        <v>740</v>
      </c>
      <c r="R630">
        <v>246</v>
      </c>
      <c r="S630" s="286">
        <f>ROWS(R$5:R630)</f>
        <v>626</v>
      </c>
      <c r="T630" s="286" t="str">
        <f>IF(P630='5.1'!$E$5,TXM!S630,"")</f>
        <v/>
      </c>
      <c r="U630" t="str">
        <f>IFERROR(SMALL($T$5:$T$8000,ROWS($T$5:T630)),"")</f>
        <v/>
      </c>
    </row>
    <row r="631" spans="1:21" ht="14.4" customHeight="1" x14ac:dyDescent="0.25">
      <c r="A631" s="285" t="s">
        <v>1959</v>
      </c>
      <c r="B631" t="s">
        <v>725</v>
      </c>
      <c r="C631" s="300">
        <v>166288</v>
      </c>
      <c r="D631" s="286">
        <f>ROWS(C$5:C631)</f>
        <v>627</v>
      </c>
      <c r="E631" s="286" t="str">
        <f>IF(A631='5.1'!$E$5,TXM!D631,"")</f>
        <v/>
      </c>
      <c r="F631" t="str">
        <f>IFERROR(SMALL($E$5:$E$8000,ROWS($E$5:E631)),"")</f>
        <v/>
      </c>
      <c r="I631" s="285" t="s">
        <v>1761</v>
      </c>
      <c r="J631" t="s">
        <v>794</v>
      </c>
      <c r="K631" s="300">
        <v>884261</v>
      </c>
      <c r="L631" s="286">
        <f>ROWS(K$5:K631)</f>
        <v>627</v>
      </c>
      <c r="M631" s="286" t="str">
        <f>IF(I631='5.1'!$E$5,TXM!L631,"")</f>
        <v/>
      </c>
      <c r="N631" t="str">
        <f>IFERROR(SMALL($M$5:$M$8000,ROWS($M$5:M631)),"")</f>
        <v/>
      </c>
      <c r="P631" t="s">
        <v>1693</v>
      </c>
      <c r="Q631" t="s">
        <v>802</v>
      </c>
      <c r="R631">
        <v>113</v>
      </c>
      <c r="S631" s="286">
        <f>ROWS(R$5:R631)</f>
        <v>627</v>
      </c>
      <c r="T631" s="286" t="str">
        <f>IF(P631='5.1'!$E$5,TXM!S631,"")</f>
        <v/>
      </c>
      <c r="U631" t="str">
        <f>IFERROR(SMALL($T$5:$T$8000,ROWS($T$5:T631)),"")</f>
        <v/>
      </c>
    </row>
    <row r="632" spans="1:21" ht="14.4" customHeight="1" x14ac:dyDescent="0.25">
      <c r="A632" s="285" t="s">
        <v>1959</v>
      </c>
      <c r="B632" t="s">
        <v>109</v>
      </c>
      <c r="C632" s="300">
        <v>148495</v>
      </c>
      <c r="D632" s="286">
        <f>ROWS(C$5:C632)</f>
        <v>628</v>
      </c>
      <c r="E632" s="286" t="str">
        <f>IF(A632='5.1'!$E$5,TXM!D632,"")</f>
        <v/>
      </c>
      <c r="F632" t="str">
        <f>IFERROR(SMALL($E$5:$E$8000,ROWS($E$5:E632)),"")</f>
        <v/>
      </c>
      <c r="I632" s="285" t="s">
        <v>1761</v>
      </c>
      <c r="J632" t="s">
        <v>770</v>
      </c>
      <c r="K632" s="300">
        <v>629885</v>
      </c>
      <c r="L632" s="286">
        <f>ROWS(K$5:K632)</f>
        <v>628</v>
      </c>
      <c r="M632" s="286" t="str">
        <f>IF(I632='5.1'!$E$5,TXM!L632,"")</f>
        <v/>
      </c>
      <c r="N632" t="str">
        <f>IFERROR(SMALL($M$5:$M$8000,ROWS($M$5:M632)),"")</f>
        <v/>
      </c>
      <c r="P632" t="s">
        <v>1693</v>
      </c>
      <c r="Q632" t="s">
        <v>821</v>
      </c>
      <c r="R632">
        <v>48</v>
      </c>
      <c r="S632" s="286">
        <f>ROWS(R$5:R632)</f>
        <v>628</v>
      </c>
      <c r="T632" s="286" t="str">
        <f>IF(P632='5.1'!$E$5,TXM!S632,"")</f>
        <v/>
      </c>
      <c r="U632" t="str">
        <f>IFERROR(SMALL($T$5:$T$8000,ROWS($T$5:T632)),"")</f>
        <v/>
      </c>
    </row>
    <row r="633" spans="1:21" ht="14.4" customHeight="1" x14ac:dyDescent="0.25">
      <c r="A633" s="285" t="s">
        <v>1959</v>
      </c>
      <c r="B633" t="s">
        <v>1090</v>
      </c>
      <c r="C633" s="300">
        <v>84820</v>
      </c>
      <c r="D633" s="286">
        <f>ROWS(C$5:C633)</f>
        <v>629</v>
      </c>
      <c r="E633" s="286" t="str">
        <f>IF(A633='5.1'!$E$5,TXM!D633,"")</f>
        <v/>
      </c>
      <c r="F633" t="str">
        <f>IFERROR(SMALL($E$5:$E$8000,ROWS($E$5:E633)),"")</f>
        <v/>
      </c>
      <c r="I633" s="285" t="s">
        <v>1761</v>
      </c>
      <c r="J633" t="s">
        <v>1084</v>
      </c>
      <c r="K633" s="300">
        <v>443569</v>
      </c>
      <c r="L633" s="286">
        <f>ROWS(K$5:K633)</f>
        <v>629</v>
      </c>
      <c r="M633" s="286" t="str">
        <f>IF(I633='5.1'!$E$5,TXM!L633,"")</f>
        <v/>
      </c>
      <c r="N633" t="str">
        <f>IFERROR(SMALL($M$5:$M$8000,ROWS($M$5:M633)),"")</f>
        <v/>
      </c>
      <c r="P633" t="s">
        <v>1693</v>
      </c>
      <c r="Q633" t="s">
        <v>760</v>
      </c>
      <c r="R633">
        <v>39</v>
      </c>
      <c r="S633" s="286">
        <f>ROWS(R$5:R633)</f>
        <v>629</v>
      </c>
      <c r="T633" s="286" t="str">
        <f>IF(P633='5.1'!$E$5,TXM!S633,"")</f>
        <v/>
      </c>
      <c r="U633" t="str">
        <f>IFERROR(SMALL($T$5:$T$8000,ROWS($T$5:T633)),"")</f>
        <v/>
      </c>
    </row>
    <row r="634" spans="1:21" ht="14.4" customHeight="1" x14ac:dyDescent="0.25">
      <c r="A634" s="285" t="s">
        <v>1959</v>
      </c>
      <c r="B634" t="s">
        <v>1096</v>
      </c>
      <c r="C634" s="300">
        <v>37248</v>
      </c>
      <c r="D634" s="286">
        <f>ROWS(C$5:C634)</f>
        <v>630</v>
      </c>
      <c r="E634" s="286" t="str">
        <f>IF(A634='5.1'!$E$5,TXM!D634,"")</f>
        <v/>
      </c>
      <c r="F634" t="str">
        <f>IFERROR(SMALL($E$5:$E$8000,ROWS($E$5:E634)),"")</f>
        <v/>
      </c>
      <c r="I634" s="285" t="s">
        <v>1761</v>
      </c>
      <c r="J634" t="s">
        <v>1089</v>
      </c>
      <c r="K634" s="300">
        <v>427980</v>
      </c>
      <c r="L634" s="286">
        <f>ROWS(K$5:K634)</f>
        <v>630</v>
      </c>
      <c r="M634" s="286" t="str">
        <f>IF(I634='5.1'!$E$5,TXM!L634,"")</f>
        <v/>
      </c>
      <c r="N634" t="str">
        <f>IFERROR(SMALL($M$5:$M$8000,ROWS($M$5:M634)),"")</f>
        <v/>
      </c>
      <c r="P634" t="s">
        <v>1693</v>
      </c>
      <c r="Q634" t="s">
        <v>1081</v>
      </c>
      <c r="R634">
        <v>5</v>
      </c>
      <c r="S634" s="286">
        <f>ROWS(R$5:R634)</f>
        <v>630</v>
      </c>
      <c r="T634" s="286" t="str">
        <f>IF(P634='5.1'!$E$5,TXM!S634,"")</f>
        <v/>
      </c>
      <c r="U634" t="str">
        <f>IFERROR(SMALL($T$5:$T$8000,ROWS($T$5:T634)),"")</f>
        <v/>
      </c>
    </row>
    <row r="635" spans="1:21" ht="14.4" customHeight="1" x14ac:dyDescent="0.25">
      <c r="A635" s="285" t="s">
        <v>1959</v>
      </c>
      <c r="B635" t="s">
        <v>715</v>
      </c>
      <c r="C635" s="300">
        <v>8098</v>
      </c>
      <c r="D635" s="286">
        <f>ROWS(C$5:C635)</f>
        <v>631</v>
      </c>
      <c r="E635" s="286" t="str">
        <f>IF(A635='5.1'!$E$5,TXM!D635,"")</f>
        <v/>
      </c>
      <c r="F635" t="str">
        <f>IFERROR(SMALL($E$5:$E$8000,ROWS($E$5:E635)),"")</f>
        <v/>
      </c>
      <c r="I635" s="285" t="s">
        <v>1761</v>
      </c>
      <c r="J635" t="s">
        <v>197</v>
      </c>
      <c r="K635" s="300">
        <v>281873</v>
      </c>
      <c r="L635" s="286">
        <f>ROWS(K$5:K635)</f>
        <v>631</v>
      </c>
      <c r="M635" s="286" t="str">
        <f>IF(I635='5.1'!$E$5,TXM!L635,"")</f>
        <v/>
      </c>
      <c r="N635" t="str">
        <f>IFERROR(SMALL($M$5:$M$8000,ROWS($M$5:M635)),"")</f>
        <v/>
      </c>
      <c r="P635" t="s">
        <v>1959</v>
      </c>
      <c r="Q635" t="s">
        <v>810</v>
      </c>
      <c r="R635">
        <v>131000</v>
      </c>
      <c r="S635" s="286">
        <f>ROWS(R$5:R635)</f>
        <v>631</v>
      </c>
      <c r="T635" s="286" t="str">
        <f>IF(P635='5.1'!$E$5,TXM!S635,"")</f>
        <v/>
      </c>
      <c r="U635" t="str">
        <f>IFERROR(SMALL($T$5:$T$8000,ROWS($T$5:T635)),"")</f>
        <v/>
      </c>
    </row>
    <row r="636" spans="1:21" ht="14.4" customHeight="1" x14ac:dyDescent="0.25">
      <c r="A636" s="285" t="s">
        <v>1959</v>
      </c>
      <c r="B636" t="s">
        <v>764</v>
      </c>
      <c r="C636" s="300">
        <v>5000</v>
      </c>
      <c r="D636" s="286">
        <f>ROWS(C$5:C636)</f>
        <v>632</v>
      </c>
      <c r="E636" s="286" t="str">
        <f>IF(A636='5.1'!$E$5,TXM!D636,"")</f>
        <v/>
      </c>
      <c r="F636" t="str">
        <f>IFERROR(SMALL($E$5:$E$8000,ROWS($E$5:E636)),"")</f>
        <v/>
      </c>
      <c r="I636" s="285" t="s">
        <v>1761</v>
      </c>
      <c r="J636" t="s">
        <v>104</v>
      </c>
      <c r="K636" s="300">
        <v>217254</v>
      </c>
      <c r="L636" s="286">
        <f>ROWS(K$5:K636)</f>
        <v>632</v>
      </c>
      <c r="M636" s="286" t="str">
        <f>IF(I636='5.1'!$E$5,TXM!L636,"")</f>
        <v/>
      </c>
      <c r="N636" t="str">
        <f>IFERROR(SMALL($M$5:$M$8000,ROWS($M$5:M636)),"")</f>
        <v/>
      </c>
      <c r="P636" t="s">
        <v>1959</v>
      </c>
      <c r="Q636" t="s">
        <v>1080</v>
      </c>
      <c r="R636">
        <v>82524</v>
      </c>
      <c r="S636" s="286">
        <f>ROWS(R$5:R636)</f>
        <v>632</v>
      </c>
      <c r="T636" s="286" t="str">
        <f>IF(P636='5.1'!$E$5,TXM!S636,"")</f>
        <v/>
      </c>
      <c r="U636" t="str">
        <f>IFERROR(SMALL($T$5:$T$8000,ROWS($T$5:T636)),"")</f>
        <v/>
      </c>
    </row>
    <row r="637" spans="1:21" ht="14.4" customHeight="1" x14ac:dyDescent="0.25">
      <c r="A637" s="285" t="s">
        <v>1959</v>
      </c>
      <c r="B637" t="s">
        <v>1086</v>
      </c>
      <c r="C637" s="300">
        <v>3895</v>
      </c>
      <c r="D637" s="286">
        <f>ROWS(C$5:C637)</f>
        <v>633</v>
      </c>
      <c r="E637" s="286" t="str">
        <f>IF(A637='5.1'!$E$5,TXM!D637,"")</f>
        <v/>
      </c>
      <c r="F637" t="str">
        <f>IFERROR(SMALL($E$5:$E$8000,ROWS($E$5:E637)),"")</f>
        <v/>
      </c>
      <c r="I637" s="285" t="s">
        <v>1761</v>
      </c>
      <c r="J637" t="s">
        <v>103</v>
      </c>
      <c r="K637" s="300">
        <v>193896</v>
      </c>
      <c r="L637" s="286">
        <f>ROWS(K$5:K637)</f>
        <v>633</v>
      </c>
      <c r="M637" s="286" t="str">
        <f>IF(I637='5.1'!$E$5,TXM!L637,"")</f>
        <v/>
      </c>
      <c r="N637" t="str">
        <f>IFERROR(SMALL($M$5:$M$8000,ROWS($M$5:M637)),"")</f>
        <v/>
      </c>
      <c r="P637" t="s">
        <v>1959</v>
      </c>
      <c r="Q637" t="s">
        <v>1098</v>
      </c>
      <c r="R637">
        <v>78569</v>
      </c>
      <c r="S637" s="286">
        <f>ROWS(R$5:R637)</f>
        <v>633</v>
      </c>
      <c r="T637" s="286" t="str">
        <f>IF(P637='5.1'!$E$5,TXM!S637,"")</f>
        <v/>
      </c>
      <c r="U637" t="str">
        <f>IFERROR(SMALL($T$5:$T$8000,ROWS($T$5:T637)),"")</f>
        <v/>
      </c>
    </row>
    <row r="638" spans="1:21" ht="14.4" customHeight="1" x14ac:dyDescent="0.25">
      <c r="A638" s="285" t="s">
        <v>1959</v>
      </c>
      <c r="B638" t="s">
        <v>117</v>
      </c>
      <c r="C638" s="300">
        <v>3471</v>
      </c>
      <c r="D638" s="286">
        <f>ROWS(C$5:C638)</f>
        <v>634</v>
      </c>
      <c r="E638" s="286" t="str">
        <f>IF(A638='5.1'!$E$5,TXM!D638,"")</f>
        <v/>
      </c>
      <c r="F638" t="str">
        <f>IFERROR(SMALL($E$5:$E$8000,ROWS($E$5:E638)),"")</f>
        <v/>
      </c>
      <c r="I638" s="285" t="s">
        <v>1761</v>
      </c>
      <c r="J638" t="s">
        <v>736</v>
      </c>
      <c r="K638" s="300">
        <v>78446</v>
      </c>
      <c r="L638" s="286">
        <f>ROWS(K$5:K638)</f>
        <v>634</v>
      </c>
      <c r="M638" s="286" t="str">
        <f>IF(I638='5.1'!$E$5,TXM!L638,"")</f>
        <v/>
      </c>
      <c r="N638" t="str">
        <f>IFERROR(SMALL($M$5:$M$8000,ROWS($M$5:M638)),"")</f>
        <v/>
      </c>
      <c r="P638" t="s">
        <v>1959</v>
      </c>
      <c r="Q638" t="s">
        <v>1093</v>
      </c>
      <c r="R638">
        <v>78022</v>
      </c>
      <c r="S638" s="286">
        <f>ROWS(R$5:R638)</f>
        <v>634</v>
      </c>
      <c r="T638" s="286" t="str">
        <f>IF(P638='5.1'!$E$5,TXM!S638,"")</f>
        <v/>
      </c>
      <c r="U638" t="str">
        <f>IFERROR(SMALL($T$5:$T$8000,ROWS($T$5:T638)),"")</f>
        <v/>
      </c>
    </row>
    <row r="639" spans="1:21" ht="14.4" customHeight="1" x14ac:dyDescent="0.25">
      <c r="A639" s="285" t="s">
        <v>1697</v>
      </c>
      <c r="B639" t="s">
        <v>790</v>
      </c>
      <c r="C639" s="300">
        <v>12219943</v>
      </c>
      <c r="D639" s="286">
        <f>ROWS(C$5:C639)</f>
        <v>635</v>
      </c>
      <c r="E639" s="286" t="str">
        <f>IF(A639='5.1'!$E$5,TXM!D639,"")</f>
        <v/>
      </c>
      <c r="F639" t="str">
        <f>IFERROR(SMALL($E$5:$E$8000,ROWS($E$5:E639)),"")</f>
        <v/>
      </c>
      <c r="I639" s="285" t="s">
        <v>1761</v>
      </c>
      <c r="J639" t="s">
        <v>772</v>
      </c>
      <c r="K639" s="300">
        <v>54719</v>
      </c>
      <c r="L639" s="286">
        <f>ROWS(K$5:K639)</f>
        <v>635</v>
      </c>
      <c r="M639" s="286" t="str">
        <f>IF(I639='5.1'!$E$5,TXM!L639,"")</f>
        <v/>
      </c>
      <c r="N639" t="str">
        <f>IFERROR(SMALL($M$5:$M$8000,ROWS($M$5:M639)),"")</f>
        <v/>
      </c>
      <c r="P639" t="s">
        <v>1959</v>
      </c>
      <c r="Q639" t="s">
        <v>776</v>
      </c>
      <c r="R639">
        <v>57804</v>
      </c>
      <c r="S639" s="286">
        <f>ROWS(R$5:R639)</f>
        <v>635</v>
      </c>
      <c r="T639" s="286" t="str">
        <f>IF(P639='5.1'!$E$5,TXM!S639,"")</f>
        <v/>
      </c>
      <c r="U639" t="str">
        <f>IFERROR(SMALL($T$5:$T$8000,ROWS($T$5:T639)),"")</f>
        <v/>
      </c>
    </row>
    <row r="640" spans="1:21" ht="14.4" customHeight="1" x14ac:dyDescent="0.25">
      <c r="A640" s="285" t="s">
        <v>1697</v>
      </c>
      <c r="B640" t="s">
        <v>748</v>
      </c>
      <c r="C640" s="300">
        <v>2964108</v>
      </c>
      <c r="D640" s="286">
        <f>ROWS(C$5:C640)</f>
        <v>636</v>
      </c>
      <c r="E640" s="286" t="str">
        <f>IF(A640='5.1'!$E$5,TXM!D640,"")</f>
        <v/>
      </c>
      <c r="F640" t="str">
        <f>IFERROR(SMALL($E$5:$E$8000,ROWS($E$5:E640)),"")</f>
        <v/>
      </c>
      <c r="I640" s="285" t="s">
        <v>1761</v>
      </c>
      <c r="J640" t="s">
        <v>740</v>
      </c>
      <c r="K640" s="300">
        <v>31084</v>
      </c>
      <c r="L640" s="286">
        <f>ROWS(K$5:K640)</f>
        <v>636</v>
      </c>
      <c r="M640" s="286" t="str">
        <f>IF(I640='5.1'!$E$5,TXM!L640,"")</f>
        <v/>
      </c>
      <c r="N640" t="str">
        <f>IFERROR(SMALL($M$5:$M$8000,ROWS($M$5:M640)),"")</f>
        <v/>
      </c>
      <c r="P640" t="s">
        <v>1959</v>
      </c>
      <c r="Q640" t="s">
        <v>774</v>
      </c>
      <c r="R640">
        <v>41532</v>
      </c>
      <c r="S640" s="286">
        <f>ROWS(R$5:R640)</f>
        <v>636</v>
      </c>
      <c r="T640" s="286" t="str">
        <f>IF(P640='5.1'!$E$5,TXM!S640,"")</f>
        <v/>
      </c>
      <c r="U640" t="str">
        <f>IFERROR(SMALL($T$5:$T$8000,ROWS($T$5:T640)),"")</f>
        <v/>
      </c>
    </row>
    <row r="641" spans="1:21" ht="14.4" customHeight="1" x14ac:dyDescent="0.25">
      <c r="A641" s="285" t="s">
        <v>1697</v>
      </c>
      <c r="B641" t="s">
        <v>1080</v>
      </c>
      <c r="C641" s="300">
        <v>867298</v>
      </c>
      <c r="D641" s="286">
        <f>ROWS(C$5:C641)</f>
        <v>637</v>
      </c>
      <c r="E641" s="286" t="str">
        <f>IF(A641='5.1'!$E$5,TXM!D641,"")</f>
        <v/>
      </c>
      <c r="F641" t="str">
        <f>IFERROR(SMALL($E$5:$E$8000,ROWS($E$5:E641)),"")</f>
        <v/>
      </c>
      <c r="I641" s="285" t="s">
        <v>1761</v>
      </c>
      <c r="J641" t="s">
        <v>744</v>
      </c>
      <c r="K641" s="300">
        <v>28796</v>
      </c>
      <c r="L641" s="286">
        <f>ROWS(K$5:K641)</f>
        <v>637</v>
      </c>
      <c r="M641" s="286" t="str">
        <f>IF(I641='5.1'!$E$5,TXM!L641,"")</f>
        <v/>
      </c>
      <c r="N641" t="str">
        <f>IFERROR(SMALL($M$5:$M$8000,ROWS($M$5:M641)),"")</f>
        <v/>
      </c>
      <c r="P641" t="s">
        <v>1959</v>
      </c>
      <c r="Q641" t="s">
        <v>1096</v>
      </c>
      <c r="R641">
        <v>5563</v>
      </c>
      <c r="S641" s="286">
        <f>ROWS(R$5:R641)</f>
        <v>637</v>
      </c>
      <c r="T641" s="286" t="str">
        <f>IF(P641='5.1'!$E$5,TXM!S641,"")</f>
        <v/>
      </c>
      <c r="U641" t="str">
        <f>IFERROR(SMALL($T$5:$T$8000,ROWS($T$5:T641)),"")</f>
        <v/>
      </c>
    </row>
    <row r="642" spans="1:21" ht="14.4" customHeight="1" x14ac:dyDescent="0.25">
      <c r="A642" s="285" t="s">
        <v>1697</v>
      </c>
      <c r="B642" t="s">
        <v>106</v>
      </c>
      <c r="C642" s="300">
        <v>87651</v>
      </c>
      <c r="D642" s="286">
        <f>ROWS(C$5:C642)</f>
        <v>638</v>
      </c>
      <c r="E642" s="286" t="str">
        <f>IF(A642='5.1'!$E$5,TXM!D642,"")</f>
        <v/>
      </c>
      <c r="F642" t="str">
        <f>IFERROR(SMALL($E$5:$E$8000,ROWS($E$5:E642)),"")</f>
        <v/>
      </c>
      <c r="I642" s="285" t="s">
        <v>1761</v>
      </c>
      <c r="J642" t="s">
        <v>713</v>
      </c>
      <c r="K642" s="300">
        <v>25548</v>
      </c>
      <c r="L642" s="286">
        <f>ROWS(K$5:K642)</f>
        <v>638</v>
      </c>
      <c r="M642" s="286" t="str">
        <f>IF(I642='5.1'!$E$5,TXM!L642,"")</f>
        <v/>
      </c>
      <c r="N642" t="str">
        <f>IFERROR(SMALL($M$5:$M$8000,ROWS($M$5:M642)),"")</f>
        <v/>
      </c>
      <c r="P642" t="s">
        <v>1959</v>
      </c>
      <c r="Q642" t="s">
        <v>808</v>
      </c>
      <c r="R642">
        <v>2135</v>
      </c>
      <c r="S642" s="286">
        <f>ROWS(R$5:R642)</f>
        <v>638</v>
      </c>
      <c r="T642" s="286" t="str">
        <f>IF(P642='5.1'!$E$5,TXM!S642,"")</f>
        <v/>
      </c>
      <c r="U642" t="str">
        <f>IFERROR(SMALL($T$5:$T$8000,ROWS($T$5:T642)),"")</f>
        <v/>
      </c>
    </row>
    <row r="643" spans="1:21" ht="14.4" customHeight="1" x14ac:dyDescent="0.25">
      <c r="A643" s="285" t="s">
        <v>1697</v>
      </c>
      <c r="B643" t="s">
        <v>723</v>
      </c>
      <c r="C643" s="300">
        <v>77791</v>
      </c>
      <c r="D643" s="286">
        <f>ROWS(C$5:C643)</f>
        <v>639</v>
      </c>
      <c r="E643" s="286" t="str">
        <f>IF(A643='5.1'!$E$5,TXM!D643,"")</f>
        <v/>
      </c>
      <c r="F643" t="str">
        <f>IFERROR(SMALL($E$5:$E$8000,ROWS($E$5:E643)),"")</f>
        <v/>
      </c>
      <c r="I643" s="285" t="s">
        <v>1761</v>
      </c>
      <c r="J643" t="s">
        <v>732</v>
      </c>
      <c r="K643" s="300">
        <v>25427</v>
      </c>
      <c r="L643" s="286">
        <f>ROWS(K$5:K643)</f>
        <v>639</v>
      </c>
      <c r="M643" s="286" t="str">
        <f>IF(I643='5.1'!$E$5,TXM!L643,"")</f>
        <v/>
      </c>
      <c r="N643" t="str">
        <f>IFERROR(SMALL($M$5:$M$8000,ROWS($M$5:M643)),"")</f>
        <v/>
      </c>
      <c r="P643" t="s">
        <v>1697</v>
      </c>
      <c r="Q643" t="s">
        <v>808</v>
      </c>
      <c r="R643">
        <v>12618283</v>
      </c>
      <c r="S643" s="286">
        <f>ROWS(R$5:R643)</f>
        <v>639</v>
      </c>
      <c r="T643" s="286" t="str">
        <f>IF(P643='5.1'!$E$5,TXM!S643,"")</f>
        <v/>
      </c>
      <c r="U643" t="str">
        <f>IFERROR(SMALL($T$5:$T$8000,ROWS($T$5:T643)),"")</f>
        <v/>
      </c>
    </row>
    <row r="644" spans="1:21" ht="14.4" customHeight="1" x14ac:dyDescent="0.25">
      <c r="A644" s="285" t="s">
        <v>1697</v>
      </c>
      <c r="B644" t="s">
        <v>750</v>
      </c>
      <c r="C644" s="300">
        <v>9004</v>
      </c>
      <c r="D644" s="286">
        <f>ROWS(C$5:C644)</f>
        <v>640</v>
      </c>
      <c r="E644" s="286" t="str">
        <f>IF(A644='5.1'!$E$5,TXM!D644,"")</f>
        <v/>
      </c>
      <c r="F644" t="str">
        <f>IFERROR(SMALL($E$5:$E$8000,ROWS($E$5:E644)),"")</f>
        <v/>
      </c>
      <c r="I644" s="285" t="s">
        <v>1761</v>
      </c>
      <c r="J644" t="s">
        <v>1088</v>
      </c>
      <c r="K644" s="300">
        <v>23487</v>
      </c>
      <c r="L644" s="286">
        <f>ROWS(K$5:K644)</f>
        <v>640</v>
      </c>
      <c r="M644" s="286" t="str">
        <f>IF(I644='5.1'!$E$5,TXM!L644,"")</f>
        <v/>
      </c>
      <c r="N644" t="str">
        <f>IFERROR(SMALL($M$5:$M$8000,ROWS($M$5:M644)),"")</f>
        <v/>
      </c>
      <c r="P644" t="s">
        <v>1697</v>
      </c>
      <c r="Q644" t="s">
        <v>806</v>
      </c>
      <c r="R644">
        <v>6095791</v>
      </c>
      <c r="S644" s="286">
        <f>ROWS(R$5:R644)</f>
        <v>640</v>
      </c>
      <c r="T644" s="286" t="str">
        <f>IF(P644='5.1'!$E$5,TXM!S644,"")</f>
        <v/>
      </c>
      <c r="U644" t="str">
        <f>IFERROR(SMALL($T$5:$T$8000,ROWS($T$5:T644)),"")</f>
        <v/>
      </c>
    </row>
    <row r="645" spans="1:21" ht="14.4" customHeight="1" x14ac:dyDescent="0.25">
      <c r="A645" s="285" t="s">
        <v>1697</v>
      </c>
      <c r="B645" t="s">
        <v>717</v>
      </c>
      <c r="C645" s="300">
        <v>3318</v>
      </c>
      <c r="D645" s="286">
        <f>ROWS(C$5:C645)</f>
        <v>641</v>
      </c>
      <c r="E645" s="286" t="str">
        <f>IF(A645='5.1'!$E$5,TXM!D645,"")</f>
        <v/>
      </c>
      <c r="F645" t="str">
        <f>IFERROR(SMALL($E$5:$E$8000,ROWS($E$5:E645)),"")</f>
        <v/>
      </c>
      <c r="I645" s="285" t="s">
        <v>1761</v>
      </c>
      <c r="J645" t="s">
        <v>198</v>
      </c>
      <c r="K645" s="300">
        <v>5628</v>
      </c>
      <c r="L645" s="286">
        <f>ROWS(K$5:K645)</f>
        <v>641</v>
      </c>
      <c r="M645" s="286" t="str">
        <f>IF(I645='5.1'!$E$5,TXM!L645,"")</f>
        <v/>
      </c>
      <c r="N645" t="str">
        <f>IFERROR(SMALL($M$5:$M$8000,ROWS($M$5:M645)),"")</f>
        <v/>
      </c>
      <c r="P645" t="s">
        <v>1697</v>
      </c>
      <c r="Q645" t="s">
        <v>756</v>
      </c>
      <c r="R645">
        <v>2651469</v>
      </c>
      <c r="S645" s="286">
        <f>ROWS(R$5:R645)</f>
        <v>641</v>
      </c>
      <c r="T645" s="286" t="str">
        <f>IF(P645='5.1'!$E$5,TXM!S645,"")</f>
        <v/>
      </c>
      <c r="U645" t="str">
        <f>IFERROR(SMALL($T$5:$T$8000,ROWS($T$5:T645)),"")</f>
        <v/>
      </c>
    </row>
    <row r="646" spans="1:21" ht="14.4" customHeight="1" x14ac:dyDescent="0.25">
      <c r="A646" s="285" t="s">
        <v>1697</v>
      </c>
      <c r="B646" t="s">
        <v>197</v>
      </c>
      <c r="C646" s="300">
        <v>850</v>
      </c>
      <c r="D646" s="286">
        <f>ROWS(C$5:C646)</f>
        <v>642</v>
      </c>
      <c r="E646" s="286" t="str">
        <f>IF(A646='5.1'!$E$5,TXM!D646,"")</f>
        <v/>
      </c>
      <c r="F646" t="str">
        <f>IFERROR(SMALL($E$5:$E$8000,ROWS($E$5:E646)),"")</f>
        <v/>
      </c>
      <c r="I646" s="285" t="s">
        <v>1960</v>
      </c>
      <c r="J646" t="s">
        <v>810</v>
      </c>
      <c r="K646" s="300">
        <v>77784</v>
      </c>
      <c r="L646" s="286">
        <f>ROWS(K$5:K646)</f>
        <v>642</v>
      </c>
      <c r="M646" s="286" t="str">
        <f>IF(I646='5.1'!$E$5,TXM!L646,"")</f>
        <v/>
      </c>
      <c r="N646" t="str">
        <f>IFERROR(SMALL($M$5:$M$8000,ROWS($M$5:M646)),"")</f>
        <v/>
      </c>
      <c r="P646" t="s">
        <v>1697</v>
      </c>
      <c r="Q646" t="s">
        <v>1080</v>
      </c>
      <c r="R646">
        <v>1725707</v>
      </c>
      <c r="S646" s="286">
        <f>ROWS(R$5:R646)</f>
        <v>642</v>
      </c>
      <c r="T646" s="286" t="str">
        <f>IF(P646='5.1'!$E$5,TXM!S646,"")</f>
        <v/>
      </c>
      <c r="U646" t="str">
        <f>IFERROR(SMALL($T$5:$T$8000,ROWS($T$5:T646)),"")</f>
        <v/>
      </c>
    </row>
    <row r="647" spans="1:21" ht="14.4" customHeight="1" x14ac:dyDescent="0.25">
      <c r="A647" s="285" t="s">
        <v>1697</v>
      </c>
      <c r="B647" t="s">
        <v>1079</v>
      </c>
      <c r="C647" s="300">
        <v>387</v>
      </c>
      <c r="D647" s="286">
        <f>ROWS(C$5:C647)</f>
        <v>643</v>
      </c>
      <c r="E647" s="286" t="str">
        <f>IF(A647='5.1'!$E$5,TXM!D647,"")</f>
        <v/>
      </c>
      <c r="F647" t="str">
        <f>IFERROR(SMALL($E$5:$E$8000,ROWS($E$5:E647)),"")</f>
        <v/>
      </c>
      <c r="I647" s="285" t="s">
        <v>1960</v>
      </c>
      <c r="J647" t="s">
        <v>806</v>
      </c>
      <c r="K647" s="300">
        <v>657</v>
      </c>
      <c r="L647" s="286">
        <f>ROWS(K$5:K647)</f>
        <v>643</v>
      </c>
      <c r="M647" s="286" t="str">
        <f>IF(I647='5.1'!$E$5,TXM!L647,"")</f>
        <v/>
      </c>
      <c r="N647" t="str">
        <f>IFERROR(SMALL($M$5:$M$8000,ROWS($M$5:M647)),"")</f>
        <v/>
      </c>
      <c r="P647" t="s">
        <v>1697</v>
      </c>
      <c r="Q647" t="s">
        <v>812</v>
      </c>
      <c r="R647">
        <v>1542244</v>
      </c>
      <c r="S647" s="286">
        <f>ROWS(R$5:R647)</f>
        <v>643</v>
      </c>
      <c r="T647" s="286" t="str">
        <f>IF(P647='5.1'!$E$5,TXM!S647,"")</f>
        <v/>
      </c>
      <c r="U647" t="str">
        <f>IFERROR(SMALL($T$5:$T$8000,ROWS($T$5:T647)),"")</f>
        <v/>
      </c>
    </row>
    <row r="648" spans="1:21" ht="14.4" customHeight="1" x14ac:dyDescent="0.25">
      <c r="A648" s="285" t="s">
        <v>1697</v>
      </c>
      <c r="B648" t="s">
        <v>1090</v>
      </c>
      <c r="C648" s="300">
        <v>255</v>
      </c>
      <c r="D648" s="286">
        <f>ROWS(C$5:C648)</f>
        <v>644</v>
      </c>
      <c r="E648" s="286" t="str">
        <f>IF(A648='5.1'!$E$5,TXM!D648,"")</f>
        <v/>
      </c>
      <c r="F648" t="str">
        <f>IFERROR(SMALL($E$5:$E$8000,ROWS($E$5:E648)),"")</f>
        <v/>
      </c>
      <c r="I648" s="285" t="s">
        <v>1960</v>
      </c>
      <c r="J648" t="s">
        <v>821</v>
      </c>
      <c r="K648" s="300">
        <v>344</v>
      </c>
      <c r="L648" s="286">
        <f>ROWS(K$5:K648)</f>
        <v>644</v>
      </c>
      <c r="M648" s="286" t="str">
        <f>IF(I648='5.1'!$E$5,TXM!L648,"")</f>
        <v/>
      </c>
      <c r="N648" t="str">
        <f>IFERROR(SMALL($M$5:$M$8000,ROWS($M$5:M648)),"")</f>
        <v/>
      </c>
      <c r="P648" t="s">
        <v>1697</v>
      </c>
      <c r="Q648" t="s">
        <v>1093</v>
      </c>
      <c r="R648">
        <v>729651</v>
      </c>
      <c r="S648" s="286">
        <f>ROWS(R$5:R648)</f>
        <v>644</v>
      </c>
      <c r="T648" s="286" t="str">
        <f>IF(P648='5.1'!$E$5,TXM!S648,"")</f>
        <v/>
      </c>
      <c r="U648" t="str">
        <f>IFERROR(SMALL($T$5:$T$8000,ROWS($T$5:T648)),"")</f>
        <v/>
      </c>
    </row>
    <row r="649" spans="1:21" ht="14.4" customHeight="1" x14ac:dyDescent="0.25">
      <c r="A649" s="285" t="s">
        <v>1697</v>
      </c>
      <c r="B649" t="s">
        <v>776</v>
      </c>
      <c r="C649" s="300">
        <v>57</v>
      </c>
      <c r="D649" s="286">
        <f>ROWS(C$5:C649)</f>
        <v>645</v>
      </c>
      <c r="E649" s="286" t="str">
        <f>IF(A649='5.1'!$E$5,TXM!D649,"")</f>
        <v/>
      </c>
      <c r="F649" t="str">
        <f>IFERROR(SMALL($E$5:$E$8000,ROWS($E$5:E649)),"")</f>
        <v/>
      </c>
      <c r="I649" s="285" t="s">
        <v>1960</v>
      </c>
      <c r="J649" t="s">
        <v>1093</v>
      </c>
      <c r="K649" s="300">
        <v>282</v>
      </c>
      <c r="L649" s="286">
        <f>ROWS(K$5:K649)</f>
        <v>645</v>
      </c>
      <c r="M649" s="286" t="str">
        <f>IF(I649='5.1'!$E$5,TXM!L649,"")</f>
        <v/>
      </c>
      <c r="N649" t="str">
        <f>IFERROR(SMALL($M$5:$M$8000,ROWS($M$5:M649)),"")</f>
        <v/>
      </c>
      <c r="P649" t="s">
        <v>1697</v>
      </c>
      <c r="Q649" t="s">
        <v>804</v>
      </c>
      <c r="R649">
        <v>473690</v>
      </c>
      <c r="S649" s="286">
        <f>ROWS(R$5:R649)</f>
        <v>645</v>
      </c>
      <c r="T649" s="286" t="str">
        <f>IF(P649='5.1'!$E$5,TXM!S649,"")</f>
        <v/>
      </c>
      <c r="U649" t="str">
        <f>IFERROR(SMALL($T$5:$T$8000,ROWS($T$5:T649)),"")</f>
        <v/>
      </c>
    </row>
    <row r="650" spans="1:21" ht="14.4" customHeight="1" x14ac:dyDescent="0.25">
      <c r="A650" s="285" t="s">
        <v>1961</v>
      </c>
      <c r="B650" t="s">
        <v>711</v>
      </c>
      <c r="C650" s="300">
        <v>2703896</v>
      </c>
      <c r="D650" s="286">
        <f>ROWS(C$5:C650)</f>
        <v>646</v>
      </c>
      <c r="E650" s="286" t="str">
        <f>IF(A650='5.1'!$E$5,TXM!D650,"")</f>
        <v/>
      </c>
      <c r="F650" t="str">
        <f>IFERROR(SMALL($E$5:$E$8000,ROWS($E$5:E650)),"")</f>
        <v/>
      </c>
      <c r="I650" s="285" t="s">
        <v>1962</v>
      </c>
      <c r="J650" t="s">
        <v>1080</v>
      </c>
      <c r="K650" s="300">
        <v>130016</v>
      </c>
      <c r="L650" s="286">
        <f>ROWS(K$5:K650)</f>
        <v>646</v>
      </c>
      <c r="M650" s="286" t="str">
        <f>IF(I650='5.1'!$E$5,TXM!L650,"")</f>
        <v/>
      </c>
      <c r="N650" t="str">
        <f>IFERROR(SMALL($M$5:$M$8000,ROWS($M$5:M650)),"")</f>
        <v/>
      </c>
      <c r="P650" t="s">
        <v>1697</v>
      </c>
      <c r="Q650" t="s">
        <v>717</v>
      </c>
      <c r="R650">
        <v>352866</v>
      </c>
      <c r="S650" s="286">
        <f>ROWS(R$5:R650)</f>
        <v>646</v>
      </c>
      <c r="T650" s="286" t="str">
        <f>IF(P650='5.1'!$E$5,TXM!S650,"")</f>
        <v/>
      </c>
      <c r="U650" t="str">
        <f>IFERROR(SMALL($T$5:$T$8000,ROWS($T$5:T650)),"")</f>
        <v/>
      </c>
    </row>
    <row r="651" spans="1:21" ht="14.4" customHeight="1" x14ac:dyDescent="0.25">
      <c r="A651" s="285" t="s">
        <v>1961</v>
      </c>
      <c r="B651" t="s">
        <v>1080</v>
      </c>
      <c r="C651" s="300">
        <v>2104026</v>
      </c>
      <c r="D651" s="286">
        <f>ROWS(C$5:C651)</f>
        <v>647</v>
      </c>
      <c r="E651" s="286" t="str">
        <f>IF(A651='5.1'!$E$5,TXM!D651,"")</f>
        <v/>
      </c>
      <c r="F651" t="str">
        <f>IFERROR(SMALL($E$5:$E$8000,ROWS($E$5:E651)),"")</f>
        <v/>
      </c>
      <c r="I651" s="285" t="s">
        <v>1962</v>
      </c>
      <c r="J651" t="s">
        <v>806</v>
      </c>
      <c r="K651" s="300">
        <v>21288</v>
      </c>
      <c r="L651" s="286">
        <f>ROWS(K$5:K651)</f>
        <v>647</v>
      </c>
      <c r="M651" s="286" t="str">
        <f>IF(I651='5.1'!$E$5,TXM!L651,"")</f>
        <v/>
      </c>
      <c r="N651" t="str">
        <f>IFERROR(SMALL($M$5:$M$8000,ROWS($M$5:M651)),"")</f>
        <v/>
      </c>
      <c r="P651" t="s">
        <v>1697</v>
      </c>
      <c r="Q651" t="s">
        <v>1090</v>
      </c>
      <c r="R651">
        <v>94571</v>
      </c>
      <c r="S651" s="286">
        <f>ROWS(R$5:R651)</f>
        <v>647</v>
      </c>
      <c r="T651" s="286" t="str">
        <f>IF(P651='5.1'!$E$5,TXM!S651,"")</f>
        <v/>
      </c>
      <c r="U651" t="str">
        <f>IFERROR(SMALL($T$5:$T$8000,ROWS($T$5:T651)),"")</f>
        <v/>
      </c>
    </row>
    <row r="652" spans="1:21" ht="14.4" customHeight="1" x14ac:dyDescent="0.25">
      <c r="A652" s="285" t="s">
        <v>1961</v>
      </c>
      <c r="B652" t="s">
        <v>198</v>
      </c>
      <c r="C652" s="300">
        <v>1015000</v>
      </c>
      <c r="D652" s="286">
        <f>ROWS(C$5:C652)</f>
        <v>648</v>
      </c>
      <c r="E652" s="286" t="str">
        <f>IF(A652='5.1'!$E$5,TXM!D652,"")</f>
        <v/>
      </c>
      <c r="F652" t="str">
        <f>IFERROR(SMALL($E$5:$E$8000,ROWS($E$5:E652)),"")</f>
        <v/>
      </c>
      <c r="I652" s="285" t="s">
        <v>1962</v>
      </c>
      <c r="J652" t="s">
        <v>784</v>
      </c>
      <c r="K652" s="300">
        <v>6184</v>
      </c>
      <c r="L652" s="286">
        <f>ROWS(K$5:K652)</f>
        <v>648</v>
      </c>
      <c r="M652" s="286" t="str">
        <f>IF(I652='5.1'!$E$5,TXM!L652,"")</f>
        <v/>
      </c>
      <c r="N652" t="str">
        <f>IFERROR(SMALL($M$5:$M$8000,ROWS($M$5:M652)),"")</f>
        <v/>
      </c>
      <c r="P652" t="s">
        <v>1697</v>
      </c>
      <c r="Q652" t="s">
        <v>1081</v>
      </c>
      <c r="R652">
        <v>90887</v>
      </c>
      <c r="S652" s="286">
        <f>ROWS(R$5:R652)</f>
        <v>648</v>
      </c>
      <c r="T652" s="286" t="str">
        <f>IF(P652='5.1'!$E$5,TXM!S652,"")</f>
        <v/>
      </c>
      <c r="U652" t="str">
        <f>IFERROR(SMALL($T$5:$T$8000,ROWS($T$5:T652)),"")</f>
        <v/>
      </c>
    </row>
    <row r="653" spans="1:21" ht="14.4" customHeight="1" x14ac:dyDescent="0.25">
      <c r="A653" s="285" t="s">
        <v>1961</v>
      </c>
      <c r="B653" t="s">
        <v>118</v>
      </c>
      <c r="C653" s="300">
        <v>525632</v>
      </c>
      <c r="D653" s="286">
        <f>ROWS(C$5:C653)</f>
        <v>649</v>
      </c>
      <c r="E653" s="286" t="str">
        <f>IF(A653='5.1'!$E$5,TXM!D653,"")</f>
        <v/>
      </c>
      <c r="F653" t="str">
        <f>IFERROR(SMALL($E$5:$E$8000,ROWS($E$5:E653)),"")</f>
        <v/>
      </c>
      <c r="I653" s="285" t="s">
        <v>1962</v>
      </c>
      <c r="J653" t="s">
        <v>810</v>
      </c>
      <c r="K653" s="300">
        <v>1174</v>
      </c>
      <c r="L653" s="286">
        <f>ROWS(K$5:K653)</f>
        <v>649</v>
      </c>
      <c r="M653" s="286" t="str">
        <f>IF(I653='5.1'!$E$5,TXM!L653,"")</f>
        <v/>
      </c>
      <c r="N653" t="str">
        <f>IFERROR(SMALL($M$5:$M$8000,ROWS($M$5:M653)),"")</f>
        <v/>
      </c>
      <c r="P653" t="s">
        <v>1697</v>
      </c>
      <c r="Q653" t="s">
        <v>1098</v>
      </c>
      <c r="R653">
        <v>90248</v>
      </c>
      <c r="S653" s="286">
        <f>ROWS(R$5:R653)</f>
        <v>649</v>
      </c>
      <c r="T653" s="286" t="str">
        <f>IF(P653='5.1'!$E$5,TXM!S653,"")</f>
        <v/>
      </c>
      <c r="U653" t="str">
        <f>IFERROR(SMALL($T$5:$T$8000,ROWS($T$5:T653)),"")</f>
        <v/>
      </c>
    </row>
    <row r="654" spans="1:21" ht="14.4" customHeight="1" x14ac:dyDescent="0.25">
      <c r="A654" s="285" t="s">
        <v>1961</v>
      </c>
      <c r="B654" t="s">
        <v>719</v>
      </c>
      <c r="C654" s="300">
        <v>427500</v>
      </c>
      <c r="D654" s="286">
        <f>ROWS(C$5:C654)</f>
        <v>650</v>
      </c>
      <c r="E654" s="286" t="str">
        <f>IF(A654='5.1'!$E$5,TXM!D654,"")</f>
        <v/>
      </c>
      <c r="F654" t="str">
        <f>IFERROR(SMALL($E$5:$E$8000,ROWS($E$5:E654)),"")</f>
        <v/>
      </c>
      <c r="I654" s="285" t="s">
        <v>1962</v>
      </c>
      <c r="J654" t="s">
        <v>808</v>
      </c>
      <c r="K654" s="300">
        <v>1157</v>
      </c>
      <c r="L654" s="286">
        <f>ROWS(K$5:K654)</f>
        <v>650</v>
      </c>
      <c r="M654" s="286" t="str">
        <f>IF(I654='5.1'!$E$5,TXM!L654,"")</f>
        <v/>
      </c>
      <c r="N654" t="str">
        <f>IFERROR(SMALL($M$5:$M$8000,ROWS($M$5:M654)),"")</f>
        <v/>
      </c>
      <c r="P654" t="s">
        <v>1697</v>
      </c>
      <c r="Q654" t="s">
        <v>1096</v>
      </c>
      <c r="R654">
        <v>42048</v>
      </c>
      <c r="S654" s="286">
        <f>ROWS(R$5:R654)</f>
        <v>650</v>
      </c>
      <c r="T654" s="286" t="str">
        <f>IF(P654='5.1'!$E$5,TXM!S654,"")</f>
        <v/>
      </c>
      <c r="U654" t="str">
        <f>IFERROR(SMALL($T$5:$T$8000,ROWS($T$5:T654)),"")</f>
        <v/>
      </c>
    </row>
    <row r="655" spans="1:21" ht="14.4" customHeight="1" x14ac:dyDescent="0.25">
      <c r="A655" s="285" t="s">
        <v>1961</v>
      </c>
      <c r="B655" t="s">
        <v>117</v>
      </c>
      <c r="C655" s="300">
        <v>327641</v>
      </c>
      <c r="D655" s="286">
        <f>ROWS(C$5:C655)</f>
        <v>651</v>
      </c>
      <c r="E655" s="286" t="str">
        <f>IF(A655='5.1'!$E$5,TXM!D655,"")</f>
        <v/>
      </c>
      <c r="F655" t="str">
        <f>IFERROR(SMALL($E$5:$E$8000,ROWS($E$5:E655)),"")</f>
        <v/>
      </c>
      <c r="I655" s="285" t="s">
        <v>1962</v>
      </c>
      <c r="J655" t="s">
        <v>1087</v>
      </c>
      <c r="K655" s="300">
        <v>4</v>
      </c>
      <c r="L655" s="286">
        <f>ROWS(K$5:K655)</f>
        <v>651</v>
      </c>
      <c r="M655" s="286" t="str">
        <f>IF(I655='5.1'!$E$5,TXM!L655,"")</f>
        <v/>
      </c>
      <c r="N655" t="str">
        <f>IFERROR(SMALL($M$5:$M$8000,ROWS($M$5:M655)),"")</f>
        <v/>
      </c>
      <c r="P655" t="s">
        <v>1697</v>
      </c>
      <c r="Q655" t="s">
        <v>1082</v>
      </c>
      <c r="R655">
        <v>15533</v>
      </c>
      <c r="S655" s="286">
        <f>ROWS(R$5:R655)</f>
        <v>651</v>
      </c>
      <c r="T655" s="286" t="str">
        <f>IF(P655='5.1'!$E$5,TXM!S655,"")</f>
        <v/>
      </c>
      <c r="U655" t="str">
        <f>IFERROR(SMALL($T$5:$T$8000,ROWS($T$5:T655)),"")</f>
        <v/>
      </c>
    </row>
    <row r="656" spans="1:21" ht="14.4" customHeight="1" x14ac:dyDescent="0.25">
      <c r="A656" s="285" t="s">
        <v>1961</v>
      </c>
      <c r="B656" t="s">
        <v>705</v>
      </c>
      <c r="C656" s="300">
        <v>281883</v>
      </c>
      <c r="D656" s="286">
        <f>ROWS(C$5:C656)</f>
        <v>652</v>
      </c>
      <c r="E656" s="286" t="str">
        <f>IF(A656='5.1'!$E$5,TXM!D656,"")</f>
        <v/>
      </c>
      <c r="F656" t="str">
        <f>IFERROR(SMALL($E$5:$E$8000,ROWS($E$5:E656)),"")</f>
        <v/>
      </c>
      <c r="I656" s="285" t="s">
        <v>1953</v>
      </c>
      <c r="J656" t="s">
        <v>1082</v>
      </c>
      <c r="K656" s="300">
        <v>1133846</v>
      </c>
      <c r="L656" s="286">
        <f>ROWS(K$5:K656)</f>
        <v>652</v>
      </c>
      <c r="M656" s="286" t="str">
        <f>IF(I656='5.1'!$E$5,TXM!L656,"")</f>
        <v/>
      </c>
      <c r="N656" t="str">
        <f>IFERROR(SMALL($M$5:$M$8000,ROWS($M$5:M656)),"")</f>
        <v/>
      </c>
      <c r="P656" t="s">
        <v>1697</v>
      </c>
      <c r="Q656" t="s">
        <v>784</v>
      </c>
      <c r="R656">
        <v>7815</v>
      </c>
      <c r="S656" s="286">
        <f>ROWS(R$5:R656)</f>
        <v>652</v>
      </c>
      <c r="T656" s="286" t="str">
        <f>IF(P656='5.1'!$E$5,TXM!S656,"")</f>
        <v/>
      </c>
      <c r="U656" t="str">
        <f>IFERROR(SMALL($T$5:$T$8000,ROWS($T$5:T656)),"")</f>
        <v/>
      </c>
    </row>
    <row r="657" spans="1:21" ht="14.4" customHeight="1" x14ac:dyDescent="0.25">
      <c r="A657" s="285" t="s">
        <v>1961</v>
      </c>
      <c r="B657" t="s">
        <v>808</v>
      </c>
      <c r="C657" s="300">
        <v>280091</v>
      </c>
      <c r="D657" s="286">
        <f>ROWS(C$5:C657)</f>
        <v>653</v>
      </c>
      <c r="E657" s="286" t="str">
        <f>IF(A657='5.1'!$E$5,TXM!D657,"")</f>
        <v/>
      </c>
      <c r="F657" t="str">
        <f>IFERROR(SMALL($E$5:$E$8000,ROWS($E$5:E657)),"")</f>
        <v/>
      </c>
      <c r="I657" s="285" t="s">
        <v>1953</v>
      </c>
      <c r="J657" t="s">
        <v>774</v>
      </c>
      <c r="K657" s="300">
        <v>740653</v>
      </c>
      <c r="L657" s="286">
        <f>ROWS(K$5:K657)</f>
        <v>653</v>
      </c>
      <c r="M657" s="286" t="str">
        <f>IF(I657='5.1'!$E$5,TXM!L657,"")</f>
        <v/>
      </c>
      <c r="N657" t="str">
        <f>IFERROR(SMALL($M$5:$M$8000,ROWS($M$5:M657)),"")</f>
        <v/>
      </c>
      <c r="P657" t="s">
        <v>1697</v>
      </c>
      <c r="Q657" t="s">
        <v>1079</v>
      </c>
      <c r="R657">
        <v>3060</v>
      </c>
      <c r="S657" s="286">
        <f>ROWS(R$5:R657)</f>
        <v>653</v>
      </c>
      <c r="T657" s="286" t="str">
        <f>IF(P657='5.1'!$E$5,TXM!S657,"")</f>
        <v/>
      </c>
      <c r="U657" t="str">
        <f>IFERROR(SMALL($T$5:$T$8000,ROWS($T$5:T657)),"")</f>
        <v/>
      </c>
    </row>
    <row r="658" spans="1:21" ht="14.4" customHeight="1" x14ac:dyDescent="0.25">
      <c r="A658" s="285" t="s">
        <v>1961</v>
      </c>
      <c r="B658" t="s">
        <v>717</v>
      </c>
      <c r="C658" s="300">
        <v>257266</v>
      </c>
      <c r="D658" s="286">
        <f>ROWS(C$5:C658)</f>
        <v>654</v>
      </c>
      <c r="E658" s="286" t="str">
        <f>IF(A658='5.1'!$E$5,TXM!D658,"")</f>
        <v/>
      </c>
      <c r="F658" t="str">
        <f>IFERROR(SMALL($E$5:$E$8000,ROWS($E$5:E658)),"")</f>
        <v/>
      </c>
      <c r="I658" s="285" t="s">
        <v>1953</v>
      </c>
      <c r="J658" t="s">
        <v>806</v>
      </c>
      <c r="K658" s="300">
        <v>25129</v>
      </c>
      <c r="L658" s="286">
        <f>ROWS(K$5:K658)</f>
        <v>654</v>
      </c>
      <c r="M658" s="286" t="str">
        <f>IF(I658='5.1'!$E$5,TXM!L658,"")</f>
        <v/>
      </c>
      <c r="N658" t="str">
        <f>IFERROR(SMALL($M$5:$M$8000,ROWS($M$5:M658)),"")</f>
        <v/>
      </c>
      <c r="P658" t="s">
        <v>1697</v>
      </c>
      <c r="Q658" t="s">
        <v>794</v>
      </c>
      <c r="R658">
        <v>2625</v>
      </c>
      <c r="S658" s="286">
        <f>ROWS(R$5:R658)</f>
        <v>654</v>
      </c>
      <c r="T658" s="286" t="str">
        <f>IF(P658='5.1'!$E$5,TXM!S658,"")</f>
        <v/>
      </c>
      <c r="U658" t="str">
        <f>IFERROR(SMALL($T$5:$T$8000,ROWS($T$5:T658)),"")</f>
        <v/>
      </c>
    </row>
    <row r="659" spans="1:21" ht="14.4" customHeight="1" x14ac:dyDescent="0.25">
      <c r="A659" s="285" t="s">
        <v>1961</v>
      </c>
      <c r="B659" t="s">
        <v>723</v>
      </c>
      <c r="C659" s="300">
        <v>230250</v>
      </c>
      <c r="D659" s="286">
        <f>ROWS(C$5:C659)</f>
        <v>655</v>
      </c>
      <c r="E659" s="286" t="str">
        <f>IF(A659='5.1'!$E$5,TXM!D659,"")</f>
        <v/>
      </c>
      <c r="F659" t="str">
        <f>IFERROR(SMALL($E$5:$E$8000,ROWS($E$5:E659)),"")</f>
        <v/>
      </c>
      <c r="I659" s="285" t="s">
        <v>1953</v>
      </c>
      <c r="J659" t="s">
        <v>1087</v>
      </c>
      <c r="K659" s="300">
        <v>23603</v>
      </c>
      <c r="L659" s="286">
        <f>ROWS(K$5:K659)</f>
        <v>655</v>
      </c>
      <c r="M659" s="286" t="str">
        <f>IF(I659='5.1'!$E$5,TXM!L659,"")</f>
        <v/>
      </c>
      <c r="N659" t="str">
        <f>IFERROR(SMALL($M$5:$M$8000,ROWS($M$5:M659)),"")</f>
        <v/>
      </c>
      <c r="P659" t="s">
        <v>1697</v>
      </c>
      <c r="Q659" t="s">
        <v>1087</v>
      </c>
      <c r="R659">
        <v>1500</v>
      </c>
      <c r="S659" s="286">
        <f>ROWS(R$5:R659)</f>
        <v>655</v>
      </c>
      <c r="T659" s="286" t="str">
        <f>IF(P659='5.1'!$E$5,TXM!S659,"")</f>
        <v/>
      </c>
      <c r="U659" t="str">
        <f>IFERROR(SMALL($T$5:$T$8000,ROWS($T$5:T659)),"")</f>
        <v/>
      </c>
    </row>
    <row r="660" spans="1:21" ht="14.4" customHeight="1" x14ac:dyDescent="0.25">
      <c r="A660" s="285" t="s">
        <v>1961</v>
      </c>
      <c r="B660" t="s">
        <v>802</v>
      </c>
      <c r="C660" s="300">
        <v>192455</v>
      </c>
      <c r="D660" s="286">
        <f>ROWS(C$5:C660)</f>
        <v>656</v>
      </c>
      <c r="E660" s="286" t="str">
        <f>IF(A660='5.1'!$E$5,TXM!D660,"")</f>
        <v/>
      </c>
      <c r="F660" t="str">
        <f>IFERROR(SMALL($E$5:$E$8000,ROWS($E$5:E660)),"")</f>
        <v/>
      </c>
      <c r="I660" s="285" t="s">
        <v>1953</v>
      </c>
      <c r="J660" t="s">
        <v>110</v>
      </c>
      <c r="K660" s="300">
        <v>11945</v>
      </c>
      <c r="L660" s="286">
        <f>ROWS(K$5:K660)</f>
        <v>656</v>
      </c>
      <c r="M660" s="286" t="str">
        <f>IF(I660='5.1'!$E$5,TXM!L660,"")</f>
        <v/>
      </c>
      <c r="N660" t="str">
        <f>IFERROR(SMALL($M$5:$M$8000,ROWS($M$5:M660)),"")</f>
        <v/>
      </c>
      <c r="P660" t="s">
        <v>1697</v>
      </c>
      <c r="Q660" t="s">
        <v>802</v>
      </c>
      <c r="R660">
        <v>1410</v>
      </c>
      <c r="S660" s="286">
        <f>ROWS(R$5:R660)</f>
        <v>656</v>
      </c>
      <c r="T660" s="286" t="str">
        <f>IF(P660='5.1'!$E$5,TXM!S660,"")</f>
        <v/>
      </c>
      <c r="U660" t="str">
        <f>IFERROR(SMALL($T$5:$T$8000,ROWS($T$5:T660)),"")</f>
        <v/>
      </c>
    </row>
    <row r="661" spans="1:21" ht="14.4" customHeight="1" x14ac:dyDescent="0.25">
      <c r="A661" s="285" t="s">
        <v>1961</v>
      </c>
      <c r="B661" t="s">
        <v>790</v>
      </c>
      <c r="C661" s="300">
        <v>85960</v>
      </c>
      <c r="D661" s="286">
        <f>ROWS(C$5:C661)</f>
        <v>657</v>
      </c>
      <c r="E661" s="286" t="str">
        <f>IF(A661='5.1'!$E$5,TXM!D661,"")</f>
        <v/>
      </c>
      <c r="F661" t="str">
        <f>IFERROR(SMALL($E$5:$E$8000,ROWS($E$5:E661)),"")</f>
        <v/>
      </c>
      <c r="I661" s="285" t="s">
        <v>1953</v>
      </c>
      <c r="J661" t="s">
        <v>762</v>
      </c>
      <c r="K661" s="300">
        <v>3598</v>
      </c>
      <c r="L661" s="286">
        <f>ROWS(K$5:K661)</f>
        <v>657</v>
      </c>
      <c r="M661" s="286" t="str">
        <f>IF(I661='5.1'!$E$5,TXM!L661,"")</f>
        <v/>
      </c>
      <c r="N661" t="str">
        <f>IFERROR(SMALL($M$5:$M$8000,ROWS($M$5:M661)),"")</f>
        <v/>
      </c>
      <c r="P661" t="s">
        <v>1697</v>
      </c>
      <c r="Q661" t="s">
        <v>734</v>
      </c>
      <c r="R661">
        <v>376</v>
      </c>
      <c r="S661" s="286">
        <f>ROWS(R$5:R661)</f>
        <v>657</v>
      </c>
      <c r="T661" s="286" t="str">
        <f>IF(P661='5.1'!$E$5,TXM!S661,"")</f>
        <v/>
      </c>
      <c r="U661" t="str">
        <f>IFERROR(SMALL($T$5:$T$8000,ROWS($T$5:T661)),"")</f>
        <v/>
      </c>
    </row>
    <row r="662" spans="1:21" ht="14.4" customHeight="1" x14ac:dyDescent="0.25">
      <c r="A662" s="285" t="s">
        <v>1961</v>
      </c>
      <c r="B662" t="s">
        <v>1090</v>
      </c>
      <c r="C662" s="300">
        <v>77648</v>
      </c>
      <c r="D662" s="286">
        <f>ROWS(C$5:C662)</f>
        <v>658</v>
      </c>
      <c r="E662" s="286" t="str">
        <f>IF(A662='5.1'!$E$5,TXM!D662,"")</f>
        <v/>
      </c>
      <c r="F662" t="str">
        <f>IFERROR(SMALL($E$5:$E$8000,ROWS($E$5:E662)),"")</f>
        <v/>
      </c>
      <c r="I662" s="285" t="s">
        <v>1953</v>
      </c>
      <c r="J662" t="s">
        <v>734</v>
      </c>
      <c r="K662" s="300">
        <v>2195</v>
      </c>
      <c r="L662" s="286">
        <f>ROWS(K$5:K662)</f>
        <v>658</v>
      </c>
      <c r="M662" s="286" t="str">
        <f>IF(I662='5.1'!$E$5,TXM!L662,"")</f>
        <v/>
      </c>
      <c r="N662" t="str">
        <f>IFERROR(SMALL($M$5:$M$8000,ROWS($M$5:M662)),"")</f>
        <v/>
      </c>
      <c r="P662" t="s">
        <v>1697</v>
      </c>
      <c r="Q662" t="s">
        <v>764</v>
      </c>
      <c r="R662">
        <v>157</v>
      </c>
      <c r="S662" s="286">
        <f>ROWS(R$5:R662)</f>
        <v>658</v>
      </c>
      <c r="T662" s="286" t="str">
        <f>IF(P662='5.1'!$E$5,TXM!S662,"")</f>
        <v/>
      </c>
      <c r="U662" t="str">
        <f>IFERROR(SMALL($T$5:$T$8000,ROWS($T$5:T662)),"")</f>
        <v/>
      </c>
    </row>
    <row r="663" spans="1:21" ht="14.4" customHeight="1" x14ac:dyDescent="0.25">
      <c r="A663" s="285" t="s">
        <v>1961</v>
      </c>
      <c r="B663" t="s">
        <v>784</v>
      </c>
      <c r="C663" s="300">
        <v>71873</v>
      </c>
      <c r="D663" s="286">
        <f>ROWS(C$5:C663)</f>
        <v>659</v>
      </c>
      <c r="E663" s="286" t="str">
        <f>IF(A663='5.1'!$E$5,TXM!D663,"")</f>
        <v/>
      </c>
      <c r="F663" t="str">
        <f>IFERROR(SMALL($E$5:$E$8000,ROWS($E$5:E663)),"")</f>
        <v/>
      </c>
      <c r="I663" s="285" t="s">
        <v>1953</v>
      </c>
      <c r="J663" t="s">
        <v>766</v>
      </c>
      <c r="K663" s="300">
        <v>1991</v>
      </c>
      <c r="L663" s="286">
        <f>ROWS(K$5:K663)</f>
        <v>659</v>
      </c>
      <c r="M663" s="286" t="str">
        <f>IF(I663='5.1'!$E$5,TXM!L663,"")</f>
        <v/>
      </c>
      <c r="N663" t="str">
        <f>IFERROR(SMALL($M$5:$M$8000,ROWS($M$5:M663)),"")</f>
        <v/>
      </c>
      <c r="P663" t="s">
        <v>1697</v>
      </c>
      <c r="Q663" t="s">
        <v>727</v>
      </c>
      <c r="R663">
        <v>94</v>
      </c>
      <c r="S663" s="286">
        <f>ROWS(R$5:R663)</f>
        <v>659</v>
      </c>
      <c r="T663" s="286" t="str">
        <f>IF(P663='5.1'!$E$5,TXM!S663,"")</f>
        <v/>
      </c>
      <c r="U663" t="str">
        <f>IFERROR(SMALL($T$5:$T$8000,ROWS($T$5:T663)),"")</f>
        <v/>
      </c>
    </row>
    <row r="664" spans="1:21" ht="14.4" customHeight="1" x14ac:dyDescent="0.25">
      <c r="A664" s="285" t="s">
        <v>1961</v>
      </c>
      <c r="B664" t="s">
        <v>106</v>
      </c>
      <c r="C664" s="300">
        <v>54636</v>
      </c>
      <c r="D664" s="286">
        <f>ROWS(C$5:C664)</f>
        <v>660</v>
      </c>
      <c r="E664" s="286" t="str">
        <f>IF(A664='5.1'!$E$5,TXM!D664,"")</f>
        <v/>
      </c>
      <c r="F664" t="str">
        <f>IFERROR(SMALL($E$5:$E$8000,ROWS($E$5:E664)),"")</f>
        <v/>
      </c>
      <c r="I664" s="285" t="s">
        <v>1953</v>
      </c>
      <c r="J664" t="s">
        <v>1086</v>
      </c>
      <c r="K664" s="300">
        <v>1548</v>
      </c>
      <c r="L664" s="286">
        <f>ROWS(K$5:K664)</f>
        <v>660</v>
      </c>
      <c r="M664" s="286" t="str">
        <f>IF(I664='5.1'!$E$5,TXM!L664,"")</f>
        <v/>
      </c>
      <c r="N664" t="str">
        <f>IFERROR(SMALL($M$5:$M$8000,ROWS($M$5:M664)),"")</f>
        <v/>
      </c>
      <c r="P664" t="s">
        <v>1697</v>
      </c>
      <c r="Q664" t="s">
        <v>760</v>
      </c>
      <c r="R664">
        <v>75</v>
      </c>
      <c r="S664" s="286">
        <f>ROWS(R$5:R664)</f>
        <v>660</v>
      </c>
      <c r="T664" s="286" t="str">
        <f>IF(P664='5.1'!$E$5,TXM!S664,"")</f>
        <v/>
      </c>
      <c r="U664" t="str">
        <f>IFERROR(SMALL($T$5:$T$8000,ROWS($T$5:T664)),"")</f>
        <v/>
      </c>
    </row>
    <row r="665" spans="1:21" ht="14.4" customHeight="1" x14ac:dyDescent="0.25">
      <c r="A665" s="285" t="s">
        <v>1961</v>
      </c>
      <c r="B665" t="s">
        <v>115</v>
      </c>
      <c r="C665" s="300">
        <v>52713</v>
      </c>
      <c r="D665" s="286">
        <f>ROWS(C$5:C665)</f>
        <v>661</v>
      </c>
      <c r="E665" s="286" t="str">
        <f>IF(A665='5.1'!$E$5,TXM!D665,"")</f>
        <v/>
      </c>
      <c r="F665" t="str">
        <f>IFERROR(SMALL($E$5:$E$8000,ROWS($E$5:E665)),"")</f>
        <v/>
      </c>
      <c r="I665" s="285" t="s">
        <v>1953</v>
      </c>
      <c r="J665" t="s">
        <v>1098</v>
      </c>
      <c r="K665" s="300">
        <v>700</v>
      </c>
      <c r="L665" s="286">
        <f>ROWS(K$5:K665)</f>
        <v>661</v>
      </c>
      <c r="M665" s="286" t="str">
        <f>IF(I665='5.1'!$E$5,TXM!L665,"")</f>
        <v/>
      </c>
      <c r="N665" t="str">
        <f>IFERROR(SMALL($M$5:$M$8000,ROWS($M$5:M665)),"")</f>
        <v/>
      </c>
      <c r="P665" t="s">
        <v>1961</v>
      </c>
      <c r="Q665" t="s">
        <v>1093</v>
      </c>
      <c r="R665">
        <v>107091</v>
      </c>
      <c r="S665" s="286">
        <f>ROWS(R$5:R665)</f>
        <v>661</v>
      </c>
      <c r="T665" s="286" t="str">
        <f>IF(P665='5.1'!$E$5,TXM!S665,"")</f>
        <v/>
      </c>
      <c r="U665" t="str">
        <f>IFERROR(SMALL($T$5:$T$8000,ROWS($T$5:T665)),"")</f>
        <v/>
      </c>
    </row>
    <row r="666" spans="1:21" ht="14.4" customHeight="1" x14ac:dyDescent="0.25">
      <c r="A666" s="285" t="s">
        <v>1963</v>
      </c>
      <c r="B666" t="s">
        <v>1080</v>
      </c>
      <c r="C666" s="300">
        <v>505527</v>
      </c>
      <c r="D666" s="286">
        <f>ROWS(C$5:C666)</f>
        <v>662</v>
      </c>
      <c r="E666" s="286" t="str">
        <f>IF(A666='5.1'!$E$5,TXM!D666,"")</f>
        <v/>
      </c>
      <c r="F666" t="str">
        <f>IFERROR(SMALL($E$5:$E$8000,ROWS($E$5:E666)),"")</f>
        <v/>
      </c>
      <c r="I666" s="285" t="s">
        <v>1954</v>
      </c>
      <c r="J666" t="s">
        <v>760</v>
      </c>
      <c r="K666" s="300">
        <v>16176</v>
      </c>
      <c r="L666" s="286">
        <f>ROWS(K$5:K666)</f>
        <v>662</v>
      </c>
      <c r="M666" s="286" t="str">
        <f>IF(I666='5.1'!$E$5,TXM!L666,"")</f>
        <v/>
      </c>
      <c r="N666" t="str">
        <f>IFERROR(SMALL($M$5:$M$8000,ROWS($M$5:M666)),"")</f>
        <v/>
      </c>
      <c r="P666" t="s">
        <v>1961</v>
      </c>
      <c r="Q666" t="s">
        <v>788</v>
      </c>
      <c r="R666">
        <v>50361</v>
      </c>
      <c r="S666" s="286">
        <f>ROWS(R$5:R666)</f>
        <v>662</v>
      </c>
      <c r="T666" s="286" t="str">
        <f>IF(P666='5.1'!$E$5,TXM!S666,"")</f>
        <v/>
      </c>
      <c r="U666" t="str">
        <f>IFERROR(SMALL($T$5:$T$8000,ROWS($T$5:T666)),"")</f>
        <v/>
      </c>
    </row>
    <row r="667" spans="1:21" ht="14.4" customHeight="1" x14ac:dyDescent="0.25">
      <c r="A667" s="285" t="s">
        <v>1963</v>
      </c>
      <c r="B667" t="s">
        <v>106</v>
      </c>
      <c r="C667" s="300">
        <v>294395</v>
      </c>
      <c r="D667" s="286">
        <f>ROWS(C$5:C667)</f>
        <v>663</v>
      </c>
      <c r="E667" s="286" t="str">
        <f>IF(A667='5.1'!$E$5,TXM!D667,"")</f>
        <v/>
      </c>
      <c r="F667" t="str">
        <f>IFERROR(SMALL($E$5:$E$8000,ROWS($E$5:E667)),"")</f>
        <v/>
      </c>
      <c r="I667" s="285" t="s">
        <v>1954</v>
      </c>
      <c r="J667" t="s">
        <v>762</v>
      </c>
      <c r="K667" s="300">
        <v>7040</v>
      </c>
      <c r="L667" s="286">
        <f>ROWS(K$5:K667)</f>
        <v>663</v>
      </c>
      <c r="M667" s="286" t="str">
        <f>IF(I667='5.1'!$E$5,TXM!L667,"")</f>
        <v/>
      </c>
      <c r="N667" t="str">
        <f>IFERROR(SMALL($M$5:$M$8000,ROWS($M$5:M667)),"")</f>
        <v/>
      </c>
      <c r="P667" t="s">
        <v>1961</v>
      </c>
      <c r="Q667" t="s">
        <v>806</v>
      </c>
      <c r="R667">
        <v>9195</v>
      </c>
      <c r="S667" s="286">
        <f>ROWS(R$5:R667)</f>
        <v>663</v>
      </c>
      <c r="T667" s="286" t="str">
        <f>IF(P667='5.1'!$E$5,TXM!S667,"")</f>
        <v/>
      </c>
      <c r="U667" t="str">
        <f>IFERROR(SMALL($T$5:$T$8000,ROWS($T$5:T667)),"")</f>
        <v/>
      </c>
    </row>
    <row r="668" spans="1:21" ht="14.4" customHeight="1" x14ac:dyDescent="0.25">
      <c r="A668" s="285" t="s">
        <v>1700</v>
      </c>
      <c r="B668" t="s">
        <v>1080</v>
      </c>
      <c r="C668" s="300">
        <v>3072509942</v>
      </c>
      <c r="D668" s="286">
        <f>ROWS(C$5:C668)</f>
        <v>664</v>
      </c>
      <c r="E668" s="286" t="str">
        <f>IF(A668='5.1'!$E$5,TXM!D668,"")</f>
        <v/>
      </c>
      <c r="F668" t="str">
        <f>IFERROR(SMALL($E$5:$E$8000,ROWS($E$5:E668)),"")</f>
        <v/>
      </c>
      <c r="I668" s="285" t="s">
        <v>1964</v>
      </c>
      <c r="J668" t="s">
        <v>806</v>
      </c>
      <c r="K668" s="300">
        <v>335487</v>
      </c>
      <c r="L668" s="286">
        <f>ROWS(K$5:K668)</f>
        <v>664</v>
      </c>
      <c r="M668" s="286" t="str">
        <f>IF(I668='5.1'!$E$5,TXM!L668,"")</f>
        <v/>
      </c>
      <c r="N668" t="str">
        <f>IFERROR(SMALL($M$5:$M$8000,ROWS($M$5:M668)),"")</f>
        <v/>
      </c>
      <c r="P668" t="s">
        <v>1961</v>
      </c>
      <c r="Q668" t="s">
        <v>1098</v>
      </c>
      <c r="R668">
        <v>124</v>
      </c>
      <c r="S668" s="286">
        <f>ROWS(R$5:R668)</f>
        <v>664</v>
      </c>
      <c r="T668" s="286" t="str">
        <f>IF(P668='5.1'!$E$5,TXM!S668,"")</f>
        <v/>
      </c>
      <c r="U668" t="str">
        <f>IFERROR(SMALL($T$5:$T$8000,ROWS($T$5:T668)),"")</f>
        <v/>
      </c>
    </row>
    <row r="669" spans="1:21" ht="14.4" customHeight="1" x14ac:dyDescent="0.25">
      <c r="A669" s="285" t="s">
        <v>1700</v>
      </c>
      <c r="B669" t="s">
        <v>1086</v>
      </c>
      <c r="C669" s="300">
        <v>168541437</v>
      </c>
      <c r="D669" s="286">
        <f>ROWS(C$5:C669)</f>
        <v>665</v>
      </c>
      <c r="E669" s="286" t="str">
        <f>IF(A669='5.1'!$E$5,TXM!D669,"")</f>
        <v/>
      </c>
      <c r="F669" t="str">
        <f>IFERROR(SMALL($E$5:$E$8000,ROWS($E$5:E669)),"")</f>
        <v/>
      </c>
      <c r="I669" s="285" t="s">
        <v>1964</v>
      </c>
      <c r="J669" t="s">
        <v>1086</v>
      </c>
      <c r="K669" s="300">
        <v>165849</v>
      </c>
      <c r="L669" s="286">
        <f>ROWS(K$5:K669)</f>
        <v>665</v>
      </c>
      <c r="M669" s="286" t="str">
        <f>IF(I669='5.1'!$E$5,TXM!L669,"")</f>
        <v/>
      </c>
      <c r="N669" t="str">
        <f>IFERROR(SMALL($M$5:$M$8000,ROWS($M$5:M669)),"")</f>
        <v/>
      </c>
      <c r="P669" t="s">
        <v>1963</v>
      </c>
      <c r="Q669" t="s">
        <v>1087</v>
      </c>
      <c r="R669">
        <v>72000</v>
      </c>
      <c r="S669" s="286">
        <f>ROWS(R$5:R669)</f>
        <v>665</v>
      </c>
      <c r="T669" s="286" t="str">
        <f>IF(P669='5.1'!$E$5,TXM!S669,"")</f>
        <v/>
      </c>
      <c r="U669" t="str">
        <f>IFERROR(SMALL($T$5:$T$8000,ROWS($T$5:T669)),"")</f>
        <v/>
      </c>
    </row>
    <row r="670" spans="1:21" ht="14.4" customHeight="1" x14ac:dyDescent="0.25">
      <c r="A670" s="285" t="s">
        <v>1700</v>
      </c>
      <c r="B670" t="s">
        <v>1079</v>
      </c>
      <c r="C670" s="300">
        <v>125635571</v>
      </c>
      <c r="D670" s="286">
        <f>ROWS(C$5:C670)</f>
        <v>666</v>
      </c>
      <c r="E670" s="286" t="str">
        <f>IF(A670='5.1'!$E$5,TXM!D670,"")</f>
        <v/>
      </c>
      <c r="F670" t="str">
        <f>IFERROR(SMALL($E$5:$E$8000,ROWS($E$5:E670)),"")</f>
        <v/>
      </c>
      <c r="I670" s="285" t="s">
        <v>1964</v>
      </c>
      <c r="J670" t="s">
        <v>117</v>
      </c>
      <c r="K670" s="300">
        <v>66420</v>
      </c>
      <c r="L670" s="286">
        <f>ROWS(K$5:K670)</f>
        <v>666</v>
      </c>
      <c r="M670" s="286" t="str">
        <f>IF(I670='5.1'!$E$5,TXM!L670,"")</f>
        <v/>
      </c>
      <c r="N670" t="str">
        <f>IFERROR(SMALL($M$5:$M$8000,ROWS($M$5:M670)),"")</f>
        <v/>
      </c>
      <c r="P670" t="s">
        <v>1700</v>
      </c>
      <c r="Q670" t="s">
        <v>810</v>
      </c>
      <c r="R670">
        <v>58327756</v>
      </c>
      <c r="S670" s="286">
        <f>ROWS(R$5:R670)</f>
        <v>666</v>
      </c>
      <c r="T670" s="286" t="str">
        <f>IF(P670='5.1'!$E$5,TXM!S670,"")</f>
        <v/>
      </c>
      <c r="U670" t="str">
        <f>IFERROR(SMALL($T$5:$T$8000,ROWS($T$5:T670)),"")</f>
        <v/>
      </c>
    </row>
    <row r="671" spans="1:21" ht="14.4" customHeight="1" x14ac:dyDescent="0.25">
      <c r="A671" s="285" t="s">
        <v>1700</v>
      </c>
      <c r="B671" t="s">
        <v>806</v>
      </c>
      <c r="C671" s="300">
        <v>120329350</v>
      </c>
      <c r="D671" s="286">
        <f>ROWS(C$5:C671)</f>
        <v>667</v>
      </c>
      <c r="E671" s="286" t="str">
        <f>IF(A671='5.1'!$E$5,TXM!D671,"")</f>
        <v/>
      </c>
      <c r="F671" t="str">
        <f>IFERROR(SMALL($E$5:$E$8000,ROWS($E$5:E671)),"")</f>
        <v/>
      </c>
      <c r="I671" s="285" t="s">
        <v>1964</v>
      </c>
      <c r="J671" t="s">
        <v>1080</v>
      </c>
      <c r="K671" s="300">
        <v>55107</v>
      </c>
      <c r="L671" s="286">
        <f>ROWS(K$5:K671)</f>
        <v>667</v>
      </c>
      <c r="M671" s="286" t="str">
        <f>IF(I671='5.1'!$E$5,TXM!L671,"")</f>
        <v/>
      </c>
      <c r="N671" t="str">
        <f>IFERROR(SMALL($M$5:$M$8000,ROWS($M$5:M671)),"")</f>
        <v/>
      </c>
      <c r="P671" t="s">
        <v>1700</v>
      </c>
      <c r="Q671" t="s">
        <v>806</v>
      </c>
      <c r="R671">
        <v>21076097</v>
      </c>
      <c r="S671" s="286">
        <f>ROWS(R$5:R671)</f>
        <v>667</v>
      </c>
      <c r="T671" s="286" t="str">
        <f>IF(P671='5.1'!$E$5,TXM!S671,"")</f>
        <v/>
      </c>
      <c r="U671" t="str">
        <f>IFERROR(SMALL($T$5:$T$8000,ROWS($T$5:T671)),"")</f>
        <v/>
      </c>
    </row>
    <row r="672" spans="1:21" ht="14.4" customHeight="1" x14ac:dyDescent="0.25">
      <c r="A672" s="285" t="s">
        <v>1700</v>
      </c>
      <c r="B672" t="s">
        <v>719</v>
      </c>
      <c r="C672" s="300">
        <v>87104618</v>
      </c>
      <c r="D672" s="286">
        <f>ROWS(C$5:C672)</f>
        <v>668</v>
      </c>
      <c r="E672" s="286" t="str">
        <f>IF(A672='5.1'!$E$5,TXM!D672,"")</f>
        <v/>
      </c>
      <c r="F672" t="str">
        <f>IFERROR(SMALL($E$5:$E$8000,ROWS($E$5:E672)),"")</f>
        <v/>
      </c>
      <c r="I672" s="285" t="s">
        <v>1964</v>
      </c>
      <c r="J672" t="s">
        <v>808</v>
      </c>
      <c r="K672" s="300">
        <v>52837</v>
      </c>
      <c r="L672" s="286">
        <f>ROWS(K$5:K672)</f>
        <v>668</v>
      </c>
      <c r="M672" s="286" t="str">
        <f>IF(I672='5.1'!$E$5,TXM!L672,"")</f>
        <v/>
      </c>
      <c r="N672" t="str">
        <f>IFERROR(SMALL($M$5:$M$8000,ROWS($M$5:M672)),"")</f>
        <v/>
      </c>
      <c r="P672" t="s">
        <v>1700</v>
      </c>
      <c r="Q672" t="s">
        <v>808</v>
      </c>
      <c r="R672">
        <v>6702429</v>
      </c>
      <c r="S672" s="286">
        <f>ROWS(R$5:R672)</f>
        <v>668</v>
      </c>
      <c r="T672" s="286" t="str">
        <f>IF(P672='5.1'!$E$5,TXM!S672,"")</f>
        <v/>
      </c>
      <c r="U672" t="str">
        <f>IFERROR(SMALL($T$5:$T$8000,ROWS($T$5:T672)),"")</f>
        <v/>
      </c>
    </row>
    <row r="673" spans="1:21" ht="14.4" customHeight="1" x14ac:dyDescent="0.25">
      <c r="A673" s="285" t="s">
        <v>1700</v>
      </c>
      <c r="B673" t="s">
        <v>723</v>
      </c>
      <c r="C673" s="300">
        <v>50918811</v>
      </c>
      <c r="D673" s="286">
        <f>ROWS(C$5:C673)</f>
        <v>669</v>
      </c>
      <c r="E673" s="286" t="str">
        <f>IF(A673='5.1'!$E$5,TXM!D673,"")</f>
        <v/>
      </c>
      <c r="F673" t="str">
        <f>IFERROR(SMALL($E$5:$E$8000,ROWS($E$5:E673)),"")</f>
        <v/>
      </c>
      <c r="I673" s="285" t="s">
        <v>1964</v>
      </c>
      <c r="J673" t="s">
        <v>734</v>
      </c>
      <c r="K673" s="300">
        <v>41482</v>
      </c>
      <c r="L673" s="286">
        <f>ROWS(K$5:K673)</f>
        <v>669</v>
      </c>
      <c r="M673" s="286" t="str">
        <f>IF(I673='5.1'!$E$5,TXM!L673,"")</f>
        <v/>
      </c>
      <c r="N673" t="str">
        <f>IFERROR(SMALL($M$5:$M$8000,ROWS($M$5:M673)),"")</f>
        <v/>
      </c>
      <c r="P673" t="s">
        <v>1700</v>
      </c>
      <c r="Q673" t="s">
        <v>719</v>
      </c>
      <c r="R673">
        <v>5195015</v>
      </c>
      <c r="S673" s="286">
        <f>ROWS(R$5:R673)</f>
        <v>669</v>
      </c>
      <c r="T673" s="286" t="str">
        <f>IF(P673='5.1'!$E$5,TXM!S673,"")</f>
        <v/>
      </c>
      <c r="U673" t="str">
        <f>IFERROR(SMALL($T$5:$T$8000,ROWS($T$5:T673)),"")</f>
        <v/>
      </c>
    </row>
    <row r="674" spans="1:21" ht="14.4" customHeight="1" x14ac:dyDescent="0.25">
      <c r="A674" s="285" t="s">
        <v>1700</v>
      </c>
      <c r="B674" t="s">
        <v>808</v>
      </c>
      <c r="C674" s="300">
        <v>50133875</v>
      </c>
      <c r="D674" s="286">
        <f>ROWS(C$5:C674)</f>
        <v>670</v>
      </c>
      <c r="E674" s="286" t="str">
        <f>IF(A674='5.1'!$E$5,TXM!D674,"")</f>
        <v/>
      </c>
      <c r="F674" t="str">
        <f>IFERROR(SMALL($E$5:$E$8000,ROWS($E$5:E674)),"")</f>
        <v/>
      </c>
      <c r="I674" s="285" t="s">
        <v>1964</v>
      </c>
      <c r="J674" t="s">
        <v>762</v>
      </c>
      <c r="K674" s="300">
        <v>33959</v>
      </c>
      <c r="L674" s="286">
        <f>ROWS(K$5:K674)</f>
        <v>670</v>
      </c>
      <c r="M674" s="286" t="str">
        <f>IF(I674='5.1'!$E$5,TXM!L674,"")</f>
        <v/>
      </c>
      <c r="N674" t="str">
        <f>IFERROR(SMALL($M$5:$M$8000,ROWS($M$5:M674)),"")</f>
        <v/>
      </c>
      <c r="P674" t="s">
        <v>1700</v>
      </c>
      <c r="Q674" t="s">
        <v>762</v>
      </c>
      <c r="R674">
        <v>1292450</v>
      </c>
      <c r="S674" s="286">
        <f>ROWS(R$5:R674)</f>
        <v>670</v>
      </c>
      <c r="T674" s="286" t="str">
        <f>IF(P674='5.1'!$E$5,TXM!S674,"")</f>
        <v/>
      </c>
      <c r="U674" t="str">
        <f>IFERROR(SMALL($T$5:$T$8000,ROWS($T$5:T674)),"")</f>
        <v/>
      </c>
    </row>
    <row r="675" spans="1:21" ht="14.4" customHeight="1" x14ac:dyDescent="0.25">
      <c r="A675" s="285" t="s">
        <v>1700</v>
      </c>
      <c r="B675" t="s">
        <v>997</v>
      </c>
      <c r="C675" s="300">
        <v>50104645</v>
      </c>
      <c r="D675" s="286">
        <f>ROWS(C$5:C675)</f>
        <v>671</v>
      </c>
      <c r="E675" s="286" t="str">
        <f>IF(A675='5.1'!$E$5,TXM!D675,"")</f>
        <v/>
      </c>
      <c r="F675" t="str">
        <f>IFERROR(SMALL($E$5:$E$8000,ROWS($E$5:E675)),"")</f>
        <v/>
      </c>
      <c r="I675" s="285" t="s">
        <v>1964</v>
      </c>
      <c r="J675" t="s">
        <v>810</v>
      </c>
      <c r="K675" s="300">
        <v>31919</v>
      </c>
      <c r="L675" s="286">
        <f>ROWS(K$5:K675)</f>
        <v>671</v>
      </c>
      <c r="M675" s="286" t="str">
        <f>IF(I675='5.1'!$E$5,TXM!L675,"")</f>
        <v/>
      </c>
      <c r="N675" t="str">
        <f>IFERROR(SMALL($M$5:$M$8000,ROWS($M$5:M675)),"")</f>
        <v/>
      </c>
      <c r="P675" t="s">
        <v>1700</v>
      </c>
      <c r="Q675" t="s">
        <v>1090</v>
      </c>
      <c r="R675">
        <v>703859</v>
      </c>
      <c r="S675" s="286">
        <f>ROWS(R$5:R675)</f>
        <v>671</v>
      </c>
      <c r="T675" s="286" t="str">
        <f>IF(P675='5.1'!$E$5,TXM!S675,"")</f>
        <v/>
      </c>
      <c r="U675" t="str">
        <f>IFERROR(SMALL($T$5:$T$8000,ROWS($T$5:T675)),"")</f>
        <v/>
      </c>
    </row>
    <row r="676" spans="1:21" ht="14.4" customHeight="1" x14ac:dyDescent="0.25">
      <c r="A676" s="285" t="s">
        <v>1700</v>
      </c>
      <c r="B676" t="s">
        <v>999</v>
      </c>
      <c r="C676" s="300">
        <v>49445589</v>
      </c>
      <c r="D676" s="286">
        <f>ROWS(C$5:C676)</f>
        <v>672</v>
      </c>
      <c r="E676" s="286" t="str">
        <f>IF(A676='5.1'!$E$5,TXM!D676,"")</f>
        <v/>
      </c>
      <c r="F676" t="str">
        <f>IFERROR(SMALL($E$5:$E$8000,ROWS($E$5:E676)),"")</f>
        <v/>
      </c>
      <c r="I676" s="285" t="s">
        <v>1964</v>
      </c>
      <c r="J676" t="s">
        <v>766</v>
      </c>
      <c r="K676" s="300">
        <v>22711</v>
      </c>
      <c r="L676" s="286">
        <f>ROWS(K$5:K676)</f>
        <v>672</v>
      </c>
      <c r="M676" s="286" t="str">
        <f>IF(I676='5.1'!$E$5,TXM!L676,"")</f>
        <v/>
      </c>
      <c r="N676" t="str">
        <f>IFERROR(SMALL($M$5:$M$8000,ROWS($M$5:M676)),"")</f>
        <v/>
      </c>
      <c r="P676" t="s">
        <v>1700</v>
      </c>
      <c r="Q676" t="s">
        <v>784</v>
      </c>
      <c r="R676">
        <v>244476</v>
      </c>
      <c r="S676" s="286">
        <f>ROWS(R$5:R676)</f>
        <v>672</v>
      </c>
      <c r="T676" s="286" t="str">
        <f>IF(P676='5.1'!$E$5,TXM!S676,"")</f>
        <v/>
      </c>
      <c r="U676" t="str">
        <f>IFERROR(SMALL($T$5:$T$8000,ROWS($T$5:T676)),"")</f>
        <v/>
      </c>
    </row>
    <row r="677" spans="1:21" ht="14.4" customHeight="1" x14ac:dyDescent="0.25">
      <c r="A677" s="285" t="s">
        <v>1700</v>
      </c>
      <c r="B677" t="s">
        <v>790</v>
      </c>
      <c r="C677" s="300">
        <v>47814112</v>
      </c>
      <c r="D677" s="286">
        <f>ROWS(C$5:C677)</f>
        <v>673</v>
      </c>
      <c r="E677" s="286" t="str">
        <f>IF(A677='5.1'!$E$5,TXM!D677,"")</f>
        <v/>
      </c>
      <c r="F677" t="str">
        <f>IFERROR(SMALL($E$5:$E$8000,ROWS($E$5:E677)),"")</f>
        <v/>
      </c>
      <c r="I677" s="285" t="s">
        <v>1964</v>
      </c>
      <c r="J677" t="s">
        <v>802</v>
      </c>
      <c r="K677" s="300">
        <v>20776</v>
      </c>
      <c r="L677" s="286">
        <f>ROWS(K$5:K677)</f>
        <v>673</v>
      </c>
      <c r="M677" s="286" t="str">
        <f>IF(I677='5.1'!$E$5,TXM!L677,"")</f>
        <v/>
      </c>
      <c r="N677" t="str">
        <f>IFERROR(SMALL($M$5:$M$8000,ROWS($M$5:M677)),"")</f>
        <v/>
      </c>
      <c r="P677" t="s">
        <v>1700</v>
      </c>
      <c r="Q677" t="s">
        <v>1098</v>
      </c>
      <c r="R677">
        <v>244413</v>
      </c>
      <c r="S677" s="286">
        <f>ROWS(R$5:R677)</f>
        <v>673</v>
      </c>
      <c r="T677" s="286" t="str">
        <f>IF(P677='5.1'!$E$5,TXM!S677,"")</f>
        <v/>
      </c>
      <c r="U677" t="str">
        <f>IFERROR(SMALL($T$5:$T$8000,ROWS($T$5:T677)),"")</f>
        <v/>
      </c>
    </row>
    <row r="678" spans="1:21" ht="14.4" customHeight="1" x14ac:dyDescent="0.25">
      <c r="A678" s="285" t="s">
        <v>1700</v>
      </c>
      <c r="B678" t="s">
        <v>782</v>
      </c>
      <c r="C678" s="300">
        <v>28207121</v>
      </c>
      <c r="D678" s="286">
        <f>ROWS(C$5:C678)</f>
        <v>674</v>
      </c>
      <c r="E678" s="286" t="str">
        <f>IF(A678='5.1'!$E$5,TXM!D678,"")</f>
        <v/>
      </c>
      <c r="F678" t="str">
        <f>IFERROR(SMALL($E$5:$E$8000,ROWS($E$5:E678)),"")</f>
        <v/>
      </c>
      <c r="I678" s="285" t="s">
        <v>1964</v>
      </c>
      <c r="J678" t="s">
        <v>760</v>
      </c>
      <c r="K678" s="300">
        <v>16075</v>
      </c>
      <c r="L678" s="286">
        <f>ROWS(K$5:K678)</f>
        <v>674</v>
      </c>
      <c r="M678" s="286" t="str">
        <f>IF(I678='5.1'!$E$5,TXM!L678,"")</f>
        <v/>
      </c>
      <c r="N678" t="str">
        <f>IFERROR(SMALL($M$5:$M$8000,ROWS($M$5:M678)),"")</f>
        <v/>
      </c>
      <c r="P678" t="s">
        <v>1700</v>
      </c>
      <c r="Q678" t="s">
        <v>1081</v>
      </c>
      <c r="R678">
        <v>95978</v>
      </c>
      <c r="S678" s="286">
        <f>ROWS(R$5:R678)</f>
        <v>674</v>
      </c>
      <c r="T678" s="286" t="str">
        <f>IF(P678='5.1'!$E$5,TXM!S678,"")</f>
        <v/>
      </c>
      <c r="U678" t="str">
        <f>IFERROR(SMALL($T$5:$T$8000,ROWS($T$5:T678)),"")</f>
        <v/>
      </c>
    </row>
    <row r="679" spans="1:21" ht="14.4" customHeight="1" x14ac:dyDescent="0.25">
      <c r="A679" s="285" t="s">
        <v>1700</v>
      </c>
      <c r="B679" t="s">
        <v>115</v>
      </c>
      <c r="C679" s="300">
        <v>23959004</v>
      </c>
      <c r="D679" s="286">
        <f>ROWS(C$5:C679)</f>
        <v>675</v>
      </c>
      <c r="E679" s="286" t="str">
        <f>IF(A679='5.1'!$E$5,TXM!D679,"")</f>
        <v/>
      </c>
      <c r="F679" t="str">
        <f>IFERROR(SMALL($E$5:$E$8000,ROWS($E$5:E679)),"")</f>
        <v/>
      </c>
      <c r="I679" s="285" t="s">
        <v>1964</v>
      </c>
      <c r="J679" t="s">
        <v>1090</v>
      </c>
      <c r="K679" s="300">
        <v>8597</v>
      </c>
      <c r="L679" s="286">
        <f>ROWS(K$5:K679)</f>
        <v>675</v>
      </c>
      <c r="M679" s="286" t="str">
        <f>IF(I679='5.1'!$E$5,TXM!L679,"")</f>
        <v/>
      </c>
      <c r="N679" t="str">
        <f>IFERROR(SMALL($M$5:$M$8000,ROWS($M$5:M679)),"")</f>
        <v/>
      </c>
      <c r="P679" t="s">
        <v>1700</v>
      </c>
      <c r="Q679" t="s">
        <v>111</v>
      </c>
      <c r="R679">
        <v>58273</v>
      </c>
      <c r="S679" s="286">
        <f>ROWS(R$5:R679)</f>
        <v>675</v>
      </c>
      <c r="T679" s="286" t="str">
        <f>IF(P679='5.1'!$E$5,TXM!S679,"")</f>
        <v/>
      </c>
      <c r="U679" t="str">
        <f>IFERROR(SMALL($T$5:$T$8000,ROWS($T$5:T679)),"")</f>
        <v/>
      </c>
    </row>
    <row r="680" spans="1:21" ht="14.4" customHeight="1" x14ac:dyDescent="0.25">
      <c r="A680" s="285" t="s">
        <v>1700</v>
      </c>
      <c r="B680" t="s">
        <v>746</v>
      </c>
      <c r="C680" s="300">
        <v>17503211</v>
      </c>
      <c r="D680" s="286">
        <f>ROWS(C$5:C680)</f>
        <v>676</v>
      </c>
      <c r="E680" s="286" t="str">
        <f>IF(A680='5.1'!$E$5,TXM!D680,"")</f>
        <v/>
      </c>
      <c r="F680" t="str">
        <f>IFERROR(SMALL($E$5:$E$8000,ROWS($E$5:E680)),"")</f>
        <v/>
      </c>
      <c r="I680" s="285" t="s">
        <v>1964</v>
      </c>
      <c r="J680" t="s">
        <v>1093</v>
      </c>
      <c r="K680" s="300">
        <v>5249</v>
      </c>
      <c r="L680" s="286">
        <f>ROWS(K$5:K680)</f>
        <v>676</v>
      </c>
      <c r="M680" s="286" t="str">
        <f>IF(I680='5.1'!$E$5,TXM!L680,"")</f>
        <v/>
      </c>
      <c r="N680" t="str">
        <f>IFERROR(SMALL($M$5:$M$8000,ROWS($M$5:M680)),"")</f>
        <v/>
      </c>
      <c r="P680" t="s">
        <v>1700</v>
      </c>
      <c r="Q680" t="s">
        <v>782</v>
      </c>
      <c r="R680">
        <v>51999</v>
      </c>
      <c r="S680" s="286">
        <f>ROWS(R$5:R680)</f>
        <v>676</v>
      </c>
      <c r="T680" s="286" t="str">
        <f>IF(P680='5.1'!$E$5,TXM!S680,"")</f>
        <v/>
      </c>
      <c r="U680" t="str">
        <f>IFERROR(SMALL($T$5:$T$8000,ROWS($T$5:T680)),"")</f>
        <v/>
      </c>
    </row>
    <row r="681" spans="1:21" ht="14.4" customHeight="1" x14ac:dyDescent="0.25">
      <c r="A681" s="285" t="s">
        <v>1700</v>
      </c>
      <c r="B681" t="s">
        <v>752</v>
      </c>
      <c r="C681" s="300">
        <v>14887687</v>
      </c>
      <c r="D681" s="286">
        <f>ROWS(C$5:C681)</f>
        <v>677</v>
      </c>
      <c r="E681" s="286" t="str">
        <f>IF(A681='5.1'!$E$5,TXM!D681,"")</f>
        <v/>
      </c>
      <c r="F681" t="str">
        <f>IFERROR(SMALL($E$5:$E$8000,ROWS($E$5:E681)),"")</f>
        <v/>
      </c>
      <c r="I681" s="285" t="s">
        <v>1753</v>
      </c>
      <c r="J681" t="s">
        <v>810</v>
      </c>
      <c r="K681" s="300">
        <v>3926513798</v>
      </c>
      <c r="L681" s="286">
        <f>ROWS(K$5:K681)</f>
        <v>677</v>
      </c>
      <c r="M681" s="286" t="str">
        <f>IF(I681='5.1'!$E$5,TXM!L681,"")</f>
        <v/>
      </c>
      <c r="N681" t="str">
        <f>IFERROR(SMALL($M$5:$M$8000,ROWS($M$5:M681)),"")</f>
        <v/>
      </c>
      <c r="P681" t="s">
        <v>1700</v>
      </c>
      <c r="Q681" t="s">
        <v>1096</v>
      </c>
      <c r="R681">
        <v>35722</v>
      </c>
      <c r="S681" s="286">
        <f>ROWS(R$5:R681)</f>
        <v>677</v>
      </c>
      <c r="T681" s="286" t="str">
        <f>IF(P681='5.1'!$E$5,TXM!S681,"")</f>
        <v/>
      </c>
      <c r="U681" t="str">
        <f>IFERROR(SMALL($T$5:$T$8000,ROWS($T$5:T681)),"")</f>
        <v/>
      </c>
    </row>
    <row r="682" spans="1:21" ht="14.4" customHeight="1" x14ac:dyDescent="0.25">
      <c r="A682" s="285" t="s">
        <v>1700</v>
      </c>
      <c r="B682" t="s">
        <v>1090</v>
      </c>
      <c r="C682" s="300">
        <v>14393431</v>
      </c>
      <c r="D682" s="286">
        <f>ROWS(C$5:C682)</f>
        <v>678</v>
      </c>
      <c r="E682" s="286" t="str">
        <f>IF(A682='5.1'!$E$5,TXM!D682,"")</f>
        <v/>
      </c>
      <c r="F682" t="str">
        <f>IFERROR(SMALL($E$5:$E$8000,ROWS($E$5:E682)),"")</f>
        <v/>
      </c>
      <c r="I682" s="285" t="s">
        <v>1753</v>
      </c>
      <c r="J682" t="s">
        <v>113</v>
      </c>
      <c r="K682" s="300">
        <v>2034972102</v>
      </c>
      <c r="L682" s="286">
        <f>ROWS(K$5:K682)</f>
        <v>678</v>
      </c>
      <c r="M682" s="286" t="str">
        <f>IF(I682='5.1'!$E$5,TXM!L682,"")</f>
        <v/>
      </c>
      <c r="N682" t="str">
        <f>IFERROR(SMALL($M$5:$M$8000,ROWS($M$5:M682)),"")</f>
        <v/>
      </c>
      <c r="P682" t="s">
        <v>1700</v>
      </c>
      <c r="Q682" t="s">
        <v>119</v>
      </c>
      <c r="R682">
        <v>28000</v>
      </c>
      <c r="S682" s="286">
        <f>ROWS(R$5:R682)</f>
        <v>678</v>
      </c>
      <c r="T682" s="286" t="str">
        <f>IF(P682='5.1'!$E$5,TXM!S682,"")</f>
        <v/>
      </c>
      <c r="U682" t="str">
        <f>IFERROR(SMALL($T$5:$T$8000,ROWS($T$5:T682)),"")</f>
        <v/>
      </c>
    </row>
    <row r="683" spans="1:21" ht="14.4" customHeight="1" x14ac:dyDescent="0.25">
      <c r="A683" s="285" t="s">
        <v>1700</v>
      </c>
      <c r="B683" t="s">
        <v>1076</v>
      </c>
      <c r="C683" s="300">
        <v>10969218</v>
      </c>
      <c r="D683" s="286">
        <f>ROWS(C$5:C683)</f>
        <v>679</v>
      </c>
      <c r="E683" s="286" t="str">
        <f>IF(A683='5.1'!$E$5,TXM!D683,"")</f>
        <v/>
      </c>
      <c r="F683" t="str">
        <f>IFERROR(SMALL($E$5:$E$8000,ROWS($E$5:E683)),"")</f>
        <v/>
      </c>
      <c r="I683" s="285" t="s">
        <v>1753</v>
      </c>
      <c r="J683" t="s">
        <v>814</v>
      </c>
      <c r="K683" s="300">
        <v>1429851901</v>
      </c>
      <c r="L683" s="286">
        <f>ROWS(K$5:K683)</f>
        <v>679</v>
      </c>
      <c r="M683" s="286" t="str">
        <f>IF(I683='5.1'!$E$5,TXM!L683,"")</f>
        <v/>
      </c>
      <c r="N683" t="str">
        <f>IFERROR(SMALL($M$5:$M$8000,ROWS($M$5:M683)),"")</f>
        <v/>
      </c>
      <c r="P683" t="s">
        <v>1700</v>
      </c>
      <c r="Q683" t="s">
        <v>1080</v>
      </c>
      <c r="R683">
        <v>23979</v>
      </c>
      <c r="S683" s="286">
        <f>ROWS(R$5:R683)</f>
        <v>679</v>
      </c>
      <c r="T683" s="286" t="str">
        <f>IF(P683='5.1'!$E$5,TXM!S683,"")</f>
        <v/>
      </c>
      <c r="U683" t="str">
        <f>IFERROR(SMALL($T$5:$T$8000,ROWS($T$5:T683)),"")</f>
        <v/>
      </c>
    </row>
    <row r="684" spans="1:21" ht="14.4" customHeight="1" x14ac:dyDescent="0.25">
      <c r="A684" s="285" t="s">
        <v>1700</v>
      </c>
      <c r="B684" t="s">
        <v>804</v>
      </c>
      <c r="C684" s="300">
        <v>7776790</v>
      </c>
      <c r="D684" s="286">
        <f>ROWS(C$5:C684)</f>
        <v>680</v>
      </c>
      <c r="E684" s="286" t="str">
        <f>IF(A684='5.1'!$E$5,TXM!D684,"")</f>
        <v/>
      </c>
      <c r="F684" t="str">
        <f>IFERROR(SMALL($E$5:$E$8000,ROWS($E$5:E684)),"")</f>
        <v/>
      </c>
      <c r="I684" s="285" t="s">
        <v>1753</v>
      </c>
      <c r="J684" t="s">
        <v>806</v>
      </c>
      <c r="K684" s="300">
        <v>897287692</v>
      </c>
      <c r="L684" s="286">
        <f>ROWS(K$5:K684)</f>
        <v>680</v>
      </c>
      <c r="M684" s="286" t="str">
        <f>IF(I684='5.1'!$E$5,TXM!L684,"")</f>
        <v/>
      </c>
      <c r="N684" t="str">
        <f>IFERROR(SMALL($M$5:$M$8000,ROWS($M$5:M684)),"")</f>
        <v/>
      </c>
      <c r="P684" t="s">
        <v>1700</v>
      </c>
      <c r="Q684" t="s">
        <v>1086</v>
      </c>
      <c r="R684">
        <v>22258</v>
      </c>
      <c r="S684" s="286">
        <f>ROWS(R$5:R684)</f>
        <v>680</v>
      </c>
      <c r="T684" s="286" t="str">
        <f>IF(P684='5.1'!$E$5,TXM!S684,"")</f>
        <v/>
      </c>
      <c r="U684" t="str">
        <f>IFERROR(SMALL($T$5:$T$8000,ROWS($T$5:T684)),"")</f>
        <v/>
      </c>
    </row>
    <row r="685" spans="1:21" ht="14.4" customHeight="1" x14ac:dyDescent="0.25">
      <c r="A685" s="285" t="s">
        <v>1700</v>
      </c>
      <c r="B685" t="s">
        <v>750</v>
      </c>
      <c r="C685" s="300">
        <v>7318984</v>
      </c>
      <c r="D685" s="286">
        <f>ROWS(C$5:C685)</f>
        <v>681</v>
      </c>
      <c r="E685" s="286" t="str">
        <f>IF(A685='5.1'!$E$5,TXM!D685,"")</f>
        <v/>
      </c>
      <c r="F685" t="str">
        <f>IFERROR(SMALL($E$5:$E$8000,ROWS($E$5:E685)),"")</f>
        <v/>
      </c>
      <c r="I685" s="285" t="s">
        <v>1753</v>
      </c>
      <c r="J685" t="s">
        <v>1082</v>
      </c>
      <c r="K685" s="300">
        <v>607046697</v>
      </c>
      <c r="L685" s="286">
        <f>ROWS(K$5:K685)</f>
        <v>681</v>
      </c>
      <c r="M685" s="286" t="str">
        <f>IF(I685='5.1'!$E$5,TXM!L685,"")</f>
        <v/>
      </c>
      <c r="N685" t="str">
        <f>IFERROR(SMALL($M$5:$M$8000,ROWS($M$5:M685)),"")</f>
        <v/>
      </c>
      <c r="P685" t="s">
        <v>1700</v>
      </c>
      <c r="Q685" t="s">
        <v>717</v>
      </c>
      <c r="R685">
        <v>17504</v>
      </c>
      <c r="S685" s="286">
        <f>ROWS(R$5:R685)</f>
        <v>681</v>
      </c>
      <c r="T685" s="286" t="str">
        <f>IF(P685='5.1'!$E$5,TXM!S685,"")</f>
        <v/>
      </c>
      <c r="U685" t="str">
        <f>IFERROR(SMALL($T$5:$T$8000,ROWS($T$5:T685)),"")</f>
        <v/>
      </c>
    </row>
    <row r="686" spans="1:21" ht="14.4" customHeight="1" x14ac:dyDescent="0.25">
      <c r="A686" s="285" t="s">
        <v>1700</v>
      </c>
      <c r="B686" t="s">
        <v>109</v>
      </c>
      <c r="C686" s="300">
        <v>4096458</v>
      </c>
      <c r="D686" s="286">
        <f>ROWS(C$5:C686)</f>
        <v>682</v>
      </c>
      <c r="E686" s="286" t="str">
        <f>IF(A686='5.1'!$E$5,TXM!D686,"")</f>
        <v/>
      </c>
      <c r="F686" t="str">
        <f>IFERROR(SMALL($E$5:$E$8000,ROWS($E$5:E686)),"")</f>
        <v/>
      </c>
      <c r="I686" s="285" t="s">
        <v>1753</v>
      </c>
      <c r="J686" t="s">
        <v>107</v>
      </c>
      <c r="K686" s="300">
        <v>506586238</v>
      </c>
      <c r="L686" s="286">
        <f>ROWS(K$5:K686)</f>
        <v>682</v>
      </c>
      <c r="M686" s="286" t="str">
        <f>IF(I686='5.1'!$E$5,TXM!L686,"")</f>
        <v/>
      </c>
      <c r="N686" t="str">
        <f>IFERROR(SMALL($M$5:$M$8000,ROWS($M$5:M686)),"")</f>
        <v/>
      </c>
      <c r="P686" t="s">
        <v>1700</v>
      </c>
      <c r="Q686" t="s">
        <v>106</v>
      </c>
      <c r="R686">
        <v>15000</v>
      </c>
      <c r="S686" s="286">
        <f>ROWS(R$5:R686)</f>
        <v>682</v>
      </c>
      <c r="T686" s="286" t="str">
        <f>IF(P686='5.1'!$E$5,TXM!S686,"")</f>
        <v/>
      </c>
      <c r="U686" t="str">
        <f>IFERROR(SMALL($T$5:$T$8000,ROWS($T$5:T686)),"")</f>
        <v/>
      </c>
    </row>
    <row r="687" spans="1:21" ht="14.4" customHeight="1" x14ac:dyDescent="0.25">
      <c r="A687" s="285" t="s">
        <v>1700</v>
      </c>
      <c r="B687" t="s">
        <v>1081</v>
      </c>
      <c r="C687" s="300">
        <v>3806860</v>
      </c>
      <c r="D687" s="286">
        <f>ROWS(C$5:C687)</f>
        <v>683</v>
      </c>
      <c r="E687" s="286" t="str">
        <f>IF(A687='5.1'!$E$5,TXM!D687,"")</f>
        <v/>
      </c>
      <c r="F687" t="str">
        <f>IFERROR(SMALL($E$5:$E$8000,ROWS($E$5:E687)),"")</f>
        <v/>
      </c>
      <c r="I687" s="285" t="s">
        <v>1753</v>
      </c>
      <c r="J687" t="s">
        <v>1086</v>
      </c>
      <c r="K687" s="300">
        <v>395097814</v>
      </c>
      <c r="L687" s="286">
        <f>ROWS(K$5:K687)</f>
        <v>683</v>
      </c>
      <c r="M687" s="286" t="str">
        <f>IF(I687='5.1'!$E$5,TXM!L687,"")</f>
        <v/>
      </c>
      <c r="N687" t="str">
        <f>IFERROR(SMALL($M$5:$M$8000,ROWS($M$5:M687)),"")</f>
        <v/>
      </c>
      <c r="P687" t="s">
        <v>1700</v>
      </c>
      <c r="Q687" t="s">
        <v>725</v>
      </c>
      <c r="R687">
        <v>8069</v>
      </c>
      <c r="S687" s="286">
        <f>ROWS(R$5:R687)</f>
        <v>683</v>
      </c>
      <c r="T687" s="286" t="str">
        <f>IF(P687='5.1'!$E$5,TXM!S687,"")</f>
        <v/>
      </c>
      <c r="U687" t="str">
        <f>IFERROR(SMALL($T$5:$T$8000,ROWS($T$5:T687)),"")</f>
        <v/>
      </c>
    </row>
    <row r="688" spans="1:21" ht="14.4" customHeight="1" x14ac:dyDescent="0.25">
      <c r="A688" s="285" t="s">
        <v>1700</v>
      </c>
      <c r="B688" t="s">
        <v>711</v>
      </c>
      <c r="C688" s="300">
        <v>3128402</v>
      </c>
      <c r="D688" s="286">
        <f>ROWS(C$5:C688)</f>
        <v>684</v>
      </c>
      <c r="E688" s="286" t="str">
        <f>IF(A688='5.1'!$E$5,TXM!D688,"")</f>
        <v/>
      </c>
      <c r="F688" t="str">
        <f>IFERROR(SMALL($E$5:$E$8000,ROWS($E$5:E688)),"")</f>
        <v/>
      </c>
      <c r="I688" s="285" t="s">
        <v>1753</v>
      </c>
      <c r="J688" t="s">
        <v>114</v>
      </c>
      <c r="K688" s="300">
        <v>379705321</v>
      </c>
      <c r="L688" s="286">
        <f>ROWS(K$5:K688)</f>
        <v>684</v>
      </c>
      <c r="M688" s="286" t="str">
        <f>IF(I688='5.1'!$E$5,TXM!L688,"")</f>
        <v/>
      </c>
      <c r="N688" t="str">
        <f>IFERROR(SMALL($M$5:$M$8000,ROWS($M$5:M688)),"")</f>
        <v/>
      </c>
      <c r="P688" t="s">
        <v>1700</v>
      </c>
      <c r="Q688" t="s">
        <v>770</v>
      </c>
      <c r="R688">
        <v>5500</v>
      </c>
      <c r="S688" s="286">
        <f>ROWS(R$5:R688)</f>
        <v>684</v>
      </c>
      <c r="T688" s="286" t="str">
        <f>IF(P688='5.1'!$E$5,TXM!S688,"")</f>
        <v/>
      </c>
      <c r="U688" t="str">
        <f>IFERROR(SMALL($T$5:$T$8000,ROWS($T$5:T688)),"")</f>
        <v/>
      </c>
    </row>
    <row r="689" spans="1:21" ht="14.4" customHeight="1" x14ac:dyDescent="0.25">
      <c r="A689" s="285" t="s">
        <v>1700</v>
      </c>
      <c r="B689" t="s">
        <v>786</v>
      </c>
      <c r="C689" s="300">
        <v>2736741</v>
      </c>
      <c r="D689" s="286">
        <f>ROWS(C$5:C689)</f>
        <v>685</v>
      </c>
      <c r="E689" s="286" t="str">
        <f>IF(A689='5.1'!$E$5,TXM!D689,"")</f>
        <v/>
      </c>
      <c r="F689" t="str">
        <f>IFERROR(SMALL($E$5:$E$8000,ROWS($E$5:E689)),"")</f>
        <v/>
      </c>
      <c r="I689" s="285" t="s">
        <v>1753</v>
      </c>
      <c r="J689" t="s">
        <v>808</v>
      </c>
      <c r="K689" s="300">
        <v>357509293</v>
      </c>
      <c r="L689" s="286">
        <f>ROWS(K$5:K689)</f>
        <v>685</v>
      </c>
      <c r="M689" s="286" t="str">
        <f>IF(I689='5.1'!$E$5,TXM!L689,"")</f>
        <v/>
      </c>
      <c r="N689" t="str">
        <f>IFERROR(SMALL($M$5:$M$8000,ROWS($M$5:M689)),"")</f>
        <v/>
      </c>
      <c r="P689" t="s">
        <v>1700</v>
      </c>
      <c r="Q689" t="s">
        <v>1093</v>
      </c>
      <c r="R689">
        <v>1326</v>
      </c>
      <c r="S689" s="286">
        <f>ROWS(R$5:R689)</f>
        <v>685</v>
      </c>
      <c r="T689" s="286" t="str">
        <f>IF(P689='5.1'!$E$5,TXM!S689,"")</f>
        <v/>
      </c>
      <c r="U689" t="str">
        <f>IFERROR(SMALL($T$5:$T$8000,ROWS($T$5:T689)),"")</f>
        <v/>
      </c>
    </row>
    <row r="690" spans="1:21" ht="14.4" customHeight="1" x14ac:dyDescent="0.25">
      <c r="A690" s="285" t="s">
        <v>1700</v>
      </c>
      <c r="B690" t="s">
        <v>748</v>
      </c>
      <c r="C690" s="300">
        <v>2322275</v>
      </c>
      <c r="D690" s="286">
        <f>ROWS(C$5:C690)</f>
        <v>686</v>
      </c>
      <c r="E690" s="286" t="str">
        <f>IF(A690='5.1'!$E$5,TXM!D690,"")</f>
        <v/>
      </c>
      <c r="F690" t="str">
        <f>IFERROR(SMALL($E$5:$E$8000,ROWS($E$5:E690)),"")</f>
        <v/>
      </c>
      <c r="I690" s="285" t="s">
        <v>1753</v>
      </c>
      <c r="J690" t="s">
        <v>784</v>
      </c>
      <c r="K690" s="300">
        <v>357101893</v>
      </c>
      <c r="L690" s="286">
        <f>ROWS(K$5:K690)</f>
        <v>686</v>
      </c>
      <c r="M690" s="286" t="str">
        <f>IF(I690='5.1'!$E$5,TXM!L690,"")</f>
        <v/>
      </c>
      <c r="N690" t="str">
        <f>IFERROR(SMALL($M$5:$M$8000,ROWS($M$5:M690)),"")</f>
        <v/>
      </c>
      <c r="P690" t="s">
        <v>1700</v>
      </c>
      <c r="Q690" t="s">
        <v>997</v>
      </c>
      <c r="R690">
        <v>26</v>
      </c>
      <c r="S690" s="286">
        <f>ROWS(R$5:R690)</f>
        <v>686</v>
      </c>
      <c r="T690" s="286" t="str">
        <f>IF(P690='5.1'!$E$5,TXM!S690,"")</f>
        <v/>
      </c>
      <c r="U690" t="str">
        <f>IFERROR(SMALL($T$5:$T$8000,ROWS($T$5:T690)),"")</f>
        <v/>
      </c>
    </row>
    <row r="691" spans="1:21" ht="14.4" customHeight="1" x14ac:dyDescent="0.25">
      <c r="A691" s="285" t="s">
        <v>1700</v>
      </c>
      <c r="B691" t="s">
        <v>796</v>
      </c>
      <c r="C691" s="300">
        <v>2283750</v>
      </c>
      <c r="D691" s="286">
        <f>ROWS(C$5:C691)</f>
        <v>687</v>
      </c>
      <c r="E691" s="286" t="str">
        <f>IF(A691='5.1'!$E$5,TXM!D691,"")</f>
        <v/>
      </c>
      <c r="F691" t="str">
        <f>IFERROR(SMALL($E$5:$E$8000,ROWS($E$5:E691)),"")</f>
        <v/>
      </c>
      <c r="I691" s="285" t="s">
        <v>1753</v>
      </c>
      <c r="J691" t="s">
        <v>1085</v>
      </c>
      <c r="K691" s="300">
        <v>276756676</v>
      </c>
      <c r="L691" s="286">
        <f>ROWS(K$5:K691)</f>
        <v>687</v>
      </c>
      <c r="M691" s="286" t="str">
        <f>IF(I691='5.1'!$E$5,TXM!L691,"")</f>
        <v/>
      </c>
      <c r="N691" t="str">
        <f>IFERROR(SMALL($M$5:$M$8000,ROWS($M$5:M691)),"")</f>
        <v/>
      </c>
      <c r="P691" t="s">
        <v>1703</v>
      </c>
      <c r="Q691" t="s">
        <v>1082</v>
      </c>
      <c r="R691">
        <v>101406932</v>
      </c>
      <c r="S691" s="286">
        <f>ROWS(R$5:R691)</f>
        <v>687</v>
      </c>
      <c r="T691" s="286" t="str">
        <f>IF(P691='5.1'!$E$5,TXM!S691,"")</f>
        <v/>
      </c>
      <c r="U691" t="str">
        <f>IFERROR(SMALL($T$5:$T$8000,ROWS($T$5:T691)),"")</f>
        <v/>
      </c>
    </row>
    <row r="692" spans="1:21" ht="14.4" customHeight="1" x14ac:dyDescent="0.25">
      <c r="A692" s="285" t="s">
        <v>1700</v>
      </c>
      <c r="B692" t="s">
        <v>717</v>
      </c>
      <c r="C692" s="300">
        <v>2032518</v>
      </c>
      <c r="D692" s="286">
        <f>ROWS(C$5:C692)</f>
        <v>688</v>
      </c>
      <c r="E692" s="286" t="str">
        <f>IF(A692='5.1'!$E$5,TXM!D692,"")</f>
        <v/>
      </c>
      <c r="F692" t="str">
        <f>IFERROR(SMALL($E$5:$E$8000,ROWS($E$5:E692)),"")</f>
        <v/>
      </c>
      <c r="I692" s="285" t="s">
        <v>1753</v>
      </c>
      <c r="J692" t="s">
        <v>1080</v>
      </c>
      <c r="K692" s="300">
        <v>205728580</v>
      </c>
      <c r="L692" s="286">
        <f>ROWS(K$5:K692)</f>
        <v>688</v>
      </c>
      <c r="M692" s="286" t="str">
        <f>IF(I692='5.1'!$E$5,TXM!L692,"")</f>
        <v/>
      </c>
      <c r="N692" t="str">
        <f>IFERROR(SMALL($M$5:$M$8000,ROWS($M$5:M692)),"")</f>
        <v/>
      </c>
      <c r="P692" t="s">
        <v>1703</v>
      </c>
      <c r="Q692" t="s">
        <v>810</v>
      </c>
      <c r="R692">
        <v>59179970</v>
      </c>
      <c r="S692" s="286">
        <f>ROWS(R$5:R692)</f>
        <v>688</v>
      </c>
      <c r="T692" s="286" t="str">
        <f>IF(P692='5.1'!$E$5,TXM!S692,"")</f>
        <v/>
      </c>
      <c r="U692" t="str">
        <f>IFERROR(SMALL($T$5:$T$8000,ROWS($T$5:T692)),"")</f>
        <v/>
      </c>
    </row>
    <row r="693" spans="1:21" ht="14.4" customHeight="1" x14ac:dyDescent="0.25">
      <c r="A693" s="285" t="s">
        <v>1700</v>
      </c>
      <c r="B693" t="s">
        <v>727</v>
      </c>
      <c r="C693" s="300">
        <v>1657274</v>
      </c>
      <c r="D693" s="286">
        <f>ROWS(C$5:C693)</f>
        <v>689</v>
      </c>
      <c r="E693" s="286" t="str">
        <f>IF(A693='5.1'!$E$5,TXM!D693,"")</f>
        <v/>
      </c>
      <c r="F693" t="str">
        <f>IFERROR(SMALL($E$5:$E$8000,ROWS($E$5:E693)),"")</f>
        <v/>
      </c>
      <c r="I693" s="285" t="s">
        <v>1753</v>
      </c>
      <c r="J693" t="s">
        <v>110</v>
      </c>
      <c r="K693" s="300">
        <v>189736706</v>
      </c>
      <c r="L693" s="286">
        <f>ROWS(K$5:K693)</f>
        <v>689</v>
      </c>
      <c r="M693" s="286" t="str">
        <f>IF(I693='5.1'!$E$5,TXM!L693,"")</f>
        <v/>
      </c>
      <c r="N693" t="str">
        <f>IFERROR(SMALL($M$5:$M$8000,ROWS($M$5:M693)),"")</f>
        <v/>
      </c>
      <c r="P693" t="s">
        <v>1703</v>
      </c>
      <c r="Q693" t="s">
        <v>760</v>
      </c>
      <c r="R693">
        <v>42850420</v>
      </c>
      <c r="S693" s="286">
        <f>ROWS(R$5:R693)</f>
        <v>689</v>
      </c>
      <c r="T693" s="286" t="str">
        <f>IF(P693='5.1'!$E$5,TXM!S693,"")</f>
        <v/>
      </c>
      <c r="U693" t="str">
        <f>IFERROR(SMALL($T$5:$T$8000,ROWS($T$5:T693)),"")</f>
        <v/>
      </c>
    </row>
    <row r="694" spans="1:21" ht="14.4" customHeight="1" x14ac:dyDescent="0.25">
      <c r="A694" s="285" t="s">
        <v>1700</v>
      </c>
      <c r="B694" t="s">
        <v>784</v>
      </c>
      <c r="C694" s="300">
        <v>1367703</v>
      </c>
      <c r="D694" s="286">
        <f>ROWS(C$5:C694)</f>
        <v>690</v>
      </c>
      <c r="E694" s="286" t="str">
        <f>IF(A694='5.1'!$E$5,TXM!D694,"")</f>
        <v/>
      </c>
      <c r="F694" t="str">
        <f>IFERROR(SMALL($E$5:$E$8000,ROWS($E$5:E694)),"")</f>
        <v/>
      </c>
      <c r="I694" s="285" t="s">
        <v>1753</v>
      </c>
      <c r="J694" t="s">
        <v>766</v>
      </c>
      <c r="K694" s="300">
        <v>189604476</v>
      </c>
      <c r="L694" s="286">
        <f>ROWS(K$5:K694)</f>
        <v>690</v>
      </c>
      <c r="M694" s="286" t="str">
        <f>IF(I694='5.1'!$E$5,TXM!L694,"")</f>
        <v/>
      </c>
      <c r="N694" t="str">
        <f>IFERROR(SMALL($M$5:$M$8000,ROWS($M$5:M694)),"")</f>
        <v/>
      </c>
      <c r="P694" t="s">
        <v>1703</v>
      </c>
      <c r="Q694" t="s">
        <v>106</v>
      </c>
      <c r="R694">
        <v>31856946</v>
      </c>
      <c r="S694" s="286">
        <f>ROWS(R$5:R694)</f>
        <v>690</v>
      </c>
      <c r="T694" s="286" t="str">
        <f>IF(P694='5.1'!$E$5,TXM!S694,"")</f>
        <v/>
      </c>
      <c r="U694" t="str">
        <f>IFERROR(SMALL($T$5:$T$8000,ROWS($T$5:T694)),"")</f>
        <v/>
      </c>
    </row>
    <row r="695" spans="1:21" ht="14.4" customHeight="1" x14ac:dyDescent="0.25">
      <c r="A695" s="285" t="s">
        <v>1700</v>
      </c>
      <c r="B695" t="s">
        <v>774</v>
      </c>
      <c r="C695" s="300">
        <v>720115</v>
      </c>
      <c r="D695" s="286">
        <f>ROWS(C$5:C695)</f>
        <v>691</v>
      </c>
      <c r="E695" s="286" t="str">
        <f>IF(A695='5.1'!$E$5,TXM!D695,"")</f>
        <v/>
      </c>
      <c r="F695" t="str">
        <f>IFERROR(SMALL($E$5:$E$8000,ROWS($E$5:E695)),"")</f>
        <v/>
      </c>
      <c r="I695" s="285" t="s">
        <v>1753</v>
      </c>
      <c r="J695" t="s">
        <v>119</v>
      </c>
      <c r="K695" s="300">
        <v>185606489</v>
      </c>
      <c r="L695" s="286">
        <f>ROWS(K$5:K695)</f>
        <v>691</v>
      </c>
      <c r="M695" s="286" t="str">
        <f>IF(I695='5.1'!$E$5,TXM!L695,"")</f>
        <v/>
      </c>
      <c r="N695" t="str">
        <f>IFERROR(SMALL($M$5:$M$8000,ROWS($M$5:M695)),"")</f>
        <v/>
      </c>
      <c r="P695" t="s">
        <v>1703</v>
      </c>
      <c r="Q695" t="s">
        <v>107</v>
      </c>
      <c r="R695">
        <v>29145542</v>
      </c>
      <c r="S695" s="286">
        <f>ROWS(R$5:R695)</f>
        <v>691</v>
      </c>
      <c r="T695" s="286" t="str">
        <f>IF(P695='5.1'!$E$5,TXM!S695,"")</f>
        <v/>
      </c>
      <c r="U695" t="str">
        <f>IFERROR(SMALL($T$5:$T$8000,ROWS($T$5:T695)),"")</f>
        <v/>
      </c>
    </row>
    <row r="696" spans="1:21" ht="14.4" customHeight="1" x14ac:dyDescent="0.25">
      <c r="A696" s="285" t="s">
        <v>1700</v>
      </c>
      <c r="B696" t="s">
        <v>1087</v>
      </c>
      <c r="C696" s="300">
        <v>718200</v>
      </c>
      <c r="D696" s="286">
        <f>ROWS(C$5:C696)</f>
        <v>692</v>
      </c>
      <c r="E696" s="286" t="str">
        <f>IF(A696='5.1'!$E$5,TXM!D696,"")</f>
        <v/>
      </c>
      <c r="F696" t="str">
        <f>IFERROR(SMALL($E$5:$E$8000,ROWS($E$5:E696)),"")</f>
        <v/>
      </c>
      <c r="I696" s="285" t="s">
        <v>1753</v>
      </c>
      <c r="J696" t="s">
        <v>719</v>
      </c>
      <c r="K696" s="300">
        <v>162777030</v>
      </c>
      <c r="L696" s="286">
        <f>ROWS(K$5:K696)</f>
        <v>692</v>
      </c>
      <c r="M696" s="286" t="str">
        <f>IF(I696='5.1'!$E$5,TXM!L696,"")</f>
        <v/>
      </c>
      <c r="N696" t="str">
        <f>IFERROR(SMALL($M$5:$M$8000,ROWS($M$5:M696)),"")</f>
        <v/>
      </c>
      <c r="P696" t="s">
        <v>1703</v>
      </c>
      <c r="Q696" t="s">
        <v>746</v>
      </c>
      <c r="R696">
        <v>24368251</v>
      </c>
      <c r="S696" s="286">
        <f>ROWS(R$5:R696)</f>
        <v>692</v>
      </c>
      <c r="T696" s="286" t="str">
        <f>IF(P696='5.1'!$E$5,TXM!S696,"")</f>
        <v/>
      </c>
      <c r="U696" t="str">
        <f>IFERROR(SMALL($T$5:$T$8000,ROWS($T$5:T696)),"")</f>
        <v/>
      </c>
    </row>
    <row r="697" spans="1:21" ht="14.4" customHeight="1" x14ac:dyDescent="0.25">
      <c r="A697" s="285" t="s">
        <v>1700</v>
      </c>
      <c r="B697" t="s">
        <v>715</v>
      </c>
      <c r="C697" s="300">
        <v>351236</v>
      </c>
      <c r="D697" s="286">
        <f>ROWS(C$5:C697)</f>
        <v>693</v>
      </c>
      <c r="E697" s="286" t="str">
        <f>IF(A697='5.1'!$E$5,TXM!D697,"")</f>
        <v/>
      </c>
      <c r="F697" t="str">
        <f>IFERROR(SMALL($E$5:$E$8000,ROWS($E$5:E697)),"")</f>
        <v/>
      </c>
      <c r="I697" s="285" t="s">
        <v>1753</v>
      </c>
      <c r="J697" t="s">
        <v>707</v>
      </c>
      <c r="K697" s="300">
        <v>106930811</v>
      </c>
      <c r="L697" s="286">
        <f>ROWS(K$5:K697)</f>
        <v>693</v>
      </c>
      <c r="M697" s="286" t="str">
        <f>IF(I697='5.1'!$E$5,TXM!L697,"")</f>
        <v/>
      </c>
      <c r="N697" t="str">
        <f>IFERROR(SMALL($M$5:$M$8000,ROWS($M$5:M697)),"")</f>
        <v/>
      </c>
      <c r="P697" t="s">
        <v>1703</v>
      </c>
      <c r="Q697" t="s">
        <v>1080</v>
      </c>
      <c r="R697">
        <v>23571272</v>
      </c>
      <c r="S697" s="286">
        <f>ROWS(R$5:R697)</f>
        <v>693</v>
      </c>
      <c r="T697" s="286" t="str">
        <f>IF(P697='5.1'!$E$5,TXM!S697,"")</f>
        <v/>
      </c>
      <c r="U697" t="str">
        <f>IFERROR(SMALL($T$5:$T$8000,ROWS($T$5:T697)),"")</f>
        <v/>
      </c>
    </row>
    <row r="698" spans="1:21" ht="14.4" customHeight="1" x14ac:dyDescent="0.25">
      <c r="A698" s="285" t="s">
        <v>1700</v>
      </c>
      <c r="B698" t="s">
        <v>106</v>
      </c>
      <c r="C698" s="300">
        <v>349859</v>
      </c>
      <c r="D698" s="286">
        <f>ROWS(C$5:C698)</f>
        <v>694</v>
      </c>
      <c r="E698" s="286" t="str">
        <f>IF(A698='5.1'!$E$5,TXM!D698,"")</f>
        <v/>
      </c>
      <c r="F698" t="str">
        <f>IFERROR(SMALL($E$5:$E$8000,ROWS($E$5:E698)),"")</f>
        <v/>
      </c>
      <c r="I698" s="285" t="s">
        <v>1753</v>
      </c>
      <c r="J698" t="s">
        <v>782</v>
      </c>
      <c r="K698" s="300">
        <v>105770877</v>
      </c>
      <c r="L698" s="286">
        <f>ROWS(K$5:K698)</f>
        <v>694</v>
      </c>
      <c r="M698" s="286" t="str">
        <f>IF(I698='5.1'!$E$5,TXM!L698,"")</f>
        <v/>
      </c>
      <c r="N698" t="str">
        <f>IFERROR(SMALL($M$5:$M$8000,ROWS($M$5:M698)),"")</f>
        <v/>
      </c>
      <c r="P698" t="s">
        <v>1703</v>
      </c>
      <c r="Q698" t="s">
        <v>788</v>
      </c>
      <c r="R698">
        <v>16311450</v>
      </c>
      <c r="S698" s="286">
        <f>ROWS(R$5:R698)</f>
        <v>694</v>
      </c>
      <c r="T698" s="286" t="str">
        <f>IF(P698='5.1'!$E$5,TXM!S698,"")</f>
        <v/>
      </c>
      <c r="U698" t="str">
        <f>IFERROR(SMALL($T$5:$T$8000,ROWS($T$5:T698)),"")</f>
        <v/>
      </c>
    </row>
    <row r="699" spans="1:21" ht="14.4" customHeight="1" x14ac:dyDescent="0.25">
      <c r="A699" s="285" t="s">
        <v>1700</v>
      </c>
      <c r="B699" t="s">
        <v>113</v>
      </c>
      <c r="C699" s="300">
        <v>346178</v>
      </c>
      <c r="D699" s="286">
        <f>ROWS(C$5:C699)</f>
        <v>695</v>
      </c>
      <c r="E699" s="286" t="str">
        <f>IF(A699='5.1'!$E$5,TXM!D699,"")</f>
        <v/>
      </c>
      <c r="F699" t="str">
        <f>IFERROR(SMALL($E$5:$E$8000,ROWS($E$5:E699)),"")</f>
        <v/>
      </c>
      <c r="I699" s="285" t="s">
        <v>1753</v>
      </c>
      <c r="J699" t="s">
        <v>748</v>
      </c>
      <c r="K699" s="300">
        <v>91858076</v>
      </c>
      <c r="L699" s="286">
        <f>ROWS(K$5:K699)</f>
        <v>695</v>
      </c>
      <c r="M699" s="286" t="str">
        <f>IF(I699='5.1'!$E$5,TXM!L699,"")</f>
        <v/>
      </c>
      <c r="N699" t="str">
        <f>IFERROR(SMALL($M$5:$M$8000,ROWS($M$5:M699)),"")</f>
        <v/>
      </c>
      <c r="P699" t="s">
        <v>1703</v>
      </c>
      <c r="Q699" t="s">
        <v>752</v>
      </c>
      <c r="R699">
        <v>12458729</v>
      </c>
      <c r="S699" s="286">
        <f>ROWS(R$5:R699)</f>
        <v>695</v>
      </c>
      <c r="T699" s="286" t="str">
        <f>IF(P699='5.1'!$E$5,TXM!S699,"")</f>
        <v/>
      </c>
      <c r="U699" t="str">
        <f>IFERROR(SMALL($T$5:$T$8000,ROWS($T$5:T699)),"")</f>
        <v/>
      </c>
    </row>
    <row r="700" spans="1:21" ht="14.4" customHeight="1" x14ac:dyDescent="0.25">
      <c r="A700" s="285" t="s">
        <v>1700</v>
      </c>
      <c r="B700" t="s">
        <v>1093</v>
      </c>
      <c r="C700" s="300">
        <v>174533</v>
      </c>
      <c r="D700" s="286">
        <f>ROWS(C$5:C700)</f>
        <v>696</v>
      </c>
      <c r="E700" s="286" t="str">
        <f>IF(A700='5.1'!$E$5,TXM!D700,"")</f>
        <v/>
      </c>
      <c r="F700" t="str">
        <f>IFERROR(SMALL($E$5:$E$8000,ROWS($E$5:E700)),"")</f>
        <v/>
      </c>
      <c r="I700" s="285" t="s">
        <v>1753</v>
      </c>
      <c r="J700" t="s">
        <v>725</v>
      </c>
      <c r="K700" s="300">
        <v>91466198</v>
      </c>
      <c r="L700" s="286">
        <f>ROWS(K$5:K700)</f>
        <v>696</v>
      </c>
      <c r="M700" s="286" t="str">
        <f>IF(I700='5.1'!$E$5,TXM!L700,"")</f>
        <v/>
      </c>
      <c r="N700" t="str">
        <f>IFERROR(SMALL($M$5:$M$8000,ROWS($M$5:M700)),"")</f>
        <v/>
      </c>
      <c r="P700" t="s">
        <v>1703</v>
      </c>
      <c r="Q700" t="s">
        <v>709</v>
      </c>
      <c r="R700">
        <v>10196392</v>
      </c>
      <c r="S700" s="286">
        <f>ROWS(R$5:R700)</f>
        <v>696</v>
      </c>
      <c r="T700" s="286" t="str">
        <f>IF(P700='5.1'!$E$5,TXM!S700,"")</f>
        <v/>
      </c>
      <c r="U700" t="str">
        <f>IFERROR(SMALL($T$5:$T$8000,ROWS($T$5:T700)),"")</f>
        <v/>
      </c>
    </row>
    <row r="701" spans="1:21" ht="14.4" customHeight="1" x14ac:dyDescent="0.25">
      <c r="A701" s="285" t="s">
        <v>1700</v>
      </c>
      <c r="B701" t="s">
        <v>725</v>
      </c>
      <c r="C701" s="300">
        <v>115659</v>
      </c>
      <c r="D701" s="286">
        <f>ROWS(C$5:C701)</f>
        <v>697</v>
      </c>
      <c r="E701" s="286" t="str">
        <f>IF(A701='5.1'!$E$5,TXM!D701,"")</f>
        <v/>
      </c>
      <c r="F701" t="str">
        <f>IFERROR(SMALL($E$5:$E$8000,ROWS($E$5:E701)),"")</f>
        <v/>
      </c>
      <c r="I701" s="285" t="s">
        <v>1753</v>
      </c>
      <c r="J701" t="s">
        <v>117</v>
      </c>
      <c r="K701" s="300">
        <v>75450732</v>
      </c>
      <c r="L701" s="286">
        <f>ROWS(K$5:K701)</f>
        <v>697</v>
      </c>
      <c r="M701" s="286" t="str">
        <f>IF(I701='5.1'!$E$5,TXM!L701,"")</f>
        <v/>
      </c>
      <c r="N701" t="str">
        <f>IFERROR(SMALL($M$5:$M$8000,ROWS($M$5:M701)),"")</f>
        <v/>
      </c>
      <c r="P701" t="s">
        <v>1703</v>
      </c>
      <c r="Q701" t="s">
        <v>796</v>
      </c>
      <c r="R701">
        <v>9761847</v>
      </c>
      <c r="S701" s="286">
        <f>ROWS(R$5:R701)</f>
        <v>697</v>
      </c>
      <c r="T701" s="286" t="str">
        <f>IF(P701='5.1'!$E$5,TXM!S701,"")</f>
        <v/>
      </c>
      <c r="U701" t="str">
        <f>IFERROR(SMALL($T$5:$T$8000,ROWS($T$5:T701)),"")</f>
        <v/>
      </c>
    </row>
    <row r="702" spans="1:21" ht="14.4" customHeight="1" x14ac:dyDescent="0.25">
      <c r="A702" s="285" t="s">
        <v>1700</v>
      </c>
      <c r="B702" t="s">
        <v>762</v>
      </c>
      <c r="C702" s="300">
        <v>73819</v>
      </c>
      <c r="D702" s="286">
        <f>ROWS(C$5:C702)</f>
        <v>698</v>
      </c>
      <c r="E702" s="286" t="str">
        <f>IF(A702='5.1'!$E$5,TXM!D702,"")</f>
        <v/>
      </c>
      <c r="F702" t="str">
        <f>IFERROR(SMALL($E$5:$E$8000,ROWS($E$5:E702)),"")</f>
        <v/>
      </c>
      <c r="I702" s="285" t="s">
        <v>1753</v>
      </c>
      <c r="J702" t="s">
        <v>762</v>
      </c>
      <c r="K702" s="300">
        <v>73894751</v>
      </c>
      <c r="L702" s="286">
        <f>ROWS(K$5:K702)</f>
        <v>698</v>
      </c>
      <c r="M702" s="286" t="str">
        <f>IF(I702='5.1'!$E$5,TXM!L702,"")</f>
        <v/>
      </c>
      <c r="N702" t="str">
        <f>IFERROR(SMALL($M$5:$M$8000,ROWS($M$5:M702)),"")</f>
        <v/>
      </c>
      <c r="P702" t="s">
        <v>1703</v>
      </c>
      <c r="Q702" t="s">
        <v>110</v>
      </c>
      <c r="R702">
        <v>8775534</v>
      </c>
      <c r="S702" s="286">
        <f>ROWS(R$5:R702)</f>
        <v>698</v>
      </c>
      <c r="T702" s="286" t="str">
        <f>IF(P702='5.1'!$E$5,TXM!S702,"")</f>
        <v/>
      </c>
      <c r="U702" t="str">
        <f>IFERROR(SMALL($T$5:$T$8000,ROWS($T$5:T702)),"")</f>
        <v/>
      </c>
    </row>
    <row r="703" spans="1:21" ht="14.4" customHeight="1" x14ac:dyDescent="0.25">
      <c r="A703" s="285" t="s">
        <v>1700</v>
      </c>
      <c r="B703" t="s">
        <v>810</v>
      </c>
      <c r="C703" s="300">
        <v>48073</v>
      </c>
      <c r="D703" s="286">
        <f>ROWS(C$5:C703)</f>
        <v>699</v>
      </c>
      <c r="E703" s="286" t="str">
        <f>IF(A703='5.1'!$E$5,TXM!D703,"")</f>
        <v/>
      </c>
      <c r="F703" t="str">
        <f>IFERROR(SMALL($E$5:$E$8000,ROWS($E$5:E703)),"")</f>
        <v/>
      </c>
      <c r="I703" s="285" t="s">
        <v>1753</v>
      </c>
      <c r="J703" t="s">
        <v>1081</v>
      </c>
      <c r="K703" s="300">
        <v>61133190</v>
      </c>
      <c r="L703" s="286">
        <f>ROWS(K$5:K703)</f>
        <v>699</v>
      </c>
      <c r="M703" s="286" t="str">
        <f>IF(I703='5.1'!$E$5,TXM!L703,"")</f>
        <v/>
      </c>
      <c r="N703" t="str">
        <f>IFERROR(SMALL($M$5:$M$8000,ROWS($M$5:M703)),"")</f>
        <v/>
      </c>
      <c r="P703" t="s">
        <v>1703</v>
      </c>
      <c r="Q703" t="s">
        <v>821</v>
      </c>
      <c r="R703">
        <v>8406265</v>
      </c>
      <c r="S703" s="286">
        <f>ROWS(R$5:R703)</f>
        <v>699</v>
      </c>
      <c r="T703" s="286" t="str">
        <f>IF(P703='5.1'!$E$5,TXM!S703,"")</f>
        <v/>
      </c>
      <c r="U703" t="str">
        <f>IFERROR(SMALL($T$5:$T$8000,ROWS($T$5:T703)),"")</f>
        <v/>
      </c>
    </row>
    <row r="704" spans="1:21" ht="14.4" customHeight="1" x14ac:dyDescent="0.25">
      <c r="A704" s="285" t="s">
        <v>1700</v>
      </c>
      <c r="B704" t="s">
        <v>1098</v>
      </c>
      <c r="C704" s="300">
        <v>2310</v>
      </c>
      <c r="D704" s="286">
        <f>ROWS(C$5:C704)</f>
        <v>700</v>
      </c>
      <c r="E704" s="286" t="str">
        <f>IF(A704='5.1'!$E$5,TXM!D704,"")</f>
        <v/>
      </c>
      <c r="F704" t="str">
        <f>IFERROR(SMALL($E$5:$E$8000,ROWS($E$5:E704)),"")</f>
        <v/>
      </c>
      <c r="I704" s="285" t="s">
        <v>1753</v>
      </c>
      <c r="J704" t="s">
        <v>1096</v>
      </c>
      <c r="K704" s="300">
        <v>57988395</v>
      </c>
      <c r="L704" s="286">
        <f>ROWS(K$5:K704)</f>
        <v>700</v>
      </c>
      <c r="M704" s="286" t="str">
        <f>IF(I704='5.1'!$E$5,TXM!L704,"")</f>
        <v/>
      </c>
      <c r="N704" t="str">
        <f>IFERROR(SMALL($M$5:$M$8000,ROWS($M$5:M704)),"")</f>
        <v/>
      </c>
      <c r="P704" t="s">
        <v>1703</v>
      </c>
      <c r="Q704" t="s">
        <v>808</v>
      </c>
      <c r="R704">
        <v>7558043</v>
      </c>
      <c r="S704" s="286">
        <f>ROWS(R$5:R704)</f>
        <v>700</v>
      </c>
      <c r="T704" s="286" t="str">
        <f>IF(P704='5.1'!$E$5,TXM!S704,"")</f>
        <v/>
      </c>
      <c r="U704" t="str">
        <f>IFERROR(SMALL($T$5:$T$8000,ROWS($T$5:T704)),"")</f>
        <v/>
      </c>
    </row>
    <row r="705" spans="1:21" ht="14.4" customHeight="1" x14ac:dyDescent="0.25">
      <c r="A705" s="285" t="s">
        <v>1700</v>
      </c>
      <c r="B705" t="s">
        <v>199</v>
      </c>
      <c r="C705" s="300">
        <v>391</v>
      </c>
      <c r="D705" s="286">
        <f>ROWS(C$5:C705)</f>
        <v>701</v>
      </c>
      <c r="E705" s="286" t="str">
        <f>IF(A705='5.1'!$E$5,TXM!D705,"")</f>
        <v/>
      </c>
      <c r="F705" t="str">
        <f>IFERROR(SMALL($E$5:$E$8000,ROWS($E$5:E705)),"")</f>
        <v/>
      </c>
      <c r="I705" s="285" t="s">
        <v>1753</v>
      </c>
      <c r="J705" t="s">
        <v>1079</v>
      </c>
      <c r="K705" s="300">
        <v>57958104</v>
      </c>
      <c r="L705" s="286">
        <f>ROWS(K$5:K705)</f>
        <v>701</v>
      </c>
      <c r="M705" s="286" t="str">
        <f>IF(I705='5.1'!$E$5,TXM!L705,"")</f>
        <v/>
      </c>
      <c r="N705" t="str">
        <f>IFERROR(SMALL($M$5:$M$8000,ROWS($M$5:M705)),"")</f>
        <v/>
      </c>
      <c r="P705" t="s">
        <v>1703</v>
      </c>
      <c r="Q705" t="s">
        <v>1086</v>
      </c>
      <c r="R705">
        <v>7414902</v>
      </c>
      <c r="S705" s="286">
        <f>ROWS(R$5:R705)</f>
        <v>701</v>
      </c>
      <c r="T705" s="286" t="str">
        <f>IF(P705='5.1'!$E$5,TXM!S705,"")</f>
        <v/>
      </c>
      <c r="U705" t="str">
        <f>IFERROR(SMALL($T$5:$T$8000,ROWS($T$5:T705)),"")</f>
        <v/>
      </c>
    </row>
    <row r="706" spans="1:21" ht="14.4" customHeight="1" x14ac:dyDescent="0.25">
      <c r="A706" s="285" t="s">
        <v>1703</v>
      </c>
      <c r="B706" t="s">
        <v>1080</v>
      </c>
      <c r="C706" s="300">
        <v>1150597783</v>
      </c>
      <c r="D706" s="286">
        <f>ROWS(C$5:C706)</f>
        <v>702</v>
      </c>
      <c r="E706" s="286" t="str">
        <f>IF(A706='5.1'!$E$5,TXM!D706,"")</f>
        <v/>
      </c>
      <c r="F706" t="str">
        <f>IFERROR(SMALL($E$5:$E$8000,ROWS($E$5:E706)),"")</f>
        <v/>
      </c>
      <c r="I706" s="285" t="s">
        <v>1753</v>
      </c>
      <c r="J706" t="s">
        <v>734</v>
      </c>
      <c r="K706" s="300">
        <v>57233562</v>
      </c>
      <c r="L706" s="286">
        <f>ROWS(K$5:K706)</f>
        <v>702</v>
      </c>
      <c r="M706" s="286" t="str">
        <f>IF(I706='5.1'!$E$5,TXM!L706,"")</f>
        <v/>
      </c>
      <c r="N706" t="str">
        <f>IFERROR(SMALL($M$5:$M$8000,ROWS($M$5:M706)),"")</f>
        <v/>
      </c>
      <c r="P706" t="s">
        <v>1703</v>
      </c>
      <c r="Q706" t="s">
        <v>806</v>
      </c>
      <c r="R706">
        <v>7149069</v>
      </c>
      <c r="S706" s="286">
        <f>ROWS(R$5:R706)</f>
        <v>702</v>
      </c>
      <c r="T706" s="286" t="str">
        <f>IF(P706='5.1'!$E$5,TXM!S706,"")</f>
        <v/>
      </c>
      <c r="U706" t="str">
        <f>IFERROR(SMALL($T$5:$T$8000,ROWS($T$5:T706)),"")</f>
        <v/>
      </c>
    </row>
    <row r="707" spans="1:21" ht="14.4" customHeight="1" x14ac:dyDescent="0.25">
      <c r="A707" s="285" t="s">
        <v>1703</v>
      </c>
      <c r="B707" t="s">
        <v>118</v>
      </c>
      <c r="C707" s="300">
        <v>501211184</v>
      </c>
      <c r="D707" s="286">
        <f>ROWS(C$5:C707)</f>
        <v>703</v>
      </c>
      <c r="E707" s="286" t="str">
        <f>IF(A707='5.1'!$E$5,TXM!D707,"")</f>
        <v/>
      </c>
      <c r="F707" t="str">
        <f>IFERROR(SMALL($E$5:$E$8000,ROWS($E$5:E707)),"")</f>
        <v/>
      </c>
      <c r="I707" s="285" t="s">
        <v>1753</v>
      </c>
      <c r="J707" t="s">
        <v>760</v>
      </c>
      <c r="K707" s="300">
        <v>56702550</v>
      </c>
      <c r="L707" s="286">
        <f>ROWS(K$5:K707)</f>
        <v>703</v>
      </c>
      <c r="M707" s="286" t="str">
        <f>IF(I707='5.1'!$E$5,TXM!L707,"")</f>
        <v/>
      </c>
      <c r="N707" t="str">
        <f>IFERROR(SMALL($M$5:$M$8000,ROWS($M$5:M707)),"")</f>
        <v/>
      </c>
      <c r="P707" t="s">
        <v>1703</v>
      </c>
      <c r="Q707" t="s">
        <v>1076</v>
      </c>
      <c r="R707">
        <v>7096216</v>
      </c>
      <c r="S707" s="286">
        <f>ROWS(R$5:R707)</f>
        <v>703</v>
      </c>
      <c r="T707" s="286" t="str">
        <f>IF(P707='5.1'!$E$5,TXM!S707,"")</f>
        <v/>
      </c>
      <c r="U707" t="str">
        <f>IFERROR(SMALL($T$5:$T$8000,ROWS($T$5:T707)),"")</f>
        <v/>
      </c>
    </row>
    <row r="708" spans="1:21" ht="14.4" customHeight="1" x14ac:dyDescent="0.25">
      <c r="A708" s="285" t="s">
        <v>1703</v>
      </c>
      <c r="B708" t="s">
        <v>117</v>
      </c>
      <c r="C708" s="300">
        <v>393440720</v>
      </c>
      <c r="D708" s="286">
        <f>ROWS(C$5:C708)</f>
        <v>704</v>
      </c>
      <c r="E708" s="286" t="str">
        <f>IF(A708='5.1'!$E$5,TXM!D708,"")</f>
        <v/>
      </c>
      <c r="F708" t="str">
        <f>IFERROR(SMALL($E$5:$E$8000,ROWS($E$5:E708)),"")</f>
        <v/>
      </c>
      <c r="I708" s="285" t="s">
        <v>1753</v>
      </c>
      <c r="J708" t="s">
        <v>746</v>
      </c>
      <c r="K708" s="300">
        <v>41543907</v>
      </c>
      <c r="L708" s="286">
        <f>ROWS(K$5:K708)</f>
        <v>704</v>
      </c>
      <c r="M708" s="286" t="str">
        <f>IF(I708='5.1'!$E$5,TXM!L708,"")</f>
        <v/>
      </c>
      <c r="N708" t="str">
        <f>IFERROR(SMALL($M$5:$M$8000,ROWS($M$5:M708)),"")</f>
        <v/>
      </c>
      <c r="P708" t="s">
        <v>1703</v>
      </c>
      <c r="Q708" t="s">
        <v>1096</v>
      </c>
      <c r="R708">
        <v>6869560</v>
      </c>
      <c r="S708" s="286">
        <f>ROWS(R$5:R708)</f>
        <v>704</v>
      </c>
      <c r="T708" s="286" t="str">
        <f>IF(P708='5.1'!$E$5,TXM!S708,"")</f>
        <v/>
      </c>
      <c r="U708" t="str">
        <f>IFERROR(SMALL($T$5:$T$8000,ROWS($T$5:T708)),"")</f>
        <v/>
      </c>
    </row>
    <row r="709" spans="1:21" ht="14.4" customHeight="1" x14ac:dyDescent="0.25">
      <c r="A709" s="285" t="s">
        <v>1703</v>
      </c>
      <c r="B709" t="s">
        <v>102</v>
      </c>
      <c r="C709" s="300">
        <v>329785405</v>
      </c>
      <c r="D709" s="286">
        <f>ROWS(C$5:C709)</f>
        <v>705</v>
      </c>
      <c r="E709" s="286" t="str">
        <f>IF(A709='5.1'!$E$5,TXM!D709,"")</f>
        <v/>
      </c>
      <c r="F709" t="str">
        <f>IFERROR(SMALL($E$5:$E$8000,ROWS($E$5:E709)),"")</f>
        <v/>
      </c>
      <c r="I709" s="285" t="s">
        <v>1753</v>
      </c>
      <c r="J709" t="s">
        <v>727</v>
      </c>
      <c r="K709" s="300">
        <v>30360939</v>
      </c>
      <c r="L709" s="286">
        <f>ROWS(K$5:K709)</f>
        <v>705</v>
      </c>
      <c r="M709" s="286" t="str">
        <f>IF(I709='5.1'!$E$5,TXM!L709,"")</f>
        <v/>
      </c>
      <c r="N709" t="str">
        <f>IFERROR(SMALL($M$5:$M$8000,ROWS($M$5:M709)),"")</f>
        <v/>
      </c>
      <c r="P709" t="s">
        <v>1703</v>
      </c>
      <c r="Q709" t="s">
        <v>117</v>
      </c>
      <c r="R709">
        <v>6500054</v>
      </c>
      <c r="S709" s="286">
        <f>ROWS(R$5:R709)</f>
        <v>705</v>
      </c>
      <c r="T709" s="286" t="str">
        <f>IF(P709='5.1'!$E$5,TXM!S709,"")</f>
        <v/>
      </c>
      <c r="U709" t="str">
        <f>IFERROR(SMALL($T$5:$T$8000,ROWS($T$5:T709)),"")</f>
        <v/>
      </c>
    </row>
    <row r="710" spans="1:21" ht="14.4" customHeight="1" x14ac:dyDescent="0.25">
      <c r="A710" s="285" t="s">
        <v>1703</v>
      </c>
      <c r="B710" t="s">
        <v>821</v>
      </c>
      <c r="C710" s="300">
        <v>314582609</v>
      </c>
      <c r="D710" s="286">
        <f>ROWS(C$5:C710)</f>
        <v>706</v>
      </c>
      <c r="E710" s="286" t="str">
        <f>IF(A710='5.1'!$E$5,TXM!D710,"")</f>
        <v/>
      </c>
      <c r="F710" t="str">
        <f>IFERROR(SMALL($E$5:$E$8000,ROWS($E$5:E710)),"")</f>
        <v/>
      </c>
      <c r="I710" s="285" t="s">
        <v>1753</v>
      </c>
      <c r="J710" t="s">
        <v>115</v>
      </c>
      <c r="K710" s="300">
        <v>29953372</v>
      </c>
      <c r="L710" s="286">
        <f>ROWS(K$5:K710)</f>
        <v>706</v>
      </c>
      <c r="M710" s="286" t="str">
        <f>IF(I710='5.1'!$E$5,TXM!L710,"")</f>
        <v/>
      </c>
      <c r="N710" t="str">
        <f>IFERROR(SMALL($M$5:$M$8000,ROWS($M$5:M710)),"")</f>
        <v/>
      </c>
      <c r="P710" t="s">
        <v>1703</v>
      </c>
      <c r="Q710" t="s">
        <v>764</v>
      </c>
      <c r="R710">
        <v>6493690</v>
      </c>
      <c r="S710" s="286">
        <f>ROWS(R$5:R710)</f>
        <v>706</v>
      </c>
      <c r="T710" s="286" t="str">
        <f>IF(P710='5.1'!$E$5,TXM!S710,"")</f>
        <v/>
      </c>
      <c r="U710" t="str">
        <f>IFERROR(SMALL($T$5:$T$8000,ROWS($T$5:T710)),"")</f>
        <v/>
      </c>
    </row>
    <row r="711" spans="1:21" ht="14.4" customHeight="1" x14ac:dyDescent="0.25">
      <c r="A711" s="285" t="s">
        <v>1703</v>
      </c>
      <c r="B711" t="s">
        <v>786</v>
      </c>
      <c r="C711" s="300">
        <v>241268294</v>
      </c>
      <c r="D711" s="286">
        <f>ROWS(C$5:C711)</f>
        <v>707</v>
      </c>
      <c r="E711" s="286" t="str">
        <f>IF(A711='5.1'!$E$5,TXM!D711,"")</f>
        <v/>
      </c>
      <c r="F711" t="str">
        <f>IFERROR(SMALL($E$5:$E$8000,ROWS($E$5:E711)),"")</f>
        <v/>
      </c>
      <c r="I711" s="285" t="s">
        <v>1753</v>
      </c>
      <c r="J711" t="s">
        <v>711</v>
      </c>
      <c r="K711" s="300">
        <v>23505951</v>
      </c>
      <c r="L711" s="286">
        <f>ROWS(K$5:K711)</f>
        <v>707</v>
      </c>
      <c r="M711" s="286" t="str">
        <f>IF(I711='5.1'!$E$5,TXM!L711,"")</f>
        <v/>
      </c>
      <c r="N711" t="str">
        <f>IFERROR(SMALL($M$5:$M$8000,ROWS($M$5:M711)),"")</f>
        <v/>
      </c>
      <c r="P711" t="s">
        <v>1703</v>
      </c>
      <c r="Q711" t="s">
        <v>118</v>
      </c>
      <c r="R711">
        <v>6028029</v>
      </c>
      <c r="S711" s="286">
        <f>ROWS(R$5:R711)</f>
        <v>707</v>
      </c>
      <c r="T711" s="286" t="str">
        <f>IF(P711='5.1'!$E$5,TXM!S711,"")</f>
        <v/>
      </c>
      <c r="U711" t="str">
        <f>IFERROR(SMALL($T$5:$T$8000,ROWS($T$5:T711)),"")</f>
        <v/>
      </c>
    </row>
    <row r="712" spans="1:21" ht="14.4" customHeight="1" x14ac:dyDescent="0.25">
      <c r="A712" s="285" t="s">
        <v>1703</v>
      </c>
      <c r="B712" t="s">
        <v>1086</v>
      </c>
      <c r="C712" s="300">
        <v>194704651</v>
      </c>
      <c r="D712" s="286">
        <f>ROWS(C$5:C712)</f>
        <v>708</v>
      </c>
      <c r="E712" s="286" t="str">
        <f>IF(A712='5.1'!$E$5,TXM!D712,"")</f>
        <v/>
      </c>
      <c r="F712" t="str">
        <f>IFERROR(SMALL($E$5:$E$8000,ROWS($E$5:E712)),"")</f>
        <v/>
      </c>
      <c r="I712" s="285" t="s">
        <v>1753</v>
      </c>
      <c r="J712" t="s">
        <v>780</v>
      </c>
      <c r="K712" s="300">
        <v>22905929</v>
      </c>
      <c r="L712" s="286">
        <f>ROWS(K$5:K712)</f>
        <v>708</v>
      </c>
      <c r="M712" s="286" t="str">
        <f>IF(I712='5.1'!$E$5,TXM!L712,"")</f>
        <v/>
      </c>
      <c r="N712" t="str">
        <f>IFERROR(SMALL($M$5:$M$8000,ROWS($M$5:M712)),"")</f>
        <v/>
      </c>
      <c r="P712" t="s">
        <v>1703</v>
      </c>
      <c r="Q712" t="s">
        <v>762</v>
      </c>
      <c r="R712">
        <v>5765097</v>
      </c>
      <c r="S712" s="286">
        <f>ROWS(R$5:R712)</f>
        <v>708</v>
      </c>
      <c r="T712" s="286" t="str">
        <f>IF(P712='5.1'!$E$5,TXM!S712,"")</f>
        <v/>
      </c>
      <c r="U712" t="str">
        <f>IFERROR(SMALL($T$5:$T$8000,ROWS($T$5:T712)),"")</f>
        <v/>
      </c>
    </row>
    <row r="713" spans="1:21" ht="14.4" customHeight="1" x14ac:dyDescent="0.25">
      <c r="A713" s="285" t="s">
        <v>1703</v>
      </c>
      <c r="B713" t="s">
        <v>711</v>
      </c>
      <c r="C713" s="300">
        <v>160684678</v>
      </c>
      <c r="D713" s="286">
        <f>ROWS(C$5:C713)</f>
        <v>709</v>
      </c>
      <c r="E713" s="286" t="str">
        <f>IF(A713='5.1'!$E$5,TXM!D713,"")</f>
        <v/>
      </c>
      <c r="F713" t="str">
        <f>IFERROR(SMALL($E$5:$E$8000,ROWS($E$5:E713)),"")</f>
        <v/>
      </c>
      <c r="I713" s="285" t="s">
        <v>1753</v>
      </c>
      <c r="J713" t="s">
        <v>106</v>
      </c>
      <c r="K713" s="300">
        <v>21988787</v>
      </c>
      <c r="L713" s="286">
        <f>ROWS(K$5:K713)</f>
        <v>709</v>
      </c>
      <c r="M713" s="286" t="str">
        <f>IF(I713='5.1'!$E$5,TXM!L713,"")</f>
        <v/>
      </c>
      <c r="N713" t="str">
        <f>IFERROR(SMALL($M$5:$M$8000,ROWS($M$5:M713)),"")</f>
        <v/>
      </c>
      <c r="P713" t="s">
        <v>1703</v>
      </c>
      <c r="Q713" t="s">
        <v>725</v>
      </c>
      <c r="R713">
        <v>5602500</v>
      </c>
      <c r="S713" s="286">
        <f>ROWS(R$5:R713)</f>
        <v>709</v>
      </c>
      <c r="T713" s="286" t="str">
        <f>IF(P713='5.1'!$E$5,TXM!S713,"")</f>
        <v/>
      </c>
      <c r="U713" t="str">
        <f>IFERROR(SMALL($T$5:$T$8000,ROWS($T$5:T713)),"")</f>
        <v/>
      </c>
    </row>
    <row r="714" spans="1:21" ht="14.4" customHeight="1" x14ac:dyDescent="0.25">
      <c r="A714" s="285" t="s">
        <v>1703</v>
      </c>
      <c r="B714" t="s">
        <v>715</v>
      </c>
      <c r="C714" s="300">
        <v>149614367</v>
      </c>
      <c r="D714" s="286">
        <f>ROWS(C$5:C714)</f>
        <v>710</v>
      </c>
      <c r="E714" s="286" t="str">
        <f>IF(A714='5.1'!$E$5,TXM!D714,"")</f>
        <v/>
      </c>
      <c r="F714" t="str">
        <f>IFERROR(SMALL($E$5:$E$8000,ROWS($E$5:E714)),"")</f>
        <v/>
      </c>
      <c r="I714" s="285" t="s">
        <v>1753</v>
      </c>
      <c r="J714" t="s">
        <v>715</v>
      </c>
      <c r="K714" s="300">
        <v>20454933</v>
      </c>
      <c r="L714" s="286">
        <f>ROWS(K$5:K714)</f>
        <v>710</v>
      </c>
      <c r="M714" s="286" t="str">
        <f>IF(I714='5.1'!$E$5,TXM!L714,"")</f>
        <v/>
      </c>
      <c r="N714" t="str">
        <f>IFERROR(SMALL($M$5:$M$8000,ROWS($M$5:M714)),"")</f>
        <v/>
      </c>
      <c r="P714" t="s">
        <v>1703</v>
      </c>
      <c r="Q714" t="s">
        <v>108</v>
      </c>
      <c r="R714">
        <v>5252319</v>
      </c>
      <c r="S714" s="286">
        <f>ROWS(R$5:R714)</f>
        <v>710</v>
      </c>
      <c r="T714" s="286" t="str">
        <f>IF(P714='5.1'!$E$5,TXM!S714,"")</f>
        <v/>
      </c>
      <c r="U714" t="str">
        <f>IFERROR(SMALL($T$5:$T$8000,ROWS($T$5:T714)),"")</f>
        <v/>
      </c>
    </row>
    <row r="715" spans="1:21" ht="14.4" customHeight="1" x14ac:dyDescent="0.25">
      <c r="A715" s="285" t="s">
        <v>1703</v>
      </c>
      <c r="B715" t="s">
        <v>106</v>
      </c>
      <c r="C715" s="300">
        <v>147241908</v>
      </c>
      <c r="D715" s="286">
        <f>ROWS(C$5:C715)</f>
        <v>711</v>
      </c>
      <c r="E715" s="286" t="str">
        <f>IF(A715='5.1'!$E$5,TXM!D715,"")</f>
        <v/>
      </c>
      <c r="F715" t="str">
        <f>IFERROR(SMALL($E$5:$E$8000,ROWS($E$5:E715)),"")</f>
        <v/>
      </c>
      <c r="I715" s="285" t="s">
        <v>1753</v>
      </c>
      <c r="J715" t="s">
        <v>1093</v>
      </c>
      <c r="K715" s="300">
        <v>20196396</v>
      </c>
      <c r="L715" s="286">
        <f>ROWS(K$5:K715)</f>
        <v>711</v>
      </c>
      <c r="M715" s="286" t="str">
        <f>IF(I715='5.1'!$E$5,TXM!L715,"")</f>
        <v/>
      </c>
      <c r="N715" t="str">
        <f>IFERROR(SMALL($M$5:$M$8000,ROWS($M$5:M715)),"")</f>
        <v/>
      </c>
      <c r="P715" t="s">
        <v>1703</v>
      </c>
      <c r="Q715" t="s">
        <v>766</v>
      </c>
      <c r="R715">
        <v>4856211</v>
      </c>
      <c r="S715" s="286">
        <f>ROWS(R$5:R715)</f>
        <v>711</v>
      </c>
      <c r="T715" s="286" t="str">
        <f>IF(P715='5.1'!$E$5,TXM!S715,"")</f>
        <v/>
      </c>
      <c r="U715" t="str">
        <f>IFERROR(SMALL($T$5:$T$8000,ROWS($T$5:T715)),"")</f>
        <v/>
      </c>
    </row>
    <row r="716" spans="1:21" ht="14.4" customHeight="1" x14ac:dyDescent="0.25">
      <c r="A716" s="285" t="s">
        <v>1703</v>
      </c>
      <c r="B716" t="s">
        <v>115</v>
      </c>
      <c r="C716" s="300">
        <v>144244016</v>
      </c>
      <c r="D716" s="286">
        <f>ROWS(C$5:C716)</f>
        <v>712</v>
      </c>
      <c r="E716" s="286" t="str">
        <f>IF(A716='5.1'!$E$5,TXM!D716,"")</f>
        <v/>
      </c>
      <c r="F716" t="str">
        <f>IFERROR(SMALL($E$5:$E$8000,ROWS($E$5:E716)),"")</f>
        <v/>
      </c>
      <c r="I716" s="285" t="s">
        <v>1753</v>
      </c>
      <c r="J716" t="s">
        <v>1090</v>
      </c>
      <c r="K716" s="300">
        <v>18942135</v>
      </c>
      <c r="L716" s="286">
        <f>ROWS(K$5:K716)</f>
        <v>712</v>
      </c>
      <c r="M716" s="286" t="str">
        <f>IF(I716='5.1'!$E$5,TXM!L716,"")</f>
        <v/>
      </c>
      <c r="N716" t="str">
        <f>IFERROR(SMALL($M$5:$M$8000,ROWS($M$5:M716)),"")</f>
        <v/>
      </c>
      <c r="P716" t="s">
        <v>1703</v>
      </c>
      <c r="Q716" t="s">
        <v>1081</v>
      </c>
      <c r="R716">
        <v>4119242</v>
      </c>
      <c r="S716" s="286">
        <f>ROWS(R$5:R716)</f>
        <v>712</v>
      </c>
      <c r="T716" s="286" t="str">
        <f>IF(P716='5.1'!$E$5,TXM!S716,"")</f>
        <v/>
      </c>
      <c r="U716" t="str">
        <f>IFERROR(SMALL($T$5:$T$8000,ROWS($T$5:T716)),"")</f>
        <v/>
      </c>
    </row>
    <row r="717" spans="1:21" ht="14.4" customHeight="1" x14ac:dyDescent="0.25">
      <c r="A717" s="285" t="s">
        <v>1703</v>
      </c>
      <c r="B717" t="s">
        <v>774</v>
      </c>
      <c r="C717" s="300">
        <v>127041802</v>
      </c>
      <c r="D717" s="286">
        <f>ROWS(C$5:C717)</f>
        <v>713</v>
      </c>
      <c r="E717" s="286" t="str">
        <f>IF(A717='5.1'!$E$5,TXM!D717,"")</f>
        <v/>
      </c>
      <c r="F717" t="str">
        <f>IFERROR(SMALL($E$5:$E$8000,ROWS($E$5:E717)),"")</f>
        <v/>
      </c>
      <c r="I717" s="285" t="s">
        <v>1753</v>
      </c>
      <c r="J717" t="s">
        <v>118</v>
      </c>
      <c r="K717" s="300">
        <v>18088639</v>
      </c>
      <c r="L717" s="286">
        <f>ROWS(K$5:K717)</f>
        <v>713</v>
      </c>
      <c r="M717" s="286" t="str">
        <f>IF(I717='5.1'!$E$5,TXM!L717,"")</f>
        <v/>
      </c>
      <c r="N717" t="str">
        <f>IFERROR(SMALL($M$5:$M$8000,ROWS($M$5:M717)),"")</f>
        <v/>
      </c>
      <c r="P717" t="s">
        <v>1703</v>
      </c>
      <c r="Q717" t="s">
        <v>119</v>
      </c>
      <c r="R717">
        <v>3720002</v>
      </c>
      <c r="S717" s="286">
        <f>ROWS(R$5:R717)</f>
        <v>713</v>
      </c>
      <c r="T717" s="286" t="str">
        <f>IF(P717='5.1'!$E$5,TXM!S717,"")</f>
        <v/>
      </c>
      <c r="U717" t="str">
        <f>IFERROR(SMALL($T$5:$T$8000,ROWS($T$5:T717)),"")</f>
        <v/>
      </c>
    </row>
    <row r="718" spans="1:21" ht="14.4" customHeight="1" x14ac:dyDescent="0.25">
      <c r="A718" s="285" t="s">
        <v>1703</v>
      </c>
      <c r="B718" t="s">
        <v>705</v>
      </c>
      <c r="C718" s="300">
        <v>110859016</v>
      </c>
      <c r="D718" s="286">
        <f>ROWS(C$5:C718)</f>
        <v>714</v>
      </c>
      <c r="E718" s="286" t="str">
        <f>IF(A718='5.1'!$E$5,TXM!D718,"")</f>
        <v/>
      </c>
      <c r="F718" t="str">
        <f>IFERROR(SMALL($E$5:$E$8000,ROWS($E$5:E718)),"")</f>
        <v/>
      </c>
      <c r="I718" s="285" t="s">
        <v>1753</v>
      </c>
      <c r="J718" t="s">
        <v>199</v>
      </c>
      <c r="K718" s="300">
        <v>17380767</v>
      </c>
      <c r="L718" s="286">
        <f>ROWS(K$5:K718)</f>
        <v>714</v>
      </c>
      <c r="M718" s="286" t="str">
        <f>IF(I718='5.1'!$E$5,TXM!L718,"")</f>
        <v/>
      </c>
      <c r="N718" t="str">
        <f>IFERROR(SMALL($M$5:$M$8000,ROWS($M$5:M718)),"")</f>
        <v/>
      </c>
      <c r="P718" t="s">
        <v>1703</v>
      </c>
      <c r="Q718" t="s">
        <v>1098</v>
      </c>
      <c r="R718">
        <v>3065804</v>
      </c>
      <c r="S718" s="286">
        <f>ROWS(R$5:R718)</f>
        <v>714</v>
      </c>
      <c r="T718" s="286" t="str">
        <f>IF(P718='5.1'!$E$5,TXM!S718,"")</f>
        <v/>
      </c>
      <c r="U718" t="str">
        <f>IFERROR(SMALL($T$5:$T$8000,ROWS($T$5:T718)),"")</f>
        <v/>
      </c>
    </row>
    <row r="719" spans="1:21" ht="14.4" customHeight="1" x14ac:dyDescent="0.25">
      <c r="A719" s="285" t="s">
        <v>1703</v>
      </c>
      <c r="B719" t="s">
        <v>808</v>
      </c>
      <c r="C719" s="300">
        <v>104834670</v>
      </c>
      <c r="D719" s="286">
        <f>ROWS(C$5:C719)</f>
        <v>715</v>
      </c>
      <c r="E719" s="286" t="str">
        <f>IF(A719='5.1'!$E$5,TXM!D719,"")</f>
        <v/>
      </c>
      <c r="F719" t="str">
        <f>IFERROR(SMALL($E$5:$E$8000,ROWS($E$5:E719)),"")</f>
        <v/>
      </c>
      <c r="I719" s="285" t="s">
        <v>1753</v>
      </c>
      <c r="J719" t="s">
        <v>723</v>
      </c>
      <c r="K719" s="300">
        <v>17288993</v>
      </c>
      <c r="L719" s="286">
        <f>ROWS(K$5:K719)</f>
        <v>715</v>
      </c>
      <c r="M719" s="286" t="str">
        <f>IF(I719='5.1'!$E$5,TXM!L719,"")</f>
        <v/>
      </c>
      <c r="N719" t="str">
        <f>IFERROR(SMALL($M$5:$M$8000,ROWS($M$5:M719)),"")</f>
        <v/>
      </c>
      <c r="P719" t="s">
        <v>1703</v>
      </c>
      <c r="Q719" t="s">
        <v>727</v>
      </c>
      <c r="R719">
        <v>2918917</v>
      </c>
      <c r="S719" s="286">
        <f>ROWS(R$5:R719)</f>
        <v>715</v>
      </c>
      <c r="T719" s="286" t="str">
        <f>IF(P719='5.1'!$E$5,TXM!S719,"")</f>
        <v/>
      </c>
      <c r="U719" t="str">
        <f>IFERROR(SMALL($T$5:$T$8000,ROWS($T$5:T719)),"")</f>
        <v/>
      </c>
    </row>
    <row r="720" spans="1:21" ht="14.4" customHeight="1" x14ac:dyDescent="0.25">
      <c r="A720" s="285" t="s">
        <v>1703</v>
      </c>
      <c r="B720" t="s">
        <v>723</v>
      </c>
      <c r="C720" s="300">
        <v>74322656</v>
      </c>
      <c r="D720" s="286">
        <f>ROWS(C$5:C720)</f>
        <v>716</v>
      </c>
      <c r="E720" s="286" t="str">
        <f>IF(A720='5.1'!$E$5,TXM!D720,"")</f>
        <v/>
      </c>
      <c r="F720" t="str">
        <f>IFERROR(SMALL($E$5:$E$8000,ROWS($E$5:E720)),"")</f>
        <v/>
      </c>
      <c r="I720" s="285" t="s">
        <v>1753</v>
      </c>
      <c r="J720" t="s">
        <v>116</v>
      </c>
      <c r="K720" s="300">
        <v>17041725</v>
      </c>
      <c r="L720" s="286">
        <f>ROWS(K$5:K720)</f>
        <v>716</v>
      </c>
      <c r="M720" s="286" t="str">
        <f>IF(I720='5.1'!$E$5,TXM!L720,"")</f>
        <v/>
      </c>
      <c r="N720" t="str">
        <f>IFERROR(SMALL($M$5:$M$8000,ROWS($M$5:M720)),"")</f>
        <v/>
      </c>
      <c r="P720" t="s">
        <v>1703</v>
      </c>
      <c r="Q720" t="s">
        <v>109</v>
      </c>
      <c r="R720">
        <v>2888112</v>
      </c>
      <c r="S720" s="286">
        <f>ROWS(R$5:R720)</f>
        <v>716</v>
      </c>
      <c r="T720" s="286" t="str">
        <f>IF(P720='5.1'!$E$5,TXM!S720,"")</f>
        <v/>
      </c>
      <c r="U720" t="str">
        <f>IFERROR(SMALL($T$5:$T$8000,ROWS($T$5:T720)),"")</f>
        <v/>
      </c>
    </row>
    <row r="721" spans="1:21" ht="14.4" customHeight="1" x14ac:dyDescent="0.25">
      <c r="A721" s="285" t="s">
        <v>1703</v>
      </c>
      <c r="B721" t="s">
        <v>119</v>
      </c>
      <c r="C721" s="300">
        <v>66065953</v>
      </c>
      <c r="D721" s="286">
        <f>ROWS(C$5:C721)</f>
        <v>717</v>
      </c>
      <c r="E721" s="286" t="str">
        <f>IF(A721='5.1'!$E$5,TXM!D721,"")</f>
        <v/>
      </c>
      <c r="F721" t="str">
        <f>IFERROR(SMALL($E$5:$E$8000,ROWS($E$5:E721)),"")</f>
        <v/>
      </c>
      <c r="I721" s="285" t="s">
        <v>1753</v>
      </c>
      <c r="J721" t="s">
        <v>997</v>
      </c>
      <c r="K721" s="300">
        <v>16248361</v>
      </c>
      <c r="L721" s="286">
        <f>ROWS(K$5:K721)</f>
        <v>717</v>
      </c>
      <c r="M721" s="286" t="str">
        <f>IF(I721='5.1'!$E$5,TXM!L721,"")</f>
        <v/>
      </c>
      <c r="N721" t="str">
        <f>IFERROR(SMALL($M$5:$M$8000,ROWS($M$5:M721)),"")</f>
        <v/>
      </c>
      <c r="P721" t="s">
        <v>1703</v>
      </c>
      <c r="Q721" t="s">
        <v>113</v>
      </c>
      <c r="R721">
        <v>2819701</v>
      </c>
      <c r="S721" s="286">
        <f>ROWS(R$5:R721)</f>
        <v>717</v>
      </c>
      <c r="T721" s="286" t="str">
        <f>IF(P721='5.1'!$E$5,TXM!S721,"")</f>
        <v/>
      </c>
      <c r="U721" t="str">
        <f>IFERROR(SMALL($T$5:$T$8000,ROWS($T$5:T721)),"")</f>
        <v/>
      </c>
    </row>
    <row r="722" spans="1:21" ht="14.4" customHeight="1" x14ac:dyDescent="0.25">
      <c r="A722" s="285" t="s">
        <v>1703</v>
      </c>
      <c r="B722" t="s">
        <v>790</v>
      </c>
      <c r="C722" s="300">
        <v>57380714</v>
      </c>
      <c r="D722" s="286">
        <f>ROWS(C$5:C722)</f>
        <v>718</v>
      </c>
      <c r="E722" s="286" t="str">
        <f>IF(A722='5.1'!$E$5,TXM!D722,"")</f>
        <v/>
      </c>
      <c r="F722" t="str">
        <f>IFERROR(SMALL($E$5:$E$8000,ROWS($E$5:E722)),"")</f>
        <v/>
      </c>
      <c r="I722" s="285" t="s">
        <v>1753</v>
      </c>
      <c r="J722" t="s">
        <v>804</v>
      </c>
      <c r="K722" s="300">
        <v>15943527</v>
      </c>
      <c r="L722" s="286">
        <f>ROWS(K$5:K722)</f>
        <v>718</v>
      </c>
      <c r="M722" s="286" t="str">
        <f>IF(I722='5.1'!$E$5,TXM!L722,"")</f>
        <v/>
      </c>
      <c r="N722" t="str">
        <f>IFERROR(SMALL($M$5:$M$8000,ROWS($M$5:M722)),"")</f>
        <v/>
      </c>
      <c r="P722" t="s">
        <v>1703</v>
      </c>
      <c r="Q722" t="s">
        <v>784</v>
      </c>
      <c r="R722">
        <v>2770742</v>
      </c>
      <c r="S722" s="286">
        <f>ROWS(R$5:R722)</f>
        <v>718</v>
      </c>
      <c r="T722" s="286" t="str">
        <f>IF(P722='5.1'!$E$5,TXM!S722,"")</f>
        <v/>
      </c>
      <c r="U722" t="str">
        <f>IFERROR(SMALL($T$5:$T$8000,ROWS($T$5:T722)),"")</f>
        <v/>
      </c>
    </row>
    <row r="723" spans="1:21" ht="14.4" customHeight="1" x14ac:dyDescent="0.25">
      <c r="A723" s="285" t="s">
        <v>1703</v>
      </c>
      <c r="B723" t="s">
        <v>776</v>
      </c>
      <c r="C723" s="300">
        <v>48984204</v>
      </c>
      <c r="D723" s="286">
        <f>ROWS(C$5:C723)</f>
        <v>719</v>
      </c>
      <c r="E723" s="286" t="str">
        <f>IF(A723='5.1'!$E$5,TXM!D723,"")</f>
        <v/>
      </c>
      <c r="F723" t="str">
        <f>IFERROR(SMALL($E$5:$E$8000,ROWS($E$5:E723)),"")</f>
        <v/>
      </c>
      <c r="I723" s="285" t="s">
        <v>1753</v>
      </c>
      <c r="J723" t="s">
        <v>717</v>
      </c>
      <c r="K723" s="300">
        <v>15708989</v>
      </c>
      <c r="L723" s="286">
        <f>ROWS(K$5:K723)</f>
        <v>719</v>
      </c>
      <c r="M723" s="286" t="str">
        <f>IF(I723='5.1'!$E$5,TXM!L723,"")</f>
        <v/>
      </c>
      <c r="N723" t="str">
        <f>IFERROR(SMALL($M$5:$M$8000,ROWS($M$5:M723)),"")</f>
        <v/>
      </c>
      <c r="P723" t="s">
        <v>1703</v>
      </c>
      <c r="Q723" t="s">
        <v>105</v>
      </c>
      <c r="R723">
        <v>2718236</v>
      </c>
      <c r="S723" s="286">
        <f>ROWS(R$5:R723)</f>
        <v>719</v>
      </c>
      <c r="T723" s="286" t="str">
        <f>IF(P723='5.1'!$E$5,TXM!S723,"")</f>
        <v/>
      </c>
      <c r="U723" t="str">
        <f>IFERROR(SMALL($T$5:$T$8000,ROWS($T$5:T723)),"")</f>
        <v/>
      </c>
    </row>
    <row r="724" spans="1:21" ht="14.4" customHeight="1" x14ac:dyDescent="0.25">
      <c r="A724" s="285" t="s">
        <v>1703</v>
      </c>
      <c r="B724" t="s">
        <v>997</v>
      </c>
      <c r="C724" s="300">
        <v>44948407</v>
      </c>
      <c r="D724" s="286">
        <f>ROWS(C$5:C724)</f>
        <v>720</v>
      </c>
      <c r="E724" s="286" t="str">
        <f>IF(A724='5.1'!$E$5,TXM!D724,"")</f>
        <v/>
      </c>
      <c r="F724" t="str">
        <f>IFERROR(SMALL($E$5:$E$8000,ROWS($E$5:E724)),"")</f>
        <v/>
      </c>
      <c r="I724" s="285" t="s">
        <v>1753</v>
      </c>
      <c r="J724" t="s">
        <v>111</v>
      </c>
      <c r="K724" s="300">
        <v>14800172</v>
      </c>
      <c r="L724" s="286">
        <f>ROWS(K$5:K724)</f>
        <v>720</v>
      </c>
      <c r="M724" s="286" t="str">
        <f>IF(I724='5.1'!$E$5,TXM!L724,"")</f>
        <v/>
      </c>
      <c r="N724" t="str">
        <f>IFERROR(SMALL($M$5:$M$8000,ROWS($M$5:M724)),"")</f>
        <v/>
      </c>
      <c r="P724" t="s">
        <v>1703</v>
      </c>
      <c r="Q724" t="s">
        <v>115</v>
      </c>
      <c r="R724">
        <v>2665651</v>
      </c>
      <c r="S724" s="286">
        <f>ROWS(R$5:R724)</f>
        <v>720</v>
      </c>
      <c r="T724" s="286" t="str">
        <f>IF(P724='5.1'!$E$5,TXM!S724,"")</f>
        <v/>
      </c>
      <c r="U724" t="str">
        <f>IFERROR(SMALL($T$5:$T$8000,ROWS($T$5:T724)),"")</f>
        <v/>
      </c>
    </row>
    <row r="725" spans="1:21" ht="14.4" customHeight="1" x14ac:dyDescent="0.25">
      <c r="A725" s="285" t="s">
        <v>1703</v>
      </c>
      <c r="B725" t="s">
        <v>113</v>
      </c>
      <c r="C725" s="300">
        <v>35100760</v>
      </c>
      <c r="D725" s="286">
        <f>ROWS(C$5:C725)</f>
        <v>721</v>
      </c>
      <c r="E725" s="286" t="str">
        <f>IF(A725='5.1'!$E$5,TXM!D725,"")</f>
        <v/>
      </c>
      <c r="F725" t="str">
        <f>IFERROR(SMALL($E$5:$E$8000,ROWS($E$5:E725)),"")</f>
        <v/>
      </c>
      <c r="I725" s="285" t="s">
        <v>1753</v>
      </c>
      <c r="J725" t="s">
        <v>105</v>
      </c>
      <c r="K725" s="300">
        <v>11254497</v>
      </c>
      <c r="L725" s="286">
        <f>ROWS(K$5:K725)</f>
        <v>721</v>
      </c>
      <c r="M725" s="286" t="str">
        <f>IF(I725='5.1'!$E$5,TXM!L725,"")</f>
        <v/>
      </c>
      <c r="N725" t="str">
        <f>IFERROR(SMALL($M$5:$M$8000,ROWS($M$5:M725)),"")</f>
        <v/>
      </c>
      <c r="P725" t="s">
        <v>1703</v>
      </c>
      <c r="Q725" t="s">
        <v>776</v>
      </c>
      <c r="R725">
        <v>2653485</v>
      </c>
      <c r="S725" s="286">
        <f>ROWS(R$5:R725)</f>
        <v>721</v>
      </c>
      <c r="T725" s="286" t="str">
        <f>IF(P725='5.1'!$E$5,TXM!S725,"")</f>
        <v/>
      </c>
      <c r="U725" t="str">
        <f>IFERROR(SMALL($T$5:$T$8000,ROWS($T$5:T725)),"")</f>
        <v/>
      </c>
    </row>
    <row r="726" spans="1:21" ht="14.4" customHeight="1" x14ac:dyDescent="0.25">
      <c r="A726" s="285" t="s">
        <v>1703</v>
      </c>
      <c r="B726" t="s">
        <v>1090</v>
      </c>
      <c r="C726" s="300">
        <v>33455031</v>
      </c>
      <c r="D726" s="286">
        <f>ROWS(C$5:C726)</f>
        <v>722</v>
      </c>
      <c r="E726" s="286" t="str">
        <f>IF(A726='5.1'!$E$5,TXM!D726,"")</f>
        <v/>
      </c>
      <c r="F726" t="str">
        <f>IFERROR(SMALL($E$5:$E$8000,ROWS($E$5:E726)),"")</f>
        <v/>
      </c>
      <c r="I726" s="285" t="s">
        <v>1753</v>
      </c>
      <c r="J726" t="s">
        <v>1097</v>
      </c>
      <c r="K726" s="300">
        <v>10503154</v>
      </c>
      <c r="L726" s="286">
        <f>ROWS(K$5:K726)</f>
        <v>722</v>
      </c>
      <c r="M726" s="286" t="str">
        <f>IF(I726='5.1'!$E$5,TXM!L726,"")</f>
        <v/>
      </c>
      <c r="N726" t="str">
        <f>IFERROR(SMALL($M$5:$M$8000,ROWS($M$5:M726)),"")</f>
        <v/>
      </c>
      <c r="P726" t="s">
        <v>1703</v>
      </c>
      <c r="Q726" t="s">
        <v>804</v>
      </c>
      <c r="R726">
        <v>2478490</v>
      </c>
      <c r="S726" s="286">
        <f>ROWS(R$5:R726)</f>
        <v>722</v>
      </c>
      <c r="T726" s="286" t="str">
        <f>IF(P726='5.1'!$E$5,TXM!S726,"")</f>
        <v/>
      </c>
      <c r="U726" t="str">
        <f>IFERROR(SMALL($T$5:$T$8000,ROWS($T$5:T726)),"")</f>
        <v/>
      </c>
    </row>
    <row r="727" spans="1:21" ht="14.4" customHeight="1" x14ac:dyDescent="0.25">
      <c r="A727" s="285" t="s">
        <v>1703</v>
      </c>
      <c r="B727" t="s">
        <v>725</v>
      </c>
      <c r="C727" s="300">
        <v>28181858</v>
      </c>
      <c r="D727" s="286">
        <f>ROWS(C$5:C727)</f>
        <v>723</v>
      </c>
      <c r="E727" s="286" t="str">
        <f>IF(A727='5.1'!$E$5,TXM!D727,"")</f>
        <v/>
      </c>
      <c r="F727" t="str">
        <f>IFERROR(SMALL($E$5:$E$8000,ROWS($E$5:E727)),"")</f>
        <v/>
      </c>
      <c r="I727" s="285" t="s">
        <v>1753</v>
      </c>
      <c r="J727" t="s">
        <v>821</v>
      </c>
      <c r="K727" s="300">
        <v>7557447</v>
      </c>
      <c r="L727" s="286">
        <f>ROWS(K$5:K727)</f>
        <v>723</v>
      </c>
      <c r="M727" s="286" t="str">
        <f>IF(I727='5.1'!$E$5,TXM!L727,"")</f>
        <v/>
      </c>
      <c r="N727" t="str">
        <f>IFERROR(SMALL($M$5:$M$8000,ROWS($M$5:M727)),"")</f>
        <v/>
      </c>
      <c r="P727" t="s">
        <v>1703</v>
      </c>
      <c r="Q727" t="s">
        <v>102</v>
      </c>
      <c r="R727">
        <v>2464227</v>
      </c>
      <c r="S727" s="286">
        <f>ROWS(R$5:R727)</f>
        <v>723</v>
      </c>
      <c r="T727" s="286" t="str">
        <f>IF(P727='5.1'!$E$5,TXM!S727,"")</f>
        <v/>
      </c>
      <c r="U727" t="str">
        <f>IFERROR(SMALL($T$5:$T$8000,ROWS($T$5:T727)),"")</f>
        <v/>
      </c>
    </row>
    <row r="728" spans="1:21" ht="14.4" customHeight="1" x14ac:dyDescent="0.25">
      <c r="A728" s="285" t="s">
        <v>1703</v>
      </c>
      <c r="B728" t="s">
        <v>764</v>
      </c>
      <c r="C728" s="300">
        <v>21042333</v>
      </c>
      <c r="D728" s="286">
        <f>ROWS(C$5:C728)</f>
        <v>724</v>
      </c>
      <c r="E728" s="286" t="str">
        <f>IF(A728='5.1'!$E$5,TXM!D728,"")</f>
        <v/>
      </c>
      <c r="F728" t="str">
        <f>IFERROR(SMALL($E$5:$E$8000,ROWS($E$5:E728)),"")</f>
        <v/>
      </c>
      <c r="I728" s="285" t="s">
        <v>1753</v>
      </c>
      <c r="J728" t="s">
        <v>1076</v>
      </c>
      <c r="K728" s="300">
        <v>6144530</v>
      </c>
      <c r="L728" s="286">
        <f>ROWS(K$5:K728)</f>
        <v>724</v>
      </c>
      <c r="M728" s="286" t="str">
        <f>IF(I728='5.1'!$E$5,TXM!L728,"")</f>
        <v/>
      </c>
      <c r="N728" t="str">
        <f>IFERROR(SMALL($M$5:$M$8000,ROWS($M$5:M728)),"")</f>
        <v/>
      </c>
      <c r="P728" t="s">
        <v>1703</v>
      </c>
      <c r="Q728" t="s">
        <v>756</v>
      </c>
      <c r="R728">
        <v>2432326</v>
      </c>
      <c r="S728" s="286">
        <f>ROWS(R$5:R728)</f>
        <v>724</v>
      </c>
      <c r="T728" s="286" t="str">
        <f>IF(P728='5.1'!$E$5,TXM!S728,"")</f>
        <v/>
      </c>
      <c r="U728" t="str">
        <f>IFERROR(SMALL($T$5:$T$8000,ROWS($T$5:T728)),"")</f>
        <v/>
      </c>
    </row>
    <row r="729" spans="1:21" ht="14.4" customHeight="1" x14ac:dyDescent="0.25">
      <c r="A729" s="285" t="s">
        <v>1703</v>
      </c>
      <c r="B729" t="s">
        <v>719</v>
      </c>
      <c r="C729" s="300">
        <v>19895660</v>
      </c>
      <c r="D729" s="286">
        <f>ROWS(C$5:C729)</f>
        <v>725</v>
      </c>
      <c r="E729" s="286" t="str">
        <f>IF(A729='5.1'!$E$5,TXM!D729,"")</f>
        <v/>
      </c>
      <c r="F729" t="str">
        <f>IFERROR(SMALL($E$5:$E$8000,ROWS($E$5:E729)),"")</f>
        <v/>
      </c>
      <c r="I729" s="285" t="s">
        <v>1753</v>
      </c>
      <c r="J729" t="s">
        <v>104</v>
      </c>
      <c r="K729" s="300">
        <v>5594480</v>
      </c>
      <c r="L729" s="286">
        <f>ROWS(K$5:K729)</f>
        <v>725</v>
      </c>
      <c r="M729" s="286" t="str">
        <f>IF(I729='5.1'!$E$5,TXM!L729,"")</f>
        <v/>
      </c>
      <c r="N729" t="str">
        <f>IFERROR(SMALL($M$5:$M$8000,ROWS($M$5:M729)),"")</f>
        <v/>
      </c>
      <c r="P729" t="s">
        <v>1703</v>
      </c>
      <c r="Q729" t="s">
        <v>1090</v>
      </c>
      <c r="R729">
        <v>2345972</v>
      </c>
      <c r="S729" s="286">
        <f>ROWS(R$5:R729)</f>
        <v>725</v>
      </c>
      <c r="T729" s="286" t="str">
        <f>IF(P729='5.1'!$E$5,TXM!S729,"")</f>
        <v/>
      </c>
      <c r="U729" t="str">
        <f>IFERROR(SMALL($T$5:$T$8000,ROWS($T$5:T729)),"")</f>
        <v/>
      </c>
    </row>
    <row r="730" spans="1:21" ht="14.4" customHeight="1" x14ac:dyDescent="0.25">
      <c r="A730" s="285" t="s">
        <v>1703</v>
      </c>
      <c r="B730" t="s">
        <v>752</v>
      </c>
      <c r="C730" s="300">
        <v>18969870</v>
      </c>
      <c r="D730" s="286">
        <f>ROWS(C$5:C730)</f>
        <v>726</v>
      </c>
      <c r="E730" s="286" t="str">
        <f>IF(A730='5.1'!$E$5,TXM!D730,"")</f>
        <v/>
      </c>
      <c r="F730" t="str">
        <f>IFERROR(SMALL($E$5:$E$8000,ROWS($E$5:E730)),"")</f>
        <v/>
      </c>
      <c r="I730" s="285" t="s">
        <v>1753</v>
      </c>
      <c r="J730" t="s">
        <v>1094</v>
      </c>
      <c r="K730" s="300">
        <v>5194221</v>
      </c>
      <c r="L730" s="286">
        <f>ROWS(K$5:K730)</f>
        <v>726</v>
      </c>
      <c r="M730" s="286" t="str">
        <f>IF(I730='5.1'!$E$5,TXM!L730,"")</f>
        <v/>
      </c>
      <c r="N730" t="str">
        <f>IFERROR(SMALL($M$5:$M$8000,ROWS($M$5:M730)),"")</f>
        <v/>
      </c>
      <c r="P730" t="s">
        <v>1703</v>
      </c>
      <c r="Q730" t="s">
        <v>114</v>
      </c>
      <c r="R730">
        <v>2139966</v>
      </c>
      <c r="S730" s="286">
        <f>ROWS(R$5:R730)</f>
        <v>726</v>
      </c>
      <c r="T730" s="286" t="str">
        <f>IF(P730='5.1'!$E$5,TXM!S730,"")</f>
        <v/>
      </c>
      <c r="U730" t="str">
        <f>IFERROR(SMALL($T$5:$T$8000,ROWS($T$5:T730)),"")</f>
        <v/>
      </c>
    </row>
    <row r="731" spans="1:21" ht="14.4" customHeight="1" x14ac:dyDescent="0.25">
      <c r="A731" s="285" t="s">
        <v>1703</v>
      </c>
      <c r="B731" t="s">
        <v>707</v>
      </c>
      <c r="C731" s="300">
        <v>18357825</v>
      </c>
      <c r="D731" s="286">
        <f>ROWS(C$5:C731)</f>
        <v>727</v>
      </c>
      <c r="E731" s="286" t="str">
        <f>IF(A731='5.1'!$E$5,TXM!D731,"")</f>
        <v/>
      </c>
      <c r="F731" t="str">
        <f>IFERROR(SMALL($E$5:$E$8000,ROWS($E$5:E731)),"")</f>
        <v/>
      </c>
      <c r="I731" s="285" t="s">
        <v>1753</v>
      </c>
      <c r="J731" t="s">
        <v>705</v>
      </c>
      <c r="K731" s="300">
        <v>4738097</v>
      </c>
      <c r="L731" s="286">
        <f>ROWS(K$5:K731)</f>
        <v>727</v>
      </c>
      <c r="M731" s="286" t="str">
        <f>IF(I731='5.1'!$E$5,TXM!L731,"")</f>
        <v/>
      </c>
      <c r="N731" t="str">
        <f>IFERROR(SMALL($M$5:$M$8000,ROWS($M$5:M731)),"")</f>
        <v/>
      </c>
      <c r="P731" t="s">
        <v>1703</v>
      </c>
      <c r="Q731" t="s">
        <v>1089</v>
      </c>
      <c r="R731">
        <v>2104969</v>
      </c>
      <c r="S731" s="286">
        <f>ROWS(R$5:R731)</f>
        <v>727</v>
      </c>
      <c r="T731" s="286" t="str">
        <f>IF(P731='5.1'!$E$5,TXM!S731,"")</f>
        <v/>
      </c>
      <c r="U731" t="str">
        <f>IFERROR(SMALL($T$5:$T$8000,ROWS($T$5:T731)),"")</f>
        <v/>
      </c>
    </row>
    <row r="732" spans="1:21" ht="14.4" customHeight="1" x14ac:dyDescent="0.25">
      <c r="A732" s="285" t="s">
        <v>1703</v>
      </c>
      <c r="B732" t="s">
        <v>197</v>
      </c>
      <c r="C732" s="300">
        <v>16937566</v>
      </c>
      <c r="D732" s="286">
        <f>ROWS(C$5:C732)</f>
        <v>728</v>
      </c>
      <c r="E732" s="286" t="str">
        <f>IF(A732='5.1'!$E$5,TXM!D732,"")</f>
        <v/>
      </c>
      <c r="F732" t="str">
        <f>IFERROR(SMALL($E$5:$E$8000,ROWS($E$5:E732)),"")</f>
        <v/>
      </c>
      <c r="I732" s="285" t="s">
        <v>1753</v>
      </c>
      <c r="J732" t="s">
        <v>764</v>
      </c>
      <c r="K732" s="300">
        <v>4400272</v>
      </c>
      <c r="L732" s="286">
        <f>ROWS(K$5:K732)</f>
        <v>728</v>
      </c>
      <c r="M732" s="286" t="str">
        <f>IF(I732='5.1'!$E$5,TXM!L732,"")</f>
        <v/>
      </c>
      <c r="N732" t="str">
        <f>IFERROR(SMALL($M$5:$M$8000,ROWS($M$5:M732)),"")</f>
        <v/>
      </c>
      <c r="P732" t="s">
        <v>1703</v>
      </c>
      <c r="Q732" t="s">
        <v>705</v>
      </c>
      <c r="R732">
        <v>1949258</v>
      </c>
      <c r="S732" s="286">
        <f>ROWS(R$5:R732)</f>
        <v>728</v>
      </c>
      <c r="T732" s="286" t="str">
        <f>IF(P732='5.1'!$E$5,TXM!S732,"")</f>
        <v/>
      </c>
      <c r="U732" t="str">
        <f>IFERROR(SMALL($T$5:$T$8000,ROWS($T$5:T732)),"")</f>
        <v/>
      </c>
    </row>
    <row r="733" spans="1:21" ht="14.4" customHeight="1" x14ac:dyDescent="0.25">
      <c r="A733" s="285" t="s">
        <v>1703</v>
      </c>
      <c r="B733" t="s">
        <v>750</v>
      </c>
      <c r="C733" s="300">
        <v>16597960</v>
      </c>
      <c r="D733" s="286">
        <f>ROWS(C$5:C733)</f>
        <v>729</v>
      </c>
      <c r="E733" s="286" t="str">
        <f>IF(A733='5.1'!$E$5,TXM!D733,"")</f>
        <v/>
      </c>
      <c r="F733" t="str">
        <f>IFERROR(SMALL($E$5:$E$8000,ROWS($E$5:E733)),"")</f>
        <v/>
      </c>
      <c r="I733" s="285" t="s">
        <v>1753</v>
      </c>
      <c r="J733" t="s">
        <v>786</v>
      </c>
      <c r="K733" s="300">
        <v>3504364</v>
      </c>
      <c r="L733" s="286">
        <f>ROWS(K$5:K733)</f>
        <v>729</v>
      </c>
      <c r="M733" s="286" t="str">
        <f>IF(I733='5.1'!$E$5,TXM!L733,"")</f>
        <v/>
      </c>
      <c r="N733" t="str">
        <f>IFERROR(SMALL($M$5:$M$8000,ROWS($M$5:M733)),"")</f>
        <v/>
      </c>
      <c r="P733" t="s">
        <v>1703</v>
      </c>
      <c r="Q733" t="s">
        <v>707</v>
      </c>
      <c r="R733">
        <v>1867962</v>
      </c>
      <c r="S733" s="286">
        <f>ROWS(R$5:R733)</f>
        <v>729</v>
      </c>
      <c r="T733" s="286" t="str">
        <f>IF(P733='5.1'!$E$5,TXM!S733,"")</f>
        <v/>
      </c>
      <c r="U733" t="str">
        <f>IFERROR(SMALL($T$5:$T$8000,ROWS($T$5:T733)),"")</f>
        <v/>
      </c>
    </row>
    <row r="734" spans="1:21" ht="14.4" customHeight="1" x14ac:dyDescent="0.25">
      <c r="A734" s="285" t="s">
        <v>1703</v>
      </c>
      <c r="B734" t="s">
        <v>1076</v>
      </c>
      <c r="C734" s="300">
        <v>14951354</v>
      </c>
      <c r="D734" s="286">
        <f>ROWS(C$5:C734)</f>
        <v>730</v>
      </c>
      <c r="E734" s="286" t="str">
        <f>IF(A734='5.1'!$E$5,TXM!D734,"")</f>
        <v/>
      </c>
      <c r="F734" t="str">
        <f>IFERROR(SMALL($E$5:$E$8000,ROWS($E$5:E734)),"")</f>
        <v/>
      </c>
      <c r="I734" s="285" t="s">
        <v>1753</v>
      </c>
      <c r="J734" t="s">
        <v>776</v>
      </c>
      <c r="K734" s="300">
        <v>3416962</v>
      </c>
      <c r="L734" s="286">
        <f>ROWS(K$5:K734)</f>
        <v>730</v>
      </c>
      <c r="M734" s="286" t="str">
        <f>IF(I734='5.1'!$E$5,TXM!L734,"")</f>
        <v/>
      </c>
      <c r="N734" t="str">
        <f>IFERROR(SMALL($M$5:$M$8000,ROWS($M$5:M734)),"")</f>
        <v/>
      </c>
      <c r="P734" t="s">
        <v>1703</v>
      </c>
      <c r="Q734" t="s">
        <v>750</v>
      </c>
      <c r="R734">
        <v>1587597</v>
      </c>
      <c r="S734" s="286">
        <f>ROWS(R$5:R734)</f>
        <v>730</v>
      </c>
      <c r="T734" s="286" t="str">
        <f>IF(P734='5.1'!$E$5,TXM!S734,"")</f>
        <v/>
      </c>
      <c r="U734" t="str">
        <f>IFERROR(SMALL($T$5:$T$8000,ROWS($T$5:T734)),"")</f>
        <v/>
      </c>
    </row>
    <row r="735" spans="1:21" ht="14.4" customHeight="1" x14ac:dyDescent="0.25">
      <c r="A735" s="285" t="s">
        <v>1703</v>
      </c>
      <c r="B735" t="s">
        <v>1082</v>
      </c>
      <c r="C735" s="300">
        <v>14423097</v>
      </c>
      <c r="D735" s="286">
        <f>ROWS(C$5:C735)</f>
        <v>731</v>
      </c>
      <c r="E735" s="286" t="str">
        <f>IF(A735='5.1'!$E$5,TXM!D735,"")</f>
        <v/>
      </c>
      <c r="F735" t="str">
        <f>IFERROR(SMALL($E$5:$E$8000,ROWS($E$5:E735)),"")</f>
        <v/>
      </c>
      <c r="I735" s="285" t="s">
        <v>1753</v>
      </c>
      <c r="J735" t="s">
        <v>772</v>
      </c>
      <c r="K735" s="300">
        <v>3007258</v>
      </c>
      <c r="L735" s="286">
        <f>ROWS(K$5:K735)</f>
        <v>731</v>
      </c>
      <c r="M735" s="286" t="str">
        <f>IF(I735='5.1'!$E$5,TXM!L735,"")</f>
        <v/>
      </c>
      <c r="N735" t="str">
        <f>IFERROR(SMALL($M$5:$M$8000,ROWS($M$5:M735)),"")</f>
        <v/>
      </c>
      <c r="P735" t="s">
        <v>1703</v>
      </c>
      <c r="Q735" t="s">
        <v>774</v>
      </c>
      <c r="R735">
        <v>1496945</v>
      </c>
      <c r="S735" s="286">
        <f>ROWS(R$5:R735)</f>
        <v>731</v>
      </c>
      <c r="T735" s="286" t="str">
        <f>IF(P735='5.1'!$E$5,TXM!S735,"")</f>
        <v/>
      </c>
      <c r="U735" t="str">
        <f>IFERROR(SMALL($T$5:$T$8000,ROWS($T$5:T735)),"")</f>
        <v/>
      </c>
    </row>
    <row r="736" spans="1:21" ht="14.4" customHeight="1" x14ac:dyDescent="0.25">
      <c r="A736" s="285" t="s">
        <v>1703</v>
      </c>
      <c r="B736" t="s">
        <v>784</v>
      </c>
      <c r="C736" s="300">
        <v>12744601</v>
      </c>
      <c r="D736" s="286">
        <f>ROWS(C$5:C736)</f>
        <v>732</v>
      </c>
      <c r="E736" s="286" t="str">
        <f>IF(A736='5.1'!$E$5,TXM!D736,"")</f>
        <v/>
      </c>
      <c r="F736" t="str">
        <f>IFERROR(SMALL($E$5:$E$8000,ROWS($E$5:E736)),"")</f>
        <v/>
      </c>
      <c r="I736" s="285" t="s">
        <v>1753</v>
      </c>
      <c r="J736" t="s">
        <v>774</v>
      </c>
      <c r="K736" s="300">
        <v>2768407</v>
      </c>
      <c r="L736" s="286">
        <f>ROWS(K$5:K736)</f>
        <v>732</v>
      </c>
      <c r="M736" s="286" t="str">
        <f>IF(I736='5.1'!$E$5,TXM!L736,"")</f>
        <v/>
      </c>
      <c r="N736" t="str">
        <f>IFERROR(SMALL($M$5:$M$8000,ROWS($M$5:M736)),"")</f>
        <v/>
      </c>
      <c r="P736" t="s">
        <v>1703</v>
      </c>
      <c r="Q736" t="s">
        <v>723</v>
      </c>
      <c r="R736">
        <v>1336952</v>
      </c>
      <c r="S736" s="286">
        <f>ROWS(R$5:R736)</f>
        <v>732</v>
      </c>
      <c r="T736" s="286" t="str">
        <f>IF(P736='5.1'!$E$5,TXM!S736,"")</f>
        <v/>
      </c>
      <c r="U736" t="str">
        <f>IFERROR(SMALL($T$5:$T$8000,ROWS($T$5:T736)),"")</f>
        <v/>
      </c>
    </row>
    <row r="737" spans="1:21" ht="14.4" customHeight="1" x14ac:dyDescent="0.25">
      <c r="A737" s="285" t="s">
        <v>1703</v>
      </c>
      <c r="B737" t="s">
        <v>804</v>
      </c>
      <c r="C737" s="300">
        <v>12580309</v>
      </c>
      <c r="D737" s="286">
        <f>ROWS(C$5:C737)</f>
        <v>733</v>
      </c>
      <c r="E737" s="286" t="str">
        <f>IF(A737='5.1'!$E$5,TXM!D737,"")</f>
        <v/>
      </c>
      <c r="F737" t="str">
        <f>IFERROR(SMALL($E$5:$E$8000,ROWS($E$5:E737)),"")</f>
        <v/>
      </c>
      <c r="I737" s="285" t="s">
        <v>1753</v>
      </c>
      <c r="J737" t="s">
        <v>109</v>
      </c>
      <c r="K737" s="300">
        <v>2529935</v>
      </c>
      <c r="L737" s="286">
        <f>ROWS(K$5:K737)</f>
        <v>733</v>
      </c>
      <c r="M737" s="286" t="str">
        <f>IF(I737='5.1'!$E$5,TXM!L737,"")</f>
        <v/>
      </c>
      <c r="N737" t="str">
        <f>IFERROR(SMALL($M$5:$M$8000,ROWS($M$5:M737)),"")</f>
        <v/>
      </c>
      <c r="P737" t="s">
        <v>1703</v>
      </c>
      <c r="Q737" t="s">
        <v>715</v>
      </c>
      <c r="R737">
        <v>1324732</v>
      </c>
      <c r="S737" s="286">
        <f>ROWS(R$5:R737)</f>
        <v>733</v>
      </c>
      <c r="T737" s="286" t="str">
        <f>IF(P737='5.1'!$E$5,TXM!S737,"")</f>
        <v/>
      </c>
      <c r="U737" t="str">
        <f>IFERROR(SMALL($T$5:$T$8000,ROWS($T$5:T737)),"")</f>
        <v/>
      </c>
    </row>
    <row r="738" spans="1:21" ht="14.4" customHeight="1" x14ac:dyDescent="0.25">
      <c r="A738" s="285" t="s">
        <v>1703</v>
      </c>
      <c r="B738" t="s">
        <v>727</v>
      </c>
      <c r="C738" s="300">
        <v>12466256</v>
      </c>
      <c r="D738" s="286">
        <f>ROWS(C$5:C738)</f>
        <v>734</v>
      </c>
      <c r="E738" s="286" t="str">
        <f>IF(A738='5.1'!$E$5,TXM!D738,"")</f>
        <v/>
      </c>
      <c r="F738" t="str">
        <f>IFERROR(SMALL($E$5:$E$8000,ROWS($E$5:E738)),"")</f>
        <v/>
      </c>
      <c r="I738" s="285" t="s">
        <v>1753</v>
      </c>
      <c r="J738" t="s">
        <v>1098</v>
      </c>
      <c r="K738" s="300">
        <v>2500015</v>
      </c>
      <c r="L738" s="286">
        <f>ROWS(K$5:K738)</f>
        <v>734</v>
      </c>
      <c r="M738" s="286" t="str">
        <f>IF(I738='5.1'!$E$5,TXM!L738,"")</f>
        <v/>
      </c>
      <c r="N738" t="str">
        <f>IFERROR(SMALL($M$5:$M$8000,ROWS($M$5:M738)),"")</f>
        <v/>
      </c>
      <c r="P738" t="s">
        <v>1703</v>
      </c>
      <c r="Q738" t="s">
        <v>790</v>
      </c>
      <c r="R738">
        <v>1199247</v>
      </c>
      <c r="S738" s="286">
        <f>ROWS(R$5:R738)</f>
        <v>734</v>
      </c>
      <c r="T738" s="286" t="str">
        <f>IF(P738='5.1'!$E$5,TXM!S738,"")</f>
        <v/>
      </c>
      <c r="U738" t="str">
        <f>IFERROR(SMALL($T$5:$T$8000,ROWS($T$5:T738)),"")</f>
        <v/>
      </c>
    </row>
    <row r="739" spans="1:21" ht="14.4" customHeight="1" x14ac:dyDescent="0.25">
      <c r="A739" s="285" t="s">
        <v>1703</v>
      </c>
      <c r="B739" t="s">
        <v>116</v>
      </c>
      <c r="C739" s="300">
        <v>10850604</v>
      </c>
      <c r="D739" s="286">
        <f>ROWS(C$5:C739)</f>
        <v>735</v>
      </c>
      <c r="E739" s="286" t="str">
        <f>IF(A739='5.1'!$E$5,TXM!D739,"")</f>
        <v/>
      </c>
      <c r="F739" t="str">
        <f>IFERROR(SMALL($E$5:$E$8000,ROWS($E$5:E739)),"")</f>
        <v/>
      </c>
      <c r="I739" s="285" t="s">
        <v>1753</v>
      </c>
      <c r="J739" t="s">
        <v>1084</v>
      </c>
      <c r="K739" s="300">
        <v>2311754</v>
      </c>
      <c r="L739" s="286">
        <f>ROWS(K$5:K739)</f>
        <v>735</v>
      </c>
      <c r="M739" s="286" t="str">
        <f>IF(I739='5.1'!$E$5,TXM!L739,"")</f>
        <v/>
      </c>
      <c r="N739" t="str">
        <f>IFERROR(SMALL($M$5:$M$8000,ROWS($M$5:M739)),"")</f>
        <v/>
      </c>
      <c r="P739" t="s">
        <v>1703</v>
      </c>
      <c r="Q739" t="s">
        <v>717</v>
      </c>
      <c r="R739">
        <v>981603</v>
      </c>
      <c r="S739" s="286">
        <f>ROWS(R$5:R739)</f>
        <v>735</v>
      </c>
      <c r="T739" s="286" t="str">
        <f>IF(P739='5.1'!$E$5,TXM!S739,"")</f>
        <v/>
      </c>
      <c r="U739" t="str">
        <f>IFERROR(SMALL($T$5:$T$8000,ROWS($T$5:T739)),"")</f>
        <v/>
      </c>
    </row>
    <row r="740" spans="1:21" ht="14.4" customHeight="1" x14ac:dyDescent="0.25">
      <c r="A740" s="285" t="s">
        <v>1703</v>
      </c>
      <c r="B740" t="s">
        <v>109</v>
      </c>
      <c r="C740" s="300">
        <v>10286019</v>
      </c>
      <c r="D740" s="286">
        <f>ROWS(C$5:C740)</f>
        <v>736</v>
      </c>
      <c r="E740" s="286" t="str">
        <f>IF(A740='5.1'!$E$5,TXM!D740,"")</f>
        <v/>
      </c>
      <c r="F740" t="str">
        <f>IFERROR(SMALL($E$5:$E$8000,ROWS($E$5:E740)),"")</f>
        <v/>
      </c>
      <c r="I740" s="285" t="s">
        <v>1753</v>
      </c>
      <c r="J740" t="s">
        <v>103</v>
      </c>
      <c r="K740" s="300">
        <v>2080168</v>
      </c>
      <c r="L740" s="286">
        <f>ROWS(K$5:K740)</f>
        <v>736</v>
      </c>
      <c r="M740" s="286" t="str">
        <f>IF(I740='5.1'!$E$5,TXM!L740,"")</f>
        <v/>
      </c>
      <c r="N740" t="str">
        <f>IFERROR(SMALL($M$5:$M$8000,ROWS($M$5:M740)),"")</f>
        <v/>
      </c>
      <c r="P740" t="s">
        <v>1703</v>
      </c>
      <c r="Q740" t="s">
        <v>802</v>
      </c>
      <c r="R740">
        <v>928976</v>
      </c>
      <c r="S740" s="286">
        <f>ROWS(R$5:R740)</f>
        <v>736</v>
      </c>
      <c r="T740" s="286" t="str">
        <f>IF(P740='5.1'!$E$5,TXM!S740,"")</f>
        <v/>
      </c>
      <c r="U740" t="str">
        <f>IFERROR(SMALL($T$5:$T$8000,ROWS($T$5:T740)),"")</f>
        <v/>
      </c>
    </row>
    <row r="741" spans="1:21" ht="14.4" customHeight="1" x14ac:dyDescent="0.25">
      <c r="A741" s="285" t="s">
        <v>1703</v>
      </c>
      <c r="B741" t="s">
        <v>1079</v>
      </c>
      <c r="C741" s="300">
        <v>9710795</v>
      </c>
      <c r="D741" s="286">
        <f>ROWS(C$5:C741)</f>
        <v>737</v>
      </c>
      <c r="E741" s="286" t="str">
        <f>IF(A741='5.1'!$E$5,TXM!D741,"")</f>
        <v/>
      </c>
      <c r="F741" t="str">
        <f>IFERROR(SMALL($E$5:$E$8000,ROWS($E$5:E741)),"")</f>
        <v/>
      </c>
      <c r="I741" s="285" t="s">
        <v>1753</v>
      </c>
      <c r="J741" t="s">
        <v>756</v>
      </c>
      <c r="K741" s="300">
        <v>1944567</v>
      </c>
      <c r="L741" s="286">
        <f>ROWS(K$5:K741)</f>
        <v>737</v>
      </c>
      <c r="M741" s="286" t="str">
        <f>IF(I741='5.1'!$E$5,TXM!L741,"")</f>
        <v/>
      </c>
      <c r="N741" t="str">
        <f>IFERROR(SMALL($M$5:$M$8000,ROWS($M$5:M741)),"")</f>
        <v/>
      </c>
      <c r="P741" t="s">
        <v>1703</v>
      </c>
      <c r="Q741" t="s">
        <v>1084</v>
      </c>
      <c r="R741">
        <v>909369</v>
      </c>
      <c r="S741" s="286">
        <f>ROWS(R$5:R741)</f>
        <v>737</v>
      </c>
      <c r="T741" s="286" t="str">
        <f>IF(P741='5.1'!$E$5,TXM!S741,"")</f>
        <v/>
      </c>
      <c r="U741" t="str">
        <f>IFERROR(SMALL($T$5:$T$8000,ROWS($T$5:T741)),"")</f>
        <v/>
      </c>
    </row>
    <row r="742" spans="1:21" ht="14.4" customHeight="1" x14ac:dyDescent="0.25">
      <c r="A742" s="285" t="s">
        <v>1703</v>
      </c>
      <c r="B742" t="s">
        <v>107</v>
      </c>
      <c r="C742" s="300">
        <v>9011653</v>
      </c>
      <c r="D742" s="286">
        <f>ROWS(C$5:C742)</f>
        <v>738</v>
      </c>
      <c r="E742" s="286" t="str">
        <f>IF(A742='5.1'!$E$5,TXM!D742,"")</f>
        <v/>
      </c>
      <c r="F742" t="str">
        <f>IFERROR(SMALL($E$5:$E$8000,ROWS($E$5:E742)),"")</f>
        <v/>
      </c>
      <c r="I742" s="285" t="s">
        <v>1753</v>
      </c>
      <c r="J742" t="s">
        <v>768</v>
      </c>
      <c r="K742" s="300">
        <v>1825407</v>
      </c>
      <c r="L742" s="286">
        <f>ROWS(K$5:K742)</f>
        <v>738</v>
      </c>
      <c r="M742" s="286" t="str">
        <f>IF(I742='5.1'!$E$5,TXM!L742,"")</f>
        <v/>
      </c>
      <c r="N742" t="str">
        <f>IFERROR(SMALL($M$5:$M$8000,ROWS($M$5:M742)),"")</f>
        <v/>
      </c>
      <c r="P742" t="s">
        <v>1703</v>
      </c>
      <c r="Q742" t="s">
        <v>734</v>
      </c>
      <c r="R742">
        <v>806619</v>
      </c>
      <c r="S742" s="286">
        <f>ROWS(R$5:R742)</f>
        <v>738</v>
      </c>
      <c r="T742" s="286" t="str">
        <f>IF(P742='5.1'!$E$5,TXM!S742,"")</f>
        <v/>
      </c>
      <c r="U742" t="str">
        <f>IFERROR(SMALL($T$5:$T$8000,ROWS($T$5:T742)),"")</f>
        <v/>
      </c>
    </row>
    <row r="743" spans="1:21" ht="14.4" customHeight="1" x14ac:dyDescent="0.25">
      <c r="A743" s="285" t="s">
        <v>1703</v>
      </c>
      <c r="B743" t="s">
        <v>999</v>
      </c>
      <c r="C743" s="300">
        <v>8930738</v>
      </c>
      <c r="D743" s="286">
        <f>ROWS(C$5:C743)</f>
        <v>739</v>
      </c>
      <c r="E743" s="286" t="str">
        <f>IF(A743='5.1'!$E$5,TXM!D743,"")</f>
        <v/>
      </c>
      <c r="F743" t="str">
        <f>IFERROR(SMALL($E$5:$E$8000,ROWS($E$5:E743)),"")</f>
        <v/>
      </c>
      <c r="I743" s="285" t="s">
        <v>1753</v>
      </c>
      <c r="J743" t="s">
        <v>802</v>
      </c>
      <c r="K743" s="300">
        <v>1510503</v>
      </c>
      <c r="L743" s="286">
        <f>ROWS(K$5:K743)</f>
        <v>739</v>
      </c>
      <c r="M743" s="286" t="str">
        <f>IF(I743='5.1'!$E$5,TXM!L743,"")</f>
        <v/>
      </c>
      <c r="N743" t="str">
        <f>IFERROR(SMALL($M$5:$M$8000,ROWS($M$5:M743)),"")</f>
        <v/>
      </c>
      <c r="P743" t="s">
        <v>1703</v>
      </c>
      <c r="Q743" t="s">
        <v>748</v>
      </c>
      <c r="R743">
        <v>800226</v>
      </c>
      <c r="S743" s="286">
        <f>ROWS(R$5:R743)</f>
        <v>739</v>
      </c>
      <c r="T743" s="286" t="str">
        <f>IF(P743='5.1'!$E$5,TXM!S743,"")</f>
        <v/>
      </c>
      <c r="U743" t="str">
        <f>IFERROR(SMALL($T$5:$T$8000,ROWS($T$5:T743)),"")</f>
        <v/>
      </c>
    </row>
    <row r="744" spans="1:21" ht="14.4" customHeight="1" x14ac:dyDescent="0.25">
      <c r="A744" s="285" t="s">
        <v>1703</v>
      </c>
      <c r="B744" t="s">
        <v>746</v>
      </c>
      <c r="C744" s="300">
        <v>8606599</v>
      </c>
      <c r="D744" s="286">
        <f>ROWS(C$5:C744)</f>
        <v>740</v>
      </c>
      <c r="E744" s="286" t="str">
        <f>IF(A744='5.1'!$E$5,TXM!D744,"")</f>
        <v/>
      </c>
      <c r="F744" t="str">
        <f>IFERROR(SMALL($E$5:$E$8000,ROWS($E$5:E744)),"")</f>
        <v/>
      </c>
      <c r="I744" s="285" t="s">
        <v>1753</v>
      </c>
      <c r="J744" t="s">
        <v>812</v>
      </c>
      <c r="K744" s="300">
        <v>1282399</v>
      </c>
      <c r="L744" s="286">
        <f>ROWS(K$5:K744)</f>
        <v>740</v>
      </c>
      <c r="M744" s="286" t="str">
        <f>IF(I744='5.1'!$E$5,TXM!L744,"")</f>
        <v/>
      </c>
      <c r="N744" t="str">
        <f>IFERROR(SMALL($M$5:$M$8000,ROWS($M$5:M744)),"")</f>
        <v/>
      </c>
      <c r="P744" t="s">
        <v>1703</v>
      </c>
      <c r="Q744" t="s">
        <v>111</v>
      </c>
      <c r="R744">
        <v>708044</v>
      </c>
      <c r="S744" s="286">
        <f>ROWS(R$5:R744)</f>
        <v>740</v>
      </c>
      <c r="T744" s="286" t="str">
        <f>IF(P744='5.1'!$E$5,TXM!S744,"")</f>
        <v/>
      </c>
      <c r="U744" t="str">
        <f>IFERROR(SMALL($T$5:$T$8000,ROWS($T$5:T744)),"")</f>
        <v/>
      </c>
    </row>
    <row r="745" spans="1:21" ht="14.4" customHeight="1" x14ac:dyDescent="0.25">
      <c r="A745" s="285" t="s">
        <v>1703</v>
      </c>
      <c r="B745" t="s">
        <v>796</v>
      </c>
      <c r="C745" s="300">
        <v>8057074</v>
      </c>
      <c r="D745" s="286">
        <f>ROWS(C$5:C745)</f>
        <v>741</v>
      </c>
      <c r="E745" s="286" t="str">
        <f>IF(A745='5.1'!$E$5,TXM!D745,"")</f>
        <v/>
      </c>
      <c r="F745" t="str">
        <f>IFERROR(SMALL($E$5:$E$8000,ROWS($E$5:E745)),"")</f>
        <v/>
      </c>
      <c r="I745" s="285" t="s">
        <v>1753</v>
      </c>
      <c r="J745" t="s">
        <v>790</v>
      </c>
      <c r="K745" s="300">
        <v>1220688</v>
      </c>
      <c r="L745" s="286">
        <f>ROWS(K$5:K745)</f>
        <v>741</v>
      </c>
      <c r="M745" s="286" t="str">
        <f>IF(I745='5.1'!$E$5,TXM!L745,"")</f>
        <v/>
      </c>
      <c r="N745" t="str">
        <f>IFERROR(SMALL($M$5:$M$8000,ROWS($M$5:M745)),"")</f>
        <v/>
      </c>
      <c r="P745" t="s">
        <v>1703</v>
      </c>
      <c r="Q745" t="s">
        <v>818</v>
      </c>
      <c r="R745">
        <v>670650</v>
      </c>
      <c r="S745" s="286">
        <f>ROWS(R$5:R745)</f>
        <v>741</v>
      </c>
      <c r="T745" s="286" t="str">
        <f>IF(P745='5.1'!$E$5,TXM!S745,"")</f>
        <v/>
      </c>
      <c r="U745" t="str">
        <f>IFERROR(SMALL($T$5:$T$8000,ROWS($T$5:T745)),"")</f>
        <v/>
      </c>
    </row>
    <row r="746" spans="1:21" ht="14.4" customHeight="1" x14ac:dyDescent="0.25">
      <c r="A746" s="285" t="s">
        <v>1703</v>
      </c>
      <c r="B746" t="s">
        <v>754</v>
      </c>
      <c r="C746" s="300">
        <v>7993061</v>
      </c>
      <c r="D746" s="286">
        <f>ROWS(C$5:C746)</f>
        <v>742</v>
      </c>
      <c r="E746" s="286" t="str">
        <f>IF(A746='5.1'!$E$5,TXM!D746,"")</f>
        <v/>
      </c>
      <c r="F746" t="str">
        <f>IFERROR(SMALL($E$5:$E$8000,ROWS($E$5:E746)),"")</f>
        <v/>
      </c>
      <c r="I746" s="285" t="s">
        <v>1753</v>
      </c>
      <c r="J746" t="s">
        <v>108</v>
      </c>
      <c r="K746" s="300">
        <v>1176626</v>
      </c>
      <c r="L746" s="286">
        <f>ROWS(K$5:K746)</f>
        <v>742</v>
      </c>
      <c r="M746" s="286" t="str">
        <f>IF(I746='5.1'!$E$5,TXM!L746,"")</f>
        <v/>
      </c>
      <c r="N746" t="str">
        <f>IFERROR(SMALL($M$5:$M$8000,ROWS($M$5:M746)),"")</f>
        <v/>
      </c>
      <c r="P746" t="s">
        <v>1703</v>
      </c>
      <c r="Q746" t="s">
        <v>780</v>
      </c>
      <c r="R746">
        <v>571193</v>
      </c>
      <c r="S746" s="286">
        <f>ROWS(R$5:R746)</f>
        <v>742</v>
      </c>
      <c r="T746" s="286" t="str">
        <f>IF(P746='5.1'!$E$5,TXM!S746,"")</f>
        <v/>
      </c>
      <c r="U746" t="str">
        <f>IFERROR(SMALL($T$5:$T$8000,ROWS($T$5:T746)),"")</f>
        <v/>
      </c>
    </row>
    <row r="747" spans="1:21" ht="14.4" customHeight="1" x14ac:dyDescent="0.25">
      <c r="A747" s="285" t="s">
        <v>1703</v>
      </c>
      <c r="B747" t="s">
        <v>782</v>
      </c>
      <c r="C747" s="300">
        <v>6642617</v>
      </c>
      <c r="D747" s="286">
        <f>ROWS(C$5:C747)</f>
        <v>743</v>
      </c>
      <c r="E747" s="286" t="str">
        <f>IF(A747='5.1'!$E$5,TXM!D747,"")</f>
        <v/>
      </c>
      <c r="F747" t="str">
        <f>IFERROR(SMALL($E$5:$E$8000,ROWS($E$5:E747)),"")</f>
        <v/>
      </c>
      <c r="I747" s="285" t="s">
        <v>1753</v>
      </c>
      <c r="J747" t="s">
        <v>1091</v>
      </c>
      <c r="K747" s="300">
        <v>1147656</v>
      </c>
      <c r="L747" s="286">
        <f>ROWS(K$5:K747)</f>
        <v>743</v>
      </c>
      <c r="M747" s="286" t="str">
        <f>IF(I747='5.1'!$E$5,TXM!L747,"")</f>
        <v/>
      </c>
      <c r="N747" t="str">
        <f>IFERROR(SMALL($M$5:$M$8000,ROWS($M$5:M747)),"")</f>
        <v/>
      </c>
      <c r="P747" t="s">
        <v>1703</v>
      </c>
      <c r="Q747" t="s">
        <v>719</v>
      </c>
      <c r="R747">
        <v>558048</v>
      </c>
      <c r="S747" s="286">
        <f>ROWS(R$5:R747)</f>
        <v>743</v>
      </c>
      <c r="T747" s="286" t="str">
        <f>IF(P747='5.1'!$E$5,TXM!S747,"")</f>
        <v/>
      </c>
      <c r="U747" t="str">
        <f>IFERROR(SMALL($T$5:$T$8000,ROWS($T$5:T747)),"")</f>
        <v/>
      </c>
    </row>
    <row r="748" spans="1:21" ht="14.4" customHeight="1" x14ac:dyDescent="0.25">
      <c r="A748" s="285" t="s">
        <v>1703</v>
      </c>
      <c r="B748" t="s">
        <v>1081</v>
      </c>
      <c r="C748" s="300">
        <v>6003650</v>
      </c>
      <c r="D748" s="286">
        <f>ROWS(C$5:C748)</f>
        <v>744</v>
      </c>
      <c r="E748" s="286" t="str">
        <f>IF(A748='5.1'!$E$5,TXM!D748,"")</f>
        <v/>
      </c>
      <c r="F748" t="str">
        <f>IFERROR(SMALL($E$5:$E$8000,ROWS($E$5:E748)),"")</f>
        <v/>
      </c>
      <c r="I748" s="285" t="s">
        <v>1753</v>
      </c>
      <c r="J748" t="s">
        <v>754</v>
      </c>
      <c r="K748" s="300">
        <v>844143</v>
      </c>
      <c r="L748" s="286">
        <f>ROWS(K$5:K748)</f>
        <v>744</v>
      </c>
      <c r="M748" s="286" t="str">
        <f>IF(I748='5.1'!$E$5,TXM!L748,"")</f>
        <v/>
      </c>
      <c r="N748" t="str">
        <f>IFERROR(SMALL($M$5:$M$8000,ROWS($M$5:M748)),"")</f>
        <v/>
      </c>
      <c r="P748" t="s">
        <v>1703</v>
      </c>
      <c r="Q748" t="s">
        <v>104</v>
      </c>
      <c r="R748">
        <v>444810</v>
      </c>
      <c r="S748" s="286">
        <f>ROWS(R$5:R748)</f>
        <v>744</v>
      </c>
      <c r="T748" s="286" t="str">
        <f>IF(P748='5.1'!$E$5,TXM!S748,"")</f>
        <v/>
      </c>
      <c r="U748" t="str">
        <f>IFERROR(SMALL($T$5:$T$8000,ROWS($T$5:T748)),"")</f>
        <v/>
      </c>
    </row>
    <row r="749" spans="1:21" ht="14.4" customHeight="1" x14ac:dyDescent="0.25">
      <c r="A749" s="285" t="s">
        <v>1703</v>
      </c>
      <c r="B749" t="s">
        <v>105</v>
      </c>
      <c r="C749" s="300">
        <v>5648979</v>
      </c>
      <c r="D749" s="286">
        <f>ROWS(C$5:C749)</f>
        <v>745</v>
      </c>
      <c r="E749" s="286" t="str">
        <f>IF(A749='5.1'!$E$5,TXM!D749,"")</f>
        <v/>
      </c>
      <c r="F749" t="str">
        <f>IFERROR(SMALL($E$5:$E$8000,ROWS($E$5:E749)),"")</f>
        <v/>
      </c>
      <c r="I749" s="285" t="s">
        <v>1753</v>
      </c>
      <c r="J749" t="s">
        <v>1092</v>
      </c>
      <c r="K749" s="300">
        <v>756012</v>
      </c>
      <c r="L749" s="286">
        <f>ROWS(K$5:K749)</f>
        <v>745</v>
      </c>
      <c r="M749" s="286" t="str">
        <f>IF(I749='5.1'!$E$5,TXM!L749,"")</f>
        <v/>
      </c>
      <c r="N749" t="str">
        <f>IFERROR(SMALL($M$5:$M$8000,ROWS($M$5:M749)),"")</f>
        <v/>
      </c>
      <c r="P749" t="s">
        <v>1703</v>
      </c>
      <c r="Q749" t="s">
        <v>1093</v>
      </c>
      <c r="R749">
        <v>434204</v>
      </c>
      <c r="S749" s="286">
        <f>ROWS(R$5:R749)</f>
        <v>745</v>
      </c>
      <c r="T749" s="286" t="str">
        <f>IF(P749='5.1'!$E$5,TXM!S749,"")</f>
        <v/>
      </c>
      <c r="U749" t="str">
        <f>IFERROR(SMALL($T$5:$T$8000,ROWS($T$5:T749)),"")</f>
        <v/>
      </c>
    </row>
    <row r="750" spans="1:21" ht="14.4" customHeight="1" x14ac:dyDescent="0.25">
      <c r="A750" s="285" t="s">
        <v>1703</v>
      </c>
      <c r="B750" t="s">
        <v>1083</v>
      </c>
      <c r="C750" s="300">
        <v>5581590</v>
      </c>
      <c r="D750" s="286">
        <f>ROWS(C$5:C750)</f>
        <v>746</v>
      </c>
      <c r="E750" s="286" t="str">
        <f>IF(A750='5.1'!$E$5,TXM!D750,"")</f>
        <v/>
      </c>
      <c r="F750" t="str">
        <f>IFERROR(SMALL($E$5:$E$8000,ROWS($E$5:E750)),"")</f>
        <v/>
      </c>
      <c r="I750" s="285" t="s">
        <v>1753</v>
      </c>
      <c r="J750" t="s">
        <v>742</v>
      </c>
      <c r="K750" s="300">
        <v>639119</v>
      </c>
      <c r="L750" s="286">
        <f>ROWS(K$5:K750)</f>
        <v>746</v>
      </c>
      <c r="M750" s="286" t="str">
        <f>IF(I750='5.1'!$E$5,TXM!L750,"")</f>
        <v/>
      </c>
      <c r="N750" t="str">
        <f>IFERROR(SMALL($M$5:$M$8000,ROWS($M$5:M750)),"")</f>
        <v/>
      </c>
      <c r="P750" t="s">
        <v>1703</v>
      </c>
      <c r="Q750" t="s">
        <v>199</v>
      </c>
      <c r="R750">
        <v>419400</v>
      </c>
      <c r="S750" s="286">
        <f>ROWS(R$5:R750)</f>
        <v>746</v>
      </c>
      <c r="T750" s="286" t="str">
        <f>IF(P750='5.1'!$E$5,TXM!S750,"")</f>
        <v/>
      </c>
      <c r="U750" t="str">
        <f>IFERROR(SMALL($T$5:$T$8000,ROWS($T$5:T750)),"")</f>
        <v/>
      </c>
    </row>
    <row r="751" spans="1:21" ht="14.4" customHeight="1" x14ac:dyDescent="0.25">
      <c r="A751" s="285" t="s">
        <v>1703</v>
      </c>
      <c r="B751" t="s">
        <v>1096</v>
      </c>
      <c r="C751" s="300">
        <v>5482251</v>
      </c>
      <c r="D751" s="286">
        <f>ROWS(C$5:C751)</f>
        <v>747</v>
      </c>
      <c r="E751" s="286" t="str">
        <f>IF(A751='5.1'!$E$5,TXM!D751,"")</f>
        <v/>
      </c>
      <c r="F751" t="str">
        <f>IFERROR(SMALL($E$5:$E$8000,ROWS($E$5:E751)),"")</f>
        <v/>
      </c>
      <c r="I751" s="285" t="s">
        <v>1753</v>
      </c>
      <c r="J751" t="s">
        <v>752</v>
      </c>
      <c r="K751" s="300">
        <v>621125</v>
      </c>
      <c r="L751" s="286">
        <f>ROWS(K$5:K751)</f>
        <v>747</v>
      </c>
      <c r="M751" s="286" t="str">
        <f>IF(I751='5.1'!$E$5,TXM!L751,"")</f>
        <v/>
      </c>
      <c r="N751" t="str">
        <f>IFERROR(SMALL($M$5:$M$8000,ROWS($M$5:M751)),"")</f>
        <v/>
      </c>
      <c r="P751" t="s">
        <v>1703</v>
      </c>
      <c r="Q751" t="s">
        <v>116</v>
      </c>
      <c r="R751">
        <v>343989</v>
      </c>
      <c r="S751" s="286">
        <f>ROWS(R$5:R751)</f>
        <v>747</v>
      </c>
      <c r="T751" s="286" t="str">
        <f>IF(P751='5.1'!$E$5,TXM!S751,"")</f>
        <v/>
      </c>
      <c r="U751" t="str">
        <f>IFERROR(SMALL($T$5:$T$8000,ROWS($T$5:T751)),"")</f>
        <v/>
      </c>
    </row>
    <row r="752" spans="1:21" ht="14.4" customHeight="1" x14ac:dyDescent="0.25">
      <c r="A752" s="285" t="s">
        <v>1703</v>
      </c>
      <c r="B752" t="s">
        <v>756</v>
      </c>
      <c r="C752" s="300">
        <v>5015926</v>
      </c>
      <c r="D752" s="286">
        <f>ROWS(C$5:C752)</f>
        <v>748</v>
      </c>
      <c r="E752" s="286" t="str">
        <f>IF(A752='5.1'!$E$5,TXM!D752,"")</f>
        <v/>
      </c>
      <c r="F752" t="str">
        <f>IFERROR(SMALL($E$5:$E$8000,ROWS($E$5:E752)),"")</f>
        <v/>
      </c>
      <c r="I752" s="285" t="s">
        <v>1753</v>
      </c>
      <c r="J752" t="s">
        <v>1089</v>
      </c>
      <c r="K752" s="300">
        <v>357055</v>
      </c>
      <c r="L752" s="286">
        <f>ROWS(K$5:K752)</f>
        <v>748</v>
      </c>
      <c r="M752" s="286" t="str">
        <f>IF(I752='5.1'!$E$5,TXM!L752,"")</f>
        <v/>
      </c>
      <c r="N752" t="str">
        <f>IFERROR(SMALL($M$5:$M$8000,ROWS($M$5:M752)),"")</f>
        <v/>
      </c>
      <c r="P752" t="s">
        <v>1703</v>
      </c>
      <c r="Q752" t="s">
        <v>1097</v>
      </c>
      <c r="R752">
        <v>291298</v>
      </c>
      <c r="S752" s="286">
        <f>ROWS(R$5:R752)</f>
        <v>748</v>
      </c>
      <c r="T752" s="286" t="str">
        <f>IF(P752='5.1'!$E$5,TXM!S752,"")</f>
        <v/>
      </c>
      <c r="U752" t="str">
        <f>IFERROR(SMALL($T$5:$T$8000,ROWS($T$5:T752)),"")</f>
        <v/>
      </c>
    </row>
    <row r="753" spans="1:21" ht="14.4" customHeight="1" x14ac:dyDescent="0.25">
      <c r="A753" s="285" t="s">
        <v>1703</v>
      </c>
      <c r="B753" t="s">
        <v>806</v>
      </c>
      <c r="C753" s="300">
        <v>4902101</v>
      </c>
      <c r="D753" s="286">
        <f>ROWS(C$5:C753)</f>
        <v>749</v>
      </c>
      <c r="E753" s="286" t="str">
        <f>IF(A753='5.1'!$E$5,TXM!D753,"")</f>
        <v/>
      </c>
      <c r="F753" t="str">
        <f>IFERROR(SMALL($E$5:$E$8000,ROWS($E$5:E753)),"")</f>
        <v/>
      </c>
      <c r="I753" s="285" t="s">
        <v>1753</v>
      </c>
      <c r="J753" t="s">
        <v>1087</v>
      </c>
      <c r="K753" s="300">
        <v>329062</v>
      </c>
      <c r="L753" s="286">
        <f>ROWS(K$5:K753)</f>
        <v>749</v>
      </c>
      <c r="M753" s="286" t="str">
        <f>IF(I753='5.1'!$E$5,TXM!L753,"")</f>
        <v/>
      </c>
      <c r="N753" t="str">
        <f>IFERROR(SMALL($M$5:$M$8000,ROWS($M$5:M753)),"")</f>
        <v/>
      </c>
      <c r="P753" t="s">
        <v>1703</v>
      </c>
      <c r="Q753" t="s">
        <v>1087</v>
      </c>
      <c r="R753">
        <v>272192</v>
      </c>
      <c r="S753" s="286">
        <f>ROWS(R$5:R753)</f>
        <v>749</v>
      </c>
      <c r="T753" s="286" t="str">
        <f>IF(P753='5.1'!$E$5,TXM!S753,"")</f>
        <v/>
      </c>
      <c r="U753" t="str">
        <f>IFERROR(SMALL($T$5:$T$8000,ROWS($T$5:T753)),"")</f>
        <v/>
      </c>
    </row>
    <row r="754" spans="1:21" ht="14.4" customHeight="1" x14ac:dyDescent="0.25">
      <c r="A754" s="285" t="s">
        <v>1703</v>
      </c>
      <c r="B754" t="s">
        <v>717</v>
      </c>
      <c r="C754" s="300">
        <v>4706414</v>
      </c>
      <c r="D754" s="286">
        <f>ROWS(C$5:C754)</f>
        <v>750</v>
      </c>
      <c r="E754" s="286" t="str">
        <f>IF(A754='5.1'!$E$5,TXM!D754,"")</f>
        <v/>
      </c>
      <c r="F754" t="str">
        <f>IFERROR(SMALL($E$5:$E$8000,ROWS($E$5:E754)),"")</f>
        <v/>
      </c>
      <c r="I754" s="285" t="s">
        <v>1753</v>
      </c>
      <c r="J754" t="s">
        <v>102</v>
      </c>
      <c r="K754" s="300">
        <v>277262</v>
      </c>
      <c r="L754" s="286">
        <f>ROWS(K$5:K754)</f>
        <v>750</v>
      </c>
      <c r="M754" s="286" t="str">
        <f>IF(I754='5.1'!$E$5,TXM!L754,"")</f>
        <v/>
      </c>
      <c r="N754" t="str">
        <f>IFERROR(SMALL($M$5:$M$8000,ROWS($M$5:M754)),"")</f>
        <v/>
      </c>
      <c r="P754" t="s">
        <v>1703</v>
      </c>
      <c r="Q754" t="s">
        <v>1079</v>
      </c>
      <c r="R754">
        <v>255610</v>
      </c>
      <c r="S754" s="286">
        <f>ROWS(R$5:R754)</f>
        <v>750</v>
      </c>
      <c r="T754" s="286" t="str">
        <f>IF(P754='5.1'!$E$5,TXM!S754,"")</f>
        <v/>
      </c>
      <c r="U754" t="str">
        <f>IFERROR(SMALL($T$5:$T$8000,ROWS($T$5:T754)),"")</f>
        <v/>
      </c>
    </row>
    <row r="755" spans="1:21" ht="14.4" customHeight="1" x14ac:dyDescent="0.25">
      <c r="A755" s="285" t="s">
        <v>1703</v>
      </c>
      <c r="B755" t="s">
        <v>1091</v>
      </c>
      <c r="C755" s="300">
        <v>3970775</v>
      </c>
      <c r="D755" s="286">
        <f>ROWS(C$5:C755)</f>
        <v>751</v>
      </c>
      <c r="E755" s="286" t="str">
        <f>IF(A755='5.1'!$E$5,TXM!D755,"")</f>
        <v/>
      </c>
      <c r="F755" t="str">
        <f>IFERROR(SMALL($E$5:$E$8000,ROWS($E$5:E755)),"")</f>
        <v/>
      </c>
      <c r="I755" s="285" t="s">
        <v>1753</v>
      </c>
      <c r="J755" t="s">
        <v>788</v>
      </c>
      <c r="K755" s="300">
        <v>265101</v>
      </c>
      <c r="L755" s="286">
        <f>ROWS(K$5:K755)</f>
        <v>751</v>
      </c>
      <c r="M755" s="286" t="str">
        <f>IF(I755='5.1'!$E$5,TXM!L755,"")</f>
        <v/>
      </c>
      <c r="N755" t="str">
        <f>IFERROR(SMALL($M$5:$M$8000,ROWS($M$5:M755)),"")</f>
        <v/>
      </c>
      <c r="P755" t="s">
        <v>1703</v>
      </c>
      <c r="Q755" t="s">
        <v>786</v>
      </c>
      <c r="R755">
        <v>157119</v>
      </c>
      <c r="S755" s="286">
        <f>ROWS(R$5:R755)</f>
        <v>751</v>
      </c>
      <c r="T755" s="286" t="str">
        <f>IF(P755='5.1'!$E$5,TXM!S755,"")</f>
        <v/>
      </c>
      <c r="U755" t="str">
        <f>IFERROR(SMALL($T$5:$T$8000,ROWS($T$5:T755)),"")</f>
        <v/>
      </c>
    </row>
    <row r="756" spans="1:21" ht="14.4" customHeight="1" x14ac:dyDescent="0.25">
      <c r="A756" s="285" t="s">
        <v>1703</v>
      </c>
      <c r="B756" t="s">
        <v>1084</v>
      </c>
      <c r="C756" s="300">
        <v>3629370</v>
      </c>
      <c r="D756" s="286">
        <f>ROWS(C$5:C756)</f>
        <v>752</v>
      </c>
      <c r="E756" s="286" t="str">
        <f>IF(A756='5.1'!$E$5,TXM!D756,"")</f>
        <v/>
      </c>
      <c r="F756" t="str">
        <f>IFERROR(SMALL($E$5:$E$8000,ROWS($E$5:E756)),"")</f>
        <v/>
      </c>
      <c r="I756" s="285" t="s">
        <v>1753</v>
      </c>
      <c r="J756" t="s">
        <v>713</v>
      </c>
      <c r="K756" s="300">
        <v>213615</v>
      </c>
      <c r="L756" s="286">
        <f>ROWS(K$5:K756)</f>
        <v>752</v>
      </c>
      <c r="M756" s="286" t="str">
        <f>IF(I756='5.1'!$E$5,TXM!L756,"")</f>
        <v/>
      </c>
      <c r="N756" t="str">
        <f>IFERROR(SMALL($M$5:$M$8000,ROWS($M$5:M756)),"")</f>
        <v/>
      </c>
      <c r="P756" t="s">
        <v>1703</v>
      </c>
      <c r="Q756" t="s">
        <v>1083</v>
      </c>
      <c r="R756">
        <v>91163</v>
      </c>
      <c r="S756" s="286">
        <f>ROWS(R$5:R756)</f>
        <v>752</v>
      </c>
      <c r="T756" s="286" t="str">
        <f>IF(P756='5.1'!$E$5,TXM!S756,"")</f>
        <v/>
      </c>
      <c r="U756" t="str">
        <f>IFERROR(SMALL($T$5:$T$8000,ROWS($T$5:T756)),"")</f>
        <v/>
      </c>
    </row>
    <row r="757" spans="1:21" ht="14.4" customHeight="1" x14ac:dyDescent="0.25">
      <c r="A757" s="285" t="s">
        <v>1703</v>
      </c>
      <c r="B757" t="s">
        <v>1093</v>
      </c>
      <c r="C757" s="300">
        <v>2763304</v>
      </c>
      <c r="D757" s="286">
        <f>ROWS(C$5:C757)</f>
        <v>753</v>
      </c>
      <c r="E757" s="286" t="str">
        <f>IF(A757='5.1'!$E$5,TXM!D757,"")</f>
        <v/>
      </c>
      <c r="F757" t="str">
        <f>IFERROR(SMALL($E$5:$E$8000,ROWS($E$5:E757)),"")</f>
        <v/>
      </c>
      <c r="I757" s="285" t="s">
        <v>1753</v>
      </c>
      <c r="J757" t="s">
        <v>999</v>
      </c>
      <c r="K757" s="300">
        <v>138930</v>
      </c>
      <c r="L757" s="286">
        <f>ROWS(K$5:K757)</f>
        <v>753</v>
      </c>
      <c r="M757" s="286" t="str">
        <f>IF(I757='5.1'!$E$5,TXM!L757,"")</f>
        <v/>
      </c>
      <c r="N757" t="str">
        <f>IFERROR(SMALL($M$5:$M$8000,ROWS($M$5:M757)),"")</f>
        <v/>
      </c>
      <c r="P757" t="s">
        <v>1703</v>
      </c>
      <c r="Q757" t="s">
        <v>1091</v>
      </c>
      <c r="R757">
        <v>79504</v>
      </c>
      <c r="S757" s="286">
        <f>ROWS(R$5:R757)</f>
        <v>753</v>
      </c>
      <c r="T757" s="286" t="str">
        <f>IF(P757='5.1'!$E$5,TXM!S757,"")</f>
        <v/>
      </c>
      <c r="U757" t="str">
        <f>IFERROR(SMALL($T$5:$T$8000,ROWS($T$5:T757)),"")</f>
        <v/>
      </c>
    </row>
    <row r="758" spans="1:21" ht="14.4" customHeight="1" x14ac:dyDescent="0.25">
      <c r="A758" s="285" t="s">
        <v>1703</v>
      </c>
      <c r="B758" t="s">
        <v>110</v>
      </c>
      <c r="C758" s="300">
        <v>2401622</v>
      </c>
      <c r="D758" s="286">
        <f>ROWS(C$5:C758)</f>
        <v>754</v>
      </c>
      <c r="E758" s="286" t="str">
        <f>IF(A758='5.1'!$E$5,TXM!D758,"")</f>
        <v/>
      </c>
      <c r="F758" t="str">
        <f>IFERROR(SMALL($E$5:$E$8000,ROWS($E$5:E758)),"")</f>
        <v/>
      </c>
      <c r="I758" s="285" t="s">
        <v>1753</v>
      </c>
      <c r="J758" t="s">
        <v>818</v>
      </c>
      <c r="K758" s="300">
        <v>103927</v>
      </c>
      <c r="L758" s="286">
        <f>ROWS(K$5:K758)</f>
        <v>754</v>
      </c>
      <c r="M758" s="286" t="str">
        <f>IF(I758='5.1'!$E$5,TXM!L758,"")</f>
        <v/>
      </c>
      <c r="N758" t="str">
        <f>IFERROR(SMALL($M$5:$M$8000,ROWS($M$5:M758)),"")</f>
        <v/>
      </c>
      <c r="P758" t="s">
        <v>1703</v>
      </c>
      <c r="Q758" t="s">
        <v>711</v>
      </c>
      <c r="R758">
        <v>50967</v>
      </c>
      <c r="S758" s="286">
        <f>ROWS(R$5:R758)</f>
        <v>754</v>
      </c>
      <c r="T758" s="286" t="str">
        <f>IF(P758='5.1'!$E$5,TXM!S758,"")</f>
        <v/>
      </c>
      <c r="U758" t="str">
        <f>IFERROR(SMALL($T$5:$T$8000,ROWS($T$5:T758)),"")</f>
        <v/>
      </c>
    </row>
    <row r="759" spans="1:21" ht="14.4" customHeight="1" x14ac:dyDescent="0.25">
      <c r="A759" s="285" t="s">
        <v>1703</v>
      </c>
      <c r="B759" t="s">
        <v>111</v>
      </c>
      <c r="C759" s="300">
        <v>2037681</v>
      </c>
      <c r="D759" s="286">
        <f>ROWS(C$5:C759)</f>
        <v>755</v>
      </c>
      <c r="E759" s="286" t="str">
        <f>IF(A759='5.1'!$E$5,TXM!D759,"")</f>
        <v/>
      </c>
      <c r="F759" t="str">
        <f>IFERROR(SMALL($E$5:$E$8000,ROWS($E$5:E759)),"")</f>
        <v/>
      </c>
      <c r="I759" s="285" t="s">
        <v>1753</v>
      </c>
      <c r="J759" t="s">
        <v>796</v>
      </c>
      <c r="K759" s="300">
        <v>86781</v>
      </c>
      <c r="L759" s="286">
        <f>ROWS(K$5:K759)</f>
        <v>755</v>
      </c>
      <c r="M759" s="286" t="str">
        <f>IF(I759='5.1'!$E$5,TXM!L759,"")</f>
        <v/>
      </c>
      <c r="N759" t="str">
        <f>IFERROR(SMALL($M$5:$M$8000,ROWS($M$5:M759)),"")</f>
        <v/>
      </c>
      <c r="P759" t="s">
        <v>1703</v>
      </c>
      <c r="Q759" t="s">
        <v>742</v>
      </c>
      <c r="R759">
        <v>45145</v>
      </c>
      <c r="S759" s="286">
        <f>ROWS(R$5:R759)</f>
        <v>755</v>
      </c>
      <c r="T759" s="286" t="str">
        <f>IF(P759='5.1'!$E$5,TXM!S759,"")</f>
        <v/>
      </c>
      <c r="U759" t="str">
        <f>IFERROR(SMALL($T$5:$T$8000,ROWS($T$5:T759)),"")</f>
        <v/>
      </c>
    </row>
    <row r="760" spans="1:21" ht="14.4" customHeight="1" x14ac:dyDescent="0.25">
      <c r="A760" s="285" t="s">
        <v>1703</v>
      </c>
      <c r="B760" t="s">
        <v>810</v>
      </c>
      <c r="C760" s="300">
        <v>1667091</v>
      </c>
      <c r="D760" s="286">
        <f>ROWS(C$5:C760)</f>
        <v>756</v>
      </c>
      <c r="E760" s="286" t="str">
        <f>IF(A760='5.1'!$E$5,TXM!D760,"")</f>
        <v/>
      </c>
      <c r="F760" t="str">
        <f>IFERROR(SMALL($E$5:$E$8000,ROWS($E$5:E760)),"")</f>
        <v/>
      </c>
      <c r="I760" s="285" t="s">
        <v>1753</v>
      </c>
      <c r="J760" t="s">
        <v>736</v>
      </c>
      <c r="K760" s="300">
        <v>72101</v>
      </c>
      <c r="L760" s="286">
        <f>ROWS(K$5:K760)</f>
        <v>756</v>
      </c>
      <c r="M760" s="286" t="str">
        <f>IF(I760='5.1'!$E$5,TXM!L760,"")</f>
        <v/>
      </c>
      <c r="N760" t="str">
        <f>IFERROR(SMALL($M$5:$M$8000,ROWS($M$5:M760)),"")</f>
        <v/>
      </c>
      <c r="P760" t="s">
        <v>1703</v>
      </c>
      <c r="Q760" t="s">
        <v>772</v>
      </c>
      <c r="R760">
        <v>25030</v>
      </c>
      <c r="S760" s="286">
        <f>ROWS(R$5:R760)</f>
        <v>756</v>
      </c>
      <c r="T760" s="286" t="str">
        <f>IF(P760='5.1'!$E$5,TXM!S760,"")</f>
        <v/>
      </c>
      <c r="U760" t="str">
        <f>IFERROR(SMALL($T$5:$T$8000,ROWS($T$5:T760)),"")</f>
        <v/>
      </c>
    </row>
    <row r="761" spans="1:21" ht="14.4" customHeight="1" x14ac:dyDescent="0.25">
      <c r="A761" s="285" t="s">
        <v>1703</v>
      </c>
      <c r="B761" t="s">
        <v>788</v>
      </c>
      <c r="C761" s="300">
        <v>1457256</v>
      </c>
      <c r="D761" s="286">
        <f>ROWS(C$5:C761)</f>
        <v>757</v>
      </c>
      <c r="E761" s="286" t="str">
        <f>IF(A761='5.1'!$E$5,TXM!D761,"")</f>
        <v/>
      </c>
      <c r="F761" t="str">
        <f>IFERROR(SMALL($E$5:$E$8000,ROWS($E$5:E761)),"")</f>
        <v/>
      </c>
      <c r="I761" s="285" t="s">
        <v>1753</v>
      </c>
      <c r="J761" t="s">
        <v>823</v>
      </c>
      <c r="K761" s="300">
        <v>66575</v>
      </c>
      <c r="L761" s="286">
        <f>ROWS(K$5:K761)</f>
        <v>757</v>
      </c>
      <c r="M761" s="286" t="str">
        <f>IF(I761='5.1'!$E$5,TXM!L761,"")</f>
        <v/>
      </c>
      <c r="N761" t="str">
        <f>IFERROR(SMALL($M$5:$M$8000,ROWS($M$5:M761)),"")</f>
        <v/>
      </c>
      <c r="P761" t="s">
        <v>1703</v>
      </c>
      <c r="Q761" t="s">
        <v>782</v>
      </c>
      <c r="R761">
        <v>22440</v>
      </c>
      <c r="S761" s="286">
        <f>ROWS(R$5:R761)</f>
        <v>757</v>
      </c>
      <c r="T761" s="286" t="str">
        <f>IF(P761='5.1'!$E$5,TXM!S761,"")</f>
        <v/>
      </c>
      <c r="U761" t="str">
        <f>IFERROR(SMALL($T$5:$T$8000,ROWS($T$5:T761)),"")</f>
        <v/>
      </c>
    </row>
    <row r="762" spans="1:21" ht="14.4" customHeight="1" x14ac:dyDescent="0.25">
      <c r="A762" s="285" t="s">
        <v>1703</v>
      </c>
      <c r="B762" t="s">
        <v>780</v>
      </c>
      <c r="C762" s="300">
        <v>1405953</v>
      </c>
      <c r="D762" s="286">
        <f>ROWS(C$5:C762)</f>
        <v>758</v>
      </c>
      <c r="E762" s="286" t="str">
        <f>IF(A762='5.1'!$E$5,TXM!D762,"")</f>
        <v/>
      </c>
      <c r="F762" t="str">
        <f>IFERROR(SMALL($E$5:$E$8000,ROWS($E$5:E762)),"")</f>
        <v/>
      </c>
      <c r="I762" s="285" t="s">
        <v>1753</v>
      </c>
      <c r="J762" t="s">
        <v>800</v>
      </c>
      <c r="K762" s="300">
        <v>61528</v>
      </c>
      <c r="L762" s="286">
        <f>ROWS(K$5:K762)</f>
        <v>758</v>
      </c>
      <c r="M762" s="286" t="str">
        <f>IF(I762='5.1'!$E$5,TXM!L762,"")</f>
        <v/>
      </c>
      <c r="N762" t="str">
        <f>IFERROR(SMALL($M$5:$M$8000,ROWS($M$5:M762)),"")</f>
        <v/>
      </c>
      <c r="P762" t="s">
        <v>1703</v>
      </c>
      <c r="Q762" t="s">
        <v>768</v>
      </c>
      <c r="R762">
        <v>21548</v>
      </c>
      <c r="S762" s="286">
        <f>ROWS(R$5:R762)</f>
        <v>758</v>
      </c>
      <c r="T762" s="286" t="str">
        <f>IF(P762='5.1'!$E$5,TXM!S762,"")</f>
        <v/>
      </c>
      <c r="U762" t="str">
        <f>IFERROR(SMALL($T$5:$T$8000,ROWS($T$5:T762)),"")</f>
        <v/>
      </c>
    </row>
    <row r="763" spans="1:21" ht="14.4" customHeight="1" x14ac:dyDescent="0.25">
      <c r="A763" s="285" t="s">
        <v>1703</v>
      </c>
      <c r="B763" t="s">
        <v>198</v>
      </c>
      <c r="C763" s="300">
        <v>745384</v>
      </c>
      <c r="D763" s="286">
        <f>ROWS(C$5:C763)</f>
        <v>759</v>
      </c>
      <c r="E763" s="286" t="str">
        <f>IF(A763='5.1'!$E$5,TXM!D763,"")</f>
        <v/>
      </c>
      <c r="F763" t="str">
        <f>IFERROR(SMALL($E$5:$E$8000,ROWS($E$5:E763)),"")</f>
        <v/>
      </c>
      <c r="I763" s="285" t="s">
        <v>1753</v>
      </c>
      <c r="J763" t="s">
        <v>740</v>
      </c>
      <c r="K763" s="300">
        <v>58908</v>
      </c>
      <c r="L763" s="286">
        <f>ROWS(K$5:K763)</f>
        <v>759</v>
      </c>
      <c r="M763" s="286" t="str">
        <f>IF(I763='5.1'!$E$5,TXM!L763,"")</f>
        <v/>
      </c>
      <c r="N763" t="str">
        <f>IFERROR(SMALL($M$5:$M$8000,ROWS($M$5:M763)),"")</f>
        <v/>
      </c>
      <c r="P763" t="s">
        <v>1703</v>
      </c>
      <c r="Q763" t="s">
        <v>1092</v>
      </c>
      <c r="R763">
        <v>17500</v>
      </c>
      <c r="S763" s="286">
        <f>ROWS(R$5:R763)</f>
        <v>759</v>
      </c>
      <c r="T763" s="286" t="str">
        <f>IF(P763='5.1'!$E$5,TXM!S763,"")</f>
        <v/>
      </c>
      <c r="U763" t="str">
        <f>IFERROR(SMALL($T$5:$T$8000,ROWS($T$5:T763)),"")</f>
        <v/>
      </c>
    </row>
    <row r="764" spans="1:21" ht="14.4" customHeight="1" x14ac:dyDescent="0.25">
      <c r="A764" s="285" t="s">
        <v>1703</v>
      </c>
      <c r="B764" t="s">
        <v>748</v>
      </c>
      <c r="C764" s="300">
        <v>729336</v>
      </c>
      <c r="D764" s="286">
        <f>ROWS(C$5:C764)</f>
        <v>760</v>
      </c>
      <c r="E764" s="286" t="str">
        <f>IF(A764='5.1'!$E$5,TXM!D764,"")</f>
        <v/>
      </c>
      <c r="F764" t="str">
        <f>IFERROR(SMALL($E$5:$E$8000,ROWS($E$5:E764)),"")</f>
        <v/>
      </c>
      <c r="I764" s="285" t="s">
        <v>1753</v>
      </c>
      <c r="J764" t="s">
        <v>197</v>
      </c>
      <c r="K764" s="300">
        <v>45921</v>
      </c>
      <c r="L764" s="286">
        <f>ROWS(K$5:K764)</f>
        <v>760</v>
      </c>
      <c r="M764" s="286" t="str">
        <f>IF(I764='5.1'!$E$5,TXM!L764,"")</f>
        <v/>
      </c>
      <c r="N764" t="str">
        <f>IFERROR(SMALL($M$5:$M$8000,ROWS($M$5:M764)),"")</f>
        <v/>
      </c>
      <c r="P764" t="s">
        <v>1703</v>
      </c>
      <c r="Q764" t="s">
        <v>754</v>
      </c>
      <c r="R764">
        <v>16485</v>
      </c>
      <c r="S764" s="286">
        <f>ROWS(R$5:R764)</f>
        <v>760</v>
      </c>
      <c r="T764" s="286" t="str">
        <f>IF(P764='5.1'!$E$5,TXM!S764,"")</f>
        <v/>
      </c>
      <c r="U764" t="str">
        <f>IFERROR(SMALL($T$5:$T$8000,ROWS($T$5:T764)),"")</f>
        <v/>
      </c>
    </row>
    <row r="765" spans="1:21" ht="14.4" customHeight="1" x14ac:dyDescent="0.25">
      <c r="A765" s="285" t="s">
        <v>1703</v>
      </c>
      <c r="B765" t="s">
        <v>800</v>
      </c>
      <c r="C765" s="300">
        <v>626862</v>
      </c>
      <c r="D765" s="286">
        <f>ROWS(C$5:C765)</f>
        <v>761</v>
      </c>
      <c r="E765" s="286" t="str">
        <f>IF(A765='5.1'!$E$5,TXM!D765,"")</f>
        <v/>
      </c>
      <c r="F765" t="str">
        <f>IFERROR(SMALL($E$5:$E$8000,ROWS($E$5:E765)),"")</f>
        <v/>
      </c>
      <c r="I765" s="285" t="s">
        <v>1753</v>
      </c>
      <c r="J765" t="s">
        <v>1083</v>
      </c>
      <c r="K765" s="300">
        <v>35213</v>
      </c>
      <c r="L765" s="286">
        <f>ROWS(K$5:K765)</f>
        <v>761</v>
      </c>
      <c r="M765" s="286" t="str">
        <f>IF(I765='5.1'!$E$5,TXM!L765,"")</f>
        <v/>
      </c>
      <c r="N765" t="str">
        <f>IFERROR(SMALL($M$5:$M$8000,ROWS($M$5:M765)),"")</f>
        <v/>
      </c>
      <c r="P765" t="s">
        <v>1703</v>
      </c>
      <c r="Q765" t="s">
        <v>800</v>
      </c>
      <c r="R765">
        <v>15900</v>
      </c>
      <c r="S765" s="286">
        <f>ROWS(R$5:R765)</f>
        <v>761</v>
      </c>
      <c r="T765" s="286" t="str">
        <f>IF(P765='5.1'!$E$5,TXM!S765,"")</f>
        <v/>
      </c>
      <c r="U765" t="str">
        <f>IFERROR(SMALL($T$5:$T$8000,ROWS($T$5:T765)),"")</f>
        <v/>
      </c>
    </row>
    <row r="766" spans="1:21" ht="14.4" customHeight="1" x14ac:dyDescent="0.25">
      <c r="A766" s="285" t="s">
        <v>1703</v>
      </c>
      <c r="B766" t="s">
        <v>1087</v>
      </c>
      <c r="C766" s="300">
        <v>208990</v>
      </c>
      <c r="D766" s="286">
        <f>ROWS(C$5:C766)</f>
        <v>762</v>
      </c>
      <c r="E766" s="286" t="str">
        <f>IF(A766='5.1'!$E$5,TXM!D766,"")</f>
        <v/>
      </c>
      <c r="F766" t="str">
        <f>IFERROR(SMALL($E$5:$E$8000,ROWS($E$5:E766)),"")</f>
        <v/>
      </c>
      <c r="I766" s="285" t="s">
        <v>1753</v>
      </c>
      <c r="J766" t="s">
        <v>112</v>
      </c>
      <c r="K766" s="300">
        <v>34187</v>
      </c>
      <c r="L766" s="286">
        <f>ROWS(K$5:K766)</f>
        <v>762</v>
      </c>
      <c r="M766" s="286" t="str">
        <f>IF(I766='5.1'!$E$5,TXM!L766,"")</f>
        <v/>
      </c>
      <c r="N766" t="str">
        <f>IFERROR(SMALL($M$5:$M$8000,ROWS($M$5:M766)),"")</f>
        <v/>
      </c>
      <c r="P766" t="s">
        <v>1703</v>
      </c>
      <c r="Q766" t="s">
        <v>823</v>
      </c>
      <c r="R766">
        <v>14268</v>
      </c>
      <c r="S766" s="286">
        <f>ROWS(R$5:R766)</f>
        <v>762</v>
      </c>
      <c r="T766" s="286" t="str">
        <f>IF(P766='5.1'!$E$5,TXM!S766,"")</f>
        <v/>
      </c>
      <c r="U766" t="str">
        <f>IFERROR(SMALL($T$5:$T$8000,ROWS($T$5:T766)),"")</f>
        <v/>
      </c>
    </row>
    <row r="767" spans="1:21" ht="14.4" customHeight="1" x14ac:dyDescent="0.25">
      <c r="A767" s="285" t="s">
        <v>1703</v>
      </c>
      <c r="B767" t="s">
        <v>762</v>
      </c>
      <c r="C767" s="300">
        <v>168303</v>
      </c>
      <c r="D767" s="286">
        <f>ROWS(C$5:C767)</f>
        <v>763</v>
      </c>
      <c r="E767" s="286" t="str">
        <f>IF(A767='5.1'!$E$5,TXM!D767,"")</f>
        <v/>
      </c>
      <c r="F767" t="str">
        <f>IFERROR(SMALL($E$5:$E$8000,ROWS($E$5:E767)),"")</f>
        <v/>
      </c>
      <c r="I767" s="285" t="s">
        <v>1753</v>
      </c>
      <c r="J767" t="s">
        <v>750</v>
      </c>
      <c r="K767" s="300">
        <v>13746</v>
      </c>
      <c r="L767" s="286">
        <f>ROWS(K$5:K767)</f>
        <v>763</v>
      </c>
      <c r="M767" s="286" t="str">
        <f>IF(I767='5.1'!$E$5,TXM!L767,"")</f>
        <v/>
      </c>
      <c r="N767" t="str">
        <f>IFERROR(SMALL($M$5:$M$8000,ROWS($M$5:M767)),"")</f>
        <v/>
      </c>
      <c r="P767" t="s">
        <v>1703</v>
      </c>
      <c r="Q767" t="s">
        <v>112</v>
      </c>
      <c r="R767">
        <v>2800</v>
      </c>
      <c r="S767" s="286">
        <f>ROWS(R$5:R767)</f>
        <v>763</v>
      </c>
      <c r="T767" s="286" t="str">
        <f>IF(P767='5.1'!$E$5,TXM!S767,"")</f>
        <v/>
      </c>
      <c r="U767" t="str">
        <f>IFERROR(SMALL($T$5:$T$8000,ROWS($T$5:T767)),"")</f>
        <v/>
      </c>
    </row>
    <row r="768" spans="1:21" ht="14.4" customHeight="1" x14ac:dyDescent="0.25">
      <c r="A768" s="285" t="s">
        <v>1703</v>
      </c>
      <c r="B768" t="s">
        <v>1098</v>
      </c>
      <c r="C768" s="300">
        <v>155440</v>
      </c>
      <c r="D768" s="286">
        <f>ROWS(C$5:C768)</f>
        <v>764</v>
      </c>
      <c r="E768" s="286" t="str">
        <f>IF(A768='5.1'!$E$5,TXM!D768,"")</f>
        <v/>
      </c>
      <c r="F768" t="str">
        <f>IFERROR(SMALL($E$5:$E$8000,ROWS($E$5:E768)),"")</f>
        <v/>
      </c>
      <c r="I768" s="285" t="s">
        <v>1753</v>
      </c>
      <c r="J768" t="s">
        <v>1078</v>
      </c>
      <c r="K768" s="300">
        <v>12608</v>
      </c>
      <c r="L768" s="286">
        <f>ROWS(K$5:K768)</f>
        <v>764</v>
      </c>
      <c r="M768" s="286" t="str">
        <f>IF(I768='5.1'!$E$5,TXM!L768,"")</f>
        <v/>
      </c>
      <c r="N768" t="str">
        <f>IFERROR(SMALL($M$5:$M$8000,ROWS($M$5:M768)),"")</f>
        <v/>
      </c>
      <c r="P768" t="s">
        <v>1703</v>
      </c>
      <c r="Q768" t="s">
        <v>1094</v>
      </c>
      <c r="R768">
        <v>2450</v>
      </c>
      <c r="S768" s="286">
        <f>ROWS(R$5:R768)</f>
        <v>764</v>
      </c>
      <c r="T768" s="286" t="str">
        <f>IF(P768='5.1'!$E$5,TXM!S768,"")</f>
        <v/>
      </c>
      <c r="U768" t="str">
        <f>IFERROR(SMALL($T$5:$T$8000,ROWS($T$5:T768)),"")</f>
        <v/>
      </c>
    </row>
    <row r="769" spans="1:21" ht="14.4" customHeight="1" x14ac:dyDescent="0.25">
      <c r="A769" s="285" t="s">
        <v>1703</v>
      </c>
      <c r="B769" t="s">
        <v>742</v>
      </c>
      <c r="C769" s="300">
        <v>113997</v>
      </c>
      <c r="D769" s="286">
        <f>ROWS(C$5:C769)</f>
        <v>765</v>
      </c>
      <c r="E769" s="286" t="str">
        <f>IF(A769='5.1'!$E$5,TXM!D769,"")</f>
        <v/>
      </c>
      <c r="F769" t="str">
        <f>IFERROR(SMALL($E$5:$E$8000,ROWS($E$5:E769)),"")</f>
        <v/>
      </c>
      <c r="I769" s="285" t="s">
        <v>1753</v>
      </c>
      <c r="J769" t="s">
        <v>709</v>
      </c>
      <c r="K769" s="300">
        <v>3565</v>
      </c>
      <c r="L769" s="286">
        <f>ROWS(K$5:K769)</f>
        <v>765</v>
      </c>
      <c r="M769" s="286" t="str">
        <f>IF(I769='5.1'!$E$5,TXM!L769,"")</f>
        <v/>
      </c>
      <c r="N769" t="str">
        <f>IFERROR(SMALL($M$5:$M$8000,ROWS($M$5:M769)),"")</f>
        <v/>
      </c>
      <c r="P769" t="s">
        <v>1703</v>
      </c>
      <c r="Q769" t="s">
        <v>744</v>
      </c>
      <c r="R769">
        <v>1440</v>
      </c>
      <c r="S769" s="286">
        <f>ROWS(R$5:R769)</f>
        <v>765</v>
      </c>
      <c r="T769" s="286" t="str">
        <f>IF(P769='5.1'!$E$5,TXM!S769,"")</f>
        <v/>
      </c>
      <c r="U769" t="str">
        <f>IFERROR(SMALL($T$5:$T$8000,ROWS($T$5:T769)),"")</f>
        <v/>
      </c>
    </row>
    <row r="770" spans="1:21" ht="14.4" customHeight="1" x14ac:dyDescent="0.25">
      <c r="A770" s="285" t="s">
        <v>1703</v>
      </c>
      <c r="B770" t="s">
        <v>114</v>
      </c>
      <c r="C770" s="300">
        <v>107705</v>
      </c>
      <c r="D770" s="286">
        <f>ROWS(C$5:C770)</f>
        <v>766</v>
      </c>
      <c r="E770" s="286" t="str">
        <f>IF(A770='5.1'!$E$5,TXM!D770,"")</f>
        <v/>
      </c>
      <c r="F770" t="str">
        <f>IFERROR(SMALL($E$5:$E$8000,ROWS($E$5:E770)),"")</f>
        <v/>
      </c>
      <c r="I770" s="285" t="s">
        <v>1753</v>
      </c>
      <c r="J770" t="s">
        <v>770</v>
      </c>
      <c r="K770" s="300">
        <v>1831</v>
      </c>
      <c r="L770" s="286">
        <f>ROWS(K$5:K770)</f>
        <v>766</v>
      </c>
      <c r="M770" s="286" t="str">
        <f>IF(I770='5.1'!$E$5,TXM!L770,"")</f>
        <v/>
      </c>
      <c r="N770" t="str">
        <f>IFERROR(SMALL($M$5:$M$8000,ROWS($M$5:M770)),"")</f>
        <v/>
      </c>
      <c r="P770" t="s">
        <v>1703</v>
      </c>
      <c r="Q770" t="s">
        <v>770</v>
      </c>
      <c r="R770">
        <v>1100</v>
      </c>
      <c r="S770" s="286">
        <f>ROWS(R$5:R770)</f>
        <v>766</v>
      </c>
      <c r="T770" s="286" t="str">
        <f>IF(P770='5.1'!$E$5,TXM!S770,"")</f>
        <v/>
      </c>
      <c r="U770" t="str">
        <f>IFERROR(SMALL($T$5:$T$8000,ROWS($T$5:T770)),"")</f>
        <v/>
      </c>
    </row>
    <row r="771" spans="1:21" ht="14.4" customHeight="1" x14ac:dyDescent="0.25">
      <c r="A771" s="285" t="s">
        <v>1703</v>
      </c>
      <c r="B771" t="s">
        <v>760</v>
      </c>
      <c r="C771" s="300">
        <v>104065</v>
      </c>
      <c r="D771" s="286">
        <f>ROWS(C$5:C771)</f>
        <v>767</v>
      </c>
      <c r="E771" s="286" t="str">
        <f>IF(A771='5.1'!$E$5,TXM!D771,"")</f>
        <v/>
      </c>
      <c r="F771" t="str">
        <f>IFERROR(SMALL($E$5:$E$8000,ROWS($E$5:E771)),"")</f>
        <v/>
      </c>
      <c r="I771" s="285" t="s">
        <v>1753</v>
      </c>
      <c r="J771" t="s">
        <v>794</v>
      </c>
      <c r="K771" s="300">
        <v>796</v>
      </c>
      <c r="L771" s="286">
        <f>ROWS(K$5:K771)</f>
        <v>767</v>
      </c>
      <c r="M771" s="286" t="str">
        <f>IF(I771='5.1'!$E$5,TXM!L771,"")</f>
        <v/>
      </c>
      <c r="N771" t="str">
        <f>IFERROR(SMALL($M$5:$M$8000,ROWS($M$5:M771)),"")</f>
        <v/>
      </c>
      <c r="P771" t="s">
        <v>1703</v>
      </c>
      <c r="Q771" t="s">
        <v>794</v>
      </c>
      <c r="R771">
        <v>200</v>
      </c>
      <c r="S771" s="286">
        <f>ROWS(R$5:R771)</f>
        <v>767</v>
      </c>
      <c r="T771" s="286" t="str">
        <f>IF(P771='5.1'!$E$5,TXM!S771,"")</f>
        <v/>
      </c>
      <c r="U771" t="str">
        <f>IFERROR(SMALL($T$5:$T$8000,ROWS($T$5:T771)),"")</f>
        <v/>
      </c>
    </row>
    <row r="772" spans="1:21" ht="14.4" customHeight="1" x14ac:dyDescent="0.25">
      <c r="A772" s="285" t="s">
        <v>1703</v>
      </c>
      <c r="B772" t="s">
        <v>734</v>
      </c>
      <c r="C772" s="300">
        <v>48750</v>
      </c>
      <c r="D772" s="286">
        <f>ROWS(C$5:C772)</f>
        <v>768</v>
      </c>
      <c r="E772" s="286" t="str">
        <f>IF(A772='5.1'!$E$5,TXM!D772,"")</f>
        <v/>
      </c>
      <c r="F772" t="str">
        <f>IFERROR(SMALL($E$5:$E$8000,ROWS($E$5:E772)),"")</f>
        <v/>
      </c>
      <c r="I772" s="285" t="s">
        <v>1753</v>
      </c>
      <c r="J772" t="s">
        <v>1088</v>
      </c>
      <c r="K772" s="300">
        <v>87</v>
      </c>
      <c r="L772" s="286">
        <f>ROWS(K$5:K772)</f>
        <v>768</v>
      </c>
      <c r="M772" s="286" t="str">
        <f>IF(I772='5.1'!$E$5,TXM!L772,"")</f>
        <v/>
      </c>
      <c r="N772" t="str">
        <f>IFERROR(SMALL($M$5:$M$8000,ROWS($M$5:M772)),"")</f>
        <v/>
      </c>
      <c r="P772" t="s">
        <v>1706</v>
      </c>
      <c r="Q772" t="s">
        <v>814</v>
      </c>
      <c r="R772">
        <v>26512500</v>
      </c>
      <c r="S772" s="286">
        <f>ROWS(R$5:R772)</f>
        <v>768</v>
      </c>
      <c r="T772" s="286" t="str">
        <f>IF(P772='5.1'!$E$5,TXM!S772,"")</f>
        <v/>
      </c>
      <c r="U772" t="str">
        <f>IFERROR(SMALL($T$5:$T$8000,ROWS($T$5:T772)),"")</f>
        <v/>
      </c>
    </row>
    <row r="773" spans="1:21" ht="14.4" customHeight="1" x14ac:dyDescent="0.25">
      <c r="A773" s="285" t="s">
        <v>1703</v>
      </c>
      <c r="B773" t="s">
        <v>1097</v>
      </c>
      <c r="C773" s="300">
        <v>40067</v>
      </c>
      <c r="D773" s="286">
        <f>ROWS(C$5:C773)</f>
        <v>769</v>
      </c>
      <c r="E773" s="286" t="str">
        <f>IF(A773='5.1'!$E$5,TXM!D773,"")</f>
        <v/>
      </c>
      <c r="F773" t="str">
        <f>IFERROR(SMALL($E$5:$E$8000,ROWS($E$5:E773)),"")</f>
        <v/>
      </c>
      <c r="I773" s="285" t="s">
        <v>1955</v>
      </c>
      <c r="J773" t="s">
        <v>102</v>
      </c>
      <c r="K773" s="300">
        <v>49009710</v>
      </c>
      <c r="L773" s="286">
        <f>ROWS(K$5:K773)</f>
        <v>769</v>
      </c>
      <c r="M773" s="286" t="str">
        <f>IF(I773='5.1'!$E$5,TXM!L773,"")</f>
        <v/>
      </c>
      <c r="N773" t="str">
        <f>IFERROR(SMALL($M$5:$M$8000,ROWS($M$5:M773)),"")</f>
        <v/>
      </c>
      <c r="P773" t="s">
        <v>1706</v>
      </c>
      <c r="Q773" t="s">
        <v>812</v>
      </c>
      <c r="R773">
        <v>3594560</v>
      </c>
      <c r="S773" s="286">
        <f>ROWS(R$5:R773)</f>
        <v>769</v>
      </c>
      <c r="T773" s="286" t="str">
        <f>IF(P773='5.1'!$E$5,TXM!S773,"")</f>
        <v/>
      </c>
      <c r="U773" t="str">
        <f>IFERROR(SMALL($T$5:$T$8000,ROWS($T$5:T773)),"")</f>
        <v/>
      </c>
    </row>
    <row r="774" spans="1:21" ht="14.4" customHeight="1" x14ac:dyDescent="0.25">
      <c r="A774" s="285" t="s">
        <v>1703</v>
      </c>
      <c r="B774" t="s">
        <v>766</v>
      </c>
      <c r="C774" s="300">
        <v>9045</v>
      </c>
      <c r="D774" s="286">
        <f>ROWS(C$5:C774)</f>
        <v>770</v>
      </c>
      <c r="E774" s="286" t="str">
        <f>IF(A774='5.1'!$E$5,TXM!D774,"")</f>
        <v/>
      </c>
      <c r="F774" t="str">
        <f>IFERROR(SMALL($E$5:$E$8000,ROWS($E$5:E774)),"")</f>
        <v/>
      </c>
      <c r="I774" s="285" t="s">
        <v>1955</v>
      </c>
      <c r="J774" t="s">
        <v>108</v>
      </c>
      <c r="K774" s="300">
        <v>26638859</v>
      </c>
      <c r="L774" s="286">
        <f>ROWS(K$5:K774)</f>
        <v>770</v>
      </c>
      <c r="M774" s="286" t="str">
        <f>IF(I774='5.1'!$E$5,TXM!L774,"")</f>
        <v/>
      </c>
      <c r="N774" t="str">
        <f>IFERROR(SMALL($M$5:$M$8000,ROWS($M$5:M774)),"")</f>
        <v/>
      </c>
      <c r="P774" t="s">
        <v>1706</v>
      </c>
      <c r="Q774" t="s">
        <v>806</v>
      </c>
      <c r="R774">
        <v>3161858</v>
      </c>
      <c r="S774" s="286">
        <f>ROWS(R$5:R774)</f>
        <v>770</v>
      </c>
      <c r="T774" s="286" t="str">
        <f>IF(P774='5.1'!$E$5,TXM!S774,"")</f>
        <v/>
      </c>
      <c r="U774" t="str">
        <f>IFERROR(SMALL($T$5:$T$8000,ROWS($T$5:T774)),"")</f>
        <v/>
      </c>
    </row>
    <row r="775" spans="1:21" ht="14.4" customHeight="1" x14ac:dyDescent="0.25">
      <c r="A775" s="285" t="s">
        <v>1703</v>
      </c>
      <c r="B775" t="s">
        <v>199</v>
      </c>
      <c r="C775" s="300">
        <v>4000</v>
      </c>
      <c r="D775" s="286">
        <f>ROWS(C$5:C775)</f>
        <v>771</v>
      </c>
      <c r="E775" s="286" t="str">
        <f>IF(A775='5.1'!$E$5,TXM!D775,"")</f>
        <v/>
      </c>
      <c r="F775" t="str">
        <f>IFERROR(SMALL($E$5:$E$8000,ROWS($E$5:E775)),"")</f>
        <v/>
      </c>
      <c r="I775" s="285" t="s">
        <v>1955</v>
      </c>
      <c r="J775" t="s">
        <v>198</v>
      </c>
      <c r="K775" s="300">
        <v>20215958</v>
      </c>
      <c r="L775" s="286">
        <f>ROWS(K$5:K775)</f>
        <v>771</v>
      </c>
      <c r="M775" s="286" t="str">
        <f>IF(I775='5.1'!$E$5,TXM!L775,"")</f>
        <v/>
      </c>
      <c r="N775" t="str">
        <f>IFERROR(SMALL($M$5:$M$8000,ROWS($M$5:M775)),"")</f>
        <v/>
      </c>
      <c r="P775" t="s">
        <v>1706</v>
      </c>
      <c r="Q775" t="s">
        <v>1093</v>
      </c>
      <c r="R775">
        <v>2296576</v>
      </c>
      <c r="S775" s="286">
        <f>ROWS(R$5:R775)</f>
        <v>771</v>
      </c>
      <c r="T775" s="286" t="str">
        <f>IF(P775='5.1'!$E$5,TXM!S775,"")</f>
        <v/>
      </c>
      <c r="U775" t="str">
        <f>IFERROR(SMALL($T$5:$T$8000,ROWS($T$5:T775)),"")</f>
        <v/>
      </c>
    </row>
    <row r="776" spans="1:21" ht="14.4" customHeight="1" x14ac:dyDescent="0.25">
      <c r="A776" s="285" t="s">
        <v>1703</v>
      </c>
      <c r="B776" t="s">
        <v>1089</v>
      </c>
      <c r="C776" s="300">
        <v>2510</v>
      </c>
      <c r="D776" s="286">
        <f>ROWS(C$5:C776)</f>
        <v>772</v>
      </c>
      <c r="E776" s="286" t="str">
        <f>IF(A776='5.1'!$E$5,TXM!D776,"")</f>
        <v/>
      </c>
      <c r="F776" t="str">
        <f>IFERROR(SMALL($E$5:$E$8000,ROWS($E$5:E776)),"")</f>
        <v/>
      </c>
      <c r="I776" s="285" t="s">
        <v>1955</v>
      </c>
      <c r="J776" t="s">
        <v>1085</v>
      </c>
      <c r="K776" s="300">
        <v>5532551</v>
      </c>
      <c r="L776" s="286">
        <f>ROWS(K$5:K776)</f>
        <v>772</v>
      </c>
      <c r="M776" s="286" t="str">
        <f>IF(I776='5.1'!$E$5,TXM!L776,"")</f>
        <v/>
      </c>
      <c r="N776" t="str">
        <f>IFERROR(SMALL($M$5:$M$8000,ROWS($M$5:M776)),"")</f>
        <v/>
      </c>
      <c r="P776" t="s">
        <v>1706</v>
      </c>
      <c r="Q776" t="s">
        <v>808</v>
      </c>
      <c r="R776">
        <v>1736478</v>
      </c>
      <c r="S776" s="286">
        <f>ROWS(R$5:R776)</f>
        <v>772</v>
      </c>
      <c r="T776" s="286" t="str">
        <f>IF(P776='5.1'!$E$5,TXM!S776,"")</f>
        <v/>
      </c>
      <c r="U776" t="str">
        <f>IFERROR(SMALL($T$5:$T$8000,ROWS($T$5:T776)),"")</f>
        <v/>
      </c>
    </row>
    <row r="777" spans="1:21" ht="14.4" customHeight="1" x14ac:dyDescent="0.25">
      <c r="A777" s="285" t="s">
        <v>1703</v>
      </c>
      <c r="B777" t="s">
        <v>802</v>
      </c>
      <c r="C777" s="300">
        <v>450</v>
      </c>
      <c r="D777" s="286">
        <f>ROWS(C$5:C777)</f>
        <v>773</v>
      </c>
      <c r="E777" s="286" t="str">
        <f>IF(A777='5.1'!$E$5,TXM!D777,"")</f>
        <v/>
      </c>
      <c r="F777" t="str">
        <f>IFERROR(SMALL($E$5:$E$8000,ROWS($E$5:E777)),"")</f>
        <v/>
      </c>
      <c r="I777" s="285" t="s">
        <v>1955</v>
      </c>
      <c r="J777" t="s">
        <v>1080</v>
      </c>
      <c r="K777" s="300">
        <v>3350913</v>
      </c>
      <c r="L777" s="286">
        <f>ROWS(K$5:K777)</f>
        <v>773</v>
      </c>
      <c r="M777" s="286" t="str">
        <f>IF(I777='5.1'!$E$5,TXM!L777,"")</f>
        <v/>
      </c>
      <c r="N777" t="str">
        <f>IFERROR(SMALL($M$5:$M$8000,ROWS($M$5:M777)),"")</f>
        <v/>
      </c>
      <c r="P777" t="s">
        <v>1706</v>
      </c>
      <c r="Q777" t="s">
        <v>802</v>
      </c>
      <c r="R777">
        <v>805342</v>
      </c>
      <c r="S777" s="286">
        <f>ROWS(R$5:R777)</f>
        <v>773</v>
      </c>
      <c r="T777" s="286" t="str">
        <f>IF(P777='5.1'!$E$5,TXM!S777,"")</f>
        <v/>
      </c>
      <c r="U777" t="str">
        <f>IFERROR(SMALL($T$5:$T$8000,ROWS($T$5:T777)),"")</f>
        <v/>
      </c>
    </row>
    <row r="778" spans="1:21" ht="14.4" customHeight="1" x14ac:dyDescent="0.25">
      <c r="A778" s="285" t="s">
        <v>1706</v>
      </c>
      <c r="B778" t="s">
        <v>1080</v>
      </c>
      <c r="C778" s="300">
        <v>82764522</v>
      </c>
      <c r="D778" s="286">
        <f>ROWS(C$5:C778)</f>
        <v>774</v>
      </c>
      <c r="E778" s="286" t="str">
        <f>IF(A778='5.1'!$E$5,TXM!D778,"")</f>
        <v/>
      </c>
      <c r="F778" t="str">
        <f>IFERROR(SMALL($E$5:$E$8000,ROWS($E$5:E778)),"")</f>
        <v/>
      </c>
      <c r="I778" s="285" t="s">
        <v>1955</v>
      </c>
      <c r="J778" t="s">
        <v>1082</v>
      </c>
      <c r="K778" s="300">
        <v>3268064</v>
      </c>
      <c r="L778" s="286">
        <f>ROWS(K$5:K778)</f>
        <v>774</v>
      </c>
      <c r="M778" s="286" t="str">
        <f>IF(I778='5.1'!$E$5,TXM!L778,"")</f>
        <v/>
      </c>
      <c r="N778" t="str">
        <f>IFERROR(SMALL($M$5:$M$8000,ROWS($M$5:M778)),"")</f>
        <v/>
      </c>
      <c r="P778" t="s">
        <v>1706</v>
      </c>
      <c r="Q778" t="s">
        <v>1080</v>
      </c>
      <c r="R778">
        <v>255551</v>
      </c>
      <c r="S778" s="286">
        <f>ROWS(R$5:R778)</f>
        <v>774</v>
      </c>
      <c r="T778" s="286" t="str">
        <f>IF(P778='5.1'!$E$5,TXM!S778,"")</f>
        <v/>
      </c>
      <c r="U778" t="str">
        <f>IFERROR(SMALL($T$5:$T$8000,ROWS($T$5:T778)),"")</f>
        <v/>
      </c>
    </row>
    <row r="779" spans="1:21" ht="14.4" customHeight="1" x14ac:dyDescent="0.25">
      <c r="A779" s="285" t="s">
        <v>1706</v>
      </c>
      <c r="B779" t="s">
        <v>746</v>
      </c>
      <c r="C779" s="300">
        <v>748783</v>
      </c>
      <c r="D779" s="286">
        <f>ROWS(C$5:C779)</f>
        <v>775</v>
      </c>
      <c r="E779" s="286" t="str">
        <f>IF(A779='5.1'!$E$5,TXM!D779,"")</f>
        <v/>
      </c>
      <c r="F779" t="str">
        <f>IFERROR(SMALL($E$5:$E$8000,ROWS($E$5:E779)),"")</f>
        <v/>
      </c>
      <c r="I779" s="285" t="s">
        <v>1955</v>
      </c>
      <c r="J779" t="s">
        <v>997</v>
      </c>
      <c r="K779" s="300">
        <v>2890966</v>
      </c>
      <c r="L779" s="286">
        <f>ROWS(K$5:K779)</f>
        <v>775</v>
      </c>
      <c r="M779" s="286" t="str">
        <f>IF(I779='5.1'!$E$5,TXM!L779,"")</f>
        <v/>
      </c>
      <c r="N779" t="str">
        <f>IFERROR(SMALL($M$5:$M$8000,ROWS($M$5:M779)),"")</f>
        <v/>
      </c>
      <c r="P779" t="s">
        <v>1706</v>
      </c>
      <c r="Q779" t="s">
        <v>784</v>
      </c>
      <c r="R779">
        <v>141979</v>
      </c>
      <c r="S779" s="286">
        <f>ROWS(R$5:R779)</f>
        <v>775</v>
      </c>
      <c r="T779" s="286" t="str">
        <f>IF(P779='5.1'!$E$5,TXM!S779,"")</f>
        <v/>
      </c>
      <c r="U779" t="str">
        <f>IFERROR(SMALL($T$5:$T$8000,ROWS($T$5:T779)),"")</f>
        <v/>
      </c>
    </row>
    <row r="780" spans="1:21" ht="14.4" customHeight="1" x14ac:dyDescent="0.25">
      <c r="A780" s="285" t="s">
        <v>1706</v>
      </c>
      <c r="B780" t="s">
        <v>117</v>
      </c>
      <c r="C780" s="300">
        <v>499840</v>
      </c>
      <c r="D780" s="286">
        <f>ROWS(C$5:C780)</f>
        <v>776</v>
      </c>
      <c r="E780" s="286" t="str">
        <f>IF(A780='5.1'!$E$5,TXM!D780,"")</f>
        <v/>
      </c>
      <c r="F780" t="str">
        <f>IFERROR(SMALL($E$5:$E$8000,ROWS($E$5:E780)),"")</f>
        <v/>
      </c>
      <c r="I780" s="285" t="s">
        <v>1955</v>
      </c>
      <c r="J780" t="s">
        <v>806</v>
      </c>
      <c r="K780" s="300">
        <v>1095336</v>
      </c>
      <c r="L780" s="286">
        <f>ROWS(K$5:K780)</f>
        <v>776</v>
      </c>
      <c r="M780" s="286" t="str">
        <f>IF(I780='5.1'!$E$5,TXM!L780,"")</f>
        <v/>
      </c>
      <c r="N780" t="str">
        <f>IFERROR(SMALL($M$5:$M$8000,ROWS($M$5:M780)),"")</f>
        <v/>
      </c>
      <c r="P780" t="s">
        <v>1706</v>
      </c>
      <c r="Q780" t="s">
        <v>823</v>
      </c>
      <c r="R780">
        <v>91985</v>
      </c>
      <c r="S780" s="286">
        <f>ROWS(R$5:R780)</f>
        <v>776</v>
      </c>
      <c r="T780" s="286" t="str">
        <f>IF(P780='5.1'!$E$5,TXM!S780,"")</f>
        <v/>
      </c>
      <c r="U780" t="str">
        <f>IFERROR(SMALL($T$5:$T$8000,ROWS($T$5:T780)),"")</f>
        <v/>
      </c>
    </row>
    <row r="781" spans="1:21" ht="14.4" customHeight="1" x14ac:dyDescent="0.25">
      <c r="A781" s="285" t="s">
        <v>1706</v>
      </c>
      <c r="B781" t="s">
        <v>740</v>
      </c>
      <c r="C781" s="300">
        <v>324001</v>
      </c>
      <c r="D781" s="286">
        <f>ROWS(C$5:C781)</f>
        <v>777</v>
      </c>
      <c r="E781" s="286" t="str">
        <f>IF(A781='5.1'!$E$5,TXM!D781,"")</f>
        <v/>
      </c>
      <c r="F781" t="str">
        <f>IFERROR(SMALL($E$5:$E$8000,ROWS($E$5:E781)),"")</f>
        <v/>
      </c>
      <c r="I781" s="285" t="s">
        <v>1955</v>
      </c>
      <c r="J781" t="s">
        <v>808</v>
      </c>
      <c r="K781" s="300">
        <v>414202</v>
      </c>
      <c r="L781" s="286">
        <f>ROWS(K$5:K781)</f>
        <v>777</v>
      </c>
      <c r="M781" s="286" t="str">
        <f>IF(I781='5.1'!$E$5,TXM!L781,"")</f>
        <v/>
      </c>
      <c r="N781" t="str">
        <f>IFERROR(SMALL($M$5:$M$8000,ROWS($M$5:M781)),"")</f>
        <v/>
      </c>
      <c r="P781" t="s">
        <v>1706</v>
      </c>
      <c r="Q781" t="s">
        <v>782</v>
      </c>
      <c r="R781">
        <v>45653</v>
      </c>
      <c r="S781" s="286">
        <f>ROWS(R$5:R781)</f>
        <v>777</v>
      </c>
      <c r="T781" s="286" t="str">
        <f>IF(P781='5.1'!$E$5,TXM!S781,"")</f>
        <v/>
      </c>
      <c r="U781" t="str">
        <f>IFERROR(SMALL($T$5:$T$8000,ROWS($T$5:T781)),"")</f>
        <v/>
      </c>
    </row>
    <row r="782" spans="1:21" ht="14.4" customHeight="1" x14ac:dyDescent="0.25">
      <c r="A782" s="285" t="s">
        <v>1706</v>
      </c>
      <c r="B782" t="s">
        <v>106</v>
      </c>
      <c r="C782" s="300">
        <v>98380</v>
      </c>
      <c r="D782" s="286">
        <f>ROWS(C$5:C782)</f>
        <v>778</v>
      </c>
      <c r="E782" s="286" t="str">
        <f>IF(A782='5.1'!$E$5,TXM!D782,"")</f>
        <v/>
      </c>
      <c r="F782" t="str">
        <f>IFERROR(SMALL($E$5:$E$8000,ROWS($E$5:E782)),"")</f>
        <v/>
      </c>
      <c r="I782" s="285" t="s">
        <v>1955</v>
      </c>
      <c r="J782" t="s">
        <v>117</v>
      </c>
      <c r="K782" s="300">
        <v>186845</v>
      </c>
      <c r="L782" s="286">
        <f>ROWS(K$5:K782)</f>
        <v>778</v>
      </c>
      <c r="M782" s="286" t="str">
        <f>IF(I782='5.1'!$E$5,TXM!L782,"")</f>
        <v/>
      </c>
      <c r="N782" t="str">
        <f>IFERROR(SMALL($M$5:$M$8000,ROWS($M$5:M782)),"")</f>
        <v/>
      </c>
      <c r="P782" t="s">
        <v>1706</v>
      </c>
      <c r="Q782" t="s">
        <v>1098</v>
      </c>
      <c r="R782">
        <v>40699</v>
      </c>
      <c r="S782" s="286">
        <f>ROWS(R$5:R782)</f>
        <v>778</v>
      </c>
      <c r="T782" s="286" t="str">
        <f>IF(P782='5.1'!$E$5,TXM!S782,"")</f>
        <v/>
      </c>
      <c r="U782" t="str">
        <f>IFERROR(SMALL($T$5:$T$8000,ROWS($T$5:T782)),"")</f>
        <v/>
      </c>
    </row>
    <row r="783" spans="1:21" ht="14.4" customHeight="1" x14ac:dyDescent="0.25">
      <c r="A783" s="285" t="s">
        <v>1706</v>
      </c>
      <c r="B783" t="s">
        <v>806</v>
      </c>
      <c r="C783" s="300">
        <v>37609</v>
      </c>
      <c r="D783" s="286">
        <f>ROWS(C$5:C783)</f>
        <v>779</v>
      </c>
      <c r="E783" s="286" t="str">
        <f>IF(A783='5.1'!$E$5,TXM!D783,"")</f>
        <v/>
      </c>
      <c r="F783" t="str">
        <f>IFERROR(SMALL($E$5:$E$8000,ROWS($E$5:E783)),"")</f>
        <v/>
      </c>
      <c r="I783" s="285" t="s">
        <v>1955</v>
      </c>
      <c r="J783" t="s">
        <v>116</v>
      </c>
      <c r="K783" s="300">
        <v>156784</v>
      </c>
      <c r="L783" s="286">
        <f>ROWS(K$5:K783)</f>
        <v>779</v>
      </c>
      <c r="M783" s="286" t="str">
        <f>IF(I783='5.1'!$E$5,TXM!L783,"")</f>
        <v/>
      </c>
      <c r="N783" t="str">
        <f>IFERROR(SMALL($M$5:$M$8000,ROWS($M$5:M783)),"")</f>
        <v/>
      </c>
      <c r="P783" t="s">
        <v>1706</v>
      </c>
      <c r="Q783" t="s">
        <v>810</v>
      </c>
      <c r="R783">
        <v>35800</v>
      </c>
      <c r="S783" s="286">
        <f>ROWS(R$5:R783)</f>
        <v>779</v>
      </c>
      <c r="T783" s="286" t="str">
        <f>IF(P783='5.1'!$E$5,TXM!S783,"")</f>
        <v/>
      </c>
      <c r="U783" t="str">
        <f>IFERROR(SMALL($T$5:$T$8000,ROWS($T$5:T783)),"")</f>
        <v/>
      </c>
    </row>
    <row r="784" spans="1:21" ht="14.4" customHeight="1" x14ac:dyDescent="0.25">
      <c r="A784" s="285" t="s">
        <v>1706</v>
      </c>
      <c r="B784" t="s">
        <v>784</v>
      </c>
      <c r="C784" s="300">
        <v>15913</v>
      </c>
      <c r="D784" s="286">
        <f>ROWS(C$5:C784)</f>
        <v>780</v>
      </c>
      <c r="E784" s="286" t="str">
        <f>IF(A784='5.1'!$E$5,TXM!D784,"")</f>
        <v/>
      </c>
      <c r="F784" t="str">
        <f>IFERROR(SMALL($E$5:$E$8000,ROWS($E$5:E784)),"")</f>
        <v/>
      </c>
      <c r="I784" s="285" t="s">
        <v>1955</v>
      </c>
      <c r="J784" t="s">
        <v>113</v>
      </c>
      <c r="K784" s="300">
        <v>106406</v>
      </c>
      <c r="L784" s="286">
        <f>ROWS(K$5:K784)</f>
        <v>780</v>
      </c>
      <c r="M784" s="286" t="str">
        <f>IF(I784='5.1'!$E$5,TXM!L784,"")</f>
        <v/>
      </c>
      <c r="N784" t="str">
        <f>IFERROR(SMALL($M$5:$M$8000,ROWS($M$5:M784)),"")</f>
        <v/>
      </c>
      <c r="P784" t="s">
        <v>1706</v>
      </c>
      <c r="Q784" t="s">
        <v>818</v>
      </c>
      <c r="R784">
        <v>16406</v>
      </c>
      <c r="S784" s="286">
        <f>ROWS(R$5:R784)</f>
        <v>780</v>
      </c>
      <c r="T784" s="286" t="str">
        <f>IF(P784='5.1'!$E$5,TXM!S784,"")</f>
        <v/>
      </c>
      <c r="U784" t="str">
        <f>IFERROR(SMALL($T$5:$T$8000,ROWS($T$5:T784)),"")</f>
        <v/>
      </c>
    </row>
    <row r="785" spans="1:21" ht="14.4" customHeight="1" x14ac:dyDescent="0.25">
      <c r="A785" s="285" t="s">
        <v>1706</v>
      </c>
      <c r="B785" t="s">
        <v>1082</v>
      </c>
      <c r="C785" s="300">
        <v>13238</v>
      </c>
      <c r="D785" s="286">
        <f>ROWS(C$5:C785)</f>
        <v>781</v>
      </c>
      <c r="E785" s="286" t="str">
        <f>IF(A785='5.1'!$E$5,TXM!D785,"")</f>
        <v/>
      </c>
      <c r="F785" t="str">
        <f>IFERROR(SMALL($E$5:$E$8000,ROWS($E$5:E785)),"")</f>
        <v/>
      </c>
      <c r="I785" s="285" t="s">
        <v>1955</v>
      </c>
      <c r="J785" t="s">
        <v>1093</v>
      </c>
      <c r="K785" s="300">
        <v>103376</v>
      </c>
      <c r="L785" s="286">
        <f>ROWS(K$5:K785)</f>
        <v>781</v>
      </c>
      <c r="M785" s="286" t="str">
        <f>IF(I785='5.1'!$E$5,TXM!L785,"")</f>
        <v/>
      </c>
      <c r="N785" t="str">
        <f>IFERROR(SMALL($M$5:$M$8000,ROWS($M$5:M785)),"")</f>
        <v/>
      </c>
      <c r="P785" t="s">
        <v>1706</v>
      </c>
      <c r="Q785" t="s">
        <v>780</v>
      </c>
      <c r="R785">
        <v>13792</v>
      </c>
      <c r="S785" s="286">
        <f>ROWS(R$5:R785)</f>
        <v>781</v>
      </c>
      <c r="T785" s="286" t="str">
        <f>IF(P785='5.1'!$E$5,TXM!S785,"")</f>
        <v/>
      </c>
      <c r="U785" t="str">
        <f>IFERROR(SMALL($T$5:$T$8000,ROWS($T$5:T785)),"")</f>
        <v/>
      </c>
    </row>
    <row r="786" spans="1:21" ht="14.4" customHeight="1" x14ac:dyDescent="0.25">
      <c r="A786" s="285" t="s">
        <v>1706</v>
      </c>
      <c r="B786" t="s">
        <v>711</v>
      </c>
      <c r="C786" s="300">
        <v>5476</v>
      </c>
      <c r="D786" s="286">
        <f>ROWS(C$5:C786)</f>
        <v>782</v>
      </c>
      <c r="E786" s="286" t="str">
        <f>IF(A786='5.1'!$E$5,TXM!D786,"")</f>
        <v/>
      </c>
      <c r="F786" t="str">
        <f>IFERROR(SMALL($E$5:$E$8000,ROWS($E$5:E786)),"")</f>
        <v/>
      </c>
      <c r="I786" s="285" t="s">
        <v>1955</v>
      </c>
      <c r="J786" t="s">
        <v>1079</v>
      </c>
      <c r="K786" s="300">
        <v>50450</v>
      </c>
      <c r="L786" s="286">
        <f>ROWS(K$5:K786)</f>
        <v>782</v>
      </c>
      <c r="M786" s="286" t="str">
        <f>IF(I786='5.1'!$E$5,TXM!L786,"")</f>
        <v/>
      </c>
      <c r="N786" t="str">
        <f>IFERROR(SMALL($M$5:$M$8000,ROWS($M$5:M786)),"")</f>
        <v/>
      </c>
      <c r="P786" t="s">
        <v>1706</v>
      </c>
      <c r="Q786" t="s">
        <v>1082</v>
      </c>
      <c r="R786">
        <v>10450</v>
      </c>
      <c r="S786" s="286">
        <f>ROWS(R$5:R786)</f>
        <v>782</v>
      </c>
      <c r="T786" s="286" t="str">
        <f>IF(P786='5.1'!$E$5,TXM!S786,"")</f>
        <v/>
      </c>
      <c r="U786" t="str">
        <f>IFERROR(SMALL($T$5:$T$8000,ROWS($T$5:T786)),"")</f>
        <v/>
      </c>
    </row>
    <row r="787" spans="1:21" ht="14.4" customHeight="1" x14ac:dyDescent="0.25">
      <c r="A787" s="285" t="s">
        <v>1706</v>
      </c>
      <c r="B787" t="s">
        <v>760</v>
      </c>
      <c r="C787" s="300">
        <v>3169</v>
      </c>
      <c r="D787" s="286">
        <f>ROWS(C$5:C787)</f>
        <v>783</v>
      </c>
      <c r="E787" s="286" t="str">
        <f>IF(A787='5.1'!$E$5,TXM!D787,"")</f>
        <v/>
      </c>
      <c r="F787" t="str">
        <f>IFERROR(SMALL($E$5:$E$8000,ROWS($E$5:E787)),"")</f>
        <v/>
      </c>
      <c r="I787" s="285" t="s">
        <v>1955</v>
      </c>
      <c r="J787" t="s">
        <v>711</v>
      </c>
      <c r="K787" s="300">
        <v>28690</v>
      </c>
      <c r="L787" s="286">
        <f>ROWS(K$5:K787)</f>
        <v>783</v>
      </c>
      <c r="M787" s="286" t="str">
        <f>IF(I787='5.1'!$E$5,TXM!L787,"")</f>
        <v/>
      </c>
      <c r="N787" t="str">
        <f>IFERROR(SMALL($M$5:$M$8000,ROWS($M$5:M787)),"")</f>
        <v/>
      </c>
      <c r="P787" t="s">
        <v>1706</v>
      </c>
      <c r="Q787" t="s">
        <v>1081</v>
      </c>
      <c r="R787">
        <v>8218</v>
      </c>
      <c r="S787" s="286">
        <f>ROWS(R$5:R787)</f>
        <v>783</v>
      </c>
      <c r="T787" s="286" t="str">
        <f>IF(P787='5.1'!$E$5,TXM!S787,"")</f>
        <v/>
      </c>
      <c r="U787" t="str">
        <f>IFERROR(SMALL($T$5:$T$8000,ROWS($T$5:T787)),"")</f>
        <v/>
      </c>
    </row>
    <row r="788" spans="1:21" ht="14.4" customHeight="1" x14ac:dyDescent="0.25">
      <c r="A788" s="285" t="s">
        <v>1706</v>
      </c>
      <c r="B788" t="s">
        <v>705</v>
      </c>
      <c r="C788" s="300">
        <v>1901</v>
      </c>
      <c r="D788" s="286">
        <f>ROWS(C$5:C788)</f>
        <v>784</v>
      </c>
      <c r="E788" s="286" t="str">
        <f>IF(A788='5.1'!$E$5,TXM!D788,"")</f>
        <v/>
      </c>
      <c r="F788" t="str">
        <f>IFERROR(SMALL($E$5:$E$8000,ROWS($E$5:E788)),"")</f>
        <v/>
      </c>
      <c r="I788" s="285" t="s">
        <v>1955</v>
      </c>
      <c r="J788" t="s">
        <v>119</v>
      </c>
      <c r="K788" s="300">
        <v>28090</v>
      </c>
      <c r="L788" s="286">
        <f>ROWS(K$5:K788)</f>
        <v>784</v>
      </c>
      <c r="M788" s="286" t="str">
        <f>IF(I788='5.1'!$E$5,TXM!L788,"")</f>
        <v/>
      </c>
      <c r="N788" t="str">
        <f>IFERROR(SMALL($M$5:$M$8000,ROWS($M$5:M788)),"")</f>
        <v/>
      </c>
      <c r="P788" t="s">
        <v>1706</v>
      </c>
      <c r="Q788" t="s">
        <v>1079</v>
      </c>
      <c r="R788">
        <v>389</v>
      </c>
      <c r="S788" s="286">
        <f>ROWS(R$5:R788)</f>
        <v>784</v>
      </c>
      <c r="T788" s="286" t="str">
        <f>IF(P788='5.1'!$E$5,TXM!S788,"")</f>
        <v/>
      </c>
      <c r="U788" t="str">
        <f>IFERROR(SMALL($T$5:$T$8000,ROWS($T$5:T788)),"")</f>
        <v/>
      </c>
    </row>
    <row r="789" spans="1:21" ht="14.4" customHeight="1" x14ac:dyDescent="0.25">
      <c r="A789" s="285" t="s">
        <v>1706</v>
      </c>
      <c r="B789" t="s">
        <v>782</v>
      </c>
      <c r="C789" s="300">
        <v>1476</v>
      </c>
      <c r="D789" s="286">
        <f>ROWS(C$5:C789)</f>
        <v>785</v>
      </c>
      <c r="E789" s="286" t="str">
        <f>IF(A789='5.1'!$E$5,TXM!D789,"")</f>
        <v/>
      </c>
      <c r="F789" t="str">
        <f>IFERROR(SMALL($E$5:$E$8000,ROWS($E$5:E789)),"")</f>
        <v/>
      </c>
      <c r="I789" s="285" t="s">
        <v>1955</v>
      </c>
      <c r="J789" t="s">
        <v>780</v>
      </c>
      <c r="K789" s="300">
        <v>24047</v>
      </c>
      <c r="L789" s="286">
        <f>ROWS(K$5:K789)</f>
        <v>785</v>
      </c>
      <c r="M789" s="286" t="str">
        <f>IF(I789='5.1'!$E$5,TXM!L789,"")</f>
        <v/>
      </c>
      <c r="N789" t="str">
        <f>IFERROR(SMALL($M$5:$M$8000,ROWS($M$5:M789)),"")</f>
        <v/>
      </c>
      <c r="P789" t="s">
        <v>1965</v>
      </c>
      <c r="Q789" t="s">
        <v>814</v>
      </c>
      <c r="R789">
        <v>19352100</v>
      </c>
      <c r="S789" s="286">
        <f>ROWS(R$5:R789)</f>
        <v>785</v>
      </c>
      <c r="T789" s="286" t="str">
        <f>IF(P789='5.1'!$E$5,TXM!S789,"")</f>
        <v/>
      </c>
      <c r="U789" t="str">
        <f>IFERROR(SMALL($T$5:$T$8000,ROWS($T$5:T789)),"")</f>
        <v/>
      </c>
    </row>
    <row r="790" spans="1:21" ht="14.4" customHeight="1" x14ac:dyDescent="0.25">
      <c r="A790" s="285" t="s">
        <v>1706</v>
      </c>
      <c r="B790" t="s">
        <v>119</v>
      </c>
      <c r="C790" s="300">
        <v>1019</v>
      </c>
      <c r="D790" s="286">
        <f>ROWS(C$5:C790)</f>
        <v>786</v>
      </c>
      <c r="E790" s="286" t="str">
        <f>IF(A790='5.1'!$E$5,TXM!D790,"")</f>
        <v/>
      </c>
      <c r="F790" t="str">
        <f>IFERROR(SMALL($E$5:$E$8000,ROWS($E$5:E790)),"")</f>
        <v/>
      </c>
      <c r="I790" s="285" t="s">
        <v>1955</v>
      </c>
      <c r="J790" t="s">
        <v>110</v>
      </c>
      <c r="K790" s="300">
        <v>23139</v>
      </c>
      <c r="L790" s="286">
        <f>ROWS(K$5:K790)</f>
        <v>786</v>
      </c>
      <c r="M790" s="286" t="str">
        <f>IF(I790='5.1'!$E$5,TXM!L790,"")</f>
        <v/>
      </c>
      <c r="N790" t="str">
        <f>IFERROR(SMALL($M$5:$M$8000,ROWS($M$5:M790)),"")</f>
        <v/>
      </c>
      <c r="P790" t="s">
        <v>1965</v>
      </c>
      <c r="Q790" t="s">
        <v>810</v>
      </c>
      <c r="R790">
        <v>1535160</v>
      </c>
      <c r="S790" s="286">
        <f>ROWS(R$5:R790)</f>
        <v>786</v>
      </c>
      <c r="T790" s="286" t="str">
        <f>IF(P790='5.1'!$E$5,TXM!S790,"")</f>
        <v/>
      </c>
      <c r="U790" t="str">
        <f>IFERROR(SMALL($T$5:$T$8000,ROWS($T$5:T790)),"")</f>
        <v/>
      </c>
    </row>
    <row r="791" spans="1:21" ht="14.4" customHeight="1" x14ac:dyDescent="0.25">
      <c r="A791" s="285" t="s">
        <v>1966</v>
      </c>
      <c r="B791" t="s">
        <v>1080</v>
      </c>
      <c r="C791" s="300">
        <v>31851514</v>
      </c>
      <c r="D791" s="286">
        <f>ROWS(C$5:C791)</f>
        <v>787</v>
      </c>
      <c r="E791" s="286" t="str">
        <f>IF(A791='5.1'!$E$5,TXM!D791,"")</f>
        <v/>
      </c>
      <c r="F791" t="str">
        <f>IFERROR(SMALL($E$5:$E$8000,ROWS($E$5:E791)),"")</f>
        <v/>
      </c>
      <c r="I791" s="285" t="s">
        <v>1955</v>
      </c>
      <c r="J791" t="s">
        <v>760</v>
      </c>
      <c r="K791" s="300">
        <v>20730</v>
      </c>
      <c r="L791" s="286">
        <f>ROWS(K$5:K791)</f>
        <v>787</v>
      </c>
      <c r="M791" s="286" t="str">
        <f>IF(I791='5.1'!$E$5,TXM!L791,"")</f>
        <v/>
      </c>
      <c r="N791" t="str">
        <f>IFERROR(SMALL($M$5:$M$8000,ROWS($M$5:M791)),"")</f>
        <v/>
      </c>
      <c r="P791" t="s">
        <v>1965</v>
      </c>
      <c r="Q791" t="s">
        <v>1098</v>
      </c>
      <c r="R791">
        <v>499130</v>
      </c>
      <c r="S791" s="286">
        <f>ROWS(R$5:R791)</f>
        <v>787</v>
      </c>
      <c r="T791" s="286" t="str">
        <f>IF(P791='5.1'!$E$5,TXM!S791,"")</f>
        <v/>
      </c>
      <c r="U791" t="str">
        <f>IFERROR(SMALL($T$5:$T$8000,ROWS($T$5:T791)),"")</f>
        <v/>
      </c>
    </row>
    <row r="792" spans="1:21" ht="14.4" customHeight="1" x14ac:dyDescent="0.25">
      <c r="A792" s="285" t="s">
        <v>1966</v>
      </c>
      <c r="B792" t="s">
        <v>106</v>
      </c>
      <c r="C792" s="300">
        <v>657830</v>
      </c>
      <c r="D792" s="286">
        <f>ROWS(C$5:C792)</f>
        <v>788</v>
      </c>
      <c r="E792" s="286" t="str">
        <f>IF(A792='5.1'!$E$5,TXM!D792,"")</f>
        <v/>
      </c>
      <c r="F792" t="str">
        <f>IFERROR(SMALL($E$5:$E$8000,ROWS($E$5:E792)),"")</f>
        <v/>
      </c>
      <c r="I792" s="285" t="s">
        <v>1955</v>
      </c>
      <c r="J792" t="s">
        <v>1090</v>
      </c>
      <c r="K792" s="300">
        <v>6898</v>
      </c>
      <c r="L792" s="286">
        <f>ROWS(K$5:K792)</f>
        <v>788</v>
      </c>
      <c r="M792" s="286" t="str">
        <f>IF(I792='5.1'!$E$5,TXM!L792,"")</f>
        <v/>
      </c>
      <c r="N792" t="str">
        <f>IFERROR(SMALL($M$5:$M$8000,ROWS($M$5:M792)),"")</f>
        <v/>
      </c>
      <c r="P792" t="s">
        <v>1965</v>
      </c>
      <c r="Q792" t="s">
        <v>725</v>
      </c>
      <c r="R792">
        <v>471728</v>
      </c>
      <c r="S792" s="286">
        <f>ROWS(R$5:R792)</f>
        <v>788</v>
      </c>
      <c r="T792" s="286" t="str">
        <f>IF(P792='5.1'!$E$5,TXM!S792,"")</f>
        <v/>
      </c>
      <c r="U792" t="str">
        <f>IFERROR(SMALL($T$5:$T$8000,ROWS($T$5:T792)),"")</f>
        <v/>
      </c>
    </row>
    <row r="793" spans="1:21" ht="14.4" customHeight="1" x14ac:dyDescent="0.25">
      <c r="A793" s="285" t="s">
        <v>1966</v>
      </c>
      <c r="B793" t="s">
        <v>719</v>
      </c>
      <c r="C793" s="300">
        <v>108675</v>
      </c>
      <c r="D793" s="286">
        <f>ROWS(C$5:C793)</f>
        <v>789</v>
      </c>
      <c r="E793" s="286" t="str">
        <f>IF(A793='5.1'!$E$5,TXM!D793,"")</f>
        <v/>
      </c>
      <c r="F793" t="str">
        <f>IFERROR(SMALL($E$5:$E$8000,ROWS($E$5:E793)),"")</f>
        <v/>
      </c>
      <c r="I793" s="285" t="s">
        <v>1955</v>
      </c>
      <c r="J793" t="s">
        <v>106</v>
      </c>
      <c r="K793" s="300">
        <v>6855</v>
      </c>
      <c r="L793" s="286">
        <f>ROWS(K$5:K793)</f>
        <v>789</v>
      </c>
      <c r="M793" s="286" t="str">
        <f>IF(I793='5.1'!$E$5,TXM!L793,"")</f>
        <v/>
      </c>
      <c r="N793" t="str">
        <f>IFERROR(SMALL($M$5:$M$8000,ROWS($M$5:M793)),"")</f>
        <v/>
      </c>
      <c r="P793" t="s">
        <v>1965</v>
      </c>
      <c r="Q793" t="s">
        <v>1096</v>
      </c>
      <c r="R793">
        <v>435080</v>
      </c>
      <c r="S793" s="286">
        <f>ROWS(R$5:R793)</f>
        <v>789</v>
      </c>
      <c r="T793" s="286" t="str">
        <f>IF(P793='5.1'!$E$5,TXM!S793,"")</f>
        <v/>
      </c>
      <c r="U793" t="str">
        <f>IFERROR(SMALL($T$5:$T$8000,ROWS($T$5:T793)),"")</f>
        <v/>
      </c>
    </row>
    <row r="794" spans="1:21" ht="14.4" customHeight="1" x14ac:dyDescent="0.25">
      <c r="A794" s="285" t="s">
        <v>1966</v>
      </c>
      <c r="B794" t="s">
        <v>115</v>
      </c>
      <c r="C794" s="300">
        <v>83700</v>
      </c>
      <c r="D794" s="286">
        <f>ROWS(C$5:C794)</f>
        <v>790</v>
      </c>
      <c r="E794" s="286" t="str">
        <f>IF(A794='5.1'!$E$5,TXM!D794,"")</f>
        <v/>
      </c>
      <c r="F794" t="str">
        <f>IFERROR(SMALL($E$5:$E$8000,ROWS($E$5:E794)),"")</f>
        <v/>
      </c>
      <c r="I794" s="285" t="s">
        <v>1955</v>
      </c>
      <c r="J794" t="s">
        <v>762</v>
      </c>
      <c r="K794" s="300">
        <v>3486</v>
      </c>
      <c r="L794" s="286">
        <f>ROWS(K$5:K794)</f>
        <v>790</v>
      </c>
      <c r="M794" s="286" t="str">
        <f>IF(I794='5.1'!$E$5,TXM!L794,"")</f>
        <v/>
      </c>
      <c r="N794" t="str">
        <f>IFERROR(SMALL($M$5:$M$8000,ROWS($M$5:M794)),"")</f>
        <v/>
      </c>
      <c r="P794" t="s">
        <v>1965</v>
      </c>
      <c r="Q794" t="s">
        <v>723</v>
      </c>
      <c r="R794">
        <v>409988</v>
      </c>
      <c r="S794" s="286">
        <f>ROWS(R$5:R794)</f>
        <v>790</v>
      </c>
      <c r="T794" s="286" t="str">
        <f>IF(P794='5.1'!$E$5,TXM!S794,"")</f>
        <v/>
      </c>
      <c r="U794" t="str">
        <f>IFERROR(SMALL($T$5:$T$8000,ROWS($T$5:T794)),"")</f>
        <v/>
      </c>
    </row>
    <row r="795" spans="1:21" ht="14.4" customHeight="1" x14ac:dyDescent="0.25">
      <c r="A795" s="285" t="s">
        <v>1966</v>
      </c>
      <c r="B795" t="s">
        <v>1087</v>
      </c>
      <c r="C795" s="300">
        <v>21809</v>
      </c>
      <c r="D795" s="286">
        <f>ROWS(C$5:C795)</f>
        <v>791</v>
      </c>
      <c r="E795" s="286" t="str">
        <f>IF(A795='5.1'!$E$5,TXM!D795,"")</f>
        <v/>
      </c>
      <c r="F795" t="str">
        <f>IFERROR(SMALL($E$5:$E$8000,ROWS($E$5:E795)),"")</f>
        <v/>
      </c>
      <c r="I795" s="285" t="s">
        <v>1955</v>
      </c>
      <c r="J795" t="s">
        <v>768</v>
      </c>
      <c r="K795" s="300">
        <v>2641</v>
      </c>
      <c r="L795" s="286">
        <f>ROWS(K$5:K795)</f>
        <v>791</v>
      </c>
      <c r="M795" s="286" t="str">
        <f>IF(I795='5.1'!$E$5,TXM!L795,"")</f>
        <v/>
      </c>
      <c r="N795" t="str">
        <f>IFERROR(SMALL($M$5:$M$8000,ROWS($M$5:M795)),"")</f>
        <v/>
      </c>
      <c r="P795" t="s">
        <v>1965</v>
      </c>
      <c r="Q795" t="s">
        <v>774</v>
      </c>
      <c r="R795">
        <v>194360</v>
      </c>
      <c r="S795" s="286">
        <f>ROWS(R$5:R795)</f>
        <v>791</v>
      </c>
      <c r="T795" s="286" t="str">
        <f>IF(P795='5.1'!$E$5,TXM!S795,"")</f>
        <v/>
      </c>
      <c r="U795" t="str">
        <f>IFERROR(SMALL($T$5:$T$8000,ROWS($T$5:T795)),"")</f>
        <v/>
      </c>
    </row>
    <row r="796" spans="1:21" ht="14.4" customHeight="1" x14ac:dyDescent="0.25">
      <c r="A796" s="285" t="s">
        <v>1965</v>
      </c>
      <c r="B796" t="s">
        <v>1080</v>
      </c>
      <c r="C796" s="300">
        <v>72564674</v>
      </c>
      <c r="D796" s="286">
        <f>ROWS(C$5:C796)</f>
        <v>792</v>
      </c>
      <c r="E796" s="286" t="str">
        <f>IF(A796='5.1'!$E$5,TXM!D796,"")</f>
        <v/>
      </c>
      <c r="F796" t="str">
        <f>IFERROR(SMALL($E$5:$E$8000,ROWS($E$5:E796)),"")</f>
        <v/>
      </c>
      <c r="I796" s="285" t="s">
        <v>1955</v>
      </c>
      <c r="J796" t="s">
        <v>823</v>
      </c>
      <c r="K796" s="300">
        <v>2106</v>
      </c>
      <c r="L796" s="286">
        <f>ROWS(K$5:K796)</f>
        <v>792</v>
      </c>
      <c r="M796" s="286" t="str">
        <f>IF(I796='5.1'!$E$5,TXM!L796,"")</f>
        <v/>
      </c>
      <c r="N796" t="str">
        <f>IFERROR(SMALL($M$5:$M$8000,ROWS($M$5:M796)),"")</f>
        <v/>
      </c>
      <c r="P796" t="s">
        <v>1965</v>
      </c>
      <c r="Q796" t="s">
        <v>110</v>
      </c>
      <c r="R796">
        <v>146880</v>
      </c>
      <c r="S796" s="286">
        <f>ROWS(R$5:R796)</f>
        <v>792</v>
      </c>
      <c r="T796" s="286" t="str">
        <f>IF(P796='5.1'!$E$5,TXM!S796,"")</f>
        <v/>
      </c>
      <c r="U796" t="str">
        <f>IFERROR(SMALL($T$5:$T$8000,ROWS($T$5:T796)),"")</f>
        <v/>
      </c>
    </row>
    <row r="797" spans="1:21" ht="14.4" customHeight="1" x14ac:dyDescent="0.25">
      <c r="A797" s="285" t="s">
        <v>1965</v>
      </c>
      <c r="B797" t="s">
        <v>119</v>
      </c>
      <c r="C797" s="300">
        <v>7304993</v>
      </c>
      <c r="D797" s="286">
        <f>ROWS(C$5:C797)</f>
        <v>793</v>
      </c>
      <c r="E797" s="286" t="str">
        <f>IF(A797='5.1'!$E$5,TXM!D797,"")</f>
        <v/>
      </c>
      <c r="F797" t="str">
        <f>IFERROR(SMALL($E$5:$E$8000,ROWS($E$5:E797)),"")</f>
        <v/>
      </c>
      <c r="I797" s="285" t="s">
        <v>1955</v>
      </c>
      <c r="J797" t="s">
        <v>197</v>
      </c>
      <c r="K797" s="300">
        <v>2060</v>
      </c>
      <c r="L797" s="286">
        <f>ROWS(K$5:K797)</f>
        <v>793</v>
      </c>
      <c r="M797" s="286" t="str">
        <f>IF(I797='5.1'!$E$5,TXM!L797,"")</f>
        <v/>
      </c>
      <c r="N797" t="str">
        <f>IFERROR(SMALL($M$5:$M$8000,ROWS($M$5:M797)),"")</f>
        <v/>
      </c>
      <c r="P797" t="s">
        <v>1965</v>
      </c>
      <c r="Q797" t="s">
        <v>106</v>
      </c>
      <c r="R797">
        <v>106397</v>
      </c>
      <c r="S797" s="286">
        <f>ROWS(R$5:R797)</f>
        <v>793</v>
      </c>
      <c r="T797" s="286" t="str">
        <f>IF(P797='5.1'!$E$5,TXM!S797,"")</f>
        <v/>
      </c>
      <c r="U797" t="str">
        <f>IFERROR(SMALL($T$5:$T$8000,ROWS($T$5:T797)),"")</f>
        <v/>
      </c>
    </row>
    <row r="798" spans="1:21" ht="14.4" customHeight="1" x14ac:dyDescent="0.25">
      <c r="A798" s="285" t="s">
        <v>1965</v>
      </c>
      <c r="B798" t="s">
        <v>198</v>
      </c>
      <c r="C798" s="300">
        <v>7200000</v>
      </c>
      <c r="D798" s="286">
        <f>ROWS(C$5:C798)</f>
        <v>794</v>
      </c>
      <c r="E798" s="286" t="str">
        <f>IF(A798='5.1'!$E$5,TXM!D798,"")</f>
        <v/>
      </c>
      <c r="F798" t="str">
        <f>IFERROR(SMALL($E$5:$E$8000,ROWS($E$5:E798)),"")</f>
        <v/>
      </c>
      <c r="I798" s="285" t="s">
        <v>1955</v>
      </c>
      <c r="J798" t="s">
        <v>1098</v>
      </c>
      <c r="K798" s="300">
        <v>1123</v>
      </c>
      <c r="L798" s="286">
        <f>ROWS(K$5:K798)</f>
        <v>794</v>
      </c>
      <c r="M798" s="286" t="str">
        <f>IF(I798='5.1'!$E$5,TXM!L798,"")</f>
        <v/>
      </c>
      <c r="N798" t="str">
        <f>IFERROR(SMALL($M$5:$M$8000,ROWS($M$5:M798)),"")</f>
        <v/>
      </c>
      <c r="P798" t="s">
        <v>1965</v>
      </c>
      <c r="Q798" t="s">
        <v>762</v>
      </c>
      <c r="R798">
        <v>94755</v>
      </c>
      <c r="S798" s="286">
        <f>ROWS(R$5:R798)</f>
        <v>794</v>
      </c>
      <c r="T798" s="286" t="str">
        <f>IF(P798='5.1'!$E$5,TXM!S798,"")</f>
        <v/>
      </c>
      <c r="U798" t="str">
        <f>IFERROR(SMALL($T$5:$T$8000,ROWS($T$5:T798)),"")</f>
        <v/>
      </c>
    </row>
    <row r="799" spans="1:21" ht="14.4" customHeight="1" x14ac:dyDescent="0.25">
      <c r="A799" s="285" t="s">
        <v>1965</v>
      </c>
      <c r="B799" t="s">
        <v>118</v>
      </c>
      <c r="C799" s="300">
        <v>7011601</v>
      </c>
      <c r="D799" s="286">
        <f>ROWS(C$5:C799)</f>
        <v>795</v>
      </c>
      <c r="E799" s="286" t="str">
        <f>IF(A799='5.1'!$E$5,TXM!D799,"")</f>
        <v/>
      </c>
      <c r="F799" t="str">
        <f>IFERROR(SMALL($E$5:$E$8000,ROWS($E$5:E799)),"")</f>
        <v/>
      </c>
      <c r="I799" s="285" t="s">
        <v>1955</v>
      </c>
      <c r="J799" t="s">
        <v>784</v>
      </c>
      <c r="K799" s="300">
        <v>1106</v>
      </c>
      <c r="L799" s="286">
        <f>ROWS(K$5:K799)</f>
        <v>795</v>
      </c>
      <c r="M799" s="286" t="str">
        <f>IF(I799='5.1'!$E$5,TXM!L799,"")</f>
        <v/>
      </c>
      <c r="N799" t="str">
        <f>IFERROR(SMALL($M$5:$M$8000,ROWS($M$5:M799)),"")</f>
        <v/>
      </c>
      <c r="P799" t="s">
        <v>1965</v>
      </c>
      <c r="Q799" t="s">
        <v>1081</v>
      </c>
      <c r="R799">
        <v>62912</v>
      </c>
      <c r="S799" s="286">
        <f>ROWS(R$5:R799)</f>
        <v>795</v>
      </c>
      <c r="T799" s="286" t="str">
        <f>IF(P799='5.1'!$E$5,TXM!S799,"")</f>
        <v/>
      </c>
      <c r="U799" t="str">
        <f>IFERROR(SMALL($T$5:$T$8000,ROWS($T$5:T799)),"")</f>
        <v/>
      </c>
    </row>
    <row r="800" spans="1:21" ht="14.4" customHeight="1" x14ac:dyDescent="0.25">
      <c r="A800" s="285" t="s">
        <v>1965</v>
      </c>
      <c r="B800" t="s">
        <v>705</v>
      </c>
      <c r="C800" s="300">
        <v>6541275</v>
      </c>
      <c r="D800" s="286">
        <f>ROWS(C$5:C800)</f>
        <v>796</v>
      </c>
      <c r="E800" s="286" t="str">
        <f>IF(A800='5.1'!$E$5,TXM!D800,"")</f>
        <v/>
      </c>
      <c r="F800" t="str">
        <f>IFERROR(SMALL($E$5:$E$8000,ROWS($E$5:E800)),"")</f>
        <v/>
      </c>
      <c r="I800" s="285" t="s">
        <v>1955</v>
      </c>
      <c r="J800" t="s">
        <v>810</v>
      </c>
      <c r="K800" s="300">
        <v>177</v>
      </c>
      <c r="L800" s="286">
        <f>ROWS(K$5:K800)</f>
        <v>796</v>
      </c>
      <c r="M800" s="286" t="str">
        <f>IF(I800='5.1'!$E$5,TXM!L800,"")</f>
        <v/>
      </c>
      <c r="N800" t="str">
        <f>IFERROR(SMALL($M$5:$M$8000,ROWS($M$5:M800)),"")</f>
        <v/>
      </c>
      <c r="P800" t="s">
        <v>1965</v>
      </c>
      <c r="Q800" t="s">
        <v>1080</v>
      </c>
      <c r="R800">
        <v>46099</v>
      </c>
      <c r="S800" s="286">
        <f>ROWS(R$5:R800)</f>
        <v>796</v>
      </c>
      <c r="T800" s="286" t="str">
        <f>IF(P800='5.1'!$E$5,TXM!S800,"")</f>
        <v/>
      </c>
      <c r="U800" t="str">
        <f>IFERROR(SMALL($T$5:$T$8000,ROWS($T$5:T800)),"")</f>
        <v/>
      </c>
    </row>
    <row r="801" spans="1:21" ht="14.4" customHeight="1" x14ac:dyDescent="0.25">
      <c r="A801" s="285" t="s">
        <v>1965</v>
      </c>
      <c r="B801" t="s">
        <v>723</v>
      </c>
      <c r="C801" s="300">
        <v>5670258</v>
      </c>
      <c r="D801" s="286">
        <f>ROWS(C$5:C801)</f>
        <v>797</v>
      </c>
      <c r="E801" s="286" t="str">
        <f>IF(A801='5.1'!$E$5,TXM!D801,"")</f>
        <v/>
      </c>
      <c r="F801" t="str">
        <f>IFERROR(SMALL($E$5:$E$8000,ROWS($E$5:E801)),"")</f>
        <v/>
      </c>
      <c r="I801" s="285" t="s">
        <v>1764</v>
      </c>
      <c r="J801" t="s">
        <v>786</v>
      </c>
      <c r="K801" s="300">
        <v>1500671959</v>
      </c>
      <c r="L801" s="286">
        <f>ROWS(K$5:K801)</f>
        <v>797</v>
      </c>
      <c r="M801" s="286" t="str">
        <f>IF(I801='5.1'!$E$5,TXM!L801,"")</f>
        <v/>
      </c>
      <c r="N801" t="str">
        <f>IFERROR(SMALL($M$5:$M$8000,ROWS($M$5:M801)),"")</f>
        <v/>
      </c>
      <c r="P801" t="s">
        <v>1965</v>
      </c>
      <c r="Q801" t="s">
        <v>1087</v>
      </c>
      <c r="R801">
        <v>42540</v>
      </c>
      <c r="S801" s="286">
        <f>ROWS(R$5:R801)</f>
        <v>797</v>
      </c>
      <c r="T801" s="286" t="str">
        <f>IF(P801='5.1'!$E$5,TXM!S801,"")</f>
        <v/>
      </c>
      <c r="U801" t="str">
        <f>IFERROR(SMALL($T$5:$T$8000,ROWS($T$5:T801)),"")</f>
        <v/>
      </c>
    </row>
    <row r="802" spans="1:21" ht="14.4" customHeight="1" x14ac:dyDescent="0.25">
      <c r="A802" s="285" t="s">
        <v>1965</v>
      </c>
      <c r="B802" t="s">
        <v>717</v>
      </c>
      <c r="C802" s="300">
        <v>5155832</v>
      </c>
      <c r="D802" s="286">
        <f>ROWS(C$5:C802)</f>
        <v>798</v>
      </c>
      <c r="E802" s="286" t="str">
        <f>IF(A802='5.1'!$E$5,TXM!D802,"")</f>
        <v/>
      </c>
      <c r="F802" t="str">
        <f>IFERROR(SMALL($E$5:$E$8000,ROWS($E$5:E802)),"")</f>
        <v/>
      </c>
      <c r="I802" s="285" t="s">
        <v>1764</v>
      </c>
      <c r="J802" t="s">
        <v>106</v>
      </c>
      <c r="K802" s="300">
        <v>65324570</v>
      </c>
      <c r="L802" s="286">
        <f>ROWS(K$5:K802)</f>
        <v>798</v>
      </c>
      <c r="M802" s="286" t="str">
        <f>IF(I802='5.1'!$E$5,TXM!L802,"")</f>
        <v/>
      </c>
      <c r="N802" t="str">
        <f>IFERROR(SMALL($M$5:$M$8000,ROWS($M$5:M802)),"")</f>
        <v/>
      </c>
      <c r="P802" t="s">
        <v>1965</v>
      </c>
      <c r="Q802" t="s">
        <v>1090</v>
      </c>
      <c r="R802">
        <v>31109</v>
      </c>
      <c r="S802" s="286">
        <f>ROWS(R$5:R802)</f>
        <v>798</v>
      </c>
      <c r="T802" s="286" t="str">
        <f>IF(P802='5.1'!$E$5,TXM!S802,"")</f>
        <v/>
      </c>
      <c r="U802" t="str">
        <f>IFERROR(SMALL($T$5:$T$8000,ROWS($T$5:T802)),"")</f>
        <v/>
      </c>
    </row>
    <row r="803" spans="1:21" ht="14.4" customHeight="1" x14ac:dyDescent="0.25">
      <c r="A803" s="285" t="s">
        <v>1965</v>
      </c>
      <c r="B803" t="s">
        <v>725</v>
      </c>
      <c r="C803" s="300">
        <v>5117131</v>
      </c>
      <c r="D803" s="286">
        <f>ROWS(C$5:C803)</f>
        <v>799</v>
      </c>
      <c r="E803" s="286" t="str">
        <f>IF(A803='5.1'!$E$5,TXM!D803,"")</f>
        <v/>
      </c>
      <c r="F803" t="str">
        <f>IFERROR(SMALL($E$5:$E$8000,ROWS($E$5:E803)),"")</f>
        <v/>
      </c>
      <c r="I803" s="285" t="s">
        <v>1764</v>
      </c>
      <c r="J803" t="s">
        <v>796</v>
      </c>
      <c r="K803" s="300">
        <v>7424271</v>
      </c>
      <c r="L803" s="286">
        <f>ROWS(K$5:K803)</f>
        <v>799</v>
      </c>
      <c r="M803" s="286" t="str">
        <f>IF(I803='5.1'!$E$5,TXM!L803,"")</f>
        <v/>
      </c>
      <c r="N803" t="str">
        <f>IFERROR(SMALL($M$5:$M$8000,ROWS($M$5:M803)),"")</f>
        <v/>
      </c>
      <c r="P803" t="s">
        <v>1965</v>
      </c>
      <c r="Q803" t="s">
        <v>1091</v>
      </c>
      <c r="R803">
        <v>29100</v>
      </c>
      <c r="S803" s="286">
        <f>ROWS(R$5:R803)</f>
        <v>799</v>
      </c>
      <c r="T803" s="286" t="str">
        <f>IF(P803='5.1'!$E$5,TXM!S803,"")</f>
        <v/>
      </c>
      <c r="U803" t="str">
        <f>IFERROR(SMALL($T$5:$T$8000,ROWS($T$5:T803)),"")</f>
        <v/>
      </c>
    </row>
    <row r="804" spans="1:21" ht="14.4" customHeight="1" x14ac:dyDescent="0.25">
      <c r="A804" s="285" t="s">
        <v>1965</v>
      </c>
      <c r="B804" t="s">
        <v>106</v>
      </c>
      <c r="C804" s="300">
        <v>1266596</v>
      </c>
      <c r="D804" s="286">
        <f>ROWS(C$5:C804)</f>
        <v>800</v>
      </c>
      <c r="E804" s="286" t="str">
        <f>IF(A804='5.1'!$E$5,TXM!D804,"")</f>
        <v/>
      </c>
      <c r="F804" t="str">
        <f>IFERROR(SMALL($E$5:$E$8000,ROWS($E$5:E804)),"")</f>
        <v/>
      </c>
      <c r="I804" s="285" t="s">
        <v>1764</v>
      </c>
      <c r="J804" t="s">
        <v>717</v>
      </c>
      <c r="K804" s="300">
        <v>2654250</v>
      </c>
      <c r="L804" s="286">
        <f>ROWS(K$5:K804)</f>
        <v>800</v>
      </c>
      <c r="M804" s="286" t="str">
        <f>IF(I804='5.1'!$E$5,TXM!L804,"")</f>
        <v/>
      </c>
      <c r="N804" t="str">
        <f>IFERROR(SMALL($M$5:$M$8000,ROWS($M$5:M804)),"")</f>
        <v/>
      </c>
      <c r="P804" t="s">
        <v>1965</v>
      </c>
      <c r="Q804" t="s">
        <v>796</v>
      </c>
      <c r="R804">
        <v>28230</v>
      </c>
      <c r="S804" s="286">
        <f>ROWS(R$5:R804)</f>
        <v>800</v>
      </c>
      <c r="T804" s="286" t="str">
        <f>IF(P804='5.1'!$E$5,TXM!S804,"")</f>
        <v/>
      </c>
      <c r="U804" t="str">
        <f>IFERROR(SMALL($T$5:$T$8000,ROWS($T$5:T804)),"")</f>
        <v/>
      </c>
    </row>
    <row r="805" spans="1:21" ht="14.4" customHeight="1" x14ac:dyDescent="0.25">
      <c r="A805" s="285" t="s">
        <v>1965</v>
      </c>
      <c r="B805" t="s">
        <v>719</v>
      </c>
      <c r="C805" s="300">
        <v>1002550</v>
      </c>
      <c r="D805" s="286">
        <f>ROWS(C$5:C805)</f>
        <v>801</v>
      </c>
      <c r="E805" s="286" t="str">
        <f>IF(A805='5.1'!$E$5,TXM!D805,"")</f>
        <v/>
      </c>
      <c r="F805" t="str">
        <f>IFERROR(SMALL($E$5:$E$8000,ROWS($E$5:E805)),"")</f>
        <v/>
      </c>
      <c r="I805" s="285" t="s">
        <v>1764</v>
      </c>
      <c r="J805" t="s">
        <v>102</v>
      </c>
      <c r="K805" s="300">
        <v>1410236</v>
      </c>
      <c r="L805" s="286">
        <f>ROWS(K$5:K805)</f>
        <v>801</v>
      </c>
      <c r="M805" s="286" t="str">
        <f>IF(I805='5.1'!$E$5,TXM!L805,"")</f>
        <v/>
      </c>
      <c r="N805" t="str">
        <f>IFERROR(SMALL($M$5:$M$8000,ROWS($M$5:M805)),"")</f>
        <v/>
      </c>
      <c r="P805" t="s">
        <v>1965</v>
      </c>
      <c r="Q805" t="s">
        <v>808</v>
      </c>
      <c r="R805">
        <v>22123</v>
      </c>
      <c r="S805" s="286">
        <f>ROWS(R$5:R805)</f>
        <v>801</v>
      </c>
      <c r="T805" s="286" t="str">
        <f>IF(P805='5.1'!$E$5,TXM!S805,"")</f>
        <v/>
      </c>
      <c r="U805" t="str">
        <f>IFERROR(SMALL($T$5:$T$8000,ROWS($T$5:T805)),"")</f>
        <v/>
      </c>
    </row>
    <row r="806" spans="1:21" ht="14.4" customHeight="1" x14ac:dyDescent="0.25">
      <c r="A806" s="285" t="s">
        <v>1965</v>
      </c>
      <c r="B806" t="s">
        <v>715</v>
      </c>
      <c r="C806" s="300">
        <v>650892</v>
      </c>
      <c r="D806" s="286">
        <f>ROWS(C$5:C806)</f>
        <v>802</v>
      </c>
      <c r="E806" s="286" t="str">
        <f>IF(A806='5.1'!$E$5,TXM!D806,"")</f>
        <v/>
      </c>
      <c r="F806" t="str">
        <f>IFERROR(SMALL($E$5:$E$8000,ROWS($E$5:E806)),"")</f>
        <v/>
      </c>
      <c r="I806" s="285" t="s">
        <v>1764</v>
      </c>
      <c r="J806" t="s">
        <v>118</v>
      </c>
      <c r="K806" s="300">
        <v>1131647</v>
      </c>
      <c r="L806" s="286">
        <f>ROWS(K$5:K806)</f>
        <v>802</v>
      </c>
      <c r="M806" s="286" t="str">
        <f>IF(I806='5.1'!$E$5,TXM!L806,"")</f>
        <v/>
      </c>
      <c r="N806" t="str">
        <f>IFERROR(SMALL($M$5:$M$8000,ROWS($M$5:M806)),"")</f>
        <v/>
      </c>
      <c r="P806" t="s">
        <v>1965</v>
      </c>
      <c r="Q806" t="s">
        <v>776</v>
      </c>
      <c r="R806">
        <v>19000</v>
      </c>
      <c r="S806" s="286">
        <f>ROWS(R$5:R806)</f>
        <v>802</v>
      </c>
      <c r="T806" s="286" t="str">
        <f>IF(P806='5.1'!$E$5,TXM!S806,"")</f>
        <v/>
      </c>
      <c r="U806" t="str">
        <f>IFERROR(SMALL($T$5:$T$8000,ROWS($T$5:T806)),"")</f>
        <v/>
      </c>
    </row>
    <row r="807" spans="1:21" ht="14.4" customHeight="1" x14ac:dyDescent="0.25">
      <c r="A807" s="285" t="s">
        <v>1965</v>
      </c>
      <c r="B807" t="s">
        <v>102</v>
      </c>
      <c r="C807" s="300">
        <v>581595</v>
      </c>
      <c r="D807" s="286">
        <f>ROWS(C$5:C807)</f>
        <v>803</v>
      </c>
      <c r="E807" s="286" t="str">
        <f>IF(A807='5.1'!$E$5,TXM!D807,"")</f>
        <v/>
      </c>
      <c r="F807" t="str">
        <f>IFERROR(SMALL($E$5:$E$8000,ROWS($E$5:E807)),"")</f>
        <v/>
      </c>
      <c r="I807" s="285" t="s">
        <v>1764</v>
      </c>
      <c r="J807" t="s">
        <v>762</v>
      </c>
      <c r="K807" s="300">
        <v>1019433</v>
      </c>
      <c r="L807" s="286">
        <f>ROWS(K$5:K807)</f>
        <v>803</v>
      </c>
      <c r="M807" s="286" t="str">
        <f>IF(I807='5.1'!$E$5,TXM!L807,"")</f>
        <v/>
      </c>
      <c r="N807" t="str">
        <f>IFERROR(SMALL($M$5:$M$8000,ROWS($M$5:M807)),"")</f>
        <v/>
      </c>
      <c r="P807" t="s">
        <v>1965</v>
      </c>
      <c r="Q807" t="s">
        <v>752</v>
      </c>
      <c r="R807">
        <v>13785</v>
      </c>
      <c r="S807" s="286">
        <f>ROWS(R$5:R807)</f>
        <v>803</v>
      </c>
      <c r="T807" s="286" t="str">
        <f>IF(P807='5.1'!$E$5,TXM!S807,"")</f>
        <v/>
      </c>
      <c r="U807" t="str">
        <f>IFERROR(SMALL($T$5:$T$8000,ROWS($T$5:T807)),"")</f>
        <v/>
      </c>
    </row>
    <row r="808" spans="1:21" ht="14.4" customHeight="1" x14ac:dyDescent="0.25">
      <c r="A808" s="285" t="s">
        <v>1965</v>
      </c>
      <c r="B808" t="s">
        <v>115</v>
      </c>
      <c r="C808" s="300">
        <v>536928</v>
      </c>
      <c r="D808" s="286">
        <f>ROWS(C$5:C808)</f>
        <v>804</v>
      </c>
      <c r="E808" s="286" t="str">
        <f>IF(A808='5.1'!$E$5,TXM!D808,"")</f>
        <v/>
      </c>
      <c r="F808" t="str">
        <f>IFERROR(SMALL($E$5:$E$8000,ROWS($E$5:E808)),"")</f>
        <v/>
      </c>
      <c r="I808" s="285" t="s">
        <v>1764</v>
      </c>
      <c r="J808" t="s">
        <v>108</v>
      </c>
      <c r="K808" s="300">
        <v>783229</v>
      </c>
      <c r="L808" s="286">
        <f>ROWS(K$5:K808)</f>
        <v>804</v>
      </c>
      <c r="M808" s="286" t="str">
        <f>IF(I808='5.1'!$E$5,TXM!L808,"")</f>
        <v/>
      </c>
      <c r="N808" t="str">
        <f>IFERROR(SMALL($M$5:$M$8000,ROWS($M$5:M808)),"")</f>
        <v/>
      </c>
      <c r="P808" t="s">
        <v>1965</v>
      </c>
      <c r="Q808" t="s">
        <v>715</v>
      </c>
      <c r="R808">
        <v>13500</v>
      </c>
      <c r="S808" s="286">
        <f>ROWS(R$5:R808)</f>
        <v>804</v>
      </c>
      <c r="T808" s="286" t="str">
        <f>IF(P808='5.1'!$E$5,TXM!S808,"")</f>
        <v/>
      </c>
      <c r="U808" t="str">
        <f>IFERROR(SMALL($T$5:$T$8000,ROWS($T$5:T808)),"")</f>
        <v/>
      </c>
    </row>
    <row r="809" spans="1:21" ht="14.4" customHeight="1" x14ac:dyDescent="0.25">
      <c r="A809" s="285" t="s">
        <v>1965</v>
      </c>
      <c r="B809" t="s">
        <v>117</v>
      </c>
      <c r="C809" s="300">
        <v>348080</v>
      </c>
      <c r="D809" s="286">
        <f>ROWS(C$5:C809)</f>
        <v>805</v>
      </c>
      <c r="E809" s="286" t="str">
        <f>IF(A809='5.1'!$E$5,TXM!D809,"")</f>
        <v/>
      </c>
      <c r="F809" t="str">
        <f>IFERROR(SMALL($E$5:$E$8000,ROWS($E$5:E809)),"")</f>
        <v/>
      </c>
      <c r="I809" s="285" t="s">
        <v>1764</v>
      </c>
      <c r="J809" t="s">
        <v>1093</v>
      </c>
      <c r="K809" s="300">
        <v>752984</v>
      </c>
      <c r="L809" s="286">
        <f>ROWS(K$5:K809)</f>
        <v>805</v>
      </c>
      <c r="M809" s="286" t="str">
        <f>IF(I809='5.1'!$E$5,TXM!L809,"")</f>
        <v/>
      </c>
      <c r="N809" t="str">
        <f>IFERROR(SMALL($M$5:$M$8000,ROWS($M$5:M809)),"")</f>
        <v/>
      </c>
      <c r="P809" t="s">
        <v>1965</v>
      </c>
      <c r="Q809" t="s">
        <v>1082</v>
      </c>
      <c r="R809">
        <v>8510</v>
      </c>
      <c r="S809" s="286">
        <f>ROWS(R$5:R809)</f>
        <v>805</v>
      </c>
      <c r="T809" s="286" t="str">
        <f>IF(P809='5.1'!$E$5,TXM!S809,"")</f>
        <v/>
      </c>
      <c r="U809" t="str">
        <f>IFERROR(SMALL($T$5:$T$8000,ROWS($T$5:T809)),"")</f>
        <v/>
      </c>
    </row>
    <row r="810" spans="1:21" ht="14.4" customHeight="1" x14ac:dyDescent="0.25">
      <c r="A810" s="285" t="s">
        <v>1965</v>
      </c>
      <c r="B810" t="s">
        <v>790</v>
      </c>
      <c r="C810" s="300">
        <v>309498</v>
      </c>
      <c r="D810" s="286">
        <f>ROWS(C$5:C810)</f>
        <v>806</v>
      </c>
      <c r="E810" s="286" t="str">
        <f>IF(A810='5.1'!$E$5,TXM!D810,"")</f>
        <v/>
      </c>
      <c r="F810" t="str">
        <f>IFERROR(SMALL($E$5:$E$8000,ROWS($E$5:E810)),"")</f>
        <v/>
      </c>
      <c r="I810" s="285" t="s">
        <v>1764</v>
      </c>
      <c r="J810" t="s">
        <v>709</v>
      </c>
      <c r="K810" s="300">
        <v>655630</v>
      </c>
      <c r="L810" s="286">
        <f>ROWS(K$5:K810)</f>
        <v>806</v>
      </c>
      <c r="M810" s="286" t="str">
        <f>IF(I810='5.1'!$E$5,TXM!L810,"")</f>
        <v/>
      </c>
      <c r="N810" t="str">
        <f>IFERROR(SMALL($M$5:$M$8000,ROWS($M$5:M810)),"")</f>
        <v/>
      </c>
      <c r="P810" t="s">
        <v>1965</v>
      </c>
      <c r="Q810" t="s">
        <v>806</v>
      </c>
      <c r="R810">
        <v>8320</v>
      </c>
      <c r="S810" s="286">
        <f>ROWS(R$5:R810)</f>
        <v>806</v>
      </c>
      <c r="T810" s="286" t="str">
        <f>IF(P810='5.1'!$E$5,TXM!S810,"")</f>
        <v/>
      </c>
      <c r="U810" t="str">
        <f>IFERROR(SMALL($T$5:$T$8000,ROWS($T$5:T810)),"")</f>
        <v/>
      </c>
    </row>
    <row r="811" spans="1:21" ht="14.4" customHeight="1" x14ac:dyDescent="0.25">
      <c r="A811" s="285" t="s">
        <v>1965</v>
      </c>
      <c r="B811" t="s">
        <v>762</v>
      </c>
      <c r="C811" s="300">
        <v>207743</v>
      </c>
      <c r="D811" s="286">
        <f>ROWS(C$5:C811)</f>
        <v>807</v>
      </c>
      <c r="E811" s="286" t="str">
        <f>IF(A811='5.1'!$E$5,TXM!D811,"")</f>
        <v/>
      </c>
      <c r="F811" t="str">
        <f>IFERROR(SMALL($E$5:$E$8000,ROWS($E$5:E811)),"")</f>
        <v/>
      </c>
      <c r="I811" s="285" t="s">
        <v>1764</v>
      </c>
      <c r="J811" t="s">
        <v>760</v>
      </c>
      <c r="K811" s="300">
        <v>568094</v>
      </c>
      <c r="L811" s="286">
        <f>ROWS(K$5:K811)</f>
        <v>807</v>
      </c>
      <c r="M811" s="286" t="str">
        <f>IF(I811='5.1'!$E$5,TXM!L811,"")</f>
        <v/>
      </c>
      <c r="N811" t="str">
        <f>IFERROR(SMALL($M$5:$M$8000,ROWS($M$5:M811)),"")</f>
        <v/>
      </c>
      <c r="P811" t="s">
        <v>1965</v>
      </c>
      <c r="Q811" t="s">
        <v>1084</v>
      </c>
      <c r="R811">
        <v>4800</v>
      </c>
      <c r="S811" s="286">
        <f>ROWS(R$5:R811)</f>
        <v>807</v>
      </c>
      <c r="T811" s="286" t="str">
        <f>IF(P811='5.1'!$E$5,TXM!S811,"")</f>
        <v/>
      </c>
      <c r="U811" t="str">
        <f>IFERROR(SMALL($T$5:$T$8000,ROWS($T$5:T811)),"")</f>
        <v/>
      </c>
    </row>
    <row r="812" spans="1:21" ht="14.4" customHeight="1" x14ac:dyDescent="0.25">
      <c r="A812" s="285" t="s">
        <v>1965</v>
      </c>
      <c r="B812" t="s">
        <v>727</v>
      </c>
      <c r="C812" s="300">
        <v>182850</v>
      </c>
      <c r="D812" s="286">
        <f>ROWS(C$5:C812)</f>
        <v>808</v>
      </c>
      <c r="E812" s="286" t="str">
        <f>IF(A812='5.1'!$E$5,TXM!D812,"")</f>
        <v/>
      </c>
      <c r="F812" t="str">
        <f>IFERROR(SMALL($E$5:$E$8000,ROWS($E$5:E812)),"")</f>
        <v/>
      </c>
      <c r="I812" s="285" t="s">
        <v>1764</v>
      </c>
      <c r="J812" t="s">
        <v>110</v>
      </c>
      <c r="K812" s="300">
        <v>564119</v>
      </c>
      <c r="L812" s="286">
        <f>ROWS(K$5:K812)</f>
        <v>808</v>
      </c>
      <c r="M812" s="286" t="str">
        <f>IF(I812='5.1'!$E$5,TXM!L812,"")</f>
        <v/>
      </c>
      <c r="N812" t="str">
        <f>IFERROR(SMALL($M$5:$M$8000,ROWS($M$5:M812)),"")</f>
        <v/>
      </c>
      <c r="P812" t="s">
        <v>1965</v>
      </c>
      <c r="Q812" t="s">
        <v>764</v>
      </c>
      <c r="R812">
        <v>4671</v>
      </c>
      <c r="S812" s="286">
        <f>ROWS(R$5:R812)</f>
        <v>808</v>
      </c>
      <c r="T812" s="286" t="str">
        <f>IF(P812='5.1'!$E$5,TXM!S812,"")</f>
        <v/>
      </c>
      <c r="U812" t="str">
        <f>IFERROR(SMALL($T$5:$T$8000,ROWS($T$5:T812)),"")</f>
        <v/>
      </c>
    </row>
    <row r="813" spans="1:21" ht="14.4" customHeight="1" x14ac:dyDescent="0.25">
      <c r="A813" s="285" t="s">
        <v>1965</v>
      </c>
      <c r="B813" t="s">
        <v>1090</v>
      </c>
      <c r="C813" s="300">
        <v>110892</v>
      </c>
      <c r="D813" s="286">
        <f>ROWS(C$5:C813)</f>
        <v>809</v>
      </c>
      <c r="E813" s="286" t="str">
        <f>IF(A813='5.1'!$E$5,TXM!D813,"")</f>
        <v/>
      </c>
      <c r="F813" t="str">
        <f>IFERROR(SMALL($E$5:$E$8000,ROWS($E$5:E813)),"")</f>
        <v/>
      </c>
      <c r="I813" s="285" t="s">
        <v>1764</v>
      </c>
      <c r="J813" t="s">
        <v>107</v>
      </c>
      <c r="K813" s="300">
        <v>387617</v>
      </c>
      <c r="L813" s="286">
        <f>ROWS(K$5:K813)</f>
        <v>809</v>
      </c>
      <c r="M813" s="286" t="str">
        <f>IF(I813='5.1'!$E$5,TXM!L813,"")</f>
        <v/>
      </c>
      <c r="N813" t="str">
        <f>IFERROR(SMALL($M$5:$M$8000,ROWS($M$5:M813)),"")</f>
        <v/>
      </c>
      <c r="P813" t="s">
        <v>1965</v>
      </c>
      <c r="Q813" t="s">
        <v>119</v>
      </c>
      <c r="R813">
        <v>3960</v>
      </c>
      <c r="S813" s="286">
        <f>ROWS(R$5:R813)</f>
        <v>809</v>
      </c>
      <c r="T813" s="286" t="str">
        <f>IF(P813='5.1'!$E$5,TXM!S813,"")</f>
        <v/>
      </c>
      <c r="U813" t="str">
        <f>IFERROR(SMALL($T$5:$T$8000,ROWS($T$5:T813)),"")</f>
        <v/>
      </c>
    </row>
    <row r="814" spans="1:21" ht="14.4" customHeight="1" x14ac:dyDescent="0.25">
      <c r="A814" s="285" t="s">
        <v>1965</v>
      </c>
      <c r="B814" t="s">
        <v>774</v>
      </c>
      <c r="C814" s="300">
        <v>110168</v>
      </c>
      <c r="D814" s="286">
        <f>ROWS(C$5:C814)</f>
        <v>810</v>
      </c>
      <c r="E814" s="286" t="str">
        <f>IF(A814='5.1'!$E$5,TXM!D814,"")</f>
        <v/>
      </c>
      <c r="F814" t="str">
        <f>IFERROR(SMALL($E$5:$E$8000,ROWS($E$5:E814)),"")</f>
        <v/>
      </c>
      <c r="I814" s="285" t="s">
        <v>1764</v>
      </c>
      <c r="J814" t="s">
        <v>105</v>
      </c>
      <c r="K814" s="300">
        <v>154935</v>
      </c>
      <c r="L814" s="286">
        <f>ROWS(K$5:K814)</f>
        <v>810</v>
      </c>
      <c r="M814" s="286" t="str">
        <f>IF(I814='5.1'!$E$5,TXM!L814,"")</f>
        <v/>
      </c>
      <c r="N814" t="str">
        <f>IFERROR(SMALL($M$5:$M$8000,ROWS($M$5:M814)),"")</f>
        <v/>
      </c>
      <c r="P814" t="s">
        <v>1965</v>
      </c>
      <c r="Q814" t="s">
        <v>790</v>
      </c>
      <c r="R814">
        <v>2200</v>
      </c>
      <c r="S814" s="286">
        <f>ROWS(R$5:R814)</f>
        <v>810</v>
      </c>
      <c r="T814" s="286" t="str">
        <f>IF(P814='5.1'!$E$5,TXM!S814,"")</f>
        <v/>
      </c>
      <c r="U814" t="str">
        <f>IFERROR(SMALL($T$5:$T$8000,ROWS($T$5:T814)),"")</f>
        <v/>
      </c>
    </row>
    <row r="815" spans="1:21" ht="14.4" customHeight="1" x14ac:dyDescent="0.25">
      <c r="A815" s="285" t="s">
        <v>1965</v>
      </c>
      <c r="B815" t="s">
        <v>808</v>
      </c>
      <c r="C815" s="300">
        <v>96610</v>
      </c>
      <c r="D815" s="286">
        <f>ROWS(C$5:C815)</f>
        <v>811</v>
      </c>
      <c r="E815" s="286" t="str">
        <f>IF(A815='5.1'!$E$5,TXM!D815,"")</f>
        <v/>
      </c>
      <c r="F815" t="str">
        <f>IFERROR(SMALL($E$5:$E$8000,ROWS($E$5:E815)),"")</f>
        <v/>
      </c>
      <c r="I815" s="285" t="s">
        <v>1764</v>
      </c>
      <c r="J815" t="s">
        <v>115</v>
      </c>
      <c r="K815" s="300">
        <v>154800</v>
      </c>
      <c r="L815" s="286">
        <f>ROWS(K$5:K815)</f>
        <v>811</v>
      </c>
      <c r="M815" s="286" t="str">
        <f>IF(I815='5.1'!$E$5,TXM!L815,"")</f>
        <v/>
      </c>
      <c r="N815" t="str">
        <f>IFERROR(SMALL($M$5:$M$8000,ROWS($M$5:M815)),"")</f>
        <v/>
      </c>
      <c r="P815" t="s">
        <v>1965</v>
      </c>
      <c r="Q815" t="s">
        <v>113</v>
      </c>
      <c r="R815">
        <v>1750</v>
      </c>
      <c r="S815" s="286">
        <f>ROWS(R$5:R815)</f>
        <v>811</v>
      </c>
      <c r="T815" s="286" t="str">
        <f>IF(P815='5.1'!$E$5,TXM!S815,"")</f>
        <v/>
      </c>
      <c r="U815" t="str">
        <f>IFERROR(SMALL($T$5:$T$8000,ROWS($T$5:T815)),"")</f>
        <v/>
      </c>
    </row>
    <row r="816" spans="1:21" ht="14.4" customHeight="1" x14ac:dyDescent="0.25">
      <c r="A816" s="285" t="s">
        <v>1965</v>
      </c>
      <c r="B816" t="s">
        <v>776</v>
      </c>
      <c r="C816" s="300">
        <v>91155</v>
      </c>
      <c r="D816" s="286">
        <f>ROWS(C$5:C816)</f>
        <v>812</v>
      </c>
      <c r="E816" s="286" t="str">
        <f>IF(A816='5.1'!$E$5,TXM!D816,"")</f>
        <v/>
      </c>
      <c r="F816" t="str">
        <f>IFERROR(SMALL($E$5:$E$8000,ROWS($E$5:E816)),"")</f>
        <v/>
      </c>
      <c r="I816" s="285" t="s">
        <v>1764</v>
      </c>
      <c r="J816" t="s">
        <v>748</v>
      </c>
      <c r="K816" s="300">
        <v>150921</v>
      </c>
      <c r="L816" s="286">
        <f>ROWS(K$5:K816)</f>
        <v>812</v>
      </c>
      <c r="M816" s="286" t="str">
        <f>IF(I816='5.1'!$E$5,TXM!L816,"")</f>
        <v/>
      </c>
      <c r="N816" t="str">
        <f>IFERROR(SMALL($M$5:$M$8000,ROWS($M$5:M816)),"")</f>
        <v/>
      </c>
      <c r="P816" t="s">
        <v>1965</v>
      </c>
      <c r="Q816" t="s">
        <v>746</v>
      </c>
      <c r="R816">
        <v>1515</v>
      </c>
      <c r="S816" s="286">
        <f>ROWS(R$5:R816)</f>
        <v>812</v>
      </c>
      <c r="T816" s="286" t="str">
        <f>IF(P816='5.1'!$E$5,TXM!S816,"")</f>
        <v/>
      </c>
      <c r="U816" t="str">
        <f>IFERROR(SMALL($T$5:$T$8000,ROWS($T$5:T816)),"")</f>
        <v/>
      </c>
    </row>
    <row r="817" spans="1:21" ht="14.4" customHeight="1" x14ac:dyDescent="0.25">
      <c r="A817" s="285" t="s">
        <v>1965</v>
      </c>
      <c r="B817" t="s">
        <v>114</v>
      </c>
      <c r="C817" s="300">
        <v>88438</v>
      </c>
      <c r="D817" s="286">
        <f>ROWS(C$5:C817)</f>
        <v>813</v>
      </c>
      <c r="E817" s="286" t="str">
        <f>IF(A817='5.1'!$E$5,TXM!D817,"")</f>
        <v/>
      </c>
      <c r="F817" t="str">
        <f>IFERROR(SMALL($E$5:$E$8000,ROWS($E$5:E817)),"")</f>
        <v/>
      </c>
      <c r="I817" s="285" t="s">
        <v>1764</v>
      </c>
      <c r="J817" t="s">
        <v>776</v>
      </c>
      <c r="K817" s="300">
        <v>130144</v>
      </c>
      <c r="L817" s="286">
        <f>ROWS(K$5:K817)</f>
        <v>813</v>
      </c>
      <c r="M817" s="286" t="str">
        <f>IF(I817='5.1'!$E$5,TXM!L817,"")</f>
        <v/>
      </c>
      <c r="N817" t="str">
        <f>IFERROR(SMALL($M$5:$M$8000,ROWS($M$5:M817)),"")</f>
        <v/>
      </c>
      <c r="P817" t="s">
        <v>1965</v>
      </c>
      <c r="Q817" t="s">
        <v>108</v>
      </c>
      <c r="R817">
        <v>1500</v>
      </c>
      <c r="S817" s="286">
        <f>ROWS(R$5:R817)</f>
        <v>813</v>
      </c>
      <c r="T817" s="286" t="str">
        <f>IF(P817='5.1'!$E$5,TXM!S817,"")</f>
        <v/>
      </c>
      <c r="U817" t="str">
        <f>IFERROR(SMALL($T$5:$T$8000,ROWS($T$5:T817)),"")</f>
        <v/>
      </c>
    </row>
    <row r="818" spans="1:21" ht="14.4" customHeight="1" x14ac:dyDescent="0.25">
      <c r="A818" s="285" t="s">
        <v>1965</v>
      </c>
      <c r="B818" t="s">
        <v>1086</v>
      </c>
      <c r="C818" s="300">
        <v>43748</v>
      </c>
      <c r="D818" s="286">
        <f>ROWS(C$5:C818)</f>
        <v>814</v>
      </c>
      <c r="E818" s="286" t="str">
        <f>IF(A818='5.1'!$E$5,TXM!D818,"")</f>
        <v/>
      </c>
      <c r="F818" t="str">
        <f>IFERROR(SMALL($E$5:$E$8000,ROWS($E$5:E818)),"")</f>
        <v/>
      </c>
      <c r="I818" s="285" t="s">
        <v>1764</v>
      </c>
      <c r="J818" t="s">
        <v>109</v>
      </c>
      <c r="K818" s="300">
        <v>123745</v>
      </c>
      <c r="L818" s="286">
        <f>ROWS(K$5:K818)</f>
        <v>814</v>
      </c>
      <c r="M818" s="286" t="str">
        <f>IF(I818='5.1'!$E$5,TXM!L818,"")</f>
        <v/>
      </c>
      <c r="N818" t="str">
        <f>IFERROR(SMALL($M$5:$M$8000,ROWS($M$5:M818)),"")</f>
        <v/>
      </c>
      <c r="P818" t="s">
        <v>1965</v>
      </c>
      <c r="Q818" t="s">
        <v>1097</v>
      </c>
      <c r="R818">
        <v>650</v>
      </c>
      <c r="S818" s="286">
        <f>ROWS(R$5:R818)</f>
        <v>814</v>
      </c>
      <c r="T818" s="286" t="str">
        <f>IF(P818='5.1'!$E$5,TXM!S818,"")</f>
        <v/>
      </c>
      <c r="U818" t="str">
        <f>IFERROR(SMALL($T$5:$T$8000,ROWS($T$5:T818)),"")</f>
        <v/>
      </c>
    </row>
    <row r="819" spans="1:21" ht="14.4" customHeight="1" x14ac:dyDescent="0.25">
      <c r="A819" s="285" t="s">
        <v>1965</v>
      </c>
      <c r="B819" t="s">
        <v>1093</v>
      </c>
      <c r="C819" s="300">
        <v>18714</v>
      </c>
      <c r="D819" s="286">
        <f>ROWS(C$5:C819)</f>
        <v>815</v>
      </c>
      <c r="E819" s="286" t="str">
        <f>IF(A819='5.1'!$E$5,TXM!D819,"")</f>
        <v/>
      </c>
      <c r="F819" t="str">
        <f>IFERROR(SMALL($E$5:$E$8000,ROWS($E$5:E819)),"")</f>
        <v/>
      </c>
      <c r="I819" s="285" t="s">
        <v>1764</v>
      </c>
      <c r="J819" t="s">
        <v>198</v>
      </c>
      <c r="K819" s="300">
        <v>111211</v>
      </c>
      <c r="L819" s="286">
        <f>ROWS(K$5:K819)</f>
        <v>815</v>
      </c>
      <c r="M819" s="286" t="str">
        <f>IF(I819='5.1'!$E$5,TXM!L819,"")</f>
        <v/>
      </c>
      <c r="N819" t="str">
        <f>IFERROR(SMALL($M$5:$M$8000,ROWS($M$5:M819)),"")</f>
        <v/>
      </c>
      <c r="P819" t="s">
        <v>1709</v>
      </c>
      <c r="Q819" t="s">
        <v>810</v>
      </c>
      <c r="R819">
        <v>159611429</v>
      </c>
      <c r="S819" s="286">
        <f>ROWS(R$5:R819)</f>
        <v>815</v>
      </c>
      <c r="T819" s="286" t="str">
        <f>IF(P819='5.1'!$E$5,TXM!S819,"")</f>
        <v/>
      </c>
      <c r="U819" t="str">
        <f>IFERROR(SMALL($T$5:$T$8000,ROWS($T$5:T819)),"")</f>
        <v/>
      </c>
    </row>
    <row r="820" spans="1:21" ht="14.4" customHeight="1" x14ac:dyDescent="0.25">
      <c r="A820" s="285" t="s">
        <v>1965</v>
      </c>
      <c r="B820" t="s">
        <v>804</v>
      </c>
      <c r="C820" s="300">
        <v>509</v>
      </c>
      <c r="D820" s="286">
        <f>ROWS(C$5:C820)</f>
        <v>816</v>
      </c>
      <c r="E820" s="286" t="str">
        <f>IF(A820='5.1'!$E$5,TXM!D820,"")</f>
        <v/>
      </c>
      <c r="F820" t="str">
        <f>IFERROR(SMALL($E$5:$E$8000,ROWS($E$5:E820)),"")</f>
        <v/>
      </c>
      <c r="I820" s="285" t="s">
        <v>1764</v>
      </c>
      <c r="J820" t="s">
        <v>997</v>
      </c>
      <c r="K820" s="300">
        <v>110102</v>
      </c>
      <c r="L820" s="286">
        <f>ROWS(K$5:K820)</f>
        <v>816</v>
      </c>
      <c r="M820" s="286" t="str">
        <f>IF(I820='5.1'!$E$5,TXM!L820,"")</f>
        <v/>
      </c>
      <c r="N820" t="str">
        <f>IFERROR(SMALL($M$5:$M$8000,ROWS($M$5:M820)),"")</f>
        <v/>
      </c>
      <c r="P820" t="s">
        <v>1709</v>
      </c>
      <c r="Q820" t="s">
        <v>102</v>
      </c>
      <c r="R820">
        <v>65172451</v>
      </c>
      <c r="S820" s="286">
        <f>ROWS(R$5:R820)</f>
        <v>816</v>
      </c>
      <c r="T820" s="286" t="str">
        <f>IF(P820='5.1'!$E$5,TXM!S820,"")</f>
        <v/>
      </c>
      <c r="U820" t="str">
        <f>IFERROR(SMALL($T$5:$T$8000,ROWS($T$5:T820)),"")</f>
        <v/>
      </c>
    </row>
    <row r="821" spans="1:21" ht="14.4" customHeight="1" x14ac:dyDescent="0.25">
      <c r="A821" s="285" t="s">
        <v>1709</v>
      </c>
      <c r="B821" t="s">
        <v>115</v>
      </c>
      <c r="C821" s="300">
        <v>677756532</v>
      </c>
      <c r="D821" s="286">
        <f>ROWS(C$5:C821)</f>
        <v>817</v>
      </c>
      <c r="E821" s="286" t="str">
        <f>IF(A821='5.1'!$E$5,TXM!D821,"")</f>
        <v/>
      </c>
      <c r="F821" t="str">
        <f>IFERROR(SMALL($E$5:$E$8000,ROWS($E$5:E821)),"")</f>
        <v/>
      </c>
      <c r="I821" s="285" t="s">
        <v>1764</v>
      </c>
      <c r="J821" t="s">
        <v>113</v>
      </c>
      <c r="K821" s="300">
        <v>83501</v>
      </c>
      <c r="L821" s="286">
        <f>ROWS(K$5:K821)</f>
        <v>817</v>
      </c>
      <c r="M821" s="286" t="str">
        <f>IF(I821='5.1'!$E$5,TXM!L821,"")</f>
        <v/>
      </c>
      <c r="N821" t="str">
        <f>IFERROR(SMALL($M$5:$M$8000,ROWS($M$5:M821)),"")</f>
        <v/>
      </c>
      <c r="P821" t="s">
        <v>1709</v>
      </c>
      <c r="Q821" t="s">
        <v>107</v>
      </c>
      <c r="R821">
        <v>22166544</v>
      </c>
      <c r="S821" s="286">
        <f>ROWS(R$5:R821)</f>
        <v>817</v>
      </c>
      <c r="T821" s="286" t="str">
        <f>IF(P821='5.1'!$E$5,TXM!S821,"")</f>
        <v/>
      </c>
      <c r="U821" t="str">
        <f>IFERROR(SMALL($T$5:$T$8000,ROWS($T$5:T821)),"")</f>
        <v/>
      </c>
    </row>
    <row r="822" spans="1:21" ht="14.4" customHeight="1" x14ac:dyDescent="0.25">
      <c r="A822" s="285" t="s">
        <v>1709</v>
      </c>
      <c r="B822" t="s">
        <v>715</v>
      </c>
      <c r="C822" s="300">
        <v>367155196</v>
      </c>
      <c r="D822" s="286">
        <f>ROWS(C$5:C822)</f>
        <v>818</v>
      </c>
      <c r="E822" s="286" t="str">
        <f>IF(A822='5.1'!$E$5,TXM!D822,"")</f>
        <v/>
      </c>
      <c r="F822" t="str">
        <f>IFERROR(SMALL($E$5:$E$8000,ROWS($E$5:E822)),"")</f>
        <v/>
      </c>
      <c r="I822" s="285" t="s">
        <v>1764</v>
      </c>
      <c r="J822" t="s">
        <v>784</v>
      </c>
      <c r="K822" s="300">
        <v>77240</v>
      </c>
      <c r="L822" s="286">
        <f>ROWS(K$5:K822)</f>
        <v>818</v>
      </c>
      <c r="M822" s="286" t="str">
        <f>IF(I822='5.1'!$E$5,TXM!L822,"")</f>
        <v/>
      </c>
      <c r="N822" t="str">
        <f>IFERROR(SMALL($M$5:$M$8000,ROWS($M$5:M822)),"")</f>
        <v/>
      </c>
      <c r="P822" t="s">
        <v>1709</v>
      </c>
      <c r="Q822" t="s">
        <v>806</v>
      </c>
      <c r="R822">
        <v>14268829</v>
      </c>
      <c r="S822" s="286">
        <f>ROWS(R$5:R822)</f>
        <v>818</v>
      </c>
      <c r="T822" s="286" t="str">
        <f>IF(P822='5.1'!$E$5,TXM!S822,"")</f>
        <v/>
      </c>
      <c r="U822" t="str">
        <f>IFERROR(SMALL($T$5:$T$8000,ROWS($T$5:T822)),"")</f>
        <v/>
      </c>
    </row>
    <row r="823" spans="1:21" ht="14.4" customHeight="1" x14ac:dyDescent="0.25">
      <c r="A823" s="285" t="s">
        <v>1709</v>
      </c>
      <c r="B823" t="s">
        <v>1080</v>
      </c>
      <c r="C823" s="300">
        <v>181491416</v>
      </c>
      <c r="D823" s="286">
        <f>ROWS(C$5:C823)</f>
        <v>819</v>
      </c>
      <c r="E823" s="286" t="str">
        <f>IF(A823='5.1'!$E$5,TXM!D823,"")</f>
        <v/>
      </c>
      <c r="F823" t="str">
        <f>IFERROR(SMALL($E$5:$E$8000,ROWS($E$5:E823)),"")</f>
        <v/>
      </c>
      <c r="I823" s="285" t="s">
        <v>1764</v>
      </c>
      <c r="J823" t="s">
        <v>806</v>
      </c>
      <c r="K823" s="300">
        <v>61740</v>
      </c>
      <c r="L823" s="286">
        <f>ROWS(K$5:K823)</f>
        <v>819</v>
      </c>
      <c r="M823" s="286" t="str">
        <f>IF(I823='5.1'!$E$5,TXM!L823,"")</f>
        <v/>
      </c>
      <c r="N823" t="str">
        <f>IFERROR(SMALL($M$5:$M$8000,ROWS($M$5:M823)),"")</f>
        <v/>
      </c>
      <c r="P823" t="s">
        <v>1709</v>
      </c>
      <c r="Q823" t="s">
        <v>1098</v>
      </c>
      <c r="R823">
        <v>12207693</v>
      </c>
      <c r="S823" s="286">
        <f>ROWS(R$5:R823)</f>
        <v>819</v>
      </c>
      <c r="T823" s="286" t="str">
        <f>IF(P823='5.1'!$E$5,TXM!S823,"")</f>
        <v/>
      </c>
      <c r="U823" t="str">
        <f>IFERROR(SMALL($T$5:$T$8000,ROWS($T$5:T823)),"")</f>
        <v/>
      </c>
    </row>
    <row r="824" spans="1:21" ht="14.4" customHeight="1" x14ac:dyDescent="0.25">
      <c r="A824" s="285" t="s">
        <v>1709</v>
      </c>
      <c r="B824" t="s">
        <v>117</v>
      </c>
      <c r="C824" s="300">
        <v>141885410</v>
      </c>
      <c r="D824" s="286">
        <f>ROWS(C$5:C824)</f>
        <v>820</v>
      </c>
      <c r="E824" s="286" t="str">
        <f>IF(A824='5.1'!$E$5,TXM!D824,"")</f>
        <v/>
      </c>
      <c r="F824" t="str">
        <f>IFERROR(SMALL($E$5:$E$8000,ROWS($E$5:E824)),"")</f>
        <v/>
      </c>
      <c r="I824" s="285" t="s">
        <v>1764</v>
      </c>
      <c r="J824" t="s">
        <v>764</v>
      </c>
      <c r="K824" s="300">
        <v>36265</v>
      </c>
      <c r="L824" s="286">
        <f>ROWS(K$5:K824)</f>
        <v>820</v>
      </c>
      <c r="M824" s="286" t="str">
        <f>IF(I824='5.1'!$E$5,TXM!L824,"")</f>
        <v/>
      </c>
      <c r="N824" t="str">
        <f>IFERROR(SMALL($M$5:$M$8000,ROWS($M$5:M824)),"")</f>
        <v/>
      </c>
      <c r="P824" t="s">
        <v>1709</v>
      </c>
      <c r="Q824" t="s">
        <v>1081</v>
      </c>
      <c r="R824">
        <v>8541027</v>
      </c>
      <c r="S824" s="286">
        <f>ROWS(R$5:R824)</f>
        <v>820</v>
      </c>
      <c r="T824" s="286" t="str">
        <f>IF(P824='5.1'!$E$5,TXM!S824,"")</f>
        <v/>
      </c>
      <c r="U824" t="str">
        <f>IFERROR(SMALL($T$5:$T$8000,ROWS($T$5:T824)),"")</f>
        <v/>
      </c>
    </row>
    <row r="825" spans="1:21" ht="14.4" customHeight="1" x14ac:dyDescent="0.25">
      <c r="A825" s="285" t="s">
        <v>1709</v>
      </c>
      <c r="B825" t="s">
        <v>113</v>
      </c>
      <c r="C825" s="300">
        <v>138560619</v>
      </c>
      <c r="D825" s="286">
        <f>ROWS(C$5:C825)</f>
        <v>821</v>
      </c>
      <c r="E825" s="286" t="str">
        <f>IF(A825='5.1'!$E$5,TXM!D825,"")</f>
        <v/>
      </c>
      <c r="F825" t="str">
        <f>IFERROR(SMALL($E$5:$E$8000,ROWS($E$5:E825)),"")</f>
        <v/>
      </c>
      <c r="I825" s="285" t="s">
        <v>1764</v>
      </c>
      <c r="J825" t="s">
        <v>774</v>
      </c>
      <c r="K825" s="300">
        <v>26233</v>
      </c>
      <c r="L825" s="286">
        <f>ROWS(K$5:K825)</f>
        <v>821</v>
      </c>
      <c r="M825" s="286" t="str">
        <f>IF(I825='5.1'!$E$5,TXM!L825,"")</f>
        <v/>
      </c>
      <c r="N825" t="str">
        <f>IFERROR(SMALL($M$5:$M$8000,ROWS($M$5:M825)),"")</f>
        <v/>
      </c>
      <c r="P825" t="s">
        <v>1709</v>
      </c>
      <c r="Q825" t="s">
        <v>118</v>
      </c>
      <c r="R825">
        <v>7959351</v>
      </c>
      <c r="S825" s="286">
        <f>ROWS(R$5:R825)</f>
        <v>821</v>
      </c>
      <c r="T825" s="286" t="str">
        <f>IF(P825='5.1'!$E$5,TXM!S825,"")</f>
        <v/>
      </c>
      <c r="U825" t="str">
        <f>IFERROR(SMALL($T$5:$T$8000,ROWS($T$5:T825)),"")</f>
        <v/>
      </c>
    </row>
    <row r="826" spans="1:21" ht="14.4" customHeight="1" x14ac:dyDescent="0.25">
      <c r="A826" s="285" t="s">
        <v>1709</v>
      </c>
      <c r="B826" t="s">
        <v>782</v>
      </c>
      <c r="C826" s="300">
        <v>70267199</v>
      </c>
      <c r="D826" s="286">
        <f>ROWS(C$5:C826)</f>
        <v>822</v>
      </c>
      <c r="E826" s="286" t="str">
        <f>IF(A826='5.1'!$E$5,TXM!D826,"")</f>
        <v/>
      </c>
      <c r="F826" t="str">
        <f>IFERROR(SMALL($E$5:$E$8000,ROWS($E$5:E826)),"")</f>
        <v/>
      </c>
      <c r="I826" s="285" t="s">
        <v>1764</v>
      </c>
      <c r="J826" t="s">
        <v>1096</v>
      </c>
      <c r="K826" s="300">
        <v>24999</v>
      </c>
      <c r="L826" s="286">
        <f>ROWS(K$5:K826)</f>
        <v>822</v>
      </c>
      <c r="M826" s="286" t="str">
        <f>IF(I826='5.1'!$E$5,TXM!L826,"")</f>
        <v/>
      </c>
      <c r="N826" t="str">
        <f>IFERROR(SMALL($M$5:$M$8000,ROWS($M$5:M826)),"")</f>
        <v/>
      </c>
      <c r="P826" t="s">
        <v>1709</v>
      </c>
      <c r="Q826" t="s">
        <v>762</v>
      </c>
      <c r="R826">
        <v>6547062</v>
      </c>
      <c r="S826" s="286">
        <f>ROWS(R$5:R826)</f>
        <v>822</v>
      </c>
      <c r="T826" s="286" t="str">
        <f>IF(P826='5.1'!$E$5,TXM!S826,"")</f>
        <v/>
      </c>
      <c r="U826" t="str">
        <f>IFERROR(SMALL($T$5:$T$8000,ROWS($T$5:T826)),"")</f>
        <v/>
      </c>
    </row>
    <row r="827" spans="1:21" ht="14.4" customHeight="1" x14ac:dyDescent="0.25">
      <c r="A827" s="285" t="s">
        <v>1709</v>
      </c>
      <c r="B827" t="s">
        <v>997</v>
      </c>
      <c r="C827" s="300">
        <v>65315219</v>
      </c>
      <c r="D827" s="286">
        <f>ROWS(C$5:C827)</f>
        <v>823</v>
      </c>
      <c r="E827" s="286" t="str">
        <f>IF(A827='5.1'!$E$5,TXM!D827,"")</f>
        <v/>
      </c>
      <c r="F827" t="str">
        <f>IFERROR(SMALL($E$5:$E$8000,ROWS($E$5:E827)),"")</f>
        <v/>
      </c>
      <c r="I827" s="285" t="s">
        <v>1764</v>
      </c>
      <c r="J827" t="s">
        <v>725</v>
      </c>
      <c r="K827" s="300">
        <v>17880</v>
      </c>
      <c r="L827" s="286">
        <f>ROWS(K$5:K827)</f>
        <v>823</v>
      </c>
      <c r="M827" s="286" t="str">
        <f>IF(I827='5.1'!$E$5,TXM!L827,"")</f>
        <v/>
      </c>
      <c r="N827" t="str">
        <f>IFERROR(SMALL($M$5:$M$8000,ROWS($M$5:M827)),"")</f>
        <v/>
      </c>
      <c r="P827" t="s">
        <v>1709</v>
      </c>
      <c r="Q827" t="s">
        <v>115</v>
      </c>
      <c r="R827">
        <v>6499413</v>
      </c>
      <c r="S827" s="286">
        <f>ROWS(R$5:R827)</f>
        <v>823</v>
      </c>
      <c r="T827" s="286" t="str">
        <f>IF(P827='5.1'!$E$5,TXM!S827,"")</f>
        <v/>
      </c>
      <c r="U827" t="str">
        <f>IFERROR(SMALL($T$5:$T$8000,ROWS($T$5:T827)),"")</f>
        <v/>
      </c>
    </row>
    <row r="828" spans="1:21" ht="14.4" customHeight="1" x14ac:dyDescent="0.25">
      <c r="A828" s="285" t="s">
        <v>1709</v>
      </c>
      <c r="B828" t="s">
        <v>705</v>
      </c>
      <c r="C828" s="300">
        <v>64179008</v>
      </c>
      <c r="D828" s="286">
        <f>ROWS(C$5:C828)</f>
        <v>824</v>
      </c>
      <c r="E828" s="286" t="str">
        <f>IF(A828='5.1'!$E$5,TXM!D828,"")</f>
        <v/>
      </c>
      <c r="F828" t="str">
        <f>IFERROR(SMALL($E$5:$E$8000,ROWS($E$5:E828)),"")</f>
        <v/>
      </c>
      <c r="I828" s="285" t="s">
        <v>1764</v>
      </c>
      <c r="J828" t="s">
        <v>1082</v>
      </c>
      <c r="K828" s="300">
        <v>14475</v>
      </c>
      <c r="L828" s="286">
        <f>ROWS(K$5:K828)</f>
        <v>824</v>
      </c>
      <c r="M828" s="286" t="str">
        <f>IF(I828='5.1'!$E$5,TXM!L828,"")</f>
        <v/>
      </c>
      <c r="N828" t="str">
        <f>IFERROR(SMALL($M$5:$M$8000,ROWS($M$5:M828)),"")</f>
        <v/>
      </c>
      <c r="P828" t="s">
        <v>1709</v>
      </c>
      <c r="Q828" t="s">
        <v>1082</v>
      </c>
      <c r="R828">
        <v>5676721</v>
      </c>
      <c r="S828" s="286">
        <f>ROWS(R$5:R828)</f>
        <v>824</v>
      </c>
      <c r="T828" s="286" t="str">
        <f>IF(P828='5.1'!$E$5,TXM!S828,"")</f>
        <v/>
      </c>
      <c r="U828" t="str">
        <f>IFERROR(SMALL($T$5:$T$8000,ROWS($T$5:T828)),"")</f>
        <v/>
      </c>
    </row>
    <row r="829" spans="1:21" ht="14.4" customHeight="1" x14ac:dyDescent="0.25">
      <c r="A829" s="285" t="s">
        <v>1709</v>
      </c>
      <c r="B829" t="s">
        <v>808</v>
      </c>
      <c r="C829" s="300">
        <v>54750074</v>
      </c>
      <c r="D829" s="286">
        <f>ROWS(C$5:C829)</f>
        <v>825</v>
      </c>
      <c r="E829" s="286" t="str">
        <f>IF(A829='5.1'!$E$5,TXM!D829,"")</f>
        <v/>
      </c>
      <c r="F829" t="str">
        <f>IFERROR(SMALL($E$5:$E$8000,ROWS($E$5:E829)),"")</f>
        <v/>
      </c>
      <c r="I829" s="285" t="s">
        <v>1764</v>
      </c>
      <c r="J829" t="s">
        <v>790</v>
      </c>
      <c r="K829" s="300">
        <v>12884</v>
      </c>
      <c r="L829" s="286">
        <f>ROWS(K$5:K829)</f>
        <v>825</v>
      </c>
      <c r="M829" s="286" t="str">
        <f>IF(I829='5.1'!$E$5,TXM!L829,"")</f>
        <v/>
      </c>
      <c r="N829" t="str">
        <f>IFERROR(SMALL($M$5:$M$8000,ROWS($M$5:M829)),"")</f>
        <v/>
      </c>
      <c r="P829" t="s">
        <v>1709</v>
      </c>
      <c r="Q829" t="s">
        <v>119</v>
      </c>
      <c r="R829">
        <v>5647537</v>
      </c>
      <c r="S829" s="286">
        <f>ROWS(R$5:R829)</f>
        <v>825</v>
      </c>
      <c r="T829" s="286" t="str">
        <f>IF(P829='5.1'!$E$5,TXM!S829,"")</f>
        <v/>
      </c>
      <c r="U829" t="str">
        <f>IFERROR(SMALL($T$5:$T$8000,ROWS($T$5:T829)),"")</f>
        <v/>
      </c>
    </row>
    <row r="830" spans="1:21" ht="14.4" customHeight="1" x14ac:dyDescent="0.25">
      <c r="A830" s="285" t="s">
        <v>1709</v>
      </c>
      <c r="B830" t="s">
        <v>1098</v>
      </c>
      <c r="C830" s="300">
        <v>37238074</v>
      </c>
      <c r="D830" s="286">
        <f>ROWS(C$5:C830)</f>
        <v>826</v>
      </c>
      <c r="E830" s="286" t="str">
        <f>IF(A830='5.1'!$E$5,TXM!D830,"")</f>
        <v/>
      </c>
      <c r="F830" t="str">
        <f>IFERROR(SMALL($E$5:$E$8000,ROWS($E$5:E830)),"")</f>
        <v/>
      </c>
      <c r="I830" s="285" t="s">
        <v>1764</v>
      </c>
      <c r="J830" t="s">
        <v>1080</v>
      </c>
      <c r="K830" s="300">
        <v>12125</v>
      </c>
      <c r="L830" s="286">
        <f>ROWS(K$5:K830)</f>
        <v>826</v>
      </c>
      <c r="M830" s="286" t="str">
        <f>IF(I830='5.1'!$E$5,TXM!L830,"")</f>
        <v/>
      </c>
      <c r="N830" t="str">
        <f>IFERROR(SMALL($M$5:$M$8000,ROWS($M$5:M830)),"")</f>
        <v/>
      </c>
      <c r="P830" t="s">
        <v>1709</v>
      </c>
      <c r="Q830" t="s">
        <v>106</v>
      </c>
      <c r="R830">
        <v>5539890</v>
      </c>
      <c r="S830" s="286">
        <f>ROWS(R$5:R830)</f>
        <v>826</v>
      </c>
      <c r="T830" s="286" t="str">
        <f>IF(P830='5.1'!$E$5,TXM!S830,"")</f>
        <v/>
      </c>
      <c r="U830" t="str">
        <f>IFERROR(SMALL($T$5:$T$8000,ROWS($T$5:T830)),"")</f>
        <v/>
      </c>
    </row>
    <row r="831" spans="1:21" ht="14.4" customHeight="1" x14ac:dyDescent="0.25">
      <c r="A831" s="285" t="s">
        <v>1709</v>
      </c>
      <c r="B831" t="s">
        <v>784</v>
      </c>
      <c r="C831" s="300">
        <v>33185358</v>
      </c>
      <c r="D831" s="286">
        <f>ROWS(C$5:C831)</f>
        <v>827</v>
      </c>
      <c r="E831" s="286" t="str">
        <f>IF(A831='5.1'!$E$5,TXM!D831,"")</f>
        <v/>
      </c>
      <c r="F831" t="str">
        <f>IFERROR(SMALL($E$5:$E$8000,ROWS($E$5:E831)),"")</f>
        <v/>
      </c>
      <c r="I831" s="285" t="s">
        <v>1764</v>
      </c>
      <c r="J831" t="s">
        <v>766</v>
      </c>
      <c r="K831" s="300">
        <v>8490</v>
      </c>
      <c r="L831" s="286">
        <f>ROWS(K$5:K831)</f>
        <v>827</v>
      </c>
      <c r="M831" s="286" t="str">
        <f>IF(I831='5.1'!$E$5,TXM!L831,"")</f>
        <v/>
      </c>
      <c r="N831" t="str">
        <f>IFERROR(SMALL($M$5:$M$8000,ROWS($M$5:M831)),"")</f>
        <v/>
      </c>
      <c r="P831" t="s">
        <v>1709</v>
      </c>
      <c r="Q831" t="s">
        <v>734</v>
      </c>
      <c r="R831">
        <v>5365757</v>
      </c>
      <c r="S831" s="286">
        <f>ROWS(R$5:R831)</f>
        <v>827</v>
      </c>
      <c r="T831" s="286" t="str">
        <f>IF(P831='5.1'!$E$5,TXM!S831,"")</f>
        <v/>
      </c>
      <c r="U831" t="str">
        <f>IFERROR(SMALL($T$5:$T$8000,ROWS($T$5:T831)),"")</f>
        <v/>
      </c>
    </row>
    <row r="832" spans="1:21" ht="14.4" customHeight="1" x14ac:dyDescent="0.25">
      <c r="A832" s="285" t="s">
        <v>1709</v>
      </c>
      <c r="B832" t="s">
        <v>102</v>
      </c>
      <c r="C832" s="300">
        <v>14817129</v>
      </c>
      <c r="D832" s="286">
        <f>ROWS(C$5:C832)</f>
        <v>828</v>
      </c>
      <c r="E832" s="286" t="str">
        <f>IF(A832='5.1'!$E$5,TXM!D832,"")</f>
        <v/>
      </c>
      <c r="F832" t="str">
        <f>IFERROR(SMALL($E$5:$E$8000,ROWS($E$5:E832)),"")</f>
        <v/>
      </c>
      <c r="I832" s="285" t="s">
        <v>1764</v>
      </c>
      <c r="J832" t="s">
        <v>812</v>
      </c>
      <c r="K832" s="300">
        <v>7554</v>
      </c>
      <c r="L832" s="286">
        <f>ROWS(K$5:K832)</f>
        <v>828</v>
      </c>
      <c r="M832" s="286" t="str">
        <f>IF(I832='5.1'!$E$5,TXM!L832,"")</f>
        <v/>
      </c>
      <c r="N832" t="str">
        <f>IFERROR(SMALL($M$5:$M$8000,ROWS($M$5:M832)),"")</f>
        <v/>
      </c>
      <c r="P832" t="s">
        <v>1709</v>
      </c>
      <c r="Q832" t="s">
        <v>113</v>
      </c>
      <c r="R832">
        <v>5166214</v>
      </c>
      <c r="S832" s="286">
        <f>ROWS(R$5:R832)</f>
        <v>828</v>
      </c>
      <c r="T832" s="286" t="str">
        <f>IF(P832='5.1'!$E$5,TXM!S832,"")</f>
        <v/>
      </c>
      <c r="U832" t="str">
        <f>IFERROR(SMALL($T$5:$T$8000,ROWS($T$5:T832)),"")</f>
        <v/>
      </c>
    </row>
    <row r="833" spans="1:21" ht="14.4" customHeight="1" x14ac:dyDescent="0.25">
      <c r="A833" s="285" t="s">
        <v>1709</v>
      </c>
      <c r="B833" t="s">
        <v>746</v>
      </c>
      <c r="C833" s="300">
        <v>14065273</v>
      </c>
      <c r="D833" s="286">
        <f>ROWS(C$5:C833)</f>
        <v>829</v>
      </c>
      <c r="E833" s="286" t="str">
        <f>IF(A833='5.1'!$E$5,TXM!D833,"")</f>
        <v/>
      </c>
      <c r="F833" t="str">
        <f>IFERROR(SMALL($E$5:$E$8000,ROWS($E$5:E833)),"")</f>
        <v/>
      </c>
      <c r="I833" s="285" t="s">
        <v>1764</v>
      </c>
      <c r="J833" t="s">
        <v>1098</v>
      </c>
      <c r="K833" s="300">
        <v>6483</v>
      </c>
      <c r="L833" s="286">
        <f>ROWS(K$5:K833)</f>
        <v>829</v>
      </c>
      <c r="M833" s="286" t="str">
        <f>IF(I833='5.1'!$E$5,TXM!L833,"")</f>
        <v/>
      </c>
      <c r="N833" t="str">
        <f>IFERROR(SMALL($M$5:$M$8000,ROWS($M$5:M833)),"")</f>
        <v/>
      </c>
      <c r="P833" t="s">
        <v>1709</v>
      </c>
      <c r="Q833" t="s">
        <v>808</v>
      </c>
      <c r="R833">
        <v>5048820</v>
      </c>
      <c r="S833" s="286">
        <f>ROWS(R$5:R833)</f>
        <v>829</v>
      </c>
      <c r="T833" s="286" t="str">
        <f>IF(P833='5.1'!$E$5,TXM!S833,"")</f>
        <v/>
      </c>
      <c r="U833" t="str">
        <f>IFERROR(SMALL($T$5:$T$8000,ROWS($T$5:T833)),"")</f>
        <v/>
      </c>
    </row>
    <row r="834" spans="1:21" ht="14.4" customHeight="1" x14ac:dyDescent="0.25">
      <c r="A834" s="285" t="s">
        <v>1709</v>
      </c>
      <c r="B834" t="s">
        <v>786</v>
      </c>
      <c r="C834" s="300">
        <v>9819527</v>
      </c>
      <c r="D834" s="286">
        <f>ROWS(C$5:C834)</f>
        <v>830</v>
      </c>
      <c r="E834" s="286" t="str">
        <f>IF(A834='5.1'!$E$5,TXM!D834,"")</f>
        <v/>
      </c>
      <c r="F834" t="str">
        <f>IFERROR(SMALL($E$5:$E$8000,ROWS($E$5:E834)),"")</f>
        <v/>
      </c>
      <c r="I834" s="285" t="s">
        <v>1764</v>
      </c>
      <c r="J834" t="s">
        <v>808</v>
      </c>
      <c r="K834" s="300">
        <v>5102</v>
      </c>
      <c r="L834" s="286">
        <f>ROWS(K$5:K834)</f>
        <v>830</v>
      </c>
      <c r="M834" s="286" t="str">
        <f>IF(I834='5.1'!$E$5,TXM!L834,"")</f>
        <v/>
      </c>
      <c r="N834" t="str">
        <f>IFERROR(SMALL($M$5:$M$8000,ROWS($M$5:M834)),"")</f>
        <v/>
      </c>
      <c r="P834" t="s">
        <v>1709</v>
      </c>
      <c r="Q834" t="s">
        <v>748</v>
      </c>
      <c r="R834">
        <v>4790203</v>
      </c>
      <c r="S834" s="286">
        <f>ROWS(R$5:R834)</f>
        <v>830</v>
      </c>
      <c r="T834" s="286" t="str">
        <f>IF(P834='5.1'!$E$5,TXM!S834,"")</f>
        <v/>
      </c>
      <c r="U834" t="str">
        <f>IFERROR(SMALL($T$5:$T$8000,ROWS($T$5:T834)),"")</f>
        <v/>
      </c>
    </row>
    <row r="835" spans="1:21" ht="14.4" customHeight="1" x14ac:dyDescent="0.25">
      <c r="A835" s="285" t="s">
        <v>1709</v>
      </c>
      <c r="B835" t="s">
        <v>198</v>
      </c>
      <c r="C835" s="300">
        <v>8640000</v>
      </c>
      <c r="D835" s="286">
        <f>ROWS(C$5:C835)</f>
        <v>831</v>
      </c>
      <c r="E835" s="286" t="str">
        <f>IF(A835='5.1'!$E$5,TXM!D835,"")</f>
        <v/>
      </c>
      <c r="F835" t="str">
        <f>IFERROR(SMALL($E$5:$E$8000,ROWS($E$5:E835)),"")</f>
        <v/>
      </c>
      <c r="I835" s="285" t="s">
        <v>1764</v>
      </c>
      <c r="J835" t="s">
        <v>1090</v>
      </c>
      <c r="K835" s="300">
        <v>3958</v>
      </c>
      <c r="L835" s="286">
        <f>ROWS(K$5:K835)</f>
        <v>831</v>
      </c>
      <c r="M835" s="286" t="str">
        <f>IF(I835='5.1'!$E$5,TXM!L835,"")</f>
        <v/>
      </c>
      <c r="N835" t="str">
        <f>IFERROR(SMALL($M$5:$M$8000,ROWS($M$5:M835)),"")</f>
        <v/>
      </c>
      <c r="P835" t="s">
        <v>1709</v>
      </c>
      <c r="Q835" t="s">
        <v>725</v>
      </c>
      <c r="R835">
        <v>3835821</v>
      </c>
      <c r="S835" s="286">
        <f>ROWS(R$5:R835)</f>
        <v>831</v>
      </c>
      <c r="T835" s="286" t="str">
        <f>IF(P835='5.1'!$E$5,TXM!S835,"")</f>
        <v/>
      </c>
      <c r="U835" t="str">
        <f>IFERROR(SMALL($T$5:$T$8000,ROWS($T$5:T835)),"")</f>
        <v/>
      </c>
    </row>
    <row r="836" spans="1:21" ht="14.4" customHeight="1" x14ac:dyDescent="0.25">
      <c r="A836" s="285" t="s">
        <v>1709</v>
      </c>
      <c r="B836" t="s">
        <v>118</v>
      </c>
      <c r="C836" s="300">
        <v>8366331</v>
      </c>
      <c r="D836" s="286">
        <f>ROWS(C$5:C836)</f>
        <v>832</v>
      </c>
      <c r="E836" s="286" t="str">
        <f>IF(A836='5.1'!$E$5,TXM!D836,"")</f>
        <v/>
      </c>
      <c r="F836" t="str">
        <f>IFERROR(SMALL($E$5:$E$8000,ROWS($E$5:E836)),"")</f>
        <v/>
      </c>
      <c r="I836" s="285" t="s">
        <v>1764</v>
      </c>
      <c r="J836" t="s">
        <v>197</v>
      </c>
      <c r="K836" s="300">
        <v>3800</v>
      </c>
      <c r="L836" s="286">
        <f>ROWS(K$5:K836)</f>
        <v>832</v>
      </c>
      <c r="M836" s="286" t="str">
        <f>IF(I836='5.1'!$E$5,TXM!L836,"")</f>
        <v/>
      </c>
      <c r="N836" t="str">
        <f>IFERROR(SMALL($M$5:$M$8000,ROWS($M$5:M836)),"")</f>
        <v/>
      </c>
      <c r="P836" t="s">
        <v>1709</v>
      </c>
      <c r="Q836" t="s">
        <v>1086</v>
      </c>
      <c r="R836">
        <v>3704104</v>
      </c>
      <c r="S836" s="286">
        <f>ROWS(R$5:R836)</f>
        <v>832</v>
      </c>
      <c r="T836" s="286" t="str">
        <f>IF(P836='5.1'!$E$5,TXM!S836,"")</f>
        <v/>
      </c>
      <c r="U836" t="str">
        <f>IFERROR(SMALL($T$5:$T$8000,ROWS($T$5:T836)),"")</f>
        <v/>
      </c>
    </row>
    <row r="837" spans="1:21" ht="14.4" customHeight="1" x14ac:dyDescent="0.25">
      <c r="A837" s="285" t="s">
        <v>1709</v>
      </c>
      <c r="B837" t="s">
        <v>725</v>
      </c>
      <c r="C837" s="300">
        <v>7532474</v>
      </c>
      <c r="D837" s="286">
        <f>ROWS(C$5:C837)</f>
        <v>833</v>
      </c>
      <c r="E837" s="286" t="str">
        <f>IF(A837='5.1'!$E$5,TXM!D837,"")</f>
        <v/>
      </c>
      <c r="F837" t="str">
        <f>IFERROR(SMALL($E$5:$E$8000,ROWS($E$5:E837)),"")</f>
        <v/>
      </c>
      <c r="I837" s="285" t="s">
        <v>1764</v>
      </c>
      <c r="J837" t="s">
        <v>1081</v>
      </c>
      <c r="K837" s="300">
        <v>1454</v>
      </c>
      <c r="L837" s="286">
        <f>ROWS(K$5:K837)</f>
        <v>833</v>
      </c>
      <c r="M837" s="286" t="str">
        <f>IF(I837='5.1'!$E$5,TXM!L837,"")</f>
        <v/>
      </c>
      <c r="N837" t="str">
        <f>IFERROR(SMALL($M$5:$M$8000,ROWS($M$5:M837)),"")</f>
        <v/>
      </c>
      <c r="P837" t="s">
        <v>1709</v>
      </c>
      <c r="Q837" t="s">
        <v>766</v>
      </c>
      <c r="R837">
        <v>3657668</v>
      </c>
      <c r="S837" s="286">
        <f>ROWS(R$5:R837)</f>
        <v>833</v>
      </c>
      <c r="T837" s="286" t="str">
        <f>IF(P837='5.1'!$E$5,TXM!S837,"")</f>
        <v/>
      </c>
      <c r="U837" t="str">
        <f>IFERROR(SMALL($T$5:$T$8000,ROWS($T$5:T837)),"")</f>
        <v/>
      </c>
    </row>
    <row r="838" spans="1:21" ht="14.4" customHeight="1" x14ac:dyDescent="0.25">
      <c r="A838" s="285" t="s">
        <v>1709</v>
      </c>
      <c r="B838" t="s">
        <v>106</v>
      </c>
      <c r="C838" s="300">
        <v>7352130</v>
      </c>
      <c r="D838" s="286">
        <f>ROWS(C$5:C838)</f>
        <v>834</v>
      </c>
      <c r="E838" s="286" t="str">
        <f>IF(A838='5.1'!$E$5,TXM!D838,"")</f>
        <v/>
      </c>
      <c r="F838" t="str">
        <f>IFERROR(SMALL($E$5:$E$8000,ROWS($E$5:E838)),"")</f>
        <v/>
      </c>
      <c r="I838" s="285" t="s">
        <v>1764</v>
      </c>
      <c r="J838" t="s">
        <v>1088</v>
      </c>
      <c r="K838" s="300">
        <v>1429</v>
      </c>
      <c r="L838" s="286">
        <f>ROWS(K$5:K838)</f>
        <v>834</v>
      </c>
      <c r="M838" s="286" t="str">
        <f>IF(I838='5.1'!$E$5,TXM!L838,"")</f>
        <v/>
      </c>
      <c r="N838" t="str">
        <f>IFERROR(SMALL($M$5:$M$8000,ROWS($M$5:M838)),"")</f>
        <v/>
      </c>
      <c r="P838" t="s">
        <v>1709</v>
      </c>
      <c r="Q838" t="s">
        <v>804</v>
      </c>
      <c r="R838">
        <v>3527572</v>
      </c>
      <c r="S838" s="286">
        <f>ROWS(R$5:R838)</f>
        <v>834</v>
      </c>
      <c r="T838" s="286" t="str">
        <f>IF(P838='5.1'!$E$5,TXM!S838,"")</f>
        <v/>
      </c>
      <c r="U838" t="str">
        <f>IFERROR(SMALL($T$5:$T$8000,ROWS($T$5:T838)),"")</f>
        <v/>
      </c>
    </row>
    <row r="839" spans="1:21" ht="14.4" customHeight="1" x14ac:dyDescent="0.25">
      <c r="A839" s="285" t="s">
        <v>1709</v>
      </c>
      <c r="B839" t="s">
        <v>723</v>
      </c>
      <c r="C839" s="300">
        <v>6030894</v>
      </c>
      <c r="D839" s="286">
        <f>ROWS(C$5:C839)</f>
        <v>835</v>
      </c>
      <c r="E839" s="286" t="str">
        <f>IF(A839='5.1'!$E$5,TXM!D839,"")</f>
        <v/>
      </c>
      <c r="F839" t="str">
        <f>IFERROR(SMALL($E$5:$E$8000,ROWS($E$5:E839)),"")</f>
        <v/>
      </c>
      <c r="I839" s="285" t="s">
        <v>1764</v>
      </c>
      <c r="J839" t="s">
        <v>772</v>
      </c>
      <c r="K839" s="300">
        <v>1095</v>
      </c>
      <c r="L839" s="286">
        <f>ROWS(K$5:K839)</f>
        <v>835</v>
      </c>
      <c r="M839" s="286" t="str">
        <f>IF(I839='5.1'!$E$5,TXM!L839,"")</f>
        <v/>
      </c>
      <c r="N839" t="str">
        <f>IFERROR(SMALL($M$5:$M$8000,ROWS($M$5:M839)),"")</f>
        <v/>
      </c>
      <c r="P839" t="s">
        <v>1709</v>
      </c>
      <c r="Q839" t="s">
        <v>1096</v>
      </c>
      <c r="R839">
        <v>3512184</v>
      </c>
      <c r="S839" s="286">
        <f>ROWS(R$5:R839)</f>
        <v>835</v>
      </c>
      <c r="T839" s="286" t="str">
        <f>IF(P839='5.1'!$E$5,TXM!S839,"")</f>
        <v/>
      </c>
      <c r="U839" t="str">
        <f>IFERROR(SMALL($T$5:$T$8000,ROWS($T$5:T839)),"")</f>
        <v/>
      </c>
    </row>
    <row r="840" spans="1:21" ht="14.4" customHeight="1" x14ac:dyDescent="0.25">
      <c r="A840" s="285" t="s">
        <v>1709</v>
      </c>
      <c r="B840" t="s">
        <v>790</v>
      </c>
      <c r="C840" s="300">
        <v>4726337</v>
      </c>
      <c r="D840" s="286">
        <f>ROWS(C$5:C840)</f>
        <v>836</v>
      </c>
      <c r="E840" s="286" t="str">
        <f>IF(A840='5.1'!$E$5,TXM!D840,"")</f>
        <v/>
      </c>
      <c r="F840" t="str">
        <f>IFERROR(SMALL($E$5:$E$8000,ROWS($E$5:E840)),"")</f>
        <v/>
      </c>
      <c r="I840" s="285" t="s">
        <v>1764</v>
      </c>
      <c r="J840" t="s">
        <v>810</v>
      </c>
      <c r="K840" s="300">
        <v>613</v>
      </c>
      <c r="L840" s="286">
        <f>ROWS(K$5:K840)</f>
        <v>836</v>
      </c>
      <c r="M840" s="286" t="str">
        <f>IF(I840='5.1'!$E$5,TXM!L840,"")</f>
        <v/>
      </c>
      <c r="N840" t="str">
        <f>IFERROR(SMALL($M$5:$M$8000,ROWS($M$5:M840)),"")</f>
        <v/>
      </c>
      <c r="P840" t="s">
        <v>1709</v>
      </c>
      <c r="Q840" t="s">
        <v>1080</v>
      </c>
      <c r="R840">
        <v>3441340</v>
      </c>
      <c r="S840" s="286">
        <f>ROWS(R$5:R840)</f>
        <v>836</v>
      </c>
      <c r="T840" s="286" t="str">
        <f>IF(P840='5.1'!$E$5,TXM!S840,"")</f>
        <v/>
      </c>
      <c r="U840" t="str">
        <f>IFERROR(SMALL($T$5:$T$8000,ROWS($T$5:T840)),"")</f>
        <v/>
      </c>
    </row>
    <row r="841" spans="1:21" ht="14.4" customHeight="1" x14ac:dyDescent="0.25">
      <c r="A841" s="285" t="s">
        <v>1709</v>
      </c>
      <c r="B841" t="s">
        <v>750</v>
      </c>
      <c r="C841" s="300">
        <v>4554048</v>
      </c>
      <c r="D841" s="286">
        <f>ROWS(C$5:C841)</f>
        <v>837</v>
      </c>
      <c r="E841" s="286" t="str">
        <f>IF(A841='5.1'!$E$5,TXM!D841,"")</f>
        <v/>
      </c>
      <c r="F841" t="str">
        <f>IFERROR(SMALL($E$5:$E$8000,ROWS($E$5:E841)),"")</f>
        <v/>
      </c>
      <c r="I841" s="285" t="s">
        <v>1764</v>
      </c>
      <c r="J841" t="s">
        <v>802</v>
      </c>
      <c r="K841" s="300">
        <v>207</v>
      </c>
      <c r="L841" s="286">
        <f>ROWS(K$5:K841)</f>
        <v>837</v>
      </c>
      <c r="M841" s="286" t="str">
        <f>IF(I841='5.1'!$E$5,TXM!L841,"")</f>
        <v/>
      </c>
      <c r="N841" t="str">
        <f>IFERROR(SMALL($M$5:$M$8000,ROWS($M$5:M841)),"")</f>
        <v/>
      </c>
      <c r="P841" t="s">
        <v>1709</v>
      </c>
      <c r="Q841" t="s">
        <v>114</v>
      </c>
      <c r="R841">
        <v>3237525</v>
      </c>
      <c r="S841" s="286">
        <f>ROWS(R$5:R841)</f>
        <v>837</v>
      </c>
      <c r="T841" s="286" t="str">
        <f>IF(P841='5.1'!$E$5,TXM!S841,"")</f>
        <v/>
      </c>
      <c r="U841" t="str">
        <f>IFERROR(SMALL($T$5:$T$8000,ROWS($T$5:T841)),"")</f>
        <v/>
      </c>
    </row>
    <row r="842" spans="1:21" ht="14.4" customHeight="1" x14ac:dyDescent="0.25">
      <c r="A842" s="285" t="s">
        <v>1709</v>
      </c>
      <c r="B842" t="s">
        <v>119</v>
      </c>
      <c r="C842" s="300">
        <v>3794307</v>
      </c>
      <c r="D842" s="286">
        <f>ROWS(C$5:C842)</f>
        <v>838</v>
      </c>
      <c r="E842" s="286" t="str">
        <f>IF(A842='5.1'!$E$5,TXM!D842,"")</f>
        <v/>
      </c>
      <c r="F842" t="str">
        <f>IFERROR(SMALL($E$5:$E$8000,ROWS($E$5:E842)),"")</f>
        <v/>
      </c>
      <c r="I842" s="285" t="s">
        <v>1956</v>
      </c>
      <c r="J842" t="s">
        <v>107</v>
      </c>
      <c r="K842" s="300">
        <v>16858637</v>
      </c>
      <c r="L842" s="286">
        <f>ROWS(K$5:K842)</f>
        <v>838</v>
      </c>
      <c r="M842" s="286" t="str">
        <f>IF(I842='5.1'!$E$5,TXM!L842,"")</f>
        <v/>
      </c>
      <c r="N842" t="str">
        <f>IFERROR(SMALL($M$5:$M$8000,ROWS($M$5:M842)),"")</f>
        <v/>
      </c>
      <c r="P842" t="s">
        <v>1709</v>
      </c>
      <c r="Q842" t="s">
        <v>117</v>
      </c>
      <c r="R842">
        <v>3097156</v>
      </c>
      <c r="S842" s="286">
        <f>ROWS(R$5:R842)</f>
        <v>838</v>
      </c>
      <c r="T842" s="286" t="str">
        <f>IF(P842='5.1'!$E$5,TXM!S842,"")</f>
        <v/>
      </c>
      <c r="U842" t="str">
        <f>IFERROR(SMALL($T$5:$T$8000,ROWS($T$5:T842)),"")</f>
        <v/>
      </c>
    </row>
    <row r="843" spans="1:21" ht="14.4" customHeight="1" x14ac:dyDescent="0.25">
      <c r="A843" s="285" t="s">
        <v>1709</v>
      </c>
      <c r="B843" t="s">
        <v>707</v>
      </c>
      <c r="C843" s="300">
        <v>3489295</v>
      </c>
      <c r="D843" s="286">
        <f>ROWS(C$5:C843)</f>
        <v>839</v>
      </c>
      <c r="E843" s="286" t="str">
        <f>IF(A843='5.1'!$E$5,TXM!D843,"")</f>
        <v/>
      </c>
      <c r="F843" t="str">
        <f>IFERROR(SMALL($E$5:$E$8000,ROWS($E$5:E843)),"")</f>
        <v/>
      </c>
      <c r="I843" s="285" t="s">
        <v>1956</v>
      </c>
      <c r="J843" t="s">
        <v>199</v>
      </c>
      <c r="K843" s="300">
        <v>16581142</v>
      </c>
      <c r="L843" s="286">
        <f>ROWS(K$5:K843)</f>
        <v>839</v>
      </c>
      <c r="M843" s="286" t="str">
        <f>IF(I843='5.1'!$E$5,TXM!L843,"")</f>
        <v/>
      </c>
      <c r="N843" t="str">
        <f>IFERROR(SMALL($M$5:$M$8000,ROWS($M$5:M843)),"")</f>
        <v/>
      </c>
      <c r="P843" t="s">
        <v>1709</v>
      </c>
      <c r="Q843" t="s">
        <v>764</v>
      </c>
      <c r="R843">
        <v>2278174</v>
      </c>
      <c r="S843" s="286">
        <f>ROWS(R$5:R843)</f>
        <v>839</v>
      </c>
      <c r="T843" s="286" t="str">
        <f>IF(P843='5.1'!$E$5,TXM!S843,"")</f>
        <v/>
      </c>
      <c r="U843" t="str">
        <f>IFERROR(SMALL($T$5:$T$8000,ROWS($T$5:T843)),"")</f>
        <v/>
      </c>
    </row>
    <row r="844" spans="1:21" ht="14.4" customHeight="1" x14ac:dyDescent="0.25">
      <c r="A844" s="285" t="s">
        <v>1709</v>
      </c>
      <c r="B844" t="s">
        <v>719</v>
      </c>
      <c r="C844" s="300">
        <v>2893900</v>
      </c>
      <c r="D844" s="286">
        <f>ROWS(C$5:C844)</f>
        <v>840</v>
      </c>
      <c r="E844" s="286" t="str">
        <f>IF(A844='5.1'!$E$5,TXM!D844,"")</f>
        <v/>
      </c>
      <c r="F844" t="str">
        <f>IFERROR(SMALL($E$5:$E$8000,ROWS($E$5:E844)),"")</f>
        <v/>
      </c>
      <c r="I844" s="285" t="s">
        <v>1956</v>
      </c>
      <c r="J844" t="s">
        <v>106</v>
      </c>
      <c r="K844" s="300">
        <v>2439421</v>
      </c>
      <c r="L844" s="286">
        <f>ROWS(K$5:K844)</f>
        <v>840</v>
      </c>
      <c r="M844" s="286" t="str">
        <f>IF(I844='5.1'!$E$5,TXM!L844,"")</f>
        <v/>
      </c>
      <c r="N844" t="str">
        <f>IFERROR(SMALL($M$5:$M$8000,ROWS($M$5:M844)),"")</f>
        <v/>
      </c>
      <c r="P844" t="s">
        <v>1709</v>
      </c>
      <c r="Q844" t="s">
        <v>109</v>
      </c>
      <c r="R844">
        <v>2174723</v>
      </c>
      <c r="S844" s="286">
        <f>ROWS(R$5:R844)</f>
        <v>840</v>
      </c>
      <c r="T844" s="286" t="str">
        <f>IF(P844='5.1'!$E$5,TXM!S844,"")</f>
        <v/>
      </c>
      <c r="U844" t="str">
        <f>IFERROR(SMALL($T$5:$T$8000,ROWS($T$5:T844)),"")</f>
        <v/>
      </c>
    </row>
    <row r="845" spans="1:21" ht="14.4" customHeight="1" x14ac:dyDescent="0.25">
      <c r="A845" s="285" t="s">
        <v>1709</v>
      </c>
      <c r="B845" t="s">
        <v>999</v>
      </c>
      <c r="C845" s="300">
        <v>2485700</v>
      </c>
      <c r="D845" s="286">
        <f>ROWS(C$5:C845)</f>
        <v>841</v>
      </c>
      <c r="E845" s="286" t="str">
        <f>IF(A845='5.1'!$E$5,TXM!D845,"")</f>
        <v/>
      </c>
      <c r="F845" t="str">
        <f>IFERROR(SMALL($E$5:$E$8000,ROWS($E$5:E845)),"")</f>
        <v/>
      </c>
      <c r="I845" s="285" t="s">
        <v>1956</v>
      </c>
      <c r="J845" t="s">
        <v>105</v>
      </c>
      <c r="K845" s="300">
        <v>1602221</v>
      </c>
      <c r="L845" s="286">
        <f>ROWS(K$5:K845)</f>
        <v>841</v>
      </c>
      <c r="M845" s="286" t="str">
        <f>IF(I845='5.1'!$E$5,TXM!L845,"")</f>
        <v/>
      </c>
      <c r="N845" t="str">
        <f>IFERROR(SMALL($M$5:$M$8000,ROWS($M$5:M845)),"")</f>
        <v/>
      </c>
      <c r="P845" t="s">
        <v>1709</v>
      </c>
      <c r="Q845" t="s">
        <v>784</v>
      </c>
      <c r="R845">
        <v>1789398</v>
      </c>
      <c r="S845" s="286">
        <f>ROWS(R$5:R845)</f>
        <v>841</v>
      </c>
      <c r="T845" s="286" t="str">
        <f>IF(P845='5.1'!$E$5,TXM!S845,"")</f>
        <v/>
      </c>
      <c r="U845" t="str">
        <f>IFERROR(SMALL($T$5:$T$8000,ROWS($T$5:T845)),"")</f>
        <v/>
      </c>
    </row>
    <row r="846" spans="1:21" ht="14.4" customHeight="1" x14ac:dyDescent="0.25">
      <c r="A846" s="285" t="s">
        <v>1709</v>
      </c>
      <c r="B846" t="s">
        <v>114</v>
      </c>
      <c r="C846" s="300">
        <v>2462739</v>
      </c>
      <c r="D846" s="286">
        <f>ROWS(C$5:C846)</f>
        <v>842</v>
      </c>
      <c r="E846" s="286" t="str">
        <f>IF(A846='5.1'!$E$5,TXM!D846,"")</f>
        <v/>
      </c>
      <c r="F846" t="str">
        <f>IFERROR(SMALL($E$5:$E$8000,ROWS($E$5:E846)),"")</f>
        <v/>
      </c>
      <c r="I846" s="285" t="s">
        <v>1956</v>
      </c>
      <c r="J846" t="s">
        <v>104</v>
      </c>
      <c r="K846" s="300">
        <v>1481596</v>
      </c>
      <c r="L846" s="286">
        <f>ROWS(K$5:K846)</f>
        <v>842</v>
      </c>
      <c r="M846" s="286" t="str">
        <f>IF(I846='5.1'!$E$5,TXM!L846,"")</f>
        <v/>
      </c>
      <c r="N846" t="str">
        <f>IFERROR(SMALL($M$5:$M$8000,ROWS($M$5:M846)),"")</f>
        <v/>
      </c>
      <c r="P846" t="s">
        <v>1709</v>
      </c>
      <c r="Q846" t="s">
        <v>776</v>
      </c>
      <c r="R846">
        <v>1622748</v>
      </c>
      <c r="S846" s="286">
        <f>ROWS(R$5:R846)</f>
        <v>842</v>
      </c>
      <c r="T846" s="286" t="str">
        <f>IF(P846='5.1'!$E$5,TXM!S846,"")</f>
        <v/>
      </c>
      <c r="U846" t="str">
        <f>IFERROR(SMALL($T$5:$T$8000,ROWS($T$5:T846)),"")</f>
        <v/>
      </c>
    </row>
    <row r="847" spans="1:21" ht="14.4" customHeight="1" x14ac:dyDescent="0.25">
      <c r="A847" s="285" t="s">
        <v>1709</v>
      </c>
      <c r="B847" t="s">
        <v>806</v>
      </c>
      <c r="C847" s="300">
        <v>1862209</v>
      </c>
      <c r="D847" s="286">
        <f>ROWS(C$5:C847)</f>
        <v>843</v>
      </c>
      <c r="E847" s="286" t="str">
        <f>IF(A847='5.1'!$E$5,TXM!D847,"")</f>
        <v/>
      </c>
      <c r="F847" t="str">
        <f>IFERROR(SMALL($E$5:$E$8000,ROWS($E$5:E847)),"")</f>
        <v/>
      </c>
      <c r="I847" s="285" t="s">
        <v>1956</v>
      </c>
      <c r="J847" t="s">
        <v>784</v>
      </c>
      <c r="K847" s="300">
        <v>201900</v>
      </c>
      <c r="L847" s="286">
        <f>ROWS(K$5:K847)</f>
        <v>843</v>
      </c>
      <c r="M847" s="286" t="str">
        <f>IF(I847='5.1'!$E$5,TXM!L847,"")</f>
        <v/>
      </c>
      <c r="N847" t="str">
        <f>IFERROR(SMALL($M$5:$M$8000,ROWS($M$5:M847)),"")</f>
        <v/>
      </c>
      <c r="P847" t="s">
        <v>1709</v>
      </c>
      <c r="Q847" t="s">
        <v>105</v>
      </c>
      <c r="R847">
        <v>1510770</v>
      </c>
      <c r="S847" s="286">
        <f>ROWS(R$5:R847)</f>
        <v>843</v>
      </c>
      <c r="T847" s="286" t="str">
        <f>IF(P847='5.1'!$E$5,TXM!S847,"")</f>
        <v/>
      </c>
      <c r="U847" t="str">
        <f>IFERROR(SMALL($T$5:$T$8000,ROWS($T$5:T847)),"")</f>
        <v/>
      </c>
    </row>
    <row r="848" spans="1:21" ht="14.4" customHeight="1" x14ac:dyDescent="0.25">
      <c r="A848" s="285" t="s">
        <v>1709</v>
      </c>
      <c r="B848" t="s">
        <v>810</v>
      </c>
      <c r="C848" s="300">
        <v>1855689</v>
      </c>
      <c r="D848" s="286">
        <f>ROWS(C$5:C848)</f>
        <v>844</v>
      </c>
      <c r="E848" s="286" t="str">
        <f>IF(A848='5.1'!$E$5,TXM!D848,"")</f>
        <v/>
      </c>
      <c r="F848" t="str">
        <f>IFERROR(SMALL($E$5:$E$8000,ROWS($E$5:E848)),"")</f>
        <v/>
      </c>
      <c r="I848" s="285" t="s">
        <v>1956</v>
      </c>
      <c r="J848" t="s">
        <v>198</v>
      </c>
      <c r="K848" s="300">
        <v>127862</v>
      </c>
      <c r="L848" s="286">
        <f>ROWS(K$5:K848)</f>
        <v>844</v>
      </c>
      <c r="M848" s="286" t="str">
        <f>IF(I848='5.1'!$E$5,TXM!L848,"")</f>
        <v/>
      </c>
      <c r="N848" t="str">
        <f>IFERROR(SMALL($M$5:$M$8000,ROWS($M$5:M848)),"")</f>
        <v/>
      </c>
      <c r="P848" t="s">
        <v>1709</v>
      </c>
      <c r="Q848" t="s">
        <v>727</v>
      </c>
      <c r="R848">
        <v>1495194</v>
      </c>
      <c r="S848" s="286">
        <f>ROWS(R$5:R848)</f>
        <v>844</v>
      </c>
      <c r="T848" s="286" t="str">
        <f>IF(P848='5.1'!$E$5,TXM!S848,"")</f>
        <v/>
      </c>
      <c r="U848" t="str">
        <f>IFERROR(SMALL($T$5:$T$8000,ROWS($T$5:T848)),"")</f>
        <v/>
      </c>
    </row>
    <row r="849" spans="1:21" ht="14.4" customHeight="1" x14ac:dyDescent="0.25">
      <c r="A849" s="285" t="s">
        <v>1709</v>
      </c>
      <c r="B849" t="s">
        <v>1096</v>
      </c>
      <c r="C849" s="300">
        <v>1810333</v>
      </c>
      <c r="D849" s="286">
        <f>ROWS(C$5:C849)</f>
        <v>845</v>
      </c>
      <c r="E849" s="286" t="str">
        <f>IF(A849='5.1'!$E$5,TXM!D849,"")</f>
        <v/>
      </c>
      <c r="F849" t="str">
        <f>IFERROR(SMALL($E$5:$E$8000,ROWS($E$5:E849)),"")</f>
        <v/>
      </c>
      <c r="I849" s="285" t="s">
        <v>1956</v>
      </c>
      <c r="J849" t="s">
        <v>110</v>
      </c>
      <c r="K849" s="300">
        <v>85631</v>
      </c>
      <c r="L849" s="286">
        <f>ROWS(K$5:K849)</f>
        <v>845</v>
      </c>
      <c r="M849" s="286" t="str">
        <f>IF(I849='5.1'!$E$5,TXM!L849,"")</f>
        <v/>
      </c>
      <c r="N849" t="str">
        <f>IFERROR(SMALL($M$5:$M$8000,ROWS($M$5:M849)),"")</f>
        <v/>
      </c>
      <c r="P849" t="s">
        <v>1709</v>
      </c>
      <c r="Q849" t="s">
        <v>802</v>
      </c>
      <c r="R849">
        <v>1448574</v>
      </c>
      <c r="S849" s="286">
        <f>ROWS(R$5:R849)</f>
        <v>845</v>
      </c>
      <c r="T849" s="286" t="str">
        <f>IF(P849='5.1'!$E$5,TXM!S849,"")</f>
        <v/>
      </c>
      <c r="U849" t="str">
        <f>IFERROR(SMALL($T$5:$T$8000,ROWS($T$5:T849)),"")</f>
        <v/>
      </c>
    </row>
    <row r="850" spans="1:21" ht="14.4" customHeight="1" x14ac:dyDescent="0.25">
      <c r="A850" s="285" t="s">
        <v>1709</v>
      </c>
      <c r="B850" t="s">
        <v>764</v>
      </c>
      <c r="C850" s="300">
        <v>1808075</v>
      </c>
      <c r="D850" s="286">
        <f>ROWS(C$5:C850)</f>
        <v>846</v>
      </c>
      <c r="E850" s="286" t="str">
        <f>IF(A850='5.1'!$E$5,TXM!D850,"")</f>
        <v/>
      </c>
      <c r="F850" t="str">
        <f>IFERROR(SMALL($E$5:$E$8000,ROWS($E$5:E850)),"")</f>
        <v/>
      </c>
      <c r="I850" s="285" t="s">
        <v>1956</v>
      </c>
      <c r="J850" t="s">
        <v>109</v>
      </c>
      <c r="K850" s="300">
        <v>32889</v>
      </c>
      <c r="L850" s="286">
        <f>ROWS(K$5:K850)</f>
        <v>846</v>
      </c>
      <c r="M850" s="286" t="str">
        <f>IF(I850='5.1'!$E$5,TXM!L850,"")</f>
        <v/>
      </c>
      <c r="N850" t="str">
        <f>IFERROR(SMALL($M$5:$M$8000,ROWS($M$5:M850)),"")</f>
        <v/>
      </c>
      <c r="P850" t="s">
        <v>1709</v>
      </c>
      <c r="Q850" t="s">
        <v>723</v>
      </c>
      <c r="R850">
        <v>1189677</v>
      </c>
      <c r="S850" s="286">
        <f>ROWS(R$5:R850)</f>
        <v>846</v>
      </c>
      <c r="T850" s="286" t="str">
        <f>IF(P850='5.1'!$E$5,TXM!S850,"")</f>
        <v/>
      </c>
      <c r="U850" t="str">
        <f>IFERROR(SMALL($T$5:$T$8000,ROWS($T$5:T850)),"")</f>
        <v/>
      </c>
    </row>
    <row r="851" spans="1:21" ht="14.4" customHeight="1" x14ac:dyDescent="0.25">
      <c r="A851" s="285" t="s">
        <v>1709</v>
      </c>
      <c r="B851" t="s">
        <v>1082</v>
      </c>
      <c r="C851" s="300">
        <v>1785883</v>
      </c>
      <c r="D851" s="286">
        <f>ROWS(C$5:C851)</f>
        <v>847</v>
      </c>
      <c r="E851" s="286" t="str">
        <f>IF(A851='5.1'!$E$5,TXM!D851,"")</f>
        <v/>
      </c>
      <c r="F851" t="str">
        <f>IFERROR(SMALL($E$5:$E$8000,ROWS($E$5:E851)),"")</f>
        <v/>
      </c>
      <c r="I851" s="285" t="s">
        <v>1956</v>
      </c>
      <c r="J851" t="s">
        <v>806</v>
      </c>
      <c r="K851" s="300">
        <v>18281</v>
      </c>
      <c r="L851" s="286">
        <f>ROWS(K$5:K851)</f>
        <v>847</v>
      </c>
      <c r="M851" s="286" t="str">
        <f>IF(I851='5.1'!$E$5,TXM!L851,"")</f>
        <v/>
      </c>
      <c r="N851" t="str">
        <f>IFERROR(SMALL($M$5:$M$8000,ROWS($M$5:M851)),"")</f>
        <v/>
      </c>
      <c r="P851" t="s">
        <v>1709</v>
      </c>
      <c r="Q851" t="s">
        <v>754</v>
      </c>
      <c r="R851">
        <v>1147000</v>
      </c>
      <c r="S851" s="286">
        <f>ROWS(R$5:R851)</f>
        <v>847</v>
      </c>
      <c r="T851" s="286" t="str">
        <f>IF(P851='5.1'!$E$5,TXM!S851,"")</f>
        <v/>
      </c>
      <c r="U851" t="str">
        <f>IFERROR(SMALL($T$5:$T$8000,ROWS($T$5:T851)),"")</f>
        <v/>
      </c>
    </row>
    <row r="852" spans="1:21" ht="14.4" customHeight="1" x14ac:dyDescent="0.25">
      <c r="A852" s="285" t="s">
        <v>1709</v>
      </c>
      <c r="B852" t="s">
        <v>800</v>
      </c>
      <c r="C852" s="300">
        <v>1689912</v>
      </c>
      <c r="D852" s="286">
        <f>ROWS(C$5:C852)</f>
        <v>848</v>
      </c>
      <c r="E852" s="286" t="str">
        <f>IF(A852='5.1'!$E$5,TXM!D852,"")</f>
        <v/>
      </c>
      <c r="F852" t="str">
        <f>IFERROR(SMALL($E$5:$E$8000,ROWS($E$5:E852)),"")</f>
        <v/>
      </c>
      <c r="I852" s="285" t="s">
        <v>1956</v>
      </c>
      <c r="J852" t="s">
        <v>725</v>
      </c>
      <c r="K852" s="300">
        <v>15969</v>
      </c>
      <c r="L852" s="286">
        <f>ROWS(K$5:K852)</f>
        <v>848</v>
      </c>
      <c r="M852" s="286" t="str">
        <f>IF(I852='5.1'!$E$5,TXM!L852,"")</f>
        <v/>
      </c>
      <c r="N852" t="str">
        <f>IFERROR(SMALL($M$5:$M$8000,ROWS($M$5:M852)),"")</f>
        <v/>
      </c>
      <c r="P852" t="s">
        <v>1709</v>
      </c>
      <c r="Q852" t="s">
        <v>790</v>
      </c>
      <c r="R852">
        <v>1039372</v>
      </c>
      <c r="S852" s="286">
        <f>ROWS(R$5:R852)</f>
        <v>848</v>
      </c>
      <c r="T852" s="286" t="str">
        <f>IF(P852='5.1'!$E$5,TXM!S852,"")</f>
        <v/>
      </c>
      <c r="U852" t="str">
        <f>IFERROR(SMALL($T$5:$T$8000,ROWS($T$5:T852)),"")</f>
        <v/>
      </c>
    </row>
    <row r="853" spans="1:21" ht="14.4" customHeight="1" x14ac:dyDescent="0.25">
      <c r="A853" s="285" t="s">
        <v>1709</v>
      </c>
      <c r="B853" t="s">
        <v>1086</v>
      </c>
      <c r="C853" s="300">
        <v>1641374</v>
      </c>
      <c r="D853" s="286">
        <f>ROWS(C$5:C853)</f>
        <v>849</v>
      </c>
      <c r="E853" s="286" t="str">
        <f>IF(A853='5.1'!$E$5,TXM!D853,"")</f>
        <v/>
      </c>
      <c r="F853" t="str">
        <f>IFERROR(SMALL($E$5:$E$8000,ROWS($E$5:E853)),"")</f>
        <v/>
      </c>
      <c r="I853" s="285" t="s">
        <v>1956</v>
      </c>
      <c r="J853" t="s">
        <v>1082</v>
      </c>
      <c r="K853" s="300">
        <v>11866</v>
      </c>
      <c r="L853" s="286">
        <f>ROWS(K$5:K853)</f>
        <v>849</v>
      </c>
      <c r="M853" s="286" t="str">
        <f>IF(I853='5.1'!$E$5,TXM!L853,"")</f>
        <v/>
      </c>
      <c r="N853" t="str">
        <f>IFERROR(SMALL($M$5:$M$8000,ROWS($M$5:M853)),"")</f>
        <v/>
      </c>
      <c r="P853" t="s">
        <v>1709</v>
      </c>
      <c r="Q853" t="s">
        <v>110</v>
      </c>
      <c r="R853">
        <v>925490</v>
      </c>
      <c r="S853" s="286">
        <f>ROWS(R$5:R853)</f>
        <v>849</v>
      </c>
      <c r="T853" s="286" t="str">
        <f>IF(P853='5.1'!$E$5,TXM!S853,"")</f>
        <v/>
      </c>
      <c r="U853" t="str">
        <f>IFERROR(SMALL($T$5:$T$8000,ROWS($T$5:T853)),"")</f>
        <v/>
      </c>
    </row>
    <row r="854" spans="1:21" ht="14.4" customHeight="1" x14ac:dyDescent="0.25">
      <c r="A854" s="285" t="s">
        <v>1709</v>
      </c>
      <c r="B854" t="s">
        <v>1076</v>
      </c>
      <c r="C854" s="300">
        <v>1437270</v>
      </c>
      <c r="D854" s="286">
        <f>ROWS(C$5:C854)</f>
        <v>850</v>
      </c>
      <c r="E854" s="286" t="str">
        <f>IF(A854='5.1'!$E$5,TXM!D854,"")</f>
        <v/>
      </c>
      <c r="F854" t="str">
        <f>IFERROR(SMALL($E$5:$E$8000,ROWS($E$5:E854)),"")</f>
        <v/>
      </c>
      <c r="I854" s="285" t="s">
        <v>1956</v>
      </c>
      <c r="J854" t="s">
        <v>116</v>
      </c>
      <c r="K854" s="300">
        <v>6498</v>
      </c>
      <c r="L854" s="286">
        <f>ROWS(K$5:K854)</f>
        <v>850</v>
      </c>
      <c r="M854" s="286" t="str">
        <f>IF(I854='5.1'!$E$5,TXM!L854,"")</f>
        <v/>
      </c>
      <c r="N854" t="str">
        <f>IFERROR(SMALL($M$5:$M$8000,ROWS($M$5:M854)),"")</f>
        <v/>
      </c>
      <c r="P854" t="s">
        <v>1709</v>
      </c>
      <c r="Q854" t="s">
        <v>821</v>
      </c>
      <c r="R854">
        <v>760283</v>
      </c>
      <c r="S854" s="286">
        <f>ROWS(R$5:R854)</f>
        <v>850</v>
      </c>
      <c r="T854" s="286" t="str">
        <f>IF(P854='5.1'!$E$5,TXM!S854,"")</f>
        <v/>
      </c>
      <c r="U854" t="str">
        <f>IFERROR(SMALL($T$5:$T$8000,ROWS($T$5:T854)),"")</f>
        <v/>
      </c>
    </row>
    <row r="855" spans="1:21" ht="14.4" customHeight="1" x14ac:dyDescent="0.25">
      <c r="A855" s="285" t="s">
        <v>1709</v>
      </c>
      <c r="B855" t="s">
        <v>109</v>
      </c>
      <c r="C855" s="300">
        <v>1386861</v>
      </c>
      <c r="D855" s="286">
        <f>ROWS(C$5:C855)</f>
        <v>851</v>
      </c>
      <c r="E855" s="286" t="str">
        <f>IF(A855='5.1'!$E$5,TXM!D855,"")</f>
        <v/>
      </c>
      <c r="F855" t="str">
        <f>IFERROR(SMALL($E$5:$E$8000,ROWS($E$5:E855)),"")</f>
        <v/>
      </c>
      <c r="I855" s="285" t="s">
        <v>1956</v>
      </c>
      <c r="J855" t="s">
        <v>1098</v>
      </c>
      <c r="K855" s="300">
        <v>5575</v>
      </c>
      <c r="L855" s="286">
        <f>ROWS(K$5:K855)</f>
        <v>851</v>
      </c>
      <c r="M855" s="286" t="str">
        <f>IF(I855='5.1'!$E$5,TXM!L855,"")</f>
        <v/>
      </c>
      <c r="N855" t="str">
        <f>IFERROR(SMALL($M$5:$M$8000,ROWS($M$5:M855)),"")</f>
        <v/>
      </c>
      <c r="P855" t="s">
        <v>1709</v>
      </c>
      <c r="Q855" t="s">
        <v>108</v>
      </c>
      <c r="R855">
        <v>667604</v>
      </c>
      <c r="S855" s="286">
        <f>ROWS(R$5:R855)</f>
        <v>851</v>
      </c>
      <c r="T855" s="286" t="str">
        <f>IF(P855='5.1'!$E$5,TXM!S855,"")</f>
        <v/>
      </c>
      <c r="U855" t="str">
        <f>IFERROR(SMALL($T$5:$T$8000,ROWS($T$5:T855)),"")</f>
        <v/>
      </c>
    </row>
    <row r="856" spans="1:21" ht="14.4" customHeight="1" x14ac:dyDescent="0.25">
      <c r="A856" s="285" t="s">
        <v>1709</v>
      </c>
      <c r="B856" t="s">
        <v>1090</v>
      </c>
      <c r="C856" s="300">
        <v>1202136</v>
      </c>
      <c r="D856" s="286">
        <f>ROWS(C$5:C856)</f>
        <v>852</v>
      </c>
      <c r="E856" s="286" t="str">
        <f>IF(A856='5.1'!$E$5,TXM!D856,"")</f>
        <v/>
      </c>
      <c r="F856" t="str">
        <f>IFERROR(SMALL($E$5:$E$8000,ROWS($E$5:E856)),"")</f>
        <v/>
      </c>
      <c r="I856" s="285" t="s">
        <v>1956</v>
      </c>
      <c r="J856" t="s">
        <v>118</v>
      </c>
      <c r="K856" s="300">
        <v>3449</v>
      </c>
      <c r="L856" s="286">
        <f>ROWS(K$5:K856)</f>
        <v>852</v>
      </c>
      <c r="M856" s="286" t="str">
        <f>IF(I856='5.1'!$E$5,TXM!L856,"")</f>
        <v/>
      </c>
      <c r="N856" t="str">
        <f>IFERROR(SMALL($M$5:$M$8000,ROWS($M$5:M856)),"")</f>
        <v/>
      </c>
      <c r="P856" t="s">
        <v>1709</v>
      </c>
      <c r="Q856" t="s">
        <v>774</v>
      </c>
      <c r="R856">
        <v>638092</v>
      </c>
      <c r="S856" s="286">
        <f>ROWS(R$5:R856)</f>
        <v>852</v>
      </c>
      <c r="T856" s="286" t="str">
        <f>IF(P856='5.1'!$E$5,TXM!S856,"")</f>
        <v/>
      </c>
      <c r="U856" t="str">
        <f>IFERROR(SMALL($T$5:$T$8000,ROWS($T$5:T856)),"")</f>
        <v/>
      </c>
    </row>
    <row r="857" spans="1:21" ht="14.4" customHeight="1" x14ac:dyDescent="0.25">
      <c r="A857" s="285" t="s">
        <v>1709</v>
      </c>
      <c r="B857" t="s">
        <v>774</v>
      </c>
      <c r="C857" s="300">
        <v>1171358</v>
      </c>
      <c r="D857" s="286">
        <f>ROWS(C$5:C857)</f>
        <v>853</v>
      </c>
      <c r="E857" s="286" t="str">
        <f>IF(A857='5.1'!$E$5,TXM!D857,"")</f>
        <v/>
      </c>
      <c r="F857" t="str">
        <f>IFERROR(SMALL($E$5:$E$8000,ROWS($E$5:E857)),"")</f>
        <v/>
      </c>
      <c r="I857" s="285" t="s">
        <v>1956</v>
      </c>
      <c r="J857" t="s">
        <v>808</v>
      </c>
      <c r="K857" s="300">
        <v>2493</v>
      </c>
      <c r="L857" s="286">
        <f>ROWS(K$5:K857)</f>
        <v>853</v>
      </c>
      <c r="M857" s="286" t="str">
        <f>IF(I857='5.1'!$E$5,TXM!L857,"")</f>
        <v/>
      </c>
      <c r="N857" t="str">
        <f>IFERROR(SMALL($M$5:$M$8000,ROWS($M$5:M857)),"")</f>
        <v/>
      </c>
      <c r="P857" t="s">
        <v>1709</v>
      </c>
      <c r="Q857" t="s">
        <v>1076</v>
      </c>
      <c r="R857">
        <v>576238</v>
      </c>
      <c r="S857" s="286">
        <f>ROWS(R$5:R857)</f>
        <v>853</v>
      </c>
      <c r="T857" s="286" t="str">
        <f>IF(P857='5.1'!$E$5,TXM!S857,"")</f>
        <v/>
      </c>
      <c r="U857" t="str">
        <f>IFERROR(SMALL($T$5:$T$8000,ROWS($T$5:T857)),"")</f>
        <v/>
      </c>
    </row>
    <row r="858" spans="1:21" ht="14.4" customHeight="1" x14ac:dyDescent="0.25">
      <c r="A858" s="285" t="s">
        <v>1709</v>
      </c>
      <c r="B858" t="s">
        <v>717</v>
      </c>
      <c r="C858" s="300">
        <v>1166894</v>
      </c>
      <c r="D858" s="286">
        <f>ROWS(C$5:C858)</f>
        <v>854</v>
      </c>
      <c r="E858" s="286" t="str">
        <f>IF(A858='5.1'!$E$5,TXM!D858,"")</f>
        <v/>
      </c>
      <c r="F858" t="str">
        <f>IFERROR(SMALL($E$5:$E$8000,ROWS($E$5:E858)),"")</f>
        <v/>
      </c>
      <c r="I858" s="285" t="s">
        <v>1956</v>
      </c>
      <c r="J858" t="s">
        <v>1084</v>
      </c>
      <c r="K858" s="300">
        <v>2228</v>
      </c>
      <c r="L858" s="286">
        <f>ROWS(K$5:K858)</f>
        <v>854</v>
      </c>
      <c r="M858" s="286" t="str">
        <f>IF(I858='5.1'!$E$5,TXM!L858,"")</f>
        <v/>
      </c>
      <c r="N858" t="str">
        <f>IFERROR(SMALL($M$5:$M$8000,ROWS($M$5:M858)),"")</f>
        <v/>
      </c>
      <c r="P858" t="s">
        <v>1709</v>
      </c>
      <c r="Q858" t="s">
        <v>1089</v>
      </c>
      <c r="R858">
        <v>552593</v>
      </c>
      <c r="S858" s="286">
        <f>ROWS(R$5:R858)</f>
        <v>854</v>
      </c>
      <c r="T858" s="286" t="str">
        <f>IF(P858='5.1'!$E$5,TXM!S858,"")</f>
        <v/>
      </c>
      <c r="U858" t="str">
        <f>IFERROR(SMALL($T$5:$T$8000,ROWS($T$5:T858)),"")</f>
        <v/>
      </c>
    </row>
    <row r="859" spans="1:21" ht="14.4" customHeight="1" x14ac:dyDescent="0.25">
      <c r="A859" s="285" t="s">
        <v>1709</v>
      </c>
      <c r="B859" t="s">
        <v>727</v>
      </c>
      <c r="C859" s="300">
        <v>749355</v>
      </c>
      <c r="D859" s="286">
        <f>ROWS(C$5:C859)</f>
        <v>855</v>
      </c>
      <c r="E859" s="286" t="str">
        <f>IF(A859='5.1'!$E$5,TXM!D859,"")</f>
        <v/>
      </c>
      <c r="F859" t="str">
        <f>IFERROR(SMALL($E$5:$E$8000,ROWS($E$5:E859)),"")</f>
        <v/>
      </c>
      <c r="I859" s="285" t="s">
        <v>1956</v>
      </c>
      <c r="J859" t="s">
        <v>1096</v>
      </c>
      <c r="K859" s="300">
        <v>1728</v>
      </c>
      <c r="L859" s="286">
        <f>ROWS(K$5:K859)</f>
        <v>855</v>
      </c>
      <c r="M859" s="286" t="str">
        <f>IF(I859='5.1'!$E$5,TXM!L859,"")</f>
        <v/>
      </c>
      <c r="N859" t="str">
        <f>IFERROR(SMALL($M$5:$M$8000,ROWS($M$5:M859)),"")</f>
        <v/>
      </c>
      <c r="P859" t="s">
        <v>1709</v>
      </c>
      <c r="Q859" t="s">
        <v>760</v>
      </c>
      <c r="R859">
        <v>539352</v>
      </c>
      <c r="S859" s="286">
        <f>ROWS(R$5:R859)</f>
        <v>855</v>
      </c>
      <c r="T859" s="286" t="str">
        <f>IF(P859='5.1'!$E$5,TXM!S859,"")</f>
        <v/>
      </c>
      <c r="U859" t="str">
        <f>IFERROR(SMALL($T$5:$T$8000,ROWS($T$5:T859)),"")</f>
        <v/>
      </c>
    </row>
    <row r="860" spans="1:21" ht="14.4" customHeight="1" x14ac:dyDescent="0.25">
      <c r="A860" s="285" t="s">
        <v>1709</v>
      </c>
      <c r="B860" t="s">
        <v>776</v>
      </c>
      <c r="C860" s="300">
        <v>744121</v>
      </c>
      <c r="D860" s="286">
        <f>ROWS(C$5:C860)</f>
        <v>856</v>
      </c>
      <c r="E860" s="286" t="str">
        <f>IF(A860='5.1'!$E$5,TXM!D860,"")</f>
        <v/>
      </c>
      <c r="F860" t="str">
        <f>IFERROR(SMALL($E$5:$E$8000,ROWS($E$5:E860)),"")</f>
        <v/>
      </c>
      <c r="I860" s="285" t="s">
        <v>1956</v>
      </c>
      <c r="J860" t="s">
        <v>760</v>
      </c>
      <c r="K860" s="300">
        <v>529</v>
      </c>
      <c r="L860" s="286">
        <f>ROWS(K$5:K860)</f>
        <v>856</v>
      </c>
      <c r="M860" s="286" t="str">
        <f>IF(I860='5.1'!$E$5,TXM!L860,"")</f>
        <v/>
      </c>
      <c r="N860" t="str">
        <f>IFERROR(SMALL($M$5:$M$8000,ROWS($M$5:M860)),"")</f>
        <v/>
      </c>
      <c r="P860" t="s">
        <v>1709</v>
      </c>
      <c r="Q860" t="s">
        <v>782</v>
      </c>
      <c r="R860">
        <v>517343</v>
      </c>
      <c r="S860" s="286">
        <f>ROWS(R$5:R860)</f>
        <v>856</v>
      </c>
      <c r="T860" s="286" t="str">
        <f>IF(P860='5.1'!$E$5,TXM!S860,"")</f>
        <v/>
      </c>
      <c r="U860" t="str">
        <f>IFERROR(SMALL($T$5:$T$8000,ROWS($T$5:T860)),"")</f>
        <v/>
      </c>
    </row>
    <row r="861" spans="1:21" ht="14.4" customHeight="1" x14ac:dyDescent="0.25">
      <c r="A861" s="285" t="s">
        <v>1709</v>
      </c>
      <c r="B861" t="s">
        <v>107</v>
      </c>
      <c r="C861" s="300">
        <v>637412</v>
      </c>
      <c r="D861" s="286">
        <f>ROWS(C$5:C861)</f>
        <v>857</v>
      </c>
      <c r="E861" s="286" t="str">
        <f>IF(A861='5.1'!$E$5,TXM!D861,"")</f>
        <v/>
      </c>
      <c r="F861" t="str">
        <f>IFERROR(SMALL($E$5:$E$8000,ROWS($E$5:E861)),"")</f>
        <v/>
      </c>
      <c r="I861" s="285" t="s">
        <v>1956</v>
      </c>
      <c r="J861" t="s">
        <v>102</v>
      </c>
      <c r="K861" s="300">
        <v>51</v>
      </c>
      <c r="L861" s="286">
        <f>ROWS(K$5:K861)</f>
        <v>857</v>
      </c>
      <c r="M861" s="286" t="str">
        <f>IF(I861='5.1'!$E$5,TXM!L861,"")</f>
        <v/>
      </c>
      <c r="N861" t="str">
        <f>IFERROR(SMALL($M$5:$M$8000,ROWS($M$5:M861)),"")</f>
        <v/>
      </c>
      <c r="P861" t="s">
        <v>1709</v>
      </c>
      <c r="Q861" t="s">
        <v>1090</v>
      </c>
      <c r="R861">
        <v>426324</v>
      </c>
      <c r="S861" s="286">
        <f>ROWS(R$5:R861)</f>
        <v>857</v>
      </c>
      <c r="T861" s="286" t="str">
        <f>IF(P861='5.1'!$E$5,TXM!S861,"")</f>
        <v/>
      </c>
      <c r="U861" t="str">
        <f>IFERROR(SMALL($T$5:$T$8000,ROWS($T$5:T861)),"")</f>
        <v/>
      </c>
    </row>
    <row r="862" spans="1:21" ht="14.4" customHeight="1" x14ac:dyDescent="0.25">
      <c r="A862" s="285" t="s">
        <v>1709</v>
      </c>
      <c r="B862" t="s">
        <v>1079</v>
      </c>
      <c r="C862" s="300">
        <v>565978</v>
      </c>
      <c r="D862" s="286">
        <f>ROWS(C$5:C862)</f>
        <v>858</v>
      </c>
      <c r="E862" s="286" t="str">
        <f>IF(A862='5.1'!$E$5,TXM!D862,"")</f>
        <v/>
      </c>
      <c r="F862" t="str">
        <f>IFERROR(SMALL($E$5:$E$8000,ROWS($E$5:E862)),"")</f>
        <v/>
      </c>
      <c r="I862" s="285" t="s">
        <v>1767</v>
      </c>
      <c r="J862" t="s">
        <v>198</v>
      </c>
      <c r="K862" s="300">
        <v>578263912</v>
      </c>
      <c r="L862" s="286">
        <f>ROWS(K$5:K862)</f>
        <v>858</v>
      </c>
      <c r="M862" s="286" t="str">
        <f>IF(I862='5.1'!$E$5,TXM!L862,"")</f>
        <v/>
      </c>
      <c r="N862" t="str">
        <f>IFERROR(SMALL($M$5:$M$8000,ROWS($M$5:M862)),"")</f>
        <v/>
      </c>
      <c r="P862" t="s">
        <v>1709</v>
      </c>
      <c r="Q862" t="s">
        <v>705</v>
      </c>
      <c r="R862">
        <v>399783</v>
      </c>
      <c r="S862" s="286">
        <f>ROWS(R$5:R862)</f>
        <v>858</v>
      </c>
      <c r="T862" s="286" t="str">
        <f>IF(P862='5.1'!$E$5,TXM!S862,"")</f>
        <v/>
      </c>
      <c r="U862" t="str">
        <f>IFERROR(SMALL($T$5:$T$8000,ROWS($T$5:T862)),"")</f>
        <v/>
      </c>
    </row>
    <row r="863" spans="1:21" ht="14.4" customHeight="1" x14ac:dyDescent="0.25">
      <c r="A863" s="285" t="s">
        <v>1709</v>
      </c>
      <c r="B863" t="s">
        <v>752</v>
      </c>
      <c r="C863" s="300">
        <v>550366</v>
      </c>
      <c r="D863" s="286">
        <f>ROWS(C$5:C863)</f>
        <v>859</v>
      </c>
      <c r="E863" s="286" t="str">
        <f>IF(A863='5.1'!$E$5,TXM!D863,"")</f>
        <v/>
      </c>
      <c r="F863" t="str">
        <f>IFERROR(SMALL($E$5:$E$8000,ROWS($E$5:E863)),"")</f>
        <v/>
      </c>
      <c r="I863" s="285" t="s">
        <v>1767</v>
      </c>
      <c r="J863" t="s">
        <v>113</v>
      </c>
      <c r="K863" s="300">
        <v>426030804</v>
      </c>
      <c r="L863" s="286">
        <f>ROWS(K$5:K863)</f>
        <v>859</v>
      </c>
      <c r="M863" s="286" t="str">
        <f>IF(I863='5.1'!$E$5,TXM!L863,"")</f>
        <v/>
      </c>
      <c r="N863" t="str">
        <f>IFERROR(SMALL($M$5:$M$8000,ROWS($M$5:M863)),"")</f>
        <v/>
      </c>
      <c r="P863" t="s">
        <v>1709</v>
      </c>
      <c r="Q863" t="s">
        <v>1087</v>
      </c>
      <c r="R863">
        <v>375624</v>
      </c>
      <c r="S863" s="286">
        <f>ROWS(R$5:R863)</f>
        <v>859</v>
      </c>
      <c r="T863" s="286" t="str">
        <f>IF(P863='5.1'!$E$5,TXM!S863,"")</f>
        <v/>
      </c>
      <c r="U863" t="str">
        <f>IFERROR(SMALL($T$5:$T$8000,ROWS($T$5:T863)),"")</f>
        <v/>
      </c>
    </row>
    <row r="864" spans="1:21" ht="14.4" customHeight="1" x14ac:dyDescent="0.25">
      <c r="A864" s="285" t="s">
        <v>1709</v>
      </c>
      <c r="B864" t="s">
        <v>804</v>
      </c>
      <c r="C864" s="300">
        <v>529446</v>
      </c>
      <c r="D864" s="286">
        <f>ROWS(C$5:C864)</f>
        <v>860</v>
      </c>
      <c r="E864" s="286" t="str">
        <f>IF(A864='5.1'!$E$5,TXM!D864,"")</f>
        <v/>
      </c>
      <c r="F864" t="str">
        <f>IFERROR(SMALL($E$5:$E$8000,ROWS($E$5:E864)),"")</f>
        <v/>
      </c>
      <c r="I864" s="285" t="s">
        <v>1767</v>
      </c>
      <c r="J864" t="s">
        <v>709</v>
      </c>
      <c r="K864" s="300">
        <v>311200220</v>
      </c>
      <c r="L864" s="286">
        <f>ROWS(K$5:K864)</f>
        <v>860</v>
      </c>
      <c r="M864" s="286" t="str">
        <f>IF(I864='5.1'!$E$5,TXM!L864,"")</f>
        <v/>
      </c>
      <c r="N864" t="str">
        <f>IFERROR(SMALL($M$5:$M$8000,ROWS($M$5:M864)),"")</f>
        <v/>
      </c>
      <c r="P864" t="s">
        <v>1709</v>
      </c>
      <c r="Q864" t="s">
        <v>717</v>
      </c>
      <c r="R864">
        <v>345262</v>
      </c>
      <c r="S864" s="286">
        <f>ROWS(R$5:R864)</f>
        <v>860</v>
      </c>
      <c r="T864" s="286" t="str">
        <f>IF(P864='5.1'!$E$5,TXM!S864,"")</f>
        <v/>
      </c>
      <c r="U864" t="str">
        <f>IFERROR(SMALL($T$5:$T$8000,ROWS($T$5:T864)),"")</f>
        <v/>
      </c>
    </row>
    <row r="865" spans="1:21" ht="14.4" customHeight="1" x14ac:dyDescent="0.25">
      <c r="A865" s="285" t="s">
        <v>1709</v>
      </c>
      <c r="B865" t="s">
        <v>711</v>
      </c>
      <c r="C865" s="300">
        <v>444304</v>
      </c>
      <c r="D865" s="286">
        <f>ROWS(C$5:C865)</f>
        <v>861</v>
      </c>
      <c r="E865" s="286" t="str">
        <f>IF(A865='5.1'!$E$5,TXM!D865,"")</f>
        <v/>
      </c>
      <c r="F865" t="str">
        <f>IFERROR(SMALL($E$5:$E$8000,ROWS($E$5:E865)),"")</f>
        <v/>
      </c>
      <c r="I865" s="285" t="s">
        <v>1767</v>
      </c>
      <c r="J865" t="s">
        <v>108</v>
      </c>
      <c r="K865" s="300">
        <v>306783202</v>
      </c>
      <c r="L865" s="286">
        <f>ROWS(K$5:K865)</f>
        <v>861</v>
      </c>
      <c r="M865" s="286" t="str">
        <f>IF(I865='5.1'!$E$5,TXM!L865,"")</f>
        <v/>
      </c>
      <c r="N865" t="str">
        <f>IFERROR(SMALL($M$5:$M$8000,ROWS($M$5:M865)),"")</f>
        <v/>
      </c>
      <c r="P865" t="s">
        <v>1709</v>
      </c>
      <c r="Q865" t="s">
        <v>111</v>
      </c>
      <c r="R865">
        <v>341628</v>
      </c>
      <c r="S865" s="286">
        <f>ROWS(R$5:R865)</f>
        <v>861</v>
      </c>
      <c r="T865" s="286" t="str">
        <f>IF(P865='5.1'!$E$5,TXM!S865,"")</f>
        <v/>
      </c>
      <c r="U865" t="str">
        <f>IFERROR(SMALL($T$5:$T$8000,ROWS($T$5:T865)),"")</f>
        <v/>
      </c>
    </row>
    <row r="866" spans="1:21" ht="14.4" customHeight="1" x14ac:dyDescent="0.25">
      <c r="A866" s="285" t="s">
        <v>1709</v>
      </c>
      <c r="B866" t="s">
        <v>1092</v>
      </c>
      <c r="C866" s="300">
        <v>348431</v>
      </c>
      <c r="D866" s="286">
        <f>ROWS(C$5:C866)</f>
        <v>862</v>
      </c>
      <c r="E866" s="286" t="str">
        <f>IF(A866='5.1'!$E$5,TXM!D866,"")</f>
        <v/>
      </c>
      <c r="F866" t="str">
        <f>IFERROR(SMALL($E$5:$E$8000,ROWS($E$5:E866)),"")</f>
        <v/>
      </c>
      <c r="I866" s="285" t="s">
        <v>1767</v>
      </c>
      <c r="J866" t="s">
        <v>784</v>
      </c>
      <c r="K866" s="300">
        <v>41724019</v>
      </c>
      <c r="L866" s="286">
        <f>ROWS(K$5:K866)</f>
        <v>862</v>
      </c>
      <c r="M866" s="286" t="str">
        <f>IF(I866='5.1'!$E$5,TXM!L866,"")</f>
        <v/>
      </c>
      <c r="N866" t="str">
        <f>IFERROR(SMALL($M$5:$M$8000,ROWS($M$5:M866)),"")</f>
        <v/>
      </c>
      <c r="P866" t="s">
        <v>1709</v>
      </c>
      <c r="Q866" t="s">
        <v>198</v>
      </c>
      <c r="R866">
        <v>317038</v>
      </c>
      <c r="S866" s="286">
        <f>ROWS(R$5:R866)</f>
        <v>862</v>
      </c>
      <c r="T866" s="286" t="str">
        <f>IF(P866='5.1'!$E$5,TXM!S866,"")</f>
        <v/>
      </c>
      <c r="U866" t="str">
        <f>IFERROR(SMALL($T$5:$T$8000,ROWS($T$5:T866)),"")</f>
        <v/>
      </c>
    </row>
    <row r="867" spans="1:21" ht="14.4" customHeight="1" x14ac:dyDescent="0.25">
      <c r="A867" s="285" t="s">
        <v>1709</v>
      </c>
      <c r="B867" t="s">
        <v>821</v>
      </c>
      <c r="C867" s="300">
        <v>328752</v>
      </c>
      <c r="D867" s="286">
        <f>ROWS(C$5:C867)</f>
        <v>863</v>
      </c>
      <c r="E867" s="286" t="str">
        <f>IF(A867='5.1'!$E$5,TXM!D867,"")</f>
        <v/>
      </c>
      <c r="F867" t="str">
        <f>IFERROR(SMALL($E$5:$E$8000,ROWS($E$5:E867)),"")</f>
        <v/>
      </c>
      <c r="I867" s="285" t="s">
        <v>1767</v>
      </c>
      <c r="J867" t="s">
        <v>106</v>
      </c>
      <c r="K867" s="300">
        <v>32832050</v>
      </c>
      <c r="L867" s="286">
        <f>ROWS(K$5:K867)</f>
        <v>863</v>
      </c>
      <c r="M867" s="286" t="str">
        <f>IF(I867='5.1'!$E$5,TXM!L867,"")</f>
        <v/>
      </c>
      <c r="N867" t="str">
        <f>IFERROR(SMALL($M$5:$M$8000,ROWS($M$5:M867)),"")</f>
        <v/>
      </c>
      <c r="P867" t="s">
        <v>1709</v>
      </c>
      <c r="Q867" t="s">
        <v>1093</v>
      </c>
      <c r="R867">
        <v>311710</v>
      </c>
      <c r="S867" s="286">
        <f>ROWS(R$5:R867)</f>
        <v>863</v>
      </c>
      <c r="T867" s="286" t="str">
        <f>IF(P867='5.1'!$E$5,TXM!S867,"")</f>
        <v/>
      </c>
      <c r="U867" t="str">
        <f>IFERROR(SMALL($T$5:$T$8000,ROWS($T$5:T867)),"")</f>
        <v/>
      </c>
    </row>
    <row r="868" spans="1:21" ht="14.4" customHeight="1" x14ac:dyDescent="0.25">
      <c r="A868" s="285" t="s">
        <v>1709</v>
      </c>
      <c r="B868" t="s">
        <v>802</v>
      </c>
      <c r="C868" s="300">
        <v>271800</v>
      </c>
      <c r="D868" s="286">
        <f>ROWS(C$5:C868)</f>
        <v>864</v>
      </c>
      <c r="E868" s="286" t="str">
        <f>IF(A868='5.1'!$E$5,TXM!D868,"")</f>
        <v/>
      </c>
      <c r="F868" t="str">
        <f>IFERROR(SMALL($E$5:$E$8000,ROWS($E$5:E868)),"")</f>
        <v/>
      </c>
      <c r="I868" s="285" t="s">
        <v>1767</v>
      </c>
      <c r="J868" t="s">
        <v>808</v>
      </c>
      <c r="K868" s="300">
        <v>22300108</v>
      </c>
      <c r="L868" s="286">
        <f>ROWS(K$5:K868)</f>
        <v>864</v>
      </c>
      <c r="M868" s="286" t="str">
        <f>IF(I868='5.1'!$E$5,TXM!L868,"")</f>
        <v/>
      </c>
      <c r="N868" t="str">
        <f>IFERROR(SMALL($M$5:$M$8000,ROWS($M$5:M868)),"")</f>
        <v/>
      </c>
      <c r="P868" t="s">
        <v>1709</v>
      </c>
      <c r="Q868" t="s">
        <v>1092</v>
      </c>
      <c r="R868">
        <v>289925</v>
      </c>
      <c r="S868" s="286">
        <f>ROWS(R$5:R868)</f>
        <v>864</v>
      </c>
      <c r="T868" s="286" t="str">
        <f>IF(P868='5.1'!$E$5,TXM!S868,"")</f>
        <v/>
      </c>
      <c r="U868" t="str">
        <f>IFERROR(SMALL($T$5:$T$8000,ROWS($T$5:T868)),"")</f>
        <v/>
      </c>
    </row>
    <row r="869" spans="1:21" ht="14.4" customHeight="1" x14ac:dyDescent="0.25">
      <c r="A869" s="285" t="s">
        <v>1709</v>
      </c>
      <c r="B869" t="s">
        <v>116</v>
      </c>
      <c r="C869" s="300">
        <v>271128</v>
      </c>
      <c r="D869" s="286">
        <f>ROWS(C$5:C869)</f>
        <v>865</v>
      </c>
      <c r="E869" s="286" t="str">
        <f>IF(A869='5.1'!$E$5,TXM!D869,"")</f>
        <v/>
      </c>
      <c r="F869" t="str">
        <f>IFERROR(SMALL($E$5:$E$8000,ROWS($E$5:E869)),"")</f>
        <v/>
      </c>
      <c r="I869" s="285" t="s">
        <v>1767</v>
      </c>
      <c r="J869" t="s">
        <v>117</v>
      </c>
      <c r="K869" s="300">
        <v>20868682</v>
      </c>
      <c r="L869" s="286">
        <f>ROWS(K$5:K869)</f>
        <v>865</v>
      </c>
      <c r="M869" s="286" t="str">
        <f>IF(I869='5.1'!$E$5,TXM!L869,"")</f>
        <v/>
      </c>
      <c r="N869" t="str">
        <f>IFERROR(SMALL($M$5:$M$8000,ROWS($M$5:M869)),"")</f>
        <v/>
      </c>
      <c r="P869" t="s">
        <v>1709</v>
      </c>
      <c r="Q869" t="s">
        <v>116</v>
      </c>
      <c r="R869">
        <v>284820</v>
      </c>
      <c r="S869" s="286">
        <f>ROWS(R$5:R869)</f>
        <v>865</v>
      </c>
      <c r="T869" s="286" t="str">
        <f>IF(P869='5.1'!$E$5,TXM!S869,"")</f>
        <v/>
      </c>
      <c r="U869" t="str">
        <f>IFERROR(SMALL($T$5:$T$8000,ROWS($T$5:T869)),"")</f>
        <v/>
      </c>
    </row>
    <row r="870" spans="1:21" ht="14.4" customHeight="1" x14ac:dyDescent="0.25">
      <c r="A870" s="285" t="s">
        <v>1709</v>
      </c>
      <c r="B870" t="s">
        <v>105</v>
      </c>
      <c r="C870" s="300">
        <v>259233</v>
      </c>
      <c r="D870" s="286">
        <f>ROWS(C$5:C870)</f>
        <v>866</v>
      </c>
      <c r="E870" s="286" t="str">
        <f>IF(A870='5.1'!$E$5,TXM!D870,"")</f>
        <v/>
      </c>
      <c r="F870" t="str">
        <f>IFERROR(SMALL($E$5:$E$8000,ROWS($E$5:E870)),"")</f>
        <v/>
      </c>
      <c r="I870" s="285" t="s">
        <v>1767</v>
      </c>
      <c r="J870" t="s">
        <v>115</v>
      </c>
      <c r="K870" s="300">
        <v>20173651</v>
      </c>
      <c r="L870" s="286">
        <f>ROWS(K$5:K870)</f>
        <v>866</v>
      </c>
      <c r="M870" s="286" t="str">
        <f>IF(I870='5.1'!$E$5,TXM!L870,"")</f>
        <v/>
      </c>
      <c r="N870" t="str">
        <f>IFERROR(SMALL($M$5:$M$8000,ROWS($M$5:M870)),"")</f>
        <v/>
      </c>
      <c r="P870" t="s">
        <v>1709</v>
      </c>
      <c r="Q870" t="s">
        <v>1091</v>
      </c>
      <c r="R870">
        <v>257701</v>
      </c>
      <c r="S870" s="286">
        <f>ROWS(R$5:R870)</f>
        <v>866</v>
      </c>
      <c r="T870" s="286" t="str">
        <f>IF(P870='5.1'!$E$5,TXM!S870,"")</f>
        <v/>
      </c>
      <c r="U870" t="str">
        <f>IFERROR(SMALL($T$5:$T$8000,ROWS($T$5:T870)),"")</f>
        <v/>
      </c>
    </row>
    <row r="871" spans="1:21" ht="14.4" customHeight="1" x14ac:dyDescent="0.25">
      <c r="A871" s="285" t="s">
        <v>1709</v>
      </c>
      <c r="B871" t="s">
        <v>1093</v>
      </c>
      <c r="C871" s="300">
        <v>258334</v>
      </c>
      <c r="D871" s="286">
        <f>ROWS(C$5:C871)</f>
        <v>867</v>
      </c>
      <c r="E871" s="286" t="str">
        <f>IF(A871='5.1'!$E$5,TXM!D871,"")</f>
        <v/>
      </c>
      <c r="F871" t="str">
        <f>IFERROR(SMALL($E$5:$E$8000,ROWS($E$5:E871)),"")</f>
        <v/>
      </c>
      <c r="I871" s="285" t="s">
        <v>1767</v>
      </c>
      <c r="J871" t="s">
        <v>806</v>
      </c>
      <c r="K871" s="300">
        <v>19943921</v>
      </c>
      <c r="L871" s="286">
        <f>ROWS(K$5:K871)</f>
        <v>867</v>
      </c>
      <c r="M871" s="286" t="str">
        <f>IF(I871='5.1'!$E$5,TXM!L871,"")</f>
        <v/>
      </c>
      <c r="N871" t="str">
        <f>IFERROR(SMALL($M$5:$M$8000,ROWS($M$5:M871)),"")</f>
        <v/>
      </c>
      <c r="P871" t="s">
        <v>1709</v>
      </c>
      <c r="Q871" t="s">
        <v>752</v>
      </c>
      <c r="R871">
        <v>239162</v>
      </c>
      <c r="S871" s="286">
        <f>ROWS(R$5:R871)</f>
        <v>867</v>
      </c>
      <c r="T871" s="286" t="str">
        <f>IF(P871='5.1'!$E$5,TXM!S871,"")</f>
        <v/>
      </c>
      <c r="U871" t="str">
        <f>IFERROR(SMALL($T$5:$T$8000,ROWS($T$5:T871)),"")</f>
        <v/>
      </c>
    </row>
    <row r="872" spans="1:21" ht="14.4" customHeight="1" x14ac:dyDescent="0.25">
      <c r="A872" s="285" t="s">
        <v>1709</v>
      </c>
      <c r="B872" t="s">
        <v>748</v>
      </c>
      <c r="C872" s="300">
        <v>184500</v>
      </c>
      <c r="D872" s="286">
        <f>ROWS(C$5:C872)</f>
        <v>868</v>
      </c>
      <c r="E872" s="286" t="str">
        <f>IF(A872='5.1'!$E$5,TXM!D872,"")</f>
        <v/>
      </c>
      <c r="F872" t="str">
        <f>IFERROR(SMALL($E$5:$E$8000,ROWS($E$5:E872)),"")</f>
        <v/>
      </c>
      <c r="I872" s="285" t="s">
        <v>1767</v>
      </c>
      <c r="J872" t="s">
        <v>114</v>
      </c>
      <c r="K872" s="300">
        <v>17397651</v>
      </c>
      <c r="L872" s="286">
        <f>ROWS(K$5:K872)</f>
        <v>868</v>
      </c>
      <c r="M872" s="286" t="str">
        <f>IF(I872='5.1'!$E$5,TXM!L872,"")</f>
        <v/>
      </c>
      <c r="N872" t="str">
        <f>IFERROR(SMALL($M$5:$M$8000,ROWS($M$5:M872)),"")</f>
        <v/>
      </c>
      <c r="P872" t="s">
        <v>1709</v>
      </c>
      <c r="Q872" t="s">
        <v>1097</v>
      </c>
      <c r="R872">
        <v>171455</v>
      </c>
      <c r="S872" s="286">
        <f>ROWS(R$5:R872)</f>
        <v>868</v>
      </c>
      <c r="T872" s="286" t="str">
        <f>IF(P872='5.1'!$E$5,TXM!S872,"")</f>
        <v/>
      </c>
      <c r="U872" t="str">
        <f>IFERROR(SMALL($T$5:$T$8000,ROWS($T$5:T872)),"")</f>
        <v/>
      </c>
    </row>
    <row r="873" spans="1:21" ht="14.4" customHeight="1" x14ac:dyDescent="0.25">
      <c r="A873" s="285" t="s">
        <v>1709</v>
      </c>
      <c r="B873" t="s">
        <v>796</v>
      </c>
      <c r="C873" s="300">
        <v>175255</v>
      </c>
      <c r="D873" s="286">
        <f>ROWS(C$5:C873)</f>
        <v>869</v>
      </c>
      <c r="E873" s="286" t="str">
        <f>IF(A873='5.1'!$E$5,TXM!D873,"")</f>
        <v/>
      </c>
      <c r="F873" t="str">
        <f>IFERROR(SMALL($E$5:$E$8000,ROWS($E$5:E873)),"")</f>
        <v/>
      </c>
      <c r="I873" s="285" t="s">
        <v>1767</v>
      </c>
      <c r="J873" t="s">
        <v>1092</v>
      </c>
      <c r="K873" s="300">
        <v>17341747</v>
      </c>
      <c r="L873" s="286">
        <f>ROWS(K$5:K873)</f>
        <v>869</v>
      </c>
      <c r="M873" s="286" t="str">
        <f>IF(I873='5.1'!$E$5,TXM!L873,"")</f>
        <v/>
      </c>
      <c r="N873" t="str">
        <f>IFERROR(SMALL($M$5:$M$8000,ROWS($M$5:M873)),"")</f>
        <v/>
      </c>
      <c r="P873" t="s">
        <v>1709</v>
      </c>
      <c r="Q873" t="s">
        <v>104</v>
      </c>
      <c r="R873">
        <v>160000</v>
      </c>
      <c r="S873" s="286">
        <f>ROWS(R$5:R873)</f>
        <v>869</v>
      </c>
      <c r="T873" s="286" t="str">
        <f>IF(P873='5.1'!$E$5,TXM!S873,"")</f>
        <v/>
      </c>
      <c r="U873" t="str">
        <f>IFERROR(SMALL($T$5:$T$8000,ROWS($T$5:T873)),"")</f>
        <v/>
      </c>
    </row>
    <row r="874" spans="1:21" ht="14.4" customHeight="1" x14ac:dyDescent="0.25">
      <c r="A874" s="285" t="s">
        <v>1709</v>
      </c>
      <c r="B874" t="s">
        <v>766</v>
      </c>
      <c r="C874" s="300">
        <v>174566</v>
      </c>
      <c r="D874" s="286">
        <f>ROWS(C$5:C874)</f>
        <v>870</v>
      </c>
      <c r="E874" s="286" t="str">
        <f>IF(A874='5.1'!$E$5,TXM!D874,"")</f>
        <v/>
      </c>
      <c r="F874" t="str">
        <f>IFERROR(SMALL($E$5:$E$8000,ROWS($E$5:E874)),"")</f>
        <v/>
      </c>
      <c r="I874" s="285" t="s">
        <v>1767</v>
      </c>
      <c r="J874" t="s">
        <v>102</v>
      </c>
      <c r="K874" s="300">
        <v>11907505</v>
      </c>
      <c r="L874" s="286">
        <f>ROWS(K$5:K874)</f>
        <v>870</v>
      </c>
      <c r="M874" s="286" t="str">
        <f>IF(I874='5.1'!$E$5,TXM!L874,"")</f>
        <v/>
      </c>
      <c r="N874" t="str">
        <f>IFERROR(SMALL($M$5:$M$8000,ROWS($M$5:M874)),"")</f>
        <v/>
      </c>
      <c r="P874" t="s">
        <v>1709</v>
      </c>
      <c r="Q874" t="s">
        <v>750</v>
      </c>
      <c r="R874">
        <v>156685</v>
      </c>
      <c r="S874" s="286">
        <f>ROWS(R$5:R874)</f>
        <v>870</v>
      </c>
      <c r="T874" s="286" t="str">
        <f>IF(P874='5.1'!$E$5,TXM!S874,"")</f>
        <v/>
      </c>
      <c r="U874" t="str">
        <f>IFERROR(SMALL($T$5:$T$8000,ROWS($T$5:T874)),"")</f>
        <v/>
      </c>
    </row>
    <row r="875" spans="1:21" ht="14.4" customHeight="1" x14ac:dyDescent="0.25">
      <c r="A875" s="285" t="s">
        <v>1709</v>
      </c>
      <c r="B875" t="s">
        <v>1078</v>
      </c>
      <c r="C875" s="300">
        <v>167200</v>
      </c>
      <c r="D875" s="286">
        <f>ROWS(C$5:C875)</f>
        <v>871</v>
      </c>
      <c r="E875" s="286" t="str">
        <f>IF(A875='5.1'!$E$5,TXM!D875,"")</f>
        <v/>
      </c>
      <c r="F875" t="str">
        <f>IFERROR(SMALL($E$5:$E$8000,ROWS($E$5:E875)),"")</f>
        <v/>
      </c>
      <c r="I875" s="285" t="s">
        <v>1767</v>
      </c>
      <c r="J875" t="s">
        <v>997</v>
      </c>
      <c r="K875" s="300">
        <v>9577368</v>
      </c>
      <c r="L875" s="286">
        <f>ROWS(K$5:K875)</f>
        <v>871</v>
      </c>
      <c r="M875" s="286" t="str">
        <f>IF(I875='5.1'!$E$5,TXM!L875,"")</f>
        <v/>
      </c>
      <c r="N875" t="str">
        <f>IFERROR(SMALL($M$5:$M$8000,ROWS($M$5:M875)),"")</f>
        <v/>
      </c>
      <c r="P875" t="s">
        <v>1709</v>
      </c>
      <c r="Q875" t="s">
        <v>1078</v>
      </c>
      <c r="R875">
        <v>149581</v>
      </c>
      <c r="S875" s="286">
        <f>ROWS(R$5:R875)</f>
        <v>871</v>
      </c>
      <c r="T875" s="286" t="str">
        <f>IF(P875='5.1'!$E$5,TXM!S875,"")</f>
        <v/>
      </c>
      <c r="U875" t="str">
        <f>IFERROR(SMALL($T$5:$T$8000,ROWS($T$5:T875)),"")</f>
        <v/>
      </c>
    </row>
    <row r="876" spans="1:21" ht="14.4" customHeight="1" x14ac:dyDescent="0.25">
      <c r="A876" s="285" t="s">
        <v>1709</v>
      </c>
      <c r="B876" t="s">
        <v>744</v>
      </c>
      <c r="C876" s="300">
        <v>135180</v>
      </c>
      <c r="D876" s="286">
        <f>ROWS(C$5:C876)</f>
        <v>872</v>
      </c>
      <c r="E876" s="286" t="str">
        <f>IF(A876='5.1'!$E$5,TXM!D876,"")</f>
        <v/>
      </c>
      <c r="F876" t="str">
        <f>IFERROR(SMALL($E$5:$E$8000,ROWS($E$5:E876)),"")</f>
        <v/>
      </c>
      <c r="I876" s="285" t="s">
        <v>1767</v>
      </c>
      <c r="J876" t="s">
        <v>812</v>
      </c>
      <c r="K876" s="300">
        <v>8514009</v>
      </c>
      <c r="L876" s="286">
        <f>ROWS(K$5:K876)</f>
        <v>872</v>
      </c>
      <c r="M876" s="286" t="str">
        <f>IF(I876='5.1'!$E$5,TXM!L876,"")</f>
        <v/>
      </c>
      <c r="N876" t="str">
        <f>IFERROR(SMALL($M$5:$M$8000,ROWS($M$5:M876)),"")</f>
        <v/>
      </c>
      <c r="P876" t="s">
        <v>1709</v>
      </c>
      <c r="Q876" t="s">
        <v>796</v>
      </c>
      <c r="R876">
        <v>136578</v>
      </c>
      <c r="S876" s="286">
        <f>ROWS(R$5:R876)</f>
        <v>872</v>
      </c>
      <c r="T876" s="286" t="str">
        <f>IF(P876='5.1'!$E$5,TXM!S876,"")</f>
        <v/>
      </c>
      <c r="U876" t="str">
        <f>IFERROR(SMALL($T$5:$T$8000,ROWS($T$5:T876)),"")</f>
        <v/>
      </c>
    </row>
    <row r="877" spans="1:21" ht="14.4" customHeight="1" x14ac:dyDescent="0.25">
      <c r="A877" s="285" t="s">
        <v>1709</v>
      </c>
      <c r="B877" t="s">
        <v>780</v>
      </c>
      <c r="C877" s="300">
        <v>115500</v>
      </c>
      <c r="D877" s="286">
        <f>ROWS(C$5:C877)</f>
        <v>873</v>
      </c>
      <c r="E877" s="286" t="str">
        <f>IF(A877='5.1'!$E$5,TXM!D877,"")</f>
        <v/>
      </c>
      <c r="F877" t="str">
        <f>IFERROR(SMALL($E$5:$E$8000,ROWS($E$5:E877)),"")</f>
        <v/>
      </c>
      <c r="I877" s="285" t="s">
        <v>1767</v>
      </c>
      <c r="J877" t="s">
        <v>1096</v>
      </c>
      <c r="K877" s="300">
        <v>7777684</v>
      </c>
      <c r="L877" s="286">
        <f>ROWS(K$5:K877)</f>
        <v>873</v>
      </c>
      <c r="M877" s="286" t="str">
        <f>IF(I877='5.1'!$E$5,TXM!L877,"")</f>
        <v/>
      </c>
      <c r="N877" t="str">
        <f>IFERROR(SMALL($M$5:$M$8000,ROWS($M$5:M877)),"")</f>
        <v/>
      </c>
      <c r="P877" t="s">
        <v>1709</v>
      </c>
      <c r="Q877" t="s">
        <v>800</v>
      </c>
      <c r="R877">
        <v>133881</v>
      </c>
      <c r="S877" s="286">
        <f>ROWS(R$5:R877)</f>
        <v>873</v>
      </c>
      <c r="T877" s="286" t="str">
        <f>IF(P877='5.1'!$E$5,TXM!S877,"")</f>
        <v/>
      </c>
      <c r="U877" t="str">
        <f>IFERROR(SMALL($T$5:$T$8000,ROWS($T$5:T877)),"")</f>
        <v/>
      </c>
    </row>
    <row r="878" spans="1:21" ht="14.4" customHeight="1" x14ac:dyDescent="0.25">
      <c r="A878" s="285" t="s">
        <v>1709</v>
      </c>
      <c r="B878" t="s">
        <v>1081</v>
      </c>
      <c r="C878" s="300">
        <v>65203</v>
      </c>
      <c r="D878" s="286">
        <f>ROWS(C$5:C878)</f>
        <v>874</v>
      </c>
      <c r="E878" s="286" t="str">
        <f>IF(A878='5.1'!$E$5,TXM!D878,"")</f>
        <v/>
      </c>
      <c r="F878" t="str">
        <f>IFERROR(SMALL($E$5:$E$8000,ROWS($E$5:E878)),"")</f>
        <v/>
      </c>
      <c r="I878" s="285" t="s">
        <v>1767</v>
      </c>
      <c r="J878" t="s">
        <v>116</v>
      </c>
      <c r="K878" s="300">
        <v>5802783</v>
      </c>
      <c r="L878" s="286">
        <f>ROWS(K$5:K878)</f>
        <v>874</v>
      </c>
      <c r="M878" s="286" t="str">
        <f>IF(I878='5.1'!$E$5,TXM!L878,"")</f>
        <v/>
      </c>
      <c r="N878" t="str">
        <f>IFERROR(SMALL($M$5:$M$8000,ROWS($M$5:M878)),"")</f>
        <v/>
      </c>
      <c r="P878" t="s">
        <v>1709</v>
      </c>
      <c r="Q878" t="s">
        <v>794</v>
      </c>
      <c r="R878">
        <v>113540</v>
      </c>
      <c r="S878" s="286">
        <f>ROWS(R$5:R878)</f>
        <v>874</v>
      </c>
      <c r="T878" s="286" t="str">
        <f>IF(P878='5.1'!$E$5,TXM!S878,"")</f>
        <v/>
      </c>
      <c r="U878" t="str">
        <f>IFERROR(SMALL($T$5:$T$8000,ROWS($T$5:T878)),"")</f>
        <v/>
      </c>
    </row>
    <row r="879" spans="1:21" ht="14.4" customHeight="1" x14ac:dyDescent="0.25">
      <c r="A879" s="285" t="s">
        <v>1709</v>
      </c>
      <c r="B879" t="s">
        <v>1083</v>
      </c>
      <c r="C879" s="300">
        <v>33593</v>
      </c>
      <c r="D879" s="286">
        <f>ROWS(C$5:C879)</f>
        <v>875</v>
      </c>
      <c r="E879" s="286" t="str">
        <f>IF(A879='5.1'!$E$5,TXM!D879,"")</f>
        <v/>
      </c>
      <c r="F879" t="str">
        <f>IFERROR(SMALL($E$5:$E$8000,ROWS($E$5:E879)),"")</f>
        <v/>
      </c>
      <c r="I879" s="285" t="s">
        <v>1767</v>
      </c>
      <c r="J879" t="s">
        <v>110</v>
      </c>
      <c r="K879" s="300">
        <v>4572724</v>
      </c>
      <c r="L879" s="286">
        <f>ROWS(K$5:K879)</f>
        <v>875</v>
      </c>
      <c r="M879" s="286" t="str">
        <f>IF(I879='5.1'!$E$5,TXM!L879,"")</f>
        <v/>
      </c>
      <c r="N879" t="str">
        <f>IFERROR(SMALL($M$5:$M$8000,ROWS($M$5:M879)),"")</f>
        <v/>
      </c>
      <c r="P879" t="s">
        <v>1709</v>
      </c>
      <c r="Q879" t="s">
        <v>1079</v>
      </c>
      <c r="R879">
        <v>61962</v>
      </c>
      <c r="S879" s="286">
        <f>ROWS(R$5:R879)</f>
        <v>875</v>
      </c>
      <c r="T879" s="286" t="str">
        <f>IF(P879='5.1'!$E$5,TXM!S879,"")</f>
        <v/>
      </c>
      <c r="U879" t="str">
        <f>IFERROR(SMALL($T$5:$T$8000,ROWS($T$5:T879)),"")</f>
        <v/>
      </c>
    </row>
    <row r="880" spans="1:21" ht="14.4" customHeight="1" x14ac:dyDescent="0.25">
      <c r="A880" s="285" t="s">
        <v>1709</v>
      </c>
      <c r="B880" t="s">
        <v>108</v>
      </c>
      <c r="C880" s="300">
        <v>22370</v>
      </c>
      <c r="D880" s="286">
        <f>ROWS(C$5:C880)</f>
        <v>876</v>
      </c>
      <c r="E880" s="286" t="str">
        <f>IF(A880='5.1'!$E$5,TXM!D880,"")</f>
        <v/>
      </c>
      <c r="F880" t="str">
        <f>IFERROR(SMALL($E$5:$E$8000,ROWS($E$5:E880)),"")</f>
        <v/>
      </c>
      <c r="I880" s="285" t="s">
        <v>1767</v>
      </c>
      <c r="J880" t="s">
        <v>105</v>
      </c>
      <c r="K880" s="300">
        <v>3267831</v>
      </c>
      <c r="L880" s="286">
        <f>ROWS(K$5:K880)</f>
        <v>876</v>
      </c>
      <c r="M880" s="286" t="str">
        <f>IF(I880='5.1'!$E$5,TXM!L880,"")</f>
        <v/>
      </c>
      <c r="N880" t="str">
        <f>IFERROR(SMALL($M$5:$M$8000,ROWS($M$5:M880)),"")</f>
        <v/>
      </c>
      <c r="P880" t="s">
        <v>1709</v>
      </c>
      <c r="Q880" t="s">
        <v>711</v>
      </c>
      <c r="R880">
        <v>54735</v>
      </c>
      <c r="S880" s="286">
        <f>ROWS(R$5:R880)</f>
        <v>876</v>
      </c>
      <c r="T880" s="286" t="str">
        <f>IF(P880='5.1'!$E$5,TXM!S880,"")</f>
        <v/>
      </c>
      <c r="U880" t="str">
        <f>IFERROR(SMALL($T$5:$T$8000,ROWS($T$5:T880)),"")</f>
        <v/>
      </c>
    </row>
    <row r="881" spans="1:21" ht="14.4" customHeight="1" x14ac:dyDescent="0.25">
      <c r="A881" s="285" t="s">
        <v>1709</v>
      </c>
      <c r="B881" t="s">
        <v>1084</v>
      </c>
      <c r="C881" s="300">
        <v>22125</v>
      </c>
      <c r="D881" s="286">
        <f>ROWS(C$5:C881)</f>
        <v>877</v>
      </c>
      <c r="E881" s="286" t="str">
        <f>IF(A881='5.1'!$E$5,TXM!D881,"")</f>
        <v/>
      </c>
      <c r="F881" t="str">
        <f>IFERROR(SMALL($E$5:$E$8000,ROWS($E$5:E881)),"")</f>
        <v/>
      </c>
      <c r="I881" s="285" t="s">
        <v>1767</v>
      </c>
      <c r="J881" t="s">
        <v>1082</v>
      </c>
      <c r="K881" s="300">
        <v>3038489</v>
      </c>
      <c r="L881" s="286">
        <f>ROWS(K$5:K881)</f>
        <v>877</v>
      </c>
      <c r="M881" s="286" t="str">
        <f>IF(I881='5.1'!$E$5,TXM!L881,"")</f>
        <v/>
      </c>
      <c r="N881" t="str">
        <f>IFERROR(SMALL($M$5:$M$8000,ROWS($M$5:M881)),"")</f>
        <v/>
      </c>
      <c r="P881" t="s">
        <v>1709</v>
      </c>
      <c r="Q881" t="s">
        <v>780</v>
      </c>
      <c r="R881">
        <v>49646</v>
      </c>
      <c r="S881" s="286">
        <f>ROWS(R$5:R881)</f>
        <v>877</v>
      </c>
      <c r="T881" s="286" t="str">
        <f>IF(P881='5.1'!$E$5,TXM!S881,"")</f>
        <v/>
      </c>
      <c r="U881" t="str">
        <f>IFERROR(SMALL($T$5:$T$8000,ROWS($T$5:T881)),"")</f>
        <v/>
      </c>
    </row>
    <row r="882" spans="1:21" ht="14.4" customHeight="1" x14ac:dyDescent="0.25">
      <c r="A882" s="285" t="s">
        <v>1709</v>
      </c>
      <c r="B882" t="s">
        <v>111</v>
      </c>
      <c r="C882" s="300">
        <v>1328</v>
      </c>
      <c r="D882" s="286">
        <f>ROWS(C$5:C882)</f>
        <v>878</v>
      </c>
      <c r="E882" s="286" t="str">
        <f>IF(A882='5.1'!$E$5,TXM!D882,"")</f>
        <v/>
      </c>
      <c r="F882" t="str">
        <f>IFERROR(SMALL($E$5:$E$8000,ROWS($E$5:E882)),"")</f>
        <v/>
      </c>
      <c r="I882" s="285" t="s">
        <v>1767</v>
      </c>
      <c r="J882" t="s">
        <v>762</v>
      </c>
      <c r="K882" s="300">
        <v>2884020</v>
      </c>
      <c r="L882" s="286">
        <f>ROWS(K$5:K882)</f>
        <v>878</v>
      </c>
      <c r="M882" s="286" t="str">
        <f>IF(I882='5.1'!$E$5,TXM!L882,"")</f>
        <v/>
      </c>
      <c r="N882" t="str">
        <f>IFERROR(SMALL($M$5:$M$8000,ROWS($M$5:M882)),"")</f>
        <v/>
      </c>
      <c r="P882" t="s">
        <v>1709</v>
      </c>
      <c r="Q882" t="s">
        <v>707</v>
      </c>
      <c r="R882">
        <v>43200</v>
      </c>
      <c r="S882" s="286">
        <f>ROWS(R$5:R882)</f>
        <v>878</v>
      </c>
      <c r="T882" s="286" t="str">
        <f>IF(P882='5.1'!$E$5,TXM!S882,"")</f>
        <v/>
      </c>
      <c r="U882" t="str">
        <f>IFERROR(SMALL($T$5:$T$8000,ROWS($T$5:T882)),"")</f>
        <v/>
      </c>
    </row>
    <row r="883" spans="1:21" ht="14.4" customHeight="1" x14ac:dyDescent="0.25">
      <c r="A883" s="285" t="s">
        <v>1709</v>
      </c>
      <c r="B883" t="s">
        <v>756</v>
      </c>
      <c r="C883" s="300">
        <v>1320</v>
      </c>
      <c r="D883" s="286">
        <f>ROWS(C$5:C883)</f>
        <v>879</v>
      </c>
      <c r="E883" s="286" t="str">
        <f>IF(A883='5.1'!$E$5,TXM!D883,"")</f>
        <v/>
      </c>
      <c r="F883" t="str">
        <f>IFERROR(SMALL($E$5:$E$8000,ROWS($E$5:E883)),"")</f>
        <v/>
      </c>
      <c r="I883" s="285" t="s">
        <v>1767</v>
      </c>
      <c r="J883" t="s">
        <v>782</v>
      </c>
      <c r="K883" s="300">
        <v>2862807</v>
      </c>
      <c r="L883" s="286">
        <f>ROWS(K$5:K883)</f>
        <v>879</v>
      </c>
      <c r="M883" s="286" t="str">
        <f>IF(I883='5.1'!$E$5,TXM!L883,"")</f>
        <v/>
      </c>
      <c r="N883" t="str">
        <f>IFERROR(SMALL($M$5:$M$8000,ROWS($M$5:M883)),"")</f>
        <v/>
      </c>
      <c r="P883" t="s">
        <v>1709</v>
      </c>
      <c r="Q883" t="s">
        <v>746</v>
      </c>
      <c r="R883">
        <v>41519</v>
      </c>
      <c r="S883" s="286">
        <f>ROWS(R$5:R883)</f>
        <v>879</v>
      </c>
      <c r="T883" s="286" t="str">
        <f>IF(P883='5.1'!$E$5,TXM!S883,"")</f>
        <v/>
      </c>
      <c r="U883" t="str">
        <f>IFERROR(SMALL($T$5:$T$8000,ROWS($T$5:T883)),"")</f>
        <v/>
      </c>
    </row>
    <row r="884" spans="1:21" ht="14.4" customHeight="1" x14ac:dyDescent="0.25">
      <c r="A884" s="285" t="s">
        <v>1709</v>
      </c>
      <c r="B884" t="s">
        <v>1087</v>
      </c>
      <c r="C884" s="300">
        <v>3</v>
      </c>
      <c r="D884" s="286">
        <f>ROWS(C$5:C884)</f>
        <v>880</v>
      </c>
      <c r="E884" s="286" t="str">
        <f>IF(A884='5.1'!$E$5,TXM!D884,"")</f>
        <v/>
      </c>
      <c r="F884" t="str">
        <f>IFERROR(SMALL($E$5:$E$8000,ROWS($E$5:E884)),"")</f>
        <v/>
      </c>
      <c r="I884" s="285" t="s">
        <v>1767</v>
      </c>
      <c r="J884" t="s">
        <v>804</v>
      </c>
      <c r="K884" s="300">
        <v>2634283</v>
      </c>
      <c r="L884" s="286">
        <f>ROWS(K$5:K884)</f>
        <v>880</v>
      </c>
      <c r="M884" s="286" t="str">
        <f>IF(I884='5.1'!$E$5,TXM!L884,"")</f>
        <v/>
      </c>
      <c r="N884" t="str">
        <f>IFERROR(SMALL($M$5:$M$8000,ROWS($M$5:M884)),"")</f>
        <v/>
      </c>
      <c r="P884" t="s">
        <v>1709</v>
      </c>
      <c r="Q884" t="s">
        <v>1084</v>
      </c>
      <c r="R884">
        <v>41195</v>
      </c>
      <c r="S884" s="286">
        <f>ROWS(R$5:R884)</f>
        <v>880</v>
      </c>
      <c r="T884" s="286" t="str">
        <f>IF(P884='5.1'!$E$5,TXM!S884,"")</f>
        <v/>
      </c>
      <c r="U884" t="str">
        <f>IFERROR(SMALL($T$5:$T$8000,ROWS($T$5:T884)),"")</f>
        <v/>
      </c>
    </row>
    <row r="885" spans="1:21" ht="14.4" customHeight="1" x14ac:dyDescent="0.25">
      <c r="A885" s="285" t="s">
        <v>1712</v>
      </c>
      <c r="B885" t="s">
        <v>1080</v>
      </c>
      <c r="C885" s="300">
        <v>239354073</v>
      </c>
      <c r="D885" s="286">
        <f>ROWS(C$5:C885)</f>
        <v>881</v>
      </c>
      <c r="E885" s="286" t="str">
        <f>IF(A885='5.1'!$E$5,TXM!D885,"")</f>
        <v/>
      </c>
      <c r="F885" t="str">
        <f>IFERROR(SMALL($E$5:$E$8000,ROWS($E$5:E885)),"")</f>
        <v/>
      </c>
      <c r="I885" s="285" t="s">
        <v>1767</v>
      </c>
      <c r="J885" t="s">
        <v>1079</v>
      </c>
      <c r="K885" s="300">
        <v>2531741</v>
      </c>
      <c r="L885" s="286">
        <f>ROWS(K$5:K885)</f>
        <v>881</v>
      </c>
      <c r="M885" s="286" t="str">
        <f>IF(I885='5.1'!$E$5,TXM!L885,"")</f>
        <v/>
      </c>
      <c r="N885" t="str">
        <f>IFERROR(SMALL($M$5:$M$8000,ROWS($M$5:M885)),"")</f>
        <v/>
      </c>
      <c r="P885" t="s">
        <v>1709</v>
      </c>
      <c r="Q885" t="s">
        <v>756</v>
      </c>
      <c r="R885">
        <v>28750</v>
      </c>
      <c r="S885" s="286">
        <f>ROWS(R$5:R885)</f>
        <v>881</v>
      </c>
      <c r="T885" s="286" t="str">
        <f>IF(P885='5.1'!$E$5,TXM!S885,"")</f>
        <v/>
      </c>
      <c r="U885" t="str">
        <f>IFERROR(SMALL($T$5:$T$8000,ROWS($T$5:T885)),"")</f>
        <v/>
      </c>
    </row>
    <row r="886" spans="1:21" ht="14.4" customHeight="1" x14ac:dyDescent="0.25">
      <c r="A886" s="285" t="s">
        <v>1712</v>
      </c>
      <c r="B886" t="s">
        <v>106</v>
      </c>
      <c r="C886" s="300">
        <v>4870478</v>
      </c>
      <c r="D886" s="286">
        <f>ROWS(C$5:C886)</f>
        <v>882</v>
      </c>
      <c r="E886" s="286" t="str">
        <f>IF(A886='5.1'!$E$5,TXM!D886,"")</f>
        <v/>
      </c>
      <c r="F886" t="str">
        <f>IFERROR(SMALL($E$5:$E$8000,ROWS($E$5:E886)),"")</f>
        <v/>
      </c>
      <c r="I886" s="285" t="s">
        <v>1767</v>
      </c>
      <c r="J886" t="s">
        <v>1093</v>
      </c>
      <c r="K886" s="300">
        <v>1412716</v>
      </c>
      <c r="L886" s="286">
        <f>ROWS(K$5:K886)</f>
        <v>882</v>
      </c>
      <c r="M886" s="286" t="str">
        <f>IF(I886='5.1'!$E$5,TXM!L886,"")</f>
        <v/>
      </c>
      <c r="N886" t="str">
        <f>IFERROR(SMALL($M$5:$M$8000,ROWS($M$5:M886)),"")</f>
        <v/>
      </c>
      <c r="P886" t="s">
        <v>1709</v>
      </c>
      <c r="Q886" t="s">
        <v>788</v>
      </c>
      <c r="R886">
        <v>26625</v>
      </c>
      <c r="S886" s="286">
        <f>ROWS(R$5:R886)</f>
        <v>882</v>
      </c>
      <c r="T886" s="286" t="str">
        <f>IF(P886='5.1'!$E$5,TXM!S886,"")</f>
        <v/>
      </c>
      <c r="U886" t="str">
        <f>IFERROR(SMALL($T$5:$T$8000,ROWS($T$5:T886)),"")</f>
        <v/>
      </c>
    </row>
    <row r="887" spans="1:21" ht="14.4" customHeight="1" x14ac:dyDescent="0.25">
      <c r="A887" s="285" t="s">
        <v>1712</v>
      </c>
      <c r="B887" t="s">
        <v>711</v>
      </c>
      <c r="C887" s="300">
        <v>2286239</v>
      </c>
      <c r="D887" s="286">
        <f>ROWS(C$5:C887)</f>
        <v>883</v>
      </c>
      <c r="E887" s="286" t="str">
        <f>IF(A887='5.1'!$E$5,TXM!D887,"")</f>
        <v/>
      </c>
      <c r="F887" t="str">
        <f>IFERROR(SMALL($E$5:$E$8000,ROWS($E$5:E887)),"")</f>
        <v/>
      </c>
      <c r="I887" s="285" t="s">
        <v>1767</v>
      </c>
      <c r="J887" t="s">
        <v>1076</v>
      </c>
      <c r="K887" s="300">
        <v>1281515</v>
      </c>
      <c r="L887" s="286">
        <f>ROWS(K$5:K887)</f>
        <v>883</v>
      </c>
      <c r="M887" s="286" t="str">
        <f>IF(I887='5.1'!$E$5,TXM!L887,"")</f>
        <v/>
      </c>
      <c r="N887" t="str">
        <f>IFERROR(SMALL($M$5:$M$8000,ROWS($M$5:M887)),"")</f>
        <v/>
      </c>
      <c r="P887" t="s">
        <v>1709</v>
      </c>
      <c r="Q887" t="s">
        <v>786</v>
      </c>
      <c r="R887">
        <v>24402</v>
      </c>
      <c r="S887" s="286">
        <f>ROWS(R$5:R887)</f>
        <v>883</v>
      </c>
      <c r="T887" s="286" t="str">
        <f>IF(P887='5.1'!$E$5,TXM!S887,"")</f>
        <v/>
      </c>
      <c r="U887" t="str">
        <f>IFERROR(SMALL($T$5:$T$8000,ROWS($T$5:T887)),"")</f>
        <v/>
      </c>
    </row>
    <row r="888" spans="1:21" ht="14.4" customHeight="1" x14ac:dyDescent="0.25">
      <c r="A888" s="285" t="s">
        <v>1712</v>
      </c>
      <c r="B888" t="s">
        <v>118</v>
      </c>
      <c r="C888" s="300">
        <v>1449979</v>
      </c>
      <c r="D888" s="286">
        <f>ROWS(C$5:C888)</f>
        <v>884</v>
      </c>
      <c r="E888" s="286" t="str">
        <f>IF(A888='5.1'!$E$5,TXM!D888,"")</f>
        <v/>
      </c>
      <c r="F888" t="str">
        <f>IFERROR(SMALL($E$5:$E$8000,ROWS($E$5:E888)),"")</f>
        <v/>
      </c>
      <c r="I888" s="285" t="s">
        <v>1767</v>
      </c>
      <c r="J888" t="s">
        <v>109</v>
      </c>
      <c r="K888" s="300">
        <v>1271914</v>
      </c>
      <c r="L888" s="286">
        <f>ROWS(K$5:K888)</f>
        <v>884</v>
      </c>
      <c r="M888" s="286" t="str">
        <f>IF(I888='5.1'!$E$5,TXM!L888,"")</f>
        <v/>
      </c>
      <c r="N888" t="str">
        <f>IFERROR(SMALL($M$5:$M$8000,ROWS($M$5:M888)),"")</f>
        <v/>
      </c>
      <c r="P888" t="s">
        <v>1709</v>
      </c>
      <c r="Q888" t="s">
        <v>719</v>
      </c>
      <c r="R888">
        <v>13925</v>
      </c>
      <c r="S888" s="286">
        <f>ROWS(R$5:R888)</f>
        <v>884</v>
      </c>
      <c r="T888" s="286" t="str">
        <f>IF(P888='5.1'!$E$5,TXM!S888,"")</f>
        <v/>
      </c>
      <c r="U888" t="str">
        <f>IFERROR(SMALL($T$5:$T$8000,ROWS($T$5:T888)),"")</f>
        <v/>
      </c>
    </row>
    <row r="889" spans="1:21" ht="14.4" customHeight="1" x14ac:dyDescent="0.25">
      <c r="A889" s="285" t="s">
        <v>1712</v>
      </c>
      <c r="B889" t="s">
        <v>117</v>
      </c>
      <c r="C889" s="300">
        <v>947510</v>
      </c>
      <c r="D889" s="286">
        <f>ROWS(C$5:C889)</f>
        <v>885</v>
      </c>
      <c r="E889" s="286" t="str">
        <f>IF(A889='5.1'!$E$5,TXM!D889,"")</f>
        <v/>
      </c>
      <c r="F889" t="str">
        <f>IFERROR(SMALL($E$5:$E$8000,ROWS($E$5:E889)),"")</f>
        <v/>
      </c>
      <c r="I889" s="285" t="s">
        <v>1767</v>
      </c>
      <c r="J889" t="s">
        <v>766</v>
      </c>
      <c r="K889" s="300">
        <v>870915</v>
      </c>
      <c r="L889" s="286">
        <f>ROWS(K$5:K889)</f>
        <v>885</v>
      </c>
      <c r="M889" s="286" t="str">
        <f>IF(I889='5.1'!$E$5,TXM!L889,"")</f>
        <v/>
      </c>
      <c r="N889" t="str">
        <f>IFERROR(SMALL($M$5:$M$8000,ROWS($M$5:M889)),"")</f>
        <v/>
      </c>
      <c r="P889" t="s">
        <v>1709</v>
      </c>
      <c r="Q889" t="s">
        <v>814</v>
      </c>
      <c r="R889">
        <v>13000</v>
      </c>
      <c r="S889" s="286">
        <f>ROWS(R$5:R889)</f>
        <v>885</v>
      </c>
      <c r="T889" s="286" t="str">
        <f>IF(P889='5.1'!$E$5,TXM!S889,"")</f>
        <v/>
      </c>
      <c r="U889" t="str">
        <f>IFERROR(SMALL($T$5:$T$8000,ROWS($T$5:T889)),"")</f>
        <v/>
      </c>
    </row>
    <row r="890" spans="1:21" ht="14.4" customHeight="1" x14ac:dyDescent="0.25">
      <c r="A890" s="285" t="s">
        <v>1712</v>
      </c>
      <c r="B890" t="s">
        <v>1087</v>
      </c>
      <c r="C890" s="300">
        <v>696062</v>
      </c>
      <c r="D890" s="286">
        <f>ROWS(C$5:C890)</f>
        <v>886</v>
      </c>
      <c r="E890" s="286" t="str">
        <f>IF(A890='5.1'!$E$5,TXM!D890,"")</f>
        <v/>
      </c>
      <c r="F890" t="str">
        <f>IFERROR(SMALL($E$5:$E$8000,ROWS($E$5:E890)),"")</f>
        <v/>
      </c>
      <c r="I890" s="285" t="s">
        <v>1767</v>
      </c>
      <c r="J890" t="s">
        <v>707</v>
      </c>
      <c r="K890" s="300">
        <v>787876</v>
      </c>
      <c r="L890" s="286">
        <f>ROWS(K$5:K890)</f>
        <v>886</v>
      </c>
      <c r="M890" s="286" t="str">
        <f>IF(I890='5.1'!$E$5,TXM!L890,"")</f>
        <v/>
      </c>
      <c r="N890" t="str">
        <f>IFERROR(SMALL($M$5:$M$8000,ROWS($M$5:M890)),"")</f>
        <v/>
      </c>
      <c r="P890" t="s">
        <v>1709</v>
      </c>
      <c r="Q890" t="s">
        <v>823</v>
      </c>
      <c r="R890">
        <v>7000</v>
      </c>
      <c r="S890" s="286">
        <f>ROWS(R$5:R890)</f>
        <v>886</v>
      </c>
      <c r="T890" s="286" t="str">
        <f>IF(P890='5.1'!$E$5,TXM!S890,"")</f>
        <v/>
      </c>
      <c r="U890" t="str">
        <f>IFERROR(SMALL($T$5:$T$8000,ROWS($T$5:T890)),"")</f>
        <v/>
      </c>
    </row>
    <row r="891" spans="1:21" ht="14.4" customHeight="1" x14ac:dyDescent="0.25">
      <c r="A891" s="285" t="s">
        <v>1712</v>
      </c>
      <c r="B891" t="s">
        <v>1086</v>
      </c>
      <c r="C891" s="300">
        <v>563045</v>
      </c>
      <c r="D891" s="286">
        <f>ROWS(C$5:C891)</f>
        <v>887</v>
      </c>
      <c r="E891" s="286" t="str">
        <f>IF(A891='5.1'!$E$5,TXM!D891,"")</f>
        <v/>
      </c>
      <c r="F891" t="str">
        <f>IFERROR(SMALL($E$5:$E$8000,ROWS($E$5:E891)),"")</f>
        <v/>
      </c>
      <c r="I891" s="285" t="s">
        <v>1767</v>
      </c>
      <c r="J891" t="s">
        <v>774</v>
      </c>
      <c r="K891" s="300">
        <v>738792</v>
      </c>
      <c r="L891" s="286">
        <f>ROWS(K$5:K891)</f>
        <v>887</v>
      </c>
      <c r="M891" s="286" t="str">
        <f>IF(I891='5.1'!$E$5,TXM!L891,"")</f>
        <v/>
      </c>
      <c r="N891" t="str">
        <f>IFERROR(SMALL($M$5:$M$8000,ROWS($M$5:M891)),"")</f>
        <v/>
      </c>
      <c r="P891" t="s">
        <v>1709</v>
      </c>
      <c r="Q891" t="s">
        <v>1083</v>
      </c>
      <c r="R891">
        <v>3654</v>
      </c>
      <c r="S891" s="286">
        <f>ROWS(R$5:R891)</f>
        <v>887</v>
      </c>
      <c r="T891" s="286" t="str">
        <f>IF(P891='5.1'!$E$5,TXM!S891,"")</f>
        <v/>
      </c>
      <c r="U891" t="str">
        <f>IFERROR(SMALL($T$5:$T$8000,ROWS($T$5:T891)),"")</f>
        <v/>
      </c>
    </row>
    <row r="892" spans="1:21" ht="14.4" customHeight="1" x14ac:dyDescent="0.25">
      <c r="A892" s="285" t="s">
        <v>1712</v>
      </c>
      <c r="B892" t="s">
        <v>705</v>
      </c>
      <c r="C892" s="300">
        <v>175395</v>
      </c>
      <c r="D892" s="286">
        <f>ROWS(C$5:C892)</f>
        <v>888</v>
      </c>
      <c r="E892" s="286" t="str">
        <f>IF(A892='5.1'!$E$5,TXM!D892,"")</f>
        <v/>
      </c>
      <c r="F892" t="str">
        <f>IFERROR(SMALL($E$5:$E$8000,ROWS($E$5:E892)),"")</f>
        <v/>
      </c>
      <c r="I892" s="285" t="s">
        <v>1767</v>
      </c>
      <c r="J892" t="s">
        <v>1086</v>
      </c>
      <c r="K892" s="300">
        <v>710898</v>
      </c>
      <c r="L892" s="286">
        <f>ROWS(K$5:K892)</f>
        <v>888</v>
      </c>
      <c r="M892" s="286" t="str">
        <f>IF(I892='5.1'!$E$5,TXM!L892,"")</f>
        <v/>
      </c>
      <c r="N892" t="str">
        <f>IFERROR(SMALL($M$5:$M$8000,ROWS($M$5:M892)),"")</f>
        <v/>
      </c>
      <c r="P892" t="s">
        <v>1709</v>
      </c>
      <c r="Q892" t="s">
        <v>742</v>
      </c>
      <c r="R892">
        <v>3030</v>
      </c>
      <c r="S892" s="286">
        <f>ROWS(R$5:R892)</f>
        <v>888</v>
      </c>
      <c r="T892" s="286" t="str">
        <f>IF(P892='5.1'!$E$5,TXM!S892,"")</f>
        <v/>
      </c>
      <c r="U892" t="str">
        <f>IFERROR(SMALL($T$5:$T$8000,ROWS($T$5:T892)),"")</f>
        <v/>
      </c>
    </row>
    <row r="893" spans="1:21" ht="14.4" customHeight="1" x14ac:dyDescent="0.25">
      <c r="A893" s="285" t="s">
        <v>1712</v>
      </c>
      <c r="B893" t="s">
        <v>119</v>
      </c>
      <c r="C893" s="300">
        <v>127989</v>
      </c>
      <c r="D893" s="286">
        <f>ROWS(C$5:C893)</f>
        <v>889</v>
      </c>
      <c r="E893" s="286" t="str">
        <f>IF(A893='5.1'!$E$5,TXM!D893,"")</f>
        <v/>
      </c>
      <c r="F893" t="str">
        <f>IFERROR(SMALL($E$5:$E$8000,ROWS($E$5:E893)),"")</f>
        <v/>
      </c>
      <c r="I893" s="285" t="s">
        <v>1767</v>
      </c>
      <c r="J893" t="s">
        <v>1080</v>
      </c>
      <c r="K893" s="300">
        <v>679179</v>
      </c>
      <c r="L893" s="286">
        <f>ROWS(K$5:K893)</f>
        <v>889</v>
      </c>
      <c r="M893" s="286" t="str">
        <f>IF(I893='5.1'!$E$5,TXM!L893,"")</f>
        <v/>
      </c>
      <c r="N893" t="str">
        <f>IFERROR(SMALL($M$5:$M$8000,ROWS($M$5:M893)),"")</f>
        <v/>
      </c>
      <c r="P893" t="s">
        <v>1712</v>
      </c>
      <c r="Q893" t="s">
        <v>812</v>
      </c>
      <c r="R893">
        <v>9301083</v>
      </c>
      <c r="S893" s="286">
        <f>ROWS(R$5:R893)</f>
        <v>889</v>
      </c>
      <c r="T893" s="286" t="str">
        <f>IF(P893='5.1'!$E$5,TXM!S893,"")</f>
        <v/>
      </c>
      <c r="U893" t="str">
        <f>IFERROR(SMALL($T$5:$T$8000,ROWS($T$5:T893)),"")</f>
        <v/>
      </c>
    </row>
    <row r="894" spans="1:21" ht="14.4" customHeight="1" x14ac:dyDescent="0.25">
      <c r="A894" s="285" t="s">
        <v>1712</v>
      </c>
      <c r="B894" t="s">
        <v>115</v>
      </c>
      <c r="C894" s="300">
        <v>72379</v>
      </c>
      <c r="D894" s="286">
        <f>ROWS(C$5:C894)</f>
        <v>890</v>
      </c>
      <c r="E894" s="286" t="str">
        <f>IF(A894='5.1'!$E$5,TXM!D894,"")</f>
        <v/>
      </c>
      <c r="F894" t="str">
        <f>IFERROR(SMALL($E$5:$E$8000,ROWS($E$5:E894)),"")</f>
        <v/>
      </c>
      <c r="I894" s="285" t="s">
        <v>1767</v>
      </c>
      <c r="J894" t="s">
        <v>119</v>
      </c>
      <c r="K894" s="300">
        <v>484155</v>
      </c>
      <c r="L894" s="286">
        <f>ROWS(K$5:K894)</f>
        <v>890</v>
      </c>
      <c r="M894" s="286" t="str">
        <f>IF(I894='5.1'!$E$5,TXM!L894,"")</f>
        <v/>
      </c>
      <c r="N894" t="str">
        <f>IFERROR(SMALL($M$5:$M$8000,ROWS($M$5:M894)),"")</f>
        <v/>
      </c>
      <c r="P894" t="s">
        <v>1712</v>
      </c>
      <c r="Q894" t="s">
        <v>802</v>
      </c>
      <c r="R894">
        <v>8883226</v>
      </c>
      <c r="S894" s="286">
        <f>ROWS(R$5:R894)</f>
        <v>890</v>
      </c>
      <c r="T894" s="286" t="str">
        <f>IF(P894='5.1'!$E$5,TXM!S894,"")</f>
        <v/>
      </c>
      <c r="U894" t="str">
        <f>IFERROR(SMALL($T$5:$T$8000,ROWS($T$5:T894)),"")</f>
        <v/>
      </c>
    </row>
    <row r="895" spans="1:21" ht="14.4" customHeight="1" x14ac:dyDescent="0.25">
      <c r="A895" s="285" t="s">
        <v>1712</v>
      </c>
      <c r="B895" t="s">
        <v>784</v>
      </c>
      <c r="C895" s="300">
        <v>7500</v>
      </c>
      <c r="D895" s="286">
        <f>ROWS(C$5:C895)</f>
        <v>891</v>
      </c>
      <c r="E895" s="286" t="str">
        <f>IF(A895='5.1'!$E$5,TXM!D895,"")</f>
        <v/>
      </c>
      <c r="F895" t="str">
        <f>IFERROR(SMALL($E$5:$E$8000,ROWS($E$5:E895)),"")</f>
        <v/>
      </c>
      <c r="I895" s="285" t="s">
        <v>1767</v>
      </c>
      <c r="J895" t="s">
        <v>760</v>
      </c>
      <c r="K895" s="300">
        <v>434878</v>
      </c>
      <c r="L895" s="286">
        <f>ROWS(K$5:K895)</f>
        <v>891</v>
      </c>
      <c r="M895" s="286" t="str">
        <f>IF(I895='5.1'!$E$5,TXM!L895,"")</f>
        <v/>
      </c>
      <c r="N895" t="str">
        <f>IFERROR(SMALL($M$5:$M$8000,ROWS($M$5:M895)),"")</f>
        <v/>
      </c>
      <c r="P895" t="s">
        <v>1712</v>
      </c>
      <c r="Q895" t="s">
        <v>808</v>
      </c>
      <c r="R895">
        <v>5511206</v>
      </c>
      <c r="S895" s="286">
        <f>ROWS(R$5:R895)</f>
        <v>891</v>
      </c>
      <c r="T895" s="286" t="str">
        <f>IF(P895='5.1'!$E$5,TXM!S895,"")</f>
        <v/>
      </c>
      <c r="U895" t="str">
        <f>IFERROR(SMALL($T$5:$T$8000,ROWS($T$5:T895)),"")</f>
        <v/>
      </c>
    </row>
    <row r="896" spans="1:21" ht="14.4" customHeight="1" x14ac:dyDescent="0.25">
      <c r="A896" s="285" t="s">
        <v>1712</v>
      </c>
      <c r="B896" t="s">
        <v>107</v>
      </c>
      <c r="C896" s="300">
        <v>3000</v>
      </c>
      <c r="D896" s="286">
        <f>ROWS(C$5:C896)</f>
        <v>892</v>
      </c>
      <c r="E896" s="286" t="str">
        <f>IF(A896='5.1'!$E$5,TXM!D896,"")</f>
        <v/>
      </c>
      <c r="F896" t="str">
        <f>IFERROR(SMALL($E$5:$E$8000,ROWS($E$5:E896)),"")</f>
        <v/>
      </c>
      <c r="I896" s="285" t="s">
        <v>1767</v>
      </c>
      <c r="J896" t="s">
        <v>717</v>
      </c>
      <c r="K896" s="300">
        <v>320505</v>
      </c>
      <c r="L896" s="286">
        <f>ROWS(K$5:K896)</f>
        <v>892</v>
      </c>
      <c r="M896" s="286" t="str">
        <f>IF(I896='5.1'!$E$5,TXM!L896,"")</f>
        <v/>
      </c>
      <c r="N896" t="str">
        <f>IFERROR(SMALL($M$5:$M$8000,ROWS($M$5:M896)),"")</f>
        <v/>
      </c>
      <c r="P896" t="s">
        <v>1712</v>
      </c>
      <c r="Q896" t="s">
        <v>1093</v>
      </c>
      <c r="R896">
        <v>5000025</v>
      </c>
      <c r="S896" s="286">
        <f>ROWS(R$5:R896)</f>
        <v>892</v>
      </c>
      <c r="T896" s="286" t="str">
        <f>IF(P896='5.1'!$E$5,TXM!S896,"")</f>
        <v/>
      </c>
      <c r="U896" t="str">
        <f>IFERROR(SMALL($T$5:$T$8000,ROWS($T$5:T896)),"")</f>
        <v/>
      </c>
    </row>
    <row r="897" spans="1:21" ht="14.4" customHeight="1" x14ac:dyDescent="0.25">
      <c r="A897" s="285" t="s">
        <v>1712</v>
      </c>
      <c r="B897" t="s">
        <v>715</v>
      </c>
      <c r="C897" s="300">
        <v>8</v>
      </c>
      <c r="D897" s="286">
        <f>ROWS(C$5:C897)</f>
        <v>893</v>
      </c>
      <c r="E897" s="286" t="str">
        <f>IF(A897='5.1'!$E$5,TXM!D897,"")</f>
        <v/>
      </c>
      <c r="F897" t="str">
        <f>IFERROR(SMALL($E$5:$E$8000,ROWS($E$5:E897)),"")</f>
        <v/>
      </c>
      <c r="I897" s="285" t="s">
        <v>1767</v>
      </c>
      <c r="J897" t="s">
        <v>1097</v>
      </c>
      <c r="K897" s="300">
        <v>273862</v>
      </c>
      <c r="L897" s="286">
        <f>ROWS(K$5:K897)</f>
        <v>893</v>
      </c>
      <c r="M897" s="286" t="str">
        <f>IF(I897='5.1'!$E$5,TXM!L897,"")</f>
        <v/>
      </c>
      <c r="N897" t="str">
        <f>IFERROR(SMALL($M$5:$M$8000,ROWS($M$5:M897)),"")</f>
        <v/>
      </c>
      <c r="P897" t="s">
        <v>1712</v>
      </c>
      <c r="Q897" t="s">
        <v>806</v>
      </c>
      <c r="R897">
        <v>2049099</v>
      </c>
      <c r="S897" s="286">
        <f>ROWS(R$5:R897)</f>
        <v>893</v>
      </c>
      <c r="T897" s="286" t="str">
        <f>IF(P897='5.1'!$E$5,TXM!S897,"")</f>
        <v/>
      </c>
      <c r="U897" t="str">
        <f>IFERROR(SMALL($T$5:$T$8000,ROWS($T$5:T897)),"")</f>
        <v/>
      </c>
    </row>
    <row r="898" spans="1:21" ht="14.4" customHeight="1" x14ac:dyDescent="0.25">
      <c r="A898" s="285" t="s">
        <v>1715</v>
      </c>
      <c r="B898" t="s">
        <v>715</v>
      </c>
      <c r="C898" s="300">
        <v>146465585318</v>
      </c>
      <c r="D898" s="286">
        <f>ROWS(C$5:C898)</f>
        <v>894</v>
      </c>
      <c r="E898" s="286" t="str">
        <f>IF(A898='5.1'!$E$5,TXM!D898,"")</f>
        <v/>
      </c>
      <c r="F898" t="str">
        <f>IFERROR(SMALL($E$5:$E$8000,ROWS($E$5:E898)),"")</f>
        <v/>
      </c>
      <c r="I898" s="285" t="s">
        <v>1767</v>
      </c>
      <c r="J898" t="s">
        <v>810</v>
      </c>
      <c r="K898" s="300">
        <v>253125</v>
      </c>
      <c r="L898" s="286">
        <f>ROWS(K$5:K898)</f>
        <v>894</v>
      </c>
      <c r="M898" s="286" t="str">
        <f>IF(I898='5.1'!$E$5,TXM!L898,"")</f>
        <v/>
      </c>
      <c r="N898" t="str">
        <f>IFERROR(SMALL($M$5:$M$8000,ROWS($M$5:M898)),"")</f>
        <v/>
      </c>
      <c r="P898" t="s">
        <v>1712</v>
      </c>
      <c r="Q898" t="s">
        <v>1080</v>
      </c>
      <c r="R898">
        <v>1548830</v>
      </c>
      <c r="S898" s="286">
        <f>ROWS(R$5:R898)</f>
        <v>894</v>
      </c>
      <c r="T898" s="286" t="str">
        <f>IF(P898='5.1'!$E$5,TXM!S898,"")</f>
        <v/>
      </c>
      <c r="U898" t="str">
        <f>IFERROR(SMALL($T$5:$T$8000,ROWS($T$5:T898)),"")</f>
        <v/>
      </c>
    </row>
    <row r="899" spans="1:21" ht="14.4" customHeight="1" x14ac:dyDescent="0.25">
      <c r="A899" s="285" t="s">
        <v>1715</v>
      </c>
      <c r="B899" t="s">
        <v>719</v>
      </c>
      <c r="C899" s="300">
        <v>10192117634</v>
      </c>
      <c r="D899" s="286">
        <f>ROWS(C$5:C899)</f>
        <v>895</v>
      </c>
      <c r="E899" s="286" t="str">
        <f>IF(A899='5.1'!$E$5,TXM!D899,"")</f>
        <v/>
      </c>
      <c r="F899" t="str">
        <f>IFERROR(SMALL($E$5:$E$8000,ROWS($E$5:E899)),"")</f>
        <v/>
      </c>
      <c r="I899" s="285" t="s">
        <v>1767</v>
      </c>
      <c r="J899" t="s">
        <v>725</v>
      </c>
      <c r="K899" s="300">
        <v>251658</v>
      </c>
      <c r="L899" s="286">
        <f>ROWS(K$5:K899)</f>
        <v>895</v>
      </c>
      <c r="M899" s="286" t="str">
        <f>IF(I899='5.1'!$E$5,TXM!L899,"")</f>
        <v/>
      </c>
      <c r="N899" t="str">
        <f>IFERROR(SMALL($M$5:$M$8000,ROWS($M$5:M899)),"")</f>
        <v/>
      </c>
      <c r="P899" t="s">
        <v>1712</v>
      </c>
      <c r="Q899" t="s">
        <v>1079</v>
      </c>
      <c r="R899">
        <v>891520</v>
      </c>
      <c r="S899" s="286">
        <f>ROWS(R$5:R899)</f>
        <v>895</v>
      </c>
      <c r="T899" s="286" t="str">
        <f>IF(P899='5.1'!$E$5,TXM!S899,"")</f>
        <v/>
      </c>
      <c r="U899" t="str">
        <f>IFERROR(SMALL($T$5:$T$8000,ROWS($T$5:T899)),"")</f>
        <v/>
      </c>
    </row>
    <row r="900" spans="1:21" ht="14.4" customHeight="1" x14ac:dyDescent="0.25">
      <c r="A900" s="285" t="s">
        <v>1715</v>
      </c>
      <c r="B900" t="s">
        <v>1080</v>
      </c>
      <c r="C900" s="300">
        <v>9281549312</v>
      </c>
      <c r="D900" s="286">
        <f>ROWS(C$5:C900)</f>
        <v>896</v>
      </c>
      <c r="E900" s="286" t="str">
        <f>IF(A900='5.1'!$E$5,TXM!D900,"")</f>
        <v/>
      </c>
      <c r="F900" t="str">
        <f>IFERROR(SMALL($E$5:$E$8000,ROWS($E$5:E900)),"")</f>
        <v/>
      </c>
      <c r="I900" s="285" t="s">
        <v>1767</v>
      </c>
      <c r="J900" t="s">
        <v>719</v>
      </c>
      <c r="K900" s="300">
        <v>218773</v>
      </c>
      <c r="L900" s="286">
        <f>ROWS(K$5:K900)</f>
        <v>896</v>
      </c>
      <c r="M900" s="286" t="str">
        <f>IF(I900='5.1'!$E$5,TXM!L900,"")</f>
        <v/>
      </c>
      <c r="N900" t="str">
        <f>IFERROR(SMALL($M$5:$M$8000,ROWS($M$5:M900)),"")</f>
        <v/>
      </c>
      <c r="P900" t="s">
        <v>1712</v>
      </c>
      <c r="Q900" t="s">
        <v>1082</v>
      </c>
      <c r="R900">
        <v>635706</v>
      </c>
      <c r="S900" s="286">
        <f>ROWS(R$5:R900)</f>
        <v>896</v>
      </c>
      <c r="T900" s="286" t="str">
        <f>IF(P900='5.1'!$E$5,TXM!S900,"")</f>
        <v/>
      </c>
      <c r="U900" t="str">
        <f>IFERROR(SMALL($T$5:$T$8000,ROWS($T$5:T900)),"")</f>
        <v/>
      </c>
    </row>
    <row r="901" spans="1:21" ht="14.4" customHeight="1" x14ac:dyDescent="0.25">
      <c r="A901" s="285" t="s">
        <v>1715</v>
      </c>
      <c r="B901" t="s">
        <v>713</v>
      </c>
      <c r="C901" s="300">
        <v>2702230359</v>
      </c>
      <c r="D901" s="286">
        <f>ROWS(C$5:C901)</f>
        <v>897</v>
      </c>
      <c r="E901" s="286" t="str">
        <f>IF(A901='5.1'!$E$5,TXM!D901,"")</f>
        <v/>
      </c>
      <c r="F901" t="str">
        <f>IFERROR(SMALL($E$5:$E$8000,ROWS($E$5:E901)),"")</f>
        <v/>
      </c>
      <c r="I901" s="285" t="s">
        <v>1767</v>
      </c>
      <c r="J901" t="s">
        <v>802</v>
      </c>
      <c r="K901" s="300">
        <v>163794</v>
      </c>
      <c r="L901" s="286">
        <f>ROWS(K$5:K901)</f>
        <v>897</v>
      </c>
      <c r="M901" s="286" t="str">
        <f>IF(I901='5.1'!$E$5,TXM!L901,"")</f>
        <v/>
      </c>
      <c r="N901" t="str">
        <f>IFERROR(SMALL($M$5:$M$8000,ROWS($M$5:M901)),"")</f>
        <v/>
      </c>
      <c r="P901" t="s">
        <v>1712</v>
      </c>
      <c r="Q901" t="s">
        <v>823</v>
      </c>
      <c r="R901">
        <v>386456</v>
      </c>
      <c r="S901" s="286">
        <f>ROWS(R$5:R901)</f>
        <v>897</v>
      </c>
      <c r="T901" s="286" t="str">
        <f>IF(P901='5.1'!$E$5,TXM!S901,"")</f>
        <v/>
      </c>
      <c r="U901" t="str">
        <f>IFERROR(SMALL($T$5:$T$8000,ROWS($T$5:T901)),"")</f>
        <v/>
      </c>
    </row>
    <row r="902" spans="1:21" ht="14.4" customHeight="1" x14ac:dyDescent="0.25">
      <c r="A902" s="285" t="s">
        <v>1715</v>
      </c>
      <c r="B902" t="s">
        <v>786</v>
      </c>
      <c r="C902" s="300">
        <v>979217402</v>
      </c>
      <c r="D902" s="286">
        <f>ROWS(C$5:C902)</f>
        <v>898</v>
      </c>
      <c r="E902" s="286" t="str">
        <f>IF(A902='5.1'!$E$5,TXM!D902,"")</f>
        <v/>
      </c>
      <c r="F902" t="str">
        <f>IFERROR(SMALL($E$5:$E$8000,ROWS($E$5:E902)),"")</f>
        <v/>
      </c>
      <c r="I902" s="285" t="s">
        <v>1767</v>
      </c>
      <c r="J902" t="s">
        <v>764</v>
      </c>
      <c r="K902" s="300">
        <v>156787</v>
      </c>
      <c r="L902" s="286">
        <f>ROWS(K$5:K902)</f>
        <v>898</v>
      </c>
      <c r="M902" s="286" t="str">
        <f>IF(I902='5.1'!$E$5,TXM!L902,"")</f>
        <v/>
      </c>
      <c r="N902" t="str">
        <f>IFERROR(SMALL($M$5:$M$8000,ROWS($M$5:M902)),"")</f>
        <v/>
      </c>
      <c r="P902" t="s">
        <v>1712</v>
      </c>
      <c r="Q902" t="s">
        <v>1098</v>
      </c>
      <c r="R902">
        <v>175103</v>
      </c>
      <c r="S902" s="286">
        <f>ROWS(R$5:R902)</f>
        <v>898</v>
      </c>
      <c r="T902" s="286" t="str">
        <f>IF(P902='5.1'!$E$5,TXM!S902,"")</f>
        <v/>
      </c>
      <c r="U902" t="str">
        <f>IFERROR(SMALL($T$5:$T$8000,ROWS($T$5:T902)),"")</f>
        <v/>
      </c>
    </row>
    <row r="903" spans="1:21" ht="14.4" customHeight="1" x14ac:dyDescent="0.25">
      <c r="A903" s="285" t="s">
        <v>1715</v>
      </c>
      <c r="B903" t="s">
        <v>1081</v>
      </c>
      <c r="C903" s="300">
        <v>753233696</v>
      </c>
      <c r="D903" s="286">
        <f>ROWS(C$5:C903)</f>
        <v>899</v>
      </c>
      <c r="E903" s="286" t="str">
        <f>IF(A903='5.1'!$E$5,TXM!D903,"")</f>
        <v/>
      </c>
      <c r="F903" t="str">
        <f>IFERROR(SMALL($E$5:$E$8000,ROWS($E$5:E903)),"")</f>
        <v/>
      </c>
      <c r="I903" s="285" t="s">
        <v>1767</v>
      </c>
      <c r="J903" t="s">
        <v>754</v>
      </c>
      <c r="K903" s="300">
        <v>54161</v>
      </c>
      <c r="L903" s="286">
        <f>ROWS(K$5:K903)</f>
        <v>899</v>
      </c>
      <c r="M903" s="286" t="str">
        <f>IF(I903='5.1'!$E$5,TXM!L903,"")</f>
        <v/>
      </c>
      <c r="N903" t="str">
        <f>IFERROR(SMALL($M$5:$M$8000,ROWS($M$5:M903)),"")</f>
        <v/>
      </c>
      <c r="P903" t="s">
        <v>1712</v>
      </c>
      <c r="Q903" t="s">
        <v>1096</v>
      </c>
      <c r="R903">
        <v>82023</v>
      </c>
      <c r="S903" s="286">
        <f>ROWS(R$5:R903)</f>
        <v>899</v>
      </c>
      <c r="T903" s="286" t="str">
        <f>IF(P903='5.1'!$E$5,TXM!S903,"")</f>
        <v/>
      </c>
      <c r="U903" t="str">
        <f>IFERROR(SMALL($T$5:$T$8000,ROWS($T$5:T903)),"")</f>
        <v/>
      </c>
    </row>
    <row r="904" spans="1:21" ht="14.4" customHeight="1" x14ac:dyDescent="0.25">
      <c r="A904" s="285" t="s">
        <v>1715</v>
      </c>
      <c r="B904" t="s">
        <v>717</v>
      </c>
      <c r="C904" s="300">
        <v>438506470</v>
      </c>
      <c r="D904" s="286">
        <f>ROWS(C$5:C904)</f>
        <v>900</v>
      </c>
      <c r="E904" s="286" t="str">
        <f>IF(A904='5.1'!$E$5,TXM!D904,"")</f>
        <v/>
      </c>
      <c r="F904" t="str">
        <f>IFERROR(SMALL($E$5:$E$8000,ROWS($E$5:E904)),"")</f>
        <v/>
      </c>
      <c r="I904" s="285" t="s">
        <v>1767</v>
      </c>
      <c r="J904" t="s">
        <v>800</v>
      </c>
      <c r="K904" s="300">
        <v>53873</v>
      </c>
      <c r="L904" s="286">
        <f>ROWS(K$5:K904)</f>
        <v>900</v>
      </c>
      <c r="M904" s="286" t="str">
        <f>IF(I904='5.1'!$E$5,TXM!L904,"")</f>
        <v/>
      </c>
      <c r="N904" t="str">
        <f>IFERROR(SMALL($M$5:$M$8000,ROWS($M$5:M904)),"")</f>
        <v/>
      </c>
      <c r="P904" t="s">
        <v>1712</v>
      </c>
      <c r="Q904" t="s">
        <v>810</v>
      </c>
      <c r="R904">
        <v>72478</v>
      </c>
      <c r="S904" s="286">
        <f>ROWS(R$5:R904)</f>
        <v>900</v>
      </c>
      <c r="T904" s="286" t="str">
        <f>IF(P904='5.1'!$E$5,TXM!S904,"")</f>
        <v/>
      </c>
      <c r="U904" t="str">
        <f>IFERROR(SMALL($T$5:$T$8000,ROWS($T$5:T904)),"")</f>
        <v/>
      </c>
    </row>
    <row r="905" spans="1:21" ht="14.4" customHeight="1" x14ac:dyDescent="0.25">
      <c r="A905" s="285" t="s">
        <v>1715</v>
      </c>
      <c r="B905" t="s">
        <v>199</v>
      </c>
      <c r="C905" s="300">
        <v>263373466</v>
      </c>
      <c r="D905" s="286">
        <f>ROWS(C$5:C905)</f>
        <v>901</v>
      </c>
      <c r="E905" s="286" t="str">
        <f>IF(A905='5.1'!$E$5,TXM!D905,"")</f>
        <v/>
      </c>
      <c r="F905" t="str">
        <f>IFERROR(SMALL($E$5:$E$8000,ROWS($E$5:E905)),"")</f>
        <v/>
      </c>
      <c r="I905" s="285" t="s">
        <v>1767</v>
      </c>
      <c r="J905" t="s">
        <v>197</v>
      </c>
      <c r="K905" s="300">
        <v>52896</v>
      </c>
      <c r="L905" s="286">
        <f>ROWS(K$5:K905)</f>
        <v>901</v>
      </c>
      <c r="M905" s="286" t="str">
        <f>IF(I905='5.1'!$E$5,TXM!L905,"")</f>
        <v/>
      </c>
      <c r="N905" t="str">
        <f>IFERROR(SMALL($M$5:$M$8000,ROWS($M$5:M905)),"")</f>
        <v/>
      </c>
      <c r="P905" t="s">
        <v>1712</v>
      </c>
      <c r="Q905" t="s">
        <v>762</v>
      </c>
      <c r="R905">
        <v>68178</v>
      </c>
      <c r="S905" s="286">
        <f>ROWS(R$5:R905)</f>
        <v>901</v>
      </c>
      <c r="T905" s="286" t="str">
        <f>IF(P905='5.1'!$E$5,TXM!S905,"")</f>
        <v/>
      </c>
      <c r="U905" t="str">
        <f>IFERROR(SMALL($T$5:$T$8000,ROWS($T$5:T905)),"")</f>
        <v/>
      </c>
    </row>
    <row r="906" spans="1:21" ht="14.4" customHeight="1" x14ac:dyDescent="0.25">
      <c r="A906" s="285" t="s">
        <v>1715</v>
      </c>
      <c r="B906" t="s">
        <v>806</v>
      </c>
      <c r="C906" s="300">
        <v>219776650</v>
      </c>
      <c r="D906" s="286">
        <f>ROWS(C$5:C906)</f>
        <v>902</v>
      </c>
      <c r="E906" s="286" t="str">
        <f>IF(A906='5.1'!$E$5,TXM!D906,"")</f>
        <v/>
      </c>
      <c r="F906" t="str">
        <f>IFERROR(SMALL($E$5:$E$8000,ROWS($E$5:E906)),"")</f>
        <v/>
      </c>
      <c r="I906" s="285" t="s">
        <v>1767</v>
      </c>
      <c r="J906" t="s">
        <v>786</v>
      </c>
      <c r="K906" s="300">
        <v>52824</v>
      </c>
      <c r="L906" s="286">
        <f>ROWS(K$5:K906)</f>
        <v>902</v>
      </c>
      <c r="M906" s="286" t="str">
        <f>IF(I906='5.1'!$E$5,TXM!L906,"")</f>
        <v/>
      </c>
      <c r="N906" t="str">
        <f>IFERROR(SMALL($M$5:$M$8000,ROWS($M$5:M906)),"")</f>
        <v/>
      </c>
      <c r="P906" t="s">
        <v>1712</v>
      </c>
      <c r="Q906" t="s">
        <v>734</v>
      </c>
      <c r="R906">
        <v>18750</v>
      </c>
      <c r="S906" s="286">
        <f>ROWS(R$5:R906)</f>
        <v>902</v>
      </c>
      <c r="T906" s="286" t="str">
        <f>IF(P906='5.1'!$E$5,TXM!S906,"")</f>
        <v/>
      </c>
      <c r="U906" t="str">
        <f>IFERROR(SMALL($T$5:$T$8000,ROWS($T$5:T906)),"")</f>
        <v/>
      </c>
    </row>
    <row r="907" spans="1:21" ht="14.4" customHeight="1" x14ac:dyDescent="0.25">
      <c r="A907" s="285" t="s">
        <v>1715</v>
      </c>
      <c r="B907" t="s">
        <v>790</v>
      </c>
      <c r="C907" s="300">
        <v>156718311</v>
      </c>
      <c r="D907" s="286">
        <f>ROWS(C$5:C907)</f>
        <v>903</v>
      </c>
      <c r="E907" s="286" t="str">
        <f>IF(A907='5.1'!$E$5,TXM!D907,"")</f>
        <v/>
      </c>
      <c r="F907" t="str">
        <f>IFERROR(SMALL($E$5:$E$8000,ROWS($E$5:E907)),"")</f>
        <v/>
      </c>
      <c r="I907" s="285" t="s">
        <v>1767</v>
      </c>
      <c r="J907" t="s">
        <v>752</v>
      </c>
      <c r="K907" s="300">
        <v>48026</v>
      </c>
      <c r="L907" s="286">
        <f>ROWS(K$5:K907)</f>
        <v>903</v>
      </c>
      <c r="M907" s="286" t="str">
        <f>IF(I907='5.1'!$E$5,TXM!L907,"")</f>
        <v/>
      </c>
      <c r="N907" t="str">
        <f>IFERROR(SMALL($M$5:$M$8000,ROWS($M$5:M907)),"")</f>
        <v/>
      </c>
      <c r="P907" t="s">
        <v>1712</v>
      </c>
      <c r="Q907" t="s">
        <v>1087</v>
      </c>
      <c r="R907">
        <v>14019</v>
      </c>
      <c r="S907" s="286">
        <f>ROWS(R$5:R907)</f>
        <v>903</v>
      </c>
      <c r="T907" s="286" t="str">
        <f>IF(P907='5.1'!$E$5,TXM!S907,"")</f>
        <v/>
      </c>
      <c r="U907" t="str">
        <f>IFERROR(SMALL($T$5:$T$8000,ROWS($T$5:T907)),"")</f>
        <v/>
      </c>
    </row>
    <row r="908" spans="1:21" ht="14.4" customHeight="1" x14ac:dyDescent="0.25">
      <c r="A908" s="285" t="s">
        <v>1715</v>
      </c>
      <c r="B908" t="s">
        <v>780</v>
      </c>
      <c r="C908" s="300">
        <v>38589302</v>
      </c>
      <c r="D908" s="286">
        <f>ROWS(C$5:C908)</f>
        <v>904</v>
      </c>
      <c r="E908" s="286" t="str">
        <f>IF(A908='5.1'!$E$5,TXM!D908,"")</f>
        <v/>
      </c>
      <c r="F908" t="str">
        <f>IFERROR(SMALL($E$5:$E$8000,ROWS($E$5:E908)),"")</f>
        <v/>
      </c>
      <c r="I908" s="285" t="s">
        <v>1767</v>
      </c>
      <c r="J908" t="s">
        <v>768</v>
      </c>
      <c r="K908" s="300">
        <v>44786</v>
      </c>
      <c r="L908" s="286">
        <f>ROWS(K$5:K908)</f>
        <v>904</v>
      </c>
      <c r="M908" s="286" t="str">
        <f>IF(I908='5.1'!$E$5,TXM!L908,"")</f>
        <v/>
      </c>
      <c r="N908" t="str">
        <f>IFERROR(SMALL($M$5:$M$8000,ROWS($M$5:M908)),"")</f>
        <v/>
      </c>
      <c r="P908" t="s">
        <v>1712</v>
      </c>
      <c r="Q908" t="s">
        <v>105</v>
      </c>
      <c r="R908">
        <v>13400</v>
      </c>
      <c r="S908" s="286">
        <f>ROWS(R$5:R908)</f>
        <v>904</v>
      </c>
      <c r="T908" s="286" t="str">
        <f>IF(P908='5.1'!$E$5,TXM!S908,"")</f>
        <v/>
      </c>
      <c r="U908" t="str">
        <f>IFERROR(SMALL($T$5:$T$8000,ROWS($T$5:T908)),"")</f>
        <v/>
      </c>
    </row>
    <row r="909" spans="1:21" ht="14.4" customHeight="1" x14ac:dyDescent="0.25">
      <c r="A909" s="285" t="s">
        <v>1715</v>
      </c>
      <c r="B909" t="s">
        <v>727</v>
      </c>
      <c r="C909" s="300">
        <v>36802826</v>
      </c>
      <c r="D909" s="286">
        <f>ROWS(C$5:C909)</f>
        <v>905</v>
      </c>
      <c r="E909" s="286" t="str">
        <f>IF(A909='5.1'!$E$5,TXM!D909,"")</f>
        <v/>
      </c>
      <c r="F909" t="str">
        <f>IFERROR(SMALL($E$5:$E$8000,ROWS($E$5:E909)),"")</f>
        <v/>
      </c>
      <c r="I909" s="285" t="s">
        <v>1767</v>
      </c>
      <c r="J909" t="s">
        <v>1090</v>
      </c>
      <c r="K909" s="300">
        <v>44498</v>
      </c>
      <c r="L909" s="286">
        <f>ROWS(K$5:K909)</f>
        <v>905</v>
      </c>
      <c r="M909" s="286" t="str">
        <f>IF(I909='5.1'!$E$5,TXM!L909,"")</f>
        <v/>
      </c>
      <c r="N909" t="str">
        <f>IFERROR(SMALL($M$5:$M$8000,ROWS($M$5:M909)),"")</f>
        <v/>
      </c>
      <c r="P909" t="s">
        <v>1712</v>
      </c>
      <c r="Q909" t="s">
        <v>106</v>
      </c>
      <c r="R909">
        <v>7976</v>
      </c>
      <c r="S909" s="286">
        <f>ROWS(R$5:R909)</f>
        <v>905</v>
      </c>
      <c r="T909" s="286" t="str">
        <f>IF(P909='5.1'!$E$5,TXM!S909,"")</f>
        <v/>
      </c>
      <c r="U909" t="str">
        <f>IFERROR(SMALL($T$5:$T$8000,ROWS($T$5:T909)),"")</f>
        <v/>
      </c>
    </row>
    <row r="910" spans="1:21" ht="14.4" customHeight="1" x14ac:dyDescent="0.25">
      <c r="A910" s="285" t="s">
        <v>1715</v>
      </c>
      <c r="B910" t="s">
        <v>711</v>
      </c>
      <c r="C910" s="300">
        <v>33525070</v>
      </c>
      <c r="D910" s="286">
        <f>ROWS(C$5:C910)</f>
        <v>906</v>
      </c>
      <c r="E910" s="286" t="str">
        <f>IF(A910='5.1'!$E$5,TXM!D910,"")</f>
        <v/>
      </c>
      <c r="F910" t="str">
        <f>IFERROR(SMALL($E$5:$E$8000,ROWS($E$5:E910)),"")</f>
        <v/>
      </c>
      <c r="I910" s="285" t="s">
        <v>1767</v>
      </c>
      <c r="J910" t="s">
        <v>1081</v>
      </c>
      <c r="K910" s="300">
        <v>43097</v>
      </c>
      <c r="L910" s="286">
        <f>ROWS(K$5:K910)</f>
        <v>906</v>
      </c>
      <c r="M910" s="286" t="str">
        <f>IF(I910='5.1'!$E$5,TXM!L910,"")</f>
        <v/>
      </c>
      <c r="N910" t="str">
        <f>IFERROR(SMALL($M$5:$M$8000,ROWS($M$5:M910)),"")</f>
        <v/>
      </c>
      <c r="P910" t="s">
        <v>1712</v>
      </c>
      <c r="Q910" t="s">
        <v>821</v>
      </c>
      <c r="R910">
        <v>6198</v>
      </c>
      <c r="S910" s="286">
        <f>ROWS(R$5:R910)</f>
        <v>906</v>
      </c>
      <c r="T910" s="286" t="str">
        <f>IF(P910='5.1'!$E$5,TXM!S910,"")</f>
        <v/>
      </c>
      <c r="U910" t="str">
        <f>IFERROR(SMALL($T$5:$T$8000,ROWS($T$5:T910)),"")</f>
        <v/>
      </c>
    </row>
    <row r="911" spans="1:21" ht="14.4" customHeight="1" x14ac:dyDescent="0.25">
      <c r="A911" s="285" t="s">
        <v>1715</v>
      </c>
      <c r="B911" t="s">
        <v>788</v>
      </c>
      <c r="C911" s="300">
        <v>31976710</v>
      </c>
      <c r="D911" s="286">
        <f>ROWS(C$5:C911)</f>
        <v>907</v>
      </c>
      <c r="E911" s="286" t="str">
        <f>IF(A911='5.1'!$E$5,TXM!D911,"")</f>
        <v/>
      </c>
      <c r="F911" t="str">
        <f>IFERROR(SMALL($E$5:$E$8000,ROWS($E$5:E911)),"")</f>
        <v/>
      </c>
      <c r="I911" s="285" t="s">
        <v>1767</v>
      </c>
      <c r="J911" t="s">
        <v>118</v>
      </c>
      <c r="K911" s="300">
        <v>41906</v>
      </c>
      <c r="L911" s="286">
        <f>ROWS(K$5:K911)</f>
        <v>907</v>
      </c>
      <c r="M911" s="286" t="str">
        <f>IF(I911='5.1'!$E$5,TXM!L911,"")</f>
        <v/>
      </c>
      <c r="N911" t="str">
        <f>IFERROR(SMALL($M$5:$M$8000,ROWS($M$5:M911)),"")</f>
        <v/>
      </c>
      <c r="P911" t="s">
        <v>1712</v>
      </c>
      <c r="Q911" t="s">
        <v>746</v>
      </c>
      <c r="R911">
        <v>3848</v>
      </c>
      <c r="S911" s="286">
        <f>ROWS(R$5:R911)</f>
        <v>907</v>
      </c>
      <c r="T911" s="286" t="str">
        <f>IF(P911='5.1'!$E$5,TXM!S911,"")</f>
        <v/>
      </c>
      <c r="U911" t="str">
        <f>IFERROR(SMALL($T$5:$T$8000,ROWS($T$5:T911)),"")</f>
        <v/>
      </c>
    </row>
    <row r="912" spans="1:21" ht="14.4" customHeight="1" x14ac:dyDescent="0.25">
      <c r="A912" s="285" t="s">
        <v>1715</v>
      </c>
      <c r="B912" t="s">
        <v>750</v>
      </c>
      <c r="C912" s="300">
        <v>28891785</v>
      </c>
      <c r="D912" s="286">
        <f>ROWS(C$5:C912)</f>
        <v>908</v>
      </c>
      <c r="E912" s="286" t="str">
        <f>IF(A912='5.1'!$E$5,TXM!D912,"")</f>
        <v/>
      </c>
      <c r="F912" t="str">
        <f>IFERROR(SMALL($E$5:$E$8000,ROWS($E$5:E912)),"")</f>
        <v/>
      </c>
      <c r="I912" s="285" t="s">
        <v>1767</v>
      </c>
      <c r="J912" t="s">
        <v>1087</v>
      </c>
      <c r="K912" s="300">
        <v>18916</v>
      </c>
      <c r="L912" s="286">
        <f>ROWS(K$5:K912)</f>
        <v>908</v>
      </c>
      <c r="M912" s="286" t="str">
        <f>IF(I912='5.1'!$E$5,TXM!L912,"")</f>
        <v/>
      </c>
      <c r="N912" t="str">
        <f>IFERROR(SMALL($M$5:$M$8000,ROWS($M$5:M912)),"")</f>
        <v/>
      </c>
      <c r="P912" t="s">
        <v>1712</v>
      </c>
      <c r="Q912" t="s">
        <v>764</v>
      </c>
      <c r="R912">
        <v>3750</v>
      </c>
      <c r="S912" s="286">
        <f>ROWS(R$5:R912)</f>
        <v>908</v>
      </c>
      <c r="T912" s="286" t="str">
        <f>IF(P912='5.1'!$E$5,TXM!S912,"")</f>
        <v/>
      </c>
      <c r="U912" t="str">
        <f>IFERROR(SMALL($T$5:$T$8000,ROWS($T$5:T912)),"")</f>
        <v/>
      </c>
    </row>
    <row r="913" spans="1:21" ht="14.4" customHeight="1" x14ac:dyDescent="0.25">
      <c r="A913" s="285" t="s">
        <v>1715</v>
      </c>
      <c r="B913" t="s">
        <v>106</v>
      </c>
      <c r="C913" s="300">
        <v>26807061</v>
      </c>
      <c r="D913" s="286">
        <f>ROWS(C$5:C913)</f>
        <v>909</v>
      </c>
      <c r="E913" s="286" t="str">
        <f>IF(A913='5.1'!$E$5,TXM!D913,"")</f>
        <v/>
      </c>
      <c r="F913" t="str">
        <f>IFERROR(SMALL($E$5:$E$8000,ROWS($E$5:E913)),"")</f>
        <v/>
      </c>
      <c r="I913" s="285" t="s">
        <v>1767</v>
      </c>
      <c r="J913" t="s">
        <v>734</v>
      </c>
      <c r="K913" s="300">
        <v>18828</v>
      </c>
      <c r="L913" s="286">
        <f>ROWS(K$5:K913)</f>
        <v>909</v>
      </c>
      <c r="M913" s="286" t="str">
        <f>IF(I913='5.1'!$E$5,TXM!L913,"")</f>
        <v/>
      </c>
      <c r="N913" t="str">
        <f>IFERROR(SMALL($M$5:$M$8000,ROWS($M$5:M913)),"")</f>
        <v/>
      </c>
      <c r="P913" t="s">
        <v>1712</v>
      </c>
      <c r="Q913" t="s">
        <v>1091</v>
      </c>
      <c r="R913">
        <v>2800</v>
      </c>
      <c r="S913" s="286">
        <f>ROWS(R$5:R913)</f>
        <v>909</v>
      </c>
      <c r="T913" s="286" t="str">
        <f>IF(P913='5.1'!$E$5,TXM!S913,"")</f>
        <v/>
      </c>
      <c r="U913" t="str">
        <f>IFERROR(SMALL($T$5:$T$8000,ROWS($T$5:T913)),"")</f>
        <v/>
      </c>
    </row>
    <row r="914" spans="1:21" ht="14.4" customHeight="1" x14ac:dyDescent="0.25">
      <c r="A914" s="285" t="s">
        <v>1715</v>
      </c>
      <c r="B914" t="s">
        <v>774</v>
      </c>
      <c r="C914" s="300">
        <v>24977084</v>
      </c>
      <c r="D914" s="286">
        <f>ROWS(C$5:C914)</f>
        <v>910</v>
      </c>
      <c r="E914" s="286" t="str">
        <f>IF(A914='5.1'!$E$5,TXM!D914,"")</f>
        <v/>
      </c>
      <c r="F914" t="str">
        <f>IFERROR(SMALL($E$5:$E$8000,ROWS($E$5:E914)),"")</f>
        <v/>
      </c>
      <c r="I914" s="285" t="s">
        <v>1767</v>
      </c>
      <c r="J914" t="s">
        <v>727</v>
      </c>
      <c r="K914" s="300">
        <v>18185</v>
      </c>
      <c r="L914" s="286">
        <f>ROWS(K$5:K914)</f>
        <v>910</v>
      </c>
      <c r="M914" s="286" t="str">
        <f>IF(I914='5.1'!$E$5,TXM!L914,"")</f>
        <v/>
      </c>
      <c r="N914" t="str">
        <f>IFERROR(SMALL($M$5:$M$8000,ROWS($M$5:M914)),"")</f>
        <v/>
      </c>
      <c r="P914" t="s">
        <v>1712</v>
      </c>
      <c r="Q914" t="s">
        <v>107</v>
      </c>
      <c r="R914">
        <v>2600</v>
      </c>
      <c r="S914" s="286">
        <f>ROWS(R$5:R914)</f>
        <v>910</v>
      </c>
      <c r="T914" s="286" t="str">
        <f>IF(P914='5.1'!$E$5,TXM!S914,"")</f>
        <v/>
      </c>
      <c r="U914" t="str">
        <f>IFERROR(SMALL($T$5:$T$8000,ROWS($T$5:T914)),"")</f>
        <v/>
      </c>
    </row>
    <row r="915" spans="1:21" ht="14.4" customHeight="1" x14ac:dyDescent="0.25">
      <c r="A915" s="285" t="s">
        <v>1715</v>
      </c>
      <c r="B915" t="s">
        <v>784</v>
      </c>
      <c r="C915" s="300">
        <v>22158157</v>
      </c>
      <c r="D915" s="286">
        <f>ROWS(C$5:C915)</f>
        <v>911</v>
      </c>
      <c r="E915" s="286" t="str">
        <f>IF(A915='5.1'!$E$5,TXM!D915,"")</f>
        <v/>
      </c>
      <c r="F915" t="str">
        <f>IFERROR(SMALL($E$5:$E$8000,ROWS($E$5:E915)),"")</f>
        <v/>
      </c>
      <c r="I915" s="285" t="s">
        <v>1767</v>
      </c>
      <c r="J915" t="s">
        <v>823</v>
      </c>
      <c r="K915" s="300">
        <v>16646</v>
      </c>
      <c r="L915" s="286">
        <f>ROWS(K$5:K915)</f>
        <v>911</v>
      </c>
      <c r="M915" s="286" t="str">
        <f>IF(I915='5.1'!$E$5,TXM!L915,"")</f>
        <v/>
      </c>
      <c r="N915" t="str">
        <f>IFERROR(SMALL($M$5:$M$8000,ROWS($M$5:M915)),"")</f>
        <v/>
      </c>
      <c r="P915" t="s">
        <v>1712</v>
      </c>
      <c r="Q915" t="s">
        <v>760</v>
      </c>
      <c r="R915">
        <v>2071</v>
      </c>
      <c r="S915" s="286">
        <f>ROWS(R$5:R915)</f>
        <v>911</v>
      </c>
      <c r="T915" s="286" t="str">
        <f>IF(P915='5.1'!$E$5,TXM!S915,"")</f>
        <v/>
      </c>
      <c r="U915" t="str">
        <f>IFERROR(SMALL($T$5:$T$8000,ROWS($T$5:T915)),"")</f>
        <v/>
      </c>
    </row>
    <row r="916" spans="1:21" ht="14.4" customHeight="1" x14ac:dyDescent="0.25">
      <c r="A916" s="285" t="s">
        <v>1715</v>
      </c>
      <c r="B916" t="s">
        <v>732</v>
      </c>
      <c r="C916" s="300">
        <v>17846065</v>
      </c>
      <c r="D916" s="286">
        <f>ROWS(C$5:C916)</f>
        <v>912</v>
      </c>
      <c r="E916" s="286" t="str">
        <f>IF(A916='5.1'!$E$5,TXM!D916,"")</f>
        <v/>
      </c>
      <c r="F916" t="str">
        <f>IFERROR(SMALL($E$5:$E$8000,ROWS($E$5:E916)),"")</f>
        <v/>
      </c>
      <c r="I916" s="285" t="s">
        <v>1767</v>
      </c>
      <c r="J916" t="s">
        <v>715</v>
      </c>
      <c r="K916" s="300">
        <v>16601</v>
      </c>
      <c r="L916" s="286">
        <f>ROWS(K$5:K916)</f>
        <v>912</v>
      </c>
      <c r="M916" s="286" t="str">
        <f>IF(I916='5.1'!$E$5,TXM!L916,"")</f>
        <v/>
      </c>
      <c r="N916" t="str">
        <f>IFERROR(SMALL($M$5:$M$8000,ROWS($M$5:M916)),"")</f>
        <v/>
      </c>
      <c r="P916" t="s">
        <v>1712</v>
      </c>
      <c r="Q916" t="s">
        <v>709</v>
      </c>
      <c r="R916">
        <v>470</v>
      </c>
      <c r="S916" s="286">
        <f>ROWS(R$5:R916)</f>
        <v>912</v>
      </c>
      <c r="T916" s="286" t="str">
        <f>IF(P916='5.1'!$E$5,TXM!S916,"")</f>
        <v/>
      </c>
      <c r="U916" t="str">
        <f>IFERROR(SMALL($T$5:$T$8000,ROWS($T$5:T916)),"")</f>
        <v/>
      </c>
    </row>
    <row r="917" spans="1:21" ht="14.4" customHeight="1" x14ac:dyDescent="0.25">
      <c r="A917" s="285" t="s">
        <v>1715</v>
      </c>
      <c r="B917" t="s">
        <v>1079</v>
      </c>
      <c r="C917" s="300">
        <v>14943106</v>
      </c>
      <c r="D917" s="286">
        <f>ROWS(C$5:C917)</f>
        <v>913</v>
      </c>
      <c r="E917" s="286" t="str">
        <f>IF(A917='5.1'!$E$5,TXM!D917,"")</f>
        <v/>
      </c>
      <c r="F917" t="str">
        <f>IFERROR(SMALL($E$5:$E$8000,ROWS($E$5:E917)),"")</f>
        <v/>
      </c>
      <c r="I917" s="285" t="s">
        <v>1767</v>
      </c>
      <c r="J917" t="s">
        <v>776</v>
      </c>
      <c r="K917" s="300">
        <v>14536</v>
      </c>
      <c r="L917" s="286">
        <f>ROWS(K$5:K917)</f>
        <v>913</v>
      </c>
      <c r="M917" s="286" t="str">
        <f>IF(I917='5.1'!$E$5,TXM!L917,"")</f>
        <v/>
      </c>
      <c r="N917" t="str">
        <f>IFERROR(SMALL($M$5:$M$8000,ROWS($M$5:M917)),"")</f>
        <v/>
      </c>
      <c r="P917" t="s">
        <v>1712</v>
      </c>
      <c r="Q917" t="s">
        <v>784</v>
      </c>
      <c r="R917">
        <v>383</v>
      </c>
      <c r="S917" s="286">
        <f>ROWS(R$5:R917)</f>
        <v>913</v>
      </c>
      <c r="T917" s="286" t="str">
        <f>IF(P917='5.1'!$E$5,TXM!S917,"")</f>
        <v/>
      </c>
      <c r="U917" t="str">
        <f>IFERROR(SMALL($T$5:$T$8000,ROWS($T$5:T917)),"")</f>
        <v/>
      </c>
    </row>
    <row r="918" spans="1:21" ht="14.4" customHeight="1" x14ac:dyDescent="0.25">
      <c r="A918" s="285" t="s">
        <v>1715</v>
      </c>
      <c r="B918" t="s">
        <v>808</v>
      </c>
      <c r="C918" s="300">
        <v>7808846</v>
      </c>
      <c r="D918" s="286">
        <f>ROWS(C$5:C918)</f>
        <v>914</v>
      </c>
      <c r="E918" s="286" t="str">
        <f>IF(A918='5.1'!$E$5,TXM!D918,"")</f>
        <v/>
      </c>
      <c r="F918" t="str">
        <f>IFERROR(SMALL($E$5:$E$8000,ROWS($E$5:E918)),"")</f>
        <v/>
      </c>
      <c r="I918" s="285" t="s">
        <v>1767</v>
      </c>
      <c r="J918" t="s">
        <v>723</v>
      </c>
      <c r="K918" s="300">
        <v>11660</v>
      </c>
      <c r="L918" s="286">
        <f>ROWS(K$5:K918)</f>
        <v>914</v>
      </c>
      <c r="M918" s="286" t="str">
        <f>IF(I918='5.1'!$E$5,TXM!L918,"")</f>
        <v/>
      </c>
      <c r="N918" t="str">
        <f>IFERROR(SMALL($M$5:$M$8000,ROWS($M$5:M918)),"")</f>
        <v/>
      </c>
      <c r="P918" t="s">
        <v>1712</v>
      </c>
      <c r="Q918" t="s">
        <v>1086</v>
      </c>
      <c r="R918">
        <v>245</v>
      </c>
      <c r="S918" s="286">
        <f>ROWS(R$5:R918)</f>
        <v>914</v>
      </c>
      <c r="T918" s="286" t="str">
        <f>IF(P918='5.1'!$E$5,TXM!S918,"")</f>
        <v/>
      </c>
      <c r="U918" t="str">
        <f>IFERROR(SMALL($T$5:$T$8000,ROWS($T$5:T918)),"")</f>
        <v/>
      </c>
    </row>
    <row r="919" spans="1:21" ht="14.4" customHeight="1" x14ac:dyDescent="0.25">
      <c r="A919" s="285" t="s">
        <v>1715</v>
      </c>
      <c r="B919" t="s">
        <v>117</v>
      </c>
      <c r="C919" s="300">
        <v>5525160</v>
      </c>
      <c r="D919" s="286">
        <f>ROWS(C$5:C919)</f>
        <v>915</v>
      </c>
      <c r="E919" s="286" t="str">
        <f>IF(A919='5.1'!$E$5,TXM!D919,"")</f>
        <v/>
      </c>
      <c r="F919" t="str">
        <f>IFERROR(SMALL($E$5:$E$8000,ROWS($E$5:E919)),"")</f>
        <v/>
      </c>
      <c r="I919" s="285" t="s">
        <v>1767</v>
      </c>
      <c r="J919" t="s">
        <v>818</v>
      </c>
      <c r="K919" s="300">
        <v>8000</v>
      </c>
      <c r="L919" s="286">
        <f>ROWS(K$5:K919)</f>
        <v>915</v>
      </c>
      <c r="M919" s="286" t="str">
        <f>IF(I919='5.1'!$E$5,TXM!L919,"")</f>
        <v/>
      </c>
      <c r="N919" t="str">
        <f>IFERROR(SMALL($M$5:$M$8000,ROWS($M$5:M919)),"")</f>
        <v/>
      </c>
      <c r="P919" t="s">
        <v>1712</v>
      </c>
      <c r="Q919" t="s">
        <v>754</v>
      </c>
      <c r="R919">
        <v>234</v>
      </c>
      <c r="S919" s="286">
        <f>ROWS(R$5:R919)</f>
        <v>915</v>
      </c>
      <c r="T919" s="286" t="str">
        <f>IF(P919='5.1'!$E$5,TXM!S919,"")</f>
        <v/>
      </c>
      <c r="U919" t="str">
        <f>IFERROR(SMALL($T$5:$T$8000,ROWS($T$5:T919)),"")</f>
        <v/>
      </c>
    </row>
    <row r="920" spans="1:21" ht="14.4" customHeight="1" x14ac:dyDescent="0.25">
      <c r="A920" s="285" t="s">
        <v>1715</v>
      </c>
      <c r="B920" t="s">
        <v>723</v>
      </c>
      <c r="C920" s="300">
        <v>4836494</v>
      </c>
      <c r="D920" s="286">
        <f>ROWS(C$5:C920)</f>
        <v>916</v>
      </c>
      <c r="E920" s="286" t="str">
        <f>IF(A920='5.1'!$E$5,TXM!D920,"")</f>
        <v/>
      </c>
      <c r="F920" t="str">
        <f>IFERROR(SMALL($E$5:$E$8000,ROWS($E$5:E920)),"")</f>
        <v/>
      </c>
      <c r="I920" s="285" t="s">
        <v>1767</v>
      </c>
      <c r="J920" t="s">
        <v>790</v>
      </c>
      <c r="K920" s="300">
        <v>7233</v>
      </c>
      <c r="L920" s="286">
        <f>ROWS(K$5:K920)</f>
        <v>916</v>
      </c>
      <c r="M920" s="286" t="str">
        <f>IF(I920='5.1'!$E$5,TXM!L920,"")</f>
        <v/>
      </c>
      <c r="N920" t="str">
        <f>IFERROR(SMALL($M$5:$M$8000,ROWS($M$5:M920)),"")</f>
        <v/>
      </c>
      <c r="P920" t="s">
        <v>1712</v>
      </c>
      <c r="Q920" t="s">
        <v>804</v>
      </c>
      <c r="R920">
        <v>188</v>
      </c>
      <c r="S920" s="286">
        <f>ROWS(R$5:R920)</f>
        <v>916</v>
      </c>
      <c r="T920" s="286" t="str">
        <f>IF(P920='5.1'!$E$5,TXM!S920,"")</f>
        <v/>
      </c>
      <c r="U920" t="str">
        <f>IFERROR(SMALL($T$5:$T$8000,ROWS($T$5:T920)),"")</f>
        <v/>
      </c>
    </row>
    <row r="921" spans="1:21" ht="14.4" customHeight="1" x14ac:dyDescent="0.25">
      <c r="A921" s="285" t="s">
        <v>1715</v>
      </c>
      <c r="B921" t="s">
        <v>762</v>
      </c>
      <c r="C921" s="300">
        <v>4587312</v>
      </c>
      <c r="D921" s="286">
        <f>ROWS(C$5:C921)</f>
        <v>917</v>
      </c>
      <c r="E921" s="286" t="str">
        <f>IF(A921='5.1'!$E$5,TXM!D921,"")</f>
        <v/>
      </c>
      <c r="F921" t="str">
        <f>IFERROR(SMALL($E$5:$E$8000,ROWS($E$5:E921)),"")</f>
        <v/>
      </c>
      <c r="I921" s="285" t="s">
        <v>1767</v>
      </c>
      <c r="J921" t="s">
        <v>1098</v>
      </c>
      <c r="K921" s="300">
        <v>6207</v>
      </c>
      <c r="L921" s="286">
        <f>ROWS(K$5:K921)</f>
        <v>917</v>
      </c>
      <c r="M921" s="286" t="str">
        <f>IF(I921='5.1'!$E$5,TXM!L921,"")</f>
        <v/>
      </c>
      <c r="N921" t="str">
        <f>IFERROR(SMALL($M$5:$M$8000,ROWS($M$5:M921)),"")</f>
        <v/>
      </c>
      <c r="P921" t="s">
        <v>1712</v>
      </c>
      <c r="Q921" t="s">
        <v>786</v>
      </c>
      <c r="R921">
        <v>188</v>
      </c>
      <c r="S921" s="286">
        <f>ROWS(R$5:R921)</f>
        <v>917</v>
      </c>
      <c r="T921" s="286" t="str">
        <f>IF(P921='5.1'!$E$5,TXM!S921,"")</f>
        <v/>
      </c>
      <c r="U921" t="str">
        <f>IFERROR(SMALL($T$5:$T$8000,ROWS($T$5:T921)),"")</f>
        <v/>
      </c>
    </row>
    <row r="922" spans="1:21" ht="14.4" customHeight="1" x14ac:dyDescent="0.25">
      <c r="A922" s="285" t="s">
        <v>1715</v>
      </c>
      <c r="B922" t="s">
        <v>1093</v>
      </c>
      <c r="C922" s="300">
        <v>3365494</v>
      </c>
      <c r="D922" s="286">
        <f>ROWS(C$5:C922)</f>
        <v>918</v>
      </c>
      <c r="E922" s="286" t="str">
        <f>IF(A922='5.1'!$E$5,TXM!D922,"")</f>
        <v/>
      </c>
      <c r="F922" t="str">
        <f>IFERROR(SMALL($E$5:$E$8000,ROWS($E$5:E922)),"")</f>
        <v/>
      </c>
      <c r="I922" s="285" t="s">
        <v>1767</v>
      </c>
      <c r="J922" t="s">
        <v>742</v>
      </c>
      <c r="K922" s="300">
        <v>6143</v>
      </c>
      <c r="L922" s="286">
        <f>ROWS(K$5:K922)</f>
        <v>918</v>
      </c>
      <c r="M922" s="286" t="str">
        <f>IF(I922='5.1'!$E$5,TXM!L922,"")</f>
        <v/>
      </c>
      <c r="N922" t="str">
        <f>IFERROR(SMALL($M$5:$M$8000,ROWS($M$5:M922)),"")</f>
        <v/>
      </c>
      <c r="P922" t="s">
        <v>1712</v>
      </c>
      <c r="Q922" t="s">
        <v>1097</v>
      </c>
      <c r="R922">
        <v>150</v>
      </c>
      <c r="S922" s="286">
        <f>ROWS(R$5:R922)</f>
        <v>918</v>
      </c>
      <c r="T922" s="286" t="str">
        <f>IF(P922='5.1'!$E$5,TXM!S922,"")</f>
        <v/>
      </c>
      <c r="U922" t="str">
        <f>IFERROR(SMALL($T$5:$T$8000,ROWS($T$5:T922)),"")</f>
        <v/>
      </c>
    </row>
    <row r="923" spans="1:21" ht="14.4" customHeight="1" x14ac:dyDescent="0.25">
      <c r="A923" s="285" t="s">
        <v>1715</v>
      </c>
      <c r="B923" t="s">
        <v>796</v>
      </c>
      <c r="C923" s="300">
        <v>2724798</v>
      </c>
      <c r="D923" s="286">
        <f>ROWS(C$5:C923)</f>
        <v>919</v>
      </c>
      <c r="E923" s="286" t="str">
        <f>IF(A923='5.1'!$E$5,TXM!D923,"")</f>
        <v/>
      </c>
      <c r="F923" t="str">
        <f>IFERROR(SMALL($E$5:$E$8000,ROWS($E$5:E923)),"")</f>
        <v/>
      </c>
      <c r="I923" s="285" t="s">
        <v>1767</v>
      </c>
      <c r="J923" t="s">
        <v>713</v>
      </c>
      <c r="K923" s="300">
        <v>5625</v>
      </c>
      <c r="L923" s="286">
        <f>ROWS(K$5:K923)</f>
        <v>919</v>
      </c>
      <c r="M923" s="286" t="str">
        <f>IF(I923='5.1'!$E$5,TXM!L923,"")</f>
        <v/>
      </c>
      <c r="N923" t="str">
        <f>IFERROR(SMALL($M$5:$M$8000,ROWS($M$5:M923)),"")</f>
        <v/>
      </c>
      <c r="P923" t="s">
        <v>1712</v>
      </c>
      <c r="Q923" t="s">
        <v>1076</v>
      </c>
      <c r="R923">
        <v>113</v>
      </c>
      <c r="S923" s="286">
        <f>ROWS(R$5:R923)</f>
        <v>919</v>
      </c>
      <c r="T923" s="286" t="str">
        <f>IF(P923='5.1'!$E$5,TXM!S923,"")</f>
        <v/>
      </c>
      <c r="U923" t="str">
        <f>IFERROR(SMALL($T$5:$T$8000,ROWS($T$5:T923)),"")</f>
        <v/>
      </c>
    </row>
    <row r="924" spans="1:21" ht="14.4" customHeight="1" x14ac:dyDescent="0.25">
      <c r="A924" s="285" t="s">
        <v>1715</v>
      </c>
      <c r="B924" t="s">
        <v>740</v>
      </c>
      <c r="C924" s="300">
        <v>2061698</v>
      </c>
      <c r="D924" s="286">
        <f>ROWS(C$5:C924)</f>
        <v>920</v>
      </c>
      <c r="E924" s="286" t="str">
        <f>IF(A924='5.1'!$E$5,TXM!D924,"")</f>
        <v/>
      </c>
      <c r="F924" t="str">
        <f>IFERROR(SMALL($E$5:$E$8000,ROWS($E$5:E924)),"")</f>
        <v/>
      </c>
      <c r="I924" s="285" t="s">
        <v>1767</v>
      </c>
      <c r="J924" t="s">
        <v>821</v>
      </c>
      <c r="K924" s="300">
        <v>5556</v>
      </c>
      <c r="L924" s="286">
        <f>ROWS(K$5:K924)</f>
        <v>920</v>
      </c>
      <c r="M924" s="286" t="str">
        <f>IF(I924='5.1'!$E$5,TXM!L924,"")</f>
        <v/>
      </c>
      <c r="N924" t="str">
        <f>IFERROR(SMALL($M$5:$M$8000,ROWS($M$5:M924)),"")</f>
        <v/>
      </c>
      <c r="P924" t="s">
        <v>1715</v>
      </c>
      <c r="Q924" t="s">
        <v>814</v>
      </c>
      <c r="R924">
        <v>1786372415</v>
      </c>
      <c r="S924" s="286">
        <f>ROWS(R$5:R924)</f>
        <v>920</v>
      </c>
      <c r="T924" s="286" t="str">
        <f>IF(P924='5.1'!$E$5,TXM!S924,"")</f>
        <v/>
      </c>
      <c r="U924" t="str">
        <f>IFERROR(SMALL($T$5:$T$8000,ROWS($T$5:T924)),"")</f>
        <v/>
      </c>
    </row>
    <row r="925" spans="1:21" ht="14.4" customHeight="1" x14ac:dyDescent="0.25">
      <c r="A925" s="285" t="s">
        <v>1715</v>
      </c>
      <c r="B925" t="s">
        <v>1090</v>
      </c>
      <c r="C925" s="300">
        <v>1833597</v>
      </c>
      <c r="D925" s="286">
        <f>ROWS(C$5:C925)</f>
        <v>921</v>
      </c>
      <c r="E925" s="286" t="str">
        <f>IF(A925='5.1'!$E$5,TXM!D925,"")</f>
        <v/>
      </c>
      <c r="F925" t="str">
        <f>IFERROR(SMALL($E$5:$E$8000,ROWS($E$5:E925)),"")</f>
        <v/>
      </c>
      <c r="I925" s="285" t="s">
        <v>1767</v>
      </c>
      <c r="J925" t="s">
        <v>772</v>
      </c>
      <c r="K925" s="300">
        <v>4740</v>
      </c>
      <c r="L925" s="286">
        <f>ROWS(K$5:K925)</f>
        <v>921</v>
      </c>
      <c r="M925" s="286" t="str">
        <f>IF(I925='5.1'!$E$5,TXM!L925,"")</f>
        <v/>
      </c>
      <c r="N925" t="str">
        <f>IFERROR(SMALL($M$5:$M$8000,ROWS($M$5:M925)),"")</f>
        <v/>
      </c>
      <c r="P925" t="s">
        <v>1715</v>
      </c>
      <c r="Q925" t="s">
        <v>808</v>
      </c>
      <c r="R925">
        <v>170945089</v>
      </c>
      <c r="S925" s="286">
        <f>ROWS(R$5:R925)</f>
        <v>921</v>
      </c>
      <c r="T925" s="286" t="str">
        <f>IF(P925='5.1'!$E$5,TXM!S925,"")</f>
        <v/>
      </c>
      <c r="U925" t="str">
        <f>IFERROR(SMALL($T$5:$T$8000,ROWS($T$5:T925)),"")</f>
        <v/>
      </c>
    </row>
    <row r="926" spans="1:21" ht="14.4" customHeight="1" x14ac:dyDescent="0.25">
      <c r="A926" s="285" t="s">
        <v>1715</v>
      </c>
      <c r="B926" t="s">
        <v>782</v>
      </c>
      <c r="C926" s="300">
        <v>1727244</v>
      </c>
      <c r="D926" s="286">
        <f>ROWS(C$5:C926)</f>
        <v>922</v>
      </c>
      <c r="E926" s="286" t="str">
        <f>IF(A926='5.1'!$E$5,TXM!D926,"")</f>
        <v/>
      </c>
      <c r="F926" t="str">
        <f>IFERROR(SMALL($E$5:$E$8000,ROWS($E$5:E926)),"")</f>
        <v/>
      </c>
      <c r="I926" s="285" t="s">
        <v>1767</v>
      </c>
      <c r="J926" t="s">
        <v>770</v>
      </c>
      <c r="K926" s="300">
        <v>3823</v>
      </c>
      <c r="L926" s="286">
        <f>ROWS(K$5:K926)</f>
        <v>922</v>
      </c>
      <c r="M926" s="286" t="str">
        <f>IF(I926='5.1'!$E$5,TXM!L926,"")</f>
        <v/>
      </c>
      <c r="N926" t="str">
        <f>IFERROR(SMALL($M$5:$M$8000,ROWS($M$5:M926)),"")</f>
        <v/>
      </c>
      <c r="P926" t="s">
        <v>1715</v>
      </c>
      <c r="Q926" t="s">
        <v>810</v>
      </c>
      <c r="R926">
        <v>157750965</v>
      </c>
      <c r="S926" s="286">
        <f>ROWS(R$5:R926)</f>
        <v>922</v>
      </c>
      <c r="T926" s="286" t="str">
        <f>IF(P926='5.1'!$E$5,TXM!S926,"")</f>
        <v/>
      </c>
      <c r="U926" t="str">
        <f>IFERROR(SMALL($T$5:$T$8000,ROWS($T$5:T926)),"")</f>
        <v/>
      </c>
    </row>
    <row r="927" spans="1:21" ht="14.4" customHeight="1" x14ac:dyDescent="0.25">
      <c r="A927" s="285" t="s">
        <v>1715</v>
      </c>
      <c r="B927" t="s">
        <v>1097</v>
      </c>
      <c r="C927" s="300">
        <v>1501107</v>
      </c>
      <c r="D927" s="286">
        <f>ROWS(C$5:C927)</f>
        <v>923</v>
      </c>
      <c r="E927" s="286" t="str">
        <f>IF(A927='5.1'!$E$5,TXM!D927,"")</f>
        <v/>
      </c>
      <c r="F927" t="str">
        <f>IFERROR(SMALL($E$5:$E$8000,ROWS($E$5:E927)),"")</f>
        <v/>
      </c>
      <c r="I927" s="285" t="s">
        <v>1767</v>
      </c>
      <c r="J927" t="s">
        <v>1094</v>
      </c>
      <c r="K927" s="300">
        <v>2770</v>
      </c>
      <c r="L927" s="286">
        <f>ROWS(K$5:K927)</f>
        <v>923</v>
      </c>
      <c r="M927" s="286" t="str">
        <f>IF(I927='5.1'!$E$5,TXM!L927,"")</f>
        <v/>
      </c>
      <c r="N927" t="str">
        <f>IFERROR(SMALL($M$5:$M$8000,ROWS($M$5:M927)),"")</f>
        <v/>
      </c>
      <c r="P927" t="s">
        <v>1715</v>
      </c>
      <c r="Q927" t="s">
        <v>806</v>
      </c>
      <c r="R927">
        <v>123723333</v>
      </c>
      <c r="S927" s="286">
        <f>ROWS(R$5:R927)</f>
        <v>923</v>
      </c>
      <c r="T927" s="286" t="str">
        <f>IF(P927='5.1'!$E$5,TXM!S927,"")</f>
        <v/>
      </c>
      <c r="U927" t="str">
        <f>IFERROR(SMALL($T$5:$T$8000,ROWS($T$5:T927)),"")</f>
        <v/>
      </c>
    </row>
    <row r="928" spans="1:21" ht="14.4" customHeight="1" x14ac:dyDescent="0.25">
      <c r="A928" s="285" t="s">
        <v>1715</v>
      </c>
      <c r="B928" t="s">
        <v>1096</v>
      </c>
      <c r="C928" s="300">
        <v>988724</v>
      </c>
      <c r="D928" s="286">
        <f>ROWS(C$5:C928)</f>
        <v>924</v>
      </c>
      <c r="E928" s="286" t="str">
        <f>IF(A928='5.1'!$E$5,TXM!D928,"")</f>
        <v/>
      </c>
      <c r="F928" t="str">
        <f>IFERROR(SMALL($E$5:$E$8000,ROWS($E$5:E928)),"")</f>
        <v/>
      </c>
      <c r="I928" s="285" t="s">
        <v>1767</v>
      </c>
      <c r="J928" t="s">
        <v>736</v>
      </c>
      <c r="K928" s="300">
        <v>2550</v>
      </c>
      <c r="L928" s="286">
        <f>ROWS(K$5:K928)</f>
        <v>924</v>
      </c>
      <c r="M928" s="286" t="str">
        <f>IF(I928='5.1'!$E$5,TXM!L928,"")</f>
        <v/>
      </c>
      <c r="N928" t="str">
        <f>IFERROR(SMALL($M$5:$M$8000,ROWS($M$5:M928)),"")</f>
        <v/>
      </c>
      <c r="P928" t="s">
        <v>1715</v>
      </c>
      <c r="Q928" t="s">
        <v>762</v>
      </c>
      <c r="R928">
        <v>111173230</v>
      </c>
      <c r="S928" s="286">
        <f>ROWS(R$5:R928)</f>
        <v>924</v>
      </c>
      <c r="T928" s="286" t="str">
        <f>IF(P928='5.1'!$E$5,TXM!S928,"")</f>
        <v/>
      </c>
      <c r="U928" t="str">
        <f>IFERROR(SMALL($T$5:$T$8000,ROWS($T$5:T928)),"")</f>
        <v/>
      </c>
    </row>
    <row r="929" spans="1:21" ht="14.4" customHeight="1" x14ac:dyDescent="0.25">
      <c r="A929" s="285" t="s">
        <v>1715</v>
      </c>
      <c r="B929" t="s">
        <v>1086</v>
      </c>
      <c r="C929" s="300">
        <v>843118</v>
      </c>
      <c r="D929" s="286">
        <f>ROWS(C$5:C929)</f>
        <v>925</v>
      </c>
      <c r="E929" s="286" t="str">
        <f>IF(A929='5.1'!$E$5,TXM!D929,"")</f>
        <v/>
      </c>
      <c r="F929" t="str">
        <f>IFERROR(SMALL($E$5:$E$8000,ROWS($E$5:E929)),"")</f>
        <v/>
      </c>
      <c r="I929" s="285" t="s">
        <v>1767</v>
      </c>
      <c r="J929" t="s">
        <v>1084</v>
      </c>
      <c r="K929" s="300">
        <v>1453</v>
      </c>
      <c r="L929" s="286">
        <f>ROWS(K$5:K929)</f>
        <v>925</v>
      </c>
      <c r="M929" s="286" t="str">
        <f>IF(I929='5.1'!$E$5,TXM!L929,"")</f>
        <v/>
      </c>
      <c r="N929" t="str">
        <f>IFERROR(SMALL($M$5:$M$8000,ROWS($M$5:M929)),"")</f>
        <v/>
      </c>
      <c r="P929" t="s">
        <v>1715</v>
      </c>
      <c r="Q929" t="s">
        <v>1093</v>
      </c>
      <c r="R929">
        <v>110027052</v>
      </c>
      <c r="S929" s="286">
        <f>ROWS(R$5:R929)</f>
        <v>925</v>
      </c>
      <c r="T929" s="286" t="str">
        <f>IF(P929='5.1'!$E$5,TXM!S929,"")</f>
        <v/>
      </c>
      <c r="U929" t="str">
        <f>IFERROR(SMALL($T$5:$T$8000,ROWS($T$5:T929)),"")</f>
        <v/>
      </c>
    </row>
    <row r="930" spans="1:21" ht="14.4" customHeight="1" x14ac:dyDescent="0.25">
      <c r="A930" s="285" t="s">
        <v>1715</v>
      </c>
      <c r="B930" t="s">
        <v>109</v>
      </c>
      <c r="C930" s="300">
        <v>649286</v>
      </c>
      <c r="D930" s="286">
        <f>ROWS(C$5:C930)</f>
        <v>926</v>
      </c>
      <c r="E930" s="286" t="str">
        <f>IF(A930='5.1'!$E$5,TXM!D930,"")</f>
        <v/>
      </c>
      <c r="F930" t="str">
        <f>IFERROR(SMALL($E$5:$E$8000,ROWS($E$5:E930)),"")</f>
        <v/>
      </c>
      <c r="I930" s="285" t="s">
        <v>1767</v>
      </c>
      <c r="J930" t="s">
        <v>788</v>
      </c>
      <c r="K930" s="300">
        <v>1143</v>
      </c>
      <c r="L930" s="286">
        <f>ROWS(K$5:K930)</f>
        <v>926</v>
      </c>
      <c r="M930" s="286" t="str">
        <f>IF(I930='5.1'!$E$5,TXM!L930,"")</f>
        <v/>
      </c>
      <c r="N930" t="str">
        <f>IFERROR(SMALL($M$5:$M$8000,ROWS($M$5:M930)),"")</f>
        <v/>
      </c>
      <c r="P930" t="s">
        <v>1715</v>
      </c>
      <c r="Q930" t="s">
        <v>786</v>
      </c>
      <c r="R930">
        <v>37373212</v>
      </c>
      <c r="S930" s="286">
        <f>ROWS(R$5:R930)</f>
        <v>926</v>
      </c>
      <c r="T930" s="286" t="str">
        <f>IF(P930='5.1'!$E$5,TXM!S930,"")</f>
        <v/>
      </c>
      <c r="U930" t="str">
        <f>IFERROR(SMALL($T$5:$T$8000,ROWS($T$5:T930)),"")</f>
        <v/>
      </c>
    </row>
    <row r="931" spans="1:21" ht="14.4" customHeight="1" x14ac:dyDescent="0.25">
      <c r="A931" s="285" t="s">
        <v>1715</v>
      </c>
      <c r="B931" t="s">
        <v>802</v>
      </c>
      <c r="C931" s="300">
        <v>530341</v>
      </c>
      <c r="D931" s="286">
        <f>ROWS(C$5:C931)</f>
        <v>927</v>
      </c>
      <c r="E931" s="286" t="str">
        <f>IF(A931='5.1'!$E$5,TXM!D931,"")</f>
        <v/>
      </c>
      <c r="F931" t="str">
        <f>IFERROR(SMALL($E$5:$E$8000,ROWS($E$5:E931)),"")</f>
        <v/>
      </c>
      <c r="I931" s="285" t="s">
        <v>1767</v>
      </c>
      <c r="J931" t="s">
        <v>780</v>
      </c>
      <c r="K931" s="300">
        <v>219</v>
      </c>
      <c r="L931" s="286">
        <f>ROWS(K$5:K931)</f>
        <v>927</v>
      </c>
      <c r="M931" s="286" t="str">
        <f>IF(I931='5.1'!$E$5,TXM!L931,"")</f>
        <v/>
      </c>
      <c r="N931" t="str">
        <f>IFERROR(SMALL($M$5:$M$8000,ROWS($M$5:M931)),"")</f>
        <v/>
      </c>
      <c r="P931" t="s">
        <v>1715</v>
      </c>
      <c r="Q931" t="s">
        <v>776</v>
      </c>
      <c r="R931">
        <v>33012862</v>
      </c>
      <c r="S931" s="286">
        <f>ROWS(R$5:R931)</f>
        <v>927</v>
      </c>
      <c r="T931" s="286" t="str">
        <f>IF(P931='5.1'!$E$5,TXM!S931,"")</f>
        <v/>
      </c>
      <c r="U931" t="str">
        <f>IFERROR(SMALL($T$5:$T$8000,ROWS($T$5:T931)),"")</f>
        <v/>
      </c>
    </row>
    <row r="932" spans="1:21" ht="14.4" customHeight="1" x14ac:dyDescent="0.25">
      <c r="A932" s="285" t="s">
        <v>1715</v>
      </c>
      <c r="B932" t="s">
        <v>748</v>
      </c>
      <c r="C932" s="300">
        <v>503289</v>
      </c>
      <c r="D932" s="286">
        <f>ROWS(C$5:C932)</f>
        <v>928</v>
      </c>
      <c r="E932" s="286" t="str">
        <f>IF(A932='5.1'!$E$5,TXM!D932,"")</f>
        <v/>
      </c>
      <c r="F932" t="str">
        <f>IFERROR(SMALL($E$5:$E$8000,ROWS($E$5:E932)),"")</f>
        <v/>
      </c>
      <c r="I932" s="285" t="s">
        <v>1767</v>
      </c>
      <c r="J932" t="s">
        <v>104</v>
      </c>
      <c r="K932" s="300">
        <v>135</v>
      </c>
      <c r="L932" s="286">
        <f>ROWS(K$5:K932)</f>
        <v>928</v>
      </c>
      <c r="M932" s="286" t="str">
        <f>IF(I932='5.1'!$E$5,TXM!L932,"")</f>
        <v/>
      </c>
      <c r="N932" t="str">
        <f>IFERROR(SMALL($M$5:$M$8000,ROWS($M$5:M932)),"")</f>
        <v/>
      </c>
      <c r="P932" t="s">
        <v>1715</v>
      </c>
      <c r="Q932" t="s">
        <v>784</v>
      </c>
      <c r="R932">
        <v>31725293</v>
      </c>
      <c r="S932" s="286">
        <f>ROWS(R$5:R932)</f>
        <v>928</v>
      </c>
      <c r="T932" s="286" t="str">
        <f>IF(P932='5.1'!$E$5,TXM!S932,"")</f>
        <v/>
      </c>
      <c r="U932" t="str">
        <f>IFERROR(SMALL($T$5:$T$8000,ROWS($T$5:T932)),"")</f>
        <v/>
      </c>
    </row>
    <row r="933" spans="1:21" ht="14.4" customHeight="1" x14ac:dyDescent="0.25">
      <c r="A933" s="285" t="s">
        <v>1715</v>
      </c>
      <c r="B933" t="s">
        <v>725</v>
      </c>
      <c r="C933" s="300">
        <v>486412</v>
      </c>
      <c r="D933" s="286">
        <f>ROWS(C$5:C933)</f>
        <v>929</v>
      </c>
      <c r="E933" s="286" t="str">
        <f>IF(A933='5.1'!$E$5,TXM!D933,"")</f>
        <v/>
      </c>
      <c r="F933" t="str">
        <f>IFERROR(SMALL($E$5:$E$8000,ROWS($E$5:E933)),"")</f>
        <v/>
      </c>
      <c r="I933" s="285" t="s">
        <v>1754</v>
      </c>
      <c r="J933" t="s">
        <v>997</v>
      </c>
      <c r="K933" s="300">
        <v>2796168531</v>
      </c>
      <c r="L933" s="286">
        <f>ROWS(K$5:K933)</f>
        <v>929</v>
      </c>
      <c r="M933" s="286" t="str">
        <f>IF(I933='5.1'!$E$5,TXM!L933,"")</f>
        <v/>
      </c>
      <c r="N933" t="str">
        <f>IFERROR(SMALL($M$5:$M$8000,ROWS($M$5:M933)),"")</f>
        <v/>
      </c>
      <c r="P933" t="s">
        <v>1715</v>
      </c>
      <c r="Q933" t="s">
        <v>760</v>
      </c>
      <c r="R933">
        <v>30485579</v>
      </c>
      <c r="S933" s="286">
        <f>ROWS(R$5:R933)</f>
        <v>929</v>
      </c>
      <c r="T933" s="286" t="str">
        <f>IF(P933='5.1'!$E$5,TXM!S933,"")</f>
        <v/>
      </c>
      <c r="U933" t="str">
        <f>IFERROR(SMALL($T$5:$T$8000,ROWS($T$5:T933)),"")</f>
        <v/>
      </c>
    </row>
    <row r="934" spans="1:21" ht="14.4" customHeight="1" x14ac:dyDescent="0.25">
      <c r="A934" s="285" t="s">
        <v>1715</v>
      </c>
      <c r="B934" t="s">
        <v>113</v>
      </c>
      <c r="C934" s="300">
        <v>384428</v>
      </c>
      <c r="D934" s="286">
        <f>ROWS(C$5:C934)</f>
        <v>930</v>
      </c>
      <c r="E934" s="286" t="str">
        <f>IF(A934='5.1'!$E$5,TXM!D934,"")</f>
        <v/>
      </c>
      <c r="F934" t="str">
        <f>IFERROR(SMALL($E$5:$E$8000,ROWS($E$5:E934)),"")</f>
        <v/>
      </c>
      <c r="I934" s="285" t="s">
        <v>1754</v>
      </c>
      <c r="J934" t="s">
        <v>119</v>
      </c>
      <c r="K934" s="300">
        <v>1463325851</v>
      </c>
      <c r="L934" s="286">
        <f>ROWS(K$5:K934)</f>
        <v>930</v>
      </c>
      <c r="M934" s="286" t="str">
        <f>IF(I934='5.1'!$E$5,TXM!L934,"")</f>
        <v/>
      </c>
      <c r="N934" t="str">
        <f>IFERROR(SMALL($M$5:$M$8000,ROWS($M$5:M934)),"")</f>
        <v/>
      </c>
      <c r="P934" t="s">
        <v>1715</v>
      </c>
      <c r="Q934" t="s">
        <v>1080</v>
      </c>
      <c r="R934">
        <v>28184000</v>
      </c>
      <c r="S934" s="286">
        <f>ROWS(R$5:R934)</f>
        <v>930</v>
      </c>
      <c r="T934" s="286" t="str">
        <f>IF(P934='5.1'!$E$5,TXM!S934,"")</f>
        <v/>
      </c>
      <c r="U934" t="str">
        <f>IFERROR(SMALL($T$5:$T$8000,ROWS($T$5:T934)),"")</f>
        <v/>
      </c>
    </row>
    <row r="935" spans="1:21" ht="14.4" customHeight="1" x14ac:dyDescent="0.25">
      <c r="A935" s="285" t="s">
        <v>1715</v>
      </c>
      <c r="B935" t="s">
        <v>823</v>
      </c>
      <c r="C935" s="300">
        <v>279272</v>
      </c>
      <c r="D935" s="286">
        <f>ROWS(C$5:C935)</f>
        <v>931</v>
      </c>
      <c r="E935" s="286" t="str">
        <f>IF(A935='5.1'!$E$5,TXM!D935,"")</f>
        <v/>
      </c>
      <c r="F935" t="str">
        <f>IFERROR(SMALL($E$5:$E$8000,ROWS($E$5:E935)),"")</f>
        <v/>
      </c>
      <c r="I935" s="285" t="s">
        <v>1754</v>
      </c>
      <c r="J935" t="s">
        <v>1093</v>
      </c>
      <c r="K935" s="300">
        <v>882062234</v>
      </c>
      <c r="L935" s="286">
        <f>ROWS(K$5:K935)</f>
        <v>931</v>
      </c>
      <c r="M935" s="286" t="str">
        <f>IF(I935='5.1'!$E$5,TXM!L935,"")</f>
        <v/>
      </c>
      <c r="N935" t="str">
        <f>IFERROR(SMALL($M$5:$M$8000,ROWS($M$5:M935)),"")</f>
        <v/>
      </c>
      <c r="P935" t="s">
        <v>1715</v>
      </c>
      <c r="Q935" t="s">
        <v>802</v>
      </c>
      <c r="R935">
        <v>25114497</v>
      </c>
      <c r="S935" s="286">
        <f>ROWS(R$5:R935)</f>
        <v>931</v>
      </c>
      <c r="T935" s="286" t="str">
        <f>IF(P935='5.1'!$E$5,TXM!S935,"")</f>
        <v/>
      </c>
      <c r="U935" t="str">
        <f>IFERROR(SMALL($T$5:$T$8000,ROWS($T$5:T935)),"")</f>
        <v/>
      </c>
    </row>
    <row r="936" spans="1:21" ht="14.4" customHeight="1" x14ac:dyDescent="0.25">
      <c r="A936" s="285" t="s">
        <v>1715</v>
      </c>
      <c r="B936" t="s">
        <v>115</v>
      </c>
      <c r="C936" s="300">
        <v>255593</v>
      </c>
      <c r="D936" s="286">
        <f>ROWS(C$5:C936)</f>
        <v>932</v>
      </c>
      <c r="E936" s="286" t="str">
        <f>IF(A936='5.1'!$E$5,TXM!D936,"")</f>
        <v/>
      </c>
      <c r="F936" t="str">
        <f>IFERROR(SMALL($E$5:$E$8000,ROWS($E$5:E936)),"")</f>
        <v/>
      </c>
      <c r="I936" s="285" t="s">
        <v>1754</v>
      </c>
      <c r="J936" t="s">
        <v>1079</v>
      </c>
      <c r="K936" s="300">
        <v>555940349</v>
      </c>
      <c r="L936" s="286">
        <f>ROWS(K$5:K936)</f>
        <v>932</v>
      </c>
      <c r="M936" s="286" t="str">
        <f>IF(I936='5.1'!$E$5,TXM!L936,"")</f>
        <v/>
      </c>
      <c r="N936" t="str">
        <f>IFERROR(SMALL($M$5:$M$8000,ROWS($M$5:M936)),"")</f>
        <v/>
      </c>
      <c r="P936" t="s">
        <v>1715</v>
      </c>
      <c r="Q936" t="s">
        <v>812</v>
      </c>
      <c r="R936">
        <v>21482176</v>
      </c>
      <c r="S936" s="286">
        <f>ROWS(R$5:R936)</f>
        <v>932</v>
      </c>
      <c r="T936" s="286" t="str">
        <f>IF(P936='5.1'!$E$5,TXM!S936,"")</f>
        <v/>
      </c>
      <c r="U936" t="str">
        <f>IFERROR(SMALL($T$5:$T$8000,ROWS($T$5:T936)),"")</f>
        <v/>
      </c>
    </row>
    <row r="937" spans="1:21" ht="14.4" customHeight="1" x14ac:dyDescent="0.25">
      <c r="A937" s="285" t="s">
        <v>1715</v>
      </c>
      <c r="B937" t="s">
        <v>118</v>
      </c>
      <c r="C937" s="300">
        <v>181153</v>
      </c>
      <c r="D937" s="286">
        <f>ROWS(C$5:C937)</f>
        <v>933</v>
      </c>
      <c r="E937" s="286" t="str">
        <f>IF(A937='5.1'!$E$5,TXM!D937,"")</f>
        <v/>
      </c>
      <c r="F937" t="str">
        <f>IFERROR(SMALL($E$5:$E$8000,ROWS($E$5:E937)),"")</f>
        <v/>
      </c>
      <c r="I937" s="285" t="s">
        <v>1754</v>
      </c>
      <c r="J937" t="s">
        <v>806</v>
      </c>
      <c r="K937" s="300">
        <v>514300014</v>
      </c>
      <c r="L937" s="286">
        <f>ROWS(K$5:K937)</f>
        <v>933</v>
      </c>
      <c r="M937" s="286" t="str">
        <f>IF(I937='5.1'!$E$5,TXM!L937,"")</f>
        <v/>
      </c>
      <c r="N937" t="str">
        <f>IFERROR(SMALL($M$5:$M$8000,ROWS($M$5:M937)),"")</f>
        <v/>
      </c>
      <c r="P937" t="s">
        <v>1715</v>
      </c>
      <c r="Q937" t="s">
        <v>1096</v>
      </c>
      <c r="R937">
        <v>14651822</v>
      </c>
      <c r="S937" s="286">
        <f>ROWS(R$5:R937)</f>
        <v>933</v>
      </c>
      <c r="T937" s="286" t="str">
        <f>IF(P937='5.1'!$E$5,TXM!S937,"")</f>
        <v/>
      </c>
      <c r="U937" t="str">
        <f>IFERROR(SMALL($T$5:$T$8000,ROWS($T$5:T937)),"")</f>
        <v/>
      </c>
    </row>
    <row r="938" spans="1:21" ht="14.4" customHeight="1" x14ac:dyDescent="0.25">
      <c r="A938" s="285" t="s">
        <v>1715</v>
      </c>
      <c r="B938" t="s">
        <v>776</v>
      </c>
      <c r="C938" s="300">
        <v>172204</v>
      </c>
      <c r="D938" s="286">
        <f>ROWS(C$5:C938)</f>
        <v>934</v>
      </c>
      <c r="E938" s="286" t="str">
        <f>IF(A938='5.1'!$E$5,TXM!D938,"")</f>
        <v/>
      </c>
      <c r="F938" t="str">
        <f>IFERROR(SMALL($E$5:$E$8000,ROWS($E$5:E938)),"")</f>
        <v/>
      </c>
      <c r="I938" s="285" t="s">
        <v>1754</v>
      </c>
      <c r="J938" t="s">
        <v>117</v>
      </c>
      <c r="K938" s="300">
        <v>505647571</v>
      </c>
      <c r="L938" s="286">
        <f>ROWS(K$5:K938)</f>
        <v>934</v>
      </c>
      <c r="M938" s="286" t="str">
        <f>IF(I938='5.1'!$E$5,TXM!L938,"")</f>
        <v/>
      </c>
      <c r="N938" t="str">
        <f>IFERROR(SMALL($M$5:$M$8000,ROWS($M$5:M938)),"")</f>
        <v/>
      </c>
      <c r="P938" t="s">
        <v>1715</v>
      </c>
      <c r="Q938" t="s">
        <v>1097</v>
      </c>
      <c r="R938">
        <v>11124350</v>
      </c>
      <c r="S938" s="286">
        <f>ROWS(R$5:R938)</f>
        <v>934</v>
      </c>
      <c r="T938" s="286" t="str">
        <f>IF(P938='5.1'!$E$5,TXM!S938,"")</f>
        <v/>
      </c>
      <c r="U938" t="str">
        <f>IFERROR(SMALL($T$5:$T$8000,ROWS($T$5:T938)),"")</f>
        <v/>
      </c>
    </row>
    <row r="939" spans="1:21" ht="14.4" customHeight="1" x14ac:dyDescent="0.25">
      <c r="A939" s="285" t="s">
        <v>1715</v>
      </c>
      <c r="B939" t="s">
        <v>705</v>
      </c>
      <c r="C939" s="300">
        <v>111819</v>
      </c>
      <c r="D939" s="286">
        <f>ROWS(C$5:C939)</f>
        <v>935</v>
      </c>
      <c r="E939" s="286" t="str">
        <f>IF(A939='5.1'!$E$5,TXM!D939,"")</f>
        <v/>
      </c>
      <c r="F939" t="str">
        <f>IFERROR(SMALL($E$5:$E$8000,ROWS($E$5:E939)),"")</f>
        <v/>
      </c>
      <c r="I939" s="285" t="s">
        <v>1754</v>
      </c>
      <c r="J939" t="s">
        <v>102</v>
      </c>
      <c r="K939" s="300">
        <v>179833508</v>
      </c>
      <c r="L939" s="286">
        <f>ROWS(K$5:K939)</f>
        <v>935</v>
      </c>
      <c r="M939" s="286" t="str">
        <f>IF(I939='5.1'!$E$5,TXM!L939,"")</f>
        <v/>
      </c>
      <c r="N939" t="str">
        <f>IFERROR(SMALL($M$5:$M$8000,ROWS($M$5:M939)),"")</f>
        <v/>
      </c>
      <c r="P939" t="s">
        <v>1715</v>
      </c>
      <c r="Q939" t="s">
        <v>713</v>
      </c>
      <c r="R939">
        <v>10600000</v>
      </c>
      <c r="S939" s="286">
        <f>ROWS(R$5:R939)</f>
        <v>935</v>
      </c>
      <c r="T939" s="286" t="str">
        <f>IF(P939='5.1'!$E$5,TXM!S939,"")</f>
        <v/>
      </c>
      <c r="U939" t="str">
        <f>IFERROR(SMALL($T$5:$T$8000,ROWS($T$5:T939)),"")</f>
        <v/>
      </c>
    </row>
    <row r="940" spans="1:21" ht="14.4" customHeight="1" x14ac:dyDescent="0.25">
      <c r="A940" s="285" t="s">
        <v>1715</v>
      </c>
      <c r="B940" t="s">
        <v>766</v>
      </c>
      <c r="C940" s="300">
        <v>58122</v>
      </c>
      <c r="D940" s="286">
        <f>ROWS(C$5:C940)</f>
        <v>936</v>
      </c>
      <c r="E940" s="286" t="str">
        <f>IF(A940='5.1'!$E$5,TXM!D940,"")</f>
        <v/>
      </c>
      <c r="F940" t="str">
        <f>IFERROR(SMALL($E$5:$E$8000,ROWS($E$5:E940)),"")</f>
        <v/>
      </c>
      <c r="I940" s="285" t="s">
        <v>1754</v>
      </c>
      <c r="J940" t="s">
        <v>808</v>
      </c>
      <c r="K940" s="300">
        <v>153070090</v>
      </c>
      <c r="L940" s="286">
        <f>ROWS(K$5:K940)</f>
        <v>936</v>
      </c>
      <c r="M940" s="286" t="str">
        <f>IF(I940='5.1'!$E$5,TXM!L940,"")</f>
        <v/>
      </c>
      <c r="N940" t="str">
        <f>IFERROR(SMALL($M$5:$M$8000,ROWS($M$5:M940)),"")</f>
        <v/>
      </c>
      <c r="P940" t="s">
        <v>1715</v>
      </c>
      <c r="Q940" t="s">
        <v>818</v>
      </c>
      <c r="R940">
        <v>8136121</v>
      </c>
      <c r="S940" s="286">
        <f>ROWS(R$5:R940)</f>
        <v>936</v>
      </c>
      <c r="T940" s="286" t="str">
        <f>IF(P940='5.1'!$E$5,TXM!S940,"")</f>
        <v/>
      </c>
      <c r="U940" t="str">
        <f>IFERROR(SMALL($T$5:$T$8000,ROWS($T$5:T940)),"")</f>
        <v/>
      </c>
    </row>
    <row r="941" spans="1:21" ht="14.4" customHeight="1" x14ac:dyDescent="0.25">
      <c r="A941" s="285" t="s">
        <v>1715</v>
      </c>
      <c r="B941" t="s">
        <v>119</v>
      </c>
      <c r="C941" s="300">
        <v>55594</v>
      </c>
      <c r="D941" s="286">
        <f>ROWS(C$5:C941)</f>
        <v>937</v>
      </c>
      <c r="E941" s="286" t="str">
        <f>IF(A941='5.1'!$E$5,TXM!D941,"")</f>
        <v/>
      </c>
      <c r="F941" t="str">
        <f>IFERROR(SMALL($E$5:$E$8000,ROWS($E$5:E941)),"")</f>
        <v/>
      </c>
      <c r="I941" s="285" t="s">
        <v>1754</v>
      </c>
      <c r="J941" t="s">
        <v>717</v>
      </c>
      <c r="K941" s="300">
        <v>32827378</v>
      </c>
      <c r="L941" s="286">
        <f>ROWS(K$5:K941)</f>
        <v>937</v>
      </c>
      <c r="M941" s="286" t="str">
        <f>IF(I941='5.1'!$E$5,TXM!L941,"")</f>
        <v/>
      </c>
      <c r="N941" t="str">
        <f>IFERROR(SMALL($M$5:$M$8000,ROWS($M$5:M941)),"")</f>
        <v/>
      </c>
      <c r="P941" t="s">
        <v>1715</v>
      </c>
      <c r="Q941" t="s">
        <v>766</v>
      </c>
      <c r="R941">
        <v>4359104</v>
      </c>
      <c r="S941" s="286">
        <f>ROWS(R$5:R941)</f>
        <v>937</v>
      </c>
      <c r="T941" s="286" t="str">
        <f>IF(P941='5.1'!$E$5,TXM!S941,"")</f>
        <v/>
      </c>
      <c r="U941" t="str">
        <f>IFERROR(SMALL($T$5:$T$8000,ROWS($T$5:T941)),"")</f>
        <v/>
      </c>
    </row>
    <row r="942" spans="1:21" ht="14.4" customHeight="1" x14ac:dyDescent="0.25">
      <c r="A942" s="285" t="s">
        <v>1715</v>
      </c>
      <c r="B942" t="s">
        <v>804</v>
      </c>
      <c r="C942" s="300">
        <v>50835</v>
      </c>
      <c r="D942" s="286">
        <f>ROWS(C$5:C942)</f>
        <v>938</v>
      </c>
      <c r="E942" s="286" t="str">
        <f>IF(A942='5.1'!$E$5,TXM!D942,"")</f>
        <v/>
      </c>
      <c r="F942" t="str">
        <f>IFERROR(SMALL($E$5:$E$8000,ROWS($E$5:E942)),"")</f>
        <v/>
      </c>
      <c r="I942" s="285" t="s">
        <v>1754</v>
      </c>
      <c r="J942" t="s">
        <v>1082</v>
      </c>
      <c r="K942" s="300">
        <v>28415378</v>
      </c>
      <c r="L942" s="286">
        <f>ROWS(K$5:K942)</f>
        <v>938</v>
      </c>
      <c r="M942" s="286" t="str">
        <f>IF(I942='5.1'!$E$5,TXM!L942,"")</f>
        <v/>
      </c>
      <c r="N942" t="str">
        <f>IFERROR(SMALL($M$5:$M$8000,ROWS($M$5:M942)),"")</f>
        <v/>
      </c>
      <c r="P942" t="s">
        <v>1715</v>
      </c>
      <c r="Q942" t="s">
        <v>1094</v>
      </c>
      <c r="R942">
        <v>3850066</v>
      </c>
      <c r="S942" s="286">
        <f>ROWS(R$5:R942)</f>
        <v>938</v>
      </c>
      <c r="T942" s="286" t="str">
        <f>IF(P942='5.1'!$E$5,TXM!S942,"")</f>
        <v/>
      </c>
      <c r="U942" t="str">
        <f>IFERROR(SMALL($T$5:$T$8000,ROWS($T$5:T942)),"")</f>
        <v/>
      </c>
    </row>
    <row r="943" spans="1:21" ht="14.4" customHeight="1" x14ac:dyDescent="0.25">
      <c r="A943" s="285" t="s">
        <v>1715</v>
      </c>
      <c r="B943" t="s">
        <v>1076</v>
      </c>
      <c r="C943" s="300">
        <v>41923</v>
      </c>
      <c r="D943" s="286">
        <f>ROWS(C$5:C943)</f>
        <v>939</v>
      </c>
      <c r="E943" s="286" t="str">
        <f>IF(A943='5.1'!$E$5,TXM!D943,"")</f>
        <v/>
      </c>
      <c r="F943" t="str">
        <f>IFERROR(SMALL($E$5:$E$8000,ROWS($E$5:E943)),"")</f>
        <v/>
      </c>
      <c r="I943" s="285" t="s">
        <v>1754</v>
      </c>
      <c r="J943" t="s">
        <v>802</v>
      </c>
      <c r="K943" s="300">
        <v>27025685</v>
      </c>
      <c r="L943" s="286">
        <f>ROWS(K$5:K943)</f>
        <v>939</v>
      </c>
      <c r="M943" s="286" t="str">
        <f>IF(I943='5.1'!$E$5,TXM!L943,"")</f>
        <v/>
      </c>
      <c r="N943" t="str">
        <f>IFERROR(SMALL($M$5:$M$8000,ROWS($M$5:M943)),"")</f>
        <v/>
      </c>
      <c r="P943" t="s">
        <v>1715</v>
      </c>
      <c r="Q943" t="s">
        <v>1081</v>
      </c>
      <c r="R943">
        <v>3719247</v>
      </c>
      <c r="S943" s="286">
        <f>ROWS(R$5:R943)</f>
        <v>939</v>
      </c>
      <c r="T943" s="286" t="str">
        <f>IF(P943='5.1'!$E$5,TXM!S943,"")</f>
        <v/>
      </c>
      <c r="U943" t="str">
        <f>IFERROR(SMALL($T$5:$T$8000,ROWS($T$5:T943)),"")</f>
        <v/>
      </c>
    </row>
    <row r="944" spans="1:21" ht="14.4" customHeight="1" x14ac:dyDescent="0.25">
      <c r="A944" s="285" t="s">
        <v>1715</v>
      </c>
      <c r="B944" t="s">
        <v>1087</v>
      </c>
      <c r="C944" s="300">
        <v>39429</v>
      </c>
      <c r="D944" s="286">
        <f>ROWS(C$5:C944)</f>
        <v>940</v>
      </c>
      <c r="E944" s="286" t="str">
        <f>IF(A944='5.1'!$E$5,TXM!D944,"")</f>
        <v/>
      </c>
      <c r="F944" t="str">
        <f>IFERROR(SMALL($E$5:$E$8000,ROWS($E$5:E944)),"")</f>
        <v/>
      </c>
      <c r="I944" s="285" t="s">
        <v>1754</v>
      </c>
      <c r="J944" t="s">
        <v>719</v>
      </c>
      <c r="K944" s="300">
        <v>23355204</v>
      </c>
      <c r="L944" s="286">
        <f>ROWS(K$5:K944)</f>
        <v>940</v>
      </c>
      <c r="M944" s="286" t="str">
        <f>IF(I944='5.1'!$E$5,TXM!L944,"")</f>
        <v/>
      </c>
      <c r="N944" t="str">
        <f>IFERROR(SMALL($M$5:$M$8000,ROWS($M$5:M944)),"")</f>
        <v/>
      </c>
      <c r="P944" t="s">
        <v>1715</v>
      </c>
      <c r="Q944" t="s">
        <v>790</v>
      </c>
      <c r="R944">
        <v>2233531</v>
      </c>
      <c r="S944" s="286">
        <f>ROWS(R$5:R944)</f>
        <v>940</v>
      </c>
      <c r="T944" s="286" t="str">
        <f>IF(P944='5.1'!$E$5,TXM!S944,"")</f>
        <v/>
      </c>
      <c r="U944" t="str">
        <f>IFERROR(SMALL($T$5:$T$8000,ROWS($T$5:T944)),"")</f>
        <v/>
      </c>
    </row>
    <row r="945" spans="1:21" ht="14.4" customHeight="1" x14ac:dyDescent="0.25">
      <c r="A945" s="285" t="s">
        <v>1715</v>
      </c>
      <c r="B945" t="s">
        <v>1094</v>
      </c>
      <c r="C945" s="300">
        <v>18134</v>
      </c>
      <c r="D945" s="286">
        <f>ROWS(C$5:C945)</f>
        <v>941</v>
      </c>
      <c r="E945" s="286" t="str">
        <f>IF(A945='5.1'!$E$5,TXM!D945,"")</f>
        <v/>
      </c>
      <c r="F945" t="str">
        <f>IFERROR(SMALL($E$5:$E$8000,ROWS($E$5:E945)),"")</f>
        <v/>
      </c>
      <c r="I945" s="285" t="s">
        <v>1754</v>
      </c>
      <c r="J945" t="s">
        <v>1080</v>
      </c>
      <c r="K945" s="300">
        <v>19128551</v>
      </c>
      <c r="L945" s="286">
        <f>ROWS(K$5:K945)</f>
        <v>941</v>
      </c>
      <c r="M945" s="286" t="str">
        <f>IF(I945='5.1'!$E$5,TXM!L945,"")</f>
        <v/>
      </c>
      <c r="N945" t="str">
        <f>IFERROR(SMALL($M$5:$M$8000,ROWS($M$5:M945)),"")</f>
        <v/>
      </c>
      <c r="P945" t="s">
        <v>1715</v>
      </c>
      <c r="Q945" t="s">
        <v>750</v>
      </c>
      <c r="R945">
        <v>2108666</v>
      </c>
      <c r="S945" s="286">
        <f>ROWS(R$5:R945)</f>
        <v>941</v>
      </c>
      <c r="T945" s="286" t="str">
        <f>IF(P945='5.1'!$E$5,TXM!S945,"")</f>
        <v/>
      </c>
      <c r="U945" t="str">
        <f>IFERROR(SMALL($T$5:$T$8000,ROWS($T$5:T945)),"")</f>
        <v/>
      </c>
    </row>
    <row r="946" spans="1:21" ht="14.4" customHeight="1" x14ac:dyDescent="0.25">
      <c r="A946" s="285" t="s">
        <v>1715</v>
      </c>
      <c r="B946" t="s">
        <v>746</v>
      </c>
      <c r="C946" s="300">
        <v>9105</v>
      </c>
      <c r="D946" s="286">
        <f>ROWS(C$5:C946)</f>
        <v>942</v>
      </c>
      <c r="E946" s="286" t="str">
        <f>IF(A946='5.1'!$E$5,TXM!D946,"")</f>
        <v/>
      </c>
      <c r="F946" t="str">
        <f>IFERROR(SMALL($E$5:$E$8000,ROWS($E$5:E946)),"")</f>
        <v/>
      </c>
      <c r="I946" s="285" t="s">
        <v>1754</v>
      </c>
      <c r="J946" t="s">
        <v>711</v>
      </c>
      <c r="K946" s="300">
        <v>17600484</v>
      </c>
      <c r="L946" s="286">
        <f>ROWS(K$5:K946)</f>
        <v>942</v>
      </c>
      <c r="M946" s="286" t="str">
        <f>IF(I946='5.1'!$E$5,TXM!L946,"")</f>
        <v/>
      </c>
      <c r="N946" t="str">
        <f>IFERROR(SMALL($M$5:$M$8000,ROWS($M$5:M946)),"")</f>
        <v/>
      </c>
      <c r="P946" t="s">
        <v>1715</v>
      </c>
      <c r="Q946" t="s">
        <v>719</v>
      </c>
      <c r="R946">
        <v>1822961</v>
      </c>
      <c r="S946" s="286">
        <f>ROWS(R$5:R946)</f>
        <v>942</v>
      </c>
      <c r="T946" s="286" t="str">
        <f>IF(P946='5.1'!$E$5,TXM!S946,"")</f>
        <v/>
      </c>
      <c r="U946" t="str">
        <f>IFERROR(SMALL($T$5:$T$8000,ROWS($T$5:T946)),"")</f>
        <v/>
      </c>
    </row>
    <row r="947" spans="1:21" ht="14.4" customHeight="1" x14ac:dyDescent="0.25">
      <c r="A947" s="285" t="s">
        <v>1715</v>
      </c>
      <c r="B947" t="s">
        <v>997</v>
      </c>
      <c r="C947" s="300">
        <v>6754</v>
      </c>
      <c r="D947" s="286">
        <f>ROWS(C$5:C947)</f>
        <v>943</v>
      </c>
      <c r="E947" s="286" t="str">
        <f>IF(A947='5.1'!$E$5,TXM!D947,"")</f>
        <v/>
      </c>
      <c r="F947" t="str">
        <f>IFERROR(SMALL($E$5:$E$8000,ROWS($E$5:E947)),"")</f>
        <v/>
      </c>
      <c r="I947" s="285" t="s">
        <v>1754</v>
      </c>
      <c r="J947" t="s">
        <v>707</v>
      </c>
      <c r="K947" s="300">
        <v>12553904</v>
      </c>
      <c r="L947" s="286">
        <f>ROWS(K$5:K947)</f>
        <v>943</v>
      </c>
      <c r="M947" s="286" t="str">
        <f>IF(I947='5.1'!$E$5,TXM!L947,"")</f>
        <v/>
      </c>
      <c r="N947" t="str">
        <f>IFERROR(SMALL($M$5:$M$8000,ROWS($M$5:M947)),"")</f>
        <v/>
      </c>
      <c r="P947" t="s">
        <v>1715</v>
      </c>
      <c r="Q947" t="s">
        <v>709</v>
      </c>
      <c r="R947">
        <v>1796510</v>
      </c>
      <c r="S947" s="286">
        <f>ROWS(R$5:R947)</f>
        <v>943</v>
      </c>
      <c r="T947" s="286" t="str">
        <f>IF(P947='5.1'!$E$5,TXM!S947,"")</f>
        <v/>
      </c>
      <c r="U947" t="str">
        <f>IFERROR(SMALL($T$5:$T$8000,ROWS($T$5:T947)),"")</f>
        <v/>
      </c>
    </row>
    <row r="948" spans="1:21" ht="14.4" customHeight="1" x14ac:dyDescent="0.25">
      <c r="A948" s="285" t="s">
        <v>1715</v>
      </c>
      <c r="B948" t="s">
        <v>1082</v>
      </c>
      <c r="C948" s="300">
        <v>6500</v>
      </c>
      <c r="D948" s="286">
        <f>ROWS(C$5:C948)</f>
        <v>944</v>
      </c>
      <c r="E948" s="286" t="str">
        <f>IF(A948='5.1'!$E$5,TXM!D948,"")</f>
        <v/>
      </c>
      <c r="F948" t="str">
        <f>IFERROR(SMALL($E$5:$E$8000,ROWS($E$5:E948)),"")</f>
        <v/>
      </c>
      <c r="I948" s="285" t="s">
        <v>1754</v>
      </c>
      <c r="J948" t="s">
        <v>725</v>
      </c>
      <c r="K948" s="300">
        <v>12199075</v>
      </c>
      <c r="L948" s="286">
        <f>ROWS(K$5:K948)</f>
        <v>944</v>
      </c>
      <c r="M948" s="286" t="str">
        <f>IF(I948='5.1'!$E$5,TXM!L948,"")</f>
        <v/>
      </c>
      <c r="N948" t="str">
        <f>IFERROR(SMALL($M$5:$M$8000,ROWS($M$5:M948)),"")</f>
        <v/>
      </c>
      <c r="P948" t="s">
        <v>1715</v>
      </c>
      <c r="Q948" t="s">
        <v>821</v>
      </c>
      <c r="R948">
        <v>1563997</v>
      </c>
      <c r="S948" s="286">
        <f>ROWS(R$5:R948)</f>
        <v>944</v>
      </c>
      <c r="T948" s="286" t="str">
        <f>IF(P948='5.1'!$E$5,TXM!S948,"")</f>
        <v/>
      </c>
      <c r="U948" t="str">
        <f>IFERROR(SMALL($T$5:$T$8000,ROWS($T$5:T948)),"")</f>
        <v/>
      </c>
    </row>
    <row r="949" spans="1:21" ht="14.4" customHeight="1" x14ac:dyDescent="0.25">
      <c r="A949" s="285" t="s">
        <v>1715</v>
      </c>
      <c r="B949" t="s">
        <v>742</v>
      </c>
      <c r="C949" s="300">
        <v>5775</v>
      </c>
      <c r="D949" s="286">
        <f>ROWS(C$5:C949)</f>
        <v>945</v>
      </c>
      <c r="E949" s="286" t="str">
        <f>IF(A949='5.1'!$E$5,TXM!D949,"")</f>
        <v/>
      </c>
      <c r="F949" t="str">
        <f>IFERROR(SMALL($E$5:$E$8000,ROWS($E$5:E949)),"")</f>
        <v/>
      </c>
      <c r="I949" s="285" t="s">
        <v>1754</v>
      </c>
      <c r="J949" t="s">
        <v>821</v>
      </c>
      <c r="K949" s="300">
        <v>10963501</v>
      </c>
      <c r="L949" s="286">
        <f>ROWS(K$5:K949)</f>
        <v>945</v>
      </c>
      <c r="M949" s="286" t="str">
        <f>IF(I949='5.1'!$E$5,TXM!L949,"")</f>
        <v/>
      </c>
      <c r="N949" t="str">
        <f>IFERROR(SMALL($M$5:$M$8000,ROWS($M$5:M949)),"")</f>
        <v/>
      </c>
      <c r="P949" t="s">
        <v>1715</v>
      </c>
      <c r="Q949" t="s">
        <v>106</v>
      </c>
      <c r="R949">
        <v>1407905</v>
      </c>
      <c r="S949" s="286">
        <f>ROWS(R$5:R949)</f>
        <v>945</v>
      </c>
      <c r="T949" s="286" t="str">
        <f>IF(P949='5.1'!$E$5,TXM!S949,"")</f>
        <v/>
      </c>
      <c r="U949" t="str">
        <f>IFERROR(SMALL($T$5:$T$8000,ROWS($T$5:T949)),"")</f>
        <v/>
      </c>
    </row>
    <row r="950" spans="1:21" ht="14.4" customHeight="1" x14ac:dyDescent="0.25">
      <c r="A950" s="285" t="s">
        <v>1715</v>
      </c>
      <c r="B950" t="s">
        <v>810</v>
      </c>
      <c r="C950" s="300">
        <v>4356</v>
      </c>
      <c r="D950" s="286">
        <f>ROWS(C$5:C950)</f>
        <v>946</v>
      </c>
      <c r="E950" s="286" t="str">
        <f>IF(A950='5.1'!$E$5,TXM!D950,"")</f>
        <v/>
      </c>
      <c r="F950" t="str">
        <f>IFERROR(SMALL($E$5:$E$8000,ROWS($E$5:E950)),"")</f>
        <v/>
      </c>
      <c r="I950" s="285" t="s">
        <v>1754</v>
      </c>
      <c r="J950" t="s">
        <v>1076</v>
      </c>
      <c r="K950" s="300">
        <v>8991780</v>
      </c>
      <c r="L950" s="286">
        <f>ROWS(K$5:K950)</f>
        <v>946</v>
      </c>
      <c r="M950" s="286" t="str">
        <f>IF(I950='5.1'!$E$5,TXM!L950,"")</f>
        <v/>
      </c>
      <c r="N950" t="str">
        <f>IFERROR(SMALL($M$5:$M$8000,ROWS($M$5:M950)),"")</f>
        <v/>
      </c>
      <c r="P950" t="s">
        <v>1715</v>
      </c>
      <c r="Q950" t="s">
        <v>725</v>
      </c>
      <c r="R950">
        <v>1036599</v>
      </c>
      <c r="S950" s="286">
        <f>ROWS(R$5:R950)</f>
        <v>946</v>
      </c>
      <c r="T950" s="286" t="str">
        <f>IF(P950='5.1'!$E$5,TXM!S950,"")</f>
        <v/>
      </c>
      <c r="U950" t="str">
        <f>IFERROR(SMALL($T$5:$T$8000,ROWS($T$5:T950)),"")</f>
        <v/>
      </c>
    </row>
    <row r="951" spans="1:21" ht="14.4" customHeight="1" x14ac:dyDescent="0.25">
      <c r="A951" s="285" t="s">
        <v>1715</v>
      </c>
      <c r="B951" t="s">
        <v>1092</v>
      </c>
      <c r="C951" s="300">
        <v>3806</v>
      </c>
      <c r="D951" s="286">
        <f>ROWS(C$5:C951)</f>
        <v>947</v>
      </c>
      <c r="E951" s="286" t="str">
        <f>IF(A951='5.1'!$E$5,TXM!D951,"")</f>
        <v/>
      </c>
      <c r="F951" t="str">
        <f>IFERROR(SMALL($E$5:$E$8000,ROWS($E$5:E951)),"")</f>
        <v/>
      </c>
      <c r="I951" s="285" t="s">
        <v>1754</v>
      </c>
      <c r="J951" t="s">
        <v>727</v>
      </c>
      <c r="K951" s="300">
        <v>7545489</v>
      </c>
      <c r="L951" s="286">
        <f>ROWS(K$5:K951)</f>
        <v>947</v>
      </c>
      <c r="M951" s="286" t="str">
        <f>IF(I951='5.1'!$E$5,TXM!L951,"")</f>
        <v/>
      </c>
      <c r="N951" t="str">
        <f>IFERROR(SMALL($M$5:$M$8000,ROWS($M$5:M951)),"")</f>
        <v/>
      </c>
      <c r="P951" t="s">
        <v>1715</v>
      </c>
      <c r="Q951" t="s">
        <v>1092</v>
      </c>
      <c r="R951">
        <v>708285</v>
      </c>
      <c r="S951" s="286">
        <f>ROWS(R$5:R951)</f>
        <v>947</v>
      </c>
      <c r="T951" s="286" t="str">
        <f>IF(P951='5.1'!$E$5,TXM!S951,"")</f>
        <v/>
      </c>
      <c r="U951" t="str">
        <f>IFERROR(SMALL($T$5:$T$8000,ROWS($T$5:T951)),"")</f>
        <v/>
      </c>
    </row>
    <row r="952" spans="1:21" ht="14.4" customHeight="1" x14ac:dyDescent="0.25">
      <c r="A952" s="285" t="s">
        <v>1715</v>
      </c>
      <c r="B952" t="s">
        <v>197</v>
      </c>
      <c r="C952" s="300">
        <v>510</v>
      </c>
      <c r="D952" s="286">
        <f>ROWS(C$5:C952)</f>
        <v>948</v>
      </c>
      <c r="E952" s="286" t="str">
        <f>IF(A952='5.1'!$E$5,TXM!D952,"")</f>
        <v/>
      </c>
      <c r="F952" t="str">
        <f>IFERROR(SMALL($E$5:$E$8000,ROWS($E$5:E952)),"")</f>
        <v/>
      </c>
      <c r="I952" s="285" t="s">
        <v>1754</v>
      </c>
      <c r="J952" t="s">
        <v>1097</v>
      </c>
      <c r="K952" s="300">
        <v>6748044</v>
      </c>
      <c r="L952" s="286">
        <f>ROWS(K$5:K952)</f>
        <v>948</v>
      </c>
      <c r="M952" s="286" t="str">
        <f>IF(I952='5.1'!$E$5,TXM!L952,"")</f>
        <v/>
      </c>
      <c r="N952" t="str">
        <f>IFERROR(SMALL($M$5:$M$8000,ROWS($M$5:M952)),"")</f>
        <v/>
      </c>
      <c r="P952" t="s">
        <v>1715</v>
      </c>
      <c r="Q952" t="s">
        <v>1098</v>
      </c>
      <c r="R952">
        <v>683685</v>
      </c>
      <c r="S952" s="286">
        <f>ROWS(R$5:R952)</f>
        <v>948</v>
      </c>
      <c r="T952" s="286" t="str">
        <f>IF(P952='5.1'!$E$5,TXM!S952,"")</f>
        <v/>
      </c>
      <c r="U952" t="str">
        <f>IFERROR(SMALL($T$5:$T$8000,ROWS($T$5:T952)),"")</f>
        <v/>
      </c>
    </row>
    <row r="953" spans="1:21" ht="14.4" customHeight="1" x14ac:dyDescent="0.25">
      <c r="A953" s="285" t="s">
        <v>1718</v>
      </c>
      <c r="B953" t="s">
        <v>117</v>
      </c>
      <c r="C953" s="300">
        <v>826192907</v>
      </c>
      <c r="D953" s="286">
        <f>ROWS(C$5:C953)</f>
        <v>949</v>
      </c>
      <c r="E953" s="286" t="str">
        <f>IF(A953='5.1'!$E$5,TXM!D953,"")</f>
        <v/>
      </c>
      <c r="F953" t="str">
        <f>IFERROR(SMALL($E$5:$E$8000,ROWS($E$5:E953)),"")</f>
        <v/>
      </c>
      <c r="I953" s="285" t="s">
        <v>1754</v>
      </c>
      <c r="J953" t="s">
        <v>784</v>
      </c>
      <c r="K953" s="300">
        <v>5514870</v>
      </c>
      <c r="L953" s="286">
        <f>ROWS(K$5:K953)</f>
        <v>949</v>
      </c>
      <c r="M953" s="286" t="str">
        <f>IF(I953='5.1'!$E$5,TXM!L953,"")</f>
        <v/>
      </c>
      <c r="N953" t="str">
        <f>IFERROR(SMALL($M$5:$M$8000,ROWS($M$5:M953)),"")</f>
        <v/>
      </c>
      <c r="P953" t="s">
        <v>1715</v>
      </c>
      <c r="Q953" t="s">
        <v>804</v>
      </c>
      <c r="R953">
        <v>633551</v>
      </c>
      <c r="S953" s="286">
        <f>ROWS(R$5:R953)</f>
        <v>949</v>
      </c>
      <c r="T953" s="286" t="str">
        <f>IF(P953='5.1'!$E$5,TXM!S953,"")</f>
        <v/>
      </c>
      <c r="U953" t="str">
        <f>IFERROR(SMALL($T$5:$T$8000,ROWS($T$5:T953)),"")</f>
        <v/>
      </c>
    </row>
    <row r="954" spans="1:21" ht="14.4" customHeight="1" x14ac:dyDescent="0.25">
      <c r="A954" s="285" t="s">
        <v>1718</v>
      </c>
      <c r="B954" t="s">
        <v>808</v>
      </c>
      <c r="C954" s="300">
        <v>587592720</v>
      </c>
      <c r="D954" s="286">
        <f>ROWS(C$5:C954)</f>
        <v>950</v>
      </c>
      <c r="E954" s="286" t="str">
        <f>IF(A954='5.1'!$E$5,TXM!D954,"")</f>
        <v/>
      </c>
      <c r="F954" t="str">
        <f>IFERROR(SMALL($E$5:$E$8000,ROWS($E$5:E954)),"")</f>
        <v/>
      </c>
      <c r="I954" s="285" t="s">
        <v>1754</v>
      </c>
      <c r="J954" t="s">
        <v>810</v>
      </c>
      <c r="K954" s="300">
        <v>5153460</v>
      </c>
      <c r="L954" s="286">
        <f>ROWS(K$5:K954)</f>
        <v>950</v>
      </c>
      <c r="M954" s="286" t="str">
        <f>IF(I954='5.1'!$E$5,TXM!L954,"")</f>
        <v/>
      </c>
      <c r="N954" t="str">
        <f>IFERROR(SMALL($M$5:$M$8000,ROWS($M$5:M954)),"")</f>
        <v/>
      </c>
      <c r="P954" t="s">
        <v>1715</v>
      </c>
      <c r="Q954" t="s">
        <v>734</v>
      </c>
      <c r="R954">
        <v>602722</v>
      </c>
      <c r="S954" s="286">
        <f>ROWS(R$5:R954)</f>
        <v>950</v>
      </c>
      <c r="T954" s="286" t="str">
        <f>IF(P954='5.1'!$E$5,TXM!S954,"")</f>
        <v/>
      </c>
      <c r="U954" t="str">
        <f>IFERROR(SMALL($T$5:$T$8000,ROWS($T$5:T954)),"")</f>
        <v/>
      </c>
    </row>
    <row r="955" spans="1:21" ht="14.4" customHeight="1" x14ac:dyDescent="0.25">
      <c r="A955" s="285" t="s">
        <v>1718</v>
      </c>
      <c r="B955" t="s">
        <v>790</v>
      </c>
      <c r="C955" s="300">
        <v>549353682</v>
      </c>
      <c r="D955" s="286">
        <f>ROWS(C$5:C955)</f>
        <v>951</v>
      </c>
      <c r="E955" s="286" t="str">
        <f>IF(A955='5.1'!$E$5,TXM!D955,"")</f>
        <v/>
      </c>
      <c r="F955" t="str">
        <f>IFERROR(SMALL($E$5:$E$8000,ROWS($E$5:E955)),"")</f>
        <v/>
      </c>
      <c r="I955" s="285" t="s">
        <v>1754</v>
      </c>
      <c r="J955" t="s">
        <v>790</v>
      </c>
      <c r="K955" s="300">
        <v>5125775</v>
      </c>
      <c r="L955" s="286">
        <f>ROWS(K$5:K955)</f>
        <v>951</v>
      </c>
      <c r="M955" s="286" t="str">
        <f>IF(I955='5.1'!$E$5,TXM!L955,"")</f>
        <v/>
      </c>
      <c r="N955" t="str">
        <f>IFERROR(SMALL($M$5:$M$8000,ROWS($M$5:M955)),"")</f>
        <v/>
      </c>
      <c r="P955" t="s">
        <v>1715</v>
      </c>
      <c r="Q955" t="s">
        <v>780</v>
      </c>
      <c r="R955">
        <v>553106</v>
      </c>
      <c r="S955" s="286">
        <f>ROWS(R$5:R955)</f>
        <v>951</v>
      </c>
      <c r="T955" s="286" t="str">
        <f>IF(P955='5.1'!$E$5,TXM!S955,"")</f>
        <v/>
      </c>
      <c r="U955" t="str">
        <f>IFERROR(SMALL($T$5:$T$8000,ROWS($T$5:T955)),"")</f>
        <v/>
      </c>
    </row>
    <row r="956" spans="1:21" ht="14.4" customHeight="1" x14ac:dyDescent="0.25">
      <c r="A956" s="285" t="s">
        <v>1718</v>
      </c>
      <c r="B956" t="s">
        <v>786</v>
      </c>
      <c r="C956" s="300">
        <v>537253459</v>
      </c>
      <c r="D956" s="286">
        <f>ROWS(C$5:C956)</f>
        <v>952</v>
      </c>
      <c r="E956" s="286" t="str">
        <f>IF(A956='5.1'!$E$5,TXM!D956,"")</f>
        <v/>
      </c>
      <c r="F956" t="str">
        <f>IFERROR(SMALL($E$5:$E$8000,ROWS($E$5:E956)),"")</f>
        <v/>
      </c>
      <c r="I956" s="285" t="s">
        <v>1754</v>
      </c>
      <c r="J956" t="s">
        <v>110</v>
      </c>
      <c r="K956" s="300">
        <v>4314358</v>
      </c>
      <c r="L956" s="286">
        <f>ROWS(K$5:K956)</f>
        <v>952</v>
      </c>
      <c r="M956" s="286" t="str">
        <f>IF(I956='5.1'!$E$5,TXM!L956,"")</f>
        <v/>
      </c>
      <c r="N956" t="str">
        <f>IFERROR(SMALL($M$5:$M$8000,ROWS($M$5:M956)),"")</f>
        <v/>
      </c>
      <c r="P956" t="s">
        <v>1715</v>
      </c>
      <c r="Q956" t="s">
        <v>796</v>
      </c>
      <c r="R956">
        <v>481334</v>
      </c>
      <c r="S956" s="286">
        <f>ROWS(R$5:R956)</f>
        <v>952</v>
      </c>
      <c r="T956" s="286" t="str">
        <f>IF(P956='5.1'!$E$5,TXM!S956,"")</f>
        <v/>
      </c>
      <c r="U956" t="str">
        <f>IFERROR(SMALL($T$5:$T$8000,ROWS($T$5:T956)),"")</f>
        <v/>
      </c>
    </row>
    <row r="957" spans="1:21" ht="14.4" customHeight="1" x14ac:dyDescent="0.25">
      <c r="A957" s="285" t="s">
        <v>1718</v>
      </c>
      <c r="B957" t="s">
        <v>1080</v>
      </c>
      <c r="C957" s="300">
        <v>456117184</v>
      </c>
      <c r="D957" s="286">
        <f>ROWS(C$5:C957)</f>
        <v>953</v>
      </c>
      <c r="E957" s="286" t="str">
        <f>IF(A957='5.1'!$E$5,TXM!D957,"")</f>
        <v/>
      </c>
      <c r="F957" t="str">
        <f>IFERROR(SMALL($E$5:$E$8000,ROWS($E$5:E957)),"")</f>
        <v/>
      </c>
      <c r="I957" s="285" t="s">
        <v>1754</v>
      </c>
      <c r="J957" t="s">
        <v>1096</v>
      </c>
      <c r="K957" s="300">
        <v>4171767</v>
      </c>
      <c r="L957" s="286">
        <f>ROWS(K$5:K957)</f>
        <v>953</v>
      </c>
      <c r="M957" s="286" t="str">
        <f>IF(I957='5.1'!$E$5,TXM!L957,"")</f>
        <v/>
      </c>
      <c r="N957" t="str">
        <f>IFERROR(SMALL($M$5:$M$8000,ROWS($M$5:M957)),"")</f>
        <v/>
      </c>
      <c r="P957" t="s">
        <v>1715</v>
      </c>
      <c r="Q957" t="s">
        <v>823</v>
      </c>
      <c r="R957">
        <v>419363</v>
      </c>
      <c r="S957" s="286">
        <f>ROWS(R$5:R957)</f>
        <v>953</v>
      </c>
      <c r="T957" s="286" t="str">
        <f>IF(P957='5.1'!$E$5,TXM!S957,"")</f>
        <v/>
      </c>
      <c r="U957" t="str">
        <f>IFERROR(SMALL($T$5:$T$8000,ROWS($T$5:T957)),"")</f>
        <v/>
      </c>
    </row>
    <row r="958" spans="1:21" ht="14.4" customHeight="1" x14ac:dyDescent="0.25">
      <c r="A958" s="285" t="s">
        <v>1718</v>
      </c>
      <c r="B958" t="s">
        <v>102</v>
      </c>
      <c r="C958" s="300">
        <v>445686404</v>
      </c>
      <c r="D958" s="286">
        <f>ROWS(C$5:C958)</f>
        <v>954</v>
      </c>
      <c r="E958" s="286" t="str">
        <f>IF(A958='5.1'!$E$5,TXM!D958,"")</f>
        <v/>
      </c>
      <c r="F958" t="str">
        <f>IFERROR(SMALL($E$5:$E$8000,ROWS($E$5:E958)),"")</f>
        <v/>
      </c>
      <c r="I958" s="285" t="s">
        <v>1754</v>
      </c>
      <c r="J958" t="s">
        <v>1087</v>
      </c>
      <c r="K958" s="300">
        <v>2687087</v>
      </c>
      <c r="L958" s="286">
        <f>ROWS(K$5:K958)</f>
        <v>954</v>
      </c>
      <c r="M958" s="286" t="str">
        <f>IF(I958='5.1'!$E$5,TXM!L958,"")</f>
        <v/>
      </c>
      <c r="N958" t="str">
        <f>IFERROR(SMALL($M$5:$M$8000,ROWS($M$5:M958)),"")</f>
        <v/>
      </c>
      <c r="P958" t="s">
        <v>1715</v>
      </c>
      <c r="Q958" t="s">
        <v>768</v>
      </c>
      <c r="R958">
        <v>239431</v>
      </c>
      <c r="S958" s="286">
        <f>ROWS(R$5:R958)</f>
        <v>954</v>
      </c>
      <c r="T958" s="286" t="str">
        <f>IF(P958='5.1'!$E$5,TXM!S958,"")</f>
        <v/>
      </c>
      <c r="U958" t="str">
        <f>IFERROR(SMALL($T$5:$T$8000,ROWS($T$5:T958)),"")</f>
        <v/>
      </c>
    </row>
    <row r="959" spans="1:21" ht="14.4" customHeight="1" x14ac:dyDescent="0.25">
      <c r="A959" s="285" t="s">
        <v>1718</v>
      </c>
      <c r="B959" t="s">
        <v>782</v>
      </c>
      <c r="C959" s="300">
        <v>385075066</v>
      </c>
      <c r="D959" s="286">
        <f>ROWS(C$5:C959)</f>
        <v>955</v>
      </c>
      <c r="E959" s="286" t="str">
        <f>IF(A959='5.1'!$E$5,TXM!D959,"")</f>
        <v/>
      </c>
      <c r="F959" t="str">
        <f>IFERROR(SMALL($E$5:$E$8000,ROWS($E$5:E959)),"")</f>
        <v/>
      </c>
      <c r="I959" s="285" t="s">
        <v>1754</v>
      </c>
      <c r="J959" t="s">
        <v>1081</v>
      </c>
      <c r="K959" s="300">
        <v>2143664</v>
      </c>
      <c r="L959" s="286">
        <f>ROWS(K$5:K959)</f>
        <v>955</v>
      </c>
      <c r="M959" s="286" t="str">
        <f>IF(I959='5.1'!$E$5,TXM!L959,"")</f>
        <v/>
      </c>
      <c r="N959" t="str">
        <f>IFERROR(SMALL($M$5:$M$8000,ROWS($M$5:M959)),"")</f>
        <v/>
      </c>
      <c r="P959" t="s">
        <v>1715</v>
      </c>
      <c r="Q959" t="s">
        <v>723</v>
      </c>
      <c r="R959">
        <v>224036</v>
      </c>
      <c r="S959" s="286">
        <f>ROWS(R$5:R959)</f>
        <v>955</v>
      </c>
      <c r="T959" s="286" t="str">
        <f>IF(P959='5.1'!$E$5,TXM!S959,"")</f>
        <v/>
      </c>
      <c r="U959" t="str">
        <f>IFERROR(SMALL($T$5:$T$8000,ROWS($T$5:T959)),"")</f>
        <v/>
      </c>
    </row>
    <row r="960" spans="1:21" ht="14.4" customHeight="1" x14ac:dyDescent="0.25">
      <c r="A960" s="285" t="s">
        <v>1718</v>
      </c>
      <c r="B960" t="s">
        <v>806</v>
      </c>
      <c r="C960" s="300">
        <v>355765405</v>
      </c>
      <c r="D960" s="286">
        <f>ROWS(C$5:C960)</f>
        <v>956</v>
      </c>
      <c r="E960" s="286" t="str">
        <f>IF(A960='5.1'!$E$5,TXM!D960,"")</f>
        <v/>
      </c>
      <c r="F960" t="str">
        <f>IFERROR(SMALL($E$5:$E$8000,ROWS($E$5:E960)),"")</f>
        <v/>
      </c>
      <c r="I960" s="285" t="s">
        <v>1754</v>
      </c>
      <c r="J960" t="s">
        <v>115</v>
      </c>
      <c r="K960" s="300">
        <v>1771669</v>
      </c>
      <c r="L960" s="286">
        <f>ROWS(K$5:K960)</f>
        <v>956</v>
      </c>
      <c r="M960" s="286" t="str">
        <f>IF(I960='5.1'!$E$5,TXM!L960,"")</f>
        <v/>
      </c>
      <c r="N960" t="str">
        <f>IFERROR(SMALL($M$5:$M$8000,ROWS($M$5:M960)),"")</f>
        <v/>
      </c>
      <c r="P960" t="s">
        <v>1715</v>
      </c>
      <c r="Q960" t="s">
        <v>1082</v>
      </c>
      <c r="R960">
        <v>221079</v>
      </c>
      <c r="S960" s="286">
        <f>ROWS(R$5:R960)</f>
        <v>956</v>
      </c>
      <c r="T960" s="286" t="str">
        <f>IF(P960='5.1'!$E$5,TXM!S960,"")</f>
        <v/>
      </c>
      <c r="U960" t="str">
        <f>IFERROR(SMALL($T$5:$T$8000,ROWS($T$5:T960)),"")</f>
        <v/>
      </c>
    </row>
    <row r="961" spans="1:21" ht="14.4" customHeight="1" x14ac:dyDescent="0.25">
      <c r="A961" s="285" t="s">
        <v>1718</v>
      </c>
      <c r="B961" t="s">
        <v>780</v>
      </c>
      <c r="C961" s="300">
        <v>315617389</v>
      </c>
      <c r="D961" s="286">
        <f>ROWS(C$5:C961)</f>
        <v>957</v>
      </c>
      <c r="E961" s="286" t="str">
        <f>IF(A961='5.1'!$E$5,TXM!D961,"")</f>
        <v/>
      </c>
      <c r="F961" t="str">
        <f>IFERROR(SMALL($E$5:$E$8000,ROWS($E$5:E961)),"")</f>
        <v/>
      </c>
      <c r="I961" s="285" t="s">
        <v>1754</v>
      </c>
      <c r="J961" t="s">
        <v>804</v>
      </c>
      <c r="K961" s="300">
        <v>1564380</v>
      </c>
      <c r="L961" s="286">
        <f>ROWS(K$5:K961)</f>
        <v>957</v>
      </c>
      <c r="M961" s="286" t="str">
        <f>IF(I961='5.1'!$E$5,TXM!L961,"")</f>
        <v/>
      </c>
      <c r="N961" t="str">
        <f>IFERROR(SMALL($M$5:$M$8000,ROWS($M$5:M961)),"")</f>
        <v/>
      </c>
      <c r="P961" t="s">
        <v>1715</v>
      </c>
      <c r="Q961" t="s">
        <v>1090</v>
      </c>
      <c r="R961">
        <v>216278</v>
      </c>
      <c r="S961" s="286">
        <f>ROWS(R$5:R961)</f>
        <v>957</v>
      </c>
      <c r="T961" s="286" t="str">
        <f>IF(P961='5.1'!$E$5,TXM!S961,"")</f>
        <v/>
      </c>
      <c r="U961" t="str">
        <f>IFERROR(SMALL($T$5:$T$8000,ROWS($T$5:T961)),"")</f>
        <v/>
      </c>
    </row>
    <row r="962" spans="1:21" ht="14.4" customHeight="1" x14ac:dyDescent="0.25">
      <c r="A962" s="285" t="s">
        <v>1718</v>
      </c>
      <c r="B962" t="s">
        <v>997</v>
      </c>
      <c r="C962" s="300">
        <v>298898624</v>
      </c>
      <c r="D962" s="286">
        <f>ROWS(C$5:C962)</f>
        <v>958</v>
      </c>
      <c r="E962" s="286" t="str">
        <f>IF(A962='5.1'!$E$5,TXM!D962,"")</f>
        <v/>
      </c>
      <c r="F962" t="str">
        <f>IFERROR(SMALL($E$5:$E$8000,ROWS($E$5:E962)),"")</f>
        <v/>
      </c>
      <c r="I962" s="285" t="s">
        <v>1754</v>
      </c>
      <c r="J962" t="s">
        <v>788</v>
      </c>
      <c r="K962" s="300">
        <v>1510608</v>
      </c>
      <c r="L962" s="286">
        <f>ROWS(K$5:K962)</f>
        <v>958</v>
      </c>
      <c r="M962" s="286" t="str">
        <f>IF(I962='5.1'!$E$5,TXM!L962,"")</f>
        <v/>
      </c>
      <c r="N962" t="str">
        <f>IFERROR(SMALL($M$5:$M$8000,ROWS($M$5:M962)),"")</f>
        <v/>
      </c>
      <c r="P962" t="s">
        <v>1715</v>
      </c>
      <c r="Q962" t="s">
        <v>717</v>
      </c>
      <c r="R962">
        <v>165166</v>
      </c>
      <c r="S962" s="286">
        <f>ROWS(R$5:R962)</f>
        <v>958</v>
      </c>
      <c r="T962" s="286" t="str">
        <f>IF(P962='5.1'!$E$5,TXM!S962,"")</f>
        <v/>
      </c>
      <c r="U962" t="str">
        <f>IFERROR(SMALL($T$5:$T$8000,ROWS($T$5:T962)),"")</f>
        <v/>
      </c>
    </row>
    <row r="963" spans="1:21" ht="14.4" customHeight="1" x14ac:dyDescent="0.25">
      <c r="A963" s="285" t="s">
        <v>1718</v>
      </c>
      <c r="B963" t="s">
        <v>821</v>
      </c>
      <c r="C963" s="300">
        <v>174227204</v>
      </c>
      <c r="D963" s="286">
        <f>ROWS(C$5:C963)</f>
        <v>959</v>
      </c>
      <c r="E963" s="286" t="str">
        <f>IF(A963='5.1'!$E$5,TXM!D963,"")</f>
        <v/>
      </c>
      <c r="F963" t="str">
        <f>IFERROR(SMALL($E$5:$E$8000,ROWS($E$5:E963)),"")</f>
        <v/>
      </c>
      <c r="I963" s="285" t="s">
        <v>1754</v>
      </c>
      <c r="J963" t="s">
        <v>1090</v>
      </c>
      <c r="K963" s="300">
        <v>1456189</v>
      </c>
      <c r="L963" s="286">
        <f>ROWS(K$5:K963)</f>
        <v>959</v>
      </c>
      <c r="M963" s="286" t="str">
        <f>IF(I963='5.1'!$E$5,TXM!L963,"")</f>
        <v/>
      </c>
      <c r="N963" t="str">
        <f>IFERROR(SMALL($M$5:$M$8000,ROWS($M$5:M963)),"")</f>
        <v/>
      </c>
      <c r="P963" t="s">
        <v>1715</v>
      </c>
      <c r="Q963" t="s">
        <v>1079</v>
      </c>
      <c r="R963">
        <v>159170</v>
      </c>
      <c r="S963" s="286">
        <f>ROWS(R$5:R963)</f>
        <v>959</v>
      </c>
      <c r="T963" s="286" t="str">
        <f>IF(P963='5.1'!$E$5,TXM!S963,"")</f>
        <v/>
      </c>
      <c r="U963" t="str">
        <f>IFERROR(SMALL($T$5:$T$8000,ROWS($T$5:T963)),"")</f>
        <v/>
      </c>
    </row>
    <row r="964" spans="1:21" ht="14.4" customHeight="1" x14ac:dyDescent="0.25">
      <c r="A964" s="285" t="s">
        <v>1718</v>
      </c>
      <c r="B964" t="s">
        <v>1086</v>
      </c>
      <c r="C964" s="300">
        <v>146218785</v>
      </c>
      <c r="D964" s="286">
        <f>ROWS(C$5:C964)</f>
        <v>960</v>
      </c>
      <c r="E964" s="286" t="str">
        <f>IF(A964='5.1'!$E$5,TXM!D964,"")</f>
        <v/>
      </c>
      <c r="F964" t="str">
        <f>IFERROR(SMALL($E$5:$E$8000,ROWS($E$5:E964)),"")</f>
        <v/>
      </c>
      <c r="I964" s="285" t="s">
        <v>1754</v>
      </c>
      <c r="J964" t="s">
        <v>1086</v>
      </c>
      <c r="K964" s="300">
        <v>1186312</v>
      </c>
      <c r="L964" s="286">
        <f>ROWS(K$5:K964)</f>
        <v>960</v>
      </c>
      <c r="M964" s="286" t="str">
        <f>IF(I964='5.1'!$E$5,TXM!L964,"")</f>
        <v/>
      </c>
      <c r="N964" t="str">
        <f>IFERROR(SMALL($M$5:$M$8000,ROWS($M$5:M964)),"")</f>
        <v/>
      </c>
      <c r="P964" t="s">
        <v>1715</v>
      </c>
      <c r="Q964" t="s">
        <v>774</v>
      </c>
      <c r="R964">
        <v>72891</v>
      </c>
      <c r="S964" s="286">
        <f>ROWS(R$5:R964)</f>
        <v>960</v>
      </c>
      <c r="T964" s="286" t="str">
        <f>IF(P964='5.1'!$E$5,TXM!S964,"")</f>
        <v/>
      </c>
      <c r="U964" t="str">
        <f>IFERROR(SMALL($T$5:$T$8000,ROWS($T$5:T964)),"")</f>
        <v/>
      </c>
    </row>
    <row r="965" spans="1:21" ht="14.4" customHeight="1" x14ac:dyDescent="0.25">
      <c r="A965" s="285" t="s">
        <v>1718</v>
      </c>
      <c r="B965" t="s">
        <v>1090</v>
      </c>
      <c r="C965" s="300">
        <v>111464579</v>
      </c>
      <c r="D965" s="286">
        <f>ROWS(C$5:C965)</f>
        <v>961</v>
      </c>
      <c r="E965" s="286" t="str">
        <f>IF(A965='5.1'!$E$5,TXM!D965,"")</f>
        <v/>
      </c>
      <c r="F965" t="str">
        <f>IFERROR(SMALL($E$5:$E$8000,ROWS($E$5:E965)),"")</f>
        <v/>
      </c>
      <c r="I965" s="285" t="s">
        <v>1754</v>
      </c>
      <c r="J965" t="s">
        <v>782</v>
      </c>
      <c r="K965" s="300">
        <v>1140931</v>
      </c>
      <c r="L965" s="286">
        <f>ROWS(K$5:K965)</f>
        <v>961</v>
      </c>
      <c r="M965" s="286" t="str">
        <f>IF(I965='5.1'!$E$5,TXM!L965,"")</f>
        <v/>
      </c>
      <c r="N965" t="str">
        <f>IFERROR(SMALL($M$5:$M$8000,ROWS($M$5:M965)),"")</f>
        <v/>
      </c>
      <c r="P965" t="s">
        <v>1715</v>
      </c>
      <c r="Q965" t="s">
        <v>782</v>
      </c>
      <c r="R965">
        <v>71317</v>
      </c>
      <c r="S965" s="286">
        <f>ROWS(R$5:R965)</f>
        <v>961</v>
      </c>
      <c r="T965" s="286" t="str">
        <f>IF(P965='5.1'!$E$5,TXM!S965,"")</f>
        <v/>
      </c>
      <c r="U965" t="str">
        <f>IFERROR(SMALL($T$5:$T$8000,ROWS($T$5:T965)),"")</f>
        <v/>
      </c>
    </row>
    <row r="966" spans="1:21" ht="14.4" customHeight="1" x14ac:dyDescent="0.25">
      <c r="A966" s="285" t="s">
        <v>1718</v>
      </c>
      <c r="B966" t="s">
        <v>784</v>
      </c>
      <c r="C966" s="300">
        <v>94685473</v>
      </c>
      <c r="D966" s="286">
        <f>ROWS(C$5:C966)</f>
        <v>962</v>
      </c>
      <c r="E966" s="286" t="str">
        <f>IF(A966='5.1'!$E$5,TXM!D966,"")</f>
        <v/>
      </c>
      <c r="F966" t="str">
        <f>IFERROR(SMALL($E$5:$E$8000,ROWS($E$5:E966)),"")</f>
        <v/>
      </c>
      <c r="I966" s="285" t="s">
        <v>1754</v>
      </c>
      <c r="J966" t="s">
        <v>750</v>
      </c>
      <c r="K966" s="300">
        <v>857177</v>
      </c>
      <c r="L966" s="286">
        <f>ROWS(K$5:K966)</f>
        <v>962</v>
      </c>
      <c r="M966" s="286" t="str">
        <f>IF(I966='5.1'!$E$5,TXM!L966,"")</f>
        <v/>
      </c>
      <c r="N966" t="str">
        <f>IFERROR(SMALL($M$5:$M$8000,ROWS($M$5:M966)),"")</f>
        <v/>
      </c>
      <c r="P966" t="s">
        <v>1715</v>
      </c>
      <c r="Q966" t="s">
        <v>752</v>
      </c>
      <c r="R966">
        <v>68838</v>
      </c>
      <c r="S966" s="286">
        <f>ROWS(R$5:R966)</f>
        <v>962</v>
      </c>
      <c r="T966" s="286" t="str">
        <f>IF(P966='5.1'!$E$5,TXM!S966,"")</f>
        <v/>
      </c>
      <c r="U966" t="str">
        <f>IFERROR(SMALL($T$5:$T$8000,ROWS($T$5:T966)),"")</f>
        <v/>
      </c>
    </row>
    <row r="967" spans="1:21" ht="14.4" customHeight="1" x14ac:dyDescent="0.25">
      <c r="A967" s="285" t="s">
        <v>1718</v>
      </c>
      <c r="B967" t="s">
        <v>999</v>
      </c>
      <c r="C967" s="300">
        <v>91504844</v>
      </c>
      <c r="D967" s="286">
        <f>ROWS(C$5:C967)</f>
        <v>963</v>
      </c>
      <c r="E967" s="286" t="str">
        <f>IF(A967='5.1'!$E$5,TXM!D967,"")</f>
        <v/>
      </c>
      <c r="F967" t="str">
        <f>IFERROR(SMALL($E$5:$E$8000,ROWS($E$5:E967)),"")</f>
        <v/>
      </c>
      <c r="I967" s="285" t="s">
        <v>1754</v>
      </c>
      <c r="J967" t="s">
        <v>116</v>
      </c>
      <c r="K967" s="300">
        <v>787632</v>
      </c>
      <c r="L967" s="286">
        <f>ROWS(K$5:K967)</f>
        <v>963</v>
      </c>
      <c r="M967" s="286" t="str">
        <f>IF(I967='5.1'!$E$5,TXM!L967,"")</f>
        <v/>
      </c>
      <c r="N967" t="str">
        <f>IFERROR(SMALL($M$5:$M$8000,ROWS($M$5:M967)),"")</f>
        <v/>
      </c>
      <c r="P967" t="s">
        <v>1715</v>
      </c>
      <c r="Q967" t="s">
        <v>1087</v>
      </c>
      <c r="R967">
        <v>36435</v>
      </c>
      <c r="S967" s="286">
        <f>ROWS(R$5:R967)</f>
        <v>963</v>
      </c>
      <c r="T967" s="286" t="str">
        <f>IF(P967='5.1'!$E$5,TXM!S967,"")</f>
        <v/>
      </c>
      <c r="U967" t="str">
        <f>IFERROR(SMALL($T$5:$T$8000,ROWS($T$5:T967)),"")</f>
        <v/>
      </c>
    </row>
    <row r="968" spans="1:21" ht="14.4" customHeight="1" x14ac:dyDescent="0.25">
      <c r="A968" s="285" t="s">
        <v>1718</v>
      </c>
      <c r="B968" t="s">
        <v>725</v>
      </c>
      <c r="C968" s="300">
        <v>90820165</v>
      </c>
      <c r="D968" s="286">
        <f>ROWS(C$5:C968)</f>
        <v>964</v>
      </c>
      <c r="E968" s="286" t="str">
        <f>IF(A968='5.1'!$E$5,TXM!D968,"")</f>
        <v/>
      </c>
      <c r="F968" t="str">
        <f>IFERROR(SMALL($E$5:$E$8000,ROWS($E$5:E968)),"")</f>
        <v/>
      </c>
      <c r="I968" s="285" t="s">
        <v>1754</v>
      </c>
      <c r="J968" t="s">
        <v>723</v>
      </c>
      <c r="K968" s="300">
        <v>735116</v>
      </c>
      <c r="L968" s="286">
        <f>ROWS(K$5:K968)</f>
        <v>964</v>
      </c>
      <c r="M968" s="286" t="str">
        <f>IF(I968='5.1'!$E$5,TXM!L968,"")</f>
        <v/>
      </c>
      <c r="N968" t="str">
        <f>IFERROR(SMALL($M$5:$M$8000,ROWS($M$5:M968)),"")</f>
        <v/>
      </c>
      <c r="P968" t="s">
        <v>1715</v>
      </c>
      <c r="Q968" t="s">
        <v>772</v>
      </c>
      <c r="R968">
        <v>17403</v>
      </c>
      <c r="S968" s="286">
        <f>ROWS(R$5:R968)</f>
        <v>964</v>
      </c>
      <c r="T968" s="286" t="str">
        <f>IF(P968='5.1'!$E$5,TXM!S968,"")</f>
        <v/>
      </c>
      <c r="U968" t="str">
        <f>IFERROR(SMALL($T$5:$T$8000,ROWS($T$5:T968)),"")</f>
        <v/>
      </c>
    </row>
    <row r="969" spans="1:21" ht="14.4" customHeight="1" x14ac:dyDescent="0.25">
      <c r="A969" s="285" t="s">
        <v>1718</v>
      </c>
      <c r="B969" t="s">
        <v>705</v>
      </c>
      <c r="C969" s="300">
        <v>71783321</v>
      </c>
      <c r="D969" s="286">
        <f>ROWS(C$5:C969)</f>
        <v>965</v>
      </c>
      <c r="E969" s="286" t="str">
        <f>IF(A969='5.1'!$E$5,TXM!D969,"")</f>
        <v/>
      </c>
      <c r="F969" t="str">
        <f>IFERROR(SMALL($E$5:$E$8000,ROWS($E$5:E969)),"")</f>
        <v/>
      </c>
      <c r="I969" s="285" t="s">
        <v>1754</v>
      </c>
      <c r="J969" t="s">
        <v>812</v>
      </c>
      <c r="K969" s="300">
        <v>556543</v>
      </c>
      <c r="L969" s="286">
        <f>ROWS(K$5:K969)</f>
        <v>965</v>
      </c>
      <c r="M969" s="286" t="str">
        <f>IF(I969='5.1'!$E$5,TXM!L969,"")</f>
        <v/>
      </c>
      <c r="N969" t="str">
        <f>IFERROR(SMALL($M$5:$M$8000,ROWS($M$5:M969)),"")</f>
        <v/>
      </c>
      <c r="P969" t="s">
        <v>1715</v>
      </c>
      <c r="Q969" t="s">
        <v>1086</v>
      </c>
      <c r="R969">
        <v>15286</v>
      </c>
      <c r="S969" s="286">
        <f>ROWS(R$5:R969)</f>
        <v>965</v>
      </c>
      <c r="T969" s="286" t="str">
        <f>IF(P969='5.1'!$E$5,TXM!S969,"")</f>
        <v/>
      </c>
      <c r="U969" t="str">
        <f>IFERROR(SMALL($T$5:$T$8000,ROWS($T$5:T969)),"")</f>
        <v/>
      </c>
    </row>
    <row r="970" spans="1:21" ht="14.4" customHeight="1" x14ac:dyDescent="0.25">
      <c r="A970" s="285" t="s">
        <v>1718</v>
      </c>
      <c r="B970" t="s">
        <v>723</v>
      </c>
      <c r="C970" s="300">
        <v>67403060</v>
      </c>
      <c r="D970" s="286">
        <f>ROWS(C$5:C970)</f>
        <v>966</v>
      </c>
      <c r="E970" s="286" t="str">
        <f>IF(A970='5.1'!$E$5,TXM!D970,"")</f>
        <v/>
      </c>
      <c r="F970" t="str">
        <f>IFERROR(SMALL($E$5:$E$8000,ROWS($E$5:E970)),"")</f>
        <v/>
      </c>
      <c r="I970" s="285" t="s">
        <v>1754</v>
      </c>
      <c r="J970" t="s">
        <v>999</v>
      </c>
      <c r="K970" s="300">
        <v>533534</v>
      </c>
      <c r="L970" s="286">
        <f>ROWS(K$5:K970)</f>
        <v>966</v>
      </c>
      <c r="M970" s="286" t="str">
        <f>IF(I970='5.1'!$E$5,TXM!L970,"")</f>
        <v/>
      </c>
      <c r="N970" t="str">
        <f>IFERROR(SMALL($M$5:$M$8000,ROWS($M$5:M970)),"")</f>
        <v/>
      </c>
      <c r="P970" t="s">
        <v>1715</v>
      </c>
      <c r="Q970" t="s">
        <v>788</v>
      </c>
      <c r="R970">
        <v>8679</v>
      </c>
      <c r="S970" s="286">
        <f>ROWS(R$5:R970)</f>
        <v>966</v>
      </c>
      <c r="T970" s="286" t="str">
        <f>IF(P970='5.1'!$E$5,TXM!S970,"")</f>
        <v/>
      </c>
      <c r="U970" t="str">
        <f>IFERROR(SMALL($T$5:$T$8000,ROWS($T$5:T970)),"")</f>
        <v/>
      </c>
    </row>
    <row r="971" spans="1:21" ht="14.4" customHeight="1" x14ac:dyDescent="0.25">
      <c r="A971" s="285" t="s">
        <v>1718</v>
      </c>
      <c r="B971" t="s">
        <v>119</v>
      </c>
      <c r="C971" s="300">
        <v>67358664</v>
      </c>
      <c r="D971" s="286">
        <f>ROWS(C$5:C971)</f>
        <v>967</v>
      </c>
      <c r="E971" s="286" t="str">
        <f>IF(A971='5.1'!$E$5,TXM!D971,"")</f>
        <v/>
      </c>
      <c r="F971" t="str">
        <f>IFERROR(SMALL($E$5:$E$8000,ROWS($E$5:E971)),"")</f>
        <v/>
      </c>
      <c r="I971" s="285" t="s">
        <v>1754</v>
      </c>
      <c r="J971" t="s">
        <v>715</v>
      </c>
      <c r="K971" s="300">
        <v>524392</v>
      </c>
      <c r="L971" s="286">
        <f>ROWS(K$5:K971)</f>
        <v>967</v>
      </c>
      <c r="M971" s="286" t="str">
        <f>IF(I971='5.1'!$E$5,TXM!L971,"")</f>
        <v/>
      </c>
      <c r="N971" t="str">
        <f>IFERROR(SMALL($M$5:$M$8000,ROWS($M$5:M971)),"")</f>
        <v/>
      </c>
      <c r="P971" t="s">
        <v>1715</v>
      </c>
      <c r="Q971" t="s">
        <v>119</v>
      </c>
      <c r="R971">
        <v>6432</v>
      </c>
      <c r="S971" s="286">
        <f>ROWS(R$5:R971)</f>
        <v>967</v>
      </c>
      <c r="T971" s="286" t="str">
        <f>IF(P971='5.1'!$E$5,TXM!S971,"")</f>
        <v/>
      </c>
      <c r="U971" t="str">
        <f>IFERROR(SMALL($T$5:$T$8000,ROWS($T$5:T971)),"")</f>
        <v/>
      </c>
    </row>
    <row r="972" spans="1:21" ht="14.4" customHeight="1" x14ac:dyDescent="0.25">
      <c r="A972" s="285" t="s">
        <v>1718</v>
      </c>
      <c r="B972" t="s">
        <v>719</v>
      </c>
      <c r="C972" s="300">
        <v>64531403</v>
      </c>
      <c r="D972" s="286">
        <f>ROWS(C$5:C972)</f>
        <v>968</v>
      </c>
      <c r="E972" s="286" t="str">
        <f>IF(A972='5.1'!$E$5,TXM!D972,"")</f>
        <v/>
      </c>
      <c r="F972" t="str">
        <f>IFERROR(SMALL($E$5:$E$8000,ROWS($E$5:E972)),"")</f>
        <v/>
      </c>
      <c r="I972" s="285" t="s">
        <v>1754</v>
      </c>
      <c r="J972" t="s">
        <v>113</v>
      </c>
      <c r="K972" s="300">
        <v>502616</v>
      </c>
      <c r="L972" s="286">
        <f>ROWS(K$5:K972)</f>
        <v>968</v>
      </c>
      <c r="M972" s="286" t="str">
        <f>IF(I972='5.1'!$E$5,TXM!L972,"")</f>
        <v/>
      </c>
      <c r="N972" t="str">
        <f>IFERROR(SMALL($M$5:$M$8000,ROWS($M$5:M972)),"")</f>
        <v/>
      </c>
      <c r="P972" t="s">
        <v>1715</v>
      </c>
      <c r="Q972" t="s">
        <v>727</v>
      </c>
      <c r="R972">
        <v>5130</v>
      </c>
      <c r="S972" s="286">
        <f>ROWS(R$5:R972)</f>
        <v>968</v>
      </c>
      <c r="T972" s="286" t="str">
        <f>IF(P972='5.1'!$E$5,TXM!S972,"")</f>
        <v/>
      </c>
      <c r="U972" t="str">
        <f>IFERROR(SMALL($T$5:$T$8000,ROWS($T$5:T972)),"")</f>
        <v/>
      </c>
    </row>
    <row r="973" spans="1:21" ht="14.4" customHeight="1" x14ac:dyDescent="0.25">
      <c r="A973" s="285" t="s">
        <v>1718</v>
      </c>
      <c r="B973" t="s">
        <v>727</v>
      </c>
      <c r="C973" s="300">
        <v>55292457</v>
      </c>
      <c r="D973" s="286">
        <f>ROWS(C$5:C973)</f>
        <v>969</v>
      </c>
      <c r="E973" s="286" t="str">
        <f>IF(A973='5.1'!$E$5,TXM!D973,"")</f>
        <v/>
      </c>
      <c r="F973" t="str">
        <f>IFERROR(SMALL($E$5:$E$8000,ROWS($E$5:E973)),"")</f>
        <v/>
      </c>
      <c r="I973" s="285" t="s">
        <v>1754</v>
      </c>
      <c r="J973" t="s">
        <v>762</v>
      </c>
      <c r="K973" s="300">
        <v>449134</v>
      </c>
      <c r="L973" s="286">
        <f>ROWS(K$5:K973)</f>
        <v>969</v>
      </c>
      <c r="M973" s="286" t="str">
        <f>IF(I973='5.1'!$E$5,TXM!L973,"")</f>
        <v/>
      </c>
      <c r="N973" t="str">
        <f>IFERROR(SMALL($M$5:$M$8000,ROWS($M$5:M973)),"")</f>
        <v/>
      </c>
      <c r="P973" t="s">
        <v>1715</v>
      </c>
      <c r="Q973" t="s">
        <v>1076</v>
      </c>
      <c r="R973">
        <v>4265</v>
      </c>
      <c r="S973" s="286">
        <f>ROWS(R$5:R973)</f>
        <v>969</v>
      </c>
      <c r="T973" s="286" t="str">
        <f>IF(P973='5.1'!$E$5,TXM!S973,"")</f>
        <v/>
      </c>
      <c r="U973" t="str">
        <f>IFERROR(SMALL($T$5:$T$8000,ROWS($T$5:T973)),"")</f>
        <v/>
      </c>
    </row>
    <row r="974" spans="1:21" ht="14.4" customHeight="1" x14ac:dyDescent="0.25">
      <c r="A974" s="285" t="s">
        <v>1718</v>
      </c>
      <c r="B974" t="s">
        <v>115</v>
      </c>
      <c r="C974" s="300">
        <v>54912572</v>
      </c>
      <c r="D974" s="286">
        <f>ROWS(C$5:C974)</f>
        <v>970</v>
      </c>
      <c r="E974" s="286" t="str">
        <f>IF(A974='5.1'!$E$5,TXM!D974,"")</f>
        <v/>
      </c>
      <c r="F974" t="str">
        <f>IFERROR(SMALL($E$5:$E$8000,ROWS($E$5:E974)),"")</f>
        <v/>
      </c>
      <c r="I974" s="285" t="s">
        <v>1754</v>
      </c>
      <c r="J974" t="s">
        <v>198</v>
      </c>
      <c r="K974" s="300">
        <v>445883</v>
      </c>
      <c r="L974" s="286">
        <f>ROWS(K$5:K974)</f>
        <v>970</v>
      </c>
      <c r="M974" s="286" t="str">
        <f>IF(I974='5.1'!$E$5,TXM!L974,"")</f>
        <v/>
      </c>
      <c r="N974" t="str">
        <f>IFERROR(SMALL($M$5:$M$8000,ROWS($M$5:M974)),"")</f>
        <v/>
      </c>
      <c r="P974" t="s">
        <v>1715</v>
      </c>
      <c r="Q974" t="s">
        <v>764</v>
      </c>
      <c r="R974">
        <v>1703</v>
      </c>
      <c r="S974" s="286">
        <f>ROWS(R$5:R974)</f>
        <v>970</v>
      </c>
      <c r="T974" s="286" t="str">
        <f>IF(P974='5.1'!$E$5,TXM!S974,"")</f>
        <v/>
      </c>
      <c r="U974" t="str">
        <f>IFERROR(SMALL($T$5:$T$8000,ROWS($T$5:T974)),"")</f>
        <v/>
      </c>
    </row>
    <row r="975" spans="1:21" ht="14.4" customHeight="1" x14ac:dyDescent="0.25">
      <c r="A975" s="285" t="s">
        <v>1718</v>
      </c>
      <c r="B975" t="s">
        <v>707</v>
      </c>
      <c r="C975" s="300">
        <v>53550961</v>
      </c>
      <c r="D975" s="286">
        <f>ROWS(C$5:C975)</f>
        <v>971</v>
      </c>
      <c r="E975" s="286" t="str">
        <f>IF(A975='5.1'!$E$5,TXM!D975,"")</f>
        <v/>
      </c>
      <c r="F975" t="str">
        <f>IFERROR(SMALL($E$5:$E$8000,ROWS($E$5:E975)),"")</f>
        <v/>
      </c>
      <c r="I975" s="285" t="s">
        <v>1754</v>
      </c>
      <c r="J975" t="s">
        <v>705</v>
      </c>
      <c r="K975" s="300">
        <v>435125</v>
      </c>
      <c r="L975" s="286">
        <f>ROWS(K$5:K975)</f>
        <v>971</v>
      </c>
      <c r="M975" s="286" t="str">
        <f>IF(I975='5.1'!$E$5,TXM!L975,"")</f>
        <v/>
      </c>
      <c r="N975" t="str">
        <f>IFERROR(SMALL($M$5:$M$8000,ROWS($M$5:M975)),"")</f>
        <v/>
      </c>
      <c r="P975" t="s">
        <v>1715</v>
      </c>
      <c r="Q975" t="s">
        <v>746</v>
      </c>
      <c r="R975">
        <v>1368</v>
      </c>
      <c r="S975" s="286">
        <f>ROWS(R$5:R975)</f>
        <v>971</v>
      </c>
      <c r="T975" s="286" t="str">
        <f>IF(P975='5.1'!$E$5,TXM!S975,"")</f>
        <v/>
      </c>
      <c r="U975" t="str">
        <f>IFERROR(SMALL($T$5:$T$8000,ROWS($T$5:T975)),"")</f>
        <v/>
      </c>
    </row>
    <row r="976" spans="1:21" ht="14.4" customHeight="1" x14ac:dyDescent="0.25">
      <c r="A976" s="285" t="s">
        <v>1718</v>
      </c>
      <c r="B976" t="s">
        <v>774</v>
      </c>
      <c r="C976" s="300">
        <v>47566989</v>
      </c>
      <c r="D976" s="286">
        <f>ROWS(C$5:C976)</f>
        <v>972</v>
      </c>
      <c r="E976" s="286" t="str">
        <f>IF(A976='5.1'!$E$5,TXM!D976,"")</f>
        <v/>
      </c>
      <c r="F976" t="str">
        <f>IFERROR(SMALL($E$5:$E$8000,ROWS($E$5:E976)),"")</f>
        <v/>
      </c>
      <c r="I976" s="285" t="s">
        <v>1754</v>
      </c>
      <c r="J976" t="s">
        <v>780</v>
      </c>
      <c r="K976" s="300">
        <v>373278</v>
      </c>
      <c r="L976" s="286">
        <f>ROWS(K$5:K976)</f>
        <v>972</v>
      </c>
      <c r="M976" s="286" t="str">
        <f>IF(I976='5.1'!$E$5,TXM!L976,"")</f>
        <v/>
      </c>
      <c r="N976" t="str">
        <f>IFERROR(SMALL($M$5:$M$8000,ROWS($M$5:M976)),"")</f>
        <v/>
      </c>
      <c r="P976" t="s">
        <v>1715</v>
      </c>
      <c r="Q976" t="s">
        <v>800</v>
      </c>
      <c r="R976">
        <v>900</v>
      </c>
      <c r="S976" s="286">
        <f>ROWS(R$5:R976)</f>
        <v>972</v>
      </c>
      <c r="T976" s="286" t="str">
        <f>IF(P976='5.1'!$E$5,TXM!S976,"")</f>
        <v/>
      </c>
      <c r="U976" t="str">
        <f>IFERROR(SMALL($T$5:$T$8000,ROWS($T$5:T976)),"")</f>
        <v/>
      </c>
    </row>
    <row r="977" spans="1:21" ht="14.4" customHeight="1" x14ac:dyDescent="0.25">
      <c r="A977" s="285" t="s">
        <v>1718</v>
      </c>
      <c r="B977" t="s">
        <v>715</v>
      </c>
      <c r="C977" s="300">
        <v>43860028</v>
      </c>
      <c r="D977" s="286">
        <f>ROWS(C$5:C977)</f>
        <v>973</v>
      </c>
      <c r="E977" s="286" t="str">
        <f>IF(A977='5.1'!$E$5,TXM!D977,"")</f>
        <v/>
      </c>
      <c r="F977" t="str">
        <f>IFERROR(SMALL($E$5:$E$8000,ROWS($E$5:E977)),"")</f>
        <v/>
      </c>
      <c r="I977" s="285" t="s">
        <v>1754</v>
      </c>
      <c r="J977" t="s">
        <v>109</v>
      </c>
      <c r="K977" s="300">
        <v>282922</v>
      </c>
      <c r="L977" s="286">
        <f>ROWS(K$5:K977)</f>
        <v>973</v>
      </c>
      <c r="M977" s="286" t="str">
        <f>IF(I977='5.1'!$E$5,TXM!L977,"")</f>
        <v/>
      </c>
      <c r="N977" t="str">
        <f>IFERROR(SMALL($M$5:$M$8000,ROWS($M$5:M977)),"")</f>
        <v/>
      </c>
      <c r="P977" t="s">
        <v>1715</v>
      </c>
      <c r="Q977" t="s">
        <v>117</v>
      </c>
      <c r="R977">
        <v>561</v>
      </c>
      <c r="S977" s="286">
        <f>ROWS(R$5:R977)</f>
        <v>973</v>
      </c>
      <c r="T977" s="286" t="str">
        <f>IF(P977='5.1'!$E$5,TXM!S977,"")</f>
        <v/>
      </c>
      <c r="U977" t="str">
        <f>IFERROR(SMALL($T$5:$T$8000,ROWS($T$5:T977)),"")</f>
        <v/>
      </c>
    </row>
    <row r="978" spans="1:21" ht="14.4" customHeight="1" x14ac:dyDescent="0.25">
      <c r="A978" s="285" t="s">
        <v>1718</v>
      </c>
      <c r="B978" t="s">
        <v>711</v>
      </c>
      <c r="C978" s="300">
        <v>41712634</v>
      </c>
      <c r="D978" s="286">
        <f>ROWS(C$5:C978)</f>
        <v>974</v>
      </c>
      <c r="E978" s="286" t="str">
        <f>IF(A978='5.1'!$E$5,TXM!D978,"")</f>
        <v/>
      </c>
      <c r="F978" t="str">
        <f>IFERROR(SMALL($E$5:$E$8000,ROWS($E$5:E978)),"")</f>
        <v/>
      </c>
      <c r="I978" s="285" t="s">
        <v>1754</v>
      </c>
      <c r="J978" t="s">
        <v>774</v>
      </c>
      <c r="K978" s="300">
        <v>244546</v>
      </c>
      <c r="L978" s="286">
        <f>ROWS(K$5:K978)</f>
        <v>974</v>
      </c>
      <c r="M978" s="286" t="str">
        <f>IF(I978='5.1'!$E$5,TXM!L978,"")</f>
        <v/>
      </c>
      <c r="N978" t="str">
        <f>IFERROR(SMALL($M$5:$M$8000,ROWS($M$5:M978)),"")</f>
        <v/>
      </c>
      <c r="P978" t="s">
        <v>1715</v>
      </c>
      <c r="Q978" t="s">
        <v>115</v>
      </c>
      <c r="R978">
        <v>150</v>
      </c>
      <c r="S978" s="286">
        <f>ROWS(R$5:R978)</f>
        <v>974</v>
      </c>
      <c r="T978" s="286" t="str">
        <f>IF(P978='5.1'!$E$5,TXM!S978,"")</f>
        <v/>
      </c>
      <c r="U978" t="str">
        <f>IFERROR(SMALL($T$5:$T$8000,ROWS($T$5:T978)),"")</f>
        <v/>
      </c>
    </row>
    <row r="979" spans="1:21" ht="14.4" customHeight="1" x14ac:dyDescent="0.25">
      <c r="A979" s="285" t="s">
        <v>1718</v>
      </c>
      <c r="B979" t="s">
        <v>1093</v>
      </c>
      <c r="C979" s="300">
        <v>35315109</v>
      </c>
      <c r="D979" s="286">
        <f>ROWS(C$5:C979)</f>
        <v>975</v>
      </c>
      <c r="E979" s="286" t="str">
        <f>IF(A979='5.1'!$E$5,TXM!D979,"")</f>
        <v/>
      </c>
      <c r="F979" t="str">
        <f>IFERROR(SMALL($E$5:$E$8000,ROWS($E$5:E979)),"")</f>
        <v/>
      </c>
      <c r="I979" s="285" t="s">
        <v>1754</v>
      </c>
      <c r="J979" t="s">
        <v>114</v>
      </c>
      <c r="K979" s="300">
        <v>238740</v>
      </c>
      <c r="L979" s="286">
        <f>ROWS(K$5:K979)</f>
        <v>975</v>
      </c>
      <c r="M979" s="286" t="str">
        <f>IF(I979='5.1'!$E$5,TXM!L979,"")</f>
        <v/>
      </c>
      <c r="N979" t="str">
        <f>IFERROR(SMALL($M$5:$M$8000,ROWS($M$5:M979)),"")</f>
        <v/>
      </c>
      <c r="P979" t="s">
        <v>1715</v>
      </c>
      <c r="Q979" t="s">
        <v>108</v>
      </c>
      <c r="R979">
        <v>60</v>
      </c>
      <c r="S979" s="286">
        <f>ROWS(R$5:R979)</f>
        <v>975</v>
      </c>
      <c r="T979" s="286" t="str">
        <f>IF(P979='5.1'!$E$5,TXM!S979,"")</f>
        <v/>
      </c>
      <c r="U979" t="str">
        <f>IFERROR(SMALL($T$5:$T$8000,ROWS($T$5:T979)),"")</f>
        <v/>
      </c>
    </row>
    <row r="980" spans="1:21" ht="14.4" customHeight="1" x14ac:dyDescent="0.25">
      <c r="A980" s="285" t="s">
        <v>1718</v>
      </c>
      <c r="B980" t="s">
        <v>776</v>
      </c>
      <c r="C980" s="300">
        <v>30950762</v>
      </c>
      <c r="D980" s="286">
        <f>ROWS(C$5:C980)</f>
        <v>976</v>
      </c>
      <c r="E980" s="286" t="str">
        <f>IF(A980='5.1'!$E$5,TXM!D980,"")</f>
        <v/>
      </c>
      <c r="F980" t="str">
        <f>IFERROR(SMALL($E$5:$E$8000,ROWS($E$5:E980)),"")</f>
        <v/>
      </c>
      <c r="I980" s="285" t="s">
        <v>1754</v>
      </c>
      <c r="J980" t="s">
        <v>752</v>
      </c>
      <c r="K980" s="300">
        <v>227589</v>
      </c>
      <c r="L980" s="286">
        <f>ROWS(K$5:K980)</f>
        <v>976</v>
      </c>
      <c r="M980" s="286" t="str">
        <f>IF(I980='5.1'!$E$5,TXM!L980,"")</f>
        <v/>
      </c>
      <c r="N980" t="str">
        <f>IFERROR(SMALL($M$5:$M$8000,ROWS($M$5:M980)),"")</f>
        <v/>
      </c>
      <c r="P980" t="s">
        <v>1718</v>
      </c>
      <c r="Q980" t="s">
        <v>810</v>
      </c>
      <c r="R980">
        <v>146922548</v>
      </c>
      <c r="S980" s="286">
        <f>ROWS(R$5:R980)</f>
        <v>976</v>
      </c>
      <c r="T980" s="286" t="str">
        <f>IF(P980='5.1'!$E$5,TXM!S980,"")</f>
        <v/>
      </c>
      <c r="U980" t="str">
        <f>IFERROR(SMALL($T$5:$T$8000,ROWS($T$5:T980)),"")</f>
        <v/>
      </c>
    </row>
    <row r="981" spans="1:21" ht="14.4" customHeight="1" x14ac:dyDescent="0.25">
      <c r="A981" s="285" t="s">
        <v>1718</v>
      </c>
      <c r="B981" t="s">
        <v>198</v>
      </c>
      <c r="C981" s="300">
        <v>22323937</v>
      </c>
      <c r="D981" s="286">
        <f>ROWS(C$5:C981)</f>
        <v>977</v>
      </c>
      <c r="E981" s="286" t="str">
        <f>IF(A981='5.1'!$E$5,TXM!D981,"")</f>
        <v/>
      </c>
      <c r="F981" t="str">
        <f>IFERROR(SMALL($E$5:$E$8000,ROWS($E$5:E981)),"")</f>
        <v/>
      </c>
      <c r="I981" s="285" t="s">
        <v>1754</v>
      </c>
      <c r="J981" t="s">
        <v>1092</v>
      </c>
      <c r="K981" s="300">
        <v>220983</v>
      </c>
      <c r="L981" s="286">
        <f>ROWS(K$5:K981)</f>
        <v>977</v>
      </c>
      <c r="M981" s="286" t="str">
        <f>IF(I981='5.1'!$E$5,TXM!L981,"")</f>
        <v/>
      </c>
      <c r="N981" t="str">
        <f>IFERROR(SMALL($M$5:$M$8000,ROWS($M$5:M981)),"")</f>
        <v/>
      </c>
      <c r="P981" t="s">
        <v>1718</v>
      </c>
      <c r="Q981" t="s">
        <v>806</v>
      </c>
      <c r="R981">
        <v>55024932</v>
      </c>
      <c r="S981" s="286">
        <f>ROWS(R$5:R981)</f>
        <v>977</v>
      </c>
      <c r="T981" s="286" t="str">
        <f>IF(P981='5.1'!$E$5,TXM!S981,"")</f>
        <v/>
      </c>
      <c r="U981" t="str">
        <f>IFERROR(SMALL($T$5:$T$8000,ROWS($T$5:T981)),"")</f>
        <v/>
      </c>
    </row>
    <row r="982" spans="1:21" ht="14.4" customHeight="1" x14ac:dyDescent="0.25">
      <c r="A982" s="285" t="s">
        <v>1718</v>
      </c>
      <c r="B982" t="s">
        <v>118</v>
      </c>
      <c r="C982" s="300">
        <v>15881762</v>
      </c>
      <c r="D982" s="286">
        <f>ROWS(C$5:C982)</f>
        <v>978</v>
      </c>
      <c r="E982" s="286" t="str">
        <f>IF(A982='5.1'!$E$5,TXM!D982,"")</f>
        <v/>
      </c>
      <c r="F982" t="str">
        <f>IFERROR(SMALL($E$5:$E$8000,ROWS($E$5:E982)),"")</f>
        <v/>
      </c>
      <c r="I982" s="285" t="s">
        <v>1754</v>
      </c>
      <c r="J982" t="s">
        <v>118</v>
      </c>
      <c r="K982" s="300">
        <v>173496</v>
      </c>
      <c r="L982" s="286">
        <f>ROWS(K$5:K982)</f>
        <v>978</v>
      </c>
      <c r="M982" s="286" t="str">
        <f>IF(I982='5.1'!$E$5,TXM!L982,"")</f>
        <v/>
      </c>
      <c r="N982" t="str">
        <f>IFERROR(SMALL($M$5:$M$8000,ROWS($M$5:M982)),"")</f>
        <v/>
      </c>
      <c r="P982" t="s">
        <v>1718</v>
      </c>
      <c r="Q982" t="s">
        <v>198</v>
      </c>
      <c r="R982">
        <v>16687904</v>
      </c>
      <c r="S982" s="286">
        <f>ROWS(R$5:R982)</f>
        <v>978</v>
      </c>
      <c r="T982" s="286" t="str">
        <f>IF(P982='5.1'!$E$5,TXM!S982,"")</f>
        <v/>
      </c>
      <c r="U982" t="str">
        <f>IFERROR(SMALL($T$5:$T$8000,ROWS($T$5:T982)),"")</f>
        <v/>
      </c>
    </row>
    <row r="983" spans="1:21" ht="14.4" customHeight="1" x14ac:dyDescent="0.25">
      <c r="A983" s="285" t="s">
        <v>1718</v>
      </c>
      <c r="B983" t="s">
        <v>104</v>
      </c>
      <c r="C983" s="300">
        <v>12904875</v>
      </c>
      <c r="D983" s="286">
        <f>ROWS(C$5:C983)</f>
        <v>979</v>
      </c>
      <c r="E983" s="286" t="str">
        <f>IF(A983='5.1'!$E$5,TXM!D983,"")</f>
        <v/>
      </c>
      <c r="F983" t="str">
        <f>IFERROR(SMALL($E$5:$E$8000,ROWS($E$5:E983)),"")</f>
        <v/>
      </c>
      <c r="I983" s="285" t="s">
        <v>1754</v>
      </c>
      <c r="J983" t="s">
        <v>756</v>
      </c>
      <c r="K983" s="300">
        <v>166371</v>
      </c>
      <c r="L983" s="286">
        <f>ROWS(K$5:K983)</f>
        <v>979</v>
      </c>
      <c r="M983" s="286" t="str">
        <f>IF(I983='5.1'!$E$5,TXM!L983,"")</f>
        <v/>
      </c>
      <c r="N983" t="str">
        <f>IFERROR(SMALL($M$5:$M$8000,ROWS($M$5:M983)),"")</f>
        <v/>
      </c>
      <c r="P983" t="s">
        <v>1718</v>
      </c>
      <c r="Q983" t="s">
        <v>102</v>
      </c>
      <c r="R983">
        <v>9669511</v>
      </c>
      <c r="S983" s="286">
        <f>ROWS(R$5:R983)</f>
        <v>979</v>
      </c>
      <c r="T983" s="286" t="str">
        <f>IF(P983='5.1'!$E$5,TXM!S983,"")</f>
        <v/>
      </c>
      <c r="U983" t="str">
        <f>IFERROR(SMALL($T$5:$T$8000,ROWS($T$5:T983)),"")</f>
        <v/>
      </c>
    </row>
    <row r="984" spans="1:21" ht="14.4" customHeight="1" x14ac:dyDescent="0.25">
      <c r="A984" s="285" t="s">
        <v>1718</v>
      </c>
      <c r="B984" t="s">
        <v>114</v>
      </c>
      <c r="C984" s="300">
        <v>11310571</v>
      </c>
      <c r="D984" s="286">
        <f>ROWS(C$5:C984)</f>
        <v>980</v>
      </c>
      <c r="E984" s="286" t="str">
        <f>IF(A984='5.1'!$E$5,TXM!D984,"")</f>
        <v/>
      </c>
      <c r="F984" t="str">
        <f>IFERROR(SMALL($E$5:$E$8000,ROWS($E$5:E984)),"")</f>
        <v/>
      </c>
      <c r="I984" s="285" t="s">
        <v>1754</v>
      </c>
      <c r="J984" t="s">
        <v>734</v>
      </c>
      <c r="K984" s="300">
        <v>163953</v>
      </c>
      <c r="L984" s="286">
        <f>ROWS(K$5:K984)</f>
        <v>980</v>
      </c>
      <c r="M984" s="286" t="str">
        <f>IF(I984='5.1'!$E$5,TXM!L984,"")</f>
        <v/>
      </c>
      <c r="N984" t="str">
        <f>IFERROR(SMALL($M$5:$M$8000,ROWS($M$5:M984)),"")</f>
        <v/>
      </c>
      <c r="P984" t="s">
        <v>1718</v>
      </c>
      <c r="Q984" t="s">
        <v>1093</v>
      </c>
      <c r="R984">
        <v>5993694</v>
      </c>
      <c r="S984" s="286">
        <f>ROWS(R$5:R984)</f>
        <v>980</v>
      </c>
      <c r="T984" s="286" t="str">
        <f>IF(P984='5.1'!$E$5,TXM!S984,"")</f>
        <v/>
      </c>
      <c r="U984" t="str">
        <f>IFERROR(SMALL($T$5:$T$8000,ROWS($T$5:T984)),"")</f>
        <v/>
      </c>
    </row>
    <row r="985" spans="1:21" ht="14.4" customHeight="1" x14ac:dyDescent="0.25">
      <c r="A985" s="285" t="s">
        <v>1718</v>
      </c>
      <c r="B985" t="s">
        <v>746</v>
      </c>
      <c r="C985" s="300">
        <v>11267379</v>
      </c>
      <c r="D985" s="286">
        <f>ROWS(C$5:C985)</f>
        <v>981</v>
      </c>
      <c r="E985" s="286" t="str">
        <f>IF(A985='5.1'!$E$5,TXM!D985,"")</f>
        <v/>
      </c>
      <c r="F985" t="str">
        <f>IFERROR(SMALL($E$5:$E$8000,ROWS($E$5:E985)),"")</f>
        <v/>
      </c>
      <c r="I985" s="285" t="s">
        <v>1754</v>
      </c>
      <c r="J985" t="s">
        <v>199</v>
      </c>
      <c r="K985" s="300">
        <v>114992</v>
      </c>
      <c r="L985" s="286">
        <f>ROWS(K$5:K985)</f>
        <v>981</v>
      </c>
      <c r="M985" s="286" t="str">
        <f>IF(I985='5.1'!$E$5,TXM!L985,"")</f>
        <v/>
      </c>
      <c r="N985" t="str">
        <f>IFERROR(SMALL($M$5:$M$8000,ROWS($M$5:M985)),"")</f>
        <v/>
      </c>
      <c r="P985" t="s">
        <v>1718</v>
      </c>
      <c r="Q985" t="s">
        <v>808</v>
      </c>
      <c r="R985">
        <v>4848039</v>
      </c>
      <c r="S985" s="286">
        <f>ROWS(R$5:R985)</f>
        <v>981</v>
      </c>
      <c r="T985" s="286" t="str">
        <f>IF(P985='5.1'!$E$5,TXM!S985,"")</f>
        <v/>
      </c>
      <c r="U985" t="str">
        <f>IFERROR(SMALL($T$5:$T$8000,ROWS($T$5:T985)),"")</f>
        <v/>
      </c>
    </row>
    <row r="986" spans="1:21" ht="14.4" customHeight="1" x14ac:dyDescent="0.25">
      <c r="A986" s="285" t="s">
        <v>1718</v>
      </c>
      <c r="B986" t="s">
        <v>713</v>
      </c>
      <c r="C986" s="300">
        <v>8345481</v>
      </c>
      <c r="D986" s="286">
        <f>ROWS(C$5:C986)</f>
        <v>982</v>
      </c>
      <c r="E986" s="286" t="str">
        <f>IF(A986='5.1'!$E$5,TXM!D986,"")</f>
        <v/>
      </c>
      <c r="F986" t="str">
        <f>IFERROR(SMALL($E$5:$E$8000,ROWS($E$5:E986)),"")</f>
        <v/>
      </c>
      <c r="I986" s="285" t="s">
        <v>1754</v>
      </c>
      <c r="J986" t="s">
        <v>760</v>
      </c>
      <c r="K986" s="300">
        <v>110474</v>
      </c>
      <c r="L986" s="286">
        <f>ROWS(K$5:K986)</f>
        <v>982</v>
      </c>
      <c r="M986" s="286" t="str">
        <f>IF(I986='5.1'!$E$5,TXM!L986,"")</f>
        <v/>
      </c>
      <c r="N986" t="str">
        <f>IFERROR(SMALL($M$5:$M$8000,ROWS($M$5:M986)),"")</f>
        <v/>
      </c>
      <c r="P986" t="s">
        <v>1718</v>
      </c>
      <c r="Q986" t="s">
        <v>1080</v>
      </c>
      <c r="R986">
        <v>3240959</v>
      </c>
      <c r="S986" s="286">
        <f>ROWS(R$5:R986)</f>
        <v>982</v>
      </c>
      <c r="T986" s="286" t="str">
        <f>IF(P986='5.1'!$E$5,TXM!S986,"")</f>
        <v/>
      </c>
      <c r="U986" t="str">
        <f>IFERROR(SMALL($T$5:$T$8000,ROWS($T$5:T986)),"")</f>
        <v/>
      </c>
    </row>
    <row r="987" spans="1:21" ht="14.4" customHeight="1" x14ac:dyDescent="0.25">
      <c r="A987" s="285" t="s">
        <v>1718</v>
      </c>
      <c r="B987" t="s">
        <v>1079</v>
      </c>
      <c r="C987" s="300">
        <v>7493081</v>
      </c>
      <c r="D987" s="286">
        <f>ROWS(C$5:C987)</f>
        <v>983</v>
      </c>
      <c r="E987" s="286" t="str">
        <f>IF(A987='5.1'!$E$5,TXM!D987,"")</f>
        <v/>
      </c>
      <c r="F987" t="str">
        <f>IFERROR(SMALL($E$5:$E$8000,ROWS($E$5:E987)),"")</f>
        <v/>
      </c>
      <c r="I987" s="285" t="s">
        <v>1754</v>
      </c>
      <c r="J987" t="s">
        <v>814</v>
      </c>
      <c r="K987" s="300">
        <v>95723</v>
      </c>
      <c r="L987" s="286">
        <f>ROWS(K$5:K987)</f>
        <v>983</v>
      </c>
      <c r="M987" s="286" t="str">
        <f>IF(I987='5.1'!$E$5,TXM!L987,"")</f>
        <v/>
      </c>
      <c r="N987" t="str">
        <f>IFERROR(SMALL($M$5:$M$8000,ROWS($M$5:M987)),"")</f>
        <v/>
      </c>
      <c r="P987" t="s">
        <v>1718</v>
      </c>
      <c r="Q987" t="s">
        <v>1081</v>
      </c>
      <c r="R987">
        <v>2733713</v>
      </c>
      <c r="S987" s="286">
        <f>ROWS(R$5:R987)</f>
        <v>983</v>
      </c>
      <c r="T987" s="286" t="str">
        <f>IF(P987='5.1'!$E$5,TXM!S987,"")</f>
        <v/>
      </c>
      <c r="U987" t="str">
        <f>IFERROR(SMALL($T$5:$T$8000,ROWS($T$5:T987)),"")</f>
        <v/>
      </c>
    </row>
    <row r="988" spans="1:21" ht="14.4" customHeight="1" x14ac:dyDescent="0.25">
      <c r="A988" s="285" t="s">
        <v>1718</v>
      </c>
      <c r="B988" t="s">
        <v>717</v>
      </c>
      <c r="C988" s="300">
        <v>6000472</v>
      </c>
      <c r="D988" s="286">
        <f>ROWS(C$5:C988)</f>
        <v>984</v>
      </c>
      <c r="E988" s="286" t="str">
        <f>IF(A988='5.1'!$E$5,TXM!D988,"")</f>
        <v/>
      </c>
      <c r="F988" t="str">
        <f>IFERROR(SMALL($E$5:$E$8000,ROWS($E$5:E988)),"")</f>
        <v/>
      </c>
      <c r="I988" s="285" t="s">
        <v>1754</v>
      </c>
      <c r="J988" t="s">
        <v>786</v>
      </c>
      <c r="K988" s="300">
        <v>92397</v>
      </c>
      <c r="L988" s="286">
        <f>ROWS(K$5:K988)</f>
        <v>984</v>
      </c>
      <c r="M988" s="286" t="str">
        <f>IF(I988='5.1'!$E$5,TXM!L988,"")</f>
        <v/>
      </c>
      <c r="N988" t="str">
        <f>IFERROR(SMALL($M$5:$M$8000,ROWS($M$5:M988)),"")</f>
        <v/>
      </c>
      <c r="P988" t="s">
        <v>1718</v>
      </c>
      <c r="Q988" t="s">
        <v>106</v>
      </c>
      <c r="R988">
        <v>2435507</v>
      </c>
      <c r="S988" s="286">
        <f>ROWS(R$5:R988)</f>
        <v>984</v>
      </c>
      <c r="T988" s="286" t="str">
        <f>IF(P988='5.1'!$E$5,TXM!S988,"")</f>
        <v/>
      </c>
      <c r="U988" t="str">
        <f>IFERROR(SMALL($T$5:$T$8000,ROWS($T$5:T988)),"")</f>
        <v/>
      </c>
    </row>
    <row r="989" spans="1:21" ht="14.4" customHeight="1" x14ac:dyDescent="0.25">
      <c r="A989" s="285" t="s">
        <v>1718</v>
      </c>
      <c r="B989" t="s">
        <v>804</v>
      </c>
      <c r="C989" s="300">
        <v>5991668</v>
      </c>
      <c r="D989" s="286">
        <f>ROWS(C$5:C989)</f>
        <v>985</v>
      </c>
      <c r="E989" s="286" t="str">
        <f>IF(A989='5.1'!$E$5,TXM!D989,"")</f>
        <v/>
      </c>
      <c r="F989" t="str">
        <f>IFERROR(SMALL($E$5:$E$8000,ROWS($E$5:E989)),"")</f>
        <v/>
      </c>
      <c r="I989" s="285" t="s">
        <v>1754</v>
      </c>
      <c r="J989" t="s">
        <v>197</v>
      </c>
      <c r="K989" s="300">
        <v>67103</v>
      </c>
      <c r="L989" s="286">
        <f>ROWS(K$5:K989)</f>
        <v>985</v>
      </c>
      <c r="M989" s="286" t="str">
        <f>IF(I989='5.1'!$E$5,TXM!L989,"")</f>
        <v/>
      </c>
      <c r="N989" t="str">
        <f>IFERROR(SMALL($M$5:$M$8000,ROWS($M$5:M989)),"")</f>
        <v/>
      </c>
      <c r="P989" t="s">
        <v>1718</v>
      </c>
      <c r="Q989" t="s">
        <v>1086</v>
      </c>
      <c r="R989">
        <v>2257952</v>
      </c>
      <c r="S989" s="286">
        <f>ROWS(R$5:R989)</f>
        <v>985</v>
      </c>
      <c r="T989" s="286" t="str">
        <f>IF(P989='5.1'!$E$5,TXM!S989,"")</f>
        <v/>
      </c>
      <c r="U989" t="str">
        <f>IFERROR(SMALL($T$5:$T$8000,ROWS($T$5:T989)),"")</f>
        <v/>
      </c>
    </row>
    <row r="990" spans="1:21" ht="14.4" customHeight="1" x14ac:dyDescent="0.25">
      <c r="A990" s="285" t="s">
        <v>1718</v>
      </c>
      <c r="B990" t="s">
        <v>107</v>
      </c>
      <c r="C990" s="300">
        <v>5794551</v>
      </c>
      <c r="D990" s="286">
        <f>ROWS(C$5:C990)</f>
        <v>986</v>
      </c>
      <c r="E990" s="286" t="str">
        <f>IF(A990='5.1'!$E$5,TXM!D990,"")</f>
        <v/>
      </c>
      <c r="F990" t="str">
        <f>IFERROR(SMALL($E$5:$E$8000,ROWS($E$5:E990)),"")</f>
        <v/>
      </c>
      <c r="I990" s="285" t="s">
        <v>1754</v>
      </c>
      <c r="J990" t="s">
        <v>107</v>
      </c>
      <c r="K990" s="300">
        <v>40438</v>
      </c>
      <c r="L990" s="286">
        <f>ROWS(K$5:K990)</f>
        <v>986</v>
      </c>
      <c r="M990" s="286" t="str">
        <f>IF(I990='5.1'!$E$5,TXM!L990,"")</f>
        <v/>
      </c>
      <c r="N990" t="str">
        <f>IFERROR(SMALL($M$5:$M$8000,ROWS($M$5:M990)),"")</f>
        <v/>
      </c>
      <c r="P990" t="s">
        <v>1718</v>
      </c>
      <c r="Q990" t="s">
        <v>725</v>
      </c>
      <c r="R990">
        <v>2169017</v>
      </c>
      <c r="S990" s="286">
        <f>ROWS(R$5:R990)</f>
        <v>986</v>
      </c>
      <c r="T990" s="286" t="str">
        <f>IF(P990='5.1'!$E$5,TXM!S990,"")</f>
        <v/>
      </c>
      <c r="U990" t="str">
        <f>IFERROR(SMALL($T$5:$T$8000,ROWS($T$5:T990)),"")</f>
        <v/>
      </c>
    </row>
    <row r="991" spans="1:21" ht="14.4" customHeight="1" x14ac:dyDescent="0.25">
      <c r="A991" s="285" t="s">
        <v>1718</v>
      </c>
      <c r="B991" t="s">
        <v>756</v>
      </c>
      <c r="C991" s="300">
        <v>5655827</v>
      </c>
      <c r="D991" s="286">
        <f>ROWS(C$5:C991)</f>
        <v>987</v>
      </c>
      <c r="E991" s="286" t="str">
        <f>IF(A991='5.1'!$E$5,TXM!D991,"")</f>
        <v/>
      </c>
      <c r="F991" t="str">
        <f>IFERROR(SMALL($E$5:$E$8000,ROWS($E$5:E991)),"")</f>
        <v/>
      </c>
      <c r="I991" s="285" t="s">
        <v>1754</v>
      </c>
      <c r="J991" t="s">
        <v>1098</v>
      </c>
      <c r="K991" s="300">
        <v>24784</v>
      </c>
      <c r="L991" s="286">
        <f>ROWS(K$5:K991)</f>
        <v>987</v>
      </c>
      <c r="M991" s="286" t="str">
        <f>IF(I991='5.1'!$E$5,TXM!L991,"")</f>
        <v/>
      </c>
      <c r="N991" t="str">
        <f>IFERROR(SMALL($M$5:$M$8000,ROWS($M$5:M991)),"")</f>
        <v/>
      </c>
      <c r="P991" t="s">
        <v>1718</v>
      </c>
      <c r="Q991" t="s">
        <v>997</v>
      </c>
      <c r="R991">
        <v>2025000</v>
      </c>
      <c r="S991" s="286">
        <f>ROWS(R$5:R991)</f>
        <v>987</v>
      </c>
      <c r="T991" s="286" t="str">
        <f>IF(P991='5.1'!$E$5,TXM!S991,"")</f>
        <v/>
      </c>
      <c r="U991" t="str">
        <f>IFERROR(SMALL($T$5:$T$8000,ROWS($T$5:T991)),"")</f>
        <v/>
      </c>
    </row>
    <row r="992" spans="1:21" ht="14.4" customHeight="1" x14ac:dyDescent="0.25">
      <c r="A992" s="285" t="s">
        <v>1718</v>
      </c>
      <c r="B992" t="s">
        <v>1082</v>
      </c>
      <c r="C992" s="300">
        <v>3967476</v>
      </c>
      <c r="D992" s="286">
        <f>ROWS(C$5:C992)</f>
        <v>988</v>
      </c>
      <c r="E992" s="286" t="str">
        <f>IF(A992='5.1'!$E$5,TXM!D992,"")</f>
        <v/>
      </c>
      <c r="F992" t="str">
        <f>IFERROR(SMALL($E$5:$E$8000,ROWS($E$5:E992)),"")</f>
        <v/>
      </c>
      <c r="I992" s="285" t="s">
        <v>1754</v>
      </c>
      <c r="J992" t="s">
        <v>1094</v>
      </c>
      <c r="K992" s="300">
        <v>21478</v>
      </c>
      <c r="L992" s="286">
        <f>ROWS(K$5:K992)</f>
        <v>988</v>
      </c>
      <c r="M992" s="286" t="str">
        <f>IF(I992='5.1'!$E$5,TXM!L992,"")</f>
        <v/>
      </c>
      <c r="N992" t="str">
        <f>IFERROR(SMALL($M$5:$M$8000,ROWS($M$5:M992)),"")</f>
        <v/>
      </c>
      <c r="P992" t="s">
        <v>1718</v>
      </c>
      <c r="Q992" t="s">
        <v>719</v>
      </c>
      <c r="R992">
        <v>1802145</v>
      </c>
      <c r="S992" s="286">
        <f>ROWS(R$5:R992)</f>
        <v>988</v>
      </c>
      <c r="T992" s="286" t="str">
        <f>IF(P992='5.1'!$E$5,TXM!S992,"")</f>
        <v/>
      </c>
      <c r="U992" t="str">
        <f>IFERROR(SMALL($T$5:$T$8000,ROWS($T$5:T992)),"")</f>
        <v/>
      </c>
    </row>
    <row r="993" spans="1:21" ht="14.4" customHeight="1" x14ac:dyDescent="0.25">
      <c r="A993" s="285" t="s">
        <v>1718</v>
      </c>
      <c r="B993" t="s">
        <v>1076</v>
      </c>
      <c r="C993" s="300">
        <v>3548465</v>
      </c>
      <c r="D993" s="286">
        <f>ROWS(C$5:C993)</f>
        <v>989</v>
      </c>
      <c r="E993" s="286" t="str">
        <f>IF(A993='5.1'!$E$5,TXM!D993,"")</f>
        <v/>
      </c>
      <c r="F993" t="str">
        <f>IFERROR(SMALL($E$5:$E$8000,ROWS($E$5:E993)),"")</f>
        <v/>
      </c>
      <c r="I993" s="285" t="s">
        <v>1754</v>
      </c>
      <c r="J993" t="s">
        <v>800</v>
      </c>
      <c r="K993" s="300">
        <v>19185</v>
      </c>
      <c r="L993" s="286">
        <f>ROWS(K$5:K993)</f>
        <v>989</v>
      </c>
      <c r="M993" s="286" t="str">
        <f>IF(I993='5.1'!$E$5,TXM!L993,"")</f>
        <v/>
      </c>
      <c r="N993" t="str">
        <f>IFERROR(SMALL($M$5:$M$8000,ROWS($M$5:M993)),"")</f>
        <v/>
      </c>
      <c r="P993" t="s">
        <v>1718</v>
      </c>
      <c r="Q993" t="s">
        <v>118</v>
      </c>
      <c r="R993">
        <v>1486054</v>
      </c>
      <c r="S993" s="286">
        <f>ROWS(R$5:R993)</f>
        <v>989</v>
      </c>
      <c r="T993" s="286" t="str">
        <f>IF(P993='5.1'!$E$5,TXM!S993,"")</f>
        <v/>
      </c>
      <c r="U993" t="str">
        <f>IFERROR(SMALL($T$5:$T$8000,ROWS($T$5:T993)),"")</f>
        <v/>
      </c>
    </row>
    <row r="994" spans="1:21" ht="14.4" customHeight="1" x14ac:dyDescent="0.25">
      <c r="A994" s="285" t="s">
        <v>1718</v>
      </c>
      <c r="B994" t="s">
        <v>1081</v>
      </c>
      <c r="C994" s="300">
        <v>3329494</v>
      </c>
      <c r="D994" s="286">
        <f>ROWS(C$5:C994)</f>
        <v>990</v>
      </c>
      <c r="E994" s="286" t="str">
        <f>IF(A994='5.1'!$E$5,TXM!D994,"")</f>
        <v/>
      </c>
      <c r="F994" t="str">
        <f>IFERROR(SMALL($E$5:$E$8000,ROWS($E$5:E994)),"")</f>
        <v/>
      </c>
      <c r="I994" s="285" t="s">
        <v>1754</v>
      </c>
      <c r="J994" t="s">
        <v>768</v>
      </c>
      <c r="K994" s="300">
        <v>14030</v>
      </c>
      <c r="L994" s="286">
        <f>ROWS(K$5:K994)</f>
        <v>990</v>
      </c>
      <c r="M994" s="286" t="str">
        <f>IF(I994='5.1'!$E$5,TXM!L994,"")</f>
        <v/>
      </c>
      <c r="N994" t="str">
        <f>IFERROR(SMALL($M$5:$M$8000,ROWS($M$5:M994)),"")</f>
        <v/>
      </c>
      <c r="P994" t="s">
        <v>1718</v>
      </c>
      <c r="Q994" t="s">
        <v>784</v>
      </c>
      <c r="R994">
        <v>1251406</v>
      </c>
      <c r="S994" s="286">
        <f>ROWS(R$5:R994)</f>
        <v>990</v>
      </c>
      <c r="T994" s="286" t="str">
        <f>IF(P994='5.1'!$E$5,TXM!S994,"")</f>
        <v/>
      </c>
      <c r="U994" t="str">
        <f>IFERROR(SMALL($T$5:$T$8000,ROWS($T$5:T994)),"")</f>
        <v/>
      </c>
    </row>
    <row r="995" spans="1:21" ht="14.4" customHeight="1" x14ac:dyDescent="0.25">
      <c r="A995" s="285" t="s">
        <v>1718</v>
      </c>
      <c r="B995" t="s">
        <v>750</v>
      </c>
      <c r="C995" s="300">
        <v>3326766</v>
      </c>
      <c r="D995" s="286">
        <f>ROWS(C$5:C995)</f>
        <v>991</v>
      </c>
      <c r="E995" s="286" t="str">
        <f>IF(A995='5.1'!$E$5,TXM!D995,"")</f>
        <v/>
      </c>
      <c r="F995" t="str">
        <f>IFERROR(SMALL($E$5:$E$8000,ROWS($E$5:E995)),"")</f>
        <v/>
      </c>
      <c r="I995" s="285" t="s">
        <v>1754</v>
      </c>
      <c r="J995" t="s">
        <v>764</v>
      </c>
      <c r="K995" s="300">
        <v>8410</v>
      </c>
      <c r="L995" s="286">
        <f>ROWS(K$5:K995)</f>
        <v>991</v>
      </c>
      <c r="M995" s="286" t="str">
        <f>IF(I995='5.1'!$E$5,TXM!L995,"")</f>
        <v/>
      </c>
      <c r="N995" t="str">
        <f>IFERROR(SMALL($M$5:$M$8000,ROWS($M$5:M995)),"")</f>
        <v/>
      </c>
      <c r="P995" t="s">
        <v>1718</v>
      </c>
      <c r="Q995" t="s">
        <v>197</v>
      </c>
      <c r="R995">
        <v>1148250</v>
      </c>
      <c r="S995" s="286">
        <f>ROWS(R$5:R995)</f>
        <v>991</v>
      </c>
      <c r="T995" s="286" t="str">
        <f>IF(P995='5.1'!$E$5,TXM!S995,"")</f>
        <v/>
      </c>
      <c r="U995" t="str">
        <f>IFERROR(SMALL($T$5:$T$8000,ROWS($T$5:T995)),"")</f>
        <v/>
      </c>
    </row>
    <row r="996" spans="1:21" ht="14.4" customHeight="1" x14ac:dyDescent="0.25">
      <c r="A996" s="285" t="s">
        <v>1718</v>
      </c>
      <c r="B996" t="s">
        <v>1096</v>
      </c>
      <c r="C996" s="300">
        <v>3298820</v>
      </c>
      <c r="D996" s="286">
        <f>ROWS(C$5:C996)</f>
        <v>992</v>
      </c>
      <c r="E996" s="286" t="str">
        <f>IF(A996='5.1'!$E$5,TXM!D996,"")</f>
        <v/>
      </c>
      <c r="F996" t="str">
        <f>IFERROR(SMALL($E$5:$E$8000,ROWS($E$5:E996)),"")</f>
        <v/>
      </c>
      <c r="I996" s="285" t="s">
        <v>1754</v>
      </c>
      <c r="J996" t="s">
        <v>770</v>
      </c>
      <c r="K996" s="300">
        <v>7929</v>
      </c>
      <c r="L996" s="286">
        <f>ROWS(K$5:K996)</f>
        <v>992</v>
      </c>
      <c r="M996" s="286" t="str">
        <f>IF(I996='5.1'!$E$5,TXM!L996,"")</f>
        <v/>
      </c>
      <c r="N996" t="str">
        <f>IFERROR(SMALL($M$5:$M$8000,ROWS($M$5:M996)),"")</f>
        <v/>
      </c>
      <c r="P996" t="s">
        <v>1718</v>
      </c>
      <c r="Q996" t="s">
        <v>1097</v>
      </c>
      <c r="R996">
        <v>919125</v>
      </c>
      <c r="S996" s="286">
        <f>ROWS(R$5:R996)</f>
        <v>992</v>
      </c>
      <c r="T996" s="286" t="str">
        <f>IF(P996='5.1'!$E$5,TXM!S996,"")</f>
        <v/>
      </c>
      <c r="U996" t="str">
        <f>IFERROR(SMALL($T$5:$T$8000,ROWS($T$5:T996)),"")</f>
        <v/>
      </c>
    </row>
    <row r="997" spans="1:21" ht="14.4" customHeight="1" x14ac:dyDescent="0.25">
      <c r="A997" s="285" t="s">
        <v>1718</v>
      </c>
      <c r="B997" t="s">
        <v>1077</v>
      </c>
      <c r="C997" s="300">
        <v>2933700</v>
      </c>
      <c r="D997" s="286">
        <f>ROWS(C$5:C997)</f>
        <v>993</v>
      </c>
      <c r="E997" s="286" t="str">
        <f>IF(A997='5.1'!$E$5,TXM!D997,"")</f>
        <v/>
      </c>
      <c r="F997" t="str">
        <f>IFERROR(SMALL($E$5:$E$8000,ROWS($E$5:E997)),"")</f>
        <v/>
      </c>
      <c r="I997" s="285" t="s">
        <v>1754</v>
      </c>
      <c r="J997" t="s">
        <v>772</v>
      </c>
      <c r="K997" s="300">
        <v>6931</v>
      </c>
      <c r="L997" s="286">
        <f>ROWS(K$5:K997)</f>
        <v>993</v>
      </c>
      <c r="M997" s="286" t="str">
        <f>IF(I997='5.1'!$E$5,TXM!L997,"")</f>
        <v/>
      </c>
      <c r="N997" t="str">
        <f>IFERROR(SMALL($M$5:$M$8000,ROWS($M$5:M997)),"")</f>
        <v/>
      </c>
      <c r="P997" t="s">
        <v>1718</v>
      </c>
      <c r="Q997" t="s">
        <v>786</v>
      </c>
      <c r="R997">
        <v>749859</v>
      </c>
      <c r="S997" s="286">
        <f>ROWS(R$5:R997)</f>
        <v>993</v>
      </c>
      <c r="T997" s="286" t="str">
        <f>IF(P997='5.1'!$E$5,TXM!S997,"")</f>
        <v/>
      </c>
      <c r="U997" t="str">
        <f>IFERROR(SMALL($T$5:$T$8000,ROWS($T$5:T997)),"")</f>
        <v/>
      </c>
    </row>
    <row r="998" spans="1:21" ht="14.4" customHeight="1" x14ac:dyDescent="0.25">
      <c r="A998" s="285" t="s">
        <v>1718</v>
      </c>
      <c r="B998" t="s">
        <v>113</v>
      </c>
      <c r="C998" s="300">
        <v>2927453</v>
      </c>
      <c r="D998" s="286">
        <f>ROWS(C$5:C998)</f>
        <v>994</v>
      </c>
      <c r="E998" s="286" t="str">
        <f>IF(A998='5.1'!$E$5,TXM!D998,"")</f>
        <v/>
      </c>
      <c r="F998" t="str">
        <f>IFERROR(SMALL($E$5:$E$8000,ROWS($E$5:E998)),"")</f>
        <v/>
      </c>
      <c r="I998" s="285" t="s">
        <v>1754</v>
      </c>
      <c r="J998" t="s">
        <v>766</v>
      </c>
      <c r="K998" s="300">
        <v>6487</v>
      </c>
      <c r="L998" s="286">
        <f>ROWS(K$5:K998)</f>
        <v>994</v>
      </c>
      <c r="M998" s="286" t="str">
        <f>IF(I998='5.1'!$E$5,TXM!L998,"")</f>
        <v/>
      </c>
      <c r="N998" t="str">
        <f>IFERROR(SMALL($M$5:$M$8000,ROWS($M$5:M998)),"")</f>
        <v/>
      </c>
      <c r="P998" t="s">
        <v>1718</v>
      </c>
      <c r="Q998" t="s">
        <v>1098</v>
      </c>
      <c r="R998">
        <v>736371</v>
      </c>
      <c r="S998" s="286">
        <f>ROWS(R$5:R998)</f>
        <v>994</v>
      </c>
      <c r="T998" s="286" t="str">
        <f>IF(P998='5.1'!$E$5,TXM!S998,"")</f>
        <v/>
      </c>
      <c r="U998" t="str">
        <f>IFERROR(SMALL($T$5:$T$8000,ROWS($T$5:T998)),"")</f>
        <v/>
      </c>
    </row>
    <row r="999" spans="1:21" ht="14.4" customHeight="1" x14ac:dyDescent="0.25">
      <c r="A999" s="285" t="s">
        <v>1718</v>
      </c>
      <c r="B999" t="s">
        <v>802</v>
      </c>
      <c r="C999" s="300">
        <v>1915561</v>
      </c>
      <c r="D999" s="286">
        <f>ROWS(C$5:C999)</f>
        <v>995</v>
      </c>
      <c r="E999" s="286" t="str">
        <f>IF(A999='5.1'!$E$5,TXM!D999,"")</f>
        <v/>
      </c>
      <c r="F999" t="str">
        <f>IFERROR(SMALL($E$5:$E$8000,ROWS($E$5:E999)),"")</f>
        <v/>
      </c>
      <c r="I999" s="285" t="s">
        <v>1754</v>
      </c>
      <c r="J999" t="s">
        <v>742</v>
      </c>
      <c r="K999" s="300">
        <v>4872</v>
      </c>
      <c r="L999" s="286">
        <f>ROWS(K$5:K999)</f>
        <v>995</v>
      </c>
      <c r="M999" s="286" t="str">
        <f>IF(I999='5.1'!$E$5,TXM!L999,"")</f>
        <v/>
      </c>
      <c r="N999" t="str">
        <f>IFERROR(SMALL($M$5:$M$8000,ROWS($M$5:M999)),"")</f>
        <v/>
      </c>
      <c r="P999" t="s">
        <v>1718</v>
      </c>
      <c r="Q999" t="s">
        <v>818</v>
      </c>
      <c r="R999">
        <v>723751</v>
      </c>
      <c r="S999" s="286">
        <f>ROWS(R$5:R999)</f>
        <v>995</v>
      </c>
      <c r="T999" s="286" t="str">
        <f>IF(P999='5.1'!$E$5,TXM!S999,"")</f>
        <v/>
      </c>
      <c r="U999" t="str">
        <f>IFERROR(SMALL($T$5:$T$8000,ROWS($T$5:T999)),"")</f>
        <v/>
      </c>
    </row>
    <row r="1000" spans="1:21" ht="14.4" customHeight="1" x14ac:dyDescent="0.25">
      <c r="A1000" s="285" t="s">
        <v>1718</v>
      </c>
      <c r="B1000" t="s">
        <v>116</v>
      </c>
      <c r="C1000" s="300">
        <v>1490397</v>
      </c>
      <c r="D1000" s="286">
        <f>ROWS(C$5:C1000)</f>
        <v>996</v>
      </c>
      <c r="E1000" s="286" t="str">
        <f>IF(A1000='5.1'!$E$5,TXM!D1000,"")</f>
        <v/>
      </c>
      <c r="F1000" t="str">
        <f>IFERROR(SMALL($E$5:$E$8000,ROWS($E$5:E1000)),"")</f>
        <v/>
      </c>
      <c r="I1000" s="285" t="s">
        <v>1754</v>
      </c>
      <c r="J1000" t="s">
        <v>1078</v>
      </c>
      <c r="K1000" s="300">
        <v>4506</v>
      </c>
      <c r="L1000" s="286">
        <f>ROWS(K$5:K1000)</f>
        <v>996</v>
      </c>
      <c r="M1000" s="286" t="str">
        <f>IF(I1000='5.1'!$E$5,TXM!L1000,"")</f>
        <v/>
      </c>
      <c r="N1000" t="str">
        <f>IFERROR(SMALL($M$5:$M$8000,ROWS($M$5:M1000)),"")</f>
        <v/>
      </c>
      <c r="P1000" t="s">
        <v>1718</v>
      </c>
      <c r="Q1000" t="s">
        <v>1076</v>
      </c>
      <c r="R1000">
        <v>677927</v>
      </c>
      <c r="S1000" s="286">
        <f>ROWS(R$5:R1000)</f>
        <v>996</v>
      </c>
      <c r="T1000" s="286" t="str">
        <f>IF(P1000='5.1'!$E$5,TXM!S1000,"")</f>
        <v/>
      </c>
      <c r="U1000" t="str">
        <f>IFERROR(SMALL($T$5:$T$8000,ROWS($T$5:T1000)),"")</f>
        <v/>
      </c>
    </row>
    <row r="1001" spans="1:21" ht="14.4" customHeight="1" x14ac:dyDescent="0.25">
      <c r="A1001" s="285" t="s">
        <v>1718</v>
      </c>
      <c r="B1001" t="s">
        <v>748</v>
      </c>
      <c r="C1001" s="300">
        <v>1365008</v>
      </c>
      <c r="D1001" s="286">
        <f>ROWS(C$5:C1001)</f>
        <v>997</v>
      </c>
      <c r="E1001" s="286" t="str">
        <f>IF(A1001='5.1'!$E$5,TXM!D1001,"")</f>
        <v/>
      </c>
      <c r="F1001" t="str">
        <f>IFERROR(SMALL($E$5:$E$8000,ROWS($E$5:E1001)),"")</f>
        <v/>
      </c>
      <c r="I1001" s="285" t="s">
        <v>1754</v>
      </c>
      <c r="J1001" t="s">
        <v>754</v>
      </c>
      <c r="K1001" s="300">
        <v>3227</v>
      </c>
      <c r="L1001" s="286">
        <f>ROWS(K$5:K1001)</f>
        <v>997</v>
      </c>
      <c r="M1001" s="286" t="str">
        <f>IF(I1001='5.1'!$E$5,TXM!L1001,"")</f>
        <v/>
      </c>
      <c r="N1001" t="str">
        <f>IFERROR(SMALL($M$5:$M$8000,ROWS($M$5:M1001)),"")</f>
        <v/>
      </c>
      <c r="P1001" t="s">
        <v>1718</v>
      </c>
      <c r="Q1001" t="s">
        <v>114</v>
      </c>
      <c r="R1001">
        <v>642151</v>
      </c>
      <c r="S1001" s="286">
        <f>ROWS(R$5:R1001)</f>
        <v>997</v>
      </c>
      <c r="T1001" s="286" t="str">
        <f>IF(P1001='5.1'!$E$5,TXM!S1001,"")</f>
        <v/>
      </c>
      <c r="U1001" t="str">
        <f>IFERROR(SMALL($T$5:$T$8000,ROWS($T$5:T1001)),"")</f>
        <v/>
      </c>
    </row>
    <row r="1002" spans="1:21" ht="14.4" customHeight="1" x14ac:dyDescent="0.25">
      <c r="A1002" s="285" t="s">
        <v>1718</v>
      </c>
      <c r="B1002" t="s">
        <v>752</v>
      </c>
      <c r="C1002" s="300">
        <v>1118344</v>
      </c>
      <c r="D1002" s="286">
        <f>ROWS(C$5:C1002)</f>
        <v>998</v>
      </c>
      <c r="E1002" s="286" t="str">
        <f>IF(A1002='5.1'!$E$5,TXM!D1002,"")</f>
        <v/>
      </c>
      <c r="F1002" t="str">
        <f>IFERROR(SMALL($E$5:$E$8000,ROWS($E$5:E1002)),"")</f>
        <v/>
      </c>
      <c r="I1002" s="285" t="s">
        <v>1754</v>
      </c>
      <c r="J1002" t="s">
        <v>818</v>
      </c>
      <c r="K1002" s="300">
        <v>1159</v>
      </c>
      <c r="L1002" s="286">
        <f>ROWS(K$5:K1002)</f>
        <v>998</v>
      </c>
      <c r="M1002" s="286" t="str">
        <f>IF(I1002='5.1'!$E$5,TXM!L1002,"")</f>
        <v/>
      </c>
      <c r="N1002" t="str">
        <f>IFERROR(SMALL($M$5:$M$8000,ROWS($M$5:M1002)),"")</f>
        <v/>
      </c>
      <c r="P1002" t="s">
        <v>1718</v>
      </c>
      <c r="Q1002" t="s">
        <v>790</v>
      </c>
      <c r="R1002">
        <v>620405</v>
      </c>
      <c r="S1002" s="286">
        <f>ROWS(R$5:R1002)</f>
        <v>998</v>
      </c>
      <c r="T1002" s="286" t="str">
        <f>IF(P1002='5.1'!$E$5,TXM!S1002,"")</f>
        <v/>
      </c>
      <c r="U1002" t="str">
        <f>IFERROR(SMALL($T$5:$T$8000,ROWS($T$5:T1002)),"")</f>
        <v/>
      </c>
    </row>
    <row r="1003" spans="1:21" ht="14.4" customHeight="1" x14ac:dyDescent="0.25">
      <c r="A1003" s="285" t="s">
        <v>1718</v>
      </c>
      <c r="B1003" t="s">
        <v>110</v>
      </c>
      <c r="C1003" s="300">
        <v>761342</v>
      </c>
      <c r="D1003" s="286">
        <f>ROWS(C$5:C1003)</f>
        <v>999</v>
      </c>
      <c r="E1003" s="286" t="str">
        <f>IF(A1003='5.1'!$E$5,TXM!D1003,"")</f>
        <v/>
      </c>
      <c r="F1003" t="str">
        <f>IFERROR(SMALL($E$5:$E$8000,ROWS($E$5:E1003)),"")</f>
        <v/>
      </c>
      <c r="I1003" s="285" t="s">
        <v>1754</v>
      </c>
      <c r="J1003" t="s">
        <v>1085</v>
      </c>
      <c r="K1003" s="300">
        <v>760</v>
      </c>
      <c r="L1003" s="286">
        <f>ROWS(K$5:K1003)</f>
        <v>999</v>
      </c>
      <c r="M1003" s="286" t="str">
        <f>IF(I1003='5.1'!$E$5,TXM!L1003,"")</f>
        <v/>
      </c>
      <c r="N1003" t="str">
        <f>IFERROR(SMALL($M$5:$M$8000,ROWS($M$5:M1003)),"")</f>
        <v/>
      </c>
      <c r="P1003" t="s">
        <v>1718</v>
      </c>
      <c r="Q1003" t="s">
        <v>804</v>
      </c>
      <c r="R1003">
        <v>612666</v>
      </c>
      <c r="S1003" s="286">
        <f>ROWS(R$5:R1003)</f>
        <v>999</v>
      </c>
      <c r="T1003" s="286" t="str">
        <f>IF(P1003='5.1'!$E$5,TXM!S1003,"")</f>
        <v/>
      </c>
      <c r="U1003" t="str">
        <f>IFERROR(SMALL($T$5:$T$8000,ROWS($T$5:T1003)),"")</f>
        <v/>
      </c>
    </row>
    <row r="1004" spans="1:21" ht="14.4" customHeight="1" x14ac:dyDescent="0.25">
      <c r="A1004" s="285" t="s">
        <v>1718</v>
      </c>
      <c r="B1004" t="s">
        <v>106</v>
      </c>
      <c r="C1004" s="300">
        <v>712182</v>
      </c>
      <c r="D1004" s="286">
        <f>ROWS(C$5:C1004)</f>
        <v>1000</v>
      </c>
      <c r="E1004" s="286" t="str">
        <f>IF(A1004='5.1'!$E$5,TXM!D1004,"")</f>
        <v/>
      </c>
      <c r="F1004" t="str">
        <f>IFERROR(SMALL($E$5:$E$8000,ROWS($E$5:E1004)),"")</f>
        <v/>
      </c>
      <c r="I1004" s="285" t="s">
        <v>1754</v>
      </c>
      <c r="J1004" t="s">
        <v>1084</v>
      </c>
      <c r="K1004" s="300">
        <v>444</v>
      </c>
      <c r="L1004" s="286">
        <f>ROWS(K$5:K1004)</f>
        <v>1000</v>
      </c>
      <c r="M1004" s="286" t="str">
        <f>IF(I1004='5.1'!$E$5,TXM!L1004,"")</f>
        <v/>
      </c>
      <c r="N1004" t="str">
        <f>IFERROR(SMALL($M$5:$M$8000,ROWS($M$5:M1004)),"")</f>
        <v/>
      </c>
      <c r="P1004" t="s">
        <v>1718</v>
      </c>
      <c r="Q1004" t="s">
        <v>117</v>
      </c>
      <c r="R1004">
        <v>428296</v>
      </c>
      <c r="S1004" s="286">
        <f>ROWS(R$5:R1004)</f>
        <v>1000</v>
      </c>
      <c r="T1004" s="286" t="str">
        <f>IF(P1004='5.1'!$E$5,TXM!S1004,"")</f>
        <v/>
      </c>
      <c r="U1004" t="str">
        <f>IFERROR(SMALL($T$5:$T$8000,ROWS($T$5:T1004)),"")</f>
        <v/>
      </c>
    </row>
    <row r="1005" spans="1:21" ht="14.4" customHeight="1" x14ac:dyDescent="0.25">
      <c r="A1005" s="285" t="s">
        <v>1718</v>
      </c>
      <c r="B1005" t="s">
        <v>109</v>
      </c>
      <c r="C1005" s="300">
        <v>481522</v>
      </c>
      <c r="D1005" s="286">
        <f>ROWS(C$5:C1005)</f>
        <v>1001</v>
      </c>
      <c r="E1005" s="286" t="str">
        <f>IF(A1005='5.1'!$E$5,TXM!D1005,"")</f>
        <v/>
      </c>
      <c r="F1005" t="str">
        <f>IFERROR(SMALL($E$5:$E$8000,ROWS($E$5:E1005)),"")</f>
        <v/>
      </c>
      <c r="I1005" s="285" t="s">
        <v>1754</v>
      </c>
      <c r="J1005" t="s">
        <v>748</v>
      </c>
      <c r="K1005" s="300">
        <v>232</v>
      </c>
      <c r="L1005" s="286">
        <f>ROWS(K$5:K1005)</f>
        <v>1001</v>
      </c>
      <c r="M1005" s="286" t="str">
        <f>IF(I1005='5.1'!$E$5,TXM!L1005,"")</f>
        <v/>
      </c>
      <c r="N1005" t="str">
        <f>IFERROR(SMALL($M$5:$M$8000,ROWS($M$5:M1005)),"")</f>
        <v/>
      </c>
      <c r="P1005" t="s">
        <v>1718</v>
      </c>
      <c r="Q1005" t="s">
        <v>802</v>
      </c>
      <c r="R1005">
        <v>419564</v>
      </c>
      <c r="S1005" s="286">
        <f>ROWS(R$5:R1005)</f>
        <v>1001</v>
      </c>
      <c r="T1005" s="286" t="str">
        <f>IF(P1005='5.1'!$E$5,TXM!S1005,"")</f>
        <v/>
      </c>
      <c r="U1005" t="str">
        <f>IFERROR(SMALL($T$5:$T$8000,ROWS($T$5:T1005)),"")</f>
        <v/>
      </c>
    </row>
    <row r="1006" spans="1:21" ht="14.4" customHeight="1" x14ac:dyDescent="0.25">
      <c r="A1006" s="285" t="s">
        <v>1718</v>
      </c>
      <c r="B1006" t="s">
        <v>1092</v>
      </c>
      <c r="C1006" s="300">
        <v>460425</v>
      </c>
      <c r="D1006" s="286">
        <f>ROWS(C$5:C1006)</f>
        <v>1002</v>
      </c>
      <c r="E1006" s="286" t="str">
        <f>IF(A1006='5.1'!$E$5,TXM!D1006,"")</f>
        <v/>
      </c>
      <c r="F1006" t="str">
        <f>IFERROR(SMALL($E$5:$E$8000,ROWS($E$5:E1006)),"")</f>
        <v/>
      </c>
      <c r="I1006" s="285" t="s">
        <v>1754</v>
      </c>
      <c r="J1006" t="s">
        <v>709</v>
      </c>
      <c r="K1006" s="300">
        <v>118</v>
      </c>
      <c r="L1006" s="286">
        <f>ROWS(K$5:K1006)</f>
        <v>1002</v>
      </c>
      <c r="M1006" s="286" t="str">
        <f>IF(I1006='5.1'!$E$5,TXM!L1006,"")</f>
        <v/>
      </c>
      <c r="N1006" t="str">
        <f>IFERROR(SMALL($M$5:$M$8000,ROWS($M$5:M1006)),"")</f>
        <v/>
      </c>
      <c r="P1006" t="s">
        <v>1718</v>
      </c>
      <c r="Q1006" t="s">
        <v>1090</v>
      </c>
      <c r="R1006">
        <v>377541</v>
      </c>
      <c r="S1006" s="286">
        <f>ROWS(R$5:R1006)</f>
        <v>1002</v>
      </c>
      <c r="T1006" s="286" t="str">
        <f>IF(P1006='5.1'!$E$5,TXM!S1006,"")</f>
        <v/>
      </c>
      <c r="U1006" t="str">
        <f>IFERROR(SMALL($T$5:$T$8000,ROWS($T$5:T1006)),"")</f>
        <v/>
      </c>
    </row>
    <row r="1007" spans="1:21" ht="14.4" customHeight="1" x14ac:dyDescent="0.25">
      <c r="A1007" s="285" t="s">
        <v>1718</v>
      </c>
      <c r="B1007" t="s">
        <v>742</v>
      </c>
      <c r="C1007" s="300">
        <v>184189</v>
      </c>
      <c r="D1007" s="286">
        <f>ROWS(C$5:C1007)</f>
        <v>1003</v>
      </c>
      <c r="E1007" s="286" t="str">
        <f>IF(A1007='5.1'!$E$5,TXM!D1007,"")</f>
        <v/>
      </c>
      <c r="F1007" t="str">
        <f>IFERROR(SMALL($E$5:$E$8000,ROWS($E$5:E1007)),"")</f>
        <v/>
      </c>
      <c r="I1007" s="285" t="s">
        <v>1754</v>
      </c>
      <c r="J1007" t="s">
        <v>776</v>
      </c>
      <c r="K1007" s="300">
        <v>71</v>
      </c>
      <c r="L1007" s="286">
        <f>ROWS(K$5:K1007)</f>
        <v>1003</v>
      </c>
      <c r="M1007" s="286" t="str">
        <f>IF(I1007='5.1'!$E$5,TXM!L1007,"")</f>
        <v/>
      </c>
      <c r="N1007" t="str">
        <f>IFERROR(SMALL($M$5:$M$8000,ROWS($M$5:M1007)),"")</f>
        <v/>
      </c>
      <c r="P1007" t="s">
        <v>1718</v>
      </c>
      <c r="Q1007" t="s">
        <v>774</v>
      </c>
      <c r="R1007">
        <v>327969</v>
      </c>
      <c r="S1007" s="286">
        <f>ROWS(R$5:R1007)</f>
        <v>1003</v>
      </c>
      <c r="T1007" s="286" t="str">
        <f>IF(P1007='5.1'!$E$5,TXM!S1007,"")</f>
        <v/>
      </c>
      <c r="U1007" t="str">
        <f>IFERROR(SMALL($T$5:$T$8000,ROWS($T$5:T1007)),"")</f>
        <v/>
      </c>
    </row>
    <row r="1008" spans="1:21" ht="14.4" customHeight="1" x14ac:dyDescent="0.25">
      <c r="A1008" s="285" t="s">
        <v>1718</v>
      </c>
      <c r="B1008" t="s">
        <v>762</v>
      </c>
      <c r="C1008" s="300">
        <v>169000</v>
      </c>
      <c r="D1008" s="286">
        <f>ROWS(C$5:C1008)</f>
        <v>1004</v>
      </c>
      <c r="E1008" s="286" t="str">
        <f>IF(A1008='5.1'!$E$5,TXM!D1008,"")</f>
        <v/>
      </c>
      <c r="F1008" t="str">
        <f>IFERROR(SMALL($E$5:$E$8000,ROWS($E$5:E1008)),"")</f>
        <v/>
      </c>
      <c r="I1008" s="285" t="s">
        <v>1754</v>
      </c>
      <c r="J1008" t="s">
        <v>740</v>
      </c>
      <c r="K1008" s="300">
        <v>10</v>
      </c>
      <c r="L1008" s="286">
        <f>ROWS(K$5:K1008)</f>
        <v>1004</v>
      </c>
      <c r="M1008" s="286" t="str">
        <f>IF(I1008='5.1'!$E$5,TXM!L1008,"")</f>
        <v/>
      </c>
      <c r="N1008" t="str">
        <f>IFERROR(SMALL($M$5:$M$8000,ROWS($M$5:M1008)),"")</f>
        <v/>
      </c>
      <c r="P1008" t="s">
        <v>1718</v>
      </c>
      <c r="Q1008" t="s">
        <v>1096</v>
      </c>
      <c r="R1008">
        <v>316528</v>
      </c>
      <c r="S1008" s="286">
        <f>ROWS(R$5:R1008)</f>
        <v>1004</v>
      </c>
      <c r="T1008" s="286" t="str">
        <f>IF(P1008='5.1'!$E$5,TXM!S1008,"")</f>
        <v/>
      </c>
      <c r="U1008" t="str">
        <f>IFERROR(SMALL($T$5:$T$8000,ROWS($T$5:T1008)),"")</f>
        <v/>
      </c>
    </row>
    <row r="1009" spans="1:21" ht="14.4" customHeight="1" x14ac:dyDescent="0.25">
      <c r="A1009" s="285" t="s">
        <v>1718</v>
      </c>
      <c r="B1009" t="s">
        <v>1078</v>
      </c>
      <c r="C1009" s="300">
        <v>134544</v>
      </c>
      <c r="D1009" s="286">
        <f>ROWS(C$5:C1009)</f>
        <v>1005</v>
      </c>
      <c r="E1009" s="286" t="str">
        <f>IF(A1009='5.1'!$E$5,TXM!D1009,"")</f>
        <v/>
      </c>
      <c r="F1009" t="str">
        <f>IFERROR(SMALL($E$5:$E$8000,ROWS($E$5:E1009)),"")</f>
        <v/>
      </c>
      <c r="I1009" s="285" t="s">
        <v>1754</v>
      </c>
      <c r="J1009" t="s">
        <v>1088</v>
      </c>
      <c r="K1009" s="300">
        <v>8</v>
      </c>
      <c r="L1009" s="286">
        <f>ROWS(K$5:K1009)</f>
        <v>1005</v>
      </c>
      <c r="M1009" s="286" t="str">
        <f>IF(I1009='5.1'!$E$5,TXM!L1009,"")</f>
        <v/>
      </c>
      <c r="N1009" t="str">
        <f>IFERROR(SMALL($M$5:$M$8000,ROWS($M$5:M1009)),"")</f>
        <v/>
      </c>
      <c r="P1009" t="s">
        <v>1718</v>
      </c>
      <c r="Q1009" t="s">
        <v>727</v>
      </c>
      <c r="R1009">
        <v>307855</v>
      </c>
      <c r="S1009" s="286">
        <f>ROWS(R$5:R1009)</f>
        <v>1005</v>
      </c>
      <c r="T1009" s="286" t="str">
        <f>IF(P1009='5.1'!$E$5,TXM!S1009,"")</f>
        <v/>
      </c>
      <c r="U1009" t="str">
        <f>IFERROR(SMALL($T$5:$T$8000,ROWS($T$5:T1009)),"")</f>
        <v/>
      </c>
    </row>
    <row r="1010" spans="1:21" ht="14.4" customHeight="1" x14ac:dyDescent="0.25">
      <c r="A1010" s="285" t="s">
        <v>1718</v>
      </c>
      <c r="B1010" t="s">
        <v>105</v>
      </c>
      <c r="C1010" s="300">
        <v>132454</v>
      </c>
      <c r="D1010" s="286">
        <f>ROWS(C$5:C1010)</f>
        <v>1006</v>
      </c>
      <c r="E1010" s="286" t="str">
        <f>IF(A1010='5.1'!$E$5,TXM!D1010,"")</f>
        <v/>
      </c>
      <c r="F1010" t="str">
        <f>IFERROR(SMALL($E$5:$E$8000,ROWS($E$5:E1010)),"")</f>
        <v/>
      </c>
      <c r="I1010" s="285" t="s">
        <v>1957</v>
      </c>
      <c r="J1010" t="s">
        <v>1093</v>
      </c>
      <c r="K1010" s="300">
        <v>2305887</v>
      </c>
      <c r="L1010" s="286">
        <f>ROWS(K$5:K1010)</f>
        <v>1006</v>
      </c>
      <c r="M1010" s="286" t="str">
        <f>IF(I1010='5.1'!$E$5,TXM!L1010,"")</f>
        <v/>
      </c>
      <c r="N1010" t="str">
        <f>IFERROR(SMALL($M$5:$M$8000,ROWS($M$5:M1010)),"")</f>
        <v/>
      </c>
      <c r="P1010" t="s">
        <v>1718</v>
      </c>
      <c r="Q1010" t="s">
        <v>812</v>
      </c>
      <c r="R1010">
        <v>266261</v>
      </c>
      <c r="S1010" s="286">
        <f>ROWS(R$5:R1010)</f>
        <v>1006</v>
      </c>
      <c r="T1010" s="286" t="str">
        <f>IF(P1010='5.1'!$E$5,TXM!S1010,"")</f>
        <v/>
      </c>
      <c r="U1010" t="str">
        <f>IFERROR(SMALL($T$5:$T$8000,ROWS($T$5:T1010)),"")</f>
        <v/>
      </c>
    </row>
    <row r="1011" spans="1:21" ht="14.4" customHeight="1" x14ac:dyDescent="0.25">
      <c r="A1011" s="285" t="s">
        <v>1718</v>
      </c>
      <c r="B1011" t="s">
        <v>810</v>
      </c>
      <c r="C1011" s="300">
        <v>115853</v>
      </c>
      <c r="D1011" s="286">
        <f>ROWS(C$5:C1011)</f>
        <v>1007</v>
      </c>
      <c r="E1011" s="286" t="str">
        <f>IF(A1011='5.1'!$E$5,TXM!D1011,"")</f>
        <v/>
      </c>
      <c r="F1011" t="str">
        <f>IFERROR(SMALL($E$5:$E$8000,ROWS($E$5:E1011)),"")</f>
        <v/>
      </c>
      <c r="I1011" s="285" t="s">
        <v>1957</v>
      </c>
      <c r="J1011" t="s">
        <v>806</v>
      </c>
      <c r="K1011" s="300">
        <v>1368654</v>
      </c>
      <c r="L1011" s="286">
        <f>ROWS(K$5:K1011)</f>
        <v>1007</v>
      </c>
      <c r="M1011" s="286" t="str">
        <f>IF(I1011='5.1'!$E$5,TXM!L1011,"")</f>
        <v/>
      </c>
      <c r="N1011" t="str">
        <f>IFERROR(SMALL($M$5:$M$8000,ROWS($M$5:M1011)),"")</f>
        <v/>
      </c>
      <c r="P1011" t="s">
        <v>1718</v>
      </c>
      <c r="Q1011" t="s">
        <v>782</v>
      </c>
      <c r="R1011">
        <v>263664</v>
      </c>
      <c r="S1011" s="286">
        <f>ROWS(R$5:R1011)</f>
        <v>1007</v>
      </c>
      <c r="T1011" s="286" t="str">
        <f>IF(P1011='5.1'!$E$5,TXM!S1011,"")</f>
        <v/>
      </c>
      <c r="U1011" t="str">
        <f>IFERROR(SMALL($T$5:$T$8000,ROWS($T$5:T1011)),"")</f>
        <v/>
      </c>
    </row>
    <row r="1012" spans="1:21" ht="14.4" customHeight="1" x14ac:dyDescent="0.25">
      <c r="A1012" s="285" t="s">
        <v>1718</v>
      </c>
      <c r="B1012" t="s">
        <v>1098</v>
      </c>
      <c r="C1012" s="300">
        <v>115241</v>
      </c>
      <c r="D1012" s="286">
        <f>ROWS(C$5:C1012)</f>
        <v>1008</v>
      </c>
      <c r="E1012" s="286" t="str">
        <f>IF(A1012='5.1'!$E$5,TXM!D1012,"")</f>
        <v/>
      </c>
      <c r="F1012" t="str">
        <f>IFERROR(SMALL($E$5:$E$8000,ROWS($E$5:E1012)),"")</f>
        <v/>
      </c>
      <c r="I1012" s="285" t="s">
        <v>1957</v>
      </c>
      <c r="J1012" t="s">
        <v>808</v>
      </c>
      <c r="K1012" s="300">
        <v>466039</v>
      </c>
      <c r="L1012" s="286">
        <f>ROWS(K$5:K1012)</f>
        <v>1008</v>
      </c>
      <c r="M1012" s="286" t="str">
        <f>IF(I1012='5.1'!$E$5,TXM!L1012,"")</f>
        <v/>
      </c>
      <c r="N1012" t="str">
        <f>IFERROR(SMALL($M$5:$M$8000,ROWS($M$5:M1012)),"")</f>
        <v/>
      </c>
      <c r="P1012" t="s">
        <v>1718</v>
      </c>
      <c r="Q1012" t="s">
        <v>723</v>
      </c>
      <c r="R1012">
        <v>258816</v>
      </c>
      <c r="S1012" s="286">
        <f>ROWS(R$5:R1012)</f>
        <v>1008</v>
      </c>
      <c r="T1012" s="286" t="str">
        <f>IF(P1012='5.1'!$E$5,TXM!S1012,"")</f>
        <v/>
      </c>
      <c r="U1012" t="str">
        <f>IFERROR(SMALL($T$5:$T$8000,ROWS($T$5:T1012)),"")</f>
        <v/>
      </c>
    </row>
    <row r="1013" spans="1:21" ht="14.4" customHeight="1" x14ac:dyDescent="0.25">
      <c r="A1013" s="285" t="s">
        <v>1718</v>
      </c>
      <c r="B1013" t="s">
        <v>1083</v>
      </c>
      <c r="C1013" s="300">
        <v>108717</v>
      </c>
      <c r="D1013" s="286">
        <f>ROWS(C$5:C1013)</f>
        <v>1009</v>
      </c>
      <c r="E1013" s="286" t="str">
        <f>IF(A1013='5.1'!$E$5,TXM!D1013,"")</f>
        <v/>
      </c>
      <c r="F1013" t="str">
        <f>IFERROR(SMALL($E$5:$E$8000,ROWS($E$5:E1013)),"")</f>
        <v/>
      </c>
      <c r="I1013" s="285" t="s">
        <v>1957</v>
      </c>
      <c r="J1013" t="s">
        <v>1080</v>
      </c>
      <c r="K1013" s="300">
        <v>403432</v>
      </c>
      <c r="L1013" s="286">
        <f>ROWS(K$5:K1013)</f>
        <v>1009</v>
      </c>
      <c r="M1013" s="286" t="str">
        <f>IF(I1013='5.1'!$E$5,TXM!L1013,"")</f>
        <v/>
      </c>
      <c r="N1013" t="str">
        <f>IFERROR(SMALL($M$5:$M$8000,ROWS($M$5:M1013)),"")</f>
        <v/>
      </c>
      <c r="P1013" t="s">
        <v>1718</v>
      </c>
      <c r="Q1013" t="s">
        <v>746</v>
      </c>
      <c r="R1013">
        <v>232623</v>
      </c>
      <c r="S1013" s="286">
        <f>ROWS(R$5:R1013)</f>
        <v>1009</v>
      </c>
      <c r="T1013" s="286" t="str">
        <f>IF(P1013='5.1'!$E$5,TXM!S1013,"")</f>
        <v/>
      </c>
      <c r="U1013" t="str">
        <f>IFERROR(SMALL($T$5:$T$8000,ROWS($T$5:T1013)),"")</f>
        <v/>
      </c>
    </row>
    <row r="1014" spans="1:21" ht="14.4" customHeight="1" x14ac:dyDescent="0.25">
      <c r="A1014" s="285" t="s">
        <v>1718</v>
      </c>
      <c r="B1014" t="s">
        <v>796</v>
      </c>
      <c r="C1014" s="300">
        <v>90951</v>
      </c>
      <c r="D1014" s="286">
        <f>ROWS(C$5:C1014)</f>
        <v>1010</v>
      </c>
      <c r="E1014" s="286" t="str">
        <f>IF(A1014='5.1'!$E$5,TXM!D1014,"")</f>
        <v/>
      </c>
      <c r="F1014" t="str">
        <f>IFERROR(SMALL($E$5:$E$8000,ROWS($E$5:E1014)),"")</f>
        <v/>
      </c>
      <c r="I1014" s="285" t="s">
        <v>1957</v>
      </c>
      <c r="J1014" t="s">
        <v>776</v>
      </c>
      <c r="K1014" s="300">
        <v>135403</v>
      </c>
      <c r="L1014" s="286">
        <f>ROWS(K$5:K1014)</f>
        <v>1010</v>
      </c>
      <c r="M1014" s="286" t="str">
        <f>IF(I1014='5.1'!$E$5,TXM!L1014,"")</f>
        <v/>
      </c>
      <c r="N1014" t="str">
        <f>IFERROR(SMALL($M$5:$M$8000,ROWS($M$5:M1014)),"")</f>
        <v/>
      </c>
      <c r="P1014" t="s">
        <v>1718</v>
      </c>
      <c r="Q1014" t="s">
        <v>113</v>
      </c>
      <c r="R1014">
        <v>221794</v>
      </c>
      <c r="S1014" s="286">
        <f>ROWS(R$5:R1014)</f>
        <v>1010</v>
      </c>
      <c r="T1014" s="286" t="str">
        <f>IF(P1014='5.1'!$E$5,TXM!S1014,"")</f>
        <v/>
      </c>
      <c r="U1014" t="str">
        <f>IFERROR(SMALL($T$5:$T$8000,ROWS($T$5:T1014)),"")</f>
        <v/>
      </c>
    </row>
    <row r="1015" spans="1:21" ht="14.4" customHeight="1" x14ac:dyDescent="0.25">
      <c r="A1015" s="285" t="s">
        <v>1718</v>
      </c>
      <c r="B1015" t="s">
        <v>800</v>
      </c>
      <c r="C1015" s="300">
        <v>63658</v>
      </c>
      <c r="D1015" s="286">
        <f>ROWS(C$5:C1015)</f>
        <v>1011</v>
      </c>
      <c r="E1015" s="286" t="str">
        <f>IF(A1015='5.1'!$E$5,TXM!D1015,"")</f>
        <v/>
      </c>
      <c r="F1015" t="str">
        <f>IFERROR(SMALL($E$5:$E$8000,ROWS($E$5:E1015)),"")</f>
        <v/>
      </c>
      <c r="I1015" s="285" t="s">
        <v>1957</v>
      </c>
      <c r="J1015" t="s">
        <v>790</v>
      </c>
      <c r="K1015" s="300">
        <v>118889</v>
      </c>
      <c r="L1015" s="286">
        <f>ROWS(K$5:K1015)</f>
        <v>1011</v>
      </c>
      <c r="M1015" s="286" t="str">
        <f>IF(I1015='5.1'!$E$5,TXM!L1015,"")</f>
        <v/>
      </c>
      <c r="N1015" t="str">
        <f>IFERROR(SMALL($M$5:$M$8000,ROWS($M$5:M1015)),"")</f>
        <v/>
      </c>
      <c r="P1015" t="s">
        <v>1718</v>
      </c>
      <c r="Q1015" t="s">
        <v>762</v>
      </c>
      <c r="R1015">
        <v>215665</v>
      </c>
      <c r="S1015" s="286">
        <f>ROWS(R$5:R1015)</f>
        <v>1011</v>
      </c>
      <c r="T1015" s="286" t="str">
        <f>IF(P1015='5.1'!$E$5,TXM!S1015,"")</f>
        <v/>
      </c>
      <c r="U1015" t="str">
        <f>IFERROR(SMALL($T$5:$T$8000,ROWS($T$5:T1015)),"")</f>
        <v/>
      </c>
    </row>
    <row r="1016" spans="1:21" ht="14.4" customHeight="1" x14ac:dyDescent="0.25">
      <c r="A1016" s="285" t="s">
        <v>1718</v>
      </c>
      <c r="B1016" t="s">
        <v>1087</v>
      </c>
      <c r="C1016" s="300">
        <v>20107</v>
      </c>
      <c r="D1016" s="286">
        <f>ROWS(C$5:C1016)</f>
        <v>1012</v>
      </c>
      <c r="E1016" s="286" t="str">
        <f>IF(A1016='5.1'!$E$5,TXM!D1016,"")</f>
        <v/>
      </c>
      <c r="F1016" t="str">
        <f>IFERROR(SMALL($E$5:$E$8000,ROWS($E$5:E1016)),"")</f>
        <v/>
      </c>
      <c r="I1016" s="285" t="s">
        <v>1957</v>
      </c>
      <c r="J1016" t="s">
        <v>705</v>
      </c>
      <c r="K1016" s="300">
        <v>115761</v>
      </c>
      <c r="L1016" s="286">
        <f>ROWS(K$5:K1016)</f>
        <v>1012</v>
      </c>
      <c r="M1016" s="286" t="str">
        <f>IF(I1016='5.1'!$E$5,TXM!L1016,"")</f>
        <v/>
      </c>
      <c r="N1016" t="str">
        <f>IFERROR(SMALL($M$5:$M$8000,ROWS($M$5:M1016)),"")</f>
        <v/>
      </c>
      <c r="P1016" t="s">
        <v>1718</v>
      </c>
      <c r="Q1016" t="s">
        <v>707</v>
      </c>
      <c r="R1016">
        <v>162900</v>
      </c>
      <c r="S1016" s="286">
        <f>ROWS(R$5:R1016)</f>
        <v>1012</v>
      </c>
      <c r="T1016" s="286" t="str">
        <f>IF(P1016='5.1'!$E$5,TXM!S1016,"")</f>
        <v/>
      </c>
      <c r="U1016" t="str">
        <f>IFERROR(SMALL($T$5:$T$8000,ROWS($T$5:T1016)),"")</f>
        <v/>
      </c>
    </row>
    <row r="1017" spans="1:21" ht="14.4" customHeight="1" x14ac:dyDescent="0.25">
      <c r="A1017" s="285" t="s">
        <v>1718</v>
      </c>
      <c r="B1017" t="s">
        <v>788</v>
      </c>
      <c r="C1017" s="300">
        <v>16461</v>
      </c>
      <c r="D1017" s="286">
        <f>ROWS(C$5:C1017)</f>
        <v>1013</v>
      </c>
      <c r="E1017" s="286" t="str">
        <f>IF(A1017='5.1'!$E$5,TXM!D1017,"")</f>
        <v/>
      </c>
      <c r="F1017" t="str">
        <f>IFERROR(SMALL($E$5:$E$8000,ROWS($E$5:E1017)),"")</f>
        <v/>
      </c>
      <c r="I1017" s="285" t="s">
        <v>1957</v>
      </c>
      <c r="J1017" t="s">
        <v>756</v>
      </c>
      <c r="K1017" s="300">
        <v>63448</v>
      </c>
      <c r="L1017" s="286">
        <f>ROWS(K$5:K1017)</f>
        <v>1013</v>
      </c>
      <c r="M1017" s="286" t="str">
        <f>IF(I1017='5.1'!$E$5,TXM!L1017,"")</f>
        <v/>
      </c>
      <c r="N1017" t="str">
        <f>IFERROR(SMALL($M$5:$M$8000,ROWS($M$5:M1017)),"")</f>
        <v/>
      </c>
      <c r="P1017" t="s">
        <v>1718</v>
      </c>
      <c r="Q1017" t="s">
        <v>107</v>
      </c>
      <c r="R1017">
        <v>140575</v>
      </c>
      <c r="S1017" s="286">
        <f>ROWS(R$5:R1017)</f>
        <v>1013</v>
      </c>
      <c r="T1017" s="286" t="str">
        <f>IF(P1017='5.1'!$E$5,TXM!S1017,"")</f>
        <v/>
      </c>
      <c r="U1017" t="str">
        <f>IFERROR(SMALL($T$5:$T$8000,ROWS($T$5:T1017)),"")</f>
        <v/>
      </c>
    </row>
    <row r="1018" spans="1:21" ht="14.4" customHeight="1" x14ac:dyDescent="0.25">
      <c r="A1018" s="285" t="s">
        <v>1718</v>
      </c>
      <c r="B1018" t="s">
        <v>768</v>
      </c>
      <c r="C1018" s="300">
        <v>10000</v>
      </c>
      <c r="D1018" s="286">
        <f>ROWS(C$5:C1018)</f>
        <v>1014</v>
      </c>
      <c r="E1018" s="286" t="str">
        <f>IF(A1018='5.1'!$E$5,TXM!D1018,"")</f>
        <v/>
      </c>
      <c r="F1018" t="str">
        <f>IFERROR(SMALL($E$5:$E$8000,ROWS($E$5:E1018)),"")</f>
        <v/>
      </c>
      <c r="I1018" s="285" t="s">
        <v>1957</v>
      </c>
      <c r="J1018" t="s">
        <v>810</v>
      </c>
      <c r="K1018" s="300">
        <v>21806</v>
      </c>
      <c r="L1018" s="286">
        <f>ROWS(K$5:K1018)</f>
        <v>1014</v>
      </c>
      <c r="M1018" s="286" t="str">
        <f>IF(I1018='5.1'!$E$5,TXM!L1018,"")</f>
        <v/>
      </c>
      <c r="N1018" t="str">
        <f>IFERROR(SMALL($M$5:$M$8000,ROWS($M$5:M1018)),"")</f>
        <v/>
      </c>
      <c r="P1018" t="s">
        <v>1718</v>
      </c>
      <c r="Q1018" t="s">
        <v>764</v>
      </c>
      <c r="R1018">
        <v>108422</v>
      </c>
      <c r="S1018" s="286">
        <f>ROWS(R$5:R1018)</f>
        <v>1014</v>
      </c>
      <c r="T1018" s="286" t="str">
        <f>IF(P1018='5.1'!$E$5,TXM!S1018,"")</f>
        <v/>
      </c>
      <c r="U1018" t="str">
        <f>IFERROR(SMALL($T$5:$T$8000,ROWS($T$5:T1018)),"")</f>
        <v/>
      </c>
    </row>
    <row r="1019" spans="1:21" ht="14.4" customHeight="1" x14ac:dyDescent="0.25">
      <c r="A1019" s="285" t="s">
        <v>1718</v>
      </c>
      <c r="B1019" t="s">
        <v>197</v>
      </c>
      <c r="C1019" s="300">
        <v>7500</v>
      </c>
      <c r="D1019" s="286">
        <f>ROWS(C$5:C1019)</f>
        <v>1015</v>
      </c>
      <c r="E1019" s="286" t="str">
        <f>IF(A1019='5.1'!$E$5,TXM!D1019,"")</f>
        <v/>
      </c>
      <c r="F1019" t="str">
        <f>IFERROR(SMALL($E$5:$E$8000,ROWS($E$5:E1019)),"")</f>
        <v/>
      </c>
      <c r="I1019" s="285" t="s">
        <v>1957</v>
      </c>
      <c r="J1019" t="s">
        <v>750</v>
      </c>
      <c r="K1019" s="300">
        <v>20905</v>
      </c>
      <c r="L1019" s="286">
        <f>ROWS(K$5:K1019)</f>
        <v>1015</v>
      </c>
      <c r="M1019" s="286" t="str">
        <f>IF(I1019='5.1'!$E$5,TXM!L1019,"")</f>
        <v/>
      </c>
      <c r="N1019" t="str">
        <f>IFERROR(SMALL($M$5:$M$8000,ROWS($M$5:M1019)),"")</f>
        <v/>
      </c>
      <c r="P1019" t="s">
        <v>1718</v>
      </c>
      <c r="Q1019" t="s">
        <v>1082</v>
      </c>
      <c r="R1019">
        <v>106774</v>
      </c>
      <c r="S1019" s="286">
        <f>ROWS(R$5:R1019)</f>
        <v>1015</v>
      </c>
      <c r="T1019" s="286" t="str">
        <f>IF(P1019='5.1'!$E$5,TXM!S1019,"")</f>
        <v/>
      </c>
      <c r="U1019" t="str">
        <f>IFERROR(SMALL($T$5:$T$8000,ROWS($T$5:T1019)),"")</f>
        <v/>
      </c>
    </row>
    <row r="1020" spans="1:21" ht="14.4" customHeight="1" x14ac:dyDescent="0.25">
      <c r="A1020" s="285" t="s">
        <v>1718</v>
      </c>
      <c r="B1020" t="s">
        <v>764</v>
      </c>
      <c r="C1020" s="300">
        <v>4000</v>
      </c>
      <c r="D1020" s="286">
        <f>ROWS(C$5:C1020)</f>
        <v>1016</v>
      </c>
      <c r="E1020" s="286" t="str">
        <f>IF(A1020='5.1'!$E$5,TXM!D1020,"")</f>
        <v/>
      </c>
      <c r="F1020" t="str">
        <f>IFERROR(SMALL($E$5:$E$8000,ROWS($E$5:E1020)),"")</f>
        <v/>
      </c>
      <c r="I1020" s="285" t="s">
        <v>1957</v>
      </c>
      <c r="J1020" t="s">
        <v>1082</v>
      </c>
      <c r="K1020" s="300">
        <v>16080</v>
      </c>
      <c r="L1020" s="286">
        <f>ROWS(K$5:K1020)</f>
        <v>1016</v>
      </c>
      <c r="M1020" s="286" t="str">
        <f>IF(I1020='5.1'!$E$5,TXM!L1020,"")</f>
        <v/>
      </c>
      <c r="N1020" t="str">
        <f>IFERROR(SMALL($M$5:$M$8000,ROWS($M$5:M1020)),"")</f>
        <v/>
      </c>
      <c r="P1020" t="s">
        <v>1718</v>
      </c>
      <c r="Q1020" t="s">
        <v>104</v>
      </c>
      <c r="R1020">
        <v>102870</v>
      </c>
      <c r="S1020" s="286">
        <f>ROWS(R$5:R1020)</f>
        <v>1016</v>
      </c>
      <c r="T1020" s="286" t="str">
        <f>IF(P1020='5.1'!$E$5,TXM!S1020,"")</f>
        <v/>
      </c>
      <c r="U1020" t="str">
        <f>IFERROR(SMALL($T$5:$T$8000,ROWS($T$5:T1020)),"")</f>
        <v/>
      </c>
    </row>
    <row r="1021" spans="1:21" ht="14.4" customHeight="1" x14ac:dyDescent="0.25">
      <c r="A1021" s="285" t="s">
        <v>1718</v>
      </c>
      <c r="B1021" t="s">
        <v>112</v>
      </c>
      <c r="C1021" s="300">
        <v>1746</v>
      </c>
      <c r="D1021" s="286">
        <f>ROWS(C$5:C1021)</f>
        <v>1017</v>
      </c>
      <c r="E1021" s="286" t="str">
        <f>IF(A1021='5.1'!$E$5,TXM!D1021,"")</f>
        <v/>
      </c>
      <c r="F1021" t="str">
        <f>IFERROR(SMALL($E$5:$E$8000,ROWS($E$5:E1021)),"")</f>
        <v/>
      </c>
      <c r="I1021" s="285" t="s">
        <v>1957</v>
      </c>
      <c r="J1021" t="s">
        <v>818</v>
      </c>
      <c r="K1021" s="300">
        <v>7853</v>
      </c>
      <c r="L1021" s="286">
        <f>ROWS(K$5:K1021)</f>
        <v>1017</v>
      </c>
      <c r="M1021" s="286" t="str">
        <f>IF(I1021='5.1'!$E$5,TXM!L1021,"")</f>
        <v/>
      </c>
      <c r="N1021" t="str">
        <f>IFERROR(SMALL($M$5:$M$8000,ROWS($M$5:M1021)),"")</f>
        <v/>
      </c>
      <c r="P1021" t="s">
        <v>1718</v>
      </c>
      <c r="Q1021" t="s">
        <v>111</v>
      </c>
      <c r="R1021">
        <v>101546</v>
      </c>
      <c r="S1021" s="286">
        <f>ROWS(R$5:R1021)</f>
        <v>1017</v>
      </c>
      <c r="T1021" s="286" t="str">
        <f>IF(P1021='5.1'!$E$5,TXM!S1021,"")</f>
        <v/>
      </c>
      <c r="U1021" t="str">
        <f>IFERROR(SMALL($T$5:$T$8000,ROWS($T$5:T1021)),"")</f>
        <v/>
      </c>
    </row>
    <row r="1022" spans="1:21" ht="14.4" customHeight="1" x14ac:dyDescent="0.25">
      <c r="A1022" s="285" t="s">
        <v>1721</v>
      </c>
      <c r="B1022" t="s">
        <v>715</v>
      </c>
      <c r="C1022" s="300">
        <v>7580148314</v>
      </c>
      <c r="D1022" s="286">
        <f>ROWS(C$5:C1022)</f>
        <v>1018</v>
      </c>
      <c r="E1022" s="286" t="str">
        <f>IF(A1022='5.1'!$E$5,TXM!D1022,"")</f>
        <v/>
      </c>
      <c r="F1022" t="str">
        <f>IFERROR(SMALL($E$5:$E$8000,ROWS($E$5:E1022)),"")</f>
        <v/>
      </c>
      <c r="I1022" s="285" t="s">
        <v>1957</v>
      </c>
      <c r="J1022" t="s">
        <v>762</v>
      </c>
      <c r="K1022" s="300">
        <v>6532</v>
      </c>
      <c r="L1022" s="286">
        <f>ROWS(K$5:K1022)</f>
        <v>1018</v>
      </c>
      <c r="M1022" s="286" t="str">
        <f>IF(I1022='5.1'!$E$5,TXM!L1022,"")</f>
        <v/>
      </c>
      <c r="N1022" t="str">
        <f>IFERROR(SMALL($M$5:$M$8000,ROWS($M$5:M1022)),"")</f>
        <v/>
      </c>
      <c r="P1022" t="s">
        <v>1718</v>
      </c>
      <c r="Q1022" t="s">
        <v>115</v>
      </c>
      <c r="R1022">
        <v>87975</v>
      </c>
      <c r="S1022" s="286">
        <f>ROWS(R$5:R1022)</f>
        <v>1018</v>
      </c>
      <c r="T1022" s="286" t="str">
        <f>IF(P1022='5.1'!$E$5,TXM!S1022,"")</f>
        <v/>
      </c>
      <c r="U1022" t="str">
        <f>IFERROR(SMALL($T$5:$T$8000,ROWS($T$5:T1022)),"")</f>
        <v/>
      </c>
    </row>
    <row r="1023" spans="1:21" ht="14.4" customHeight="1" x14ac:dyDescent="0.25">
      <c r="A1023" s="285" t="s">
        <v>1721</v>
      </c>
      <c r="B1023" t="s">
        <v>1080</v>
      </c>
      <c r="C1023" s="300">
        <v>137367516</v>
      </c>
      <c r="D1023" s="286">
        <f>ROWS(C$5:C1023)</f>
        <v>1019</v>
      </c>
      <c r="E1023" s="286" t="str">
        <f>IF(A1023='5.1'!$E$5,TXM!D1023,"")</f>
        <v/>
      </c>
      <c r="F1023" t="str">
        <f>IFERROR(SMALL($E$5:$E$8000,ROWS($E$5:E1023)),"")</f>
        <v/>
      </c>
      <c r="I1023" s="285" t="s">
        <v>1957</v>
      </c>
      <c r="J1023" t="s">
        <v>119</v>
      </c>
      <c r="K1023" s="300">
        <v>4448</v>
      </c>
      <c r="L1023" s="286">
        <f>ROWS(K$5:K1023)</f>
        <v>1019</v>
      </c>
      <c r="M1023" s="286" t="str">
        <f>IF(I1023='5.1'!$E$5,TXM!L1023,"")</f>
        <v/>
      </c>
      <c r="N1023" t="str">
        <f>IFERROR(SMALL($M$5:$M$8000,ROWS($M$5:M1023)),"")</f>
        <v/>
      </c>
      <c r="P1023" t="s">
        <v>1718</v>
      </c>
      <c r="Q1023" t="s">
        <v>1079</v>
      </c>
      <c r="R1023">
        <v>70944</v>
      </c>
      <c r="S1023" s="286">
        <f>ROWS(R$5:R1023)</f>
        <v>1019</v>
      </c>
      <c r="T1023" s="286" t="str">
        <f>IF(P1023='5.1'!$E$5,TXM!S1023,"")</f>
        <v/>
      </c>
      <c r="U1023" t="str">
        <f>IFERROR(SMALL($T$5:$T$8000,ROWS($T$5:T1023)),"")</f>
        <v/>
      </c>
    </row>
    <row r="1024" spans="1:21" ht="14.4" customHeight="1" x14ac:dyDescent="0.25">
      <c r="A1024" s="285" t="s">
        <v>1721</v>
      </c>
      <c r="B1024" t="s">
        <v>999</v>
      </c>
      <c r="C1024" s="300">
        <v>64666018</v>
      </c>
      <c r="D1024" s="286">
        <f>ROWS(C$5:C1024)</f>
        <v>1020</v>
      </c>
      <c r="E1024" s="286" t="str">
        <f>IF(A1024='5.1'!$E$5,TXM!D1024,"")</f>
        <v/>
      </c>
      <c r="F1024" t="str">
        <f>IFERROR(SMALL($E$5:$E$8000,ROWS($E$5:E1024)),"")</f>
        <v/>
      </c>
      <c r="I1024" s="285" t="s">
        <v>1957</v>
      </c>
      <c r="J1024" t="s">
        <v>723</v>
      </c>
      <c r="K1024" s="300">
        <v>4324</v>
      </c>
      <c r="L1024" s="286">
        <f>ROWS(K$5:K1024)</f>
        <v>1020</v>
      </c>
      <c r="M1024" s="286" t="str">
        <f>IF(I1024='5.1'!$E$5,TXM!L1024,"")</f>
        <v/>
      </c>
      <c r="N1024" t="str">
        <f>IFERROR(SMALL($M$5:$M$8000,ROWS($M$5:M1024)),"")</f>
        <v/>
      </c>
      <c r="P1024" t="s">
        <v>1718</v>
      </c>
      <c r="Q1024" t="s">
        <v>717</v>
      </c>
      <c r="R1024">
        <v>67288</v>
      </c>
      <c r="S1024" s="286">
        <f>ROWS(R$5:R1024)</f>
        <v>1020</v>
      </c>
      <c r="T1024" s="286" t="str">
        <f>IF(P1024='5.1'!$E$5,TXM!S1024,"")</f>
        <v/>
      </c>
      <c r="U1024" t="str">
        <f>IFERROR(SMALL($T$5:$T$8000,ROWS($T$5:T1024)),"")</f>
        <v/>
      </c>
    </row>
    <row r="1025" spans="1:21" ht="14.4" customHeight="1" x14ac:dyDescent="0.25">
      <c r="A1025" s="285" t="s">
        <v>1721</v>
      </c>
      <c r="B1025" t="s">
        <v>719</v>
      </c>
      <c r="C1025" s="300">
        <v>34853676</v>
      </c>
      <c r="D1025" s="286">
        <f>ROWS(C$5:C1025)</f>
        <v>1021</v>
      </c>
      <c r="E1025" s="286" t="str">
        <f>IF(A1025='5.1'!$E$5,TXM!D1025,"")</f>
        <v/>
      </c>
      <c r="F1025" t="str">
        <f>IFERROR(SMALL($E$5:$E$8000,ROWS($E$5:E1025)),"")</f>
        <v/>
      </c>
      <c r="I1025" s="285" t="s">
        <v>1957</v>
      </c>
      <c r="J1025" t="s">
        <v>734</v>
      </c>
      <c r="K1025" s="300">
        <v>2762</v>
      </c>
      <c r="L1025" s="286">
        <f>ROWS(K$5:K1025)</f>
        <v>1021</v>
      </c>
      <c r="M1025" s="286" t="str">
        <f>IF(I1025='5.1'!$E$5,TXM!L1025,"")</f>
        <v/>
      </c>
      <c r="N1025" t="str">
        <f>IFERROR(SMALL($M$5:$M$8000,ROWS($M$5:M1025)),"")</f>
        <v/>
      </c>
      <c r="P1025" t="s">
        <v>1718</v>
      </c>
      <c r="Q1025" t="s">
        <v>748</v>
      </c>
      <c r="R1025">
        <v>59400</v>
      </c>
      <c r="S1025" s="286">
        <f>ROWS(R$5:R1025)</f>
        <v>1021</v>
      </c>
      <c r="T1025" s="286" t="str">
        <f>IF(P1025='5.1'!$E$5,TXM!S1025,"")</f>
        <v/>
      </c>
      <c r="U1025" t="str">
        <f>IFERROR(SMALL($T$5:$T$8000,ROWS($T$5:T1025)),"")</f>
        <v/>
      </c>
    </row>
    <row r="1026" spans="1:21" ht="14.4" customHeight="1" x14ac:dyDescent="0.25">
      <c r="A1026" s="285" t="s">
        <v>1721</v>
      </c>
      <c r="B1026" t="s">
        <v>1079</v>
      </c>
      <c r="C1026" s="300">
        <v>3949536</v>
      </c>
      <c r="D1026" s="286">
        <f>ROWS(C$5:C1026)</f>
        <v>1022</v>
      </c>
      <c r="E1026" s="286" t="str">
        <f>IF(A1026='5.1'!$E$5,TXM!D1026,"")</f>
        <v/>
      </c>
      <c r="F1026" t="str">
        <f>IFERROR(SMALL($E$5:$E$8000,ROWS($E$5:E1026)),"")</f>
        <v/>
      </c>
      <c r="I1026" s="285" t="s">
        <v>1957</v>
      </c>
      <c r="J1026" t="s">
        <v>113</v>
      </c>
      <c r="K1026" s="300">
        <v>2393</v>
      </c>
      <c r="L1026" s="286">
        <f>ROWS(K$5:K1026)</f>
        <v>1022</v>
      </c>
      <c r="M1026" s="286" t="str">
        <f>IF(I1026='5.1'!$E$5,TXM!L1026,"")</f>
        <v/>
      </c>
      <c r="N1026" t="str">
        <f>IFERROR(SMALL($M$5:$M$8000,ROWS($M$5:M1026)),"")</f>
        <v/>
      </c>
      <c r="P1026" t="s">
        <v>1718</v>
      </c>
      <c r="Q1026" t="s">
        <v>750</v>
      </c>
      <c r="R1026">
        <v>18560</v>
      </c>
      <c r="S1026" s="286">
        <f>ROWS(R$5:R1026)</f>
        <v>1022</v>
      </c>
      <c r="T1026" s="286" t="str">
        <f>IF(P1026='5.1'!$E$5,TXM!S1026,"")</f>
        <v/>
      </c>
      <c r="U1026" t="str">
        <f>IFERROR(SMALL($T$5:$T$8000,ROWS($T$5:T1026)),"")</f>
        <v/>
      </c>
    </row>
    <row r="1027" spans="1:21" ht="14.4" customHeight="1" x14ac:dyDescent="0.25">
      <c r="A1027" s="285" t="s">
        <v>1721</v>
      </c>
      <c r="B1027" t="s">
        <v>102</v>
      </c>
      <c r="C1027" s="300">
        <v>3144044</v>
      </c>
      <c r="D1027" s="286">
        <f>ROWS(C$5:C1027)</f>
        <v>1023</v>
      </c>
      <c r="E1027" s="286" t="str">
        <f>IF(A1027='5.1'!$E$5,TXM!D1027,"")</f>
        <v/>
      </c>
      <c r="F1027" t="str">
        <f>IFERROR(SMALL($E$5:$E$8000,ROWS($E$5:E1027)),"")</f>
        <v/>
      </c>
      <c r="I1027" s="285" t="s">
        <v>1957</v>
      </c>
      <c r="J1027" t="s">
        <v>725</v>
      </c>
      <c r="K1027" s="300">
        <v>1270</v>
      </c>
      <c r="L1027" s="286">
        <f>ROWS(K$5:K1027)</f>
        <v>1023</v>
      </c>
      <c r="M1027" s="286" t="str">
        <f>IF(I1027='5.1'!$E$5,TXM!L1027,"")</f>
        <v/>
      </c>
      <c r="N1027" t="str">
        <f>IFERROR(SMALL($M$5:$M$8000,ROWS($M$5:M1027)),"")</f>
        <v/>
      </c>
      <c r="P1027" t="s">
        <v>1718</v>
      </c>
      <c r="Q1027" t="s">
        <v>119</v>
      </c>
      <c r="R1027">
        <v>16283</v>
      </c>
      <c r="S1027" s="286">
        <f>ROWS(R$5:R1027)</f>
        <v>1023</v>
      </c>
      <c r="T1027" s="286" t="str">
        <f>IF(P1027='5.1'!$E$5,TXM!S1027,"")</f>
        <v/>
      </c>
      <c r="U1027" t="str">
        <f>IFERROR(SMALL($T$5:$T$8000,ROWS($T$5:T1027)),"")</f>
        <v/>
      </c>
    </row>
    <row r="1028" spans="1:21" ht="14.4" customHeight="1" x14ac:dyDescent="0.25">
      <c r="A1028" s="285" t="s">
        <v>1721</v>
      </c>
      <c r="B1028" t="s">
        <v>117</v>
      </c>
      <c r="C1028" s="300">
        <v>2280472</v>
      </c>
      <c r="D1028" s="286">
        <f>ROWS(C$5:C1028)</f>
        <v>1024</v>
      </c>
      <c r="E1028" s="286" t="str">
        <f>IF(A1028='5.1'!$E$5,TXM!D1028,"")</f>
        <v/>
      </c>
      <c r="F1028" t="str">
        <f>IFERROR(SMALL($E$5:$E$8000,ROWS($E$5:E1028)),"")</f>
        <v/>
      </c>
      <c r="I1028" s="285" t="s">
        <v>1957</v>
      </c>
      <c r="J1028" t="s">
        <v>1098</v>
      </c>
      <c r="K1028" s="300">
        <v>367</v>
      </c>
      <c r="L1028" s="286">
        <f>ROWS(K$5:K1028)</f>
        <v>1024</v>
      </c>
      <c r="M1028" s="286" t="str">
        <f>IF(I1028='5.1'!$E$5,TXM!L1028,"")</f>
        <v/>
      </c>
      <c r="N1028" t="str">
        <f>IFERROR(SMALL($M$5:$M$8000,ROWS($M$5:M1028)),"")</f>
        <v/>
      </c>
      <c r="P1028" t="s">
        <v>1718</v>
      </c>
      <c r="Q1028" t="s">
        <v>105</v>
      </c>
      <c r="R1028">
        <v>12993</v>
      </c>
      <c r="S1028" s="286">
        <f>ROWS(R$5:R1028)</f>
        <v>1024</v>
      </c>
      <c r="T1028" s="286" t="str">
        <f>IF(P1028='5.1'!$E$5,TXM!S1028,"")</f>
        <v/>
      </c>
      <c r="U1028" t="str">
        <f>IFERROR(SMALL($T$5:$T$8000,ROWS($T$5:T1028)),"")</f>
        <v/>
      </c>
    </row>
    <row r="1029" spans="1:21" ht="14.4" customHeight="1" x14ac:dyDescent="0.25">
      <c r="A1029" s="285" t="s">
        <v>1721</v>
      </c>
      <c r="B1029" t="s">
        <v>806</v>
      </c>
      <c r="C1029" s="300">
        <v>1326800</v>
      </c>
      <c r="D1029" s="286">
        <f>ROWS(C$5:C1029)</f>
        <v>1025</v>
      </c>
      <c r="E1029" s="286" t="str">
        <f>IF(A1029='5.1'!$E$5,TXM!D1029,"")</f>
        <v/>
      </c>
      <c r="F1029" t="str">
        <f>IFERROR(SMALL($E$5:$E$8000,ROWS($E$5:E1029)),"")</f>
        <v/>
      </c>
      <c r="I1029" s="285" t="s">
        <v>1957</v>
      </c>
      <c r="J1029" t="s">
        <v>102</v>
      </c>
      <c r="K1029" s="300">
        <v>171</v>
      </c>
      <c r="L1029" s="286">
        <f>ROWS(K$5:K1029)</f>
        <v>1025</v>
      </c>
      <c r="M1029" s="286" t="str">
        <f>IF(I1029='5.1'!$E$5,TXM!L1029,"")</f>
        <v/>
      </c>
      <c r="N1029" t="str">
        <f>IFERROR(SMALL($M$5:$M$8000,ROWS($M$5:M1029)),"")</f>
        <v/>
      </c>
      <c r="P1029" t="s">
        <v>1718</v>
      </c>
      <c r="Q1029" t="s">
        <v>711</v>
      </c>
      <c r="R1029">
        <v>7875</v>
      </c>
      <c r="S1029" s="286">
        <f>ROWS(R$5:R1029)</f>
        <v>1025</v>
      </c>
      <c r="T1029" s="286" t="str">
        <f>IF(P1029='5.1'!$E$5,TXM!S1029,"")</f>
        <v/>
      </c>
      <c r="U1029" t="str">
        <f>IFERROR(SMALL($T$5:$T$8000,ROWS($T$5:T1029)),"")</f>
        <v/>
      </c>
    </row>
    <row r="1030" spans="1:21" ht="14.4" customHeight="1" x14ac:dyDescent="0.25">
      <c r="A1030" s="285" t="s">
        <v>1721</v>
      </c>
      <c r="B1030" t="s">
        <v>711</v>
      </c>
      <c r="C1030" s="300">
        <v>1049138</v>
      </c>
      <c r="D1030" s="286">
        <f>ROWS(C$5:C1030)</f>
        <v>1026</v>
      </c>
      <c r="E1030" s="286" t="str">
        <f>IF(A1030='5.1'!$E$5,TXM!D1030,"")</f>
        <v/>
      </c>
      <c r="F1030" t="str">
        <f>IFERROR(SMALL($E$5:$E$8000,ROWS($E$5:E1030)),"")</f>
        <v/>
      </c>
      <c r="I1030" s="285" t="s">
        <v>1957</v>
      </c>
      <c r="J1030" t="s">
        <v>107</v>
      </c>
      <c r="K1030" s="300">
        <v>4</v>
      </c>
      <c r="L1030" s="286">
        <f>ROWS(K$5:K1030)</f>
        <v>1026</v>
      </c>
      <c r="M1030" s="286" t="str">
        <f>IF(I1030='5.1'!$E$5,TXM!L1030,"")</f>
        <v/>
      </c>
      <c r="N1030" t="str">
        <f>IFERROR(SMALL($M$5:$M$8000,ROWS($M$5:M1030)),"")</f>
        <v/>
      </c>
      <c r="P1030" t="s">
        <v>1718</v>
      </c>
      <c r="Q1030" t="s">
        <v>766</v>
      </c>
      <c r="R1030">
        <v>6900</v>
      </c>
      <c r="S1030" s="286">
        <f>ROWS(R$5:R1030)</f>
        <v>1026</v>
      </c>
      <c r="T1030" s="286" t="str">
        <f>IF(P1030='5.1'!$E$5,TXM!S1030,"")</f>
        <v/>
      </c>
      <c r="U1030" t="str">
        <f>IFERROR(SMALL($T$5:$T$8000,ROWS($T$5:T1030)),"")</f>
        <v/>
      </c>
    </row>
    <row r="1031" spans="1:21" ht="14.4" customHeight="1" x14ac:dyDescent="0.25">
      <c r="A1031" s="285" t="s">
        <v>1721</v>
      </c>
      <c r="B1031" t="s">
        <v>115</v>
      </c>
      <c r="C1031" s="300">
        <v>870417</v>
      </c>
      <c r="D1031" s="286">
        <f>ROWS(C$5:C1031)</f>
        <v>1027</v>
      </c>
      <c r="E1031" s="286" t="str">
        <f>IF(A1031='5.1'!$E$5,TXM!D1031,"")</f>
        <v/>
      </c>
      <c r="F1031" t="str">
        <f>IFERROR(SMALL($E$5:$E$8000,ROWS($E$5:E1031)),"")</f>
        <v/>
      </c>
      <c r="I1031" s="285" t="s">
        <v>1756</v>
      </c>
      <c r="J1031" t="s">
        <v>806</v>
      </c>
      <c r="K1031" s="300">
        <v>9295366645</v>
      </c>
      <c r="L1031" s="286">
        <f>ROWS(K$5:K1031)</f>
        <v>1027</v>
      </c>
      <c r="M1031" s="286" t="str">
        <f>IF(I1031='5.1'!$E$5,TXM!L1031,"")</f>
        <v/>
      </c>
      <c r="N1031" t="str">
        <f>IFERROR(SMALL($M$5:$M$8000,ROWS($M$5:M1031)),"")</f>
        <v/>
      </c>
      <c r="P1031" t="s">
        <v>1718</v>
      </c>
      <c r="Q1031" t="s">
        <v>1077</v>
      </c>
      <c r="R1031">
        <v>3500</v>
      </c>
      <c r="S1031" s="286">
        <f>ROWS(R$5:R1031)</f>
        <v>1027</v>
      </c>
      <c r="T1031" s="286" t="str">
        <f>IF(P1031='5.1'!$E$5,TXM!S1031,"")</f>
        <v/>
      </c>
      <c r="U1031" t="str">
        <f>IFERROR(SMALL($T$5:$T$8000,ROWS($T$5:T1031)),"")</f>
        <v/>
      </c>
    </row>
    <row r="1032" spans="1:21" ht="14.4" customHeight="1" x14ac:dyDescent="0.25">
      <c r="A1032" s="285" t="s">
        <v>1721</v>
      </c>
      <c r="B1032" t="s">
        <v>106</v>
      </c>
      <c r="C1032" s="300">
        <v>825894</v>
      </c>
      <c r="D1032" s="286">
        <f>ROWS(C$5:C1032)</f>
        <v>1028</v>
      </c>
      <c r="E1032" s="286" t="str">
        <f>IF(A1032='5.1'!$E$5,TXM!D1032,"")</f>
        <v/>
      </c>
      <c r="F1032" t="str">
        <f>IFERROR(SMALL($E$5:$E$8000,ROWS($E$5:E1032)),"")</f>
        <v/>
      </c>
      <c r="I1032" s="285" t="s">
        <v>1756</v>
      </c>
      <c r="J1032" t="s">
        <v>997</v>
      </c>
      <c r="K1032" s="300">
        <v>3231495004</v>
      </c>
      <c r="L1032" s="286">
        <f>ROWS(K$5:K1032)</f>
        <v>1028</v>
      </c>
      <c r="M1032" s="286" t="str">
        <f>IF(I1032='5.1'!$E$5,TXM!L1032,"")</f>
        <v/>
      </c>
      <c r="N1032" t="str">
        <f>IFERROR(SMALL($M$5:$M$8000,ROWS($M$5:M1032)),"")</f>
        <v/>
      </c>
      <c r="P1032" t="s">
        <v>1718</v>
      </c>
      <c r="Q1032" t="s">
        <v>715</v>
      </c>
      <c r="R1032">
        <v>1500</v>
      </c>
      <c r="S1032" s="286">
        <f>ROWS(R$5:R1032)</f>
        <v>1028</v>
      </c>
      <c r="T1032" s="286" t="str">
        <f>IF(P1032='5.1'!$E$5,TXM!S1032,"")</f>
        <v/>
      </c>
      <c r="U1032" t="str">
        <f>IFERROR(SMALL($T$5:$T$8000,ROWS($T$5:T1032)),"")</f>
        <v/>
      </c>
    </row>
    <row r="1033" spans="1:21" ht="14.4" customHeight="1" x14ac:dyDescent="0.25">
      <c r="A1033" s="285" t="s">
        <v>1721</v>
      </c>
      <c r="B1033" t="s">
        <v>808</v>
      </c>
      <c r="C1033" s="300">
        <v>670138</v>
      </c>
      <c r="D1033" s="286">
        <f>ROWS(C$5:C1033)</f>
        <v>1029</v>
      </c>
      <c r="E1033" s="286" t="str">
        <f>IF(A1033='5.1'!$E$5,TXM!D1033,"")</f>
        <v/>
      </c>
      <c r="F1033" t="str">
        <f>IFERROR(SMALL($E$5:$E$8000,ROWS($E$5:E1033)),"")</f>
        <v/>
      </c>
      <c r="I1033" s="285" t="s">
        <v>1756</v>
      </c>
      <c r="J1033" t="s">
        <v>808</v>
      </c>
      <c r="K1033" s="300">
        <v>2467632456</v>
      </c>
      <c r="L1033" s="286">
        <f>ROWS(K$5:K1033)</f>
        <v>1029</v>
      </c>
      <c r="M1033" s="286" t="str">
        <f>IF(I1033='5.1'!$E$5,TXM!L1033,"")</f>
        <v/>
      </c>
      <c r="N1033" t="str">
        <f>IFERROR(SMALL($M$5:$M$8000,ROWS($M$5:M1033)),"")</f>
        <v/>
      </c>
      <c r="P1033" t="s">
        <v>1718</v>
      </c>
      <c r="Q1033" t="s">
        <v>1087</v>
      </c>
      <c r="R1033">
        <v>375</v>
      </c>
      <c r="S1033" s="286">
        <f>ROWS(R$5:R1033)</f>
        <v>1029</v>
      </c>
      <c r="T1033" s="286" t="str">
        <f>IF(P1033='5.1'!$E$5,TXM!S1033,"")</f>
        <v/>
      </c>
      <c r="U1033" t="str">
        <f>IFERROR(SMALL($T$5:$T$8000,ROWS($T$5:T1033)),"")</f>
        <v/>
      </c>
    </row>
    <row r="1034" spans="1:21" ht="14.4" customHeight="1" x14ac:dyDescent="0.25">
      <c r="A1034" s="285" t="s">
        <v>1721</v>
      </c>
      <c r="B1034" t="s">
        <v>116</v>
      </c>
      <c r="C1034" s="300">
        <v>317201</v>
      </c>
      <c r="D1034" s="286">
        <f>ROWS(C$5:C1034)</f>
        <v>1030</v>
      </c>
      <c r="E1034" s="286" t="str">
        <f>IF(A1034='5.1'!$E$5,TXM!D1034,"")</f>
        <v/>
      </c>
      <c r="F1034" t="str">
        <f>IFERROR(SMALL($E$5:$E$8000,ROWS($E$5:E1034)),"")</f>
        <v/>
      </c>
      <c r="I1034" s="285" t="s">
        <v>1756</v>
      </c>
      <c r="J1034" t="s">
        <v>784</v>
      </c>
      <c r="K1034" s="300">
        <v>1625036733</v>
      </c>
      <c r="L1034" s="286">
        <f>ROWS(K$5:K1034)</f>
        <v>1030</v>
      </c>
      <c r="M1034" s="286" t="str">
        <f>IF(I1034='5.1'!$E$5,TXM!L1034,"")</f>
        <v/>
      </c>
      <c r="N1034" t="str">
        <f>IFERROR(SMALL($M$5:$M$8000,ROWS($M$5:M1034)),"")</f>
        <v/>
      </c>
      <c r="P1034" t="s">
        <v>1721</v>
      </c>
      <c r="Q1034" t="s">
        <v>1098</v>
      </c>
      <c r="R1034">
        <v>13116235</v>
      </c>
      <c r="S1034" s="286">
        <f>ROWS(R$5:R1034)</f>
        <v>1030</v>
      </c>
      <c r="T1034" s="286" t="str">
        <f>IF(P1034='5.1'!$E$5,TXM!S1034,"")</f>
        <v/>
      </c>
      <c r="U1034" t="str">
        <f>IFERROR(SMALL($T$5:$T$8000,ROWS($T$5:T1034)),"")</f>
        <v/>
      </c>
    </row>
    <row r="1035" spans="1:21" ht="14.4" customHeight="1" x14ac:dyDescent="0.25">
      <c r="A1035" s="285" t="s">
        <v>1721</v>
      </c>
      <c r="B1035" t="s">
        <v>1081</v>
      </c>
      <c r="C1035" s="300">
        <v>301766</v>
      </c>
      <c r="D1035" s="286">
        <f>ROWS(C$5:C1035)</f>
        <v>1031</v>
      </c>
      <c r="E1035" s="286" t="str">
        <f>IF(A1035='5.1'!$E$5,TXM!D1035,"")</f>
        <v/>
      </c>
      <c r="F1035" t="str">
        <f>IFERROR(SMALL($E$5:$E$8000,ROWS($E$5:E1035)),"")</f>
        <v/>
      </c>
      <c r="I1035" s="285" t="s">
        <v>1756</v>
      </c>
      <c r="J1035" t="s">
        <v>810</v>
      </c>
      <c r="K1035" s="300">
        <v>1080153239</v>
      </c>
      <c r="L1035" s="286">
        <f>ROWS(K$5:K1035)</f>
        <v>1031</v>
      </c>
      <c r="M1035" s="286" t="str">
        <f>IF(I1035='5.1'!$E$5,TXM!L1035,"")</f>
        <v/>
      </c>
      <c r="N1035" t="str">
        <f>IFERROR(SMALL($M$5:$M$8000,ROWS($M$5:M1035)),"")</f>
        <v/>
      </c>
      <c r="P1035" t="s">
        <v>1721</v>
      </c>
      <c r="Q1035" t="s">
        <v>808</v>
      </c>
      <c r="R1035">
        <v>2378761</v>
      </c>
      <c r="S1035" s="286">
        <f>ROWS(R$5:R1035)</f>
        <v>1031</v>
      </c>
      <c r="T1035" s="286" t="str">
        <f>IF(P1035='5.1'!$E$5,TXM!S1035,"")</f>
        <v/>
      </c>
      <c r="U1035" t="str">
        <f>IFERROR(SMALL($T$5:$T$8000,ROWS($T$5:T1035)),"")</f>
        <v/>
      </c>
    </row>
    <row r="1036" spans="1:21" ht="14.4" customHeight="1" x14ac:dyDescent="0.25">
      <c r="A1036" s="285" t="s">
        <v>1721</v>
      </c>
      <c r="B1036" t="s">
        <v>750</v>
      </c>
      <c r="C1036" s="300">
        <v>168862</v>
      </c>
      <c r="D1036" s="286">
        <f>ROWS(C$5:C1036)</f>
        <v>1032</v>
      </c>
      <c r="E1036" s="286" t="str">
        <f>IF(A1036='5.1'!$E$5,TXM!D1036,"")</f>
        <v/>
      </c>
      <c r="F1036" t="str">
        <f>IFERROR(SMALL($E$5:$E$8000,ROWS($E$5:E1036)),"")</f>
        <v/>
      </c>
      <c r="I1036" s="285" t="s">
        <v>1756</v>
      </c>
      <c r="J1036" t="s">
        <v>1096</v>
      </c>
      <c r="K1036" s="300">
        <v>1043294011</v>
      </c>
      <c r="L1036" s="286">
        <f>ROWS(K$5:K1036)</f>
        <v>1032</v>
      </c>
      <c r="M1036" s="286" t="str">
        <f>IF(I1036='5.1'!$E$5,TXM!L1036,"")</f>
        <v/>
      </c>
      <c r="N1036" t="str">
        <f>IFERROR(SMALL($M$5:$M$8000,ROWS($M$5:M1036)),"")</f>
        <v/>
      </c>
      <c r="P1036" t="s">
        <v>1721</v>
      </c>
      <c r="Q1036" t="s">
        <v>776</v>
      </c>
      <c r="R1036">
        <v>1724234</v>
      </c>
      <c r="S1036" s="286">
        <f>ROWS(R$5:R1036)</f>
        <v>1032</v>
      </c>
      <c r="T1036" s="286" t="str">
        <f>IF(P1036='5.1'!$E$5,TXM!S1036,"")</f>
        <v/>
      </c>
      <c r="U1036" t="str">
        <f>IFERROR(SMALL($T$5:$T$8000,ROWS($T$5:T1036)),"")</f>
        <v/>
      </c>
    </row>
    <row r="1037" spans="1:21" ht="14.4" customHeight="1" x14ac:dyDescent="0.25">
      <c r="A1037" s="285" t="s">
        <v>1721</v>
      </c>
      <c r="B1037" t="s">
        <v>774</v>
      </c>
      <c r="C1037" s="300">
        <v>135592</v>
      </c>
      <c r="D1037" s="286">
        <f>ROWS(C$5:C1037)</f>
        <v>1033</v>
      </c>
      <c r="E1037" s="286" t="str">
        <f>IF(A1037='5.1'!$E$5,TXM!D1037,"")</f>
        <v/>
      </c>
      <c r="F1037" t="str">
        <f>IFERROR(SMALL($E$5:$E$8000,ROWS($E$5:E1037)),"")</f>
        <v/>
      </c>
      <c r="I1037" s="285" t="s">
        <v>1756</v>
      </c>
      <c r="J1037" t="s">
        <v>1093</v>
      </c>
      <c r="K1037" s="300">
        <v>937881429</v>
      </c>
      <c r="L1037" s="286">
        <f>ROWS(K$5:K1037)</f>
        <v>1033</v>
      </c>
      <c r="M1037" s="286" t="str">
        <f>IF(I1037='5.1'!$E$5,TXM!L1037,"")</f>
        <v/>
      </c>
      <c r="N1037" t="str">
        <f>IFERROR(SMALL($M$5:$M$8000,ROWS($M$5:M1037)),"")</f>
        <v/>
      </c>
      <c r="P1037" t="s">
        <v>1721</v>
      </c>
      <c r="Q1037" t="s">
        <v>812</v>
      </c>
      <c r="R1037">
        <v>1129313</v>
      </c>
      <c r="S1037" s="286">
        <f>ROWS(R$5:R1037)</f>
        <v>1033</v>
      </c>
      <c r="T1037" s="286" t="str">
        <f>IF(P1037='5.1'!$E$5,TXM!S1037,"")</f>
        <v/>
      </c>
      <c r="U1037" t="str">
        <f>IFERROR(SMALL($T$5:$T$8000,ROWS($T$5:T1037)),"")</f>
        <v/>
      </c>
    </row>
    <row r="1038" spans="1:21" ht="14.4" customHeight="1" x14ac:dyDescent="0.25">
      <c r="A1038" s="285" t="s">
        <v>1721</v>
      </c>
      <c r="B1038" t="s">
        <v>1090</v>
      </c>
      <c r="C1038" s="300">
        <v>103217</v>
      </c>
      <c r="D1038" s="286">
        <f>ROWS(C$5:C1038)</f>
        <v>1034</v>
      </c>
      <c r="E1038" s="286" t="str">
        <f>IF(A1038='5.1'!$E$5,TXM!D1038,"")</f>
        <v/>
      </c>
      <c r="F1038" t="str">
        <f>IFERROR(SMALL($E$5:$E$8000,ROWS($E$5:E1038)),"")</f>
        <v/>
      </c>
      <c r="I1038" s="285" t="s">
        <v>1756</v>
      </c>
      <c r="J1038" t="s">
        <v>725</v>
      </c>
      <c r="K1038" s="300">
        <v>808972538</v>
      </c>
      <c r="L1038" s="286">
        <f>ROWS(K$5:K1038)</f>
        <v>1034</v>
      </c>
      <c r="M1038" s="286" t="str">
        <f>IF(I1038='5.1'!$E$5,TXM!L1038,"")</f>
        <v/>
      </c>
      <c r="N1038" t="str">
        <f>IFERROR(SMALL($M$5:$M$8000,ROWS($M$5:M1038)),"")</f>
        <v/>
      </c>
      <c r="P1038" t="s">
        <v>1721</v>
      </c>
      <c r="Q1038" t="s">
        <v>810</v>
      </c>
      <c r="R1038">
        <v>1038051</v>
      </c>
      <c r="S1038" s="286">
        <f>ROWS(R$5:R1038)</f>
        <v>1034</v>
      </c>
      <c r="T1038" s="286" t="str">
        <f>IF(P1038='5.1'!$E$5,TXM!S1038,"")</f>
        <v/>
      </c>
      <c r="U1038" t="str">
        <f>IFERROR(SMALL($T$5:$T$8000,ROWS($T$5:T1038)),"")</f>
        <v/>
      </c>
    </row>
    <row r="1039" spans="1:21" ht="14.4" customHeight="1" x14ac:dyDescent="0.25">
      <c r="A1039" s="285" t="s">
        <v>1721</v>
      </c>
      <c r="B1039" t="s">
        <v>717</v>
      </c>
      <c r="C1039" s="300">
        <v>89705</v>
      </c>
      <c r="D1039" s="286">
        <f>ROWS(C$5:C1039)</f>
        <v>1035</v>
      </c>
      <c r="E1039" s="286" t="str">
        <f>IF(A1039='5.1'!$E$5,TXM!D1039,"")</f>
        <v/>
      </c>
      <c r="F1039" t="str">
        <f>IFERROR(SMALL($E$5:$E$8000,ROWS($E$5:E1039)),"")</f>
        <v/>
      </c>
      <c r="I1039" s="285" t="s">
        <v>1756</v>
      </c>
      <c r="J1039" t="s">
        <v>780</v>
      </c>
      <c r="K1039" s="300">
        <v>794035812</v>
      </c>
      <c r="L1039" s="286">
        <f>ROWS(K$5:K1039)</f>
        <v>1035</v>
      </c>
      <c r="M1039" s="286" t="str">
        <f>IF(I1039='5.1'!$E$5,TXM!L1039,"")</f>
        <v/>
      </c>
      <c r="N1039" t="str">
        <f>IFERROR(SMALL($M$5:$M$8000,ROWS($M$5:M1039)),"")</f>
        <v/>
      </c>
      <c r="P1039" t="s">
        <v>1721</v>
      </c>
      <c r="Q1039" t="s">
        <v>1096</v>
      </c>
      <c r="R1039">
        <v>772741</v>
      </c>
      <c r="S1039" s="286">
        <f>ROWS(R$5:R1039)</f>
        <v>1035</v>
      </c>
      <c r="T1039" s="286" t="str">
        <f>IF(P1039='5.1'!$E$5,TXM!S1039,"")</f>
        <v/>
      </c>
      <c r="U1039" t="str">
        <f>IFERROR(SMALL($T$5:$T$8000,ROWS($T$5:T1039)),"")</f>
        <v/>
      </c>
    </row>
    <row r="1040" spans="1:21" ht="14.4" customHeight="1" x14ac:dyDescent="0.25">
      <c r="A1040" s="285" t="s">
        <v>1721</v>
      </c>
      <c r="B1040" t="s">
        <v>723</v>
      </c>
      <c r="C1040" s="300">
        <v>74993</v>
      </c>
      <c r="D1040" s="286">
        <f>ROWS(C$5:C1040)</f>
        <v>1036</v>
      </c>
      <c r="E1040" s="286" t="str">
        <f>IF(A1040='5.1'!$E$5,TXM!D1040,"")</f>
        <v/>
      </c>
      <c r="F1040" t="str">
        <f>IFERROR(SMALL($E$5:$E$8000,ROWS($E$5:E1040)),"")</f>
        <v/>
      </c>
      <c r="I1040" s="285" t="s">
        <v>1756</v>
      </c>
      <c r="J1040" t="s">
        <v>117</v>
      </c>
      <c r="K1040" s="300">
        <v>652405758</v>
      </c>
      <c r="L1040" s="286">
        <f>ROWS(K$5:K1040)</f>
        <v>1036</v>
      </c>
      <c r="M1040" s="286" t="str">
        <f>IF(I1040='5.1'!$E$5,TXM!L1040,"")</f>
        <v/>
      </c>
      <c r="N1040" t="str">
        <f>IFERROR(SMALL($M$5:$M$8000,ROWS($M$5:M1040)),"")</f>
        <v/>
      </c>
      <c r="P1040" t="s">
        <v>1721</v>
      </c>
      <c r="Q1040" t="s">
        <v>1091</v>
      </c>
      <c r="R1040">
        <v>651725</v>
      </c>
      <c r="S1040" s="286">
        <f>ROWS(R$5:R1040)</f>
        <v>1036</v>
      </c>
      <c r="T1040" s="286" t="str">
        <f>IF(P1040='5.1'!$E$5,TXM!S1040,"")</f>
        <v/>
      </c>
      <c r="U1040" t="str">
        <f>IFERROR(SMALL($T$5:$T$8000,ROWS($T$5:T1040)),"")</f>
        <v/>
      </c>
    </row>
    <row r="1041" spans="1:21" ht="14.4" customHeight="1" x14ac:dyDescent="0.25">
      <c r="A1041" s="285" t="s">
        <v>1721</v>
      </c>
      <c r="B1041" t="s">
        <v>1093</v>
      </c>
      <c r="C1041" s="300">
        <v>48456</v>
      </c>
      <c r="D1041" s="286">
        <f>ROWS(C$5:C1041)</f>
        <v>1037</v>
      </c>
      <c r="E1041" s="286" t="str">
        <f>IF(A1041='5.1'!$E$5,TXM!D1041,"")</f>
        <v/>
      </c>
      <c r="F1041" t="str">
        <f>IFERROR(SMALL($E$5:$E$8000,ROWS($E$5:E1041)),"")</f>
        <v/>
      </c>
      <c r="I1041" s="285" t="s">
        <v>1756</v>
      </c>
      <c r="J1041" t="s">
        <v>715</v>
      </c>
      <c r="K1041" s="300">
        <v>649988205</v>
      </c>
      <c r="L1041" s="286">
        <f>ROWS(K$5:K1041)</f>
        <v>1037</v>
      </c>
      <c r="M1041" s="286" t="str">
        <f>IF(I1041='5.1'!$E$5,TXM!L1041,"")</f>
        <v/>
      </c>
      <c r="N1041" t="str">
        <f>IFERROR(SMALL($M$5:$M$8000,ROWS($M$5:M1041)),"")</f>
        <v/>
      </c>
      <c r="P1041" t="s">
        <v>1721</v>
      </c>
      <c r="Q1041" t="s">
        <v>806</v>
      </c>
      <c r="R1041">
        <v>352492</v>
      </c>
      <c r="S1041" s="286">
        <f>ROWS(R$5:R1041)</f>
        <v>1037</v>
      </c>
      <c r="T1041" s="286" t="str">
        <f>IF(P1041='5.1'!$E$5,TXM!S1041,"")</f>
        <v/>
      </c>
      <c r="U1041" t="str">
        <f>IFERROR(SMALL($T$5:$T$8000,ROWS($T$5:T1041)),"")</f>
        <v/>
      </c>
    </row>
    <row r="1042" spans="1:21" ht="14.4" customHeight="1" x14ac:dyDescent="0.25">
      <c r="A1042" s="285" t="s">
        <v>1721</v>
      </c>
      <c r="B1042" t="s">
        <v>1098</v>
      </c>
      <c r="C1042" s="300">
        <v>19620</v>
      </c>
      <c r="D1042" s="286">
        <f>ROWS(C$5:C1042)</f>
        <v>1038</v>
      </c>
      <c r="E1042" s="286" t="str">
        <f>IF(A1042='5.1'!$E$5,TXM!D1042,"")</f>
        <v/>
      </c>
      <c r="F1042" t="str">
        <f>IFERROR(SMALL($E$5:$E$8000,ROWS($E$5:E1042)),"")</f>
        <v/>
      </c>
      <c r="I1042" s="285" t="s">
        <v>1756</v>
      </c>
      <c r="J1042" t="s">
        <v>1080</v>
      </c>
      <c r="K1042" s="300">
        <v>485774203</v>
      </c>
      <c r="L1042" s="286">
        <f>ROWS(K$5:K1042)</f>
        <v>1038</v>
      </c>
      <c r="M1042" s="286" t="str">
        <f>IF(I1042='5.1'!$E$5,TXM!L1042,"")</f>
        <v/>
      </c>
      <c r="N1042" t="str">
        <f>IFERROR(SMALL($M$5:$M$8000,ROWS($M$5:M1042)),"")</f>
        <v/>
      </c>
      <c r="P1042" t="s">
        <v>1721</v>
      </c>
      <c r="Q1042" t="s">
        <v>764</v>
      </c>
      <c r="R1042">
        <v>245200</v>
      </c>
      <c r="S1042" s="286">
        <f>ROWS(R$5:R1042)</f>
        <v>1038</v>
      </c>
      <c r="T1042" s="286" t="str">
        <f>IF(P1042='5.1'!$E$5,TXM!S1042,"")</f>
        <v/>
      </c>
      <c r="U1042" t="str">
        <f>IFERROR(SMALL($T$5:$T$8000,ROWS($T$5:T1042)),"")</f>
        <v/>
      </c>
    </row>
    <row r="1043" spans="1:21" ht="14.4" customHeight="1" x14ac:dyDescent="0.25">
      <c r="A1043" s="285" t="s">
        <v>1721</v>
      </c>
      <c r="B1043" t="s">
        <v>197</v>
      </c>
      <c r="C1043" s="300">
        <v>9410</v>
      </c>
      <c r="D1043" s="286">
        <f>ROWS(C$5:C1043)</f>
        <v>1039</v>
      </c>
      <c r="E1043" s="286" t="str">
        <f>IF(A1043='5.1'!$E$5,TXM!D1043,"")</f>
        <v/>
      </c>
      <c r="F1043" t="str">
        <f>IFERROR(SMALL($E$5:$E$8000,ROWS($E$5:E1043)),"")</f>
        <v/>
      </c>
      <c r="I1043" s="285" t="s">
        <v>1756</v>
      </c>
      <c r="J1043" t="s">
        <v>766</v>
      </c>
      <c r="K1043" s="300">
        <v>472426097</v>
      </c>
      <c r="L1043" s="286">
        <f>ROWS(K$5:K1043)</f>
        <v>1039</v>
      </c>
      <c r="M1043" s="286" t="str">
        <f>IF(I1043='5.1'!$E$5,TXM!L1043,"")</f>
        <v/>
      </c>
      <c r="N1043" t="str">
        <f>IFERROR(SMALL($M$5:$M$8000,ROWS($M$5:M1043)),"")</f>
        <v/>
      </c>
      <c r="P1043" t="s">
        <v>1721</v>
      </c>
      <c r="Q1043" t="s">
        <v>762</v>
      </c>
      <c r="R1043">
        <v>196064</v>
      </c>
      <c r="S1043" s="286">
        <f>ROWS(R$5:R1043)</f>
        <v>1039</v>
      </c>
      <c r="T1043" s="286" t="str">
        <f>IF(P1043='5.1'!$E$5,TXM!S1043,"")</f>
        <v/>
      </c>
      <c r="U1043" t="str">
        <f>IFERROR(SMALL($T$5:$T$8000,ROWS($T$5:T1043)),"")</f>
        <v/>
      </c>
    </row>
    <row r="1044" spans="1:21" ht="14.4" customHeight="1" x14ac:dyDescent="0.25">
      <c r="A1044" s="285" t="s">
        <v>1967</v>
      </c>
      <c r="B1044" t="s">
        <v>1080</v>
      </c>
      <c r="C1044" s="300">
        <v>28571053</v>
      </c>
      <c r="D1044" s="286">
        <f>ROWS(C$5:C1044)</f>
        <v>1040</v>
      </c>
      <c r="E1044" s="286" t="str">
        <f>IF(A1044='5.1'!$E$5,TXM!D1044,"")</f>
        <v/>
      </c>
      <c r="F1044" t="str">
        <f>IFERROR(SMALL($E$5:$E$8000,ROWS($E$5:E1044)),"")</f>
        <v/>
      </c>
      <c r="I1044" s="285" t="s">
        <v>1756</v>
      </c>
      <c r="J1044" t="s">
        <v>1079</v>
      </c>
      <c r="K1044" s="300">
        <v>470788039</v>
      </c>
      <c r="L1044" s="286">
        <f>ROWS(K$5:K1044)</f>
        <v>1040</v>
      </c>
      <c r="M1044" s="286" t="str">
        <f>IF(I1044='5.1'!$E$5,TXM!L1044,"")</f>
        <v/>
      </c>
      <c r="N1044" t="str">
        <f>IFERROR(SMALL($M$5:$M$8000,ROWS($M$5:M1044)),"")</f>
        <v/>
      </c>
      <c r="P1044" t="s">
        <v>1721</v>
      </c>
      <c r="Q1044" t="s">
        <v>1080</v>
      </c>
      <c r="R1044">
        <v>177903</v>
      </c>
      <c r="S1044" s="286">
        <f>ROWS(R$5:R1044)</f>
        <v>1040</v>
      </c>
      <c r="T1044" s="286" t="str">
        <f>IF(P1044='5.1'!$E$5,TXM!S1044,"")</f>
        <v/>
      </c>
      <c r="U1044" t="str">
        <f>IFERROR(SMALL($T$5:$T$8000,ROWS($T$5:T1044)),"")</f>
        <v/>
      </c>
    </row>
    <row r="1045" spans="1:21" ht="14.4" customHeight="1" x14ac:dyDescent="0.25">
      <c r="A1045" s="285" t="s">
        <v>1967</v>
      </c>
      <c r="B1045" t="s">
        <v>711</v>
      </c>
      <c r="C1045" s="300">
        <v>11114347</v>
      </c>
      <c r="D1045" s="286">
        <f>ROWS(C$5:C1045)</f>
        <v>1041</v>
      </c>
      <c r="E1045" s="286" t="str">
        <f>IF(A1045='5.1'!$E$5,TXM!D1045,"")</f>
        <v/>
      </c>
      <c r="F1045" t="str">
        <f>IFERROR(SMALL($E$5:$E$8000,ROWS($E$5:E1045)),"")</f>
        <v/>
      </c>
      <c r="I1045" s="285" t="s">
        <v>1756</v>
      </c>
      <c r="J1045" t="s">
        <v>734</v>
      </c>
      <c r="K1045" s="300">
        <v>403919408</v>
      </c>
      <c r="L1045" s="286">
        <f>ROWS(K$5:K1045)</f>
        <v>1041</v>
      </c>
      <c r="M1045" s="286" t="str">
        <f>IF(I1045='5.1'!$E$5,TXM!L1045,"")</f>
        <v/>
      </c>
      <c r="N1045" t="str">
        <f>IFERROR(SMALL($M$5:$M$8000,ROWS($M$5:M1045)),"")</f>
        <v/>
      </c>
      <c r="P1045" t="s">
        <v>1721</v>
      </c>
      <c r="Q1045" t="s">
        <v>1081</v>
      </c>
      <c r="R1045">
        <v>168750</v>
      </c>
      <c r="S1045" s="286">
        <f>ROWS(R$5:R1045)</f>
        <v>1041</v>
      </c>
      <c r="T1045" s="286" t="str">
        <f>IF(P1045='5.1'!$E$5,TXM!S1045,"")</f>
        <v/>
      </c>
      <c r="U1045" t="str">
        <f>IFERROR(SMALL($T$5:$T$8000,ROWS($T$5:T1045)),"")</f>
        <v/>
      </c>
    </row>
    <row r="1046" spans="1:21" ht="14.4" customHeight="1" x14ac:dyDescent="0.25">
      <c r="A1046" s="285" t="s">
        <v>1967</v>
      </c>
      <c r="B1046" t="s">
        <v>752</v>
      </c>
      <c r="C1046" s="300">
        <v>5930416</v>
      </c>
      <c r="D1046" s="286">
        <f>ROWS(C$5:C1046)</f>
        <v>1042</v>
      </c>
      <c r="E1046" s="286" t="str">
        <f>IF(A1046='5.1'!$E$5,TXM!D1046,"")</f>
        <v/>
      </c>
      <c r="F1046" t="str">
        <f>IFERROR(SMALL($E$5:$E$8000,ROWS($E$5:E1046)),"")</f>
        <v/>
      </c>
      <c r="I1046" s="285" t="s">
        <v>1756</v>
      </c>
      <c r="J1046" t="s">
        <v>774</v>
      </c>
      <c r="K1046" s="300">
        <v>393188840</v>
      </c>
      <c r="L1046" s="286">
        <f>ROWS(K$5:K1046)</f>
        <v>1042</v>
      </c>
      <c r="M1046" s="286" t="str">
        <f>IF(I1046='5.1'!$E$5,TXM!L1046,"")</f>
        <v/>
      </c>
      <c r="N1046" t="str">
        <f>IFERROR(SMALL($M$5:$M$8000,ROWS($M$5:M1046)),"")</f>
        <v/>
      </c>
      <c r="P1046" t="s">
        <v>1721</v>
      </c>
      <c r="Q1046" t="s">
        <v>119</v>
      </c>
      <c r="R1046">
        <v>144000</v>
      </c>
      <c r="S1046" s="286">
        <f>ROWS(R$5:R1046)</f>
        <v>1042</v>
      </c>
      <c r="T1046" s="286" t="str">
        <f>IF(P1046='5.1'!$E$5,TXM!S1046,"")</f>
        <v/>
      </c>
      <c r="U1046" t="str">
        <f>IFERROR(SMALL($T$5:$T$8000,ROWS($T$5:T1046)),"")</f>
        <v/>
      </c>
    </row>
    <row r="1047" spans="1:21" ht="14.4" customHeight="1" x14ac:dyDescent="0.25">
      <c r="A1047" s="285" t="s">
        <v>1967</v>
      </c>
      <c r="B1047" t="s">
        <v>715</v>
      </c>
      <c r="C1047" s="300">
        <v>5784167</v>
      </c>
      <c r="D1047" s="286">
        <f>ROWS(C$5:C1047)</f>
        <v>1043</v>
      </c>
      <c r="E1047" s="286" t="str">
        <f>IF(A1047='5.1'!$E$5,TXM!D1047,"")</f>
        <v/>
      </c>
      <c r="F1047" t="str">
        <f>IFERROR(SMALL($E$5:$E$8000,ROWS($E$5:E1047)),"")</f>
        <v/>
      </c>
      <c r="I1047" s="285" t="s">
        <v>1756</v>
      </c>
      <c r="J1047" t="s">
        <v>762</v>
      </c>
      <c r="K1047" s="300">
        <v>348105705</v>
      </c>
      <c r="L1047" s="286">
        <f>ROWS(K$5:K1047)</f>
        <v>1043</v>
      </c>
      <c r="M1047" s="286" t="str">
        <f>IF(I1047='5.1'!$E$5,TXM!L1047,"")</f>
        <v/>
      </c>
      <c r="N1047" t="str">
        <f>IFERROR(SMALL($M$5:$M$8000,ROWS($M$5:M1047)),"")</f>
        <v/>
      </c>
      <c r="P1047" t="s">
        <v>1721</v>
      </c>
      <c r="Q1047" t="s">
        <v>802</v>
      </c>
      <c r="R1047">
        <v>109125</v>
      </c>
      <c r="S1047" s="286">
        <f>ROWS(R$5:R1047)</f>
        <v>1043</v>
      </c>
      <c r="T1047" s="286" t="str">
        <f>IF(P1047='5.1'!$E$5,TXM!S1047,"")</f>
        <v/>
      </c>
      <c r="U1047" t="str">
        <f>IFERROR(SMALL($T$5:$T$8000,ROWS($T$5:T1047)),"")</f>
        <v/>
      </c>
    </row>
    <row r="1048" spans="1:21" ht="14.4" customHeight="1" x14ac:dyDescent="0.25">
      <c r="A1048" s="285" t="s">
        <v>1967</v>
      </c>
      <c r="B1048" t="s">
        <v>719</v>
      </c>
      <c r="C1048" s="300">
        <v>1686000</v>
      </c>
      <c r="D1048" s="286">
        <f>ROWS(C$5:C1048)</f>
        <v>1044</v>
      </c>
      <c r="E1048" s="286" t="str">
        <f>IF(A1048='5.1'!$E$5,TXM!D1048,"")</f>
        <v/>
      </c>
      <c r="F1048" t="str">
        <f>IFERROR(SMALL($E$5:$E$8000,ROWS($E$5:E1048)),"")</f>
        <v/>
      </c>
      <c r="I1048" s="285" t="s">
        <v>1756</v>
      </c>
      <c r="J1048" t="s">
        <v>106</v>
      </c>
      <c r="K1048" s="300">
        <v>302404315</v>
      </c>
      <c r="L1048" s="286">
        <f>ROWS(K$5:K1048)</f>
        <v>1044</v>
      </c>
      <c r="M1048" s="286" t="str">
        <f>IF(I1048='5.1'!$E$5,TXM!L1048,"")</f>
        <v/>
      </c>
      <c r="N1048" t="str">
        <f>IFERROR(SMALL($M$5:$M$8000,ROWS($M$5:M1048)),"")</f>
        <v/>
      </c>
      <c r="P1048" t="s">
        <v>1721</v>
      </c>
      <c r="Q1048" t="s">
        <v>1086</v>
      </c>
      <c r="R1048">
        <v>101095</v>
      </c>
      <c r="S1048" s="286">
        <f>ROWS(R$5:R1048)</f>
        <v>1044</v>
      </c>
      <c r="T1048" s="286" t="str">
        <f>IF(P1048='5.1'!$E$5,TXM!S1048,"")</f>
        <v/>
      </c>
      <c r="U1048" t="str">
        <f>IFERROR(SMALL($T$5:$T$8000,ROWS($T$5:T1048)),"")</f>
        <v/>
      </c>
    </row>
    <row r="1049" spans="1:21" ht="14.4" customHeight="1" x14ac:dyDescent="0.25">
      <c r="A1049" s="285" t="s">
        <v>1967</v>
      </c>
      <c r="B1049" t="s">
        <v>810</v>
      </c>
      <c r="C1049" s="300">
        <v>1579388</v>
      </c>
      <c r="D1049" s="286">
        <f>ROWS(C$5:C1049)</f>
        <v>1045</v>
      </c>
      <c r="E1049" s="286" t="str">
        <f>IF(A1049='5.1'!$E$5,TXM!D1049,"")</f>
        <v/>
      </c>
      <c r="F1049" t="str">
        <f>IFERROR(SMALL($E$5:$E$8000,ROWS($E$5:E1049)),"")</f>
        <v/>
      </c>
      <c r="I1049" s="285" t="s">
        <v>1756</v>
      </c>
      <c r="J1049" t="s">
        <v>804</v>
      </c>
      <c r="K1049" s="300">
        <v>261674428</v>
      </c>
      <c r="L1049" s="286">
        <f>ROWS(K$5:K1049)</f>
        <v>1045</v>
      </c>
      <c r="M1049" s="286" t="str">
        <f>IF(I1049='5.1'!$E$5,TXM!L1049,"")</f>
        <v/>
      </c>
      <c r="N1049" t="str">
        <f>IFERROR(SMALL($M$5:$M$8000,ROWS($M$5:M1049)),"")</f>
        <v/>
      </c>
      <c r="P1049" t="s">
        <v>1721</v>
      </c>
      <c r="Q1049" t="s">
        <v>106</v>
      </c>
      <c r="R1049">
        <v>100628</v>
      </c>
      <c r="S1049" s="286">
        <f>ROWS(R$5:R1049)</f>
        <v>1045</v>
      </c>
      <c r="T1049" s="286" t="str">
        <f>IF(P1049='5.1'!$E$5,TXM!S1049,"")</f>
        <v/>
      </c>
      <c r="U1049" t="str">
        <f>IFERROR(SMALL($T$5:$T$8000,ROWS($T$5:T1049)),"")</f>
        <v/>
      </c>
    </row>
    <row r="1050" spans="1:21" ht="14.4" customHeight="1" x14ac:dyDescent="0.25">
      <c r="A1050" s="285" t="s">
        <v>1967</v>
      </c>
      <c r="B1050" t="s">
        <v>118</v>
      </c>
      <c r="C1050" s="300">
        <v>1439945</v>
      </c>
      <c r="D1050" s="286">
        <f>ROWS(C$5:C1050)</f>
        <v>1046</v>
      </c>
      <c r="E1050" s="286" t="str">
        <f>IF(A1050='5.1'!$E$5,TXM!D1050,"")</f>
        <v/>
      </c>
      <c r="F1050" t="str">
        <f>IFERROR(SMALL($E$5:$E$8000,ROWS($E$5:E1050)),"")</f>
        <v/>
      </c>
      <c r="I1050" s="285" t="s">
        <v>1756</v>
      </c>
      <c r="J1050" t="s">
        <v>812</v>
      </c>
      <c r="K1050" s="300">
        <v>258716575</v>
      </c>
      <c r="L1050" s="286">
        <f>ROWS(K$5:K1050)</f>
        <v>1046</v>
      </c>
      <c r="M1050" s="286" t="str">
        <f>IF(I1050='5.1'!$E$5,TXM!L1050,"")</f>
        <v/>
      </c>
      <c r="N1050" t="str">
        <f>IFERROR(SMALL($M$5:$M$8000,ROWS($M$5:M1050)),"")</f>
        <v/>
      </c>
      <c r="P1050" t="s">
        <v>1721</v>
      </c>
      <c r="Q1050" t="s">
        <v>752</v>
      </c>
      <c r="R1050">
        <v>67622</v>
      </c>
      <c r="S1050" s="286">
        <f>ROWS(R$5:R1050)</f>
        <v>1046</v>
      </c>
      <c r="T1050" s="286" t="str">
        <f>IF(P1050='5.1'!$E$5,TXM!S1050,"")</f>
        <v/>
      </c>
      <c r="U1050" t="str">
        <f>IFERROR(SMALL($T$5:$T$8000,ROWS($T$5:T1050)),"")</f>
        <v/>
      </c>
    </row>
    <row r="1051" spans="1:21" ht="14.4" customHeight="1" x14ac:dyDescent="0.25">
      <c r="A1051" s="285" t="s">
        <v>1967</v>
      </c>
      <c r="B1051" t="s">
        <v>717</v>
      </c>
      <c r="C1051" s="300">
        <v>1156134</v>
      </c>
      <c r="D1051" s="286">
        <f>ROWS(C$5:C1051)</f>
        <v>1047</v>
      </c>
      <c r="E1051" s="286" t="str">
        <f>IF(A1051='5.1'!$E$5,TXM!D1051,"")</f>
        <v/>
      </c>
      <c r="F1051" t="str">
        <f>IFERROR(SMALL($E$5:$E$8000,ROWS($E$5:E1051)),"")</f>
        <v/>
      </c>
      <c r="I1051" s="285" t="s">
        <v>1756</v>
      </c>
      <c r="J1051" t="s">
        <v>1097</v>
      </c>
      <c r="K1051" s="300">
        <v>255258640</v>
      </c>
      <c r="L1051" s="286">
        <f>ROWS(K$5:K1051)</f>
        <v>1047</v>
      </c>
      <c r="M1051" s="286" t="str">
        <f>IF(I1051='5.1'!$E$5,TXM!L1051,"")</f>
        <v/>
      </c>
      <c r="N1051" t="str">
        <f>IFERROR(SMALL($M$5:$M$8000,ROWS($M$5:M1051)),"")</f>
        <v/>
      </c>
      <c r="P1051" t="s">
        <v>1721</v>
      </c>
      <c r="Q1051" t="s">
        <v>117</v>
      </c>
      <c r="R1051">
        <v>61108</v>
      </c>
      <c r="S1051" s="286">
        <f>ROWS(R$5:R1051)</f>
        <v>1047</v>
      </c>
      <c r="T1051" s="286" t="str">
        <f>IF(P1051='5.1'!$E$5,TXM!S1051,"")</f>
        <v/>
      </c>
      <c r="U1051" t="str">
        <f>IFERROR(SMALL($T$5:$T$8000,ROWS($T$5:T1051)),"")</f>
        <v/>
      </c>
    </row>
    <row r="1052" spans="1:21" ht="14.4" customHeight="1" x14ac:dyDescent="0.25">
      <c r="A1052" s="285" t="s">
        <v>1967</v>
      </c>
      <c r="B1052" t="s">
        <v>1096</v>
      </c>
      <c r="C1052" s="300">
        <v>1029451</v>
      </c>
      <c r="D1052" s="286">
        <f>ROWS(C$5:C1052)</f>
        <v>1048</v>
      </c>
      <c r="E1052" s="286" t="str">
        <f>IF(A1052='5.1'!$E$5,TXM!D1052,"")</f>
        <v/>
      </c>
      <c r="F1052" t="str">
        <f>IFERROR(SMALL($E$5:$E$8000,ROWS($E$5:E1052)),"")</f>
        <v/>
      </c>
      <c r="I1052" s="285" t="s">
        <v>1756</v>
      </c>
      <c r="J1052" t="s">
        <v>119</v>
      </c>
      <c r="K1052" s="300">
        <v>249759757</v>
      </c>
      <c r="L1052" s="286">
        <f>ROWS(K$5:K1052)</f>
        <v>1048</v>
      </c>
      <c r="M1052" s="286" t="str">
        <f>IF(I1052='5.1'!$E$5,TXM!L1052,"")</f>
        <v/>
      </c>
      <c r="N1052" t="str">
        <f>IFERROR(SMALL($M$5:$M$8000,ROWS($M$5:M1052)),"")</f>
        <v/>
      </c>
      <c r="P1052" t="s">
        <v>1721</v>
      </c>
      <c r="Q1052" t="s">
        <v>197</v>
      </c>
      <c r="R1052">
        <v>40339</v>
      </c>
      <c r="S1052" s="286">
        <f>ROWS(R$5:R1052)</f>
        <v>1048</v>
      </c>
      <c r="T1052" s="286" t="str">
        <f>IF(P1052='5.1'!$E$5,TXM!S1052,"")</f>
        <v/>
      </c>
      <c r="U1052" t="str">
        <f>IFERROR(SMALL($T$5:$T$8000,ROWS($T$5:T1052)),"")</f>
        <v/>
      </c>
    </row>
    <row r="1053" spans="1:21" ht="14.4" customHeight="1" x14ac:dyDescent="0.25">
      <c r="A1053" s="285" t="s">
        <v>1967</v>
      </c>
      <c r="B1053" t="s">
        <v>705</v>
      </c>
      <c r="C1053" s="300">
        <v>698423</v>
      </c>
      <c r="D1053" s="286">
        <f>ROWS(C$5:C1053)</f>
        <v>1049</v>
      </c>
      <c r="E1053" s="286" t="str">
        <f>IF(A1053='5.1'!$E$5,TXM!D1053,"")</f>
        <v/>
      </c>
      <c r="F1053" t="str">
        <f>IFERROR(SMALL($E$5:$E$8000,ROWS($E$5:E1053)),"")</f>
        <v/>
      </c>
      <c r="I1053" s="285" t="s">
        <v>1756</v>
      </c>
      <c r="J1053" t="s">
        <v>776</v>
      </c>
      <c r="K1053" s="300">
        <v>222379986</v>
      </c>
      <c r="L1053" s="286">
        <f>ROWS(K$5:K1053)</f>
        <v>1049</v>
      </c>
      <c r="M1053" s="286" t="str">
        <f>IF(I1053='5.1'!$E$5,TXM!L1053,"")</f>
        <v/>
      </c>
      <c r="N1053" t="str">
        <f>IFERROR(SMALL($M$5:$M$8000,ROWS($M$5:M1053)),"")</f>
        <v/>
      </c>
      <c r="P1053" t="s">
        <v>1721</v>
      </c>
      <c r="Q1053" t="s">
        <v>1090</v>
      </c>
      <c r="R1053">
        <v>24880</v>
      </c>
      <c r="S1053" s="286">
        <f>ROWS(R$5:R1053)</f>
        <v>1049</v>
      </c>
      <c r="T1053" s="286" t="str">
        <f>IF(P1053='5.1'!$E$5,TXM!S1053,"")</f>
        <v/>
      </c>
      <c r="U1053" t="str">
        <f>IFERROR(SMALL($T$5:$T$8000,ROWS($T$5:T1053)),"")</f>
        <v/>
      </c>
    </row>
    <row r="1054" spans="1:21" ht="14.4" customHeight="1" x14ac:dyDescent="0.25">
      <c r="A1054" s="285" t="s">
        <v>1967</v>
      </c>
      <c r="B1054" t="s">
        <v>115</v>
      </c>
      <c r="C1054" s="300">
        <v>464419</v>
      </c>
      <c r="D1054" s="286">
        <f>ROWS(C$5:C1054)</f>
        <v>1050</v>
      </c>
      <c r="E1054" s="286" t="str">
        <f>IF(A1054='5.1'!$E$5,TXM!D1054,"")</f>
        <v/>
      </c>
      <c r="F1054" t="str">
        <f>IFERROR(SMALL($E$5:$E$8000,ROWS($E$5:E1054)),"")</f>
        <v/>
      </c>
      <c r="I1054" s="285" t="s">
        <v>1756</v>
      </c>
      <c r="J1054" t="s">
        <v>118</v>
      </c>
      <c r="K1054" s="300">
        <v>189223787</v>
      </c>
      <c r="L1054" s="286">
        <f>ROWS(K$5:K1054)</f>
        <v>1050</v>
      </c>
      <c r="M1054" s="286" t="str">
        <f>IF(I1054='5.1'!$E$5,TXM!L1054,"")</f>
        <v/>
      </c>
      <c r="N1054" t="str">
        <f>IFERROR(SMALL($M$5:$M$8000,ROWS($M$5:M1054)),"")</f>
        <v/>
      </c>
      <c r="P1054" t="s">
        <v>1721</v>
      </c>
      <c r="Q1054" t="s">
        <v>102</v>
      </c>
      <c r="R1054">
        <v>18833</v>
      </c>
      <c r="S1054" s="286">
        <f>ROWS(R$5:R1054)</f>
        <v>1050</v>
      </c>
      <c r="T1054" s="286" t="str">
        <f>IF(P1054='5.1'!$E$5,TXM!S1054,"")</f>
        <v/>
      </c>
      <c r="U1054" t="str">
        <f>IFERROR(SMALL($T$5:$T$8000,ROWS($T$5:T1054)),"")</f>
        <v/>
      </c>
    </row>
    <row r="1055" spans="1:21" ht="14.4" customHeight="1" x14ac:dyDescent="0.25">
      <c r="A1055" s="285" t="s">
        <v>1967</v>
      </c>
      <c r="B1055" t="s">
        <v>723</v>
      </c>
      <c r="C1055" s="300">
        <v>342870</v>
      </c>
      <c r="D1055" s="286">
        <f>ROWS(C$5:C1055)</f>
        <v>1051</v>
      </c>
      <c r="E1055" s="286" t="str">
        <f>IF(A1055='5.1'!$E$5,TXM!D1055,"")</f>
        <v/>
      </c>
      <c r="F1055" t="str">
        <f>IFERROR(SMALL($E$5:$E$8000,ROWS($E$5:E1055)),"")</f>
        <v/>
      </c>
      <c r="I1055" s="285" t="s">
        <v>1756</v>
      </c>
      <c r="J1055" t="s">
        <v>802</v>
      </c>
      <c r="K1055" s="300">
        <v>183965893</v>
      </c>
      <c r="L1055" s="286">
        <f>ROWS(K$5:K1055)</f>
        <v>1051</v>
      </c>
      <c r="M1055" s="286" t="str">
        <f>IF(I1055='5.1'!$E$5,TXM!L1055,"")</f>
        <v/>
      </c>
      <c r="N1055" t="str">
        <f>IFERROR(SMALL($M$5:$M$8000,ROWS($M$5:M1055)),"")</f>
        <v/>
      </c>
      <c r="P1055" t="s">
        <v>1721</v>
      </c>
      <c r="Q1055" t="s">
        <v>115</v>
      </c>
      <c r="R1055">
        <v>7427</v>
      </c>
      <c r="S1055" s="286">
        <f>ROWS(R$5:R1055)</f>
        <v>1051</v>
      </c>
      <c r="T1055" s="286" t="str">
        <f>IF(P1055='5.1'!$E$5,TXM!S1055,"")</f>
        <v/>
      </c>
      <c r="U1055" t="str">
        <f>IFERROR(SMALL($T$5:$T$8000,ROWS($T$5:T1055)),"")</f>
        <v/>
      </c>
    </row>
    <row r="1056" spans="1:21" ht="14.4" customHeight="1" x14ac:dyDescent="0.25">
      <c r="A1056" s="285" t="s">
        <v>1967</v>
      </c>
      <c r="B1056" t="s">
        <v>1086</v>
      </c>
      <c r="C1056" s="300">
        <v>307095</v>
      </c>
      <c r="D1056" s="286">
        <f>ROWS(C$5:C1056)</f>
        <v>1052</v>
      </c>
      <c r="E1056" s="286" t="str">
        <f>IF(A1056='5.1'!$E$5,TXM!D1056,"")</f>
        <v/>
      </c>
      <c r="F1056" t="str">
        <f>IFERROR(SMALL($E$5:$E$8000,ROWS($E$5:E1056)),"")</f>
        <v/>
      </c>
      <c r="I1056" s="285" t="s">
        <v>1756</v>
      </c>
      <c r="J1056" t="s">
        <v>116</v>
      </c>
      <c r="K1056" s="300">
        <v>174251462</v>
      </c>
      <c r="L1056" s="286">
        <f>ROWS(K$5:K1056)</f>
        <v>1052</v>
      </c>
      <c r="M1056" s="286" t="str">
        <f>IF(I1056='5.1'!$E$5,TXM!L1056,"")</f>
        <v/>
      </c>
      <c r="N1056" t="str">
        <f>IFERROR(SMALL($M$5:$M$8000,ROWS($M$5:M1056)),"")</f>
        <v/>
      </c>
      <c r="P1056" t="s">
        <v>1721</v>
      </c>
      <c r="Q1056" t="s">
        <v>1079</v>
      </c>
      <c r="R1056">
        <v>6628</v>
      </c>
      <c r="S1056" s="286">
        <f>ROWS(R$5:R1056)</f>
        <v>1052</v>
      </c>
      <c r="T1056" s="286" t="str">
        <f>IF(P1056='5.1'!$E$5,TXM!S1056,"")</f>
        <v/>
      </c>
      <c r="U1056" t="str">
        <f>IFERROR(SMALL($T$5:$T$8000,ROWS($T$5:T1056)),"")</f>
        <v/>
      </c>
    </row>
    <row r="1057" spans="1:21" ht="14.4" customHeight="1" x14ac:dyDescent="0.25">
      <c r="A1057" s="285" t="s">
        <v>1967</v>
      </c>
      <c r="B1057" t="s">
        <v>106</v>
      </c>
      <c r="C1057" s="300">
        <v>302495</v>
      </c>
      <c r="D1057" s="286">
        <f>ROWS(C$5:C1057)</f>
        <v>1053</v>
      </c>
      <c r="E1057" s="286" t="str">
        <f>IF(A1057='5.1'!$E$5,TXM!D1057,"")</f>
        <v/>
      </c>
      <c r="F1057" t="str">
        <f>IFERROR(SMALL($E$5:$E$8000,ROWS($E$5:E1057)),"")</f>
        <v/>
      </c>
      <c r="I1057" s="285" t="s">
        <v>1756</v>
      </c>
      <c r="J1057" t="s">
        <v>1086</v>
      </c>
      <c r="K1057" s="300">
        <v>169683676</v>
      </c>
      <c r="L1057" s="286">
        <f>ROWS(K$5:K1057)</f>
        <v>1053</v>
      </c>
      <c r="M1057" s="286" t="str">
        <f>IF(I1057='5.1'!$E$5,TXM!L1057,"")</f>
        <v/>
      </c>
      <c r="N1057" t="str">
        <f>IFERROR(SMALL($M$5:$M$8000,ROWS($M$5:M1057)),"")</f>
        <v/>
      </c>
      <c r="P1057" t="s">
        <v>1721</v>
      </c>
      <c r="Q1057" t="s">
        <v>118</v>
      </c>
      <c r="R1057">
        <v>5401</v>
      </c>
      <c r="S1057" s="286">
        <f>ROWS(R$5:R1057)</f>
        <v>1053</v>
      </c>
      <c r="T1057" s="286" t="str">
        <f>IF(P1057='5.1'!$E$5,TXM!S1057,"")</f>
        <v/>
      </c>
      <c r="U1057" t="str">
        <f>IFERROR(SMALL($T$5:$T$8000,ROWS($T$5:T1057)),"")</f>
        <v/>
      </c>
    </row>
    <row r="1058" spans="1:21" ht="14.4" customHeight="1" x14ac:dyDescent="0.25">
      <c r="A1058" s="285" t="s">
        <v>1967</v>
      </c>
      <c r="B1058" t="s">
        <v>774</v>
      </c>
      <c r="C1058" s="300">
        <v>291875</v>
      </c>
      <c r="D1058" s="286">
        <f>ROWS(C$5:C1058)</f>
        <v>1054</v>
      </c>
      <c r="E1058" s="286" t="str">
        <f>IF(A1058='5.1'!$E$5,TXM!D1058,"")</f>
        <v/>
      </c>
      <c r="F1058" t="str">
        <f>IFERROR(SMALL($E$5:$E$8000,ROWS($E$5:E1058)),"")</f>
        <v/>
      </c>
      <c r="I1058" s="285" t="s">
        <v>1756</v>
      </c>
      <c r="J1058" t="s">
        <v>723</v>
      </c>
      <c r="K1058" s="300">
        <v>163523001</v>
      </c>
      <c r="L1058" s="286">
        <f>ROWS(K$5:K1058)</f>
        <v>1054</v>
      </c>
      <c r="M1058" s="286" t="str">
        <f>IF(I1058='5.1'!$E$5,TXM!L1058,"")</f>
        <v/>
      </c>
      <c r="N1058" t="str">
        <f>IFERROR(SMALL($M$5:$M$8000,ROWS($M$5:M1058)),"")</f>
        <v/>
      </c>
      <c r="P1058" t="s">
        <v>1721</v>
      </c>
      <c r="Q1058" t="s">
        <v>804</v>
      </c>
      <c r="R1058">
        <v>4143</v>
      </c>
      <c r="S1058" s="286">
        <f>ROWS(R$5:R1058)</f>
        <v>1054</v>
      </c>
      <c r="T1058" s="286" t="str">
        <f>IF(P1058='5.1'!$E$5,TXM!S1058,"")</f>
        <v/>
      </c>
      <c r="U1058" t="str">
        <f>IFERROR(SMALL($T$5:$T$8000,ROWS($T$5:T1058)),"")</f>
        <v/>
      </c>
    </row>
    <row r="1059" spans="1:21" ht="14.4" customHeight="1" x14ac:dyDescent="0.25">
      <c r="A1059" s="285" t="s">
        <v>1967</v>
      </c>
      <c r="B1059" t="s">
        <v>117</v>
      </c>
      <c r="C1059" s="300">
        <v>282000</v>
      </c>
      <c r="D1059" s="286">
        <f>ROWS(C$5:C1059)</f>
        <v>1055</v>
      </c>
      <c r="E1059" s="286" t="str">
        <f>IF(A1059='5.1'!$E$5,TXM!D1059,"")</f>
        <v/>
      </c>
      <c r="F1059" t="str">
        <f>IFERROR(SMALL($E$5:$E$8000,ROWS($E$5:E1059)),"")</f>
        <v/>
      </c>
      <c r="I1059" s="285" t="s">
        <v>1756</v>
      </c>
      <c r="J1059" t="s">
        <v>760</v>
      </c>
      <c r="K1059" s="300">
        <v>152829043</v>
      </c>
      <c r="L1059" s="286">
        <f>ROWS(K$5:K1059)</f>
        <v>1055</v>
      </c>
      <c r="M1059" s="286" t="str">
        <f>IF(I1059='5.1'!$E$5,TXM!L1059,"")</f>
        <v/>
      </c>
      <c r="N1059" t="str">
        <f>IFERROR(SMALL($M$5:$M$8000,ROWS($M$5:M1059)),"")</f>
        <v/>
      </c>
      <c r="P1059" t="s">
        <v>1967</v>
      </c>
      <c r="Q1059" t="s">
        <v>810</v>
      </c>
      <c r="R1059">
        <v>10677555</v>
      </c>
      <c r="S1059" s="286">
        <f>ROWS(R$5:R1059)</f>
        <v>1055</v>
      </c>
      <c r="T1059" s="286" t="str">
        <f>IF(P1059='5.1'!$E$5,TXM!S1059,"")</f>
        <v/>
      </c>
      <c r="U1059" t="str">
        <f>IFERROR(SMALL($T$5:$T$8000,ROWS($T$5:T1059)),"")</f>
        <v/>
      </c>
    </row>
    <row r="1060" spans="1:21" ht="14.4" customHeight="1" x14ac:dyDescent="0.25">
      <c r="A1060" s="285" t="s">
        <v>1967</v>
      </c>
      <c r="B1060" t="s">
        <v>782</v>
      </c>
      <c r="C1060" s="300">
        <v>118723</v>
      </c>
      <c r="D1060" s="286">
        <f>ROWS(C$5:C1060)</f>
        <v>1056</v>
      </c>
      <c r="E1060" s="286" t="str">
        <f>IF(A1060='5.1'!$E$5,TXM!D1060,"")</f>
        <v/>
      </c>
      <c r="F1060" t="str">
        <f>IFERROR(SMALL($E$5:$E$8000,ROWS($E$5:E1060)),"")</f>
        <v/>
      </c>
      <c r="I1060" s="285" t="s">
        <v>1756</v>
      </c>
      <c r="J1060" t="s">
        <v>1081</v>
      </c>
      <c r="K1060" s="300">
        <v>152818824</v>
      </c>
      <c r="L1060" s="286">
        <f>ROWS(K$5:K1060)</f>
        <v>1056</v>
      </c>
      <c r="M1060" s="286" t="str">
        <f>IF(I1060='5.1'!$E$5,TXM!L1060,"")</f>
        <v/>
      </c>
      <c r="N1060" t="str">
        <f>IFERROR(SMALL($M$5:$M$8000,ROWS($M$5:M1060)),"")</f>
        <v/>
      </c>
      <c r="P1060" t="s">
        <v>1967</v>
      </c>
      <c r="Q1060" t="s">
        <v>806</v>
      </c>
      <c r="R1060">
        <v>933934</v>
      </c>
      <c r="S1060" s="286">
        <f>ROWS(R$5:R1060)</f>
        <v>1056</v>
      </c>
      <c r="T1060" s="286" t="str">
        <f>IF(P1060='5.1'!$E$5,TXM!S1060,"")</f>
        <v/>
      </c>
      <c r="U1060" t="str">
        <f>IFERROR(SMALL($T$5:$T$8000,ROWS($T$5:T1060)),"")</f>
        <v/>
      </c>
    </row>
    <row r="1061" spans="1:21" ht="14.4" customHeight="1" x14ac:dyDescent="0.25">
      <c r="A1061" s="285" t="s">
        <v>1967</v>
      </c>
      <c r="B1061" t="s">
        <v>1090</v>
      </c>
      <c r="C1061" s="300">
        <v>54591</v>
      </c>
      <c r="D1061" s="286">
        <f>ROWS(C$5:C1061)</f>
        <v>1057</v>
      </c>
      <c r="E1061" s="286" t="str">
        <f>IF(A1061='5.1'!$E$5,TXM!D1061,"")</f>
        <v/>
      </c>
      <c r="F1061" t="str">
        <f>IFERROR(SMALL($E$5:$E$8000,ROWS($E$5:E1061)),"")</f>
        <v/>
      </c>
      <c r="I1061" s="285" t="s">
        <v>1756</v>
      </c>
      <c r="J1061" t="s">
        <v>719</v>
      </c>
      <c r="K1061" s="300">
        <v>145362248</v>
      </c>
      <c r="L1061" s="286">
        <f>ROWS(K$5:K1061)</f>
        <v>1057</v>
      </c>
      <c r="M1061" s="286" t="str">
        <f>IF(I1061='5.1'!$E$5,TXM!L1061,"")</f>
        <v/>
      </c>
      <c r="N1061" t="str">
        <f>IFERROR(SMALL($M$5:$M$8000,ROWS($M$5:M1061)),"")</f>
        <v/>
      </c>
      <c r="P1061" t="s">
        <v>1967</v>
      </c>
      <c r="Q1061" t="s">
        <v>762</v>
      </c>
      <c r="R1061">
        <v>736970</v>
      </c>
      <c r="S1061" s="286">
        <f>ROWS(R$5:R1061)</f>
        <v>1057</v>
      </c>
      <c r="T1061" s="286" t="str">
        <f>IF(P1061='5.1'!$E$5,TXM!S1061,"")</f>
        <v/>
      </c>
      <c r="U1061" t="str">
        <f>IFERROR(SMALL($T$5:$T$8000,ROWS($T$5:T1061)),"")</f>
        <v/>
      </c>
    </row>
    <row r="1062" spans="1:21" ht="14.4" customHeight="1" x14ac:dyDescent="0.25">
      <c r="A1062" s="285" t="s">
        <v>1967</v>
      </c>
      <c r="B1062" t="s">
        <v>997</v>
      </c>
      <c r="C1062" s="300">
        <v>9188</v>
      </c>
      <c r="D1062" s="286">
        <f>ROWS(C$5:C1062)</f>
        <v>1058</v>
      </c>
      <c r="E1062" s="286" t="str">
        <f>IF(A1062='5.1'!$E$5,TXM!D1062,"")</f>
        <v/>
      </c>
      <c r="F1062" t="str">
        <f>IFERROR(SMALL($E$5:$E$8000,ROWS($E$5:E1062)),"")</f>
        <v/>
      </c>
      <c r="I1062" s="285" t="s">
        <v>1756</v>
      </c>
      <c r="J1062" t="s">
        <v>788</v>
      </c>
      <c r="K1062" s="300">
        <v>132653247</v>
      </c>
      <c r="L1062" s="286">
        <f>ROWS(K$5:K1062)</f>
        <v>1058</v>
      </c>
      <c r="M1062" s="286" t="str">
        <f>IF(I1062='5.1'!$E$5,TXM!L1062,"")</f>
        <v/>
      </c>
      <c r="N1062" t="str">
        <f>IFERROR(SMALL($M$5:$M$8000,ROWS($M$5:M1062)),"")</f>
        <v/>
      </c>
      <c r="P1062" t="s">
        <v>1967</v>
      </c>
      <c r="Q1062" t="s">
        <v>1084</v>
      </c>
      <c r="R1062">
        <v>421444</v>
      </c>
      <c r="S1062" s="286">
        <f>ROWS(R$5:R1062)</f>
        <v>1058</v>
      </c>
      <c r="T1062" s="286" t="str">
        <f>IF(P1062='5.1'!$E$5,TXM!S1062,"")</f>
        <v/>
      </c>
      <c r="U1062" t="str">
        <f>IFERROR(SMALL($T$5:$T$8000,ROWS($T$5:T1062)),"")</f>
        <v/>
      </c>
    </row>
    <row r="1063" spans="1:21" ht="14.4" customHeight="1" x14ac:dyDescent="0.25">
      <c r="A1063" s="285" t="s">
        <v>1967</v>
      </c>
      <c r="B1063" t="s">
        <v>1098</v>
      </c>
      <c r="C1063" s="300">
        <v>5000</v>
      </c>
      <c r="D1063" s="286">
        <f>ROWS(C$5:C1063)</f>
        <v>1059</v>
      </c>
      <c r="E1063" s="286" t="str">
        <f>IF(A1063='5.1'!$E$5,TXM!D1063,"")</f>
        <v/>
      </c>
      <c r="F1063" t="str">
        <f>IFERROR(SMALL($E$5:$E$8000,ROWS($E$5:E1063)),"")</f>
        <v/>
      </c>
      <c r="I1063" s="285" t="s">
        <v>1756</v>
      </c>
      <c r="J1063" t="s">
        <v>102</v>
      </c>
      <c r="K1063" s="300">
        <v>121316461</v>
      </c>
      <c r="L1063" s="286">
        <f>ROWS(K$5:K1063)</f>
        <v>1059</v>
      </c>
      <c r="M1063" s="286" t="str">
        <f>IF(I1063='5.1'!$E$5,TXM!L1063,"")</f>
        <v/>
      </c>
      <c r="N1063" t="str">
        <f>IFERROR(SMALL($M$5:$M$8000,ROWS($M$5:M1063)),"")</f>
        <v/>
      </c>
      <c r="P1063" t="s">
        <v>1967</v>
      </c>
      <c r="Q1063" t="s">
        <v>818</v>
      </c>
      <c r="R1063">
        <v>389275</v>
      </c>
      <c r="S1063" s="286">
        <f>ROWS(R$5:R1063)</f>
        <v>1059</v>
      </c>
      <c r="T1063" s="286" t="str">
        <f>IF(P1063='5.1'!$E$5,TXM!S1063,"")</f>
        <v/>
      </c>
      <c r="U1063" t="str">
        <f>IFERROR(SMALL($T$5:$T$8000,ROWS($T$5:T1063)),"")</f>
        <v/>
      </c>
    </row>
    <row r="1064" spans="1:21" ht="14.4" customHeight="1" x14ac:dyDescent="0.25">
      <c r="A1064" s="285" t="s">
        <v>1967</v>
      </c>
      <c r="B1064" t="s">
        <v>762</v>
      </c>
      <c r="C1064" s="300">
        <v>4950</v>
      </c>
      <c r="D1064" s="286">
        <f>ROWS(C$5:C1064)</f>
        <v>1060</v>
      </c>
      <c r="E1064" s="286" t="str">
        <f>IF(A1064='5.1'!$E$5,TXM!D1064,"")</f>
        <v/>
      </c>
      <c r="F1064" t="str">
        <f>IFERROR(SMALL($E$5:$E$8000,ROWS($E$5:E1064)),"")</f>
        <v/>
      </c>
      <c r="I1064" s="285" t="s">
        <v>1756</v>
      </c>
      <c r="J1064" t="s">
        <v>1082</v>
      </c>
      <c r="K1064" s="300">
        <v>120790588</v>
      </c>
      <c r="L1064" s="286">
        <f>ROWS(K$5:K1064)</f>
        <v>1060</v>
      </c>
      <c r="M1064" s="286" t="str">
        <f>IF(I1064='5.1'!$E$5,TXM!L1064,"")</f>
        <v/>
      </c>
      <c r="N1064" t="str">
        <f>IFERROR(SMALL($M$5:$M$8000,ROWS($M$5:M1064)),"")</f>
        <v/>
      </c>
      <c r="P1064" t="s">
        <v>1967</v>
      </c>
      <c r="Q1064" t="s">
        <v>752</v>
      </c>
      <c r="R1064">
        <v>352237</v>
      </c>
      <c r="S1064" s="286">
        <f>ROWS(R$5:R1064)</f>
        <v>1060</v>
      </c>
      <c r="T1064" s="286" t="str">
        <f>IF(P1064='5.1'!$E$5,TXM!S1064,"")</f>
        <v/>
      </c>
      <c r="U1064" t="str">
        <f>IFERROR(SMALL($T$5:$T$8000,ROWS($T$5:T1064)),"")</f>
        <v/>
      </c>
    </row>
    <row r="1065" spans="1:21" ht="14.4" customHeight="1" x14ac:dyDescent="0.25">
      <c r="A1065" s="285" t="s">
        <v>1967</v>
      </c>
      <c r="B1065" t="s">
        <v>764</v>
      </c>
      <c r="C1065" s="300">
        <v>3000</v>
      </c>
      <c r="D1065" s="286">
        <f>ROWS(C$5:C1065)</f>
        <v>1061</v>
      </c>
      <c r="E1065" s="286" t="str">
        <f>IF(A1065='5.1'!$E$5,TXM!D1065,"")</f>
        <v/>
      </c>
      <c r="F1065" t="str">
        <f>IFERROR(SMALL($E$5:$E$8000,ROWS($E$5:E1065)),"")</f>
        <v/>
      </c>
      <c r="I1065" s="285" t="s">
        <v>1756</v>
      </c>
      <c r="J1065" t="s">
        <v>1092</v>
      </c>
      <c r="K1065" s="300">
        <v>113545038</v>
      </c>
      <c r="L1065" s="286">
        <f>ROWS(K$5:K1065)</f>
        <v>1061</v>
      </c>
      <c r="M1065" s="286" t="str">
        <f>IF(I1065='5.1'!$E$5,TXM!L1065,"")</f>
        <v/>
      </c>
      <c r="N1065" t="str">
        <f>IFERROR(SMALL($M$5:$M$8000,ROWS($M$5:M1065)),"")</f>
        <v/>
      </c>
      <c r="P1065" t="s">
        <v>1967</v>
      </c>
      <c r="Q1065" t="s">
        <v>1080</v>
      </c>
      <c r="R1065">
        <v>298059</v>
      </c>
      <c r="S1065" s="286">
        <f>ROWS(R$5:R1065)</f>
        <v>1061</v>
      </c>
      <c r="T1065" s="286" t="str">
        <f>IF(P1065='5.1'!$E$5,TXM!S1065,"")</f>
        <v/>
      </c>
      <c r="U1065" t="str">
        <f>IFERROR(SMALL($T$5:$T$8000,ROWS($T$5:T1065)),"")</f>
        <v/>
      </c>
    </row>
    <row r="1066" spans="1:21" ht="14.4" customHeight="1" x14ac:dyDescent="0.25">
      <c r="A1066" s="285" t="s">
        <v>1967</v>
      </c>
      <c r="B1066" t="s">
        <v>1093</v>
      </c>
      <c r="C1066" s="300">
        <v>1786</v>
      </c>
      <c r="D1066" s="286">
        <f>ROWS(C$5:C1066)</f>
        <v>1062</v>
      </c>
      <c r="E1066" s="286" t="str">
        <f>IF(A1066='5.1'!$E$5,TXM!D1066,"")</f>
        <v/>
      </c>
      <c r="F1066" t="str">
        <f>IFERROR(SMALL($E$5:$E$8000,ROWS($E$5:E1066)),"")</f>
        <v/>
      </c>
      <c r="I1066" s="285" t="s">
        <v>1756</v>
      </c>
      <c r="J1066" t="s">
        <v>823</v>
      </c>
      <c r="K1066" s="300">
        <v>98751422</v>
      </c>
      <c r="L1066" s="286">
        <f>ROWS(K$5:K1066)</f>
        <v>1062</v>
      </c>
      <c r="M1066" s="286" t="str">
        <f>IF(I1066='5.1'!$E$5,TXM!L1066,"")</f>
        <v/>
      </c>
      <c r="N1066" t="str">
        <f>IFERROR(SMALL($M$5:$M$8000,ROWS($M$5:M1066)),"")</f>
        <v/>
      </c>
      <c r="P1066" t="s">
        <v>1967</v>
      </c>
      <c r="Q1066" t="s">
        <v>808</v>
      </c>
      <c r="R1066">
        <v>230486</v>
      </c>
      <c r="S1066" s="286">
        <f>ROWS(R$5:R1066)</f>
        <v>1062</v>
      </c>
      <c r="T1066" s="286" t="str">
        <f>IF(P1066='5.1'!$E$5,TXM!S1066,"")</f>
        <v/>
      </c>
      <c r="U1066" t="str">
        <f>IFERROR(SMALL($T$5:$T$8000,ROWS($T$5:T1066)),"")</f>
        <v/>
      </c>
    </row>
    <row r="1067" spans="1:21" ht="14.4" customHeight="1" x14ac:dyDescent="0.25">
      <c r="A1067" s="285" t="s">
        <v>1967</v>
      </c>
      <c r="B1067" t="s">
        <v>1079</v>
      </c>
      <c r="C1067" s="300">
        <v>16</v>
      </c>
      <c r="D1067" s="286">
        <f>ROWS(C$5:C1067)</f>
        <v>1063</v>
      </c>
      <c r="E1067" s="286" t="str">
        <f>IF(A1067='5.1'!$E$5,TXM!D1067,"")</f>
        <v/>
      </c>
      <c r="F1067" t="str">
        <f>IFERROR(SMALL($E$5:$E$8000,ROWS($E$5:E1067)),"")</f>
        <v/>
      </c>
      <c r="I1067" s="285" t="s">
        <v>1756</v>
      </c>
      <c r="J1067" t="s">
        <v>1090</v>
      </c>
      <c r="K1067" s="300">
        <v>94177773</v>
      </c>
      <c r="L1067" s="286">
        <f>ROWS(K$5:K1067)</f>
        <v>1063</v>
      </c>
      <c r="M1067" s="286" t="str">
        <f>IF(I1067='5.1'!$E$5,TXM!L1067,"")</f>
        <v/>
      </c>
      <c r="N1067" t="str">
        <f>IFERROR(SMALL($M$5:$M$8000,ROWS($M$5:M1067)),"")</f>
        <v/>
      </c>
      <c r="P1067" t="s">
        <v>1967</v>
      </c>
      <c r="Q1067" t="s">
        <v>1091</v>
      </c>
      <c r="R1067">
        <v>98015</v>
      </c>
      <c r="S1067" s="286">
        <f>ROWS(R$5:R1067)</f>
        <v>1063</v>
      </c>
      <c r="T1067" s="286" t="str">
        <f>IF(P1067='5.1'!$E$5,TXM!S1067,"")</f>
        <v/>
      </c>
      <c r="U1067" t="str">
        <f>IFERROR(SMALL($T$5:$T$8000,ROWS($T$5:T1067)),"")</f>
        <v/>
      </c>
    </row>
    <row r="1068" spans="1:21" ht="14.4" customHeight="1" x14ac:dyDescent="0.25">
      <c r="A1068" s="285" t="s">
        <v>1968</v>
      </c>
      <c r="B1068" t="s">
        <v>715</v>
      </c>
      <c r="C1068" s="300">
        <v>221895158</v>
      </c>
      <c r="D1068" s="286">
        <f>ROWS(C$5:C1068)</f>
        <v>1064</v>
      </c>
      <c r="E1068" s="286" t="str">
        <f>IF(A1068='5.1'!$E$5,TXM!D1068,"")</f>
        <v/>
      </c>
      <c r="F1068" t="str">
        <f>IFERROR(SMALL($E$5:$E$8000,ROWS($E$5:E1068)),"")</f>
        <v/>
      </c>
      <c r="I1068" s="285" t="s">
        <v>1756</v>
      </c>
      <c r="J1068" t="s">
        <v>711</v>
      </c>
      <c r="K1068" s="300">
        <v>86346774</v>
      </c>
      <c r="L1068" s="286">
        <f>ROWS(K$5:K1068)</f>
        <v>1064</v>
      </c>
      <c r="M1068" s="286" t="str">
        <f>IF(I1068='5.1'!$E$5,TXM!L1068,"")</f>
        <v/>
      </c>
      <c r="N1068" t="str">
        <f>IFERROR(SMALL($M$5:$M$8000,ROWS($M$5:M1068)),"")</f>
        <v/>
      </c>
      <c r="P1068" t="s">
        <v>1967</v>
      </c>
      <c r="Q1068" t="s">
        <v>119</v>
      </c>
      <c r="R1068">
        <v>96208</v>
      </c>
      <c r="S1068" s="286">
        <f>ROWS(R$5:R1068)</f>
        <v>1064</v>
      </c>
      <c r="T1068" s="286" t="str">
        <f>IF(P1068='5.1'!$E$5,TXM!S1068,"")</f>
        <v/>
      </c>
      <c r="U1068" t="str">
        <f>IFERROR(SMALL($T$5:$T$8000,ROWS($T$5:T1068)),"")</f>
        <v/>
      </c>
    </row>
    <row r="1069" spans="1:21" ht="14.4" customHeight="1" x14ac:dyDescent="0.25">
      <c r="A1069" s="285" t="s">
        <v>1968</v>
      </c>
      <c r="B1069" t="s">
        <v>786</v>
      </c>
      <c r="C1069" s="300">
        <v>4934936</v>
      </c>
      <c r="D1069" s="286">
        <f>ROWS(C$5:C1069)</f>
        <v>1065</v>
      </c>
      <c r="E1069" s="286" t="str">
        <f>IF(A1069='5.1'!$E$5,TXM!D1069,"")</f>
        <v/>
      </c>
      <c r="F1069" t="str">
        <f>IFERROR(SMALL($E$5:$E$8000,ROWS($E$5:E1069)),"")</f>
        <v/>
      </c>
      <c r="I1069" s="285" t="s">
        <v>1756</v>
      </c>
      <c r="J1069" t="s">
        <v>717</v>
      </c>
      <c r="K1069" s="300">
        <v>82645375</v>
      </c>
      <c r="L1069" s="286">
        <f>ROWS(K$5:K1069)</f>
        <v>1065</v>
      </c>
      <c r="M1069" s="286" t="str">
        <f>IF(I1069='5.1'!$E$5,TXM!L1069,"")</f>
        <v/>
      </c>
      <c r="N1069" t="str">
        <f>IFERROR(SMALL($M$5:$M$8000,ROWS($M$5:M1069)),"")</f>
        <v/>
      </c>
      <c r="P1069" t="s">
        <v>1967</v>
      </c>
      <c r="Q1069" t="s">
        <v>1096</v>
      </c>
      <c r="R1069">
        <v>95024</v>
      </c>
      <c r="S1069" s="286">
        <f>ROWS(R$5:R1069)</f>
        <v>1065</v>
      </c>
      <c r="T1069" s="286" t="str">
        <f>IF(P1069='5.1'!$E$5,TXM!S1069,"")</f>
        <v/>
      </c>
      <c r="U1069" t="str">
        <f>IFERROR(SMALL($T$5:$T$8000,ROWS($T$5:T1069)),"")</f>
        <v/>
      </c>
    </row>
    <row r="1070" spans="1:21" ht="14.4" customHeight="1" x14ac:dyDescent="0.25">
      <c r="A1070" s="285" t="s">
        <v>1968</v>
      </c>
      <c r="B1070" t="s">
        <v>711</v>
      </c>
      <c r="C1070" s="300">
        <v>2063544</v>
      </c>
      <c r="D1070" s="286">
        <f>ROWS(C$5:C1070)</f>
        <v>1066</v>
      </c>
      <c r="E1070" s="286" t="str">
        <f>IF(A1070='5.1'!$E$5,TXM!D1070,"")</f>
        <v/>
      </c>
      <c r="F1070" t="str">
        <f>IFERROR(SMALL($E$5:$E$8000,ROWS($E$5:E1070)),"")</f>
        <v/>
      </c>
      <c r="I1070" s="285" t="s">
        <v>1756</v>
      </c>
      <c r="J1070" t="s">
        <v>727</v>
      </c>
      <c r="K1070" s="300">
        <v>82493768</v>
      </c>
      <c r="L1070" s="286">
        <f>ROWS(K$5:K1070)</f>
        <v>1066</v>
      </c>
      <c r="M1070" s="286" t="str">
        <f>IF(I1070='5.1'!$E$5,TXM!L1070,"")</f>
        <v/>
      </c>
      <c r="N1070" t="str">
        <f>IFERROR(SMALL($M$5:$M$8000,ROWS($M$5:M1070)),"")</f>
        <v/>
      </c>
      <c r="P1070" t="s">
        <v>1967</v>
      </c>
      <c r="Q1070" t="s">
        <v>1098</v>
      </c>
      <c r="R1070">
        <v>88818</v>
      </c>
      <c r="S1070" s="286">
        <f>ROWS(R$5:R1070)</f>
        <v>1066</v>
      </c>
      <c r="T1070" s="286" t="str">
        <f>IF(P1070='5.1'!$E$5,TXM!S1070,"")</f>
        <v/>
      </c>
      <c r="U1070" t="str">
        <f>IFERROR(SMALL($T$5:$T$8000,ROWS($T$5:T1070)),"")</f>
        <v/>
      </c>
    </row>
    <row r="1071" spans="1:21" ht="14.4" customHeight="1" x14ac:dyDescent="0.25">
      <c r="A1071" s="285" t="s">
        <v>1968</v>
      </c>
      <c r="B1071" t="s">
        <v>106</v>
      </c>
      <c r="C1071" s="300">
        <v>1894092</v>
      </c>
      <c r="D1071" s="286">
        <f>ROWS(C$5:C1071)</f>
        <v>1067</v>
      </c>
      <c r="E1071" s="286" t="str">
        <f>IF(A1071='5.1'!$E$5,TXM!D1071,"")</f>
        <v/>
      </c>
      <c r="F1071" t="str">
        <f>IFERROR(SMALL($E$5:$E$8000,ROWS($E$5:E1071)),"")</f>
        <v/>
      </c>
      <c r="I1071" s="285" t="s">
        <v>1756</v>
      </c>
      <c r="J1071" t="s">
        <v>109</v>
      </c>
      <c r="K1071" s="300">
        <v>76100830</v>
      </c>
      <c r="L1071" s="286">
        <f>ROWS(K$5:K1071)</f>
        <v>1067</v>
      </c>
      <c r="M1071" s="286" t="str">
        <f>IF(I1071='5.1'!$E$5,TXM!L1071,"")</f>
        <v/>
      </c>
      <c r="N1071" t="str">
        <f>IFERROR(SMALL($M$5:$M$8000,ROWS($M$5:M1071)),"")</f>
        <v/>
      </c>
      <c r="P1071" t="s">
        <v>1967</v>
      </c>
      <c r="Q1071" t="s">
        <v>1082</v>
      </c>
      <c r="R1071">
        <v>85000</v>
      </c>
      <c r="S1071" s="286">
        <f>ROWS(R$5:R1071)</f>
        <v>1067</v>
      </c>
      <c r="T1071" s="286" t="str">
        <f>IF(P1071='5.1'!$E$5,TXM!S1071,"")</f>
        <v/>
      </c>
      <c r="U1071" t="str">
        <f>IFERROR(SMALL($T$5:$T$8000,ROWS($T$5:T1071)),"")</f>
        <v/>
      </c>
    </row>
    <row r="1072" spans="1:21" ht="14.4" customHeight="1" x14ac:dyDescent="0.25">
      <c r="A1072" s="285" t="s">
        <v>1968</v>
      </c>
      <c r="B1072" t="s">
        <v>102</v>
      </c>
      <c r="C1072" s="300">
        <v>1442955</v>
      </c>
      <c r="D1072" s="286">
        <f>ROWS(C$5:C1072)</f>
        <v>1068</v>
      </c>
      <c r="E1072" s="286" t="str">
        <f>IF(A1072='5.1'!$E$5,TXM!D1072,"")</f>
        <v/>
      </c>
      <c r="F1072" t="str">
        <f>IFERROR(SMALL($E$5:$E$8000,ROWS($E$5:E1072)),"")</f>
        <v/>
      </c>
      <c r="I1072" s="285" t="s">
        <v>1756</v>
      </c>
      <c r="J1072" t="s">
        <v>114</v>
      </c>
      <c r="K1072" s="300">
        <v>72662771</v>
      </c>
      <c r="L1072" s="286">
        <f>ROWS(K$5:K1072)</f>
        <v>1068</v>
      </c>
      <c r="M1072" s="286" t="str">
        <f>IF(I1072='5.1'!$E$5,TXM!L1072,"")</f>
        <v/>
      </c>
      <c r="N1072" t="str">
        <f>IFERROR(SMALL($M$5:$M$8000,ROWS($M$5:M1072)),"")</f>
        <v/>
      </c>
      <c r="P1072" t="s">
        <v>1967</v>
      </c>
      <c r="Q1072" t="s">
        <v>115</v>
      </c>
      <c r="R1072">
        <v>59115</v>
      </c>
      <c r="S1072" s="286">
        <f>ROWS(R$5:R1072)</f>
        <v>1068</v>
      </c>
      <c r="T1072" s="286" t="str">
        <f>IF(P1072='5.1'!$E$5,TXM!S1072,"")</f>
        <v/>
      </c>
      <c r="U1072" t="str">
        <f>IFERROR(SMALL($T$5:$T$8000,ROWS($T$5:T1072)),"")</f>
        <v/>
      </c>
    </row>
    <row r="1073" spans="1:21" ht="14.4" customHeight="1" x14ac:dyDescent="0.25">
      <c r="A1073" s="285" t="s">
        <v>1968</v>
      </c>
      <c r="B1073" t="s">
        <v>1080</v>
      </c>
      <c r="C1073" s="300">
        <v>1349865</v>
      </c>
      <c r="D1073" s="286">
        <f>ROWS(C$5:C1073)</f>
        <v>1069</v>
      </c>
      <c r="E1073" s="286" t="str">
        <f>IF(A1073='5.1'!$E$5,TXM!D1073,"")</f>
        <v/>
      </c>
      <c r="F1073" t="str">
        <f>IFERROR(SMALL($E$5:$E$8000,ROWS($E$5:E1073)),"")</f>
        <v/>
      </c>
      <c r="I1073" s="285" t="s">
        <v>1756</v>
      </c>
      <c r="J1073" t="s">
        <v>790</v>
      </c>
      <c r="K1073" s="300">
        <v>72464403</v>
      </c>
      <c r="L1073" s="286">
        <f>ROWS(K$5:K1073)</f>
        <v>1069</v>
      </c>
      <c r="M1073" s="286" t="str">
        <f>IF(I1073='5.1'!$E$5,TXM!L1073,"")</f>
        <v/>
      </c>
      <c r="N1073" t="str">
        <f>IFERROR(SMALL($M$5:$M$8000,ROWS($M$5:M1073)),"")</f>
        <v/>
      </c>
      <c r="P1073" t="s">
        <v>1967</v>
      </c>
      <c r="Q1073" t="s">
        <v>109</v>
      </c>
      <c r="R1073">
        <v>40139</v>
      </c>
      <c r="S1073" s="286">
        <f>ROWS(R$5:R1073)</f>
        <v>1069</v>
      </c>
      <c r="T1073" s="286" t="str">
        <f>IF(P1073='5.1'!$E$5,TXM!S1073,"")</f>
        <v/>
      </c>
      <c r="U1073" t="str">
        <f>IFERROR(SMALL($T$5:$T$8000,ROWS($T$5:T1073)),"")</f>
        <v/>
      </c>
    </row>
    <row r="1074" spans="1:21" ht="14.4" customHeight="1" x14ac:dyDescent="0.25">
      <c r="A1074" s="285" t="s">
        <v>1968</v>
      </c>
      <c r="B1074" t="s">
        <v>727</v>
      </c>
      <c r="C1074" s="300">
        <v>1109422</v>
      </c>
      <c r="D1074" s="286">
        <f>ROWS(C$5:C1074)</f>
        <v>1070</v>
      </c>
      <c r="E1074" s="286" t="str">
        <f>IF(A1074='5.1'!$E$5,TXM!D1074,"")</f>
        <v/>
      </c>
      <c r="F1074" t="str">
        <f>IFERROR(SMALL($E$5:$E$8000,ROWS($E$5:E1074)),"")</f>
        <v/>
      </c>
      <c r="I1074" s="285" t="s">
        <v>1756</v>
      </c>
      <c r="J1074" t="s">
        <v>107</v>
      </c>
      <c r="K1074" s="300">
        <v>62858007</v>
      </c>
      <c r="L1074" s="286">
        <f>ROWS(K$5:K1074)</f>
        <v>1070</v>
      </c>
      <c r="M1074" s="286" t="str">
        <f>IF(I1074='5.1'!$E$5,TXM!L1074,"")</f>
        <v/>
      </c>
      <c r="N1074" t="str">
        <f>IFERROR(SMALL($M$5:$M$8000,ROWS($M$5:M1074)),"")</f>
        <v/>
      </c>
      <c r="P1074" t="s">
        <v>1967</v>
      </c>
      <c r="Q1074" t="s">
        <v>764</v>
      </c>
      <c r="R1074">
        <v>37072</v>
      </c>
      <c r="S1074" s="286">
        <f>ROWS(R$5:R1074)</f>
        <v>1070</v>
      </c>
      <c r="T1074" s="286" t="str">
        <f>IF(P1074='5.1'!$E$5,TXM!S1074,"")</f>
        <v/>
      </c>
      <c r="U1074" t="str">
        <f>IFERROR(SMALL($T$5:$T$8000,ROWS($T$5:T1074)),"")</f>
        <v/>
      </c>
    </row>
    <row r="1075" spans="1:21" ht="14.4" customHeight="1" x14ac:dyDescent="0.25">
      <c r="A1075" s="285" t="s">
        <v>1968</v>
      </c>
      <c r="B1075" t="s">
        <v>723</v>
      </c>
      <c r="C1075" s="300">
        <v>674355</v>
      </c>
      <c r="D1075" s="286">
        <f>ROWS(C$5:C1075)</f>
        <v>1071</v>
      </c>
      <c r="E1075" s="286" t="str">
        <f>IF(A1075='5.1'!$E$5,TXM!D1075,"")</f>
        <v/>
      </c>
      <c r="F1075" t="str">
        <f>IFERROR(SMALL($E$5:$E$8000,ROWS($E$5:E1075)),"")</f>
        <v/>
      </c>
      <c r="I1075" s="285" t="s">
        <v>1756</v>
      </c>
      <c r="J1075" t="s">
        <v>821</v>
      </c>
      <c r="K1075" s="300">
        <v>57740806</v>
      </c>
      <c r="L1075" s="286">
        <f>ROWS(K$5:K1075)</f>
        <v>1071</v>
      </c>
      <c r="M1075" s="286" t="str">
        <f>IF(I1075='5.1'!$E$5,TXM!L1075,"")</f>
        <v/>
      </c>
      <c r="N1075" t="str">
        <f>IFERROR(SMALL($M$5:$M$8000,ROWS($M$5:M1075)),"")</f>
        <v/>
      </c>
      <c r="P1075" t="s">
        <v>1967</v>
      </c>
      <c r="Q1075" t="s">
        <v>1087</v>
      </c>
      <c r="R1075">
        <v>30000</v>
      </c>
      <c r="S1075" s="286">
        <f>ROWS(R$5:R1075)</f>
        <v>1071</v>
      </c>
      <c r="T1075" s="286" t="str">
        <f>IF(P1075='5.1'!$E$5,TXM!S1075,"")</f>
        <v/>
      </c>
      <c r="U1075" t="str">
        <f>IFERROR(SMALL($T$5:$T$8000,ROWS($T$5:T1075)),"")</f>
        <v/>
      </c>
    </row>
    <row r="1076" spans="1:21" ht="14.4" customHeight="1" x14ac:dyDescent="0.25">
      <c r="A1076" s="285" t="s">
        <v>1968</v>
      </c>
      <c r="B1076" t="s">
        <v>117</v>
      </c>
      <c r="C1076" s="300">
        <v>635887</v>
      </c>
      <c r="D1076" s="286">
        <f>ROWS(C$5:C1076)</f>
        <v>1072</v>
      </c>
      <c r="E1076" s="286" t="str">
        <f>IF(A1076='5.1'!$E$5,TXM!D1076,"")</f>
        <v/>
      </c>
      <c r="F1076" t="str">
        <f>IFERROR(SMALL($E$5:$E$8000,ROWS($E$5:E1076)),"")</f>
        <v/>
      </c>
      <c r="I1076" s="285" t="s">
        <v>1756</v>
      </c>
      <c r="J1076" t="s">
        <v>705</v>
      </c>
      <c r="K1076" s="300">
        <v>54651235</v>
      </c>
      <c r="L1076" s="286">
        <f>ROWS(K$5:K1076)</f>
        <v>1072</v>
      </c>
      <c r="M1076" s="286" t="str">
        <f>IF(I1076='5.1'!$E$5,TXM!L1076,"")</f>
        <v/>
      </c>
      <c r="N1076" t="str">
        <f>IFERROR(SMALL($M$5:$M$8000,ROWS($M$5:M1076)),"")</f>
        <v/>
      </c>
      <c r="P1076" t="s">
        <v>1967</v>
      </c>
      <c r="Q1076" t="s">
        <v>711</v>
      </c>
      <c r="R1076">
        <v>16170</v>
      </c>
      <c r="S1076" s="286">
        <f>ROWS(R$5:R1076)</f>
        <v>1072</v>
      </c>
      <c r="T1076" s="286" t="str">
        <f>IF(P1076='5.1'!$E$5,TXM!S1076,"")</f>
        <v/>
      </c>
      <c r="U1076" t="str">
        <f>IFERROR(SMALL($T$5:$T$8000,ROWS($T$5:T1076)),"")</f>
        <v/>
      </c>
    </row>
    <row r="1077" spans="1:21" ht="14.4" customHeight="1" x14ac:dyDescent="0.25">
      <c r="A1077" s="285" t="s">
        <v>1968</v>
      </c>
      <c r="B1077" t="s">
        <v>705</v>
      </c>
      <c r="C1077" s="300">
        <v>431393</v>
      </c>
      <c r="D1077" s="286">
        <f>ROWS(C$5:C1077)</f>
        <v>1073</v>
      </c>
      <c r="E1077" s="286" t="str">
        <f>IF(A1077='5.1'!$E$5,TXM!D1077,"")</f>
        <v/>
      </c>
      <c r="F1077" t="str">
        <f>IFERROR(SMALL($E$5:$E$8000,ROWS($E$5:E1077)),"")</f>
        <v/>
      </c>
      <c r="I1077" s="285" t="s">
        <v>1756</v>
      </c>
      <c r="J1077" t="s">
        <v>1076</v>
      </c>
      <c r="K1077" s="300">
        <v>52730830</v>
      </c>
      <c r="L1077" s="286">
        <f>ROWS(K$5:K1077)</f>
        <v>1073</v>
      </c>
      <c r="M1077" s="286" t="str">
        <f>IF(I1077='5.1'!$E$5,TXM!L1077,"")</f>
        <v/>
      </c>
      <c r="N1077" t="str">
        <f>IFERROR(SMALL($M$5:$M$8000,ROWS($M$5:M1077)),"")</f>
        <v/>
      </c>
      <c r="P1077" t="s">
        <v>1967</v>
      </c>
      <c r="Q1077" t="s">
        <v>725</v>
      </c>
      <c r="R1077">
        <v>15551</v>
      </c>
      <c r="S1077" s="286">
        <f>ROWS(R$5:R1077)</f>
        <v>1073</v>
      </c>
      <c r="T1077" s="286" t="str">
        <f>IF(P1077='5.1'!$E$5,TXM!S1077,"")</f>
        <v/>
      </c>
      <c r="U1077" t="str">
        <f>IFERROR(SMALL($T$5:$T$8000,ROWS($T$5:T1077)),"")</f>
        <v/>
      </c>
    </row>
    <row r="1078" spans="1:21" ht="14.4" customHeight="1" x14ac:dyDescent="0.25">
      <c r="A1078" s="285" t="s">
        <v>1968</v>
      </c>
      <c r="B1078" t="s">
        <v>782</v>
      </c>
      <c r="C1078" s="300">
        <v>301712</v>
      </c>
      <c r="D1078" s="286">
        <f>ROWS(C$5:C1078)</f>
        <v>1074</v>
      </c>
      <c r="E1078" s="286" t="str">
        <f>IF(A1078='5.1'!$E$5,TXM!D1078,"")</f>
        <v/>
      </c>
      <c r="F1078" t="str">
        <f>IFERROR(SMALL($E$5:$E$8000,ROWS($E$5:E1078)),"")</f>
        <v/>
      </c>
      <c r="I1078" s="285" t="s">
        <v>1756</v>
      </c>
      <c r="J1078" t="s">
        <v>113</v>
      </c>
      <c r="K1078" s="300">
        <v>50658283</v>
      </c>
      <c r="L1078" s="286">
        <f>ROWS(K$5:K1078)</f>
        <v>1074</v>
      </c>
      <c r="M1078" s="286" t="str">
        <f>IF(I1078='5.1'!$E$5,TXM!L1078,"")</f>
        <v/>
      </c>
      <c r="N1078" t="str">
        <f>IFERROR(SMALL($M$5:$M$8000,ROWS($M$5:M1078)),"")</f>
        <v/>
      </c>
      <c r="P1078" t="s">
        <v>1967</v>
      </c>
      <c r="Q1078" t="s">
        <v>1090</v>
      </c>
      <c r="R1078">
        <v>11785</v>
      </c>
      <c r="S1078" s="286">
        <f>ROWS(R$5:R1078)</f>
        <v>1074</v>
      </c>
      <c r="T1078" s="286" t="str">
        <f>IF(P1078='5.1'!$E$5,TXM!S1078,"")</f>
        <v/>
      </c>
      <c r="U1078" t="str">
        <f>IFERROR(SMALL($T$5:$T$8000,ROWS($T$5:T1078)),"")</f>
        <v/>
      </c>
    </row>
    <row r="1079" spans="1:21" ht="14.4" customHeight="1" x14ac:dyDescent="0.25">
      <c r="A1079" s="285" t="s">
        <v>1968</v>
      </c>
      <c r="B1079" t="s">
        <v>109</v>
      </c>
      <c r="C1079" s="300">
        <v>142977</v>
      </c>
      <c r="D1079" s="286">
        <f>ROWS(C$5:C1079)</f>
        <v>1075</v>
      </c>
      <c r="E1079" s="286" t="str">
        <f>IF(A1079='5.1'!$E$5,TXM!D1079,"")</f>
        <v/>
      </c>
      <c r="F1079" t="str">
        <f>IFERROR(SMALL($E$5:$E$8000,ROWS($E$5:E1079)),"")</f>
        <v/>
      </c>
      <c r="I1079" s="285" t="s">
        <v>1756</v>
      </c>
      <c r="J1079" t="s">
        <v>709</v>
      </c>
      <c r="K1079" s="300">
        <v>48744903</v>
      </c>
      <c r="L1079" s="286">
        <f>ROWS(K$5:K1079)</f>
        <v>1075</v>
      </c>
      <c r="M1079" s="286" t="str">
        <f>IF(I1079='5.1'!$E$5,TXM!L1079,"")</f>
        <v/>
      </c>
      <c r="N1079" t="str">
        <f>IFERROR(SMALL($M$5:$M$8000,ROWS($M$5:M1079)),"")</f>
        <v/>
      </c>
      <c r="P1079" t="s">
        <v>1967</v>
      </c>
      <c r="Q1079" t="s">
        <v>117</v>
      </c>
      <c r="R1079">
        <v>6295</v>
      </c>
      <c r="S1079" s="286">
        <f>ROWS(R$5:R1079)</f>
        <v>1075</v>
      </c>
      <c r="T1079" s="286" t="str">
        <f>IF(P1079='5.1'!$E$5,TXM!S1079,"")</f>
        <v/>
      </c>
      <c r="U1079" t="str">
        <f>IFERROR(SMALL($T$5:$T$8000,ROWS($T$5:T1079)),"")</f>
        <v/>
      </c>
    </row>
    <row r="1080" spans="1:21" ht="14.4" customHeight="1" x14ac:dyDescent="0.25">
      <c r="A1080" s="285" t="s">
        <v>1968</v>
      </c>
      <c r="B1080" t="s">
        <v>198</v>
      </c>
      <c r="C1080" s="300">
        <v>110048</v>
      </c>
      <c r="D1080" s="286">
        <f>ROWS(C$5:C1080)</f>
        <v>1076</v>
      </c>
      <c r="E1080" s="286" t="str">
        <f>IF(A1080='5.1'!$E$5,TXM!D1080,"")</f>
        <v/>
      </c>
      <c r="F1080" t="str">
        <f>IFERROR(SMALL($E$5:$E$8000,ROWS($E$5:E1080)),"")</f>
        <v/>
      </c>
      <c r="I1080" s="285" t="s">
        <v>1756</v>
      </c>
      <c r="J1080" t="s">
        <v>110</v>
      </c>
      <c r="K1080" s="300">
        <v>45628808</v>
      </c>
      <c r="L1080" s="286">
        <f>ROWS(K$5:K1080)</f>
        <v>1076</v>
      </c>
      <c r="M1080" s="286" t="str">
        <f>IF(I1080='5.1'!$E$5,TXM!L1080,"")</f>
        <v/>
      </c>
      <c r="N1080" t="str">
        <f>IFERROR(SMALL($M$5:$M$8000,ROWS($M$5:M1080)),"")</f>
        <v/>
      </c>
      <c r="P1080" t="s">
        <v>1967</v>
      </c>
      <c r="Q1080" t="s">
        <v>790</v>
      </c>
      <c r="R1080">
        <v>6010</v>
      </c>
      <c r="S1080" s="286">
        <f>ROWS(R$5:R1080)</f>
        <v>1076</v>
      </c>
      <c r="T1080" s="286" t="str">
        <f>IF(P1080='5.1'!$E$5,TXM!S1080,"")</f>
        <v/>
      </c>
      <c r="U1080" t="str">
        <f>IFERROR(SMALL($T$5:$T$8000,ROWS($T$5:T1080)),"")</f>
        <v/>
      </c>
    </row>
    <row r="1081" spans="1:21" ht="14.4" customHeight="1" x14ac:dyDescent="0.25">
      <c r="A1081" s="285" t="s">
        <v>1968</v>
      </c>
      <c r="B1081" t="s">
        <v>118</v>
      </c>
      <c r="C1081" s="300">
        <v>65546</v>
      </c>
      <c r="D1081" s="286">
        <f>ROWS(C$5:C1081)</f>
        <v>1077</v>
      </c>
      <c r="E1081" s="286" t="str">
        <f>IF(A1081='5.1'!$E$5,TXM!D1081,"")</f>
        <v/>
      </c>
      <c r="F1081" t="str">
        <f>IFERROR(SMALL($E$5:$E$8000,ROWS($E$5:E1081)),"")</f>
        <v/>
      </c>
      <c r="I1081" s="285" t="s">
        <v>1756</v>
      </c>
      <c r="J1081" t="s">
        <v>814</v>
      </c>
      <c r="K1081" s="300">
        <v>39652514</v>
      </c>
      <c r="L1081" s="286">
        <f>ROWS(K$5:K1081)</f>
        <v>1077</v>
      </c>
      <c r="M1081" s="286" t="str">
        <f>IF(I1081='5.1'!$E$5,TXM!L1081,"")</f>
        <v/>
      </c>
      <c r="N1081" t="str">
        <f>IFERROR(SMALL($M$5:$M$8000,ROWS($M$5:M1081)),"")</f>
        <v/>
      </c>
      <c r="P1081" t="s">
        <v>1967</v>
      </c>
      <c r="Q1081" t="s">
        <v>821</v>
      </c>
      <c r="R1081">
        <v>3960</v>
      </c>
      <c r="S1081" s="286">
        <f>ROWS(R$5:R1081)</f>
        <v>1077</v>
      </c>
      <c r="T1081" s="286" t="str">
        <f>IF(P1081='5.1'!$E$5,TXM!S1081,"")</f>
        <v/>
      </c>
      <c r="U1081" t="str">
        <f>IFERROR(SMALL($T$5:$T$8000,ROWS($T$5:T1081)),"")</f>
        <v/>
      </c>
    </row>
    <row r="1082" spans="1:21" ht="14.4" customHeight="1" x14ac:dyDescent="0.25">
      <c r="A1082" s="285" t="s">
        <v>1968</v>
      </c>
      <c r="B1082" t="s">
        <v>752</v>
      </c>
      <c r="C1082" s="300">
        <v>28779</v>
      </c>
      <c r="D1082" s="286">
        <f>ROWS(C$5:C1082)</f>
        <v>1078</v>
      </c>
      <c r="E1082" s="286" t="str">
        <f>IF(A1082='5.1'!$E$5,TXM!D1082,"")</f>
        <v/>
      </c>
      <c r="F1082" t="str">
        <f>IFERROR(SMALL($E$5:$E$8000,ROWS($E$5:E1082)),"")</f>
        <v/>
      </c>
      <c r="I1082" s="285" t="s">
        <v>1756</v>
      </c>
      <c r="J1082" t="s">
        <v>786</v>
      </c>
      <c r="K1082" s="300">
        <v>39620289</v>
      </c>
      <c r="L1082" s="286">
        <f>ROWS(K$5:K1082)</f>
        <v>1078</v>
      </c>
      <c r="M1082" s="286" t="str">
        <f>IF(I1082='5.1'!$E$5,TXM!L1082,"")</f>
        <v/>
      </c>
      <c r="N1082" t="str">
        <f>IFERROR(SMALL($M$5:$M$8000,ROWS($M$5:M1082)),"")</f>
        <v/>
      </c>
      <c r="P1082" t="s">
        <v>1967</v>
      </c>
      <c r="Q1082" t="s">
        <v>118</v>
      </c>
      <c r="R1082">
        <v>2174</v>
      </c>
      <c r="S1082" s="286">
        <f>ROWS(R$5:R1082)</f>
        <v>1078</v>
      </c>
      <c r="T1082" s="286" t="str">
        <f>IF(P1082='5.1'!$E$5,TXM!S1082,"")</f>
        <v/>
      </c>
      <c r="U1082" t="str">
        <f>IFERROR(SMALL($T$5:$T$8000,ROWS($T$5:T1082)),"")</f>
        <v/>
      </c>
    </row>
    <row r="1083" spans="1:21" ht="14.4" customHeight="1" x14ac:dyDescent="0.25">
      <c r="A1083" s="285" t="s">
        <v>1968</v>
      </c>
      <c r="B1083" t="s">
        <v>1090</v>
      </c>
      <c r="C1083" s="300">
        <v>22626</v>
      </c>
      <c r="D1083" s="286">
        <f>ROWS(C$5:C1083)</f>
        <v>1079</v>
      </c>
      <c r="E1083" s="286" t="str">
        <f>IF(A1083='5.1'!$E$5,TXM!D1083,"")</f>
        <v/>
      </c>
      <c r="F1083" t="str">
        <f>IFERROR(SMALL($E$5:$E$8000,ROWS($E$5:E1083)),"")</f>
        <v/>
      </c>
      <c r="I1083" s="285" t="s">
        <v>1756</v>
      </c>
      <c r="J1083" t="s">
        <v>782</v>
      </c>
      <c r="K1083" s="300">
        <v>38181568</v>
      </c>
      <c r="L1083" s="286">
        <f>ROWS(K$5:K1083)</f>
        <v>1079</v>
      </c>
      <c r="M1083" s="286" t="str">
        <f>IF(I1083='5.1'!$E$5,TXM!L1083,"")</f>
        <v/>
      </c>
      <c r="N1083" t="str">
        <f>IFERROR(SMALL($M$5:$M$8000,ROWS($M$5:M1083)),"")</f>
        <v/>
      </c>
      <c r="P1083" t="s">
        <v>1967</v>
      </c>
      <c r="Q1083" t="s">
        <v>1086</v>
      </c>
      <c r="R1083">
        <v>1500</v>
      </c>
      <c r="S1083" s="286">
        <f>ROWS(R$5:R1083)</f>
        <v>1079</v>
      </c>
      <c r="T1083" s="286" t="str">
        <f>IF(P1083='5.1'!$E$5,TXM!S1083,"")</f>
        <v/>
      </c>
      <c r="U1083" t="str">
        <f>IFERROR(SMALL($T$5:$T$8000,ROWS($T$5:T1083)),"")</f>
        <v/>
      </c>
    </row>
    <row r="1084" spans="1:21" ht="14.4" customHeight="1" x14ac:dyDescent="0.25">
      <c r="A1084" s="285" t="s">
        <v>1968</v>
      </c>
      <c r="B1084" t="s">
        <v>119</v>
      </c>
      <c r="C1084" s="300">
        <v>20468</v>
      </c>
      <c r="D1084" s="286">
        <f>ROWS(C$5:C1084)</f>
        <v>1080</v>
      </c>
      <c r="E1084" s="286" t="str">
        <f>IF(A1084='5.1'!$E$5,TXM!D1084,"")</f>
        <v/>
      </c>
      <c r="F1084" t="str">
        <f>IFERROR(SMALL($E$5:$E$8000,ROWS($E$5:E1084)),"")</f>
        <v/>
      </c>
      <c r="I1084" s="285" t="s">
        <v>1756</v>
      </c>
      <c r="J1084" t="s">
        <v>707</v>
      </c>
      <c r="K1084" s="300">
        <v>33777042</v>
      </c>
      <c r="L1084" s="286">
        <f>ROWS(K$5:K1084)</f>
        <v>1080</v>
      </c>
      <c r="M1084" s="286" t="str">
        <f>IF(I1084='5.1'!$E$5,TXM!L1084,"")</f>
        <v/>
      </c>
      <c r="N1084" t="str">
        <f>IFERROR(SMALL($M$5:$M$8000,ROWS($M$5:M1084)),"")</f>
        <v/>
      </c>
      <c r="P1084" t="s">
        <v>1967</v>
      </c>
      <c r="Q1084" t="s">
        <v>766</v>
      </c>
      <c r="R1084">
        <v>808</v>
      </c>
      <c r="S1084" s="286">
        <f>ROWS(R$5:R1084)</f>
        <v>1080</v>
      </c>
      <c r="T1084" s="286" t="str">
        <f>IF(P1084='5.1'!$E$5,TXM!S1084,"")</f>
        <v/>
      </c>
      <c r="U1084" t="str">
        <f>IFERROR(SMALL($T$5:$T$8000,ROWS($T$5:T1084)),"")</f>
        <v/>
      </c>
    </row>
    <row r="1085" spans="1:21" ht="14.4" customHeight="1" x14ac:dyDescent="0.25">
      <c r="A1085" s="285" t="s">
        <v>1968</v>
      </c>
      <c r="B1085" t="s">
        <v>108</v>
      </c>
      <c r="C1085" s="300">
        <v>4288</v>
      </c>
      <c r="D1085" s="286">
        <f>ROWS(C$5:C1085)</f>
        <v>1081</v>
      </c>
      <c r="E1085" s="286" t="str">
        <f>IF(A1085='5.1'!$E$5,TXM!D1085,"")</f>
        <v/>
      </c>
      <c r="F1085" t="str">
        <f>IFERROR(SMALL($E$5:$E$8000,ROWS($E$5:E1085)),"")</f>
        <v/>
      </c>
      <c r="I1085" s="285" t="s">
        <v>1756</v>
      </c>
      <c r="J1085" t="s">
        <v>1083</v>
      </c>
      <c r="K1085" s="300">
        <v>32991366</v>
      </c>
      <c r="L1085" s="286">
        <f>ROWS(K$5:K1085)</f>
        <v>1081</v>
      </c>
      <c r="M1085" s="286" t="str">
        <f>IF(I1085='5.1'!$E$5,TXM!L1085,"")</f>
        <v/>
      </c>
      <c r="N1085" t="str">
        <f>IFERROR(SMALL($M$5:$M$8000,ROWS($M$5:M1085)),"")</f>
        <v/>
      </c>
      <c r="P1085" t="s">
        <v>1967</v>
      </c>
      <c r="Q1085" t="s">
        <v>1081</v>
      </c>
      <c r="R1085">
        <v>600</v>
      </c>
      <c r="S1085" s="286">
        <f>ROWS(R$5:R1085)</f>
        <v>1081</v>
      </c>
      <c r="T1085" s="286" t="str">
        <f>IF(P1085='5.1'!$E$5,TXM!S1085,"")</f>
        <v/>
      </c>
      <c r="U1085" t="str">
        <f>IFERROR(SMALL($T$5:$T$8000,ROWS($T$5:T1085)),"")</f>
        <v/>
      </c>
    </row>
    <row r="1086" spans="1:21" ht="14.4" customHeight="1" x14ac:dyDescent="0.25">
      <c r="A1086" s="285" t="s">
        <v>1968</v>
      </c>
      <c r="B1086" t="s">
        <v>199</v>
      </c>
      <c r="C1086" s="300">
        <v>919</v>
      </c>
      <c r="D1086" s="286">
        <f>ROWS(C$5:C1086)</f>
        <v>1082</v>
      </c>
      <c r="E1086" s="286" t="str">
        <f>IF(A1086='5.1'!$E$5,TXM!D1086,"")</f>
        <v/>
      </c>
      <c r="F1086" t="str">
        <f>IFERROR(SMALL($E$5:$E$8000,ROWS($E$5:E1086)),"")</f>
        <v/>
      </c>
      <c r="I1086" s="285" t="s">
        <v>1756</v>
      </c>
      <c r="J1086" t="s">
        <v>999</v>
      </c>
      <c r="K1086" s="300">
        <v>32916276</v>
      </c>
      <c r="L1086" s="286">
        <f>ROWS(K$5:K1086)</f>
        <v>1082</v>
      </c>
      <c r="M1086" s="286" t="str">
        <f>IF(I1086='5.1'!$E$5,TXM!L1086,"")</f>
        <v/>
      </c>
      <c r="N1086" t="str">
        <f>IFERROR(SMALL($M$5:$M$8000,ROWS($M$5:M1086)),"")</f>
        <v/>
      </c>
      <c r="P1086" t="s">
        <v>1968</v>
      </c>
      <c r="Q1086" t="s">
        <v>1093</v>
      </c>
      <c r="R1086">
        <v>1949818</v>
      </c>
      <c r="S1086" s="286">
        <f>ROWS(R$5:R1086)</f>
        <v>1082</v>
      </c>
      <c r="T1086" s="286" t="str">
        <f>IF(P1086='5.1'!$E$5,TXM!S1086,"")</f>
        <v/>
      </c>
      <c r="U1086" t="str">
        <f>IFERROR(SMALL($T$5:$T$8000,ROWS($T$5:T1086)),"")</f>
        <v/>
      </c>
    </row>
    <row r="1087" spans="1:21" ht="14.4" customHeight="1" x14ac:dyDescent="0.25">
      <c r="A1087" s="285" t="s">
        <v>1724</v>
      </c>
      <c r="B1087" t="s">
        <v>748</v>
      </c>
      <c r="C1087" s="300">
        <v>37630817</v>
      </c>
      <c r="D1087" s="286">
        <f>ROWS(C$5:C1087)</f>
        <v>1083</v>
      </c>
      <c r="E1087" s="286" t="str">
        <f>IF(A1087='5.1'!$E$5,TXM!D1087,"")</f>
        <v/>
      </c>
      <c r="F1087" t="str">
        <f>IFERROR(SMALL($E$5:$E$8000,ROWS($E$5:E1087)),"")</f>
        <v/>
      </c>
      <c r="I1087" s="285" t="s">
        <v>1756</v>
      </c>
      <c r="J1087" t="s">
        <v>740</v>
      </c>
      <c r="K1087" s="300">
        <v>22216469</v>
      </c>
      <c r="L1087" s="286">
        <f>ROWS(K$5:K1087)</f>
        <v>1083</v>
      </c>
      <c r="M1087" s="286" t="str">
        <f>IF(I1087='5.1'!$E$5,TXM!L1087,"")</f>
        <v/>
      </c>
      <c r="N1087" t="str">
        <f>IFERROR(SMALL($M$5:$M$8000,ROWS($M$5:M1087)),"")</f>
        <v/>
      </c>
      <c r="P1087" t="s">
        <v>1968</v>
      </c>
      <c r="Q1087" t="s">
        <v>812</v>
      </c>
      <c r="R1087">
        <v>721782</v>
      </c>
      <c r="S1087" s="286">
        <f>ROWS(R$5:R1087)</f>
        <v>1083</v>
      </c>
      <c r="T1087" s="286" t="str">
        <f>IF(P1087='5.1'!$E$5,TXM!S1087,"")</f>
        <v/>
      </c>
      <c r="U1087" t="str">
        <f>IFERROR(SMALL($T$5:$T$8000,ROWS($T$5:T1087)),"")</f>
        <v/>
      </c>
    </row>
    <row r="1088" spans="1:21" ht="14.4" customHeight="1" x14ac:dyDescent="0.25">
      <c r="A1088" s="285" t="s">
        <v>1724</v>
      </c>
      <c r="B1088" t="s">
        <v>1080</v>
      </c>
      <c r="C1088" s="300">
        <v>30596122</v>
      </c>
      <c r="D1088" s="286">
        <f>ROWS(C$5:C1088)</f>
        <v>1084</v>
      </c>
      <c r="E1088" s="286" t="str">
        <f>IF(A1088='5.1'!$E$5,TXM!D1088,"")</f>
        <v/>
      </c>
      <c r="F1088" t="str">
        <f>IFERROR(SMALL($E$5:$E$8000,ROWS($E$5:E1088)),"")</f>
        <v/>
      </c>
      <c r="I1088" s="285" t="s">
        <v>1756</v>
      </c>
      <c r="J1088" t="s">
        <v>764</v>
      </c>
      <c r="K1088" s="300">
        <v>22062085</v>
      </c>
      <c r="L1088" s="286">
        <f>ROWS(K$5:K1088)</f>
        <v>1084</v>
      </c>
      <c r="M1088" s="286" t="str">
        <f>IF(I1088='5.1'!$E$5,TXM!L1088,"")</f>
        <v/>
      </c>
      <c r="N1088" t="str">
        <f>IFERROR(SMALL($M$5:$M$8000,ROWS($M$5:M1088)),"")</f>
        <v/>
      </c>
      <c r="P1088" t="s">
        <v>1968</v>
      </c>
      <c r="Q1088" t="s">
        <v>117</v>
      </c>
      <c r="R1088">
        <v>350141</v>
      </c>
      <c r="S1088" s="286">
        <f>ROWS(R$5:R1088)</f>
        <v>1084</v>
      </c>
      <c r="T1088" s="286" t="str">
        <f>IF(P1088='5.1'!$E$5,TXM!S1088,"")</f>
        <v/>
      </c>
      <c r="U1088" t="str">
        <f>IFERROR(SMALL($T$5:$T$8000,ROWS($T$5:T1088)),"")</f>
        <v/>
      </c>
    </row>
    <row r="1089" spans="1:21" ht="14.4" customHeight="1" x14ac:dyDescent="0.25">
      <c r="A1089" s="285" t="s">
        <v>1724</v>
      </c>
      <c r="B1089" t="s">
        <v>808</v>
      </c>
      <c r="C1089" s="300">
        <v>189975</v>
      </c>
      <c r="D1089" s="286">
        <f>ROWS(C$5:C1089)</f>
        <v>1085</v>
      </c>
      <c r="E1089" s="286" t="str">
        <f>IF(A1089='5.1'!$E$5,TXM!D1089,"")</f>
        <v/>
      </c>
      <c r="F1089" t="str">
        <f>IFERROR(SMALL($E$5:$E$8000,ROWS($E$5:E1089)),"")</f>
        <v/>
      </c>
      <c r="I1089" s="285" t="s">
        <v>1756</v>
      </c>
      <c r="J1089" t="s">
        <v>115</v>
      </c>
      <c r="K1089" s="300">
        <v>20865091</v>
      </c>
      <c r="L1089" s="286">
        <f>ROWS(K$5:K1089)</f>
        <v>1085</v>
      </c>
      <c r="M1089" s="286" t="str">
        <f>IF(I1089='5.1'!$E$5,TXM!L1089,"")</f>
        <v/>
      </c>
      <c r="N1089" t="str">
        <f>IFERROR(SMALL($M$5:$M$8000,ROWS($M$5:M1089)),"")</f>
        <v/>
      </c>
      <c r="P1089" t="s">
        <v>1968</v>
      </c>
      <c r="Q1089" t="s">
        <v>1080</v>
      </c>
      <c r="R1089">
        <v>101511</v>
      </c>
      <c r="S1089" s="286">
        <f>ROWS(R$5:R1089)</f>
        <v>1085</v>
      </c>
      <c r="T1089" s="286" t="str">
        <f>IF(P1089='5.1'!$E$5,TXM!S1089,"")</f>
        <v/>
      </c>
      <c r="U1089" t="str">
        <f>IFERROR(SMALL($T$5:$T$8000,ROWS($T$5:T1089)),"")</f>
        <v/>
      </c>
    </row>
    <row r="1090" spans="1:21" ht="14.4" customHeight="1" x14ac:dyDescent="0.25">
      <c r="A1090" s="285" t="s">
        <v>1724</v>
      </c>
      <c r="B1090" t="s">
        <v>117</v>
      </c>
      <c r="C1090" s="300">
        <v>151040</v>
      </c>
      <c r="D1090" s="286">
        <f>ROWS(C$5:C1090)</f>
        <v>1086</v>
      </c>
      <c r="E1090" s="286" t="str">
        <f>IF(A1090='5.1'!$E$5,TXM!D1090,"")</f>
        <v/>
      </c>
      <c r="F1090" t="str">
        <f>IFERROR(SMALL($E$5:$E$8000,ROWS($E$5:E1090)),"")</f>
        <v/>
      </c>
      <c r="I1090" s="285" t="s">
        <v>1756</v>
      </c>
      <c r="J1090" t="s">
        <v>750</v>
      </c>
      <c r="K1090" s="300">
        <v>19674805</v>
      </c>
      <c r="L1090" s="286">
        <f>ROWS(K$5:K1090)</f>
        <v>1086</v>
      </c>
      <c r="M1090" s="286" t="str">
        <f>IF(I1090='5.1'!$E$5,TXM!L1090,"")</f>
        <v/>
      </c>
      <c r="N1090" t="str">
        <f>IFERROR(SMALL($M$5:$M$8000,ROWS($M$5:M1090)),"")</f>
        <v/>
      </c>
      <c r="P1090" t="s">
        <v>1968</v>
      </c>
      <c r="Q1090" t="s">
        <v>1098</v>
      </c>
      <c r="R1090">
        <v>64805</v>
      </c>
      <c r="S1090" s="286">
        <f>ROWS(R$5:R1090)</f>
        <v>1086</v>
      </c>
      <c r="T1090" s="286" t="str">
        <f>IF(P1090='5.1'!$E$5,TXM!S1090,"")</f>
        <v/>
      </c>
      <c r="U1090" t="str">
        <f>IFERROR(SMALL($T$5:$T$8000,ROWS($T$5:T1090)),"")</f>
        <v/>
      </c>
    </row>
    <row r="1091" spans="1:21" ht="14.4" customHeight="1" x14ac:dyDescent="0.25">
      <c r="A1091" s="285" t="s">
        <v>1724</v>
      </c>
      <c r="B1091" t="s">
        <v>1090</v>
      </c>
      <c r="C1091" s="300">
        <v>127330</v>
      </c>
      <c r="D1091" s="286">
        <f>ROWS(C$5:C1091)</f>
        <v>1087</v>
      </c>
      <c r="E1091" s="286" t="str">
        <f>IF(A1091='5.1'!$E$5,TXM!D1091,"")</f>
        <v/>
      </c>
      <c r="F1091" t="str">
        <f>IFERROR(SMALL($E$5:$E$8000,ROWS($E$5:E1091)),"")</f>
        <v/>
      </c>
      <c r="I1091" s="285" t="s">
        <v>1756</v>
      </c>
      <c r="J1091" t="s">
        <v>104</v>
      </c>
      <c r="K1091" s="300">
        <v>18757752</v>
      </c>
      <c r="L1091" s="286">
        <f>ROWS(K$5:K1091)</f>
        <v>1087</v>
      </c>
      <c r="M1091" s="286" t="str">
        <f>IF(I1091='5.1'!$E$5,TXM!L1091,"")</f>
        <v/>
      </c>
      <c r="N1091" t="str">
        <f>IFERROR(SMALL($M$5:$M$8000,ROWS($M$5:M1091)),"")</f>
        <v/>
      </c>
      <c r="P1091" t="s">
        <v>1968</v>
      </c>
      <c r="Q1091" t="s">
        <v>808</v>
      </c>
      <c r="R1091">
        <v>50652</v>
      </c>
      <c r="S1091" s="286">
        <f>ROWS(R$5:R1091)</f>
        <v>1087</v>
      </c>
      <c r="T1091" s="286" t="str">
        <f>IF(P1091='5.1'!$E$5,TXM!S1091,"")</f>
        <v/>
      </c>
      <c r="U1091" t="str">
        <f>IFERROR(SMALL($T$5:$T$8000,ROWS($T$5:T1091)),"")</f>
        <v/>
      </c>
    </row>
    <row r="1092" spans="1:21" ht="14.4" customHeight="1" x14ac:dyDescent="0.25">
      <c r="A1092" s="285" t="s">
        <v>1724</v>
      </c>
      <c r="B1092" t="s">
        <v>118</v>
      </c>
      <c r="C1092" s="300">
        <v>116918</v>
      </c>
      <c r="D1092" s="286">
        <f>ROWS(C$5:C1092)</f>
        <v>1088</v>
      </c>
      <c r="E1092" s="286" t="str">
        <f>IF(A1092='5.1'!$E$5,TXM!D1092,"")</f>
        <v/>
      </c>
      <c r="F1092" t="str">
        <f>IFERROR(SMALL($E$5:$E$8000,ROWS($E$5:E1092)),"")</f>
        <v/>
      </c>
      <c r="I1092" s="285" t="s">
        <v>1756</v>
      </c>
      <c r="J1092" t="s">
        <v>1087</v>
      </c>
      <c r="K1092" s="300">
        <v>18478578</v>
      </c>
      <c r="L1092" s="286">
        <f>ROWS(K$5:K1092)</f>
        <v>1088</v>
      </c>
      <c r="M1092" s="286" t="str">
        <f>IF(I1092='5.1'!$E$5,TXM!L1092,"")</f>
        <v/>
      </c>
      <c r="N1092" t="str">
        <f>IFERROR(SMALL($M$5:$M$8000,ROWS($M$5:M1092)),"")</f>
        <v/>
      </c>
      <c r="P1092" t="s">
        <v>1968</v>
      </c>
      <c r="Q1092" t="s">
        <v>752</v>
      </c>
      <c r="R1092">
        <v>48785</v>
      </c>
      <c r="S1092" s="286">
        <f>ROWS(R$5:R1092)</f>
        <v>1088</v>
      </c>
      <c r="T1092" s="286" t="str">
        <f>IF(P1092='5.1'!$E$5,TXM!S1092,"")</f>
        <v/>
      </c>
      <c r="U1092" t="str">
        <f>IFERROR(SMALL($T$5:$T$8000,ROWS($T$5:T1092)),"")</f>
        <v/>
      </c>
    </row>
    <row r="1093" spans="1:21" ht="14.4" customHeight="1" x14ac:dyDescent="0.25">
      <c r="A1093" s="285" t="s">
        <v>1724</v>
      </c>
      <c r="B1093" t="s">
        <v>705</v>
      </c>
      <c r="C1093" s="300">
        <v>73684</v>
      </c>
      <c r="D1093" s="286">
        <f>ROWS(C$5:C1093)</f>
        <v>1089</v>
      </c>
      <c r="E1093" s="286" t="str">
        <f>IF(A1093='5.1'!$E$5,TXM!D1093,"")</f>
        <v/>
      </c>
      <c r="F1093" t="str">
        <f>IFERROR(SMALL($E$5:$E$8000,ROWS($E$5:E1093)),"")</f>
        <v/>
      </c>
      <c r="I1093" s="285" t="s">
        <v>1756</v>
      </c>
      <c r="J1093" t="s">
        <v>105</v>
      </c>
      <c r="K1093" s="300">
        <v>15515878</v>
      </c>
      <c r="L1093" s="286">
        <f>ROWS(K$5:K1093)</f>
        <v>1089</v>
      </c>
      <c r="M1093" s="286" t="str">
        <f>IF(I1093='5.1'!$E$5,TXM!L1093,"")</f>
        <v/>
      </c>
      <c r="N1093" t="str">
        <f>IFERROR(SMALL($M$5:$M$8000,ROWS($M$5:M1093)),"")</f>
        <v/>
      </c>
      <c r="P1093" t="s">
        <v>1968</v>
      </c>
      <c r="Q1093" t="s">
        <v>806</v>
      </c>
      <c r="R1093">
        <v>34470</v>
      </c>
      <c r="S1093" s="286">
        <f>ROWS(R$5:R1093)</f>
        <v>1089</v>
      </c>
      <c r="T1093" s="286" t="str">
        <f>IF(P1093='5.1'!$E$5,TXM!S1093,"")</f>
        <v/>
      </c>
      <c r="U1093" t="str">
        <f>IFERROR(SMALL($T$5:$T$8000,ROWS($T$5:T1093)),"")</f>
        <v/>
      </c>
    </row>
    <row r="1094" spans="1:21" ht="14.4" customHeight="1" x14ac:dyDescent="0.25">
      <c r="A1094" s="285" t="s">
        <v>1724</v>
      </c>
      <c r="B1094" t="s">
        <v>106</v>
      </c>
      <c r="C1094" s="300">
        <v>53302</v>
      </c>
      <c r="D1094" s="286">
        <f>ROWS(C$5:C1094)</f>
        <v>1090</v>
      </c>
      <c r="E1094" s="286" t="str">
        <f>IF(A1094='5.1'!$E$5,TXM!D1094,"")</f>
        <v/>
      </c>
      <c r="F1094" t="str">
        <f>IFERROR(SMALL($E$5:$E$8000,ROWS($E$5:E1094)),"")</f>
        <v/>
      </c>
      <c r="I1094" s="285" t="s">
        <v>1756</v>
      </c>
      <c r="J1094" t="s">
        <v>796</v>
      </c>
      <c r="K1094" s="300">
        <v>11466861</v>
      </c>
      <c r="L1094" s="286">
        <f>ROWS(K$5:K1094)</f>
        <v>1090</v>
      </c>
      <c r="M1094" s="286" t="str">
        <f>IF(I1094='5.1'!$E$5,TXM!L1094,"")</f>
        <v/>
      </c>
      <c r="N1094" t="str">
        <f>IFERROR(SMALL($M$5:$M$8000,ROWS($M$5:M1094)),"")</f>
        <v/>
      </c>
      <c r="P1094" t="s">
        <v>1968</v>
      </c>
      <c r="Q1094" t="s">
        <v>1086</v>
      </c>
      <c r="R1094">
        <v>25508</v>
      </c>
      <c r="S1094" s="286">
        <f>ROWS(R$5:R1094)</f>
        <v>1090</v>
      </c>
      <c r="T1094" s="286" t="str">
        <f>IF(P1094='5.1'!$E$5,TXM!S1094,"")</f>
        <v/>
      </c>
      <c r="U1094" t="str">
        <f>IFERROR(SMALL($T$5:$T$8000,ROWS($T$5:T1094)),"")</f>
        <v/>
      </c>
    </row>
    <row r="1095" spans="1:21" ht="14.4" customHeight="1" x14ac:dyDescent="0.25">
      <c r="A1095" s="285" t="s">
        <v>1724</v>
      </c>
      <c r="B1095" t="s">
        <v>784</v>
      </c>
      <c r="C1095" s="300">
        <v>32944</v>
      </c>
      <c r="D1095" s="286">
        <f>ROWS(C$5:C1095)</f>
        <v>1091</v>
      </c>
      <c r="E1095" s="286" t="str">
        <f>IF(A1095='5.1'!$E$5,TXM!D1095,"")</f>
        <v/>
      </c>
      <c r="F1095" t="str">
        <f>IFERROR(SMALL($E$5:$E$8000,ROWS($E$5:E1095)),"")</f>
        <v/>
      </c>
      <c r="I1095" s="285" t="s">
        <v>1756</v>
      </c>
      <c r="J1095" t="s">
        <v>746</v>
      </c>
      <c r="K1095" s="300">
        <v>10757660</v>
      </c>
      <c r="L1095" s="286">
        <f>ROWS(K$5:K1095)</f>
        <v>1091</v>
      </c>
      <c r="M1095" s="286" t="str">
        <f>IF(I1095='5.1'!$E$5,TXM!L1095,"")</f>
        <v/>
      </c>
      <c r="N1095" t="str">
        <f>IFERROR(SMALL($M$5:$M$8000,ROWS($M$5:M1095)),"")</f>
        <v/>
      </c>
      <c r="P1095" t="s">
        <v>1968</v>
      </c>
      <c r="Q1095" t="s">
        <v>197</v>
      </c>
      <c r="R1095">
        <v>5055</v>
      </c>
      <c r="S1095" s="286">
        <f>ROWS(R$5:R1095)</f>
        <v>1091</v>
      </c>
      <c r="T1095" s="286" t="str">
        <f>IF(P1095='5.1'!$E$5,TXM!S1095,"")</f>
        <v/>
      </c>
      <c r="U1095" t="str">
        <f>IFERROR(SMALL($T$5:$T$8000,ROWS($T$5:T1095)),"")</f>
        <v/>
      </c>
    </row>
    <row r="1096" spans="1:21" ht="14.4" customHeight="1" x14ac:dyDescent="0.25">
      <c r="A1096" s="285" t="s">
        <v>1724</v>
      </c>
      <c r="B1096" t="s">
        <v>806</v>
      </c>
      <c r="C1096" s="300">
        <v>18839</v>
      </c>
      <c r="D1096" s="286">
        <f>ROWS(C$5:C1096)</f>
        <v>1092</v>
      </c>
      <c r="E1096" s="286" t="str">
        <f>IF(A1096='5.1'!$E$5,TXM!D1096,"")</f>
        <v/>
      </c>
      <c r="F1096" t="str">
        <f>IFERROR(SMALL($E$5:$E$8000,ROWS($E$5:E1096)),"")</f>
        <v/>
      </c>
      <c r="I1096" s="285" t="s">
        <v>1756</v>
      </c>
      <c r="J1096" t="s">
        <v>756</v>
      </c>
      <c r="K1096" s="300">
        <v>10027773</v>
      </c>
      <c r="L1096" s="286">
        <f>ROWS(K$5:K1096)</f>
        <v>1092</v>
      </c>
      <c r="M1096" s="286" t="str">
        <f>IF(I1096='5.1'!$E$5,TXM!L1096,"")</f>
        <v/>
      </c>
      <c r="N1096" t="str">
        <f>IFERROR(SMALL($M$5:$M$8000,ROWS($M$5:M1096)),"")</f>
        <v/>
      </c>
      <c r="P1096" t="s">
        <v>1968</v>
      </c>
      <c r="Q1096" t="s">
        <v>727</v>
      </c>
      <c r="R1096">
        <v>1139</v>
      </c>
      <c r="S1096" s="286">
        <f>ROWS(R$5:R1096)</f>
        <v>1092</v>
      </c>
      <c r="T1096" s="286" t="str">
        <f>IF(P1096='5.1'!$E$5,TXM!S1096,"")</f>
        <v/>
      </c>
      <c r="U1096" t="str">
        <f>IFERROR(SMALL($T$5:$T$8000,ROWS($T$5:T1096)),"")</f>
        <v/>
      </c>
    </row>
    <row r="1097" spans="1:21" ht="14.4" customHeight="1" x14ac:dyDescent="0.25">
      <c r="A1097" s="285" t="s">
        <v>1724</v>
      </c>
      <c r="B1097" t="s">
        <v>1076</v>
      </c>
      <c r="C1097" s="300">
        <v>13402</v>
      </c>
      <c r="D1097" s="286">
        <f>ROWS(C$5:C1097)</f>
        <v>1093</v>
      </c>
      <c r="E1097" s="286" t="str">
        <f>IF(A1097='5.1'!$E$5,TXM!D1097,"")</f>
        <v/>
      </c>
      <c r="F1097" t="str">
        <f>IFERROR(SMALL($E$5:$E$8000,ROWS($E$5:E1097)),"")</f>
        <v/>
      </c>
      <c r="I1097" s="285" t="s">
        <v>1756</v>
      </c>
      <c r="J1097" t="s">
        <v>768</v>
      </c>
      <c r="K1097" s="300">
        <v>10023621</v>
      </c>
      <c r="L1097" s="286">
        <f>ROWS(K$5:K1097)</f>
        <v>1093</v>
      </c>
      <c r="M1097" s="286" t="str">
        <f>IF(I1097='5.1'!$E$5,TXM!L1097,"")</f>
        <v/>
      </c>
      <c r="N1097" t="str">
        <f>IFERROR(SMALL($M$5:$M$8000,ROWS($M$5:M1097)),"")</f>
        <v/>
      </c>
      <c r="P1097" t="s">
        <v>1724</v>
      </c>
      <c r="Q1097" t="s">
        <v>806</v>
      </c>
      <c r="R1097">
        <v>82928817</v>
      </c>
      <c r="S1097" s="286">
        <f>ROWS(R$5:R1097)</f>
        <v>1093</v>
      </c>
      <c r="T1097" s="286" t="str">
        <f>IF(P1097='5.1'!$E$5,TXM!S1097,"")</f>
        <v/>
      </c>
      <c r="U1097" t="str">
        <f>IFERROR(SMALL($T$5:$T$8000,ROWS($T$5:T1097)),"")</f>
        <v/>
      </c>
    </row>
    <row r="1098" spans="1:21" ht="14.4" customHeight="1" x14ac:dyDescent="0.25">
      <c r="A1098" s="285" t="s">
        <v>1724</v>
      </c>
      <c r="B1098" t="s">
        <v>1096</v>
      </c>
      <c r="C1098" s="300">
        <v>8790</v>
      </c>
      <c r="D1098" s="286">
        <f>ROWS(C$5:C1098)</f>
        <v>1094</v>
      </c>
      <c r="E1098" s="286" t="str">
        <f>IF(A1098='5.1'!$E$5,TXM!D1098,"")</f>
        <v/>
      </c>
      <c r="F1098" t="str">
        <f>IFERROR(SMALL($E$5:$E$8000,ROWS($E$5:E1098)),"")</f>
        <v/>
      </c>
      <c r="I1098" s="285" t="s">
        <v>1756</v>
      </c>
      <c r="J1098" t="s">
        <v>800</v>
      </c>
      <c r="K1098" s="300">
        <v>9766606</v>
      </c>
      <c r="L1098" s="286">
        <f>ROWS(K$5:K1098)</f>
        <v>1094</v>
      </c>
      <c r="M1098" s="286" t="str">
        <f>IF(I1098='5.1'!$E$5,TXM!L1098,"")</f>
        <v/>
      </c>
      <c r="N1098" t="str">
        <f>IFERROR(SMALL($M$5:$M$8000,ROWS($M$5:M1098)),"")</f>
        <v/>
      </c>
      <c r="P1098" t="s">
        <v>1724</v>
      </c>
      <c r="Q1098" t="s">
        <v>812</v>
      </c>
      <c r="R1098">
        <v>41638804</v>
      </c>
      <c r="S1098" s="286">
        <f>ROWS(R$5:R1098)</f>
        <v>1094</v>
      </c>
      <c r="T1098" s="286" t="str">
        <f>IF(P1098='5.1'!$E$5,TXM!S1098,"")</f>
        <v/>
      </c>
      <c r="U1098" t="str">
        <f>IFERROR(SMALL($T$5:$T$8000,ROWS($T$5:T1098)),"")</f>
        <v/>
      </c>
    </row>
    <row r="1099" spans="1:21" ht="14.4" customHeight="1" x14ac:dyDescent="0.25">
      <c r="A1099" s="285" t="s">
        <v>1724</v>
      </c>
      <c r="B1099" t="s">
        <v>1084</v>
      </c>
      <c r="C1099" s="300">
        <v>6750</v>
      </c>
      <c r="D1099" s="286">
        <f>ROWS(C$5:C1099)</f>
        <v>1095</v>
      </c>
      <c r="E1099" s="286" t="str">
        <f>IF(A1099='5.1'!$E$5,TXM!D1099,"")</f>
        <v/>
      </c>
      <c r="F1099" t="str">
        <f>IFERROR(SMALL($E$5:$E$8000,ROWS($E$5:E1099)),"")</f>
        <v/>
      </c>
      <c r="I1099" s="285" t="s">
        <v>1756</v>
      </c>
      <c r="J1099" t="s">
        <v>742</v>
      </c>
      <c r="K1099" s="300">
        <v>8530395</v>
      </c>
      <c r="L1099" s="286">
        <f>ROWS(K$5:K1099)</f>
        <v>1095</v>
      </c>
      <c r="M1099" s="286" t="str">
        <f>IF(I1099='5.1'!$E$5,TXM!L1099,"")</f>
        <v/>
      </c>
      <c r="N1099" t="str">
        <f>IFERROR(SMALL($M$5:$M$8000,ROWS($M$5:M1099)),"")</f>
        <v/>
      </c>
      <c r="P1099" t="s">
        <v>1724</v>
      </c>
      <c r="Q1099" t="s">
        <v>808</v>
      </c>
      <c r="R1099">
        <v>33371220</v>
      </c>
      <c r="S1099" s="286">
        <f>ROWS(R$5:R1099)</f>
        <v>1095</v>
      </c>
      <c r="T1099" s="286" t="str">
        <f>IF(P1099='5.1'!$E$5,TXM!S1099,"")</f>
        <v/>
      </c>
      <c r="U1099" t="str">
        <f>IFERROR(SMALL($T$5:$T$8000,ROWS($T$5:T1099)),"")</f>
        <v/>
      </c>
    </row>
    <row r="1100" spans="1:21" ht="14.4" customHeight="1" x14ac:dyDescent="0.25">
      <c r="A1100" s="285" t="s">
        <v>1724</v>
      </c>
      <c r="B1100" t="s">
        <v>198</v>
      </c>
      <c r="C1100" s="300">
        <v>2000</v>
      </c>
      <c r="D1100" s="286">
        <f>ROWS(C$5:C1100)</f>
        <v>1096</v>
      </c>
      <c r="E1100" s="286" t="str">
        <f>IF(A1100='5.1'!$E$5,TXM!D1100,"")</f>
        <v/>
      </c>
      <c r="F1100" t="str">
        <f>IFERROR(SMALL($E$5:$E$8000,ROWS($E$5:E1100)),"")</f>
        <v/>
      </c>
      <c r="I1100" s="285" t="s">
        <v>1756</v>
      </c>
      <c r="J1100" t="s">
        <v>752</v>
      </c>
      <c r="K1100" s="300">
        <v>8376978</v>
      </c>
      <c r="L1100" s="286">
        <f>ROWS(K$5:K1100)</f>
        <v>1096</v>
      </c>
      <c r="M1100" s="286" t="str">
        <f>IF(I1100='5.1'!$E$5,TXM!L1100,"")</f>
        <v/>
      </c>
      <c r="N1100" t="str">
        <f>IFERROR(SMALL($M$5:$M$8000,ROWS($M$5:M1100)),"")</f>
        <v/>
      </c>
      <c r="P1100" t="s">
        <v>1724</v>
      </c>
      <c r="Q1100" t="s">
        <v>997</v>
      </c>
      <c r="R1100">
        <v>2847937</v>
      </c>
      <c r="S1100" s="286">
        <f>ROWS(R$5:R1100)</f>
        <v>1096</v>
      </c>
      <c r="T1100" s="286" t="str">
        <f>IF(P1100='5.1'!$E$5,TXM!S1100,"")</f>
        <v/>
      </c>
      <c r="U1100" t="str">
        <f>IFERROR(SMALL($T$5:$T$8000,ROWS($T$5:T1100)),"")</f>
        <v/>
      </c>
    </row>
    <row r="1101" spans="1:21" ht="14.4" customHeight="1" x14ac:dyDescent="0.25">
      <c r="A1101" s="285" t="s">
        <v>1724</v>
      </c>
      <c r="B1101" t="s">
        <v>774</v>
      </c>
      <c r="C1101" s="300">
        <v>1388</v>
      </c>
      <c r="D1101" s="286">
        <f>ROWS(C$5:C1101)</f>
        <v>1097</v>
      </c>
      <c r="E1101" s="286" t="str">
        <f>IF(A1101='5.1'!$E$5,TXM!D1101,"")</f>
        <v/>
      </c>
      <c r="F1101" t="str">
        <f>IFERROR(SMALL($E$5:$E$8000,ROWS($E$5:E1101)),"")</f>
        <v/>
      </c>
      <c r="I1101" s="285" t="s">
        <v>1756</v>
      </c>
      <c r="J1101" t="s">
        <v>748</v>
      </c>
      <c r="K1101" s="300">
        <v>7149662</v>
      </c>
      <c r="L1101" s="286">
        <f>ROWS(K$5:K1101)</f>
        <v>1097</v>
      </c>
      <c r="M1101" s="286" t="str">
        <f>IF(I1101='5.1'!$E$5,TXM!L1101,"")</f>
        <v/>
      </c>
      <c r="N1101" t="str">
        <f>IFERROR(SMALL($M$5:$M$8000,ROWS($M$5:M1101)),"")</f>
        <v/>
      </c>
      <c r="P1101" t="s">
        <v>1724</v>
      </c>
      <c r="Q1101" t="s">
        <v>719</v>
      </c>
      <c r="R1101">
        <v>237766</v>
      </c>
      <c r="S1101" s="286">
        <f>ROWS(R$5:R1101)</f>
        <v>1097</v>
      </c>
      <c r="T1101" s="286" t="str">
        <f>IF(P1101='5.1'!$E$5,TXM!S1101,"")</f>
        <v/>
      </c>
      <c r="U1101" t="str">
        <f>IFERROR(SMALL($T$5:$T$8000,ROWS($T$5:T1101)),"")</f>
        <v/>
      </c>
    </row>
    <row r="1102" spans="1:21" ht="14.4" customHeight="1" x14ac:dyDescent="0.25">
      <c r="A1102" s="285" t="s">
        <v>1724</v>
      </c>
      <c r="B1102" t="s">
        <v>197</v>
      </c>
      <c r="C1102" s="300">
        <v>510</v>
      </c>
      <c r="D1102" s="286">
        <f>ROWS(C$5:C1102)</f>
        <v>1098</v>
      </c>
      <c r="E1102" s="286" t="str">
        <f>IF(A1102='5.1'!$E$5,TXM!D1102,"")</f>
        <v/>
      </c>
      <c r="F1102" t="str">
        <f>IFERROR(SMALL($E$5:$E$8000,ROWS($E$5:E1102)),"")</f>
        <v/>
      </c>
      <c r="I1102" s="285" t="s">
        <v>1756</v>
      </c>
      <c r="J1102" t="s">
        <v>198</v>
      </c>
      <c r="K1102" s="300">
        <v>6915814</v>
      </c>
      <c r="L1102" s="286">
        <f>ROWS(K$5:K1102)</f>
        <v>1098</v>
      </c>
      <c r="M1102" s="286" t="str">
        <f>IF(I1102='5.1'!$E$5,TXM!L1102,"")</f>
        <v/>
      </c>
      <c r="N1102" t="str">
        <f>IFERROR(SMALL($M$5:$M$8000,ROWS($M$5:M1102)),"")</f>
        <v/>
      </c>
      <c r="P1102" t="s">
        <v>1724</v>
      </c>
      <c r="Q1102" t="s">
        <v>802</v>
      </c>
      <c r="R1102">
        <v>166606</v>
      </c>
      <c r="S1102" s="286">
        <f>ROWS(R$5:R1102)</f>
        <v>1098</v>
      </c>
      <c r="T1102" s="286" t="str">
        <f>IF(P1102='5.1'!$E$5,TXM!S1102,"")</f>
        <v/>
      </c>
      <c r="U1102" t="str">
        <f>IFERROR(SMALL($T$5:$T$8000,ROWS($T$5:T1102)),"")</f>
        <v/>
      </c>
    </row>
    <row r="1103" spans="1:21" ht="14.4" customHeight="1" x14ac:dyDescent="0.25">
      <c r="A1103" s="285" t="s">
        <v>1726</v>
      </c>
      <c r="B1103" t="s">
        <v>715</v>
      </c>
      <c r="C1103" s="300">
        <v>1572338943</v>
      </c>
      <c r="D1103" s="286">
        <f>ROWS(C$5:C1103)</f>
        <v>1099</v>
      </c>
      <c r="E1103" s="286" t="str">
        <f>IF(A1103='5.1'!$E$5,TXM!D1103,"")</f>
        <v/>
      </c>
      <c r="F1103" t="str">
        <f>IFERROR(SMALL($E$5:$E$8000,ROWS($E$5:E1103)),"")</f>
        <v/>
      </c>
      <c r="I1103" s="285" t="s">
        <v>1756</v>
      </c>
      <c r="J1103" t="s">
        <v>818</v>
      </c>
      <c r="K1103" s="300">
        <v>6807276</v>
      </c>
      <c r="L1103" s="286">
        <f>ROWS(K$5:K1103)</f>
        <v>1099</v>
      </c>
      <c r="M1103" s="286" t="str">
        <f>IF(I1103='5.1'!$E$5,TXM!L1103,"")</f>
        <v/>
      </c>
      <c r="N1103" t="str">
        <f>IFERROR(SMALL($M$5:$M$8000,ROWS($M$5:M1103)),"")</f>
        <v/>
      </c>
      <c r="P1103" t="s">
        <v>1724</v>
      </c>
      <c r="Q1103" t="s">
        <v>734</v>
      </c>
      <c r="R1103">
        <v>154094</v>
      </c>
      <c r="S1103" s="286">
        <f>ROWS(R$5:R1103)</f>
        <v>1099</v>
      </c>
      <c r="T1103" s="286" t="str">
        <f>IF(P1103='5.1'!$E$5,TXM!S1103,"")</f>
        <v/>
      </c>
      <c r="U1103" t="str">
        <f>IFERROR(SMALL($T$5:$T$8000,ROWS($T$5:T1103)),"")</f>
        <v/>
      </c>
    </row>
    <row r="1104" spans="1:21" ht="14.4" customHeight="1" x14ac:dyDescent="0.25">
      <c r="A1104" s="285" t="s">
        <v>1726</v>
      </c>
      <c r="B1104" t="s">
        <v>1080</v>
      </c>
      <c r="C1104" s="300">
        <v>1318503707</v>
      </c>
      <c r="D1104" s="286">
        <f>ROWS(C$5:C1104)</f>
        <v>1100</v>
      </c>
      <c r="E1104" s="286" t="str">
        <f>IF(A1104='5.1'!$E$5,TXM!D1104,"")</f>
        <v/>
      </c>
      <c r="F1104" t="str">
        <f>IFERROR(SMALL($E$5:$E$8000,ROWS($E$5:E1104)),"")</f>
        <v/>
      </c>
      <c r="I1104" s="285" t="s">
        <v>1756</v>
      </c>
      <c r="J1104" t="s">
        <v>108</v>
      </c>
      <c r="K1104" s="300">
        <v>5679201</v>
      </c>
      <c r="L1104" s="286">
        <f>ROWS(K$5:K1104)</f>
        <v>1100</v>
      </c>
      <c r="M1104" s="286" t="str">
        <f>IF(I1104='5.1'!$E$5,TXM!L1104,"")</f>
        <v/>
      </c>
      <c r="N1104" t="str">
        <f>IFERROR(SMALL($M$5:$M$8000,ROWS($M$5:M1104)),"")</f>
        <v/>
      </c>
      <c r="P1104" t="s">
        <v>1724</v>
      </c>
      <c r="Q1104" t="s">
        <v>1080</v>
      </c>
      <c r="R1104">
        <v>72818</v>
      </c>
      <c r="S1104" s="286">
        <f>ROWS(R$5:R1104)</f>
        <v>1100</v>
      </c>
      <c r="T1104" s="286" t="str">
        <f>IF(P1104='5.1'!$E$5,TXM!S1104,"")</f>
        <v/>
      </c>
      <c r="U1104" t="str">
        <f>IFERROR(SMALL($T$5:$T$8000,ROWS($T$5:T1104)),"")</f>
        <v/>
      </c>
    </row>
    <row r="1105" spans="1:21" ht="14.4" customHeight="1" x14ac:dyDescent="0.25">
      <c r="A1105" s="285" t="s">
        <v>1726</v>
      </c>
      <c r="B1105" t="s">
        <v>717</v>
      </c>
      <c r="C1105" s="300">
        <v>884660552</v>
      </c>
      <c r="D1105" s="286">
        <f>ROWS(C$5:C1105)</f>
        <v>1101</v>
      </c>
      <c r="E1105" s="286" t="str">
        <f>IF(A1105='5.1'!$E$5,TXM!D1105,"")</f>
        <v/>
      </c>
      <c r="F1105" t="str">
        <f>IFERROR(SMALL($E$5:$E$8000,ROWS($E$5:E1105)),"")</f>
        <v/>
      </c>
      <c r="I1105" s="285" t="s">
        <v>1756</v>
      </c>
      <c r="J1105" t="s">
        <v>1088</v>
      </c>
      <c r="K1105" s="300">
        <v>5386425</v>
      </c>
      <c r="L1105" s="286">
        <f>ROWS(K$5:K1105)</f>
        <v>1101</v>
      </c>
      <c r="M1105" s="286" t="str">
        <f>IF(I1105='5.1'!$E$5,TXM!L1105,"")</f>
        <v/>
      </c>
      <c r="N1105" t="str">
        <f>IFERROR(SMALL($M$5:$M$8000,ROWS($M$5:M1105)),"")</f>
        <v/>
      </c>
      <c r="P1105" t="s">
        <v>1724</v>
      </c>
      <c r="Q1105" t="s">
        <v>1093</v>
      </c>
      <c r="R1105">
        <v>68603</v>
      </c>
      <c r="S1105" s="286">
        <f>ROWS(R$5:R1105)</f>
        <v>1101</v>
      </c>
      <c r="T1105" s="286" t="str">
        <f>IF(P1105='5.1'!$E$5,TXM!S1105,"")</f>
        <v/>
      </c>
      <c r="U1105" t="str">
        <f>IFERROR(SMALL($T$5:$T$8000,ROWS($T$5:T1105)),"")</f>
        <v/>
      </c>
    </row>
    <row r="1106" spans="1:21" ht="14.4" customHeight="1" x14ac:dyDescent="0.25">
      <c r="A1106" s="285" t="s">
        <v>1726</v>
      </c>
      <c r="B1106" t="s">
        <v>1079</v>
      </c>
      <c r="C1106" s="300">
        <v>78422199</v>
      </c>
      <c r="D1106" s="286">
        <f>ROWS(C$5:C1106)</f>
        <v>1102</v>
      </c>
      <c r="E1106" s="286" t="str">
        <f>IF(A1106='5.1'!$E$5,TXM!D1106,"")</f>
        <v/>
      </c>
      <c r="F1106" t="str">
        <f>IFERROR(SMALL($E$5:$E$8000,ROWS($E$5:E1106)),"")</f>
        <v/>
      </c>
      <c r="I1106" s="285" t="s">
        <v>1756</v>
      </c>
      <c r="J1106" t="s">
        <v>754</v>
      </c>
      <c r="K1106" s="300">
        <v>5172160</v>
      </c>
      <c r="L1106" s="286">
        <f>ROWS(K$5:K1106)</f>
        <v>1102</v>
      </c>
      <c r="M1106" s="286" t="str">
        <f>IF(I1106='5.1'!$E$5,TXM!L1106,"")</f>
        <v/>
      </c>
      <c r="N1106" t="str">
        <f>IFERROR(SMALL($M$5:$M$8000,ROWS($M$5:M1106)),"")</f>
        <v/>
      </c>
      <c r="P1106" t="s">
        <v>1724</v>
      </c>
      <c r="Q1106" t="s">
        <v>1098</v>
      </c>
      <c r="R1106">
        <v>42062</v>
      </c>
      <c r="S1106" s="286">
        <f>ROWS(R$5:R1106)</f>
        <v>1102</v>
      </c>
      <c r="T1106" s="286" t="str">
        <f>IF(P1106='5.1'!$E$5,TXM!S1106,"")</f>
        <v/>
      </c>
      <c r="U1106" t="str">
        <f>IFERROR(SMALL($T$5:$T$8000,ROWS($T$5:T1106)),"")</f>
        <v/>
      </c>
    </row>
    <row r="1107" spans="1:21" ht="14.4" customHeight="1" x14ac:dyDescent="0.25">
      <c r="A1107" s="285" t="s">
        <v>1726</v>
      </c>
      <c r="B1107" t="s">
        <v>106</v>
      </c>
      <c r="C1107" s="300">
        <v>76517464</v>
      </c>
      <c r="D1107" s="286">
        <f>ROWS(C$5:C1107)</f>
        <v>1103</v>
      </c>
      <c r="E1107" s="286" t="str">
        <f>IF(A1107='5.1'!$E$5,TXM!D1107,"")</f>
        <v/>
      </c>
      <c r="F1107" t="str">
        <f>IFERROR(SMALL($E$5:$E$8000,ROWS($E$5:E1107)),"")</f>
        <v/>
      </c>
      <c r="I1107" s="285" t="s">
        <v>1756</v>
      </c>
      <c r="J1107" t="s">
        <v>736</v>
      </c>
      <c r="K1107" s="300">
        <v>4982284</v>
      </c>
      <c r="L1107" s="286">
        <f>ROWS(K$5:K1107)</f>
        <v>1103</v>
      </c>
      <c r="M1107" s="286" t="str">
        <f>IF(I1107='5.1'!$E$5,TXM!L1107,"")</f>
        <v/>
      </c>
      <c r="N1107" t="str">
        <f>IFERROR(SMALL($M$5:$M$8000,ROWS($M$5:M1107)),"")</f>
        <v/>
      </c>
      <c r="P1107" t="s">
        <v>1724</v>
      </c>
      <c r="Q1107" t="s">
        <v>1097</v>
      </c>
      <c r="R1107">
        <v>24828</v>
      </c>
      <c r="S1107" s="286">
        <f>ROWS(R$5:R1107)</f>
        <v>1103</v>
      </c>
      <c r="T1107" s="286" t="str">
        <f>IF(P1107='5.1'!$E$5,TXM!S1107,"")</f>
        <v/>
      </c>
      <c r="U1107" t="str">
        <f>IFERROR(SMALL($T$5:$T$8000,ROWS($T$5:T1107)),"")</f>
        <v/>
      </c>
    </row>
    <row r="1108" spans="1:21" ht="14.4" customHeight="1" x14ac:dyDescent="0.25">
      <c r="A1108" s="285" t="s">
        <v>1726</v>
      </c>
      <c r="B1108" t="s">
        <v>1086</v>
      </c>
      <c r="C1108" s="300">
        <v>63804502</v>
      </c>
      <c r="D1108" s="286">
        <f>ROWS(C$5:C1108)</f>
        <v>1104</v>
      </c>
      <c r="E1108" s="286" t="str">
        <f>IF(A1108='5.1'!$E$5,TXM!D1108,"")</f>
        <v/>
      </c>
      <c r="F1108" t="str">
        <f>IFERROR(SMALL($E$5:$E$8000,ROWS($E$5:E1108)),"")</f>
        <v/>
      </c>
      <c r="I1108" s="285" t="s">
        <v>1756</v>
      </c>
      <c r="J1108" t="s">
        <v>1098</v>
      </c>
      <c r="K1108" s="300">
        <v>3780865</v>
      </c>
      <c r="L1108" s="286">
        <f>ROWS(K$5:K1108)</f>
        <v>1104</v>
      </c>
      <c r="M1108" s="286" t="str">
        <f>IF(I1108='5.1'!$E$5,TXM!L1108,"")</f>
        <v/>
      </c>
      <c r="N1108" t="str">
        <f>IFERROR(SMALL($M$5:$M$8000,ROWS($M$5:M1108)),"")</f>
        <v/>
      </c>
      <c r="P1108" t="s">
        <v>1724</v>
      </c>
      <c r="Q1108" t="s">
        <v>804</v>
      </c>
      <c r="R1108">
        <v>20411</v>
      </c>
      <c r="S1108" s="286">
        <f>ROWS(R$5:R1108)</f>
        <v>1104</v>
      </c>
      <c r="T1108" s="286" t="str">
        <f>IF(P1108='5.1'!$E$5,TXM!S1108,"")</f>
        <v/>
      </c>
      <c r="U1108" t="str">
        <f>IFERROR(SMALL($T$5:$T$8000,ROWS($T$5:T1108)),"")</f>
        <v/>
      </c>
    </row>
    <row r="1109" spans="1:21" ht="14.4" customHeight="1" x14ac:dyDescent="0.25">
      <c r="A1109" s="285" t="s">
        <v>1726</v>
      </c>
      <c r="B1109" t="s">
        <v>997</v>
      </c>
      <c r="C1109" s="300">
        <v>49429838</v>
      </c>
      <c r="D1109" s="286">
        <f>ROWS(C$5:C1109)</f>
        <v>1105</v>
      </c>
      <c r="E1109" s="286" t="str">
        <f>IF(A1109='5.1'!$E$5,TXM!D1109,"")</f>
        <v/>
      </c>
      <c r="F1109" t="str">
        <f>IFERROR(SMALL($E$5:$E$8000,ROWS($E$5:E1109)),"")</f>
        <v/>
      </c>
      <c r="I1109" s="285" t="s">
        <v>1756</v>
      </c>
      <c r="J1109" t="s">
        <v>1077</v>
      </c>
      <c r="K1109" s="300">
        <v>2871648</v>
      </c>
      <c r="L1109" s="286">
        <f>ROWS(K$5:K1109)</f>
        <v>1105</v>
      </c>
      <c r="M1109" s="286" t="str">
        <f>IF(I1109='5.1'!$E$5,TXM!L1109,"")</f>
        <v/>
      </c>
      <c r="N1109" t="str">
        <f>IFERROR(SMALL($M$5:$M$8000,ROWS($M$5:M1109)),"")</f>
        <v/>
      </c>
      <c r="P1109" t="s">
        <v>1724</v>
      </c>
      <c r="Q1109" t="s">
        <v>1096</v>
      </c>
      <c r="R1109">
        <v>19794</v>
      </c>
      <c r="S1109" s="286">
        <f>ROWS(R$5:R1109)</f>
        <v>1105</v>
      </c>
      <c r="T1109" s="286" t="str">
        <f>IF(P1109='5.1'!$E$5,TXM!S1109,"")</f>
        <v/>
      </c>
      <c r="U1109" t="str">
        <f>IFERROR(SMALL($T$5:$T$8000,ROWS($T$5:T1109)),"")</f>
        <v/>
      </c>
    </row>
    <row r="1110" spans="1:21" ht="14.4" customHeight="1" x14ac:dyDescent="0.25">
      <c r="A1110" s="285" t="s">
        <v>1726</v>
      </c>
      <c r="B1110" t="s">
        <v>725</v>
      </c>
      <c r="C1110" s="300">
        <v>47757077</v>
      </c>
      <c r="D1110" s="286">
        <f>ROWS(C$5:C1110)</f>
        <v>1106</v>
      </c>
      <c r="E1110" s="286" t="str">
        <f>IF(A1110='5.1'!$E$5,TXM!D1110,"")</f>
        <v/>
      </c>
      <c r="F1110" t="str">
        <f>IFERROR(SMALL($E$5:$E$8000,ROWS($E$5:E1110)),"")</f>
        <v/>
      </c>
      <c r="I1110" s="285" t="s">
        <v>1756</v>
      </c>
      <c r="J1110" t="s">
        <v>1084</v>
      </c>
      <c r="K1110" s="300">
        <v>2610171</v>
      </c>
      <c r="L1110" s="286">
        <f>ROWS(K$5:K1110)</f>
        <v>1106</v>
      </c>
      <c r="M1110" s="286" t="str">
        <f>IF(I1110='5.1'!$E$5,TXM!L1110,"")</f>
        <v/>
      </c>
      <c r="N1110" t="str">
        <f>IFERROR(SMALL($M$5:$M$8000,ROWS($M$5:M1110)),"")</f>
        <v/>
      </c>
      <c r="P1110" t="s">
        <v>1724</v>
      </c>
      <c r="Q1110" t="s">
        <v>760</v>
      </c>
      <c r="R1110">
        <v>7850</v>
      </c>
      <c r="S1110" s="286">
        <f>ROWS(R$5:R1110)</f>
        <v>1106</v>
      </c>
      <c r="T1110" s="286" t="str">
        <f>IF(P1110='5.1'!$E$5,TXM!S1110,"")</f>
        <v/>
      </c>
      <c r="U1110" t="str">
        <f>IFERROR(SMALL($T$5:$T$8000,ROWS($T$5:T1110)),"")</f>
        <v/>
      </c>
    </row>
    <row r="1111" spans="1:21" ht="14.4" customHeight="1" x14ac:dyDescent="0.25">
      <c r="A1111" s="285" t="s">
        <v>1726</v>
      </c>
      <c r="B1111" t="s">
        <v>723</v>
      </c>
      <c r="C1111" s="300">
        <v>42494127</v>
      </c>
      <c r="D1111" s="286">
        <f>ROWS(C$5:C1111)</f>
        <v>1107</v>
      </c>
      <c r="E1111" s="286" t="str">
        <f>IF(A1111='5.1'!$E$5,TXM!D1111,"")</f>
        <v/>
      </c>
      <c r="F1111" t="str">
        <f>IFERROR(SMALL($E$5:$E$8000,ROWS($E$5:E1111)),"")</f>
        <v/>
      </c>
      <c r="I1111" s="285" t="s">
        <v>1756</v>
      </c>
      <c r="J1111" t="s">
        <v>770</v>
      </c>
      <c r="K1111" s="300">
        <v>2226906</v>
      </c>
      <c r="L1111" s="286">
        <f>ROWS(K$5:K1111)</f>
        <v>1107</v>
      </c>
      <c r="M1111" s="286" t="str">
        <f>IF(I1111='5.1'!$E$5,TXM!L1111,"")</f>
        <v/>
      </c>
      <c r="N1111" t="str">
        <f>IFERROR(SMALL($M$5:$M$8000,ROWS($M$5:M1111)),"")</f>
        <v/>
      </c>
      <c r="P1111" t="s">
        <v>1724</v>
      </c>
      <c r="Q1111" t="s">
        <v>197</v>
      </c>
      <c r="R1111">
        <v>5060</v>
      </c>
      <c r="S1111" s="286">
        <f>ROWS(R$5:R1111)</f>
        <v>1107</v>
      </c>
      <c r="T1111" s="286" t="str">
        <f>IF(P1111='5.1'!$E$5,TXM!S1111,"")</f>
        <v/>
      </c>
      <c r="U1111" t="str">
        <f>IFERROR(SMALL($T$5:$T$8000,ROWS($T$5:T1111)),"")</f>
        <v/>
      </c>
    </row>
    <row r="1112" spans="1:21" ht="14.4" customHeight="1" x14ac:dyDescent="0.25">
      <c r="A1112" s="285" t="s">
        <v>1726</v>
      </c>
      <c r="B1112" t="s">
        <v>790</v>
      </c>
      <c r="C1112" s="300">
        <v>23228501</v>
      </c>
      <c r="D1112" s="286">
        <f>ROWS(C$5:C1112)</f>
        <v>1108</v>
      </c>
      <c r="E1112" s="286" t="str">
        <f>IF(A1112='5.1'!$E$5,TXM!D1112,"")</f>
        <v/>
      </c>
      <c r="F1112" t="str">
        <f>IFERROR(SMALL($E$5:$E$8000,ROWS($E$5:E1112)),"")</f>
        <v/>
      </c>
      <c r="I1112" s="285" t="s">
        <v>1756</v>
      </c>
      <c r="J1112" t="s">
        <v>111</v>
      </c>
      <c r="K1112" s="300">
        <v>2116831</v>
      </c>
      <c r="L1112" s="286">
        <f>ROWS(K$5:K1112)</f>
        <v>1108</v>
      </c>
      <c r="M1112" s="286" t="str">
        <f>IF(I1112='5.1'!$E$5,TXM!L1112,"")</f>
        <v/>
      </c>
      <c r="N1112" t="str">
        <f>IFERROR(SMALL($M$5:$M$8000,ROWS($M$5:M1112)),"")</f>
        <v/>
      </c>
      <c r="P1112" t="s">
        <v>1724</v>
      </c>
      <c r="Q1112" t="s">
        <v>810</v>
      </c>
      <c r="R1112">
        <v>680</v>
      </c>
      <c r="S1112" s="286">
        <f>ROWS(R$5:R1112)</f>
        <v>1108</v>
      </c>
      <c r="T1112" s="286" t="str">
        <f>IF(P1112='5.1'!$E$5,TXM!S1112,"")</f>
        <v/>
      </c>
      <c r="U1112" t="str">
        <f>IFERROR(SMALL($T$5:$T$8000,ROWS($T$5:T1112)),"")</f>
        <v/>
      </c>
    </row>
    <row r="1113" spans="1:21" ht="14.4" customHeight="1" x14ac:dyDescent="0.25">
      <c r="A1113" s="285" t="s">
        <v>1726</v>
      </c>
      <c r="B1113" t="s">
        <v>750</v>
      </c>
      <c r="C1113" s="300">
        <v>21523002</v>
      </c>
      <c r="D1113" s="286">
        <f>ROWS(C$5:C1113)</f>
        <v>1109</v>
      </c>
      <c r="E1113" s="286" t="str">
        <f>IF(A1113='5.1'!$E$5,TXM!D1113,"")</f>
        <v/>
      </c>
      <c r="F1113" t="str">
        <f>IFERROR(SMALL($E$5:$E$8000,ROWS($E$5:E1113)),"")</f>
        <v/>
      </c>
      <c r="I1113" s="285" t="s">
        <v>1756</v>
      </c>
      <c r="J1113" t="s">
        <v>1078</v>
      </c>
      <c r="K1113" s="300">
        <v>2031624</v>
      </c>
      <c r="L1113" s="286">
        <f>ROWS(K$5:K1113)</f>
        <v>1109</v>
      </c>
      <c r="M1113" s="286" t="str">
        <f>IF(I1113='5.1'!$E$5,TXM!L1113,"")</f>
        <v/>
      </c>
      <c r="N1113" t="str">
        <f>IFERROR(SMALL($M$5:$M$8000,ROWS($M$5:M1113)),"")</f>
        <v/>
      </c>
      <c r="P1113" t="s">
        <v>1724</v>
      </c>
      <c r="Q1113" t="s">
        <v>107</v>
      </c>
      <c r="R1113">
        <v>623</v>
      </c>
      <c r="S1113" s="286">
        <f>ROWS(R$5:R1113)</f>
        <v>1109</v>
      </c>
      <c r="T1113" s="286" t="str">
        <f>IF(P1113='5.1'!$E$5,TXM!S1113,"")</f>
        <v/>
      </c>
      <c r="U1113" t="str">
        <f>IFERROR(SMALL($T$5:$T$8000,ROWS($T$5:T1113)),"")</f>
        <v/>
      </c>
    </row>
    <row r="1114" spans="1:21" ht="14.4" customHeight="1" x14ac:dyDescent="0.25">
      <c r="A1114" s="285" t="s">
        <v>1726</v>
      </c>
      <c r="B1114" t="s">
        <v>786</v>
      </c>
      <c r="C1114" s="300">
        <v>21377634</v>
      </c>
      <c r="D1114" s="286">
        <f>ROWS(C$5:C1114)</f>
        <v>1110</v>
      </c>
      <c r="E1114" s="286" t="str">
        <f>IF(A1114='5.1'!$E$5,TXM!D1114,"")</f>
        <v/>
      </c>
      <c r="F1114" t="str">
        <f>IFERROR(SMALL($E$5:$E$8000,ROWS($E$5:E1114)),"")</f>
        <v/>
      </c>
      <c r="I1114" s="285" t="s">
        <v>1756</v>
      </c>
      <c r="J1114" t="s">
        <v>197</v>
      </c>
      <c r="K1114" s="300">
        <v>1802920</v>
      </c>
      <c r="L1114" s="286">
        <f>ROWS(K$5:K1114)</f>
        <v>1110</v>
      </c>
      <c r="M1114" s="286" t="str">
        <f>IF(I1114='5.1'!$E$5,TXM!L1114,"")</f>
        <v/>
      </c>
      <c r="N1114" t="str">
        <f>IFERROR(SMALL($M$5:$M$8000,ROWS($M$5:M1114)),"")</f>
        <v/>
      </c>
      <c r="P1114" t="s">
        <v>1726</v>
      </c>
      <c r="Q1114" t="s">
        <v>806</v>
      </c>
      <c r="R1114">
        <v>23858861</v>
      </c>
      <c r="S1114" s="286">
        <f>ROWS(R$5:R1114)</f>
        <v>1110</v>
      </c>
      <c r="T1114" s="286" t="str">
        <f>IF(P1114='5.1'!$E$5,TXM!S1114,"")</f>
        <v/>
      </c>
      <c r="U1114" t="str">
        <f>IFERROR(SMALL($T$5:$T$8000,ROWS($T$5:T1114)),"")</f>
        <v/>
      </c>
    </row>
    <row r="1115" spans="1:21" ht="14.4" customHeight="1" x14ac:dyDescent="0.25">
      <c r="A1115" s="285" t="s">
        <v>1726</v>
      </c>
      <c r="B1115" t="s">
        <v>806</v>
      </c>
      <c r="C1115" s="300">
        <v>19801696</v>
      </c>
      <c r="D1115" s="286">
        <f>ROWS(C$5:C1115)</f>
        <v>1111</v>
      </c>
      <c r="E1115" s="286" t="str">
        <f>IF(A1115='5.1'!$E$5,TXM!D1115,"")</f>
        <v/>
      </c>
      <c r="F1115" t="str">
        <f>IFERROR(SMALL($E$5:$E$8000,ROWS($E$5:E1115)),"")</f>
        <v/>
      </c>
      <c r="I1115" s="285" t="s">
        <v>1756</v>
      </c>
      <c r="J1115" t="s">
        <v>732</v>
      </c>
      <c r="K1115" s="300">
        <v>1732997</v>
      </c>
      <c r="L1115" s="286">
        <f>ROWS(K$5:K1115)</f>
        <v>1111</v>
      </c>
      <c r="M1115" s="286" t="str">
        <f>IF(I1115='5.1'!$E$5,TXM!L1115,"")</f>
        <v/>
      </c>
      <c r="N1115" t="str">
        <f>IFERROR(SMALL($M$5:$M$8000,ROWS($M$5:M1115)),"")</f>
        <v/>
      </c>
      <c r="P1115" t="s">
        <v>1726</v>
      </c>
      <c r="Q1115" t="s">
        <v>810</v>
      </c>
      <c r="R1115">
        <v>17283643</v>
      </c>
      <c r="S1115" s="286">
        <f>ROWS(R$5:R1115)</f>
        <v>1111</v>
      </c>
      <c r="T1115" s="286" t="str">
        <f>IF(P1115='5.1'!$E$5,TXM!S1115,"")</f>
        <v/>
      </c>
      <c r="U1115" t="str">
        <f>IFERROR(SMALL($T$5:$T$8000,ROWS($T$5:T1115)),"")</f>
        <v/>
      </c>
    </row>
    <row r="1116" spans="1:21" ht="14.4" customHeight="1" x14ac:dyDescent="0.25">
      <c r="A1116" s="285" t="s">
        <v>1726</v>
      </c>
      <c r="B1116" t="s">
        <v>719</v>
      </c>
      <c r="C1116" s="300">
        <v>19022313</v>
      </c>
      <c r="D1116" s="286">
        <f>ROWS(C$5:C1116)</f>
        <v>1112</v>
      </c>
      <c r="E1116" s="286" t="str">
        <f>IF(A1116='5.1'!$E$5,TXM!D1116,"")</f>
        <v/>
      </c>
      <c r="F1116" t="str">
        <f>IFERROR(SMALL($E$5:$E$8000,ROWS($E$5:E1116)),"")</f>
        <v/>
      </c>
      <c r="I1116" s="285" t="s">
        <v>1756</v>
      </c>
      <c r="J1116" t="s">
        <v>1094</v>
      </c>
      <c r="K1116" s="300">
        <v>1308119</v>
      </c>
      <c r="L1116" s="286">
        <f>ROWS(K$5:K1116)</f>
        <v>1112</v>
      </c>
      <c r="M1116" s="286" t="str">
        <f>IF(I1116='5.1'!$E$5,TXM!L1116,"")</f>
        <v/>
      </c>
      <c r="N1116" t="str">
        <f>IFERROR(SMALL($M$5:$M$8000,ROWS($M$5:M1116)),"")</f>
        <v/>
      </c>
      <c r="P1116" t="s">
        <v>1726</v>
      </c>
      <c r="Q1116" t="s">
        <v>762</v>
      </c>
      <c r="R1116">
        <v>3894964</v>
      </c>
      <c r="S1116" s="286">
        <f>ROWS(R$5:R1116)</f>
        <v>1112</v>
      </c>
      <c r="T1116" s="286" t="str">
        <f>IF(P1116='5.1'!$E$5,TXM!S1116,"")</f>
        <v/>
      </c>
      <c r="U1116" t="str">
        <f>IFERROR(SMALL($T$5:$T$8000,ROWS($T$5:T1116)),"")</f>
        <v/>
      </c>
    </row>
    <row r="1117" spans="1:21" ht="14.4" customHeight="1" x14ac:dyDescent="0.25">
      <c r="A1117" s="285" t="s">
        <v>1726</v>
      </c>
      <c r="B1117" t="s">
        <v>1090</v>
      </c>
      <c r="C1117" s="300">
        <v>17200462</v>
      </c>
      <c r="D1117" s="286">
        <f>ROWS(C$5:C1117)</f>
        <v>1113</v>
      </c>
      <c r="E1117" s="286" t="str">
        <f>IF(A1117='5.1'!$E$5,TXM!D1117,"")</f>
        <v/>
      </c>
      <c r="F1117" t="str">
        <f>IFERROR(SMALL($E$5:$E$8000,ROWS($E$5:E1117)),"")</f>
        <v/>
      </c>
      <c r="I1117" s="285" t="s">
        <v>1756</v>
      </c>
      <c r="J1117" t="s">
        <v>744</v>
      </c>
      <c r="K1117" s="300">
        <v>1267816</v>
      </c>
      <c r="L1117" s="286">
        <f>ROWS(K$5:K1117)</f>
        <v>1113</v>
      </c>
      <c r="M1117" s="286" t="str">
        <f>IF(I1117='5.1'!$E$5,TXM!L1117,"")</f>
        <v/>
      </c>
      <c r="N1117" t="str">
        <f>IFERROR(SMALL($M$5:$M$8000,ROWS($M$5:M1117)),"")</f>
        <v/>
      </c>
      <c r="P1117" t="s">
        <v>1726</v>
      </c>
      <c r="Q1117" t="s">
        <v>776</v>
      </c>
      <c r="R1117">
        <v>2546519</v>
      </c>
      <c r="S1117" s="286">
        <f>ROWS(R$5:R1117)</f>
        <v>1113</v>
      </c>
      <c r="T1117" s="286" t="str">
        <f>IF(P1117='5.1'!$E$5,TXM!S1117,"")</f>
        <v/>
      </c>
      <c r="U1117" t="str">
        <f>IFERROR(SMALL($T$5:$T$8000,ROWS($T$5:T1117)),"")</f>
        <v/>
      </c>
    </row>
    <row r="1118" spans="1:21" ht="14.4" customHeight="1" x14ac:dyDescent="0.25">
      <c r="A1118" s="285" t="s">
        <v>1726</v>
      </c>
      <c r="B1118" t="s">
        <v>804</v>
      </c>
      <c r="C1118" s="300">
        <v>15292135</v>
      </c>
      <c r="D1118" s="286">
        <f>ROWS(C$5:C1118)</f>
        <v>1114</v>
      </c>
      <c r="E1118" s="286" t="str">
        <f>IF(A1118='5.1'!$E$5,TXM!D1118,"")</f>
        <v/>
      </c>
      <c r="F1118" t="str">
        <f>IFERROR(SMALL($E$5:$E$8000,ROWS($E$5:E1118)),"")</f>
        <v/>
      </c>
      <c r="I1118" s="285" t="s">
        <v>1756</v>
      </c>
      <c r="J1118" t="s">
        <v>199</v>
      </c>
      <c r="K1118" s="300">
        <v>1184480</v>
      </c>
      <c r="L1118" s="286">
        <f>ROWS(K$5:K1118)</f>
        <v>1114</v>
      </c>
      <c r="M1118" s="286" t="str">
        <f>IF(I1118='5.1'!$E$5,TXM!L1118,"")</f>
        <v/>
      </c>
      <c r="N1118" t="str">
        <f>IFERROR(SMALL($M$5:$M$8000,ROWS($M$5:M1118)),"")</f>
        <v/>
      </c>
      <c r="P1118" t="s">
        <v>1726</v>
      </c>
      <c r="Q1118" t="s">
        <v>1098</v>
      </c>
      <c r="R1118">
        <v>1516428</v>
      </c>
      <c r="S1118" s="286">
        <f>ROWS(R$5:R1118)</f>
        <v>1114</v>
      </c>
      <c r="T1118" s="286" t="str">
        <f>IF(P1118='5.1'!$E$5,TXM!S1118,"")</f>
        <v/>
      </c>
      <c r="U1118" t="str">
        <f>IFERROR(SMALL($T$5:$T$8000,ROWS($T$5:T1118)),"")</f>
        <v/>
      </c>
    </row>
    <row r="1119" spans="1:21" ht="14.4" customHeight="1" x14ac:dyDescent="0.25">
      <c r="A1119" s="285" t="s">
        <v>1726</v>
      </c>
      <c r="B1119" t="s">
        <v>762</v>
      </c>
      <c r="C1119" s="300">
        <v>6578426</v>
      </c>
      <c r="D1119" s="286">
        <f>ROWS(C$5:C1119)</f>
        <v>1115</v>
      </c>
      <c r="E1119" s="286" t="str">
        <f>IF(A1119='5.1'!$E$5,TXM!D1119,"")</f>
        <v/>
      </c>
      <c r="F1119" t="str">
        <f>IFERROR(SMALL($E$5:$E$8000,ROWS($E$5:E1119)),"")</f>
        <v/>
      </c>
      <c r="I1119" s="285" t="s">
        <v>1756</v>
      </c>
      <c r="J1119" t="s">
        <v>1089</v>
      </c>
      <c r="K1119" s="300">
        <v>1166499</v>
      </c>
      <c r="L1119" s="286">
        <f>ROWS(K$5:K1119)</f>
        <v>1115</v>
      </c>
      <c r="M1119" s="286" t="str">
        <f>IF(I1119='5.1'!$E$5,TXM!L1119,"")</f>
        <v/>
      </c>
      <c r="N1119" t="str">
        <f>IFERROR(SMALL($M$5:$M$8000,ROWS($M$5:M1119)),"")</f>
        <v/>
      </c>
      <c r="P1119" t="s">
        <v>1726</v>
      </c>
      <c r="Q1119" t="s">
        <v>1093</v>
      </c>
      <c r="R1119">
        <v>1158788</v>
      </c>
      <c r="S1119" s="286">
        <f>ROWS(R$5:R1119)</f>
        <v>1115</v>
      </c>
      <c r="T1119" s="286" t="str">
        <f>IF(P1119='5.1'!$E$5,TXM!S1119,"")</f>
        <v/>
      </c>
      <c r="U1119" t="str">
        <f>IFERROR(SMALL($T$5:$T$8000,ROWS($T$5:T1119)),"")</f>
        <v/>
      </c>
    </row>
    <row r="1120" spans="1:21" ht="14.4" customHeight="1" x14ac:dyDescent="0.25">
      <c r="A1120" s="285" t="s">
        <v>1726</v>
      </c>
      <c r="B1120" t="s">
        <v>727</v>
      </c>
      <c r="C1120" s="300">
        <v>5767776</v>
      </c>
      <c r="D1120" s="286">
        <f>ROWS(C$5:C1120)</f>
        <v>1116</v>
      </c>
      <c r="E1120" s="286" t="str">
        <f>IF(A1120='5.1'!$E$5,TXM!D1120,"")</f>
        <v/>
      </c>
      <c r="F1120" t="str">
        <f>IFERROR(SMALL($E$5:$E$8000,ROWS($E$5:E1120)),"")</f>
        <v/>
      </c>
      <c r="I1120" s="285" t="s">
        <v>1756</v>
      </c>
      <c r="J1120" t="s">
        <v>1085</v>
      </c>
      <c r="K1120" s="300">
        <v>652283</v>
      </c>
      <c r="L1120" s="286">
        <f>ROWS(K$5:K1120)</f>
        <v>1116</v>
      </c>
      <c r="M1120" s="286" t="str">
        <f>IF(I1120='5.1'!$E$5,TXM!L1120,"")</f>
        <v/>
      </c>
      <c r="N1120" t="str">
        <f>IFERROR(SMALL($M$5:$M$8000,ROWS($M$5:M1120)),"")</f>
        <v/>
      </c>
      <c r="P1120" t="s">
        <v>1726</v>
      </c>
      <c r="Q1120" t="s">
        <v>110</v>
      </c>
      <c r="R1120">
        <v>1082772</v>
      </c>
      <c r="S1120" s="286">
        <f>ROWS(R$5:R1120)</f>
        <v>1116</v>
      </c>
      <c r="T1120" s="286" t="str">
        <f>IF(P1120='5.1'!$E$5,TXM!S1120,"")</f>
        <v/>
      </c>
      <c r="U1120" t="str">
        <f>IFERROR(SMALL($T$5:$T$8000,ROWS($T$5:T1120)),"")</f>
        <v/>
      </c>
    </row>
    <row r="1121" spans="1:21" ht="14.4" customHeight="1" x14ac:dyDescent="0.25">
      <c r="A1121" s="285" t="s">
        <v>1726</v>
      </c>
      <c r="B1121" t="s">
        <v>808</v>
      </c>
      <c r="C1121" s="300">
        <v>5109328</v>
      </c>
      <c r="D1121" s="286">
        <f>ROWS(C$5:C1121)</f>
        <v>1117</v>
      </c>
      <c r="E1121" s="286" t="str">
        <f>IF(A1121='5.1'!$E$5,TXM!D1121,"")</f>
        <v/>
      </c>
      <c r="F1121" t="str">
        <f>IFERROR(SMALL($E$5:$E$8000,ROWS($E$5:E1121)),"")</f>
        <v/>
      </c>
      <c r="I1121" s="285" t="s">
        <v>1756</v>
      </c>
      <c r="J1121" t="s">
        <v>1091</v>
      </c>
      <c r="K1121" s="300">
        <v>641094</v>
      </c>
      <c r="L1121" s="286">
        <f>ROWS(K$5:K1121)</f>
        <v>1117</v>
      </c>
      <c r="M1121" s="286" t="str">
        <f>IF(I1121='5.1'!$E$5,TXM!L1121,"")</f>
        <v/>
      </c>
      <c r="N1121" t="str">
        <f>IFERROR(SMALL($M$5:$M$8000,ROWS($M$5:M1121)),"")</f>
        <v/>
      </c>
      <c r="P1121" t="s">
        <v>1726</v>
      </c>
      <c r="Q1121" t="s">
        <v>725</v>
      </c>
      <c r="R1121">
        <v>854855</v>
      </c>
      <c r="S1121" s="286">
        <f>ROWS(R$5:R1121)</f>
        <v>1117</v>
      </c>
      <c r="T1121" s="286" t="str">
        <f>IF(P1121='5.1'!$E$5,TXM!S1121,"")</f>
        <v/>
      </c>
      <c r="U1121" t="str">
        <f>IFERROR(SMALL($T$5:$T$8000,ROWS($T$5:T1121)),"")</f>
        <v/>
      </c>
    </row>
    <row r="1122" spans="1:21" ht="14.4" customHeight="1" x14ac:dyDescent="0.25">
      <c r="A1122" s="285" t="s">
        <v>1726</v>
      </c>
      <c r="B1122" t="s">
        <v>784</v>
      </c>
      <c r="C1122" s="300">
        <v>4195933</v>
      </c>
      <c r="D1122" s="286">
        <f>ROWS(C$5:C1122)</f>
        <v>1118</v>
      </c>
      <c r="E1122" s="286" t="str">
        <f>IF(A1122='5.1'!$E$5,TXM!D1122,"")</f>
        <v/>
      </c>
      <c r="F1122" t="str">
        <f>IFERROR(SMALL($E$5:$E$8000,ROWS($E$5:E1122)),"")</f>
        <v/>
      </c>
      <c r="I1122" s="285" t="s">
        <v>1756</v>
      </c>
      <c r="J1122" t="s">
        <v>713</v>
      </c>
      <c r="K1122" s="300">
        <v>546093</v>
      </c>
      <c r="L1122" s="286">
        <f>ROWS(K$5:K1122)</f>
        <v>1118</v>
      </c>
      <c r="M1122" s="286" t="str">
        <f>IF(I1122='5.1'!$E$5,TXM!L1122,"")</f>
        <v/>
      </c>
      <c r="N1122" t="str">
        <f>IFERROR(SMALL($M$5:$M$8000,ROWS($M$5:M1122)),"")</f>
        <v/>
      </c>
      <c r="P1122" t="s">
        <v>1726</v>
      </c>
      <c r="Q1122" t="s">
        <v>812</v>
      </c>
      <c r="R1122">
        <v>744838</v>
      </c>
      <c r="S1122" s="286">
        <f>ROWS(R$5:R1122)</f>
        <v>1118</v>
      </c>
      <c r="T1122" s="286" t="str">
        <f>IF(P1122='5.1'!$E$5,TXM!S1122,"")</f>
        <v/>
      </c>
      <c r="U1122" t="str">
        <f>IFERROR(SMALL($T$5:$T$8000,ROWS($T$5:T1122)),"")</f>
        <v/>
      </c>
    </row>
    <row r="1123" spans="1:21" ht="14.4" customHeight="1" x14ac:dyDescent="0.25">
      <c r="A1123" s="285" t="s">
        <v>1726</v>
      </c>
      <c r="B1123" t="s">
        <v>999</v>
      </c>
      <c r="C1123" s="300">
        <v>3359626</v>
      </c>
      <c r="D1123" s="286">
        <f>ROWS(C$5:C1123)</f>
        <v>1119</v>
      </c>
      <c r="E1123" s="286" t="str">
        <f>IF(A1123='5.1'!$E$5,TXM!D1123,"")</f>
        <v/>
      </c>
      <c r="F1123" t="str">
        <f>IFERROR(SMALL($E$5:$E$8000,ROWS($E$5:E1123)),"")</f>
        <v/>
      </c>
      <c r="I1123" s="285" t="s">
        <v>1756</v>
      </c>
      <c r="J1123" t="s">
        <v>794</v>
      </c>
      <c r="K1123" s="300">
        <v>164053</v>
      </c>
      <c r="L1123" s="286">
        <f>ROWS(K$5:K1123)</f>
        <v>1119</v>
      </c>
      <c r="M1123" s="286" t="str">
        <f>IF(I1123='5.1'!$E$5,TXM!L1123,"")</f>
        <v/>
      </c>
      <c r="N1123" t="str">
        <f>IFERROR(SMALL($M$5:$M$8000,ROWS($M$5:M1123)),"")</f>
        <v/>
      </c>
      <c r="P1123" t="s">
        <v>1726</v>
      </c>
      <c r="Q1123" t="s">
        <v>808</v>
      </c>
      <c r="R1123">
        <v>717441</v>
      </c>
      <c r="S1123" s="286">
        <f>ROWS(R$5:R1123)</f>
        <v>1119</v>
      </c>
      <c r="T1123" s="286" t="str">
        <f>IF(P1123='5.1'!$E$5,TXM!S1123,"")</f>
        <v/>
      </c>
      <c r="U1123" t="str">
        <f>IFERROR(SMALL($T$5:$T$8000,ROWS($T$5:T1123)),"")</f>
        <v/>
      </c>
    </row>
    <row r="1124" spans="1:21" ht="14.4" customHeight="1" x14ac:dyDescent="0.25">
      <c r="A1124" s="285" t="s">
        <v>1726</v>
      </c>
      <c r="B1124" t="s">
        <v>199</v>
      </c>
      <c r="C1124" s="300">
        <v>2971871</v>
      </c>
      <c r="D1124" s="286">
        <f>ROWS(C$5:C1124)</f>
        <v>1120</v>
      </c>
      <c r="E1124" s="286" t="str">
        <f>IF(A1124='5.1'!$E$5,TXM!D1124,"")</f>
        <v/>
      </c>
      <c r="F1124" t="str">
        <f>IFERROR(SMALL($E$5:$E$8000,ROWS($E$5:E1124)),"")</f>
        <v/>
      </c>
      <c r="I1124" s="285" t="s">
        <v>1756</v>
      </c>
      <c r="J1124" t="s">
        <v>772</v>
      </c>
      <c r="K1124" s="300">
        <v>118613</v>
      </c>
      <c r="L1124" s="286">
        <f>ROWS(K$5:K1124)</f>
        <v>1120</v>
      </c>
      <c r="M1124" s="286" t="str">
        <f>IF(I1124='5.1'!$E$5,TXM!L1124,"")</f>
        <v/>
      </c>
      <c r="N1124" t="str">
        <f>IFERROR(SMALL($M$5:$M$8000,ROWS($M$5:M1124)),"")</f>
        <v/>
      </c>
      <c r="P1124" t="s">
        <v>1726</v>
      </c>
      <c r="Q1124" t="s">
        <v>760</v>
      </c>
      <c r="R1124">
        <v>537040</v>
      </c>
      <c r="S1124" s="286">
        <f>ROWS(R$5:R1124)</f>
        <v>1120</v>
      </c>
      <c r="T1124" s="286" t="str">
        <f>IF(P1124='5.1'!$E$5,TXM!S1124,"")</f>
        <v/>
      </c>
      <c r="U1124" t="str">
        <f>IFERROR(SMALL($T$5:$T$8000,ROWS($T$5:T1124)),"")</f>
        <v/>
      </c>
    </row>
    <row r="1125" spans="1:21" ht="14.4" customHeight="1" x14ac:dyDescent="0.25">
      <c r="A1125" s="285" t="s">
        <v>1726</v>
      </c>
      <c r="B1125" t="s">
        <v>794</v>
      </c>
      <c r="C1125" s="300">
        <v>2463117</v>
      </c>
      <c r="D1125" s="286">
        <f>ROWS(C$5:C1125)</f>
        <v>1121</v>
      </c>
      <c r="E1125" s="286" t="str">
        <f>IF(A1125='5.1'!$E$5,TXM!D1125,"")</f>
        <v/>
      </c>
      <c r="F1125" t="str">
        <f>IFERROR(SMALL($E$5:$E$8000,ROWS($E$5:E1125)),"")</f>
        <v/>
      </c>
      <c r="I1125" s="285" t="s">
        <v>1756</v>
      </c>
      <c r="J1125" t="s">
        <v>112</v>
      </c>
      <c r="K1125" s="300">
        <v>11987</v>
      </c>
      <c r="L1125" s="286">
        <f>ROWS(K$5:K1125)</f>
        <v>1121</v>
      </c>
      <c r="M1125" s="286" t="str">
        <f>IF(I1125='5.1'!$E$5,TXM!L1125,"")</f>
        <v/>
      </c>
      <c r="N1125" t="str">
        <f>IFERROR(SMALL($M$5:$M$8000,ROWS($M$5:M1125)),"")</f>
        <v/>
      </c>
      <c r="P1125" t="s">
        <v>1726</v>
      </c>
      <c r="Q1125" t="s">
        <v>1096</v>
      </c>
      <c r="R1125">
        <v>306848</v>
      </c>
      <c r="S1125" s="286">
        <f>ROWS(R$5:R1125)</f>
        <v>1121</v>
      </c>
      <c r="T1125" s="286" t="str">
        <f>IF(P1125='5.1'!$E$5,TXM!S1125,"")</f>
        <v/>
      </c>
      <c r="U1125" t="str">
        <f>IFERROR(SMALL($T$5:$T$8000,ROWS($T$5:T1125)),"")</f>
        <v/>
      </c>
    </row>
    <row r="1126" spans="1:21" ht="14.4" customHeight="1" x14ac:dyDescent="0.25">
      <c r="A1126" s="285" t="s">
        <v>1726</v>
      </c>
      <c r="B1126" t="s">
        <v>796</v>
      </c>
      <c r="C1126" s="300">
        <v>2208780</v>
      </c>
      <c r="D1126" s="286">
        <f>ROWS(C$5:C1126)</f>
        <v>1122</v>
      </c>
      <c r="E1126" s="286" t="str">
        <f>IF(A1126='5.1'!$E$5,TXM!D1126,"")</f>
        <v/>
      </c>
      <c r="F1126" t="str">
        <f>IFERROR(SMALL($E$5:$E$8000,ROWS($E$5:E1126)),"")</f>
        <v/>
      </c>
      <c r="I1126" s="285" t="s">
        <v>1756</v>
      </c>
      <c r="J1126" t="s">
        <v>103</v>
      </c>
      <c r="K1126" s="300">
        <v>933</v>
      </c>
      <c r="L1126" s="286">
        <f>ROWS(K$5:K1126)</f>
        <v>1122</v>
      </c>
      <c r="M1126" s="286" t="str">
        <f>IF(I1126='5.1'!$E$5,TXM!L1126,"")</f>
        <v/>
      </c>
      <c r="N1126" t="str">
        <f>IFERROR(SMALL($M$5:$M$8000,ROWS($M$5:M1126)),"")</f>
        <v/>
      </c>
      <c r="P1126" t="s">
        <v>1726</v>
      </c>
      <c r="Q1126" t="s">
        <v>1080</v>
      </c>
      <c r="R1126">
        <v>261949</v>
      </c>
      <c r="S1126" s="286">
        <f>ROWS(R$5:R1126)</f>
        <v>1122</v>
      </c>
      <c r="T1126" s="286" t="str">
        <f>IF(P1126='5.1'!$E$5,TXM!S1126,"")</f>
        <v/>
      </c>
      <c r="U1126" t="str">
        <f>IFERROR(SMALL($T$5:$T$8000,ROWS($T$5:T1126)),"")</f>
        <v/>
      </c>
    </row>
    <row r="1127" spans="1:21" ht="14.4" customHeight="1" x14ac:dyDescent="0.25">
      <c r="A1127" s="285" t="s">
        <v>1726</v>
      </c>
      <c r="B1127" t="s">
        <v>1076</v>
      </c>
      <c r="C1127" s="300">
        <v>1720164</v>
      </c>
      <c r="D1127" s="286">
        <f>ROWS(C$5:C1127)</f>
        <v>1123</v>
      </c>
      <c r="E1127" s="286" t="str">
        <f>IF(A1127='5.1'!$E$5,TXM!D1127,"")</f>
        <v/>
      </c>
      <c r="F1127" t="str">
        <f>IFERROR(SMALL($E$5:$E$8000,ROWS($E$5:E1127)),"")</f>
        <v/>
      </c>
      <c r="I1127" s="285" t="s">
        <v>1969</v>
      </c>
      <c r="J1127" t="s">
        <v>1093</v>
      </c>
      <c r="K1127" s="300">
        <v>71845</v>
      </c>
      <c r="L1127" s="286">
        <f>ROWS(K$5:K1127)</f>
        <v>1123</v>
      </c>
      <c r="M1127" s="286" t="str">
        <f>IF(I1127='5.1'!$E$5,TXM!L1127,"")</f>
        <v/>
      </c>
      <c r="N1127" t="str">
        <f>IFERROR(SMALL($M$5:$M$8000,ROWS($M$5:M1127)),"")</f>
        <v/>
      </c>
      <c r="P1127" t="s">
        <v>1726</v>
      </c>
      <c r="Q1127" t="s">
        <v>823</v>
      </c>
      <c r="R1127">
        <v>215659</v>
      </c>
      <c r="S1127" s="286">
        <f>ROWS(R$5:R1127)</f>
        <v>1123</v>
      </c>
      <c r="T1127" s="286" t="str">
        <f>IF(P1127='5.1'!$E$5,TXM!S1127,"")</f>
        <v/>
      </c>
      <c r="U1127" t="str">
        <f>IFERROR(SMALL($T$5:$T$8000,ROWS($T$5:T1127)),"")</f>
        <v/>
      </c>
    </row>
    <row r="1128" spans="1:21" ht="14.4" customHeight="1" x14ac:dyDescent="0.25">
      <c r="A1128" s="285" t="s">
        <v>1726</v>
      </c>
      <c r="B1128" t="s">
        <v>110</v>
      </c>
      <c r="C1128" s="300">
        <v>1476620</v>
      </c>
      <c r="D1128" s="286">
        <f>ROWS(C$5:C1128)</f>
        <v>1124</v>
      </c>
      <c r="E1128" s="286" t="str">
        <f>IF(A1128='5.1'!$E$5,TXM!D1128,"")</f>
        <v/>
      </c>
      <c r="F1128" t="str">
        <f>IFERROR(SMALL($E$5:$E$8000,ROWS($E$5:E1128)),"")</f>
        <v/>
      </c>
      <c r="I1128" s="285" t="s">
        <v>1969</v>
      </c>
      <c r="J1128" t="s">
        <v>806</v>
      </c>
      <c r="K1128" s="300">
        <v>5866</v>
      </c>
      <c r="L1128" s="286">
        <f>ROWS(K$5:K1128)</f>
        <v>1124</v>
      </c>
      <c r="M1128" s="286" t="str">
        <f>IF(I1128='5.1'!$E$5,TXM!L1128,"")</f>
        <v/>
      </c>
      <c r="N1128" t="str">
        <f>IFERROR(SMALL($M$5:$M$8000,ROWS($M$5:M1128)),"")</f>
        <v/>
      </c>
      <c r="P1128" t="s">
        <v>1726</v>
      </c>
      <c r="Q1128" t="s">
        <v>119</v>
      </c>
      <c r="R1128">
        <v>147915</v>
      </c>
      <c r="S1128" s="286">
        <f>ROWS(R$5:R1128)</f>
        <v>1124</v>
      </c>
      <c r="T1128" s="286" t="str">
        <f>IF(P1128='5.1'!$E$5,TXM!S1128,"")</f>
        <v/>
      </c>
      <c r="U1128" t="str">
        <f>IFERROR(SMALL($T$5:$T$8000,ROWS($T$5:T1128)),"")</f>
        <v/>
      </c>
    </row>
    <row r="1129" spans="1:21" ht="14.4" customHeight="1" x14ac:dyDescent="0.25">
      <c r="A1129" s="285" t="s">
        <v>1726</v>
      </c>
      <c r="B1129" t="s">
        <v>119</v>
      </c>
      <c r="C1129" s="300">
        <v>1264922</v>
      </c>
      <c r="D1129" s="286">
        <f>ROWS(C$5:C1129)</f>
        <v>1125</v>
      </c>
      <c r="E1129" s="286" t="str">
        <f>IF(A1129='5.1'!$E$5,TXM!D1129,"")</f>
        <v/>
      </c>
      <c r="F1129" t="str">
        <f>IFERROR(SMALL($E$5:$E$8000,ROWS($E$5:E1129)),"")</f>
        <v/>
      </c>
      <c r="I1129" s="285" t="s">
        <v>1958</v>
      </c>
      <c r="J1129" t="s">
        <v>997</v>
      </c>
      <c r="K1129" s="300">
        <v>227362958</v>
      </c>
      <c r="L1129" s="286">
        <f>ROWS(K$5:K1129)</f>
        <v>1125</v>
      </c>
      <c r="M1129" s="286" t="str">
        <f>IF(I1129='5.1'!$E$5,TXM!L1129,"")</f>
        <v/>
      </c>
      <c r="N1129" t="str">
        <f>IFERROR(SMALL($M$5:$M$8000,ROWS($M$5:M1129)),"")</f>
        <v/>
      </c>
      <c r="P1129" t="s">
        <v>1726</v>
      </c>
      <c r="Q1129" t="s">
        <v>1091</v>
      </c>
      <c r="R1129">
        <v>115142</v>
      </c>
      <c r="S1129" s="286">
        <f>ROWS(R$5:R1129)</f>
        <v>1125</v>
      </c>
      <c r="T1129" s="286" t="str">
        <f>IF(P1129='5.1'!$E$5,TXM!S1129,"")</f>
        <v/>
      </c>
      <c r="U1129" t="str">
        <f>IFERROR(SMALL($T$5:$T$8000,ROWS($T$5:T1129)),"")</f>
        <v/>
      </c>
    </row>
    <row r="1130" spans="1:21" ht="14.4" customHeight="1" x14ac:dyDescent="0.25">
      <c r="A1130" s="285" t="s">
        <v>1726</v>
      </c>
      <c r="B1130" t="s">
        <v>117</v>
      </c>
      <c r="C1130" s="300">
        <v>1047667</v>
      </c>
      <c r="D1130" s="286">
        <f>ROWS(C$5:C1130)</f>
        <v>1126</v>
      </c>
      <c r="E1130" s="286" t="str">
        <f>IF(A1130='5.1'!$E$5,TXM!D1130,"")</f>
        <v/>
      </c>
      <c r="F1130" t="str">
        <f>IFERROR(SMALL($E$5:$E$8000,ROWS($E$5:E1130)),"")</f>
        <v/>
      </c>
      <c r="I1130" s="285" t="s">
        <v>1958</v>
      </c>
      <c r="J1130" t="s">
        <v>806</v>
      </c>
      <c r="K1130" s="300">
        <v>126637501</v>
      </c>
      <c r="L1130" s="286">
        <f>ROWS(K$5:K1130)</f>
        <v>1126</v>
      </c>
      <c r="M1130" s="286" t="str">
        <f>IF(I1130='5.1'!$E$5,TXM!L1130,"")</f>
        <v/>
      </c>
      <c r="N1130" t="str">
        <f>IFERROR(SMALL($M$5:$M$8000,ROWS($M$5:M1130)),"")</f>
        <v/>
      </c>
      <c r="P1130" t="s">
        <v>1726</v>
      </c>
      <c r="Q1130" t="s">
        <v>1090</v>
      </c>
      <c r="R1130">
        <v>105726</v>
      </c>
      <c r="S1130" s="286">
        <f>ROWS(R$5:R1130)</f>
        <v>1126</v>
      </c>
      <c r="T1130" s="286" t="str">
        <f>IF(P1130='5.1'!$E$5,TXM!S1130,"")</f>
        <v/>
      </c>
      <c r="U1130" t="str">
        <f>IFERROR(SMALL($T$5:$T$8000,ROWS($T$5:T1130)),"")</f>
        <v/>
      </c>
    </row>
    <row r="1131" spans="1:21" ht="14.4" customHeight="1" x14ac:dyDescent="0.25">
      <c r="A1131" s="285" t="s">
        <v>1726</v>
      </c>
      <c r="B1131" t="s">
        <v>752</v>
      </c>
      <c r="C1131" s="300">
        <v>722000</v>
      </c>
      <c r="D1131" s="286">
        <f>ROWS(C$5:C1131)</f>
        <v>1127</v>
      </c>
      <c r="E1131" s="286" t="str">
        <f>IF(A1131='5.1'!$E$5,TXM!D1131,"")</f>
        <v/>
      </c>
      <c r="F1131" t="str">
        <f>IFERROR(SMALL($E$5:$E$8000,ROWS($E$5:E1131)),"")</f>
        <v/>
      </c>
      <c r="I1131" s="285" t="s">
        <v>1958</v>
      </c>
      <c r="J1131" t="s">
        <v>1093</v>
      </c>
      <c r="K1131" s="300">
        <v>102089130</v>
      </c>
      <c r="L1131" s="286">
        <f>ROWS(K$5:K1131)</f>
        <v>1127</v>
      </c>
      <c r="M1131" s="286" t="str">
        <f>IF(I1131='5.1'!$E$5,TXM!L1131,"")</f>
        <v/>
      </c>
      <c r="N1131" t="str">
        <f>IFERROR(SMALL($M$5:$M$8000,ROWS($M$5:M1131)),"")</f>
        <v/>
      </c>
      <c r="P1131" t="s">
        <v>1726</v>
      </c>
      <c r="Q1131" t="s">
        <v>818</v>
      </c>
      <c r="R1131">
        <v>81034</v>
      </c>
      <c r="S1131" s="286">
        <f>ROWS(R$5:R1131)</f>
        <v>1127</v>
      </c>
      <c r="T1131" s="286" t="str">
        <f>IF(P1131='5.1'!$E$5,TXM!S1131,"")</f>
        <v/>
      </c>
      <c r="U1131" t="str">
        <f>IFERROR(SMALL($T$5:$T$8000,ROWS($T$5:T1131)),"")</f>
        <v/>
      </c>
    </row>
    <row r="1132" spans="1:21" ht="14.4" customHeight="1" x14ac:dyDescent="0.25">
      <c r="A1132" s="285" t="s">
        <v>1726</v>
      </c>
      <c r="B1132" t="s">
        <v>113</v>
      </c>
      <c r="C1132" s="300">
        <v>701962</v>
      </c>
      <c r="D1132" s="286">
        <f>ROWS(C$5:C1132)</f>
        <v>1128</v>
      </c>
      <c r="E1132" s="286" t="str">
        <f>IF(A1132='5.1'!$E$5,TXM!D1132,"")</f>
        <v/>
      </c>
      <c r="F1132" t="str">
        <f>IFERROR(SMALL($E$5:$E$8000,ROWS($E$5:E1132)),"")</f>
        <v/>
      </c>
      <c r="I1132" s="285" t="s">
        <v>1958</v>
      </c>
      <c r="J1132" t="s">
        <v>1098</v>
      </c>
      <c r="K1132" s="300">
        <v>63153434</v>
      </c>
      <c r="L1132" s="286">
        <f>ROWS(K$5:K1132)</f>
        <v>1128</v>
      </c>
      <c r="M1132" s="286" t="str">
        <f>IF(I1132='5.1'!$E$5,TXM!L1132,"")</f>
        <v/>
      </c>
      <c r="N1132" t="str">
        <f>IFERROR(SMALL($M$5:$M$8000,ROWS($M$5:M1132)),"")</f>
        <v/>
      </c>
      <c r="P1132" t="s">
        <v>1726</v>
      </c>
      <c r="Q1132" t="s">
        <v>752</v>
      </c>
      <c r="R1132">
        <v>48251</v>
      </c>
      <c r="S1132" s="286">
        <f>ROWS(R$5:R1132)</f>
        <v>1128</v>
      </c>
      <c r="T1132" s="286" t="str">
        <f>IF(P1132='5.1'!$E$5,TXM!S1132,"")</f>
        <v/>
      </c>
      <c r="U1132" t="str">
        <f>IFERROR(SMALL($T$5:$T$8000,ROWS($T$5:T1132)),"")</f>
        <v/>
      </c>
    </row>
    <row r="1133" spans="1:21" ht="14.4" customHeight="1" x14ac:dyDescent="0.25">
      <c r="A1133" s="285" t="s">
        <v>1726</v>
      </c>
      <c r="B1133" t="s">
        <v>1087</v>
      </c>
      <c r="C1133" s="300">
        <v>633113</v>
      </c>
      <c r="D1133" s="286">
        <f>ROWS(C$5:C1133)</f>
        <v>1129</v>
      </c>
      <c r="E1133" s="286" t="str">
        <f>IF(A1133='5.1'!$E$5,TXM!D1133,"")</f>
        <v/>
      </c>
      <c r="F1133" t="str">
        <f>IFERROR(SMALL($E$5:$E$8000,ROWS($E$5:E1133)),"")</f>
        <v/>
      </c>
      <c r="I1133" s="285" t="s">
        <v>1958</v>
      </c>
      <c r="J1133" t="s">
        <v>1097</v>
      </c>
      <c r="K1133" s="300">
        <v>54737409</v>
      </c>
      <c r="L1133" s="286">
        <f>ROWS(K$5:K1133)</f>
        <v>1129</v>
      </c>
      <c r="M1133" s="286" t="str">
        <f>IF(I1133='5.1'!$E$5,TXM!L1133,"")</f>
        <v/>
      </c>
      <c r="N1133" t="str">
        <f>IFERROR(SMALL($M$5:$M$8000,ROWS($M$5:M1133)),"")</f>
        <v/>
      </c>
      <c r="P1133" t="s">
        <v>1726</v>
      </c>
      <c r="Q1133" t="s">
        <v>784</v>
      </c>
      <c r="R1133">
        <v>47078</v>
      </c>
      <c r="S1133" s="286">
        <f>ROWS(R$5:R1133)</f>
        <v>1129</v>
      </c>
      <c r="T1133" s="286" t="str">
        <f>IF(P1133='5.1'!$E$5,TXM!S1133,"")</f>
        <v/>
      </c>
      <c r="U1133" t="str">
        <f>IFERROR(SMALL($T$5:$T$8000,ROWS($T$5:T1133)),"")</f>
        <v/>
      </c>
    </row>
    <row r="1134" spans="1:21" ht="14.4" customHeight="1" x14ac:dyDescent="0.25">
      <c r="A1134" s="285" t="s">
        <v>1726</v>
      </c>
      <c r="B1134" t="s">
        <v>776</v>
      </c>
      <c r="C1134" s="300">
        <v>449853</v>
      </c>
      <c r="D1134" s="286">
        <f>ROWS(C$5:C1134)</f>
        <v>1130</v>
      </c>
      <c r="E1134" s="286" t="str">
        <f>IF(A1134='5.1'!$E$5,TXM!D1134,"")</f>
        <v/>
      </c>
      <c r="F1134" t="str">
        <f>IFERROR(SMALL($E$5:$E$8000,ROWS($E$5:E1134)),"")</f>
        <v/>
      </c>
      <c r="I1134" s="285" t="s">
        <v>1958</v>
      </c>
      <c r="J1134" t="s">
        <v>808</v>
      </c>
      <c r="K1134" s="300">
        <v>50798592</v>
      </c>
      <c r="L1134" s="286">
        <f>ROWS(K$5:K1134)</f>
        <v>1130</v>
      </c>
      <c r="M1134" s="286" t="str">
        <f>IF(I1134='5.1'!$E$5,TXM!L1134,"")</f>
        <v/>
      </c>
      <c r="N1134" t="str">
        <f>IFERROR(SMALL($M$5:$M$8000,ROWS($M$5:M1134)),"")</f>
        <v/>
      </c>
      <c r="P1134" t="s">
        <v>1726</v>
      </c>
      <c r="Q1134" t="s">
        <v>106</v>
      </c>
      <c r="R1134">
        <v>39902</v>
      </c>
      <c r="S1134" s="286">
        <f>ROWS(R$5:R1134)</f>
        <v>1130</v>
      </c>
      <c r="T1134" s="286" t="str">
        <f>IF(P1134='5.1'!$E$5,TXM!S1134,"")</f>
        <v/>
      </c>
      <c r="U1134" t="str">
        <f>IFERROR(SMALL($T$5:$T$8000,ROWS($T$5:T1134)),"")</f>
        <v/>
      </c>
    </row>
    <row r="1135" spans="1:21" ht="14.4" customHeight="1" x14ac:dyDescent="0.25">
      <c r="A1135" s="285" t="s">
        <v>1726</v>
      </c>
      <c r="B1135" t="s">
        <v>107</v>
      </c>
      <c r="C1135" s="300">
        <v>314211</v>
      </c>
      <c r="D1135" s="286">
        <f>ROWS(C$5:C1135)</f>
        <v>1131</v>
      </c>
      <c r="E1135" s="286" t="str">
        <f>IF(A1135='5.1'!$E$5,TXM!D1135,"")</f>
        <v/>
      </c>
      <c r="F1135" t="str">
        <f>IFERROR(SMALL($E$5:$E$8000,ROWS($E$5:E1135)),"")</f>
        <v/>
      </c>
      <c r="I1135" s="285" t="s">
        <v>1958</v>
      </c>
      <c r="J1135" t="s">
        <v>119</v>
      </c>
      <c r="K1135" s="300">
        <v>30818213</v>
      </c>
      <c r="L1135" s="286">
        <f>ROWS(K$5:K1135)</f>
        <v>1131</v>
      </c>
      <c r="M1135" s="286" t="str">
        <f>IF(I1135='5.1'!$E$5,TXM!L1135,"")</f>
        <v/>
      </c>
      <c r="N1135" t="str">
        <f>IFERROR(SMALL($M$5:$M$8000,ROWS($M$5:M1135)),"")</f>
        <v/>
      </c>
      <c r="P1135" t="s">
        <v>1726</v>
      </c>
      <c r="Q1135" t="s">
        <v>1086</v>
      </c>
      <c r="R1135">
        <v>38282</v>
      </c>
      <c r="S1135" s="286">
        <f>ROWS(R$5:R1135)</f>
        <v>1131</v>
      </c>
      <c r="T1135" s="286" t="str">
        <f>IF(P1135='5.1'!$E$5,TXM!S1135,"")</f>
        <v/>
      </c>
      <c r="U1135" t="str">
        <f>IFERROR(SMALL($T$5:$T$8000,ROWS($T$5:T1135)),"")</f>
        <v/>
      </c>
    </row>
    <row r="1136" spans="1:21" ht="14.4" customHeight="1" x14ac:dyDescent="0.25">
      <c r="A1136" s="285" t="s">
        <v>1726</v>
      </c>
      <c r="B1136" t="s">
        <v>711</v>
      </c>
      <c r="C1136" s="300">
        <v>255656</v>
      </c>
      <c r="D1136" s="286">
        <f>ROWS(C$5:C1136)</f>
        <v>1132</v>
      </c>
      <c r="E1136" s="286" t="str">
        <f>IF(A1136='5.1'!$E$5,TXM!D1136,"")</f>
        <v/>
      </c>
      <c r="F1136" t="str">
        <f>IFERROR(SMALL($E$5:$E$8000,ROWS($E$5:E1136)),"")</f>
        <v/>
      </c>
      <c r="I1136" s="285" t="s">
        <v>1958</v>
      </c>
      <c r="J1136" t="s">
        <v>725</v>
      </c>
      <c r="K1136" s="300">
        <v>28246784</v>
      </c>
      <c r="L1136" s="286">
        <f>ROWS(K$5:K1136)</f>
        <v>1132</v>
      </c>
      <c r="M1136" s="286" t="str">
        <f>IF(I1136='5.1'!$E$5,TXM!L1136,"")</f>
        <v/>
      </c>
      <c r="N1136" t="str">
        <f>IFERROR(SMALL($M$5:$M$8000,ROWS($M$5:M1136)),"")</f>
        <v/>
      </c>
      <c r="P1136" t="s">
        <v>1726</v>
      </c>
      <c r="Q1136" t="s">
        <v>1084</v>
      </c>
      <c r="R1136">
        <v>33230</v>
      </c>
      <c r="S1136" s="286">
        <f>ROWS(R$5:R1136)</f>
        <v>1132</v>
      </c>
      <c r="T1136" s="286" t="str">
        <f>IF(P1136='5.1'!$E$5,TXM!S1136,"")</f>
        <v/>
      </c>
      <c r="U1136" t="str">
        <f>IFERROR(SMALL($T$5:$T$8000,ROWS($T$5:T1136)),"")</f>
        <v/>
      </c>
    </row>
    <row r="1137" spans="1:21" ht="14.4" customHeight="1" x14ac:dyDescent="0.25">
      <c r="A1137" s="285" t="s">
        <v>1726</v>
      </c>
      <c r="B1137" t="s">
        <v>116</v>
      </c>
      <c r="C1137" s="300">
        <v>189200</v>
      </c>
      <c r="D1137" s="286">
        <f>ROWS(C$5:C1137)</f>
        <v>1133</v>
      </c>
      <c r="E1137" s="286" t="str">
        <f>IF(A1137='5.1'!$E$5,TXM!D1137,"")</f>
        <v/>
      </c>
      <c r="F1137" t="str">
        <f>IFERROR(SMALL($E$5:$E$8000,ROWS($E$5:E1137)),"")</f>
        <v/>
      </c>
      <c r="I1137" s="285" t="s">
        <v>1958</v>
      </c>
      <c r="J1137" t="s">
        <v>812</v>
      </c>
      <c r="K1137" s="300">
        <v>23614423</v>
      </c>
      <c r="L1137" s="286">
        <f>ROWS(K$5:K1137)</f>
        <v>1133</v>
      </c>
      <c r="M1137" s="286" t="str">
        <f>IF(I1137='5.1'!$E$5,TXM!L1137,"")</f>
        <v/>
      </c>
      <c r="N1137" t="str">
        <f>IFERROR(SMALL($M$5:$M$8000,ROWS($M$5:M1137)),"")</f>
        <v/>
      </c>
      <c r="P1137" t="s">
        <v>1726</v>
      </c>
      <c r="Q1137" t="s">
        <v>115</v>
      </c>
      <c r="R1137">
        <v>27980</v>
      </c>
      <c r="S1137" s="286">
        <f>ROWS(R$5:R1137)</f>
        <v>1133</v>
      </c>
      <c r="T1137" s="286" t="str">
        <f>IF(P1137='5.1'!$E$5,TXM!S1137,"")</f>
        <v/>
      </c>
      <c r="U1137" t="str">
        <f>IFERROR(SMALL($T$5:$T$8000,ROWS($T$5:T1137)),"")</f>
        <v/>
      </c>
    </row>
    <row r="1138" spans="1:21" ht="14.4" customHeight="1" x14ac:dyDescent="0.25">
      <c r="A1138" s="285" t="s">
        <v>1726</v>
      </c>
      <c r="B1138" t="s">
        <v>774</v>
      </c>
      <c r="C1138" s="300">
        <v>180144</v>
      </c>
      <c r="D1138" s="286">
        <f>ROWS(C$5:C1138)</f>
        <v>1134</v>
      </c>
      <c r="E1138" s="286" t="str">
        <f>IF(A1138='5.1'!$E$5,TXM!D1138,"")</f>
        <v/>
      </c>
      <c r="F1138" t="str">
        <f>IFERROR(SMALL($E$5:$E$8000,ROWS($E$5:E1138)),"")</f>
        <v/>
      </c>
      <c r="I1138" s="285" t="s">
        <v>1958</v>
      </c>
      <c r="J1138" t="s">
        <v>1096</v>
      </c>
      <c r="K1138" s="300">
        <v>18940068</v>
      </c>
      <c r="L1138" s="286">
        <f>ROWS(K$5:K1138)</f>
        <v>1134</v>
      </c>
      <c r="M1138" s="286" t="str">
        <f>IF(I1138='5.1'!$E$5,TXM!L1138,"")</f>
        <v/>
      </c>
      <c r="N1138" t="str">
        <f>IFERROR(SMALL($M$5:$M$8000,ROWS($M$5:M1138)),"")</f>
        <v/>
      </c>
      <c r="P1138" t="s">
        <v>1726</v>
      </c>
      <c r="Q1138" t="s">
        <v>774</v>
      </c>
      <c r="R1138">
        <v>27570</v>
      </c>
      <c r="S1138" s="286">
        <f>ROWS(R$5:R1138)</f>
        <v>1134</v>
      </c>
      <c r="T1138" s="286" t="str">
        <f>IF(P1138='5.1'!$E$5,TXM!S1138,"")</f>
        <v/>
      </c>
      <c r="U1138" t="str">
        <f>IFERROR(SMALL($T$5:$T$8000,ROWS($T$5:T1138)),"")</f>
        <v/>
      </c>
    </row>
    <row r="1139" spans="1:21" ht="14.4" customHeight="1" x14ac:dyDescent="0.25">
      <c r="A1139" s="285" t="s">
        <v>1726</v>
      </c>
      <c r="B1139" t="s">
        <v>782</v>
      </c>
      <c r="C1139" s="300">
        <v>165904</v>
      </c>
      <c r="D1139" s="286">
        <f>ROWS(C$5:C1139)</f>
        <v>1135</v>
      </c>
      <c r="E1139" s="286" t="str">
        <f>IF(A1139='5.1'!$E$5,TXM!D1139,"")</f>
        <v/>
      </c>
      <c r="F1139" t="str">
        <f>IFERROR(SMALL($E$5:$E$8000,ROWS($E$5:E1139)),"")</f>
        <v/>
      </c>
      <c r="I1139" s="285" t="s">
        <v>1958</v>
      </c>
      <c r="J1139" t="s">
        <v>810</v>
      </c>
      <c r="K1139" s="300">
        <v>18911714</v>
      </c>
      <c r="L1139" s="286">
        <f>ROWS(K$5:K1139)</f>
        <v>1135</v>
      </c>
      <c r="M1139" s="286" t="str">
        <f>IF(I1139='5.1'!$E$5,TXM!L1139,"")</f>
        <v/>
      </c>
      <c r="N1139" t="str">
        <f>IFERROR(SMALL($M$5:$M$8000,ROWS($M$5:M1139)),"")</f>
        <v/>
      </c>
      <c r="P1139" t="s">
        <v>1726</v>
      </c>
      <c r="Q1139" t="s">
        <v>105</v>
      </c>
      <c r="R1139">
        <v>27000</v>
      </c>
      <c r="S1139" s="286">
        <f>ROWS(R$5:R1139)</f>
        <v>1135</v>
      </c>
      <c r="T1139" s="286" t="str">
        <f>IF(P1139='5.1'!$E$5,TXM!S1139,"")</f>
        <v/>
      </c>
      <c r="U1139" t="str">
        <f>IFERROR(SMALL($T$5:$T$8000,ROWS($T$5:T1139)),"")</f>
        <v/>
      </c>
    </row>
    <row r="1140" spans="1:21" ht="14.4" customHeight="1" x14ac:dyDescent="0.25">
      <c r="A1140" s="285" t="s">
        <v>1726</v>
      </c>
      <c r="B1140" t="s">
        <v>1082</v>
      </c>
      <c r="C1140" s="300">
        <v>139765</v>
      </c>
      <c r="D1140" s="286">
        <f>ROWS(C$5:C1140)</f>
        <v>1136</v>
      </c>
      <c r="E1140" s="286" t="str">
        <f>IF(A1140='5.1'!$E$5,TXM!D1140,"")</f>
        <v/>
      </c>
      <c r="F1140" t="str">
        <f>IFERROR(SMALL($E$5:$E$8000,ROWS($E$5:E1140)),"")</f>
        <v/>
      </c>
      <c r="I1140" s="285" t="s">
        <v>1958</v>
      </c>
      <c r="J1140" t="s">
        <v>1080</v>
      </c>
      <c r="K1140" s="300">
        <v>15645907</v>
      </c>
      <c r="L1140" s="286">
        <f>ROWS(K$5:K1140)</f>
        <v>1136</v>
      </c>
      <c r="M1140" s="286" t="str">
        <f>IF(I1140='5.1'!$E$5,TXM!L1140,"")</f>
        <v/>
      </c>
      <c r="N1140" t="str">
        <f>IFERROR(SMALL($M$5:$M$8000,ROWS($M$5:M1140)),"")</f>
        <v/>
      </c>
      <c r="P1140" t="s">
        <v>1726</v>
      </c>
      <c r="Q1140" t="s">
        <v>1079</v>
      </c>
      <c r="R1140">
        <v>22982</v>
      </c>
      <c r="S1140" s="286">
        <f>ROWS(R$5:R1140)</f>
        <v>1136</v>
      </c>
      <c r="T1140" s="286" t="str">
        <f>IF(P1140='5.1'!$E$5,TXM!S1140,"")</f>
        <v/>
      </c>
      <c r="U1140" t="str">
        <f>IFERROR(SMALL($T$5:$T$8000,ROWS($T$5:T1140)),"")</f>
        <v/>
      </c>
    </row>
    <row r="1141" spans="1:21" ht="14.4" customHeight="1" x14ac:dyDescent="0.25">
      <c r="A1141" s="285" t="s">
        <v>1726</v>
      </c>
      <c r="B1141" t="s">
        <v>115</v>
      </c>
      <c r="C1141" s="300">
        <v>94126</v>
      </c>
      <c r="D1141" s="286">
        <f>ROWS(C$5:C1141)</f>
        <v>1137</v>
      </c>
      <c r="E1141" s="286" t="str">
        <f>IF(A1141='5.1'!$E$5,TXM!D1141,"")</f>
        <v/>
      </c>
      <c r="F1141" t="str">
        <f>IFERROR(SMALL($E$5:$E$8000,ROWS($E$5:E1141)),"")</f>
        <v/>
      </c>
      <c r="I1141" s="285" t="s">
        <v>1958</v>
      </c>
      <c r="J1141" t="s">
        <v>1083</v>
      </c>
      <c r="K1141" s="300">
        <v>13429139</v>
      </c>
      <c r="L1141" s="286">
        <f>ROWS(K$5:K1141)</f>
        <v>1137</v>
      </c>
      <c r="M1141" s="286" t="str">
        <f>IF(I1141='5.1'!$E$5,TXM!L1141,"")</f>
        <v/>
      </c>
      <c r="N1141" t="str">
        <f>IFERROR(SMALL($M$5:$M$8000,ROWS($M$5:M1141)),"")</f>
        <v/>
      </c>
      <c r="P1141" t="s">
        <v>1726</v>
      </c>
      <c r="Q1141" t="s">
        <v>780</v>
      </c>
      <c r="R1141">
        <v>22610</v>
      </c>
      <c r="S1141" s="286">
        <f>ROWS(R$5:R1141)</f>
        <v>1137</v>
      </c>
      <c r="T1141" s="286" t="str">
        <f>IF(P1141='5.1'!$E$5,TXM!S1141,"")</f>
        <v/>
      </c>
      <c r="U1141" t="str">
        <f>IFERROR(SMALL($T$5:$T$8000,ROWS($T$5:T1141)),"")</f>
        <v/>
      </c>
    </row>
    <row r="1142" spans="1:21" ht="14.4" customHeight="1" x14ac:dyDescent="0.25">
      <c r="A1142" s="285" t="s">
        <v>1726</v>
      </c>
      <c r="B1142" t="s">
        <v>705</v>
      </c>
      <c r="C1142" s="300">
        <v>73155</v>
      </c>
      <c r="D1142" s="286">
        <f>ROWS(C$5:C1142)</f>
        <v>1138</v>
      </c>
      <c r="E1142" s="286" t="str">
        <f>IF(A1142='5.1'!$E$5,TXM!D1142,"")</f>
        <v/>
      </c>
      <c r="F1142" t="str">
        <f>IFERROR(SMALL($E$5:$E$8000,ROWS($E$5:E1142)),"")</f>
        <v/>
      </c>
      <c r="I1142" s="285" t="s">
        <v>1958</v>
      </c>
      <c r="J1142" t="s">
        <v>117</v>
      </c>
      <c r="K1142" s="300">
        <v>12151513</v>
      </c>
      <c r="L1142" s="286">
        <f>ROWS(K$5:K1142)</f>
        <v>1138</v>
      </c>
      <c r="M1142" s="286" t="str">
        <f>IF(I1142='5.1'!$E$5,TXM!L1142,"")</f>
        <v/>
      </c>
      <c r="N1142" t="str">
        <f>IFERROR(SMALL($M$5:$M$8000,ROWS($M$5:M1142)),"")</f>
        <v/>
      </c>
      <c r="P1142" t="s">
        <v>1726</v>
      </c>
      <c r="Q1142" t="s">
        <v>108</v>
      </c>
      <c r="R1142">
        <v>21700</v>
      </c>
      <c r="S1142" s="286">
        <f>ROWS(R$5:R1142)</f>
        <v>1138</v>
      </c>
      <c r="T1142" s="286" t="str">
        <f>IF(P1142='5.1'!$E$5,TXM!S1142,"")</f>
        <v/>
      </c>
      <c r="U1142" t="str">
        <f>IFERROR(SMALL($T$5:$T$8000,ROWS($T$5:T1142)),"")</f>
        <v/>
      </c>
    </row>
    <row r="1143" spans="1:21" ht="14.4" customHeight="1" x14ac:dyDescent="0.25">
      <c r="A1143" s="285" t="s">
        <v>1726</v>
      </c>
      <c r="B1143" t="s">
        <v>118</v>
      </c>
      <c r="C1143" s="300">
        <v>64033</v>
      </c>
      <c r="D1143" s="286">
        <f>ROWS(C$5:C1143)</f>
        <v>1139</v>
      </c>
      <c r="E1143" s="286" t="str">
        <f>IF(A1143='5.1'!$E$5,TXM!D1143,"")</f>
        <v/>
      </c>
      <c r="F1143" t="str">
        <f>IFERROR(SMALL($E$5:$E$8000,ROWS($E$5:E1143)),"")</f>
        <v/>
      </c>
      <c r="I1143" s="285" t="s">
        <v>1958</v>
      </c>
      <c r="J1143" t="s">
        <v>784</v>
      </c>
      <c r="K1143" s="300">
        <v>10877235</v>
      </c>
      <c r="L1143" s="286">
        <f>ROWS(K$5:K1143)</f>
        <v>1139</v>
      </c>
      <c r="M1143" s="286" t="str">
        <f>IF(I1143='5.1'!$E$5,TXM!L1143,"")</f>
        <v/>
      </c>
      <c r="N1143" t="str">
        <f>IFERROR(SMALL($M$5:$M$8000,ROWS($M$5:M1143)),"")</f>
        <v/>
      </c>
      <c r="P1143" t="s">
        <v>1726</v>
      </c>
      <c r="Q1143" t="s">
        <v>198</v>
      </c>
      <c r="R1143">
        <v>18275</v>
      </c>
      <c r="S1143" s="286">
        <f>ROWS(R$5:R1143)</f>
        <v>1139</v>
      </c>
      <c r="T1143" s="286" t="str">
        <f>IF(P1143='5.1'!$E$5,TXM!S1143,"")</f>
        <v/>
      </c>
      <c r="U1143" t="str">
        <f>IFERROR(SMALL($T$5:$T$8000,ROWS($T$5:T1143)),"")</f>
        <v/>
      </c>
    </row>
    <row r="1144" spans="1:21" ht="14.4" customHeight="1" x14ac:dyDescent="0.25">
      <c r="A1144" s="285" t="s">
        <v>1726</v>
      </c>
      <c r="B1144" t="s">
        <v>764</v>
      </c>
      <c r="C1144" s="300">
        <v>36499</v>
      </c>
      <c r="D1144" s="286">
        <f>ROWS(C$5:C1144)</f>
        <v>1140</v>
      </c>
      <c r="E1144" s="286" t="str">
        <f>IF(A1144='5.1'!$E$5,TXM!D1144,"")</f>
        <v/>
      </c>
      <c r="F1144" t="str">
        <f>IFERROR(SMALL($E$5:$E$8000,ROWS($E$5:E1144)),"")</f>
        <v/>
      </c>
      <c r="I1144" s="285" t="s">
        <v>1958</v>
      </c>
      <c r="J1144" t="s">
        <v>788</v>
      </c>
      <c r="K1144" s="300">
        <v>9183348</v>
      </c>
      <c r="L1144" s="286">
        <f>ROWS(K$5:K1144)</f>
        <v>1140</v>
      </c>
      <c r="M1144" s="286" t="str">
        <f>IF(I1144='5.1'!$E$5,TXM!L1144,"")</f>
        <v/>
      </c>
      <c r="N1144" t="str">
        <f>IFERROR(SMALL($M$5:$M$8000,ROWS($M$5:M1144)),"")</f>
        <v/>
      </c>
      <c r="P1144" t="s">
        <v>1726</v>
      </c>
      <c r="Q1144" t="s">
        <v>746</v>
      </c>
      <c r="R1144">
        <v>17000</v>
      </c>
      <c r="S1144" s="286">
        <f>ROWS(R$5:R1144)</f>
        <v>1140</v>
      </c>
      <c r="T1144" s="286" t="str">
        <f>IF(P1144='5.1'!$E$5,TXM!S1144,"")</f>
        <v/>
      </c>
      <c r="U1144" t="str">
        <f>IFERROR(SMALL($T$5:$T$8000,ROWS($T$5:T1144)),"")</f>
        <v/>
      </c>
    </row>
    <row r="1145" spans="1:21" ht="14.4" customHeight="1" x14ac:dyDescent="0.25">
      <c r="A1145" s="285" t="s">
        <v>1726</v>
      </c>
      <c r="B1145" t="s">
        <v>1096</v>
      </c>
      <c r="C1145" s="300">
        <v>22060</v>
      </c>
      <c r="D1145" s="286">
        <f>ROWS(C$5:C1145)</f>
        <v>1141</v>
      </c>
      <c r="E1145" s="286" t="str">
        <f>IF(A1145='5.1'!$E$5,TXM!D1145,"")</f>
        <v/>
      </c>
      <c r="F1145" t="str">
        <f>IFERROR(SMALL($E$5:$E$8000,ROWS($E$5:E1145)),"")</f>
        <v/>
      </c>
      <c r="I1145" s="285" t="s">
        <v>1958</v>
      </c>
      <c r="J1145" t="s">
        <v>105</v>
      </c>
      <c r="K1145" s="300">
        <v>8308300</v>
      </c>
      <c r="L1145" s="286">
        <f>ROWS(K$5:K1145)</f>
        <v>1141</v>
      </c>
      <c r="M1145" s="286" t="str">
        <f>IF(I1145='5.1'!$E$5,TXM!L1145,"")</f>
        <v/>
      </c>
      <c r="N1145" t="str">
        <f>IFERROR(SMALL($M$5:$M$8000,ROWS($M$5:M1145)),"")</f>
        <v/>
      </c>
      <c r="P1145" t="s">
        <v>1726</v>
      </c>
      <c r="Q1145" t="s">
        <v>796</v>
      </c>
      <c r="R1145">
        <v>16515</v>
      </c>
      <c r="S1145" s="286">
        <f>ROWS(R$5:R1145)</f>
        <v>1141</v>
      </c>
      <c r="T1145" s="286" t="str">
        <f>IF(P1145='5.1'!$E$5,TXM!S1145,"")</f>
        <v/>
      </c>
      <c r="U1145" t="str">
        <f>IFERROR(SMALL($T$5:$T$8000,ROWS($T$5:T1145)),"")</f>
        <v/>
      </c>
    </row>
    <row r="1146" spans="1:21" ht="14.4" customHeight="1" x14ac:dyDescent="0.25">
      <c r="A1146" s="285" t="s">
        <v>1726</v>
      </c>
      <c r="B1146" t="s">
        <v>1098</v>
      </c>
      <c r="C1146" s="300">
        <v>20465</v>
      </c>
      <c r="D1146" s="286">
        <f>ROWS(C$5:C1146)</f>
        <v>1142</v>
      </c>
      <c r="E1146" s="286" t="str">
        <f>IF(A1146='5.1'!$E$5,TXM!D1146,"")</f>
        <v/>
      </c>
      <c r="F1146" t="str">
        <f>IFERROR(SMALL($E$5:$E$8000,ROWS($E$5:E1146)),"")</f>
        <v/>
      </c>
      <c r="I1146" s="285" t="s">
        <v>1958</v>
      </c>
      <c r="J1146" t="s">
        <v>1092</v>
      </c>
      <c r="K1146" s="300">
        <v>6997611</v>
      </c>
      <c r="L1146" s="286">
        <f>ROWS(K$5:K1146)</f>
        <v>1142</v>
      </c>
      <c r="M1146" s="286" t="str">
        <f>IF(I1146='5.1'!$E$5,TXM!L1146,"")</f>
        <v/>
      </c>
      <c r="N1146" t="str">
        <f>IFERROR(SMALL($M$5:$M$8000,ROWS($M$5:M1146)),"")</f>
        <v/>
      </c>
      <c r="P1146" t="s">
        <v>1726</v>
      </c>
      <c r="Q1146" t="s">
        <v>1097</v>
      </c>
      <c r="R1146">
        <v>14628</v>
      </c>
      <c r="S1146" s="286">
        <f>ROWS(R$5:R1146)</f>
        <v>1142</v>
      </c>
      <c r="T1146" s="286" t="str">
        <f>IF(P1146='5.1'!$E$5,TXM!S1146,"")</f>
        <v/>
      </c>
      <c r="U1146" t="str">
        <f>IFERROR(SMALL($T$5:$T$8000,ROWS($T$5:T1146)),"")</f>
        <v/>
      </c>
    </row>
    <row r="1147" spans="1:21" ht="14.4" customHeight="1" x14ac:dyDescent="0.25">
      <c r="A1147" s="285" t="s">
        <v>1726</v>
      </c>
      <c r="B1147" t="s">
        <v>1093</v>
      </c>
      <c r="C1147" s="300">
        <v>4515</v>
      </c>
      <c r="D1147" s="286">
        <f>ROWS(C$5:C1147)</f>
        <v>1143</v>
      </c>
      <c r="E1147" s="286" t="str">
        <f>IF(A1147='5.1'!$E$5,TXM!D1147,"")</f>
        <v/>
      </c>
      <c r="F1147" t="str">
        <f>IFERROR(SMALL($E$5:$E$8000,ROWS($E$5:E1147)),"")</f>
        <v/>
      </c>
      <c r="I1147" s="285" t="s">
        <v>1958</v>
      </c>
      <c r="J1147" t="s">
        <v>102</v>
      </c>
      <c r="K1147" s="300">
        <v>6914892</v>
      </c>
      <c r="L1147" s="286">
        <f>ROWS(K$5:K1147)</f>
        <v>1143</v>
      </c>
      <c r="M1147" s="286" t="str">
        <f>IF(I1147='5.1'!$E$5,TXM!L1147,"")</f>
        <v/>
      </c>
      <c r="N1147" t="str">
        <f>IFERROR(SMALL($M$5:$M$8000,ROWS($M$5:M1147)),"")</f>
        <v/>
      </c>
      <c r="P1147" t="s">
        <v>1726</v>
      </c>
      <c r="Q1147" t="s">
        <v>764</v>
      </c>
      <c r="R1147">
        <v>11500</v>
      </c>
      <c r="S1147" s="286">
        <f>ROWS(R$5:R1147)</f>
        <v>1143</v>
      </c>
      <c r="T1147" s="286" t="str">
        <f>IF(P1147='5.1'!$E$5,TXM!S1147,"")</f>
        <v/>
      </c>
      <c r="U1147" t="str">
        <f>IFERROR(SMALL($T$5:$T$8000,ROWS($T$5:T1147)),"")</f>
        <v/>
      </c>
    </row>
    <row r="1148" spans="1:21" ht="14.4" customHeight="1" x14ac:dyDescent="0.25">
      <c r="A1148" s="285" t="s">
        <v>1728</v>
      </c>
      <c r="B1148" t="s">
        <v>782</v>
      </c>
      <c r="C1148" s="300">
        <v>100939147</v>
      </c>
      <c r="D1148" s="286">
        <f>ROWS(C$5:C1148)</f>
        <v>1144</v>
      </c>
      <c r="E1148" s="286" t="str">
        <f>IF(A1148='5.1'!$E$5,TXM!D1148,"")</f>
        <v/>
      </c>
      <c r="F1148" t="str">
        <f>IFERROR(SMALL($E$5:$E$8000,ROWS($E$5:E1148)),"")</f>
        <v/>
      </c>
      <c r="I1148" s="285" t="s">
        <v>1958</v>
      </c>
      <c r="J1148" t="s">
        <v>1087</v>
      </c>
      <c r="K1148" s="300">
        <v>6303926</v>
      </c>
      <c r="L1148" s="286">
        <f>ROWS(K$5:K1148)</f>
        <v>1144</v>
      </c>
      <c r="M1148" s="286" t="str">
        <f>IF(I1148='5.1'!$E$5,TXM!L1148,"")</f>
        <v/>
      </c>
      <c r="N1148" t="str">
        <f>IFERROR(SMALL($M$5:$M$8000,ROWS($M$5:M1148)),"")</f>
        <v/>
      </c>
      <c r="P1148" t="s">
        <v>1726</v>
      </c>
      <c r="Q1148" t="s">
        <v>197</v>
      </c>
      <c r="R1148">
        <v>10108</v>
      </c>
      <c r="S1148" s="286">
        <f>ROWS(R$5:R1148)</f>
        <v>1144</v>
      </c>
      <c r="T1148" s="286" t="str">
        <f>IF(P1148='5.1'!$E$5,TXM!S1148,"")</f>
        <v/>
      </c>
      <c r="U1148" t="str">
        <f>IFERROR(SMALL($T$5:$T$8000,ROWS($T$5:T1148)),"")</f>
        <v/>
      </c>
    </row>
    <row r="1149" spans="1:21" ht="14.4" customHeight="1" x14ac:dyDescent="0.25">
      <c r="A1149" s="285" t="s">
        <v>1728</v>
      </c>
      <c r="B1149" t="s">
        <v>1080</v>
      </c>
      <c r="C1149" s="300">
        <v>49982766</v>
      </c>
      <c r="D1149" s="286">
        <f>ROWS(C$5:C1149)</f>
        <v>1145</v>
      </c>
      <c r="E1149" s="286" t="str">
        <f>IF(A1149='5.1'!$E$5,TXM!D1149,"")</f>
        <v/>
      </c>
      <c r="F1149" t="str">
        <f>IFERROR(SMALL($E$5:$E$8000,ROWS($E$5:E1149)),"")</f>
        <v/>
      </c>
      <c r="I1149" s="285" t="s">
        <v>1958</v>
      </c>
      <c r="J1149" t="s">
        <v>1081</v>
      </c>
      <c r="K1149" s="300">
        <v>5723746</v>
      </c>
      <c r="L1149" s="286">
        <f>ROWS(K$5:K1149)</f>
        <v>1145</v>
      </c>
      <c r="M1149" s="286" t="str">
        <f>IF(I1149='5.1'!$E$5,TXM!L1149,"")</f>
        <v/>
      </c>
      <c r="N1149" t="str">
        <f>IFERROR(SMALL($M$5:$M$8000,ROWS($M$5:M1149)),"")</f>
        <v/>
      </c>
      <c r="P1149" t="s">
        <v>1726</v>
      </c>
      <c r="Q1149" t="s">
        <v>821</v>
      </c>
      <c r="R1149">
        <v>9698</v>
      </c>
      <c r="S1149" s="286">
        <f>ROWS(R$5:R1149)</f>
        <v>1145</v>
      </c>
      <c r="T1149" s="286" t="str">
        <f>IF(P1149='5.1'!$E$5,TXM!S1149,"")</f>
        <v/>
      </c>
      <c r="U1149" t="str">
        <f>IFERROR(SMALL($T$5:$T$8000,ROWS($T$5:T1149)),"")</f>
        <v/>
      </c>
    </row>
    <row r="1150" spans="1:21" ht="14.4" customHeight="1" x14ac:dyDescent="0.25">
      <c r="A1150" s="285" t="s">
        <v>1728</v>
      </c>
      <c r="B1150" t="s">
        <v>1079</v>
      </c>
      <c r="C1150" s="300">
        <v>26791186</v>
      </c>
      <c r="D1150" s="286">
        <f>ROWS(C$5:C1150)</f>
        <v>1146</v>
      </c>
      <c r="E1150" s="286" t="str">
        <f>IF(A1150='5.1'!$E$5,TXM!D1150,"")</f>
        <v/>
      </c>
      <c r="F1150" t="str">
        <f>IFERROR(SMALL($E$5:$E$8000,ROWS($E$5:E1150)),"")</f>
        <v/>
      </c>
      <c r="I1150" s="285" t="s">
        <v>1958</v>
      </c>
      <c r="J1150" t="s">
        <v>116</v>
      </c>
      <c r="K1150" s="300">
        <v>5503396</v>
      </c>
      <c r="L1150" s="286">
        <f>ROWS(K$5:K1150)</f>
        <v>1146</v>
      </c>
      <c r="M1150" s="286" t="str">
        <f>IF(I1150='5.1'!$E$5,TXM!L1150,"")</f>
        <v/>
      </c>
      <c r="N1150" t="str">
        <f>IFERROR(SMALL($M$5:$M$8000,ROWS($M$5:M1150)),"")</f>
        <v/>
      </c>
      <c r="P1150" t="s">
        <v>1726</v>
      </c>
      <c r="Q1150" t="s">
        <v>804</v>
      </c>
      <c r="R1150">
        <v>8990</v>
      </c>
      <c r="S1150" s="286">
        <f>ROWS(R$5:R1150)</f>
        <v>1146</v>
      </c>
      <c r="T1150" s="286" t="str">
        <f>IF(P1150='5.1'!$E$5,TXM!S1150,"")</f>
        <v/>
      </c>
      <c r="U1150" t="str">
        <f>IFERROR(SMALL($T$5:$T$8000,ROWS($T$5:T1150)),"")</f>
        <v/>
      </c>
    </row>
    <row r="1151" spans="1:21" ht="14.4" customHeight="1" x14ac:dyDescent="0.25">
      <c r="A1151" s="285" t="s">
        <v>1728</v>
      </c>
      <c r="B1151" t="s">
        <v>790</v>
      </c>
      <c r="C1151" s="300">
        <v>23731564</v>
      </c>
      <c r="D1151" s="286">
        <f>ROWS(C$5:C1151)</f>
        <v>1147</v>
      </c>
      <c r="E1151" s="286" t="str">
        <f>IF(A1151='5.1'!$E$5,TXM!D1151,"")</f>
        <v/>
      </c>
      <c r="F1151" t="str">
        <f>IFERROR(SMALL($E$5:$E$8000,ROWS($E$5:E1151)),"")</f>
        <v/>
      </c>
      <c r="I1151" s="285" t="s">
        <v>1958</v>
      </c>
      <c r="J1151" t="s">
        <v>814</v>
      </c>
      <c r="K1151" s="300">
        <v>4829627</v>
      </c>
      <c r="L1151" s="286">
        <f>ROWS(K$5:K1151)</f>
        <v>1147</v>
      </c>
      <c r="M1151" s="286" t="str">
        <f>IF(I1151='5.1'!$E$5,TXM!L1151,"")</f>
        <v/>
      </c>
      <c r="N1151" t="str">
        <f>IFERROR(SMALL($M$5:$M$8000,ROWS($M$5:M1151)),"")</f>
        <v/>
      </c>
      <c r="P1151" t="s">
        <v>1726</v>
      </c>
      <c r="Q1151" t="s">
        <v>113</v>
      </c>
      <c r="R1151">
        <v>8693</v>
      </c>
      <c r="S1151" s="286">
        <f>ROWS(R$5:R1151)</f>
        <v>1147</v>
      </c>
      <c r="T1151" s="286" t="str">
        <f>IF(P1151='5.1'!$E$5,TXM!S1151,"")</f>
        <v/>
      </c>
      <c r="U1151" t="str">
        <f>IFERROR(SMALL($T$5:$T$8000,ROWS($T$5:T1151)),"")</f>
        <v/>
      </c>
    </row>
    <row r="1152" spans="1:21" ht="14.4" customHeight="1" x14ac:dyDescent="0.25">
      <c r="A1152" s="285" t="s">
        <v>1728</v>
      </c>
      <c r="B1152" t="s">
        <v>115</v>
      </c>
      <c r="C1152" s="300">
        <v>10126184</v>
      </c>
      <c r="D1152" s="286">
        <f>ROWS(C$5:C1152)</f>
        <v>1148</v>
      </c>
      <c r="E1152" s="286" t="str">
        <f>IF(A1152='5.1'!$E$5,TXM!D1152,"")</f>
        <v/>
      </c>
      <c r="F1152" t="str">
        <f>IFERROR(SMALL($E$5:$E$8000,ROWS($E$5:E1152)),"")</f>
        <v/>
      </c>
      <c r="I1152" s="285" t="s">
        <v>1958</v>
      </c>
      <c r="J1152" t="s">
        <v>717</v>
      </c>
      <c r="K1152" s="300">
        <v>4356700</v>
      </c>
      <c r="L1152" s="286">
        <f>ROWS(K$5:K1152)</f>
        <v>1148</v>
      </c>
      <c r="M1152" s="286" t="str">
        <f>IF(I1152='5.1'!$E$5,TXM!L1152,"")</f>
        <v/>
      </c>
      <c r="N1152" t="str">
        <f>IFERROR(SMALL($M$5:$M$8000,ROWS($M$5:M1152)),"")</f>
        <v/>
      </c>
      <c r="P1152" t="s">
        <v>1726</v>
      </c>
      <c r="Q1152" t="s">
        <v>107</v>
      </c>
      <c r="R1152">
        <v>7906</v>
      </c>
      <c r="S1152" s="286">
        <f>ROWS(R$5:R1152)</f>
        <v>1148</v>
      </c>
      <c r="T1152" s="286" t="str">
        <f>IF(P1152='5.1'!$E$5,TXM!S1152,"")</f>
        <v/>
      </c>
      <c r="U1152" t="str">
        <f>IFERROR(SMALL($T$5:$T$8000,ROWS($T$5:T1152)),"")</f>
        <v/>
      </c>
    </row>
    <row r="1153" spans="1:21" ht="14.4" customHeight="1" x14ac:dyDescent="0.25">
      <c r="A1153" s="285" t="s">
        <v>1728</v>
      </c>
      <c r="B1153" t="s">
        <v>746</v>
      </c>
      <c r="C1153" s="300">
        <v>9196806</v>
      </c>
      <c r="D1153" s="286">
        <f>ROWS(C$5:C1153)</f>
        <v>1149</v>
      </c>
      <c r="E1153" s="286" t="str">
        <f>IF(A1153='5.1'!$E$5,TXM!D1153,"")</f>
        <v/>
      </c>
      <c r="F1153" t="str">
        <f>IFERROR(SMALL($E$5:$E$8000,ROWS($E$5:E1153)),"")</f>
        <v/>
      </c>
      <c r="I1153" s="285" t="s">
        <v>1958</v>
      </c>
      <c r="J1153" t="s">
        <v>802</v>
      </c>
      <c r="K1153" s="300">
        <v>4244561</v>
      </c>
      <c r="L1153" s="286">
        <f>ROWS(K$5:K1153)</f>
        <v>1149</v>
      </c>
      <c r="M1153" s="286" t="str">
        <f>IF(I1153='5.1'!$E$5,TXM!L1153,"")</f>
        <v/>
      </c>
      <c r="N1153" t="str">
        <f>IFERROR(SMALL($M$5:$M$8000,ROWS($M$5:M1153)),"")</f>
        <v/>
      </c>
      <c r="P1153" t="s">
        <v>1726</v>
      </c>
      <c r="Q1153" t="s">
        <v>802</v>
      </c>
      <c r="R1153">
        <v>7620</v>
      </c>
      <c r="S1153" s="286">
        <f>ROWS(R$5:R1153)</f>
        <v>1149</v>
      </c>
      <c r="T1153" s="286" t="str">
        <f>IF(P1153='5.1'!$E$5,TXM!S1153,"")</f>
        <v/>
      </c>
      <c r="U1153" t="str">
        <f>IFERROR(SMALL($T$5:$T$8000,ROWS($T$5:T1153)),"")</f>
        <v/>
      </c>
    </row>
    <row r="1154" spans="1:21" ht="14.4" customHeight="1" x14ac:dyDescent="0.25">
      <c r="A1154" s="285" t="s">
        <v>1728</v>
      </c>
      <c r="B1154" t="s">
        <v>999</v>
      </c>
      <c r="C1154" s="300">
        <v>4560192</v>
      </c>
      <c r="D1154" s="286">
        <f>ROWS(C$5:C1154)</f>
        <v>1150</v>
      </c>
      <c r="E1154" s="286" t="str">
        <f>IF(A1154='5.1'!$E$5,TXM!D1154,"")</f>
        <v/>
      </c>
      <c r="F1154" t="str">
        <f>IFERROR(SMALL($E$5:$E$8000,ROWS($E$5:E1154)),"")</f>
        <v/>
      </c>
      <c r="I1154" s="285" t="s">
        <v>1958</v>
      </c>
      <c r="J1154" t="s">
        <v>1090</v>
      </c>
      <c r="K1154" s="300">
        <v>4051759</v>
      </c>
      <c r="L1154" s="286">
        <f>ROWS(K$5:K1154)</f>
        <v>1150</v>
      </c>
      <c r="M1154" s="286" t="str">
        <f>IF(I1154='5.1'!$E$5,TXM!L1154,"")</f>
        <v/>
      </c>
      <c r="N1154" t="str">
        <f>IFERROR(SMALL($M$5:$M$8000,ROWS($M$5:M1154)),"")</f>
        <v/>
      </c>
      <c r="P1154" t="s">
        <v>1726</v>
      </c>
      <c r="Q1154" t="s">
        <v>727</v>
      </c>
      <c r="R1154">
        <v>2500</v>
      </c>
      <c r="S1154" s="286">
        <f>ROWS(R$5:R1154)</f>
        <v>1150</v>
      </c>
      <c r="T1154" s="286" t="str">
        <f>IF(P1154='5.1'!$E$5,TXM!S1154,"")</f>
        <v/>
      </c>
      <c r="U1154" t="str">
        <f>IFERROR(SMALL($T$5:$T$8000,ROWS($T$5:T1154)),"")</f>
        <v/>
      </c>
    </row>
    <row r="1155" spans="1:21" ht="14.4" customHeight="1" x14ac:dyDescent="0.25">
      <c r="A1155" s="285" t="s">
        <v>1728</v>
      </c>
      <c r="B1155" t="s">
        <v>752</v>
      </c>
      <c r="C1155" s="300">
        <v>1030695</v>
      </c>
      <c r="D1155" s="286">
        <f>ROWS(C$5:C1155)</f>
        <v>1151</v>
      </c>
      <c r="E1155" s="286" t="str">
        <f>IF(A1155='5.1'!$E$5,TXM!D1155,"")</f>
        <v/>
      </c>
      <c r="F1155" t="str">
        <f>IFERROR(SMALL($E$5:$E$8000,ROWS($E$5:E1155)),"")</f>
        <v/>
      </c>
      <c r="I1155" s="285" t="s">
        <v>1958</v>
      </c>
      <c r="J1155" t="s">
        <v>1079</v>
      </c>
      <c r="K1155" s="300">
        <v>3885828</v>
      </c>
      <c r="L1155" s="286">
        <f>ROWS(K$5:K1155)</f>
        <v>1151</v>
      </c>
      <c r="M1155" s="286" t="str">
        <f>IF(I1155='5.1'!$E$5,TXM!L1155,"")</f>
        <v/>
      </c>
      <c r="N1155" t="str">
        <f>IFERROR(SMALL($M$5:$M$8000,ROWS($M$5:M1155)),"")</f>
        <v/>
      </c>
      <c r="P1155" t="s">
        <v>1726</v>
      </c>
      <c r="Q1155" t="s">
        <v>766</v>
      </c>
      <c r="R1155">
        <v>1896</v>
      </c>
      <c r="S1155" s="286">
        <f>ROWS(R$5:R1155)</f>
        <v>1151</v>
      </c>
      <c r="T1155" s="286" t="str">
        <f>IF(P1155='5.1'!$E$5,TXM!S1155,"")</f>
        <v/>
      </c>
      <c r="U1155" t="str">
        <f>IFERROR(SMALL($T$5:$T$8000,ROWS($T$5:T1155)),"")</f>
        <v/>
      </c>
    </row>
    <row r="1156" spans="1:21" ht="14.4" customHeight="1" x14ac:dyDescent="0.25">
      <c r="A1156" s="285" t="s">
        <v>1728</v>
      </c>
      <c r="B1156" t="s">
        <v>808</v>
      </c>
      <c r="C1156" s="300">
        <v>814645</v>
      </c>
      <c r="D1156" s="286">
        <f>ROWS(C$5:C1156)</f>
        <v>1152</v>
      </c>
      <c r="E1156" s="286" t="str">
        <f>IF(A1156='5.1'!$E$5,TXM!D1156,"")</f>
        <v/>
      </c>
      <c r="F1156" t="str">
        <f>IFERROR(SMALL($E$5:$E$8000,ROWS($E$5:E1156)),"")</f>
        <v/>
      </c>
      <c r="I1156" s="285" t="s">
        <v>1958</v>
      </c>
      <c r="J1156" t="s">
        <v>707</v>
      </c>
      <c r="K1156" s="300">
        <v>3508530</v>
      </c>
      <c r="L1156" s="286">
        <f>ROWS(K$5:K1156)</f>
        <v>1152</v>
      </c>
      <c r="M1156" s="286" t="str">
        <f>IF(I1156='5.1'!$E$5,TXM!L1156,"")</f>
        <v/>
      </c>
      <c r="N1156" t="str">
        <f>IFERROR(SMALL($M$5:$M$8000,ROWS($M$5:M1156)),"")</f>
        <v/>
      </c>
      <c r="P1156" t="s">
        <v>1726</v>
      </c>
      <c r="Q1156" t="s">
        <v>1081</v>
      </c>
      <c r="R1156">
        <v>1544</v>
      </c>
      <c r="S1156" s="286">
        <f>ROWS(R$5:R1156)</f>
        <v>1152</v>
      </c>
      <c r="T1156" s="286" t="str">
        <f>IF(P1156='5.1'!$E$5,TXM!S1156,"")</f>
        <v/>
      </c>
      <c r="U1156" t="str">
        <f>IFERROR(SMALL($T$5:$T$8000,ROWS($T$5:T1156)),"")</f>
        <v/>
      </c>
    </row>
    <row r="1157" spans="1:21" ht="14.4" customHeight="1" x14ac:dyDescent="0.25">
      <c r="A1157" s="285" t="s">
        <v>1728</v>
      </c>
      <c r="B1157" t="s">
        <v>1081</v>
      </c>
      <c r="C1157" s="300">
        <v>731177</v>
      </c>
      <c r="D1157" s="286">
        <f>ROWS(C$5:C1157)</f>
        <v>1153</v>
      </c>
      <c r="E1157" s="286" t="str">
        <f>IF(A1157='5.1'!$E$5,TXM!D1157,"")</f>
        <v/>
      </c>
      <c r="F1157" t="str">
        <f>IFERROR(SMALL($E$5:$E$8000,ROWS($E$5:E1157)),"")</f>
        <v/>
      </c>
      <c r="I1157" s="285" t="s">
        <v>1958</v>
      </c>
      <c r="J1157" t="s">
        <v>804</v>
      </c>
      <c r="K1157" s="300">
        <v>2975398</v>
      </c>
      <c r="L1157" s="286">
        <f>ROWS(K$5:K1157)</f>
        <v>1153</v>
      </c>
      <c r="M1157" s="286" t="str">
        <f>IF(I1157='5.1'!$E$5,TXM!L1157,"")</f>
        <v/>
      </c>
      <c r="N1157" t="str">
        <f>IFERROR(SMALL($M$5:$M$8000,ROWS($M$5:M1157)),"")</f>
        <v/>
      </c>
      <c r="P1157" t="s">
        <v>1726</v>
      </c>
      <c r="Q1157" t="s">
        <v>118</v>
      </c>
      <c r="R1157">
        <v>1500</v>
      </c>
      <c r="S1157" s="286">
        <f>ROWS(R$5:R1157)</f>
        <v>1153</v>
      </c>
      <c r="T1157" s="286" t="str">
        <f>IF(P1157='5.1'!$E$5,TXM!S1157,"")</f>
        <v/>
      </c>
      <c r="U1157" t="str">
        <f>IFERROR(SMALL($T$5:$T$8000,ROWS($T$5:T1157)),"")</f>
        <v/>
      </c>
    </row>
    <row r="1158" spans="1:21" ht="14.4" customHeight="1" x14ac:dyDescent="0.25">
      <c r="A1158" s="285" t="s">
        <v>1728</v>
      </c>
      <c r="B1158" t="s">
        <v>806</v>
      </c>
      <c r="C1158" s="300">
        <v>571954</v>
      </c>
      <c r="D1158" s="286">
        <f>ROWS(C$5:C1158)</f>
        <v>1154</v>
      </c>
      <c r="E1158" s="286" t="str">
        <f>IF(A1158='5.1'!$E$5,TXM!D1158,"")</f>
        <v/>
      </c>
      <c r="F1158" t="str">
        <f>IFERROR(SMALL($E$5:$E$8000,ROWS($E$5:E1158)),"")</f>
        <v/>
      </c>
      <c r="I1158" s="285" t="s">
        <v>1958</v>
      </c>
      <c r="J1158" t="s">
        <v>790</v>
      </c>
      <c r="K1158" s="300">
        <v>2569350</v>
      </c>
      <c r="L1158" s="286">
        <f>ROWS(K$5:K1158)</f>
        <v>1154</v>
      </c>
      <c r="M1158" s="286" t="str">
        <f>IF(I1158='5.1'!$E$5,TXM!L1158,"")</f>
        <v/>
      </c>
      <c r="N1158" t="str">
        <f>IFERROR(SMALL($M$5:$M$8000,ROWS($M$5:M1158)),"")</f>
        <v/>
      </c>
      <c r="P1158" t="s">
        <v>1726</v>
      </c>
      <c r="Q1158" t="s">
        <v>102</v>
      </c>
      <c r="R1158">
        <v>1058</v>
      </c>
      <c r="S1158" s="286">
        <f>ROWS(R$5:R1158)</f>
        <v>1154</v>
      </c>
      <c r="T1158" s="286" t="str">
        <f>IF(P1158='5.1'!$E$5,TXM!S1158,"")</f>
        <v/>
      </c>
      <c r="U1158" t="str">
        <f>IFERROR(SMALL($T$5:$T$8000,ROWS($T$5:T1158)),"")</f>
        <v/>
      </c>
    </row>
    <row r="1159" spans="1:21" ht="14.4" customHeight="1" x14ac:dyDescent="0.25">
      <c r="A1159" s="285" t="s">
        <v>1728</v>
      </c>
      <c r="B1159" t="s">
        <v>727</v>
      </c>
      <c r="C1159" s="300">
        <v>322393</v>
      </c>
      <c r="D1159" s="286">
        <f>ROWS(C$5:C1159)</f>
        <v>1155</v>
      </c>
      <c r="E1159" s="286" t="str">
        <f>IF(A1159='5.1'!$E$5,TXM!D1159,"")</f>
        <v/>
      </c>
      <c r="F1159" t="str">
        <f>IFERROR(SMALL($E$5:$E$8000,ROWS($E$5:E1159)),"")</f>
        <v/>
      </c>
      <c r="I1159" s="285" t="s">
        <v>1958</v>
      </c>
      <c r="J1159" t="s">
        <v>727</v>
      </c>
      <c r="K1159" s="300">
        <v>2420115</v>
      </c>
      <c r="L1159" s="286">
        <f>ROWS(K$5:K1159)</f>
        <v>1155</v>
      </c>
      <c r="M1159" s="286" t="str">
        <f>IF(I1159='5.1'!$E$5,TXM!L1159,"")</f>
        <v/>
      </c>
      <c r="N1159" t="str">
        <f>IFERROR(SMALL($M$5:$M$8000,ROWS($M$5:M1159)),"")</f>
        <v/>
      </c>
      <c r="P1159" t="s">
        <v>1726</v>
      </c>
      <c r="Q1159" t="s">
        <v>112</v>
      </c>
      <c r="R1159">
        <v>700</v>
      </c>
      <c r="S1159" s="286">
        <f>ROWS(R$5:R1159)</f>
        <v>1155</v>
      </c>
      <c r="T1159" s="286" t="str">
        <f>IF(P1159='5.1'!$E$5,TXM!S1159,"")</f>
        <v/>
      </c>
      <c r="U1159" t="str">
        <f>IFERROR(SMALL($T$5:$T$8000,ROWS($T$5:T1159)),"")</f>
        <v/>
      </c>
    </row>
    <row r="1160" spans="1:21" ht="14.4" customHeight="1" x14ac:dyDescent="0.25">
      <c r="A1160" s="285" t="s">
        <v>1728</v>
      </c>
      <c r="B1160" t="s">
        <v>802</v>
      </c>
      <c r="C1160" s="300">
        <v>146015</v>
      </c>
      <c r="D1160" s="286">
        <f>ROWS(C$5:C1160)</f>
        <v>1156</v>
      </c>
      <c r="E1160" s="286" t="str">
        <f>IF(A1160='5.1'!$E$5,TXM!D1160,"")</f>
        <v/>
      </c>
      <c r="F1160" t="str">
        <f>IFERROR(SMALL($E$5:$E$8000,ROWS($E$5:E1160)),"")</f>
        <v/>
      </c>
      <c r="I1160" s="285" t="s">
        <v>1958</v>
      </c>
      <c r="J1160" t="s">
        <v>786</v>
      </c>
      <c r="K1160" s="300">
        <v>2339189</v>
      </c>
      <c r="L1160" s="286">
        <f>ROWS(K$5:K1160)</f>
        <v>1156</v>
      </c>
      <c r="M1160" s="286" t="str">
        <f>IF(I1160='5.1'!$E$5,TXM!L1160,"")</f>
        <v/>
      </c>
      <c r="N1160" t="str">
        <f>IFERROR(SMALL($M$5:$M$8000,ROWS($M$5:M1160)),"")</f>
        <v/>
      </c>
      <c r="P1160" t="s">
        <v>1726</v>
      </c>
      <c r="Q1160" t="s">
        <v>1087</v>
      </c>
      <c r="R1160">
        <v>157</v>
      </c>
      <c r="S1160" s="286">
        <f>ROWS(R$5:R1160)</f>
        <v>1156</v>
      </c>
      <c r="T1160" s="286" t="str">
        <f>IF(P1160='5.1'!$E$5,TXM!S1160,"")</f>
        <v/>
      </c>
      <c r="U1160" t="str">
        <f>IFERROR(SMALL($T$5:$T$8000,ROWS($T$5:T1160)),"")</f>
        <v/>
      </c>
    </row>
    <row r="1161" spans="1:21" ht="14.4" customHeight="1" x14ac:dyDescent="0.25">
      <c r="A1161" s="285" t="s">
        <v>1728</v>
      </c>
      <c r="B1161" t="s">
        <v>1086</v>
      </c>
      <c r="C1161" s="300">
        <v>103768</v>
      </c>
      <c r="D1161" s="286">
        <f>ROWS(C$5:C1161)</f>
        <v>1157</v>
      </c>
      <c r="E1161" s="286" t="str">
        <f>IF(A1161='5.1'!$E$5,TXM!D1161,"")</f>
        <v/>
      </c>
      <c r="F1161" t="str">
        <f>IFERROR(SMALL($E$5:$E$8000,ROWS($E$5:E1161)),"")</f>
        <v/>
      </c>
      <c r="I1161" s="285" t="s">
        <v>1958</v>
      </c>
      <c r="J1161" t="s">
        <v>776</v>
      </c>
      <c r="K1161" s="300">
        <v>2225239</v>
      </c>
      <c r="L1161" s="286">
        <f>ROWS(K$5:K1161)</f>
        <v>1157</v>
      </c>
      <c r="M1161" s="286" t="str">
        <f>IF(I1161='5.1'!$E$5,TXM!L1161,"")</f>
        <v/>
      </c>
      <c r="N1161" t="str">
        <f>IFERROR(SMALL($M$5:$M$8000,ROWS($M$5:M1161)),"")</f>
        <v/>
      </c>
      <c r="P1161" t="s">
        <v>1726</v>
      </c>
      <c r="Q1161" t="s">
        <v>711</v>
      </c>
      <c r="R1161">
        <v>29</v>
      </c>
      <c r="S1161" s="286">
        <f>ROWS(R$5:R1161)</f>
        <v>1157</v>
      </c>
      <c r="T1161" s="286" t="str">
        <f>IF(P1161='5.1'!$E$5,TXM!S1161,"")</f>
        <v/>
      </c>
      <c r="U1161" t="str">
        <f>IFERROR(SMALL($T$5:$T$8000,ROWS($T$5:T1161)),"")</f>
        <v/>
      </c>
    </row>
    <row r="1162" spans="1:21" ht="14.4" customHeight="1" x14ac:dyDescent="0.25">
      <c r="A1162" s="285" t="s">
        <v>1728</v>
      </c>
      <c r="B1162" t="s">
        <v>106</v>
      </c>
      <c r="C1162" s="300">
        <v>22840</v>
      </c>
      <c r="D1162" s="286">
        <f>ROWS(C$5:C1162)</f>
        <v>1158</v>
      </c>
      <c r="E1162" s="286" t="str">
        <f>IF(A1162='5.1'!$E$5,TXM!D1162,"")</f>
        <v/>
      </c>
      <c r="F1162" t="str">
        <f>IFERROR(SMALL($E$5:$E$8000,ROWS($E$5:E1162)),"")</f>
        <v/>
      </c>
      <c r="I1162" s="285" t="s">
        <v>1958</v>
      </c>
      <c r="J1162" t="s">
        <v>1076</v>
      </c>
      <c r="K1162" s="300">
        <v>2026490</v>
      </c>
      <c r="L1162" s="286">
        <f>ROWS(K$5:K1162)</f>
        <v>1158</v>
      </c>
      <c r="M1162" s="286" t="str">
        <f>IF(I1162='5.1'!$E$5,TXM!L1162,"")</f>
        <v/>
      </c>
      <c r="N1162" t="str">
        <f>IFERROR(SMALL($M$5:$M$8000,ROWS($M$5:M1162)),"")</f>
        <v/>
      </c>
      <c r="P1162" t="s">
        <v>1726</v>
      </c>
      <c r="Q1162" t="s">
        <v>734</v>
      </c>
      <c r="R1162">
        <v>28</v>
      </c>
      <c r="S1162" s="286">
        <f>ROWS(R$5:R1162)</f>
        <v>1158</v>
      </c>
      <c r="T1162" s="286" t="str">
        <f>IF(P1162='5.1'!$E$5,TXM!S1162,"")</f>
        <v/>
      </c>
      <c r="U1162" t="str">
        <f>IFERROR(SMALL($T$5:$T$8000,ROWS($T$5:T1162)),"")</f>
        <v/>
      </c>
    </row>
    <row r="1163" spans="1:21" ht="14.4" customHeight="1" x14ac:dyDescent="0.25">
      <c r="A1163" s="285" t="s">
        <v>1731</v>
      </c>
      <c r="B1163" t="s">
        <v>715</v>
      </c>
      <c r="C1163" s="300">
        <v>4624017830</v>
      </c>
      <c r="D1163" s="286">
        <f>ROWS(C$5:C1163)</f>
        <v>1159</v>
      </c>
      <c r="E1163" s="286" t="str">
        <f>IF(A1163='5.1'!$E$5,TXM!D1163,"")</f>
        <v/>
      </c>
      <c r="F1163" t="str">
        <f>IFERROR(SMALL($E$5:$E$8000,ROWS($E$5:E1163)),"")</f>
        <v/>
      </c>
      <c r="I1163" s="285" t="s">
        <v>1958</v>
      </c>
      <c r="J1163" t="s">
        <v>774</v>
      </c>
      <c r="K1163" s="300">
        <v>1759432</v>
      </c>
      <c r="L1163" s="286">
        <f>ROWS(K$5:K1163)</f>
        <v>1159</v>
      </c>
      <c r="M1163" s="286" t="str">
        <f>IF(I1163='5.1'!$E$5,TXM!L1163,"")</f>
        <v/>
      </c>
      <c r="N1163" t="str">
        <f>IFERROR(SMALL($M$5:$M$8000,ROWS($M$5:M1163)),"")</f>
        <v/>
      </c>
      <c r="P1163" t="s">
        <v>1728</v>
      </c>
      <c r="Q1163" t="s">
        <v>806</v>
      </c>
      <c r="R1163">
        <v>7332020</v>
      </c>
      <c r="S1163" s="286">
        <f>ROWS(R$5:R1163)</f>
        <v>1159</v>
      </c>
      <c r="T1163" s="286" t="str">
        <f>IF(P1163='5.1'!$E$5,TXM!S1163,"")</f>
        <v/>
      </c>
      <c r="U1163" t="str">
        <f>IFERROR(SMALL($T$5:$T$8000,ROWS($T$5:T1163)),"")</f>
        <v/>
      </c>
    </row>
    <row r="1164" spans="1:21" ht="14.4" customHeight="1" x14ac:dyDescent="0.25">
      <c r="A1164" s="285" t="s">
        <v>1731</v>
      </c>
      <c r="B1164" t="s">
        <v>1080</v>
      </c>
      <c r="C1164" s="300">
        <v>271056215</v>
      </c>
      <c r="D1164" s="286">
        <f>ROWS(C$5:C1164)</f>
        <v>1160</v>
      </c>
      <c r="E1164" s="286" t="str">
        <f>IF(A1164='5.1'!$E$5,TXM!D1164,"")</f>
        <v/>
      </c>
      <c r="F1164" t="str">
        <f>IFERROR(SMALL($E$5:$E$8000,ROWS($E$5:E1164)),"")</f>
        <v/>
      </c>
      <c r="I1164" s="285" t="s">
        <v>1958</v>
      </c>
      <c r="J1164" t="s">
        <v>1082</v>
      </c>
      <c r="K1164" s="300">
        <v>1531061</v>
      </c>
      <c r="L1164" s="286">
        <f>ROWS(K$5:K1164)</f>
        <v>1160</v>
      </c>
      <c r="M1164" s="286" t="str">
        <f>IF(I1164='5.1'!$E$5,TXM!L1164,"")</f>
        <v/>
      </c>
      <c r="N1164" t="str">
        <f>IFERROR(SMALL($M$5:$M$8000,ROWS($M$5:M1164)),"")</f>
        <v/>
      </c>
      <c r="P1164" t="s">
        <v>1728</v>
      </c>
      <c r="Q1164" t="s">
        <v>1093</v>
      </c>
      <c r="R1164">
        <v>6585842</v>
      </c>
      <c r="S1164" s="286">
        <f>ROWS(R$5:R1164)</f>
        <v>1160</v>
      </c>
      <c r="T1164" s="286" t="str">
        <f>IF(P1164='5.1'!$E$5,TXM!S1164,"")</f>
        <v/>
      </c>
      <c r="U1164" t="str">
        <f>IFERROR(SMALL($T$5:$T$8000,ROWS($T$5:T1164)),"")</f>
        <v/>
      </c>
    </row>
    <row r="1165" spans="1:21" ht="14.4" customHeight="1" x14ac:dyDescent="0.25">
      <c r="A1165" s="285" t="s">
        <v>1731</v>
      </c>
      <c r="B1165" t="s">
        <v>790</v>
      </c>
      <c r="C1165" s="300">
        <v>195133202</v>
      </c>
      <c r="D1165" s="286">
        <f>ROWS(C$5:C1165)</f>
        <v>1161</v>
      </c>
      <c r="E1165" s="286" t="str">
        <f>IF(A1165='5.1'!$E$5,TXM!D1165,"")</f>
        <v/>
      </c>
      <c r="F1165" t="str">
        <f>IFERROR(SMALL($E$5:$E$8000,ROWS($E$5:E1165)),"")</f>
        <v/>
      </c>
      <c r="I1165" s="285" t="s">
        <v>1958</v>
      </c>
      <c r="J1165" t="s">
        <v>115</v>
      </c>
      <c r="K1165" s="300">
        <v>1512549</v>
      </c>
      <c r="L1165" s="286">
        <f>ROWS(K$5:K1165)</f>
        <v>1161</v>
      </c>
      <c r="M1165" s="286" t="str">
        <f>IF(I1165='5.1'!$E$5,TXM!L1165,"")</f>
        <v/>
      </c>
      <c r="N1165" t="str">
        <f>IFERROR(SMALL($M$5:$M$8000,ROWS($M$5:M1165)),"")</f>
        <v/>
      </c>
      <c r="P1165" t="s">
        <v>1728</v>
      </c>
      <c r="Q1165" t="s">
        <v>810</v>
      </c>
      <c r="R1165">
        <v>4448460</v>
      </c>
      <c r="S1165" s="286">
        <f>ROWS(R$5:R1165)</f>
        <v>1161</v>
      </c>
      <c r="T1165" s="286" t="str">
        <f>IF(P1165='5.1'!$E$5,TXM!S1165,"")</f>
        <v/>
      </c>
      <c r="U1165" t="str">
        <f>IFERROR(SMALL($T$5:$T$8000,ROWS($T$5:T1165)),"")</f>
        <v/>
      </c>
    </row>
    <row r="1166" spans="1:21" ht="14.4" customHeight="1" x14ac:dyDescent="0.25">
      <c r="A1166" s="285" t="s">
        <v>1731</v>
      </c>
      <c r="B1166" t="s">
        <v>806</v>
      </c>
      <c r="C1166" s="300">
        <v>101120576</v>
      </c>
      <c r="D1166" s="286">
        <f>ROWS(C$5:C1166)</f>
        <v>1162</v>
      </c>
      <c r="E1166" s="286" t="str">
        <f>IF(A1166='5.1'!$E$5,TXM!D1166,"")</f>
        <v/>
      </c>
      <c r="F1166" t="str">
        <f>IFERROR(SMALL($E$5:$E$8000,ROWS($E$5:E1166)),"")</f>
        <v/>
      </c>
      <c r="I1166" s="285" t="s">
        <v>1958</v>
      </c>
      <c r="J1166" t="s">
        <v>118</v>
      </c>
      <c r="K1166" s="300">
        <v>1480357</v>
      </c>
      <c r="L1166" s="286">
        <f>ROWS(K$5:K1166)</f>
        <v>1162</v>
      </c>
      <c r="M1166" s="286" t="str">
        <f>IF(I1166='5.1'!$E$5,TXM!L1166,"")</f>
        <v/>
      </c>
      <c r="N1166" t="str">
        <f>IFERROR(SMALL($M$5:$M$8000,ROWS($M$5:M1166)),"")</f>
        <v/>
      </c>
      <c r="P1166" t="s">
        <v>1728</v>
      </c>
      <c r="Q1166" t="s">
        <v>808</v>
      </c>
      <c r="R1166">
        <v>459654</v>
      </c>
      <c r="S1166" s="286">
        <f>ROWS(R$5:R1166)</f>
        <v>1162</v>
      </c>
      <c r="T1166" s="286" t="str">
        <f>IF(P1166='5.1'!$E$5,TXM!S1166,"")</f>
        <v/>
      </c>
      <c r="U1166" t="str">
        <f>IFERROR(SMALL($T$5:$T$8000,ROWS($T$5:T1166)),"")</f>
        <v/>
      </c>
    </row>
    <row r="1167" spans="1:21" ht="14.4" customHeight="1" x14ac:dyDescent="0.25">
      <c r="A1167" s="285" t="s">
        <v>1731</v>
      </c>
      <c r="B1167" t="s">
        <v>723</v>
      </c>
      <c r="C1167" s="300">
        <v>43397304</v>
      </c>
      <c r="D1167" s="286">
        <f>ROWS(C$5:C1167)</f>
        <v>1163</v>
      </c>
      <c r="E1167" s="286" t="str">
        <f>IF(A1167='5.1'!$E$5,TXM!D1167,"")</f>
        <v/>
      </c>
      <c r="F1167" t="str">
        <f>IFERROR(SMALL($E$5:$E$8000,ROWS($E$5:E1167)),"")</f>
        <v/>
      </c>
      <c r="I1167" s="285" t="s">
        <v>1958</v>
      </c>
      <c r="J1167" t="s">
        <v>723</v>
      </c>
      <c r="K1167" s="300">
        <v>1411667</v>
      </c>
      <c r="L1167" s="286">
        <f>ROWS(K$5:K1167)</f>
        <v>1163</v>
      </c>
      <c r="M1167" s="286" t="str">
        <f>IF(I1167='5.1'!$E$5,TXM!L1167,"")</f>
        <v/>
      </c>
      <c r="N1167" t="str">
        <f>IFERROR(SMALL($M$5:$M$8000,ROWS($M$5:M1167)),"")</f>
        <v/>
      </c>
      <c r="P1167" t="s">
        <v>1728</v>
      </c>
      <c r="Q1167" t="s">
        <v>802</v>
      </c>
      <c r="R1167">
        <v>393128</v>
      </c>
      <c r="S1167" s="286">
        <f>ROWS(R$5:R1167)</f>
        <v>1163</v>
      </c>
      <c r="T1167" s="286" t="str">
        <f>IF(P1167='5.1'!$E$5,TXM!S1167,"")</f>
        <v/>
      </c>
      <c r="U1167" t="str">
        <f>IFERROR(SMALL($T$5:$T$8000,ROWS($T$5:T1167)),"")</f>
        <v/>
      </c>
    </row>
    <row r="1168" spans="1:21" ht="14.4" customHeight="1" x14ac:dyDescent="0.25">
      <c r="A1168" s="285" t="s">
        <v>1731</v>
      </c>
      <c r="B1168" t="s">
        <v>808</v>
      </c>
      <c r="C1168" s="300">
        <v>36454532</v>
      </c>
      <c r="D1168" s="286">
        <f>ROWS(C$5:C1168)</f>
        <v>1164</v>
      </c>
      <c r="E1168" s="286" t="str">
        <f>IF(A1168='5.1'!$E$5,TXM!D1168,"")</f>
        <v/>
      </c>
      <c r="F1168" t="str">
        <f>IFERROR(SMALL($E$5:$E$8000,ROWS($E$5:E1168)),"")</f>
        <v/>
      </c>
      <c r="I1168" s="285" t="s">
        <v>1958</v>
      </c>
      <c r="J1168" t="s">
        <v>1086</v>
      </c>
      <c r="K1168" s="300">
        <v>1393351</v>
      </c>
      <c r="L1168" s="286">
        <f>ROWS(K$5:K1168)</f>
        <v>1164</v>
      </c>
      <c r="M1168" s="286" t="str">
        <f>IF(I1168='5.1'!$E$5,TXM!L1168,"")</f>
        <v/>
      </c>
      <c r="N1168" t="str">
        <f>IFERROR(SMALL($M$5:$M$8000,ROWS($M$5:M1168)),"")</f>
        <v/>
      </c>
      <c r="P1168" t="s">
        <v>1728</v>
      </c>
      <c r="Q1168" t="s">
        <v>1080</v>
      </c>
      <c r="R1168">
        <v>344559</v>
      </c>
      <c r="S1168" s="286">
        <f>ROWS(R$5:R1168)</f>
        <v>1164</v>
      </c>
      <c r="T1168" s="286" t="str">
        <f>IF(P1168='5.1'!$E$5,TXM!S1168,"")</f>
        <v/>
      </c>
      <c r="U1168" t="str">
        <f>IFERROR(SMALL($T$5:$T$8000,ROWS($T$5:T1168)),"")</f>
        <v/>
      </c>
    </row>
    <row r="1169" spans="1:21" ht="14.4" customHeight="1" x14ac:dyDescent="0.25">
      <c r="A1169" s="285" t="s">
        <v>1731</v>
      </c>
      <c r="B1169" t="s">
        <v>106</v>
      </c>
      <c r="C1169" s="300">
        <v>31584991</v>
      </c>
      <c r="D1169" s="286">
        <f>ROWS(C$5:C1169)</f>
        <v>1165</v>
      </c>
      <c r="E1169" s="286" t="str">
        <f>IF(A1169='5.1'!$E$5,TXM!D1169,"")</f>
        <v/>
      </c>
      <c r="F1169" t="str">
        <f>IFERROR(SMALL($E$5:$E$8000,ROWS($E$5:E1169)),"")</f>
        <v/>
      </c>
      <c r="I1169" s="285" t="s">
        <v>1958</v>
      </c>
      <c r="J1169" t="s">
        <v>796</v>
      </c>
      <c r="K1169" s="300">
        <v>1293063</v>
      </c>
      <c r="L1169" s="286">
        <f>ROWS(K$5:K1169)</f>
        <v>1165</v>
      </c>
      <c r="M1169" s="286" t="str">
        <f>IF(I1169='5.1'!$E$5,TXM!L1169,"")</f>
        <v/>
      </c>
      <c r="N1169" t="str">
        <f>IFERROR(SMALL($M$5:$M$8000,ROWS($M$5:M1169)),"")</f>
        <v/>
      </c>
      <c r="P1169" t="s">
        <v>1728</v>
      </c>
      <c r="Q1169" t="s">
        <v>1097</v>
      </c>
      <c r="R1169">
        <v>200772</v>
      </c>
      <c r="S1169" s="286">
        <f>ROWS(R$5:R1169)</f>
        <v>1165</v>
      </c>
      <c r="T1169" s="286" t="str">
        <f>IF(P1169='5.1'!$E$5,TXM!S1169,"")</f>
        <v/>
      </c>
      <c r="U1169" t="str">
        <f>IFERROR(SMALL($T$5:$T$8000,ROWS($T$5:T1169)),"")</f>
        <v/>
      </c>
    </row>
    <row r="1170" spans="1:21" ht="14.4" customHeight="1" x14ac:dyDescent="0.25">
      <c r="A1170" s="285" t="s">
        <v>1731</v>
      </c>
      <c r="B1170" t="s">
        <v>823</v>
      </c>
      <c r="C1170" s="300">
        <v>29655196</v>
      </c>
      <c r="D1170" s="286">
        <f>ROWS(C$5:C1170)</f>
        <v>1166</v>
      </c>
      <c r="E1170" s="286" t="str">
        <f>IF(A1170='5.1'!$E$5,TXM!D1170,"")</f>
        <v/>
      </c>
      <c r="F1170" t="str">
        <f>IFERROR(SMALL($E$5:$E$8000,ROWS($E$5:E1170)),"")</f>
        <v/>
      </c>
      <c r="I1170" s="285" t="s">
        <v>1958</v>
      </c>
      <c r="J1170" t="s">
        <v>715</v>
      </c>
      <c r="K1170" s="300">
        <v>1103021</v>
      </c>
      <c r="L1170" s="286">
        <f>ROWS(K$5:K1170)</f>
        <v>1166</v>
      </c>
      <c r="M1170" s="286" t="str">
        <f>IF(I1170='5.1'!$E$5,TXM!L1170,"")</f>
        <v/>
      </c>
      <c r="N1170" t="str">
        <f>IFERROR(SMALL($M$5:$M$8000,ROWS($M$5:M1170)),"")</f>
        <v/>
      </c>
      <c r="P1170" t="s">
        <v>1728</v>
      </c>
      <c r="Q1170" t="s">
        <v>727</v>
      </c>
      <c r="R1170">
        <v>119552</v>
      </c>
      <c r="S1170" s="286">
        <f>ROWS(R$5:R1170)</f>
        <v>1166</v>
      </c>
      <c r="T1170" s="286" t="str">
        <f>IF(P1170='5.1'!$E$5,TXM!S1170,"")</f>
        <v/>
      </c>
      <c r="U1170" t="str">
        <f>IFERROR(SMALL($T$5:$T$8000,ROWS($T$5:T1170)),"")</f>
        <v/>
      </c>
    </row>
    <row r="1171" spans="1:21" ht="14.4" customHeight="1" x14ac:dyDescent="0.25">
      <c r="A1171" s="285" t="s">
        <v>1731</v>
      </c>
      <c r="B1171" t="s">
        <v>1081</v>
      </c>
      <c r="C1171" s="300">
        <v>28794658</v>
      </c>
      <c r="D1171" s="286">
        <f>ROWS(C$5:C1171)</f>
        <v>1167</v>
      </c>
      <c r="E1171" s="286" t="str">
        <f>IF(A1171='5.1'!$E$5,TXM!D1171,"")</f>
        <v/>
      </c>
      <c r="F1171" t="str">
        <f>IFERROR(SMALL($E$5:$E$8000,ROWS($E$5:E1171)),"")</f>
        <v/>
      </c>
      <c r="I1171" s="285" t="s">
        <v>1958</v>
      </c>
      <c r="J1171" t="s">
        <v>113</v>
      </c>
      <c r="K1171" s="300">
        <v>1008613</v>
      </c>
      <c r="L1171" s="286">
        <f>ROWS(K$5:K1171)</f>
        <v>1167</v>
      </c>
      <c r="M1171" s="286" t="str">
        <f>IF(I1171='5.1'!$E$5,TXM!L1171,"")</f>
        <v/>
      </c>
      <c r="N1171" t="str">
        <f>IFERROR(SMALL($M$5:$M$8000,ROWS($M$5:M1171)),"")</f>
        <v/>
      </c>
      <c r="P1171" t="s">
        <v>1728</v>
      </c>
      <c r="Q1171" t="s">
        <v>719</v>
      </c>
      <c r="R1171">
        <v>84440</v>
      </c>
      <c r="S1171" s="286">
        <f>ROWS(R$5:R1171)</f>
        <v>1167</v>
      </c>
      <c r="T1171" s="286" t="str">
        <f>IF(P1171='5.1'!$E$5,TXM!S1171,"")</f>
        <v/>
      </c>
      <c r="U1171" t="str">
        <f>IFERROR(SMALL($T$5:$T$8000,ROWS($T$5:T1171)),"")</f>
        <v/>
      </c>
    </row>
    <row r="1172" spans="1:21" ht="14.4" customHeight="1" x14ac:dyDescent="0.25">
      <c r="A1172" s="285" t="s">
        <v>1731</v>
      </c>
      <c r="B1172" t="s">
        <v>800</v>
      </c>
      <c r="C1172" s="300">
        <v>24681736</v>
      </c>
      <c r="D1172" s="286">
        <f>ROWS(C$5:C1172)</f>
        <v>1168</v>
      </c>
      <c r="E1172" s="286" t="str">
        <f>IF(A1172='5.1'!$E$5,TXM!D1172,"")</f>
        <v/>
      </c>
      <c r="F1172" t="str">
        <f>IFERROR(SMALL($E$5:$E$8000,ROWS($E$5:E1172)),"")</f>
        <v/>
      </c>
      <c r="I1172" s="285" t="s">
        <v>1958</v>
      </c>
      <c r="J1172" t="s">
        <v>762</v>
      </c>
      <c r="K1172" s="300">
        <v>921588</v>
      </c>
      <c r="L1172" s="286">
        <f>ROWS(K$5:K1172)</f>
        <v>1168</v>
      </c>
      <c r="M1172" s="286" t="str">
        <f>IF(I1172='5.1'!$E$5,TXM!L1172,"")</f>
        <v/>
      </c>
      <c r="N1172" t="str">
        <f>IFERROR(SMALL($M$5:$M$8000,ROWS($M$5:M1172)),"")</f>
        <v/>
      </c>
      <c r="P1172" t="s">
        <v>1728</v>
      </c>
      <c r="Q1172" t="s">
        <v>784</v>
      </c>
      <c r="R1172">
        <v>45093</v>
      </c>
      <c r="S1172" s="286">
        <f>ROWS(R$5:R1172)</f>
        <v>1168</v>
      </c>
      <c r="T1172" s="286" t="str">
        <f>IF(P1172='5.1'!$E$5,TXM!S1172,"")</f>
        <v/>
      </c>
      <c r="U1172" t="str">
        <f>IFERROR(SMALL($T$5:$T$8000,ROWS($T$5:T1172)),"")</f>
        <v/>
      </c>
    </row>
    <row r="1173" spans="1:21" ht="14.4" customHeight="1" x14ac:dyDescent="0.25">
      <c r="A1173" s="285" t="s">
        <v>1731</v>
      </c>
      <c r="B1173" t="s">
        <v>786</v>
      </c>
      <c r="C1173" s="300">
        <v>23223010</v>
      </c>
      <c r="D1173" s="286">
        <f>ROWS(C$5:C1173)</f>
        <v>1169</v>
      </c>
      <c r="E1173" s="286" t="str">
        <f>IF(A1173='5.1'!$E$5,TXM!D1173,"")</f>
        <v/>
      </c>
      <c r="F1173" t="str">
        <f>IFERROR(SMALL($E$5:$E$8000,ROWS($E$5:E1173)),"")</f>
        <v/>
      </c>
      <c r="I1173" s="285" t="s">
        <v>1958</v>
      </c>
      <c r="J1173" t="s">
        <v>782</v>
      </c>
      <c r="K1173" s="300">
        <v>845925</v>
      </c>
      <c r="L1173" s="286">
        <f>ROWS(K$5:K1173)</f>
        <v>1169</v>
      </c>
      <c r="M1173" s="286" t="str">
        <f>IF(I1173='5.1'!$E$5,TXM!L1173,"")</f>
        <v/>
      </c>
      <c r="N1173" t="str">
        <f>IFERROR(SMALL($M$5:$M$8000,ROWS($M$5:M1173)),"")</f>
        <v/>
      </c>
      <c r="P1173" t="s">
        <v>1728</v>
      </c>
      <c r="Q1173" t="s">
        <v>1098</v>
      </c>
      <c r="R1173">
        <v>40554</v>
      </c>
      <c r="S1173" s="286">
        <f>ROWS(R$5:R1173)</f>
        <v>1169</v>
      </c>
      <c r="T1173" s="286" t="str">
        <f>IF(P1173='5.1'!$E$5,TXM!S1173,"")</f>
        <v/>
      </c>
      <c r="U1173" t="str">
        <f>IFERROR(SMALL($T$5:$T$8000,ROWS($T$5:T1173)),"")</f>
        <v/>
      </c>
    </row>
    <row r="1174" spans="1:21" ht="14.4" customHeight="1" x14ac:dyDescent="0.25">
      <c r="A1174" s="285" t="s">
        <v>1731</v>
      </c>
      <c r="B1174" t="s">
        <v>719</v>
      </c>
      <c r="C1174" s="300">
        <v>18863294</v>
      </c>
      <c r="D1174" s="286">
        <f>ROWS(C$5:C1174)</f>
        <v>1170</v>
      </c>
      <c r="E1174" s="286" t="str">
        <f>IF(A1174='5.1'!$E$5,TXM!D1174,"")</f>
        <v/>
      </c>
      <c r="F1174" t="str">
        <f>IFERROR(SMALL($E$5:$E$8000,ROWS($E$5:E1174)),"")</f>
        <v/>
      </c>
      <c r="I1174" s="285" t="s">
        <v>1958</v>
      </c>
      <c r="J1174" t="s">
        <v>1091</v>
      </c>
      <c r="K1174" s="300">
        <v>700313</v>
      </c>
      <c r="L1174" s="286">
        <f>ROWS(K$5:K1174)</f>
        <v>1170</v>
      </c>
      <c r="M1174" s="286" t="str">
        <f>IF(I1174='5.1'!$E$5,TXM!L1174,"")</f>
        <v/>
      </c>
      <c r="N1174" t="str">
        <f>IFERROR(SMALL($M$5:$M$8000,ROWS($M$5:M1174)),"")</f>
        <v/>
      </c>
      <c r="P1174" t="s">
        <v>1728</v>
      </c>
      <c r="Q1174" t="s">
        <v>1081</v>
      </c>
      <c r="R1174">
        <v>36832</v>
      </c>
      <c r="S1174" s="286">
        <f>ROWS(R$5:R1174)</f>
        <v>1170</v>
      </c>
      <c r="T1174" s="286" t="str">
        <f>IF(P1174='5.1'!$E$5,TXM!S1174,"")</f>
        <v/>
      </c>
      <c r="U1174" t="str">
        <f>IFERROR(SMALL($T$5:$T$8000,ROWS($T$5:T1174)),"")</f>
        <v/>
      </c>
    </row>
    <row r="1175" spans="1:21" ht="14.4" customHeight="1" x14ac:dyDescent="0.25">
      <c r="A1175" s="285" t="s">
        <v>1731</v>
      </c>
      <c r="B1175" t="s">
        <v>746</v>
      </c>
      <c r="C1175" s="300">
        <v>12522897</v>
      </c>
      <c r="D1175" s="286">
        <f>ROWS(C$5:C1175)</f>
        <v>1171</v>
      </c>
      <c r="E1175" s="286" t="str">
        <f>IF(A1175='5.1'!$E$5,TXM!D1175,"")</f>
        <v/>
      </c>
      <c r="F1175" t="str">
        <f>IFERROR(SMALL($E$5:$E$8000,ROWS($E$5:E1175)),"")</f>
        <v/>
      </c>
      <c r="I1175" s="285" t="s">
        <v>1958</v>
      </c>
      <c r="J1175" t="s">
        <v>760</v>
      </c>
      <c r="K1175" s="300">
        <v>683748</v>
      </c>
      <c r="L1175" s="286">
        <f>ROWS(K$5:K1175)</f>
        <v>1171</v>
      </c>
      <c r="M1175" s="286" t="str">
        <f>IF(I1175='5.1'!$E$5,TXM!L1175,"")</f>
        <v/>
      </c>
      <c r="N1175" t="str">
        <f>IFERROR(SMALL($M$5:$M$8000,ROWS($M$5:M1175)),"")</f>
        <v/>
      </c>
      <c r="P1175" t="s">
        <v>1728</v>
      </c>
      <c r="Q1175" t="s">
        <v>762</v>
      </c>
      <c r="R1175">
        <v>20492</v>
      </c>
      <c r="S1175" s="286">
        <f>ROWS(R$5:R1175)</f>
        <v>1171</v>
      </c>
      <c r="T1175" s="286" t="str">
        <f>IF(P1175='5.1'!$E$5,TXM!S1175,"")</f>
        <v/>
      </c>
      <c r="U1175" t="str">
        <f>IFERROR(SMALL($T$5:$T$8000,ROWS($T$5:T1175)),"")</f>
        <v/>
      </c>
    </row>
    <row r="1176" spans="1:21" ht="14.4" customHeight="1" x14ac:dyDescent="0.25">
      <c r="A1176" s="285" t="s">
        <v>1731</v>
      </c>
      <c r="B1176" t="s">
        <v>113</v>
      </c>
      <c r="C1176" s="300">
        <v>7904942</v>
      </c>
      <c r="D1176" s="286">
        <f>ROWS(C$5:C1176)</f>
        <v>1172</v>
      </c>
      <c r="E1176" s="286" t="str">
        <f>IF(A1176='5.1'!$E$5,TXM!D1176,"")</f>
        <v/>
      </c>
      <c r="F1176" t="str">
        <f>IFERROR(SMALL($E$5:$E$8000,ROWS($E$5:E1176)),"")</f>
        <v/>
      </c>
      <c r="I1176" s="285" t="s">
        <v>1958</v>
      </c>
      <c r="J1176" t="s">
        <v>754</v>
      </c>
      <c r="K1176" s="300">
        <v>476624</v>
      </c>
      <c r="L1176" s="286">
        <f>ROWS(K$5:K1176)</f>
        <v>1172</v>
      </c>
      <c r="M1176" s="286" t="str">
        <f>IF(I1176='5.1'!$E$5,TXM!L1176,"")</f>
        <v/>
      </c>
      <c r="N1176" t="str">
        <f>IFERROR(SMALL($M$5:$M$8000,ROWS($M$5:M1176)),"")</f>
        <v/>
      </c>
      <c r="P1176" t="s">
        <v>1728</v>
      </c>
      <c r="Q1176" t="s">
        <v>823</v>
      </c>
      <c r="R1176">
        <v>6121</v>
      </c>
      <c r="S1176" s="286">
        <f>ROWS(R$5:R1176)</f>
        <v>1172</v>
      </c>
      <c r="T1176" s="286" t="str">
        <f>IF(P1176='5.1'!$E$5,TXM!S1176,"")</f>
        <v/>
      </c>
      <c r="U1176" t="str">
        <f>IFERROR(SMALL($T$5:$T$8000,ROWS($T$5:T1176)),"")</f>
        <v/>
      </c>
    </row>
    <row r="1177" spans="1:21" ht="14.4" customHeight="1" x14ac:dyDescent="0.25">
      <c r="A1177" s="285" t="s">
        <v>1731</v>
      </c>
      <c r="B1177" t="s">
        <v>748</v>
      </c>
      <c r="C1177" s="300">
        <v>5075082</v>
      </c>
      <c r="D1177" s="286">
        <f>ROWS(C$5:C1177)</f>
        <v>1173</v>
      </c>
      <c r="E1177" s="286" t="str">
        <f>IF(A1177='5.1'!$E$5,TXM!D1177,"")</f>
        <v/>
      </c>
      <c r="F1177" t="str">
        <f>IFERROR(SMALL($E$5:$E$8000,ROWS($E$5:E1177)),"")</f>
        <v/>
      </c>
      <c r="I1177" s="285" t="s">
        <v>1958</v>
      </c>
      <c r="J1177" t="s">
        <v>756</v>
      </c>
      <c r="K1177" s="300">
        <v>469171</v>
      </c>
      <c r="L1177" s="286">
        <f>ROWS(K$5:K1177)</f>
        <v>1173</v>
      </c>
      <c r="M1177" s="286" t="str">
        <f>IF(I1177='5.1'!$E$5,TXM!L1177,"")</f>
        <v/>
      </c>
      <c r="N1177" t="str">
        <f>IFERROR(SMALL($M$5:$M$8000,ROWS($M$5:M1177)),"")</f>
        <v/>
      </c>
      <c r="P1177" t="s">
        <v>1728</v>
      </c>
      <c r="Q1177" t="s">
        <v>1096</v>
      </c>
      <c r="R1177">
        <v>3000</v>
      </c>
      <c r="S1177" s="286">
        <f>ROWS(R$5:R1177)</f>
        <v>1173</v>
      </c>
      <c r="T1177" s="286" t="str">
        <f>IF(P1177='5.1'!$E$5,TXM!S1177,"")</f>
        <v/>
      </c>
      <c r="U1177" t="str">
        <f>IFERROR(SMALL($T$5:$T$8000,ROWS($T$5:T1177)),"")</f>
        <v/>
      </c>
    </row>
    <row r="1178" spans="1:21" ht="14.4" customHeight="1" x14ac:dyDescent="0.25">
      <c r="A1178" s="285" t="s">
        <v>1731</v>
      </c>
      <c r="B1178" t="s">
        <v>717</v>
      </c>
      <c r="C1178" s="300">
        <v>4945239</v>
      </c>
      <c r="D1178" s="286">
        <f>ROWS(C$5:C1178)</f>
        <v>1174</v>
      </c>
      <c r="E1178" s="286" t="str">
        <f>IF(A1178='5.1'!$E$5,TXM!D1178,"")</f>
        <v/>
      </c>
      <c r="F1178" t="str">
        <f>IFERROR(SMALL($E$5:$E$8000,ROWS($E$5:E1178)),"")</f>
        <v/>
      </c>
      <c r="I1178" s="285" t="s">
        <v>1958</v>
      </c>
      <c r="J1178" t="s">
        <v>818</v>
      </c>
      <c r="K1178" s="300">
        <v>406119</v>
      </c>
      <c r="L1178" s="286">
        <f>ROWS(K$5:K1178)</f>
        <v>1174</v>
      </c>
      <c r="M1178" s="286" t="str">
        <f>IF(I1178='5.1'!$E$5,TXM!L1178,"")</f>
        <v/>
      </c>
      <c r="N1178" t="str">
        <f>IFERROR(SMALL($M$5:$M$8000,ROWS($M$5:M1178)),"")</f>
        <v/>
      </c>
      <c r="P1178" t="s">
        <v>1728</v>
      </c>
      <c r="Q1178" t="s">
        <v>1091</v>
      </c>
      <c r="R1178">
        <v>3000</v>
      </c>
      <c r="S1178" s="286">
        <f>ROWS(R$5:R1178)</f>
        <v>1174</v>
      </c>
      <c r="T1178" s="286" t="str">
        <f>IF(P1178='5.1'!$E$5,TXM!S1178,"")</f>
        <v/>
      </c>
      <c r="U1178" t="str">
        <f>IFERROR(SMALL($T$5:$T$8000,ROWS($T$5:T1178)),"")</f>
        <v/>
      </c>
    </row>
    <row r="1179" spans="1:21" ht="14.4" customHeight="1" x14ac:dyDescent="0.25">
      <c r="A1179" s="285" t="s">
        <v>1731</v>
      </c>
      <c r="B1179" t="s">
        <v>776</v>
      </c>
      <c r="C1179" s="300">
        <v>4817904</v>
      </c>
      <c r="D1179" s="286">
        <f>ROWS(C$5:C1179)</f>
        <v>1175</v>
      </c>
      <c r="E1179" s="286" t="str">
        <f>IF(A1179='5.1'!$E$5,TXM!D1179,"")</f>
        <v/>
      </c>
      <c r="F1179" t="str">
        <f>IFERROR(SMALL($E$5:$E$8000,ROWS($E$5:E1179)),"")</f>
        <v/>
      </c>
      <c r="I1179" s="285" t="s">
        <v>1958</v>
      </c>
      <c r="J1179" t="s">
        <v>104</v>
      </c>
      <c r="K1179" s="300">
        <v>382081</v>
      </c>
      <c r="L1179" s="286">
        <f>ROWS(K$5:K1179)</f>
        <v>1175</v>
      </c>
      <c r="M1179" s="286" t="str">
        <f>IF(I1179='5.1'!$E$5,TXM!L1179,"")</f>
        <v/>
      </c>
      <c r="N1179" t="str">
        <f>IFERROR(SMALL($M$5:$M$8000,ROWS($M$5:M1179)),"")</f>
        <v/>
      </c>
      <c r="P1179" t="s">
        <v>1728</v>
      </c>
      <c r="Q1179" t="s">
        <v>774</v>
      </c>
      <c r="R1179">
        <v>2184</v>
      </c>
      <c r="S1179" s="286">
        <f>ROWS(R$5:R1179)</f>
        <v>1175</v>
      </c>
      <c r="T1179" s="286" t="str">
        <f>IF(P1179='5.1'!$E$5,TXM!S1179,"")</f>
        <v/>
      </c>
      <c r="U1179" t="str">
        <f>IFERROR(SMALL($T$5:$T$8000,ROWS($T$5:T1179)),"")</f>
        <v/>
      </c>
    </row>
    <row r="1180" spans="1:21" ht="14.4" customHeight="1" x14ac:dyDescent="0.25">
      <c r="A1180" s="285" t="s">
        <v>1731</v>
      </c>
      <c r="B1180" t="s">
        <v>705</v>
      </c>
      <c r="C1180" s="300">
        <v>4437407</v>
      </c>
      <c r="D1180" s="286">
        <f>ROWS(C$5:C1180)</f>
        <v>1176</v>
      </c>
      <c r="E1180" s="286" t="str">
        <f>IF(A1180='5.1'!$E$5,TXM!D1180,"")</f>
        <v/>
      </c>
      <c r="F1180" t="str">
        <f>IFERROR(SMALL($E$5:$E$8000,ROWS($E$5:E1180)),"")</f>
        <v/>
      </c>
      <c r="I1180" s="285" t="s">
        <v>1958</v>
      </c>
      <c r="J1180" t="s">
        <v>734</v>
      </c>
      <c r="K1180" s="300">
        <v>375309</v>
      </c>
      <c r="L1180" s="286">
        <f>ROWS(K$5:K1180)</f>
        <v>1176</v>
      </c>
      <c r="M1180" s="286" t="str">
        <f>IF(I1180='5.1'!$E$5,TXM!L1180,"")</f>
        <v/>
      </c>
      <c r="N1180" t="str">
        <f>IFERROR(SMALL($M$5:$M$8000,ROWS($M$5:M1180)),"")</f>
        <v/>
      </c>
      <c r="P1180" t="s">
        <v>1728</v>
      </c>
      <c r="Q1180" t="s">
        <v>1087</v>
      </c>
      <c r="R1180">
        <v>997</v>
      </c>
      <c r="S1180" s="286">
        <f>ROWS(R$5:R1180)</f>
        <v>1176</v>
      </c>
      <c r="T1180" s="286" t="str">
        <f>IF(P1180='5.1'!$E$5,TXM!S1180,"")</f>
        <v/>
      </c>
      <c r="U1180" t="str">
        <f>IFERROR(SMALL($T$5:$T$8000,ROWS($T$5:T1180)),"")</f>
        <v/>
      </c>
    </row>
    <row r="1181" spans="1:21" ht="14.4" customHeight="1" x14ac:dyDescent="0.25">
      <c r="A1181" s="285" t="s">
        <v>1731</v>
      </c>
      <c r="B1181" t="s">
        <v>750</v>
      </c>
      <c r="C1181" s="300">
        <v>4037010</v>
      </c>
      <c r="D1181" s="286">
        <f>ROWS(C$5:C1181)</f>
        <v>1177</v>
      </c>
      <c r="E1181" s="286" t="str">
        <f>IF(A1181='5.1'!$E$5,TXM!D1181,"")</f>
        <v/>
      </c>
      <c r="F1181" t="str">
        <f>IFERROR(SMALL($E$5:$E$8000,ROWS($E$5:E1181)),"")</f>
        <v/>
      </c>
      <c r="I1181" s="285" t="s">
        <v>1958</v>
      </c>
      <c r="J1181" t="s">
        <v>1077</v>
      </c>
      <c r="K1181" s="300">
        <v>370918</v>
      </c>
      <c r="L1181" s="286">
        <f>ROWS(K$5:K1181)</f>
        <v>1177</v>
      </c>
      <c r="M1181" s="286" t="str">
        <f>IF(I1181='5.1'!$E$5,TXM!L1181,"")</f>
        <v/>
      </c>
      <c r="N1181" t="str">
        <f>IFERROR(SMALL($M$5:$M$8000,ROWS($M$5:M1181)),"")</f>
        <v/>
      </c>
      <c r="P1181" t="s">
        <v>1731</v>
      </c>
      <c r="Q1181" t="s">
        <v>806</v>
      </c>
      <c r="R1181">
        <v>1589604244</v>
      </c>
      <c r="S1181" s="286">
        <f>ROWS(R$5:R1181)</f>
        <v>1177</v>
      </c>
      <c r="T1181" s="286" t="str">
        <f>IF(P1181='5.1'!$E$5,TXM!S1181,"")</f>
        <v/>
      </c>
      <c r="U1181" t="str">
        <f>IFERROR(SMALL($T$5:$T$8000,ROWS($T$5:T1181)),"")</f>
        <v/>
      </c>
    </row>
    <row r="1182" spans="1:21" ht="14.4" customHeight="1" x14ac:dyDescent="0.25">
      <c r="A1182" s="285" t="s">
        <v>1731</v>
      </c>
      <c r="B1182" t="s">
        <v>725</v>
      </c>
      <c r="C1182" s="300">
        <v>3271249</v>
      </c>
      <c r="D1182" s="286">
        <f>ROWS(C$5:C1182)</f>
        <v>1178</v>
      </c>
      <c r="E1182" s="286" t="str">
        <f>IF(A1182='5.1'!$E$5,TXM!D1182,"")</f>
        <v/>
      </c>
      <c r="F1182" t="str">
        <f>IFERROR(SMALL($E$5:$E$8000,ROWS($E$5:E1182)),"")</f>
        <v/>
      </c>
      <c r="I1182" s="285" t="s">
        <v>1958</v>
      </c>
      <c r="J1182" t="s">
        <v>199</v>
      </c>
      <c r="K1182" s="300">
        <v>349555</v>
      </c>
      <c r="L1182" s="286">
        <f>ROWS(K$5:K1182)</f>
        <v>1178</v>
      </c>
      <c r="M1182" s="286" t="str">
        <f>IF(I1182='5.1'!$E$5,TXM!L1182,"")</f>
        <v/>
      </c>
      <c r="N1182" t="str">
        <f>IFERROR(SMALL($M$5:$M$8000,ROWS($M$5:M1182)),"")</f>
        <v/>
      </c>
      <c r="P1182" t="s">
        <v>1731</v>
      </c>
      <c r="Q1182" t="s">
        <v>780</v>
      </c>
      <c r="R1182">
        <v>368676070</v>
      </c>
      <c r="S1182" s="286">
        <f>ROWS(R$5:R1182)</f>
        <v>1178</v>
      </c>
      <c r="T1182" s="286" t="str">
        <f>IF(P1182='5.1'!$E$5,TXM!S1182,"")</f>
        <v/>
      </c>
      <c r="U1182" t="str">
        <f>IFERROR(SMALL($T$5:$T$8000,ROWS($T$5:T1182)),"")</f>
        <v/>
      </c>
    </row>
    <row r="1183" spans="1:21" ht="14.4" customHeight="1" x14ac:dyDescent="0.25">
      <c r="A1183" s="285" t="s">
        <v>1731</v>
      </c>
      <c r="B1183" t="s">
        <v>999</v>
      </c>
      <c r="C1183" s="300">
        <v>2138440</v>
      </c>
      <c r="D1183" s="286">
        <f>ROWS(C$5:C1183)</f>
        <v>1179</v>
      </c>
      <c r="E1183" s="286" t="str">
        <f>IF(A1183='5.1'!$E$5,TXM!D1183,"")</f>
        <v/>
      </c>
      <c r="F1183" t="str">
        <f>IFERROR(SMALL($E$5:$E$8000,ROWS($E$5:E1183)),"")</f>
        <v/>
      </c>
      <c r="I1183" s="285" t="s">
        <v>1958</v>
      </c>
      <c r="J1183" t="s">
        <v>711</v>
      </c>
      <c r="K1183" s="300">
        <v>344126</v>
      </c>
      <c r="L1183" s="286">
        <f>ROWS(K$5:K1183)</f>
        <v>1179</v>
      </c>
      <c r="M1183" s="286" t="str">
        <f>IF(I1183='5.1'!$E$5,TXM!L1183,"")</f>
        <v/>
      </c>
      <c r="N1183" t="str">
        <f>IFERROR(SMALL($M$5:$M$8000,ROWS($M$5:M1183)),"")</f>
        <v/>
      </c>
      <c r="P1183" t="s">
        <v>1731</v>
      </c>
      <c r="Q1183" t="s">
        <v>1097</v>
      </c>
      <c r="R1183">
        <v>200920623</v>
      </c>
      <c r="S1183" s="286">
        <f>ROWS(R$5:R1183)</f>
        <v>1179</v>
      </c>
      <c r="T1183" s="286" t="str">
        <f>IF(P1183='5.1'!$E$5,TXM!S1183,"")</f>
        <v/>
      </c>
      <c r="U1183" t="str">
        <f>IFERROR(SMALL($T$5:$T$8000,ROWS($T$5:T1183)),"")</f>
        <v/>
      </c>
    </row>
    <row r="1184" spans="1:21" ht="14.4" customHeight="1" x14ac:dyDescent="0.25">
      <c r="A1184" s="285" t="s">
        <v>1731</v>
      </c>
      <c r="B1184" t="s">
        <v>774</v>
      </c>
      <c r="C1184" s="300">
        <v>2133176</v>
      </c>
      <c r="D1184" s="286">
        <f>ROWS(C$5:C1184)</f>
        <v>1180</v>
      </c>
      <c r="E1184" s="286" t="str">
        <f>IF(A1184='5.1'!$E$5,TXM!D1184,"")</f>
        <v/>
      </c>
      <c r="F1184" t="str">
        <f>IFERROR(SMALL($E$5:$E$8000,ROWS($E$5:E1184)),"")</f>
        <v/>
      </c>
      <c r="I1184" s="285" t="s">
        <v>1958</v>
      </c>
      <c r="J1184" t="s">
        <v>107</v>
      </c>
      <c r="K1184" s="300">
        <v>341160</v>
      </c>
      <c r="L1184" s="286">
        <f>ROWS(K$5:K1184)</f>
        <v>1180</v>
      </c>
      <c r="M1184" s="286" t="str">
        <f>IF(I1184='5.1'!$E$5,TXM!L1184,"")</f>
        <v/>
      </c>
      <c r="N1184" t="str">
        <f>IFERROR(SMALL($M$5:$M$8000,ROWS($M$5:M1184)),"")</f>
        <v/>
      </c>
      <c r="P1184" t="s">
        <v>1731</v>
      </c>
      <c r="Q1184" t="s">
        <v>810</v>
      </c>
      <c r="R1184">
        <v>159793980</v>
      </c>
      <c r="S1184" s="286">
        <f>ROWS(R$5:R1184)</f>
        <v>1180</v>
      </c>
      <c r="T1184" s="286" t="str">
        <f>IF(P1184='5.1'!$E$5,TXM!S1184,"")</f>
        <v/>
      </c>
      <c r="U1184" t="str">
        <f>IFERROR(SMALL($T$5:$T$8000,ROWS($T$5:T1184)),"")</f>
        <v/>
      </c>
    </row>
    <row r="1185" spans="1:21" ht="14.4" customHeight="1" x14ac:dyDescent="0.25">
      <c r="A1185" s="285" t="s">
        <v>1731</v>
      </c>
      <c r="B1185" t="s">
        <v>784</v>
      </c>
      <c r="C1185" s="300">
        <v>1993448</v>
      </c>
      <c r="D1185" s="286">
        <f>ROWS(C$5:C1185)</f>
        <v>1181</v>
      </c>
      <c r="E1185" s="286" t="str">
        <f>IF(A1185='5.1'!$E$5,TXM!D1185,"")</f>
        <v/>
      </c>
      <c r="F1185" t="str">
        <f>IFERROR(SMALL($E$5:$E$8000,ROWS($E$5:E1185)),"")</f>
        <v/>
      </c>
      <c r="I1185" s="285" t="s">
        <v>1958</v>
      </c>
      <c r="J1185" t="s">
        <v>821</v>
      </c>
      <c r="K1185" s="300">
        <v>322675</v>
      </c>
      <c r="L1185" s="286">
        <f>ROWS(K$5:K1185)</f>
        <v>1181</v>
      </c>
      <c r="M1185" s="286" t="str">
        <f>IF(I1185='5.1'!$E$5,TXM!L1185,"")</f>
        <v/>
      </c>
      <c r="N1185" t="str">
        <f>IFERROR(SMALL($M$5:$M$8000,ROWS($M$5:M1185)),"")</f>
        <v/>
      </c>
      <c r="P1185" t="s">
        <v>1731</v>
      </c>
      <c r="Q1185" t="s">
        <v>812</v>
      </c>
      <c r="R1185">
        <v>125179284</v>
      </c>
      <c r="S1185" s="286">
        <f>ROWS(R$5:R1185)</f>
        <v>1181</v>
      </c>
      <c r="T1185" s="286" t="str">
        <f>IF(P1185='5.1'!$E$5,TXM!S1185,"")</f>
        <v/>
      </c>
      <c r="U1185" t="str">
        <f>IFERROR(SMALL($T$5:$T$8000,ROWS($T$5:T1185)),"")</f>
        <v/>
      </c>
    </row>
    <row r="1186" spans="1:21" ht="14.4" customHeight="1" x14ac:dyDescent="0.25">
      <c r="A1186" s="285" t="s">
        <v>1731</v>
      </c>
      <c r="B1186" t="s">
        <v>1086</v>
      </c>
      <c r="C1186" s="300">
        <v>1851616</v>
      </c>
      <c r="D1186" s="286">
        <f>ROWS(C$5:C1186)</f>
        <v>1182</v>
      </c>
      <c r="E1186" s="286" t="str">
        <f>IF(A1186='5.1'!$E$5,TXM!D1186,"")</f>
        <v/>
      </c>
      <c r="F1186" t="str">
        <f>IFERROR(SMALL($E$5:$E$8000,ROWS($E$5:E1186)),"")</f>
        <v/>
      </c>
      <c r="I1186" s="285" t="s">
        <v>1958</v>
      </c>
      <c r="J1186" t="s">
        <v>198</v>
      </c>
      <c r="K1186" s="300">
        <v>320361</v>
      </c>
      <c r="L1186" s="286">
        <f>ROWS(K$5:K1186)</f>
        <v>1182</v>
      </c>
      <c r="M1186" s="286" t="str">
        <f>IF(I1186='5.1'!$E$5,TXM!L1186,"")</f>
        <v/>
      </c>
      <c r="N1186" t="str">
        <f>IFERROR(SMALL($M$5:$M$8000,ROWS($M$5:M1186)),"")</f>
        <v/>
      </c>
      <c r="P1186" t="s">
        <v>1731</v>
      </c>
      <c r="Q1186" t="s">
        <v>1093</v>
      </c>
      <c r="R1186">
        <v>107140792</v>
      </c>
      <c r="S1186" s="286">
        <f>ROWS(R$5:R1186)</f>
        <v>1182</v>
      </c>
      <c r="T1186" s="286" t="str">
        <f>IF(P1186='5.1'!$E$5,TXM!S1186,"")</f>
        <v/>
      </c>
      <c r="U1186" t="str">
        <f>IFERROR(SMALL($T$5:$T$8000,ROWS($T$5:T1186)),"")</f>
        <v/>
      </c>
    </row>
    <row r="1187" spans="1:21" ht="14.4" customHeight="1" x14ac:dyDescent="0.25">
      <c r="A1187" s="285" t="s">
        <v>1731</v>
      </c>
      <c r="B1187" t="s">
        <v>1090</v>
      </c>
      <c r="C1187" s="300">
        <v>1736315</v>
      </c>
      <c r="D1187" s="286">
        <f>ROWS(C$5:C1187)</f>
        <v>1183</v>
      </c>
      <c r="E1187" s="286" t="str">
        <f>IF(A1187='5.1'!$E$5,TXM!D1187,"")</f>
        <v/>
      </c>
      <c r="F1187" t="str">
        <f>IFERROR(SMALL($E$5:$E$8000,ROWS($E$5:E1187)),"")</f>
        <v/>
      </c>
      <c r="I1187" s="285" t="s">
        <v>1958</v>
      </c>
      <c r="J1187" t="s">
        <v>746</v>
      </c>
      <c r="K1187" s="300">
        <v>248757</v>
      </c>
      <c r="L1187" s="286">
        <f>ROWS(K$5:K1187)</f>
        <v>1183</v>
      </c>
      <c r="M1187" s="286" t="str">
        <f>IF(I1187='5.1'!$E$5,TXM!L1187,"")</f>
        <v/>
      </c>
      <c r="N1187" t="str">
        <f>IFERROR(SMALL($M$5:$M$8000,ROWS($M$5:M1187)),"")</f>
        <v/>
      </c>
      <c r="P1187" t="s">
        <v>1731</v>
      </c>
      <c r="Q1187" t="s">
        <v>808</v>
      </c>
      <c r="R1187">
        <v>83132775</v>
      </c>
      <c r="S1187" s="286">
        <f>ROWS(R$5:R1187)</f>
        <v>1183</v>
      </c>
      <c r="T1187" s="286" t="str">
        <f>IF(P1187='5.1'!$E$5,TXM!S1187,"")</f>
        <v/>
      </c>
      <c r="U1187" t="str">
        <f>IFERROR(SMALL($T$5:$T$8000,ROWS($T$5:T1187)),"")</f>
        <v/>
      </c>
    </row>
    <row r="1188" spans="1:21" ht="14.4" customHeight="1" x14ac:dyDescent="0.25">
      <c r="A1188" s="285" t="s">
        <v>1731</v>
      </c>
      <c r="B1188" t="s">
        <v>118</v>
      </c>
      <c r="C1188" s="300">
        <v>1732759</v>
      </c>
      <c r="D1188" s="286">
        <f>ROWS(C$5:C1188)</f>
        <v>1184</v>
      </c>
      <c r="E1188" s="286" t="str">
        <f>IF(A1188='5.1'!$E$5,TXM!D1188,"")</f>
        <v/>
      </c>
      <c r="F1188" t="str">
        <f>IFERROR(SMALL($E$5:$E$8000,ROWS($E$5:E1188)),"")</f>
        <v/>
      </c>
      <c r="I1188" s="285" t="s">
        <v>1958</v>
      </c>
      <c r="J1188" t="s">
        <v>800</v>
      </c>
      <c r="K1188" s="300">
        <v>221114</v>
      </c>
      <c r="L1188" s="286">
        <f>ROWS(K$5:K1188)</f>
        <v>1184</v>
      </c>
      <c r="M1188" s="286" t="str">
        <f>IF(I1188='5.1'!$E$5,TXM!L1188,"")</f>
        <v/>
      </c>
      <c r="N1188" t="str">
        <f>IFERROR(SMALL($M$5:$M$8000,ROWS($M$5:M1188)),"")</f>
        <v/>
      </c>
      <c r="P1188" t="s">
        <v>1731</v>
      </c>
      <c r="Q1188" t="s">
        <v>802</v>
      </c>
      <c r="R1188">
        <v>42942939</v>
      </c>
      <c r="S1188" s="286">
        <f>ROWS(R$5:R1188)</f>
        <v>1184</v>
      </c>
      <c r="T1188" s="286" t="str">
        <f>IF(P1188='5.1'!$E$5,TXM!S1188,"")</f>
        <v/>
      </c>
      <c r="U1188" t="str">
        <f>IFERROR(SMALL($T$5:$T$8000,ROWS($T$5:T1188)),"")</f>
        <v/>
      </c>
    </row>
    <row r="1189" spans="1:21" ht="14.4" customHeight="1" x14ac:dyDescent="0.25">
      <c r="A1189" s="285" t="s">
        <v>1731</v>
      </c>
      <c r="B1189" t="s">
        <v>117</v>
      </c>
      <c r="C1189" s="300">
        <v>1666380</v>
      </c>
      <c r="D1189" s="286">
        <f>ROWS(C$5:C1189)</f>
        <v>1185</v>
      </c>
      <c r="E1189" s="286" t="str">
        <f>IF(A1189='5.1'!$E$5,TXM!D1189,"")</f>
        <v/>
      </c>
      <c r="F1189" t="str">
        <f>IFERROR(SMALL($E$5:$E$8000,ROWS($E$5:E1189)),"")</f>
        <v/>
      </c>
      <c r="I1189" s="285" t="s">
        <v>1958</v>
      </c>
      <c r="J1189" t="s">
        <v>752</v>
      </c>
      <c r="K1189" s="300">
        <v>197501</v>
      </c>
      <c r="L1189" s="286">
        <f>ROWS(K$5:K1189)</f>
        <v>1185</v>
      </c>
      <c r="M1189" s="286" t="str">
        <f>IF(I1189='5.1'!$E$5,TXM!L1189,"")</f>
        <v/>
      </c>
      <c r="N1189" t="str">
        <f>IFERROR(SMALL($M$5:$M$8000,ROWS($M$5:M1189)),"")</f>
        <v/>
      </c>
      <c r="P1189" t="s">
        <v>1731</v>
      </c>
      <c r="Q1189" t="s">
        <v>1083</v>
      </c>
      <c r="R1189">
        <v>22578681</v>
      </c>
      <c r="S1189" s="286">
        <f>ROWS(R$5:R1189)</f>
        <v>1185</v>
      </c>
      <c r="T1189" s="286" t="str">
        <f>IF(P1189='5.1'!$E$5,TXM!S1189,"")</f>
        <v/>
      </c>
      <c r="U1189" t="str">
        <f>IFERROR(SMALL($T$5:$T$8000,ROWS($T$5:T1189)),"")</f>
        <v/>
      </c>
    </row>
    <row r="1190" spans="1:21" ht="14.4" customHeight="1" x14ac:dyDescent="0.25">
      <c r="A1190" s="285" t="s">
        <v>1731</v>
      </c>
      <c r="B1190" t="s">
        <v>796</v>
      </c>
      <c r="C1190" s="300">
        <v>1402025</v>
      </c>
      <c r="D1190" s="286">
        <f>ROWS(C$5:C1190)</f>
        <v>1186</v>
      </c>
      <c r="E1190" s="286" t="str">
        <f>IF(A1190='5.1'!$E$5,TXM!D1190,"")</f>
        <v/>
      </c>
      <c r="F1190" t="str">
        <f>IFERROR(SMALL($E$5:$E$8000,ROWS($E$5:E1190)),"")</f>
        <v/>
      </c>
      <c r="I1190" s="285" t="s">
        <v>1958</v>
      </c>
      <c r="J1190" t="s">
        <v>999</v>
      </c>
      <c r="K1190" s="300">
        <v>85806</v>
      </c>
      <c r="L1190" s="286">
        <f>ROWS(K$5:K1190)</f>
        <v>1186</v>
      </c>
      <c r="M1190" s="286" t="str">
        <f>IF(I1190='5.1'!$E$5,TXM!L1190,"")</f>
        <v/>
      </c>
      <c r="N1190" t="str">
        <f>IFERROR(SMALL($M$5:$M$8000,ROWS($M$5:M1190)),"")</f>
        <v/>
      </c>
      <c r="P1190" t="s">
        <v>1731</v>
      </c>
      <c r="Q1190" t="s">
        <v>790</v>
      </c>
      <c r="R1190">
        <v>7787119</v>
      </c>
      <c r="S1190" s="286">
        <f>ROWS(R$5:R1190)</f>
        <v>1186</v>
      </c>
      <c r="T1190" s="286" t="str">
        <f>IF(P1190='5.1'!$E$5,TXM!S1190,"")</f>
        <v/>
      </c>
      <c r="U1190" t="str">
        <f>IFERROR(SMALL($T$5:$T$8000,ROWS($T$5:T1190)),"")</f>
        <v/>
      </c>
    </row>
    <row r="1191" spans="1:21" ht="14.4" customHeight="1" x14ac:dyDescent="0.25">
      <c r="A1191" s="285" t="s">
        <v>1731</v>
      </c>
      <c r="B1191" t="s">
        <v>115</v>
      </c>
      <c r="C1191" s="300">
        <v>1172567</v>
      </c>
      <c r="D1191" s="286">
        <f>ROWS(C$5:C1191)</f>
        <v>1187</v>
      </c>
      <c r="E1191" s="286" t="str">
        <f>IF(A1191='5.1'!$E$5,TXM!D1191,"")</f>
        <v/>
      </c>
      <c r="F1191" t="str">
        <f>IFERROR(SMALL($E$5:$E$8000,ROWS($E$5:E1191)),"")</f>
        <v/>
      </c>
      <c r="I1191" s="285" t="s">
        <v>1958</v>
      </c>
      <c r="J1191" t="s">
        <v>766</v>
      </c>
      <c r="K1191" s="300">
        <v>84442</v>
      </c>
      <c r="L1191" s="286">
        <f>ROWS(K$5:K1191)</f>
        <v>1187</v>
      </c>
      <c r="M1191" s="286" t="str">
        <f>IF(I1191='5.1'!$E$5,TXM!L1191,"")</f>
        <v/>
      </c>
      <c r="N1191" t="str">
        <f>IFERROR(SMALL($M$5:$M$8000,ROWS($M$5:M1191)),"")</f>
        <v/>
      </c>
      <c r="P1191" t="s">
        <v>1731</v>
      </c>
      <c r="Q1191" t="s">
        <v>784</v>
      </c>
      <c r="R1191">
        <v>6566551</v>
      </c>
      <c r="S1191" s="286">
        <f>ROWS(R$5:R1191)</f>
        <v>1187</v>
      </c>
      <c r="T1191" s="286" t="str">
        <f>IF(P1191='5.1'!$E$5,TXM!S1191,"")</f>
        <v/>
      </c>
      <c r="U1191" t="str">
        <f>IFERROR(SMALL($T$5:$T$8000,ROWS($T$5:T1191)),"")</f>
        <v/>
      </c>
    </row>
    <row r="1192" spans="1:21" ht="14.4" customHeight="1" x14ac:dyDescent="0.25">
      <c r="A1192" s="285" t="s">
        <v>1731</v>
      </c>
      <c r="B1192" t="s">
        <v>1079</v>
      </c>
      <c r="C1192" s="300">
        <v>866004</v>
      </c>
      <c r="D1192" s="286">
        <f>ROWS(C$5:C1192)</f>
        <v>1188</v>
      </c>
      <c r="E1192" s="286" t="str">
        <f>IF(A1192='5.1'!$E$5,TXM!D1192,"")</f>
        <v/>
      </c>
      <c r="F1192" t="str">
        <f>IFERROR(SMALL($E$5:$E$8000,ROWS($E$5:E1192)),"")</f>
        <v/>
      </c>
      <c r="I1192" s="285" t="s">
        <v>1958</v>
      </c>
      <c r="J1192" t="s">
        <v>768</v>
      </c>
      <c r="K1192" s="300">
        <v>74701</v>
      </c>
      <c r="L1192" s="286">
        <f>ROWS(K$5:K1192)</f>
        <v>1188</v>
      </c>
      <c r="M1192" s="286" t="str">
        <f>IF(I1192='5.1'!$E$5,TXM!L1192,"")</f>
        <v/>
      </c>
      <c r="N1192" t="str">
        <f>IFERROR(SMALL($M$5:$M$8000,ROWS($M$5:M1192)),"")</f>
        <v/>
      </c>
      <c r="P1192" t="s">
        <v>1731</v>
      </c>
      <c r="Q1192" t="s">
        <v>1098</v>
      </c>
      <c r="R1192">
        <v>6338059</v>
      </c>
      <c r="S1192" s="286">
        <f>ROWS(R$5:R1192)</f>
        <v>1188</v>
      </c>
      <c r="T1192" s="286" t="str">
        <f>IF(P1192='5.1'!$E$5,TXM!S1192,"")</f>
        <v/>
      </c>
      <c r="U1192" t="str">
        <f>IFERROR(SMALL($T$5:$T$8000,ROWS($T$5:T1192)),"")</f>
        <v/>
      </c>
    </row>
    <row r="1193" spans="1:21" ht="14.4" customHeight="1" x14ac:dyDescent="0.25">
      <c r="A1193" s="285" t="s">
        <v>1731</v>
      </c>
      <c r="B1193" t="s">
        <v>764</v>
      </c>
      <c r="C1193" s="300">
        <v>757751</v>
      </c>
      <c r="D1193" s="286">
        <f>ROWS(C$5:C1193)</f>
        <v>1189</v>
      </c>
      <c r="E1193" s="286" t="str">
        <f>IF(A1193='5.1'!$E$5,TXM!D1193,"")</f>
        <v/>
      </c>
      <c r="F1193" t="str">
        <f>IFERROR(SMALL($E$5:$E$8000,ROWS($E$5:E1193)),"")</f>
        <v/>
      </c>
      <c r="I1193" s="285" t="s">
        <v>1958</v>
      </c>
      <c r="J1193" t="s">
        <v>197</v>
      </c>
      <c r="K1193" s="300">
        <v>72000</v>
      </c>
      <c r="L1193" s="286">
        <f>ROWS(K$5:K1193)</f>
        <v>1189</v>
      </c>
      <c r="M1193" s="286" t="str">
        <f>IF(I1193='5.1'!$E$5,TXM!L1193,"")</f>
        <v/>
      </c>
      <c r="N1193" t="str">
        <f>IFERROR(SMALL($M$5:$M$8000,ROWS($M$5:M1193)),"")</f>
        <v/>
      </c>
      <c r="P1193" t="s">
        <v>1731</v>
      </c>
      <c r="Q1193" t="s">
        <v>823</v>
      </c>
      <c r="R1193">
        <v>5044971</v>
      </c>
      <c r="S1193" s="286">
        <f>ROWS(R$5:R1193)</f>
        <v>1189</v>
      </c>
      <c r="T1193" s="286" t="str">
        <f>IF(P1193='5.1'!$E$5,TXM!S1193,"")</f>
        <v/>
      </c>
      <c r="U1193" t="str">
        <f>IFERROR(SMALL($T$5:$T$8000,ROWS($T$5:T1193)),"")</f>
        <v/>
      </c>
    </row>
    <row r="1194" spans="1:21" ht="14.4" customHeight="1" x14ac:dyDescent="0.25">
      <c r="A1194" s="285" t="s">
        <v>1731</v>
      </c>
      <c r="B1194" t="s">
        <v>762</v>
      </c>
      <c r="C1194" s="300">
        <v>576694</v>
      </c>
      <c r="D1194" s="286">
        <f>ROWS(C$5:C1194)</f>
        <v>1190</v>
      </c>
      <c r="E1194" s="286" t="str">
        <f>IF(A1194='5.1'!$E$5,TXM!D1194,"")</f>
        <v/>
      </c>
      <c r="F1194" t="str">
        <f>IFERROR(SMALL($E$5:$E$8000,ROWS($E$5:E1194)),"")</f>
        <v/>
      </c>
      <c r="I1194" s="285" t="s">
        <v>1958</v>
      </c>
      <c r="J1194" t="s">
        <v>106</v>
      </c>
      <c r="K1194" s="300">
        <v>58256</v>
      </c>
      <c r="L1194" s="286">
        <f>ROWS(K$5:K1194)</f>
        <v>1190</v>
      </c>
      <c r="M1194" s="286" t="str">
        <f>IF(I1194='5.1'!$E$5,TXM!L1194,"")</f>
        <v/>
      </c>
      <c r="N1194" t="str">
        <f>IFERROR(SMALL($M$5:$M$8000,ROWS($M$5:M1194)),"")</f>
        <v/>
      </c>
      <c r="P1194" t="s">
        <v>1731</v>
      </c>
      <c r="Q1194" t="s">
        <v>762</v>
      </c>
      <c r="R1194">
        <v>4611613</v>
      </c>
      <c r="S1194" s="286">
        <f>ROWS(R$5:R1194)</f>
        <v>1190</v>
      </c>
      <c r="T1194" s="286" t="str">
        <f>IF(P1194='5.1'!$E$5,TXM!S1194,"")</f>
        <v/>
      </c>
      <c r="U1194" t="str">
        <f>IFERROR(SMALL($T$5:$T$8000,ROWS($T$5:T1194)),"")</f>
        <v/>
      </c>
    </row>
    <row r="1195" spans="1:21" ht="14.4" customHeight="1" x14ac:dyDescent="0.25">
      <c r="A1195" s="285" t="s">
        <v>1731</v>
      </c>
      <c r="B1195" t="s">
        <v>752</v>
      </c>
      <c r="C1195" s="300">
        <v>571258</v>
      </c>
      <c r="D1195" s="286">
        <f>ROWS(C$5:C1195)</f>
        <v>1191</v>
      </c>
      <c r="E1195" s="286" t="str">
        <f>IF(A1195='5.1'!$E$5,TXM!D1195,"")</f>
        <v/>
      </c>
      <c r="F1195" t="str">
        <f>IFERROR(SMALL($E$5:$E$8000,ROWS($E$5:E1195)),"")</f>
        <v/>
      </c>
      <c r="I1195" s="285" t="s">
        <v>1958</v>
      </c>
      <c r="J1195" t="s">
        <v>719</v>
      </c>
      <c r="K1195" s="300">
        <v>46945</v>
      </c>
      <c r="L1195" s="286">
        <f>ROWS(K$5:K1195)</f>
        <v>1191</v>
      </c>
      <c r="M1195" s="286" t="str">
        <f>IF(I1195='5.1'!$E$5,TXM!L1195,"")</f>
        <v/>
      </c>
      <c r="N1195" t="str">
        <f>IFERROR(SMALL($M$5:$M$8000,ROWS($M$5:M1195)),"")</f>
        <v/>
      </c>
      <c r="P1195" t="s">
        <v>1731</v>
      </c>
      <c r="Q1195" t="s">
        <v>1079</v>
      </c>
      <c r="R1195">
        <v>4131825</v>
      </c>
      <c r="S1195" s="286">
        <f>ROWS(R$5:R1195)</f>
        <v>1191</v>
      </c>
      <c r="T1195" s="286" t="str">
        <f>IF(P1195='5.1'!$E$5,TXM!S1195,"")</f>
        <v/>
      </c>
      <c r="U1195" t="str">
        <f>IFERROR(SMALL($T$5:$T$8000,ROWS($T$5:T1195)),"")</f>
        <v/>
      </c>
    </row>
    <row r="1196" spans="1:21" ht="14.4" customHeight="1" x14ac:dyDescent="0.25">
      <c r="A1196" s="285" t="s">
        <v>1731</v>
      </c>
      <c r="B1196" t="s">
        <v>997</v>
      </c>
      <c r="C1196" s="300">
        <v>550076</v>
      </c>
      <c r="D1196" s="286">
        <f>ROWS(C$5:C1196)</f>
        <v>1192</v>
      </c>
      <c r="E1196" s="286" t="str">
        <f>IF(A1196='5.1'!$E$5,TXM!D1196,"")</f>
        <v/>
      </c>
      <c r="F1196" t="str">
        <f>IFERROR(SMALL($E$5:$E$8000,ROWS($E$5:E1196)),"")</f>
        <v/>
      </c>
      <c r="I1196" s="285" t="s">
        <v>1958</v>
      </c>
      <c r="J1196" t="s">
        <v>780</v>
      </c>
      <c r="K1196" s="300">
        <v>42572</v>
      </c>
      <c r="L1196" s="286">
        <f>ROWS(K$5:K1196)</f>
        <v>1192</v>
      </c>
      <c r="M1196" s="286" t="str">
        <f>IF(I1196='5.1'!$E$5,TXM!L1196,"")</f>
        <v/>
      </c>
      <c r="N1196" t="str">
        <f>IFERROR(SMALL($M$5:$M$8000,ROWS($M$5:M1196)),"")</f>
        <v/>
      </c>
      <c r="P1196" t="s">
        <v>1731</v>
      </c>
      <c r="Q1196" t="s">
        <v>725</v>
      </c>
      <c r="R1196">
        <v>3860283</v>
      </c>
      <c r="S1196" s="286">
        <f>ROWS(R$5:R1196)</f>
        <v>1192</v>
      </c>
      <c r="T1196" s="286" t="str">
        <f>IF(P1196='5.1'!$E$5,TXM!S1196,"")</f>
        <v/>
      </c>
      <c r="U1196" t="str">
        <f>IFERROR(SMALL($T$5:$T$8000,ROWS($T$5:T1196)),"")</f>
        <v/>
      </c>
    </row>
    <row r="1197" spans="1:21" ht="14.4" customHeight="1" x14ac:dyDescent="0.25">
      <c r="A1197" s="285" t="s">
        <v>1731</v>
      </c>
      <c r="B1197" t="s">
        <v>711</v>
      </c>
      <c r="C1197" s="300">
        <v>442306</v>
      </c>
      <c r="D1197" s="286">
        <f>ROWS(C$5:C1197)</f>
        <v>1193</v>
      </c>
      <c r="E1197" s="286" t="str">
        <f>IF(A1197='5.1'!$E$5,TXM!D1197,"")</f>
        <v/>
      </c>
      <c r="F1197" t="str">
        <f>IFERROR(SMALL($E$5:$E$8000,ROWS($E$5:E1197)),"")</f>
        <v/>
      </c>
      <c r="I1197" s="285" t="s">
        <v>1958</v>
      </c>
      <c r="J1197" t="s">
        <v>103</v>
      </c>
      <c r="K1197" s="300">
        <v>36180</v>
      </c>
      <c r="L1197" s="286">
        <f>ROWS(K$5:K1197)</f>
        <v>1193</v>
      </c>
      <c r="M1197" s="286" t="str">
        <f>IF(I1197='5.1'!$E$5,TXM!L1197,"")</f>
        <v/>
      </c>
      <c r="N1197" t="str">
        <f>IFERROR(SMALL($M$5:$M$8000,ROWS($M$5:M1197)),"")</f>
        <v/>
      </c>
      <c r="P1197" t="s">
        <v>1731</v>
      </c>
      <c r="Q1197" t="s">
        <v>804</v>
      </c>
      <c r="R1197">
        <v>3314697</v>
      </c>
      <c r="S1197" s="286">
        <f>ROWS(R$5:R1197)</f>
        <v>1193</v>
      </c>
      <c r="T1197" s="286" t="str">
        <f>IF(P1197='5.1'!$E$5,TXM!S1197,"")</f>
        <v/>
      </c>
      <c r="U1197" t="str">
        <f>IFERROR(SMALL($T$5:$T$8000,ROWS($T$5:T1197)),"")</f>
        <v/>
      </c>
    </row>
    <row r="1198" spans="1:21" ht="14.4" customHeight="1" x14ac:dyDescent="0.25">
      <c r="A1198" s="285" t="s">
        <v>1731</v>
      </c>
      <c r="B1198" t="s">
        <v>111</v>
      </c>
      <c r="C1198" s="300">
        <v>441800</v>
      </c>
      <c r="D1198" s="286">
        <f>ROWS(C$5:C1198)</f>
        <v>1194</v>
      </c>
      <c r="E1198" s="286" t="str">
        <f>IF(A1198='5.1'!$E$5,TXM!D1198,"")</f>
        <v/>
      </c>
      <c r="F1198" t="str">
        <f>IFERROR(SMALL($E$5:$E$8000,ROWS($E$5:E1198)),"")</f>
        <v/>
      </c>
      <c r="I1198" s="285" t="s">
        <v>1958</v>
      </c>
      <c r="J1198" t="s">
        <v>110</v>
      </c>
      <c r="K1198" s="300">
        <v>33230</v>
      </c>
      <c r="L1198" s="286">
        <f>ROWS(K$5:K1198)</f>
        <v>1194</v>
      </c>
      <c r="M1198" s="286" t="str">
        <f>IF(I1198='5.1'!$E$5,TXM!L1198,"")</f>
        <v/>
      </c>
      <c r="N1198" t="str">
        <f>IFERROR(SMALL($M$5:$M$8000,ROWS($M$5:M1198)),"")</f>
        <v/>
      </c>
      <c r="P1198" t="s">
        <v>1731</v>
      </c>
      <c r="Q1198" t="s">
        <v>1096</v>
      </c>
      <c r="R1198">
        <v>3300536</v>
      </c>
      <c r="S1198" s="286">
        <f>ROWS(R$5:R1198)</f>
        <v>1194</v>
      </c>
      <c r="T1198" s="286" t="str">
        <f>IF(P1198='5.1'!$E$5,TXM!S1198,"")</f>
        <v/>
      </c>
      <c r="U1198" t="str">
        <f>IFERROR(SMALL($T$5:$T$8000,ROWS($T$5:T1198)),"")</f>
        <v/>
      </c>
    </row>
    <row r="1199" spans="1:21" ht="14.4" customHeight="1" x14ac:dyDescent="0.25">
      <c r="A1199" s="285" t="s">
        <v>1731</v>
      </c>
      <c r="B1199" t="s">
        <v>802</v>
      </c>
      <c r="C1199" s="300">
        <v>382135</v>
      </c>
      <c r="D1199" s="286">
        <f>ROWS(C$5:C1199)</f>
        <v>1195</v>
      </c>
      <c r="E1199" s="286" t="str">
        <f>IF(A1199='5.1'!$E$5,TXM!D1199,"")</f>
        <v/>
      </c>
      <c r="F1199" t="str">
        <f>IFERROR(SMALL($E$5:$E$8000,ROWS($E$5:E1199)),"")</f>
        <v/>
      </c>
      <c r="I1199" s="285" t="s">
        <v>1958</v>
      </c>
      <c r="J1199" t="s">
        <v>736</v>
      </c>
      <c r="K1199" s="300">
        <v>31919</v>
      </c>
      <c r="L1199" s="286">
        <f>ROWS(K$5:K1199)</f>
        <v>1195</v>
      </c>
      <c r="M1199" s="286" t="str">
        <f>IF(I1199='5.1'!$E$5,TXM!L1199,"")</f>
        <v/>
      </c>
      <c r="N1199" t="str">
        <f>IFERROR(SMALL($M$5:$M$8000,ROWS($M$5:M1199)),"")</f>
        <v/>
      </c>
      <c r="P1199" t="s">
        <v>1731</v>
      </c>
      <c r="Q1199" t="s">
        <v>776</v>
      </c>
      <c r="R1199">
        <v>2756892</v>
      </c>
      <c r="S1199" s="286">
        <f>ROWS(R$5:R1199)</f>
        <v>1195</v>
      </c>
      <c r="T1199" s="286" t="str">
        <f>IF(P1199='5.1'!$E$5,TXM!S1199,"")</f>
        <v/>
      </c>
      <c r="U1199" t="str">
        <f>IFERROR(SMALL($T$5:$T$8000,ROWS($T$5:T1199)),"")</f>
        <v/>
      </c>
    </row>
    <row r="1200" spans="1:21" ht="14.4" customHeight="1" x14ac:dyDescent="0.25">
      <c r="A1200" s="285" t="s">
        <v>1731</v>
      </c>
      <c r="B1200" t="s">
        <v>780</v>
      </c>
      <c r="C1200" s="300">
        <v>348451</v>
      </c>
      <c r="D1200" s="286">
        <f>ROWS(C$5:C1200)</f>
        <v>1196</v>
      </c>
      <c r="E1200" s="286" t="str">
        <f>IF(A1200='5.1'!$E$5,TXM!D1200,"")</f>
        <v/>
      </c>
      <c r="F1200" t="str">
        <f>IFERROR(SMALL($E$5:$E$8000,ROWS($E$5:E1200)),"")</f>
        <v/>
      </c>
      <c r="I1200" s="285" t="s">
        <v>1958</v>
      </c>
      <c r="J1200" t="s">
        <v>1094</v>
      </c>
      <c r="K1200" s="300">
        <v>30252</v>
      </c>
      <c r="L1200" s="286">
        <f>ROWS(K$5:K1200)</f>
        <v>1196</v>
      </c>
      <c r="M1200" s="286" t="str">
        <f>IF(I1200='5.1'!$E$5,TXM!L1200,"")</f>
        <v/>
      </c>
      <c r="N1200" t="str">
        <f>IFERROR(SMALL($M$5:$M$8000,ROWS($M$5:M1200)),"")</f>
        <v/>
      </c>
      <c r="P1200" t="s">
        <v>1731</v>
      </c>
      <c r="Q1200" t="s">
        <v>1081</v>
      </c>
      <c r="R1200">
        <v>1443414</v>
      </c>
      <c r="S1200" s="286">
        <f>ROWS(R$5:R1200)</f>
        <v>1196</v>
      </c>
      <c r="T1200" s="286" t="str">
        <f>IF(P1200='5.1'!$E$5,TXM!S1200,"")</f>
        <v/>
      </c>
      <c r="U1200" t="str">
        <f>IFERROR(SMALL($T$5:$T$8000,ROWS($T$5:T1200)),"")</f>
        <v/>
      </c>
    </row>
    <row r="1201" spans="1:21" ht="14.4" customHeight="1" x14ac:dyDescent="0.25">
      <c r="A1201" s="285" t="s">
        <v>1731</v>
      </c>
      <c r="B1201" t="s">
        <v>782</v>
      </c>
      <c r="C1201" s="300">
        <v>328296</v>
      </c>
      <c r="D1201" s="286">
        <f>ROWS(C$5:C1201)</f>
        <v>1197</v>
      </c>
      <c r="E1201" s="286" t="str">
        <f>IF(A1201='5.1'!$E$5,TXM!D1201,"")</f>
        <v/>
      </c>
      <c r="F1201" t="str">
        <f>IFERROR(SMALL($E$5:$E$8000,ROWS($E$5:E1201)),"")</f>
        <v/>
      </c>
      <c r="I1201" s="285" t="s">
        <v>1958</v>
      </c>
      <c r="J1201" t="s">
        <v>705</v>
      </c>
      <c r="K1201" s="300">
        <v>29613</v>
      </c>
      <c r="L1201" s="286">
        <f>ROWS(K$5:K1201)</f>
        <v>1197</v>
      </c>
      <c r="M1201" s="286" t="str">
        <f>IF(I1201='5.1'!$E$5,TXM!L1201,"")</f>
        <v/>
      </c>
      <c r="N1201" t="str">
        <f>IFERROR(SMALL($M$5:$M$8000,ROWS($M$5:M1201)),"")</f>
        <v/>
      </c>
      <c r="P1201" t="s">
        <v>1731</v>
      </c>
      <c r="Q1201" t="s">
        <v>782</v>
      </c>
      <c r="R1201">
        <v>1045038</v>
      </c>
      <c r="S1201" s="286">
        <f>ROWS(R$5:R1201)</f>
        <v>1197</v>
      </c>
      <c r="T1201" s="286" t="str">
        <f>IF(P1201='5.1'!$E$5,TXM!S1201,"")</f>
        <v/>
      </c>
      <c r="U1201" t="str">
        <f>IFERROR(SMALL($T$5:$T$8000,ROWS($T$5:T1201)),"")</f>
        <v/>
      </c>
    </row>
    <row r="1202" spans="1:21" ht="14.4" customHeight="1" x14ac:dyDescent="0.25">
      <c r="A1202" s="285" t="s">
        <v>1731</v>
      </c>
      <c r="B1202" t="s">
        <v>1093</v>
      </c>
      <c r="C1202" s="300">
        <v>240396</v>
      </c>
      <c r="D1202" s="286">
        <f>ROWS(C$5:C1202)</f>
        <v>1198</v>
      </c>
      <c r="E1202" s="286" t="str">
        <f>IF(A1202='5.1'!$E$5,TXM!D1202,"")</f>
        <v/>
      </c>
      <c r="F1202" t="str">
        <f>IFERROR(SMALL($E$5:$E$8000,ROWS($E$5:E1202)),"")</f>
        <v/>
      </c>
      <c r="I1202" s="285" t="s">
        <v>1958</v>
      </c>
      <c r="J1202" t="s">
        <v>772</v>
      </c>
      <c r="K1202" s="300">
        <v>25056</v>
      </c>
      <c r="L1202" s="286">
        <f>ROWS(K$5:K1202)</f>
        <v>1198</v>
      </c>
      <c r="M1202" s="286" t="str">
        <f>IF(I1202='5.1'!$E$5,TXM!L1202,"")</f>
        <v/>
      </c>
      <c r="N1202" t="str">
        <f>IFERROR(SMALL($M$5:$M$8000,ROWS($M$5:M1202)),"")</f>
        <v/>
      </c>
      <c r="P1202" t="s">
        <v>1731</v>
      </c>
      <c r="Q1202" t="s">
        <v>727</v>
      </c>
      <c r="R1202">
        <v>972285</v>
      </c>
      <c r="S1202" s="286">
        <f>ROWS(R$5:R1202)</f>
        <v>1198</v>
      </c>
      <c r="T1202" s="286" t="str">
        <f>IF(P1202='5.1'!$E$5,TXM!S1202,"")</f>
        <v/>
      </c>
      <c r="U1202" t="str">
        <f>IFERROR(SMALL($T$5:$T$8000,ROWS($T$5:T1202)),"")</f>
        <v/>
      </c>
    </row>
    <row r="1203" spans="1:21" ht="14.4" customHeight="1" x14ac:dyDescent="0.25">
      <c r="A1203" s="285" t="s">
        <v>1731</v>
      </c>
      <c r="B1203" t="s">
        <v>810</v>
      </c>
      <c r="C1203" s="300">
        <v>232000</v>
      </c>
      <c r="D1203" s="286">
        <f>ROWS(C$5:C1203)</f>
        <v>1199</v>
      </c>
      <c r="E1203" s="286" t="str">
        <f>IF(A1203='5.1'!$E$5,TXM!D1203,"")</f>
        <v/>
      </c>
      <c r="F1203" t="str">
        <f>IFERROR(SMALL($E$5:$E$8000,ROWS($E$5:E1203)),"")</f>
        <v/>
      </c>
      <c r="I1203" s="285" t="s">
        <v>1958</v>
      </c>
      <c r="J1203" t="s">
        <v>742</v>
      </c>
      <c r="K1203" s="300">
        <v>20778</v>
      </c>
      <c r="L1203" s="286">
        <f>ROWS(K$5:K1203)</f>
        <v>1199</v>
      </c>
      <c r="M1203" s="286" t="str">
        <f>IF(I1203='5.1'!$E$5,TXM!L1203,"")</f>
        <v/>
      </c>
      <c r="N1203" t="str">
        <f>IFERROR(SMALL($M$5:$M$8000,ROWS($M$5:M1203)),"")</f>
        <v/>
      </c>
      <c r="P1203" t="s">
        <v>1731</v>
      </c>
      <c r="Q1203" t="s">
        <v>102</v>
      </c>
      <c r="R1203">
        <v>892012</v>
      </c>
      <c r="S1203" s="286">
        <f>ROWS(R$5:R1203)</f>
        <v>1199</v>
      </c>
      <c r="T1203" s="286" t="str">
        <f>IF(P1203='5.1'!$E$5,TXM!S1203,"")</f>
        <v/>
      </c>
      <c r="U1203" t="str">
        <f>IFERROR(SMALL($T$5:$T$8000,ROWS($T$5:T1203)),"")</f>
        <v/>
      </c>
    </row>
    <row r="1204" spans="1:21" ht="14.4" customHeight="1" x14ac:dyDescent="0.25">
      <c r="A1204" s="285" t="s">
        <v>1731</v>
      </c>
      <c r="B1204" t="s">
        <v>1087</v>
      </c>
      <c r="C1204" s="300">
        <v>214254</v>
      </c>
      <c r="D1204" s="286">
        <f>ROWS(C$5:C1204)</f>
        <v>1200</v>
      </c>
      <c r="E1204" s="286" t="str">
        <f>IF(A1204='5.1'!$E$5,TXM!D1204,"")</f>
        <v/>
      </c>
      <c r="F1204" t="str">
        <f>IFERROR(SMALL($E$5:$E$8000,ROWS($E$5:E1204)),"")</f>
        <v/>
      </c>
      <c r="I1204" s="285" t="s">
        <v>1958</v>
      </c>
      <c r="J1204" t="s">
        <v>764</v>
      </c>
      <c r="K1204" s="300">
        <v>15802</v>
      </c>
      <c r="L1204" s="286">
        <f>ROWS(K$5:K1204)</f>
        <v>1200</v>
      </c>
      <c r="M1204" s="286" t="str">
        <f>IF(I1204='5.1'!$E$5,TXM!L1204,"")</f>
        <v/>
      </c>
      <c r="N1204" t="str">
        <f>IFERROR(SMALL($M$5:$M$8000,ROWS($M$5:M1204)),"")</f>
        <v/>
      </c>
      <c r="P1204" t="s">
        <v>1731</v>
      </c>
      <c r="Q1204" t="s">
        <v>197</v>
      </c>
      <c r="R1204">
        <v>754755</v>
      </c>
      <c r="S1204" s="286">
        <f>ROWS(R$5:R1204)</f>
        <v>1200</v>
      </c>
      <c r="T1204" s="286" t="str">
        <f>IF(P1204='5.1'!$E$5,TXM!S1204,"")</f>
        <v/>
      </c>
      <c r="U1204" t="str">
        <f>IFERROR(SMALL($T$5:$T$8000,ROWS($T$5:T1204)),"")</f>
        <v/>
      </c>
    </row>
    <row r="1205" spans="1:21" ht="14.4" customHeight="1" x14ac:dyDescent="0.25">
      <c r="A1205" s="285" t="s">
        <v>1731</v>
      </c>
      <c r="B1205" t="s">
        <v>102</v>
      </c>
      <c r="C1205" s="300">
        <v>212279</v>
      </c>
      <c r="D1205" s="286">
        <f>ROWS(C$5:C1205)</f>
        <v>1201</v>
      </c>
      <c r="E1205" s="286" t="str">
        <f>IF(A1205='5.1'!$E$5,TXM!D1205,"")</f>
        <v/>
      </c>
      <c r="F1205" t="str">
        <f>IFERROR(SMALL($E$5:$E$8000,ROWS($E$5:E1205)),"")</f>
        <v/>
      </c>
      <c r="I1205" s="285" t="s">
        <v>1958</v>
      </c>
      <c r="J1205" t="s">
        <v>111</v>
      </c>
      <c r="K1205" s="300">
        <v>3835</v>
      </c>
      <c r="L1205" s="286">
        <f>ROWS(K$5:K1205)</f>
        <v>1201</v>
      </c>
      <c r="M1205" s="286" t="str">
        <f>IF(I1205='5.1'!$E$5,TXM!L1205,"")</f>
        <v/>
      </c>
      <c r="N1205" t="str">
        <f>IFERROR(SMALL($M$5:$M$8000,ROWS($M$5:M1205)),"")</f>
        <v/>
      </c>
      <c r="P1205" t="s">
        <v>1731</v>
      </c>
      <c r="Q1205" t="s">
        <v>1092</v>
      </c>
      <c r="R1205">
        <v>527994</v>
      </c>
      <c r="S1205" s="286">
        <f>ROWS(R$5:R1205)</f>
        <v>1201</v>
      </c>
      <c r="T1205" s="286" t="str">
        <f>IF(P1205='5.1'!$E$5,TXM!S1205,"")</f>
        <v/>
      </c>
      <c r="U1205" t="str">
        <f>IFERROR(SMALL($T$5:$T$8000,ROWS($T$5:T1205)),"")</f>
        <v/>
      </c>
    </row>
    <row r="1206" spans="1:21" ht="14.4" customHeight="1" x14ac:dyDescent="0.25">
      <c r="A1206" s="285" t="s">
        <v>1731</v>
      </c>
      <c r="B1206" t="s">
        <v>107</v>
      </c>
      <c r="C1206" s="300">
        <v>188623</v>
      </c>
      <c r="D1206" s="286">
        <f>ROWS(C$5:C1206)</f>
        <v>1202</v>
      </c>
      <c r="E1206" s="286" t="str">
        <f>IF(A1206='5.1'!$E$5,TXM!D1206,"")</f>
        <v/>
      </c>
      <c r="F1206" t="str">
        <f>IFERROR(SMALL($E$5:$E$8000,ROWS($E$5:E1206)),"")</f>
        <v/>
      </c>
      <c r="I1206" s="285" t="s">
        <v>1958</v>
      </c>
      <c r="J1206" t="s">
        <v>114</v>
      </c>
      <c r="K1206" s="300">
        <v>2305</v>
      </c>
      <c r="L1206" s="286">
        <f>ROWS(K$5:K1206)</f>
        <v>1202</v>
      </c>
      <c r="M1206" s="286" t="str">
        <f>IF(I1206='5.1'!$E$5,TXM!L1206,"")</f>
        <v/>
      </c>
      <c r="N1206" t="str">
        <f>IFERROR(SMALL($M$5:$M$8000,ROWS($M$5:M1206)),"")</f>
        <v/>
      </c>
      <c r="P1206" t="s">
        <v>1731</v>
      </c>
      <c r="Q1206" t="s">
        <v>1080</v>
      </c>
      <c r="R1206">
        <v>495727</v>
      </c>
      <c r="S1206" s="286">
        <f>ROWS(R$5:R1206)</f>
        <v>1202</v>
      </c>
      <c r="T1206" s="286" t="str">
        <f>IF(P1206='5.1'!$E$5,TXM!S1206,"")</f>
        <v/>
      </c>
      <c r="U1206" t="str">
        <f>IFERROR(SMALL($T$5:$T$8000,ROWS($T$5:T1206)),"")</f>
        <v/>
      </c>
    </row>
    <row r="1207" spans="1:21" ht="14.4" customHeight="1" x14ac:dyDescent="0.25">
      <c r="A1207" s="285" t="s">
        <v>1731</v>
      </c>
      <c r="B1207" t="s">
        <v>116</v>
      </c>
      <c r="C1207" s="300">
        <v>104646</v>
      </c>
      <c r="D1207" s="286">
        <f>ROWS(C$5:C1207)</f>
        <v>1203</v>
      </c>
      <c r="E1207" s="286" t="str">
        <f>IF(A1207='5.1'!$E$5,TXM!D1207,"")</f>
        <v/>
      </c>
      <c r="F1207" t="str">
        <f>IFERROR(SMALL($E$5:$E$8000,ROWS($E$5:E1207)),"")</f>
        <v/>
      </c>
      <c r="I1207" s="285" t="s">
        <v>1958</v>
      </c>
      <c r="J1207" t="s">
        <v>750</v>
      </c>
      <c r="K1207" s="300">
        <v>1067</v>
      </c>
      <c r="L1207" s="286">
        <f>ROWS(K$5:K1207)</f>
        <v>1203</v>
      </c>
      <c r="M1207" s="286" t="str">
        <f>IF(I1207='5.1'!$E$5,TXM!L1207,"")</f>
        <v/>
      </c>
      <c r="N1207" t="str">
        <f>IFERROR(SMALL($M$5:$M$8000,ROWS($M$5:M1207)),"")</f>
        <v/>
      </c>
      <c r="P1207" t="s">
        <v>1731</v>
      </c>
      <c r="Q1207" t="s">
        <v>818</v>
      </c>
      <c r="R1207">
        <v>438081</v>
      </c>
      <c r="S1207" s="286">
        <f>ROWS(R$5:R1207)</f>
        <v>1203</v>
      </c>
      <c r="T1207" s="286" t="str">
        <f>IF(P1207='5.1'!$E$5,TXM!S1207,"")</f>
        <v/>
      </c>
      <c r="U1207" t="str">
        <f>IFERROR(SMALL($T$5:$T$8000,ROWS($T$5:T1207)),"")</f>
        <v/>
      </c>
    </row>
    <row r="1208" spans="1:21" ht="14.4" customHeight="1" x14ac:dyDescent="0.25">
      <c r="A1208" s="285" t="s">
        <v>1731</v>
      </c>
      <c r="B1208" t="s">
        <v>119</v>
      </c>
      <c r="C1208" s="300">
        <v>98860</v>
      </c>
      <c r="D1208" s="286">
        <f>ROWS(C$5:C1208)</f>
        <v>1204</v>
      </c>
      <c r="E1208" s="286" t="str">
        <f>IF(A1208='5.1'!$E$5,TXM!D1208,"")</f>
        <v/>
      </c>
      <c r="F1208" t="str">
        <f>IFERROR(SMALL($E$5:$E$8000,ROWS($E$5:E1208)),"")</f>
        <v/>
      </c>
      <c r="I1208" s="285" t="s">
        <v>1958</v>
      </c>
      <c r="J1208" t="s">
        <v>709</v>
      </c>
      <c r="K1208" s="300">
        <v>385</v>
      </c>
      <c r="L1208" s="286">
        <f>ROWS(K$5:K1208)</f>
        <v>1204</v>
      </c>
      <c r="M1208" s="286" t="str">
        <f>IF(I1208='5.1'!$E$5,TXM!L1208,"")</f>
        <v/>
      </c>
      <c r="N1208" t="str">
        <f>IFERROR(SMALL($M$5:$M$8000,ROWS($M$5:M1208)),"")</f>
        <v/>
      </c>
      <c r="P1208" t="s">
        <v>1731</v>
      </c>
      <c r="Q1208" t="s">
        <v>113</v>
      </c>
      <c r="R1208">
        <v>423500</v>
      </c>
      <c r="S1208" s="286">
        <f>ROWS(R$5:R1208)</f>
        <v>1204</v>
      </c>
      <c r="T1208" s="286" t="str">
        <f>IF(P1208='5.1'!$E$5,TXM!S1208,"")</f>
        <v/>
      </c>
      <c r="U1208" t="str">
        <f>IFERROR(SMALL($T$5:$T$8000,ROWS($T$5:T1208)),"")</f>
        <v/>
      </c>
    </row>
    <row r="1209" spans="1:21" ht="14.4" customHeight="1" x14ac:dyDescent="0.25">
      <c r="A1209" s="285" t="s">
        <v>1731</v>
      </c>
      <c r="B1209" t="s">
        <v>734</v>
      </c>
      <c r="C1209" s="300">
        <v>87010</v>
      </c>
      <c r="D1209" s="286">
        <f>ROWS(C$5:C1209)</f>
        <v>1205</v>
      </c>
      <c r="E1209" s="286" t="str">
        <f>IF(A1209='5.1'!$E$5,TXM!D1209,"")</f>
        <v/>
      </c>
      <c r="F1209" t="str">
        <f>IFERROR(SMALL($E$5:$E$8000,ROWS($E$5:E1209)),"")</f>
        <v/>
      </c>
      <c r="I1209" s="285" t="s">
        <v>1682</v>
      </c>
      <c r="J1209" t="s">
        <v>108</v>
      </c>
      <c r="K1209" s="300">
        <v>2383869708</v>
      </c>
      <c r="L1209" s="286">
        <f>ROWS(K$5:K1209)</f>
        <v>1205</v>
      </c>
      <c r="M1209" s="286" t="str">
        <f>IF(I1209='5.1'!$E$5,TXM!L1209,"")</f>
        <v/>
      </c>
      <c r="N1209" t="str">
        <f>IFERROR(SMALL($M$5:$M$8000,ROWS($M$5:M1209)),"")</f>
        <v/>
      </c>
      <c r="P1209" t="s">
        <v>1731</v>
      </c>
      <c r="Q1209" t="s">
        <v>821</v>
      </c>
      <c r="R1209">
        <v>400621</v>
      </c>
      <c r="S1209" s="286">
        <f>ROWS(R$5:R1209)</f>
        <v>1205</v>
      </c>
      <c r="T1209" s="286" t="str">
        <f>IF(P1209='5.1'!$E$5,TXM!S1209,"")</f>
        <v/>
      </c>
      <c r="U1209" t="str">
        <f>IFERROR(SMALL($T$5:$T$8000,ROWS($T$5:T1209)),"")</f>
        <v/>
      </c>
    </row>
    <row r="1210" spans="1:21" ht="14.4" customHeight="1" x14ac:dyDescent="0.25">
      <c r="A1210" s="285" t="s">
        <v>1731</v>
      </c>
      <c r="B1210" t="s">
        <v>109</v>
      </c>
      <c r="C1210" s="300">
        <v>73872</v>
      </c>
      <c r="D1210" s="286">
        <f>ROWS(C$5:C1210)</f>
        <v>1206</v>
      </c>
      <c r="E1210" s="286" t="str">
        <f>IF(A1210='5.1'!$E$5,TXM!D1210,"")</f>
        <v/>
      </c>
      <c r="F1210" t="str">
        <f>IFERROR(SMALL($E$5:$E$8000,ROWS($E$5:E1210)),"")</f>
        <v/>
      </c>
      <c r="I1210" s="285" t="s">
        <v>1682</v>
      </c>
      <c r="J1210" t="s">
        <v>707</v>
      </c>
      <c r="K1210" s="300">
        <v>2383017427</v>
      </c>
      <c r="L1210" s="286">
        <f>ROWS(K$5:K1210)</f>
        <v>1206</v>
      </c>
      <c r="M1210" s="286" t="str">
        <f>IF(I1210='5.1'!$E$5,TXM!L1210,"")</f>
        <v/>
      </c>
      <c r="N1210" t="str">
        <f>IFERROR(SMALL($M$5:$M$8000,ROWS($M$5:M1210)),"")</f>
        <v/>
      </c>
      <c r="P1210" t="s">
        <v>1731</v>
      </c>
      <c r="Q1210" t="s">
        <v>764</v>
      </c>
      <c r="R1210">
        <v>358882</v>
      </c>
      <c r="S1210" s="286">
        <f>ROWS(R$5:R1210)</f>
        <v>1206</v>
      </c>
      <c r="T1210" s="286" t="str">
        <f>IF(P1210='5.1'!$E$5,TXM!S1210,"")</f>
        <v/>
      </c>
      <c r="U1210" t="str">
        <f>IFERROR(SMALL($T$5:$T$8000,ROWS($T$5:T1210)),"")</f>
        <v/>
      </c>
    </row>
    <row r="1211" spans="1:21" ht="14.4" customHeight="1" x14ac:dyDescent="0.25">
      <c r="A1211" s="285" t="s">
        <v>1731</v>
      </c>
      <c r="B1211" t="s">
        <v>713</v>
      </c>
      <c r="C1211" s="300">
        <v>66573</v>
      </c>
      <c r="D1211" s="286">
        <f>ROWS(C$5:C1211)</f>
        <v>1207</v>
      </c>
      <c r="E1211" s="286" t="str">
        <f>IF(A1211='5.1'!$E$5,TXM!D1211,"")</f>
        <v/>
      </c>
      <c r="F1211" t="str">
        <f>IFERROR(SMALL($E$5:$E$8000,ROWS($E$5:E1211)),"")</f>
        <v/>
      </c>
      <c r="I1211" s="285" t="s">
        <v>1682</v>
      </c>
      <c r="J1211" t="s">
        <v>784</v>
      </c>
      <c r="K1211" s="300">
        <v>668099849</v>
      </c>
      <c r="L1211" s="286">
        <f>ROWS(K$5:K1211)</f>
        <v>1207</v>
      </c>
      <c r="M1211" s="286" t="str">
        <f>IF(I1211='5.1'!$E$5,TXM!L1211,"")</f>
        <v/>
      </c>
      <c r="N1211" t="str">
        <f>IFERROR(SMALL($M$5:$M$8000,ROWS($M$5:M1211)),"")</f>
        <v/>
      </c>
      <c r="P1211" t="s">
        <v>1731</v>
      </c>
      <c r="Q1211" t="s">
        <v>717</v>
      </c>
      <c r="R1211">
        <v>340617</v>
      </c>
      <c r="S1211" s="286">
        <f>ROWS(R$5:R1211)</f>
        <v>1207</v>
      </c>
      <c r="T1211" s="286" t="str">
        <f>IF(P1211='5.1'!$E$5,TXM!S1211,"")</f>
        <v/>
      </c>
      <c r="U1211" t="str">
        <f>IFERROR(SMALL($T$5:$T$8000,ROWS($T$5:T1211)),"")</f>
        <v/>
      </c>
    </row>
    <row r="1212" spans="1:21" ht="14.4" customHeight="1" x14ac:dyDescent="0.25">
      <c r="A1212" s="285" t="s">
        <v>1731</v>
      </c>
      <c r="B1212" t="s">
        <v>1082</v>
      </c>
      <c r="C1212" s="300">
        <v>59614</v>
      </c>
      <c r="D1212" s="286">
        <f>ROWS(C$5:C1212)</f>
        <v>1208</v>
      </c>
      <c r="E1212" s="286" t="str">
        <f>IF(A1212='5.1'!$E$5,TXM!D1212,"")</f>
        <v/>
      </c>
      <c r="F1212" t="str">
        <f>IFERROR(SMALL($E$5:$E$8000,ROWS($E$5:E1212)),"")</f>
        <v/>
      </c>
      <c r="I1212" s="285" t="s">
        <v>1682</v>
      </c>
      <c r="J1212" t="s">
        <v>110</v>
      </c>
      <c r="K1212" s="300">
        <v>330582239</v>
      </c>
      <c r="L1212" s="286">
        <f>ROWS(K$5:K1212)</f>
        <v>1208</v>
      </c>
      <c r="M1212" s="286" t="str">
        <f>IF(I1212='5.1'!$E$5,TXM!L1212,"")</f>
        <v/>
      </c>
      <c r="N1212" t="str">
        <f>IFERROR(SMALL($M$5:$M$8000,ROWS($M$5:M1212)),"")</f>
        <v/>
      </c>
      <c r="P1212" t="s">
        <v>1731</v>
      </c>
      <c r="Q1212" t="s">
        <v>119</v>
      </c>
      <c r="R1212">
        <v>310540</v>
      </c>
      <c r="S1212" s="286">
        <f>ROWS(R$5:R1212)</f>
        <v>1208</v>
      </c>
      <c r="T1212" s="286" t="str">
        <f>IF(P1212='5.1'!$E$5,TXM!S1212,"")</f>
        <v/>
      </c>
      <c r="U1212" t="str">
        <f>IFERROR(SMALL($T$5:$T$8000,ROWS($T$5:T1212)),"")</f>
        <v/>
      </c>
    </row>
    <row r="1213" spans="1:21" ht="14.4" customHeight="1" x14ac:dyDescent="0.25">
      <c r="A1213" s="285" t="s">
        <v>1731</v>
      </c>
      <c r="B1213" t="s">
        <v>1096</v>
      </c>
      <c r="C1213" s="300">
        <v>55092</v>
      </c>
      <c r="D1213" s="286">
        <f>ROWS(C$5:C1213)</f>
        <v>1209</v>
      </c>
      <c r="E1213" s="286" t="str">
        <f>IF(A1213='5.1'!$E$5,TXM!D1213,"")</f>
        <v/>
      </c>
      <c r="F1213" t="str">
        <f>IFERROR(SMALL($E$5:$E$8000,ROWS($E$5:E1213)),"")</f>
        <v/>
      </c>
      <c r="I1213" s="285" t="s">
        <v>1682</v>
      </c>
      <c r="J1213" t="s">
        <v>198</v>
      </c>
      <c r="K1213" s="300">
        <v>209265296</v>
      </c>
      <c r="L1213" s="286">
        <f>ROWS(K$5:K1213)</f>
        <v>1209</v>
      </c>
      <c r="M1213" s="286" t="str">
        <f>IF(I1213='5.1'!$E$5,TXM!L1213,"")</f>
        <v/>
      </c>
      <c r="N1213" t="str">
        <f>IFERROR(SMALL($M$5:$M$8000,ROWS($M$5:M1213)),"")</f>
        <v/>
      </c>
      <c r="P1213" t="s">
        <v>1731</v>
      </c>
      <c r="Q1213" t="s">
        <v>1086</v>
      </c>
      <c r="R1213">
        <v>309338</v>
      </c>
      <c r="S1213" s="286">
        <f>ROWS(R$5:R1213)</f>
        <v>1209</v>
      </c>
      <c r="T1213" s="286" t="str">
        <f>IF(P1213='5.1'!$E$5,TXM!S1213,"")</f>
        <v/>
      </c>
      <c r="U1213" t="str">
        <f>IFERROR(SMALL($T$5:$T$8000,ROWS($T$5:T1213)),"")</f>
        <v/>
      </c>
    </row>
    <row r="1214" spans="1:21" ht="14.4" customHeight="1" x14ac:dyDescent="0.25">
      <c r="A1214" s="285" t="s">
        <v>1731</v>
      </c>
      <c r="B1214" t="s">
        <v>1097</v>
      </c>
      <c r="C1214" s="300">
        <v>39105</v>
      </c>
      <c r="D1214" s="286">
        <f>ROWS(C$5:C1214)</f>
        <v>1210</v>
      </c>
      <c r="E1214" s="286" t="str">
        <f>IF(A1214='5.1'!$E$5,TXM!D1214,"")</f>
        <v/>
      </c>
      <c r="F1214" t="str">
        <f>IFERROR(SMALL($E$5:$E$8000,ROWS($E$5:E1214)),"")</f>
        <v/>
      </c>
      <c r="I1214" s="285" t="s">
        <v>1682</v>
      </c>
      <c r="J1214" t="s">
        <v>102</v>
      </c>
      <c r="K1214" s="300">
        <v>155939766</v>
      </c>
      <c r="L1214" s="286">
        <f>ROWS(K$5:K1214)</f>
        <v>1210</v>
      </c>
      <c r="M1214" s="286" t="str">
        <f>IF(I1214='5.1'!$E$5,TXM!L1214,"")</f>
        <v/>
      </c>
      <c r="N1214" t="str">
        <f>IFERROR(SMALL($M$5:$M$8000,ROWS($M$5:M1214)),"")</f>
        <v/>
      </c>
      <c r="P1214" t="s">
        <v>1731</v>
      </c>
      <c r="Q1214" t="s">
        <v>774</v>
      </c>
      <c r="R1214">
        <v>290758</v>
      </c>
      <c r="S1214" s="286">
        <f>ROWS(R$5:R1214)</f>
        <v>1210</v>
      </c>
      <c r="T1214" s="286" t="str">
        <f>IF(P1214='5.1'!$E$5,TXM!S1214,"")</f>
        <v/>
      </c>
      <c r="U1214" t="str">
        <f>IFERROR(SMALL($T$5:$T$8000,ROWS($T$5:T1214)),"")</f>
        <v/>
      </c>
    </row>
    <row r="1215" spans="1:21" ht="14.4" customHeight="1" x14ac:dyDescent="0.25">
      <c r="A1215" s="285" t="s">
        <v>1731</v>
      </c>
      <c r="B1215" t="s">
        <v>1098</v>
      </c>
      <c r="C1215" s="300">
        <v>35088</v>
      </c>
      <c r="D1215" s="286">
        <f>ROWS(C$5:C1215)</f>
        <v>1211</v>
      </c>
      <c r="E1215" s="286" t="str">
        <f>IF(A1215='5.1'!$E$5,TXM!D1215,"")</f>
        <v/>
      </c>
      <c r="F1215" t="str">
        <f>IFERROR(SMALL($E$5:$E$8000,ROWS($E$5:E1215)),"")</f>
        <v/>
      </c>
      <c r="I1215" s="285" t="s">
        <v>1682</v>
      </c>
      <c r="J1215" t="s">
        <v>118</v>
      </c>
      <c r="K1215" s="300">
        <v>27763294</v>
      </c>
      <c r="L1215" s="286">
        <f>ROWS(K$5:K1215)</f>
        <v>1211</v>
      </c>
      <c r="M1215" s="286" t="str">
        <f>IF(I1215='5.1'!$E$5,TXM!L1215,"")</f>
        <v/>
      </c>
      <c r="N1215" t="str">
        <f>IFERROR(SMALL($M$5:$M$8000,ROWS($M$5:M1215)),"")</f>
        <v/>
      </c>
      <c r="P1215" t="s">
        <v>1731</v>
      </c>
      <c r="Q1215" t="s">
        <v>107</v>
      </c>
      <c r="R1215">
        <v>277805</v>
      </c>
      <c r="S1215" s="286">
        <f>ROWS(R$5:R1215)</f>
        <v>1211</v>
      </c>
      <c r="T1215" s="286" t="str">
        <f>IF(P1215='5.1'!$E$5,TXM!S1215,"")</f>
        <v/>
      </c>
      <c r="U1215" t="str">
        <f>IFERROR(SMALL($T$5:$T$8000,ROWS($T$5:T1215)),"")</f>
        <v/>
      </c>
    </row>
    <row r="1216" spans="1:21" ht="14.4" customHeight="1" x14ac:dyDescent="0.25">
      <c r="A1216" s="285" t="s">
        <v>1731</v>
      </c>
      <c r="B1216" t="s">
        <v>105</v>
      </c>
      <c r="C1216" s="300">
        <v>28937</v>
      </c>
      <c r="D1216" s="286">
        <f>ROWS(C$5:C1216)</f>
        <v>1212</v>
      </c>
      <c r="E1216" s="286" t="str">
        <f>IF(A1216='5.1'!$E$5,TXM!D1216,"")</f>
        <v/>
      </c>
      <c r="F1216" t="str">
        <f>IFERROR(SMALL($E$5:$E$8000,ROWS($E$5:E1216)),"")</f>
        <v/>
      </c>
      <c r="I1216" s="285" t="s">
        <v>1682</v>
      </c>
      <c r="J1216" t="s">
        <v>105</v>
      </c>
      <c r="K1216" s="300">
        <v>14002143</v>
      </c>
      <c r="L1216" s="286">
        <f>ROWS(K$5:K1216)</f>
        <v>1212</v>
      </c>
      <c r="M1216" s="286" t="str">
        <f>IF(I1216='5.1'!$E$5,TXM!L1216,"")</f>
        <v/>
      </c>
      <c r="N1216" t="str">
        <f>IFERROR(SMALL($M$5:$M$8000,ROWS($M$5:M1216)),"")</f>
        <v/>
      </c>
      <c r="P1216" t="s">
        <v>1731</v>
      </c>
      <c r="Q1216" t="s">
        <v>788</v>
      </c>
      <c r="R1216">
        <v>277469</v>
      </c>
      <c r="S1216" s="286">
        <f>ROWS(R$5:R1216)</f>
        <v>1212</v>
      </c>
      <c r="T1216" s="286" t="str">
        <f>IF(P1216='5.1'!$E$5,TXM!S1216,"")</f>
        <v/>
      </c>
      <c r="U1216" t="str">
        <f>IFERROR(SMALL($T$5:$T$8000,ROWS($T$5:T1216)),"")</f>
        <v/>
      </c>
    </row>
    <row r="1217" spans="1:21" ht="14.4" customHeight="1" x14ac:dyDescent="0.25">
      <c r="A1217" s="285" t="s">
        <v>1731</v>
      </c>
      <c r="B1217" t="s">
        <v>199</v>
      </c>
      <c r="C1217" s="300">
        <v>9987</v>
      </c>
      <c r="D1217" s="286">
        <f>ROWS(C$5:C1217)</f>
        <v>1213</v>
      </c>
      <c r="E1217" s="286" t="str">
        <f>IF(A1217='5.1'!$E$5,TXM!D1217,"")</f>
        <v/>
      </c>
      <c r="F1217" t="str">
        <f>IFERROR(SMALL($E$5:$E$8000,ROWS($E$5:E1217)),"")</f>
        <v/>
      </c>
      <c r="I1217" s="285" t="s">
        <v>1682</v>
      </c>
      <c r="J1217" t="s">
        <v>806</v>
      </c>
      <c r="K1217" s="300">
        <v>11054036</v>
      </c>
      <c r="L1217" s="286">
        <f>ROWS(K$5:K1217)</f>
        <v>1213</v>
      </c>
      <c r="M1217" s="286" t="str">
        <f>IF(I1217='5.1'!$E$5,TXM!L1217,"")</f>
        <v/>
      </c>
      <c r="N1217" t="str">
        <f>IFERROR(SMALL($M$5:$M$8000,ROWS($M$5:M1217)),"")</f>
        <v/>
      </c>
      <c r="P1217" t="s">
        <v>1731</v>
      </c>
      <c r="Q1217" t="s">
        <v>705</v>
      </c>
      <c r="R1217">
        <v>275445</v>
      </c>
      <c r="S1217" s="286">
        <f>ROWS(R$5:R1217)</f>
        <v>1213</v>
      </c>
      <c r="T1217" s="286" t="str">
        <f>IF(P1217='5.1'!$E$5,TXM!S1217,"")</f>
        <v/>
      </c>
      <c r="U1217" t="str">
        <f>IFERROR(SMALL($T$5:$T$8000,ROWS($T$5:T1217)),"")</f>
        <v/>
      </c>
    </row>
    <row r="1218" spans="1:21" ht="14.4" customHeight="1" x14ac:dyDescent="0.25">
      <c r="A1218" s="285" t="s">
        <v>1731</v>
      </c>
      <c r="B1218" t="s">
        <v>197</v>
      </c>
      <c r="C1218" s="300">
        <v>6707</v>
      </c>
      <c r="D1218" s="286">
        <f>ROWS(C$5:C1218)</f>
        <v>1214</v>
      </c>
      <c r="E1218" s="286" t="str">
        <f>IF(A1218='5.1'!$E$5,TXM!D1218,"")</f>
        <v/>
      </c>
      <c r="F1218" t="str">
        <f>IFERROR(SMALL($E$5:$E$8000,ROWS($E$5:E1218)),"")</f>
        <v/>
      </c>
      <c r="I1218" s="285" t="s">
        <v>1682</v>
      </c>
      <c r="J1218" t="s">
        <v>997</v>
      </c>
      <c r="K1218" s="300">
        <v>10899987</v>
      </c>
      <c r="L1218" s="286">
        <f>ROWS(K$5:K1218)</f>
        <v>1214</v>
      </c>
      <c r="M1218" s="286" t="str">
        <f>IF(I1218='5.1'!$E$5,TXM!L1218,"")</f>
        <v/>
      </c>
      <c r="N1218" t="str">
        <f>IFERROR(SMALL($M$5:$M$8000,ROWS($M$5:M1218)),"")</f>
        <v/>
      </c>
      <c r="P1218" t="s">
        <v>1731</v>
      </c>
      <c r="Q1218" t="s">
        <v>786</v>
      </c>
      <c r="R1218">
        <v>255122</v>
      </c>
      <c r="S1218" s="286">
        <f>ROWS(R$5:R1218)</f>
        <v>1214</v>
      </c>
      <c r="T1218" s="286" t="str">
        <f>IF(P1218='5.1'!$E$5,TXM!S1218,"")</f>
        <v/>
      </c>
      <c r="U1218" t="str">
        <f>IFERROR(SMALL($T$5:$T$8000,ROWS($T$5:T1218)),"")</f>
        <v/>
      </c>
    </row>
    <row r="1219" spans="1:21" ht="14.4" customHeight="1" x14ac:dyDescent="0.25">
      <c r="A1219" s="285" t="s">
        <v>1731</v>
      </c>
      <c r="B1219" t="s">
        <v>1091</v>
      </c>
      <c r="C1219" s="300">
        <v>4500</v>
      </c>
      <c r="D1219" s="286">
        <f>ROWS(C$5:C1219)</f>
        <v>1215</v>
      </c>
      <c r="E1219" s="286" t="str">
        <f>IF(A1219='5.1'!$E$5,TXM!D1219,"")</f>
        <v/>
      </c>
      <c r="F1219" t="str">
        <f>IFERROR(SMALL($E$5:$E$8000,ROWS($E$5:E1219)),"")</f>
        <v/>
      </c>
      <c r="I1219" s="285" t="s">
        <v>1682</v>
      </c>
      <c r="J1219" t="s">
        <v>117</v>
      </c>
      <c r="K1219" s="300">
        <v>8131661</v>
      </c>
      <c r="L1219" s="286">
        <f>ROWS(K$5:K1219)</f>
        <v>1215</v>
      </c>
      <c r="M1219" s="286" t="str">
        <f>IF(I1219='5.1'!$E$5,TXM!L1219,"")</f>
        <v/>
      </c>
      <c r="N1219" t="str">
        <f>IFERROR(SMALL($M$5:$M$8000,ROWS($M$5:M1219)),"")</f>
        <v/>
      </c>
      <c r="P1219" t="s">
        <v>1731</v>
      </c>
      <c r="Q1219" t="s">
        <v>814</v>
      </c>
      <c r="R1219">
        <v>174129</v>
      </c>
      <c r="S1219" s="286">
        <f>ROWS(R$5:R1219)</f>
        <v>1215</v>
      </c>
      <c r="T1219" s="286" t="str">
        <f>IF(P1219='5.1'!$E$5,TXM!S1219,"")</f>
        <v/>
      </c>
      <c r="U1219" t="str">
        <f>IFERROR(SMALL($T$5:$T$8000,ROWS($T$5:T1219)),"")</f>
        <v/>
      </c>
    </row>
    <row r="1220" spans="1:21" ht="14.4" customHeight="1" x14ac:dyDescent="0.25">
      <c r="A1220" s="285" t="s">
        <v>1731</v>
      </c>
      <c r="B1220" t="s">
        <v>812</v>
      </c>
      <c r="C1220" s="300">
        <v>1970</v>
      </c>
      <c r="D1220" s="286">
        <f>ROWS(C$5:C1220)</f>
        <v>1216</v>
      </c>
      <c r="E1220" s="286" t="str">
        <f>IF(A1220='5.1'!$E$5,TXM!D1220,"")</f>
        <v/>
      </c>
      <c r="F1220" t="str">
        <f>IFERROR(SMALL($E$5:$E$8000,ROWS($E$5:E1220)),"")</f>
        <v/>
      </c>
      <c r="I1220" s="285" t="s">
        <v>1682</v>
      </c>
      <c r="J1220" t="s">
        <v>106</v>
      </c>
      <c r="K1220" s="300">
        <v>7913362</v>
      </c>
      <c r="L1220" s="286">
        <f>ROWS(K$5:K1220)</f>
        <v>1216</v>
      </c>
      <c r="M1220" s="286" t="str">
        <f>IF(I1220='5.1'!$E$5,TXM!L1220,"")</f>
        <v/>
      </c>
      <c r="N1220" t="str">
        <f>IFERROR(SMALL($M$5:$M$8000,ROWS($M$5:M1220)),"")</f>
        <v/>
      </c>
      <c r="P1220" t="s">
        <v>1731</v>
      </c>
      <c r="Q1220" t="s">
        <v>1087</v>
      </c>
      <c r="R1220">
        <v>170469</v>
      </c>
      <c r="S1220" s="286">
        <f>ROWS(R$5:R1220)</f>
        <v>1216</v>
      </c>
      <c r="T1220" s="286" t="str">
        <f>IF(P1220='5.1'!$E$5,TXM!S1220,"")</f>
        <v/>
      </c>
      <c r="U1220" t="str">
        <f>IFERROR(SMALL($T$5:$T$8000,ROWS($T$5:T1220)),"")</f>
        <v/>
      </c>
    </row>
    <row r="1221" spans="1:21" ht="14.4" customHeight="1" x14ac:dyDescent="0.25">
      <c r="A1221" s="285" t="s">
        <v>1731</v>
      </c>
      <c r="B1221" t="s">
        <v>1084</v>
      </c>
      <c r="C1221" s="300">
        <v>1500</v>
      </c>
      <c r="D1221" s="286">
        <f>ROWS(C$5:C1221)</f>
        <v>1217</v>
      </c>
      <c r="E1221" s="286" t="str">
        <f>IF(A1221='5.1'!$E$5,TXM!D1221,"")</f>
        <v/>
      </c>
      <c r="F1221" t="str">
        <f>IFERROR(SMALL($E$5:$E$8000,ROWS($E$5:E1221)),"")</f>
        <v/>
      </c>
      <c r="I1221" s="285" t="s">
        <v>1682</v>
      </c>
      <c r="J1221" t="s">
        <v>1079</v>
      </c>
      <c r="K1221" s="300">
        <v>4653573</v>
      </c>
      <c r="L1221" s="286">
        <f>ROWS(K$5:K1221)</f>
        <v>1217</v>
      </c>
      <c r="M1221" s="286" t="str">
        <f>IF(I1221='5.1'!$E$5,TXM!L1221,"")</f>
        <v/>
      </c>
      <c r="N1221" t="str">
        <f>IFERROR(SMALL($M$5:$M$8000,ROWS($M$5:M1221)),"")</f>
        <v/>
      </c>
      <c r="P1221" t="s">
        <v>1731</v>
      </c>
      <c r="Q1221" t="s">
        <v>800</v>
      </c>
      <c r="R1221">
        <v>146278</v>
      </c>
      <c r="S1221" s="286">
        <f>ROWS(R$5:R1221)</f>
        <v>1217</v>
      </c>
      <c r="T1221" s="286" t="str">
        <f>IF(P1221='5.1'!$E$5,TXM!S1221,"")</f>
        <v/>
      </c>
      <c r="U1221" t="str">
        <f>IFERROR(SMALL($T$5:$T$8000,ROWS($T$5:T1221)),"")</f>
        <v/>
      </c>
    </row>
    <row r="1222" spans="1:21" ht="14.4" customHeight="1" x14ac:dyDescent="0.25">
      <c r="A1222" s="285" t="s">
        <v>1731</v>
      </c>
      <c r="B1222" t="s">
        <v>814</v>
      </c>
      <c r="C1222" s="300">
        <v>758</v>
      </c>
      <c r="D1222" s="286">
        <f>ROWS(C$5:C1222)</f>
        <v>1218</v>
      </c>
      <c r="E1222" s="286" t="str">
        <f>IF(A1222='5.1'!$E$5,TXM!D1222,"")</f>
        <v/>
      </c>
      <c r="F1222" t="str">
        <f>IFERROR(SMALL($E$5:$E$8000,ROWS($E$5:E1222)),"")</f>
        <v/>
      </c>
      <c r="I1222" s="285" t="s">
        <v>1682</v>
      </c>
      <c r="J1222" t="s">
        <v>119</v>
      </c>
      <c r="K1222" s="300">
        <v>4150239</v>
      </c>
      <c r="L1222" s="286">
        <f>ROWS(K$5:K1222)</f>
        <v>1218</v>
      </c>
      <c r="M1222" s="286" t="str">
        <f>IF(I1222='5.1'!$E$5,TXM!L1222,"")</f>
        <v/>
      </c>
      <c r="N1222" t="str">
        <f>IFERROR(SMALL($M$5:$M$8000,ROWS($M$5:M1222)),"")</f>
        <v/>
      </c>
      <c r="P1222" t="s">
        <v>1731</v>
      </c>
      <c r="Q1222" t="s">
        <v>715</v>
      </c>
      <c r="R1222">
        <v>127614</v>
      </c>
      <c r="S1222" s="286">
        <f>ROWS(R$5:R1222)</f>
        <v>1218</v>
      </c>
      <c r="T1222" s="286" t="str">
        <f>IF(P1222='5.1'!$E$5,TXM!S1222,"")</f>
        <v/>
      </c>
      <c r="U1222" t="str">
        <f>IFERROR(SMALL($T$5:$T$8000,ROWS($T$5:T1222)),"")</f>
        <v/>
      </c>
    </row>
    <row r="1223" spans="1:21" ht="14.4" customHeight="1" x14ac:dyDescent="0.25">
      <c r="A1223" s="285" t="s">
        <v>1734</v>
      </c>
      <c r="B1223" t="s">
        <v>1080</v>
      </c>
      <c r="C1223" s="300">
        <v>3362133</v>
      </c>
      <c r="D1223" s="286">
        <f>ROWS(C$5:C1223)</f>
        <v>1219</v>
      </c>
      <c r="E1223" s="286" t="str">
        <f>IF(A1223='5.1'!$E$5,TXM!D1223,"")</f>
        <v/>
      </c>
      <c r="F1223" t="str">
        <f>IFERROR(SMALL($E$5:$E$8000,ROWS($E$5:E1223)),"")</f>
        <v/>
      </c>
      <c r="I1223" s="285" t="s">
        <v>1682</v>
      </c>
      <c r="J1223" t="s">
        <v>776</v>
      </c>
      <c r="K1223" s="300">
        <v>3067187</v>
      </c>
      <c r="L1223" s="286">
        <f>ROWS(K$5:K1223)</f>
        <v>1219</v>
      </c>
      <c r="M1223" s="286" t="str">
        <f>IF(I1223='5.1'!$E$5,TXM!L1223,"")</f>
        <v/>
      </c>
      <c r="N1223" t="str">
        <f>IFERROR(SMALL($M$5:$M$8000,ROWS($M$5:M1223)),"")</f>
        <v/>
      </c>
      <c r="P1223" t="s">
        <v>1731</v>
      </c>
      <c r="Q1223" t="s">
        <v>1082</v>
      </c>
      <c r="R1223">
        <v>117032</v>
      </c>
      <c r="S1223" s="286">
        <f>ROWS(R$5:R1223)</f>
        <v>1219</v>
      </c>
      <c r="T1223" s="286" t="str">
        <f>IF(P1223='5.1'!$E$5,TXM!S1223,"")</f>
        <v/>
      </c>
      <c r="U1223" t="str">
        <f>IFERROR(SMALL($T$5:$T$8000,ROWS($T$5:T1223)),"")</f>
        <v/>
      </c>
    </row>
    <row r="1224" spans="1:21" ht="14.4" customHeight="1" x14ac:dyDescent="0.25">
      <c r="A1224" s="285" t="s">
        <v>1734</v>
      </c>
      <c r="B1224" t="s">
        <v>106</v>
      </c>
      <c r="C1224" s="300">
        <v>614734</v>
      </c>
      <c r="D1224" s="286">
        <f>ROWS(C$5:C1224)</f>
        <v>1220</v>
      </c>
      <c r="E1224" s="286" t="str">
        <f>IF(A1224='5.1'!$E$5,TXM!D1224,"")</f>
        <v/>
      </c>
      <c r="F1224" t="str">
        <f>IFERROR(SMALL($E$5:$E$8000,ROWS($E$5:E1224)),"")</f>
        <v/>
      </c>
      <c r="I1224" s="285" t="s">
        <v>1682</v>
      </c>
      <c r="J1224" t="s">
        <v>1093</v>
      </c>
      <c r="K1224" s="300">
        <v>2787485</v>
      </c>
      <c r="L1224" s="286">
        <f>ROWS(K$5:K1224)</f>
        <v>1220</v>
      </c>
      <c r="M1224" s="286" t="str">
        <f>IF(I1224='5.1'!$E$5,TXM!L1224,"")</f>
        <v/>
      </c>
      <c r="N1224" t="str">
        <f>IFERROR(SMALL($M$5:$M$8000,ROWS($M$5:M1224)),"")</f>
        <v/>
      </c>
      <c r="P1224" t="s">
        <v>1731</v>
      </c>
      <c r="Q1224" t="s">
        <v>118</v>
      </c>
      <c r="R1224">
        <v>111803</v>
      </c>
      <c r="S1224" s="286">
        <f>ROWS(R$5:R1224)</f>
        <v>1220</v>
      </c>
      <c r="T1224" s="286" t="str">
        <f>IF(P1224='5.1'!$E$5,TXM!S1224,"")</f>
        <v/>
      </c>
      <c r="U1224" t="str">
        <f>IFERROR(SMALL($T$5:$T$8000,ROWS($T$5:T1224)),"")</f>
        <v/>
      </c>
    </row>
    <row r="1225" spans="1:21" ht="14.4" customHeight="1" x14ac:dyDescent="0.25">
      <c r="A1225" s="285" t="s">
        <v>1734</v>
      </c>
      <c r="B1225" t="s">
        <v>802</v>
      </c>
      <c r="C1225" s="300">
        <v>525551</v>
      </c>
      <c r="D1225" s="286">
        <f>ROWS(C$5:C1225)</f>
        <v>1221</v>
      </c>
      <c r="E1225" s="286" t="str">
        <f>IF(A1225='5.1'!$E$5,TXM!D1225,"")</f>
        <v/>
      </c>
      <c r="F1225" t="str">
        <f>IFERROR(SMALL($E$5:$E$8000,ROWS($E$5:E1225)),"")</f>
        <v/>
      </c>
      <c r="I1225" s="285" t="s">
        <v>1682</v>
      </c>
      <c r="J1225" t="s">
        <v>109</v>
      </c>
      <c r="K1225" s="300">
        <v>2408019</v>
      </c>
      <c r="L1225" s="286">
        <f>ROWS(K$5:K1225)</f>
        <v>1221</v>
      </c>
      <c r="M1225" s="286" t="str">
        <f>IF(I1225='5.1'!$E$5,TXM!L1225,"")</f>
        <v/>
      </c>
      <c r="N1225" t="str">
        <f>IFERROR(SMALL($M$5:$M$8000,ROWS($M$5:M1225)),"")</f>
        <v/>
      </c>
      <c r="P1225" t="s">
        <v>1731</v>
      </c>
      <c r="Q1225" t="s">
        <v>1094</v>
      </c>
      <c r="R1225">
        <v>109157</v>
      </c>
      <c r="S1225" s="286">
        <f>ROWS(R$5:R1225)</f>
        <v>1221</v>
      </c>
      <c r="T1225" s="286" t="str">
        <f>IF(P1225='5.1'!$E$5,TXM!S1225,"")</f>
        <v/>
      </c>
      <c r="U1225" t="str">
        <f>IFERROR(SMALL($T$5:$T$8000,ROWS($T$5:T1225)),"")</f>
        <v/>
      </c>
    </row>
    <row r="1226" spans="1:21" ht="14.4" customHeight="1" x14ac:dyDescent="0.25">
      <c r="A1226" s="285" t="s">
        <v>1734</v>
      </c>
      <c r="B1226" t="s">
        <v>806</v>
      </c>
      <c r="C1226" s="300">
        <v>267693</v>
      </c>
      <c r="D1226" s="286">
        <f>ROWS(C$5:C1226)</f>
        <v>1222</v>
      </c>
      <c r="E1226" s="286" t="str">
        <f>IF(A1226='5.1'!$E$5,TXM!D1226,"")</f>
        <v/>
      </c>
      <c r="F1226" t="str">
        <f>IFERROR(SMALL($E$5:$E$8000,ROWS($E$5:E1226)),"")</f>
        <v/>
      </c>
      <c r="I1226" s="285" t="s">
        <v>1682</v>
      </c>
      <c r="J1226" t="s">
        <v>1082</v>
      </c>
      <c r="K1226" s="300">
        <v>2111284</v>
      </c>
      <c r="L1226" s="286">
        <f>ROWS(K$5:K1226)</f>
        <v>1222</v>
      </c>
      <c r="M1226" s="286" t="str">
        <f>IF(I1226='5.1'!$E$5,TXM!L1226,"")</f>
        <v/>
      </c>
      <c r="N1226" t="str">
        <f>IFERROR(SMALL($M$5:$M$8000,ROWS($M$5:M1226)),"")</f>
        <v/>
      </c>
      <c r="P1226" t="s">
        <v>1731</v>
      </c>
      <c r="Q1226" t="s">
        <v>734</v>
      </c>
      <c r="R1226">
        <v>102977</v>
      </c>
      <c r="S1226" s="286">
        <f>ROWS(R$5:R1226)</f>
        <v>1222</v>
      </c>
      <c r="T1226" s="286" t="str">
        <f>IF(P1226='5.1'!$E$5,TXM!S1226,"")</f>
        <v/>
      </c>
      <c r="U1226" t="str">
        <f>IFERROR(SMALL($T$5:$T$8000,ROWS($T$5:T1226)),"")</f>
        <v/>
      </c>
    </row>
    <row r="1227" spans="1:21" ht="14.4" customHeight="1" x14ac:dyDescent="0.25">
      <c r="A1227" s="285" t="s">
        <v>1734</v>
      </c>
      <c r="B1227" t="s">
        <v>719</v>
      </c>
      <c r="C1227" s="300">
        <v>219595</v>
      </c>
      <c r="D1227" s="286">
        <f>ROWS(C$5:C1227)</f>
        <v>1223</v>
      </c>
      <c r="E1227" s="286" t="str">
        <f>IF(A1227='5.1'!$E$5,TXM!D1227,"")</f>
        <v/>
      </c>
      <c r="F1227" t="str">
        <f>IFERROR(SMALL($E$5:$E$8000,ROWS($E$5:E1227)),"")</f>
        <v/>
      </c>
      <c r="I1227" s="285" t="s">
        <v>1682</v>
      </c>
      <c r="J1227" t="s">
        <v>104</v>
      </c>
      <c r="K1227" s="300">
        <v>1834892</v>
      </c>
      <c r="L1227" s="286">
        <f>ROWS(K$5:K1227)</f>
        <v>1223</v>
      </c>
      <c r="M1227" s="286" t="str">
        <f>IF(I1227='5.1'!$E$5,TXM!L1227,"")</f>
        <v/>
      </c>
      <c r="N1227" t="str">
        <f>IFERROR(SMALL($M$5:$M$8000,ROWS($M$5:M1227)),"")</f>
        <v/>
      </c>
      <c r="P1227" t="s">
        <v>1731</v>
      </c>
      <c r="Q1227" t="s">
        <v>1090</v>
      </c>
      <c r="R1227">
        <v>89936</v>
      </c>
      <c r="S1227" s="286">
        <f>ROWS(R$5:R1227)</f>
        <v>1223</v>
      </c>
      <c r="T1227" s="286" t="str">
        <f>IF(P1227='5.1'!$E$5,TXM!S1227,"")</f>
        <v/>
      </c>
      <c r="U1227" t="str">
        <f>IFERROR(SMALL($T$5:$T$8000,ROWS($T$5:T1227)),"")</f>
        <v/>
      </c>
    </row>
    <row r="1228" spans="1:21" ht="14.4" customHeight="1" x14ac:dyDescent="0.25">
      <c r="A1228" s="285" t="s">
        <v>1734</v>
      </c>
      <c r="B1228" t="s">
        <v>711</v>
      </c>
      <c r="C1228" s="300">
        <v>191648</v>
      </c>
      <c r="D1228" s="286">
        <f>ROWS(C$5:C1228)</f>
        <v>1224</v>
      </c>
      <c r="E1228" s="286" t="str">
        <f>IF(A1228='5.1'!$E$5,TXM!D1228,"")</f>
        <v/>
      </c>
      <c r="F1228" t="str">
        <f>IFERROR(SMALL($E$5:$E$8000,ROWS($E$5:E1228)),"")</f>
        <v/>
      </c>
      <c r="I1228" s="285" t="s">
        <v>1682</v>
      </c>
      <c r="J1228" t="s">
        <v>725</v>
      </c>
      <c r="K1228" s="300">
        <v>1500405</v>
      </c>
      <c r="L1228" s="286">
        <f>ROWS(K$5:K1228)</f>
        <v>1224</v>
      </c>
      <c r="M1228" s="286" t="str">
        <f>IF(I1228='5.1'!$E$5,TXM!L1228,"")</f>
        <v/>
      </c>
      <c r="N1228" t="str">
        <f>IFERROR(SMALL($M$5:$M$8000,ROWS($M$5:M1228)),"")</f>
        <v/>
      </c>
      <c r="P1228" t="s">
        <v>1731</v>
      </c>
      <c r="Q1228" t="s">
        <v>106</v>
      </c>
      <c r="R1228">
        <v>83177</v>
      </c>
      <c r="S1228" s="286">
        <f>ROWS(R$5:R1228)</f>
        <v>1224</v>
      </c>
      <c r="T1228" s="286" t="str">
        <f>IF(P1228='5.1'!$E$5,TXM!S1228,"")</f>
        <v/>
      </c>
      <c r="U1228" t="str">
        <f>IFERROR(SMALL($T$5:$T$8000,ROWS($T$5:T1228)),"")</f>
        <v/>
      </c>
    </row>
    <row r="1229" spans="1:21" ht="14.4" customHeight="1" x14ac:dyDescent="0.25">
      <c r="A1229" s="285" t="s">
        <v>1734</v>
      </c>
      <c r="B1229" t="s">
        <v>784</v>
      </c>
      <c r="C1229" s="300">
        <v>138038</v>
      </c>
      <c r="D1229" s="286">
        <f>ROWS(C$5:C1229)</f>
        <v>1225</v>
      </c>
      <c r="E1229" s="286" t="str">
        <f>IF(A1229='5.1'!$E$5,TXM!D1229,"")</f>
        <v/>
      </c>
      <c r="F1229" t="str">
        <f>IFERROR(SMALL($E$5:$E$8000,ROWS($E$5:E1229)),"")</f>
        <v/>
      </c>
      <c r="I1229" s="285" t="s">
        <v>1682</v>
      </c>
      <c r="J1229" t="s">
        <v>199</v>
      </c>
      <c r="K1229" s="300">
        <v>665327</v>
      </c>
      <c r="L1229" s="286">
        <f>ROWS(K$5:K1229)</f>
        <v>1225</v>
      </c>
      <c r="M1229" s="286" t="str">
        <f>IF(I1229='5.1'!$E$5,TXM!L1229,"")</f>
        <v/>
      </c>
      <c r="N1229" t="str">
        <f>IFERROR(SMALL($M$5:$M$8000,ROWS($M$5:M1229)),"")</f>
        <v/>
      </c>
      <c r="P1229" t="s">
        <v>1731</v>
      </c>
      <c r="Q1229" t="s">
        <v>997</v>
      </c>
      <c r="R1229">
        <v>74272</v>
      </c>
      <c r="S1229" s="286">
        <f>ROWS(R$5:R1229)</f>
        <v>1225</v>
      </c>
      <c r="T1229" s="286" t="str">
        <f>IF(P1229='5.1'!$E$5,TXM!S1229,"")</f>
        <v/>
      </c>
      <c r="U1229" t="str">
        <f>IFERROR(SMALL($T$5:$T$8000,ROWS($T$5:T1229)),"")</f>
        <v/>
      </c>
    </row>
    <row r="1230" spans="1:21" ht="14.4" customHeight="1" x14ac:dyDescent="0.25">
      <c r="A1230" s="285" t="s">
        <v>1734</v>
      </c>
      <c r="B1230" t="s">
        <v>1079</v>
      </c>
      <c r="C1230" s="300">
        <v>95456</v>
      </c>
      <c r="D1230" s="286">
        <f>ROWS(C$5:C1230)</f>
        <v>1226</v>
      </c>
      <c r="E1230" s="286" t="str">
        <f>IF(A1230='5.1'!$E$5,TXM!D1230,"")</f>
        <v/>
      </c>
      <c r="F1230" t="str">
        <f>IFERROR(SMALL($E$5:$E$8000,ROWS($E$5:E1230)),"")</f>
        <v/>
      </c>
      <c r="I1230" s="285" t="s">
        <v>1682</v>
      </c>
      <c r="J1230" t="s">
        <v>115</v>
      </c>
      <c r="K1230" s="300">
        <v>630495</v>
      </c>
      <c r="L1230" s="286">
        <f>ROWS(K$5:K1230)</f>
        <v>1226</v>
      </c>
      <c r="M1230" s="286" t="str">
        <f>IF(I1230='5.1'!$E$5,TXM!L1230,"")</f>
        <v/>
      </c>
      <c r="N1230" t="str">
        <f>IFERROR(SMALL($M$5:$M$8000,ROWS($M$5:M1230)),"")</f>
        <v/>
      </c>
      <c r="P1230" t="s">
        <v>1731</v>
      </c>
      <c r="Q1230" t="s">
        <v>108</v>
      </c>
      <c r="R1230">
        <v>72406</v>
      </c>
      <c r="S1230" s="286">
        <f>ROWS(R$5:R1230)</f>
        <v>1226</v>
      </c>
      <c r="T1230" s="286" t="str">
        <f>IF(P1230='5.1'!$E$5,TXM!S1230,"")</f>
        <v/>
      </c>
      <c r="U1230" t="str">
        <f>IFERROR(SMALL($T$5:$T$8000,ROWS($T$5:T1230)),"")</f>
        <v/>
      </c>
    </row>
    <row r="1231" spans="1:21" ht="14.4" customHeight="1" x14ac:dyDescent="0.25">
      <c r="A1231" s="285" t="s">
        <v>1734</v>
      </c>
      <c r="B1231" t="s">
        <v>1090</v>
      </c>
      <c r="C1231" s="300">
        <v>93750</v>
      </c>
      <c r="D1231" s="286">
        <f>ROWS(C$5:C1231)</f>
        <v>1227</v>
      </c>
      <c r="E1231" s="286" t="str">
        <f>IF(A1231='5.1'!$E$5,TXM!D1231,"")</f>
        <v/>
      </c>
      <c r="F1231" t="str">
        <f>IFERROR(SMALL($E$5:$E$8000,ROWS($E$5:E1231)),"")</f>
        <v/>
      </c>
      <c r="I1231" s="285" t="s">
        <v>1682</v>
      </c>
      <c r="J1231" t="s">
        <v>808</v>
      </c>
      <c r="K1231" s="300">
        <v>506184</v>
      </c>
      <c r="L1231" s="286">
        <f>ROWS(K$5:K1231)</f>
        <v>1227</v>
      </c>
      <c r="M1231" s="286" t="str">
        <f>IF(I1231='5.1'!$E$5,TXM!L1231,"")</f>
        <v/>
      </c>
      <c r="N1231" t="str">
        <f>IFERROR(SMALL($M$5:$M$8000,ROWS($M$5:M1231)),"")</f>
        <v/>
      </c>
      <c r="P1231" t="s">
        <v>1731</v>
      </c>
      <c r="Q1231" t="s">
        <v>105</v>
      </c>
      <c r="R1231">
        <v>63100</v>
      </c>
      <c r="S1231" s="286">
        <f>ROWS(R$5:R1231)</f>
        <v>1227</v>
      </c>
      <c r="T1231" s="286" t="str">
        <f>IF(P1231='5.1'!$E$5,TXM!S1231,"")</f>
        <v/>
      </c>
      <c r="U1231" t="str">
        <f>IFERROR(SMALL($T$5:$T$8000,ROWS($T$5:T1231)),"")</f>
        <v/>
      </c>
    </row>
    <row r="1232" spans="1:21" ht="14.4" customHeight="1" x14ac:dyDescent="0.25">
      <c r="A1232" s="285" t="s">
        <v>1734</v>
      </c>
      <c r="B1232" t="s">
        <v>804</v>
      </c>
      <c r="C1232" s="300">
        <v>91688</v>
      </c>
      <c r="D1232" s="286">
        <f>ROWS(C$5:C1232)</f>
        <v>1228</v>
      </c>
      <c r="E1232" s="286" t="str">
        <f>IF(A1232='5.1'!$E$5,TXM!D1232,"")</f>
        <v/>
      </c>
      <c r="F1232" t="str">
        <f>IFERROR(SMALL($E$5:$E$8000,ROWS($E$5:E1232)),"")</f>
        <v/>
      </c>
      <c r="I1232" s="285" t="s">
        <v>1682</v>
      </c>
      <c r="J1232" t="s">
        <v>113</v>
      </c>
      <c r="K1232" s="300">
        <v>489999</v>
      </c>
      <c r="L1232" s="286">
        <f>ROWS(K$5:K1232)</f>
        <v>1228</v>
      </c>
      <c r="M1232" s="286" t="str">
        <f>IF(I1232='5.1'!$E$5,TXM!L1232,"")</f>
        <v/>
      </c>
      <c r="N1232" t="str">
        <f>IFERROR(SMALL($M$5:$M$8000,ROWS($M$5:M1232)),"")</f>
        <v/>
      </c>
      <c r="P1232" t="s">
        <v>1731</v>
      </c>
      <c r="Q1232" t="s">
        <v>760</v>
      </c>
      <c r="R1232">
        <v>39959</v>
      </c>
      <c r="S1232" s="286">
        <f>ROWS(R$5:R1232)</f>
        <v>1228</v>
      </c>
      <c r="T1232" s="286" t="str">
        <f>IF(P1232='5.1'!$E$5,TXM!S1232,"")</f>
        <v/>
      </c>
      <c r="U1232" t="str">
        <f>IFERROR(SMALL($T$5:$T$8000,ROWS($T$5:T1232)),"")</f>
        <v/>
      </c>
    </row>
    <row r="1233" spans="1:21" ht="14.4" customHeight="1" x14ac:dyDescent="0.25">
      <c r="A1233" s="285" t="s">
        <v>1734</v>
      </c>
      <c r="B1233" t="s">
        <v>1096</v>
      </c>
      <c r="C1233" s="300">
        <v>63750</v>
      </c>
      <c r="D1233" s="286">
        <f>ROWS(C$5:C1233)</f>
        <v>1229</v>
      </c>
      <c r="E1233" s="286" t="str">
        <f>IF(A1233='5.1'!$E$5,TXM!D1233,"")</f>
        <v/>
      </c>
      <c r="F1233" t="str">
        <f>IFERROR(SMALL($E$5:$E$8000,ROWS($E$5:E1233)),"")</f>
        <v/>
      </c>
      <c r="I1233" s="285" t="s">
        <v>1682</v>
      </c>
      <c r="J1233" t="s">
        <v>810</v>
      </c>
      <c r="K1233" s="300">
        <v>366467</v>
      </c>
      <c r="L1233" s="286">
        <f>ROWS(K$5:K1233)</f>
        <v>1229</v>
      </c>
      <c r="M1233" s="286" t="str">
        <f>IF(I1233='5.1'!$E$5,TXM!L1233,"")</f>
        <v/>
      </c>
      <c r="N1233" t="str">
        <f>IFERROR(SMALL($M$5:$M$8000,ROWS($M$5:M1233)),"")</f>
        <v/>
      </c>
      <c r="P1233" t="s">
        <v>1731</v>
      </c>
      <c r="Q1233" t="s">
        <v>1078</v>
      </c>
      <c r="R1233">
        <v>37925</v>
      </c>
      <c r="S1233" s="286">
        <f>ROWS(R$5:R1233)</f>
        <v>1229</v>
      </c>
      <c r="T1233" s="286" t="str">
        <f>IF(P1233='5.1'!$E$5,TXM!S1233,"")</f>
        <v/>
      </c>
      <c r="U1233" t="str">
        <f>IFERROR(SMALL($T$5:$T$8000,ROWS($T$5:T1233)),"")</f>
        <v/>
      </c>
    </row>
    <row r="1234" spans="1:21" ht="14.4" customHeight="1" x14ac:dyDescent="0.25">
      <c r="A1234" s="285" t="s">
        <v>1734</v>
      </c>
      <c r="B1234" t="s">
        <v>808</v>
      </c>
      <c r="C1234" s="300">
        <v>29250</v>
      </c>
      <c r="D1234" s="286">
        <f>ROWS(C$5:C1234)</f>
        <v>1230</v>
      </c>
      <c r="E1234" s="286" t="str">
        <f>IF(A1234='5.1'!$E$5,TXM!D1234,"")</f>
        <v/>
      </c>
      <c r="F1234" t="str">
        <f>IFERROR(SMALL($E$5:$E$8000,ROWS($E$5:E1234)),"")</f>
        <v/>
      </c>
      <c r="I1234" s="285" t="s">
        <v>1682</v>
      </c>
      <c r="J1234" t="s">
        <v>107</v>
      </c>
      <c r="K1234" s="300">
        <v>256472</v>
      </c>
      <c r="L1234" s="286">
        <f>ROWS(K$5:K1234)</f>
        <v>1230</v>
      </c>
      <c r="M1234" s="286" t="str">
        <f>IF(I1234='5.1'!$E$5,TXM!L1234,"")</f>
        <v/>
      </c>
      <c r="N1234" t="str">
        <f>IFERROR(SMALL($M$5:$M$8000,ROWS($M$5:M1234)),"")</f>
        <v/>
      </c>
      <c r="P1234" t="s">
        <v>1731</v>
      </c>
      <c r="Q1234" t="s">
        <v>115</v>
      </c>
      <c r="R1234">
        <v>34263</v>
      </c>
      <c r="S1234" s="286">
        <f>ROWS(R$5:R1234)</f>
        <v>1230</v>
      </c>
      <c r="T1234" s="286" t="str">
        <f>IF(P1234='5.1'!$E$5,TXM!S1234,"")</f>
        <v/>
      </c>
      <c r="U1234" t="str">
        <f>IFERROR(SMALL($T$5:$T$8000,ROWS($T$5:T1234)),"")</f>
        <v/>
      </c>
    </row>
    <row r="1235" spans="1:21" ht="14.4" customHeight="1" x14ac:dyDescent="0.25">
      <c r="A1235" s="285" t="s">
        <v>1734</v>
      </c>
      <c r="B1235" t="s">
        <v>1082</v>
      </c>
      <c r="C1235" s="300">
        <v>750</v>
      </c>
      <c r="D1235" s="286">
        <f>ROWS(C$5:C1235)</f>
        <v>1231</v>
      </c>
      <c r="E1235" s="286" t="str">
        <f>IF(A1235='5.1'!$E$5,TXM!D1235,"")</f>
        <v/>
      </c>
      <c r="F1235" t="str">
        <f>IFERROR(SMALL($E$5:$E$8000,ROWS($E$5:E1235)),"")</f>
        <v/>
      </c>
      <c r="I1235" s="285" t="s">
        <v>1682</v>
      </c>
      <c r="J1235" t="s">
        <v>821</v>
      </c>
      <c r="K1235" s="300">
        <v>242078</v>
      </c>
      <c r="L1235" s="286">
        <f>ROWS(K$5:K1235)</f>
        <v>1231</v>
      </c>
      <c r="M1235" s="286" t="str">
        <f>IF(I1235='5.1'!$E$5,TXM!L1235,"")</f>
        <v/>
      </c>
      <c r="N1235" t="str">
        <f>IFERROR(SMALL($M$5:$M$8000,ROWS($M$5:M1235)),"")</f>
        <v/>
      </c>
      <c r="P1235" t="s">
        <v>1731</v>
      </c>
      <c r="Q1235" t="s">
        <v>796</v>
      </c>
      <c r="R1235">
        <v>11590</v>
      </c>
      <c r="S1235" s="286">
        <f>ROWS(R$5:R1235)</f>
        <v>1231</v>
      </c>
      <c r="T1235" s="286" t="str">
        <f>IF(P1235='5.1'!$E$5,TXM!S1235,"")</f>
        <v/>
      </c>
      <c r="U1235" t="str">
        <f>IFERROR(SMALL($T$5:$T$8000,ROWS($T$5:T1235)),"")</f>
        <v/>
      </c>
    </row>
    <row r="1236" spans="1:21" ht="14.4" customHeight="1" x14ac:dyDescent="0.25">
      <c r="A1236" s="285" t="s">
        <v>1734</v>
      </c>
      <c r="B1236" t="s">
        <v>723</v>
      </c>
      <c r="C1236" s="300">
        <v>673</v>
      </c>
      <c r="D1236" s="286">
        <f>ROWS(C$5:C1236)</f>
        <v>1232</v>
      </c>
      <c r="E1236" s="286" t="str">
        <f>IF(A1236='5.1'!$E$5,TXM!D1236,"")</f>
        <v/>
      </c>
      <c r="F1236" t="str">
        <f>IFERROR(SMALL($E$5:$E$8000,ROWS($E$5:E1236)),"")</f>
        <v/>
      </c>
      <c r="I1236" s="285" t="s">
        <v>1682</v>
      </c>
      <c r="J1236" t="s">
        <v>1080</v>
      </c>
      <c r="K1236" s="300">
        <v>180504</v>
      </c>
      <c r="L1236" s="286">
        <f>ROWS(K$5:K1236)</f>
        <v>1232</v>
      </c>
      <c r="M1236" s="286" t="str">
        <f>IF(I1236='5.1'!$E$5,TXM!L1236,"")</f>
        <v/>
      </c>
      <c r="N1236" t="str">
        <f>IFERROR(SMALL($M$5:$M$8000,ROWS($M$5:M1236)),"")</f>
        <v/>
      </c>
      <c r="P1236" t="s">
        <v>1731</v>
      </c>
      <c r="Q1236" t="s">
        <v>199</v>
      </c>
      <c r="R1236">
        <v>11450</v>
      </c>
      <c r="S1236" s="286">
        <f>ROWS(R$5:R1236)</f>
        <v>1232</v>
      </c>
      <c r="T1236" s="286" t="str">
        <f>IF(P1236='5.1'!$E$5,TXM!S1236,"")</f>
        <v/>
      </c>
      <c r="U1236" t="str">
        <f>IFERROR(SMALL($T$5:$T$8000,ROWS($T$5:T1236)),"")</f>
        <v/>
      </c>
    </row>
    <row r="1237" spans="1:21" ht="14.4" customHeight="1" x14ac:dyDescent="0.25">
      <c r="A1237" s="285" t="s">
        <v>1736</v>
      </c>
      <c r="B1237" t="s">
        <v>715</v>
      </c>
      <c r="C1237" s="300">
        <v>1153011654</v>
      </c>
      <c r="D1237" s="286">
        <f>ROWS(C$5:C1237)</f>
        <v>1233</v>
      </c>
      <c r="E1237" s="286" t="str">
        <f>IF(A1237='5.1'!$E$5,TXM!D1237,"")</f>
        <v/>
      </c>
      <c r="F1237" t="str">
        <f>IFERROR(SMALL($E$5:$E$8000,ROWS($E$5:E1237)),"")</f>
        <v/>
      </c>
      <c r="I1237" s="285" t="s">
        <v>1682</v>
      </c>
      <c r="J1237" t="s">
        <v>780</v>
      </c>
      <c r="K1237" s="300">
        <v>148579</v>
      </c>
      <c r="L1237" s="286">
        <f>ROWS(K$5:K1237)</f>
        <v>1233</v>
      </c>
      <c r="M1237" s="286" t="str">
        <f>IF(I1237='5.1'!$E$5,TXM!L1237,"")</f>
        <v/>
      </c>
      <c r="N1237" t="str">
        <f>IFERROR(SMALL($M$5:$M$8000,ROWS($M$5:M1237)),"")</f>
        <v/>
      </c>
      <c r="P1237" t="s">
        <v>1731</v>
      </c>
      <c r="Q1237" t="s">
        <v>110</v>
      </c>
      <c r="R1237">
        <v>10800</v>
      </c>
      <c r="S1237" s="286">
        <f>ROWS(R$5:R1237)</f>
        <v>1233</v>
      </c>
      <c r="T1237" s="286" t="str">
        <f>IF(P1237='5.1'!$E$5,TXM!S1237,"")</f>
        <v/>
      </c>
      <c r="U1237" t="str">
        <f>IFERROR(SMALL($T$5:$T$8000,ROWS($T$5:T1237)),"")</f>
        <v/>
      </c>
    </row>
    <row r="1238" spans="1:21" ht="14.4" customHeight="1" x14ac:dyDescent="0.25">
      <c r="A1238" s="285" t="s">
        <v>1736</v>
      </c>
      <c r="B1238" t="s">
        <v>804</v>
      </c>
      <c r="C1238" s="300">
        <v>3310945</v>
      </c>
      <c r="D1238" s="286">
        <f>ROWS(C$5:C1238)</f>
        <v>1234</v>
      </c>
      <c r="E1238" s="286" t="str">
        <f>IF(A1238='5.1'!$E$5,TXM!D1238,"")</f>
        <v/>
      </c>
      <c r="F1238" t="str">
        <f>IFERROR(SMALL($E$5:$E$8000,ROWS($E$5:E1238)),"")</f>
        <v/>
      </c>
      <c r="I1238" s="285" t="s">
        <v>1682</v>
      </c>
      <c r="J1238" t="s">
        <v>800</v>
      </c>
      <c r="K1238" s="300">
        <v>144781</v>
      </c>
      <c r="L1238" s="286">
        <f>ROWS(K$5:K1238)</f>
        <v>1234</v>
      </c>
      <c r="M1238" s="286" t="str">
        <f>IF(I1238='5.1'!$E$5,TXM!L1238,"")</f>
        <v/>
      </c>
      <c r="N1238" t="str">
        <f>IFERROR(SMALL($M$5:$M$8000,ROWS($M$5:M1238)),"")</f>
        <v/>
      </c>
      <c r="P1238" t="s">
        <v>1731</v>
      </c>
      <c r="Q1238" t="s">
        <v>117</v>
      </c>
      <c r="R1238">
        <v>9126</v>
      </c>
      <c r="S1238" s="286">
        <f>ROWS(R$5:R1238)</f>
        <v>1234</v>
      </c>
      <c r="T1238" s="286" t="str">
        <f>IF(P1238='5.1'!$E$5,TXM!S1238,"")</f>
        <v/>
      </c>
      <c r="U1238" t="str">
        <f>IFERROR(SMALL($T$5:$T$8000,ROWS($T$5:T1238)),"")</f>
        <v/>
      </c>
    </row>
    <row r="1239" spans="1:21" ht="14.4" customHeight="1" x14ac:dyDescent="0.25">
      <c r="A1239" s="285" t="s">
        <v>1736</v>
      </c>
      <c r="B1239" t="s">
        <v>782</v>
      </c>
      <c r="C1239" s="300">
        <v>1748518</v>
      </c>
      <c r="D1239" s="286">
        <f>ROWS(C$5:C1239)</f>
        <v>1235</v>
      </c>
      <c r="E1239" s="286" t="str">
        <f>IF(A1239='5.1'!$E$5,TXM!D1239,"")</f>
        <v/>
      </c>
      <c r="F1239" t="str">
        <f>IFERROR(SMALL($E$5:$E$8000,ROWS($E$5:E1239)),"")</f>
        <v/>
      </c>
      <c r="I1239" s="285" t="s">
        <v>1682</v>
      </c>
      <c r="J1239" t="s">
        <v>1086</v>
      </c>
      <c r="K1239" s="300">
        <v>133943</v>
      </c>
      <c r="L1239" s="286">
        <f>ROWS(K$5:K1239)</f>
        <v>1235</v>
      </c>
      <c r="M1239" s="286" t="str">
        <f>IF(I1239='5.1'!$E$5,TXM!L1239,"")</f>
        <v/>
      </c>
      <c r="N1239" t="str">
        <f>IFERROR(SMALL($M$5:$M$8000,ROWS($M$5:M1239)),"")</f>
        <v/>
      </c>
      <c r="P1239" t="s">
        <v>1731</v>
      </c>
      <c r="Q1239" t="s">
        <v>752</v>
      </c>
      <c r="R1239">
        <v>7911</v>
      </c>
      <c r="S1239" s="286">
        <f>ROWS(R$5:R1239)</f>
        <v>1235</v>
      </c>
      <c r="T1239" s="286" t="str">
        <f>IF(P1239='5.1'!$E$5,TXM!S1239,"")</f>
        <v/>
      </c>
      <c r="U1239" t="str">
        <f>IFERROR(SMALL($T$5:$T$8000,ROWS($T$5:T1239)),"")</f>
        <v/>
      </c>
    </row>
    <row r="1240" spans="1:21" ht="14.4" customHeight="1" x14ac:dyDescent="0.25">
      <c r="A1240" s="285" t="s">
        <v>1736</v>
      </c>
      <c r="B1240" t="s">
        <v>790</v>
      </c>
      <c r="C1240" s="300">
        <v>710334</v>
      </c>
      <c r="D1240" s="286">
        <f>ROWS(C$5:C1240)</f>
        <v>1236</v>
      </c>
      <c r="E1240" s="286" t="str">
        <f>IF(A1240='5.1'!$E$5,TXM!D1240,"")</f>
        <v/>
      </c>
      <c r="F1240" t="str">
        <f>IFERROR(SMALL($E$5:$E$8000,ROWS($E$5:E1240)),"")</f>
        <v/>
      </c>
      <c r="I1240" s="285" t="s">
        <v>1682</v>
      </c>
      <c r="J1240" t="s">
        <v>711</v>
      </c>
      <c r="K1240" s="300">
        <v>122901</v>
      </c>
      <c r="L1240" s="286">
        <f>ROWS(K$5:K1240)</f>
        <v>1236</v>
      </c>
      <c r="M1240" s="286" t="str">
        <f>IF(I1240='5.1'!$E$5,TXM!L1240,"")</f>
        <v/>
      </c>
      <c r="N1240" t="str">
        <f>IFERROR(SMALL($M$5:$M$8000,ROWS($M$5:M1240)),"")</f>
        <v/>
      </c>
      <c r="P1240" t="s">
        <v>1731</v>
      </c>
      <c r="Q1240" t="s">
        <v>748</v>
      </c>
      <c r="R1240">
        <v>7681</v>
      </c>
      <c r="S1240" s="286">
        <f>ROWS(R$5:R1240)</f>
        <v>1236</v>
      </c>
      <c r="T1240" s="286" t="str">
        <f>IF(P1240='5.1'!$E$5,TXM!S1240,"")</f>
        <v/>
      </c>
      <c r="U1240" t="str">
        <f>IFERROR(SMALL($T$5:$T$8000,ROWS($T$5:T1240)),"")</f>
        <v/>
      </c>
    </row>
    <row r="1241" spans="1:21" ht="14.4" customHeight="1" x14ac:dyDescent="0.25">
      <c r="A1241" s="285" t="s">
        <v>1736</v>
      </c>
      <c r="B1241" t="s">
        <v>752</v>
      </c>
      <c r="C1241" s="300">
        <v>539899</v>
      </c>
      <c r="D1241" s="286">
        <f>ROWS(C$5:C1241)</f>
        <v>1237</v>
      </c>
      <c r="E1241" s="286" t="str">
        <f>IF(A1241='5.1'!$E$5,TXM!D1241,"")</f>
        <v/>
      </c>
      <c r="F1241" t="str">
        <f>IFERROR(SMALL($E$5:$E$8000,ROWS($E$5:E1241)),"")</f>
        <v/>
      </c>
      <c r="I1241" s="285" t="s">
        <v>1682</v>
      </c>
      <c r="J1241" t="s">
        <v>734</v>
      </c>
      <c r="K1241" s="300">
        <v>107680</v>
      </c>
      <c r="L1241" s="286">
        <f>ROWS(K$5:K1241)</f>
        <v>1237</v>
      </c>
      <c r="M1241" s="286" t="str">
        <f>IF(I1241='5.1'!$E$5,TXM!L1241,"")</f>
        <v/>
      </c>
      <c r="N1241" t="str">
        <f>IFERROR(SMALL($M$5:$M$8000,ROWS($M$5:M1241)),"")</f>
        <v/>
      </c>
      <c r="P1241" t="s">
        <v>1731</v>
      </c>
      <c r="Q1241" t="s">
        <v>1091</v>
      </c>
      <c r="R1241">
        <v>7650</v>
      </c>
      <c r="S1241" s="286">
        <f>ROWS(R$5:R1241)</f>
        <v>1237</v>
      </c>
      <c r="T1241" s="286" t="str">
        <f>IF(P1241='5.1'!$E$5,TXM!S1241,"")</f>
        <v/>
      </c>
      <c r="U1241" t="str">
        <f>IFERROR(SMALL($T$5:$T$8000,ROWS($T$5:T1241)),"")</f>
        <v/>
      </c>
    </row>
    <row r="1242" spans="1:21" ht="14.4" customHeight="1" x14ac:dyDescent="0.25">
      <c r="A1242" s="285" t="s">
        <v>1736</v>
      </c>
      <c r="B1242" t="s">
        <v>1080</v>
      </c>
      <c r="C1242" s="300">
        <v>400770</v>
      </c>
      <c r="D1242" s="286">
        <f>ROWS(C$5:C1242)</f>
        <v>1238</v>
      </c>
      <c r="E1242" s="286" t="str">
        <f>IF(A1242='5.1'!$E$5,TXM!D1242,"")</f>
        <v/>
      </c>
      <c r="F1242" t="str">
        <f>IFERROR(SMALL($E$5:$E$8000,ROWS($E$5:E1242)),"")</f>
        <v/>
      </c>
      <c r="I1242" s="285" t="s">
        <v>1682</v>
      </c>
      <c r="J1242" t="s">
        <v>762</v>
      </c>
      <c r="K1242" s="300">
        <v>99200</v>
      </c>
      <c r="L1242" s="286">
        <f>ROWS(K$5:K1242)</f>
        <v>1238</v>
      </c>
      <c r="M1242" s="286" t="str">
        <f>IF(I1242='5.1'!$E$5,TXM!L1242,"")</f>
        <v/>
      </c>
      <c r="N1242" t="str">
        <f>IFERROR(SMALL($M$5:$M$8000,ROWS($M$5:M1242)),"")</f>
        <v/>
      </c>
      <c r="P1242" t="s">
        <v>1731</v>
      </c>
      <c r="Q1242" t="s">
        <v>1076</v>
      </c>
      <c r="R1242">
        <v>6100</v>
      </c>
      <c r="S1242" s="286">
        <f>ROWS(R$5:R1242)</f>
        <v>1238</v>
      </c>
      <c r="T1242" s="286" t="str">
        <f>IF(P1242='5.1'!$E$5,TXM!S1242,"")</f>
        <v/>
      </c>
      <c r="U1242" t="str">
        <f>IFERROR(SMALL($T$5:$T$8000,ROWS($T$5:T1242)),"")</f>
        <v/>
      </c>
    </row>
    <row r="1243" spans="1:21" ht="14.4" customHeight="1" x14ac:dyDescent="0.25">
      <c r="A1243" s="285" t="s">
        <v>1736</v>
      </c>
      <c r="B1243" t="s">
        <v>784</v>
      </c>
      <c r="C1243" s="300">
        <v>383775</v>
      </c>
      <c r="D1243" s="286">
        <f>ROWS(C$5:C1243)</f>
        <v>1239</v>
      </c>
      <c r="E1243" s="286" t="str">
        <f>IF(A1243='5.1'!$E$5,TXM!D1243,"")</f>
        <v/>
      </c>
      <c r="F1243" t="str">
        <f>IFERROR(SMALL($E$5:$E$8000,ROWS($E$5:E1243)),"")</f>
        <v/>
      </c>
      <c r="I1243" s="285" t="s">
        <v>1682</v>
      </c>
      <c r="J1243" t="s">
        <v>790</v>
      </c>
      <c r="K1243" s="300">
        <v>69937</v>
      </c>
      <c r="L1243" s="286">
        <f>ROWS(K$5:K1243)</f>
        <v>1239</v>
      </c>
      <c r="M1243" s="286" t="str">
        <f>IF(I1243='5.1'!$E$5,TXM!L1243,"")</f>
        <v/>
      </c>
      <c r="N1243" t="str">
        <f>IFERROR(SMALL($M$5:$M$8000,ROWS($M$5:M1243)),"")</f>
        <v/>
      </c>
      <c r="P1243" t="s">
        <v>1731</v>
      </c>
      <c r="Q1243" t="s">
        <v>723</v>
      </c>
      <c r="R1243">
        <v>4162</v>
      </c>
      <c r="S1243" s="286">
        <f>ROWS(R$5:R1243)</f>
        <v>1239</v>
      </c>
      <c r="T1243" s="286" t="str">
        <f>IF(P1243='5.1'!$E$5,TXM!S1243,"")</f>
        <v/>
      </c>
      <c r="U1243" t="str">
        <f>IFERROR(SMALL($T$5:$T$8000,ROWS($T$5:T1243)),"")</f>
        <v/>
      </c>
    </row>
    <row r="1244" spans="1:21" ht="14.4" customHeight="1" x14ac:dyDescent="0.25">
      <c r="A1244" s="285" t="s">
        <v>1736</v>
      </c>
      <c r="B1244" t="s">
        <v>106</v>
      </c>
      <c r="C1244" s="300">
        <v>298603</v>
      </c>
      <c r="D1244" s="286">
        <f>ROWS(C$5:C1244)</f>
        <v>1240</v>
      </c>
      <c r="E1244" s="286" t="str">
        <f>IF(A1244='5.1'!$E$5,TXM!D1244,"")</f>
        <v/>
      </c>
      <c r="F1244" t="str">
        <f>IFERROR(SMALL($E$5:$E$8000,ROWS($E$5:E1244)),"")</f>
        <v/>
      </c>
      <c r="I1244" s="285" t="s">
        <v>1682</v>
      </c>
      <c r="J1244" t="s">
        <v>802</v>
      </c>
      <c r="K1244" s="300">
        <v>45987</v>
      </c>
      <c r="L1244" s="286">
        <f>ROWS(K$5:K1244)</f>
        <v>1240</v>
      </c>
      <c r="M1244" s="286" t="str">
        <f>IF(I1244='5.1'!$E$5,TXM!L1244,"")</f>
        <v/>
      </c>
      <c r="N1244" t="str">
        <f>IFERROR(SMALL($M$5:$M$8000,ROWS($M$5:M1244)),"")</f>
        <v/>
      </c>
      <c r="P1244" t="s">
        <v>1731</v>
      </c>
      <c r="Q1244" t="s">
        <v>750</v>
      </c>
      <c r="R1244">
        <v>3813</v>
      </c>
      <c r="S1244" s="286">
        <f>ROWS(R$5:R1244)</f>
        <v>1240</v>
      </c>
      <c r="T1244" s="286" t="str">
        <f>IF(P1244='5.1'!$E$5,TXM!S1244,"")</f>
        <v/>
      </c>
      <c r="U1244" t="str">
        <f>IFERROR(SMALL($T$5:$T$8000,ROWS($T$5:T1244)),"")</f>
        <v/>
      </c>
    </row>
    <row r="1245" spans="1:21" ht="14.4" customHeight="1" x14ac:dyDescent="0.25">
      <c r="A1245" s="285" t="s">
        <v>1736</v>
      </c>
      <c r="B1245" t="s">
        <v>774</v>
      </c>
      <c r="C1245" s="300">
        <v>272996</v>
      </c>
      <c r="D1245" s="286">
        <f>ROWS(C$5:C1245)</f>
        <v>1241</v>
      </c>
      <c r="E1245" s="286" t="str">
        <f>IF(A1245='5.1'!$E$5,TXM!D1245,"")</f>
        <v/>
      </c>
      <c r="F1245" t="str">
        <f>IFERROR(SMALL($E$5:$E$8000,ROWS($E$5:E1245)),"")</f>
        <v/>
      </c>
      <c r="I1245" s="285" t="s">
        <v>1682</v>
      </c>
      <c r="J1245" t="s">
        <v>1081</v>
      </c>
      <c r="K1245" s="300">
        <v>43380</v>
      </c>
      <c r="L1245" s="286">
        <f>ROWS(K$5:K1245)</f>
        <v>1241</v>
      </c>
      <c r="M1245" s="286" t="str">
        <f>IF(I1245='5.1'!$E$5,TXM!L1245,"")</f>
        <v/>
      </c>
      <c r="N1245" t="str">
        <f>IFERROR(SMALL($M$5:$M$8000,ROWS($M$5:M1245)),"")</f>
        <v/>
      </c>
      <c r="P1245" t="s">
        <v>1731</v>
      </c>
      <c r="Q1245" t="s">
        <v>719</v>
      </c>
      <c r="R1245">
        <v>2329</v>
      </c>
      <c r="S1245" s="286">
        <f>ROWS(R$5:R1245)</f>
        <v>1241</v>
      </c>
      <c r="T1245" s="286" t="str">
        <f>IF(P1245='5.1'!$E$5,TXM!S1245,"")</f>
        <v/>
      </c>
      <c r="U1245" t="str">
        <f>IFERROR(SMALL($T$5:$T$8000,ROWS($T$5:T1245)),"")</f>
        <v/>
      </c>
    </row>
    <row r="1246" spans="1:21" ht="14.4" customHeight="1" x14ac:dyDescent="0.25">
      <c r="A1246" s="285" t="s">
        <v>1736</v>
      </c>
      <c r="B1246" t="s">
        <v>1076</v>
      </c>
      <c r="C1246" s="300">
        <v>263958</v>
      </c>
      <c r="D1246" s="286">
        <f>ROWS(C$5:C1246)</f>
        <v>1242</v>
      </c>
      <c r="E1246" s="286" t="str">
        <f>IF(A1246='5.1'!$E$5,TXM!D1246,"")</f>
        <v/>
      </c>
      <c r="F1246" t="str">
        <f>IFERROR(SMALL($E$5:$E$8000,ROWS($E$5:E1246)),"")</f>
        <v/>
      </c>
      <c r="I1246" s="285" t="s">
        <v>1682</v>
      </c>
      <c r="J1246" t="s">
        <v>1096</v>
      </c>
      <c r="K1246" s="300">
        <v>41636</v>
      </c>
      <c r="L1246" s="286">
        <f>ROWS(K$5:K1246)</f>
        <v>1242</v>
      </c>
      <c r="M1246" s="286" t="str">
        <f>IF(I1246='5.1'!$E$5,TXM!L1246,"")</f>
        <v/>
      </c>
      <c r="N1246" t="str">
        <f>IFERROR(SMALL($M$5:$M$8000,ROWS($M$5:M1246)),"")</f>
        <v/>
      </c>
      <c r="P1246" t="s">
        <v>1731</v>
      </c>
      <c r="Q1246" t="s">
        <v>756</v>
      </c>
      <c r="R1246">
        <v>1309</v>
      </c>
      <c r="S1246" s="286">
        <f>ROWS(R$5:R1246)</f>
        <v>1242</v>
      </c>
      <c r="T1246" s="286" t="str">
        <f>IF(P1246='5.1'!$E$5,TXM!S1246,"")</f>
        <v/>
      </c>
      <c r="U1246" t="str">
        <f>IFERROR(SMALL($T$5:$T$8000,ROWS($T$5:T1246)),"")</f>
        <v/>
      </c>
    </row>
    <row r="1247" spans="1:21" ht="14.4" customHeight="1" x14ac:dyDescent="0.25">
      <c r="A1247" s="285" t="s">
        <v>1736</v>
      </c>
      <c r="B1247" t="s">
        <v>116</v>
      </c>
      <c r="C1247" s="300">
        <v>216157</v>
      </c>
      <c r="D1247" s="286">
        <f>ROWS(C$5:C1247)</f>
        <v>1243</v>
      </c>
      <c r="E1247" s="286" t="str">
        <f>IF(A1247='5.1'!$E$5,TXM!D1247,"")</f>
        <v/>
      </c>
      <c r="F1247" t="str">
        <f>IFERROR(SMALL($E$5:$E$8000,ROWS($E$5:E1247)),"")</f>
        <v/>
      </c>
      <c r="I1247" s="285" t="s">
        <v>1682</v>
      </c>
      <c r="J1247" t="s">
        <v>1097</v>
      </c>
      <c r="K1247" s="300">
        <v>41047</v>
      </c>
      <c r="L1247" s="286">
        <f>ROWS(K$5:K1247)</f>
        <v>1243</v>
      </c>
      <c r="M1247" s="286" t="str">
        <f>IF(I1247='5.1'!$E$5,TXM!L1247,"")</f>
        <v/>
      </c>
      <c r="N1247" t="str">
        <f>IFERROR(SMALL($M$5:$M$8000,ROWS($M$5:M1247)),"")</f>
        <v/>
      </c>
      <c r="P1247" t="s">
        <v>1731</v>
      </c>
      <c r="Q1247" t="s">
        <v>766</v>
      </c>
      <c r="R1247">
        <v>1197</v>
      </c>
      <c r="S1247" s="286">
        <f>ROWS(R$5:R1247)</f>
        <v>1243</v>
      </c>
      <c r="T1247" s="286" t="str">
        <f>IF(P1247='5.1'!$E$5,TXM!S1247,"")</f>
        <v/>
      </c>
      <c r="U1247" t="str">
        <f>IFERROR(SMALL($T$5:$T$8000,ROWS($T$5:T1247)),"")</f>
        <v/>
      </c>
    </row>
    <row r="1248" spans="1:21" ht="14.4" customHeight="1" x14ac:dyDescent="0.25">
      <c r="A1248" s="285" t="s">
        <v>1736</v>
      </c>
      <c r="B1248" t="s">
        <v>119</v>
      </c>
      <c r="C1248" s="300">
        <v>77423</v>
      </c>
      <c r="D1248" s="286">
        <f>ROWS(C$5:C1248)</f>
        <v>1244</v>
      </c>
      <c r="E1248" s="286" t="str">
        <f>IF(A1248='5.1'!$E$5,TXM!D1248,"")</f>
        <v/>
      </c>
      <c r="F1248" t="str">
        <f>IFERROR(SMALL($E$5:$E$8000,ROWS($E$5:E1248)),"")</f>
        <v/>
      </c>
      <c r="I1248" s="285" t="s">
        <v>1682</v>
      </c>
      <c r="J1248" t="s">
        <v>760</v>
      </c>
      <c r="K1248" s="300">
        <v>39267</v>
      </c>
      <c r="L1248" s="286">
        <f>ROWS(K$5:K1248)</f>
        <v>1244</v>
      </c>
      <c r="M1248" s="286" t="str">
        <f>IF(I1248='5.1'!$E$5,TXM!L1248,"")</f>
        <v/>
      </c>
      <c r="N1248" t="str">
        <f>IFERROR(SMALL($M$5:$M$8000,ROWS($M$5:M1248)),"")</f>
        <v/>
      </c>
      <c r="P1248" t="s">
        <v>1731</v>
      </c>
      <c r="Q1248" t="s">
        <v>709</v>
      </c>
      <c r="R1248">
        <v>952</v>
      </c>
      <c r="S1248" s="286">
        <f>ROWS(R$5:R1248)</f>
        <v>1244</v>
      </c>
      <c r="T1248" s="286" t="str">
        <f>IF(P1248='5.1'!$E$5,TXM!S1248,"")</f>
        <v/>
      </c>
      <c r="U1248" t="str">
        <f>IFERROR(SMALL($T$5:$T$8000,ROWS($T$5:T1248)),"")</f>
        <v/>
      </c>
    </row>
    <row r="1249" spans="1:21" ht="14.4" customHeight="1" x14ac:dyDescent="0.25">
      <c r="A1249" s="285" t="s">
        <v>1736</v>
      </c>
      <c r="B1249" t="s">
        <v>806</v>
      </c>
      <c r="C1249" s="300">
        <v>59378</v>
      </c>
      <c r="D1249" s="286">
        <f>ROWS(C$5:C1249)</f>
        <v>1245</v>
      </c>
      <c r="E1249" s="286" t="str">
        <f>IF(A1249='5.1'!$E$5,TXM!D1249,"")</f>
        <v/>
      </c>
      <c r="F1249" t="str">
        <f>IFERROR(SMALL($E$5:$E$8000,ROWS($E$5:E1249)),"")</f>
        <v/>
      </c>
      <c r="I1249" s="285" t="s">
        <v>1682</v>
      </c>
      <c r="J1249" t="s">
        <v>823</v>
      </c>
      <c r="K1249" s="300">
        <v>20846</v>
      </c>
      <c r="L1249" s="286">
        <f>ROWS(K$5:K1249)</f>
        <v>1245</v>
      </c>
      <c r="M1249" s="286" t="str">
        <f>IF(I1249='5.1'!$E$5,TXM!L1249,"")</f>
        <v/>
      </c>
      <c r="N1249" t="str">
        <f>IFERROR(SMALL($M$5:$M$8000,ROWS($M$5:M1249)),"")</f>
        <v/>
      </c>
      <c r="P1249" t="s">
        <v>1731</v>
      </c>
      <c r="Q1249" t="s">
        <v>111</v>
      </c>
      <c r="R1249">
        <v>837</v>
      </c>
      <c r="S1249" s="286">
        <f>ROWS(R$5:R1249)</f>
        <v>1245</v>
      </c>
      <c r="T1249" s="286" t="str">
        <f>IF(P1249='5.1'!$E$5,TXM!S1249,"")</f>
        <v/>
      </c>
      <c r="U1249" t="str">
        <f>IFERROR(SMALL($T$5:$T$8000,ROWS($T$5:T1249)),"")</f>
        <v/>
      </c>
    </row>
    <row r="1250" spans="1:21" ht="14.4" customHeight="1" x14ac:dyDescent="0.25">
      <c r="A1250" s="285" t="s">
        <v>1736</v>
      </c>
      <c r="B1250" t="s">
        <v>808</v>
      </c>
      <c r="C1250" s="300">
        <v>26958</v>
      </c>
      <c r="D1250" s="286">
        <f>ROWS(C$5:C1250)</f>
        <v>1246</v>
      </c>
      <c r="E1250" s="286" t="str">
        <f>IF(A1250='5.1'!$E$5,TXM!D1250,"")</f>
        <v/>
      </c>
      <c r="F1250" t="str">
        <f>IFERROR(SMALL($E$5:$E$8000,ROWS($E$5:E1250)),"")</f>
        <v/>
      </c>
      <c r="I1250" s="285" t="s">
        <v>1682</v>
      </c>
      <c r="J1250" t="s">
        <v>719</v>
      </c>
      <c r="K1250" s="300">
        <v>12291</v>
      </c>
      <c r="L1250" s="286">
        <f>ROWS(K$5:K1250)</f>
        <v>1246</v>
      </c>
      <c r="M1250" s="286" t="str">
        <f>IF(I1250='5.1'!$E$5,TXM!L1250,"")</f>
        <v/>
      </c>
      <c r="N1250" t="str">
        <f>IFERROR(SMALL($M$5:$M$8000,ROWS($M$5:M1250)),"")</f>
        <v/>
      </c>
      <c r="P1250" t="s">
        <v>1731</v>
      </c>
      <c r="Q1250" t="s">
        <v>109</v>
      </c>
      <c r="R1250">
        <v>682</v>
      </c>
      <c r="S1250" s="286">
        <f>ROWS(R$5:R1250)</f>
        <v>1246</v>
      </c>
      <c r="T1250" s="286" t="str">
        <f>IF(P1250='5.1'!$E$5,TXM!S1250,"")</f>
        <v/>
      </c>
      <c r="U1250" t="str">
        <f>IFERROR(SMALL($T$5:$T$8000,ROWS($T$5:T1250)),"")</f>
        <v/>
      </c>
    </row>
    <row r="1251" spans="1:21" ht="14.4" customHeight="1" x14ac:dyDescent="0.25">
      <c r="A1251" s="285" t="s">
        <v>1736</v>
      </c>
      <c r="B1251" t="s">
        <v>1098</v>
      </c>
      <c r="C1251" s="300">
        <v>11495</v>
      </c>
      <c r="D1251" s="286">
        <f>ROWS(C$5:C1251)</f>
        <v>1247</v>
      </c>
      <c r="E1251" s="286" t="str">
        <f>IF(A1251='5.1'!$E$5,TXM!D1251,"")</f>
        <v/>
      </c>
      <c r="F1251" t="str">
        <f>IFERROR(SMALL($E$5:$E$8000,ROWS($E$5:E1251)),"")</f>
        <v/>
      </c>
      <c r="I1251" s="285" t="s">
        <v>1682</v>
      </c>
      <c r="J1251" t="s">
        <v>756</v>
      </c>
      <c r="K1251" s="300">
        <v>11465</v>
      </c>
      <c r="L1251" s="286">
        <f>ROWS(K$5:K1251)</f>
        <v>1247</v>
      </c>
      <c r="M1251" s="286" t="str">
        <f>IF(I1251='5.1'!$E$5,TXM!L1251,"")</f>
        <v/>
      </c>
      <c r="N1251" t="str">
        <f>IFERROR(SMALL($M$5:$M$8000,ROWS($M$5:M1251)),"")</f>
        <v/>
      </c>
      <c r="P1251" t="s">
        <v>1731</v>
      </c>
      <c r="Q1251" t="s">
        <v>746</v>
      </c>
      <c r="R1251">
        <v>392</v>
      </c>
      <c r="S1251" s="286">
        <f>ROWS(R$5:R1251)</f>
        <v>1247</v>
      </c>
      <c r="T1251" s="286" t="str">
        <f>IF(P1251='5.1'!$E$5,TXM!S1251,"")</f>
        <v/>
      </c>
      <c r="U1251" t="str">
        <f>IFERROR(SMALL($T$5:$T$8000,ROWS($T$5:T1251)),"")</f>
        <v/>
      </c>
    </row>
    <row r="1252" spans="1:21" ht="14.4" customHeight="1" x14ac:dyDescent="0.25">
      <c r="A1252" s="285" t="s">
        <v>1736</v>
      </c>
      <c r="B1252" t="s">
        <v>1086</v>
      </c>
      <c r="C1252" s="300">
        <v>879</v>
      </c>
      <c r="D1252" s="286">
        <f>ROWS(C$5:C1252)</f>
        <v>1248</v>
      </c>
      <c r="E1252" s="286" t="str">
        <f>IF(A1252='5.1'!$E$5,TXM!D1252,"")</f>
        <v/>
      </c>
      <c r="F1252" t="str">
        <f>IFERROR(SMALL($E$5:$E$8000,ROWS($E$5:E1252)),"")</f>
        <v/>
      </c>
      <c r="I1252" s="285" t="s">
        <v>1682</v>
      </c>
      <c r="J1252" t="s">
        <v>764</v>
      </c>
      <c r="K1252" s="300">
        <v>9369</v>
      </c>
      <c r="L1252" s="286">
        <f>ROWS(K$5:K1252)</f>
        <v>1248</v>
      </c>
      <c r="M1252" s="286" t="str">
        <f>IF(I1252='5.1'!$E$5,TXM!L1252,"")</f>
        <v/>
      </c>
      <c r="N1252" t="str">
        <f>IFERROR(SMALL($M$5:$M$8000,ROWS($M$5:M1252)),"")</f>
        <v/>
      </c>
      <c r="P1252" t="s">
        <v>1731</v>
      </c>
      <c r="Q1252" t="s">
        <v>768</v>
      </c>
      <c r="R1252">
        <v>389</v>
      </c>
      <c r="S1252" s="286">
        <f>ROWS(R$5:R1252)</f>
        <v>1248</v>
      </c>
      <c r="T1252" s="286" t="str">
        <f>IF(P1252='5.1'!$E$5,TXM!S1252,"")</f>
        <v/>
      </c>
      <c r="U1252" t="str">
        <f>IFERROR(SMALL($T$5:$T$8000,ROWS($T$5:T1252)),"")</f>
        <v/>
      </c>
    </row>
    <row r="1253" spans="1:21" ht="14.4" customHeight="1" x14ac:dyDescent="0.25">
      <c r="A1253" s="285" t="s">
        <v>1970</v>
      </c>
      <c r="B1253" t="s">
        <v>705</v>
      </c>
      <c r="C1253" s="300">
        <v>1970309</v>
      </c>
      <c r="D1253" s="286">
        <f>ROWS(C$5:C1253)</f>
        <v>1249</v>
      </c>
      <c r="E1253" s="286" t="str">
        <f>IF(A1253='5.1'!$E$5,TXM!D1253,"")</f>
        <v/>
      </c>
      <c r="F1253" t="str">
        <f>IFERROR(SMALL($E$5:$E$8000,ROWS($E$5:E1253)),"")</f>
        <v/>
      </c>
      <c r="I1253" s="285" t="s">
        <v>1682</v>
      </c>
      <c r="J1253" t="s">
        <v>727</v>
      </c>
      <c r="K1253" s="300">
        <v>9136</v>
      </c>
      <c r="L1253" s="286">
        <f>ROWS(K$5:K1253)</f>
        <v>1249</v>
      </c>
      <c r="M1253" s="286" t="str">
        <f>IF(I1253='5.1'!$E$5,TXM!L1253,"")</f>
        <v/>
      </c>
      <c r="N1253" t="str">
        <f>IFERROR(SMALL($M$5:$M$8000,ROWS($M$5:M1253)),"")</f>
        <v/>
      </c>
      <c r="P1253" t="s">
        <v>1734</v>
      </c>
      <c r="Q1253" t="s">
        <v>806</v>
      </c>
      <c r="R1253">
        <v>11917886</v>
      </c>
      <c r="S1253" s="286">
        <f>ROWS(R$5:R1253)</f>
        <v>1249</v>
      </c>
      <c r="T1253" s="286" t="str">
        <f>IF(P1253='5.1'!$E$5,TXM!S1253,"")</f>
        <v/>
      </c>
      <c r="U1253" t="str">
        <f>IFERROR(SMALL($T$5:$T$8000,ROWS($T$5:T1253)),"")</f>
        <v/>
      </c>
    </row>
    <row r="1254" spans="1:21" ht="14.4" customHeight="1" x14ac:dyDescent="0.25">
      <c r="A1254" s="285" t="s">
        <v>1970</v>
      </c>
      <c r="B1254" t="s">
        <v>1080</v>
      </c>
      <c r="C1254" s="300">
        <v>673505</v>
      </c>
      <c r="D1254" s="286">
        <f>ROWS(C$5:C1254)</f>
        <v>1250</v>
      </c>
      <c r="E1254" s="286" t="str">
        <f>IF(A1254='5.1'!$E$5,TXM!D1254,"")</f>
        <v/>
      </c>
      <c r="F1254" t="str">
        <f>IFERROR(SMALL($E$5:$E$8000,ROWS($E$5:E1254)),"")</f>
        <v/>
      </c>
      <c r="I1254" s="285" t="s">
        <v>1682</v>
      </c>
      <c r="J1254" t="s">
        <v>804</v>
      </c>
      <c r="K1254" s="300">
        <v>7088</v>
      </c>
      <c r="L1254" s="286">
        <f>ROWS(K$5:K1254)</f>
        <v>1250</v>
      </c>
      <c r="M1254" s="286" t="str">
        <f>IF(I1254='5.1'!$E$5,TXM!L1254,"")</f>
        <v/>
      </c>
      <c r="N1254" t="str">
        <f>IFERROR(SMALL($M$5:$M$8000,ROWS($M$5:M1254)),"")</f>
        <v/>
      </c>
      <c r="P1254" t="s">
        <v>1734</v>
      </c>
      <c r="Q1254" t="s">
        <v>1093</v>
      </c>
      <c r="R1254">
        <v>9483744</v>
      </c>
      <c r="S1254" s="286">
        <f>ROWS(R$5:R1254)</f>
        <v>1250</v>
      </c>
      <c r="T1254" s="286" t="str">
        <f>IF(P1254='5.1'!$E$5,TXM!S1254,"")</f>
        <v/>
      </c>
      <c r="U1254" t="str">
        <f>IFERROR(SMALL($T$5:$T$8000,ROWS($T$5:T1254)),"")</f>
        <v/>
      </c>
    </row>
    <row r="1255" spans="1:21" ht="14.4" customHeight="1" x14ac:dyDescent="0.25">
      <c r="A1255" s="285" t="s">
        <v>1970</v>
      </c>
      <c r="B1255" t="s">
        <v>106</v>
      </c>
      <c r="C1255" s="300">
        <v>428384</v>
      </c>
      <c r="D1255" s="286">
        <f>ROWS(C$5:C1255)</f>
        <v>1251</v>
      </c>
      <c r="E1255" s="286" t="str">
        <f>IF(A1255='5.1'!$E$5,TXM!D1255,"")</f>
        <v/>
      </c>
      <c r="F1255" t="str">
        <f>IFERROR(SMALL($E$5:$E$8000,ROWS($E$5:E1255)),"")</f>
        <v/>
      </c>
      <c r="I1255" s="285" t="s">
        <v>1682</v>
      </c>
      <c r="J1255" t="s">
        <v>786</v>
      </c>
      <c r="K1255" s="300">
        <v>6311</v>
      </c>
      <c r="L1255" s="286">
        <f>ROWS(K$5:K1255)</f>
        <v>1251</v>
      </c>
      <c r="M1255" s="286" t="str">
        <f>IF(I1255='5.1'!$E$5,TXM!L1255,"")</f>
        <v/>
      </c>
      <c r="N1255" t="str">
        <f>IFERROR(SMALL($M$5:$M$8000,ROWS($M$5:M1255)),"")</f>
        <v/>
      </c>
      <c r="P1255" t="s">
        <v>1734</v>
      </c>
      <c r="Q1255" t="s">
        <v>802</v>
      </c>
      <c r="R1255">
        <v>4336412</v>
      </c>
      <c r="S1255" s="286">
        <f>ROWS(R$5:R1255)</f>
        <v>1251</v>
      </c>
      <c r="T1255" s="286" t="str">
        <f>IF(P1255='5.1'!$E$5,TXM!S1255,"")</f>
        <v/>
      </c>
      <c r="U1255" t="str">
        <f>IFERROR(SMALL($T$5:$T$8000,ROWS($T$5:T1255)),"")</f>
        <v/>
      </c>
    </row>
    <row r="1256" spans="1:21" ht="14.4" customHeight="1" x14ac:dyDescent="0.25">
      <c r="A1256" s="285" t="s">
        <v>1970</v>
      </c>
      <c r="B1256" t="s">
        <v>715</v>
      </c>
      <c r="C1256" s="300">
        <v>150750</v>
      </c>
      <c r="D1256" s="286">
        <f>ROWS(C$5:C1256)</f>
        <v>1252</v>
      </c>
      <c r="E1256" s="286" t="str">
        <f>IF(A1256='5.1'!$E$5,TXM!D1256,"")</f>
        <v/>
      </c>
      <c r="F1256" t="str">
        <f>IFERROR(SMALL($E$5:$E$8000,ROWS($E$5:E1256)),"")</f>
        <v/>
      </c>
      <c r="I1256" s="285" t="s">
        <v>1682</v>
      </c>
      <c r="J1256" t="s">
        <v>197</v>
      </c>
      <c r="K1256" s="300">
        <v>6065</v>
      </c>
      <c r="L1256" s="286">
        <f>ROWS(K$5:K1256)</f>
        <v>1252</v>
      </c>
      <c r="M1256" s="286" t="str">
        <f>IF(I1256='5.1'!$E$5,TXM!L1256,"")</f>
        <v/>
      </c>
      <c r="N1256" t="str">
        <f>IFERROR(SMALL($M$5:$M$8000,ROWS($M$5:M1256)),"")</f>
        <v/>
      </c>
      <c r="P1256" t="s">
        <v>1734</v>
      </c>
      <c r="Q1256" t="s">
        <v>1079</v>
      </c>
      <c r="R1256">
        <v>4335807</v>
      </c>
      <c r="S1256" s="286">
        <f>ROWS(R$5:R1256)</f>
        <v>1252</v>
      </c>
      <c r="T1256" s="286" t="str">
        <f>IF(P1256='5.1'!$E$5,TXM!S1256,"")</f>
        <v/>
      </c>
      <c r="U1256" t="str">
        <f>IFERROR(SMALL($T$5:$T$8000,ROWS($T$5:T1256)),"")</f>
        <v/>
      </c>
    </row>
    <row r="1257" spans="1:21" ht="14.4" customHeight="1" x14ac:dyDescent="0.25">
      <c r="A1257" s="285" t="s">
        <v>1738</v>
      </c>
      <c r="B1257" t="s">
        <v>715</v>
      </c>
      <c r="C1257" s="300">
        <v>78319846001</v>
      </c>
      <c r="D1257" s="286">
        <f>ROWS(C$5:C1257)</f>
        <v>1253</v>
      </c>
      <c r="E1257" s="286" t="str">
        <f>IF(A1257='5.1'!$E$5,TXM!D1257,"")</f>
        <v/>
      </c>
      <c r="F1257" t="str">
        <f>IFERROR(SMALL($E$5:$E$8000,ROWS($E$5:E1257)),"")</f>
        <v/>
      </c>
      <c r="I1257" s="285" t="s">
        <v>1682</v>
      </c>
      <c r="J1257" t="s">
        <v>736</v>
      </c>
      <c r="K1257" s="300">
        <v>5596</v>
      </c>
      <c r="L1257" s="286">
        <f>ROWS(K$5:K1257)</f>
        <v>1253</v>
      </c>
      <c r="M1257" s="286" t="str">
        <f>IF(I1257='5.1'!$E$5,TXM!L1257,"")</f>
        <v/>
      </c>
      <c r="N1257" t="str">
        <f>IFERROR(SMALL($M$5:$M$8000,ROWS($M$5:M1257)),"")</f>
        <v/>
      </c>
      <c r="P1257" t="s">
        <v>1734</v>
      </c>
      <c r="Q1257" t="s">
        <v>808</v>
      </c>
      <c r="R1257">
        <v>2284011</v>
      </c>
      <c r="S1257" s="286">
        <f>ROWS(R$5:R1257)</f>
        <v>1253</v>
      </c>
      <c r="T1257" s="286" t="str">
        <f>IF(P1257='5.1'!$E$5,TXM!S1257,"")</f>
        <v/>
      </c>
      <c r="U1257" t="str">
        <f>IFERROR(SMALL($T$5:$T$8000,ROWS($T$5:T1257)),"")</f>
        <v/>
      </c>
    </row>
    <row r="1258" spans="1:21" ht="14.4" customHeight="1" x14ac:dyDescent="0.25">
      <c r="A1258" s="285" t="s">
        <v>1738</v>
      </c>
      <c r="B1258" t="s">
        <v>999</v>
      </c>
      <c r="C1258" s="300">
        <v>5192302205</v>
      </c>
      <c r="D1258" s="286">
        <f>ROWS(C$5:C1258)</f>
        <v>1254</v>
      </c>
      <c r="E1258" s="286" t="str">
        <f>IF(A1258='5.1'!$E$5,TXM!D1258,"")</f>
        <v/>
      </c>
      <c r="F1258" t="str">
        <f>IFERROR(SMALL($E$5:$E$8000,ROWS($E$5:E1258)),"")</f>
        <v/>
      </c>
      <c r="I1258" s="285" t="s">
        <v>1682</v>
      </c>
      <c r="J1258" t="s">
        <v>766</v>
      </c>
      <c r="K1258" s="300">
        <v>3071</v>
      </c>
      <c r="L1258" s="286">
        <f>ROWS(K$5:K1258)</f>
        <v>1254</v>
      </c>
      <c r="M1258" s="286" t="str">
        <f>IF(I1258='5.1'!$E$5,TXM!L1258,"")</f>
        <v/>
      </c>
      <c r="N1258" t="str">
        <f>IFERROR(SMALL($M$5:$M$8000,ROWS($M$5:M1258)),"")</f>
        <v/>
      </c>
      <c r="P1258" t="s">
        <v>1734</v>
      </c>
      <c r="Q1258" t="s">
        <v>784</v>
      </c>
      <c r="R1258">
        <v>378618</v>
      </c>
      <c r="S1258" s="286">
        <f>ROWS(R$5:R1258)</f>
        <v>1254</v>
      </c>
      <c r="T1258" s="286" t="str">
        <f>IF(P1258='5.1'!$E$5,TXM!S1258,"")</f>
        <v/>
      </c>
      <c r="U1258" t="str">
        <f>IFERROR(SMALL($T$5:$T$8000,ROWS($T$5:T1258)),"")</f>
        <v/>
      </c>
    </row>
    <row r="1259" spans="1:21" ht="14.4" customHeight="1" x14ac:dyDescent="0.25">
      <c r="A1259" s="285" t="s">
        <v>1738</v>
      </c>
      <c r="B1259" t="s">
        <v>1080</v>
      </c>
      <c r="C1259" s="300">
        <v>4734397721</v>
      </c>
      <c r="D1259" s="286">
        <f>ROWS(C$5:C1259)</f>
        <v>1255</v>
      </c>
      <c r="E1259" s="286" t="str">
        <f>IF(A1259='5.1'!$E$5,TXM!D1259,"")</f>
        <v/>
      </c>
      <c r="F1259" t="str">
        <f>IFERROR(SMALL($E$5:$E$8000,ROWS($E$5:E1259)),"")</f>
        <v/>
      </c>
      <c r="I1259" s="285" t="s">
        <v>1682</v>
      </c>
      <c r="J1259" t="s">
        <v>1090</v>
      </c>
      <c r="K1259" s="300">
        <v>3068</v>
      </c>
      <c r="L1259" s="286">
        <f>ROWS(K$5:K1259)</f>
        <v>1255</v>
      </c>
      <c r="M1259" s="286" t="str">
        <f>IF(I1259='5.1'!$E$5,TXM!L1259,"")</f>
        <v/>
      </c>
      <c r="N1259" t="str">
        <f>IFERROR(SMALL($M$5:$M$8000,ROWS($M$5:M1259)),"")</f>
        <v/>
      </c>
      <c r="P1259" t="s">
        <v>1734</v>
      </c>
      <c r="Q1259" t="s">
        <v>1098</v>
      </c>
      <c r="R1259">
        <v>80983</v>
      </c>
      <c r="S1259" s="286">
        <f>ROWS(R$5:R1259)</f>
        <v>1255</v>
      </c>
      <c r="T1259" s="286" t="str">
        <f>IF(P1259='5.1'!$E$5,TXM!S1259,"")</f>
        <v/>
      </c>
      <c r="U1259" t="str">
        <f>IFERROR(SMALL($T$5:$T$8000,ROWS($T$5:T1259)),"")</f>
        <v/>
      </c>
    </row>
    <row r="1260" spans="1:21" ht="14.4" customHeight="1" x14ac:dyDescent="0.25">
      <c r="A1260" s="285" t="s">
        <v>1738</v>
      </c>
      <c r="B1260" t="s">
        <v>719</v>
      </c>
      <c r="C1260" s="300">
        <v>4508206905</v>
      </c>
      <c r="D1260" s="286">
        <f>ROWS(C$5:C1260)</f>
        <v>1256</v>
      </c>
      <c r="E1260" s="286" t="str">
        <f>IF(A1260='5.1'!$E$5,TXM!D1260,"")</f>
        <v/>
      </c>
      <c r="F1260" t="str">
        <f>IFERROR(SMALL($E$5:$E$8000,ROWS($E$5:E1260)),"")</f>
        <v/>
      </c>
      <c r="I1260" s="285" t="s">
        <v>1682</v>
      </c>
      <c r="J1260" t="s">
        <v>1098</v>
      </c>
      <c r="K1260" s="300">
        <v>2138</v>
      </c>
      <c r="L1260" s="286">
        <f>ROWS(K$5:K1260)</f>
        <v>1256</v>
      </c>
      <c r="M1260" s="286" t="str">
        <f>IF(I1260='5.1'!$E$5,TXM!L1260,"")</f>
        <v/>
      </c>
      <c r="N1260" t="str">
        <f>IFERROR(SMALL($M$5:$M$8000,ROWS($M$5:M1260)),"")</f>
        <v/>
      </c>
      <c r="P1260" t="s">
        <v>1734</v>
      </c>
      <c r="Q1260" t="s">
        <v>804</v>
      </c>
      <c r="R1260">
        <v>59185</v>
      </c>
      <c r="S1260" s="286">
        <f>ROWS(R$5:R1260)</f>
        <v>1256</v>
      </c>
      <c r="T1260" s="286" t="str">
        <f>IF(P1260='5.1'!$E$5,TXM!S1260,"")</f>
        <v/>
      </c>
      <c r="U1260" t="str">
        <f>IFERROR(SMALL($T$5:$T$8000,ROWS($T$5:T1260)),"")</f>
        <v/>
      </c>
    </row>
    <row r="1261" spans="1:21" ht="14.4" customHeight="1" x14ac:dyDescent="0.25">
      <c r="A1261" s="285" t="s">
        <v>1738</v>
      </c>
      <c r="B1261" t="s">
        <v>780</v>
      </c>
      <c r="C1261" s="300">
        <v>2022871592</v>
      </c>
      <c r="D1261" s="286">
        <f>ROWS(C$5:C1261)</f>
        <v>1257</v>
      </c>
      <c r="E1261" s="286" t="str">
        <f>IF(A1261='5.1'!$E$5,TXM!D1261,"")</f>
        <v/>
      </c>
      <c r="F1261" t="str">
        <f>IFERROR(SMALL($E$5:$E$8000,ROWS($E$5:E1261)),"")</f>
        <v/>
      </c>
      <c r="I1261" s="285" t="s">
        <v>1682</v>
      </c>
      <c r="J1261" t="s">
        <v>818</v>
      </c>
      <c r="K1261" s="300">
        <v>1301</v>
      </c>
      <c r="L1261" s="286">
        <f>ROWS(K$5:K1261)</f>
        <v>1257</v>
      </c>
      <c r="M1261" s="286" t="str">
        <f>IF(I1261='5.1'!$E$5,TXM!L1261,"")</f>
        <v/>
      </c>
      <c r="N1261" t="str">
        <f>IFERROR(SMALL($M$5:$M$8000,ROWS($M$5:M1261)),"")</f>
        <v/>
      </c>
      <c r="P1261" t="s">
        <v>1734</v>
      </c>
      <c r="Q1261" t="s">
        <v>786</v>
      </c>
      <c r="R1261">
        <v>52916</v>
      </c>
      <c r="S1261" s="286">
        <f>ROWS(R$5:R1261)</f>
        <v>1257</v>
      </c>
      <c r="T1261" s="286" t="str">
        <f>IF(P1261='5.1'!$E$5,TXM!S1261,"")</f>
        <v/>
      </c>
      <c r="U1261" t="str">
        <f>IFERROR(SMALL($T$5:$T$8000,ROWS($T$5:T1261)),"")</f>
        <v/>
      </c>
    </row>
    <row r="1262" spans="1:21" ht="14.4" customHeight="1" x14ac:dyDescent="0.25">
      <c r="A1262" s="285" t="s">
        <v>1738</v>
      </c>
      <c r="B1262" t="s">
        <v>790</v>
      </c>
      <c r="C1262" s="300">
        <v>1765815619</v>
      </c>
      <c r="D1262" s="286">
        <f>ROWS(C$5:C1262)</f>
        <v>1258</v>
      </c>
      <c r="E1262" s="286" t="str">
        <f>IF(A1262='5.1'!$E$5,TXM!D1262,"")</f>
        <v/>
      </c>
      <c r="F1262" t="str">
        <f>IFERROR(SMALL($E$5:$E$8000,ROWS($E$5:E1262)),"")</f>
        <v/>
      </c>
      <c r="I1262" s="285" t="s">
        <v>1682</v>
      </c>
      <c r="J1262" t="s">
        <v>1076</v>
      </c>
      <c r="K1262" s="300">
        <v>1031</v>
      </c>
      <c r="L1262" s="286">
        <f>ROWS(K$5:K1262)</f>
        <v>1258</v>
      </c>
      <c r="M1262" s="286" t="str">
        <f>IF(I1262='5.1'!$E$5,TXM!L1262,"")</f>
        <v/>
      </c>
      <c r="N1262" t="str">
        <f>IFERROR(SMALL($M$5:$M$8000,ROWS($M$5:M1262)),"")</f>
        <v/>
      </c>
      <c r="P1262" t="s">
        <v>1734</v>
      </c>
      <c r="Q1262" t="s">
        <v>1081</v>
      </c>
      <c r="R1262">
        <v>47691</v>
      </c>
      <c r="S1262" s="286">
        <f>ROWS(R$5:R1262)</f>
        <v>1258</v>
      </c>
      <c r="T1262" s="286" t="str">
        <f>IF(P1262='5.1'!$E$5,TXM!S1262,"")</f>
        <v/>
      </c>
      <c r="U1262" t="str">
        <f>IFERROR(SMALL($T$5:$T$8000,ROWS($T$5:T1262)),"")</f>
        <v/>
      </c>
    </row>
    <row r="1263" spans="1:21" ht="14.4" customHeight="1" x14ac:dyDescent="0.25">
      <c r="A1263" s="285" t="s">
        <v>1738</v>
      </c>
      <c r="B1263" t="s">
        <v>786</v>
      </c>
      <c r="C1263" s="300">
        <v>1538381101</v>
      </c>
      <c r="D1263" s="286">
        <f>ROWS(C$5:C1263)</f>
        <v>1259</v>
      </c>
      <c r="E1263" s="286" t="str">
        <f>IF(A1263='5.1'!$E$5,TXM!D1263,"")</f>
        <v/>
      </c>
      <c r="F1263" t="str">
        <f>IFERROR(SMALL($E$5:$E$8000,ROWS($E$5:E1263)),"")</f>
        <v/>
      </c>
      <c r="I1263" s="285" t="s">
        <v>1682</v>
      </c>
      <c r="J1263" t="s">
        <v>768</v>
      </c>
      <c r="K1263" s="300">
        <v>343</v>
      </c>
      <c r="L1263" s="286">
        <f>ROWS(K$5:K1263)</f>
        <v>1259</v>
      </c>
      <c r="M1263" s="286" t="str">
        <f>IF(I1263='5.1'!$E$5,TXM!L1263,"")</f>
        <v/>
      </c>
      <c r="N1263" t="str">
        <f>IFERROR(SMALL($M$5:$M$8000,ROWS($M$5:M1263)),"")</f>
        <v/>
      </c>
      <c r="P1263" t="s">
        <v>1734</v>
      </c>
      <c r="Q1263" t="s">
        <v>812</v>
      </c>
      <c r="R1263">
        <v>19138</v>
      </c>
      <c r="S1263" s="286">
        <f>ROWS(R$5:R1263)</f>
        <v>1259</v>
      </c>
      <c r="T1263" s="286" t="str">
        <f>IF(P1263='5.1'!$E$5,TXM!S1263,"")</f>
        <v/>
      </c>
      <c r="U1263" t="str">
        <f>IFERROR(SMALL($T$5:$T$8000,ROWS($T$5:T1263)),"")</f>
        <v/>
      </c>
    </row>
    <row r="1264" spans="1:21" ht="14.4" customHeight="1" x14ac:dyDescent="0.25">
      <c r="A1264" s="285" t="s">
        <v>1738</v>
      </c>
      <c r="B1264" t="s">
        <v>717</v>
      </c>
      <c r="C1264" s="300">
        <v>1149050115</v>
      </c>
      <c r="D1264" s="286">
        <f>ROWS(C$5:C1264)</f>
        <v>1260</v>
      </c>
      <c r="E1264" s="286" t="str">
        <f>IF(A1264='5.1'!$E$5,TXM!D1264,"")</f>
        <v/>
      </c>
      <c r="F1264" t="str">
        <f>IFERROR(SMALL($E$5:$E$8000,ROWS($E$5:E1264)),"")</f>
        <v/>
      </c>
      <c r="I1264" s="285" t="s">
        <v>1682</v>
      </c>
      <c r="J1264" t="s">
        <v>116</v>
      </c>
      <c r="K1264" s="300">
        <v>178</v>
      </c>
      <c r="L1264" s="286">
        <f>ROWS(K$5:K1264)</f>
        <v>1260</v>
      </c>
      <c r="M1264" s="286" t="str">
        <f>IF(I1264='5.1'!$E$5,TXM!L1264,"")</f>
        <v/>
      </c>
      <c r="N1264" t="str">
        <f>IFERROR(SMALL($M$5:$M$8000,ROWS($M$5:M1264)),"")</f>
        <v/>
      </c>
      <c r="P1264" t="s">
        <v>1734</v>
      </c>
      <c r="Q1264" t="s">
        <v>1080</v>
      </c>
      <c r="R1264">
        <v>9828</v>
      </c>
      <c r="S1264" s="286">
        <f>ROWS(R$5:R1264)</f>
        <v>1260</v>
      </c>
      <c r="T1264" s="286" t="str">
        <f>IF(P1264='5.1'!$E$5,TXM!S1264,"")</f>
        <v/>
      </c>
      <c r="U1264" t="str">
        <f>IFERROR(SMALL($T$5:$T$8000,ROWS($T$5:T1264)),"")</f>
        <v/>
      </c>
    </row>
    <row r="1265" spans="1:21" ht="14.4" customHeight="1" x14ac:dyDescent="0.25">
      <c r="A1265" s="285" t="s">
        <v>1738</v>
      </c>
      <c r="B1265" t="s">
        <v>1079</v>
      </c>
      <c r="C1265" s="300">
        <v>894287801</v>
      </c>
      <c r="D1265" s="286">
        <f>ROWS(C$5:C1265)</f>
        <v>1261</v>
      </c>
      <c r="E1265" s="286" t="str">
        <f>IF(A1265='5.1'!$E$5,TXM!D1265,"")</f>
        <v/>
      </c>
      <c r="F1265" t="str">
        <f>IFERROR(SMALL($E$5:$E$8000,ROWS($E$5:E1265)),"")</f>
        <v/>
      </c>
      <c r="I1265" s="285" t="s">
        <v>1682</v>
      </c>
      <c r="J1265" t="s">
        <v>754</v>
      </c>
      <c r="K1265" s="300">
        <v>15</v>
      </c>
      <c r="L1265" s="286">
        <f>ROWS(K$5:K1265)</f>
        <v>1261</v>
      </c>
      <c r="M1265" s="286" t="str">
        <f>IF(I1265='5.1'!$E$5,TXM!L1265,"")</f>
        <v/>
      </c>
      <c r="N1265" t="str">
        <f>IFERROR(SMALL($M$5:$M$8000,ROWS($M$5:M1265)),"")</f>
        <v/>
      </c>
      <c r="P1265" t="s">
        <v>1734</v>
      </c>
      <c r="Q1265" t="s">
        <v>107</v>
      </c>
      <c r="R1265">
        <v>9400</v>
      </c>
      <c r="S1265" s="286">
        <f>ROWS(R$5:R1265)</f>
        <v>1261</v>
      </c>
      <c r="T1265" s="286" t="str">
        <f>IF(P1265='5.1'!$E$5,TXM!S1265,"")</f>
        <v/>
      </c>
      <c r="U1265" t="str">
        <f>IFERROR(SMALL($T$5:$T$8000,ROWS($T$5:T1265)),"")</f>
        <v/>
      </c>
    </row>
    <row r="1266" spans="1:21" ht="14.4" customHeight="1" x14ac:dyDescent="0.25">
      <c r="A1266" s="285" t="s">
        <v>1738</v>
      </c>
      <c r="B1266" t="s">
        <v>788</v>
      </c>
      <c r="C1266" s="300">
        <v>365044439</v>
      </c>
      <c r="D1266" s="286">
        <f>ROWS(C$5:C1266)</f>
        <v>1262</v>
      </c>
      <c r="E1266" s="286" t="str">
        <f>IF(A1266='5.1'!$E$5,TXM!D1266,"")</f>
        <v/>
      </c>
      <c r="F1266" t="str">
        <f>IFERROR(SMALL($E$5:$E$8000,ROWS($E$5:E1266)),"")</f>
        <v/>
      </c>
      <c r="I1266" s="285" t="s">
        <v>1682</v>
      </c>
      <c r="J1266" t="s">
        <v>1087</v>
      </c>
      <c r="K1266" s="300">
        <v>2</v>
      </c>
      <c r="L1266" s="286">
        <f>ROWS(K$5:K1266)</f>
        <v>1262</v>
      </c>
      <c r="M1266" s="286" t="str">
        <f>IF(I1266='5.1'!$E$5,TXM!L1266,"")</f>
        <v/>
      </c>
      <c r="N1266" t="str">
        <f>IFERROR(SMALL($M$5:$M$8000,ROWS($M$5:M1266)),"")</f>
        <v/>
      </c>
      <c r="P1266" t="s">
        <v>1734</v>
      </c>
      <c r="Q1266" t="s">
        <v>106</v>
      </c>
      <c r="R1266">
        <v>5500</v>
      </c>
      <c r="S1266" s="286">
        <f>ROWS(R$5:R1266)</f>
        <v>1262</v>
      </c>
      <c r="T1266" s="286" t="str">
        <f>IF(P1266='5.1'!$E$5,TXM!S1266,"")</f>
        <v/>
      </c>
      <c r="U1266" t="str">
        <f>IFERROR(SMALL($T$5:$T$8000,ROWS($T$5:T1266)),"")</f>
        <v/>
      </c>
    </row>
    <row r="1267" spans="1:21" ht="14.4" customHeight="1" x14ac:dyDescent="0.25">
      <c r="A1267" s="285" t="s">
        <v>1738</v>
      </c>
      <c r="B1267" t="s">
        <v>1081</v>
      </c>
      <c r="C1267" s="300">
        <v>242312927</v>
      </c>
      <c r="D1267" s="286">
        <f>ROWS(C$5:C1267)</f>
        <v>1263</v>
      </c>
      <c r="E1267" s="286" t="str">
        <f>IF(A1267='5.1'!$E$5,TXM!D1267,"")</f>
        <v/>
      </c>
      <c r="F1267" t="str">
        <f>IFERROR(SMALL($E$5:$E$8000,ROWS($E$5:E1267)),"")</f>
        <v/>
      </c>
      <c r="I1267" s="285" t="s">
        <v>1686</v>
      </c>
      <c r="J1267" t="s">
        <v>997</v>
      </c>
      <c r="K1267" s="300">
        <v>993109518</v>
      </c>
      <c r="L1267" s="286">
        <f>ROWS(K$5:K1267)</f>
        <v>1263</v>
      </c>
      <c r="M1267" s="286" t="str">
        <f>IF(I1267='5.1'!$E$5,TXM!L1267,"")</f>
        <v/>
      </c>
      <c r="N1267" t="str">
        <f>IFERROR(SMALL($M$5:$M$8000,ROWS($M$5:M1267)),"")</f>
        <v/>
      </c>
      <c r="P1267" t="s">
        <v>1734</v>
      </c>
      <c r="Q1267" t="s">
        <v>762</v>
      </c>
      <c r="R1267">
        <v>5424</v>
      </c>
      <c r="S1267" s="286">
        <f>ROWS(R$5:R1267)</f>
        <v>1263</v>
      </c>
      <c r="T1267" s="286" t="str">
        <f>IF(P1267='5.1'!$E$5,TXM!S1267,"")</f>
        <v/>
      </c>
      <c r="U1267" t="str">
        <f>IFERROR(SMALL($T$5:$T$8000,ROWS($T$5:T1267)),"")</f>
        <v/>
      </c>
    </row>
    <row r="1268" spans="1:21" ht="14.4" customHeight="1" x14ac:dyDescent="0.25">
      <c r="A1268" s="285" t="s">
        <v>1738</v>
      </c>
      <c r="B1268" t="s">
        <v>1085</v>
      </c>
      <c r="C1268" s="300">
        <v>136599217</v>
      </c>
      <c r="D1268" s="286">
        <f>ROWS(C$5:C1268)</f>
        <v>1264</v>
      </c>
      <c r="E1268" s="286" t="str">
        <f>IF(A1268='5.1'!$E$5,TXM!D1268,"")</f>
        <v/>
      </c>
      <c r="F1268" t="str">
        <f>IFERROR(SMALL($E$5:$E$8000,ROWS($E$5:E1268)),"")</f>
        <v/>
      </c>
      <c r="I1268" s="285" t="s">
        <v>1686</v>
      </c>
      <c r="J1268" t="s">
        <v>197</v>
      </c>
      <c r="K1268" s="300">
        <v>456815876</v>
      </c>
      <c r="L1268" s="286">
        <f>ROWS(K$5:K1268)</f>
        <v>1264</v>
      </c>
      <c r="M1268" s="286" t="str">
        <f>IF(I1268='5.1'!$E$5,TXM!L1268,"")</f>
        <v/>
      </c>
      <c r="N1268" t="str">
        <f>IFERROR(SMALL($M$5:$M$8000,ROWS($M$5:M1268)),"")</f>
        <v/>
      </c>
      <c r="P1268" t="s">
        <v>1734</v>
      </c>
      <c r="Q1268" t="s">
        <v>1091</v>
      </c>
      <c r="R1268">
        <v>3600</v>
      </c>
      <c r="S1268" s="286">
        <f>ROWS(R$5:R1268)</f>
        <v>1264</v>
      </c>
      <c r="T1268" s="286" t="str">
        <f>IF(P1268='5.1'!$E$5,TXM!S1268,"")</f>
        <v/>
      </c>
      <c r="U1268" t="str">
        <f>IFERROR(SMALL($T$5:$T$8000,ROWS($T$5:T1268)),"")</f>
        <v/>
      </c>
    </row>
    <row r="1269" spans="1:21" ht="14.4" customHeight="1" x14ac:dyDescent="0.25">
      <c r="A1269" s="285" t="s">
        <v>1738</v>
      </c>
      <c r="B1269" t="s">
        <v>796</v>
      </c>
      <c r="C1269" s="300">
        <v>69982272</v>
      </c>
      <c r="D1269" s="286">
        <f>ROWS(C$5:C1269)</f>
        <v>1265</v>
      </c>
      <c r="E1269" s="286" t="str">
        <f>IF(A1269='5.1'!$E$5,TXM!D1269,"")</f>
        <v/>
      </c>
      <c r="F1269" t="str">
        <f>IFERROR(SMALL($E$5:$E$8000,ROWS($E$5:E1269)),"")</f>
        <v/>
      </c>
      <c r="I1269" s="285" t="s">
        <v>1686</v>
      </c>
      <c r="J1269" t="s">
        <v>784</v>
      </c>
      <c r="K1269" s="300">
        <v>323784926</v>
      </c>
      <c r="L1269" s="286">
        <f>ROWS(K$5:K1269)</f>
        <v>1265</v>
      </c>
      <c r="M1269" s="286" t="str">
        <f>IF(I1269='5.1'!$E$5,TXM!L1269,"")</f>
        <v/>
      </c>
      <c r="N1269" t="str">
        <f>IFERROR(SMALL($M$5:$M$8000,ROWS($M$5:M1269)),"")</f>
        <v/>
      </c>
      <c r="P1269" t="s">
        <v>1734</v>
      </c>
      <c r="Q1269" t="s">
        <v>118</v>
      </c>
      <c r="R1269">
        <v>2900</v>
      </c>
      <c r="S1269" s="286">
        <f>ROWS(R$5:R1269)</f>
        <v>1265</v>
      </c>
      <c r="T1269" s="286" t="str">
        <f>IF(P1269='5.1'!$E$5,TXM!S1269,"")</f>
        <v/>
      </c>
      <c r="U1269" t="str">
        <f>IFERROR(SMALL($T$5:$T$8000,ROWS($T$5:T1269)),"")</f>
        <v/>
      </c>
    </row>
    <row r="1270" spans="1:21" ht="14.4" customHeight="1" x14ac:dyDescent="0.25">
      <c r="A1270" s="285" t="s">
        <v>1738</v>
      </c>
      <c r="B1270" t="s">
        <v>106</v>
      </c>
      <c r="C1270" s="300">
        <v>62413872</v>
      </c>
      <c r="D1270" s="286">
        <f>ROWS(C$5:C1270)</f>
        <v>1266</v>
      </c>
      <c r="E1270" s="286" t="str">
        <f>IF(A1270='5.1'!$E$5,TXM!D1270,"")</f>
        <v/>
      </c>
      <c r="F1270" t="str">
        <f>IFERROR(SMALL($E$5:$E$8000,ROWS($E$5:E1270)),"")</f>
        <v/>
      </c>
      <c r="I1270" s="285" t="s">
        <v>1686</v>
      </c>
      <c r="J1270" t="s">
        <v>727</v>
      </c>
      <c r="K1270" s="300">
        <v>301526096</v>
      </c>
      <c r="L1270" s="286">
        <f>ROWS(K$5:K1270)</f>
        <v>1266</v>
      </c>
      <c r="M1270" s="286" t="str">
        <f>IF(I1270='5.1'!$E$5,TXM!L1270,"")</f>
        <v/>
      </c>
      <c r="N1270" t="str">
        <f>IFERROR(SMALL($M$5:$M$8000,ROWS($M$5:M1270)),"")</f>
        <v/>
      </c>
      <c r="P1270" t="s">
        <v>1734</v>
      </c>
      <c r="Q1270" t="s">
        <v>105</v>
      </c>
      <c r="R1270">
        <v>2250</v>
      </c>
      <c r="S1270" s="286">
        <f>ROWS(R$5:R1270)</f>
        <v>1266</v>
      </c>
      <c r="T1270" s="286" t="str">
        <f>IF(P1270='5.1'!$E$5,TXM!S1270,"")</f>
        <v/>
      </c>
      <c r="U1270" t="str">
        <f>IFERROR(SMALL($T$5:$T$8000,ROWS($T$5:T1270)),"")</f>
        <v/>
      </c>
    </row>
    <row r="1271" spans="1:21" ht="14.4" customHeight="1" x14ac:dyDescent="0.25">
      <c r="A1271" s="285" t="s">
        <v>1738</v>
      </c>
      <c r="B1271" t="s">
        <v>806</v>
      </c>
      <c r="C1271" s="300">
        <v>60597029</v>
      </c>
      <c r="D1271" s="286">
        <f>ROWS(C$5:C1271)</f>
        <v>1267</v>
      </c>
      <c r="E1271" s="286" t="str">
        <f>IF(A1271='5.1'!$E$5,TXM!D1271,"")</f>
        <v/>
      </c>
      <c r="F1271" t="str">
        <f>IFERROR(SMALL($E$5:$E$8000,ROWS($E$5:E1271)),"")</f>
        <v/>
      </c>
      <c r="I1271" s="285" t="s">
        <v>1686</v>
      </c>
      <c r="J1271" t="s">
        <v>1086</v>
      </c>
      <c r="K1271" s="300">
        <v>290958379</v>
      </c>
      <c r="L1271" s="286">
        <f>ROWS(K$5:K1271)</f>
        <v>1267</v>
      </c>
      <c r="M1271" s="286" t="str">
        <f>IF(I1271='5.1'!$E$5,TXM!L1271,"")</f>
        <v/>
      </c>
      <c r="N1271" t="str">
        <f>IFERROR(SMALL($M$5:$M$8000,ROWS($M$5:M1271)),"")</f>
        <v/>
      </c>
      <c r="P1271" t="s">
        <v>1734</v>
      </c>
      <c r="Q1271" t="s">
        <v>764</v>
      </c>
      <c r="R1271">
        <v>700</v>
      </c>
      <c r="S1271" s="286">
        <f>ROWS(R$5:R1271)</f>
        <v>1267</v>
      </c>
      <c r="T1271" s="286" t="str">
        <f>IF(P1271='5.1'!$E$5,TXM!S1271,"")</f>
        <v/>
      </c>
      <c r="U1271" t="str">
        <f>IFERROR(SMALL($T$5:$T$8000,ROWS($T$5:T1271)),"")</f>
        <v/>
      </c>
    </row>
    <row r="1272" spans="1:21" ht="14.4" customHeight="1" x14ac:dyDescent="0.25">
      <c r="A1272" s="285" t="s">
        <v>1738</v>
      </c>
      <c r="B1272" t="s">
        <v>711</v>
      </c>
      <c r="C1272" s="300">
        <v>59792627</v>
      </c>
      <c r="D1272" s="286">
        <f>ROWS(C$5:C1272)</f>
        <v>1268</v>
      </c>
      <c r="E1272" s="286" t="str">
        <f>IF(A1272='5.1'!$E$5,TXM!D1272,"")</f>
        <v/>
      </c>
      <c r="F1272" t="str">
        <f>IFERROR(SMALL($E$5:$E$8000,ROWS($E$5:E1272)),"")</f>
        <v/>
      </c>
      <c r="I1272" s="285" t="s">
        <v>1686</v>
      </c>
      <c r="J1272" t="s">
        <v>105</v>
      </c>
      <c r="K1272" s="300">
        <v>259424420</v>
      </c>
      <c r="L1272" s="286">
        <f>ROWS(K$5:K1272)</f>
        <v>1268</v>
      </c>
      <c r="M1272" s="286" t="str">
        <f>IF(I1272='5.1'!$E$5,TXM!L1272,"")</f>
        <v/>
      </c>
      <c r="N1272" t="str">
        <f>IFERROR(SMALL($M$5:$M$8000,ROWS($M$5:M1272)),"")</f>
        <v/>
      </c>
      <c r="P1272" t="s">
        <v>1736</v>
      </c>
      <c r="Q1272" t="s">
        <v>810</v>
      </c>
      <c r="R1272">
        <v>4023066</v>
      </c>
      <c r="S1272" s="286">
        <f>ROWS(R$5:R1272)</f>
        <v>1268</v>
      </c>
      <c r="T1272" s="286" t="str">
        <f>IF(P1272='5.1'!$E$5,TXM!S1272,"")</f>
        <v/>
      </c>
      <c r="U1272" t="str">
        <f>IFERROR(SMALL($T$5:$T$8000,ROWS($T$5:T1272)),"")</f>
        <v/>
      </c>
    </row>
    <row r="1273" spans="1:21" ht="14.4" customHeight="1" x14ac:dyDescent="0.25">
      <c r="A1273" s="285" t="s">
        <v>1738</v>
      </c>
      <c r="B1273" t="s">
        <v>1086</v>
      </c>
      <c r="C1273" s="300">
        <v>52408002</v>
      </c>
      <c r="D1273" s="286">
        <f>ROWS(C$5:C1273)</f>
        <v>1269</v>
      </c>
      <c r="E1273" s="286" t="str">
        <f>IF(A1273='5.1'!$E$5,TXM!D1273,"")</f>
        <v/>
      </c>
      <c r="F1273" t="str">
        <f>IFERROR(SMALL($E$5:$E$8000,ROWS($E$5:E1273)),"")</f>
        <v/>
      </c>
      <c r="I1273" s="285" t="s">
        <v>1686</v>
      </c>
      <c r="J1273" t="s">
        <v>717</v>
      </c>
      <c r="K1273" s="300">
        <v>220884302</v>
      </c>
      <c r="L1273" s="286">
        <f>ROWS(K$5:K1273)</f>
        <v>1269</v>
      </c>
      <c r="M1273" s="286" t="str">
        <f>IF(I1273='5.1'!$E$5,TXM!L1273,"")</f>
        <v/>
      </c>
      <c r="N1273" t="str">
        <f>IFERROR(SMALL($M$5:$M$8000,ROWS($M$5:M1273)),"")</f>
        <v/>
      </c>
      <c r="P1273" t="s">
        <v>1736</v>
      </c>
      <c r="Q1273" t="s">
        <v>806</v>
      </c>
      <c r="R1273">
        <v>3622455</v>
      </c>
      <c r="S1273" s="286">
        <f>ROWS(R$5:R1273)</f>
        <v>1269</v>
      </c>
      <c r="T1273" s="286" t="str">
        <f>IF(P1273='5.1'!$E$5,TXM!S1273,"")</f>
        <v/>
      </c>
      <c r="U1273" t="str">
        <f>IFERROR(SMALL($T$5:$T$8000,ROWS($T$5:T1273)),"")</f>
        <v/>
      </c>
    </row>
    <row r="1274" spans="1:21" ht="14.4" customHeight="1" x14ac:dyDescent="0.25">
      <c r="A1274" s="285" t="s">
        <v>1738</v>
      </c>
      <c r="B1274" t="s">
        <v>727</v>
      </c>
      <c r="C1274" s="300">
        <v>49441378</v>
      </c>
      <c r="D1274" s="286">
        <f>ROWS(C$5:C1274)</f>
        <v>1270</v>
      </c>
      <c r="E1274" s="286" t="str">
        <f>IF(A1274='5.1'!$E$5,TXM!D1274,"")</f>
        <v/>
      </c>
      <c r="F1274" t="str">
        <f>IFERROR(SMALL($E$5:$E$8000,ROWS($E$5:E1274)),"")</f>
        <v/>
      </c>
      <c r="I1274" s="285" t="s">
        <v>1686</v>
      </c>
      <c r="J1274" t="s">
        <v>107</v>
      </c>
      <c r="K1274" s="300">
        <v>200987563</v>
      </c>
      <c r="L1274" s="286">
        <f>ROWS(K$5:K1274)</f>
        <v>1270</v>
      </c>
      <c r="M1274" s="286" t="str">
        <f>IF(I1274='5.1'!$E$5,TXM!L1274,"")</f>
        <v/>
      </c>
      <c r="N1274" t="str">
        <f>IFERROR(SMALL($M$5:$M$8000,ROWS($M$5:M1274)),"")</f>
        <v/>
      </c>
      <c r="P1274" t="s">
        <v>1736</v>
      </c>
      <c r="Q1274" t="s">
        <v>784</v>
      </c>
      <c r="R1274">
        <v>3221314</v>
      </c>
      <c r="S1274" s="286">
        <f>ROWS(R$5:R1274)</f>
        <v>1270</v>
      </c>
      <c r="T1274" s="286" t="str">
        <f>IF(P1274='5.1'!$E$5,TXM!S1274,"")</f>
        <v/>
      </c>
      <c r="U1274" t="str">
        <f>IFERROR(SMALL($T$5:$T$8000,ROWS($T$5:T1274)),"")</f>
        <v/>
      </c>
    </row>
    <row r="1275" spans="1:21" ht="14.4" customHeight="1" x14ac:dyDescent="0.25">
      <c r="A1275" s="285" t="s">
        <v>1738</v>
      </c>
      <c r="B1275" t="s">
        <v>732</v>
      </c>
      <c r="C1275" s="300">
        <v>44096589</v>
      </c>
      <c r="D1275" s="286">
        <f>ROWS(C$5:C1275)</f>
        <v>1271</v>
      </c>
      <c r="E1275" s="286" t="str">
        <f>IF(A1275='5.1'!$E$5,TXM!D1275,"")</f>
        <v/>
      </c>
      <c r="F1275" t="str">
        <f>IFERROR(SMALL($E$5:$E$8000,ROWS($E$5:E1275)),"")</f>
        <v/>
      </c>
      <c r="I1275" s="285" t="s">
        <v>1686</v>
      </c>
      <c r="J1275" t="s">
        <v>116</v>
      </c>
      <c r="K1275" s="300">
        <v>192967709</v>
      </c>
      <c r="L1275" s="286">
        <f>ROWS(K$5:K1275)</f>
        <v>1271</v>
      </c>
      <c r="M1275" s="286" t="str">
        <f>IF(I1275='5.1'!$E$5,TXM!L1275,"")</f>
        <v/>
      </c>
      <c r="N1275" t="str">
        <f>IFERROR(SMALL($M$5:$M$8000,ROWS($M$5:M1275)),"")</f>
        <v/>
      </c>
      <c r="P1275" t="s">
        <v>1736</v>
      </c>
      <c r="Q1275" t="s">
        <v>780</v>
      </c>
      <c r="R1275">
        <v>1342785</v>
      </c>
      <c r="S1275" s="286">
        <f>ROWS(R$5:R1275)</f>
        <v>1271</v>
      </c>
      <c r="T1275" s="286" t="str">
        <f>IF(P1275='5.1'!$E$5,TXM!S1275,"")</f>
        <v/>
      </c>
      <c r="U1275" t="str">
        <f>IFERROR(SMALL($T$5:$T$8000,ROWS($T$5:T1275)),"")</f>
        <v/>
      </c>
    </row>
    <row r="1276" spans="1:21" ht="14.4" customHeight="1" x14ac:dyDescent="0.25">
      <c r="A1276" s="285" t="s">
        <v>1738</v>
      </c>
      <c r="B1276" t="s">
        <v>782</v>
      </c>
      <c r="C1276" s="300">
        <v>26148155</v>
      </c>
      <c r="D1276" s="286">
        <f>ROWS(C$5:C1276)</f>
        <v>1272</v>
      </c>
      <c r="E1276" s="286" t="str">
        <f>IF(A1276='5.1'!$E$5,TXM!D1276,"")</f>
        <v/>
      </c>
      <c r="F1276" t="str">
        <f>IFERROR(SMALL($E$5:$E$8000,ROWS($E$5:E1276)),"")</f>
        <v/>
      </c>
      <c r="I1276" s="285" t="s">
        <v>1686</v>
      </c>
      <c r="J1276" t="s">
        <v>1080</v>
      </c>
      <c r="K1276" s="300">
        <v>173617141</v>
      </c>
      <c r="L1276" s="286">
        <f>ROWS(K$5:K1276)</f>
        <v>1272</v>
      </c>
      <c r="M1276" s="286" t="str">
        <f>IF(I1276='5.1'!$E$5,TXM!L1276,"")</f>
        <v/>
      </c>
      <c r="N1276" t="str">
        <f>IFERROR(SMALL($M$5:$M$8000,ROWS($M$5:M1276)),"")</f>
        <v/>
      </c>
      <c r="P1276" t="s">
        <v>1736</v>
      </c>
      <c r="Q1276" t="s">
        <v>802</v>
      </c>
      <c r="R1276">
        <v>1175055</v>
      </c>
      <c r="S1276" s="286">
        <f>ROWS(R$5:R1276)</f>
        <v>1272</v>
      </c>
      <c r="T1276" s="286" t="str">
        <f>IF(P1276='5.1'!$E$5,TXM!S1276,"")</f>
        <v/>
      </c>
      <c r="U1276" t="str">
        <f>IFERROR(SMALL($T$5:$T$8000,ROWS($T$5:T1276)),"")</f>
        <v/>
      </c>
    </row>
    <row r="1277" spans="1:21" ht="14.4" customHeight="1" x14ac:dyDescent="0.25">
      <c r="A1277" s="285" t="s">
        <v>1738</v>
      </c>
      <c r="B1277" t="s">
        <v>784</v>
      </c>
      <c r="C1277" s="300">
        <v>25535444</v>
      </c>
      <c r="D1277" s="286">
        <f>ROWS(C$5:C1277)</f>
        <v>1273</v>
      </c>
      <c r="E1277" s="286" t="str">
        <f>IF(A1277='5.1'!$E$5,TXM!D1277,"")</f>
        <v/>
      </c>
      <c r="F1277" t="str">
        <f>IFERROR(SMALL($E$5:$E$8000,ROWS($E$5:E1277)),"")</f>
        <v/>
      </c>
      <c r="I1277" s="285" t="s">
        <v>1686</v>
      </c>
      <c r="J1277" t="s">
        <v>106</v>
      </c>
      <c r="K1277" s="300">
        <v>158579880</v>
      </c>
      <c r="L1277" s="286">
        <f>ROWS(K$5:K1277)</f>
        <v>1273</v>
      </c>
      <c r="M1277" s="286" t="str">
        <f>IF(I1277='5.1'!$E$5,TXM!L1277,"")</f>
        <v/>
      </c>
      <c r="N1277" t="str">
        <f>IFERROR(SMALL($M$5:$M$8000,ROWS($M$5:M1277)),"")</f>
        <v/>
      </c>
      <c r="P1277" t="s">
        <v>1736</v>
      </c>
      <c r="Q1277" t="s">
        <v>1093</v>
      </c>
      <c r="R1277">
        <v>1097790</v>
      </c>
      <c r="S1277" s="286">
        <f>ROWS(R$5:R1277)</f>
        <v>1273</v>
      </c>
      <c r="T1277" s="286" t="str">
        <f>IF(P1277='5.1'!$E$5,TXM!S1277,"")</f>
        <v/>
      </c>
      <c r="U1277" t="str">
        <f>IFERROR(SMALL($T$5:$T$8000,ROWS($T$5:T1277)),"")</f>
        <v/>
      </c>
    </row>
    <row r="1278" spans="1:21" ht="14.4" customHeight="1" x14ac:dyDescent="0.25">
      <c r="A1278" s="285" t="s">
        <v>1738</v>
      </c>
      <c r="B1278" t="s">
        <v>794</v>
      </c>
      <c r="C1278" s="300">
        <v>19649031</v>
      </c>
      <c r="D1278" s="286">
        <f>ROWS(C$5:C1278)</f>
        <v>1274</v>
      </c>
      <c r="E1278" s="286" t="str">
        <f>IF(A1278='5.1'!$E$5,TXM!D1278,"")</f>
        <v/>
      </c>
      <c r="F1278" t="str">
        <f>IFERROR(SMALL($E$5:$E$8000,ROWS($E$5:E1278)),"")</f>
        <v/>
      </c>
      <c r="I1278" s="285" t="s">
        <v>1686</v>
      </c>
      <c r="J1278" t="s">
        <v>1096</v>
      </c>
      <c r="K1278" s="300">
        <v>139017365</v>
      </c>
      <c r="L1278" s="286">
        <f>ROWS(K$5:K1278)</f>
        <v>1274</v>
      </c>
      <c r="M1278" s="286" t="str">
        <f>IF(I1278='5.1'!$E$5,TXM!L1278,"")</f>
        <v/>
      </c>
      <c r="N1278" t="str">
        <f>IFERROR(SMALL($M$5:$M$8000,ROWS($M$5:M1278)),"")</f>
        <v/>
      </c>
      <c r="P1278" t="s">
        <v>1736</v>
      </c>
      <c r="Q1278" t="s">
        <v>823</v>
      </c>
      <c r="R1278">
        <v>918638</v>
      </c>
      <c r="S1278" s="286">
        <f>ROWS(R$5:R1278)</f>
        <v>1274</v>
      </c>
      <c r="T1278" s="286" t="str">
        <f>IF(P1278='5.1'!$E$5,TXM!S1278,"")</f>
        <v/>
      </c>
      <c r="U1278" t="str">
        <f>IFERROR(SMALL($T$5:$T$8000,ROWS($T$5:T1278)),"")</f>
        <v/>
      </c>
    </row>
    <row r="1279" spans="1:21" ht="14.4" customHeight="1" x14ac:dyDescent="0.25">
      <c r="A1279" s="285" t="s">
        <v>1738</v>
      </c>
      <c r="B1279" t="s">
        <v>808</v>
      </c>
      <c r="C1279" s="300">
        <v>18937606</v>
      </c>
      <c r="D1279" s="286">
        <f>ROWS(C$5:C1279)</f>
        <v>1275</v>
      </c>
      <c r="E1279" s="286" t="str">
        <f>IF(A1279='5.1'!$E$5,TXM!D1279,"")</f>
        <v/>
      </c>
      <c r="F1279" t="str">
        <f>IFERROR(SMALL($E$5:$E$8000,ROWS($E$5:E1279)),"")</f>
        <v/>
      </c>
      <c r="I1279" s="285" t="s">
        <v>1686</v>
      </c>
      <c r="J1279" t="s">
        <v>999</v>
      </c>
      <c r="K1279" s="300">
        <v>131592977</v>
      </c>
      <c r="L1279" s="286">
        <f>ROWS(K$5:K1279)</f>
        <v>1275</v>
      </c>
      <c r="M1279" s="286" t="str">
        <f>IF(I1279='5.1'!$E$5,TXM!L1279,"")</f>
        <v/>
      </c>
      <c r="N1279" t="str">
        <f>IFERROR(SMALL($M$5:$M$8000,ROWS($M$5:M1279)),"")</f>
        <v/>
      </c>
      <c r="P1279" t="s">
        <v>1736</v>
      </c>
      <c r="Q1279" t="s">
        <v>1080</v>
      </c>
      <c r="R1279">
        <v>781640</v>
      </c>
      <c r="S1279" s="286">
        <f>ROWS(R$5:R1279)</f>
        <v>1275</v>
      </c>
      <c r="T1279" s="286" t="str">
        <f>IF(P1279='5.1'!$E$5,TXM!S1279,"")</f>
        <v/>
      </c>
      <c r="U1279" t="str">
        <f>IFERROR(SMALL($T$5:$T$8000,ROWS($T$5:T1279)),"")</f>
        <v/>
      </c>
    </row>
    <row r="1280" spans="1:21" ht="14.4" customHeight="1" x14ac:dyDescent="0.25">
      <c r="A1280" s="285" t="s">
        <v>1738</v>
      </c>
      <c r="B1280" t="s">
        <v>723</v>
      </c>
      <c r="C1280" s="300">
        <v>17834077</v>
      </c>
      <c r="D1280" s="286">
        <f>ROWS(C$5:C1280)</f>
        <v>1276</v>
      </c>
      <c r="E1280" s="286" t="str">
        <f>IF(A1280='5.1'!$E$5,TXM!D1280,"")</f>
        <v/>
      </c>
      <c r="F1280" t="str">
        <f>IFERROR(SMALL($E$5:$E$8000,ROWS($E$5:E1280)),"")</f>
        <v/>
      </c>
      <c r="I1280" s="285" t="s">
        <v>1686</v>
      </c>
      <c r="J1280" t="s">
        <v>752</v>
      </c>
      <c r="K1280" s="300">
        <v>129732981</v>
      </c>
      <c r="L1280" s="286">
        <f>ROWS(K$5:K1280)</f>
        <v>1276</v>
      </c>
      <c r="M1280" s="286" t="str">
        <f>IF(I1280='5.1'!$E$5,TXM!L1280,"")</f>
        <v/>
      </c>
      <c r="N1280" t="str">
        <f>IFERROR(SMALL($M$5:$M$8000,ROWS($M$5:M1280)),"")</f>
        <v/>
      </c>
      <c r="P1280" t="s">
        <v>1736</v>
      </c>
      <c r="Q1280" t="s">
        <v>790</v>
      </c>
      <c r="R1280">
        <v>505205</v>
      </c>
      <c r="S1280" s="286">
        <f>ROWS(R$5:R1280)</f>
        <v>1276</v>
      </c>
      <c r="T1280" s="286" t="str">
        <f>IF(P1280='5.1'!$E$5,TXM!S1280,"")</f>
        <v/>
      </c>
      <c r="U1280" t="str">
        <f>IFERROR(SMALL($T$5:$T$8000,ROWS($T$5:T1280)),"")</f>
        <v/>
      </c>
    </row>
    <row r="1281" spans="1:21" ht="14.4" customHeight="1" x14ac:dyDescent="0.25">
      <c r="A1281" s="285" t="s">
        <v>1738</v>
      </c>
      <c r="B1281" t="s">
        <v>113</v>
      </c>
      <c r="C1281" s="300">
        <v>15636819</v>
      </c>
      <c r="D1281" s="286">
        <f>ROWS(C$5:C1281)</f>
        <v>1277</v>
      </c>
      <c r="E1281" s="286" t="str">
        <f>IF(A1281='5.1'!$E$5,TXM!D1281,"")</f>
        <v/>
      </c>
      <c r="F1281" t="str">
        <f>IFERROR(SMALL($E$5:$E$8000,ROWS($E$5:E1281)),"")</f>
        <v/>
      </c>
      <c r="I1281" s="285" t="s">
        <v>1686</v>
      </c>
      <c r="J1281" t="s">
        <v>102</v>
      </c>
      <c r="K1281" s="300">
        <v>129089370</v>
      </c>
      <c r="L1281" s="286">
        <f>ROWS(K$5:K1281)</f>
        <v>1277</v>
      </c>
      <c r="M1281" s="286" t="str">
        <f>IF(I1281='5.1'!$E$5,TXM!L1281,"")</f>
        <v/>
      </c>
      <c r="N1281" t="str">
        <f>IFERROR(SMALL($M$5:$M$8000,ROWS($M$5:M1281)),"")</f>
        <v/>
      </c>
      <c r="P1281" t="s">
        <v>1736</v>
      </c>
      <c r="Q1281" t="s">
        <v>776</v>
      </c>
      <c r="R1281">
        <v>393827</v>
      </c>
      <c r="S1281" s="286">
        <f>ROWS(R$5:R1281)</f>
        <v>1277</v>
      </c>
      <c r="T1281" s="286" t="str">
        <f>IF(P1281='5.1'!$E$5,TXM!S1281,"")</f>
        <v/>
      </c>
      <c r="U1281" t="str">
        <f>IFERROR(SMALL($T$5:$T$8000,ROWS($T$5:T1281)),"")</f>
        <v/>
      </c>
    </row>
    <row r="1282" spans="1:21" ht="14.4" customHeight="1" x14ac:dyDescent="0.25">
      <c r="A1282" s="285" t="s">
        <v>1738</v>
      </c>
      <c r="B1282" t="s">
        <v>1090</v>
      </c>
      <c r="C1282" s="300">
        <v>12569820</v>
      </c>
      <c r="D1282" s="286">
        <f>ROWS(C$5:C1282)</f>
        <v>1278</v>
      </c>
      <c r="E1282" s="286" t="str">
        <f>IF(A1282='5.1'!$E$5,TXM!D1282,"")</f>
        <v/>
      </c>
      <c r="F1282" t="str">
        <f>IFERROR(SMALL($E$5:$E$8000,ROWS($E$5:E1282)),"")</f>
        <v/>
      </c>
      <c r="I1282" s="285" t="s">
        <v>1686</v>
      </c>
      <c r="J1282" t="s">
        <v>114</v>
      </c>
      <c r="K1282" s="300">
        <v>122879479</v>
      </c>
      <c r="L1282" s="286">
        <f>ROWS(K$5:K1282)</f>
        <v>1278</v>
      </c>
      <c r="M1282" s="286" t="str">
        <f>IF(I1282='5.1'!$E$5,TXM!L1282,"")</f>
        <v/>
      </c>
      <c r="N1282" t="str">
        <f>IFERROR(SMALL($M$5:$M$8000,ROWS($M$5:M1282)),"")</f>
        <v/>
      </c>
      <c r="P1282" t="s">
        <v>1736</v>
      </c>
      <c r="Q1282" t="s">
        <v>808</v>
      </c>
      <c r="R1282">
        <v>377656</v>
      </c>
      <c r="S1282" s="286">
        <f>ROWS(R$5:R1282)</f>
        <v>1278</v>
      </c>
      <c r="T1282" s="286" t="str">
        <f>IF(P1282='5.1'!$E$5,TXM!S1282,"")</f>
        <v/>
      </c>
      <c r="U1282" t="str">
        <f>IFERROR(SMALL($T$5:$T$8000,ROWS($T$5:T1282)),"")</f>
        <v/>
      </c>
    </row>
    <row r="1283" spans="1:21" ht="14.4" customHeight="1" x14ac:dyDescent="0.25">
      <c r="A1283" s="285" t="s">
        <v>1738</v>
      </c>
      <c r="B1283" t="s">
        <v>116</v>
      </c>
      <c r="C1283" s="300">
        <v>10645036</v>
      </c>
      <c r="D1283" s="286">
        <f>ROWS(C$5:C1283)</f>
        <v>1279</v>
      </c>
      <c r="E1283" s="286" t="str">
        <f>IF(A1283='5.1'!$E$5,TXM!D1283,"")</f>
        <v/>
      </c>
      <c r="F1283" t="str">
        <f>IFERROR(SMALL($E$5:$E$8000,ROWS($E$5:E1283)),"")</f>
        <v/>
      </c>
      <c r="I1283" s="285" t="s">
        <v>1686</v>
      </c>
      <c r="J1283" t="s">
        <v>118</v>
      </c>
      <c r="K1283" s="300">
        <v>114323503</v>
      </c>
      <c r="L1283" s="286">
        <f>ROWS(K$5:K1283)</f>
        <v>1279</v>
      </c>
      <c r="M1283" s="286" t="str">
        <f>IF(I1283='5.1'!$E$5,TXM!L1283,"")</f>
        <v/>
      </c>
      <c r="N1283" t="str">
        <f>IFERROR(SMALL($M$5:$M$8000,ROWS($M$5:M1283)),"")</f>
        <v/>
      </c>
      <c r="P1283" t="s">
        <v>1736</v>
      </c>
      <c r="Q1283" t="s">
        <v>1098</v>
      </c>
      <c r="R1283">
        <v>208945</v>
      </c>
      <c r="S1283" s="286">
        <f>ROWS(R$5:R1283)</f>
        <v>1279</v>
      </c>
      <c r="T1283" s="286" t="str">
        <f>IF(P1283='5.1'!$E$5,TXM!S1283,"")</f>
        <v/>
      </c>
      <c r="U1283" t="str">
        <f>IFERROR(SMALL($T$5:$T$8000,ROWS($T$5:T1283)),"")</f>
        <v/>
      </c>
    </row>
    <row r="1284" spans="1:21" ht="14.4" customHeight="1" x14ac:dyDescent="0.25">
      <c r="A1284" s="285" t="s">
        <v>1738</v>
      </c>
      <c r="B1284" t="s">
        <v>746</v>
      </c>
      <c r="C1284" s="300">
        <v>7090705</v>
      </c>
      <c r="D1284" s="286">
        <f>ROWS(C$5:C1284)</f>
        <v>1280</v>
      </c>
      <c r="E1284" s="286" t="str">
        <f>IF(A1284='5.1'!$E$5,TXM!D1284,"")</f>
        <v/>
      </c>
      <c r="F1284" t="str">
        <f>IFERROR(SMALL($E$5:$E$8000,ROWS($E$5:E1284)),"")</f>
        <v/>
      </c>
      <c r="I1284" s="285" t="s">
        <v>1686</v>
      </c>
      <c r="J1284" t="s">
        <v>806</v>
      </c>
      <c r="K1284" s="300">
        <v>100375051</v>
      </c>
      <c r="L1284" s="286">
        <f>ROWS(K$5:K1284)</f>
        <v>1280</v>
      </c>
      <c r="M1284" s="286" t="str">
        <f>IF(I1284='5.1'!$E$5,TXM!L1284,"")</f>
        <v/>
      </c>
      <c r="N1284" t="str">
        <f>IFERROR(SMALL($M$5:$M$8000,ROWS($M$5:M1284)),"")</f>
        <v/>
      </c>
      <c r="P1284" t="s">
        <v>1736</v>
      </c>
      <c r="Q1284" t="s">
        <v>762</v>
      </c>
      <c r="R1284">
        <v>102354</v>
      </c>
      <c r="S1284" s="286">
        <f>ROWS(R$5:R1284)</f>
        <v>1280</v>
      </c>
      <c r="T1284" s="286" t="str">
        <f>IF(P1284='5.1'!$E$5,TXM!S1284,"")</f>
        <v/>
      </c>
      <c r="U1284" t="str">
        <f>IFERROR(SMALL($T$5:$T$8000,ROWS($T$5:T1284)),"")</f>
        <v/>
      </c>
    </row>
    <row r="1285" spans="1:21" ht="14.4" customHeight="1" x14ac:dyDescent="0.25">
      <c r="A1285" s="285" t="s">
        <v>1738</v>
      </c>
      <c r="B1285" t="s">
        <v>748</v>
      </c>
      <c r="C1285" s="300">
        <v>6614331</v>
      </c>
      <c r="D1285" s="286">
        <f>ROWS(C$5:C1285)</f>
        <v>1281</v>
      </c>
      <c r="E1285" s="286" t="str">
        <f>IF(A1285='5.1'!$E$5,TXM!D1285,"")</f>
        <v/>
      </c>
      <c r="F1285" t="str">
        <f>IFERROR(SMALL($E$5:$E$8000,ROWS($E$5:E1285)),"")</f>
        <v/>
      </c>
      <c r="I1285" s="285" t="s">
        <v>1686</v>
      </c>
      <c r="J1285" t="s">
        <v>821</v>
      </c>
      <c r="K1285" s="300">
        <v>93774051</v>
      </c>
      <c r="L1285" s="286">
        <f>ROWS(K$5:K1285)</f>
        <v>1281</v>
      </c>
      <c r="M1285" s="286" t="str">
        <f>IF(I1285='5.1'!$E$5,TXM!L1285,"")</f>
        <v/>
      </c>
      <c r="N1285" t="str">
        <f>IFERROR(SMALL($M$5:$M$8000,ROWS($M$5:M1285)),"")</f>
        <v/>
      </c>
      <c r="P1285" t="s">
        <v>1736</v>
      </c>
      <c r="Q1285" t="s">
        <v>1096</v>
      </c>
      <c r="R1285">
        <v>62186</v>
      </c>
      <c r="S1285" s="286">
        <f>ROWS(R$5:R1285)</f>
        <v>1281</v>
      </c>
      <c r="T1285" s="286" t="str">
        <f>IF(P1285='5.1'!$E$5,TXM!S1285,"")</f>
        <v/>
      </c>
      <c r="U1285" t="str">
        <f>IFERROR(SMALL($T$5:$T$8000,ROWS($T$5:T1285)),"")</f>
        <v/>
      </c>
    </row>
    <row r="1286" spans="1:21" ht="14.4" customHeight="1" x14ac:dyDescent="0.25">
      <c r="A1286" s="285" t="s">
        <v>1738</v>
      </c>
      <c r="B1286" t="s">
        <v>800</v>
      </c>
      <c r="C1286" s="300">
        <v>5728295</v>
      </c>
      <c r="D1286" s="286">
        <f>ROWS(C$5:C1286)</f>
        <v>1282</v>
      </c>
      <c r="E1286" s="286" t="str">
        <f>IF(A1286='5.1'!$E$5,TXM!D1286,"")</f>
        <v/>
      </c>
      <c r="F1286" t="str">
        <f>IFERROR(SMALL($E$5:$E$8000,ROWS($E$5:E1286)),"")</f>
        <v/>
      </c>
      <c r="I1286" s="285" t="s">
        <v>1686</v>
      </c>
      <c r="J1286" t="s">
        <v>723</v>
      </c>
      <c r="K1286" s="300">
        <v>93675587</v>
      </c>
      <c r="L1286" s="286">
        <f>ROWS(K$5:K1286)</f>
        <v>1282</v>
      </c>
      <c r="M1286" s="286" t="str">
        <f>IF(I1286='5.1'!$E$5,TXM!L1286,"")</f>
        <v/>
      </c>
      <c r="N1286" t="str">
        <f>IFERROR(SMALL($M$5:$M$8000,ROWS($M$5:M1286)),"")</f>
        <v/>
      </c>
      <c r="P1286" t="s">
        <v>1736</v>
      </c>
      <c r="Q1286" t="s">
        <v>821</v>
      </c>
      <c r="R1286">
        <v>4955</v>
      </c>
      <c r="S1286" s="286">
        <f>ROWS(R$5:R1286)</f>
        <v>1282</v>
      </c>
      <c r="T1286" s="286" t="str">
        <f>IF(P1286='5.1'!$E$5,TXM!S1286,"")</f>
        <v/>
      </c>
      <c r="U1286" t="str">
        <f>IFERROR(SMALL($T$5:$T$8000,ROWS($T$5:T1286)),"")</f>
        <v/>
      </c>
    </row>
    <row r="1287" spans="1:21" ht="14.4" customHeight="1" x14ac:dyDescent="0.25">
      <c r="A1287" s="285" t="s">
        <v>1738</v>
      </c>
      <c r="B1287" t="s">
        <v>740</v>
      </c>
      <c r="C1287" s="300">
        <v>4829260</v>
      </c>
      <c r="D1287" s="286">
        <f>ROWS(C$5:C1287)</f>
        <v>1283</v>
      </c>
      <c r="E1287" s="286" t="str">
        <f>IF(A1287='5.1'!$E$5,TXM!D1287,"")</f>
        <v/>
      </c>
      <c r="F1287" t="str">
        <f>IFERROR(SMALL($E$5:$E$8000,ROWS($E$5:E1287)),"")</f>
        <v/>
      </c>
      <c r="I1287" s="285" t="s">
        <v>1686</v>
      </c>
      <c r="J1287" t="s">
        <v>117</v>
      </c>
      <c r="K1287" s="300">
        <v>86601074</v>
      </c>
      <c r="L1287" s="286">
        <f>ROWS(K$5:K1287)</f>
        <v>1283</v>
      </c>
      <c r="M1287" s="286" t="str">
        <f>IF(I1287='5.1'!$E$5,TXM!L1287,"")</f>
        <v/>
      </c>
      <c r="N1287" t="str">
        <f>IFERROR(SMALL($M$5:$M$8000,ROWS($M$5:M1287)),"")</f>
        <v/>
      </c>
      <c r="P1287" t="s">
        <v>1736</v>
      </c>
      <c r="Q1287" t="s">
        <v>997</v>
      </c>
      <c r="R1287">
        <v>4879</v>
      </c>
      <c r="S1287" s="286">
        <f>ROWS(R$5:R1287)</f>
        <v>1283</v>
      </c>
      <c r="T1287" s="286" t="str">
        <f>IF(P1287='5.1'!$E$5,TXM!S1287,"")</f>
        <v/>
      </c>
      <c r="U1287" t="str">
        <f>IFERROR(SMALL($T$5:$T$8000,ROWS($T$5:T1287)),"")</f>
        <v/>
      </c>
    </row>
    <row r="1288" spans="1:21" ht="14.4" customHeight="1" x14ac:dyDescent="0.25">
      <c r="A1288" s="285" t="s">
        <v>1738</v>
      </c>
      <c r="B1288" t="s">
        <v>802</v>
      </c>
      <c r="C1288" s="300">
        <v>4394918</v>
      </c>
      <c r="D1288" s="286">
        <f>ROWS(C$5:C1288)</f>
        <v>1284</v>
      </c>
      <c r="E1288" s="286" t="str">
        <f>IF(A1288='5.1'!$E$5,TXM!D1288,"")</f>
        <v/>
      </c>
      <c r="F1288" t="str">
        <f>IFERROR(SMALL($E$5:$E$8000,ROWS($E$5:E1288)),"")</f>
        <v/>
      </c>
      <c r="I1288" s="285" t="s">
        <v>1686</v>
      </c>
      <c r="J1288" t="s">
        <v>707</v>
      </c>
      <c r="K1288" s="300">
        <v>81926239</v>
      </c>
      <c r="L1288" s="286">
        <f>ROWS(K$5:K1288)</f>
        <v>1284</v>
      </c>
      <c r="M1288" s="286" t="str">
        <f>IF(I1288='5.1'!$E$5,TXM!L1288,"")</f>
        <v/>
      </c>
      <c r="N1288" t="str">
        <f>IFERROR(SMALL($M$5:$M$8000,ROWS($M$5:M1288)),"")</f>
        <v/>
      </c>
      <c r="P1288" t="s">
        <v>1736</v>
      </c>
      <c r="Q1288" t="s">
        <v>1081</v>
      </c>
      <c r="R1288">
        <v>2230</v>
      </c>
      <c r="S1288" s="286">
        <f>ROWS(R$5:R1288)</f>
        <v>1284</v>
      </c>
      <c r="T1288" s="286" t="str">
        <f>IF(P1288='5.1'!$E$5,TXM!S1288,"")</f>
        <v/>
      </c>
      <c r="U1288" t="str">
        <f>IFERROR(SMALL($T$5:$T$8000,ROWS($T$5:T1288)),"")</f>
        <v/>
      </c>
    </row>
    <row r="1289" spans="1:21" ht="14.4" customHeight="1" x14ac:dyDescent="0.25">
      <c r="A1289" s="285" t="s">
        <v>1738</v>
      </c>
      <c r="B1289" t="s">
        <v>804</v>
      </c>
      <c r="C1289" s="300">
        <v>3715700</v>
      </c>
      <c r="D1289" s="286">
        <f>ROWS(C$5:C1289)</f>
        <v>1285</v>
      </c>
      <c r="E1289" s="286" t="str">
        <f>IF(A1289='5.1'!$E$5,TXM!D1289,"")</f>
        <v/>
      </c>
      <c r="F1289" t="str">
        <f>IFERROR(SMALL($E$5:$E$8000,ROWS($E$5:E1289)),"")</f>
        <v/>
      </c>
      <c r="I1289" s="285" t="s">
        <v>1686</v>
      </c>
      <c r="J1289" t="s">
        <v>774</v>
      </c>
      <c r="K1289" s="300">
        <v>81530642</v>
      </c>
      <c r="L1289" s="286">
        <f>ROWS(K$5:K1289)</f>
        <v>1285</v>
      </c>
      <c r="M1289" s="286" t="str">
        <f>IF(I1289='5.1'!$E$5,TXM!L1289,"")</f>
        <v/>
      </c>
      <c r="N1289" t="str">
        <f>IFERROR(SMALL($M$5:$M$8000,ROWS($M$5:M1289)),"")</f>
        <v/>
      </c>
      <c r="P1289" t="s">
        <v>1736</v>
      </c>
      <c r="Q1289" t="s">
        <v>1086</v>
      </c>
      <c r="R1289">
        <v>2125</v>
      </c>
      <c r="S1289" s="286">
        <f>ROWS(R$5:R1289)</f>
        <v>1285</v>
      </c>
      <c r="T1289" s="286" t="str">
        <f>IF(P1289='5.1'!$E$5,TXM!S1289,"")</f>
        <v/>
      </c>
      <c r="U1289" t="str">
        <f>IFERROR(SMALL($T$5:$T$8000,ROWS($T$5:T1289)),"")</f>
        <v/>
      </c>
    </row>
    <row r="1290" spans="1:21" ht="14.4" customHeight="1" x14ac:dyDescent="0.25">
      <c r="A1290" s="285" t="s">
        <v>1738</v>
      </c>
      <c r="B1290" t="s">
        <v>774</v>
      </c>
      <c r="C1290" s="300">
        <v>3091189</v>
      </c>
      <c r="D1290" s="286">
        <f>ROWS(C$5:C1290)</f>
        <v>1286</v>
      </c>
      <c r="E1290" s="286" t="str">
        <f>IF(A1290='5.1'!$E$5,TXM!D1290,"")</f>
        <v/>
      </c>
      <c r="F1290" t="str">
        <f>IFERROR(SMALL($E$5:$E$8000,ROWS($E$5:E1290)),"")</f>
        <v/>
      </c>
      <c r="I1290" s="285" t="s">
        <v>1686</v>
      </c>
      <c r="J1290" t="s">
        <v>709</v>
      </c>
      <c r="K1290" s="300">
        <v>67913671</v>
      </c>
      <c r="L1290" s="286">
        <f>ROWS(K$5:K1290)</f>
        <v>1286</v>
      </c>
      <c r="M1290" s="286" t="str">
        <f>IF(I1290='5.1'!$E$5,TXM!L1290,"")</f>
        <v/>
      </c>
      <c r="N1290" t="str">
        <f>IFERROR(SMALL($M$5:$M$8000,ROWS($M$5:M1290)),"")</f>
        <v/>
      </c>
      <c r="P1290" t="s">
        <v>1736</v>
      </c>
      <c r="Q1290" t="s">
        <v>786</v>
      </c>
      <c r="R1290">
        <v>1652</v>
      </c>
      <c r="S1290" s="286">
        <f>ROWS(R$5:R1290)</f>
        <v>1286</v>
      </c>
      <c r="T1290" s="286" t="str">
        <f>IF(P1290='5.1'!$E$5,TXM!S1290,"")</f>
        <v/>
      </c>
      <c r="U1290" t="str">
        <f>IFERROR(SMALL($T$5:$T$8000,ROWS($T$5:T1290)),"")</f>
        <v/>
      </c>
    </row>
    <row r="1291" spans="1:21" ht="14.4" customHeight="1" x14ac:dyDescent="0.25">
      <c r="A1291" s="285" t="s">
        <v>1738</v>
      </c>
      <c r="B1291" t="s">
        <v>118</v>
      </c>
      <c r="C1291" s="300">
        <v>2493248</v>
      </c>
      <c r="D1291" s="286">
        <f>ROWS(C$5:C1291)</f>
        <v>1287</v>
      </c>
      <c r="E1291" s="286" t="str">
        <f>IF(A1291='5.1'!$E$5,TXM!D1291,"")</f>
        <v/>
      </c>
      <c r="F1291" t="str">
        <f>IFERROR(SMALL($E$5:$E$8000,ROWS($E$5:E1291)),"")</f>
        <v/>
      </c>
      <c r="I1291" s="285" t="s">
        <v>1686</v>
      </c>
      <c r="J1291" t="s">
        <v>119</v>
      </c>
      <c r="K1291" s="300">
        <v>57471567</v>
      </c>
      <c r="L1291" s="286">
        <f>ROWS(K$5:K1291)</f>
        <v>1287</v>
      </c>
      <c r="M1291" s="286" t="str">
        <f>IF(I1291='5.1'!$E$5,TXM!L1291,"")</f>
        <v/>
      </c>
      <c r="N1291" t="str">
        <f>IFERROR(SMALL($M$5:$M$8000,ROWS($M$5:M1291)),"")</f>
        <v/>
      </c>
      <c r="P1291" t="s">
        <v>1736</v>
      </c>
      <c r="Q1291" t="s">
        <v>1090</v>
      </c>
      <c r="R1291">
        <v>996</v>
      </c>
      <c r="S1291" s="286">
        <f>ROWS(R$5:R1291)</f>
        <v>1287</v>
      </c>
      <c r="T1291" s="286" t="str">
        <f>IF(P1291='5.1'!$E$5,TXM!S1291,"")</f>
        <v/>
      </c>
      <c r="U1291" t="str">
        <f>IFERROR(SMALL($T$5:$T$8000,ROWS($T$5:T1291)),"")</f>
        <v/>
      </c>
    </row>
    <row r="1292" spans="1:21" ht="14.4" customHeight="1" x14ac:dyDescent="0.25">
      <c r="A1292" s="285" t="s">
        <v>1738</v>
      </c>
      <c r="B1292" t="s">
        <v>1093</v>
      </c>
      <c r="C1292" s="300">
        <v>1911814</v>
      </c>
      <c r="D1292" s="286">
        <f>ROWS(C$5:C1292)</f>
        <v>1288</v>
      </c>
      <c r="E1292" s="286" t="str">
        <f>IF(A1292='5.1'!$E$5,TXM!D1292,"")</f>
        <v/>
      </c>
      <c r="F1292" t="str">
        <f>IFERROR(SMALL($E$5:$E$8000,ROWS($E$5:E1292)),"")</f>
        <v/>
      </c>
      <c r="I1292" s="285" t="s">
        <v>1686</v>
      </c>
      <c r="J1292" t="s">
        <v>786</v>
      </c>
      <c r="K1292" s="300">
        <v>57287987</v>
      </c>
      <c r="L1292" s="286">
        <f>ROWS(K$5:K1292)</f>
        <v>1288</v>
      </c>
      <c r="M1292" s="286" t="str">
        <f>IF(I1292='5.1'!$E$5,TXM!L1292,"")</f>
        <v/>
      </c>
      <c r="N1292" t="str">
        <f>IFERROR(SMALL($M$5:$M$8000,ROWS($M$5:M1292)),"")</f>
        <v/>
      </c>
      <c r="P1292" t="s">
        <v>1736</v>
      </c>
      <c r="Q1292" t="s">
        <v>1079</v>
      </c>
      <c r="R1292">
        <v>442</v>
      </c>
      <c r="S1292" s="286">
        <f>ROWS(R$5:R1292)</f>
        <v>1288</v>
      </c>
      <c r="T1292" s="286" t="str">
        <f>IF(P1292='5.1'!$E$5,TXM!S1292,"")</f>
        <v/>
      </c>
      <c r="U1292" t="str">
        <f>IFERROR(SMALL($T$5:$T$8000,ROWS($T$5:T1292)),"")</f>
        <v/>
      </c>
    </row>
    <row r="1293" spans="1:21" ht="14.4" customHeight="1" x14ac:dyDescent="0.25">
      <c r="A1293" s="285" t="s">
        <v>1738</v>
      </c>
      <c r="B1293" t="s">
        <v>1076</v>
      </c>
      <c r="C1293" s="300">
        <v>1875444</v>
      </c>
      <c r="D1293" s="286">
        <f>ROWS(C$5:C1293)</f>
        <v>1289</v>
      </c>
      <c r="E1293" s="286" t="str">
        <f>IF(A1293='5.1'!$E$5,TXM!D1293,"")</f>
        <v/>
      </c>
      <c r="F1293" t="str">
        <f>IFERROR(SMALL($E$5:$E$8000,ROWS($E$5:E1293)),"")</f>
        <v/>
      </c>
      <c r="I1293" s="285" t="s">
        <v>1686</v>
      </c>
      <c r="J1293" t="s">
        <v>782</v>
      </c>
      <c r="K1293" s="300">
        <v>54861508</v>
      </c>
      <c r="L1293" s="286">
        <f>ROWS(K$5:K1293)</f>
        <v>1289</v>
      </c>
      <c r="M1293" s="286" t="str">
        <f>IF(I1293='5.1'!$E$5,TXM!L1293,"")</f>
        <v/>
      </c>
      <c r="N1293" t="str">
        <f>IFERROR(SMALL($M$5:$M$8000,ROWS($M$5:M1293)),"")</f>
        <v/>
      </c>
      <c r="P1293" t="s">
        <v>1736</v>
      </c>
      <c r="Q1293" t="s">
        <v>1082</v>
      </c>
      <c r="R1293">
        <v>354</v>
      </c>
      <c r="S1293" s="286">
        <f>ROWS(R$5:R1293)</f>
        <v>1289</v>
      </c>
      <c r="T1293" s="286" t="str">
        <f>IF(P1293='5.1'!$E$5,TXM!S1293,"")</f>
        <v/>
      </c>
      <c r="U1293" t="str">
        <f>IFERROR(SMALL($T$5:$T$8000,ROWS($T$5:T1293)),"")</f>
        <v/>
      </c>
    </row>
    <row r="1294" spans="1:21" ht="14.4" customHeight="1" x14ac:dyDescent="0.25">
      <c r="A1294" s="285" t="s">
        <v>1738</v>
      </c>
      <c r="B1294" t="s">
        <v>109</v>
      </c>
      <c r="C1294" s="300">
        <v>1855651</v>
      </c>
      <c r="D1294" s="286">
        <f>ROWS(C$5:C1294)</f>
        <v>1290</v>
      </c>
      <c r="E1294" s="286" t="str">
        <f>IF(A1294='5.1'!$E$5,TXM!D1294,"")</f>
        <v/>
      </c>
      <c r="F1294" t="str">
        <f>IFERROR(SMALL($E$5:$E$8000,ROWS($E$5:E1294)),"")</f>
        <v/>
      </c>
      <c r="I1294" s="285" t="s">
        <v>1686</v>
      </c>
      <c r="J1294" t="s">
        <v>725</v>
      </c>
      <c r="K1294" s="300">
        <v>53113263</v>
      </c>
      <c r="L1294" s="286">
        <f>ROWS(K$5:K1294)</f>
        <v>1290</v>
      </c>
      <c r="M1294" s="286" t="str">
        <f>IF(I1294='5.1'!$E$5,TXM!L1294,"")</f>
        <v/>
      </c>
      <c r="N1294" t="str">
        <f>IFERROR(SMALL($M$5:$M$8000,ROWS($M$5:M1294)),"")</f>
        <v/>
      </c>
      <c r="P1294" t="s">
        <v>1736</v>
      </c>
      <c r="Q1294" t="s">
        <v>1087</v>
      </c>
      <c r="R1294">
        <v>254</v>
      </c>
      <c r="S1294" s="286">
        <f>ROWS(R$5:R1294)</f>
        <v>1290</v>
      </c>
      <c r="T1294" s="286" t="str">
        <f>IF(P1294='5.1'!$E$5,TXM!S1294,"")</f>
        <v/>
      </c>
      <c r="U1294" t="str">
        <f>IFERROR(SMALL($T$5:$T$8000,ROWS($T$5:T1294)),"")</f>
        <v/>
      </c>
    </row>
    <row r="1295" spans="1:21" ht="14.4" customHeight="1" x14ac:dyDescent="0.25">
      <c r="A1295" s="285" t="s">
        <v>1738</v>
      </c>
      <c r="B1295" t="s">
        <v>705</v>
      </c>
      <c r="C1295" s="300">
        <v>1762795</v>
      </c>
      <c r="D1295" s="286">
        <f>ROWS(C$5:C1295)</f>
        <v>1291</v>
      </c>
      <c r="E1295" s="286" t="str">
        <f>IF(A1295='5.1'!$E$5,TXM!D1295,"")</f>
        <v/>
      </c>
      <c r="F1295" t="str">
        <f>IFERROR(SMALL($E$5:$E$8000,ROWS($E$5:E1295)),"")</f>
        <v/>
      </c>
      <c r="I1295" s="285" t="s">
        <v>1686</v>
      </c>
      <c r="J1295" t="s">
        <v>115</v>
      </c>
      <c r="K1295" s="300">
        <v>44345169</v>
      </c>
      <c r="L1295" s="286">
        <f>ROWS(K$5:K1295)</f>
        <v>1291</v>
      </c>
      <c r="M1295" s="286" t="str">
        <f>IF(I1295='5.1'!$E$5,TXM!L1295,"")</f>
        <v/>
      </c>
      <c r="N1295" t="str">
        <f>IFERROR(SMALL($M$5:$M$8000,ROWS($M$5:M1295)),"")</f>
        <v/>
      </c>
      <c r="P1295" t="s">
        <v>1736</v>
      </c>
      <c r="Q1295" t="s">
        <v>804</v>
      </c>
      <c r="R1295">
        <v>11</v>
      </c>
      <c r="S1295" s="286">
        <f>ROWS(R$5:R1295)</f>
        <v>1291</v>
      </c>
      <c r="T1295" s="286" t="str">
        <f>IF(P1295='5.1'!$E$5,TXM!S1295,"")</f>
        <v/>
      </c>
      <c r="U1295" t="str">
        <f>IFERROR(SMALL($T$5:$T$8000,ROWS($T$5:T1295)),"")</f>
        <v/>
      </c>
    </row>
    <row r="1296" spans="1:21" ht="14.4" customHeight="1" x14ac:dyDescent="0.25">
      <c r="A1296" s="285" t="s">
        <v>1738</v>
      </c>
      <c r="B1296" t="s">
        <v>1096</v>
      </c>
      <c r="C1296" s="300">
        <v>1535078</v>
      </c>
      <c r="D1296" s="286">
        <f>ROWS(C$5:C1296)</f>
        <v>1292</v>
      </c>
      <c r="E1296" s="286" t="str">
        <f>IF(A1296='5.1'!$E$5,TXM!D1296,"")</f>
        <v/>
      </c>
      <c r="F1296" t="str">
        <f>IFERROR(SMALL($E$5:$E$8000,ROWS($E$5:E1296)),"")</f>
        <v/>
      </c>
      <c r="I1296" s="285" t="s">
        <v>1686</v>
      </c>
      <c r="J1296" t="s">
        <v>790</v>
      </c>
      <c r="K1296" s="300">
        <v>41347356</v>
      </c>
      <c r="L1296" s="286">
        <f>ROWS(K$5:K1296)</f>
        <v>1292</v>
      </c>
      <c r="M1296" s="286" t="str">
        <f>IF(I1296='5.1'!$E$5,TXM!L1296,"")</f>
        <v/>
      </c>
      <c r="N1296" t="str">
        <f>IFERROR(SMALL($M$5:$M$8000,ROWS($M$5:M1296)),"")</f>
        <v/>
      </c>
      <c r="P1296" t="s">
        <v>1736</v>
      </c>
      <c r="Q1296" t="s">
        <v>756</v>
      </c>
      <c r="R1296">
        <v>8</v>
      </c>
      <c r="S1296" s="286">
        <f>ROWS(R$5:R1296)</f>
        <v>1292</v>
      </c>
      <c r="T1296" s="286" t="str">
        <f>IF(P1296='5.1'!$E$5,TXM!S1296,"")</f>
        <v/>
      </c>
      <c r="U1296" t="str">
        <f>IFERROR(SMALL($T$5:$T$8000,ROWS($T$5:T1296)),"")</f>
        <v/>
      </c>
    </row>
    <row r="1297" spans="1:21" ht="14.4" customHeight="1" x14ac:dyDescent="0.25">
      <c r="A1297" s="285" t="s">
        <v>1738</v>
      </c>
      <c r="B1297" t="s">
        <v>115</v>
      </c>
      <c r="C1297" s="300">
        <v>896993</v>
      </c>
      <c r="D1297" s="286">
        <f>ROWS(C$5:C1297)</f>
        <v>1293</v>
      </c>
      <c r="E1297" s="286" t="str">
        <f>IF(A1297='5.1'!$E$5,TXM!D1297,"")</f>
        <v/>
      </c>
      <c r="F1297" t="str">
        <f>IFERROR(SMALL($E$5:$E$8000,ROWS($E$5:E1297)),"")</f>
        <v/>
      </c>
      <c r="I1297" s="285" t="s">
        <v>1686</v>
      </c>
      <c r="J1297" t="s">
        <v>711</v>
      </c>
      <c r="K1297" s="300">
        <v>41263604</v>
      </c>
      <c r="L1297" s="286">
        <f>ROWS(K$5:K1297)</f>
        <v>1293</v>
      </c>
      <c r="M1297" s="286" t="str">
        <f>IF(I1297='5.1'!$E$5,TXM!L1297,"")</f>
        <v/>
      </c>
      <c r="N1297" t="str">
        <f>IFERROR(SMALL($M$5:$M$8000,ROWS($M$5:M1297)),"")</f>
        <v/>
      </c>
      <c r="P1297" t="s">
        <v>1970</v>
      </c>
      <c r="Q1297" t="s">
        <v>810</v>
      </c>
      <c r="R1297">
        <v>488900</v>
      </c>
      <c r="S1297" s="286">
        <f>ROWS(R$5:R1297)</f>
        <v>1293</v>
      </c>
      <c r="T1297" s="286" t="str">
        <f>IF(P1297='5.1'!$E$5,TXM!S1297,"")</f>
        <v/>
      </c>
      <c r="U1297" t="str">
        <f>IFERROR(SMALL($T$5:$T$8000,ROWS($T$5:T1297)),"")</f>
        <v/>
      </c>
    </row>
    <row r="1298" spans="1:21" ht="14.4" customHeight="1" x14ac:dyDescent="0.25">
      <c r="A1298" s="285" t="s">
        <v>1738</v>
      </c>
      <c r="B1298" t="s">
        <v>1098</v>
      </c>
      <c r="C1298" s="300">
        <v>719443</v>
      </c>
      <c r="D1298" s="286">
        <f>ROWS(C$5:C1298)</f>
        <v>1294</v>
      </c>
      <c r="E1298" s="286" t="str">
        <f>IF(A1298='5.1'!$E$5,TXM!D1298,"")</f>
        <v/>
      </c>
      <c r="F1298" t="str">
        <f>IFERROR(SMALL($E$5:$E$8000,ROWS($E$5:E1298)),"")</f>
        <v/>
      </c>
      <c r="I1298" s="285" t="s">
        <v>1686</v>
      </c>
      <c r="J1298" t="s">
        <v>810</v>
      </c>
      <c r="K1298" s="300">
        <v>37157194</v>
      </c>
      <c r="L1298" s="286">
        <f>ROWS(K$5:K1298)</f>
        <v>1294</v>
      </c>
      <c r="M1298" s="286" t="str">
        <f>IF(I1298='5.1'!$E$5,TXM!L1298,"")</f>
        <v/>
      </c>
      <c r="N1298" t="str">
        <f>IFERROR(SMALL($M$5:$M$8000,ROWS($M$5:M1298)),"")</f>
        <v/>
      </c>
      <c r="P1298" t="s">
        <v>1970</v>
      </c>
      <c r="Q1298" t="s">
        <v>1098</v>
      </c>
      <c r="R1298">
        <v>51873</v>
      </c>
      <c r="S1298" s="286">
        <f>ROWS(R$5:R1298)</f>
        <v>1294</v>
      </c>
      <c r="T1298" s="286" t="str">
        <f>IF(P1298='5.1'!$E$5,TXM!S1298,"")</f>
        <v/>
      </c>
      <c r="U1298" t="str">
        <f>IFERROR(SMALL($T$5:$T$8000,ROWS($T$5:T1298)),"")</f>
        <v/>
      </c>
    </row>
    <row r="1299" spans="1:21" ht="14.4" customHeight="1" x14ac:dyDescent="0.25">
      <c r="A1299" s="285" t="s">
        <v>1738</v>
      </c>
      <c r="B1299" t="s">
        <v>776</v>
      </c>
      <c r="C1299" s="300">
        <v>539392</v>
      </c>
      <c r="D1299" s="286">
        <f>ROWS(C$5:C1299)</f>
        <v>1295</v>
      </c>
      <c r="E1299" s="286" t="str">
        <f>IF(A1299='5.1'!$E$5,TXM!D1299,"")</f>
        <v/>
      </c>
      <c r="F1299" t="str">
        <f>IFERROR(SMALL($E$5:$E$8000,ROWS($E$5:E1299)),"")</f>
        <v/>
      </c>
      <c r="I1299" s="285" t="s">
        <v>1686</v>
      </c>
      <c r="J1299" t="s">
        <v>1079</v>
      </c>
      <c r="K1299" s="300">
        <v>34457669</v>
      </c>
      <c r="L1299" s="286">
        <f>ROWS(K$5:K1299)</f>
        <v>1295</v>
      </c>
      <c r="M1299" s="286" t="str">
        <f>IF(I1299='5.1'!$E$5,TXM!L1299,"")</f>
        <v/>
      </c>
      <c r="N1299" t="str">
        <f>IFERROR(SMALL($M$5:$M$8000,ROWS($M$5:M1299)),"")</f>
        <v/>
      </c>
      <c r="P1299" t="s">
        <v>1970</v>
      </c>
      <c r="Q1299" t="s">
        <v>1093</v>
      </c>
      <c r="R1299">
        <v>37500</v>
      </c>
      <c r="S1299" s="286">
        <f>ROWS(R$5:R1299)</f>
        <v>1295</v>
      </c>
      <c r="T1299" s="286" t="str">
        <f>IF(P1299='5.1'!$E$5,TXM!S1299,"")</f>
        <v/>
      </c>
      <c r="U1299" t="str">
        <f>IFERROR(SMALL($T$5:$T$8000,ROWS($T$5:T1299)),"")</f>
        <v/>
      </c>
    </row>
    <row r="1300" spans="1:21" ht="14.4" customHeight="1" x14ac:dyDescent="0.25">
      <c r="A1300" s="285" t="s">
        <v>1738</v>
      </c>
      <c r="B1300" t="s">
        <v>752</v>
      </c>
      <c r="C1300" s="300">
        <v>470726</v>
      </c>
      <c r="D1300" s="286">
        <f>ROWS(C$5:C1300)</f>
        <v>1296</v>
      </c>
      <c r="E1300" s="286" t="str">
        <f>IF(A1300='5.1'!$E$5,TXM!D1300,"")</f>
        <v/>
      </c>
      <c r="F1300" t="str">
        <f>IFERROR(SMALL($E$5:$E$8000,ROWS($E$5:E1300)),"")</f>
        <v/>
      </c>
      <c r="I1300" s="285" t="s">
        <v>1686</v>
      </c>
      <c r="J1300" t="s">
        <v>1092</v>
      </c>
      <c r="K1300" s="300">
        <v>28153721</v>
      </c>
      <c r="L1300" s="286">
        <f>ROWS(K$5:K1300)</f>
        <v>1296</v>
      </c>
      <c r="M1300" s="286" t="str">
        <f>IF(I1300='5.1'!$E$5,TXM!L1300,"")</f>
        <v/>
      </c>
      <c r="N1300" t="str">
        <f>IFERROR(SMALL($M$5:$M$8000,ROWS($M$5:M1300)),"")</f>
        <v/>
      </c>
      <c r="P1300" t="s">
        <v>1970</v>
      </c>
      <c r="Q1300" t="s">
        <v>760</v>
      </c>
      <c r="R1300">
        <v>35630</v>
      </c>
      <c r="S1300" s="286">
        <f>ROWS(R$5:R1300)</f>
        <v>1296</v>
      </c>
      <c r="T1300" s="286" t="str">
        <f>IF(P1300='5.1'!$E$5,TXM!S1300,"")</f>
        <v/>
      </c>
      <c r="U1300" t="str">
        <f>IFERROR(SMALL($T$5:$T$8000,ROWS($T$5:T1300)),"")</f>
        <v/>
      </c>
    </row>
    <row r="1301" spans="1:21" ht="14.4" customHeight="1" x14ac:dyDescent="0.25">
      <c r="A1301" s="285" t="s">
        <v>1738</v>
      </c>
      <c r="B1301" t="s">
        <v>713</v>
      </c>
      <c r="C1301" s="300">
        <v>446280</v>
      </c>
      <c r="D1301" s="286">
        <f>ROWS(C$5:C1301)</f>
        <v>1297</v>
      </c>
      <c r="E1301" s="286" t="str">
        <f>IF(A1301='5.1'!$E$5,TXM!D1301,"")</f>
        <v/>
      </c>
      <c r="F1301" t="str">
        <f>IFERROR(SMALL($E$5:$E$8000,ROWS($E$5:E1301)),"")</f>
        <v/>
      </c>
      <c r="I1301" s="285" t="s">
        <v>1686</v>
      </c>
      <c r="J1301" t="s">
        <v>760</v>
      </c>
      <c r="K1301" s="300">
        <v>26676456</v>
      </c>
      <c r="L1301" s="286">
        <f>ROWS(K$5:K1301)</f>
        <v>1297</v>
      </c>
      <c r="M1301" s="286" t="str">
        <f>IF(I1301='5.1'!$E$5,TXM!L1301,"")</f>
        <v/>
      </c>
      <c r="N1301" t="str">
        <f>IFERROR(SMALL($M$5:$M$8000,ROWS($M$5:M1301)),"")</f>
        <v/>
      </c>
      <c r="P1301" t="s">
        <v>1970</v>
      </c>
      <c r="Q1301" t="s">
        <v>1096</v>
      </c>
      <c r="R1301">
        <v>32667</v>
      </c>
      <c r="S1301" s="286">
        <f>ROWS(R$5:R1301)</f>
        <v>1297</v>
      </c>
      <c r="T1301" s="286" t="str">
        <f>IF(P1301='5.1'!$E$5,TXM!S1301,"")</f>
        <v/>
      </c>
      <c r="U1301" t="str">
        <f>IFERROR(SMALL($T$5:$T$8000,ROWS($T$5:T1301)),"")</f>
        <v/>
      </c>
    </row>
    <row r="1302" spans="1:21" ht="14.4" customHeight="1" x14ac:dyDescent="0.25">
      <c r="A1302" s="285" t="s">
        <v>1738</v>
      </c>
      <c r="B1302" t="s">
        <v>117</v>
      </c>
      <c r="C1302" s="300">
        <v>389138</v>
      </c>
      <c r="D1302" s="286">
        <f>ROWS(C$5:C1302)</f>
        <v>1298</v>
      </c>
      <c r="E1302" s="286" t="str">
        <f>IF(A1302='5.1'!$E$5,TXM!D1302,"")</f>
        <v/>
      </c>
      <c r="F1302" t="str">
        <f>IFERROR(SMALL($E$5:$E$8000,ROWS($E$5:E1302)),"")</f>
        <v/>
      </c>
      <c r="I1302" s="285" t="s">
        <v>1686</v>
      </c>
      <c r="J1302" t="s">
        <v>111</v>
      </c>
      <c r="K1302" s="300">
        <v>26203766</v>
      </c>
      <c r="L1302" s="286">
        <f>ROWS(K$5:K1302)</f>
        <v>1298</v>
      </c>
      <c r="M1302" s="286" t="str">
        <f>IF(I1302='5.1'!$E$5,TXM!L1302,"")</f>
        <v/>
      </c>
      <c r="N1302" t="str">
        <f>IFERROR(SMALL($M$5:$M$8000,ROWS($M$5:M1302)),"")</f>
        <v/>
      </c>
      <c r="P1302" t="s">
        <v>1970</v>
      </c>
      <c r="Q1302" t="s">
        <v>762</v>
      </c>
      <c r="R1302">
        <v>30000</v>
      </c>
      <c r="S1302" s="286">
        <f>ROWS(R$5:R1302)</f>
        <v>1298</v>
      </c>
      <c r="T1302" s="286" t="str">
        <f>IF(P1302='5.1'!$E$5,TXM!S1302,"")</f>
        <v/>
      </c>
      <c r="U1302" t="str">
        <f>IFERROR(SMALL($T$5:$T$8000,ROWS($T$5:T1302)),"")</f>
        <v/>
      </c>
    </row>
    <row r="1303" spans="1:21" ht="14.4" customHeight="1" x14ac:dyDescent="0.25">
      <c r="A1303" s="285" t="s">
        <v>1738</v>
      </c>
      <c r="B1303" t="s">
        <v>812</v>
      </c>
      <c r="C1303" s="300">
        <v>249670</v>
      </c>
      <c r="D1303" s="286">
        <f>ROWS(C$5:C1303)</f>
        <v>1299</v>
      </c>
      <c r="E1303" s="286" t="str">
        <f>IF(A1303='5.1'!$E$5,TXM!D1303,"")</f>
        <v/>
      </c>
      <c r="F1303" t="str">
        <f>IFERROR(SMALL($E$5:$E$8000,ROWS($E$5:E1303)),"")</f>
        <v/>
      </c>
      <c r="I1303" s="285" t="s">
        <v>1686</v>
      </c>
      <c r="J1303" t="s">
        <v>808</v>
      </c>
      <c r="K1303" s="300">
        <v>17984404</v>
      </c>
      <c r="L1303" s="286">
        <f>ROWS(K$5:K1303)</f>
        <v>1299</v>
      </c>
      <c r="M1303" s="286" t="str">
        <f>IF(I1303='5.1'!$E$5,TXM!L1303,"")</f>
        <v/>
      </c>
      <c r="N1303" t="str">
        <f>IFERROR(SMALL($M$5:$M$8000,ROWS($M$5:M1303)),"")</f>
        <v/>
      </c>
      <c r="P1303" t="s">
        <v>1970</v>
      </c>
      <c r="Q1303" t="s">
        <v>790</v>
      </c>
      <c r="R1303">
        <v>18121</v>
      </c>
      <c r="S1303" s="286">
        <f>ROWS(R$5:R1303)</f>
        <v>1299</v>
      </c>
      <c r="T1303" s="286" t="str">
        <f>IF(P1303='5.1'!$E$5,TXM!S1303,"")</f>
        <v/>
      </c>
      <c r="U1303" t="str">
        <f>IFERROR(SMALL($T$5:$T$8000,ROWS($T$5:T1303)),"")</f>
        <v/>
      </c>
    </row>
    <row r="1304" spans="1:21" ht="14.4" customHeight="1" x14ac:dyDescent="0.25">
      <c r="A1304" s="285" t="s">
        <v>1738</v>
      </c>
      <c r="B1304" t="s">
        <v>750</v>
      </c>
      <c r="C1304" s="300">
        <v>185861</v>
      </c>
      <c r="D1304" s="286">
        <f>ROWS(C$5:C1304)</f>
        <v>1300</v>
      </c>
      <c r="E1304" s="286" t="str">
        <f>IF(A1304='5.1'!$E$5,TXM!D1304,"")</f>
        <v/>
      </c>
      <c r="F1304" t="str">
        <f>IFERROR(SMALL($E$5:$E$8000,ROWS($E$5:E1304)),"")</f>
        <v/>
      </c>
      <c r="I1304" s="285" t="s">
        <v>1686</v>
      </c>
      <c r="J1304" t="s">
        <v>780</v>
      </c>
      <c r="K1304" s="300">
        <v>16559654</v>
      </c>
      <c r="L1304" s="286">
        <f>ROWS(K$5:K1304)</f>
        <v>1300</v>
      </c>
      <c r="M1304" s="286" t="str">
        <f>IF(I1304='5.1'!$E$5,TXM!L1304,"")</f>
        <v/>
      </c>
      <c r="N1304" t="str">
        <f>IFERROR(SMALL($M$5:$M$8000,ROWS($M$5:M1304)),"")</f>
        <v/>
      </c>
      <c r="P1304" t="s">
        <v>1970</v>
      </c>
      <c r="Q1304" t="s">
        <v>1091</v>
      </c>
      <c r="R1304">
        <v>12800</v>
      </c>
      <c r="S1304" s="286">
        <f>ROWS(R$5:R1304)</f>
        <v>1300</v>
      </c>
      <c r="T1304" s="286" t="str">
        <f>IF(P1304='5.1'!$E$5,TXM!S1304,"")</f>
        <v/>
      </c>
      <c r="U1304" t="str">
        <f>IFERROR(SMALL($T$5:$T$8000,ROWS($T$5:T1304)),"")</f>
        <v/>
      </c>
    </row>
    <row r="1305" spans="1:21" ht="14.4" customHeight="1" x14ac:dyDescent="0.25">
      <c r="A1305" s="285" t="s">
        <v>1738</v>
      </c>
      <c r="B1305" t="s">
        <v>823</v>
      </c>
      <c r="C1305" s="300">
        <v>176773</v>
      </c>
      <c r="D1305" s="286">
        <f>ROWS(C$5:C1305)</f>
        <v>1301</v>
      </c>
      <c r="E1305" s="286" t="str">
        <f>IF(A1305='5.1'!$E$5,TXM!D1305,"")</f>
        <v/>
      </c>
      <c r="F1305" t="str">
        <f>IFERROR(SMALL($E$5:$E$8000,ROWS($E$5:E1305)),"")</f>
        <v/>
      </c>
      <c r="I1305" s="285" t="s">
        <v>1686</v>
      </c>
      <c r="J1305" t="s">
        <v>1093</v>
      </c>
      <c r="K1305" s="300">
        <v>13414357</v>
      </c>
      <c r="L1305" s="286">
        <f>ROWS(K$5:K1305)</f>
        <v>1301</v>
      </c>
      <c r="M1305" s="286" t="str">
        <f>IF(I1305='5.1'!$E$5,TXM!L1305,"")</f>
        <v/>
      </c>
      <c r="N1305" t="str">
        <f>IFERROR(SMALL($M$5:$M$8000,ROWS($M$5:M1305)),"")</f>
        <v/>
      </c>
      <c r="P1305" t="s">
        <v>1970</v>
      </c>
      <c r="Q1305" t="s">
        <v>808</v>
      </c>
      <c r="R1305">
        <v>9552</v>
      </c>
      <c r="S1305" s="286">
        <f>ROWS(R$5:R1305)</f>
        <v>1301</v>
      </c>
      <c r="T1305" s="286" t="str">
        <f>IF(P1305='5.1'!$E$5,TXM!S1305,"")</f>
        <v/>
      </c>
      <c r="U1305" t="str">
        <f>IFERROR(SMALL($T$5:$T$8000,ROWS($T$5:T1305)),"")</f>
        <v/>
      </c>
    </row>
    <row r="1306" spans="1:21" ht="14.4" customHeight="1" x14ac:dyDescent="0.25">
      <c r="A1306" s="285" t="s">
        <v>1738</v>
      </c>
      <c r="B1306" t="s">
        <v>1077</v>
      </c>
      <c r="C1306" s="300">
        <v>145298</v>
      </c>
      <c r="D1306" s="286">
        <f>ROWS(C$5:C1306)</f>
        <v>1302</v>
      </c>
      <c r="E1306" s="286" t="str">
        <f>IF(A1306='5.1'!$E$5,TXM!D1306,"")</f>
        <v/>
      </c>
      <c r="F1306" t="str">
        <f>IFERROR(SMALL($E$5:$E$8000,ROWS($E$5:E1306)),"")</f>
        <v/>
      </c>
      <c r="I1306" s="285" t="s">
        <v>1686</v>
      </c>
      <c r="J1306" t="s">
        <v>762</v>
      </c>
      <c r="K1306" s="300">
        <v>11564102</v>
      </c>
      <c r="L1306" s="286">
        <f>ROWS(K$5:K1306)</f>
        <v>1302</v>
      </c>
      <c r="M1306" s="286" t="str">
        <f>IF(I1306='5.1'!$E$5,TXM!L1306,"")</f>
        <v/>
      </c>
      <c r="N1306" t="str">
        <f>IFERROR(SMALL($M$5:$M$8000,ROWS($M$5:M1306)),"")</f>
        <v/>
      </c>
      <c r="P1306" t="s">
        <v>1970</v>
      </c>
      <c r="Q1306" t="s">
        <v>108</v>
      </c>
      <c r="R1306">
        <v>7435</v>
      </c>
      <c r="S1306" s="286">
        <f>ROWS(R$5:R1306)</f>
        <v>1302</v>
      </c>
      <c r="T1306" s="286" t="str">
        <f>IF(P1306='5.1'!$E$5,TXM!S1306,"")</f>
        <v/>
      </c>
      <c r="U1306" t="str">
        <f>IFERROR(SMALL($T$5:$T$8000,ROWS($T$5:T1306)),"")</f>
        <v/>
      </c>
    </row>
    <row r="1307" spans="1:21" ht="14.4" customHeight="1" x14ac:dyDescent="0.25">
      <c r="A1307" s="285" t="s">
        <v>1738</v>
      </c>
      <c r="B1307" t="s">
        <v>103</v>
      </c>
      <c r="C1307" s="300">
        <v>134646</v>
      </c>
      <c r="D1307" s="286">
        <f>ROWS(C$5:C1307)</f>
        <v>1303</v>
      </c>
      <c r="E1307" s="286" t="str">
        <f>IF(A1307='5.1'!$E$5,TXM!D1307,"")</f>
        <v/>
      </c>
      <c r="F1307" t="str">
        <f>IFERROR(SMALL($E$5:$E$8000,ROWS($E$5:E1307)),"")</f>
        <v/>
      </c>
      <c r="I1307" s="285" t="s">
        <v>1686</v>
      </c>
      <c r="J1307" t="s">
        <v>110</v>
      </c>
      <c r="K1307" s="300">
        <v>8703777</v>
      </c>
      <c r="L1307" s="286">
        <f>ROWS(K$5:K1307)</f>
        <v>1303</v>
      </c>
      <c r="M1307" s="286" t="str">
        <f>IF(I1307='5.1'!$E$5,TXM!L1307,"")</f>
        <v/>
      </c>
      <c r="N1307" t="str">
        <f>IFERROR(SMALL($M$5:$M$8000,ROWS($M$5:M1307)),"")</f>
        <v/>
      </c>
      <c r="P1307" t="s">
        <v>1970</v>
      </c>
      <c r="Q1307" t="s">
        <v>806</v>
      </c>
      <c r="R1307">
        <v>5355</v>
      </c>
      <c r="S1307" s="286">
        <f>ROWS(R$5:R1307)</f>
        <v>1303</v>
      </c>
      <c r="T1307" s="286" t="str">
        <f>IF(P1307='5.1'!$E$5,TXM!S1307,"")</f>
        <v/>
      </c>
      <c r="U1307" t="str">
        <f>IFERROR(SMALL($T$5:$T$8000,ROWS($T$5:T1307)),"")</f>
        <v/>
      </c>
    </row>
    <row r="1308" spans="1:21" ht="14.4" customHeight="1" x14ac:dyDescent="0.25">
      <c r="A1308" s="285" t="s">
        <v>1738</v>
      </c>
      <c r="B1308" t="s">
        <v>997</v>
      </c>
      <c r="C1308" s="300">
        <v>49620</v>
      </c>
      <c r="D1308" s="286">
        <f>ROWS(C$5:C1308)</f>
        <v>1304</v>
      </c>
      <c r="E1308" s="286" t="str">
        <f>IF(A1308='5.1'!$E$5,TXM!D1308,"")</f>
        <v/>
      </c>
      <c r="F1308" t="str">
        <f>IFERROR(SMALL($E$5:$E$8000,ROWS($E$5:E1308)),"")</f>
        <v/>
      </c>
      <c r="I1308" s="285" t="s">
        <v>1686</v>
      </c>
      <c r="J1308" t="s">
        <v>113</v>
      </c>
      <c r="K1308" s="300">
        <v>8662279</v>
      </c>
      <c r="L1308" s="286">
        <f>ROWS(K$5:K1308)</f>
        <v>1304</v>
      </c>
      <c r="M1308" s="286" t="str">
        <f>IF(I1308='5.1'!$E$5,TXM!L1308,"")</f>
        <v/>
      </c>
      <c r="N1308" t="str">
        <f>IFERROR(SMALL($M$5:$M$8000,ROWS($M$5:M1308)),"")</f>
        <v/>
      </c>
      <c r="P1308" t="s">
        <v>1970</v>
      </c>
      <c r="Q1308" t="s">
        <v>752</v>
      </c>
      <c r="R1308">
        <v>4700</v>
      </c>
      <c r="S1308" s="286">
        <f>ROWS(R$5:R1308)</f>
        <v>1304</v>
      </c>
      <c r="T1308" s="286" t="str">
        <f>IF(P1308='5.1'!$E$5,TXM!S1308,"")</f>
        <v/>
      </c>
      <c r="U1308" t="str">
        <f>IFERROR(SMALL($T$5:$T$8000,ROWS($T$5:T1308)),"")</f>
        <v/>
      </c>
    </row>
    <row r="1309" spans="1:21" ht="14.4" customHeight="1" x14ac:dyDescent="0.25">
      <c r="A1309" s="285" t="s">
        <v>1738</v>
      </c>
      <c r="B1309" t="s">
        <v>756</v>
      </c>
      <c r="C1309" s="300">
        <v>45000</v>
      </c>
      <c r="D1309" s="286">
        <f>ROWS(C$5:C1309)</f>
        <v>1305</v>
      </c>
      <c r="E1309" s="286" t="str">
        <f>IF(A1309='5.1'!$E$5,TXM!D1309,"")</f>
        <v/>
      </c>
      <c r="F1309" t="str">
        <f>IFERROR(SMALL($E$5:$E$8000,ROWS($E$5:E1309)),"")</f>
        <v/>
      </c>
      <c r="I1309" s="285" t="s">
        <v>1686</v>
      </c>
      <c r="J1309" t="s">
        <v>1082</v>
      </c>
      <c r="K1309" s="300">
        <v>8158976</v>
      </c>
      <c r="L1309" s="286">
        <f>ROWS(K$5:K1309)</f>
        <v>1305</v>
      </c>
      <c r="M1309" s="286" t="str">
        <f>IF(I1309='5.1'!$E$5,TXM!L1309,"")</f>
        <v/>
      </c>
      <c r="N1309" t="str">
        <f>IFERROR(SMALL($M$5:$M$8000,ROWS($M$5:M1309)),"")</f>
        <v/>
      </c>
      <c r="P1309" t="s">
        <v>1970</v>
      </c>
      <c r="Q1309" t="s">
        <v>766</v>
      </c>
      <c r="R1309">
        <v>4333</v>
      </c>
      <c r="S1309" s="286">
        <f>ROWS(R$5:R1309)</f>
        <v>1305</v>
      </c>
      <c r="T1309" s="286" t="str">
        <f>IF(P1309='5.1'!$E$5,TXM!S1309,"")</f>
        <v/>
      </c>
      <c r="U1309" t="str">
        <f>IFERROR(SMALL($T$5:$T$8000,ROWS($T$5:T1309)),"")</f>
        <v/>
      </c>
    </row>
    <row r="1310" spans="1:21" ht="14.4" customHeight="1" x14ac:dyDescent="0.25">
      <c r="A1310" s="285" t="s">
        <v>1738</v>
      </c>
      <c r="B1310" t="s">
        <v>102</v>
      </c>
      <c r="C1310" s="300">
        <v>38897</v>
      </c>
      <c r="D1310" s="286">
        <f>ROWS(C$5:C1310)</f>
        <v>1306</v>
      </c>
      <c r="E1310" s="286" t="str">
        <f>IF(A1310='5.1'!$E$5,TXM!D1310,"")</f>
        <v/>
      </c>
      <c r="F1310" t="str">
        <f>IFERROR(SMALL($E$5:$E$8000,ROWS($E$5:E1310)),"")</f>
        <v/>
      </c>
      <c r="I1310" s="285" t="s">
        <v>1686</v>
      </c>
      <c r="J1310" t="s">
        <v>719</v>
      </c>
      <c r="K1310" s="300">
        <v>7748893</v>
      </c>
      <c r="L1310" s="286">
        <f>ROWS(K$5:K1310)</f>
        <v>1306</v>
      </c>
      <c r="M1310" s="286" t="str">
        <f>IF(I1310='5.1'!$E$5,TXM!L1310,"")</f>
        <v/>
      </c>
      <c r="N1310" t="str">
        <f>IFERROR(SMALL($M$5:$M$8000,ROWS($M$5:M1310)),"")</f>
        <v/>
      </c>
      <c r="P1310" t="s">
        <v>1970</v>
      </c>
      <c r="Q1310" t="s">
        <v>106</v>
      </c>
      <c r="R1310">
        <v>800</v>
      </c>
      <c r="S1310" s="286">
        <f>ROWS(R$5:R1310)</f>
        <v>1306</v>
      </c>
      <c r="T1310" s="286" t="str">
        <f>IF(P1310='5.1'!$E$5,TXM!S1310,"")</f>
        <v/>
      </c>
      <c r="U1310" t="str">
        <f>IFERROR(SMALL($T$5:$T$8000,ROWS($T$5:T1310)),"")</f>
        <v/>
      </c>
    </row>
    <row r="1311" spans="1:21" ht="14.4" customHeight="1" x14ac:dyDescent="0.25">
      <c r="A1311" s="285" t="s">
        <v>1738</v>
      </c>
      <c r="B1311" t="s">
        <v>810</v>
      </c>
      <c r="C1311" s="300">
        <v>35985</v>
      </c>
      <c r="D1311" s="286">
        <f>ROWS(C$5:C1311)</f>
        <v>1307</v>
      </c>
      <c r="E1311" s="286" t="str">
        <f>IF(A1311='5.1'!$E$5,TXM!D1311,"")</f>
        <v/>
      </c>
      <c r="F1311" t="str">
        <f>IFERROR(SMALL($E$5:$E$8000,ROWS($E$5:E1311)),"")</f>
        <v/>
      </c>
      <c r="I1311" s="285" t="s">
        <v>1686</v>
      </c>
      <c r="J1311" t="s">
        <v>1087</v>
      </c>
      <c r="K1311" s="300">
        <v>7480201</v>
      </c>
      <c r="L1311" s="286">
        <f>ROWS(K$5:K1311)</f>
        <v>1307</v>
      </c>
      <c r="M1311" s="286" t="str">
        <f>IF(I1311='5.1'!$E$5,TXM!L1311,"")</f>
        <v/>
      </c>
      <c r="N1311" t="str">
        <f>IFERROR(SMALL($M$5:$M$8000,ROWS($M$5:M1311)),"")</f>
        <v/>
      </c>
      <c r="P1311" t="s">
        <v>1970</v>
      </c>
      <c r="Q1311" t="s">
        <v>786</v>
      </c>
      <c r="R1311">
        <v>533</v>
      </c>
      <c r="S1311" s="286">
        <f>ROWS(R$5:R1311)</f>
        <v>1307</v>
      </c>
      <c r="T1311" s="286" t="str">
        <f>IF(P1311='5.1'!$E$5,TXM!S1311,"")</f>
        <v/>
      </c>
      <c r="U1311" t="str">
        <f>IFERROR(SMALL($T$5:$T$8000,ROWS($T$5:T1311)),"")</f>
        <v/>
      </c>
    </row>
    <row r="1312" spans="1:21" ht="14.4" customHeight="1" x14ac:dyDescent="0.25">
      <c r="A1312" s="285" t="s">
        <v>1738</v>
      </c>
      <c r="B1312" t="s">
        <v>1082</v>
      </c>
      <c r="C1312" s="300">
        <v>31725</v>
      </c>
      <c r="D1312" s="286">
        <f>ROWS(C$5:C1312)</f>
        <v>1308</v>
      </c>
      <c r="E1312" s="286" t="str">
        <f>IF(A1312='5.1'!$E$5,TXM!D1312,"")</f>
        <v/>
      </c>
      <c r="F1312" t="str">
        <f>IFERROR(SMALL($E$5:$E$8000,ROWS($E$5:E1312)),"")</f>
        <v/>
      </c>
      <c r="I1312" s="285" t="s">
        <v>1686</v>
      </c>
      <c r="J1312" t="s">
        <v>746</v>
      </c>
      <c r="K1312" s="300">
        <v>7061373</v>
      </c>
      <c r="L1312" s="286">
        <f>ROWS(K$5:K1312)</f>
        <v>1308</v>
      </c>
      <c r="M1312" s="286" t="str">
        <f>IF(I1312='5.1'!$E$5,TXM!L1312,"")</f>
        <v/>
      </c>
      <c r="N1312" t="str">
        <f>IFERROR(SMALL($M$5:$M$8000,ROWS($M$5:M1312)),"")</f>
        <v/>
      </c>
      <c r="P1312" t="s">
        <v>1738</v>
      </c>
      <c r="Q1312" t="s">
        <v>814</v>
      </c>
      <c r="R1312">
        <v>329657621</v>
      </c>
      <c r="S1312" s="286">
        <f>ROWS(R$5:R1312)</f>
        <v>1308</v>
      </c>
      <c r="T1312" s="286" t="str">
        <f>IF(P1312='5.1'!$E$5,TXM!S1312,"")</f>
        <v/>
      </c>
      <c r="U1312" t="str">
        <f>IFERROR(SMALL($T$5:$T$8000,ROWS($T$5:T1312)),"")</f>
        <v/>
      </c>
    </row>
    <row r="1313" spans="1:21" ht="14.4" customHeight="1" x14ac:dyDescent="0.25">
      <c r="A1313" s="285" t="s">
        <v>1738</v>
      </c>
      <c r="B1313" t="s">
        <v>119</v>
      </c>
      <c r="C1313" s="300">
        <v>16655</v>
      </c>
      <c r="D1313" s="286">
        <f>ROWS(C$5:C1313)</f>
        <v>1309</v>
      </c>
      <c r="E1313" s="286" t="str">
        <f>IF(A1313='5.1'!$E$5,TXM!D1313,"")</f>
        <v/>
      </c>
      <c r="F1313" t="str">
        <f>IFERROR(SMALL($E$5:$E$8000,ROWS($E$5:E1313)),"")</f>
        <v/>
      </c>
      <c r="I1313" s="285" t="s">
        <v>1686</v>
      </c>
      <c r="J1313" t="s">
        <v>1085</v>
      </c>
      <c r="K1313" s="300">
        <v>6419591</v>
      </c>
      <c r="L1313" s="286">
        <f>ROWS(K$5:K1313)</f>
        <v>1309</v>
      </c>
      <c r="M1313" s="286" t="str">
        <f>IF(I1313='5.1'!$E$5,TXM!L1313,"")</f>
        <v/>
      </c>
      <c r="N1313" t="str">
        <f>IFERROR(SMALL($M$5:$M$8000,ROWS($M$5:M1313)),"")</f>
        <v/>
      </c>
      <c r="P1313" t="s">
        <v>1738</v>
      </c>
      <c r="Q1313" t="s">
        <v>780</v>
      </c>
      <c r="R1313">
        <v>318376045</v>
      </c>
      <c r="S1313" s="286">
        <f>ROWS(R$5:R1313)</f>
        <v>1309</v>
      </c>
      <c r="T1313" s="286" t="str">
        <f>IF(P1313='5.1'!$E$5,TXM!S1313,"")</f>
        <v/>
      </c>
      <c r="U1313" t="str">
        <f>IFERROR(SMALL($T$5:$T$8000,ROWS($T$5:T1313)),"")</f>
        <v/>
      </c>
    </row>
    <row r="1314" spans="1:21" ht="14.4" customHeight="1" x14ac:dyDescent="0.25">
      <c r="A1314" s="285" t="s">
        <v>1738</v>
      </c>
      <c r="B1314" t="s">
        <v>725</v>
      </c>
      <c r="C1314" s="300">
        <v>6379</v>
      </c>
      <c r="D1314" s="286">
        <f>ROWS(C$5:C1314)</f>
        <v>1310</v>
      </c>
      <c r="E1314" s="286" t="str">
        <f>IF(A1314='5.1'!$E$5,TXM!D1314,"")</f>
        <v/>
      </c>
      <c r="F1314" t="str">
        <f>IFERROR(SMALL($E$5:$E$8000,ROWS($E$5:E1314)),"")</f>
        <v/>
      </c>
      <c r="I1314" s="285" t="s">
        <v>1686</v>
      </c>
      <c r="J1314" t="s">
        <v>705</v>
      </c>
      <c r="K1314" s="300">
        <v>6371305</v>
      </c>
      <c r="L1314" s="286">
        <f>ROWS(K$5:K1314)</f>
        <v>1310</v>
      </c>
      <c r="M1314" s="286" t="str">
        <f>IF(I1314='5.1'!$E$5,TXM!L1314,"")</f>
        <v/>
      </c>
      <c r="N1314" t="str">
        <f>IFERROR(SMALL($M$5:$M$8000,ROWS($M$5:M1314)),"")</f>
        <v/>
      </c>
      <c r="P1314" t="s">
        <v>1738</v>
      </c>
      <c r="Q1314" t="s">
        <v>808</v>
      </c>
      <c r="R1314">
        <v>40151790</v>
      </c>
      <c r="S1314" s="286">
        <f>ROWS(R$5:R1314)</f>
        <v>1310</v>
      </c>
      <c r="T1314" s="286" t="str">
        <f>IF(P1314='5.1'!$E$5,TXM!S1314,"")</f>
        <v/>
      </c>
      <c r="U1314" t="str">
        <f>IFERROR(SMALL($T$5:$T$8000,ROWS($T$5:T1314)),"")</f>
        <v/>
      </c>
    </row>
    <row r="1315" spans="1:21" ht="14.4" customHeight="1" x14ac:dyDescent="0.25">
      <c r="A1315" s="285" t="s">
        <v>1738</v>
      </c>
      <c r="B1315" t="s">
        <v>1087</v>
      </c>
      <c r="C1315" s="300">
        <v>5742</v>
      </c>
      <c r="D1315" s="286">
        <f>ROWS(C$5:C1315)</f>
        <v>1311</v>
      </c>
      <c r="E1315" s="286" t="str">
        <f>IF(A1315='5.1'!$E$5,TXM!D1315,"")</f>
        <v/>
      </c>
      <c r="F1315" t="str">
        <f>IFERROR(SMALL($E$5:$E$8000,ROWS($E$5:E1315)),"")</f>
        <v/>
      </c>
      <c r="I1315" s="285" t="s">
        <v>1686</v>
      </c>
      <c r="J1315" t="s">
        <v>1090</v>
      </c>
      <c r="K1315" s="300">
        <v>6208625</v>
      </c>
      <c r="L1315" s="286">
        <f>ROWS(K$5:K1315)</f>
        <v>1311</v>
      </c>
      <c r="M1315" s="286" t="str">
        <f>IF(I1315='5.1'!$E$5,TXM!L1315,"")</f>
        <v/>
      </c>
      <c r="N1315" t="str">
        <f>IFERROR(SMALL($M$5:$M$8000,ROWS($M$5:M1315)),"")</f>
        <v/>
      </c>
      <c r="P1315" t="s">
        <v>1738</v>
      </c>
      <c r="Q1315" t="s">
        <v>784</v>
      </c>
      <c r="R1315">
        <v>29647901</v>
      </c>
      <c r="S1315" s="286">
        <f>ROWS(R$5:R1315)</f>
        <v>1311</v>
      </c>
      <c r="T1315" s="286" t="str">
        <f>IF(P1315='5.1'!$E$5,TXM!S1315,"")</f>
        <v/>
      </c>
      <c r="U1315" t="str">
        <f>IFERROR(SMALL($T$5:$T$8000,ROWS($T$5:T1315)),"")</f>
        <v/>
      </c>
    </row>
    <row r="1316" spans="1:21" ht="14.4" customHeight="1" x14ac:dyDescent="0.25">
      <c r="A1316" s="285" t="s">
        <v>1738</v>
      </c>
      <c r="B1316" t="s">
        <v>1094</v>
      </c>
      <c r="C1316" s="300">
        <v>2876</v>
      </c>
      <c r="D1316" s="286">
        <f>ROWS(C$5:C1316)</f>
        <v>1312</v>
      </c>
      <c r="E1316" s="286" t="str">
        <f>IF(A1316='5.1'!$E$5,TXM!D1316,"")</f>
        <v/>
      </c>
      <c r="F1316" t="str">
        <f>IFERROR(SMALL($E$5:$E$8000,ROWS($E$5:E1316)),"")</f>
        <v/>
      </c>
      <c r="I1316" s="285" t="s">
        <v>1686</v>
      </c>
      <c r="J1316" t="s">
        <v>1084</v>
      </c>
      <c r="K1316" s="300">
        <v>4501646</v>
      </c>
      <c r="L1316" s="286">
        <f>ROWS(K$5:K1316)</f>
        <v>1312</v>
      </c>
      <c r="M1316" s="286" t="str">
        <f>IF(I1316='5.1'!$E$5,TXM!L1316,"")</f>
        <v/>
      </c>
      <c r="N1316" t="str">
        <f>IFERROR(SMALL($M$5:$M$8000,ROWS($M$5:M1316)),"")</f>
        <v/>
      </c>
      <c r="P1316" t="s">
        <v>1738</v>
      </c>
      <c r="Q1316" t="s">
        <v>1098</v>
      </c>
      <c r="R1316">
        <v>24885606</v>
      </c>
      <c r="S1316" s="286">
        <f>ROWS(R$5:R1316)</f>
        <v>1312</v>
      </c>
      <c r="T1316" s="286" t="str">
        <f>IF(P1316='5.1'!$E$5,TXM!S1316,"")</f>
        <v/>
      </c>
      <c r="U1316" t="str">
        <f>IFERROR(SMALL($T$5:$T$8000,ROWS($T$5:T1316)),"")</f>
        <v/>
      </c>
    </row>
    <row r="1317" spans="1:21" ht="14.4" customHeight="1" x14ac:dyDescent="0.25">
      <c r="A1317" s="285" t="s">
        <v>1738</v>
      </c>
      <c r="B1317" t="s">
        <v>197</v>
      </c>
      <c r="C1317" s="300">
        <v>1900</v>
      </c>
      <c r="D1317" s="286">
        <f>ROWS(C$5:C1317)</f>
        <v>1313</v>
      </c>
      <c r="E1317" s="286" t="str">
        <f>IF(A1317='5.1'!$E$5,TXM!D1317,"")</f>
        <v/>
      </c>
      <c r="F1317" t="str">
        <f>IFERROR(SMALL($E$5:$E$8000,ROWS($E$5:E1317)),"")</f>
        <v/>
      </c>
      <c r="I1317" s="285" t="s">
        <v>1686</v>
      </c>
      <c r="J1317" t="s">
        <v>736</v>
      </c>
      <c r="K1317" s="300">
        <v>2955730</v>
      </c>
      <c r="L1317" s="286">
        <f>ROWS(K$5:K1317)</f>
        <v>1313</v>
      </c>
      <c r="M1317" s="286" t="str">
        <f>IF(I1317='5.1'!$E$5,TXM!L1317,"")</f>
        <v/>
      </c>
      <c r="N1317" t="str">
        <f>IFERROR(SMALL($M$5:$M$8000,ROWS($M$5:M1317)),"")</f>
        <v/>
      </c>
      <c r="P1317" t="s">
        <v>1738</v>
      </c>
      <c r="Q1317" t="s">
        <v>1093</v>
      </c>
      <c r="R1317">
        <v>21085723</v>
      </c>
      <c r="S1317" s="286">
        <f>ROWS(R$5:R1317)</f>
        <v>1313</v>
      </c>
      <c r="T1317" s="286" t="str">
        <f>IF(P1317='5.1'!$E$5,TXM!S1317,"")</f>
        <v/>
      </c>
      <c r="U1317" t="str">
        <f>IFERROR(SMALL($T$5:$T$8000,ROWS($T$5:T1317)),"")</f>
        <v/>
      </c>
    </row>
    <row r="1318" spans="1:21" ht="14.4" customHeight="1" x14ac:dyDescent="0.25">
      <c r="A1318" s="285" t="s">
        <v>1738</v>
      </c>
      <c r="B1318" t="s">
        <v>764</v>
      </c>
      <c r="C1318" s="300">
        <v>563</v>
      </c>
      <c r="D1318" s="286">
        <f>ROWS(C$5:C1318)</f>
        <v>1314</v>
      </c>
      <c r="E1318" s="286" t="str">
        <f>IF(A1318='5.1'!$E$5,TXM!D1318,"")</f>
        <v/>
      </c>
      <c r="F1318" t="str">
        <f>IFERROR(SMALL($E$5:$E$8000,ROWS($E$5:E1318)),"")</f>
        <v/>
      </c>
      <c r="I1318" s="285" t="s">
        <v>1686</v>
      </c>
      <c r="J1318" t="s">
        <v>1098</v>
      </c>
      <c r="K1318" s="300">
        <v>2776582</v>
      </c>
      <c r="L1318" s="286">
        <f>ROWS(K$5:K1318)</f>
        <v>1314</v>
      </c>
      <c r="M1318" s="286" t="str">
        <f>IF(I1318='5.1'!$E$5,TXM!L1318,"")</f>
        <v/>
      </c>
      <c r="N1318" t="str">
        <f>IFERROR(SMALL($M$5:$M$8000,ROWS($M$5:M1318)),"")</f>
        <v/>
      </c>
      <c r="P1318" t="s">
        <v>1738</v>
      </c>
      <c r="Q1318" t="s">
        <v>806</v>
      </c>
      <c r="R1318">
        <v>19726302</v>
      </c>
      <c r="S1318" s="286">
        <f>ROWS(R$5:R1318)</f>
        <v>1314</v>
      </c>
      <c r="T1318" s="286" t="str">
        <f>IF(P1318='5.1'!$E$5,TXM!S1318,"")</f>
        <v/>
      </c>
      <c r="U1318" t="str">
        <f>IFERROR(SMALL($T$5:$T$8000,ROWS($T$5:T1318)),"")</f>
        <v/>
      </c>
    </row>
    <row r="1319" spans="1:21" ht="14.4" customHeight="1" x14ac:dyDescent="0.25">
      <c r="A1319" s="285" t="s">
        <v>1738</v>
      </c>
      <c r="B1319" t="s">
        <v>1084</v>
      </c>
      <c r="C1319" s="300">
        <v>75</v>
      </c>
      <c r="D1319" s="286">
        <f>ROWS(C$5:C1319)</f>
        <v>1315</v>
      </c>
      <c r="E1319" s="286" t="str">
        <f>IF(A1319='5.1'!$E$5,TXM!D1319,"")</f>
        <v/>
      </c>
      <c r="F1319" t="str">
        <f>IFERROR(SMALL($E$5:$E$8000,ROWS($E$5:E1319)),"")</f>
        <v/>
      </c>
      <c r="I1319" s="285" t="s">
        <v>1686</v>
      </c>
      <c r="J1319" t="s">
        <v>198</v>
      </c>
      <c r="K1319" s="300">
        <v>2686455</v>
      </c>
      <c r="L1319" s="286">
        <f>ROWS(K$5:K1319)</f>
        <v>1315</v>
      </c>
      <c r="M1319" s="286" t="str">
        <f>IF(I1319='5.1'!$E$5,TXM!L1319,"")</f>
        <v/>
      </c>
      <c r="N1319" t="str">
        <f>IFERROR(SMALL($M$5:$M$8000,ROWS($M$5:M1319)),"")</f>
        <v/>
      </c>
      <c r="P1319" t="s">
        <v>1738</v>
      </c>
      <c r="Q1319" t="s">
        <v>776</v>
      </c>
      <c r="R1319">
        <v>3233521</v>
      </c>
      <c r="S1319" s="286">
        <f>ROWS(R$5:R1319)</f>
        <v>1315</v>
      </c>
      <c r="T1319" s="286" t="str">
        <f>IF(P1319='5.1'!$E$5,TXM!S1319,"")</f>
        <v/>
      </c>
      <c r="U1319" t="str">
        <f>IFERROR(SMALL($T$5:$T$8000,ROWS($T$5:T1319)),"")</f>
        <v/>
      </c>
    </row>
    <row r="1320" spans="1:21" ht="14.4" customHeight="1" x14ac:dyDescent="0.25">
      <c r="A1320" s="285" t="s">
        <v>1741</v>
      </c>
      <c r="B1320" t="s">
        <v>715</v>
      </c>
      <c r="C1320" s="300">
        <v>37399463655</v>
      </c>
      <c r="D1320" s="286">
        <f>ROWS(C$5:C1320)</f>
        <v>1316</v>
      </c>
      <c r="E1320" s="286" t="str">
        <f>IF(A1320='5.1'!$E$5,TXM!D1320,"")</f>
        <v/>
      </c>
      <c r="F1320" t="str">
        <f>IFERROR(SMALL($E$5:$E$8000,ROWS($E$5:E1320)),"")</f>
        <v/>
      </c>
      <c r="I1320" s="285" t="s">
        <v>1686</v>
      </c>
      <c r="J1320" t="s">
        <v>1076</v>
      </c>
      <c r="K1320" s="300">
        <v>2591372</v>
      </c>
      <c r="L1320" s="286">
        <f>ROWS(K$5:K1320)</f>
        <v>1316</v>
      </c>
      <c r="M1320" s="286" t="str">
        <f>IF(I1320='5.1'!$E$5,TXM!L1320,"")</f>
        <v/>
      </c>
      <c r="N1320" t="str">
        <f>IFERROR(SMALL($M$5:$M$8000,ROWS($M$5:M1320)),"")</f>
        <v/>
      </c>
      <c r="P1320" t="s">
        <v>1738</v>
      </c>
      <c r="Q1320" t="s">
        <v>782</v>
      </c>
      <c r="R1320">
        <v>2954197</v>
      </c>
      <c r="S1320" s="286">
        <f>ROWS(R$5:R1320)</f>
        <v>1316</v>
      </c>
      <c r="T1320" s="286" t="str">
        <f>IF(P1320='5.1'!$E$5,TXM!S1320,"")</f>
        <v/>
      </c>
      <c r="U1320" t="str">
        <f>IFERROR(SMALL($T$5:$T$8000,ROWS($T$5:T1320)),"")</f>
        <v/>
      </c>
    </row>
    <row r="1321" spans="1:21" ht="14.4" customHeight="1" x14ac:dyDescent="0.25">
      <c r="A1321" s="285" t="s">
        <v>1741</v>
      </c>
      <c r="B1321" t="s">
        <v>999</v>
      </c>
      <c r="C1321" s="300">
        <v>3111902503</v>
      </c>
      <c r="D1321" s="286">
        <f>ROWS(C$5:C1321)</f>
        <v>1317</v>
      </c>
      <c r="E1321" s="286" t="str">
        <f>IF(A1321='5.1'!$E$5,TXM!D1321,"")</f>
        <v/>
      </c>
      <c r="F1321" t="str">
        <f>IFERROR(SMALL($E$5:$E$8000,ROWS($E$5:E1321)),"")</f>
        <v/>
      </c>
      <c r="I1321" s="285" t="s">
        <v>1686</v>
      </c>
      <c r="J1321" t="s">
        <v>804</v>
      </c>
      <c r="K1321" s="300">
        <v>2429425</v>
      </c>
      <c r="L1321" s="286">
        <f>ROWS(K$5:K1321)</f>
        <v>1317</v>
      </c>
      <c r="M1321" s="286" t="str">
        <f>IF(I1321='5.1'!$E$5,TXM!L1321,"")</f>
        <v/>
      </c>
      <c r="N1321" t="str">
        <f>IFERROR(SMALL($M$5:$M$8000,ROWS($M$5:M1321)),"")</f>
        <v/>
      </c>
      <c r="P1321" t="s">
        <v>1738</v>
      </c>
      <c r="Q1321" t="s">
        <v>794</v>
      </c>
      <c r="R1321">
        <v>2508105</v>
      </c>
      <c r="S1321" s="286">
        <f>ROWS(R$5:R1321)</f>
        <v>1317</v>
      </c>
      <c r="T1321" s="286" t="str">
        <f>IF(P1321='5.1'!$E$5,TXM!S1321,"")</f>
        <v/>
      </c>
      <c r="U1321" t="str">
        <f>IFERROR(SMALL($T$5:$T$8000,ROWS($T$5:T1321)),"")</f>
        <v/>
      </c>
    </row>
    <row r="1322" spans="1:21" ht="14.4" customHeight="1" x14ac:dyDescent="0.25">
      <c r="A1322" s="285" t="s">
        <v>1741</v>
      </c>
      <c r="B1322" t="s">
        <v>719</v>
      </c>
      <c r="C1322" s="300">
        <v>1974066436</v>
      </c>
      <c r="D1322" s="286">
        <f>ROWS(C$5:C1322)</f>
        <v>1318</v>
      </c>
      <c r="E1322" s="286" t="str">
        <f>IF(A1322='5.1'!$E$5,TXM!D1322,"")</f>
        <v/>
      </c>
      <c r="F1322" t="str">
        <f>IFERROR(SMALL($E$5:$E$8000,ROWS($E$5:E1322)),"")</f>
        <v/>
      </c>
      <c r="I1322" s="285" t="s">
        <v>1686</v>
      </c>
      <c r="J1322" t="s">
        <v>802</v>
      </c>
      <c r="K1322" s="300">
        <v>2240351</v>
      </c>
      <c r="L1322" s="286">
        <f>ROWS(K$5:K1322)</f>
        <v>1318</v>
      </c>
      <c r="M1322" s="286" t="str">
        <f>IF(I1322='5.1'!$E$5,TXM!L1322,"")</f>
        <v/>
      </c>
      <c r="N1322" t="str">
        <f>IFERROR(SMALL($M$5:$M$8000,ROWS($M$5:M1322)),"")</f>
        <v/>
      </c>
      <c r="P1322" t="s">
        <v>1738</v>
      </c>
      <c r="Q1322" t="s">
        <v>810</v>
      </c>
      <c r="R1322">
        <v>2309520</v>
      </c>
      <c r="S1322" s="286">
        <f>ROWS(R$5:R1322)</f>
        <v>1318</v>
      </c>
      <c r="T1322" s="286" t="str">
        <f>IF(P1322='5.1'!$E$5,TXM!S1322,"")</f>
        <v/>
      </c>
      <c r="U1322" t="str">
        <f>IFERROR(SMALL($T$5:$T$8000,ROWS($T$5:T1322)),"")</f>
        <v/>
      </c>
    </row>
    <row r="1323" spans="1:21" ht="14.4" customHeight="1" x14ac:dyDescent="0.25">
      <c r="A1323" s="285" t="s">
        <v>1741</v>
      </c>
      <c r="B1323" t="s">
        <v>790</v>
      </c>
      <c r="C1323" s="300">
        <v>440587068</v>
      </c>
      <c r="D1323" s="286">
        <f>ROWS(C$5:C1323)</f>
        <v>1319</v>
      </c>
      <c r="E1323" s="286" t="str">
        <f>IF(A1323='5.1'!$E$5,TXM!D1323,"")</f>
        <v/>
      </c>
      <c r="F1323" t="str">
        <f>IFERROR(SMALL($E$5:$E$8000,ROWS($E$5:E1323)),"")</f>
        <v/>
      </c>
      <c r="I1323" s="285" t="s">
        <v>1686</v>
      </c>
      <c r="J1323" t="s">
        <v>109</v>
      </c>
      <c r="K1323" s="300">
        <v>1875428</v>
      </c>
      <c r="L1323" s="286">
        <f>ROWS(K$5:K1323)</f>
        <v>1319</v>
      </c>
      <c r="M1323" s="286" t="str">
        <f>IF(I1323='5.1'!$E$5,TXM!L1323,"")</f>
        <v/>
      </c>
      <c r="N1323" t="str">
        <f>IFERROR(SMALL($M$5:$M$8000,ROWS($M$5:M1323)),"")</f>
        <v/>
      </c>
      <c r="P1323" t="s">
        <v>1738</v>
      </c>
      <c r="Q1323" t="s">
        <v>762</v>
      </c>
      <c r="R1323">
        <v>2098394</v>
      </c>
      <c r="S1323" s="286">
        <f>ROWS(R$5:R1323)</f>
        <v>1319</v>
      </c>
      <c r="T1323" s="286" t="str">
        <f>IF(P1323='5.1'!$E$5,TXM!S1323,"")</f>
        <v/>
      </c>
      <c r="U1323" t="str">
        <f>IFERROR(SMALL($T$5:$T$8000,ROWS($T$5:T1323)),"")</f>
        <v/>
      </c>
    </row>
    <row r="1324" spans="1:21" ht="14.4" customHeight="1" x14ac:dyDescent="0.25">
      <c r="A1324" s="285" t="s">
        <v>1741</v>
      </c>
      <c r="B1324" t="s">
        <v>1080</v>
      </c>
      <c r="C1324" s="300">
        <v>281069772</v>
      </c>
      <c r="D1324" s="286">
        <f>ROWS(C$5:C1324)</f>
        <v>1320</v>
      </c>
      <c r="E1324" s="286" t="str">
        <f>IF(A1324='5.1'!$E$5,TXM!D1324,"")</f>
        <v/>
      </c>
      <c r="F1324" t="str">
        <f>IFERROR(SMALL($E$5:$E$8000,ROWS($E$5:E1324)),"")</f>
        <v/>
      </c>
      <c r="I1324" s="285" t="s">
        <v>1686</v>
      </c>
      <c r="J1324" t="s">
        <v>750</v>
      </c>
      <c r="K1324" s="300">
        <v>1476932</v>
      </c>
      <c r="L1324" s="286">
        <f>ROWS(K$5:K1324)</f>
        <v>1320</v>
      </c>
      <c r="M1324" s="286" t="str">
        <f>IF(I1324='5.1'!$E$5,TXM!L1324,"")</f>
        <v/>
      </c>
      <c r="N1324" t="str">
        <f>IFERROR(SMALL($M$5:$M$8000,ROWS($M$5:M1324)),"")</f>
        <v/>
      </c>
      <c r="P1324" t="s">
        <v>1738</v>
      </c>
      <c r="Q1324" t="s">
        <v>1080</v>
      </c>
      <c r="R1324">
        <v>1971514</v>
      </c>
      <c r="S1324" s="286">
        <f>ROWS(R$5:R1324)</f>
        <v>1320</v>
      </c>
      <c r="T1324" s="286" t="str">
        <f>IF(P1324='5.1'!$E$5,TXM!S1324,"")</f>
        <v/>
      </c>
      <c r="U1324" t="str">
        <f>IFERROR(SMALL($T$5:$T$8000,ROWS($T$5:T1324)),"")</f>
        <v/>
      </c>
    </row>
    <row r="1325" spans="1:21" ht="14.4" customHeight="1" x14ac:dyDescent="0.25">
      <c r="A1325" s="285" t="s">
        <v>1741</v>
      </c>
      <c r="B1325" t="s">
        <v>800</v>
      </c>
      <c r="C1325" s="300">
        <v>197783096</v>
      </c>
      <c r="D1325" s="286">
        <f>ROWS(C$5:C1325)</f>
        <v>1321</v>
      </c>
      <c r="E1325" s="286" t="str">
        <f>IF(A1325='5.1'!$E$5,TXM!D1325,"")</f>
        <v/>
      </c>
      <c r="F1325" t="str">
        <f>IFERROR(SMALL($E$5:$E$8000,ROWS($E$5:E1325)),"")</f>
        <v/>
      </c>
      <c r="I1325" s="285" t="s">
        <v>1686</v>
      </c>
      <c r="J1325" t="s">
        <v>1081</v>
      </c>
      <c r="K1325" s="300">
        <v>1317423</v>
      </c>
      <c r="L1325" s="286">
        <f>ROWS(K$5:K1325)</f>
        <v>1321</v>
      </c>
      <c r="M1325" s="286" t="str">
        <f>IF(I1325='5.1'!$E$5,TXM!L1325,"")</f>
        <v/>
      </c>
      <c r="N1325" t="str">
        <f>IFERROR(SMALL($M$5:$M$8000,ROWS($M$5:M1325)),"")</f>
        <v/>
      </c>
      <c r="P1325" t="s">
        <v>1738</v>
      </c>
      <c r="Q1325" t="s">
        <v>717</v>
      </c>
      <c r="R1325">
        <v>1926270</v>
      </c>
      <c r="S1325" s="286">
        <f>ROWS(R$5:R1325)</f>
        <v>1321</v>
      </c>
      <c r="T1325" s="286" t="str">
        <f>IF(P1325='5.1'!$E$5,TXM!S1325,"")</f>
        <v/>
      </c>
      <c r="U1325" t="str">
        <f>IFERROR(SMALL($T$5:$T$8000,ROWS($T$5:T1325)),"")</f>
        <v/>
      </c>
    </row>
    <row r="1326" spans="1:21" ht="14.4" customHeight="1" x14ac:dyDescent="0.25">
      <c r="A1326" s="285" t="s">
        <v>1741</v>
      </c>
      <c r="B1326" t="s">
        <v>1079</v>
      </c>
      <c r="C1326" s="300">
        <v>153319886</v>
      </c>
      <c r="D1326" s="286">
        <f>ROWS(C$5:C1326)</f>
        <v>1322</v>
      </c>
      <c r="E1326" s="286" t="str">
        <f>IF(A1326='5.1'!$E$5,TXM!D1326,"")</f>
        <v/>
      </c>
      <c r="F1326" t="str">
        <f>IFERROR(SMALL($E$5:$E$8000,ROWS($E$5:E1326)),"")</f>
        <v/>
      </c>
      <c r="I1326" s="285" t="s">
        <v>1686</v>
      </c>
      <c r="J1326" t="s">
        <v>713</v>
      </c>
      <c r="K1326" s="300">
        <v>1233617</v>
      </c>
      <c r="L1326" s="286">
        <f>ROWS(K$5:K1326)</f>
        <v>1322</v>
      </c>
      <c r="M1326" s="286" t="str">
        <f>IF(I1326='5.1'!$E$5,TXM!L1326,"")</f>
        <v/>
      </c>
      <c r="N1326" t="str">
        <f>IFERROR(SMALL($M$5:$M$8000,ROWS($M$5:M1326)),"")</f>
        <v/>
      </c>
      <c r="P1326" t="s">
        <v>1738</v>
      </c>
      <c r="Q1326" t="s">
        <v>707</v>
      </c>
      <c r="R1326">
        <v>1865833</v>
      </c>
      <c r="S1326" s="286">
        <f>ROWS(R$5:R1326)</f>
        <v>1322</v>
      </c>
      <c r="T1326" s="286" t="str">
        <f>IF(P1326='5.1'!$E$5,TXM!S1326,"")</f>
        <v/>
      </c>
      <c r="U1326" t="str">
        <f>IFERROR(SMALL($T$5:$T$8000,ROWS($T$5:T1326)),"")</f>
        <v/>
      </c>
    </row>
    <row r="1327" spans="1:21" ht="14.4" customHeight="1" x14ac:dyDescent="0.25">
      <c r="A1327" s="285" t="s">
        <v>1741</v>
      </c>
      <c r="B1327" t="s">
        <v>746</v>
      </c>
      <c r="C1327" s="300">
        <v>148525175</v>
      </c>
      <c r="D1327" s="286">
        <f>ROWS(C$5:C1327)</f>
        <v>1323</v>
      </c>
      <c r="E1327" s="286" t="str">
        <f>IF(A1327='5.1'!$E$5,TXM!D1327,"")</f>
        <v/>
      </c>
      <c r="F1327" t="str">
        <f>IFERROR(SMALL($E$5:$E$8000,ROWS($E$5:E1327)),"")</f>
        <v/>
      </c>
      <c r="I1327" s="285" t="s">
        <v>1686</v>
      </c>
      <c r="J1327" t="s">
        <v>1091</v>
      </c>
      <c r="K1327" s="300">
        <v>1170431</v>
      </c>
      <c r="L1327" s="286">
        <f>ROWS(K$5:K1327)</f>
        <v>1323</v>
      </c>
      <c r="M1327" s="286" t="str">
        <f>IF(I1327='5.1'!$E$5,TXM!L1327,"")</f>
        <v/>
      </c>
      <c r="N1327" t="str">
        <f>IFERROR(SMALL($M$5:$M$8000,ROWS($M$5:M1327)),"")</f>
        <v/>
      </c>
      <c r="P1327" t="s">
        <v>1738</v>
      </c>
      <c r="Q1327" t="s">
        <v>725</v>
      </c>
      <c r="R1327">
        <v>1661580</v>
      </c>
      <c r="S1327" s="286">
        <f>ROWS(R$5:R1327)</f>
        <v>1323</v>
      </c>
      <c r="T1327" s="286" t="str">
        <f>IF(P1327='5.1'!$E$5,TXM!S1327,"")</f>
        <v/>
      </c>
      <c r="U1327" t="str">
        <f>IFERROR(SMALL($T$5:$T$8000,ROWS($T$5:T1327)),"")</f>
        <v/>
      </c>
    </row>
    <row r="1328" spans="1:21" ht="14.4" customHeight="1" x14ac:dyDescent="0.25">
      <c r="A1328" s="285" t="s">
        <v>1741</v>
      </c>
      <c r="B1328" t="s">
        <v>711</v>
      </c>
      <c r="C1328" s="300">
        <v>118378176</v>
      </c>
      <c r="D1328" s="286">
        <f>ROWS(C$5:C1328)</f>
        <v>1324</v>
      </c>
      <c r="E1328" s="286" t="str">
        <f>IF(A1328='5.1'!$E$5,TXM!D1328,"")</f>
        <v/>
      </c>
      <c r="F1328" t="str">
        <f>IFERROR(SMALL($E$5:$E$8000,ROWS($E$5:E1328)),"")</f>
        <v/>
      </c>
      <c r="I1328" s="285" t="s">
        <v>1686</v>
      </c>
      <c r="J1328" t="s">
        <v>764</v>
      </c>
      <c r="K1328" s="300">
        <v>1119360</v>
      </c>
      <c r="L1328" s="286">
        <f>ROWS(K$5:K1328)</f>
        <v>1324</v>
      </c>
      <c r="M1328" s="286" t="str">
        <f>IF(I1328='5.1'!$E$5,TXM!L1328,"")</f>
        <v/>
      </c>
      <c r="N1328" t="str">
        <f>IFERROR(SMALL($M$5:$M$8000,ROWS($M$5:M1328)),"")</f>
        <v/>
      </c>
      <c r="P1328" t="s">
        <v>1738</v>
      </c>
      <c r="Q1328" t="s">
        <v>107</v>
      </c>
      <c r="R1328">
        <v>1554154</v>
      </c>
      <c r="S1328" s="286">
        <f>ROWS(R$5:R1328)</f>
        <v>1324</v>
      </c>
      <c r="T1328" s="286" t="str">
        <f>IF(P1328='5.1'!$E$5,TXM!S1328,"")</f>
        <v/>
      </c>
      <c r="U1328" t="str">
        <f>IFERROR(SMALL($T$5:$T$8000,ROWS($T$5:T1328)),"")</f>
        <v/>
      </c>
    </row>
    <row r="1329" spans="1:21" ht="14.4" customHeight="1" x14ac:dyDescent="0.25">
      <c r="A1329" s="285" t="s">
        <v>1741</v>
      </c>
      <c r="B1329" t="s">
        <v>750</v>
      </c>
      <c r="C1329" s="300">
        <v>117110556</v>
      </c>
      <c r="D1329" s="286">
        <f>ROWS(C$5:C1329)</f>
        <v>1325</v>
      </c>
      <c r="E1329" s="286" t="str">
        <f>IF(A1329='5.1'!$E$5,TXM!D1329,"")</f>
        <v/>
      </c>
      <c r="F1329" t="str">
        <f>IFERROR(SMALL($E$5:$E$8000,ROWS($E$5:E1329)),"")</f>
        <v/>
      </c>
      <c r="I1329" s="285" t="s">
        <v>1686</v>
      </c>
      <c r="J1329" t="s">
        <v>1097</v>
      </c>
      <c r="K1329" s="300">
        <v>740594</v>
      </c>
      <c r="L1329" s="286">
        <f>ROWS(K$5:K1329)</f>
        <v>1325</v>
      </c>
      <c r="M1329" s="286" t="str">
        <f>IF(I1329='5.1'!$E$5,TXM!L1329,"")</f>
        <v/>
      </c>
      <c r="N1329" t="str">
        <f>IFERROR(SMALL($M$5:$M$8000,ROWS($M$5:M1329)),"")</f>
        <v/>
      </c>
      <c r="P1329" t="s">
        <v>1738</v>
      </c>
      <c r="Q1329" t="s">
        <v>804</v>
      </c>
      <c r="R1329">
        <v>1343666</v>
      </c>
      <c r="S1329" s="286">
        <f>ROWS(R$5:R1329)</f>
        <v>1325</v>
      </c>
      <c r="T1329" s="286" t="str">
        <f>IF(P1329='5.1'!$E$5,TXM!S1329,"")</f>
        <v/>
      </c>
      <c r="U1329" t="str">
        <f>IFERROR(SMALL($T$5:$T$8000,ROWS($T$5:T1329)),"")</f>
        <v/>
      </c>
    </row>
    <row r="1330" spans="1:21" ht="14.4" customHeight="1" x14ac:dyDescent="0.25">
      <c r="A1330" s="285" t="s">
        <v>1741</v>
      </c>
      <c r="B1330" t="s">
        <v>752</v>
      </c>
      <c r="C1330" s="300">
        <v>91379090</v>
      </c>
      <c r="D1330" s="286">
        <f>ROWS(C$5:C1330)</f>
        <v>1326</v>
      </c>
      <c r="E1330" s="286" t="str">
        <f>IF(A1330='5.1'!$E$5,TXM!D1330,"")</f>
        <v/>
      </c>
      <c r="F1330" t="str">
        <f>IFERROR(SMALL($E$5:$E$8000,ROWS($E$5:E1330)),"")</f>
        <v/>
      </c>
      <c r="I1330" s="285" t="s">
        <v>1686</v>
      </c>
      <c r="J1330" t="s">
        <v>776</v>
      </c>
      <c r="K1330" s="300">
        <v>715405</v>
      </c>
      <c r="L1330" s="286">
        <f>ROWS(K$5:K1330)</f>
        <v>1326</v>
      </c>
      <c r="M1330" s="286" t="str">
        <f>IF(I1330='5.1'!$E$5,TXM!L1330,"")</f>
        <v/>
      </c>
      <c r="N1330" t="str">
        <f>IFERROR(SMALL($M$5:$M$8000,ROWS($M$5:M1330)),"")</f>
        <v/>
      </c>
      <c r="P1330" t="s">
        <v>1738</v>
      </c>
      <c r="Q1330" t="s">
        <v>719</v>
      </c>
      <c r="R1330">
        <v>1327898</v>
      </c>
      <c r="S1330" s="286">
        <f>ROWS(R$5:R1330)</f>
        <v>1326</v>
      </c>
      <c r="T1330" s="286" t="str">
        <f>IF(P1330='5.1'!$E$5,TXM!S1330,"")</f>
        <v/>
      </c>
      <c r="U1330" t="str">
        <f>IFERROR(SMALL($T$5:$T$8000,ROWS($T$5:T1330)),"")</f>
        <v/>
      </c>
    </row>
    <row r="1331" spans="1:21" ht="14.4" customHeight="1" x14ac:dyDescent="0.25">
      <c r="A1331" s="285" t="s">
        <v>1741</v>
      </c>
      <c r="B1331" t="s">
        <v>806</v>
      </c>
      <c r="C1331" s="300">
        <v>85986547</v>
      </c>
      <c r="D1331" s="286">
        <f>ROWS(C$5:C1331)</f>
        <v>1327</v>
      </c>
      <c r="E1331" s="286" t="str">
        <f>IF(A1331='5.1'!$E$5,TXM!D1331,"")</f>
        <v/>
      </c>
      <c r="F1331" t="str">
        <f>IFERROR(SMALL($E$5:$E$8000,ROWS($E$5:E1331)),"")</f>
        <v/>
      </c>
      <c r="I1331" s="285" t="s">
        <v>1686</v>
      </c>
      <c r="J1331" t="s">
        <v>104</v>
      </c>
      <c r="K1331" s="300">
        <v>520738</v>
      </c>
      <c r="L1331" s="286">
        <f>ROWS(K$5:K1331)</f>
        <v>1327</v>
      </c>
      <c r="M1331" s="286" t="str">
        <f>IF(I1331='5.1'!$E$5,TXM!L1331,"")</f>
        <v/>
      </c>
      <c r="N1331" t="str">
        <f>IFERROR(SMALL($M$5:$M$8000,ROWS($M$5:M1331)),"")</f>
        <v/>
      </c>
      <c r="P1331" t="s">
        <v>1738</v>
      </c>
      <c r="Q1331" t="s">
        <v>1086</v>
      </c>
      <c r="R1331">
        <v>1308794</v>
      </c>
      <c r="S1331" s="286">
        <f>ROWS(R$5:R1331)</f>
        <v>1327</v>
      </c>
      <c r="T1331" s="286" t="str">
        <f>IF(P1331='5.1'!$E$5,TXM!S1331,"")</f>
        <v/>
      </c>
      <c r="U1331" t="str">
        <f>IFERROR(SMALL($T$5:$T$8000,ROWS($T$5:T1331)),"")</f>
        <v/>
      </c>
    </row>
    <row r="1332" spans="1:21" ht="14.4" customHeight="1" x14ac:dyDescent="0.25">
      <c r="A1332" s="285" t="s">
        <v>1741</v>
      </c>
      <c r="B1332" t="s">
        <v>808</v>
      </c>
      <c r="C1332" s="300">
        <v>76405831</v>
      </c>
      <c r="D1332" s="286">
        <f>ROWS(C$5:C1332)</f>
        <v>1328</v>
      </c>
      <c r="E1332" s="286" t="str">
        <f>IF(A1332='5.1'!$E$5,TXM!D1332,"")</f>
        <v/>
      </c>
      <c r="F1332" t="str">
        <f>IFERROR(SMALL($E$5:$E$8000,ROWS($E$5:E1332)),"")</f>
        <v/>
      </c>
      <c r="I1332" s="285" t="s">
        <v>1686</v>
      </c>
      <c r="J1332" t="s">
        <v>108</v>
      </c>
      <c r="K1332" s="300">
        <v>515273</v>
      </c>
      <c r="L1332" s="286">
        <f>ROWS(K$5:K1332)</f>
        <v>1328</v>
      </c>
      <c r="M1332" s="286" t="str">
        <f>IF(I1332='5.1'!$E$5,TXM!L1332,"")</f>
        <v/>
      </c>
      <c r="N1332" t="str">
        <f>IFERROR(SMALL($M$5:$M$8000,ROWS($M$5:M1332)),"")</f>
        <v/>
      </c>
      <c r="P1332" t="s">
        <v>1738</v>
      </c>
      <c r="Q1332" t="s">
        <v>1081</v>
      </c>
      <c r="R1332">
        <v>1293193</v>
      </c>
      <c r="S1332" s="286">
        <f>ROWS(R$5:R1332)</f>
        <v>1328</v>
      </c>
      <c r="T1332" s="286" t="str">
        <f>IF(P1332='5.1'!$E$5,TXM!S1332,"")</f>
        <v/>
      </c>
      <c r="U1332" t="str">
        <f>IFERROR(SMALL($T$5:$T$8000,ROWS($T$5:T1332)),"")</f>
        <v/>
      </c>
    </row>
    <row r="1333" spans="1:21" ht="14.4" customHeight="1" x14ac:dyDescent="0.25">
      <c r="A1333" s="285" t="s">
        <v>1741</v>
      </c>
      <c r="B1333" t="s">
        <v>784</v>
      </c>
      <c r="C1333" s="300">
        <v>69597236</v>
      </c>
      <c r="D1333" s="286">
        <f>ROWS(C$5:C1333)</f>
        <v>1329</v>
      </c>
      <c r="E1333" s="286" t="str">
        <f>IF(A1333='5.1'!$E$5,TXM!D1333,"")</f>
        <v/>
      </c>
      <c r="F1333" t="str">
        <f>IFERROR(SMALL($E$5:$E$8000,ROWS($E$5:E1333)),"")</f>
        <v/>
      </c>
      <c r="I1333" s="285" t="s">
        <v>1686</v>
      </c>
      <c r="J1333" t="s">
        <v>766</v>
      </c>
      <c r="K1333" s="300">
        <v>463311</v>
      </c>
      <c r="L1333" s="286">
        <f>ROWS(K$5:K1333)</f>
        <v>1329</v>
      </c>
      <c r="M1333" s="286" t="str">
        <f>IF(I1333='5.1'!$E$5,TXM!L1333,"")</f>
        <v/>
      </c>
      <c r="N1333" t="str">
        <f>IFERROR(SMALL($M$5:$M$8000,ROWS($M$5:M1333)),"")</f>
        <v/>
      </c>
      <c r="P1333" t="s">
        <v>1738</v>
      </c>
      <c r="Q1333" t="s">
        <v>790</v>
      </c>
      <c r="R1333">
        <v>1088883</v>
      </c>
      <c r="S1333" s="286">
        <f>ROWS(R$5:R1333)</f>
        <v>1329</v>
      </c>
      <c r="T1333" s="286" t="str">
        <f>IF(P1333='5.1'!$E$5,TXM!S1333,"")</f>
        <v/>
      </c>
      <c r="U1333" t="str">
        <f>IFERROR(SMALL($T$5:$T$8000,ROWS($T$5:T1333)),"")</f>
        <v/>
      </c>
    </row>
    <row r="1334" spans="1:21" ht="14.4" customHeight="1" x14ac:dyDescent="0.25">
      <c r="A1334" s="285" t="s">
        <v>1741</v>
      </c>
      <c r="B1334" t="s">
        <v>1081</v>
      </c>
      <c r="C1334" s="300">
        <v>68310825</v>
      </c>
      <c r="D1334" s="286">
        <f>ROWS(C$5:C1334)</f>
        <v>1330</v>
      </c>
      <c r="E1334" s="286" t="str">
        <f>IF(A1334='5.1'!$E$5,TXM!D1334,"")</f>
        <v/>
      </c>
      <c r="F1334" t="str">
        <f>IFERROR(SMALL($E$5:$E$8000,ROWS($E$5:E1334)),"")</f>
        <v/>
      </c>
      <c r="I1334" s="285" t="s">
        <v>1686</v>
      </c>
      <c r="J1334" t="s">
        <v>715</v>
      </c>
      <c r="K1334" s="300">
        <v>311147</v>
      </c>
      <c r="L1334" s="286">
        <f>ROWS(K$5:K1334)</f>
        <v>1330</v>
      </c>
      <c r="M1334" s="286" t="str">
        <f>IF(I1334='5.1'!$E$5,TXM!L1334,"")</f>
        <v/>
      </c>
      <c r="N1334" t="str">
        <f>IFERROR(SMALL($M$5:$M$8000,ROWS($M$5:M1334)),"")</f>
        <v/>
      </c>
      <c r="P1334" t="s">
        <v>1738</v>
      </c>
      <c r="Q1334" t="s">
        <v>1079</v>
      </c>
      <c r="R1334">
        <v>1076306</v>
      </c>
      <c r="S1334" s="286">
        <f>ROWS(R$5:R1334)</f>
        <v>1330</v>
      </c>
      <c r="T1334" s="286" t="str">
        <f>IF(P1334='5.1'!$E$5,TXM!S1334,"")</f>
        <v/>
      </c>
      <c r="U1334" t="str">
        <f>IFERROR(SMALL($T$5:$T$8000,ROWS($T$5:T1334)),"")</f>
        <v/>
      </c>
    </row>
    <row r="1335" spans="1:21" ht="14.4" customHeight="1" x14ac:dyDescent="0.25">
      <c r="A1335" s="285" t="s">
        <v>1741</v>
      </c>
      <c r="B1335" t="s">
        <v>1090</v>
      </c>
      <c r="C1335" s="300">
        <v>45607598</v>
      </c>
      <c r="D1335" s="286">
        <f>ROWS(C$5:C1335)</f>
        <v>1331</v>
      </c>
      <c r="E1335" s="286" t="str">
        <f>IF(A1335='5.1'!$E$5,TXM!D1335,"")</f>
        <v/>
      </c>
      <c r="F1335" t="str">
        <f>IFERROR(SMALL($E$5:$E$8000,ROWS($E$5:E1335)),"")</f>
        <v/>
      </c>
      <c r="I1335" s="285" t="s">
        <v>1686</v>
      </c>
      <c r="J1335" t="s">
        <v>740</v>
      </c>
      <c r="K1335" s="300">
        <v>295084</v>
      </c>
      <c r="L1335" s="286">
        <f>ROWS(K$5:K1335)</f>
        <v>1331</v>
      </c>
      <c r="M1335" s="286" t="str">
        <f>IF(I1335='5.1'!$E$5,TXM!L1335,"")</f>
        <v/>
      </c>
      <c r="N1335" t="str">
        <f>IFERROR(SMALL($M$5:$M$8000,ROWS($M$5:M1335)),"")</f>
        <v/>
      </c>
      <c r="P1335" t="s">
        <v>1738</v>
      </c>
      <c r="Q1335" t="s">
        <v>102</v>
      </c>
      <c r="R1335">
        <v>870045</v>
      </c>
      <c r="S1335" s="286">
        <f>ROWS(R$5:R1335)</f>
        <v>1331</v>
      </c>
      <c r="T1335" s="286" t="str">
        <f>IF(P1335='5.1'!$E$5,TXM!S1335,"")</f>
        <v/>
      </c>
      <c r="U1335" t="str">
        <f>IFERROR(SMALL($T$5:$T$8000,ROWS($T$5:T1335)),"")</f>
        <v/>
      </c>
    </row>
    <row r="1336" spans="1:21" ht="14.4" customHeight="1" x14ac:dyDescent="0.25">
      <c r="A1336" s="285" t="s">
        <v>1741</v>
      </c>
      <c r="B1336" t="s">
        <v>717</v>
      </c>
      <c r="C1336" s="300">
        <v>44028434</v>
      </c>
      <c r="D1336" s="286">
        <f>ROWS(C$5:C1336)</f>
        <v>1332</v>
      </c>
      <c r="E1336" s="286" t="str">
        <f>IF(A1336='5.1'!$E$5,TXM!D1336,"")</f>
        <v/>
      </c>
      <c r="F1336" t="str">
        <f>IFERROR(SMALL($E$5:$E$8000,ROWS($E$5:E1336)),"")</f>
        <v/>
      </c>
      <c r="I1336" s="285" t="s">
        <v>1686</v>
      </c>
      <c r="J1336" t="s">
        <v>796</v>
      </c>
      <c r="K1336" s="300">
        <v>284031</v>
      </c>
      <c r="L1336" s="286">
        <f>ROWS(K$5:K1336)</f>
        <v>1332</v>
      </c>
      <c r="M1336" s="286" t="str">
        <f>IF(I1336='5.1'!$E$5,TXM!L1336,"")</f>
        <v/>
      </c>
      <c r="N1336" t="str">
        <f>IFERROR(SMALL($M$5:$M$8000,ROWS($M$5:M1336)),"")</f>
        <v/>
      </c>
      <c r="P1336" t="s">
        <v>1738</v>
      </c>
      <c r="Q1336" t="s">
        <v>108</v>
      </c>
      <c r="R1336">
        <v>831451</v>
      </c>
      <c r="S1336" s="286">
        <f>ROWS(R$5:R1336)</f>
        <v>1332</v>
      </c>
      <c r="T1336" s="286" t="str">
        <f>IF(P1336='5.1'!$E$5,TXM!S1336,"")</f>
        <v/>
      </c>
      <c r="U1336" t="str">
        <f>IFERROR(SMALL($T$5:$T$8000,ROWS($T$5:T1336)),"")</f>
        <v/>
      </c>
    </row>
    <row r="1337" spans="1:21" ht="14.4" customHeight="1" x14ac:dyDescent="0.25">
      <c r="A1337" s="285" t="s">
        <v>1741</v>
      </c>
      <c r="B1337" t="s">
        <v>782</v>
      </c>
      <c r="C1337" s="300">
        <v>41090513</v>
      </c>
      <c r="D1337" s="286">
        <f>ROWS(C$5:C1337)</f>
        <v>1333</v>
      </c>
      <c r="E1337" s="286" t="str">
        <f>IF(A1337='5.1'!$E$5,TXM!D1337,"")</f>
        <v/>
      </c>
      <c r="F1337" t="str">
        <f>IFERROR(SMALL($E$5:$E$8000,ROWS($E$5:E1337)),"")</f>
        <v/>
      </c>
      <c r="I1337" s="285" t="s">
        <v>1686</v>
      </c>
      <c r="J1337" t="s">
        <v>1089</v>
      </c>
      <c r="K1337" s="300">
        <v>192577</v>
      </c>
      <c r="L1337" s="286">
        <f>ROWS(K$5:K1337)</f>
        <v>1333</v>
      </c>
      <c r="M1337" s="286" t="str">
        <f>IF(I1337='5.1'!$E$5,TXM!L1337,"")</f>
        <v/>
      </c>
      <c r="N1337" t="str">
        <f>IFERROR(SMALL($M$5:$M$8000,ROWS($M$5:M1337)),"")</f>
        <v/>
      </c>
      <c r="P1337" t="s">
        <v>1738</v>
      </c>
      <c r="Q1337" t="s">
        <v>788</v>
      </c>
      <c r="R1337">
        <v>706519</v>
      </c>
      <c r="S1337" s="286">
        <f>ROWS(R$5:R1337)</f>
        <v>1333</v>
      </c>
      <c r="T1337" s="286" t="str">
        <f>IF(P1337='5.1'!$E$5,TXM!S1337,"")</f>
        <v/>
      </c>
      <c r="U1337" t="str">
        <f>IFERROR(SMALL($T$5:$T$8000,ROWS($T$5:T1337)),"")</f>
        <v/>
      </c>
    </row>
    <row r="1338" spans="1:21" ht="14.4" customHeight="1" x14ac:dyDescent="0.25">
      <c r="A1338" s="285" t="s">
        <v>1741</v>
      </c>
      <c r="B1338" t="s">
        <v>106</v>
      </c>
      <c r="C1338" s="300">
        <v>36411879</v>
      </c>
      <c r="D1338" s="286">
        <f>ROWS(C$5:C1338)</f>
        <v>1334</v>
      </c>
      <c r="E1338" s="286" t="str">
        <f>IF(A1338='5.1'!$E$5,TXM!D1338,"")</f>
        <v/>
      </c>
      <c r="F1338" t="str">
        <f>IFERROR(SMALL($E$5:$E$8000,ROWS($E$5:E1338)),"")</f>
        <v/>
      </c>
      <c r="I1338" s="285" t="s">
        <v>1686</v>
      </c>
      <c r="J1338" t="s">
        <v>823</v>
      </c>
      <c r="K1338" s="300">
        <v>111672</v>
      </c>
      <c r="L1338" s="286">
        <f>ROWS(K$5:K1338)</f>
        <v>1334</v>
      </c>
      <c r="M1338" s="286" t="str">
        <f>IF(I1338='5.1'!$E$5,TXM!L1338,"")</f>
        <v/>
      </c>
      <c r="N1338" t="str">
        <f>IFERROR(SMALL($M$5:$M$8000,ROWS($M$5:M1338)),"")</f>
        <v/>
      </c>
      <c r="P1338" t="s">
        <v>1738</v>
      </c>
      <c r="Q1338" t="s">
        <v>118</v>
      </c>
      <c r="R1338">
        <v>660909</v>
      </c>
      <c r="S1338" s="286">
        <f>ROWS(R$5:R1338)</f>
        <v>1334</v>
      </c>
      <c r="T1338" s="286" t="str">
        <f>IF(P1338='5.1'!$E$5,TXM!S1338,"")</f>
        <v/>
      </c>
      <c r="U1338" t="str">
        <f>IFERROR(SMALL($T$5:$T$8000,ROWS($T$5:T1338)),"")</f>
        <v/>
      </c>
    </row>
    <row r="1339" spans="1:21" ht="14.4" customHeight="1" x14ac:dyDescent="0.25">
      <c r="A1339" s="285" t="s">
        <v>1741</v>
      </c>
      <c r="B1339" t="s">
        <v>723</v>
      </c>
      <c r="C1339" s="300">
        <v>14226065</v>
      </c>
      <c r="D1339" s="286">
        <f>ROWS(C$5:C1339)</f>
        <v>1335</v>
      </c>
      <c r="E1339" s="286" t="str">
        <f>IF(A1339='5.1'!$E$5,TXM!D1339,"")</f>
        <v/>
      </c>
      <c r="F1339" t="str">
        <f>IFERROR(SMALL($E$5:$E$8000,ROWS($E$5:E1339)),"")</f>
        <v/>
      </c>
      <c r="I1339" s="285" t="s">
        <v>1686</v>
      </c>
      <c r="J1339" t="s">
        <v>1078</v>
      </c>
      <c r="K1339" s="300">
        <v>111659</v>
      </c>
      <c r="L1339" s="286">
        <f>ROWS(K$5:K1339)</f>
        <v>1335</v>
      </c>
      <c r="M1339" s="286" t="str">
        <f>IF(I1339='5.1'!$E$5,TXM!L1339,"")</f>
        <v/>
      </c>
      <c r="N1339" t="str">
        <f>IFERROR(SMALL($M$5:$M$8000,ROWS($M$5:M1339)),"")</f>
        <v/>
      </c>
      <c r="P1339" t="s">
        <v>1738</v>
      </c>
      <c r="Q1339" t="s">
        <v>802</v>
      </c>
      <c r="R1339">
        <v>576388</v>
      </c>
      <c r="S1339" s="286">
        <f>ROWS(R$5:R1339)</f>
        <v>1335</v>
      </c>
      <c r="T1339" s="286" t="str">
        <f>IF(P1339='5.1'!$E$5,TXM!S1339,"")</f>
        <v/>
      </c>
      <c r="U1339" t="str">
        <f>IFERROR(SMALL($T$5:$T$8000,ROWS($T$5:T1339)),"")</f>
        <v/>
      </c>
    </row>
    <row r="1340" spans="1:21" ht="14.4" customHeight="1" x14ac:dyDescent="0.25">
      <c r="A1340" s="285" t="s">
        <v>1741</v>
      </c>
      <c r="B1340" t="s">
        <v>812</v>
      </c>
      <c r="C1340" s="300">
        <v>13606655</v>
      </c>
      <c r="D1340" s="286">
        <f>ROWS(C$5:C1340)</f>
        <v>1336</v>
      </c>
      <c r="E1340" s="286" t="str">
        <f>IF(A1340='5.1'!$E$5,TXM!D1340,"")</f>
        <v/>
      </c>
      <c r="F1340" t="str">
        <f>IFERROR(SMALL($E$5:$E$8000,ROWS($E$5:E1340)),"")</f>
        <v/>
      </c>
      <c r="I1340" s="285" t="s">
        <v>1686</v>
      </c>
      <c r="J1340" t="s">
        <v>756</v>
      </c>
      <c r="K1340" s="300">
        <v>104092</v>
      </c>
      <c r="L1340" s="286">
        <f>ROWS(K$5:K1340)</f>
        <v>1336</v>
      </c>
      <c r="M1340" s="286" t="str">
        <f>IF(I1340='5.1'!$E$5,TXM!L1340,"")</f>
        <v/>
      </c>
      <c r="N1340" t="str">
        <f>IFERROR(SMALL($M$5:$M$8000,ROWS($M$5:M1340)),"")</f>
        <v/>
      </c>
      <c r="P1340" t="s">
        <v>1738</v>
      </c>
      <c r="Q1340" t="s">
        <v>1096</v>
      </c>
      <c r="R1340">
        <v>559822</v>
      </c>
      <c r="S1340" s="286">
        <f>ROWS(R$5:R1340)</f>
        <v>1336</v>
      </c>
      <c r="T1340" s="286" t="str">
        <f>IF(P1340='5.1'!$E$5,TXM!S1340,"")</f>
        <v/>
      </c>
      <c r="U1340" t="str">
        <f>IFERROR(SMALL($T$5:$T$8000,ROWS($T$5:T1340)),"")</f>
        <v/>
      </c>
    </row>
    <row r="1341" spans="1:21" ht="14.4" customHeight="1" x14ac:dyDescent="0.25">
      <c r="A1341" s="285" t="s">
        <v>1741</v>
      </c>
      <c r="B1341" t="s">
        <v>1086</v>
      </c>
      <c r="C1341" s="300">
        <v>13200093</v>
      </c>
      <c r="D1341" s="286">
        <f>ROWS(C$5:C1341)</f>
        <v>1337</v>
      </c>
      <c r="E1341" s="286" t="str">
        <f>IF(A1341='5.1'!$E$5,TXM!D1341,"")</f>
        <v/>
      </c>
      <c r="F1341" t="str">
        <f>IFERROR(SMALL($E$5:$E$8000,ROWS($E$5:E1341)),"")</f>
        <v/>
      </c>
      <c r="I1341" s="285" t="s">
        <v>1686</v>
      </c>
      <c r="J1341" t="s">
        <v>1088</v>
      </c>
      <c r="K1341" s="300">
        <v>50142</v>
      </c>
      <c r="L1341" s="286">
        <f>ROWS(K$5:K1341)</f>
        <v>1337</v>
      </c>
      <c r="M1341" s="286" t="str">
        <f>IF(I1341='5.1'!$E$5,TXM!L1341,"")</f>
        <v/>
      </c>
      <c r="N1341" t="str">
        <f>IFERROR(SMALL($M$5:$M$8000,ROWS($M$5:M1341)),"")</f>
        <v/>
      </c>
      <c r="P1341" t="s">
        <v>1738</v>
      </c>
      <c r="Q1341" t="s">
        <v>723</v>
      </c>
      <c r="R1341">
        <v>502136</v>
      </c>
      <c r="S1341" s="286">
        <f>ROWS(R$5:R1341)</f>
        <v>1337</v>
      </c>
      <c r="T1341" s="286" t="str">
        <f>IF(P1341='5.1'!$E$5,TXM!S1341,"")</f>
        <v/>
      </c>
      <c r="U1341" t="str">
        <f>IFERROR(SMALL($T$5:$T$8000,ROWS($T$5:T1341)),"")</f>
        <v/>
      </c>
    </row>
    <row r="1342" spans="1:21" ht="14.4" customHeight="1" x14ac:dyDescent="0.25">
      <c r="A1342" s="285" t="s">
        <v>1741</v>
      </c>
      <c r="B1342" t="s">
        <v>117</v>
      </c>
      <c r="C1342" s="300">
        <v>11829260</v>
      </c>
      <c r="D1342" s="286">
        <f>ROWS(C$5:C1342)</f>
        <v>1338</v>
      </c>
      <c r="E1342" s="286" t="str">
        <f>IF(A1342='5.1'!$E$5,TXM!D1342,"")</f>
        <v/>
      </c>
      <c r="F1342" t="str">
        <f>IFERROR(SMALL($E$5:$E$8000,ROWS($E$5:E1342)),"")</f>
        <v/>
      </c>
      <c r="I1342" s="285" t="s">
        <v>1686</v>
      </c>
      <c r="J1342" t="s">
        <v>770</v>
      </c>
      <c r="K1342" s="300">
        <v>47285</v>
      </c>
      <c r="L1342" s="286">
        <f>ROWS(K$5:K1342)</f>
        <v>1338</v>
      </c>
      <c r="M1342" s="286" t="str">
        <f>IF(I1342='5.1'!$E$5,TXM!L1342,"")</f>
        <v/>
      </c>
      <c r="N1342" t="str">
        <f>IFERROR(SMALL($M$5:$M$8000,ROWS($M$5:M1342)),"")</f>
        <v/>
      </c>
      <c r="P1342" t="s">
        <v>1738</v>
      </c>
      <c r="Q1342" t="s">
        <v>709</v>
      </c>
      <c r="R1342">
        <v>474700</v>
      </c>
      <c r="S1342" s="286">
        <f>ROWS(R$5:R1342)</f>
        <v>1338</v>
      </c>
      <c r="T1342" s="286" t="str">
        <f>IF(P1342='5.1'!$E$5,TXM!S1342,"")</f>
        <v/>
      </c>
      <c r="U1342" t="str">
        <f>IFERROR(SMALL($T$5:$T$8000,ROWS($T$5:T1342)),"")</f>
        <v/>
      </c>
    </row>
    <row r="1343" spans="1:21" ht="14.4" customHeight="1" x14ac:dyDescent="0.25">
      <c r="A1343" s="285" t="s">
        <v>1741</v>
      </c>
      <c r="B1343" t="s">
        <v>810</v>
      </c>
      <c r="C1343" s="300">
        <v>11420656</v>
      </c>
      <c r="D1343" s="286">
        <f>ROWS(C$5:C1343)</f>
        <v>1339</v>
      </c>
      <c r="E1343" s="286" t="str">
        <f>IF(A1343='5.1'!$E$5,TXM!D1343,"")</f>
        <v/>
      </c>
      <c r="F1343" t="str">
        <f>IFERROR(SMALL($E$5:$E$8000,ROWS($E$5:E1343)),"")</f>
        <v/>
      </c>
      <c r="I1343" s="285" t="s">
        <v>1686</v>
      </c>
      <c r="J1343" t="s">
        <v>734</v>
      </c>
      <c r="K1343" s="300">
        <v>44122</v>
      </c>
      <c r="L1343" s="286">
        <f>ROWS(K$5:K1343)</f>
        <v>1339</v>
      </c>
      <c r="M1343" s="286" t="str">
        <f>IF(I1343='5.1'!$E$5,TXM!L1343,"")</f>
        <v/>
      </c>
      <c r="N1343" t="str">
        <f>IFERROR(SMALL($M$5:$M$8000,ROWS($M$5:M1343)),"")</f>
        <v/>
      </c>
      <c r="P1343" t="s">
        <v>1738</v>
      </c>
      <c r="Q1343" t="s">
        <v>766</v>
      </c>
      <c r="R1343">
        <v>446012</v>
      </c>
      <c r="S1343" s="286">
        <f>ROWS(R$5:R1343)</f>
        <v>1339</v>
      </c>
      <c r="T1343" s="286" t="str">
        <f>IF(P1343='5.1'!$E$5,TXM!S1343,"")</f>
        <v/>
      </c>
      <c r="U1343" t="str">
        <f>IFERROR(SMALL($T$5:$T$8000,ROWS($T$5:T1343)),"")</f>
        <v/>
      </c>
    </row>
    <row r="1344" spans="1:21" ht="14.4" customHeight="1" x14ac:dyDescent="0.25">
      <c r="A1344" s="285" t="s">
        <v>1741</v>
      </c>
      <c r="B1344" t="s">
        <v>199</v>
      </c>
      <c r="C1344" s="300">
        <v>11153640</v>
      </c>
      <c r="D1344" s="286">
        <f>ROWS(C$5:C1344)</f>
        <v>1340</v>
      </c>
      <c r="E1344" s="286" t="str">
        <f>IF(A1344='5.1'!$E$5,TXM!D1344,"")</f>
        <v/>
      </c>
      <c r="F1344" t="str">
        <f>IFERROR(SMALL($E$5:$E$8000,ROWS($E$5:E1344)),"")</f>
        <v/>
      </c>
      <c r="I1344" s="285" t="s">
        <v>1686</v>
      </c>
      <c r="J1344" t="s">
        <v>199</v>
      </c>
      <c r="K1344" s="300">
        <v>39704</v>
      </c>
      <c r="L1344" s="286">
        <f>ROWS(K$5:K1344)</f>
        <v>1340</v>
      </c>
      <c r="M1344" s="286" t="str">
        <f>IF(I1344='5.1'!$E$5,TXM!L1344,"")</f>
        <v/>
      </c>
      <c r="N1344" t="str">
        <f>IFERROR(SMALL($M$5:$M$8000,ROWS($M$5:M1344)),"")</f>
        <v/>
      </c>
      <c r="P1344" t="s">
        <v>1738</v>
      </c>
      <c r="Q1344" t="s">
        <v>786</v>
      </c>
      <c r="R1344">
        <v>385584</v>
      </c>
      <c r="S1344" s="286">
        <f>ROWS(R$5:R1344)</f>
        <v>1340</v>
      </c>
      <c r="T1344" s="286" t="str">
        <f>IF(P1344='5.1'!$E$5,TXM!S1344,"")</f>
        <v/>
      </c>
      <c r="U1344" t="str">
        <f>IFERROR(SMALL($T$5:$T$8000,ROWS($T$5:T1344)),"")</f>
        <v/>
      </c>
    </row>
    <row r="1345" spans="1:21" ht="14.4" customHeight="1" x14ac:dyDescent="0.25">
      <c r="A1345" s="285" t="s">
        <v>1741</v>
      </c>
      <c r="B1345" t="s">
        <v>748</v>
      </c>
      <c r="C1345" s="300">
        <v>11134130</v>
      </c>
      <c r="D1345" s="286">
        <f>ROWS(C$5:C1345)</f>
        <v>1341</v>
      </c>
      <c r="E1345" s="286" t="str">
        <f>IF(A1345='5.1'!$E$5,TXM!D1345,"")</f>
        <v/>
      </c>
      <c r="F1345" t="str">
        <f>IFERROR(SMALL($E$5:$E$8000,ROWS($E$5:E1345)),"")</f>
        <v/>
      </c>
      <c r="I1345" s="285" t="s">
        <v>1686</v>
      </c>
      <c r="J1345" t="s">
        <v>818</v>
      </c>
      <c r="K1345" s="300">
        <v>32873</v>
      </c>
      <c r="L1345" s="286">
        <f>ROWS(K$5:K1345)</f>
        <v>1341</v>
      </c>
      <c r="M1345" s="286" t="str">
        <f>IF(I1345='5.1'!$E$5,TXM!L1345,"")</f>
        <v/>
      </c>
      <c r="N1345" t="str">
        <f>IFERROR(SMALL($M$5:$M$8000,ROWS($M$5:M1345)),"")</f>
        <v/>
      </c>
      <c r="P1345" t="s">
        <v>1738</v>
      </c>
      <c r="Q1345" t="s">
        <v>768</v>
      </c>
      <c r="R1345">
        <v>330834</v>
      </c>
      <c r="S1345" s="286">
        <f>ROWS(R$5:R1345)</f>
        <v>1341</v>
      </c>
      <c r="T1345" s="286" t="str">
        <f>IF(P1345='5.1'!$E$5,TXM!S1345,"")</f>
        <v/>
      </c>
      <c r="U1345" t="str">
        <f>IFERROR(SMALL($T$5:$T$8000,ROWS($T$5:T1345)),"")</f>
        <v/>
      </c>
    </row>
    <row r="1346" spans="1:21" ht="14.4" customHeight="1" x14ac:dyDescent="0.25">
      <c r="A1346" s="285" t="s">
        <v>1741</v>
      </c>
      <c r="B1346" t="s">
        <v>111</v>
      </c>
      <c r="C1346" s="300">
        <v>10479465</v>
      </c>
      <c r="D1346" s="286">
        <f>ROWS(C$5:C1346)</f>
        <v>1342</v>
      </c>
      <c r="E1346" s="286" t="str">
        <f>IF(A1346='5.1'!$E$5,TXM!D1346,"")</f>
        <v/>
      </c>
      <c r="F1346" t="str">
        <f>IFERROR(SMALL($E$5:$E$8000,ROWS($E$5:E1346)),"")</f>
        <v/>
      </c>
      <c r="I1346" s="285" t="s">
        <v>1686</v>
      </c>
      <c r="J1346" t="s">
        <v>768</v>
      </c>
      <c r="K1346" s="300">
        <v>25292</v>
      </c>
      <c r="L1346" s="286">
        <f>ROWS(K$5:K1346)</f>
        <v>1342</v>
      </c>
      <c r="M1346" s="286" t="str">
        <f>IF(I1346='5.1'!$E$5,TXM!L1346,"")</f>
        <v/>
      </c>
      <c r="N1346" t="str">
        <f>IFERROR(SMALL($M$5:$M$8000,ROWS($M$5:M1346)),"")</f>
        <v/>
      </c>
      <c r="P1346" t="s">
        <v>1738</v>
      </c>
      <c r="Q1346" t="s">
        <v>764</v>
      </c>
      <c r="R1346">
        <v>321450</v>
      </c>
      <c r="S1346" s="286">
        <f>ROWS(R$5:R1346)</f>
        <v>1342</v>
      </c>
      <c r="T1346" s="286" t="str">
        <f>IF(P1346='5.1'!$E$5,TXM!S1346,"")</f>
        <v/>
      </c>
      <c r="U1346" t="str">
        <f>IFERROR(SMALL($T$5:$T$8000,ROWS($T$5:T1346)),"")</f>
        <v/>
      </c>
    </row>
    <row r="1347" spans="1:21" ht="14.4" customHeight="1" x14ac:dyDescent="0.25">
      <c r="A1347" s="285" t="s">
        <v>1741</v>
      </c>
      <c r="B1347" t="s">
        <v>725</v>
      </c>
      <c r="C1347" s="300">
        <v>10196894</v>
      </c>
      <c r="D1347" s="286">
        <f>ROWS(C$5:C1347)</f>
        <v>1343</v>
      </c>
      <c r="E1347" s="286" t="str">
        <f>IF(A1347='5.1'!$E$5,TXM!D1347,"")</f>
        <v/>
      </c>
      <c r="F1347" t="str">
        <f>IFERROR(SMALL($E$5:$E$8000,ROWS($E$5:E1347)),"")</f>
        <v/>
      </c>
      <c r="I1347" s="285" t="s">
        <v>1686</v>
      </c>
      <c r="J1347" t="s">
        <v>812</v>
      </c>
      <c r="K1347" s="300">
        <v>19958</v>
      </c>
      <c r="L1347" s="286">
        <f>ROWS(K$5:K1347)</f>
        <v>1343</v>
      </c>
      <c r="M1347" s="286" t="str">
        <f>IF(I1347='5.1'!$E$5,TXM!L1347,"")</f>
        <v/>
      </c>
      <c r="N1347" t="str">
        <f>IFERROR(SMALL($M$5:$M$8000,ROWS($M$5:M1347)),"")</f>
        <v/>
      </c>
      <c r="P1347" t="s">
        <v>1738</v>
      </c>
      <c r="Q1347" t="s">
        <v>106</v>
      </c>
      <c r="R1347">
        <v>276963</v>
      </c>
      <c r="S1347" s="286">
        <f>ROWS(R$5:R1347)</f>
        <v>1343</v>
      </c>
      <c r="T1347" s="286" t="str">
        <f>IF(P1347='5.1'!$E$5,TXM!S1347,"")</f>
        <v/>
      </c>
      <c r="U1347" t="str">
        <f>IFERROR(SMALL($T$5:$T$8000,ROWS($T$5:T1347)),"")</f>
        <v/>
      </c>
    </row>
    <row r="1348" spans="1:21" ht="14.4" customHeight="1" x14ac:dyDescent="0.25">
      <c r="A1348" s="285" t="s">
        <v>1741</v>
      </c>
      <c r="B1348" t="s">
        <v>786</v>
      </c>
      <c r="C1348" s="300">
        <v>9043340</v>
      </c>
      <c r="D1348" s="286">
        <f>ROWS(C$5:C1348)</f>
        <v>1344</v>
      </c>
      <c r="E1348" s="286" t="str">
        <f>IF(A1348='5.1'!$E$5,TXM!D1348,"")</f>
        <v/>
      </c>
      <c r="F1348" t="str">
        <f>IFERROR(SMALL($E$5:$E$8000,ROWS($E$5:E1348)),"")</f>
        <v/>
      </c>
      <c r="I1348" s="285" t="s">
        <v>1686</v>
      </c>
      <c r="J1348" t="s">
        <v>788</v>
      </c>
      <c r="K1348" s="300">
        <v>14437</v>
      </c>
      <c r="L1348" s="286">
        <f>ROWS(K$5:K1348)</f>
        <v>1344</v>
      </c>
      <c r="M1348" s="286" t="str">
        <f>IF(I1348='5.1'!$E$5,TXM!L1348,"")</f>
        <v/>
      </c>
      <c r="N1348" t="str">
        <f>IFERROR(SMALL($M$5:$M$8000,ROWS($M$5:M1348)),"")</f>
        <v/>
      </c>
      <c r="P1348" t="s">
        <v>1738</v>
      </c>
      <c r="Q1348" t="s">
        <v>1092</v>
      </c>
      <c r="R1348">
        <v>165188</v>
      </c>
      <c r="S1348" s="286">
        <f>ROWS(R$5:R1348)</f>
        <v>1344</v>
      </c>
      <c r="T1348" s="286" t="str">
        <f>IF(P1348='5.1'!$E$5,TXM!S1348,"")</f>
        <v/>
      </c>
      <c r="U1348" t="str">
        <f>IFERROR(SMALL($T$5:$T$8000,ROWS($T$5:T1348)),"")</f>
        <v/>
      </c>
    </row>
    <row r="1349" spans="1:21" ht="14.4" customHeight="1" x14ac:dyDescent="0.25">
      <c r="A1349" s="285" t="s">
        <v>1741</v>
      </c>
      <c r="B1349" t="s">
        <v>118</v>
      </c>
      <c r="C1349" s="300">
        <v>5943644</v>
      </c>
      <c r="D1349" s="286">
        <f>ROWS(C$5:C1349)</f>
        <v>1345</v>
      </c>
      <c r="E1349" s="286" t="str">
        <f>IF(A1349='5.1'!$E$5,TXM!D1349,"")</f>
        <v/>
      </c>
      <c r="F1349" t="str">
        <f>IFERROR(SMALL($E$5:$E$8000,ROWS($E$5:E1349)),"")</f>
        <v/>
      </c>
      <c r="I1349" s="285" t="s">
        <v>1686</v>
      </c>
      <c r="J1349" t="s">
        <v>748</v>
      </c>
      <c r="K1349" s="300">
        <v>14426</v>
      </c>
      <c r="L1349" s="286">
        <f>ROWS(K$5:K1349)</f>
        <v>1345</v>
      </c>
      <c r="M1349" s="286" t="str">
        <f>IF(I1349='5.1'!$E$5,TXM!L1349,"")</f>
        <v/>
      </c>
      <c r="N1349" t="str">
        <f>IFERROR(SMALL($M$5:$M$8000,ROWS($M$5:M1349)),"")</f>
        <v/>
      </c>
      <c r="P1349" t="s">
        <v>1738</v>
      </c>
      <c r="Q1349" t="s">
        <v>1091</v>
      </c>
      <c r="R1349">
        <v>117775</v>
      </c>
      <c r="S1349" s="286">
        <f>ROWS(R$5:R1349)</f>
        <v>1345</v>
      </c>
      <c r="T1349" s="286" t="str">
        <f>IF(P1349='5.1'!$E$5,TXM!S1349,"")</f>
        <v/>
      </c>
      <c r="U1349" t="str">
        <f>IFERROR(SMALL($T$5:$T$8000,ROWS($T$5:T1349)),"")</f>
        <v/>
      </c>
    </row>
    <row r="1350" spans="1:21" ht="14.4" customHeight="1" x14ac:dyDescent="0.25">
      <c r="A1350" s="285" t="s">
        <v>1741</v>
      </c>
      <c r="B1350" t="s">
        <v>705</v>
      </c>
      <c r="C1350" s="300">
        <v>5830740</v>
      </c>
      <c r="D1350" s="286">
        <f>ROWS(C$5:C1350)</f>
        <v>1346</v>
      </c>
      <c r="E1350" s="286" t="str">
        <f>IF(A1350='5.1'!$E$5,TXM!D1350,"")</f>
        <v/>
      </c>
      <c r="F1350" t="str">
        <f>IFERROR(SMALL($E$5:$E$8000,ROWS($E$5:E1350)),"")</f>
        <v/>
      </c>
      <c r="I1350" s="285" t="s">
        <v>1686</v>
      </c>
      <c r="J1350" t="s">
        <v>1083</v>
      </c>
      <c r="K1350" s="300">
        <v>10413</v>
      </c>
      <c r="L1350" s="286">
        <f>ROWS(K$5:K1350)</f>
        <v>1346</v>
      </c>
      <c r="M1350" s="286" t="str">
        <f>IF(I1350='5.1'!$E$5,TXM!L1350,"")</f>
        <v/>
      </c>
      <c r="N1350" t="str">
        <f>IFERROR(SMALL($M$5:$M$8000,ROWS($M$5:M1350)),"")</f>
        <v/>
      </c>
      <c r="P1350" t="s">
        <v>1738</v>
      </c>
      <c r="Q1350" t="s">
        <v>113</v>
      </c>
      <c r="R1350">
        <v>116756</v>
      </c>
      <c r="S1350" s="286">
        <f>ROWS(R$5:R1350)</f>
        <v>1346</v>
      </c>
      <c r="T1350" s="286" t="str">
        <f>IF(P1350='5.1'!$E$5,TXM!S1350,"")</f>
        <v/>
      </c>
      <c r="U1350" t="str">
        <f>IFERROR(SMALL($T$5:$T$8000,ROWS($T$5:T1350)),"")</f>
        <v/>
      </c>
    </row>
    <row r="1351" spans="1:21" ht="14.4" customHeight="1" x14ac:dyDescent="0.25">
      <c r="A1351" s="285" t="s">
        <v>1741</v>
      </c>
      <c r="B1351" t="s">
        <v>102</v>
      </c>
      <c r="C1351" s="300">
        <v>4170671</v>
      </c>
      <c r="D1351" s="286">
        <f>ROWS(C$5:C1351)</f>
        <v>1347</v>
      </c>
      <c r="E1351" s="286" t="str">
        <f>IF(A1351='5.1'!$E$5,TXM!D1351,"")</f>
        <v/>
      </c>
      <c r="F1351" t="str">
        <f>IFERROR(SMALL($E$5:$E$8000,ROWS($E$5:E1351)),"")</f>
        <v/>
      </c>
      <c r="I1351" s="285" t="s">
        <v>1686</v>
      </c>
      <c r="J1351" t="s">
        <v>1094</v>
      </c>
      <c r="K1351" s="300">
        <v>6667</v>
      </c>
      <c r="L1351" s="286">
        <f>ROWS(K$5:K1351)</f>
        <v>1347</v>
      </c>
      <c r="M1351" s="286" t="str">
        <f>IF(I1351='5.1'!$E$5,TXM!L1351,"")</f>
        <v/>
      </c>
      <c r="N1351" t="str">
        <f>IFERROR(SMALL($M$5:$M$8000,ROWS($M$5:M1351)),"")</f>
        <v/>
      </c>
      <c r="P1351" t="s">
        <v>1738</v>
      </c>
      <c r="Q1351" t="s">
        <v>199</v>
      </c>
      <c r="R1351">
        <v>115239</v>
      </c>
      <c r="S1351" s="286">
        <f>ROWS(R$5:R1351)</f>
        <v>1347</v>
      </c>
      <c r="T1351" s="286" t="str">
        <f>IF(P1351='5.1'!$E$5,TXM!S1351,"")</f>
        <v/>
      </c>
      <c r="U1351" t="str">
        <f>IFERROR(SMALL($T$5:$T$8000,ROWS($T$5:T1351)),"")</f>
        <v/>
      </c>
    </row>
    <row r="1352" spans="1:21" ht="14.4" customHeight="1" x14ac:dyDescent="0.25">
      <c r="A1352" s="285" t="s">
        <v>1741</v>
      </c>
      <c r="B1352" t="s">
        <v>776</v>
      </c>
      <c r="C1352" s="300">
        <v>2829285</v>
      </c>
      <c r="D1352" s="286">
        <f>ROWS(C$5:C1352)</f>
        <v>1348</v>
      </c>
      <c r="E1352" s="286" t="str">
        <f>IF(A1352='5.1'!$E$5,TXM!D1352,"")</f>
        <v/>
      </c>
      <c r="F1352" t="str">
        <f>IFERROR(SMALL($E$5:$E$8000,ROWS($E$5:E1352)),"")</f>
        <v/>
      </c>
      <c r="I1352" s="285" t="s">
        <v>1686</v>
      </c>
      <c r="J1352" t="s">
        <v>772</v>
      </c>
      <c r="K1352" s="300">
        <v>6258</v>
      </c>
      <c r="L1352" s="286">
        <f>ROWS(K$5:K1352)</f>
        <v>1348</v>
      </c>
      <c r="M1352" s="286" t="str">
        <f>IF(I1352='5.1'!$E$5,TXM!L1352,"")</f>
        <v/>
      </c>
      <c r="N1352" t="str">
        <f>IFERROR(SMALL($M$5:$M$8000,ROWS($M$5:M1352)),"")</f>
        <v/>
      </c>
      <c r="P1352" t="s">
        <v>1738</v>
      </c>
      <c r="Q1352" t="s">
        <v>711</v>
      </c>
      <c r="R1352">
        <v>107640</v>
      </c>
      <c r="S1352" s="286">
        <f>ROWS(R$5:R1352)</f>
        <v>1348</v>
      </c>
      <c r="T1352" s="286" t="str">
        <f>IF(P1352='5.1'!$E$5,TXM!S1352,"")</f>
        <v/>
      </c>
      <c r="U1352" t="str">
        <f>IFERROR(SMALL($T$5:$T$8000,ROWS($T$5:T1352)),"")</f>
        <v/>
      </c>
    </row>
    <row r="1353" spans="1:21" ht="14.4" customHeight="1" x14ac:dyDescent="0.25">
      <c r="A1353" s="285" t="s">
        <v>1741</v>
      </c>
      <c r="B1353" t="s">
        <v>727</v>
      </c>
      <c r="C1353" s="300">
        <v>2358841</v>
      </c>
      <c r="D1353" s="286">
        <f>ROWS(C$5:C1353)</f>
        <v>1349</v>
      </c>
      <c r="E1353" s="286" t="str">
        <f>IF(A1353='5.1'!$E$5,TXM!D1353,"")</f>
        <v/>
      </c>
      <c r="F1353" t="str">
        <f>IFERROR(SMALL($E$5:$E$8000,ROWS($E$5:E1353)),"")</f>
        <v/>
      </c>
      <c r="I1353" s="285" t="s">
        <v>1686</v>
      </c>
      <c r="J1353" t="s">
        <v>800</v>
      </c>
      <c r="K1353" s="300">
        <v>3206</v>
      </c>
      <c r="L1353" s="286">
        <f>ROWS(K$5:K1353)</f>
        <v>1349</v>
      </c>
      <c r="M1353" s="286" t="str">
        <f>IF(I1353='5.1'!$E$5,TXM!L1353,"")</f>
        <v/>
      </c>
      <c r="N1353" t="str">
        <f>IFERROR(SMALL($M$5:$M$8000,ROWS($M$5:M1353)),"")</f>
        <v/>
      </c>
      <c r="P1353" t="s">
        <v>1738</v>
      </c>
      <c r="Q1353" t="s">
        <v>774</v>
      </c>
      <c r="R1353">
        <v>93776</v>
      </c>
      <c r="S1353" s="286">
        <f>ROWS(R$5:R1353)</f>
        <v>1349</v>
      </c>
      <c r="T1353" s="286" t="str">
        <f>IF(P1353='5.1'!$E$5,TXM!S1353,"")</f>
        <v/>
      </c>
      <c r="U1353" t="str">
        <f>IFERROR(SMALL($T$5:$T$8000,ROWS($T$5:T1353)),"")</f>
        <v/>
      </c>
    </row>
    <row r="1354" spans="1:21" ht="14.4" customHeight="1" x14ac:dyDescent="0.25">
      <c r="A1354" s="285" t="s">
        <v>1741</v>
      </c>
      <c r="B1354" t="s">
        <v>1078</v>
      </c>
      <c r="C1354" s="300">
        <v>1764000</v>
      </c>
      <c r="D1354" s="286">
        <f>ROWS(C$5:C1354)</f>
        <v>1350</v>
      </c>
      <c r="E1354" s="286" t="str">
        <f>IF(A1354='5.1'!$E$5,TXM!D1354,"")</f>
        <v/>
      </c>
      <c r="F1354" t="str">
        <f>IFERROR(SMALL($E$5:$E$8000,ROWS($E$5:E1354)),"")</f>
        <v/>
      </c>
      <c r="I1354" s="285" t="s">
        <v>1686</v>
      </c>
      <c r="J1354" t="s">
        <v>744</v>
      </c>
      <c r="K1354" s="300">
        <v>41</v>
      </c>
      <c r="L1354" s="286">
        <f>ROWS(K$5:K1354)</f>
        <v>1350</v>
      </c>
      <c r="M1354" s="286" t="str">
        <f>IF(I1354='5.1'!$E$5,TXM!L1354,"")</f>
        <v/>
      </c>
      <c r="N1354" t="str">
        <f>IFERROR(SMALL($M$5:$M$8000,ROWS($M$5:M1354)),"")</f>
        <v/>
      </c>
      <c r="P1354" t="s">
        <v>1738</v>
      </c>
      <c r="Q1354" t="s">
        <v>727</v>
      </c>
      <c r="R1354">
        <v>64454</v>
      </c>
      <c r="S1354" s="286">
        <f>ROWS(R$5:R1354)</f>
        <v>1350</v>
      </c>
      <c r="T1354" s="286" t="str">
        <f>IF(P1354='5.1'!$E$5,TXM!S1354,"")</f>
        <v/>
      </c>
      <c r="U1354" t="str">
        <f>IFERROR(SMALL($T$5:$T$8000,ROWS($T$5:T1354)),"")</f>
        <v/>
      </c>
    </row>
    <row r="1355" spans="1:21" ht="14.4" customHeight="1" x14ac:dyDescent="0.25">
      <c r="A1355" s="285" t="s">
        <v>1741</v>
      </c>
      <c r="B1355" t="s">
        <v>119</v>
      </c>
      <c r="C1355" s="300">
        <v>1425233</v>
      </c>
      <c r="D1355" s="286">
        <f>ROWS(C$5:C1355)</f>
        <v>1351</v>
      </c>
      <c r="E1355" s="286" t="str">
        <f>IF(A1355='5.1'!$E$5,TXM!D1355,"")</f>
        <v/>
      </c>
      <c r="F1355" t="str">
        <f>IFERROR(SMALL($E$5:$E$8000,ROWS($E$5:E1355)),"")</f>
        <v/>
      </c>
      <c r="I1355" s="285" t="s">
        <v>1686</v>
      </c>
      <c r="J1355" t="s">
        <v>754</v>
      </c>
      <c r="K1355" s="300">
        <v>4</v>
      </c>
      <c r="L1355" s="286">
        <f>ROWS(K$5:K1355)</f>
        <v>1351</v>
      </c>
      <c r="M1355" s="286" t="str">
        <f>IF(I1355='5.1'!$E$5,TXM!L1355,"")</f>
        <v/>
      </c>
      <c r="N1355" t="str">
        <f>IFERROR(SMALL($M$5:$M$8000,ROWS($M$5:M1355)),"")</f>
        <v/>
      </c>
      <c r="P1355" t="s">
        <v>1738</v>
      </c>
      <c r="Q1355" t="s">
        <v>105</v>
      </c>
      <c r="R1355">
        <v>54540</v>
      </c>
      <c r="S1355" s="286">
        <f>ROWS(R$5:R1355)</f>
        <v>1351</v>
      </c>
      <c r="T1355" s="286" t="str">
        <f>IF(P1355='5.1'!$E$5,TXM!S1355,"")</f>
        <v/>
      </c>
      <c r="U1355" t="str">
        <f>IFERROR(SMALL($T$5:$T$8000,ROWS($T$5:T1355)),"")</f>
        <v/>
      </c>
    </row>
    <row r="1356" spans="1:21" ht="14.4" customHeight="1" x14ac:dyDescent="0.25">
      <c r="A1356" s="285" t="s">
        <v>1741</v>
      </c>
      <c r="B1356" t="s">
        <v>997</v>
      </c>
      <c r="C1356" s="300">
        <v>1251725</v>
      </c>
      <c r="D1356" s="286">
        <f>ROWS(C$5:C1356)</f>
        <v>1352</v>
      </c>
      <c r="E1356" s="286" t="str">
        <f>IF(A1356='5.1'!$E$5,TXM!D1356,"")</f>
        <v/>
      </c>
      <c r="F1356" t="str">
        <f>IFERROR(SMALL($E$5:$E$8000,ROWS($E$5:E1356)),"")</f>
        <v/>
      </c>
      <c r="I1356" s="285" t="s">
        <v>1649</v>
      </c>
      <c r="J1356" t="s">
        <v>780</v>
      </c>
      <c r="K1356" s="300">
        <v>12309832140</v>
      </c>
      <c r="L1356" s="286">
        <f>ROWS(K$5:K1356)</f>
        <v>1352</v>
      </c>
      <c r="M1356" s="286">
        <f>IF(I1356='5.1'!$E$5,TXM!L1356,"")</f>
        <v>1352</v>
      </c>
      <c r="N1356" t="str">
        <f>IFERROR(SMALL($M$5:$M$8000,ROWS($M$5:M1356)),"")</f>
        <v/>
      </c>
      <c r="P1356" t="s">
        <v>1738</v>
      </c>
      <c r="Q1356" t="s">
        <v>715</v>
      </c>
      <c r="R1356">
        <v>45546</v>
      </c>
      <c r="S1356" s="286">
        <f>ROWS(R$5:R1356)</f>
        <v>1352</v>
      </c>
      <c r="T1356" s="286" t="str">
        <f>IF(P1356='5.1'!$E$5,TXM!S1356,"")</f>
        <v/>
      </c>
      <c r="U1356" t="str">
        <f>IFERROR(SMALL($T$5:$T$8000,ROWS($T$5:T1356)),"")</f>
        <v/>
      </c>
    </row>
    <row r="1357" spans="1:21" ht="14.4" customHeight="1" x14ac:dyDescent="0.25">
      <c r="A1357" s="285" t="s">
        <v>1741</v>
      </c>
      <c r="B1357" t="s">
        <v>802</v>
      </c>
      <c r="C1357" s="300">
        <v>1025502</v>
      </c>
      <c r="D1357" s="286">
        <f>ROWS(C$5:C1357)</f>
        <v>1353</v>
      </c>
      <c r="E1357" s="286" t="str">
        <f>IF(A1357='5.1'!$E$5,TXM!D1357,"")</f>
        <v/>
      </c>
      <c r="F1357" t="str">
        <f>IFERROR(SMALL($E$5:$E$8000,ROWS($E$5:E1357)),"")</f>
        <v/>
      </c>
      <c r="I1357" s="285" t="s">
        <v>1649</v>
      </c>
      <c r="J1357" t="s">
        <v>715</v>
      </c>
      <c r="K1357" s="300">
        <v>7019422235</v>
      </c>
      <c r="L1357" s="286">
        <f>ROWS(K$5:K1357)</f>
        <v>1353</v>
      </c>
      <c r="M1357" s="286">
        <f>IF(I1357='5.1'!$E$5,TXM!L1357,"")</f>
        <v>1353</v>
      </c>
      <c r="N1357" t="str">
        <f>IFERROR(SMALL($M$5:$M$8000,ROWS($M$5:M1357)),"")</f>
        <v/>
      </c>
      <c r="P1357" t="s">
        <v>1738</v>
      </c>
      <c r="Q1357" t="s">
        <v>1090</v>
      </c>
      <c r="R1357">
        <v>41704</v>
      </c>
      <c r="S1357" s="286">
        <f>ROWS(R$5:R1357)</f>
        <v>1353</v>
      </c>
      <c r="T1357" s="286" t="str">
        <f>IF(P1357='5.1'!$E$5,TXM!S1357,"")</f>
        <v/>
      </c>
      <c r="U1357" t="str">
        <f>IFERROR(SMALL($T$5:$T$8000,ROWS($T$5:T1357)),"")</f>
        <v/>
      </c>
    </row>
    <row r="1358" spans="1:21" ht="14.4" customHeight="1" x14ac:dyDescent="0.25">
      <c r="A1358" s="285" t="s">
        <v>1741</v>
      </c>
      <c r="B1358" t="s">
        <v>1087</v>
      </c>
      <c r="C1358" s="300">
        <v>679096</v>
      </c>
      <c r="D1358" s="286">
        <f>ROWS(C$5:C1358)</f>
        <v>1354</v>
      </c>
      <c r="E1358" s="286" t="str">
        <f>IF(A1358='5.1'!$E$5,TXM!D1358,"")</f>
        <v/>
      </c>
      <c r="F1358" t="str">
        <f>IFERROR(SMALL($E$5:$E$8000,ROWS($E$5:E1358)),"")</f>
        <v/>
      </c>
      <c r="I1358" s="285" t="s">
        <v>1649</v>
      </c>
      <c r="J1358" t="s">
        <v>806</v>
      </c>
      <c r="K1358" s="300">
        <v>4918837011</v>
      </c>
      <c r="L1358" s="286">
        <f>ROWS(K$5:K1358)</f>
        <v>1354</v>
      </c>
      <c r="M1358" s="286">
        <f>IF(I1358='5.1'!$E$5,TXM!L1358,"")</f>
        <v>1354</v>
      </c>
      <c r="N1358" t="str">
        <f>IFERROR(SMALL($M$5:$M$8000,ROWS($M$5:M1358)),"")</f>
        <v/>
      </c>
      <c r="P1358" t="s">
        <v>1738</v>
      </c>
      <c r="Q1358" t="s">
        <v>823</v>
      </c>
      <c r="R1358">
        <v>41233</v>
      </c>
      <c r="S1358" s="286">
        <f>ROWS(R$5:R1358)</f>
        <v>1354</v>
      </c>
      <c r="T1358" s="286" t="str">
        <f>IF(P1358='5.1'!$E$5,TXM!S1358,"")</f>
        <v/>
      </c>
      <c r="U1358" t="str">
        <f>IFERROR(SMALL($T$5:$T$8000,ROWS($T$5:T1358)),"")</f>
        <v/>
      </c>
    </row>
    <row r="1359" spans="1:21" ht="14.4" customHeight="1" x14ac:dyDescent="0.25">
      <c r="A1359" s="285" t="s">
        <v>1741</v>
      </c>
      <c r="B1359" t="s">
        <v>116</v>
      </c>
      <c r="C1359" s="300">
        <v>546412</v>
      </c>
      <c r="D1359" s="286">
        <f>ROWS(C$5:C1359)</f>
        <v>1355</v>
      </c>
      <c r="E1359" s="286" t="str">
        <f>IF(A1359='5.1'!$E$5,TXM!D1359,"")</f>
        <v/>
      </c>
      <c r="F1359" t="str">
        <f>IFERROR(SMALL($E$5:$E$8000,ROWS($E$5:E1359)),"")</f>
        <v/>
      </c>
      <c r="I1359" s="285" t="s">
        <v>1649</v>
      </c>
      <c r="J1359" t="s">
        <v>784</v>
      </c>
      <c r="K1359" s="300">
        <v>3298114910</v>
      </c>
      <c r="L1359" s="286">
        <f>ROWS(K$5:K1359)</f>
        <v>1355</v>
      </c>
      <c r="M1359" s="286">
        <f>IF(I1359='5.1'!$E$5,TXM!L1359,"")</f>
        <v>1355</v>
      </c>
      <c r="N1359" t="str">
        <f>IFERROR(SMALL($M$5:$M$8000,ROWS($M$5:M1359)),"")</f>
        <v/>
      </c>
      <c r="P1359" t="s">
        <v>1738</v>
      </c>
      <c r="Q1359" t="s">
        <v>119</v>
      </c>
      <c r="R1359">
        <v>23327</v>
      </c>
      <c r="S1359" s="286">
        <f>ROWS(R$5:R1359)</f>
        <v>1355</v>
      </c>
      <c r="T1359" s="286" t="str">
        <f>IF(P1359='5.1'!$E$5,TXM!S1359,"")</f>
        <v/>
      </c>
      <c r="U1359" t="str">
        <f>IFERROR(SMALL($T$5:$T$8000,ROWS($T$5:T1359)),"")</f>
        <v/>
      </c>
    </row>
    <row r="1360" spans="1:21" ht="14.4" customHeight="1" x14ac:dyDescent="0.25">
      <c r="A1360" s="285" t="s">
        <v>1741</v>
      </c>
      <c r="B1360" t="s">
        <v>1096</v>
      </c>
      <c r="C1360" s="300">
        <v>377754</v>
      </c>
      <c r="D1360" s="286">
        <f>ROWS(C$5:C1360)</f>
        <v>1356</v>
      </c>
      <c r="E1360" s="286" t="str">
        <f>IF(A1360='5.1'!$E$5,TXM!D1360,"")</f>
        <v/>
      </c>
      <c r="F1360" t="str">
        <f>IFERROR(SMALL($E$5:$E$8000,ROWS($E$5:E1360)),"")</f>
        <v/>
      </c>
      <c r="I1360" s="285" t="s">
        <v>1649</v>
      </c>
      <c r="J1360" t="s">
        <v>1080</v>
      </c>
      <c r="K1360" s="300">
        <v>2632865012</v>
      </c>
      <c r="L1360" s="286">
        <f>ROWS(K$5:K1360)</f>
        <v>1356</v>
      </c>
      <c r="M1360" s="286">
        <f>IF(I1360='5.1'!$E$5,TXM!L1360,"")</f>
        <v>1356</v>
      </c>
      <c r="N1360" t="str">
        <f>IFERROR(SMALL($M$5:$M$8000,ROWS($M$5:M1360)),"")</f>
        <v/>
      </c>
      <c r="P1360" t="s">
        <v>1738</v>
      </c>
      <c r="Q1360" t="s">
        <v>1097</v>
      </c>
      <c r="R1360">
        <v>17397</v>
      </c>
      <c r="S1360" s="286">
        <f>ROWS(R$5:R1360)</f>
        <v>1356</v>
      </c>
      <c r="T1360" s="286" t="str">
        <f>IF(P1360='5.1'!$E$5,TXM!S1360,"")</f>
        <v/>
      </c>
      <c r="U1360" t="str">
        <f>IFERROR(SMALL($T$5:$T$8000,ROWS($T$5:T1360)),"")</f>
        <v/>
      </c>
    </row>
    <row r="1361" spans="1:21" ht="14.4" customHeight="1" x14ac:dyDescent="0.25">
      <c r="A1361" s="285" t="s">
        <v>1741</v>
      </c>
      <c r="B1361" t="s">
        <v>1093</v>
      </c>
      <c r="C1361" s="300">
        <v>333919</v>
      </c>
      <c r="D1361" s="286">
        <f>ROWS(C$5:C1361)</f>
        <v>1357</v>
      </c>
      <c r="E1361" s="286" t="str">
        <f>IF(A1361='5.1'!$E$5,TXM!D1361,"")</f>
        <v/>
      </c>
      <c r="F1361" t="str">
        <f>IFERROR(SMALL($E$5:$E$8000,ROWS($E$5:E1361)),"")</f>
        <v/>
      </c>
      <c r="I1361" s="285" t="s">
        <v>1649</v>
      </c>
      <c r="J1361" t="s">
        <v>725</v>
      </c>
      <c r="K1361" s="300">
        <v>1737284288</v>
      </c>
      <c r="L1361" s="286">
        <f>ROWS(K$5:K1361)</f>
        <v>1357</v>
      </c>
      <c r="M1361" s="286">
        <f>IF(I1361='5.1'!$E$5,TXM!L1361,"")</f>
        <v>1357</v>
      </c>
      <c r="N1361" t="str">
        <f>IFERROR(SMALL($M$5:$M$8000,ROWS($M$5:M1361)),"")</f>
        <v/>
      </c>
      <c r="P1361" t="s">
        <v>1738</v>
      </c>
      <c r="Q1361" t="s">
        <v>756</v>
      </c>
      <c r="R1361">
        <v>15903</v>
      </c>
      <c r="S1361" s="286">
        <f>ROWS(R$5:R1361)</f>
        <v>1357</v>
      </c>
      <c r="T1361" s="286" t="str">
        <f>IF(P1361='5.1'!$E$5,TXM!S1361,"")</f>
        <v/>
      </c>
      <c r="U1361" t="str">
        <f>IFERROR(SMALL($T$5:$T$8000,ROWS($T$5:T1361)),"")</f>
        <v/>
      </c>
    </row>
    <row r="1362" spans="1:21" ht="14.4" customHeight="1" x14ac:dyDescent="0.25">
      <c r="A1362" s="285" t="s">
        <v>1741</v>
      </c>
      <c r="B1362" t="s">
        <v>115</v>
      </c>
      <c r="C1362" s="300">
        <v>317128</v>
      </c>
      <c r="D1362" s="286">
        <f>ROWS(C$5:C1362)</f>
        <v>1358</v>
      </c>
      <c r="E1362" s="286" t="str">
        <f>IF(A1362='5.1'!$E$5,TXM!D1362,"")</f>
        <v/>
      </c>
      <c r="F1362" t="str">
        <f>IFERROR(SMALL($E$5:$E$8000,ROWS($E$5:E1362)),"")</f>
        <v/>
      </c>
      <c r="I1362" s="285" t="s">
        <v>1649</v>
      </c>
      <c r="J1362" t="s">
        <v>808</v>
      </c>
      <c r="K1362" s="300">
        <v>1184422884</v>
      </c>
      <c r="L1362" s="286">
        <f>ROWS(K$5:K1362)</f>
        <v>1358</v>
      </c>
      <c r="M1362" s="286">
        <f>IF(I1362='5.1'!$E$5,TXM!L1362,"")</f>
        <v>1358</v>
      </c>
      <c r="N1362" t="str">
        <f>IFERROR(SMALL($M$5:$M$8000,ROWS($M$5:M1362)),"")</f>
        <v/>
      </c>
      <c r="P1362" t="s">
        <v>1738</v>
      </c>
      <c r="Q1362" t="s">
        <v>197</v>
      </c>
      <c r="R1362">
        <v>12642</v>
      </c>
      <c r="S1362" s="286">
        <f>ROWS(R$5:R1362)</f>
        <v>1358</v>
      </c>
      <c r="T1362" s="286" t="str">
        <f>IF(P1362='5.1'!$E$5,TXM!S1362,"")</f>
        <v/>
      </c>
      <c r="U1362" t="str">
        <f>IFERROR(SMALL($T$5:$T$8000,ROWS($T$5:T1362)),"")</f>
        <v/>
      </c>
    </row>
    <row r="1363" spans="1:21" ht="14.4" customHeight="1" x14ac:dyDescent="0.25">
      <c r="A1363" s="285" t="s">
        <v>1741</v>
      </c>
      <c r="B1363" t="s">
        <v>764</v>
      </c>
      <c r="C1363" s="300">
        <v>278012</v>
      </c>
      <c r="D1363" s="286">
        <f>ROWS(C$5:C1363)</f>
        <v>1359</v>
      </c>
      <c r="E1363" s="286" t="str">
        <f>IF(A1363='5.1'!$E$5,TXM!D1363,"")</f>
        <v/>
      </c>
      <c r="F1363" t="str">
        <f>IFERROR(SMALL($E$5:$E$8000,ROWS($E$5:E1363)),"")</f>
        <v/>
      </c>
      <c r="I1363" s="285" t="s">
        <v>1649</v>
      </c>
      <c r="J1363" t="s">
        <v>117</v>
      </c>
      <c r="K1363" s="300">
        <v>1153005050</v>
      </c>
      <c r="L1363" s="286">
        <f>ROWS(K$5:K1363)</f>
        <v>1359</v>
      </c>
      <c r="M1363" s="286">
        <f>IF(I1363='5.1'!$E$5,TXM!L1363,"")</f>
        <v>1359</v>
      </c>
      <c r="N1363" t="str">
        <f>IFERROR(SMALL($M$5:$M$8000,ROWS($M$5:M1363)),"")</f>
        <v/>
      </c>
      <c r="P1363" t="s">
        <v>1738</v>
      </c>
      <c r="Q1363" t="s">
        <v>742</v>
      </c>
      <c r="R1363">
        <v>10111</v>
      </c>
      <c r="S1363" s="286">
        <f>ROWS(R$5:R1363)</f>
        <v>1359</v>
      </c>
      <c r="T1363" s="286" t="str">
        <f>IF(P1363='5.1'!$E$5,TXM!S1363,"")</f>
        <v/>
      </c>
      <c r="U1363" t="str">
        <f>IFERROR(SMALL($T$5:$T$8000,ROWS($T$5:T1363)),"")</f>
        <v/>
      </c>
    </row>
    <row r="1364" spans="1:21" ht="14.4" customHeight="1" x14ac:dyDescent="0.25">
      <c r="A1364" s="285" t="s">
        <v>1741</v>
      </c>
      <c r="B1364" t="s">
        <v>197</v>
      </c>
      <c r="C1364" s="300">
        <v>141441</v>
      </c>
      <c r="D1364" s="286">
        <f>ROWS(C$5:C1364)</f>
        <v>1360</v>
      </c>
      <c r="E1364" s="286" t="str">
        <f>IF(A1364='5.1'!$E$5,TXM!D1364,"")</f>
        <v/>
      </c>
      <c r="F1364" t="str">
        <f>IFERROR(SMALL($E$5:$E$8000,ROWS($E$5:E1364)),"")</f>
        <v/>
      </c>
      <c r="I1364" s="285" t="s">
        <v>1649</v>
      </c>
      <c r="J1364" t="s">
        <v>1098</v>
      </c>
      <c r="K1364" s="300">
        <v>1096735167</v>
      </c>
      <c r="L1364" s="286">
        <f>ROWS(K$5:K1364)</f>
        <v>1360</v>
      </c>
      <c r="M1364" s="286">
        <f>IF(I1364='5.1'!$E$5,TXM!L1364,"")</f>
        <v>1360</v>
      </c>
      <c r="N1364" t="str">
        <f>IFERROR(SMALL($M$5:$M$8000,ROWS($M$5:M1364)),"")</f>
        <v/>
      </c>
      <c r="P1364" t="s">
        <v>1738</v>
      </c>
      <c r="Q1364" t="s">
        <v>734</v>
      </c>
      <c r="R1364">
        <v>7546</v>
      </c>
      <c r="S1364" s="286">
        <f>ROWS(R$5:R1364)</f>
        <v>1360</v>
      </c>
      <c r="T1364" s="286" t="str">
        <f>IF(P1364='5.1'!$E$5,TXM!S1364,"")</f>
        <v/>
      </c>
      <c r="U1364" t="str">
        <f>IFERROR(SMALL($T$5:$T$8000,ROWS($T$5:T1364)),"")</f>
        <v/>
      </c>
    </row>
    <row r="1365" spans="1:21" ht="14.4" customHeight="1" x14ac:dyDescent="0.25">
      <c r="A1365" s="285" t="s">
        <v>1741</v>
      </c>
      <c r="B1365" t="s">
        <v>1082</v>
      </c>
      <c r="C1365" s="300">
        <v>123501</v>
      </c>
      <c r="D1365" s="286">
        <f>ROWS(C$5:C1365)</f>
        <v>1361</v>
      </c>
      <c r="E1365" s="286" t="str">
        <f>IF(A1365='5.1'!$E$5,TXM!D1365,"")</f>
        <v/>
      </c>
      <c r="F1365" t="str">
        <f>IFERROR(SMALL($E$5:$E$8000,ROWS($E$5:E1365)),"")</f>
        <v/>
      </c>
      <c r="I1365" s="285" t="s">
        <v>1649</v>
      </c>
      <c r="J1365" t="s">
        <v>810</v>
      </c>
      <c r="K1365" s="300">
        <v>1043437450</v>
      </c>
      <c r="L1365" s="286">
        <f>ROWS(K$5:K1365)</f>
        <v>1361</v>
      </c>
      <c r="M1365" s="286">
        <f>IF(I1365='5.1'!$E$5,TXM!L1365,"")</f>
        <v>1361</v>
      </c>
      <c r="N1365" t="str">
        <f>IFERROR(SMALL($M$5:$M$8000,ROWS($M$5:M1365)),"")</f>
        <v/>
      </c>
      <c r="P1365" t="s">
        <v>1738</v>
      </c>
      <c r="Q1365" t="s">
        <v>748</v>
      </c>
      <c r="R1365">
        <v>6006</v>
      </c>
      <c r="S1365" s="286">
        <f>ROWS(R$5:R1365)</f>
        <v>1361</v>
      </c>
      <c r="T1365" s="286" t="str">
        <f>IF(P1365='5.1'!$E$5,TXM!S1365,"")</f>
        <v/>
      </c>
      <c r="U1365" t="str">
        <f>IFERROR(SMALL($T$5:$T$8000,ROWS($T$5:T1365)),"")</f>
        <v/>
      </c>
    </row>
    <row r="1366" spans="1:21" ht="14.4" customHeight="1" x14ac:dyDescent="0.25">
      <c r="A1366" s="285" t="s">
        <v>1741</v>
      </c>
      <c r="B1366" t="s">
        <v>1098</v>
      </c>
      <c r="C1366" s="300">
        <v>113818</v>
      </c>
      <c r="D1366" s="286">
        <f>ROWS(C$5:C1366)</f>
        <v>1362</v>
      </c>
      <c r="E1366" s="286" t="str">
        <f>IF(A1366='5.1'!$E$5,TXM!D1366,"")</f>
        <v/>
      </c>
      <c r="F1366" t="str">
        <f>IFERROR(SMALL($E$5:$E$8000,ROWS($E$5:E1366)),"")</f>
        <v/>
      </c>
      <c r="I1366" s="285" t="s">
        <v>1649</v>
      </c>
      <c r="J1366" t="s">
        <v>1096</v>
      </c>
      <c r="K1366" s="300">
        <v>1012208909</v>
      </c>
      <c r="L1366" s="286">
        <f>ROWS(K$5:K1366)</f>
        <v>1362</v>
      </c>
      <c r="M1366" s="286">
        <f>IF(I1366='5.1'!$E$5,TXM!L1366,"")</f>
        <v>1362</v>
      </c>
      <c r="N1366" t="str">
        <f>IFERROR(SMALL($M$5:$M$8000,ROWS($M$5:M1366)),"")</f>
        <v/>
      </c>
      <c r="P1366" t="s">
        <v>1738</v>
      </c>
      <c r="Q1366" t="s">
        <v>1076</v>
      </c>
      <c r="R1366">
        <v>4194</v>
      </c>
      <c r="S1366" s="286">
        <f>ROWS(R$5:R1366)</f>
        <v>1362</v>
      </c>
      <c r="T1366" s="286" t="str">
        <f>IF(P1366='5.1'!$E$5,TXM!S1366,"")</f>
        <v/>
      </c>
      <c r="U1366" t="str">
        <f>IFERROR(SMALL($T$5:$T$8000,ROWS($T$5:T1366)),"")</f>
        <v/>
      </c>
    </row>
    <row r="1367" spans="1:21" ht="14.4" customHeight="1" x14ac:dyDescent="0.25">
      <c r="A1367" s="285" t="s">
        <v>1741</v>
      </c>
      <c r="B1367" t="s">
        <v>105</v>
      </c>
      <c r="C1367" s="300">
        <v>113728</v>
      </c>
      <c r="D1367" s="286">
        <f>ROWS(C$5:C1367)</f>
        <v>1363</v>
      </c>
      <c r="E1367" s="286" t="str">
        <f>IF(A1367='5.1'!$E$5,TXM!D1367,"")</f>
        <v/>
      </c>
      <c r="F1367" t="str">
        <f>IFERROR(SMALL($E$5:$E$8000,ROWS($E$5:E1367)),"")</f>
        <v/>
      </c>
      <c r="I1367" s="285" t="s">
        <v>1649</v>
      </c>
      <c r="J1367" t="s">
        <v>997</v>
      </c>
      <c r="K1367" s="300">
        <v>749030307</v>
      </c>
      <c r="L1367" s="286">
        <f>ROWS(K$5:K1367)</f>
        <v>1363</v>
      </c>
      <c r="M1367" s="286">
        <f>IF(I1367='5.1'!$E$5,TXM!L1367,"")</f>
        <v>1363</v>
      </c>
      <c r="N1367" t="str">
        <f>IFERROR(SMALL($M$5:$M$8000,ROWS($M$5:M1367)),"")</f>
        <v/>
      </c>
      <c r="P1367" t="s">
        <v>1738</v>
      </c>
      <c r="Q1367" t="s">
        <v>1078</v>
      </c>
      <c r="R1367">
        <v>3472</v>
      </c>
      <c r="S1367" s="286">
        <f>ROWS(R$5:R1367)</f>
        <v>1363</v>
      </c>
      <c r="T1367" s="286" t="str">
        <f>IF(P1367='5.1'!$E$5,TXM!S1367,"")</f>
        <v/>
      </c>
      <c r="U1367" t="str">
        <f>IFERROR(SMALL($T$5:$T$8000,ROWS($T$5:T1367)),"")</f>
        <v/>
      </c>
    </row>
    <row r="1368" spans="1:21" ht="14.4" customHeight="1" x14ac:dyDescent="0.25">
      <c r="A1368" s="285" t="s">
        <v>1741</v>
      </c>
      <c r="B1368" t="s">
        <v>804</v>
      </c>
      <c r="C1368" s="300">
        <v>106297</v>
      </c>
      <c r="D1368" s="286">
        <f>ROWS(C$5:C1368)</f>
        <v>1364</v>
      </c>
      <c r="E1368" s="286" t="str">
        <f>IF(A1368='5.1'!$E$5,TXM!D1368,"")</f>
        <v/>
      </c>
      <c r="F1368" t="str">
        <f>IFERROR(SMALL($E$5:$E$8000,ROWS($E$5:E1368)),"")</f>
        <v/>
      </c>
      <c r="I1368" s="285" t="s">
        <v>1649</v>
      </c>
      <c r="J1368" t="s">
        <v>119</v>
      </c>
      <c r="K1368" s="300">
        <v>703305364</v>
      </c>
      <c r="L1368" s="286">
        <f>ROWS(K$5:K1368)</f>
        <v>1364</v>
      </c>
      <c r="M1368" s="286">
        <f>IF(I1368='5.1'!$E$5,TXM!L1368,"")</f>
        <v>1364</v>
      </c>
      <c r="N1368" t="str">
        <f>IFERROR(SMALL($M$5:$M$8000,ROWS($M$5:M1368)),"")</f>
        <v/>
      </c>
      <c r="P1368" t="s">
        <v>1738</v>
      </c>
      <c r="Q1368" t="s">
        <v>1087</v>
      </c>
      <c r="R1368">
        <v>2184</v>
      </c>
      <c r="S1368" s="286">
        <f>ROWS(R$5:R1368)</f>
        <v>1364</v>
      </c>
      <c r="T1368" s="286" t="str">
        <f>IF(P1368='5.1'!$E$5,TXM!S1368,"")</f>
        <v/>
      </c>
      <c r="U1368" t="str">
        <f>IFERROR(SMALL($T$5:$T$8000,ROWS($T$5:T1368)),"")</f>
        <v/>
      </c>
    </row>
    <row r="1369" spans="1:21" ht="14.4" customHeight="1" x14ac:dyDescent="0.25">
      <c r="A1369" s="285" t="s">
        <v>1741</v>
      </c>
      <c r="B1369" t="s">
        <v>109</v>
      </c>
      <c r="C1369" s="300">
        <v>99667</v>
      </c>
      <c r="D1369" s="286">
        <f>ROWS(C$5:C1369)</f>
        <v>1365</v>
      </c>
      <c r="E1369" s="286" t="str">
        <f>IF(A1369='5.1'!$E$5,TXM!D1369,"")</f>
        <v/>
      </c>
      <c r="F1369" t="str">
        <f>IFERROR(SMALL($E$5:$E$8000,ROWS($E$5:E1369)),"")</f>
        <v/>
      </c>
      <c r="I1369" s="285" t="s">
        <v>1649</v>
      </c>
      <c r="J1369" t="s">
        <v>1086</v>
      </c>
      <c r="K1369" s="300">
        <v>679644542</v>
      </c>
      <c r="L1369" s="286">
        <f>ROWS(K$5:K1369)</f>
        <v>1365</v>
      </c>
      <c r="M1369" s="286">
        <f>IF(I1369='5.1'!$E$5,TXM!L1369,"")</f>
        <v>1365</v>
      </c>
      <c r="N1369" t="str">
        <f>IFERROR(SMALL($M$5:$M$8000,ROWS($M$5:M1369)),"")</f>
        <v/>
      </c>
      <c r="P1369" t="s">
        <v>1738</v>
      </c>
      <c r="Q1369" t="s">
        <v>818</v>
      </c>
      <c r="R1369">
        <v>1725</v>
      </c>
      <c r="S1369" s="286">
        <f>ROWS(R$5:R1369)</f>
        <v>1365</v>
      </c>
      <c r="T1369" s="286" t="str">
        <f>IF(P1369='5.1'!$E$5,TXM!S1369,"")</f>
        <v/>
      </c>
      <c r="U1369" t="str">
        <f>IFERROR(SMALL($T$5:$T$8000,ROWS($T$5:T1369)),"")</f>
        <v/>
      </c>
    </row>
    <row r="1370" spans="1:21" ht="14.4" customHeight="1" x14ac:dyDescent="0.25">
      <c r="A1370" s="285" t="s">
        <v>1741</v>
      </c>
      <c r="B1370" t="s">
        <v>788</v>
      </c>
      <c r="C1370" s="300">
        <v>91794</v>
      </c>
      <c r="D1370" s="286">
        <f>ROWS(C$5:C1370)</f>
        <v>1366</v>
      </c>
      <c r="E1370" s="286" t="str">
        <f>IF(A1370='5.1'!$E$5,TXM!D1370,"")</f>
        <v/>
      </c>
      <c r="F1370" t="str">
        <f>IFERROR(SMALL($E$5:$E$8000,ROWS($E$5:E1370)),"")</f>
        <v/>
      </c>
      <c r="I1370" s="285" t="s">
        <v>1649</v>
      </c>
      <c r="J1370" t="s">
        <v>790</v>
      </c>
      <c r="K1370" s="300">
        <v>545162259</v>
      </c>
      <c r="L1370" s="286">
        <f>ROWS(K$5:K1370)</f>
        <v>1366</v>
      </c>
      <c r="M1370" s="286">
        <f>IF(I1370='5.1'!$E$5,TXM!L1370,"")</f>
        <v>1366</v>
      </c>
      <c r="N1370" t="str">
        <f>IFERROR(SMALL($M$5:$M$8000,ROWS($M$5:M1370)),"")</f>
        <v/>
      </c>
      <c r="P1370" t="s">
        <v>1738</v>
      </c>
      <c r="Q1370" t="s">
        <v>752</v>
      </c>
      <c r="R1370">
        <v>1680</v>
      </c>
      <c r="S1370" s="286">
        <f>ROWS(R$5:R1370)</f>
        <v>1366</v>
      </c>
      <c r="T1370" s="286" t="str">
        <f>IF(P1370='5.1'!$E$5,TXM!S1370,"")</f>
        <v/>
      </c>
      <c r="U1370" t="str">
        <f>IFERROR(SMALL($T$5:$T$8000,ROWS($T$5:T1370)),"")</f>
        <v/>
      </c>
    </row>
    <row r="1371" spans="1:21" ht="14.4" customHeight="1" x14ac:dyDescent="0.25">
      <c r="A1371" s="285" t="s">
        <v>1741</v>
      </c>
      <c r="B1371" t="s">
        <v>774</v>
      </c>
      <c r="C1371" s="300">
        <v>79271</v>
      </c>
      <c r="D1371" s="286">
        <f>ROWS(C$5:C1371)</f>
        <v>1367</v>
      </c>
      <c r="E1371" s="286" t="str">
        <f>IF(A1371='5.1'!$E$5,TXM!D1371,"")</f>
        <v/>
      </c>
      <c r="F1371" t="str">
        <f>IFERROR(SMALL($E$5:$E$8000,ROWS($E$5:E1371)),"")</f>
        <v/>
      </c>
      <c r="I1371" s="285" t="s">
        <v>1649</v>
      </c>
      <c r="J1371" t="s">
        <v>114</v>
      </c>
      <c r="K1371" s="300">
        <v>537926542</v>
      </c>
      <c r="L1371" s="286">
        <f>ROWS(K$5:K1371)</f>
        <v>1367</v>
      </c>
      <c r="M1371" s="286">
        <f>IF(I1371='5.1'!$E$5,TXM!L1371,"")</f>
        <v>1367</v>
      </c>
      <c r="N1371" t="str">
        <f>IFERROR(SMALL($M$5:$M$8000,ROWS($M$5:M1371)),"")</f>
        <v/>
      </c>
      <c r="P1371" t="s">
        <v>1738</v>
      </c>
      <c r="Q1371" t="s">
        <v>812</v>
      </c>
      <c r="R1371">
        <v>1217</v>
      </c>
      <c r="S1371" s="286">
        <f>ROWS(R$5:R1371)</f>
        <v>1367</v>
      </c>
      <c r="T1371" s="286" t="str">
        <f>IF(P1371='5.1'!$E$5,TXM!S1371,"")</f>
        <v/>
      </c>
      <c r="U1371" t="str">
        <f>IFERROR(SMALL($T$5:$T$8000,ROWS($T$5:T1371)),"")</f>
        <v/>
      </c>
    </row>
    <row r="1372" spans="1:21" ht="14.4" customHeight="1" x14ac:dyDescent="0.25">
      <c r="A1372" s="285" t="s">
        <v>1741</v>
      </c>
      <c r="B1372" t="s">
        <v>107</v>
      </c>
      <c r="C1372" s="300">
        <v>75446</v>
      </c>
      <c r="D1372" s="286">
        <f>ROWS(C$5:C1372)</f>
        <v>1368</v>
      </c>
      <c r="E1372" s="286" t="str">
        <f>IF(A1372='5.1'!$E$5,TXM!D1372,"")</f>
        <v/>
      </c>
      <c r="F1372" t="str">
        <f>IFERROR(SMALL($E$5:$E$8000,ROWS($E$5:E1372)),"")</f>
        <v/>
      </c>
      <c r="I1372" s="285" t="s">
        <v>1649</v>
      </c>
      <c r="J1372" t="s">
        <v>723</v>
      </c>
      <c r="K1372" s="300">
        <v>466205850</v>
      </c>
      <c r="L1372" s="286">
        <f>ROWS(K$5:K1372)</f>
        <v>1368</v>
      </c>
      <c r="M1372" s="286">
        <f>IF(I1372='5.1'!$E$5,TXM!L1372,"")</f>
        <v>1368</v>
      </c>
      <c r="N1372" t="str">
        <f>IFERROR(SMALL($M$5:$M$8000,ROWS($M$5:M1372)),"")</f>
        <v/>
      </c>
      <c r="P1372" t="s">
        <v>1738</v>
      </c>
      <c r="Q1372" t="s">
        <v>1082</v>
      </c>
      <c r="R1372">
        <v>1050</v>
      </c>
      <c r="S1372" s="286">
        <f>ROWS(R$5:R1372)</f>
        <v>1368</v>
      </c>
      <c r="T1372" s="286" t="str">
        <f>IF(P1372='5.1'!$E$5,TXM!S1372,"")</f>
        <v/>
      </c>
      <c r="U1372" t="str">
        <f>IFERROR(SMALL($T$5:$T$8000,ROWS($T$5:T1372)),"")</f>
        <v/>
      </c>
    </row>
    <row r="1373" spans="1:21" ht="14.4" customHeight="1" x14ac:dyDescent="0.25">
      <c r="A1373" s="285" t="s">
        <v>1741</v>
      </c>
      <c r="B1373" t="s">
        <v>113</v>
      </c>
      <c r="C1373" s="300">
        <v>15312</v>
      </c>
      <c r="D1373" s="286">
        <f>ROWS(C$5:C1373)</f>
        <v>1369</v>
      </c>
      <c r="E1373" s="286" t="str">
        <f>IF(A1373='5.1'!$E$5,TXM!D1373,"")</f>
        <v/>
      </c>
      <c r="F1373" t="str">
        <f>IFERROR(SMALL($E$5:$E$8000,ROWS($E$5:E1373)),"")</f>
        <v/>
      </c>
      <c r="I1373" s="285" t="s">
        <v>1649</v>
      </c>
      <c r="J1373" t="s">
        <v>782</v>
      </c>
      <c r="K1373" s="300">
        <v>435929012</v>
      </c>
      <c r="L1373" s="286">
        <f>ROWS(K$5:K1373)</f>
        <v>1369</v>
      </c>
      <c r="M1373" s="286">
        <f>IF(I1373='5.1'!$E$5,TXM!L1373,"")</f>
        <v>1369</v>
      </c>
      <c r="N1373" t="str">
        <f>IFERROR(SMALL($M$5:$M$8000,ROWS($M$5:M1373)),"")</f>
        <v/>
      </c>
      <c r="P1373" t="s">
        <v>1741</v>
      </c>
      <c r="Q1373" t="s">
        <v>812</v>
      </c>
      <c r="R1373">
        <v>1167918630</v>
      </c>
      <c r="S1373" s="286">
        <f>ROWS(R$5:R1373)</f>
        <v>1369</v>
      </c>
      <c r="T1373" s="286" t="str">
        <f>IF(P1373='5.1'!$E$5,TXM!S1373,"")</f>
        <v/>
      </c>
      <c r="U1373" t="str">
        <f>IFERROR(SMALL($T$5:$T$8000,ROWS($T$5:T1373)),"")</f>
        <v/>
      </c>
    </row>
    <row r="1374" spans="1:21" ht="14.4" customHeight="1" x14ac:dyDescent="0.25">
      <c r="A1374" s="285" t="s">
        <v>1741</v>
      </c>
      <c r="B1374" t="s">
        <v>1097</v>
      </c>
      <c r="C1374" s="300">
        <v>8061</v>
      </c>
      <c r="D1374" s="286">
        <f>ROWS(C$5:C1374)</f>
        <v>1370</v>
      </c>
      <c r="E1374" s="286" t="str">
        <f>IF(A1374='5.1'!$E$5,TXM!D1374,"")</f>
        <v/>
      </c>
      <c r="F1374" t="str">
        <f>IFERROR(SMALL($E$5:$E$8000,ROWS($E$5:E1374)),"")</f>
        <v/>
      </c>
      <c r="I1374" s="285" t="s">
        <v>1649</v>
      </c>
      <c r="J1374" t="s">
        <v>1093</v>
      </c>
      <c r="K1374" s="300">
        <v>402500683</v>
      </c>
      <c r="L1374" s="286">
        <f>ROWS(K$5:K1374)</f>
        <v>1370</v>
      </c>
      <c r="M1374" s="286">
        <f>IF(I1374='5.1'!$E$5,TXM!L1374,"")</f>
        <v>1370</v>
      </c>
      <c r="N1374" t="str">
        <f>IFERROR(SMALL($M$5:$M$8000,ROWS($M$5:M1374)),"")</f>
        <v/>
      </c>
      <c r="P1374" t="s">
        <v>1741</v>
      </c>
      <c r="Q1374" t="s">
        <v>806</v>
      </c>
      <c r="R1374">
        <v>917864170</v>
      </c>
      <c r="S1374" s="286">
        <f>ROWS(R$5:R1374)</f>
        <v>1370</v>
      </c>
      <c r="T1374" s="286" t="str">
        <f>IF(P1374='5.1'!$E$5,TXM!S1374,"")</f>
        <v/>
      </c>
      <c r="U1374" t="str">
        <f>IFERROR(SMALL($T$5:$T$8000,ROWS($T$5:T1374)),"")</f>
        <v/>
      </c>
    </row>
    <row r="1375" spans="1:21" ht="14.4" customHeight="1" x14ac:dyDescent="0.25">
      <c r="A1375" s="285" t="s">
        <v>1741</v>
      </c>
      <c r="B1375" t="s">
        <v>762</v>
      </c>
      <c r="C1375" s="300">
        <v>1283</v>
      </c>
      <c r="D1375" s="286">
        <f>ROWS(C$5:C1375)</f>
        <v>1371</v>
      </c>
      <c r="E1375" s="286" t="str">
        <f>IF(A1375='5.1'!$E$5,TXM!D1375,"")</f>
        <v/>
      </c>
      <c r="F1375" t="str">
        <f>IFERROR(SMALL($E$5:$E$8000,ROWS($E$5:E1375)),"")</f>
        <v/>
      </c>
      <c r="I1375" s="285" t="s">
        <v>1649</v>
      </c>
      <c r="J1375" t="s">
        <v>105</v>
      </c>
      <c r="K1375" s="300">
        <v>375845410</v>
      </c>
      <c r="L1375" s="286">
        <f>ROWS(K$5:K1375)</f>
        <v>1371</v>
      </c>
      <c r="M1375" s="286">
        <f>IF(I1375='5.1'!$E$5,TXM!L1375,"")</f>
        <v>1371</v>
      </c>
      <c r="N1375" t="str">
        <f>IFERROR(SMALL($M$5:$M$8000,ROWS($M$5:M1375)),"")</f>
        <v/>
      </c>
      <c r="P1375" t="s">
        <v>1741</v>
      </c>
      <c r="Q1375" t="s">
        <v>823</v>
      </c>
      <c r="R1375">
        <v>299008359</v>
      </c>
      <c r="S1375" s="286">
        <f>ROWS(R$5:R1375)</f>
        <v>1371</v>
      </c>
      <c r="T1375" s="286" t="str">
        <f>IF(P1375='5.1'!$E$5,TXM!S1375,"")</f>
        <v/>
      </c>
      <c r="U1375" t="str">
        <f>IFERROR(SMALL($T$5:$T$8000,ROWS($T$5:T1375)),"")</f>
        <v/>
      </c>
    </row>
    <row r="1376" spans="1:21" ht="14.4" customHeight="1" x14ac:dyDescent="0.25">
      <c r="A1376" s="285" t="s">
        <v>1741</v>
      </c>
      <c r="B1376" t="s">
        <v>821</v>
      </c>
      <c r="C1376" s="300">
        <v>947</v>
      </c>
      <c r="D1376" s="286">
        <f>ROWS(C$5:C1376)</f>
        <v>1372</v>
      </c>
      <c r="E1376" s="286" t="str">
        <f>IF(A1376='5.1'!$E$5,TXM!D1376,"")</f>
        <v/>
      </c>
      <c r="F1376" t="str">
        <f>IFERROR(SMALL($E$5:$E$8000,ROWS($E$5:E1376)),"")</f>
        <v/>
      </c>
      <c r="I1376" s="285" t="s">
        <v>1649</v>
      </c>
      <c r="J1376" t="s">
        <v>102</v>
      </c>
      <c r="K1376" s="300">
        <v>360946399</v>
      </c>
      <c r="L1376" s="286">
        <f>ROWS(K$5:K1376)</f>
        <v>1372</v>
      </c>
      <c r="M1376" s="286">
        <f>IF(I1376='5.1'!$E$5,TXM!L1376,"")</f>
        <v>1372</v>
      </c>
      <c r="N1376" t="str">
        <f>IFERROR(SMALL($M$5:$M$8000,ROWS($M$5:M1376)),"")</f>
        <v/>
      </c>
      <c r="P1376" t="s">
        <v>1741</v>
      </c>
      <c r="Q1376" t="s">
        <v>1079</v>
      </c>
      <c r="R1376">
        <v>215986385</v>
      </c>
      <c r="S1376" s="286">
        <f>ROWS(R$5:R1376)</f>
        <v>1372</v>
      </c>
      <c r="T1376" s="286" t="str">
        <f>IF(P1376='5.1'!$E$5,TXM!S1376,"")</f>
        <v/>
      </c>
      <c r="U1376" t="str">
        <f>IFERROR(SMALL($T$5:$T$8000,ROWS($T$5:T1376)),"")</f>
        <v/>
      </c>
    </row>
    <row r="1377" spans="1:21" ht="14.4" customHeight="1" x14ac:dyDescent="0.25">
      <c r="A1377" s="285" t="s">
        <v>1741</v>
      </c>
      <c r="B1377" t="s">
        <v>756</v>
      </c>
      <c r="C1377" s="300">
        <v>638</v>
      </c>
      <c r="D1377" s="286">
        <f>ROWS(C$5:C1377)</f>
        <v>1373</v>
      </c>
      <c r="E1377" s="286" t="str">
        <f>IF(A1377='5.1'!$E$5,TXM!D1377,"")</f>
        <v/>
      </c>
      <c r="F1377" t="str">
        <f>IFERROR(SMALL($E$5:$E$8000,ROWS($E$5:E1377)),"")</f>
        <v/>
      </c>
      <c r="I1377" s="285" t="s">
        <v>1649</v>
      </c>
      <c r="J1377" t="s">
        <v>1090</v>
      </c>
      <c r="K1377" s="300">
        <v>324811607</v>
      </c>
      <c r="L1377" s="286">
        <f>ROWS(K$5:K1377)</f>
        <v>1373</v>
      </c>
      <c r="M1377" s="286">
        <f>IF(I1377='5.1'!$E$5,TXM!L1377,"")</f>
        <v>1373</v>
      </c>
      <c r="N1377" t="str">
        <f>IFERROR(SMALL($M$5:$M$8000,ROWS($M$5:M1377)),"")</f>
        <v/>
      </c>
      <c r="P1377" t="s">
        <v>1741</v>
      </c>
      <c r="Q1377" t="s">
        <v>1093</v>
      </c>
      <c r="R1377">
        <v>132185758</v>
      </c>
      <c r="S1377" s="286">
        <f>ROWS(R$5:R1377)</f>
        <v>1373</v>
      </c>
      <c r="T1377" s="286" t="str">
        <f>IF(P1377='5.1'!$E$5,TXM!S1377,"")</f>
        <v/>
      </c>
      <c r="U1377" t="str">
        <f>IFERROR(SMALL($T$5:$T$8000,ROWS($T$5:T1377)),"")</f>
        <v/>
      </c>
    </row>
    <row r="1378" spans="1:21" ht="14.4" customHeight="1" x14ac:dyDescent="0.25">
      <c r="A1378" s="285" t="s">
        <v>1744</v>
      </c>
      <c r="B1378" t="s">
        <v>715</v>
      </c>
      <c r="C1378" s="300">
        <v>103809040275</v>
      </c>
      <c r="D1378" s="286">
        <f>ROWS(C$5:C1378)</f>
        <v>1374</v>
      </c>
      <c r="E1378" s="286" t="str">
        <f>IF(A1378='5.1'!$E$5,TXM!D1378,"")</f>
        <v/>
      </c>
      <c r="F1378" t="str">
        <f>IFERROR(SMALL($E$5:$E$8000,ROWS($E$5:E1378)),"")</f>
        <v/>
      </c>
      <c r="I1378" s="285" t="s">
        <v>1649</v>
      </c>
      <c r="J1378" t="s">
        <v>1079</v>
      </c>
      <c r="K1378" s="300">
        <v>311617066</v>
      </c>
      <c r="L1378" s="286">
        <f>ROWS(K$5:K1378)</f>
        <v>1374</v>
      </c>
      <c r="M1378" s="286">
        <f>IF(I1378='5.1'!$E$5,TXM!L1378,"")</f>
        <v>1374</v>
      </c>
      <c r="N1378" t="str">
        <f>IFERROR(SMALL($M$5:$M$8000,ROWS($M$5:M1378)),"")</f>
        <v/>
      </c>
      <c r="P1378" t="s">
        <v>1741</v>
      </c>
      <c r="Q1378" t="s">
        <v>725</v>
      </c>
      <c r="R1378">
        <v>106578950</v>
      </c>
      <c r="S1378" s="286">
        <f>ROWS(R$5:R1378)</f>
        <v>1374</v>
      </c>
      <c r="T1378" s="286" t="str">
        <f>IF(P1378='5.1'!$E$5,TXM!S1378,"")</f>
        <v/>
      </c>
      <c r="U1378" t="str">
        <f>IFERROR(SMALL($T$5:$T$8000,ROWS($T$5:T1378)),"")</f>
        <v/>
      </c>
    </row>
    <row r="1379" spans="1:21" ht="14.4" customHeight="1" x14ac:dyDescent="0.25">
      <c r="A1379" s="285" t="s">
        <v>1744</v>
      </c>
      <c r="B1379" t="s">
        <v>719</v>
      </c>
      <c r="C1379" s="300">
        <v>933194698</v>
      </c>
      <c r="D1379" s="286">
        <f>ROWS(C$5:C1379)</f>
        <v>1375</v>
      </c>
      <c r="E1379" s="286" t="str">
        <f>IF(A1379='5.1'!$E$5,TXM!D1379,"")</f>
        <v/>
      </c>
      <c r="F1379" t="str">
        <f>IFERROR(SMALL($E$5:$E$8000,ROWS($E$5:E1379)),"")</f>
        <v/>
      </c>
      <c r="I1379" s="285" t="s">
        <v>1649</v>
      </c>
      <c r="J1379" t="s">
        <v>118</v>
      </c>
      <c r="K1379" s="300">
        <v>310696972</v>
      </c>
      <c r="L1379" s="286">
        <f>ROWS(K$5:K1379)</f>
        <v>1375</v>
      </c>
      <c r="M1379" s="286">
        <f>IF(I1379='5.1'!$E$5,TXM!L1379,"")</f>
        <v>1375</v>
      </c>
      <c r="N1379" t="str">
        <f>IFERROR(SMALL($M$5:$M$8000,ROWS($M$5:M1379)),"")</f>
        <v/>
      </c>
      <c r="P1379" t="s">
        <v>1741</v>
      </c>
      <c r="Q1379" t="s">
        <v>808</v>
      </c>
      <c r="R1379">
        <v>86805401</v>
      </c>
      <c r="S1379" s="286">
        <f>ROWS(R$5:R1379)</f>
        <v>1375</v>
      </c>
      <c r="T1379" s="286" t="str">
        <f>IF(P1379='5.1'!$E$5,TXM!S1379,"")</f>
        <v/>
      </c>
      <c r="U1379" t="str">
        <f>IFERROR(SMALL($T$5:$T$8000,ROWS($T$5:T1379)),"")</f>
        <v/>
      </c>
    </row>
    <row r="1380" spans="1:21" ht="14.4" customHeight="1" x14ac:dyDescent="0.25">
      <c r="A1380" s="285" t="s">
        <v>1744</v>
      </c>
      <c r="B1380" t="s">
        <v>786</v>
      </c>
      <c r="C1380" s="300">
        <v>583459527</v>
      </c>
      <c r="D1380" s="286">
        <f>ROWS(C$5:C1380)</f>
        <v>1376</v>
      </c>
      <c r="E1380" s="286" t="str">
        <f>IF(A1380='5.1'!$E$5,TXM!D1380,"")</f>
        <v/>
      </c>
      <c r="F1380" t="str">
        <f>IFERROR(SMALL($E$5:$E$8000,ROWS($E$5:E1380)),"")</f>
        <v/>
      </c>
      <c r="I1380" s="285" t="s">
        <v>1649</v>
      </c>
      <c r="J1380" t="s">
        <v>774</v>
      </c>
      <c r="K1380" s="300">
        <v>304828609</v>
      </c>
      <c r="L1380" s="286">
        <f>ROWS(K$5:K1380)</f>
        <v>1376</v>
      </c>
      <c r="M1380" s="286">
        <f>IF(I1380='5.1'!$E$5,TXM!L1380,"")</f>
        <v>1376</v>
      </c>
      <c r="N1380" t="str">
        <f>IFERROR(SMALL($M$5:$M$8000,ROWS($M$5:M1380)),"")</f>
        <v/>
      </c>
      <c r="P1380" t="s">
        <v>1741</v>
      </c>
      <c r="Q1380" t="s">
        <v>810</v>
      </c>
      <c r="R1380">
        <v>49063609</v>
      </c>
      <c r="S1380" s="286">
        <f>ROWS(R$5:R1380)</f>
        <v>1376</v>
      </c>
      <c r="T1380" s="286" t="str">
        <f>IF(P1380='5.1'!$E$5,TXM!S1380,"")</f>
        <v/>
      </c>
      <c r="U1380" t="str">
        <f>IFERROR(SMALL($T$5:$T$8000,ROWS($T$5:T1380)),"")</f>
        <v/>
      </c>
    </row>
    <row r="1381" spans="1:21" ht="14.4" customHeight="1" x14ac:dyDescent="0.25">
      <c r="A1381" s="285" t="s">
        <v>1744</v>
      </c>
      <c r="B1381" t="s">
        <v>790</v>
      </c>
      <c r="C1381" s="300">
        <v>410944740</v>
      </c>
      <c r="D1381" s="286">
        <f>ROWS(C$5:C1381)</f>
        <v>1377</v>
      </c>
      <c r="E1381" s="286" t="str">
        <f>IF(A1381='5.1'!$E$5,TXM!D1381,"")</f>
        <v/>
      </c>
      <c r="F1381" t="str">
        <f>IFERROR(SMALL($E$5:$E$8000,ROWS($E$5:E1381)),"")</f>
        <v/>
      </c>
      <c r="I1381" s="285" t="s">
        <v>1649</v>
      </c>
      <c r="J1381" t="s">
        <v>727</v>
      </c>
      <c r="K1381" s="300">
        <v>299541778</v>
      </c>
      <c r="L1381" s="286">
        <f>ROWS(K$5:K1381)</f>
        <v>1377</v>
      </c>
      <c r="M1381" s="286">
        <f>IF(I1381='5.1'!$E$5,TXM!L1381,"")</f>
        <v>1377</v>
      </c>
      <c r="N1381" t="str">
        <f>IFERROR(SMALL($M$5:$M$8000,ROWS($M$5:M1381)),"")</f>
        <v/>
      </c>
      <c r="P1381" t="s">
        <v>1741</v>
      </c>
      <c r="Q1381" t="s">
        <v>780</v>
      </c>
      <c r="R1381">
        <v>44876175</v>
      </c>
      <c r="S1381" s="286">
        <f>ROWS(R$5:R1381)</f>
        <v>1377</v>
      </c>
      <c r="T1381" s="286" t="str">
        <f>IF(P1381='5.1'!$E$5,TXM!S1381,"")</f>
        <v/>
      </c>
      <c r="U1381" t="str">
        <f>IFERROR(SMALL($T$5:$T$8000,ROWS($T$5:T1381)),"")</f>
        <v/>
      </c>
    </row>
    <row r="1382" spans="1:21" ht="14.4" customHeight="1" x14ac:dyDescent="0.25">
      <c r="A1382" s="285" t="s">
        <v>1744</v>
      </c>
      <c r="B1382" t="s">
        <v>800</v>
      </c>
      <c r="C1382" s="300">
        <v>210421479</v>
      </c>
      <c r="D1382" s="286">
        <f>ROWS(C$5:C1382)</f>
        <v>1378</v>
      </c>
      <c r="E1382" s="286" t="str">
        <f>IF(A1382='5.1'!$E$5,TXM!D1382,"")</f>
        <v/>
      </c>
      <c r="F1382" t="str">
        <f>IFERROR(SMALL($E$5:$E$8000,ROWS($E$5:E1382)),"")</f>
        <v/>
      </c>
      <c r="I1382" s="285" t="s">
        <v>1649</v>
      </c>
      <c r="J1382" t="s">
        <v>107</v>
      </c>
      <c r="K1382" s="300">
        <v>287089125</v>
      </c>
      <c r="L1382" s="286">
        <f>ROWS(K$5:K1382)</f>
        <v>1378</v>
      </c>
      <c r="M1382" s="286">
        <f>IF(I1382='5.1'!$E$5,TXM!L1382,"")</f>
        <v>1378</v>
      </c>
      <c r="N1382" t="str">
        <f>IFERROR(SMALL($M$5:$M$8000,ROWS($M$5:M1382)),"")</f>
        <v/>
      </c>
      <c r="P1382" t="s">
        <v>1741</v>
      </c>
      <c r="Q1382" t="s">
        <v>814</v>
      </c>
      <c r="R1382">
        <v>27358503</v>
      </c>
      <c r="S1382" s="286">
        <f>ROWS(R$5:R1382)</f>
        <v>1378</v>
      </c>
      <c r="T1382" s="286" t="str">
        <f>IF(P1382='5.1'!$E$5,TXM!S1382,"")</f>
        <v/>
      </c>
      <c r="U1382" t="str">
        <f>IFERROR(SMALL($T$5:$T$8000,ROWS($T$5:T1382)),"")</f>
        <v/>
      </c>
    </row>
    <row r="1383" spans="1:21" ht="14.4" customHeight="1" x14ac:dyDescent="0.25">
      <c r="A1383" s="285" t="s">
        <v>1744</v>
      </c>
      <c r="B1383" t="s">
        <v>1080</v>
      </c>
      <c r="C1383" s="300">
        <v>144988463</v>
      </c>
      <c r="D1383" s="286">
        <f>ROWS(C$5:C1383)</f>
        <v>1379</v>
      </c>
      <c r="E1383" s="286" t="str">
        <f>IF(A1383='5.1'!$E$5,TXM!D1383,"")</f>
        <v/>
      </c>
      <c r="F1383" t="str">
        <f>IFERROR(SMALL($E$5:$E$8000,ROWS($E$5:E1383)),"")</f>
        <v/>
      </c>
      <c r="I1383" s="285" t="s">
        <v>1649</v>
      </c>
      <c r="J1383" t="s">
        <v>709</v>
      </c>
      <c r="K1383" s="300">
        <v>277167351</v>
      </c>
      <c r="L1383" s="286">
        <f>ROWS(K$5:K1383)</f>
        <v>1379</v>
      </c>
      <c r="M1383" s="286">
        <f>IF(I1383='5.1'!$E$5,TXM!L1383,"")</f>
        <v>1379</v>
      </c>
      <c r="N1383" t="str">
        <f>IFERROR(SMALL($M$5:$M$8000,ROWS($M$5:M1383)),"")</f>
        <v/>
      </c>
      <c r="P1383" t="s">
        <v>1741</v>
      </c>
      <c r="Q1383" t="s">
        <v>1097</v>
      </c>
      <c r="R1383">
        <v>23687880</v>
      </c>
      <c r="S1383" s="286">
        <f>ROWS(R$5:R1383)</f>
        <v>1379</v>
      </c>
      <c r="T1383" s="286" t="str">
        <f>IF(P1383='5.1'!$E$5,TXM!S1383,"")</f>
        <v/>
      </c>
      <c r="U1383" t="str">
        <f>IFERROR(SMALL($T$5:$T$8000,ROWS($T$5:T1383)),"")</f>
        <v/>
      </c>
    </row>
    <row r="1384" spans="1:21" ht="14.4" customHeight="1" x14ac:dyDescent="0.25">
      <c r="A1384" s="285" t="s">
        <v>1744</v>
      </c>
      <c r="B1384" t="s">
        <v>717</v>
      </c>
      <c r="C1384" s="300">
        <v>54554247</v>
      </c>
      <c r="D1384" s="286">
        <f>ROWS(C$5:C1384)</f>
        <v>1380</v>
      </c>
      <c r="E1384" s="286" t="str">
        <f>IF(A1384='5.1'!$E$5,TXM!D1384,"")</f>
        <v/>
      </c>
      <c r="F1384" t="str">
        <f>IFERROR(SMALL($E$5:$E$8000,ROWS($E$5:E1384)),"")</f>
        <v/>
      </c>
      <c r="I1384" s="285" t="s">
        <v>1649</v>
      </c>
      <c r="J1384" t="s">
        <v>776</v>
      </c>
      <c r="K1384" s="300">
        <v>255498574</v>
      </c>
      <c r="L1384" s="286">
        <f>ROWS(K$5:K1384)</f>
        <v>1380</v>
      </c>
      <c r="M1384" s="286">
        <f>IF(I1384='5.1'!$E$5,TXM!L1384,"")</f>
        <v>1380</v>
      </c>
      <c r="N1384" t="str">
        <f>IFERROR(SMALL($M$5:$M$8000,ROWS($M$5:M1384)),"")</f>
        <v/>
      </c>
      <c r="P1384" t="s">
        <v>1741</v>
      </c>
      <c r="Q1384" t="s">
        <v>1081</v>
      </c>
      <c r="R1384">
        <v>16540513</v>
      </c>
      <c r="S1384" s="286">
        <f>ROWS(R$5:R1384)</f>
        <v>1380</v>
      </c>
      <c r="T1384" s="286" t="str">
        <f>IF(P1384='5.1'!$E$5,TXM!S1384,"")</f>
        <v/>
      </c>
      <c r="U1384" t="str">
        <f>IFERROR(SMALL($T$5:$T$8000,ROWS($T$5:T1384)),"")</f>
        <v/>
      </c>
    </row>
    <row r="1385" spans="1:21" ht="14.4" customHeight="1" x14ac:dyDescent="0.25">
      <c r="A1385" s="285" t="s">
        <v>1744</v>
      </c>
      <c r="B1385" t="s">
        <v>788</v>
      </c>
      <c r="C1385" s="300">
        <v>26640488</v>
      </c>
      <c r="D1385" s="286">
        <f>ROWS(C$5:C1385)</f>
        <v>1381</v>
      </c>
      <c r="E1385" s="286" t="str">
        <f>IF(A1385='5.1'!$E$5,TXM!D1385,"")</f>
        <v/>
      </c>
      <c r="F1385" t="str">
        <f>IFERROR(SMALL($E$5:$E$8000,ROWS($E$5:E1385)),"")</f>
        <v/>
      </c>
      <c r="I1385" s="285" t="s">
        <v>1649</v>
      </c>
      <c r="J1385" t="s">
        <v>802</v>
      </c>
      <c r="K1385" s="300">
        <v>243943677</v>
      </c>
      <c r="L1385" s="286">
        <f>ROWS(K$5:K1385)</f>
        <v>1381</v>
      </c>
      <c r="M1385" s="286">
        <f>IF(I1385='5.1'!$E$5,TXM!L1385,"")</f>
        <v>1381</v>
      </c>
      <c r="N1385" t="str">
        <f>IFERROR(SMALL($M$5:$M$8000,ROWS($M$5:M1385)),"")</f>
        <v/>
      </c>
      <c r="P1385" t="s">
        <v>1741</v>
      </c>
      <c r="Q1385" t="s">
        <v>1083</v>
      </c>
      <c r="R1385">
        <v>13826536</v>
      </c>
      <c r="S1385" s="286">
        <f>ROWS(R$5:R1385)</f>
        <v>1381</v>
      </c>
      <c r="T1385" s="286" t="str">
        <f>IF(P1385='5.1'!$E$5,TXM!S1385,"")</f>
        <v/>
      </c>
      <c r="U1385" t="str">
        <f>IFERROR(SMALL($T$5:$T$8000,ROWS($T$5:T1385)),"")</f>
        <v/>
      </c>
    </row>
    <row r="1386" spans="1:21" ht="14.4" customHeight="1" x14ac:dyDescent="0.25">
      <c r="A1386" s="285" t="s">
        <v>1744</v>
      </c>
      <c r="B1386" t="s">
        <v>999</v>
      </c>
      <c r="C1386" s="300">
        <v>22755413</v>
      </c>
      <c r="D1386" s="286">
        <f>ROWS(C$5:C1386)</f>
        <v>1382</v>
      </c>
      <c r="E1386" s="286" t="str">
        <f>IF(A1386='5.1'!$E$5,TXM!D1386,"")</f>
        <v/>
      </c>
      <c r="F1386" t="str">
        <f>IFERROR(SMALL($E$5:$E$8000,ROWS($E$5:E1386)),"")</f>
        <v/>
      </c>
      <c r="I1386" s="285" t="s">
        <v>1649</v>
      </c>
      <c r="J1386" t="s">
        <v>113</v>
      </c>
      <c r="K1386" s="300">
        <v>224172242</v>
      </c>
      <c r="L1386" s="286">
        <f>ROWS(K$5:K1386)</f>
        <v>1382</v>
      </c>
      <c r="M1386" s="286">
        <f>IF(I1386='5.1'!$E$5,TXM!L1386,"")</f>
        <v>1382</v>
      </c>
      <c r="N1386" t="str">
        <f>IFERROR(SMALL($M$5:$M$8000,ROWS($M$5:M1386)),"")</f>
        <v/>
      </c>
      <c r="P1386" t="s">
        <v>1741</v>
      </c>
      <c r="Q1386" t="s">
        <v>818</v>
      </c>
      <c r="R1386">
        <v>10665002</v>
      </c>
      <c r="S1386" s="286">
        <f>ROWS(R$5:R1386)</f>
        <v>1382</v>
      </c>
      <c r="T1386" s="286" t="str">
        <f>IF(P1386='5.1'!$E$5,TXM!S1386,"")</f>
        <v/>
      </c>
      <c r="U1386" t="str">
        <f>IFERROR(SMALL($T$5:$T$8000,ROWS($T$5:T1386)),"")</f>
        <v/>
      </c>
    </row>
    <row r="1387" spans="1:21" ht="14.4" customHeight="1" x14ac:dyDescent="0.25">
      <c r="A1387" s="285" t="s">
        <v>1744</v>
      </c>
      <c r="B1387" t="s">
        <v>199</v>
      </c>
      <c r="C1387" s="300">
        <v>8722848</v>
      </c>
      <c r="D1387" s="286">
        <f>ROWS(C$5:C1387)</f>
        <v>1383</v>
      </c>
      <c r="E1387" s="286" t="str">
        <f>IF(A1387='5.1'!$E$5,TXM!D1387,"")</f>
        <v/>
      </c>
      <c r="F1387" t="str">
        <f>IFERROR(SMALL($E$5:$E$8000,ROWS($E$5:E1387)),"")</f>
        <v/>
      </c>
      <c r="I1387" s="285" t="s">
        <v>1649</v>
      </c>
      <c r="J1387" t="s">
        <v>804</v>
      </c>
      <c r="K1387" s="300">
        <v>219500245</v>
      </c>
      <c r="L1387" s="286">
        <f>ROWS(K$5:K1387)</f>
        <v>1383</v>
      </c>
      <c r="M1387" s="286">
        <f>IF(I1387='5.1'!$E$5,TXM!L1387,"")</f>
        <v>1383</v>
      </c>
      <c r="N1387" t="str">
        <f>IFERROR(SMALL($M$5:$M$8000,ROWS($M$5:M1387)),"")</f>
        <v/>
      </c>
      <c r="P1387" t="s">
        <v>1741</v>
      </c>
      <c r="Q1387" t="s">
        <v>784</v>
      </c>
      <c r="R1387">
        <v>8474333</v>
      </c>
      <c r="S1387" s="286">
        <f>ROWS(R$5:R1387)</f>
        <v>1383</v>
      </c>
      <c r="T1387" s="286" t="str">
        <f>IF(P1387='5.1'!$E$5,TXM!S1387,"")</f>
        <v/>
      </c>
      <c r="U1387" t="str">
        <f>IFERROR(SMALL($T$5:$T$8000,ROWS($T$5:T1387)),"")</f>
        <v/>
      </c>
    </row>
    <row r="1388" spans="1:21" ht="14.4" customHeight="1" x14ac:dyDescent="0.25">
      <c r="A1388" s="285" t="s">
        <v>1744</v>
      </c>
      <c r="B1388" t="s">
        <v>808</v>
      </c>
      <c r="C1388" s="300">
        <v>4537286</v>
      </c>
      <c r="D1388" s="286">
        <f>ROWS(C$5:C1388)</f>
        <v>1384</v>
      </c>
      <c r="E1388" s="286" t="str">
        <f>IF(A1388='5.1'!$E$5,TXM!D1388,"")</f>
        <v/>
      </c>
      <c r="F1388" t="str">
        <f>IFERROR(SMALL($E$5:$E$8000,ROWS($E$5:E1388)),"")</f>
        <v/>
      </c>
      <c r="I1388" s="285" t="s">
        <v>1649</v>
      </c>
      <c r="J1388" t="s">
        <v>762</v>
      </c>
      <c r="K1388" s="300">
        <v>195713212</v>
      </c>
      <c r="L1388" s="286">
        <f>ROWS(K$5:K1388)</f>
        <v>1384</v>
      </c>
      <c r="M1388" s="286">
        <f>IF(I1388='5.1'!$E$5,TXM!L1388,"")</f>
        <v>1384</v>
      </c>
      <c r="N1388" t="str">
        <f>IFERROR(SMALL($M$5:$M$8000,ROWS($M$5:M1388)),"")</f>
        <v/>
      </c>
      <c r="P1388" t="s">
        <v>1741</v>
      </c>
      <c r="Q1388" t="s">
        <v>717</v>
      </c>
      <c r="R1388">
        <v>8330321</v>
      </c>
      <c r="S1388" s="286">
        <f>ROWS(R$5:R1388)</f>
        <v>1384</v>
      </c>
      <c r="T1388" s="286" t="str">
        <f>IF(P1388='5.1'!$E$5,TXM!S1388,"")</f>
        <v/>
      </c>
      <c r="U1388" t="str">
        <f>IFERROR(SMALL($T$5:$T$8000,ROWS($T$5:T1388)),"")</f>
        <v/>
      </c>
    </row>
    <row r="1389" spans="1:21" ht="14.4" customHeight="1" x14ac:dyDescent="0.25">
      <c r="A1389" s="285" t="s">
        <v>1744</v>
      </c>
      <c r="B1389" t="s">
        <v>1081</v>
      </c>
      <c r="C1389" s="300">
        <v>3131022</v>
      </c>
      <c r="D1389" s="286">
        <f>ROWS(C$5:C1389)</f>
        <v>1385</v>
      </c>
      <c r="E1389" s="286" t="str">
        <f>IF(A1389='5.1'!$E$5,TXM!D1389,"")</f>
        <v/>
      </c>
      <c r="F1389" t="str">
        <f>IFERROR(SMALL($E$5:$E$8000,ROWS($E$5:E1389)),"")</f>
        <v/>
      </c>
      <c r="I1389" s="285" t="s">
        <v>1649</v>
      </c>
      <c r="J1389" t="s">
        <v>116</v>
      </c>
      <c r="K1389" s="300">
        <v>193096743</v>
      </c>
      <c r="L1389" s="286">
        <f>ROWS(K$5:K1389)</f>
        <v>1385</v>
      </c>
      <c r="M1389" s="286">
        <f>IF(I1389='5.1'!$E$5,TXM!L1389,"")</f>
        <v>1385</v>
      </c>
      <c r="N1389" t="str">
        <f>IFERROR(SMALL($M$5:$M$8000,ROWS($M$5:M1389)),"")</f>
        <v/>
      </c>
      <c r="P1389" t="s">
        <v>1741</v>
      </c>
      <c r="Q1389" t="s">
        <v>802</v>
      </c>
      <c r="R1389">
        <v>7764486</v>
      </c>
      <c r="S1389" s="286">
        <f>ROWS(R$5:R1389)</f>
        <v>1385</v>
      </c>
      <c r="T1389" s="286" t="str">
        <f>IF(P1389='5.1'!$E$5,TXM!S1389,"")</f>
        <v/>
      </c>
      <c r="U1389" t="str">
        <f>IFERROR(SMALL($T$5:$T$8000,ROWS($T$5:T1389)),"")</f>
        <v/>
      </c>
    </row>
    <row r="1390" spans="1:21" ht="14.4" customHeight="1" x14ac:dyDescent="0.25">
      <c r="A1390" s="285" t="s">
        <v>1744</v>
      </c>
      <c r="B1390" t="s">
        <v>106</v>
      </c>
      <c r="C1390" s="300">
        <v>1178125</v>
      </c>
      <c r="D1390" s="286">
        <f>ROWS(C$5:C1390)</f>
        <v>1386</v>
      </c>
      <c r="E1390" s="286" t="str">
        <f>IF(A1390='5.1'!$E$5,TXM!D1390,"")</f>
        <v/>
      </c>
      <c r="F1390" t="str">
        <f>IFERROR(SMALL($E$5:$E$8000,ROWS($E$5:E1390)),"")</f>
        <v/>
      </c>
      <c r="I1390" s="285" t="s">
        <v>1649</v>
      </c>
      <c r="J1390" t="s">
        <v>1081</v>
      </c>
      <c r="K1390" s="300">
        <v>169664614</v>
      </c>
      <c r="L1390" s="286">
        <f>ROWS(K$5:K1390)</f>
        <v>1386</v>
      </c>
      <c r="M1390" s="286">
        <f>IF(I1390='5.1'!$E$5,TXM!L1390,"")</f>
        <v>1386</v>
      </c>
      <c r="N1390" t="str">
        <f>IFERROR(SMALL($M$5:$M$8000,ROWS($M$5:M1390)),"")</f>
        <v/>
      </c>
      <c r="P1390" t="s">
        <v>1741</v>
      </c>
      <c r="Q1390" t="s">
        <v>786</v>
      </c>
      <c r="R1390">
        <v>4969971</v>
      </c>
      <c r="S1390" s="286">
        <f>ROWS(R$5:R1390)</f>
        <v>1386</v>
      </c>
      <c r="T1390" s="286" t="str">
        <f>IF(P1390='5.1'!$E$5,TXM!S1390,"")</f>
        <v/>
      </c>
      <c r="U1390" t="str">
        <f>IFERROR(SMALL($T$5:$T$8000,ROWS($T$5:T1390)),"")</f>
        <v/>
      </c>
    </row>
    <row r="1391" spans="1:21" ht="14.4" customHeight="1" x14ac:dyDescent="0.25">
      <c r="A1391" s="285" t="s">
        <v>1744</v>
      </c>
      <c r="B1391" t="s">
        <v>727</v>
      </c>
      <c r="C1391" s="300">
        <v>838907</v>
      </c>
      <c r="D1391" s="286">
        <f>ROWS(C$5:C1391)</f>
        <v>1387</v>
      </c>
      <c r="E1391" s="286" t="str">
        <f>IF(A1391='5.1'!$E$5,TXM!D1391,"")</f>
        <v/>
      </c>
      <c r="F1391" t="str">
        <f>IFERROR(SMALL($E$5:$E$8000,ROWS($E$5:E1391)),"")</f>
        <v/>
      </c>
      <c r="I1391" s="285" t="s">
        <v>1649</v>
      </c>
      <c r="J1391" t="s">
        <v>814</v>
      </c>
      <c r="K1391" s="300">
        <v>155699718</v>
      </c>
      <c r="L1391" s="286">
        <f>ROWS(K$5:K1391)</f>
        <v>1387</v>
      </c>
      <c r="M1391" s="286">
        <f>IF(I1391='5.1'!$E$5,TXM!L1391,"")</f>
        <v>1387</v>
      </c>
      <c r="N1391" t="str">
        <f>IFERROR(SMALL($M$5:$M$8000,ROWS($M$5:M1391)),"")</f>
        <v/>
      </c>
      <c r="P1391" t="s">
        <v>1741</v>
      </c>
      <c r="Q1391" t="s">
        <v>1080</v>
      </c>
      <c r="R1391">
        <v>4850066</v>
      </c>
      <c r="S1391" s="286">
        <f>ROWS(R$5:R1391)</f>
        <v>1387</v>
      </c>
      <c r="T1391" s="286" t="str">
        <f>IF(P1391='5.1'!$E$5,TXM!S1391,"")</f>
        <v/>
      </c>
      <c r="U1391" t="str">
        <f>IFERROR(SMALL($T$5:$T$8000,ROWS($T$5:T1391)),"")</f>
        <v/>
      </c>
    </row>
    <row r="1392" spans="1:21" ht="14.4" customHeight="1" x14ac:dyDescent="0.25">
      <c r="A1392" s="285" t="s">
        <v>1744</v>
      </c>
      <c r="B1392" t="s">
        <v>806</v>
      </c>
      <c r="C1392" s="300">
        <v>774954</v>
      </c>
      <c r="D1392" s="286">
        <f>ROWS(C$5:C1392)</f>
        <v>1388</v>
      </c>
      <c r="E1392" s="286" t="str">
        <f>IF(A1392='5.1'!$E$5,TXM!D1392,"")</f>
        <v/>
      </c>
      <c r="F1392" t="str">
        <f>IFERROR(SMALL($E$5:$E$8000,ROWS($E$5:E1392)),"")</f>
        <v/>
      </c>
      <c r="I1392" s="285" t="s">
        <v>1649</v>
      </c>
      <c r="J1392" t="s">
        <v>1076</v>
      </c>
      <c r="K1392" s="300">
        <v>120396205</v>
      </c>
      <c r="L1392" s="286">
        <f>ROWS(K$5:K1392)</f>
        <v>1388</v>
      </c>
      <c r="M1392" s="286">
        <f>IF(I1392='5.1'!$E$5,TXM!L1392,"")</f>
        <v>1388</v>
      </c>
      <c r="N1392" t="str">
        <f>IFERROR(SMALL($M$5:$M$8000,ROWS($M$5:M1392)),"")</f>
        <v/>
      </c>
      <c r="P1392" t="s">
        <v>1741</v>
      </c>
      <c r="Q1392" t="s">
        <v>776</v>
      </c>
      <c r="R1392">
        <v>4324887</v>
      </c>
      <c r="S1392" s="286">
        <f>ROWS(R$5:R1392)</f>
        <v>1388</v>
      </c>
      <c r="T1392" s="286" t="str">
        <f>IF(P1392='5.1'!$E$5,TXM!S1392,"")</f>
        <v/>
      </c>
      <c r="U1392" t="str">
        <f>IFERROR(SMALL($T$5:$T$8000,ROWS($T$5:T1392)),"")</f>
        <v/>
      </c>
    </row>
    <row r="1393" spans="1:21" ht="14.4" customHeight="1" x14ac:dyDescent="0.25">
      <c r="A1393" s="285" t="s">
        <v>1744</v>
      </c>
      <c r="B1393" t="s">
        <v>711</v>
      </c>
      <c r="C1393" s="300">
        <v>744056</v>
      </c>
      <c r="D1393" s="286">
        <f>ROWS(C$5:C1393)</f>
        <v>1389</v>
      </c>
      <c r="E1393" s="286" t="str">
        <f>IF(A1393='5.1'!$E$5,TXM!D1393,"")</f>
        <v/>
      </c>
      <c r="F1393" t="str">
        <f>IFERROR(SMALL($E$5:$E$8000,ROWS($E$5:E1393)),"")</f>
        <v/>
      </c>
      <c r="I1393" s="285" t="s">
        <v>1649</v>
      </c>
      <c r="J1393" t="s">
        <v>717</v>
      </c>
      <c r="K1393" s="300">
        <v>117220758</v>
      </c>
      <c r="L1393" s="286">
        <f>ROWS(K$5:K1393)</f>
        <v>1389</v>
      </c>
      <c r="M1393" s="286">
        <f>IF(I1393='5.1'!$E$5,TXM!L1393,"")</f>
        <v>1389</v>
      </c>
      <c r="N1393" t="str">
        <f>IFERROR(SMALL($M$5:$M$8000,ROWS($M$5:M1393)),"")</f>
        <v/>
      </c>
      <c r="P1393" t="s">
        <v>1741</v>
      </c>
      <c r="Q1393" t="s">
        <v>1098</v>
      </c>
      <c r="R1393">
        <v>4174277</v>
      </c>
      <c r="S1393" s="286">
        <f>ROWS(R$5:R1393)</f>
        <v>1389</v>
      </c>
      <c r="T1393" s="286" t="str">
        <f>IF(P1393='5.1'!$E$5,TXM!S1393,"")</f>
        <v/>
      </c>
      <c r="U1393" t="str">
        <f>IFERROR(SMALL($T$5:$T$8000,ROWS($T$5:T1393)),"")</f>
        <v/>
      </c>
    </row>
    <row r="1394" spans="1:21" ht="14.4" customHeight="1" x14ac:dyDescent="0.25">
      <c r="A1394" s="285" t="s">
        <v>1744</v>
      </c>
      <c r="B1394" t="s">
        <v>723</v>
      </c>
      <c r="C1394" s="300">
        <v>715628</v>
      </c>
      <c r="D1394" s="286">
        <f>ROWS(C$5:C1394)</f>
        <v>1390</v>
      </c>
      <c r="E1394" s="286" t="str">
        <f>IF(A1394='5.1'!$E$5,TXM!D1394,"")</f>
        <v/>
      </c>
      <c r="F1394" t="str">
        <f>IFERROR(SMALL($E$5:$E$8000,ROWS($E$5:E1394)),"")</f>
        <v/>
      </c>
      <c r="I1394" s="285" t="s">
        <v>1649</v>
      </c>
      <c r="J1394" t="s">
        <v>719</v>
      </c>
      <c r="K1394" s="300">
        <v>114317574</v>
      </c>
      <c r="L1394" s="286">
        <f>ROWS(K$5:K1394)</f>
        <v>1390</v>
      </c>
      <c r="M1394" s="286">
        <f>IF(I1394='5.1'!$E$5,TXM!L1394,"")</f>
        <v>1390</v>
      </c>
      <c r="N1394" t="str">
        <f>IFERROR(SMALL($M$5:$M$8000,ROWS($M$5:M1394)),"")</f>
        <v/>
      </c>
      <c r="P1394" t="s">
        <v>1741</v>
      </c>
      <c r="Q1394" t="s">
        <v>1096</v>
      </c>
      <c r="R1394">
        <v>4005245</v>
      </c>
      <c r="S1394" s="286">
        <f>ROWS(R$5:R1394)</f>
        <v>1390</v>
      </c>
      <c r="T1394" s="286" t="str">
        <f>IF(P1394='5.1'!$E$5,TXM!S1394,"")</f>
        <v/>
      </c>
      <c r="U1394" t="str">
        <f>IFERROR(SMALL($T$5:$T$8000,ROWS($T$5:T1394)),"")</f>
        <v/>
      </c>
    </row>
    <row r="1395" spans="1:21" ht="14.4" customHeight="1" x14ac:dyDescent="0.25">
      <c r="A1395" s="285" t="s">
        <v>1744</v>
      </c>
      <c r="B1395" t="s">
        <v>796</v>
      </c>
      <c r="C1395" s="300">
        <v>503054</v>
      </c>
      <c r="D1395" s="286">
        <f>ROWS(C$5:C1395)</f>
        <v>1391</v>
      </c>
      <c r="E1395" s="286" t="str">
        <f>IF(A1395='5.1'!$E$5,TXM!D1395,"")</f>
        <v/>
      </c>
      <c r="F1395" t="str">
        <f>IFERROR(SMALL($E$5:$E$8000,ROWS($E$5:E1395)),"")</f>
        <v/>
      </c>
      <c r="I1395" s="285" t="s">
        <v>1649</v>
      </c>
      <c r="J1395" t="s">
        <v>752</v>
      </c>
      <c r="K1395" s="300">
        <v>108454207</v>
      </c>
      <c r="L1395" s="286">
        <f>ROWS(K$5:K1395)</f>
        <v>1391</v>
      </c>
      <c r="M1395" s="286">
        <f>IF(I1395='5.1'!$E$5,TXM!L1395,"")</f>
        <v>1391</v>
      </c>
      <c r="N1395" t="str">
        <f>IFERROR(SMALL($M$5:$M$8000,ROWS($M$5:M1395)),"")</f>
        <v/>
      </c>
      <c r="P1395" t="s">
        <v>1741</v>
      </c>
      <c r="Q1395" t="s">
        <v>997</v>
      </c>
      <c r="R1395">
        <v>3039617</v>
      </c>
      <c r="S1395" s="286">
        <f>ROWS(R$5:R1395)</f>
        <v>1391</v>
      </c>
      <c r="T1395" s="286" t="str">
        <f>IF(P1395='5.1'!$E$5,TXM!S1395,"")</f>
        <v/>
      </c>
      <c r="U1395" t="str">
        <f>IFERROR(SMALL($T$5:$T$8000,ROWS($T$5:T1395)),"")</f>
        <v/>
      </c>
    </row>
    <row r="1396" spans="1:21" ht="14.4" customHeight="1" x14ac:dyDescent="0.25">
      <c r="A1396" s="285" t="s">
        <v>1744</v>
      </c>
      <c r="B1396" t="s">
        <v>118</v>
      </c>
      <c r="C1396" s="300">
        <v>455776</v>
      </c>
      <c r="D1396" s="286">
        <f>ROWS(C$5:C1396)</f>
        <v>1392</v>
      </c>
      <c r="E1396" s="286" t="str">
        <f>IF(A1396='5.1'!$E$5,TXM!D1396,"")</f>
        <v/>
      </c>
      <c r="F1396" t="str">
        <f>IFERROR(SMALL($E$5:$E$8000,ROWS($E$5:E1396)),"")</f>
        <v/>
      </c>
      <c r="I1396" s="285" t="s">
        <v>1649</v>
      </c>
      <c r="J1396" t="s">
        <v>115</v>
      </c>
      <c r="K1396" s="300">
        <v>99677838</v>
      </c>
      <c r="L1396" s="286">
        <f>ROWS(K$5:K1396)</f>
        <v>1392</v>
      </c>
      <c r="M1396" s="286">
        <f>IF(I1396='5.1'!$E$5,TXM!L1396,"")</f>
        <v>1392</v>
      </c>
      <c r="N1396" t="str">
        <f>IFERROR(SMALL($M$5:$M$8000,ROWS($M$5:M1396)),"")</f>
        <v/>
      </c>
      <c r="P1396" t="s">
        <v>1741</v>
      </c>
      <c r="Q1396" t="s">
        <v>107</v>
      </c>
      <c r="R1396">
        <v>1775291</v>
      </c>
      <c r="S1396" s="286">
        <f>ROWS(R$5:R1396)</f>
        <v>1392</v>
      </c>
      <c r="T1396" s="286" t="str">
        <f>IF(P1396='5.1'!$E$5,TXM!S1396,"")</f>
        <v/>
      </c>
      <c r="U1396" t="str">
        <f>IFERROR(SMALL($T$5:$T$8000,ROWS($T$5:T1396)),"")</f>
        <v/>
      </c>
    </row>
    <row r="1397" spans="1:21" ht="14.4" customHeight="1" x14ac:dyDescent="0.25">
      <c r="A1397" s="285" t="s">
        <v>1744</v>
      </c>
      <c r="B1397" t="s">
        <v>784</v>
      </c>
      <c r="C1397" s="300">
        <v>333027</v>
      </c>
      <c r="D1397" s="286">
        <f>ROWS(C$5:C1397)</f>
        <v>1393</v>
      </c>
      <c r="E1397" s="286" t="str">
        <f>IF(A1397='5.1'!$E$5,TXM!D1397,"")</f>
        <v/>
      </c>
      <c r="F1397" t="str">
        <f>IFERROR(SMALL($E$5:$E$8000,ROWS($E$5:E1397)),"")</f>
        <v/>
      </c>
      <c r="I1397" s="285" t="s">
        <v>1649</v>
      </c>
      <c r="J1397" t="s">
        <v>109</v>
      </c>
      <c r="K1397" s="300">
        <v>98848769</v>
      </c>
      <c r="L1397" s="286">
        <f>ROWS(K$5:K1397)</f>
        <v>1393</v>
      </c>
      <c r="M1397" s="286">
        <f>IF(I1397='5.1'!$E$5,TXM!L1397,"")</f>
        <v>1393</v>
      </c>
      <c r="N1397" t="str">
        <f>IFERROR(SMALL($M$5:$M$8000,ROWS($M$5:M1397)),"")</f>
        <v/>
      </c>
      <c r="P1397" t="s">
        <v>1741</v>
      </c>
      <c r="Q1397" t="s">
        <v>1092</v>
      </c>
      <c r="R1397">
        <v>1432943</v>
      </c>
      <c r="S1397" s="286">
        <f>ROWS(R$5:R1397)</f>
        <v>1393</v>
      </c>
      <c r="T1397" s="286" t="str">
        <f>IF(P1397='5.1'!$E$5,TXM!S1397,"")</f>
        <v/>
      </c>
      <c r="U1397" t="str">
        <f>IFERROR(SMALL($T$5:$T$8000,ROWS($T$5:T1397)),"")</f>
        <v/>
      </c>
    </row>
    <row r="1398" spans="1:21" ht="14.4" customHeight="1" x14ac:dyDescent="0.25">
      <c r="A1398" s="285" t="s">
        <v>1744</v>
      </c>
      <c r="B1398" t="s">
        <v>774</v>
      </c>
      <c r="C1398" s="300">
        <v>306702</v>
      </c>
      <c r="D1398" s="286">
        <f>ROWS(C$5:C1398)</f>
        <v>1394</v>
      </c>
      <c r="E1398" s="286" t="str">
        <f>IF(A1398='5.1'!$E$5,TXM!D1398,"")</f>
        <v/>
      </c>
      <c r="F1398" t="str">
        <f>IFERROR(SMALL($E$5:$E$8000,ROWS($E$5:E1398)),"")</f>
        <v/>
      </c>
      <c r="I1398" s="285" t="s">
        <v>1649</v>
      </c>
      <c r="J1398" t="s">
        <v>1092</v>
      </c>
      <c r="K1398" s="300">
        <v>93337603</v>
      </c>
      <c r="L1398" s="286">
        <f>ROWS(K$5:K1398)</f>
        <v>1394</v>
      </c>
      <c r="M1398" s="286">
        <f>IF(I1398='5.1'!$E$5,TXM!L1398,"")</f>
        <v>1394</v>
      </c>
      <c r="N1398" t="str">
        <f>IFERROR(SMALL($M$5:$M$8000,ROWS($M$5:M1398)),"")</f>
        <v/>
      </c>
      <c r="P1398" t="s">
        <v>1741</v>
      </c>
      <c r="Q1398" t="s">
        <v>790</v>
      </c>
      <c r="R1398">
        <v>1060838</v>
      </c>
      <c r="S1398" s="286">
        <f>ROWS(R$5:R1398)</f>
        <v>1394</v>
      </c>
      <c r="T1398" s="286" t="str">
        <f>IF(P1398='5.1'!$E$5,TXM!S1398,"")</f>
        <v/>
      </c>
      <c r="U1398" t="str">
        <f>IFERROR(SMALL($T$5:$T$8000,ROWS($T$5:T1398)),"")</f>
        <v/>
      </c>
    </row>
    <row r="1399" spans="1:21" ht="14.4" customHeight="1" x14ac:dyDescent="0.25">
      <c r="A1399" s="285" t="s">
        <v>1744</v>
      </c>
      <c r="B1399" t="s">
        <v>1079</v>
      </c>
      <c r="C1399" s="300">
        <v>234497</v>
      </c>
      <c r="D1399" s="286">
        <f>ROWS(C$5:C1399)</f>
        <v>1395</v>
      </c>
      <c r="E1399" s="286" t="str">
        <f>IF(A1399='5.1'!$E$5,TXM!D1399,"")</f>
        <v/>
      </c>
      <c r="F1399" t="str">
        <f>IFERROR(SMALL($E$5:$E$8000,ROWS($E$5:E1399)),"")</f>
        <v/>
      </c>
      <c r="I1399" s="285" t="s">
        <v>1649</v>
      </c>
      <c r="J1399" t="s">
        <v>1087</v>
      </c>
      <c r="K1399" s="300">
        <v>92962580</v>
      </c>
      <c r="L1399" s="286">
        <f>ROWS(K$5:K1399)</f>
        <v>1395</v>
      </c>
      <c r="M1399" s="286">
        <f>IF(I1399='5.1'!$E$5,TXM!L1399,"")</f>
        <v>1395</v>
      </c>
      <c r="N1399" t="str">
        <f>IFERROR(SMALL($M$5:$M$8000,ROWS($M$5:M1399)),"")</f>
        <v/>
      </c>
      <c r="P1399" t="s">
        <v>1741</v>
      </c>
      <c r="Q1399" t="s">
        <v>762</v>
      </c>
      <c r="R1399">
        <v>1055608</v>
      </c>
      <c r="S1399" s="286">
        <f>ROWS(R$5:R1399)</f>
        <v>1395</v>
      </c>
      <c r="T1399" s="286" t="str">
        <f>IF(P1399='5.1'!$E$5,TXM!S1399,"")</f>
        <v/>
      </c>
      <c r="U1399" t="str">
        <f>IFERROR(SMALL($T$5:$T$8000,ROWS($T$5:T1399)),"")</f>
        <v/>
      </c>
    </row>
    <row r="1400" spans="1:21" ht="14.4" customHeight="1" x14ac:dyDescent="0.25">
      <c r="A1400" s="285" t="s">
        <v>1744</v>
      </c>
      <c r="B1400" t="s">
        <v>732</v>
      </c>
      <c r="C1400" s="300">
        <v>233250</v>
      </c>
      <c r="D1400" s="286">
        <f>ROWS(C$5:C1400)</f>
        <v>1396</v>
      </c>
      <c r="E1400" s="286" t="str">
        <f>IF(A1400='5.1'!$E$5,TXM!D1400,"")</f>
        <v/>
      </c>
      <c r="F1400" t="str">
        <f>IFERROR(SMALL($E$5:$E$8000,ROWS($E$5:E1400)),"")</f>
        <v/>
      </c>
      <c r="I1400" s="285" t="s">
        <v>1649</v>
      </c>
      <c r="J1400" t="s">
        <v>766</v>
      </c>
      <c r="K1400" s="300">
        <v>75232988</v>
      </c>
      <c r="L1400" s="286">
        <f>ROWS(K$5:K1400)</f>
        <v>1396</v>
      </c>
      <c r="M1400" s="286">
        <f>IF(I1400='5.1'!$E$5,TXM!L1400,"")</f>
        <v>1396</v>
      </c>
      <c r="N1400" t="str">
        <f>IFERROR(SMALL($M$5:$M$8000,ROWS($M$5:M1400)),"")</f>
        <v/>
      </c>
      <c r="P1400" t="s">
        <v>1741</v>
      </c>
      <c r="Q1400" t="s">
        <v>119</v>
      </c>
      <c r="R1400">
        <v>982962</v>
      </c>
      <c r="S1400" s="286">
        <f>ROWS(R$5:R1400)</f>
        <v>1396</v>
      </c>
      <c r="T1400" s="286" t="str">
        <f>IF(P1400='5.1'!$E$5,TXM!S1400,"")</f>
        <v/>
      </c>
      <c r="U1400" t="str">
        <f>IFERROR(SMALL($T$5:$T$8000,ROWS($T$5:T1400)),"")</f>
        <v/>
      </c>
    </row>
    <row r="1401" spans="1:21" ht="14.4" customHeight="1" x14ac:dyDescent="0.25">
      <c r="A1401" s="285" t="s">
        <v>1744</v>
      </c>
      <c r="B1401" t="s">
        <v>1093</v>
      </c>
      <c r="C1401" s="300">
        <v>151648</v>
      </c>
      <c r="D1401" s="286">
        <f>ROWS(C$5:C1401)</f>
        <v>1397</v>
      </c>
      <c r="E1401" s="286" t="str">
        <f>IF(A1401='5.1'!$E$5,TXM!D1401,"")</f>
        <v/>
      </c>
      <c r="F1401" t="str">
        <f>IFERROR(SMALL($E$5:$E$8000,ROWS($E$5:E1401)),"")</f>
        <v/>
      </c>
      <c r="I1401" s="285" t="s">
        <v>1649</v>
      </c>
      <c r="J1401" t="s">
        <v>199</v>
      </c>
      <c r="K1401" s="300">
        <v>69479192</v>
      </c>
      <c r="L1401" s="286">
        <f>ROWS(K$5:K1401)</f>
        <v>1397</v>
      </c>
      <c r="M1401" s="286">
        <f>IF(I1401='5.1'!$E$5,TXM!L1401,"")</f>
        <v>1397</v>
      </c>
      <c r="N1401" t="str">
        <f>IFERROR(SMALL($M$5:$M$8000,ROWS($M$5:M1401)),"")</f>
        <v/>
      </c>
      <c r="P1401" t="s">
        <v>1741</v>
      </c>
      <c r="Q1401" t="s">
        <v>760</v>
      </c>
      <c r="R1401">
        <v>820582</v>
      </c>
      <c r="S1401" s="286">
        <f>ROWS(R$5:R1401)</f>
        <v>1397</v>
      </c>
      <c r="T1401" s="286" t="str">
        <f>IF(P1401='5.1'!$E$5,TXM!S1401,"")</f>
        <v/>
      </c>
      <c r="U1401" t="str">
        <f>IFERROR(SMALL($T$5:$T$8000,ROWS($T$5:T1401)),"")</f>
        <v/>
      </c>
    </row>
    <row r="1402" spans="1:21" ht="14.4" customHeight="1" x14ac:dyDescent="0.25">
      <c r="A1402" s="285" t="s">
        <v>1744</v>
      </c>
      <c r="B1402" t="s">
        <v>1090</v>
      </c>
      <c r="C1402" s="300">
        <v>122885</v>
      </c>
      <c r="D1402" s="286">
        <f>ROWS(C$5:C1402)</f>
        <v>1398</v>
      </c>
      <c r="E1402" s="286" t="str">
        <f>IF(A1402='5.1'!$E$5,TXM!D1402,"")</f>
        <v/>
      </c>
      <c r="F1402" t="str">
        <f>IFERROR(SMALL($E$5:$E$8000,ROWS($E$5:E1402)),"")</f>
        <v/>
      </c>
      <c r="I1402" s="285" t="s">
        <v>1649</v>
      </c>
      <c r="J1402" t="s">
        <v>707</v>
      </c>
      <c r="K1402" s="300">
        <v>59825350</v>
      </c>
      <c r="L1402" s="286">
        <f>ROWS(K$5:K1402)</f>
        <v>1398</v>
      </c>
      <c r="M1402" s="286">
        <f>IF(I1402='5.1'!$E$5,TXM!L1402,"")</f>
        <v>1398</v>
      </c>
      <c r="N1402" t="str">
        <f>IFERROR(SMALL($M$5:$M$8000,ROWS($M$5:M1402)),"")</f>
        <v/>
      </c>
      <c r="P1402" t="s">
        <v>1741</v>
      </c>
      <c r="Q1402" t="s">
        <v>719</v>
      </c>
      <c r="R1402">
        <v>672031</v>
      </c>
      <c r="S1402" s="286">
        <f>ROWS(R$5:R1402)</f>
        <v>1398</v>
      </c>
      <c r="T1402" s="286" t="str">
        <f>IF(P1402='5.1'!$E$5,TXM!S1402,"")</f>
        <v/>
      </c>
      <c r="U1402" t="str">
        <f>IFERROR(SMALL($T$5:$T$8000,ROWS($T$5:T1402)),"")</f>
        <v/>
      </c>
    </row>
    <row r="1403" spans="1:21" ht="14.4" customHeight="1" x14ac:dyDescent="0.25">
      <c r="A1403" s="285" t="s">
        <v>1744</v>
      </c>
      <c r="B1403" t="s">
        <v>1098</v>
      </c>
      <c r="C1403" s="300">
        <v>100000</v>
      </c>
      <c r="D1403" s="286">
        <f>ROWS(C$5:C1403)</f>
        <v>1399</v>
      </c>
      <c r="E1403" s="286" t="str">
        <f>IF(A1403='5.1'!$E$5,TXM!D1403,"")</f>
        <v/>
      </c>
      <c r="F1403" t="str">
        <f>IFERROR(SMALL($E$5:$E$8000,ROWS($E$5:E1403)),"")</f>
        <v/>
      </c>
      <c r="I1403" s="285" t="s">
        <v>1649</v>
      </c>
      <c r="J1403" t="s">
        <v>1082</v>
      </c>
      <c r="K1403" s="300">
        <v>58927779</v>
      </c>
      <c r="L1403" s="286">
        <f>ROWS(K$5:K1403)</f>
        <v>1399</v>
      </c>
      <c r="M1403" s="286">
        <f>IF(I1403='5.1'!$E$5,TXM!L1403,"")</f>
        <v>1399</v>
      </c>
      <c r="N1403" t="str">
        <f>IFERROR(SMALL($M$5:$M$8000,ROWS($M$5:M1403)),"")</f>
        <v/>
      </c>
      <c r="P1403" t="s">
        <v>1741</v>
      </c>
      <c r="Q1403" t="s">
        <v>800</v>
      </c>
      <c r="R1403">
        <v>658407</v>
      </c>
      <c r="S1403" s="286">
        <f>ROWS(R$5:R1403)</f>
        <v>1399</v>
      </c>
      <c r="T1403" s="286" t="str">
        <f>IF(P1403='5.1'!$E$5,TXM!S1403,"")</f>
        <v/>
      </c>
      <c r="U1403" t="str">
        <f>IFERROR(SMALL($T$5:$T$8000,ROWS($T$5:T1403)),"")</f>
        <v/>
      </c>
    </row>
    <row r="1404" spans="1:21" ht="14.4" customHeight="1" x14ac:dyDescent="0.25">
      <c r="A1404" s="285" t="s">
        <v>1744</v>
      </c>
      <c r="B1404" t="s">
        <v>750</v>
      </c>
      <c r="C1404" s="300">
        <v>70481</v>
      </c>
      <c r="D1404" s="286">
        <f>ROWS(C$5:C1404)</f>
        <v>1400</v>
      </c>
      <c r="E1404" s="286" t="str">
        <f>IF(A1404='5.1'!$E$5,TXM!D1404,"")</f>
        <v/>
      </c>
      <c r="F1404" t="str">
        <f>IFERROR(SMALL($E$5:$E$8000,ROWS($E$5:E1404)),"")</f>
        <v/>
      </c>
      <c r="I1404" s="285" t="s">
        <v>1649</v>
      </c>
      <c r="J1404" t="s">
        <v>197</v>
      </c>
      <c r="K1404" s="300">
        <v>55175703</v>
      </c>
      <c r="L1404" s="286">
        <f>ROWS(K$5:K1404)</f>
        <v>1400</v>
      </c>
      <c r="M1404" s="286">
        <f>IF(I1404='5.1'!$E$5,TXM!L1404,"")</f>
        <v>1400</v>
      </c>
      <c r="N1404" t="str">
        <f>IFERROR(SMALL($M$5:$M$8000,ROWS($M$5:M1404)),"")</f>
        <v/>
      </c>
      <c r="P1404" t="s">
        <v>1741</v>
      </c>
      <c r="Q1404" t="s">
        <v>782</v>
      </c>
      <c r="R1404">
        <v>617142</v>
      </c>
      <c r="S1404" s="286">
        <f>ROWS(R$5:R1404)</f>
        <v>1400</v>
      </c>
      <c r="T1404" s="286" t="str">
        <f>IF(P1404='5.1'!$E$5,TXM!S1404,"")</f>
        <v/>
      </c>
      <c r="U1404" t="str">
        <f>IFERROR(SMALL($T$5:$T$8000,ROWS($T$5:T1404)),"")</f>
        <v/>
      </c>
    </row>
    <row r="1405" spans="1:21" ht="14.4" customHeight="1" x14ac:dyDescent="0.25">
      <c r="A1405" s="285" t="s">
        <v>1744</v>
      </c>
      <c r="B1405" t="s">
        <v>1086</v>
      </c>
      <c r="C1405" s="300">
        <v>54750</v>
      </c>
      <c r="D1405" s="286">
        <f>ROWS(C$5:C1405)</f>
        <v>1401</v>
      </c>
      <c r="E1405" s="286" t="str">
        <f>IF(A1405='5.1'!$E$5,TXM!D1405,"")</f>
        <v/>
      </c>
      <c r="F1405" t="str">
        <f>IFERROR(SMALL($E$5:$E$8000,ROWS($E$5:E1405)),"")</f>
        <v/>
      </c>
      <c r="I1405" s="285" t="s">
        <v>1649</v>
      </c>
      <c r="J1405" t="s">
        <v>760</v>
      </c>
      <c r="K1405" s="300">
        <v>54975397</v>
      </c>
      <c r="L1405" s="286">
        <f>ROWS(K$5:K1405)</f>
        <v>1401</v>
      </c>
      <c r="M1405" s="286">
        <f>IF(I1405='5.1'!$E$5,TXM!L1405,"")</f>
        <v>1401</v>
      </c>
      <c r="N1405" t="str">
        <f>IFERROR(SMALL($M$5:$M$8000,ROWS($M$5:M1405)),"")</f>
        <v/>
      </c>
      <c r="P1405" t="s">
        <v>1741</v>
      </c>
      <c r="Q1405" t="s">
        <v>734</v>
      </c>
      <c r="R1405">
        <v>589257</v>
      </c>
      <c r="S1405" s="286">
        <f>ROWS(R$5:R1405)</f>
        <v>1401</v>
      </c>
      <c r="T1405" s="286" t="str">
        <f>IF(P1405='5.1'!$E$5,TXM!S1405,"")</f>
        <v/>
      </c>
      <c r="U1405" t="str">
        <f>IFERROR(SMALL($T$5:$T$8000,ROWS($T$5:T1405)),"")</f>
        <v/>
      </c>
    </row>
    <row r="1406" spans="1:21" ht="14.4" customHeight="1" x14ac:dyDescent="0.25">
      <c r="A1406" s="285" t="s">
        <v>1744</v>
      </c>
      <c r="B1406" t="s">
        <v>1076</v>
      </c>
      <c r="C1406" s="300">
        <v>47954</v>
      </c>
      <c r="D1406" s="286">
        <f>ROWS(C$5:C1406)</f>
        <v>1402</v>
      </c>
      <c r="E1406" s="286" t="str">
        <f>IF(A1406='5.1'!$E$5,TXM!D1406,"")</f>
        <v/>
      </c>
      <c r="F1406" t="str">
        <f>IFERROR(SMALL($E$5:$E$8000,ROWS($E$5:E1406)),"")</f>
        <v/>
      </c>
      <c r="I1406" s="285" t="s">
        <v>1649</v>
      </c>
      <c r="J1406" t="s">
        <v>764</v>
      </c>
      <c r="K1406" s="300">
        <v>53607195</v>
      </c>
      <c r="L1406" s="286">
        <f>ROWS(K$5:K1406)</f>
        <v>1402</v>
      </c>
      <c r="M1406" s="286">
        <f>IF(I1406='5.1'!$E$5,TXM!L1406,"")</f>
        <v>1402</v>
      </c>
      <c r="N1406" t="str">
        <f>IFERROR(SMALL($M$5:$M$8000,ROWS($M$5:M1406)),"")</f>
        <v/>
      </c>
      <c r="P1406" t="s">
        <v>1741</v>
      </c>
      <c r="Q1406" t="s">
        <v>197</v>
      </c>
      <c r="R1406">
        <v>363642</v>
      </c>
      <c r="S1406" s="286">
        <f>ROWS(R$5:R1406)</f>
        <v>1402</v>
      </c>
      <c r="T1406" s="286" t="str">
        <f>IF(P1406='5.1'!$E$5,TXM!S1406,"")</f>
        <v/>
      </c>
      <c r="U1406" t="str">
        <f>IFERROR(SMALL($T$5:$T$8000,ROWS($T$5:T1406)),"")</f>
        <v/>
      </c>
    </row>
    <row r="1407" spans="1:21" ht="14.4" customHeight="1" x14ac:dyDescent="0.25">
      <c r="A1407" s="285" t="s">
        <v>1744</v>
      </c>
      <c r="B1407" t="s">
        <v>116</v>
      </c>
      <c r="C1407" s="300">
        <v>10214</v>
      </c>
      <c r="D1407" s="286">
        <f>ROWS(C$5:C1407)</f>
        <v>1403</v>
      </c>
      <c r="E1407" s="286" t="str">
        <f>IF(A1407='5.1'!$E$5,TXM!D1407,"")</f>
        <v/>
      </c>
      <c r="F1407" t="str">
        <f>IFERROR(SMALL($E$5:$E$8000,ROWS($E$5:E1407)),"")</f>
        <v/>
      </c>
      <c r="I1407" s="285" t="s">
        <v>1649</v>
      </c>
      <c r="J1407" t="s">
        <v>711</v>
      </c>
      <c r="K1407" s="300">
        <v>46402318</v>
      </c>
      <c r="L1407" s="286">
        <f>ROWS(K$5:K1407)</f>
        <v>1403</v>
      </c>
      <c r="M1407" s="286">
        <f>IF(I1407='5.1'!$E$5,TXM!L1407,"")</f>
        <v>1403</v>
      </c>
      <c r="N1407" t="str">
        <f>IFERROR(SMALL($M$5:$M$8000,ROWS($M$5:M1407)),"")</f>
        <v/>
      </c>
      <c r="P1407" t="s">
        <v>1741</v>
      </c>
      <c r="Q1407" t="s">
        <v>1088</v>
      </c>
      <c r="R1407">
        <v>344355</v>
      </c>
      <c r="S1407" s="286">
        <f>ROWS(R$5:R1407)</f>
        <v>1403</v>
      </c>
      <c r="T1407" s="286" t="str">
        <f>IF(P1407='5.1'!$E$5,TXM!S1407,"")</f>
        <v/>
      </c>
      <c r="U1407" t="str">
        <f>IFERROR(SMALL($T$5:$T$8000,ROWS($T$5:T1407)),"")</f>
        <v/>
      </c>
    </row>
    <row r="1408" spans="1:21" ht="14.4" customHeight="1" x14ac:dyDescent="0.25">
      <c r="A1408" s="285" t="s">
        <v>1744</v>
      </c>
      <c r="B1408" t="s">
        <v>1085</v>
      </c>
      <c r="C1408" s="300">
        <v>7650</v>
      </c>
      <c r="D1408" s="286">
        <f>ROWS(C$5:C1408)</f>
        <v>1404</v>
      </c>
      <c r="E1408" s="286" t="str">
        <f>IF(A1408='5.1'!$E$5,TXM!D1408,"")</f>
        <v/>
      </c>
      <c r="F1408" t="str">
        <f>IFERROR(SMALL($E$5:$E$8000,ROWS($E$5:E1408)),"")</f>
        <v/>
      </c>
      <c r="I1408" s="285" t="s">
        <v>1649</v>
      </c>
      <c r="J1408" t="s">
        <v>796</v>
      </c>
      <c r="K1408" s="300">
        <v>40705052</v>
      </c>
      <c r="L1408" s="286">
        <f>ROWS(K$5:K1408)</f>
        <v>1404</v>
      </c>
      <c r="M1408" s="286">
        <f>IF(I1408='5.1'!$E$5,TXM!L1408,"")</f>
        <v>1404</v>
      </c>
      <c r="N1408" t="str">
        <f>IFERROR(SMALL($M$5:$M$8000,ROWS($M$5:M1408)),"")</f>
        <v/>
      </c>
      <c r="P1408" t="s">
        <v>1741</v>
      </c>
      <c r="Q1408" t="s">
        <v>788</v>
      </c>
      <c r="R1408">
        <v>327306</v>
      </c>
      <c r="S1408" s="286">
        <f>ROWS(R$5:R1408)</f>
        <v>1404</v>
      </c>
      <c r="T1408" s="286" t="str">
        <f>IF(P1408='5.1'!$E$5,TXM!S1408,"")</f>
        <v/>
      </c>
      <c r="U1408" t="str">
        <f>IFERROR(SMALL($T$5:$T$8000,ROWS($T$5:T1408)),"")</f>
        <v/>
      </c>
    </row>
    <row r="1409" spans="1:21" ht="14.4" customHeight="1" x14ac:dyDescent="0.25">
      <c r="A1409" s="285" t="s">
        <v>1744</v>
      </c>
      <c r="B1409" t="s">
        <v>823</v>
      </c>
      <c r="C1409" s="300">
        <v>277</v>
      </c>
      <c r="D1409" s="286">
        <f>ROWS(C$5:C1409)</f>
        <v>1405</v>
      </c>
      <c r="E1409" s="286" t="str">
        <f>IF(A1409='5.1'!$E$5,TXM!D1409,"")</f>
        <v/>
      </c>
      <c r="F1409" t="str">
        <f>IFERROR(SMALL($E$5:$E$8000,ROWS($E$5:E1409)),"")</f>
        <v/>
      </c>
      <c r="I1409" s="285" t="s">
        <v>1649</v>
      </c>
      <c r="J1409" t="s">
        <v>705</v>
      </c>
      <c r="K1409" s="300">
        <v>38543595</v>
      </c>
      <c r="L1409" s="286">
        <f>ROWS(K$5:K1409)</f>
        <v>1405</v>
      </c>
      <c r="M1409" s="286">
        <f>IF(I1409='5.1'!$E$5,TXM!L1409,"")</f>
        <v>1405</v>
      </c>
      <c r="N1409" t="str">
        <f>IFERROR(SMALL($M$5:$M$8000,ROWS($M$5:M1409)),"")</f>
        <v/>
      </c>
      <c r="P1409" t="s">
        <v>1741</v>
      </c>
      <c r="Q1409" t="s">
        <v>1076</v>
      </c>
      <c r="R1409">
        <v>300436</v>
      </c>
      <c r="S1409" s="286">
        <f>ROWS(R$5:R1409)</f>
        <v>1405</v>
      </c>
      <c r="T1409" s="286" t="str">
        <f>IF(P1409='5.1'!$E$5,TXM!S1409,"")</f>
        <v/>
      </c>
      <c r="U1409" t="str">
        <f>IFERROR(SMALL($T$5:$T$8000,ROWS($T$5:T1409)),"")</f>
        <v/>
      </c>
    </row>
    <row r="1410" spans="1:21" ht="14.4" customHeight="1" x14ac:dyDescent="0.25">
      <c r="A1410" s="285" t="s">
        <v>1744</v>
      </c>
      <c r="B1410" t="s">
        <v>782</v>
      </c>
      <c r="C1410" s="300">
        <v>90</v>
      </c>
      <c r="D1410" s="286">
        <f>ROWS(C$5:C1410)</f>
        <v>1406</v>
      </c>
      <c r="E1410" s="286" t="str">
        <f>IF(A1410='5.1'!$E$5,TXM!D1410,"")</f>
        <v/>
      </c>
      <c r="F1410" t="str">
        <f>IFERROR(SMALL($E$5:$E$8000,ROWS($E$5:E1410)),"")</f>
        <v/>
      </c>
      <c r="I1410" s="285" t="s">
        <v>1649</v>
      </c>
      <c r="J1410" t="s">
        <v>823</v>
      </c>
      <c r="K1410" s="300">
        <v>35085967</v>
      </c>
      <c r="L1410" s="286">
        <f>ROWS(K$5:K1410)</f>
        <v>1406</v>
      </c>
      <c r="M1410" s="286">
        <f>IF(I1410='5.1'!$E$5,TXM!L1410,"")</f>
        <v>1406</v>
      </c>
      <c r="N1410" t="str">
        <f>IFERROR(SMALL($M$5:$M$8000,ROWS($M$5:M1410)),"")</f>
        <v/>
      </c>
      <c r="P1410" t="s">
        <v>1741</v>
      </c>
      <c r="Q1410" t="s">
        <v>774</v>
      </c>
      <c r="R1410">
        <v>163245</v>
      </c>
      <c r="S1410" s="286">
        <f>ROWS(R$5:R1410)</f>
        <v>1406</v>
      </c>
      <c r="T1410" s="286" t="str">
        <f>IF(P1410='5.1'!$E$5,TXM!S1410,"")</f>
        <v/>
      </c>
      <c r="U1410" t="str">
        <f>IFERROR(SMALL($T$5:$T$8000,ROWS($T$5:T1410)),"")</f>
        <v/>
      </c>
    </row>
    <row r="1411" spans="1:21" ht="14.4" customHeight="1" x14ac:dyDescent="0.25">
      <c r="A1411" s="285" t="s">
        <v>1747</v>
      </c>
      <c r="B1411" t="s">
        <v>715</v>
      </c>
      <c r="C1411" s="300">
        <v>4522987443</v>
      </c>
      <c r="D1411" s="286">
        <f>ROWS(C$5:C1411)</f>
        <v>1407</v>
      </c>
      <c r="E1411" s="286" t="str">
        <f>IF(A1411='5.1'!$E$5,TXM!D1411,"")</f>
        <v/>
      </c>
      <c r="F1411" t="str">
        <f>IFERROR(SMALL($E$5:$E$8000,ROWS($E$5:E1411)),"")</f>
        <v/>
      </c>
      <c r="I1411" s="285" t="s">
        <v>1649</v>
      </c>
      <c r="J1411" t="s">
        <v>106</v>
      </c>
      <c r="K1411" s="300">
        <v>25178086</v>
      </c>
      <c r="L1411" s="286">
        <f>ROWS(K$5:K1411)</f>
        <v>1407</v>
      </c>
      <c r="M1411" s="286">
        <f>IF(I1411='5.1'!$E$5,TXM!L1411,"")</f>
        <v>1407</v>
      </c>
      <c r="N1411" t="str">
        <f>IFERROR(SMALL($M$5:$M$8000,ROWS($M$5:M1411)),"")</f>
        <v/>
      </c>
      <c r="P1411" t="s">
        <v>1741</v>
      </c>
      <c r="Q1411" t="s">
        <v>1086</v>
      </c>
      <c r="R1411">
        <v>141583</v>
      </c>
      <c r="S1411" s="286">
        <f>ROWS(R$5:R1411)</f>
        <v>1407</v>
      </c>
      <c r="T1411" s="286" t="str">
        <f>IF(P1411='5.1'!$E$5,TXM!S1411,"")</f>
        <v/>
      </c>
      <c r="U1411" t="str">
        <f>IFERROR(SMALL($T$5:$T$8000,ROWS($T$5:T1411)),"")</f>
        <v/>
      </c>
    </row>
    <row r="1412" spans="1:21" ht="14.4" customHeight="1" x14ac:dyDescent="0.25">
      <c r="A1412" s="285" t="s">
        <v>1747</v>
      </c>
      <c r="B1412" t="s">
        <v>1080</v>
      </c>
      <c r="C1412" s="300">
        <v>643854413</v>
      </c>
      <c r="D1412" s="286">
        <f>ROWS(C$5:C1412)</f>
        <v>1408</v>
      </c>
      <c r="E1412" s="286" t="str">
        <f>IF(A1412='5.1'!$E$5,TXM!D1412,"")</f>
        <v/>
      </c>
      <c r="F1412" t="str">
        <f>IFERROR(SMALL($E$5:$E$8000,ROWS($E$5:E1412)),"")</f>
        <v/>
      </c>
      <c r="I1412" s="285" t="s">
        <v>1649</v>
      </c>
      <c r="J1412" t="s">
        <v>750</v>
      </c>
      <c r="K1412" s="300">
        <v>24201540</v>
      </c>
      <c r="L1412" s="286">
        <f>ROWS(K$5:K1412)</f>
        <v>1408</v>
      </c>
      <c r="M1412" s="286">
        <f>IF(I1412='5.1'!$E$5,TXM!L1412,"")</f>
        <v>1408</v>
      </c>
      <c r="N1412" t="str">
        <f>IFERROR(SMALL($M$5:$M$8000,ROWS($M$5:M1412)),"")</f>
        <v/>
      </c>
      <c r="P1412" t="s">
        <v>1741</v>
      </c>
      <c r="Q1412" t="s">
        <v>766</v>
      </c>
      <c r="R1412">
        <v>136366</v>
      </c>
      <c r="S1412" s="286">
        <f>ROWS(R$5:R1412)</f>
        <v>1408</v>
      </c>
      <c r="T1412" s="286" t="str">
        <f>IF(P1412='5.1'!$E$5,TXM!S1412,"")</f>
        <v/>
      </c>
      <c r="U1412" t="str">
        <f>IFERROR(SMALL($T$5:$T$8000,ROWS($T$5:T1412)),"")</f>
        <v/>
      </c>
    </row>
    <row r="1413" spans="1:21" ht="14.4" customHeight="1" x14ac:dyDescent="0.25">
      <c r="A1413" s="285" t="s">
        <v>1747</v>
      </c>
      <c r="B1413" t="s">
        <v>786</v>
      </c>
      <c r="C1413" s="300">
        <v>143552978</v>
      </c>
      <c r="D1413" s="286">
        <f>ROWS(C$5:C1413)</f>
        <v>1409</v>
      </c>
      <c r="E1413" s="286" t="str">
        <f>IF(A1413='5.1'!$E$5,TXM!D1413,"")</f>
        <v/>
      </c>
      <c r="F1413" t="str">
        <f>IFERROR(SMALL($E$5:$E$8000,ROWS($E$5:E1413)),"")</f>
        <v/>
      </c>
      <c r="I1413" s="285" t="s">
        <v>1649</v>
      </c>
      <c r="J1413" t="s">
        <v>786</v>
      </c>
      <c r="K1413" s="300">
        <v>23006174</v>
      </c>
      <c r="L1413" s="286">
        <f>ROWS(K$5:K1413)</f>
        <v>1409</v>
      </c>
      <c r="M1413" s="286">
        <f>IF(I1413='5.1'!$E$5,TXM!L1413,"")</f>
        <v>1409</v>
      </c>
      <c r="N1413" t="str">
        <f>IFERROR(SMALL($M$5:$M$8000,ROWS($M$5:M1413)),"")</f>
        <v/>
      </c>
      <c r="P1413" t="s">
        <v>1741</v>
      </c>
      <c r="Q1413" t="s">
        <v>756</v>
      </c>
      <c r="R1413">
        <v>103016</v>
      </c>
      <c r="S1413" s="286">
        <f>ROWS(R$5:R1413)</f>
        <v>1409</v>
      </c>
      <c r="T1413" s="286" t="str">
        <f>IF(P1413='5.1'!$E$5,TXM!S1413,"")</f>
        <v/>
      </c>
      <c r="U1413" t="str">
        <f>IFERROR(SMALL($T$5:$T$8000,ROWS($T$5:T1413)),"")</f>
        <v/>
      </c>
    </row>
    <row r="1414" spans="1:21" ht="14.4" customHeight="1" x14ac:dyDescent="0.25">
      <c r="A1414" s="285" t="s">
        <v>1747</v>
      </c>
      <c r="B1414" t="s">
        <v>790</v>
      </c>
      <c r="C1414" s="300">
        <v>47026184</v>
      </c>
      <c r="D1414" s="286">
        <f>ROWS(C$5:C1414)</f>
        <v>1410</v>
      </c>
      <c r="E1414" s="286" t="str">
        <f>IF(A1414='5.1'!$E$5,TXM!D1414,"")</f>
        <v/>
      </c>
      <c r="F1414" t="str">
        <f>IFERROR(SMALL($E$5:$E$8000,ROWS($E$5:E1414)),"")</f>
        <v/>
      </c>
      <c r="I1414" s="285" t="s">
        <v>1649</v>
      </c>
      <c r="J1414" t="s">
        <v>734</v>
      </c>
      <c r="K1414" s="300">
        <v>19432004</v>
      </c>
      <c r="L1414" s="286">
        <f>ROWS(K$5:K1414)</f>
        <v>1410</v>
      </c>
      <c r="M1414" s="286">
        <f>IF(I1414='5.1'!$E$5,TXM!L1414,"")</f>
        <v>1410</v>
      </c>
      <c r="N1414" t="str">
        <f>IFERROR(SMALL($M$5:$M$8000,ROWS($M$5:M1414)),"")</f>
        <v/>
      </c>
      <c r="P1414" t="s">
        <v>1741</v>
      </c>
      <c r="Q1414" t="s">
        <v>118</v>
      </c>
      <c r="R1414">
        <v>97756</v>
      </c>
      <c r="S1414" s="286">
        <f>ROWS(R$5:R1414)</f>
        <v>1410</v>
      </c>
      <c r="T1414" s="286" t="str">
        <f>IF(P1414='5.1'!$E$5,TXM!S1414,"")</f>
        <v/>
      </c>
      <c r="U1414" t="str">
        <f>IFERROR(SMALL($T$5:$T$8000,ROWS($T$5:T1414)),"")</f>
        <v/>
      </c>
    </row>
    <row r="1415" spans="1:21" ht="14.4" customHeight="1" x14ac:dyDescent="0.25">
      <c r="A1415" s="285" t="s">
        <v>1747</v>
      </c>
      <c r="B1415" t="s">
        <v>1079</v>
      </c>
      <c r="C1415" s="300">
        <v>14062066</v>
      </c>
      <c r="D1415" s="286">
        <f>ROWS(C$5:C1415)</f>
        <v>1411</v>
      </c>
      <c r="E1415" s="286" t="str">
        <f>IF(A1415='5.1'!$E$5,TXM!D1415,"")</f>
        <v/>
      </c>
      <c r="F1415" t="str">
        <f>IFERROR(SMALL($E$5:$E$8000,ROWS($E$5:E1415)),"")</f>
        <v/>
      </c>
      <c r="I1415" s="285" t="s">
        <v>1649</v>
      </c>
      <c r="J1415" t="s">
        <v>821</v>
      </c>
      <c r="K1415" s="300">
        <v>19329853</v>
      </c>
      <c r="L1415" s="286">
        <f>ROWS(K$5:K1415)</f>
        <v>1411</v>
      </c>
      <c r="M1415" s="286">
        <f>IF(I1415='5.1'!$E$5,TXM!L1415,"")</f>
        <v>1411</v>
      </c>
      <c r="N1415" t="str">
        <f>IFERROR(SMALL($M$5:$M$8000,ROWS($M$5:M1415)),"")</f>
        <v/>
      </c>
      <c r="P1415" t="s">
        <v>1741</v>
      </c>
      <c r="Q1415" t="s">
        <v>752</v>
      </c>
      <c r="R1415">
        <v>94645</v>
      </c>
      <c r="S1415" s="286">
        <f>ROWS(R$5:R1415)</f>
        <v>1411</v>
      </c>
      <c r="T1415" s="286" t="str">
        <f>IF(P1415='5.1'!$E$5,TXM!S1415,"")</f>
        <v/>
      </c>
      <c r="U1415" t="str">
        <f>IFERROR(SMALL($T$5:$T$8000,ROWS($T$5:T1415)),"")</f>
        <v/>
      </c>
    </row>
    <row r="1416" spans="1:21" ht="14.4" customHeight="1" x14ac:dyDescent="0.25">
      <c r="A1416" s="285" t="s">
        <v>1747</v>
      </c>
      <c r="B1416" t="s">
        <v>804</v>
      </c>
      <c r="C1416" s="300">
        <v>13975420</v>
      </c>
      <c r="D1416" s="286">
        <f>ROWS(C$5:C1416)</f>
        <v>1412</v>
      </c>
      <c r="E1416" s="286" t="str">
        <f>IF(A1416='5.1'!$E$5,TXM!D1416,"")</f>
        <v/>
      </c>
      <c r="F1416" t="str">
        <f>IFERROR(SMALL($E$5:$E$8000,ROWS($E$5:E1416)),"")</f>
        <v/>
      </c>
      <c r="I1416" s="285" t="s">
        <v>1649</v>
      </c>
      <c r="J1416" t="s">
        <v>108</v>
      </c>
      <c r="K1416" s="300">
        <v>17356631</v>
      </c>
      <c r="L1416" s="286">
        <f>ROWS(K$5:K1416)</f>
        <v>1412</v>
      </c>
      <c r="M1416" s="286">
        <f>IF(I1416='5.1'!$E$5,TXM!L1416,"")</f>
        <v>1412</v>
      </c>
      <c r="N1416" t="str">
        <f>IFERROR(SMALL($M$5:$M$8000,ROWS($M$5:M1416)),"")</f>
        <v/>
      </c>
      <c r="P1416" t="s">
        <v>1741</v>
      </c>
      <c r="Q1416" t="s">
        <v>821</v>
      </c>
      <c r="R1416">
        <v>94411</v>
      </c>
      <c r="S1416" s="286">
        <f>ROWS(R$5:R1416)</f>
        <v>1412</v>
      </c>
      <c r="T1416" s="286" t="str">
        <f>IF(P1416='5.1'!$E$5,TXM!S1416,"")</f>
        <v/>
      </c>
      <c r="U1416" t="str">
        <f>IFERROR(SMALL($T$5:$T$8000,ROWS($T$5:T1416)),"")</f>
        <v/>
      </c>
    </row>
    <row r="1417" spans="1:21" ht="14.4" customHeight="1" x14ac:dyDescent="0.25">
      <c r="A1417" s="285" t="s">
        <v>1747</v>
      </c>
      <c r="B1417" t="s">
        <v>1090</v>
      </c>
      <c r="C1417" s="300">
        <v>4680199</v>
      </c>
      <c r="D1417" s="286">
        <f>ROWS(C$5:C1417)</f>
        <v>1413</v>
      </c>
      <c r="E1417" s="286" t="str">
        <f>IF(A1417='5.1'!$E$5,TXM!D1417,"")</f>
        <v/>
      </c>
      <c r="F1417" t="str">
        <f>IFERROR(SMALL($E$5:$E$8000,ROWS($E$5:E1417)),"")</f>
        <v/>
      </c>
      <c r="I1417" s="285" t="s">
        <v>1649</v>
      </c>
      <c r="J1417" t="s">
        <v>788</v>
      </c>
      <c r="K1417" s="300">
        <v>16917993</v>
      </c>
      <c r="L1417" s="286">
        <f>ROWS(K$5:K1417)</f>
        <v>1413</v>
      </c>
      <c r="M1417" s="286">
        <f>IF(I1417='5.1'!$E$5,TXM!L1417,"")</f>
        <v>1413</v>
      </c>
      <c r="N1417" t="str">
        <f>IFERROR(SMALL($M$5:$M$8000,ROWS($M$5:M1417)),"")</f>
        <v/>
      </c>
      <c r="P1417" t="s">
        <v>1741</v>
      </c>
      <c r="Q1417" t="s">
        <v>1082</v>
      </c>
      <c r="R1417">
        <v>92364</v>
      </c>
      <c r="S1417" s="286">
        <f>ROWS(R$5:R1417)</f>
        <v>1413</v>
      </c>
      <c r="T1417" s="286" t="str">
        <f>IF(P1417='5.1'!$E$5,TXM!S1417,"")</f>
        <v/>
      </c>
      <c r="U1417" t="str">
        <f>IFERROR(SMALL($T$5:$T$8000,ROWS($T$5:T1417)),"")</f>
        <v/>
      </c>
    </row>
    <row r="1418" spans="1:21" ht="14.4" customHeight="1" x14ac:dyDescent="0.25">
      <c r="A1418" s="285" t="s">
        <v>1747</v>
      </c>
      <c r="B1418" t="s">
        <v>1086</v>
      </c>
      <c r="C1418" s="300">
        <v>414665</v>
      </c>
      <c r="D1418" s="286">
        <f>ROWS(C$5:C1418)</f>
        <v>1414</v>
      </c>
      <c r="E1418" s="286" t="str">
        <f>IF(A1418='5.1'!$E$5,TXM!D1418,"")</f>
        <v/>
      </c>
      <c r="F1418" t="str">
        <f>IFERROR(SMALL($E$5:$E$8000,ROWS($E$5:E1418)),"")</f>
        <v/>
      </c>
      <c r="I1418" s="285" t="s">
        <v>1649</v>
      </c>
      <c r="J1418" t="s">
        <v>1091</v>
      </c>
      <c r="K1418" s="300">
        <v>10084522</v>
      </c>
      <c r="L1418" s="286">
        <f>ROWS(K$5:K1418)</f>
        <v>1414</v>
      </c>
      <c r="M1418" s="286">
        <f>IF(I1418='5.1'!$E$5,TXM!L1418,"")</f>
        <v>1414</v>
      </c>
      <c r="N1418" t="str">
        <f>IFERROR(SMALL($M$5:$M$8000,ROWS($M$5:M1418)),"")</f>
        <v/>
      </c>
      <c r="P1418" t="s">
        <v>1741</v>
      </c>
      <c r="Q1418" t="s">
        <v>705</v>
      </c>
      <c r="R1418">
        <v>61895</v>
      </c>
      <c r="S1418" s="286">
        <f>ROWS(R$5:R1418)</f>
        <v>1414</v>
      </c>
      <c r="T1418" s="286" t="str">
        <f>IF(P1418='5.1'!$E$5,TXM!S1418,"")</f>
        <v/>
      </c>
      <c r="U1418" t="str">
        <f>IFERROR(SMALL($T$5:$T$8000,ROWS($T$5:T1418)),"")</f>
        <v/>
      </c>
    </row>
    <row r="1419" spans="1:21" ht="14.4" customHeight="1" x14ac:dyDescent="0.25">
      <c r="A1419" s="285" t="s">
        <v>1747</v>
      </c>
      <c r="B1419" t="s">
        <v>750</v>
      </c>
      <c r="C1419" s="300">
        <v>368406</v>
      </c>
      <c r="D1419" s="286">
        <f>ROWS(C$5:C1419)</f>
        <v>1415</v>
      </c>
      <c r="E1419" s="286" t="str">
        <f>IF(A1419='5.1'!$E$5,TXM!D1419,"")</f>
        <v/>
      </c>
      <c r="F1419" t="str">
        <f>IFERROR(SMALL($E$5:$E$8000,ROWS($E$5:E1419)),"")</f>
        <v/>
      </c>
      <c r="I1419" s="285" t="s">
        <v>1649</v>
      </c>
      <c r="J1419" t="s">
        <v>1084</v>
      </c>
      <c r="K1419" s="300">
        <v>9519753</v>
      </c>
      <c r="L1419" s="286">
        <f>ROWS(K$5:K1419)</f>
        <v>1415</v>
      </c>
      <c r="M1419" s="286">
        <f>IF(I1419='5.1'!$E$5,TXM!L1419,"")</f>
        <v>1415</v>
      </c>
      <c r="N1419" t="str">
        <f>IFERROR(SMALL($M$5:$M$8000,ROWS($M$5:M1419)),"")</f>
        <v/>
      </c>
      <c r="P1419" t="s">
        <v>1741</v>
      </c>
      <c r="Q1419" t="s">
        <v>764</v>
      </c>
      <c r="R1419">
        <v>53192</v>
      </c>
      <c r="S1419" s="286">
        <f>ROWS(R$5:R1419)</f>
        <v>1415</v>
      </c>
      <c r="T1419" s="286" t="str">
        <f>IF(P1419='5.1'!$E$5,TXM!S1419,"")</f>
        <v/>
      </c>
      <c r="U1419" t="str">
        <f>IFERROR(SMALL($T$5:$T$8000,ROWS($T$5:T1419)),"")</f>
        <v/>
      </c>
    </row>
    <row r="1420" spans="1:21" ht="14.4" customHeight="1" x14ac:dyDescent="0.25">
      <c r="A1420" s="285" t="s">
        <v>1747</v>
      </c>
      <c r="B1420" t="s">
        <v>106</v>
      </c>
      <c r="C1420" s="300">
        <v>338438</v>
      </c>
      <c r="D1420" s="286">
        <f>ROWS(C$5:C1420)</f>
        <v>1416</v>
      </c>
      <c r="E1420" s="286" t="str">
        <f>IF(A1420='5.1'!$E$5,TXM!D1420,"")</f>
        <v/>
      </c>
      <c r="F1420" t="str">
        <f>IFERROR(SMALL($E$5:$E$8000,ROWS($E$5:E1420)),"")</f>
        <v/>
      </c>
      <c r="I1420" s="285" t="s">
        <v>1649</v>
      </c>
      <c r="J1420" t="s">
        <v>746</v>
      </c>
      <c r="K1420" s="300">
        <v>8651919</v>
      </c>
      <c r="L1420" s="286">
        <f>ROWS(K$5:K1420)</f>
        <v>1416</v>
      </c>
      <c r="M1420" s="286">
        <f>IF(I1420='5.1'!$E$5,TXM!L1420,"")</f>
        <v>1416</v>
      </c>
      <c r="N1420" t="str">
        <f>IFERROR(SMALL($M$5:$M$8000,ROWS($M$5:M1420)),"")</f>
        <v/>
      </c>
      <c r="P1420" t="s">
        <v>1741</v>
      </c>
      <c r="Q1420" t="s">
        <v>117</v>
      </c>
      <c r="R1420">
        <v>52140</v>
      </c>
      <c r="S1420" s="286">
        <f>ROWS(R$5:R1420)</f>
        <v>1416</v>
      </c>
      <c r="T1420" s="286" t="str">
        <f>IF(P1420='5.1'!$E$5,TXM!S1420,"")</f>
        <v/>
      </c>
      <c r="U1420" t="str">
        <f>IFERROR(SMALL($T$5:$T$8000,ROWS($T$5:T1420)),"")</f>
        <v/>
      </c>
    </row>
    <row r="1421" spans="1:21" ht="14.4" customHeight="1" x14ac:dyDescent="0.25">
      <c r="A1421" s="285" t="s">
        <v>1747</v>
      </c>
      <c r="B1421" t="s">
        <v>717</v>
      </c>
      <c r="C1421" s="300">
        <v>172483</v>
      </c>
      <c r="D1421" s="286">
        <f>ROWS(C$5:C1421)</f>
        <v>1417</v>
      </c>
      <c r="E1421" s="286" t="str">
        <f>IF(A1421='5.1'!$E$5,TXM!D1421,"")</f>
        <v/>
      </c>
      <c r="F1421" t="str">
        <f>IFERROR(SMALL($E$5:$E$8000,ROWS($E$5:E1421)),"")</f>
        <v/>
      </c>
      <c r="I1421" s="285" t="s">
        <v>1649</v>
      </c>
      <c r="J1421" t="s">
        <v>1097</v>
      </c>
      <c r="K1421" s="300">
        <v>8313721</v>
      </c>
      <c r="L1421" s="286">
        <f>ROWS(K$5:K1421)</f>
        <v>1417</v>
      </c>
      <c r="M1421" s="286">
        <f>IF(I1421='5.1'!$E$5,TXM!L1421,"")</f>
        <v>1417</v>
      </c>
      <c r="N1421" t="str">
        <f>IFERROR(SMALL($M$5:$M$8000,ROWS($M$5:M1421)),"")</f>
        <v/>
      </c>
      <c r="P1421" t="s">
        <v>1741</v>
      </c>
      <c r="Q1421" t="s">
        <v>102</v>
      </c>
      <c r="R1421">
        <v>48463</v>
      </c>
      <c r="S1421" s="286">
        <f>ROWS(R$5:R1421)</f>
        <v>1417</v>
      </c>
      <c r="T1421" s="286" t="str">
        <f>IF(P1421='5.1'!$E$5,TXM!S1421,"")</f>
        <v/>
      </c>
      <c r="U1421" t="str">
        <f>IFERROR(SMALL($T$5:$T$8000,ROWS($T$5:T1421)),"")</f>
        <v/>
      </c>
    </row>
    <row r="1422" spans="1:21" ht="14.4" customHeight="1" x14ac:dyDescent="0.25">
      <c r="A1422" s="285" t="s">
        <v>1747</v>
      </c>
      <c r="B1422" t="s">
        <v>784</v>
      </c>
      <c r="C1422" s="300">
        <v>104641</v>
      </c>
      <c r="D1422" s="286">
        <f>ROWS(C$5:C1422)</f>
        <v>1418</v>
      </c>
      <c r="E1422" s="286" t="str">
        <f>IF(A1422='5.1'!$E$5,TXM!D1422,"")</f>
        <v/>
      </c>
      <c r="F1422" t="str">
        <f>IFERROR(SMALL($E$5:$E$8000,ROWS($E$5:E1422)),"")</f>
        <v/>
      </c>
      <c r="I1422" s="285" t="s">
        <v>1649</v>
      </c>
      <c r="J1422" t="s">
        <v>1085</v>
      </c>
      <c r="K1422" s="300">
        <v>7283483</v>
      </c>
      <c r="L1422" s="286">
        <f>ROWS(K$5:K1422)</f>
        <v>1418</v>
      </c>
      <c r="M1422" s="286">
        <f>IF(I1422='5.1'!$E$5,TXM!L1422,"")</f>
        <v>1418</v>
      </c>
      <c r="N1422" t="str">
        <f>IFERROR(SMALL($M$5:$M$8000,ROWS($M$5:M1422)),"")</f>
        <v/>
      </c>
      <c r="P1422" t="s">
        <v>1741</v>
      </c>
      <c r="Q1422" t="s">
        <v>715</v>
      </c>
      <c r="R1422">
        <v>44009</v>
      </c>
      <c r="S1422" s="286">
        <f>ROWS(R$5:R1422)</f>
        <v>1418</v>
      </c>
      <c r="T1422" s="286" t="str">
        <f>IF(P1422='5.1'!$E$5,TXM!S1422,"")</f>
        <v/>
      </c>
      <c r="U1422" t="str">
        <f>IFERROR(SMALL($T$5:$T$8000,ROWS($T$5:T1422)),"")</f>
        <v/>
      </c>
    </row>
    <row r="1423" spans="1:21" ht="14.4" customHeight="1" x14ac:dyDescent="0.25">
      <c r="A1423" s="285" t="s">
        <v>1747</v>
      </c>
      <c r="B1423" t="s">
        <v>719</v>
      </c>
      <c r="C1423" s="300">
        <v>101700</v>
      </c>
      <c r="D1423" s="286">
        <f>ROWS(C$5:C1423)</f>
        <v>1419</v>
      </c>
      <c r="E1423" s="286" t="str">
        <f>IF(A1423='5.1'!$E$5,TXM!D1423,"")</f>
        <v/>
      </c>
      <c r="F1423" t="str">
        <f>IFERROR(SMALL($E$5:$E$8000,ROWS($E$5:E1423)),"")</f>
        <v/>
      </c>
      <c r="I1423" s="285" t="s">
        <v>1649</v>
      </c>
      <c r="J1423" t="s">
        <v>110</v>
      </c>
      <c r="K1423" s="300">
        <v>6629070</v>
      </c>
      <c r="L1423" s="286">
        <f>ROWS(K$5:K1423)</f>
        <v>1419</v>
      </c>
      <c r="M1423" s="286">
        <f>IF(I1423='5.1'!$E$5,TXM!L1423,"")</f>
        <v>1419</v>
      </c>
      <c r="N1423" t="str">
        <f>IFERROR(SMALL($M$5:$M$8000,ROWS($M$5:M1423)),"")</f>
        <v/>
      </c>
      <c r="P1423" t="s">
        <v>1741</v>
      </c>
      <c r="Q1423" t="s">
        <v>1087</v>
      </c>
      <c r="R1423">
        <v>32175</v>
      </c>
      <c r="S1423" s="286">
        <f>ROWS(R$5:R1423)</f>
        <v>1419</v>
      </c>
      <c r="T1423" s="286" t="str">
        <f>IF(P1423='5.1'!$E$5,TXM!S1423,"")</f>
        <v/>
      </c>
      <c r="U1423" t="str">
        <f>IFERROR(SMALL($T$5:$T$8000,ROWS($T$5:T1423)),"")</f>
        <v/>
      </c>
    </row>
    <row r="1424" spans="1:21" ht="14.4" customHeight="1" x14ac:dyDescent="0.25">
      <c r="A1424" s="285" t="s">
        <v>1747</v>
      </c>
      <c r="B1424" t="s">
        <v>118</v>
      </c>
      <c r="C1424" s="300">
        <v>95390</v>
      </c>
      <c r="D1424" s="286">
        <f>ROWS(C$5:C1424)</f>
        <v>1420</v>
      </c>
      <c r="E1424" s="286" t="str">
        <f>IF(A1424='5.1'!$E$5,TXM!D1424,"")</f>
        <v/>
      </c>
      <c r="F1424" t="str">
        <f>IFERROR(SMALL($E$5:$E$8000,ROWS($E$5:E1424)),"")</f>
        <v/>
      </c>
      <c r="I1424" s="285" t="s">
        <v>1649</v>
      </c>
      <c r="J1424" t="s">
        <v>812</v>
      </c>
      <c r="K1424" s="300">
        <v>6011490</v>
      </c>
      <c r="L1424" s="286">
        <f>ROWS(K$5:K1424)</f>
        <v>1420</v>
      </c>
      <c r="M1424" s="286">
        <f>IF(I1424='5.1'!$E$5,TXM!L1424,"")</f>
        <v>1420</v>
      </c>
      <c r="N1424" t="str">
        <f>IFERROR(SMALL($M$5:$M$8000,ROWS($M$5:M1424)),"")</f>
        <v/>
      </c>
      <c r="P1424" t="s">
        <v>1741</v>
      </c>
      <c r="Q1424" t="s">
        <v>723</v>
      </c>
      <c r="R1424">
        <v>20902</v>
      </c>
      <c r="S1424" s="286">
        <f>ROWS(R$5:R1424)</f>
        <v>1420</v>
      </c>
      <c r="T1424" s="286" t="str">
        <f>IF(P1424='5.1'!$E$5,TXM!S1424,"")</f>
        <v/>
      </c>
      <c r="U1424" t="str">
        <f>IFERROR(SMALL($T$5:$T$8000,ROWS($T$5:T1424)),"")</f>
        <v/>
      </c>
    </row>
    <row r="1425" spans="1:21" ht="14.4" customHeight="1" x14ac:dyDescent="0.25">
      <c r="A1425" s="285" t="s">
        <v>1747</v>
      </c>
      <c r="B1425" t="s">
        <v>705</v>
      </c>
      <c r="C1425" s="300">
        <v>92360</v>
      </c>
      <c r="D1425" s="286">
        <f>ROWS(C$5:C1425)</f>
        <v>1421</v>
      </c>
      <c r="E1425" s="286" t="str">
        <f>IF(A1425='5.1'!$E$5,TXM!D1425,"")</f>
        <v/>
      </c>
      <c r="F1425" t="str">
        <f>IFERROR(SMALL($E$5:$E$8000,ROWS($E$5:E1425)),"")</f>
        <v/>
      </c>
      <c r="I1425" s="285" t="s">
        <v>1649</v>
      </c>
      <c r="J1425" t="s">
        <v>1083</v>
      </c>
      <c r="K1425" s="300">
        <v>5924543</v>
      </c>
      <c r="L1425" s="286">
        <f>ROWS(K$5:K1425)</f>
        <v>1421</v>
      </c>
      <c r="M1425" s="286">
        <f>IF(I1425='5.1'!$E$5,TXM!L1425,"")</f>
        <v>1421</v>
      </c>
      <c r="N1425" t="str">
        <f>IFERROR(SMALL($M$5:$M$8000,ROWS($M$5:M1425)),"")</f>
        <v/>
      </c>
      <c r="P1425" t="s">
        <v>1741</v>
      </c>
      <c r="Q1425" t="s">
        <v>709</v>
      </c>
      <c r="R1425">
        <v>20844</v>
      </c>
      <c r="S1425" s="286">
        <f>ROWS(R$5:R1425)</f>
        <v>1421</v>
      </c>
      <c r="T1425" s="286" t="str">
        <f>IF(P1425='5.1'!$E$5,TXM!S1425,"")</f>
        <v/>
      </c>
      <c r="U1425" t="str">
        <f>IFERROR(SMALL($T$5:$T$8000,ROWS($T$5:T1425)),"")</f>
        <v/>
      </c>
    </row>
    <row r="1426" spans="1:21" ht="14.4" customHeight="1" x14ac:dyDescent="0.25">
      <c r="A1426" s="285" t="s">
        <v>1747</v>
      </c>
      <c r="B1426" t="s">
        <v>723</v>
      </c>
      <c r="C1426" s="300">
        <v>86541</v>
      </c>
      <c r="D1426" s="286">
        <f>ROWS(C$5:C1426)</f>
        <v>1422</v>
      </c>
      <c r="E1426" s="286" t="str">
        <f>IF(A1426='5.1'!$E$5,TXM!D1426,"")</f>
        <v/>
      </c>
      <c r="F1426" t="str">
        <f>IFERROR(SMALL($E$5:$E$8000,ROWS($E$5:E1426)),"")</f>
        <v/>
      </c>
      <c r="I1426" s="285" t="s">
        <v>1649</v>
      </c>
      <c r="J1426" t="s">
        <v>768</v>
      </c>
      <c r="K1426" s="300">
        <v>5378251</v>
      </c>
      <c r="L1426" s="286">
        <f>ROWS(K$5:K1426)</f>
        <v>1422</v>
      </c>
      <c r="M1426" s="286">
        <f>IF(I1426='5.1'!$E$5,TXM!L1426,"")</f>
        <v>1422</v>
      </c>
      <c r="N1426" t="str">
        <f>IFERROR(SMALL($M$5:$M$8000,ROWS($M$5:M1426)),"")</f>
        <v/>
      </c>
      <c r="P1426" t="s">
        <v>1741</v>
      </c>
      <c r="Q1426" t="s">
        <v>804</v>
      </c>
      <c r="R1426">
        <v>18502</v>
      </c>
      <c r="S1426" s="286">
        <f>ROWS(R$5:R1426)</f>
        <v>1422</v>
      </c>
      <c r="T1426" s="286" t="str">
        <f>IF(P1426='5.1'!$E$5,TXM!S1426,"")</f>
        <v/>
      </c>
      <c r="U1426" t="str">
        <f>IFERROR(SMALL($T$5:$T$8000,ROWS($T$5:T1426)),"")</f>
        <v/>
      </c>
    </row>
    <row r="1427" spans="1:21" ht="14.4" customHeight="1" x14ac:dyDescent="0.25">
      <c r="A1427" s="285" t="s">
        <v>1747</v>
      </c>
      <c r="B1427" t="s">
        <v>774</v>
      </c>
      <c r="C1427" s="300">
        <v>83835</v>
      </c>
      <c r="D1427" s="286">
        <f>ROWS(C$5:C1427)</f>
        <v>1423</v>
      </c>
      <c r="E1427" s="286" t="str">
        <f>IF(A1427='5.1'!$E$5,TXM!D1427,"")</f>
        <v/>
      </c>
      <c r="F1427" t="str">
        <f>IFERROR(SMALL($E$5:$E$8000,ROWS($E$5:E1427)),"")</f>
        <v/>
      </c>
      <c r="I1427" s="285" t="s">
        <v>1649</v>
      </c>
      <c r="J1427" t="s">
        <v>818</v>
      </c>
      <c r="K1427" s="300">
        <v>4596018</v>
      </c>
      <c r="L1427" s="286">
        <f>ROWS(K$5:K1427)</f>
        <v>1423</v>
      </c>
      <c r="M1427" s="286">
        <f>IF(I1427='5.1'!$E$5,TXM!L1427,"")</f>
        <v>1423</v>
      </c>
      <c r="N1427" t="str">
        <f>IFERROR(SMALL($M$5:$M$8000,ROWS($M$5:M1427)),"")</f>
        <v/>
      </c>
      <c r="P1427" t="s">
        <v>1741</v>
      </c>
      <c r="Q1427" t="s">
        <v>1090</v>
      </c>
      <c r="R1427">
        <v>17346</v>
      </c>
      <c r="S1427" s="286">
        <f>ROWS(R$5:R1427)</f>
        <v>1423</v>
      </c>
      <c r="T1427" s="286" t="str">
        <f>IF(P1427='5.1'!$E$5,TXM!S1427,"")</f>
        <v/>
      </c>
      <c r="U1427" t="str">
        <f>IFERROR(SMALL($T$5:$T$8000,ROWS($T$5:T1427)),"")</f>
        <v/>
      </c>
    </row>
    <row r="1428" spans="1:21" ht="14.4" customHeight="1" x14ac:dyDescent="0.25">
      <c r="A1428" s="285" t="s">
        <v>1747</v>
      </c>
      <c r="B1428" t="s">
        <v>727</v>
      </c>
      <c r="C1428" s="300">
        <v>74572</v>
      </c>
      <c r="D1428" s="286">
        <f>ROWS(C$5:C1428)</f>
        <v>1424</v>
      </c>
      <c r="E1428" s="286" t="str">
        <f>IF(A1428='5.1'!$E$5,TXM!D1428,"")</f>
        <v/>
      </c>
      <c r="F1428" t="str">
        <f>IFERROR(SMALL($E$5:$E$8000,ROWS($E$5:E1428)),"")</f>
        <v/>
      </c>
      <c r="I1428" s="285" t="s">
        <v>1649</v>
      </c>
      <c r="J1428" t="s">
        <v>999</v>
      </c>
      <c r="K1428" s="300">
        <v>4339819</v>
      </c>
      <c r="L1428" s="286">
        <f>ROWS(K$5:K1428)</f>
        <v>1424</v>
      </c>
      <c r="M1428" s="286">
        <f>IF(I1428='5.1'!$E$5,TXM!L1428,"")</f>
        <v>1424</v>
      </c>
      <c r="N1428" t="str">
        <f>IFERROR(SMALL($M$5:$M$8000,ROWS($M$5:M1428)),"")</f>
        <v/>
      </c>
      <c r="P1428" t="s">
        <v>1741</v>
      </c>
      <c r="Q1428" t="s">
        <v>1091</v>
      </c>
      <c r="R1428">
        <v>16050</v>
      </c>
      <c r="S1428" s="286">
        <f>ROWS(R$5:R1428)</f>
        <v>1424</v>
      </c>
      <c r="T1428" s="286" t="str">
        <f>IF(P1428='5.1'!$E$5,TXM!S1428,"")</f>
        <v/>
      </c>
      <c r="U1428" t="str">
        <f>IFERROR(SMALL($T$5:$T$8000,ROWS($T$5:T1428)),"")</f>
        <v/>
      </c>
    </row>
    <row r="1429" spans="1:21" ht="14.4" customHeight="1" x14ac:dyDescent="0.25">
      <c r="A1429" s="285" t="s">
        <v>1747</v>
      </c>
      <c r="B1429" t="s">
        <v>764</v>
      </c>
      <c r="C1429" s="300">
        <v>51405</v>
      </c>
      <c r="D1429" s="286">
        <f>ROWS(C$5:C1429)</f>
        <v>1425</v>
      </c>
      <c r="E1429" s="286" t="str">
        <f>IF(A1429='5.1'!$E$5,TXM!D1429,"")</f>
        <v/>
      </c>
      <c r="F1429" t="str">
        <f>IFERROR(SMALL($E$5:$E$8000,ROWS($E$5:E1429)),"")</f>
        <v/>
      </c>
      <c r="I1429" s="285" t="s">
        <v>1649</v>
      </c>
      <c r="J1429" t="s">
        <v>1078</v>
      </c>
      <c r="K1429" s="300">
        <v>4150329</v>
      </c>
      <c r="L1429" s="286">
        <f>ROWS(K$5:K1429)</f>
        <v>1425</v>
      </c>
      <c r="M1429" s="286">
        <f>IF(I1429='5.1'!$E$5,TXM!L1429,"")</f>
        <v>1425</v>
      </c>
      <c r="N1429" t="str">
        <f>IFERROR(SMALL($M$5:$M$8000,ROWS($M$5:M1429)),"")</f>
        <v/>
      </c>
      <c r="P1429" t="s">
        <v>1741</v>
      </c>
      <c r="Q1429" t="s">
        <v>114</v>
      </c>
      <c r="R1429">
        <v>15472</v>
      </c>
      <c r="S1429" s="286">
        <f>ROWS(R$5:R1429)</f>
        <v>1425</v>
      </c>
      <c r="T1429" s="286" t="str">
        <f>IF(P1429='5.1'!$E$5,TXM!S1429,"")</f>
        <v/>
      </c>
      <c r="U1429" t="str">
        <f>IFERROR(SMALL($T$5:$T$8000,ROWS($T$5:T1429)),"")</f>
        <v/>
      </c>
    </row>
    <row r="1430" spans="1:21" ht="14.4" customHeight="1" x14ac:dyDescent="0.25">
      <c r="A1430" s="285" t="s">
        <v>1747</v>
      </c>
      <c r="B1430" t="s">
        <v>802</v>
      </c>
      <c r="C1430" s="300">
        <v>18815</v>
      </c>
      <c r="D1430" s="286">
        <f>ROWS(C$5:C1430)</f>
        <v>1426</v>
      </c>
      <c r="E1430" s="286" t="str">
        <f>IF(A1430='5.1'!$E$5,TXM!D1430,"")</f>
        <v/>
      </c>
      <c r="F1430" t="str">
        <f>IFERROR(SMALL($E$5:$E$8000,ROWS($E$5:E1430)),"")</f>
        <v/>
      </c>
      <c r="I1430" s="285" t="s">
        <v>1649</v>
      </c>
      <c r="J1430" t="s">
        <v>756</v>
      </c>
      <c r="K1430" s="300">
        <v>4084377</v>
      </c>
      <c r="L1430" s="286">
        <f>ROWS(K$5:K1430)</f>
        <v>1426</v>
      </c>
      <c r="M1430" s="286">
        <f>IF(I1430='5.1'!$E$5,TXM!L1430,"")</f>
        <v>1426</v>
      </c>
      <c r="N1430" t="str">
        <f>IFERROR(SMALL($M$5:$M$8000,ROWS($M$5:M1430)),"")</f>
        <v/>
      </c>
      <c r="P1430" t="s">
        <v>1741</v>
      </c>
      <c r="Q1430" t="s">
        <v>727</v>
      </c>
      <c r="R1430">
        <v>10887</v>
      </c>
      <c r="S1430" s="286">
        <f>ROWS(R$5:R1430)</f>
        <v>1426</v>
      </c>
      <c r="T1430" s="286" t="str">
        <f>IF(P1430='5.1'!$E$5,TXM!S1430,"")</f>
        <v/>
      </c>
      <c r="U1430" t="str">
        <f>IFERROR(SMALL($T$5:$T$8000,ROWS($T$5:T1430)),"")</f>
        <v/>
      </c>
    </row>
    <row r="1431" spans="1:21" ht="14.4" customHeight="1" x14ac:dyDescent="0.25">
      <c r="A1431" s="285" t="s">
        <v>1747</v>
      </c>
      <c r="B1431" t="s">
        <v>1076</v>
      </c>
      <c r="C1431" s="300">
        <v>13114</v>
      </c>
      <c r="D1431" s="286">
        <f>ROWS(C$5:C1431)</f>
        <v>1427</v>
      </c>
      <c r="E1431" s="286" t="str">
        <f>IF(A1431='5.1'!$E$5,TXM!D1431,"")</f>
        <v/>
      </c>
      <c r="F1431" t="str">
        <f>IFERROR(SMALL($E$5:$E$8000,ROWS($E$5:E1431)),"")</f>
        <v/>
      </c>
      <c r="I1431" s="285" t="s">
        <v>1649</v>
      </c>
      <c r="J1431" t="s">
        <v>800</v>
      </c>
      <c r="K1431" s="300">
        <v>3714449</v>
      </c>
      <c r="L1431" s="286">
        <f>ROWS(K$5:K1431)</f>
        <v>1427</v>
      </c>
      <c r="M1431" s="286">
        <f>IF(I1431='5.1'!$E$5,TXM!L1431,"")</f>
        <v>1427</v>
      </c>
      <c r="N1431" t="str">
        <f>IFERROR(SMALL($M$5:$M$8000,ROWS($M$5:M1431)),"")</f>
        <v/>
      </c>
      <c r="P1431" t="s">
        <v>1741</v>
      </c>
      <c r="Q1431" t="s">
        <v>116</v>
      </c>
      <c r="R1431">
        <v>8669</v>
      </c>
      <c r="S1431" s="286">
        <f>ROWS(R$5:R1431)</f>
        <v>1427</v>
      </c>
      <c r="T1431" s="286" t="str">
        <f>IF(P1431='5.1'!$E$5,TXM!S1431,"")</f>
        <v/>
      </c>
      <c r="U1431" t="str">
        <f>IFERROR(SMALL($T$5:$T$8000,ROWS($T$5:T1431)),"")</f>
        <v/>
      </c>
    </row>
    <row r="1432" spans="1:21" ht="14.4" customHeight="1" x14ac:dyDescent="0.25">
      <c r="A1432" s="285" t="s">
        <v>1747</v>
      </c>
      <c r="B1432" t="s">
        <v>107</v>
      </c>
      <c r="C1432" s="300">
        <v>9815</v>
      </c>
      <c r="D1432" s="286">
        <f>ROWS(C$5:C1432)</f>
        <v>1428</v>
      </c>
      <c r="E1432" s="286" t="str">
        <f>IF(A1432='5.1'!$E$5,TXM!D1432,"")</f>
        <v/>
      </c>
      <c r="F1432" t="str">
        <f>IFERROR(SMALL($E$5:$E$8000,ROWS($E$5:E1432)),"")</f>
        <v/>
      </c>
      <c r="I1432" s="285" t="s">
        <v>1649</v>
      </c>
      <c r="J1432" t="s">
        <v>770</v>
      </c>
      <c r="K1432" s="300">
        <v>3587566</v>
      </c>
      <c r="L1432" s="286">
        <f>ROWS(K$5:K1432)</f>
        <v>1428</v>
      </c>
      <c r="M1432" s="286">
        <f>IF(I1432='5.1'!$E$5,TXM!L1432,"")</f>
        <v>1428</v>
      </c>
      <c r="N1432" t="str">
        <f>IFERROR(SMALL($M$5:$M$8000,ROWS($M$5:M1432)),"")</f>
        <v/>
      </c>
      <c r="P1432" t="s">
        <v>1741</v>
      </c>
      <c r="Q1432" t="s">
        <v>711</v>
      </c>
      <c r="R1432">
        <v>5637</v>
      </c>
      <c r="S1432" s="286">
        <f>ROWS(R$5:R1432)</f>
        <v>1428</v>
      </c>
      <c r="T1432" s="286" t="str">
        <f>IF(P1432='5.1'!$E$5,TXM!S1432,"")</f>
        <v/>
      </c>
      <c r="U1432" t="str">
        <f>IFERROR(SMALL($T$5:$T$8000,ROWS($T$5:T1432)),"")</f>
        <v/>
      </c>
    </row>
    <row r="1433" spans="1:21" ht="14.4" customHeight="1" x14ac:dyDescent="0.25">
      <c r="A1433" s="285" t="s">
        <v>1747</v>
      </c>
      <c r="B1433" t="s">
        <v>760</v>
      </c>
      <c r="C1433" s="300">
        <v>9221</v>
      </c>
      <c r="D1433" s="286">
        <f>ROWS(C$5:C1433)</f>
        <v>1429</v>
      </c>
      <c r="E1433" s="286" t="str">
        <f>IF(A1433='5.1'!$E$5,TXM!D1433,"")</f>
        <v/>
      </c>
      <c r="F1433" t="str">
        <f>IFERROR(SMALL($E$5:$E$8000,ROWS($E$5:E1433)),"")</f>
        <v/>
      </c>
      <c r="I1433" s="285" t="s">
        <v>1649</v>
      </c>
      <c r="J1433" t="s">
        <v>198</v>
      </c>
      <c r="K1433" s="300">
        <v>3119711</v>
      </c>
      <c r="L1433" s="286">
        <f>ROWS(K$5:K1433)</f>
        <v>1429</v>
      </c>
      <c r="M1433" s="286">
        <f>IF(I1433='5.1'!$E$5,TXM!L1433,"")</f>
        <v>1429</v>
      </c>
      <c r="N1433" t="str">
        <f>IFERROR(SMALL($M$5:$M$8000,ROWS($M$5:M1433)),"")</f>
        <v/>
      </c>
      <c r="P1433" t="s">
        <v>1741</v>
      </c>
      <c r="Q1433" t="s">
        <v>106</v>
      </c>
      <c r="R1433">
        <v>5089</v>
      </c>
      <c r="S1433" s="286">
        <f>ROWS(R$5:R1433)</f>
        <v>1429</v>
      </c>
      <c r="T1433" s="286" t="str">
        <f>IF(P1433='5.1'!$E$5,TXM!S1433,"")</f>
        <v/>
      </c>
      <c r="U1433" t="str">
        <f>IFERROR(SMALL($T$5:$T$8000,ROWS($T$5:T1433)),"")</f>
        <v/>
      </c>
    </row>
    <row r="1434" spans="1:21" ht="14.4" customHeight="1" x14ac:dyDescent="0.25">
      <c r="A1434" s="285" t="s">
        <v>1747</v>
      </c>
      <c r="B1434" t="s">
        <v>821</v>
      </c>
      <c r="C1434" s="300">
        <v>9110</v>
      </c>
      <c r="D1434" s="286">
        <f>ROWS(C$5:C1434)</f>
        <v>1430</v>
      </c>
      <c r="E1434" s="286" t="str">
        <f>IF(A1434='5.1'!$E$5,TXM!D1434,"")</f>
        <v/>
      </c>
      <c r="F1434" t="str">
        <f>IFERROR(SMALL($E$5:$E$8000,ROWS($E$5:E1434)),"")</f>
        <v/>
      </c>
      <c r="I1434" s="285" t="s">
        <v>1649</v>
      </c>
      <c r="J1434" t="s">
        <v>748</v>
      </c>
      <c r="K1434" s="300">
        <v>2284514</v>
      </c>
      <c r="L1434" s="286">
        <f>ROWS(K$5:K1434)</f>
        <v>1430</v>
      </c>
      <c r="M1434" s="286">
        <f>IF(I1434='5.1'!$E$5,TXM!L1434,"")</f>
        <v>1430</v>
      </c>
      <c r="N1434" t="str">
        <f>IFERROR(SMALL($M$5:$M$8000,ROWS($M$5:M1434)),"")</f>
        <v/>
      </c>
      <c r="P1434" t="s">
        <v>1741</v>
      </c>
      <c r="Q1434" t="s">
        <v>1084</v>
      </c>
      <c r="R1434">
        <v>4044</v>
      </c>
      <c r="S1434" s="286">
        <f>ROWS(R$5:R1434)</f>
        <v>1430</v>
      </c>
      <c r="T1434" s="286" t="str">
        <f>IF(P1434='5.1'!$E$5,TXM!S1434,"")</f>
        <v/>
      </c>
      <c r="U1434" t="str">
        <f>IFERROR(SMALL($T$5:$T$8000,ROWS($T$5:T1434)),"")</f>
        <v/>
      </c>
    </row>
    <row r="1435" spans="1:21" ht="14.4" customHeight="1" x14ac:dyDescent="0.25">
      <c r="A1435" s="285" t="s">
        <v>1747</v>
      </c>
      <c r="B1435" t="s">
        <v>117</v>
      </c>
      <c r="C1435" s="300">
        <v>6706</v>
      </c>
      <c r="D1435" s="286">
        <f>ROWS(C$5:C1435)</f>
        <v>1431</v>
      </c>
      <c r="E1435" s="286" t="str">
        <f>IF(A1435='5.1'!$E$5,TXM!D1435,"")</f>
        <v/>
      </c>
      <c r="F1435" t="str">
        <f>IFERROR(SMALL($E$5:$E$8000,ROWS($E$5:E1435)),"")</f>
        <v/>
      </c>
      <c r="I1435" s="285" t="s">
        <v>1649</v>
      </c>
      <c r="J1435" t="s">
        <v>1089</v>
      </c>
      <c r="K1435" s="300">
        <v>1714888</v>
      </c>
      <c r="L1435" s="286">
        <f>ROWS(K$5:K1435)</f>
        <v>1431</v>
      </c>
      <c r="M1435" s="286">
        <f>IF(I1435='5.1'!$E$5,TXM!L1435,"")</f>
        <v>1431</v>
      </c>
      <c r="N1435" t="str">
        <f>IFERROR(SMALL($M$5:$M$8000,ROWS($M$5:M1435)),"")</f>
        <v/>
      </c>
      <c r="P1435" t="s">
        <v>1741</v>
      </c>
      <c r="Q1435" t="s">
        <v>768</v>
      </c>
      <c r="R1435">
        <v>2992</v>
      </c>
      <c r="S1435" s="286">
        <f>ROWS(R$5:R1435)</f>
        <v>1431</v>
      </c>
      <c r="T1435" s="286" t="str">
        <f>IF(P1435='5.1'!$E$5,TXM!S1435,"")</f>
        <v/>
      </c>
      <c r="U1435" t="str">
        <f>IFERROR(SMALL($T$5:$T$8000,ROWS($T$5:T1435)),"")</f>
        <v/>
      </c>
    </row>
    <row r="1436" spans="1:21" ht="14.4" customHeight="1" x14ac:dyDescent="0.25">
      <c r="A1436" s="285" t="s">
        <v>1747</v>
      </c>
      <c r="B1436" t="s">
        <v>776</v>
      </c>
      <c r="C1436" s="300">
        <v>5929</v>
      </c>
      <c r="D1436" s="286">
        <f>ROWS(C$5:C1436)</f>
        <v>1432</v>
      </c>
      <c r="E1436" s="286" t="str">
        <f>IF(A1436='5.1'!$E$5,TXM!D1436,"")</f>
        <v/>
      </c>
      <c r="F1436" t="str">
        <f>IFERROR(SMALL($E$5:$E$8000,ROWS($E$5:E1436)),"")</f>
        <v/>
      </c>
      <c r="I1436" s="285" t="s">
        <v>1649</v>
      </c>
      <c r="J1436" t="s">
        <v>111</v>
      </c>
      <c r="K1436" s="300">
        <v>1569349</v>
      </c>
      <c r="L1436" s="286">
        <f>ROWS(K$5:K1436)</f>
        <v>1432</v>
      </c>
      <c r="M1436" s="286">
        <f>IF(I1436='5.1'!$E$5,TXM!L1436,"")</f>
        <v>1432</v>
      </c>
      <c r="N1436" t="str">
        <f>IFERROR(SMALL($M$5:$M$8000,ROWS($M$5:M1436)),"")</f>
        <v/>
      </c>
      <c r="P1436" t="s">
        <v>1741</v>
      </c>
      <c r="Q1436" t="s">
        <v>113</v>
      </c>
      <c r="R1436">
        <v>1985</v>
      </c>
      <c r="S1436" s="286">
        <f>ROWS(R$5:R1436)</f>
        <v>1432</v>
      </c>
      <c r="T1436" s="286" t="str">
        <f>IF(P1436='5.1'!$E$5,TXM!S1436,"")</f>
        <v/>
      </c>
      <c r="U1436" t="str">
        <f>IFERROR(SMALL($T$5:$T$8000,ROWS($T$5:T1436)),"")</f>
        <v/>
      </c>
    </row>
    <row r="1437" spans="1:21" ht="14.4" customHeight="1" x14ac:dyDescent="0.25">
      <c r="A1437" s="285" t="s">
        <v>1747</v>
      </c>
      <c r="B1437" t="s">
        <v>814</v>
      </c>
      <c r="C1437" s="300">
        <v>4722</v>
      </c>
      <c r="D1437" s="286">
        <f>ROWS(C$5:C1437)</f>
        <v>1433</v>
      </c>
      <c r="E1437" s="286" t="str">
        <f>IF(A1437='5.1'!$E$5,TXM!D1437,"")</f>
        <v/>
      </c>
      <c r="F1437" t="str">
        <f>IFERROR(SMALL($E$5:$E$8000,ROWS($E$5:E1437)),"")</f>
        <v/>
      </c>
      <c r="I1437" s="285" t="s">
        <v>1649</v>
      </c>
      <c r="J1437" t="s">
        <v>794</v>
      </c>
      <c r="K1437" s="300">
        <v>1438144</v>
      </c>
      <c r="L1437" s="286">
        <f>ROWS(K$5:K1437)</f>
        <v>1433</v>
      </c>
      <c r="M1437" s="286">
        <f>IF(I1437='5.1'!$E$5,TXM!L1437,"")</f>
        <v>1433</v>
      </c>
      <c r="N1437" t="str">
        <f>IFERROR(SMALL($M$5:$M$8000,ROWS($M$5:M1437)),"")</f>
        <v/>
      </c>
      <c r="P1437" t="s">
        <v>1741</v>
      </c>
      <c r="Q1437" t="s">
        <v>796</v>
      </c>
      <c r="R1437">
        <v>1231</v>
      </c>
      <c r="S1437" s="286">
        <f>ROWS(R$5:R1437)</f>
        <v>1433</v>
      </c>
      <c r="T1437" s="286" t="str">
        <f>IF(P1437='5.1'!$E$5,TXM!S1437,"")</f>
        <v/>
      </c>
      <c r="U1437" t="str">
        <f>IFERROR(SMALL($T$5:$T$8000,ROWS($T$5:T1437)),"")</f>
        <v/>
      </c>
    </row>
    <row r="1438" spans="1:21" ht="14.4" customHeight="1" x14ac:dyDescent="0.25">
      <c r="A1438" s="285" t="s">
        <v>1747</v>
      </c>
      <c r="B1438" t="s">
        <v>808</v>
      </c>
      <c r="C1438" s="300">
        <v>2974</v>
      </c>
      <c r="D1438" s="286">
        <f>ROWS(C$5:C1438)</f>
        <v>1434</v>
      </c>
      <c r="E1438" s="286" t="str">
        <f>IF(A1438='5.1'!$E$5,TXM!D1438,"")</f>
        <v/>
      </c>
      <c r="F1438" t="str">
        <f>IFERROR(SMALL($E$5:$E$8000,ROWS($E$5:E1438)),"")</f>
        <v/>
      </c>
      <c r="I1438" s="285" t="s">
        <v>1649</v>
      </c>
      <c r="J1438" t="s">
        <v>1077</v>
      </c>
      <c r="K1438" s="300">
        <v>1428562</v>
      </c>
      <c r="L1438" s="286">
        <f>ROWS(K$5:K1438)</f>
        <v>1434</v>
      </c>
      <c r="M1438" s="286">
        <f>IF(I1438='5.1'!$E$5,TXM!L1438,"")</f>
        <v>1434</v>
      </c>
      <c r="N1438" t="str">
        <f>IFERROR(SMALL($M$5:$M$8000,ROWS($M$5:M1438)),"")</f>
        <v/>
      </c>
      <c r="P1438" t="s">
        <v>1741</v>
      </c>
      <c r="Q1438" t="s">
        <v>750</v>
      </c>
      <c r="R1438">
        <v>584</v>
      </c>
      <c r="S1438" s="286">
        <f>ROWS(R$5:R1438)</f>
        <v>1434</v>
      </c>
      <c r="T1438" s="286" t="str">
        <f>IF(P1438='5.1'!$E$5,TXM!S1438,"")</f>
        <v/>
      </c>
      <c r="U1438" t="str">
        <f>IFERROR(SMALL($T$5:$T$8000,ROWS($T$5:T1438)),"")</f>
        <v/>
      </c>
    </row>
    <row r="1439" spans="1:21" ht="14.4" customHeight="1" x14ac:dyDescent="0.25">
      <c r="A1439" s="285" t="s">
        <v>1747</v>
      </c>
      <c r="B1439" t="s">
        <v>110</v>
      </c>
      <c r="C1439" s="300">
        <v>2909</v>
      </c>
      <c r="D1439" s="286">
        <f>ROWS(C$5:C1439)</f>
        <v>1435</v>
      </c>
      <c r="E1439" s="286" t="str">
        <f>IF(A1439='5.1'!$E$5,TXM!D1439,"")</f>
        <v/>
      </c>
      <c r="F1439" t="str">
        <f>IFERROR(SMALL($E$5:$E$8000,ROWS($E$5:E1439)),"")</f>
        <v/>
      </c>
      <c r="I1439" s="285" t="s">
        <v>1649</v>
      </c>
      <c r="J1439" t="s">
        <v>713</v>
      </c>
      <c r="K1439" s="300">
        <v>1343015</v>
      </c>
      <c r="L1439" s="286">
        <f>ROWS(K$5:K1439)</f>
        <v>1435</v>
      </c>
      <c r="M1439" s="286">
        <f>IF(I1439='5.1'!$E$5,TXM!L1439,"")</f>
        <v>1435</v>
      </c>
      <c r="N1439" t="str">
        <f>IFERROR(SMALL($M$5:$M$8000,ROWS($M$5:M1439)),"")</f>
        <v/>
      </c>
      <c r="P1439" t="s">
        <v>1744</v>
      </c>
      <c r="Q1439" t="s">
        <v>806</v>
      </c>
      <c r="R1439">
        <v>32541986</v>
      </c>
      <c r="S1439" s="286">
        <f>ROWS(R$5:R1439)</f>
        <v>1435</v>
      </c>
      <c r="T1439" s="286" t="str">
        <f>IF(P1439='5.1'!$E$5,TXM!S1439,"")</f>
        <v/>
      </c>
      <c r="U1439" t="str">
        <f>IFERROR(SMALL($T$5:$T$8000,ROWS($T$5:T1439)),"")</f>
        <v/>
      </c>
    </row>
    <row r="1440" spans="1:21" ht="14.4" customHeight="1" x14ac:dyDescent="0.25">
      <c r="A1440" s="285" t="s">
        <v>1747</v>
      </c>
      <c r="B1440" t="s">
        <v>752</v>
      </c>
      <c r="C1440" s="300">
        <v>2594</v>
      </c>
      <c r="D1440" s="286">
        <f>ROWS(C$5:C1440)</f>
        <v>1436</v>
      </c>
      <c r="E1440" s="286" t="str">
        <f>IF(A1440='5.1'!$E$5,TXM!D1440,"")</f>
        <v/>
      </c>
      <c r="F1440" t="str">
        <f>IFERROR(SMALL($E$5:$E$8000,ROWS($E$5:E1440)),"")</f>
        <v/>
      </c>
      <c r="I1440" s="285" t="s">
        <v>1649</v>
      </c>
      <c r="J1440" t="s">
        <v>772</v>
      </c>
      <c r="K1440" s="300">
        <v>1225968</v>
      </c>
      <c r="L1440" s="286">
        <f>ROWS(K$5:K1440)</f>
        <v>1436</v>
      </c>
      <c r="M1440" s="286">
        <f>IF(I1440='5.1'!$E$5,TXM!L1440,"")</f>
        <v>1436</v>
      </c>
      <c r="N1440" t="str">
        <f>IFERROR(SMALL($M$5:$M$8000,ROWS($M$5:M1440)),"")</f>
        <v/>
      </c>
      <c r="P1440" t="s">
        <v>1744</v>
      </c>
      <c r="Q1440" t="s">
        <v>808</v>
      </c>
      <c r="R1440">
        <v>20408309</v>
      </c>
      <c r="S1440" s="286">
        <f>ROWS(R$5:R1440)</f>
        <v>1436</v>
      </c>
      <c r="T1440" s="286" t="str">
        <f>IF(P1440='5.1'!$E$5,TXM!S1440,"")</f>
        <v/>
      </c>
      <c r="U1440" t="str">
        <f>IFERROR(SMALL($T$5:$T$8000,ROWS($T$5:T1440)),"")</f>
        <v/>
      </c>
    </row>
    <row r="1441" spans="1:21" ht="14.4" customHeight="1" x14ac:dyDescent="0.25">
      <c r="A1441" s="285" t="s">
        <v>1747</v>
      </c>
      <c r="B1441" t="s">
        <v>734</v>
      </c>
      <c r="C1441" s="300">
        <v>2336</v>
      </c>
      <c r="D1441" s="286">
        <f>ROWS(C$5:C1441)</f>
        <v>1437</v>
      </c>
      <c r="E1441" s="286" t="str">
        <f>IF(A1441='5.1'!$E$5,TXM!D1441,"")</f>
        <v/>
      </c>
      <c r="F1441" t="str">
        <f>IFERROR(SMALL($E$5:$E$8000,ROWS($E$5:E1441)),"")</f>
        <v/>
      </c>
      <c r="I1441" s="285" t="s">
        <v>1649</v>
      </c>
      <c r="J1441" t="s">
        <v>740</v>
      </c>
      <c r="K1441" s="300">
        <v>1215158</v>
      </c>
      <c r="L1441" s="286">
        <f>ROWS(K$5:K1441)</f>
        <v>1437</v>
      </c>
      <c r="M1441" s="286">
        <f>IF(I1441='5.1'!$E$5,TXM!L1441,"")</f>
        <v>1437</v>
      </c>
      <c r="N1441" t="str">
        <f>IFERROR(SMALL($M$5:$M$8000,ROWS($M$5:M1441)),"")</f>
        <v/>
      </c>
      <c r="P1441" t="s">
        <v>1744</v>
      </c>
      <c r="Q1441" t="s">
        <v>784</v>
      </c>
      <c r="R1441">
        <v>11353377</v>
      </c>
      <c r="S1441" s="286">
        <f>ROWS(R$5:R1441)</f>
        <v>1437</v>
      </c>
      <c r="T1441" s="286" t="str">
        <f>IF(P1441='5.1'!$E$5,TXM!S1441,"")</f>
        <v/>
      </c>
      <c r="U1441" t="str">
        <f>IFERROR(SMALL($T$5:$T$8000,ROWS($T$5:T1441)),"")</f>
        <v/>
      </c>
    </row>
    <row r="1442" spans="1:21" ht="14.4" customHeight="1" x14ac:dyDescent="0.25">
      <c r="A1442" s="285" t="s">
        <v>1747</v>
      </c>
      <c r="B1442" t="s">
        <v>766</v>
      </c>
      <c r="C1442" s="300">
        <v>1818</v>
      </c>
      <c r="D1442" s="286">
        <f>ROWS(C$5:C1442)</f>
        <v>1438</v>
      </c>
      <c r="E1442" s="286" t="str">
        <f>IF(A1442='5.1'!$E$5,TXM!D1442,"")</f>
        <v/>
      </c>
      <c r="F1442" t="str">
        <f>IFERROR(SMALL($E$5:$E$8000,ROWS($E$5:E1442)),"")</f>
        <v/>
      </c>
      <c r="I1442" s="285" t="s">
        <v>1649</v>
      </c>
      <c r="J1442" t="s">
        <v>104</v>
      </c>
      <c r="K1442" s="300">
        <v>788222</v>
      </c>
      <c r="L1442" s="286">
        <f>ROWS(K$5:K1442)</f>
        <v>1438</v>
      </c>
      <c r="M1442" s="286">
        <f>IF(I1442='5.1'!$E$5,TXM!L1442,"")</f>
        <v>1438</v>
      </c>
      <c r="N1442" t="str">
        <f>IFERROR(SMALL($M$5:$M$8000,ROWS($M$5:M1442)),"")</f>
        <v/>
      </c>
      <c r="P1442" t="s">
        <v>1744</v>
      </c>
      <c r="Q1442" t="s">
        <v>790</v>
      </c>
      <c r="R1442">
        <v>10702017</v>
      </c>
      <c r="S1442" s="286">
        <f>ROWS(R$5:R1442)</f>
        <v>1438</v>
      </c>
      <c r="T1442" s="286" t="str">
        <f>IF(P1442='5.1'!$E$5,TXM!S1442,"")</f>
        <v/>
      </c>
      <c r="U1442" t="str">
        <f>IFERROR(SMALL($T$5:$T$8000,ROWS($T$5:T1442)),"")</f>
        <v/>
      </c>
    </row>
    <row r="1443" spans="1:21" ht="14.4" customHeight="1" x14ac:dyDescent="0.25">
      <c r="A1443" s="285" t="s">
        <v>1747</v>
      </c>
      <c r="B1443" t="s">
        <v>1094</v>
      </c>
      <c r="C1443" s="300">
        <v>1524</v>
      </c>
      <c r="D1443" s="286">
        <f>ROWS(C$5:C1443)</f>
        <v>1439</v>
      </c>
      <c r="E1443" s="286" t="str">
        <f>IF(A1443='5.1'!$E$5,TXM!D1443,"")</f>
        <v/>
      </c>
      <c r="F1443" t="str">
        <f>IFERROR(SMALL($E$5:$E$8000,ROWS($E$5:E1443)),"")</f>
        <v/>
      </c>
      <c r="I1443" s="285" t="s">
        <v>1649</v>
      </c>
      <c r="J1443" t="s">
        <v>754</v>
      </c>
      <c r="K1443" s="300">
        <v>737794</v>
      </c>
      <c r="L1443" s="286">
        <f>ROWS(K$5:K1443)</f>
        <v>1439</v>
      </c>
      <c r="M1443" s="286">
        <f>IF(I1443='5.1'!$E$5,TXM!L1443,"")</f>
        <v>1439</v>
      </c>
      <c r="N1443" t="str">
        <f>IFERROR(SMALL($M$5:$M$8000,ROWS($M$5:M1443)),"")</f>
        <v/>
      </c>
      <c r="P1443" t="s">
        <v>1744</v>
      </c>
      <c r="Q1443" t="s">
        <v>810</v>
      </c>
      <c r="R1443">
        <v>7062475</v>
      </c>
      <c r="S1443" s="286">
        <f>ROWS(R$5:R1443)</f>
        <v>1439</v>
      </c>
      <c r="T1443" s="286" t="str">
        <f>IF(P1443='5.1'!$E$5,TXM!S1443,"")</f>
        <v/>
      </c>
      <c r="U1443" t="str">
        <f>IFERROR(SMALL($T$5:$T$8000,ROWS($T$5:T1443)),"")</f>
        <v/>
      </c>
    </row>
    <row r="1444" spans="1:21" ht="14.4" customHeight="1" x14ac:dyDescent="0.25">
      <c r="A1444" s="285" t="s">
        <v>1747</v>
      </c>
      <c r="B1444" t="s">
        <v>119</v>
      </c>
      <c r="C1444" s="300">
        <v>1019</v>
      </c>
      <c r="D1444" s="286">
        <f>ROWS(C$5:C1444)</f>
        <v>1440</v>
      </c>
      <c r="E1444" s="286" t="str">
        <f>IF(A1444='5.1'!$E$5,TXM!D1444,"")</f>
        <v/>
      </c>
      <c r="F1444" t="str">
        <f>IFERROR(SMALL($E$5:$E$8000,ROWS($E$5:E1444)),"")</f>
        <v/>
      </c>
      <c r="I1444" s="285" t="s">
        <v>1649</v>
      </c>
      <c r="J1444" t="s">
        <v>742</v>
      </c>
      <c r="K1444" s="300">
        <v>447544</v>
      </c>
      <c r="L1444" s="286">
        <f>ROWS(K$5:K1444)</f>
        <v>1440</v>
      </c>
      <c r="M1444" s="286">
        <f>IF(I1444='5.1'!$E$5,TXM!L1444,"")</f>
        <v>1440</v>
      </c>
      <c r="N1444" t="str">
        <f>IFERROR(SMALL($M$5:$M$8000,ROWS($M$5:M1444)),"")</f>
        <v/>
      </c>
      <c r="P1444" t="s">
        <v>1744</v>
      </c>
      <c r="Q1444" t="s">
        <v>780</v>
      </c>
      <c r="R1444">
        <v>6698349</v>
      </c>
      <c r="S1444" s="286">
        <f>ROWS(R$5:R1444)</f>
        <v>1440</v>
      </c>
      <c r="T1444" s="286" t="str">
        <f>IF(P1444='5.1'!$E$5,TXM!S1444,"")</f>
        <v/>
      </c>
      <c r="U1444" t="str">
        <f>IFERROR(SMALL($T$5:$T$8000,ROWS($T$5:T1444)),"")</f>
        <v/>
      </c>
    </row>
    <row r="1445" spans="1:21" ht="14.4" customHeight="1" x14ac:dyDescent="0.25">
      <c r="A1445" s="285" t="s">
        <v>1747</v>
      </c>
      <c r="B1445" t="s">
        <v>104</v>
      </c>
      <c r="C1445" s="300">
        <v>970</v>
      </c>
      <c r="D1445" s="286">
        <f>ROWS(C$5:C1445)</f>
        <v>1441</v>
      </c>
      <c r="E1445" s="286" t="str">
        <f>IF(A1445='5.1'!$E$5,TXM!D1445,"")</f>
        <v/>
      </c>
      <c r="F1445" t="str">
        <f>IFERROR(SMALL($E$5:$E$8000,ROWS($E$5:E1445)),"")</f>
        <v/>
      </c>
      <c r="I1445" s="285" t="s">
        <v>1649</v>
      </c>
      <c r="J1445" t="s">
        <v>1094</v>
      </c>
      <c r="K1445" s="300">
        <v>377999</v>
      </c>
      <c r="L1445" s="286">
        <f>ROWS(K$5:K1445)</f>
        <v>1441</v>
      </c>
      <c r="M1445" s="286">
        <f>IF(I1445='5.1'!$E$5,TXM!L1445,"")</f>
        <v>1441</v>
      </c>
      <c r="N1445" t="str">
        <f>IFERROR(SMALL($M$5:$M$8000,ROWS($M$5:M1445)),"")</f>
        <v/>
      </c>
      <c r="P1445" t="s">
        <v>1744</v>
      </c>
      <c r="Q1445" t="s">
        <v>1093</v>
      </c>
      <c r="R1445">
        <v>5641451</v>
      </c>
      <c r="S1445" s="286">
        <f>ROWS(R$5:R1445)</f>
        <v>1441</v>
      </c>
      <c r="T1445" s="286" t="str">
        <f>IF(P1445='5.1'!$E$5,TXM!S1445,"")</f>
        <v/>
      </c>
      <c r="U1445" t="str">
        <f>IFERROR(SMALL($T$5:$T$8000,ROWS($T$5:T1445)),"")</f>
        <v/>
      </c>
    </row>
    <row r="1446" spans="1:21" ht="14.4" customHeight="1" x14ac:dyDescent="0.25">
      <c r="A1446" s="285" t="s">
        <v>1747</v>
      </c>
      <c r="B1446" t="s">
        <v>725</v>
      </c>
      <c r="C1446" s="300">
        <v>954</v>
      </c>
      <c r="D1446" s="286">
        <f>ROWS(C$5:C1446)</f>
        <v>1442</v>
      </c>
      <c r="E1446" s="286" t="str">
        <f>IF(A1446='5.1'!$E$5,TXM!D1446,"")</f>
        <v/>
      </c>
      <c r="F1446" t="str">
        <f>IFERROR(SMALL($E$5:$E$8000,ROWS($E$5:E1446)),"")</f>
        <v/>
      </c>
      <c r="I1446" s="285" t="s">
        <v>1649</v>
      </c>
      <c r="J1446" t="s">
        <v>1088</v>
      </c>
      <c r="K1446" s="300">
        <v>127433</v>
      </c>
      <c r="L1446" s="286">
        <f>ROWS(K$5:K1446)</f>
        <v>1442</v>
      </c>
      <c r="M1446" s="286">
        <f>IF(I1446='5.1'!$E$5,TXM!L1446,"")</f>
        <v>1442</v>
      </c>
      <c r="N1446" t="str">
        <f>IFERROR(SMALL($M$5:$M$8000,ROWS($M$5:M1446)),"")</f>
        <v/>
      </c>
      <c r="P1446" t="s">
        <v>1744</v>
      </c>
      <c r="Q1446" t="s">
        <v>782</v>
      </c>
      <c r="R1446">
        <v>3861347</v>
      </c>
      <c r="S1446" s="286">
        <f>ROWS(R$5:R1446)</f>
        <v>1442</v>
      </c>
      <c r="T1446" s="286" t="str">
        <f>IF(P1446='5.1'!$E$5,TXM!S1446,"")</f>
        <v/>
      </c>
      <c r="U1446" t="str">
        <f>IFERROR(SMALL($T$5:$T$8000,ROWS($T$5:T1446)),"")</f>
        <v/>
      </c>
    </row>
    <row r="1447" spans="1:21" ht="14.4" customHeight="1" x14ac:dyDescent="0.25">
      <c r="A1447" s="285" t="s">
        <v>1747</v>
      </c>
      <c r="B1447" t="s">
        <v>711</v>
      </c>
      <c r="C1447" s="300">
        <v>927</v>
      </c>
      <c r="D1447" s="286">
        <f>ROWS(C$5:C1447)</f>
        <v>1443</v>
      </c>
      <c r="E1447" s="286" t="str">
        <f>IF(A1447='5.1'!$E$5,TXM!D1447,"")</f>
        <v/>
      </c>
      <c r="F1447" t="str">
        <f>IFERROR(SMALL($E$5:$E$8000,ROWS($E$5:E1447)),"")</f>
        <v/>
      </c>
      <c r="I1447" s="285" t="s">
        <v>1649</v>
      </c>
      <c r="J1447" t="s">
        <v>736</v>
      </c>
      <c r="K1447" s="300">
        <v>66347</v>
      </c>
      <c r="L1447" s="286">
        <f>ROWS(K$5:K1447)</f>
        <v>1443</v>
      </c>
      <c r="M1447" s="286">
        <f>IF(I1447='5.1'!$E$5,TXM!L1447,"")</f>
        <v>1443</v>
      </c>
      <c r="N1447" t="str">
        <f>IFERROR(SMALL($M$5:$M$8000,ROWS($M$5:M1447)),"")</f>
        <v/>
      </c>
      <c r="P1447" t="s">
        <v>1744</v>
      </c>
      <c r="Q1447" t="s">
        <v>1079</v>
      </c>
      <c r="R1447">
        <v>1457441</v>
      </c>
      <c r="S1447" s="286">
        <f>ROWS(R$5:R1447)</f>
        <v>1443</v>
      </c>
      <c r="T1447" s="286" t="str">
        <f>IF(P1447='5.1'!$E$5,TXM!S1447,"")</f>
        <v/>
      </c>
      <c r="U1447" t="str">
        <f>IFERROR(SMALL($T$5:$T$8000,ROWS($T$5:T1447)),"")</f>
        <v/>
      </c>
    </row>
    <row r="1448" spans="1:21" ht="14.4" customHeight="1" x14ac:dyDescent="0.25">
      <c r="A1448" s="285" t="s">
        <v>1747</v>
      </c>
      <c r="B1448" t="s">
        <v>1082</v>
      </c>
      <c r="C1448" s="300">
        <v>915</v>
      </c>
      <c r="D1448" s="286">
        <f>ROWS(C$5:C1448)</f>
        <v>1444</v>
      </c>
      <c r="E1448" s="286" t="str">
        <f>IF(A1448='5.1'!$E$5,TXM!D1448,"")</f>
        <v/>
      </c>
      <c r="F1448" t="str">
        <f>IFERROR(SMALL($E$5:$E$8000,ROWS($E$5:E1448)),"")</f>
        <v/>
      </c>
      <c r="I1448" s="285" t="s">
        <v>1649</v>
      </c>
      <c r="J1448" t="s">
        <v>112</v>
      </c>
      <c r="K1448" s="300">
        <v>25802</v>
      </c>
      <c r="L1448" s="286">
        <f>ROWS(K$5:K1448)</f>
        <v>1444</v>
      </c>
      <c r="M1448" s="286">
        <f>IF(I1448='5.1'!$E$5,TXM!L1448,"")</f>
        <v>1444</v>
      </c>
      <c r="N1448" t="str">
        <f>IFERROR(SMALL($M$5:$M$8000,ROWS($M$5:M1448)),"")</f>
        <v/>
      </c>
      <c r="P1448" t="s">
        <v>1744</v>
      </c>
      <c r="Q1448" t="s">
        <v>812</v>
      </c>
      <c r="R1448">
        <v>1160214</v>
      </c>
      <c r="S1448" s="286">
        <f>ROWS(R$5:R1448)</f>
        <v>1444</v>
      </c>
      <c r="T1448" s="286" t="str">
        <f>IF(P1448='5.1'!$E$5,TXM!S1448,"")</f>
        <v/>
      </c>
      <c r="U1448" t="str">
        <f>IFERROR(SMALL($T$5:$T$8000,ROWS($T$5:T1448)),"")</f>
        <v/>
      </c>
    </row>
    <row r="1449" spans="1:21" ht="14.4" customHeight="1" x14ac:dyDescent="0.25">
      <c r="A1449" s="285" t="s">
        <v>1747</v>
      </c>
      <c r="B1449" t="s">
        <v>1096</v>
      </c>
      <c r="C1449" s="300">
        <v>667</v>
      </c>
      <c r="D1449" s="286">
        <f>ROWS(C$5:C1449)</f>
        <v>1445</v>
      </c>
      <c r="E1449" s="286" t="str">
        <f>IF(A1449='5.1'!$E$5,TXM!D1449,"")</f>
        <v/>
      </c>
      <c r="F1449" t="str">
        <f>IFERROR(SMALL($E$5:$E$8000,ROWS($E$5:E1449)),"")</f>
        <v/>
      </c>
      <c r="I1449" s="285" t="s">
        <v>1649</v>
      </c>
      <c r="J1449" t="s">
        <v>744</v>
      </c>
      <c r="K1449" s="300">
        <v>16898</v>
      </c>
      <c r="L1449" s="286">
        <f>ROWS(K$5:K1449)</f>
        <v>1445</v>
      </c>
      <c r="M1449" s="286">
        <f>IF(I1449='5.1'!$E$5,TXM!L1449,"")</f>
        <v>1445</v>
      </c>
      <c r="N1449" t="str">
        <f>IFERROR(SMALL($M$5:$M$8000,ROWS($M$5:M1449)),"")</f>
        <v/>
      </c>
      <c r="P1449" t="s">
        <v>1744</v>
      </c>
      <c r="Q1449" t="s">
        <v>1092</v>
      </c>
      <c r="R1449">
        <v>757500</v>
      </c>
      <c r="S1449" s="286">
        <f>ROWS(R$5:R1449)</f>
        <v>1445</v>
      </c>
      <c r="T1449" s="286" t="str">
        <f>IF(P1449='5.1'!$E$5,TXM!S1449,"")</f>
        <v/>
      </c>
      <c r="U1449" t="str">
        <f>IFERROR(SMALL($T$5:$T$8000,ROWS($T$5:T1449)),"")</f>
        <v/>
      </c>
    </row>
    <row r="1450" spans="1:21" ht="14.4" customHeight="1" x14ac:dyDescent="0.25">
      <c r="A1450" s="285" t="s">
        <v>1747</v>
      </c>
      <c r="B1450" t="s">
        <v>102</v>
      </c>
      <c r="C1450" s="300">
        <v>461</v>
      </c>
      <c r="D1450" s="286">
        <f>ROWS(C$5:C1450)</f>
        <v>1446</v>
      </c>
      <c r="E1450" s="286" t="str">
        <f>IF(A1450='5.1'!$E$5,TXM!D1450,"")</f>
        <v/>
      </c>
      <c r="F1450" t="str">
        <f>IFERROR(SMALL($E$5:$E$8000,ROWS($E$5:E1450)),"")</f>
        <v/>
      </c>
      <c r="I1450" s="285" t="s">
        <v>1649</v>
      </c>
      <c r="J1450" t="s">
        <v>103</v>
      </c>
      <c r="K1450" s="300">
        <v>765</v>
      </c>
      <c r="L1450" s="286">
        <f>ROWS(K$5:K1450)</f>
        <v>1446</v>
      </c>
      <c r="M1450" s="286">
        <f>IF(I1450='5.1'!$E$5,TXM!L1450,"")</f>
        <v>1446</v>
      </c>
      <c r="N1450" t="str">
        <f>IFERROR(SMALL($M$5:$M$8000,ROWS($M$5:M1450)),"")</f>
        <v/>
      </c>
      <c r="P1450" t="s">
        <v>1744</v>
      </c>
      <c r="Q1450" t="s">
        <v>802</v>
      </c>
      <c r="R1450">
        <v>636043</v>
      </c>
      <c r="S1450" s="286">
        <f>ROWS(R$5:R1450)</f>
        <v>1446</v>
      </c>
      <c r="T1450" s="286" t="str">
        <f>IF(P1450='5.1'!$E$5,TXM!S1450,"")</f>
        <v/>
      </c>
      <c r="U1450" t="str">
        <f>IFERROR(SMALL($T$5:$T$8000,ROWS($T$5:T1450)),"")</f>
        <v/>
      </c>
    </row>
    <row r="1451" spans="1:21" ht="14.4" customHeight="1" x14ac:dyDescent="0.25">
      <c r="A1451" s="285" t="s">
        <v>1747</v>
      </c>
      <c r="B1451" t="s">
        <v>1087</v>
      </c>
      <c r="C1451" s="300">
        <v>333</v>
      </c>
      <c r="D1451" s="286">
        <f>ROWS(C$5:C1451)</f>
        <v>1447</v>
      </c>
      <c r="E1451" s="286" t="str">
        <f>IF(A1451='5.1'!$E$5,TXM!D1451,"")</f>
        <v/>
      </c>
      <c r="F1451" t="str">
        <f>IFERROR(SMALL($E$5:$E$8000,ROWS($E$5:E1451)),"")</f>
        <v/>
      </c>
      <c r="I1451" s="285" t="s">
        <v>1649</v>
      </c>
      <c r="J1451" t="s">
        <v>732</v>
      </c>
      <c r="K1451" s="300">
        <v>11</v>
      </c>
      <c r="L1451" s="286">
        <f>ROWS(K$5:K1451)</f>
        <v>1447</v>
      </c>
      <c r="M1451" s="286">
        <f>IF(I1451='5.1'!$E$5,TXM!L1451,"")</f>
        <v>1447</v>
      </c>
      <c r="N1451" t="str">
        <f>IFERROR(SMALL($M$5:$M$8000,ROWS($M$5:M1451)),"")</f>
        <v/>
      </c>
      <c r="P1451" t="s">
        <v>1744</v>
      </c>
      <c r="Q1451" t="s">
        <v>1098</v>
      </c>
      <c r="R1451">
        <v>521359</v>
      </c>
      <c r="S1451" s="286">
        <f>ROWS(R$5:R1451)</f>
        <v>1447</v>
      </c>
      <c r="T1451" s="286" t="str">
        <f>IF(P1451='5.1'!$E$5,TXM!S1451,"")</f>
        <v/>
      </c>
      <c r="U1451" t="str">
        <f>IFERROR(SMALL($T$5:$T$8000,ROWS($T$5:T1451)),"")</f>
        <v/>
      </c>
    </row>
    <row r="1452" spans="1:21" ht="14.4" customHeight="1" x14ac:dyDescent="0.25">
      <c r="A1452" s="285" t="s">
        <v>1747</v>
      </c>
      <c r="B1452" t="s">
        <v>1098</v>
      </c>
      <c r="C1452" s="300">
        <v>218</v>
      </c>
      <c r="D1452" s="286">
        <f>ROWS(C$5:C1452)</f>
        <v>1448</v>
      </c>
      <c r="E1452" s="286" t="str">
        <f>IF(A1452='5.1'!$E$5,TXM!D1452,"")</f>
        <v/>
      </c>
      <c r="F1452" t="str">
        <f>IFERROR(SMALL($E$5:$E$8000,ROWS($E$5:E1452)),"")</f>
        <v/>
      </c>
      <c r="I1452" s="285" t="s">
        <v>1690</v>
      </c>
      <c r="J1452" t="s">
        <v>198</v>
      </c>
      <c r="K1452" s="300">
        <v>4828855321</v>
      </c>
      <c r="L1452" s="286">
        <f>ROWS(K$5:K1452)</f>
        <v>1448</v>
      </c>
      <c r="M1452" s="286" t="str">
        <f>IF(I1452='5.1'!$E$5,TXM!L1452,"")</f>
        <v/>
      </c>
      <c r="N1452" t="str">
        <f>IFERROR(SMALL($M$5:$M$8000,ROWS($M$5:M1452)),"")</f>
        <v/>
      </c>
      <c r="P1452" t="s">
        <v>1744</v>
      </c>
      <c r="Q1452" t="s">
        <v>823</v>
      </c>
      <c r="R1452">
        <v>445494</v>
      </c>
      <c r="S1452" s="286">
        <f>ROWS(R$5:R1452)</f>
        <v>1448</v>
      </c>
      <c r="T1452" s="286" t="str">
        <f>IF(P1452='5.1'!$E$5,TXM!S1452,"")</f>
        <v/>
      </c>
      <c r="U1452" t="str">
        <f>IFERROR(SMALL($T$5:$T$8000,ROWS($T$5:T1452)),"")</f>
        <v/>
      </c>
    </row>
    <row r="1453" spans="1:21" ht="14.4" customHeight="1" x14ac:dyDescent="0.25">
      <c r="A1453" s="285" t="s">
        <v>1747</v>
      </c>
      <c r="B1453" t="s">
        <v>762</v>
      </c>
      <c r="C1453" s="300">
        <v>121</v>
      </c>
      <c r="D1453" s="286">
        <f>ROWS(C$5:C1453)</f>
        <v>1449</v>
      </c>
      <c r="E1453" s="286" t="str">
        <f>IF(A1453='5.1'!$E$5,TXM!D1453,"")</f>
        <v/>
      </c>
      <c r="F1453" t="str">
        <f>IFERROR(SMALL($E$5:$E$8000,ROWS($E$5:E1453)),"")</f>
        <v/>
      </c>
      <c r="I1453" s="285" t="s">
        <v>1690</v>
      </c>
      <c r="J1453" t="s">
        <v>115</v>
      </c>
      <c r="K1453" s="300">
        <v>4484154773</v>
      </c>
      <c r="L1453" s="286">
        <f>ROWS(K$5:K1453)</f>
        <v>1449</v>
      </c>
      <c r="M1453" s="286" t="str">
        <f>IF(I1453='5.1'!$E$5,TXM!L1453,"")</f>
        <v/>
      </c>
      <c r="N1453" t="str">
        <f>IFERROR(SMALL($M$5:$M$8000,ROWS($M$5:M1453)),"")</f>
        <v/>
      </c>
      <c r="P1453" t="s">
        <v>1744</v>
      </c>
      <c r="Q1453" t="s">
        <v>719</v>
      </c>
      <c r="R1453">
        <v>348000</v>
      </c>
      <c r="S1453" s="286">
        <f>ROWS(R$5:R1453)</f>
        <v>1449</v>
      </c>
      <c r="T1453" s="286" t="str">
        <f>IF(P1453='5.1'!$E$5,TXM!S1453,"")</f>
        <v/>
      </c>
      <c r="U1453" t="str">
        <f>IFERROR(SMALL($T$5:$T$8000,ROWS($T$5:T1453)),"")</f>
        <v/>
      </c>
    </row>
    <row r="1454" spans="1:21" ht="14.4" customHeight="1" x14ac:dyDescent="0.25">
      <c r="A1454" s="285" t="s">
        <v>1747</v>
      </c>
      <c r="B1454" t="s">
        <v>806</v>
      </c>
      <c r="C1454" s="300">
        <v>101</v>
      </c>
      <c r="D1454" s="286">
        <f>ROWS(C$5:C1454)</f>
        <v>1450</v>
      </c>
      <c r="E1454" s="286" t="str">
        <f>IF(A1454='5.1'!$E$5,TXM!D1454,"")</f>
        <v/>
      </c>
      <c r="F1454" t="str">
        <f>IFERROR(SMALL($E$5:$E$8000,ROWS($E$5:E1454)),"")</f>
        <v/>
      </c>
      <c r="I1454" s="285" t="s">
        <v>1690</v>
      </c>
      <c r="J1454" t="s">
        <v>108</v>
      </c>
      <c r="K1454" s="300">
        <v>1392339157</v>
      </c>
      <c r="L1454" s="286">
        <f>ROWS(K$5:K1454)</f>
        <v>1450</v>
      </c>
      <c r="M1454" s="286" t="str">
        <f>IF(I1454='5.1'!$E$5,TXM!L1454,"")</f>
        <v/>
      </c>
      <c r="N1454" t="str">
        <f>IFERROR(SMALL($M$5:$M$8000,ROWS($M$5:M1454)),"")</f>
        <v/>
      </c>
      <c r="P1454" t="s">
        <v>1744</v>
      </c>
      <c r="Q1454" t="s">
        <v>1081</v>
      </c>
      <c r="R1454">
        <v>143469</v>
      </c>
      <c r="S1454" s="286">
        <f>ROWS(R$5:R1454)</f>
        <v>1450</v>
      </c>
      <c r="T1454" s="286" t="str">
        <f>IF(P1454='5.1'!$E$5,TXM!S1454,"")</f>
        <v/>
      </c>
      <c r="U1454" t="str">
        <f>IFERROR(SMALL($T$5:$T$8000,ROWS($T$5:T1454)),"")</f>
        <v/>
      </c>
    </row>
    <row r="1455" spans="1:21" ht="14.4" customHeight="1" x14ac:dyDescent="0.25">
      <c r="A1455" s="285" t="s">
        <v>1747</v>
      </c>
      <c r="B1455" t="s">
        <v>772</v>
      </c>
      <c r="C1455" s="300">
        <v>21</v>
      </c>
      <c r="D1455" s="286">
        <f>ROWS(C$5:C1455)</f>
        <v>1451</v>
      </c>
      <c r="E1455" s="286" t="str">
        <f>IF(A1455='5.1'!$E$5,TXM!D1455,"")</f>
        <v/>
      </c>
      <c r="F1455" t="str">
        <f>IFERROR(SMALL($E$5:$E$8000,ROWS($E$5:E1455)),"")</f>
        <v/>
      </c>
      <c r="I1455" s="285" t="s">
        <v>1690</v>
      </c>
      <c r="J1455" t="s">
        <v>784</v>
      </c>
      <c r="K1455" s="300">
        <v>673566473</v>
      </c>
      <c r="L1455" s="286">
        <f>ROWS(K$5:K1455)</f>
        <v>1451</v>
      </c>
      <c r="M1455" s="286" t="str">
        <f>IF(I1455='5.1'!$E$5,TXM!L1455,"")</f>
        <v/>
      </c>
      <c r="N1455" t="str">
        <f>IFERROR(SMALL($M$5:$M$8000,ROWS($M$5:M1455)),"")</f>
        <v/>
      </c>
      <c r="P1455" t="s">
        <v>1744</v>
      </c>
      <c r="Q1455" t="s">
        <v>1097</v>
      </c>
      <c r="R1455">
        <v>95904</v>
      </c>
      <c r="S1455" s="286">
        <f>ROWS(R$5:R1455)</f>
        <v>1451</v>
      </c>
      <c r="T1455" s="286" t="str">
        <f>IF(P1455='5.1'!$E$5,TXM!S1455,"")</f>
        <v/>
      </c>
      <c r="U1455" t="str">
        <f>IFERROR(SMALL($T$5:$T$8000,ROWS($T$5:T1455)),"")</f>
        <v/>
      </c>
    </row>
    <row r="1456" spans="1:21" ht="14.4" customHeight="1" x14ac:dyDescent="0.25">
      <c r="A1456" s="285" t="s">
        <v>1747</v>
      </c>
      <c r="B1456" t="s">
        <v>818</v>
      </c>
      <c r="C1456" s="300">
        <v>4</v>
      </c>
      <c r="D1456" s="286">
        <f>ROWS(C$5:C1456)</f>
        <v>1452</v>
      </c>
      <c r="E1456" s="286" t="str">
        <f>IF(A1456='5.1'!$E$5,TXM!D1456,"")</f>
        <v/>
      </c>
      <c r="F1456" t="str">
        <f>IFERROR(SMALL($E$5:$E$8000,ROWS($E$5:E1456)),"")</f>
        <v/>
      </c>
      <c r="I1456" s="285" t="s">
        <v>1690</v>
      </c>
      <c r="J1456" t="s">
        <v>110</v>
      </c>
      <c r="K1456" s="300">
        <v>440088712</v>
      </c>
      <c r="L1456" s="286">
        <f>ROWS(K$5:K1456)</f>
        <v>1452</v>
      </c>
      <c r="M1456" s="286" t="str">
        <f>IF(I1456='5.1'!$E$5,TXM!L1456,"")</f>
        <v/>
      </c>
      <c r="N1456" t="str">
        <f>IFERROR(SMALL($M$5:$M$8000,ROWS($M$5:M1456)),"")</f>
        <v/>
      </c>
      <c r="P1456" t="s">
        <v>1744</v>
      </c>
      <c r="Q1456" t="s">
        <v>818</v>
      </c>
      <c r="R1456">
        <v>42507</v>
      </c>
      <c r="S1456" s="286">
        <f>ROWS(R$5:R1456)</f>
        <v>1452</v>
      </c>
      <c r="T1456" s="286" t="str">
        <f>IF(P1456='5.1'!$E$5,TXM!S1456,"")</f>
        <v/>
      </c>
      <c r="U1456" t="str">
        <f>IFERROR(SMALL($T$5:$T$8000,ROWS($T$5:T1456)),"")</f>
        <v/>
      </c>
    </row>
    <row r="1457" spans="1:21" ht="14.4" customHeight="1" x14ac:dyDescent="0.25">
      <c r="A1457" s="285" t="s">
        <v>1971</v>
      </c>
      <c r="B1457" t="s">
        <v>1080</v>
      </c>
      <c r="C1457" s="300">
        <v>1182155</v>
      </c>
      <c r="D1457" s="286">
        <f>ROWS(C$5:C1457)</f>
        <v>1453</v>
      </c>
      <c r="E1457" s="286" t="str">
        <f>IF(A1457='5.1'!$E$5,TXM!D1457,"")</f>
        <v/>
      </c>
      <c r="F1457" t="str">
        <f>IFERROR(SMALL($E$5:$E$8000,ROWS($E$5:E1457)),"")</f>
        <v/>
      </c>
      <c r="I1457" s="285" t="s">
        <v>1690</v>
      </c>
      <c r="J1457" t="s">
        <v>707</v>
      </c>
      <c r="K1457" s="300">
        <v>415586032</v>
      </c>
      <c r="L1457" s="286">
        <f>ROWS(K$5:K1457)</f>
        <v>1453</v>
      </c>
      <c r="M1457" s="286" t="str">
        <f>IF(I1457='5.1'!$E$5,TXM!L1457,"")</f>
        <v/>
      </c>
      <c r="N1457" t="str">
        <f>IFERROR(SMALL($M$5:$M$8000,ROWS($M$5:M1457)),"")</f>
        <v/>
      </c>
      <c r="P1457" t="s">
        <v>1744</v>
      </c>
      <c r="Q1457" t="s">
        <v>717</v>
      </c>
      <c r="R1457">
        <v>32856</v>
      </c>
      <c r="S1457" s="286">
        <f>ROWS(R$5:R1457)</f>
        <v>1453</v>
      </c>
      <c r="T1457" s="286" t="str">
        <f>IF(P1457='5.1'!$E$5,TXM!S1457,"")</f>
        <v/>
      </c>
      <c r="U1457" t="str">
        <f>IFERROR(SMALL($T$5:$T$8000,ROWS($T$5:T1457)),"")</f>
        <v/>
      </c>
    </row>
    <row r="1458" spans="1:21" ht="14.4" customHeight="1" x14ac:dyDescent="0.25">
      <c r="A1458" s="285" t="s">
        <v>1971</v>
      </c>
      <c r="B1458" t="s">
        <v>119</v>
      </c>
      <c r="C1458" s="300">
        <v>152013</v>
      </c>
      <c r="D1458" s="286">
        <f>ROWS(C$5:C1458)</f>
        <v>1454</v>
      </c>
      <c r="E1458" s="286" t="str">
        <f>IF(A1458='5.1'!$E$5,TXM!D1458,"")</f>
        <v/>
      </c>
      <c r="F1458" t="str">
        <f>IFERROR(SMALL($E$5:$E$8000,ROWS($E$5:E1458)),"")</f>
        <v/>
      </c>
      <c r="I1458" s="285" t="s">
        <v>1690</v>
      </c>
      <c r="J1458" t="s">
        <v>806</v>
      </c>
      <c r="K1458" s="300">
        <v>301110164</v>
      </c>
      <c r="L1458" s="286">
        <f>ROWS(K$5:K1458)</f>
        <v>1454</v>
      </c>
      <c r="M1458" s="286" t="str">
        <f>IF(I1458='5.1'!$E$5,TXM!L1458,"")</f>
        <v/>
      </c>
      <c r="N1458" t="str">
        <f>IFERROR(SMALL($M$5:$M$8000,ROWS($M$5:M1458)),"")</f>
        <v/>
      </c>
      <c r="P1458" t="s">
        <v>1744</v>
      </c>
      <c r="Q1458" t="s">
        <v>1086</v>
      </c>
      <c r="R1458">
        <v>11161</v>
      </c>
      <c r="S1458" s="286">
        <f>ROWS(R$5:R1458)</f>
        <v>1454</v>
      </c>
      <c r="T1458" s="286" t="str">
        <f>IF(P1458='5.1'!$E$5,TXM!S1458,"")</f>
        <v/>
      </c>
      <c r="U1458" t="str">
        <f>IFERROR(SMALL($T$5:$T$8000,ROWS($T$5:T1458)),"")</f>
        <v/>
      </c>
    </row>
    <row r="1459" spans="1:21" ht="14.4" customHeight="1" x14ac:dyDescent="0.25">
      <c r="A1459" s="285" t="s">
        <v>1972</v>
      </c>
      <c r="B1459" t="s">
        <v>1080</v>
      </c>
      <c r="C1459" s="300">
        <v>10785090</v>
      </c>
      <c r="D1459" s="286">
        <f>ROWS(C$5:C1459)</f>
        <v>1455</v>
      </c>
      <c r="E1459" s="286" t="str">
        <f>IF(A1459='5.1'!$E$5,TXM!D1459,"")</f>
        <v/>
      </c>
      <c r="F1459" t="str">
        <f>IFERROR(SMALL($E$5:$E$8000,ROWS($E$5:E1459)),"")</f>
        <v/>
      </c>
      <c r="I1459" s="285" t="s">
        <v>1690</v>
      </c>
      <c r="J1459" t="s">
        <v>107</v>
      </c>
      <c r="K1459" s="300">
        <v>201853267</v>
      </c>
      <c r="L1459" s="286">
        <f>ROWS(K$5:K1459)</f>
        <v>1455</v>
      </c>
      <c r="M1459" s="286" t="str">
        <f>IF(I1459='5.1'!$E$5,TXM!L1459,"")</f>
        <v/>
      </c>
      <c r="N1459" t="str">
        <f>IFERROR(SMALL($M$5:$M$8000,ROWS($M$5:M1459)),"")</f>
        <v/>
      </c>
      <c r="P1459" t="s">
        <v>1744</v>
      </c>
      <c r="Q1459" t="s">
        <v>197</v>
      </c>
      <c r="R1459">
        <v>5055</v>
      </c>
      <c r="S1459" s="286">
        <f>ROWS(R$5:R1459)</f>
        <v>1455</v>
      </c>
      <c r="T1459" s="286" t="str">
        <f>IF(P1459='5.1'!$E$5,TXM!S1459,"")</f>
        <v/>
      </c>
      <c r="U1459" t="str">
        <f>IFERROR(SMALL($T$5:$T$8000,ROWS($T$5:T1459)),"")</f>
        <v/>
      </c>
    </row>
    <row r="1460" spans="1:21" ht="14.4" customHeight="1" x14ac:dyDescent="0.25">
      <c r="A1460" s="285" t="s">
        <v>1972</v>
      </c>
      <c r="B1460" t="s">
        <v>806</v>
      </c>
      <c r="C1460" s="300">
        <v>6279704</v>
      </c>
      <c r="D1460" s="286">
        <f>ROWS(C$5:C1460)</f>
        <v>1456</v>
      </c>
      <c r="E1460" s="286" t="str">
        <f>IF(A1460='5.1'!$E$5,TXM!D1460,"")</f>
        <v/>
      </c>
      <c r="F1460" t="str">
        <f>IFERROR(SMALL($E$5:$E$8000,ROWS($E$5:E1460)),"")</f>
        <v/>
      </c>
      <c r="I1460" s="285" t="s">
        <v>1690</v>
      </c>
      <c r="J1460" t="s">
        <v>1086</v>
      </c>
      <c r="K1460" s="300">
        <v>186350957</v>
      </c>
      <c r="L1460" s="286">
        <f>ROWS(K$5:K1460)</f>
        <v>1456</v>
      </c>
      <c r="M1460" s="286" t="str">
        <f>IF(I1460='5.1'!$E$5,TXM!L1460,"")</f>
        <v/>
      </c>
      <c r="N1460" t="str">
        <f>IFERROR(SMALL($M$5:$M$8000,ROWS($M$5:M1460)),"")</f>
        <v/>
      </c>
      <c r="P1460" t="s">
        <v>1744</v>
      </c>
      <c r="Q1460" t="s">
        <v>734</v>
      </c>
      <c r="R1460">
        <v>3590</v>
      </c>
      <c r="S1460" s="286">
        <f>ROWS(R$5:R1460)</f>
        <v>1456</v>
      </c>
      <c r="T1460" s="286" t="str">
        <f>IF(P1460='5.1'!$E$5,TXM!S1460,"")</f>
        <v/>
      </c>
      <c r="U1460" t="str">
        <f>IFERROR(SMALL($T$5:$T$8000,ROWS($T$5:T1460)),"")</f>
        <v/>
      </c>
    </row>
    <row r="1461" spans="1:21" ht="14.4" customHeight="1" x14ac:dyDescent="0.25">
      <c r="A1461" s="285" t="s">
        <v>1972</v>
      </c>
      <c r="B1461" t="s">
        <v>711</v>
      </c>
      <c r="C1461" s="300">
        <v>1199881</v>
      </c>
      <c r="D1461" s="286">
        <f>ROWS(C$5:C1461)</f>
        <v>1457</v>
      </c>
      <c r="E1461" s="286" t="str">
        <f>IF(A1461='5.1'!$E$5,TXM!D1461,"")</f>
        <v/>
      </c>
      <c r="F1461" t="str">
        <f>IFERROR(SMALL($E$5:$E$8000,ROWS($E$5:E1461)),"")</f>
        <v/>
      </c>
      <c r="I1461" s="285" t="s">
        <v>1690</v>
      </c>
      <c r="J1461" t="s">
        <v>776</v>
      </c>
      <c r="K1461" s="300">
        <v>167891123</v>
      </c>
      <c r="L1461" s="286">
        <f>ROWS(K$5:K1461)</f>
        <v>1457</v>
      </c>
      <c r="M1461" s="286" t="str">
        <f>IF(I1461='5.1'!$E$5,TXM!L1461,"")</f>
        <v/>
      </c>
      <c r="N1461" t="str">
        <f>IFERROR(SMALL($M$5:$M$8000,ROWS($M$5:M1461)),"")</f>
        <v/>
      </c>
      <c r="P1461" t="s">
        <v>1744</v>
      </c>
      <c r="Q1461" t="s">
        <v>1078</v>
      </c>
      <c r="R1461">
        <v>1875</v>
      </c>
      <c r="S1461" s="286">
        <f>ROWS(R$5:R1461)</f>
        <v>1457</v>
      </c>
      <c r="T1461" s="286" t="str">
        <f>IF(P1461='5.1'!$E$5,TXM!S1461,"")</f>
        <v/>
      </c>
      <c r="U1461" t="str">
        <f>IFERROR(SMALL($T$5:$T$8000,ROWS($T$5:T1461)),"")</f>
        <v/>
      </c>
    </row>
    <row r="1462" spans="1:21" ht="14.4" customHeight="1" x14ac:dyDescent="0.25">
      <c r="A1462" s="285" t="s">
        <v>1770</v>
      </c>
      <c r="B1462" t="s">
        <v>715</v>
      </c>
      <c r="C1462" s="300">
        <v>11327184322</v>
      </c>
      <c r="D1462" s="286">
        <f>ROWS(C$5:C1462)</f>
        <v>1458</v>
      </c>
      <c r="E1462" s="286" t="str">
        <f>IF(A1462='5.1'!$E$5,TXM!D1462,"")</f>
        <v/>
      </c>
      <c r="F1462" t="str">
        <f>IFERROR(SMALL($E$5:$E$8000,ROWS($E$5:E1462)),"")</f>
        <v/>
      </c>
      <c r="I1462" s="285" t="s">
        <v>1690</v>
      </c>
      <c r="J1462" t="s">
        <v>782</v>
      </c>
      <c r="K1462" s="300">
        <v>161622199</v>
      </c>
      <c r="L1462" s="286">
        <f>ROWS(K$5:K1462)</f>
        <v>1458</v>
      </c>
      <c r="M1462" s="286" t="str">
        <f>IF(I1462='5.1'!$E$5,TXM!L1462,"")</f>
        <v/>
      </c>
      <c r="N1462" t="str">
        <f>IFERROR(SMALL($M$5:$M$8000,ROWS($M$5:M1462)),"")</f>
        <v/>
      </c>
      <c r="P1462" t="s">
        <v>1744</v>
      </c>
      <c r="Q1462" t="s">
        <v>762</v>
      </c>
      <c r="R1462">
        <v>1586</v>
      </c>
      <c r="S1462" s="286">
        <f>ROWS(R$5:R1462)</f>
        <v>1458</v>
      </c>
      <c r="T1462" s="286" t="str">
        <f>IF(P1462='5.1'!$E$5,TXM!S1462,"")</f>
        <v/>
      </c>
      <c r="U1462" t="str">
        <f>IFERROR(SMALL($T$5:$T$8000,ROWS($T$5:T1462)),"")</f>
        <v/>
      </c>
    </row>
    <row r="1463" spans="1:21" ht="14.4" customHeight="1" x14ac:dyDescent="0.25">
      <c r="A1463" s="285" t="s">
        <v>1770</v>
      </c>
      <c r="B1463" t="s">
        <v>1080</v>
      </c>
      <c r="C1463" s="300">
        <v>1644943004</v>
      </c>
      <c r="D1463" s="286">
        <f>ROWS(C$5:C1463)</f>
        <v>1459</v>
      </c>
      <c r="E1463" s="286" t="str">
        <f>IF(A1463='5.1'!$E$5,TXM!D1463,"")</f>
        <v/>
      </c>
      <c r="F1463" t="str">
        <f>IFERROR(SMALL($E$5:$E$8000,ROWS($E$5:E1463)),"")</f>
        <v/>
      </c>
      <c r="I1463" s="285" t="s">
        <v>1690</v>
      </c>
      <c r="J1463" t="s">
        <v>1082</v>
      </c>
      <c r="K1463" s="300">
        <v>134278143</v>
      </c>
      <c r="L1463" s="286">
        <f>ROWS(K$5:K1463)</f>
        <v>1459</v>
      </c>
      <c r="M1463" s="286" t="str">
        <f>IF(I1463='5.1'!$E$5,TXM!L1463,"")</f>
        <v/>
      </c>
      <c r="N1463" t="str">
        <f>IFERROR(SMALL($M$5:$M$8000,ROWS($M$5:M1463)),"")</f>
        <v/>
      </c>
      <c r="P1463" t="s">
        <v>1744</v>
      </c>
      <c r="Q1463" t="s">
        <v>1090</v>
      </c>
      <c r="R1463">
        <v>543</v>
      </c>
      <c r="S1463" s="286">
        <f>ROWS(R$5:R1463)</f>
        <v>1459</v>
      </c>
      <c r="T1463" s="286" t="str">
        <f>IF(P1463='5.1'!$E$5,TXM!S1463,"")</f>
        <v/>
      </c>
      <c r="U1463" t="str">
        <f>IFERROR(SMALL($T$5:$T$8000,ROWS($T$5:T1463)),"")</f>
        <v/>
      </c>
    </row>
    <row r="1464" spans="1:21" ht="14.4" customHeight="1" x14ac:dyDescent="0.25">
      <c r="A1464" s="285" t="s">
        <v>1770</v>
      </c>
      <c r="B1464" t="s">
        <v>999</v>
      </c>
      <c r="C1464" s="300">
        <v>895138957</v>
      </c>
      <c r="D1464" s="286">
        <f>ROWS(C$5:C1464)</f>
        <v>1460</v>
      </c>
      <c r="E1464" s="286" t="str">
        <f>IF(A1464='5.1'!$E$5,TXM!D1464,"")</f>
        <v/>
      </c>
      <c r="F1464" t="str">
        <f>IFERROR(SMALL($E$5:$E$8000,ROWS($E$5:E1464)),"")</f>
        <v/>
      </c>
      <c r="I1464" s="285" t="s">
        <v>1690</v>
      </c>
      <c r="J1464" t="s">
        <v>119</v>
      </c>
      <c r="K1464" s="300">
        <v>129163555</v>
      </c>
      <c r="L1464" s="286">
        <f>ROWS(K$5:K1464)</f>
        <v>1460</v>
      </c>
      <c r="M1464" s="286" t="str">
        <f>IF(I1464='5.1'!$E$5,TXM!L1464,"")</f>
        <v/>
      </c>
      <c r="N1464" t="str">
        <f>IFERROR(SMALL($M$5:$M$8000,ROWS($M$5:M1464)),"")</f>
        <v/>
      </c>
      <c r="P1464" t="s">
        <v>1744</v>
      </c>
      <c r="Q1464" t="s">
        <v>1087</v>
      </c>
      <c r="R1464">
        <v>401</v>
      </c>
      <c r="S1464" s="286">
        <f>ROWS(R$5:R1464)</f>
        <v>1460</v>
      </c>
      <c r="T1464" s="286" t="str">
        <f>IF(P1464='5.1'!$E$5,TXM!S1464,"")</f>
        <v/>
      </c>
      <c r="U1464" t="str">
        <f>IFERROR(SMALL($T$5:$T$8000,ROWS($T$5:T1464)),"")</f>
        <v/>
      </c>
    </row>
    <row r="1465" spans="1:21" ht="14.4" customHeight="1" x14ac:dyDescent="0.25">
      <c r="A1465" s="285" t="s">
        <v>1770</v>
      </c>
      <c r="B1465" t="s">
        <v>719</v>
      </c>
      <c r="C1465" s="300">
        <v>860182662</v>
      </c>
      <c r="D1465" s="286">
        <f>ROWS(C$5:C1465)</f>
        <v>1461</v>
      </c>
      <c r="E1465" s="286" t="str">
        <f>IF(A1465='5.1'!$E$5,TXM!D1465,"")</f>
        <v/>
      </c>
      <c r="F1465" t="str">
        <f>IFERROR(SMALL($E$5:$E$8000,ROWS($E$5:E1465)),"")</f>
        <v/>
      </c>
      <c r="I1465" s="285" t="s">
        <v>1690</v>
      </c>
      <c r="J1465" t="s">
        <v>808</v>
      </c>
      <c r="K1465" s="300">
        <v>107902068</v>
      </c>
      <c r="L1465" s="286">
        <f>ROWS(K$5:K1465)</f>
        <v>1461</v>
      </c>
      <c r="M1465" s="286" t="str">
        <f>IF(I1465='5.1'!$E$5,TXM!L1465,"")</f>
        <v/>
      </c>
      <c r="N1465" t="str">
        <f>IFERROR(SMALL($M$5:$M$8000,ROWS($M$5:M1465)),"")</f>
        <v/>
      </c>
      <c r="P1465" t="s">
        <v>1744</v>
      </c>
      <c r="Q1465" t="s">
        <v>1080</v>
      </c>
      <c r="R1465">
        <v>101</v>
      </c>
      <c r="S1465" s="286">
        <f>ROWS(R$5:R1465)</f>
        <v>1461</v>
      </c>
      <c r="T1465" s="286" t="str">
        <f>IF(P1465='5.1'!$E$5,TXM!S1465,"")</f>
        <v/>
      </c>
      <c r="U1465" t="str">
        <f>IFERROR(SMALL($T$5:$T$8000,ROWS($T$5:T1465)),"")</f>
        <v/>
      </c>
    </row>
    <row r="1466" spans="1:21" ht="14.4" customHeight="1" x14ac:dyDescent="0.25">
      <c r="A1466" s="285" t="s">
        <v>1770</v>
      </c>
      <c r="B1466" t="s">
        <v>1079</v>
      </c>
      <c r="C1466" s="300">
        <v>348753617</v>
      </c>
      <c r="D1466" s="286">
        <f>ROWS(C$5:C1466)</f>
        <v>1462</v>
      </c>
      <c r="E1466" s="286" t="str">
        <f>IF(A1466='5.1'!$E$5,TXM!D1466,"")</f>
        <v/>
      </c>
      <c r="F1466" t="str">
        <f>IFERROR(SMALL($E$5:$E$8000,ROWS($E$5:E1466)),"")</f>
        <v/>
      </c>
      <c r="I1466" s="285" t="s">
        <v>1690</v>
      </c>
      <c r="J1466" t="s">
        <v>1085</v>
      </c>
      <c r="K1466" s="300">
        <v>104475590</v>
      </c>
      <c r="L1466" s="286">
        <f>ROWS(K$5:K1466)</f>
        <v>1462</v>
      </c>
      <c r="M1466" s="286" t="str">
        <f>IF(I1466='5.1'!$E$5,TXM!L1466,"")</f>
        <v/>
      </c>
      <c r="N1466" t="str">
        <f>IFERROR(SMALL($M$5:$M$8000,ROWS($M$5:M1466)),"")</f>
        <v/>
      </c>
      <c r="P1466" t="s">
        <v>1747</v>
      </c>
      <c r="Q1466" t="s">
        <v>814</v>
      </c>
      <c r="R1466">
        <v>2676005</v>
      </c>
      <c r="S1466" s="286">
        <f>ROWS(R$5:R1466)</f>
        <v>1462</v>
      </c>
      <c r="T1466" s="286" t="str">
        <f>IF(P1466='5.1'!$E$5,TXM!S1466,"")</f>
        <v/>
      </c>
      <c r="U1466" t="str">
        <f>IFERROR(SMALL($T$5:$T$8000,ROWS($T$5:T1466)),"")</f>
        <v/>
      </c>
    </row>
    <row r="1467" spans="1:21" ht="14.4" customHeight="1" x14ac:dyDescent="0.25">
      <c r="A1467" s="285" t="s">
        <v>1770</v>
      </c>
      <c r="B1467" t="s">
        <v>794</v>
      </c>
      <c r="C1467" s="300">
        <v>85744501</v>
      </c>
      <c r="D1467" s="286">
        <f>ROWS(C$5:C1467)</f>
        <v>1463</v>
      </c>
      <c r="E1467" s="286" t="str">
        <f>IF(A1467='5.1'!$E$5,TXM!D1467,"")</f>
        <v/>
      </c>
      <c r="F1467" t="str">
        <f>IFERROR(SMALL($E$5:$E$8000,ROWS($E$5:E1467)),"")</f>
        <v/>
      </c>
      <c r="I1467" s="285" t="s">
        <v>1690</v>
      </c>
      <c r="J1467" t="s">
        <v>118</v>
      </c>
      <c r="K1467" s="300">
        <v>71444785</v>
      </c>
      <c r="L1467" s="286">
        <f>ROWS(K$5:K1467)</f>
        <v>1463</v>
      </c>
      <c r="M1467" s="286" t="str">
        <f>IF(I1467='5.1'!$E$5,TXM!L1467,"")</f>
        <v/>
      </c>
      <c r="N1467" t="str">
        <f>IFERROR(SMALL($M$5:$M$8000,ROWS($M$5:M1467)),"")</f>
        <v/>
      </c>
      <c r="P1467" t="s">
        <v>1747</v>
      </c>
      <c r="Q1467" t="s">
        <v>780</v>
      </c>
      <c r="R1467">
        <v>1632515</v>
      </c>
      <c r="S1467" s="286">
        <f>ROWS(R$5:R1467)</f>
        <v>1463</v>
      </c>
      <c r="T1467" s="286" t="str">
        <f>IF(P1467='5.1'!$E$5,TXM!S1467,"")</f>
        <v/>
      </c>
      <c r="U1467" t="str">
        <f>IFERROR(SMALL($T$5:$T$8000,ROWS($T$5:T1467)),"")</f>
        <v/>
      </c>
    </row>
    <row r="1468" spans="1:21" ht="14.4" customHeight="1" x14ac:dyDescent="0.25">
      <c r="A1468" s="285" t="s">
        <v>1770</v>
      </c>
      <c r="B1468" t="s">
        <v>1081</v>
      </c>
      <c r="C1468" s="300">
        <v>36325880</v>
      </c>
      <c r="D1468" s="286">
        <f>ROWS(C$5:C1468)</f>
        <v>1464</v>
      </c>
      <c r="E1468" s="286" t="str">
        <f>IF(A1468='5.1'!$E$5,TXM!D1468,"")</f>
        <v/>
      </c>
      <c r="F1468" t="str">
        <f>IFERROR(SMALL($E$5:$E$8000,ROWS($E$5:E1468)),"")</f>
        <v/>
      </c>
      <c r="I1468" s="285" t="s">
        <v>1690</v>
      </c>
      <c r="J1468" t="s">
        <v>197</v>
      </c>
      <c r="K1468" s="300">
        <v>70723134</v>
      </c>
      <c r="L1468" s="286">
        <f>ROWS(K$5:K1468)</f>
        <v>1464</v>
      </c>
      <c r="M1468" s="286" t="str">
        <f>IF(I1468='5.1'!$E$5,TXM!L1468,"")</f>
        <v/>
      </c>
      <c r="N1468" t="str">
        <f>IFERROR(SMALL($M$5:$M$8000,ROWS($M$5:M1468)),"")</f>
        <v/>
      </c>
      <c r="P1468" t="s">
        <v>1747</v>
      </c>
      <c r="Q1468" t="s">
        <v>808</v>
      </c>
      <c r="R1468">
        <v>732476</v>
      </c>
      <c r="S1468" s="286">
        <f>ROWS(R$5:R1468)</f>
        <v>1464</v>
      </c>
      <c r="T1468" s="286" t="str">
        <f>IF(P1468='5.1'!$E$5,TXM!S1468,"")</f>
        <v/>
      </c>
      <c r="U1468" t="str">
        <f>IFERROR(SMALL($T$5:$T$8000,ROWS($T$5:T1468)),"")</f>
        <v/>
      </c>
    </row>
    <row r="1469" spans="1:21" ht="14.4" customHeight="1" x14ac:dyDescent="0.25">
      <c r="A1469" s="285" t="s">
        <v>1770</v>
      </c>
      <c r="B1469" t="s">
        <v>790</v>
      </c>
      <c r="C1469" s="300">
        <v>25051341</v>
      </c>
      <c r="D1469" s="286">
        <f>ROWS(C$5:C1469)</f>
        <v>1465</v>
      </c>
      <c r="E1469" s="286" t="str">
        <f>IF(A1469='5.1'!$E$5,TXM!D1469,"")</f>
        <v/>
      </c>
      <c r="F1469" t="str">
        <f>IFERROR(SMALL($E$5:$E$8000,ROWS($E$5:E1469)),"")</f>
        <v/>
      </c>
      <c r="I1469" s="285" t="s">
        <v>1690</v>
      </c>
      <c r="J1469" t="s">
        <v>810</v>
      </c>
      <c r="K1469" s="300">
        <v>59971093</v>
      </c>
      <c r="L1469" s="286">
        <f>ROWS(K$5:K1469)</f>
        <v>1465</v>
      </c>
      <c r="M1469" s="286" t="str">
        <f>IF(I1469='5.1'!$E$5,TXM!L1469,"")</f>
        <v/>
      </c>
      <c r="N1469" t="str">
        <f>IFERROR(SMALL($M$5:$M$8000,ROWS($M$5:M1469)),"")</f>
        <v/>
      </c>
      <c r="P1469" t="s">
        <v>1747</v>
      </c>
      <c r="Q1469" t="s">
        <v>1080</v>
      </c>
      <c r="R1469">
        <v>609551</v>
      </c>
      <c r="S1469" s="286">
        <f>ROWS(R$5:R1469)</f>
        <v>1465</v>
      </c>
      <c r="T1469" s="286" t="str">
        <f>IF(P1469='5.1'!$E$5,TXM!S1469,"")</f>
        <v/>
      </c>
      <c r="U1469" t="str">
        <f>IFERROR(SMALL($T$5:$T$8000,ROWS($T$5:T1469)),"")</f>
        <v/>
      </c>
    </row>
    <row r="1470" spans="1:21" ht="14.4" customHeight="1" x14ac:dyDescent="0.25">
      <c r="A1470" s="285" t="s">
        <v>1770</v>
      </c>
      <c r="B1470" t="s">
        <v>732</v>
      </c>
      <c r="C1470" s="300">
        <v>22770428</v>
      </c>
      <c r="D1470" s="286">
        <f>ROWS(C$5:C1470)</f>
        <v>1466</v>
      </c>
      <c r="E1470" s="286" t="str">
        <f>IF(A1470='5.1'!$E$5,TXM!D1470,"")</f>
        <v/>
      </c>
      <c r="F1470" t="str">
        <f>IFERROR(SMALL($E$5:$E$8000,ROWS($E$5:E1470)),"")</f>
        <v/>
      </c>
      <c r="I1470" s="285" t="s">
        <v>1690</v>
      </c>
      <c r="J1470" t="s">
        <v>116</v>
      </c>
      <c r="K1470" s="300">
        <v>58796917</v>
      </c>
      <c r="L1470" s="286">
        <f>ROWS(K$5:K1470)</f>
        <v>1466</v>
      </c>
      <c r="M1470" s="286" t="str">
        <f>IF(I1470='5.1'!$E$5,TXM!L1470,"")</f>
        <v/>
      </c>
      <c r="N1470" t="str">
        <f>IFERROR(SMALL($M$5:$M$8000,ROWS($M$5:M1470)),"")</f>
        <v/>
      </c>
      <c r="P1470" t="s">
        <v>1747</v>
      </c>
      <c r="Q1470" t="s">
        <v>812</v>
      </c>
      <c r="R1470">
        <v>589852</v>
      </c>
      <c r="S1470" s="286">
        <f>ROWS(R$5:R1470)</f>
        <v>1466</v>
      </c>
      <c r="T1470" s="286" t="str">
        <f>IF(P1470='5.1'!$E$5,TXM!S1470,"")</f>
        <v/>
      </c>
      <c r="U1470" t="str">
        <f>IFERROR(SMALL($T$5:$T$8000,ROWS($T$5:T1470)),"")</f>
        <v/>
      </c>
    </row>
    <row r="1471" spans="1:21" ht="14.4" customHeight="1" x14ac:dyDescent="0.25">
      <c r="A1471" s="285" t="s">
        <v>1770</v>
      </c>
      <c r="B1471" t="s">
        <v>808</v>
      </c>
      <c r="C1471" s="300">
        <v>15038693</v>
      </c>
      <c r="D1471" s="286">
        <f>ROWS(C$5:C1471)</f>
        <v>1467</v>
      </c>
      <c r="E1471" s="286" t="str">
        <f>IF(A1471='5.1'!$E$5,TXM!D1471,"")</f>
        <v/>
      </c>
      <c r="F1471" t="str">
        <f>IFERROR(SMALL($E$5:$E$8000,ROWS($E$5:E1471)),"")</f>
        <v/>
      </c>
      <c r="I1471" s="285" t="s">
        <v>1690</v>
      </c>
      <c r="J1471" t="s">
        <v>705</v>
      </c>
      <c r="K1471" s="300">
        <v>53365310</v>
      </c>
      <c r="L1471" s="286">
        <f>ROWS(K$5:K1471)</f>
        <v>1467</v>
      </c>
      <c r="M1471" s="286" t="str">
        <f>IF(I1471='5.1'!$E$5,TXM!L1471,"")</f>
        <v/>
      </c>
      <c r="N1471" t="str">
        <f>IFERROR(SMALL($M$5:$M$8000,ROWS($M$5:M1471)),"")</f>
        <v/>
      </c>
      <c r="P1471" t="s">
        <v>1747</v>
      </c>
      <c r="Q1471" t="s">
        <v>1093</v>
      </c>
      <c r="R1471">
        <v>473621</v>
      </c>
      <c r="S1471" s="286">
        <f>ROWS(R$5:R1471)</f>
        <v>1467</v>
      </c>
      <c r="T1471" s="286" t="str">
        <f>IF(P1471='5.1'!$E$5,TXM!S1471,"")</f>
        <v/>
      </c>
      <c r="U1471" t="str">
        <f>IFERROR(SMALL($T$5:$T$8000,ROWS($T$5:T1471)),"")</f>
        <v/>
      </c>
    </row>
    <row r="1472" spans="1:21" ht="14.4" customHeight="1" x14ac:dyDescent="0.25">
      <c r="A1472" s="285" t="s">
        <v>1770</v>
      </c>
      <c r="B1472" t="s">
        <v>784</v>
      </c>
      <c r="C1472" s="300">
        <v>9982431</v>
      </c>
      <c r="D1472" s="286">
        <f>ROWS(C$5:C1472)</f>
        <v>1468</v>
      </c>
      <c r="E1472" s="286" t="str">
        <f>IF(A1472='5.1'!$E$5,TXM!D1472,"")</f>
        <v/>
      </c>
      <c r="F1472" t="str">
        <f>IFERROR(SMALL($E$5:$E$8000,ROWS($E$5:E1472)),"")</f>
        <v/>
      </c>
      <c r="I1472" s="285" t="s">
        <v>1690</v>
      </c>
      <c r="J1472" t="s">
        <v>1093</v>
      </c>
      <c r="K1472" s="300">
        <v>34903486</v>
      </c>
      <c r="L1472" s="286">
        <f>ROWS(K$5:K1472)</f>
        <v>1468</v>
      </c>
      <c r="M1472" s="286" t="str">
        <f>IF(I1472='5.1'!$E$5,TXM!L1472,"")</f>
        <v/>
      </c>
      <c r="N1472" t="str">
        <f>IFERROR(SMALL($M$5:$M$8000,ROWS($M$5:M1472)),"")</f>
        <v/>
      </c>
      <c r="P1472" t="s">
        <v>1747</v>
      </c>
      <c r="Q1472" t="s">
        <v>118</v>
      </c>
      <c r="R1472">
        <v>438961</v>
      </c>
      <c r="S1472" s="286">
        <f>ROWS(R$5:R1472)</f>
        <v>1468</v>
      </c>
      <c r="T1472" s="286" t="str">
        <f>IF(P1472='5.1'!$E$5,TXM!S1472,"")</f>
        <v/>
      </c>
      <c r="U1472" t="str">
        <f>IFERROR(SMALL($T$5:$T$8000,ROWS($T$5:T1472)),"")</f>
        <v/>
      </c>
    </row>
    <row r="1473" spans="1:21" ht="14.4" customHeight="1" x14ac:dyDescent="0.25">
      <c r="A1473" s="285" t="s">
        <v>1770</v>
      </c>
      <c r="B1473" t="s">
        <v>806</v>
      </c>
      <c r="C1473" s="300">
        <v>8357605</v>
      </c>
      <c r="D1473" s="286">
        <f>ROWS(C$5:C1473)</f>
        <v>1469</v>
      </c>
      <c r="E1473" s="286" t="str">
        <f>IF(A1473='5.1'!$E$5,TXM!D1473,"")</f>
        <v/>
      </c>
      <c r="F1473" t="str">
        <f>IFERROR(SMALL($E$5:$E$8000,ROWS($E$5:E1473)),"")</f>
        <v/>
      </c>
      <c r="I1473" s="285" t="s">
        <v>1690</v>
      </c>
      <c r="J1473" t="s">
        <v>725</v>
      </c>
      <c r="K1473" s="300">
        <v>29496773</v>
      </c>
      <c r="L1473" s="286">
        <f>ROWS(K$5:K1473)</f>
        <v>1469</v>
      </c>
      <c r="M1473" s="286" t="str">
        <f>IF(I1473='5.1'!$E$5,TXM!L1473,"")</f>
        <v/>
      </c>
      <c r="N1473" t="str">
        <f>IFERROR(SMALL($M$5:$M$8000,ROWS($M$5:M1473)),"")</f>
        <v/>
      </c>
      <c r="P1473" t="s">
        <v>1747</v>
      </c>
      <c r="Q1473" t="s">
        <v>1098</v>
      </c>
      <c r="R1473">
        <v>128665</v>
      </c>
      <c r="S1473" s="286">
        <f>ROWS(R$5:R1473)</f>
        <v>1469</v>
      </c>
      <c r="T1473" s="286" t="str">
        <f>IF(P1473='5.1'!$E$5,TXM!S1473,"")</f>
        <v/>
      </c>
      <c r="U1473" t="str">
        <f>IFERROR(SMALL($T$5:$T$8000,ROWS($T$5:T1473)),"")</f>
        <v/>
      </c>
    </row>
    <row r="1474" spans="1:21" ht="14.4" customHeight="1" x14ac:dyDescent="0.25">
      <c r="A1474" s="285" t="s">
        <v>1770</v>
      </c>
      <c r="B1474" t="s">
        <v>1086</v>
      </c>
      <c r="C1474" s="300">
        <v>7478726</v>
      </c>
      <c r="D1474" s="286">
        <f>ROWS(C$5:C1474)</f>
        <v>1470</v>
      </c>
      <c r="E1474" s="286" t="str">
        <f>IF(A1474='5.1'!$E$5,TXM!D1474,"")</f>
        <v/>
      </c>
      <c r="F1474" t="str">
        <f>IFERROR(SMALL($E$5:$E$8000,ROWS($E$5:E1474)),"")</f>
        <v/>
      </c>
      <c r="I1474" s="285" t="s">
        <v>1690</v>
      </c>
      <c r="J1474" t="s">
        <v>1096</v>
      </c>
      <c r="K1474" s="300">
        <v>25583605</v>
      </c>
      <c r="L1474" s="286">
        <f>ROWS(K$5:K1474)</f>
        <v>1470</v>
      </c>
      <c r="M1474" s="286" t="str">
        <f>IF(I1474='5.1'!$E$5,TXM!L1474,"")</f>
        <v/>
      </c>
      <c r="N1474" t="str">
        <f>IFERROR(SMALL($M$5:$M$8000,ROWS($M$5:M1474)),"")</f>
        <v/>
      </c>
      <c r="P1474" t="s">
        <v>1747</v>
      </c>
      <c r="Q1474" t="s">
        <v>810</v>
      </c>
      <c r="R1474">
        <v>100359</v>
      </c>
      <c r="S1474" s="286">
        <f>ROWS(R$5:R1474)</f>
        <v>1470</v>
      </c>
      <c r="T1474" s="286" t="str">
        <f>IF(P1474='5.1'!$E$5,TXM!S1474,"")</f>
        <v/>
      </c>
      <c r="U1474" t="str">
        <f>IFERROR(SMALL($T$5:$T$8000,ROWS($T$5:T1474)),"")</f>
        <v/>
      </c>
    </row>
    <row r="1475" spans="1:21" ht="14.4" customHeight="1" x14ac:dyDescent="0.25">
      <c r="A1475" s="285" t="s">
        <v>1770</v>
      </c>
      <c r="B1475" t="s">
        <v>717</v>
      </c>
      <c r="C1475" s="300">
        <v>6329732</v>
      </c>
      <c r="D1475" s="286">
        <f>ROWS(C$5:C1475)</f>
        <v>1471</v>
      </c>
      <c r="E1475" s="286" t="str">
        <f>IF(A1475='5.1'!$E$5,TXM!D1475,"")</f>
        <v/>
      </c>
      <c r="F1475" t="str">
        <f>IFERROR(SMALL($E$5:$E$8000,ROWS($E$5:E1475)),"")</f>
        <v/>
      </c>
      <c r="I1475" s="285" t="s">
        <v>1690</v>
      </c>
      <c r="J1475" t="s">
        <v>1079</v>
      </c>
      <c r="K1475" s="300">
        <v>24183234</v>
      </c>
      <c r="L1475" s="286">
        <f>ROWS(K$5:K1475)</f>
        <v>1471</v>
      </c>
      <c r="M1475" s="286" t="str">
        <f>IF(I1475='5.1'!$E$5,TXM!L1475,"")</f>
        <v/>
      </c>
      <c r="N1475" t="str">
        <f>IFERROR(SMALL($M$5:$M$8000,ROWS($M$5:M1475)),"")</f>
        <v/>
      </c>
      <c r="P1475" t="s">
        <v>1747</v>
      </c>
      <c r="Q1475" t="s">
        <v>806</v>
      </c>
      <c r="R1475">
        <v>96768</v>
      </c>
      <c r="S1475" s="286">
        <f>ROWS(R$5:R1475)</f>
        <v>1471</v>
      </c>
      <c r="T1475" s="286" t="str">
        <f>IF(P1475='5.1'!$E$5,TXM!S1475,"")</f>
        <v/>
      </c>
      <c r="U1475" t="str">
        <f>IFERROR(SMALL($T$5:$T$8000,ROWS($T$5:T1475)),"")</f>
        <v/>
      </c>
    </row>
    <row r="1476" spans="1:21" ht="14.4" customHeight="1" x14ac:dyDescent="0.25">
      <c r="A1476" s="285" t="s">
        <v>1770</v>
      </c>
      <c r="B1476" t="s">
        <v>1076</v>
      </c>
      <c r="C1476" s="300">
        <v>4824170</v>
      </c>
      <c r="D1476" s="286">
        <f>ROWS(C$5:C1476)</f>
        <v>1472</v>
      </c>
      <c r="E1476" s="286" t="str">
        <f>IF(A1476='5.1'!$E$5,TXM!D1476,"")</f>
        <v/>
      </c>
      <c r="F1476" t="str">
        <f>IFERROR(SMALL($E$5:$E$8000,ROWS($E$5:E1476)),"")</f>
        <v/>
      </c>
      <c r="I1476" s="285" t="s">
        <v>1690</v>
      </c>
      <c r="J1476" t="s">
        <v>1080</v>
      </c>
      <c r="K1476" s="300">
        <v>23543382</v>
      </c>
      <c r="L1476" s="286">
        <f>ROWS(K$5:K1476)</f>
        <v>1472</v>
      </c>
      <c r="M1476" s="286" t="str">
        <f>IF(I1476='5.1'!$E$5,TXM!L1476,"")</f>
        <v/>
      </c>
      <c r="N1476" t="str">
        <f>IFERROR(SMALL($M$5:$M$8000,ROWS($M$5:M1476)),"")</f>
        <v/>
      </c>
      <c r="P1476" t="s">
        <v>1747</v>
      </c>
      <c r="Q1476" t="s">
        <v>717</v>
      </c>
      <c r="R1476">
        <v>52392</v>
      </c>
      <c r="S1476" s="286">
        <f>ROWS(R$5:R1476)</f>
        <v>1472</v>
      </c>
      <c r="T1476" s="286" t="str">
        <f>IF(P1476='5.1'!$E$5,TXM!S1476,"")</f>
        <v/>
      </c>
      <c r="U1476" t="str">
        <f>IFERROR(SMALL($T$5:$T$8000,ROWS($T$5:T1476)),"")</f>
        <v/>
      </c>
    </row>
    <row r="1477" spans="1:21" ht="14.4" customHeight="1" x14ac:dyDescent="0.25">
      <c r="A1477" s="285" t="s">
        <v>1770</v>
      </c>
      <c r="B1477" t="s">
        <v>782</v>
      </c>
      <c r="C1477" s="300">
        <v>4719340</v>
      </c>
      <c r="D1477" s="286">
        <f>ROWS(C$5:C1477)</f>
        <v>1473</v>
      </c>
      <c r="E1477" s="286" t="str">
        <f>IF(A1477='5.1'!$E$5,TXM!D1477,"")</f>
        <v/>
      </c>
      <c r="F1477" t="str">
        <f>IFERROR(SMALL($E$5:$E$8000,ROWS($E$5:E1477)),"")</f>
        <v/>
      </c>
      <c r="I1477" s="285" t="s">
        <v>1690</v>
      </c>
      <c r="J1477" t="s">
        <v>102</v>
      </c>
      <c r="K1477" s="300">
        <v>22695702</v>
      </c>
      <c r="L1477" s="286">
        <f>ROWS(K$5:K1477)</f>
        <v>1473</v>
      </c>
      <c r="M1477" s="286" t="str">
        <f>IF(I1477='5.1'!$E$5,TXM!L1477,"")</f>
        <v/>
      </c>
      <c r="N1477" t="str">
        <f>IFERROR(SMALL($M$5:$M$8000,ROWS($M$5:M1477)),"")</f>
        <v/>
      </c>
      <c r="P1477" t="s">
        <v>1747</v>
      </c>
      <c r="Q1477" t="s">
        <v>1082</v>
      </c>
      <c r="R1477">
        <v>46466</v>
      </c>
      <c r="S1477" s="286">
        <f>ROWS(R$5:R1477)</f>
        <v>1473</v>
      </c>
      <c r="T1477" s="286" t="str">
        <f>IF(P1477='5.1'!$E$5,TXM!S1477,"")</f>
        <v/>
      </c>
      <c r="U1477" t="str">
        <f>IFERROR(SMALL($T$5:$T$8000,ROWS($T$5:T1477)),"")</f>
        <v/>
      </c>
    </row>
    <row r="1478" spans="1:21" ht="14.4" customHeight="1" x14ac:dyDescent="0.25">
      <c r="A1478" s="285" t="s">
        <v>1770</v>
      </c>
      <c r="B1478" t="s">
        <v>711</v>
      </c>
      <c r="C1478" s="300">
        <v>4314839</v>
      </c>
      <c r="D1478" s="286">
        <f>ROWS(C$5:C1478)</f>
        <v>1474</v>
      </c>
      <c r="E1478" s="286" t="str">
        <f>IF(A1478='5.1'!$E$5,TXM!D1478,"")</f>
        <v/>
      </c>
      <c r="F1478" t="str">
        <f>IFERROR(SMALL($E$5:$E$8000,ROWS($E$5:E1478)),"")</f>
        <v/>
      </c>
      <c r="I1478" s="285" t="s">
        <v>1690</v>
      </c>
      <c r="J1478" t="s">
        <v>997</v>
      </c>
      <c r="K1478" s="300">
        <v>22343406</v>
      </c>
      <c r="L1478" s="286">
        <f>ROWS(K$5:K1478)</f>
        <v>1474</v>
      </c>
      <c r="M1478" s="286" t="str">
        <f>IF(I1478='5.1'!$E$5,TXM!L1478,"")</f>
        <v/>
      </c>
      <c r="N1478" t="str">
        <f>IFERROR(SMALL($M$5:$M$8000,ROWS($M$5:M1478)),"")</f>
        <v/>
      </c>
      <c r="P1478" t="s">
        <v>1747</v>
      </c>
      <c r="Q1478" t="s">
        <v>1076</v>
      </c>
      <c r="R1478">
        <v>36184</v>
      </c>
      <c r="S1478" s="286">
        <f>ROWS(R$5:R1478)</f>
        <v>1474</v>
      </c>
      <c r="T1478" s="286" t="str">
        <f>IF(P1478='5.1'!$E$5,TXM!S1478,"")</f>
        <v/>
      </c>
      <c r="U1478" t="str">
        <f>IFERROR(SMALL($T$5:$T$8000,ROWS($T$5:T1478)),"")</f>
        <v/>
      </c>
    </row>
    <row r="1479" spans="1:21" ht="14.4" customHeight="1" x14ac:dyDescent="0.25">
      <c r="A1479" s="285" t="s">
        <v>1770</v>
      </c>
      <c r="B1479" t="s">
        <v>113</v>
      </c>
      <c r="C1479" s="300">
        <v>4226882</v>
      </c>
      <c r="D1479" s="286">
        <f>ROWS(C$5:C1479)</f>
        <v>1475</v>
      </c>
      <c r="E1479" s="286" t="str">
        <f>IF(A1479='5.1'!$E$5,TXM!D1479,"")</f>
        <v/>
      </c>
      <c r="F1479" t="str">
        <f>IFERROR(SMALL($E$5:$E$8000,ROWS($E$5:E1479)),"")</f>
        <v/>
      </c>
      <c r="I1479" s="285" t="s">
        <v>1690</v>
      </c>
      <c r="J1479" t="s">
        <v>802</v>
      </c>
      <c r="K1479" s="300">
        <v>16333664</v>
      </c>
      <c r="L1479" s="286">
        <f>ROWS(K$5:K1479)</f>
        <v>1475</v>
      </c>
      <c r="M1479" s="286" t="str">
        <f>IF(I1479='5.1'!$E$5,TXM!L1479,"")</f>
        <v/>
      </c>
      <c r="N1479" t="str">
        <f>IFERROR(SMALL($M$5:$M$8000,ROWS($M$5:M1479)),"")</f>
        <v/>
      </c>
      <c r="P1479" t="s">
        <v>1747</v>
      </c>
      <c r="Q1479" t="s">
        <v>1086</v>
      </c>
      <c r="R1479">
        <v>14374</v>
      </c>
      <c r="S1479" s="286">
        <f>ROWS(R$5:R1479)</f>
        <v>1475</v>
      </c>
      <c r="T1479" s="286" t="str">
        <f>IF(P1479='5.1'!$E$5,TXM!S1479,"")</f>
        <v/>
      </c>
      <c r="U1479" t="str">
        <f>IFERROR(SMALL($T$5:$T$8000,ROWS($T$5:T1479)),"")</f>
        <v/>
      </c>
    </row>
    <row r="1480" spans="1:21" ht="14.4" customHeight="1" x14ac:dyDescent="0.25">
      <c r="A1480" s="285" t="s">
        <v>1770</v>
      </c>
      <c r="B1480" t="s">
        <v>117</v>
      </c>
      <c r="C1480" s="300">
        <v>3743604</v>
      </c>
      <c r="D1480" s="286">
        <f>ROWS(C$5:C1480)</f>
        <v>1476</v>
      </c>
      <c r="E1480" s="286" t="str">
        <f>IF(A1480='5.1'!$E$5,TXM!D1480,"")</f>
        <v/>
      </c>
      <c r="F1480" t="str">
        <f>IFERROR(SMALL($E$5:$E$8000,ROWS($E$5:E1480)),"")</f>
        <v/>
      </c>
      <c r="I1480" s="285" t="s">
        <v>1690</v>
      </c>
      <c r="J1480" t="s">
        <v>766</v>
      </c>
      <c r="K1480" s="300">
        <v>15615193</v>
      </c>
      <c r="L1480" s="286">
        <f>ROWS(K$5:K1480)</f>
        <v>1476</v>
      </c>
      <c r="M1480" s="286" t="str">
        <f>IF(I1480='5.1'!$E$5,TXM!L1480,"")</f>
        <v/>
      </c>
      <c r="N1480" t="str">
        <f>IFERROR(SMALL($M$5:$M$8000,ROWS($M$5:M1480)),"")</f>
        <v/>
      </c>
      <c r="P1480" t="s">
        <v>1747</v>
      </c>
      <c r="Q1480" t="s">
        <v>1081</v>
      </c>
      <c r="R1480">
        <v>5833</v>
      </c>
      <c r="S1480" s="286">
        <f>ROWS(R$5:R1480)</f>
        <v>1476</v>
      </c>
      <c r="T1480" s="286" t="str">
        <f>IF(P1480='5.1'!$E$5,TXM!S1480,"")</f>
        <v/>
      </c>
      <c r="U1480" t="str">
        <f>IFERROR(SMALL($T$5:$T$8000,ROWS($T$5:T1480)),"")</f>
        <v/>
      </c>
    </row>
    <row r="1481" spans="1:21" ht="14.4" customHeight="1" x14ac:dyDescent="0.25">
      <c r="A1481" s="285" t="s">
        <v>1770</v>
      </c>
      <c r="B1481" t="s">
        <v>1090</v>
      </c>
      <c r="C1481" s="300">
        <v>3694074</v>
      </c>
      <c r="D1481" s="286">
        <f>ROWS(C$5:C1481)</f>
        <v>1477</v>
      </c>
      <c r="E1481" s="286" t="str">
        <f>IF(A1481='5.1'!$E$5,TXM!D1481,"")</f>
        <v/>
      </c>
      <c r="F1481" t="str">
        <f>IFERROR(SMALL($E$5:$E$8000,ROWS($E$5:E1481)),"")</f>
        <v/>
      </c>
      <c r="I1481" s="285" t="s">
        <v>1690</v>
      </c>
      <c r="J1481" t="s">
        <v>1081</v>
      </c>
      <c r="K1481" s="300">
        <v>14099267</v>
      </c>
      <c r="L1481" s="286">
        <f>ROWS(K$5:K1481)</f>
        <v>1477</v>
      </c>
      <c r="M1481" s="286" t="str">
        <f>IF(I1481='5.1'!$E$5,TXM!L1481,"")</f>
        <v/>
      </c>
      <c r="N1481" t="str">
        <f>IFERROR(SMALL($M$5:$M$8000,ROWS($M$5:M1481)),"")</f>
        <v/>
      </c>
      <c r="P1481" t="s">
        <v>1747</v>
      </c>
      <c r="Q1481" t="s">
        <v>197</v>
      </c>
      <c r="R1481">
        <v>5062</v>
      </c>
      <c r="S1481" s="286">
        <f>ROWS(R$5:R1481)</f>
        <v>1477</v>
      </c>
      <c r="T1481" s="286" t="str">
        <f>IF(P1481='5.1'!$E$5,TXM!S1481,"")</f>
        <v/>
      </c>
      <c r="U1481" t="str">
        <f>IFERROR(SMALL($T$5:$T$8000,ROWS($T$5:T1481)),"")</f>
        <v/>
      </c>
    </row>
    <row r="1482" spans="1:21" ht="14.4" customHeight="1" x14ac:dyDescent="0.25">
      <c r="A1482" s="285" t="s">
        <v>1770</v>
      </c>
      <c r="B1482" t="s">
        <v>746</v>
      </c>
      <c r="C1482" s="300">
        <v>3254321</v>
      </c>
      <c r="D1482" s="286">
        <f>ROWS(C$5:C1482)</f>
        <v>1478</v>
      </c>
      <c r="E1482" s="286" t="str">
        <f>IF(A1482='5.1'!$E$5,TXM!D1482,"")</f>
        <v/>
      </c>
      <c r="F1482" t="str">
        <f>IFERROR(SMALL($E$5:$E$8000,ROWS($E$5:E1482)),"")</f>
        <v/>
      </c>
      <c r="I1482" s="285" t="s">
        <v>1690</v>
      </c>
      <c r="J1482" t="s">
        <v>790</v>
      </c>
      <c r="K1482" s="300">
        <v>13017101</v>
      </c>
      <c r="L1482" s="286">
        <f>ROWS(K$5:K1482)</f>
        <v>1478</v>
      </c>
      <c r="M1482" s="286" t="str">
        <f>IF(I1482='5.1'!$E$5,TXM!L1482,"")</f>
        <v/>
      </c>
      <c r="N1482" t="str">
        <f>IFERROR(SMALL($M$5:$M$8000,ROWS($M$5:M1482)),"")</f>
        <v/>
      </c>
      <c r="P1482" t="s">
        <v>1747</v>
      </c>
      <c r="Q1482" t="s">
        <v>1096</v>
      </c>
      <c r="R1482">
        <v>4017</v>
      </c>
      <c r="S1482" s="286">
        <f>ROWS(R$5:R1482)</f>
        <v>1478</v>
      </c>
      <c r="T1482" s="286" t="str">
        <f>IF(P1482='5.1'!$E$5,TXM!S1482,"")</f>
        <v/>
      </c>
      <c r="U1482" t="str">
        <f>IFERROR(SMALL($T$5:$T$8000,ROWS($T$5:T1482)),"")</f>
        <v/>
      </c>
    </row>
    <row r="1483" spans="1:21" ht="14.4" customHeight="1" x14ac:dyDescent="0.25">
      <c r="A1483" s="285" t="s">
        <v>1770</v>
      </c>
      <c r="B1483" t="s">
        <v>740</v>
      </c>
      <c r="C1483" s="300">
        <v>3069400</v>
      </c>
      <c r="D1483" s="286">
        <f>ROWS(C$5:C1483)</f>
        <v>1479</v>
      </c>
      <c r="E1483" s="286" t="str">
        <f>IF(A1483='5.1'!$E$5,TXM!D1483,"")</f>
        <v/>
      </c>
      <c r="F1483" t="str">
        <f>IFERROR(SMALL($E$5:$E$8000,ROWS($E$5:E1483)),"")</f>
        <v/>
      </c>
      <c r="I1483" s="285" t="s">
        <v>1690</v>
      </c>
      <c r="J1483" t="s">
        <v>796</v>
      </c>
      <c r="K1483" s="300">
        <v>10563250</v>
      </c>
      <c r="L1483" s="286">
        <f>ROWS(K$5:K1483)</f>
        <v>1479</v>
      </c>
      <c r="M1483" s="286" t="str">
        <f>IF(I1483='5.1'!$E$5,TXM!L1483,"")</f>
        <v/>
      </c>
      <c r="N1483" t="str">
        <f>IFERROR(SMALL($M$5:$M$8000,ROWS($M$5:M1483)),"")</f>
        <v/>
      </c>
      <c r="P1483" t="s">
        <v>1747</v>
      </c>
      <c r="Q1483" t="s">
        <v>108</v>
      </c>
      <c r="R1483">
        <v>1136</v>
      </c>
      <c r="S1483" s="286">
        <f>ROWS(R$5:R1483)</f>
        <v>1479</v>
      </c>
      <c r="T1483" s="286" t="str">
        <f>IF(P1483='5.1'!$E$5,TXM!S1483,"")</f>
        <v/>
      </c>
      <c r="U1483" t="str">
        <f>IFERROR(SMALL($T$5:$T$8000,ROWS($T$5:T1483)),"")</f>
        <v/>
      </c>
    </row>
    <row r="1484" spans="1:21" ht="14.4" customHeight="1" x14ac:dyDescent="0.25">
      <c r="A1484" s="285" t="s">
        <v>1770</v>
      </c>
      <c r="B1484" t="s">
        <v>106</v>
      </c>
      <c r="C1484" s="300">
        <v>2727326</v>
      </c>
      <c r="D1484" s="286">
        <f>ROWS(C$5:C1484)</f>
        <v>1480</v>
      </c>
      <c r="E1484" s="286" t="str">
        <f>IF(A1484='5.1'!$E$5,TXM!D1484,"")</f>
        <v/>
      </c>
      <c r="F1484" t="str">
        <f>IFERROR(SMALL($E$5:$E$8000,ROWS($E$5:E1484)),"")</f>
        <v/>
      </c>
      <c r="I1484" s="285" t="s">
        <v>1690</v>
      </c>
      <c r="J1484" t="s">
        <v>1076</v>
      </c>
      <c r="K1484" s="300">
        <v>8457015</v>
      </c>
      <c r="L1484" s="286">
        <f>ROWS(K$5:K1484)</f>
        <v>1480</v>
      </c>
      <c r="M1484" s="286" t="str">
        <f>IF(I1484='5.1'!$E$5,TXM!L1484,"")</f>
        <v/>
      </c>
      <c r="N1484" t="str">
        <f>IFERROR(SMALL($M$5:$M$8000,ROWS($M$5:M1484)),"")</f>
        <v/>
      </c>
      <c r="P1484" t="s">
        <v>1747</v>
      </c>
      <c r="Q1484" t="s">
        <v>802</v>
      </c>
      <c r="R1484">
        <v>407</v>
      </c>
      <c r="S1484" s="286">
        <f>ROWS(R$5:R1484)</f>
        <v>1480</v>
      </c>
      <c r="T1484" s="286" t="str">
        <f>IF(P1484='5.1'!$E$5,TXM!S1484,"")</f>
        <v/>
      </c>
      <c r="U1484" t="str">
        <f>IFERROR(SMALL($T$5:$T$8000,ROWS($T$5:T1484)),"")</f>
        <v/>
      </c>
    </row>
    <row r="1485" spans="1:21" ht="14.4" customHeight="1" x14ac:dyDescent="0.25">
      <c r="A1485" s="285" t="s">
        <v>1770</v>
      </c>
      <c r="B1485" t="s">
        <v>997</v>
      </c>
      <c r="C1485" s="300">
        <v>2637112</v>
      </c>
      <c r="D1485" s="286">
        <f>ROWS(C$5:C1485)</f>
        <v>1481</v>
      </c>
      <c r="E1485" s="286" t="str">
        <f>IF(A1485='5.1'!$E$5,TXM!D1485,"")</f>
        <v/>
      </c>
      <c r="F1485" t="str">
        <f>IFERROR(SMALL($E$5:$E$8000,ROWS($E$5:E1485)),"")</f>
        <v/>
      </c>
      <c r="I1485" s="285" t="s">
        <v>1690</v>
      </c>
      <c r="J1485" t="s">
        <v>106</v>
      </c>
      <c r="K1485" s="300">
        <v>7495391</v>
      </c>
      <c r="L1485" s="286">
        <f>ROWS(K$5:K1485)</f>
        <v>1481</v>
      </c>
      <c r="M1485" s="286" t="str">
        <f>IF(I1485='5.1'!$E$5,TXM!L1485,"")</f>
        <v/>
      </c>
      <c r="N1485" t="str">
        <f>IFERROR(SMALL($M$5:$M$8000,ROWS($M$5:M1485)),"")</f>
        <v/>
      </c>
      <c r="P1485" t="s">
        <v>1770</v>
      </c>
      <c r="Q1485" t="s">
        <v>1098</v>
      </c>
      <c r="R1485">
        <v>22247962</v>
      </c>
      <c r="S1485" s="286">
        <f>ROWS(R$5:R1485)</f>
        <v>1481</v>
      </c>
      <c r="T1485" s="286" t="str">
        <f>IF(P1485='5.1'!$E$5,TXM!S1485,"")</f>
        <v/>
      </c>
      <c r="U1485" t="str">
        <f>IFERROR(SMALL($T$5:$T$8000,ROWS($T$5:T1485)),"")</f>
        <v/>
      </c>
    </row>
    <row r="1486" spans="1:21" ht="14.4" customHeight="1" x14ac:dyDescent="0.25">
      <c r="A1486" s="285" t="s">
        <v>1770</v>
      </c>
      <c r="B1486" t="s">
        <v>723</v>
      </c>
      <c r="C1486" s="300">
        <v>2577315</v>
      </c>
      <c r="D1486" s="286">
        <f>ROWS(C$5:C1486)</f>
        <v>1482</v>
      </c>
      <c r="E1486" s="286" t="str">
        <f>IF(A1486='5.1'!$E$5,TXM!D1486,"")</f>
        <v/>
      </c>
      <c r="F1486" t="str">
        <f>IFERROR(SMALL($E$5:$E$8000,ROWS($E$5:E1486)),"")</f>
        <v/>
      </c>
      <c r="I1486" s="285" t="s">
        <v>1690</v>
      </c>
      <c r="J1486" t="s">
        <v>114</v>
      </c>
      <c r="K1486" s="300">
        <v>5762271</v>
      </c>
      <c r="L1486" s="286">
        <f>ROWS(K$5:K1486)</f>
        <v>1482</v>
      </c>
      <c r="M1486" s="286" t="str">
        <f>IF(I1486='5.1'!$E$5,TXM!L1486,"")</f>
        <v/>
      </c>
      <c r="N1486" t="str">
        <f>IFERROR(SMALL($M$5:$M$8000,ROWS($M$5:M1486)),"")</f>
        <v/>
      </c>
      <c r="P1486" t="s">
        <v>1770</v>
      </c>
      <c r="Q1486" t="s">
        <v>806</v>
      </c>
      <c r="R1486">
        <v>4881055</v>
      </c>
      <c r="S1486" s="286">
        <f>ROWS(R$5:R1486)</f>
        <v>1482</v>
      </c>
      <c r="T1486" s="286" t="str">
        <f>IF(P1486='5.1'!$E$5,TXM!S1486,"")</f>
        <v/>
      </c>
      <c r="U1486" t="str">
        <f>IFERROR(SMALL($T$5:$T$8000,ROWS($T$5:T1486)),"")</f>
        <v/>
      </c>
    </row>
    <row r="1487" spans="1:21" ht="14.4" customHeight="1" x14ac:dyDescent="0.25">
      <c r="A1487" s="285" t="s">
        <v>1770</v>
      </c>
      <c r="B1487" t="s">
        <v>707</v>
      </c>
      <c r="C1487" s="300">
        <v>2386889</v>
      </c>
      <c r="D1487" s="286">
        <f>ROWS(C$5:C1487)</f>
        <v>1483</v>
      </c>
      <c r="E1487" s="286" t="str">
        <f>IF(A1487='5.1'!$E$5,TXM!D1487,"")</f>
        <v/>
      </c>
      <c r="F1487" t="str">
        <f>IFERROR(SMALL($E$5:$E$8000,ROWS($E$5:E1487)),"")</f>
        <v/>
      </c>
      <c r="I1487" s="285" t="s">
        <v>1690</v>
      </c>
      <c r="J1487" t="s">
        <v>804</v>
      </c>
      <c r="K1487" s="300">
        <v>5378107</v>
      </c>
      <c r="L1487" s="286">
        <f>ROWS(K$5:K1487)</f>
        <v>1483</v>
      </c>
      <c r="M1487" s="286" t="str">
        <f>IF(I1487='5.1'!$E$5,TXM!L1487,"")</f>
        <v/>
      </c>
      <c r="N1487" t="str">
        <f>IFERROR(SMALL($M$5:$M$8000,ROWS($M$5:M1487)),"")</f>
        <v/>
      </c>
      <c r="P1487" t="s">
        <v>1770</v>
      </c>
      <c r="Q1487" t="s">
        <v>1096</v>
      </c>
      <c r="R1487">
        <v>4104500</v>
      </c>
      <c r="S1487" s="286">
        <f>ROWS(R$5:R1487)</f>
        <v>1483</v>
      </c>
      <c r="T1487" s="286" t="str">
        <f>IF(P1487='5.1'!$E$5,TXM!S1487,"")</f>
        <v/>
      </c>
      <c r="U1487" t="str">
        <f>IFERROR(SMALL($T$5:$T$8000,ROWS($T$5:T1487)),"")</f>
        <v/>
      </c>
    </row>
    <row r="1488" spans="1:21" ht="14.4" customHeight="1" x14ac:dyDescent="0.25">
      <c r="A1488" s="285" t="s">
        <v>1770</v>
      </c>
      <c r="B1488" t="s">
        <v>119</v>
      </c>
      <c r="C1488" s="300">
        <v>2340203</v>
      </c>
      <c r="D1488" s="286">
        <f>ROWS(C$5:C1488)</f>
        <v>1484</v>
      </c>
      <c r="E1488" s="286" t="str">
        <f>IF(A1488='5.1'!$E$5,TXM!D1488,"")</f>
        <v/>
      </c>
      <c r="F1488" t="str">
        <f>IFERROR(SMALL($E$5:$E$8000,ROWS($E$5:E1488)),"")</f>
        <v/>
      </c>
      <c r="I1488" s="285" t="s">
        <v>1690</v>
      </c>
      <c r="J1488" t="s">
        <v>774</v>
      </c>
      <c r="K1488" s="300">
        <v>5144037</v>
      </c>
      <c r="L1488" s="286">
        <f>ROWS(K$5:K1488)</f>
        <v>1484</v>
      </c>
      <c r="M1488" s="286" t="str">
        <f>IF(I1488='5.1'!$E$5,TXM!L1488,"")</f>
        <v/>
      </c>
      <c r="N1488" t="str">
        <f>IFERROR(SMALL($M$5:$M$8000,ROWS($M$5:M1488)),"")</f>
        <v/>
      </c>
      <c r="P1488" t="s">
        <v>1770</v>
      </c>
      <c r="Q1488" t="s">
        <v>1093</v>
      </c>
      <c r="R1488">
        <v>3957940</v>
      </c>
      <c r="S1488" s="286">
        <f>ROWS(R$5:R1488)</f>
        <v>1484</v>
      </c>
      <c r="T1488" s="286" t="str">
        <f>IF(P1488='5.1'!$E$5,TXM!S1488,"")</f>
        <v/>
      </c>
      <c r="U1488" t="str">
        <f>IFERROR(SMALL($T$5:$T$8000,ROWS($T$5:T1488)),"")</f>
        <v/>
      </c>
    </row>
    <row r="1489" spans="1:21" ht="14.4" customHeight="1" x14ac:dyDescent="0.25">
      <c r="A1489" s="285" t="s">
        <v>1770</v>
      </c>
      <c r="B1489" t="s">
        <v>727</v>
      </c>
      <c r="C1489" s="300">
        <v>2269561</v>
      </c>
      <c r="D1489" s="286">
        <f>ROWS(C$5:C1489)</f>
        <v>1485</v>
      </c>
      <c r="E1489" s="286" t="str">
        <f>IF(A1489='5.1'!$E$5,TXM!D1489,"")</f>
        <v/>
      </c>
      <c r="F1489" t="str">
        <f>IFERROR(SMALL($E$5:$E$8000,ROWS($E$5:E1489)),"")</f>
        <v/>
      </c>
      <c r="I1489" s="285" t="s">
        <v>1690</v>
      </c>
      <c r="J1489" t="s">
        <v>113</v>
      </c>
      <c r="K1489" s="300">
        <v>4970552</v>
      </c>
      <c r="L1489" s="286">
        <f>ROWS(K$5:K1489)</f>
        <v>1485</v>
      </c>
      <c r="M1489" s="286" t="str">
        <f>IF(I1489='5.1'!$E$5,TXM!L1489,"")</f>
        <v/>
      </c>
      <c r="N1489" t="str">
        <f>IFERROR(SMALL($M$5:$M$8000,ROWS($M$5:M1489)),"")</f>
        <v/>
      </c>
      <c r="P1489" t="s">
        <v>1770</v>
      </c>
      <c r="Q1489" t="s">
        <v>808</v>
      </c>
      <c r="R1489">
        <v>1950796</v>
      </c>
      <c r="S1489" s="286">
        <f>ROWS(R$5:R1489)</f>
        <v>1485</v>
      </c>
      <c r="T1489" s="286" t="str">
        <f>IF(P1489='5.1'!$E$5,TXM!S1489,"")</f>
        <v/>
      </c>
      <c r="U1489" t="str">
        <f>IFERROR(SMALL($T$5:$T$8000,ROWS($T$5:T1489)),"")</f>
        <v/>
      </c>
    </row>
    <row r="1490" spans="1:21" ht="14.4" customHeight="1" x14ac:dyDescent="0.25">
      <c r="A1490" s="285" t="s">
        <v>1770</v>
      </c>
      <c r="B1490" t="s">
        <v>750</v>
      </c>
      <c r="C1490" s="300">
        <v>1835628</v>
      </c>
      <c r="D1490" s="286">
        <f>ROWS(C$5:C1490)</f>
        <v>1486</v>
      </c>
      <c r="E1490" s="286" t="str">
        <f>IF(A1490='5.1'!$E$5,TXM!D1490,"")</f>
        <v/>
      </c>
      <c r="F1490" t="str">
        <f>IFERROR(SMALL($E$5:$E$8000,ROWS($E$5:E1490)),"")</f>
        <v/>
      </c>
      <c r="I1490" s="285" t="s">
        <v>1690</v>
      </c>
      <c r="J1490" t="s">
        <v>713</v>
      </c>
      <c r="K1490" s="300">
        <v>2384571</v>
      </c>
      <c r="L1490" s="286">
        <f>ROWS(K$5:K1490)</f>
        <v>1486</v>
      </c>
      <c r="M1490" s="286" t="str">
        <f>IF(I1490='5.1'!$E$5,TXM!L1490,"")</f>
        <v/>
      </c>
      <c r="N1490" t="str">
        <f>IFERROR(SMALL($M$5:$M$8000,ROWS($M$5:M1490)),"")</f>
        <v/>
      </c>
      <c r="P1490" t="s">
        <v>1770</v>
      </c>
      <c r="Q1490" t="s">
        <v>764</v>
      </c>
      <c r="R1490">
        <v>1203000</v>
      </c>
      <c r="S1490" s="286">
        <f>ROWS(R$5:R1490)</f>
        <v>1486</v>
      </c>
      <c r="T1490" s="286" t="str">
        <f>IF(P1490='5.1'!$E$5,TXM!S1490,"")</f>
        <v/>
      </c>
      <c r="U1490" t="str">
        <f>IFERROR(SMALL($T$5:$T$8000,ROWS($T$5:T1490)),"")</f>
        <v/>
      </c>
    </row>
    <row r="1491" spans="1:21" ht="14.4" customHeight="1" x14ac:dyDescent="0.25">
      <c r="A1491" s="285" t="s">
        <v>1770</v>
      </c>
      <c r="B1491" t="s">
        <v>114</v>
      </c>
      <c r="C1491" s="300">
        <v>1329002</v>
      </c>
      <c r="D1491" s="286">
        <f>ROWS(C$5:C1491)</f>
        <v>1487</v>
      </c>
      <c r="E1491" s="286" t="str">
        <f>IF(A1491='5.1'!$E$5,TXM!D1491,"")</f>
        <v/>
      </c>
      <c r="F1491" t="str">
        <f>IFERROR(SMALL($E$5:$E$8000,ROWS($E$5:E1491)),"")</f>
        <v/>
      </c>
      <c r="I1491" s="285" t="s">
        <v>1690</v>
      </c>
      <c r="J1491" t="s">
        <v>780</v>
      </c>
      <c r="K1491" s="300">
        <v>2287646</v>
      </c>
      <c r="L1491" s="286">
        <f>ROWS(K$5:K1491)</f>
        <v>1487</v>
      </c>
      <c r="M1491" s="286" t="str">
        <f>IF(I1491='5.1'!$E$5,TXM!L1491,"")</f>
        <v/>
      </c>
      <c r="N1491" t="str">
        <f>IFERROR(SMALL($M$5:$M$8000,ROWS($M$5:M1491)),"")</f>
        <v/>
      </c>
      <c r="P1491" t="s">
        <v>1770</v>
      </c>
      <c r="Q1491" t="s">
        <v>1079</v>
      </c>
      <c r="R1491">
        <v>992034</v>
      </c>
      <c r="S1491" s="286">
        <f>ROWS(R$5:R1491)</f>
        <v>1487</v>
      </c>
      <c r="T1491" s="286" t="str">
        <f>IF(P1491='5.1'!$E$5,TXM!S1491,"")</f>
        <v/>
      </c>
      <c r="U1491" t="str">
        <f>IFERROR(SMALL($T$5:$T$8000,ROWS($T$5:T1491)),"")</f>
        <v/>
      </c>
    </row>
    <row r="1492" spans="1:21" ht="14.4" customHeight="1" x14ac:dyDescent="0.25">
      <c r="A1492" s="285" t="s">
        <v>1770</v>
      </c>
      <c r="B1492" t="s">
        <v>102</v>
      </c>
      <c r="C1492" s="300">
        <v>1314210</v>
      </c>
      <c r="D1492" s="286">
        <f>ROWS(C$5:C1492)</f>
        <v>1488</v>
      </c>
      <c r="E1492" s="286" t="str">
        <f>IF(A1492='5.1'!$E$5,TXM!D1492,"")</f>
        <v/>
      </c>
      <c r="F1492" t="str">
        <f>IFERROR(SMALL($E$5:$E$8000,ROWS($E$5:E1492)),"")</f>
        <v/>
      </c>
      <c r="I1492" s="285" t="s">
        <v>1690</v>
      </c>
      <c r="J1492" t="s">
        <v>719</v>
      </c>
      <c r="K1492" s="300">
        <v>2264931</v>
      </c>
      <c r="L1492" s="286">
        <f>ROWS(K$5:K1492)</f>
        <v>1488</v>
      </c>
      <c r="M1492" s="286" t="str">
        <f>IF(I1492='5.1'!$E$5,TXM!L1492,"")</f>
        <v/>
      </c>
      <c r="N1492" t="str">
        <f>IFERROR(SMALL($M$5:$M$8000,ROWS($M$5:M1492)),"")</f>
        <v/>
      </c>
      <c r="P1492" t="s">
        <v>1770</v>
      </c>
      <c r="Q1492" t="s">
        <v>762</v>
      </c>
      <c r="R1492">
        <v>891025</v>
      </c>
      <c r="S1492" s="286">
        <f>ROWS(R$5:R1492)</f>
        <v>1488</v>
      </c>
      <c r="T1492" s="286" t="str">
        <f>IF(P1492='5.1'!$E$5,TXM!S1492,"")</f>
        <v/>
      </c>
      <c r="U1492" t="str">
        <f>IFERROR(SMALL($T$5:$T$8000,ROWS($T$5:T1492)),"")</f>
        <v/>
      </c>
    </row>
    <row r="1493" spans="1:21" ht="14.4" customHeight="1" x14ac:dyDescent="0.25">
      <c r="A1493" s="285" t="s">
        <v>1770</v>
      </c>
      <c r="B1493" t="s">
        <v>1085</v>
      </c>
      <c r="C1493" s="300">
        <v>890885</v>
      </c>
      <c r="D1493" s="286">
        <f>ROWS(C$5:C1493)</f>
        <v>1489</v>
      </c>
      <c r="E1493" s="286" t="str">
        <f>IF(A1493='5.1'!$E$5,TXM!D1493,"")</f>
        <v/>
      </c>
      <c r="F1493" t="str">
        <f>IFERROR(SMALL($E$5:$E$8000,ROWS($E$5:E1493)),"")</f>
        <v/>
      </c>
      <c r="I1493" s="285" t="s">
        <v>1690</v>
      </c>
      <c r="J1493" t="s">
        <v>1097</v>
      </c>
      <c r="K1493" s="300">
        <v>1902850</v>
      </c>
      <c r="L1493" s="286">
        <f>ROWS(K$5:K1493)</f>
        <v>1489</v>
      </c>
      <c r="M1493" s="286" t="str">
        <f>IF(I1493='5.1'!$E$5,TXM!L1493,"")</f>
        <v/>
      </c>
      <c r="N1493" t="str">
        <f>IFERROR(SMALL($M$5:$M$8000,ROWS($M$5:M1493)),"")</f>
        <v/>
      </c>
      <c r="P1493" t="s">
        <v>1770</v>
      </c>
      <c r="Q1493" t="s">
        <v>119</v>
      </c>
      <c r="R1493">
        <v>802000</v>
      </c>
      <c r="S1493" s="286">
        <f>ROWS(R$5:R1493)</f>
        <v>1489</v>
      </c>
      <c r="T1493" s="286" t="str">
        <f>IF(P1493='5.1'!$E$5,TXM!S1493,"")</f>
        <v/>
      </c>
      <c r="U1493" t="str">
        <f>IFERROR(SMALL($T$5:$T$8000,ROWS($T$5:T1493)),"")</f>
        <v/>
      </c>
    </row>
    <row r="1494" spans="1:21" ht="14.4" customHeight="1" x14ac:dyDescent="0.25">
      <c r="A1494" s="285" t="s">
        <v>1770</v>
      </c>
      <c r="B1494" t="s">
        <v>1098</v>
      </c>
      <c r="C1494" s="300">
        <v>675148</v>
      </c>
      <c r="D1494" s="286">
        <f>ROWS(C$5:C1494)</f>
        <v>1490</v>
      </c>
      <c r="E1494" s="286" t="str">
        <f>IF(A1494='5.1'!$E$5,TXM!D1494,"")</f>
        <v/>
      </c>
      <c r="F1494" t="str">
        <f>IFERROR(SMALL($E$5:$E$8000,ROWS($E$5:E1494)),"")</f>
        <v/>
      </c>
      <c r="I1494" s="285" t="s">
        <v>1690</v>
      </c>
      <c r="J1494" t="s">
        <v>788</v>
      </c>
      <c r="K1494" s="300">
        <v>1821735</v>
      </c>
      <c r="L1494" s="286">
        <f>ROWS(K$5:K1494)</f>
        <v>1490</v>
      </c>
      <c r="M1494" s="286" t="str">
        <f>IF(I1494='5.1'!$E$5,TXM!L1494,"")</f>
        <v/>
      </c>
      <c r="N1494" t="str">
        <f>IFERROR(SMALL($M$5:$M$8000,ROWS($M$5:M1494)),"")</f>
        <v/>
      </c>
      <c r="P1494" t="s">
        <v>1770</v>
      </c>
      <c r="Q1494" t="s">
        <v>1086</v>
      </c>
      <c r="R1494">
        <v>761621</v>
      </c>
      <c r="S1494" s="286">
        <f>ROWS(R$5:R1494)</f>
        <v>1490</v>
      </c>
      <c r="T1494" s="286" t="str">
        <f>IF(P1494='5.1'!$E$5,TXM!S1494,"")</f>
        <v/>
      </c>
      <c r="U1494" t="str">
        <f>IFERROR(SMALL($T$5:$T$8000,ROWS($T$5:T1494)),"")</f>
        <v/>
      </c>
    </row>
    <row r="1495" spans="1:21" ht="14.4" customHeight="1" x14ac:dyDescent="0.25">
      <c r="A1495" s="285" t="s">
        <v>1770</v>
      </c>
      <c r="B1495" t="s">
        <v>802</v>
      </c>
      <c r="C1495" s="300">
        <v>482190</v>
      </c>
      <c r="D1495" s="286">
        <f>ROWS(C$5:C1495)</f>
        <v>1491</v>
      </c>
      <c r="E1495" s="286" t="str">
        <f>IF(A1495='5.1'!$E$5,TXM!D1495,"")</f>
        <v/>
      </c>
      <c r="F1495" t="str">
        <f>IFERROR(SMALL($E$5:$E$8000,ROWS($E$5:E1495)),"")</f>
        <v/>
      </c>
      <c r="I1495" s="285" t="s">
        <v>1690</v>
      </c>
      <c r="J1495" t="s">
        <v>750</v>
      </c>
      <c r="K1495" s="300">
        <v>1723938</v>
      </c>
      <c r="L1495" s="286">
        <f>ROWS(K$5:K1495)</f>
        <v>1491</v>
      </c>
      <c r="M1495" s="286" t="str">
        <f>IF(I1495='5.1'!$E$5,TXM!L1495,"")</f>
        <v/>
      </c>
      <c r="N1495" t="str">
        <f>IFERROR(SMALL($M$5:$M$8000,ROWS($M$5:M1495)),"")</f>
        <v/>
      </c>
      <c r="P1495" t="s">
        <v>1770</v>
      </c>
      <c r="Q1495" t="s">
        <v>802</v>
      </c>
      <c r="R1495">
        <v>699560</v>
      </c>
      <c r="S1495" s="286">
        <f>ROWS(R$5:R1495)</f>
        <v>1491</v>
      </c>
      <c r="T1495" s="286" t="str">
        <f>IF(P1495='5.1'!$E$5,TXM!S1495,"")</f>
        <v/>
      </c>
      <c r="U1495" t="str">
        <f>IFERROR(SMALL($T$5:$T$8000,ROWS($T$5:T1495)),"")</f>
        <v/>
      </c>
    </row>
    <row r="1496" spans="1:21" ht="14.4" customHeight="1" x14ac:dyDescent="0.25">
      <c r="A1496" s="285" t="s">
        <v>1770</v>
      </c>
      <c r="B1496" t="s">
        <v>115</v>
      </c>
      <c r="C1496" s="300">
        <v>459500</v>
      </c>
      <c r="D1496" s="286">
        <f>ROWS(C$5:C1496)</f>
        <v>1492</v>
      </c>
      <c r="E1496" s="286" t="str">
        <f>IF(A1496='5.1'!$E$5,TXM!D1496,"")</f>
        <v/>
      </c>
      <c r="F1496" t="str">
        <f>IFERROR(SMALL($E$5:$E$8000,ROWS($E$5:E1496)),"")</f>
        <v/>
      </c>
      <c r="I1496" s="285" t="s">
        <v>1690</v>
      </c>
      <c r="J1496" t="s">
        <v>762</v>
      </c>
      <c r="K1496" s="300">
        <v>1676867</v>
      </c>
      <c r="L1496" s="286">
        <f>ROWS(K$5:K1496)</f>
        <v>1492</v>
      </c>
      <c r="M1496" s="286" t="str">
        <f>IF(I1496='5.1'!$E$5,TXM!L1496,"")</f>
        <v/>
      </c>
      <c r="N1496" t="str">
        <f>IFERROR(SMALL($M$5:$M$8000,ROWS($M$5:M1496)),"")</f>
        <v/>
      </c>
      <c r="P1496" t="s">
        <v>1770</v>
      </c>
      <c r="Q1496" t="s">
        <v>810</v>
      </c>
      <c r="R1496">
        <v>663986</v>
      </c>
      <c r="S1496" s="286">
        <f>ROWS(R$5:R1496)</f>
        <v>1492</v>
      </c>
      <c r="T1496" s="286" t="str">
        <f>IF(P1496='5.1'!$E$5,TXM!S1496,"")</f>
        <v/>
      </c>
      <c r="U1496" t="str">
        <f>IFERROR(SMALL($T$5:$T$8000,ROWS($T$5:T1496)),"")</f>
        <v/>
      </c>
    </row>
    <row r="1497" spans="1:21" ht="14.4" customHeight="1" x14ac:dyDescent="0.25">
      <c r="A1497" s="285" t="s">
        <v>1770</v>
      </c>
      <c r="B1497" t="s">
        <v>1093</v>
      </c>
      <c r="C1497" s="300">
        <v>447307</v>
      </c>
      <c r="D1497" s="286">
        <f>ROWS(C$5:C1497)</f>
        <v>1493</v>
      </c>
      <c r="E1497" s="286" t="str">
        <f>IF(A1497='5.1'!$E$5,TXM!D1497,"")</f>
        <v/>
      </c>
      <c r="F1497" t="str">
        <f>IFERROR(SMALL($E$5:$E$8000,ROWS($E$5:E1497)),"")</f>
        <v/>
      </c>
      <c r="I1497" s="285" t="s">
        <v>1690</v>
      </c>
      <c r="J1497" t="s">
        <v>1090</v>
      </c>
      <c r="K1497" s="300">
        <v>1673362</v>
      </c>
      <c r="L1497" s="286">
        <f>ROWS(K$5:K1497)</f>
        <v>1493</v>
      </c>
      <c r="M1497" s="286" t="str">
        <f>IF(I1497='5.1'!$E$5,TXM!L1497,"")</f>
        <v/>
      </c>
      <c r="N1497" t="str">
        <f>IFERROR(SMALL($M$5:$M$8000,ROWS($M$5:M1497)),"")</f>
        <v/>
      </c>
      <c r="P1497" t="s">
        <v>1770</v>
      </c>
      <c r="Q1497" t="s">
        <v>198</v>
      </c>
      <c r="R1497">
        <v>585214</v>
      </c>
      <c r="S1497" s="286">
        <f>ROWS(R$5:R1497)</f>
        <v>1493</v>
      </c>
      <c r="T1497" s="286" t="str">
        <f>IF(P1497='5.1'!$E$5,TXM!S1497,"")</f>
        <v/>
      </c>
      <c r="U1497" t="str">
        <f>IFERROR(SMALL($T$5:$T$8000,ROWS($T$5:T1497)),"")</f>
        <v/>
      </c>
    </row>
    <row r="1498" spans="1:21" ht="14.4" customHeight="1" x14ac:dyDescent="0.25">
      <c r="A1498" s="285" t="s">
        <v>1770</v>
      </c>
      <c r="B1498" t="s">
        <v>786</v>
      </c>
      <c r="C1498" s="300">
        <v>399263</v>
      </c>
      <c r="D1498" s="286">
        <f>ROWS(C$5:C1498)</f>
        <v>1494</v>
      </c>
      <c r="E1498" s="286" t="str">
        <f>IF(A1498='5.1'!$E$5,TXM!D1498,"")</f>
        <v/>
      </c>
      <c r="F1498" t="str">
        <f>IFERROR(SMALL($E$5:$E$8000,ROWS($E$5:E1498)),"")</f>
        <v/>
      </c>
      <c r="I1498" s="285" t="s">
        <v>1690</v>
      </c>
      <c r="J1498" t="s">
        <v>711</v>
      </c>
      <c r="K1498" s="300">
        <v>1566183</v>
      </c>
      <c r="L1498" s="286">
        <f>ROWS(K$5:K1498)</f>
        <v>1494</v>
      </c>
      <c r="M1498" s="286" t="str">
        <f>IF(I1498='5.1'!$E$5,TXM!L1498,"")</f>
        <v/>
      </c>
      <c r="N1498" t="str">
        <f>IFERROR(SMALL($M$5:$M$8000,ROWS($M$5:M1498)),"")</f>
        <v/>
      </c>
      <c r="P1498" t="s">
        <v>1770</v>
      </c>
      <c r="Q1498" t="s">
        <v>1081</v>
      </c>
      <c r="R1498">
        <v>579856</v>
      </c>
      <c r="S1498" s="286">
        <f>ROWS(R$5:R1498)</f>
        <v>1494</v>
      </c>
      <c r="T1498" s="286" t="str">
        <f>IF(P1498='5.1'!$E$5,TXM!S1498,"")</f>
        <v/>
      </c>
      <c r="U1498" t="str">
        <f>IFERROR(SMALL($T$5:$T$8000,ROWS($T$5:T1498)),"")</f>
        <v/>
      </c>
    </row>
    <row r="1499" spans="1:21" ht="14.4" customHeight="1" x14ac:dyDescent="0.25">
      <c r="A1499" s="285" t="s">
        <v>1770</v>
      </c>
      <c r="B1499" t="s">
        <v>705</v>
      </c>
      <c r="C1499" s="300">
        <v>393966</v>
      </c>
      <c r="D1499" s="286">
        <f>ROWS(C$5:C1499)</f>
        <v>1495</v>
      </c>
      <c r="E1499" s="286" t="str">
        <f>IF(A1499='5.1'!$E$5,TXM!D1499,"")</f>
        <v/>
      </c>
      <c r="F1499" t="str">
        <f>IFERROR(SMALL($E$5:$E$8000,ROWS($E$5:E1499)),"")</f>
        <v/>
      </c>
      <c r="I1499" s="285" t="s">
        <v>1690</v>
      </c>
      <c r="J1499" t="s">
        <v>727</v>
      </c>
      <c r="K1499" s="300">
        <v>1154361</v>
      </c>
      <c r="L1499" s="286">
        <f>ROWS(K$5:K1499)</f>
        <v>1495</v>
      </c>
      <c r="M1499" s="286" t="str">
        <f>IF(I1499='5.1'!$E$5,TXM!L1499,"")</f>
        <v/>
      </c>
      <c r="N1499" t="str">
        <f>IFERROR(SMALL($M$5:$M$8000,ROWS($M$5:M1499)),"")</f>
        <v/>
      </c>
      <c r="P1499" t="s">
        <v>1770</v>
      </c>
      <c r="Q1499" t="s">
        <v>199</v>
      </c>
      <c r="R1499">
        <v>227250</v>
      </c>
      <c r="S1499" s="286">
        <f>ROWS(R$5:R1499)</f>
        <v>1495</v>
      </c>
      <c r="T1499" s="286" t="str">
        <f>IF(P1499='5.1'!$E$5,TXM!S1499,"")</f>
        <v/>
      </c>
      <c r="U1499" t="str">
        <f>IFERROR(SMALL($T$5:$T$8000,ROWS($T$5:T1499)),"")</f>
        <v/>
      </c>
    </row>
    <row r="1500" spans="1:21" ht="14.4" customHeight="1" x14ac:dyDescent="0.25">
      <c r="A1500" s="285" t="s">
        <v>1770</v>
      </c>
      <c r="B1500" t="s">
        <v>104</v>
      </c>
      <c r="C1500" s="300">
        <v>315350</v>
      </c>
      <c r="D1500" s="286">
        <f>ROWS(C$5:C1500)</f>
        <v>1496</v>
      </c>
      <c r="E1500" s="286" t="str">
        <f>IF(A1500='5.1'!$E$5,TXM!D1500,"")</f>
        <v/>
      </c>
      <c r="F1500" t="str">
        <f>IFERROR(SMALL($E$5:$E$8000,ROWS($E$5:E1500)),"")</f>
        <v/>
      </c>
      <c r="I1500" s="285" t="s">
        <v>1690</v>
      </c>
      <c r="J1500" t="s">
        <v>999</v>
      </c>
      <c r="K1500" s="300">
        <v>1141875</v>
      </c>
      <c r="L1500" s="286">
        <f>ROWS(K$5:K1500)</f>
        <v>1496</v>
      </c>
      <c r="M1500" s="286" t="str">
        <f>IF(I1500='5.1'!$E$5,TXM!L1500,"")</f>
        <v/>
      </c>
      <c r="N1500" t="str">
        <f>IFERROR(SMALL($M$5:$M$8000,ROWS($M$5:M1500)),"")</f>
        <v/>
      </c>
      <c r="P1500" t="s">
        <v>1770</v>
      </c>
      <c r="Q1500" t="s">
        <v>107</v>
      </c>
      <c r="R1500">
        <v>220657</v>
      </c>
      <c r="S1500" s="286">
        <f>ROWS(R$5:R1500)</f>
        <v>1496</v>
      </c>
      <c r="T1500" s="286" t="str">
        <f>IF(P1500='5.1'!$E$5,TXM!S1500,"")</f>
        <v/>
      </c>
      <c r="U1500" t="str">
        <f>IFERROR(SMALL($T$5:$T$8000,ROWS($T$5:T1500)),"")</f>
        <v/>
      </c>
    </row>
    <row r="1501" spans="1:21" ht="14.4" customHeight="1" x14ac:dyDescent="0.25">
      <c r="A1501" s="285" t="s">
        <v>1770</v>
      </c>
      <c r="B1501" t="s">
        <v>1096</v>
      </c>
      <c r="C1501" s="300">
        <v>303816</v>
      </c>
      <c r="D1501" s="286">
        <f>ROWS(C$5:C1501)</f>
        <v>1497</v>
      </c>
      <c r="E1501" s="286" t="str">
        <f>IF(A1501='5.1'!$E$5,TXM!D1501,"")</f>
        <v/>
      </c>
      <c r="F1501" t="str">
        <f>IFERROR(SMALL($E$5:$E$8000,ROWS($E$5:E1501)),"")</f>
        <v/>
      </c>
      <c r="I1501" s="285" t="s">
        <v>1690</v>
      </c>
      <c r="J1501" t="s">
        <v>1087</v>
      </c>
      <c r="K1501" s="300">
        <v>1117263</v>
      </c>
      <c r="L1501" s="286">
        <f>ROWS(K$5:K1501)</f>
        <v>1497</v>
      </c>
      <c r="M1501" s="286" t="str">
        <f>IF(I1501='5.1'!$E$5,TXM!L1501,"")</f>
        <v/>
      </c>
      <c r="N1501" t="str">
        <f>IFERROR(SMALL($M$5:$M$8000,ROWS($M$5:M1501)),"")</f>
        <v/>
      </c>
      <c r="P1501" t="s">
        <v>1770</v>
      </c>
      <c r="Q1501" t="s">
        <v>723</v>
      </c>
      <c r="R1501">
        <v>215540</v>
      </c>
      <c r="S1501" s="286">
        <f>ROWS(R$5:R1501)</f>
        <v>1497</v>
      </c>
      <c r="T1501" s="286" t="str">
        <f>IF(P1501='5.1'!$E$5,TXM!S1501,"")</f>
        <v/>
      </c>
      <c r="U1501" t="str">
        <f>IFERROR(SMALL($T$5:$T$8000,ROWS($T$5:T1501)),"")</f>
        <v/>
      </c>
    </row>
    <row r="1502" spans="1:21" ht="14.4" customHeight="1" x14ac:dyDescent="0.25">
      <c r="A1502" s="285" t="s">
        <v>1770</v>
      </c>
      <c r="B1502" t="s">
        <v>774</v>
      </c>
      <c r="C1502" s="300">
        <v>141955</v>
      </c>
      <c r="D1502" s="286">
        <f>ROWS(C$5:C1502)</f>
        <v>1498</v>
      </c>
      <c r="E1502" s="286" t="str">
        <f>IF(A1502='5.1'!$E$5,TXM!D1502,"")</f>
        <v/>
      </c>
      <c r="F1502" t="str">
        <f>IFERROR(SMALL($E$5:$E$8000,ROWS($E$5:E1502)),"")</f>
        <v/>
      </c>
      <c r="I1502" s="285" t="s">
        <v>1690</v>
      </c>
      <c r="J1502" t="s">
        <v>823</v>
      </c>
      <c r="K1502" s="300">
        <v>982843</v>
      </c>
      <c r="L1502" s="286">
        <f>ROWS(K$5:K1502)</f>
        <v>1498</v>
      </c>
      <c r="M1502" s="286" t="str">
        <f>IF(I1502='5.1'!$E$5,TXM!L1502,"")</f>
        <v/>
      </c>
      <c r="N1502" t="str">
        <f>IFERROR(SMALL($M$5:$M$8000,ROWS($M$5:M1502)),"")</f>
        <v/>
      </c>
      <c r="P1502" t="s">
        <v>1770</v>
      </c>
      <c r="Q1502" t="s">
        <v>715</v>
      </c>
      <c r="R1502">
        <v>200000</v>
      </c>
      <c r="S1502" s="286">
        <f>ROWS(R$5:R1502)</f>
        <v>1498</v>
      </c>
      <c r="T1502" s="286" t="str">
        <f>IF(P1502='5.1'!$E$5,TXM!S1502,"")</f>
        <v/>
      </c>
      <c r="U1502" t="str">
        <f>IFERROR(SMALL($T$5:$T$8000,ROWS($T$5:T1502)),"")</f>
        <v/>
      </c>
    </row>
    <row r="1503" spans="1:21" ht="14.4" customHeight="1" x14ac:dyDescent="0.25">
      <c r="A1503" s="285" t="s">
        <v>1770</v>
      </c>
      <c r="B1503" t="s">
        <v>742</v>
      </c>
      <c r="C1503" s="300">
        <v>135896</v>
      </c>
      <c r="D1503" s="286">
        <f>ROWS(C$5:C1503)</f>
        <v>1499</v>
      </c>
      <c r="E1503" s="286" t="str">
        <f>IF(A1503='5.1'!$E$5,TXM!D1503,"")</f>
        <v/>
      </c>
      <c r="F1503" t="str">
        <f>IFERROR(SMALL($E$5:$E$8000,ROWS($E$5:E1503)),"")</f>
        <v/>
      </c>
      <c r="I1503" s="285" t="s">
        <v>1690</v>
      </c>
      <c r="J1503" t="s">
        <v>717</v>
      </c>
      <c r="K1503" s="300">
        <v>920619</v>
      </c>
      <c r="L1503" s="286">
        <f>ROWS(K$5:K1503)</f>
        <v>1499</v>
      </c>
      <c r="M1503" s="286" t="str">
        <f>IF(I1503='5.1'!$E$5,TXM!L1503,"")</f>
        <v/>
      </c>
      <c r="N1503" t="str">
        <f>IFERROR(SMALL($M$5:$M$8000,ROWS($M$5:M1503)),"")</f>
        <v/>
      </c>
      <c r="P1503" t="s">
        <v>1770</v>
      </c>
      <c r="Q1503" t="s">
        <v>784</v>
      </c>
      <c r="R1503">
        <v>150942</v>
      </c>
      <c r="S1503" s="286">
        <f>ROWS(R$5:R1503)</f>
        <v>1499</v>
      </c>
      <c r="T1503" s="286" t="str">
        <f>IF(P1503='5.1'!$E$5,TXM!S1503,"")</f>
        <v/>
      </c>
      <c r="U1503" t="str">
        <f>IFERROR(SMALL($T$5:$T$8000,ROWS($T$5:T1503)),"")</f>
        <v/>
      </c>
    </row>
    <row r="1504" spans="1:21" ht="14.4" customHeight="1" x14ac:dyDescent="0.25">
      <c r="A1504" s="285" t="s">
        <v>1770</v>
      </c>
      <c r="B1504" t="s">
        <v>1089</v>
      </c>
      <c r="C1504" s="300">
        <v>126495</v>
      </c>
      <c r="D1504" s="286">
        <f>ROWS(C$5:C1504)</f>
        <v>1500</v>
      </c>
      <c r="E1504" s="286" t="str">
        <f>IF(A1504='5.1'!$E$5,TXM!D1504,"")</f>
        <v/>
      </c>
      <c r="F1504" t="str">
        <f>IFERROR(SMALL($E$5:$E$8000,ROWS($E$5:E1504)),"")</f>
        <v/>
      </c>
      <c r="I1504" s="285" t="s">
        <v>1690</v>
      </c>
      <c r="J1504" t="s">
        <v>723</v>
      </c>
      <c r="K1504" s="300">
        <v>802979</v>
      </c>
      <c r="L1504" s="286">
        <f>ROWS(K$5:K1504)</f>
        <v>1500</v>
      </c>
      <c r="M1504" s="286" t="str">
        <f>IF(I1504='5.1'!$E$5,TXM!L1504,"")</f>
        <v/>
      </c>
      <c r="N1504" t="str">
        <f>IFERROR(SMALL($M$5:$M$8000,ROWS($M$5:M1504)),"")</f>
        <v/>
      </c>
      <c r="P1504" t="s">
        <v>1770</v>
      </c>
      <c r="Q1504" t="s">
        <v>727</v>
      </c>
      <c r="R1504">
        <v>96203</v>
      </c>
      <c r="S1504" s="286">
        <f>ROWS(R$5:R1504)</f>
        <v>1500</v>
      </c>
      <c r="T1504" s="286" t="str">
        <f>IF(P1504='5.1'!$E$5,TXM!S1504,"")</f>
        <v/>
      </c>
      <c r="U1504" t="str">
        <f>IFERROR(SMALL($T$5:$T$8000,ROWS($T$5:T1504)),"")</f>
        <v/>
      </c>
    </row>
    <row r="1505" spans="1:21" ht="14.4" customHeight="1" x14ac:dyDescent="0.25">
      <c r="A1505" s="285" t="s">
        <v>1770</v>
      </c>
      <c r="B1505" t="s">
        <v>725</v>
      </c>
      <c r="C1505" s="300">
        <v>121105</v>
      </c>
      <c r="D1505" s="286">
        <f>ROWS(C$5:C1505)</f>
        <v>1501</v>
      </c>
      <c r="E1505" s="286" t="str">
        <f>IF(A1505='5.1'!$E$5,TXM!D1505,"")</f>
        <v/>
      </c>
      <c r="F1505" t="str">
        <f>IFERROR(SMALL($E$5:$E$8000,ROWS($E$5:E1505)),"")</f>
        <v/>
      </c>
      <c r="I1505" s="285" t="s">
        <v>1690</v>
      </c>
      <c r="J1505" t="s">
        <v>103</v>
      </c>
      <c r="K1505" s="300">
        <v>791931</v>
      </c>
      <c r="L1505" s="286">
        <f>ROWS(K$5:K1505)</f>
        <v>1501</v>
      </c>
      <c r="M1505" s="286" t="str">
        <f>IF(I1505='5.1'!$E$5,TXM!L1505,"")</f>
        <v/>
      </c>
      <c r="N1505" t="str">
        <f>IFERROR(SMALL($M$5:$M$8000,ROWS($M$5:M1505)),"")</f>
        <v/>
      </c>
      <c r="P1505" t="s">
        <v>1770</v>
      </c>
      <c r="Q1505" t="s">
        <v>1091</v>
      </c>
      <c r="R1505">
        <v>94420</v>
      </c>
      <c r="S1505" s="286">
        <f>ROWS(R$5:R1505)</f>
        <v>1501</v>
      </c>
      <c r="T1505" s="286" t="str">
        <f>IF(P1505='5.1'!$E$5,TXM!S1505,"")</f>
        <v/>
      </c>
      <c r="U1505" t="str">
        <f>IFERROR(SMALL($T$5:$T$8000,ROWS($T$5:T1505)),"")</f>
        <v/>
      </c>
    </row>
    <row r="1506" spans="1:21" ht="14.4" customHeight="1" x14ac:dyDescent="0.25">
      <c r="A1506" s="285" t="s">
        <v>1770</v>
      </c>
      <c r="B1506" t="s">
        <v>788</v>
      </c>
      <c r="C1506" s="300">
        <v>113250</v>
      </c>
      <c r="D1506" s="286">
        <f>ROWS(C$5:C1506)</f>
        <v>1502</v>
      </c>
      <c r="E1506" s="286" t="str">
        <f>IF(A1506='5.1'!$E$5,TXM!D1506,"")</f>
        <v/>
      </c>
      <c r="F1506" t="str">
        <f>IFERROR(SMALL($E$5:$E$8000,ROWS($E$5:E1506)),"")</f>
        <v/>
      </c>
      <c r="I1506" s="285" t="s">
        <v>1690</v>
      </c>
      <c r="J1506" t="s">
        <v>117</v>
      </c>
      <c r="K1506" s="300">
        <v>659242</v>
      </c>
      <c r="L1506" s="286">
        <f>ROWS(K$5:K1506)</f>
        <v>1502</v>
      </c>
      <c r="M1506" s="286" t="str">
        <f>IF(I1506='5.1'!$E$5,TXM!L1506,"")</f>
        <v/>
      </c>
      <c r="N1506" t="str">
        <f>IFERROR(SMALL($M$5:$M$8000,ROWS($M$5:M1506)),"")</f>
        <v/>
      </c>
      <c r="P1506" t="s">
        <v>1770</v>
      </c>
      <c r="Q1506" t="s">
        <v>1080</v>
      </c>
      <c r="R1506">
        <v>92766</v>
      </c>
      <c r="S1506" s="286">
        <f>ROWS(R$5:R1506)</f>
        <v>1502</v>
      </c>
      <c r="T1506" s="286" t="str">
        <f>IF(P1506='5.1'!$E$5,TXM!S1506,"")</f>
        <v/>
      </c>
      <c r="U1506" t="str">
        <f>IFERROR(SMALL($T$5:$T$8000,ROWS($T$5:T1506)),"")</f>
        <v/>
      </c>
    </row>
    <row r="1507" spans="1:21" ht="14.4" customHeight="1" x14ac:dyDescent="0.25">
      <c r="A1507" s="285" t="s">
        <v>1770</v>
      </c>
      <c r="B1507" t="s">
        <v>804</v>
      </c>
      <c r="C1507" s="300">
        <v>62340</v>
      </c>
      <c r="D1507" s="286">
        <f>ROWS(C$5:C1507)</f>
        <v>1503</v>
      </c>
      <c r="E1507" s="286" t="str">
        <f>IF(A1507='5.1'!$E$5,TXM!D1507,"")</f>
        <v/>
      </c>
      <c r="F1507" t="str">
        <f>IFERROR(SMALL($E$5:$E$8000,ROWS($E$5:E1507)),"")</f>
        <v/>
      </c>
      <c r="I1507" s="285" t="s">
        <v>1690</v>
      </c>
      <c r="J1507" t="s">
        <v>734</v>
      </c>
      <c r="K1507" s="300">
        <v>592543</v>
      </c>
      <c r="L1507" s="286">
        <f>ROWS(K$5:K1507)</f>
        <v>1503</v>
      </c>
      <c r="M1507" s="286" t="str">
        <f>IF(I1507='5.1'!$E$5,TXM!L1507,"")</f>
        <v/>
      </c>
      <c r="N1507" t="str">
        <f>IFERROR(SMALL($M$5:$M$8000,ROWS($M$5:M1507)),"")</f>
        <v/>
      </c>
      <c r="P1507" t="s">
        <v>1770</v>
      </c>
      <c r="Q1507" t="s">
        <v>812</v>
      </c>
      <c r="R1507">
        <v>83728</v>
      </c>
      <c r="S1507" s="286">
        <f>ROWS(R$5:R1507)</f>
        <v>1503</v>
      </c>
      <c r="T1507" s="286" t="str">
        <f>IF(P1507='5.1'!$E$5,TXM!S1507,"")</f>
        <v/>
      </c>
      <c r="U1507" t="str">
        <f>IFERROR(SMALL($T$5:$T$8000,ROWS($T$5:T1507)),"")</f>
        <v/>
      </c>
    </row>
    <row r="1508" spans="1:21" ht="14.4" customHeight="1" x14ac:dyDescent="0.25">
      <c r="A1508" s="285" t="s">
        <v>1770</v>
      </c>
      <c r="B1508" t="s">
        <v>752</v>
      </c>
      <c r="C1508" s="300">
        <v>57770</v>
      </c>
      <c r="D1508" s="286">
        <f>ROWS(C$5:C1508)</f>
        <v>1504</v>
      </c>
      <c r="E1508" s="286" t="str">
        <f>IF(A1508='5.1'!$E$5,TXM!D1508,"")</f>
        <v/>
      </c>
      <c r="F1508" t="str">
        <f>IFERROR(SMALL($E$5:$E$8000,ROWS($E$5:E1508)),"")</f>
        <v/>
      </c>
      <c r="I1508" s="285" t="s">
        <v>1690</v>
      </c>
      <c r="J1508" t="s">
        <v>1077</v>
      </c>
      <c r="K1508" s="300">
        <v>561180</v>
      </c>
      <c r="L1508" s="286">
        <f>ROWS(K$5:K1508)</f>
        <v>1504</v>
      </c>
      <c r="M1508" s="286" t="str">
        <f>IF(I1508='5.1'!$E$5,TXM!L1508,"")</f>
        <v/>
      </c>
      <c r="N1508" t="str">
        <f>IFERROR(SMALL($M$5:$M$8000,ROWS($M$5:M1508)),"")</f>
        <v/>
      </c>
      <c r="P1508" t="s">
        <v>1770</v>
      </c>
      <c r="Q1508" t="s">
        <v>1089</v>
      </c>
      <c r="R1508">
        <v>76906</v>
      </c>
      <c r="S1508" s="286">
        <f>ROWS(R$5:R1508)</f>
        <v>1504</v>
      </c>
      <c r="T1508" s="286" t="str">
        <f>IF(P1508='5.1'!$E$5,TXM!S1508,"")</f>
        <v/>
      </c>
      <c r="U1508" t="str">
        <f>IFERROR(SMALL($T$5:$T$8000,ROWS($T$5:T1508)),"")</f>
        <v/>
      </c>
    </row>
    <row r="1509" spans="1:21" ht="14.4" customHeight="1" x14ac:dyDescent="0.25">
      <c r="A1509" s="285" t="s">
        <v>1770</v>
      </c>
      <c r="B1509" t="s">
        <v>713</v>
      </c>
      <c r="C1509" s="300">
        <v>55460</v>
      </c>
      <c r="D1509" s="286">
        <f>ROWS(C$5:C1509)</f>
        <v>1505</v>
      </c>
      <c r="E1509" s="286" t="str">
        <f>IF(A1509='5.1'!$E$5,TXM!D1509,"")</f>
        <v/>
      </c>
      <c r="F1509" t="str">
        <f>IFERROR(SMALL($E$5:$E$8000,ROWS($E$5:E1509)),"")</f>
        <v/>
      </c>
      <c r="I1509" s="285" t="s">
        <v>1690</v>
      </c>
      <c r="J1509" t="s">
        <v>1083</v>
      </c>
      <c r="K1509" s="300">
        <v>559237</v>
      </c>
      <c r="L1509" s="286">
        <f>ROWS(K$5:K1509)</f>
        <v>1505</v>
      </c>
      <c r="M1509" s="286" t="str">
        <f>IF(I1509='5.1'!$E$5,TXM!L1509,"")</f>
        <v/>
      </c>
      <c r="N1509" t="str">
        <f>IFERROR(SMALL($M$5:$M$8000,ROWS($M$5:M1509)),"")</f>
        <v/>
      </c>
      <c r="P1509" t="s">
        <v>1770</v>
      </c>
      <c r="Q1509" t="s">
        <v>110</v>
      </c>
      <c r="R1509">
        <v>56813</v>
      </c>
      <c r="S1509" s="286">
        <f>ROWS(R$5:R1509)</f>
        <v>1505</v>
      </c>
      <c r="T1509" s="286" t="str">
        <f>IF(P1509='5.1'!$E$5,TXM!S1509,"")</f>
        <v/>
      </c>
      <c r="U1509" t="str">
        <f>IFERROR(SMALL($T$5:$T$8000,ROWS($T$5:T1509)),"")</f>
        <v/>
      </c>
    </row>
    <row r="1510" spans="1:21" ht="14.4" customHeight="1" x14ac:dyDescent="0.25">
      <c r="A1510" s="285" t="s">
        <v>1770</v>
      </c>
      <c r="B1510" t="s">
        <v>1087</v>
      </c>
      <c r="C1510" s="300">
        <v>52375</v>
      </c>
      <c r="D1510" s="286">
        <f>ROWS(C$5:C1510)</f>
        <v>1506</v>
      </c>
      <c r="E1510" s="286" t="str">
        <f>IF(A1510='5.1'!$E$5,TXM!D1510,"")</f>
        <v/>
      </c>
      <c r="F1510" t="str">
        <f>IFERROR(SMALL($E$5:$E$8000,ROWS($E$5:E1510)),"")</f>
        <v/>
      </c>
      <c r="I1510" s="285" t="s">
        <v>1690</v>
      </c>
      <c r="J1510" t="s">
        <v>104</v>
      </c>
      <c r="K1510" s="300">
        <v>520214</v>
      </c>
      <c r="L1510" s="286">
        <f>ROWS(K$5:K1510)</f>
        <v>1506</v>
      </c>
      <c r="M1510" s="286" t="str">
        <f>IF(I1510='5.1'!$E$5,TXM!L1510,"")</f>
        <v/>
      </c>
      <c r="N1510" t="str">
        <f>IFERROR(SMALL($M$5:$M$8000,ROWS($M$5:M1510)),"")</f>
        <v/>
      </c>
      <c r="P1510" t="s">
        <v>1770</v>
      </c>
      <c r="Q1510" t="s">
        <v>746</v>
      </c>
      <c r="R1510">
        <v>54644</v>
      </c>
      <c r="S1510" s="286">
        <f>ROWS(R$5:R1510)</f>
        <v>1506</v>
      </c>
      <c r="T1510" s="286" t="str">
        <f>IF(P1510='5.1'!$E$5,TXM!S1510,"")</f>
        <v/>
      </c>
      <c r="U1510" t="str">
        <f>IFERROR(SMALL($T$5:$T$8000,ROWS($T$5:T1510)),"")</f>
        <v/>
      </c>
    </row>
    <row r="1511" spans="1:21" ht="14.4" customHeight="1" x14ac:dyDescent="0.25">
      <c r="A1511" s="285" t="s">
        <v>1770</v>
      </c>
      <c r="B1511" t="s">
        <v>118</v>
      </c>
      <c r="C1511" s="300">
        <v>43321</v>
      </c>
      <c r="D1511" s="286">
        <f>ROWS(C$5:C1511)</f>
        <v>1507</v>
      </c>
      <c r="E1511" s="286" t="str">
        <f>IF(A1511='5.1'!$E$5,TXM!D1511,"")</f>
        <v/>
      </c>
      <c r="F1511" t="str">
        <f>IFERROR(SMALL($E$5:$E$8000,ROWS($E$5:E1511)),"")</f>
        <v/>
      </c>
      <c r="I1511" s="285" t="s">
        <v>1690</v>
      </c>
      <c r="J1511" t="s">
        <v>760</v>
      </c>
      <c r="K1511" s="300">
        <v>439400</v>
      </c>
      <c r="L1511" s="286">
        <f>ROWS(K$5:K1511)</f>
        <v>1507</v>
      </c>
      <c r="M1511" s="286" t="str">
        <f>IF(I1511='5.1'!$E$5,TXM!L1511,"")</f>
        <v/>
      </c>
      <c r="N1511" t="str">
        <f>IFERROR(SMALL($M$5:$M$8000,ROWS($M$5:M1511)),"")</f>
        <v/>
      </c>
      <c r="P1511" t="s">
        <v>1770</v>
      </c>
      <c r="Q1511" t="s">
        <v>1087</v>
      </c>
      <c r="R1511">
        <v>50000</v>
      </c>
      <c r="S1511" s="286">
        <f>ROWS(R$5:R1511)</f>
        <v>1507</v>
      </c>
      <c r="T1511" s="286" t="str">
        <f>IF(P1511='5.1'!$E$5,TXM!S1511,"")</f>
        <v/>
      </c>
      <c r="U1511" t="str">
        <f>IFERROR(SMALL($T$5:$T$8000,ROWS($T$5:T1511)),"")</f>
        <v/>
      </c>
    </row>
    <row r="1512" spans="1:21" ht="14.4" customHeight="1" x14ac:dyDescent="0.25">
      <c r="A1512" s="285" t="s">
        <v>1770</v>
      </c>
      <c r="B1512" t="s">
        <v>109</v>
      </c>
      <c r="C1512" s="300">
        <v>7585</v>
      </c>
      <c r="D1512" s="286">
        <f>ROWS(C$5:C1512)</f>
        <v>1508</v>
      </c>
      <c r="E1512" s="286" t="str">
        <f>IF(A1512='5.1'!$E$5,TXM!D1512,"")</f>
        <v/>
      </c>
      <c r="F1512" t="str">
        <f>IFERROR(SMALL($E$5:$E$8000,ROWS($E$5:E1512)),"")</f>
        <v/>
      </c>
      <c r="I1512" s="285" t="s">
        <v>1690</v>
      </c>
      <c r="J1512" t="s">
        <v>786</v>
      </c>
      <c r="K1512" s="300">
        <v>362126</v>
      </c>
      <c r="L1512" s="286">
        <f>ROWS(K$5:K1512)</f>
        <v>1508</v>
      </c>
      <c r="M1512" s="286" t="str">
        <f>IF(I1512='5.1'!$E$5,TXM!L1512,"")</f>
        <v/>
      </c>
      <c r="N1512" t="str">
        <f>IFERROR(SMALL($M$5:$M$8000,ROWS($M$5:M1512)),"")</f>
        <v/>
      </c>
      <c r="P1512" t="s">
        <v>1770</v>
      </c>
      <c r="Q1512" t="s">
        <v>1078</v>
      </c>
      <c r="R1512">
        <v>23594</v>
      </c>
      <c r="S1512" s="286">
        <f>ROWS(R$5:R1512)</f>
        <v>1508</v>
      </c>
      <c r="T1512" s="286" t="str">
        <f>IF(P1512='5.1'!$E$5,TXM!S1512,"")</f>
        <v/>
      </c>
      <c r="U1512" t="str">
        <f>IFERROR(SMALL($T$5:$T$8000,ROWS($T$5:T1512)),"")</f>
        <v/>
      </c>
    </row>
    <row r="1513" spans="1:21" ht="14.4" customHeight="1" x14ac:dyDescent="0.25">
      <c r="A1513" s="285" t="s">
        <v>1770</v>
      </c>
      <c r="B1513" t="s">
        <v>1092</v>
      </c>
      <c r="C1513" s="300">
        <v>3750</v>
      </c>
      <c r="D1513" s="286">
        <f>ROWS(C$5:C1513)</f>
        <v>1509</v>
      </c>
      <c r="E1513" s="286" t="str">
        <f>IF(A1513='5.1'!$E$5,TXM!D1513,"")</f>
        <v/>
      </c>
      <c r="F1513" t="str">
        <f>IFERROR(SMALL($E$5:$E$8000,ROWS($E$5:E1513)),"")</f>
        <v/>
      </c>
      <c r="I1513" s="285" t="s">
        <v>1690</v>
      </c>
      <c r="J1513" t="s">
        <v>821</v>
      </c>
      <c r="K1513" s="300">
        <v>351846</v>
      </c>
      <c r="L1513" s="286">
        <f>ROWS(K$5:K1513)</f>
        <v>1509</v>
      </c>
      <c r="M1513" s="286" t="str">
        <f>IF(I1513='5.1'!$E$5,TXM!L1513,"")</f>
        <v/>
      </c>
      <c r="N1513" t="str">
        <f>IFERROR(SMALL($M$5:$M$8000,ROWS($M$5:M1513)),"")</f>
        <v/>
      </c>
      <c r="P1513" t="s">
        <v>1770</v>
      </c>
      <c r="Q1513" t="s">
        <v>1076</v>
      </c>
      <c r="R1513">
        <v>11125</v>
      </c>
      <c r="S1513" s="286">
        <f>ROWS(R$5:R1513)</f>
        <v>1509</v>
      </c>
      <c r="T1513" s="286" t="str">
        <f>IF(P1513='5.1'!$E$5,TXM!S1513,"")</f>
        <v/>
      </c>
      <c r="U1513" t="str">
        <f>IFERROR(SMALL($T$5:$T$8000,ROWS($T$5:T1513)),"")</f>
        <v/>
      </c>
    </row>
    <row r="1514" spans="1:21" ht="14.4" customHeight="1" x14ac:dyDescent="0.25">
      <c r="A1514" s="285" t="s">
        <v>1770</v>
      </c>
      <c r="B1514" t="s">
        <v>810</v>
      </c>
      <c r="C1514" s="300">
        <v>1009</v>
      </c>
      <c r="D1514" s="286">
        <f>ROWS(C$5:C1514)</f>
        <v>1510</v>
      </c>
      <c r="E1514" s="286" t="str">
        <f>IF(A1514='5.1'!$E$5,TXM!D1514,"")</f>
        <v/>
      </c>
      <c r="F1514" t="str">
        <f>IFERROR(SMALL($E$5:$E$8000,ROWS($E$5:E1514)),"")</f>
        <v/>
      </c>
      <c r="I1514" s="285" t="s">
        <v>1690</v>
      </c>
      <c r="J1514" t="s">
        <v>111</v>
      </c>
      <c r="K1514" s="300">
        <v>342646</v>
      </c>
      <c r="L1514" s="286">
        <f>ROWS(K$5:K1514)</f>
        <v>1510</v>
      </c>
      <c r="M1514" s="286" t="str">
        <f>IF(I1514='5.1'!$E$5,TXM!L1514,"")</f>
        <v/>
      </c>
      <c r="N1514" t="str">
        <f>IFERROR(SMALL($M$5:$M$8000,ROWS($M$5:M1514)),"")</f>
        <v/>
      </c>
      <c r="P1514" t="s">
        <v>1770</v>
      </c>
      <c r="Q1514" t="s">
        <v>821</v>
      </c>
      <c r="R1514">
        <v>4500</v>
      </c>
      <c r="S1514" s="286">
        <f>ROWS(R$5:R1514)</f>
        <v>1510</v>
      </c>
      <c r="T1514" s="286" t="str">
        <f>IF(P1514='5.1'!$E$5,TXM!S1514,"")</f>
        <v/>
      </c>
      <c r="U1514" t="str">
        <f>IFERROR(SMALL($T$5:$T$8000,ROWS($T$5:T1514)),"")</f>
        <v/>
      </c>
    </row>
    <row r="1515" spans="1:21" ht="14.4" customHeight="1" x14ac:dyDescent="0.25">
      <c r="A1515" s="285" t="s">
        <v>1973</v>
      </c>
      <c r="B1515" t="s">
        <v>750</v>
      </c>
      <c r="C1515" s="300">
        <v>1387500</v>
      </c>
      <c r="D1515" s="286">
        <f>ROWS(C$5:C1515)</f>
        <v>1511</v>
      </c>
      <c r="E1515" s="286" t="str">
        <f>IF(A1515='5.1'!$E$5,TXM!D1515,"")</f>
        <v/>
      </c>
      <c r="F1515" t="str">
        <f>IFERROR(SMALL($E$5:$E$8000,ROWS($E$5:E1515)),"")</f>
        <v/>
      </c>
      <c r="I1515" s="285" t="s">
        <v>1690</v>
      </c>
      <c r="J1515" t="s">
        <v>756</v>
      </c>
      <c r="K1515" s="300">
        <v>330775</v>
      </c>
      <c r="L1515" s="286">
        <f>ROWS(K$5:K1515)</f>
        <v>1511</v>
      </c>
      <c r="M1515" s="286" t="str">
        <f>IF(I1515='5.1'!$E$5,TXM!L1515,"")</f>
        <v/>
      </c>
      <c r="N1515" t="str">
        <f>IFERROR(SMALL($M$5:$M$8000,ROWS($M$5:M1515)),"")</f>
        <v/>
      </c>
      <c r="P1515" t="s">
        <v>1770</v>
      </c>
      <c r="Q1515" t="s">
        <v>717</v>
      </c>
      <c r="R1515">
        <v>3560</v>
      </c>
      <c r="S1515" s="286">
        <f>ROWS(R$5:R1515)</f>
        <v>1511</v>
      </c>
      <c r="T1515" s="286" t="str">
        <f>IF(P1515='5.1'!$E$5,TXM!S1515,"")</f>
        <v/>
      </c>
      <c r="U1515" t="str">
        <f>IFERROR(SMALL($T$5:$T$8000,ROWS($T$5:T1515)),"")</f>
        <v/>
      </c>
    </row>
    <row r="1516" spans="1:21" ht="14.4" customHeight="1" x14ac:dyDescent="0.25">
      <c r="A1516" s="285" t="s">
        <v>1974</v>
      </c>
      <c r="B1516" t="s">
        <v>715</v>
      </c>
      <c r="C1516" s="300">
        <v>601256113</v>
      </c>
      <c r="D1516" s="286">
        <f>ROWS(C$5:C1516)</f>
        <v>1512</v>
      </c>
      <c r="E1516" s="286" t="str">
        <f>IF(A1516='5.1'!$E$5,TXM!D1516,"")</f>
        <v/>
      </c>
      <c r="F1516" t="str">
        <f>IFERROR(SMALL($E$5:$E$8000,ROWS($E$5:E1516)),"")</f>
        <v/>
      </c>
      <c r="I1516" s="285" t="s">
        <v>1690</v>
      </c>
      <c r="J1516" t="s">
        <v>105</v>
      </c>
      <c r="K1516" s="300">
        <v>327066</v>
      </c>
      <c r="L1516" s="286">
        <f>ROWS(K$5:K1516)</f>
        <v>1512</v>
      </c>
      <c r="M1516" s="286" t="str">
        <f>IF(I1516='5.1'!$E$5,TXM!L1516,"")</f>
        <v/>
      </c>
      <c r="N1516" t="str">
        <f>IFERROR(SMALL($M$5:$M$8000,ROWS($M$5:M1516)),"")</f>
        <v/>
      </c>
      <c r="P1516" t="s">
        <v>1770</v>
      </c>
      <c r="Q1516" t="s">
        <v>106</v>
      </c>
      <c r="R1516">
        <v>1738</v>
      </c>
      <c r="S1516" s="286">
        <f>ROWS(R$5:R1516)</f>
        <v>1512</v>
      </c>
      <c r="T1516" s="286" t="str">
        <f>IF(P1516='5.1'!$E$5,TXM!S1516,"")</f>
        <v/>
      </c>
      <c r="U1516" t="str">
        <f>IFERROR(SMALL($T$5:$T$8000,ROWS($T$5:T1516)),"")</f>
        <v/>
      </c>
    </row>
    <row r="1517" spans="1:21" ht="14.4" customHeight="1" x14ac:dyDescent="0.25">
      <c r="A1517" s="285" t="s">
        <v>1974</v>
      </c>
      <c r="B1517" t="s">
        <v>106</v>
      </c>
      <c r="C1517" s="300">
        <v>7136208</v>
      </c>
      <c r="D1517" s="286">
        <f>ROWS(C$5:C1517)</f>
        <v>1513</v>
      </c>
      <c r="E1517" s="286" t="str">
        <f>IF(A1517='5.1'!$E$5,TXM!D1517,"")</f>
        <v/>
      </c>
      <c r="F1517" t="str">
        <f>IFERROR(SMALL($E$5:$E$8000,ROWS($E$5:E1517)),"")</f>
        <v/>
      </c>
      <c r="I1517" s="285" t="s">
        <v>1690</v>
      </c>
      <c r="J1517" t="s">
        <v>1092</v>
      </c>
      <c r="K1517" s="300">
        <v>235918</v>
      </c>
      <c r="L1517" s="286">
        <f>ROWS(K$5:K1517)</f>
        <v>1513</v>
      </c>
      <c r="M1517" s="286" t="str">
        <f>IF(I1517='5.1'!$E$5,TXM!L1517,"")</f>
        <v/>
      </c>
      <c r="N1517" t="str">
        <f>IFERROR(SMALL($M$5:$M$8000,ROWS($M$5:M1517)),"")</f>
        <v/>
      </c>
      <c r="P1517" t="s">
        <v>1770</v>
      </c>
      <c r="Q1517" t="s">
        <v>823</v>
      </c>
      <c r="R1517">
        <v>1500</v>
      </c>
      <c r="S1517" s="286">
        <f>ROWS(R$5:R1517)</f>
        <v>1513</v>
      </c>
      <c r="T1517" s="286" t="str">
        <f>IF(P1517='5.1'!$E$5,TXM!S1517,"")</f>
        <v/>
      </c>
      <c r="U1517" t="str">
        <f>IFERROR(SMALL($T$5:$T$8000,ROWS($T$5:T1517)),"")</f>
        <v/>
      </c>
    </row>
    <row r="1518" spans="1:21" ht="14.4" customHeight="1" x14ac:dyDescent="0.25">
      <c r="A1518" s="285" t="s">
        <v>1974</v>
      </c>
      <c r="B1518" t="s">
        <v>1080</v>
      </c>
      <c r="C1518" s="300">
        <v>2212279</v>
      </c>
      <c r="D1518" s="286">
        <f>ROWS(C$5:C1518)</f>
        <v>1514</v>
      </c>
      <c r="E1518" s="286" t="str">
        <f>IF(A1518='5.1'!$E$5,TXM!D1518,"")</f>
        <v/>
      </c>
      <c r="F1518" t="str">
        <f>IFERROR(SMALL($E$5:$E$8000,ROWS($E$5:E1518)),"")</f>
        <v/>
      </c>
      <c r="I1518" s="285" t="s">
        <v>1690</v>
      </c>
      <c r="J1518" t="s">
        <v>812</v>
      </c>
      <c r="K1518" s="300">
        <v>183917</v>
      </c>
      <c r="L1518" s="286">
        <f>ROWS(K$5:K1518)</f>
        <v>1514</v>
      </c>
      <c r="M1518" s="286" t="str">
        <f>IF(I1518='5.1'!$E$5,TXM!L1518,"")</f>
        <v/>
      </c>
      <c r="N1518" t="str">
        <f>IFERROR(SMALL($M$5:$M$8000,ROWS($M$5:M1518)),"")</f>
        <v/>
      </c>
      <c r="P1518" t="s">
        <v>1770</v>
      </c>
      <c r="Q1518" t="s">
        <v>790</v>
      </c>
      <c r="R1518">
        <v>759</v>
      </c>
      <c r="S1518" s="286">
        <f>ROWS(R$5:R1518)</f>
        <v>1514</v>
      </c>
      <c r="T1518" s="286" t="str">
        <f>IF(P1518='5.1'!$E$5,TXM!S1518,"")</f>
        <v/>
      </c>
      <c r="U1518" t="str">
        <f>IFERROR(SMALL($T$5:$T$8000,ROWS($T$5:T1518)),"")</f>
        <v/>
      </c>
    </row>
    <row r="1519" spans="1:21" ht="14.4" customHeight="1" x14ac:dyDescent="0.25">
      <c r="A1519" s="285" t="s">
        <v>1974</v>
      </c>
      <c r="B1519" t="s">
        <v>102</v>
      </c>
      <c r="C1519" s="300">
        <v>689344</v>
      </c>
      <c r="D1519" s="286">
        <f>ROWS(C$5:C1519)</f>
        <v>1515</v>
      </c>
      <c r="E1519" s="286" t="str">
        <f>IF(A1519='5.1'!$E$5,TXM!D1519,"")</f>
        <v/>
      </c>
      <c r="F1519" t="str">
        <f>IFERROR(SMALL($E$5:$E$8000,ROWS($E$5:E1519)),"")</f>
        <v/>
      </c>
      <c r="I1519" s="285" t="s">
        <v>1690</v>
      </c>
      <c r="J1519" t="s">
        <v>112</v>
      </c>
      <c r="K1519" s="300">
        <v>170465</v>
      </c>
      <c r="L1519" s="286">
        <f>ROWS(K$5:K1519)</f>
        <v>1515</v>
      </c>
      <c r="M1519" s="286" t="str">
        <f>IF(I1519='5.1'!$E$5,TXM!L1519,"")</f>
        <v/>
      </c>
      <c r="N1519" t="str">
        <f>IFERROR(SMALL($M$5:$M$8000,ROWS($M$5:M1519)),"")</f>
        <v/>
      </c>
      <c r="P1519" t="s">
        <v>1770</v>
      </c>
      <c r="Q1519" t="s">
        <v>1082</v>
      </c>
      <c r="R1519">
        <v>492</v>
      </c>
      <c r="S1519" s="286">
        <f>ROWS(R$5:R1519)</f>
        <v>1515</v>
      </c>
      <c r="T1519" s="286" t="str">
        <f>IF(P1519='5.1'!$E$5,TXM!S1519,"")</f>
        <v/>
      </c>
      <c r="U1519" t="str">
        <f>IFERROR(SMALL($T$5:$T$8000,ROWS($T$5:T1519)),"")</f>
        <v/>
      </c>
    </row>
    <row r="1520" spans="1:21" ht="14.4" customHeight="1" x14ac:dyDescent="0.25">
      <c r="A1520" s="285" t="s">
        <v>1974</v>
      </c>
      <c r="B1520" t="s">
        <v>760</v>
      </c>
      <c r="C1520" s="300">
        <v>647842</v>
      </c>
      <c r="D1520" s="286">
        <f>ROWS(C$5:C1520)</f>
        <v>1516</v>
      </c>
      <c r="E1520" s="286" t="str">
        <f>IF(A1520='5.1'!$E$5,TXM!D1520,"")</f>
        <v/>
      </c>
      <c r="F1520" t="str">
        <f>IFERROR(SMALL($E$5:$E$8000,ROWS($E$5:E1520)),"")</f>
        <v/>
      </c>
      <c r="I1520" s="285" t="s">
        <v>1690</v>
      </c>
      <c r="J1520" t="s">
        <v>109</v>
      </c>
      <c r="K1520" s="300">
        <v>134779</v>
      </c>
      <c r="L1520" s="286">
        <f>ROWS(K$5:K1520)</f>
        <v>1516</v>
      </c>
      <c r="M1520" s="286" t="str">
        <f>IF(I1520='5.1'!$E$5,TXM!L1520,"")</f>
        <v/>
      </c>
      <c r="N1520" t="str">
        <f>IFERROR(SMALL($M$5:$M$8000,ROWS($M$5:M1520)),"")</f>
        <v/>
      </c>
      <c r="P1520" t="s">
        <v>1975</v>
      </c>
      <c r="Q1520" t="s">
        <v>1098</v>
      </c>
      <c r="R1520">
        <v>6361</v>
      </c>
      <c r="S1520" s="286">
        <f>ROWS(R$5:R1520)</f>
        <v>1516</v>
      </c>
      <c r="T1520" s="286" t="str">
        <f>IF(P1520='5.1'!$E$5,TXM!S1520,"")</f>
        <v/>
      </c>
      <c r="U1520" t="str">
        <f>IFERROR(SMALL($T$5:$T$8000,ROWS($T$5:T1520)),"")</f>
        <v/>
      </c>
    </row>
    <row r="1521" spans="1:21" ht="14.4" customHeight="1" x14ac:dyDescent="0.25">
      <c r="A1521" s="285" t="s">
        <v>1974</v>
      </c>
      <c r="B1521" t="s">
        <v>717</v>
      </c>
      <c r="C1521" s="300">
        <v>297792</v>
      </c>
      <c r="D1521" s="286">
        <f>ROWS(C$5:C1521)</f>
        <v>1517</v>
      </c>
      <c r="E1521" s="286" t="str">
        <f>IF(A1521='5.1'!$E$5,TXM!D1521,"")</f>
        <v/>
      </c>
      <c r="F1521" t="str">
        <f>IFERROR(SMALL($E$5:$E$8000,ROWS($E$5:E1521)),"")</f>
        <v/>
      </c>
      <c r="I1521" s="285" t="s">
        <v>1690</v>
      </c>
      <c r="J1521" t="s">
        <v>1098</v>
      </c>
      <c r="K1521" s="300">
        <v>39678</v>
      </c>
      <c r="L1521" s="286">
        <f>ROWS(K$5:K1521)</f>
        <v>1517</v>
      </c>
      <c r="M1521" s="286" t="str">
        <f>IF(I1521='5.1'!$E$5,TXM!L1521,"")</f>
        <v/>
      </c>
      <c r="N1521" t="str">
        <f>IFERROR(SMALL($M$5:$M$8000,ROWS($M$5:M1521)),"")</f>
        <v/>
      </c>
      <c r="P1521" t="s">
        <v>1974</v>
      </c>
      <c r="Q1521" t="s">
        <v>1098</v>
      </c>
      <c r="R1521">
        <v>683507</v>
      </c>
      <c r="S1521" s="286">
        <f>ROWS(R$5:R1521)</f>
        <v>1517</v>
      </c>
      <c r="T1521" s="286" t="str">
        <f>IF(P1521='5.1'!$E$5,TXM!S1521,"")</f>
        <v/>
      </c>
      <c r="U1521" t="str">
        <f>IFERROR(SMALL($T$5:$T$8000,ROWS($T$5:T1521)),"")</f>
        <v/>
      </c>
    </row>
    <row r="1522" spans="1:21" ht="14.4" customHeight="1" x14ac:dyDescent="0.25">
      <c r="A1522" s="285" t="s">
        <v>1974</v>
      </c>
      <c r="B1522" t="s">
        <v>117</v>
      </c>
      <c r="C1522" s="300">
        <v>277384</v>
      </c>
      <c r="D1522" s="286">
        <f>ROWS(C$5:C1522)</f>
        <v>1518</v>
      </c>
      <c r="E1522" s="286" t="str">
        <f>IF(A1522='5.1'!$E$5,TXM!D1522,"")</f>
        <v/>
      </c>
      <c r="F1522" t="str">
        <f>IFERROR(SMALL($E$5:$E$8000,ROWS($E$5:E1522)),"")</f>
        <v/>
      </c>
      <c r="I1522" s="285" t="s">
        <v>1690</v>
      </c>
      <c r="J1522" t="s">
        <v>744</v>
      </c>
      <c r="K1522" s="300">
        <v>27406</v>
      </c>
      <c r="L1522" s="286">
        <f>ROWS(K$5:K1522)</f>
        <v>1518</v>
      </c>
      <c r="M1522" s="286" t="str">
        <f>IF(I1522='5.1'!$E$5,TXM!L1522,"")</f>
        <v/>
      </c>
      <c r="N1522" t="str">
        <f>IFERROR(SMALL($M$5:$M$8000,ROWS($M$5:M1522)),"")</f>
        <v/>
      </c>
      <c r="P1522" t="s">
        <v>1974</v>
      </c>
      <c r="Q1522" t="s">
        <v>806</v>
      </c>
      <c r="R1522">
        <v>398982</v>
      </c>
      <c r="S1522" s="286">
        <f>ROWS(R$5:R1522)</f>
        <v>1518</v>
      </c>
      <c r="T1522" s="286" t="str">
        <f>IF(P1522='5.1'!$E$5,TXM!S1522,"")</f>
        <v/>
      </c>
      <c r="U1522" t="str">
        <f>IFERROR(SMALL($T$5:$T$8000,ROWS($T$5:T1522)),"")</f>
        <v/>
      </c>
    </row>
    <row r="1523" spans="1:21" ht="14.4" customHeight="1" x14ac:dyDescent="0.25">
      <c r="A1523" s="285" t="s">
        <v>1974</v>
      </c>
      <c r="B1523" t="s">
        <v>762</v>
      </c>
      <c r="C1523" s="300">
        <v>228194</v>
      </c>
      <c r="D1523" s="286">
        <f>ROWS(C$5:C1523)</f>
        <v>1519</v>
      </c>
      <c r="E1523" s="286" t="str">
        <f>IF(A1523='5.1'!$E$5,TXM!D1523,"")</f>
        <v/>
      </c>
      <c r="F1523" t="str">
        <f>IFERROR(SMALL($E$5:$E$8000,ROWS($E$5:E1523)),"")</f>
        <v/>
      </c>
      <c r="I1523" s="285" t="s">
        <v>1690</v>
      </c>
      <c r="J1523" t="s">
        <v>764</v>
      </c>
      <c r="K1523" s="300">
        <v>27148</v>
      </c>
      <c r="L1523" s="286">
        <f>ROWS(K$5:K1523)</f>
        <v>1519</v>
      </c>
      <c r="M1523" s="286" t="str">
        <f>IF(I1523='5.1'!$E$5,TXM!L1523,"")</f>
        <v/>
      </c>
      <c r="N1523" t="str">
        <f>IFERROR(SMALL($M$5:$M$8000,ROWS($M$5:M1523)),"")</f>
        <v/>
      </c>
      <c r="P1523" t="s">
        <v>1974</v>
      </c>
      <c r="Q1523" t="s">
        <v>760</v>
      </c>
      <c r="R1523">
        <v>191605</v>
      </c>
      <c r="S1523" s="286">
        <f>ROWS(R$5:R1523)</f>
        <v>1519</v>
      </c>
      <c r="T1523" s="286" t="str">
        <f>IF(P1523='5.1'!$E$5,TXM!S1523,"")</f>
        <v/>
      </c>
      <c r="U1523" t="str">
        <f>IFERROR(SMALL($T$5:$T$8000,ROWS($T$5:T1523)),"")</f>
        <v/>
      </c>
    </row>
    <row r="1524" spans="1:21" ht="14.4" customHeight="1" x14ac:dyDescent="0.25">
      <c r="A1524" s="285" t="s">
        <v>1974</v>
      </c>
      <c r="B1524" t="s">
        <v>752</v>
      </c>
      <c r="C1524" s="300">
        <v>150100</v>
      </c>
      <c r="D1524" s="286">
        <f>ROWS(C$5:C1524)</f>
        <v>1520</v>
      </c>
      <c r="E1524" s="286" t="str">
        <f>IF(A1524='5.1'!$E$5,TXM!D1524,"")</f>
        <v/>
      </c>
      <c r="F1524" t="str">
        <f>IFERROR(SMALL($E$5:$E$8000,ROWS($E$5:E1524)),"")</f>
        <v/>
      </c>
      <c r="I1524" s="285" t="s">
        <v>1690</v>
      </c>
      <c r="J1524" t="s">
        <v>1088</v>
      </c>
      <c r="K1524" s="300">
        <v>24410</v>
      </c>
      <c r="L1524" s="286">
        <f>ROWS(K$5:K1524)</f>
        <v>1520</v>
      </c>
      <c r="M1524" s="286" t="str">
        <f>IF(I1524='5.1'!$E$5,TXM!L1524,"")</f>
        <v/>
      </c>
      <c r="N1524" t="str">
        <f>IFERROR(SMALL($M$5:$M$8000,ROWS($M$5:M1524)),"")</f>
        <v/>
      </c>
      <c r="P1524" t="s">
        <v>1974</v>
      </c>
      <c r="Q1524" t="s">
        <v>802</v>
      </c>
      <c r="R1524">
        <v>70951</v>
      </c>
      <c r="S1524" s="286">
        <f>ROWS(R$5:R1524)</f>
        <v>1520</v>
      </c>
      <c r="T1524" s="286" t="str">
        <f>IF(P1524='5.1'!$E$5,TXM!S1524,"")</f>
        <v/>
      </c>
      <c r="U1524" t="str">
        <f>IFERROR(SMALL($T$5:$T$8000,ROWS($T$5:T1524)),"")</f>
        <v/>
      </c>
    </row>
    <row r="1525" spans="1:21" ht="14.4" customHeight="1" x14ac:dyDescent="0.25">
      <c r="A1525" s="285" t="s">
        <v>1974</v>
      </c>
      <c r="B1525" t="s">
        <v>719</v>
      </c>
      <c r="C1525" s="300">
        <v>140732</v>
      </c>
      <c r="D1525" s="286">
        <f>ROWS(C$5:C1525)</f>
        <v>1521</v>
      </c>
      <c r="E1525" s="286" t="str">
        <f>IF(A1525='5.1'!$E$5,TXM!D1525,"")</f>
        <v/>
      </c>
      <c r="F1525" t="str">
        <f>IFERROR(SMALL($E$5:$E$8000,ROWS($E$5:E1525)),"")</f>
        <v/>
      </c>
      <c r="I1525" s="285" t="s">
        <v>1690</v>
      </c>
      <c r="J1525" t="s">
        <v>746</v>
      </c>
      <c r="K1525" s="300">
        <v>14229</v>
      </c>
      <c r="L1525" s="286">
        <f>ROWS(K$5:K1525)</f>
        <v>1521</v>
      </c>
      <c r="M1525" s="286" t="str">
        <f>IF(I1525='5.1'!$E$5,TXM!L1525,"")</f>
        <v/>
      </c>
      <c r="N1525" t="str">
        <f>IFERROR(SMALL($M$5:$M$8000,ROWS($M$5:M1525)),"")</f>
        <v/>
      </c>
      <c r="P1525" t="s">
        <v>1974</v>
      </c>
      <c r="Q1525" t="s">
        <v>808</v>
      </c>
      <c r="R1525">
        <v>17908</v>
      </c>
      <c r="S1525" s="286">
        <f>ROWS(R$5:R1525)</f>
        <v>1521</v>
      </c>
      <c r="T1525" s="286" t="str">
        <f>IF(P1525='5.1'!$E$5,TXM!S1525,"")</f>
        <v/>
      </c>
      <c r="U1525" t="str">
        <f>IFERROR(SMALL($T$5:$T$8000,ROWS($T$5:T1525)),"")</f>
        <v/>
      </c>
    </row>
    <row r="1526" spans="1:21" ht="14.4" customHeight="1" x14ac:dyDescent="0.25">
      <c r="A1526" s="285" t="s">
        <v>1974</v>
      </c>
      <c r="B1526" t="s">
        <v>776</v>
      </c>
      <c r="C1526" s="300">
        <v>78643</v>
      </c>
      <c r="D1526" s="286">
        <f>ROWS(C$5:C1526)</f>
        <v>1522</v>
      </c>
      <c r="E1526" s="286" t="str">
        <f>IF(A1526='5.1'!$E$5,TXM!D1526,"")</f>
        <v/>
      </c>
      <c r="F1526" t="str">
        <f>IFERROR(SMALL($E$5:$E$8000,ROWS($E$5:E1526)),"")</f>
        <v/>
      </c>
      <c r="I1526" s="285" t="s">
        <v>1690</v>
      </c>
      <c r="J1526" t="s">
        <v>1084</v>
      </c>
      <c r="K1526" s="300">
        <v>7301</v>
      </c>
      <c r="L1526" s="286">
        <f>ROWS(K$5:K1526)</f>
        <v>1522</v>
      </c>
      <c r="M1526" s="286" t="str">
        <f>IF(I1526='5.1'!$E$5,TXM!L1526,"")</f>
        <v/>
      </c>
      <c r="N1526" t="str">
        <f>IFERROR(SMALL($M$5:$M$8000,ROWS($M$5:M1526)),"")</f>
        <v/>
      </c>
      <c r="P1526" t="s">
        <v>1974</v>
      </c>
      <c r="Q1526" t="s">
        <v>784</v>
      </c>
      <c r="R1526">
        <v>14331</v>
      </c>
      <c r="S1526" s="286">
        <f>ROWS(R$5:R1526)</f>
        <v>1522</v>
      </c>
      <c r="T1526" s="286" t="str">
        <f>IF(P1526='5.1'!$E$5,TXM!S1526,"")</f>
        <v/>
      </c>
      <c r="U1526" t="str">
        <f>IFERROR(SMALL($T$5:$T$8000,ROWS($T$5:T1526)),"")</f>
        <v/>
      </c>
    </row>
    <row r="1527" spans="1:21" ht="14.4" customHeight="1" x14ac:dyDescent="0.25">
      <c r="A1527" s="285" t="s">
        <v>1974</v>
      </c>
      <c r="B1527" t="s">
        <v>725</v>
      </c>
      <c r="C1527" s="300">
        <v>22585</v>
      </c>
      <c r="D1527" s="286">
        <f>ROWS(C$5:C1527)</f>
        <v>1523</v>
      </c>
      <c r="E1527" s="286" t="str">
        <f>IF(A1527='5.1'!$E$5,TXM!D1527,"")</f>
        <v/>
      </c>
      <c r="F1527" t="str">
        <f>IFERROR(SMALL($E$5:$E$8000,ROWS($E$5:E1527)),"")</f>
        <v/>
      </c>
      <c r="I1527" s="285" t="s">
        <v>1690</v>
      </c>
      <c r="J1527" t="s">
        <v>768</v>
      </c>
      <c r="K1527" s="300">
        <v>6855</v>
      </c>
      <c r="L1527" s="286">
        <f>ROWS(K$5:K1527)</f>
        <v>1523</v>
      </c>
      <c r="M1527" s="286" t="str">
        <f>IF(I1527='5.1'!$E$5,TXM!L1527,"")</f>
        <v/>
      </c>
      <c r="N1527" t="str">
        <f>IFERROR(SMALL($M$5:$M$8000,ROWS($M$5:M1527)),"")</f>
        <v/>
      </c>
      <c r="P1527" t="s">
        <v>1773</v>
      </c>
      <c r="Q1527" t="s">
        <v>806</v>
      </c>
      <c r="R1527">
        <v>604063319</v>
      </c>
      <c r="S1527" s="286">
        <f>ROWS(R$5:R1527)</f>
        <v>1523</v>
      </c>
      <c r="T1527" s="286" t="str">
        <f>IF(P1527='5.1'!$E$5,TXM!S1527,"")</f>
        <v/>
      </c>
      <c r="U1527" t="str">
        <f>IFERROR(SMALL($T$5:$T$8000,ROWS($T$5:T1527)),"")</f>
        <v/>
      </c>
    </row>
    <row r="1528" spans="1:21" ht="14.4" customHeight="1" x14ac:dyDescent="0.25">
      <c r="A1528" s="285" t="s">
        <v>1974</v>
      </c>
      <c r="B1528" t="s">
        <v>116</v>
      </c>
      <c r="C1528" s="300">
        <v>10560</v>
      </c>
      <c r="D1528" s="286">
        <f>ROWS(C$5:C1528)</f>
        <v>1524</v>
      </c>
      <c r="E1528" s="286" t="str">
        <f>IF(A1528='5.1'!$E$5,TXM!D1528,"")</f>
        <v/>
      </c>
      <c r="F1528" t="str">
        <f>IFERROR(SMALL($E$5:$E$8000,ROWS($E$5:E1528)),"")</f>
        <v/>
      </c>
      <c r="I1528" s="285" t="s">
        <v>1690</v>
      </c>
      <c r="J1528" t="s">
        <v>800</v>
      </c>
      <c r="K1528" s="300">
        <v>6318</v>
      </c>
      <c r="L1528" s="286">
        <f>ROWS(K$5:K1528)</f>
        <v>1524</v>
      </c>
      <c r="M1528" s="286" t="str">
        <f>IF(I1528='5.1'!$E$5,TXM!L1528,"")</f>
        <v/>
      </c>
      <c r="N1528" t="str">
        <f>IFERROR(SMALL($M$5:$M$8000,ROWS($M$5:M1528)),"")</f>
        <v/>
      </c>
      <c r="P1528" t="s">
        <v>1773</v>
      </c>
      <c r="Q1528" t="s">
        <v>823</v>
      </c>
      <c r="R1528">
        <v>85010486</v>
      </c>
      <c r="S1528" s="286">
        <f>ROWS(R$5:R1528)</f>
        <v>1524</v>
      </c>
      <c r="T1528" s="286" t="str">
        <f>IF(P1528='5.1'!$E$5,TXM!S1528,"")</f>
        <v/>
      </c>
      <c r="U1528" t="str">
        <f>IFERROR(SMALL($T$5:$T$8000,ROWS($T$5:T1528)),"")</f>
        <v/>
      </c>
    </row>
    <row r="1529" spans="1:21" ht="14.4" customHeight="1" x14ac:dyDescent="0.25">
      <c r="A1529" s="285" t="s">
        <v>1974</v>
      </c>
      <c r="B1529" t="s">
        <v>1098</v>
      </c>
      <c r="C1529" s="300">
        <v>1010</v>
      </c>
      <c r="D1529" s="286">
        <f>ROWS(C$5:C1529)</f>
        <v>1525</v>
      </c>
      <c r="E1529" s="286" t="str">
        <f>IF(A1529='5.1'!$E$5,TXM!D1529,"")</f>
        <v/>
      </c>
      <c r="F1529" t="str">
        <f>IFERROR(SMALL($E$5:$E$8000,ROWS($E$5:E1529)),"")</f>
        <v/>
      </c>
      <c r="I1529" s="285" t="s">
        <v>1690</v>
      </c>
      <c r="J1529" t="s">
        <v>742</v>
      </c>
      <c r="K1529" s="300">
        <v>4882</v>
      </c>
      <c r="L1529" s="286">
        <f>ROWS(K$5:K1529)</f>
        <v>1525</v>
      </c>
      <c r="M1529" s="286" t="str">
        <f>IF(I1529='5.1'!$E$5,TXM!L1529,"")</f>
        <v/>
      </c>
      <c r="N1529" t="str">
        <f>IFERROR(SMALL($M$5:$M$8000,ROWS($M$5:M1529)),"")</f>
        <v/>
      </c>
      <c r="P1529" t="s">
        <v>1773</v>
      </c>
      <c r="Q1529" t="s">
        <v>1097</v>
      </c>
      <c r="R1529">
        <v>68523757</v>
      </c>
      <c r="S1529" s="286">
        <f>ROWS(R$5:R1529)</f>
        <v>1525</v>
      </c>
      <c r="T1529" s="286" t="str">
        <f>IF(P1529='5.1'!$E$5,TXM!S1529,"")</f>
        <v/>
      </c>
      <c r="U1529" t="str">
        <f>IFERROR(SMALL($T$5:$T$8000,ROWS($T$5:T1529)),"")</f>
        <v/>
      </c>
    </row>
    <row r="1530" spans="1:21" ht="14.4" customHeight="1" x14ac:dyDescent="0.25">
      <c r="A1530" s="285" t="s">
        <v>1773</v>
      </c>
      <c r="B1530" t="s">
        <v>719</v>
      </c>
      <c r="C1530" s="300">
        <v>4316019912</v>
      </c>
      <c r="D1530" s="286">
        <f>ROWS(C$5:C1530)</f>
        <v>1526</v>
      </c>
      <c r="E1530" s="286" t="str">
        <f>IF(A1530='5.1'!$E$5,TXM!D1530,"")</f>
        <v/>
      </c>
      <c r="F1530" t="str">
        <f>IFERROR(SMALL($E$5:$E$8000,ROWS($E$5:E1530)),"")</f>
        <v/>
      </c>
      <c r="I1530" s="285" t="s">
        <v>1690</v>
      </c>
      <c r="J1530" t="s">
        <v>818</v>
      </c>
      <c r="K1530" s="300">
        <v>4288</v>
      </c>
      <c r="L1530" s="286">
        <f>ROWS(K$5:K1530)</f>
        <v>1526</v>
      </c>
      <c r="M1530" s="286" t="str">
        <f>IF(I1530='5.1'!$E$5,TXM!L1530,"")</f>
        <v/>
      </c>
      <c r="N1530" t="str">
        <f>IFERROR(SMALL($M$5:$M$8000,ROWS($M$5:M1530)),"")</f>
        <v/>
      </c>
      <c r="P1530" t="s">
        <v>1773</v>
      </c>
      <c r="Q1530" t="s">
        <v>810</v>
      </c>
      <c r="R1530">
        <v>53606920</v>
      </c>
      <c r="S1530" s="286">
        <f>ROWS(R$5:R1530)</f>
        <v>1526</v>
      </c>
      <c r="T1530" s="286" t="str">
        <f>IF(P1530='5.1'!$E$5,TXM!S1530,"")</f>
        <v/>
      </c>
      <c r="U1530" t="str">
        <f>IFERROR(SMALL($T$5:$T$8000,ROWS($T$5:T1530)),"")</f>
        <v/>
      </c>
    </row>
    <row r="1531" spans="1:21" ht="14.4" customHeight="1" x14ac:dyDescent="0.25">
      <c r="A1531" s="285" t="s">
        <v>1773</v>
      </c>
      <c r="B1531" t="s">
        <v>1080</v>
      </c>
      <c r="C1531" s="300">
        <v>2994669510</v>
      </c>
      <c r="D1531" s="286">
        <f>ROWS(C$5:C1531)</f>
        <v>1527</v>
      </c>
      <c r="E1531" s="286" t="str">
        <f>IF(A1531='5.1'!$E$5,TXM!D1531,"")</f>
        <v/>
      </c>
      <c r="F1531" t="str">
        <f>IFERROR(SMALL($E$5:$E$8000,ROWS($E$5:E1531)),"")</f>
        <v/>
      </c>
      <c r="I1531" s="285" t="s">
        <v>1690</v>
      </c>
      <c r="J1531" t="s">
        <v>1094</v>
      </c>
      <c r="K1531" s="300">
        <v>3594</v>
      </c>
      <c r="L1531" s="286">
        <f>ROWS(K$5:K1531)</f>
        <v>1527</v>
      </c>
      <c r="M1531" s="286" t="str">
        <f>IF(I1531='5.1'!$E$5,TXM!L1531,"")</f>
        <v/>
      </c>
      <c r="N1531" t="str">
        <f>IFERROR(SMALL($M$5:$M$8000,ROWS($M$5:M1531)),"")</f>
        <v/>
      </c>
      <c r="P1531" t="s">
        <v>1773</v>
      </c>
      <c r="Q1531" t="s">
        <v>780</v>
      </c>
      <c r="R1531">
        <v>24339741</v>
      </c>
      <c r="S1531" s="286">
        <f>ROWS(R$5:R1531)</f>
        <v>1527</v>
      </c>
      <c r="T1531" s="286" t="str">
        <f>IF(P1531='5.1'!$E$5,TXM!S1531,"")</f>
        <v/>
      </c>
      <c r="U1531" t="str">
        <f>IFERROR(SMALL($T$5:$T$8000,ROWS($T$5:T1531)),"")</f>
        <v/>
      </c>
    </row>
    <row r="1532" spans="1:21" ht="14.4" customHeight="1" x14ac:dyDescent="0.25">
      <c r="A1532" s="285" t="s">
        <v>1773</v>
      </c>
      <c r="B1532" t="s">
        <v>715</v>
      </c>
      <c r="C1532" s="300">
        <v>970182065</v>
      </c>
      <c r="D1532" s="286">
        <f>ROWS(C$5:C1532)</f>
        <v>1528</v>
      </c>
      <c r="E1532" s="286" t="str">
        <f>IF(A1532='5.1'!$E$5,TXM!D1532,"")</f>
        <v/>
      </c>
      <c r="F1532" t="str">
        <f>IFERROR(SMALL($E$5:$E$8000,ROWS($E$5:E1532)),"")</f>
        <v/>
      </c>
      <c r="I1532" s="285" t="s">
        <v>1690</v>
      </c>
      <c r="J1532" t="s">
        <v>772</v>
      </c>
      <c r="K1532" s="300">
        <v>2984</v>
      </c>
      <c r="L1532" s="286">
        <f>ROWS(K$5:K1532)</f>
        <v>1528</v>
      </c>
      <c r="M1532" s="286" t="str">
        <f>IF(I1532='5.1'!$E$5,TXM!L1532,"")</f>
        <v/>
      </c>
      <c r="N1532" t="str">
        <f>IFERROR(SMALL($M$5:$M$8000,ROWS($M$5:M1532)),"")</f>
        <v/>
      </c>
      <c r="P1532" t="s">
        <v>1773</v>
      </c>
      <c r="Q1532" t="s">
        <v>812</v>
      </c>
      <c r="R1532">
        <v>18676181</v>
      </c>
      <c r="S1532" s="286">
        <f>ROWS(R$5:R1532)</f>
        <v>1528</v>
      </c>
      <c r="T1532" s="286" t="str">
        <f>IF(P1532='5.1'!$E$5,TXM!S1532,"")</f>
        <v/>
      </c>
      <c r="U1532" t="str">
        <f>IFERROR(SMALL($T$5:$T$8000,ROWS($T$5:T1532)),"")</f>
        <v/>
      </c>
    </row>
    <row r="1533" spans="1:21" ht="14.4" customHeight="1" x14ac:dyDescent="0.25">
      <c r="A1533" s="285" t="s">
        <v>1773</v>
      </c>
      <c r="B1533" t="s">
        <v>1081</v>
      </c>
      <c r="C1533" s="300">
        <v>421927190</v>
      </c>
      <c r="D1533" s="286">
        <f>ROWS(C$5:C1533)</f>
        <v>1529</v>
      </c>
      <c r="E1533" s="286" t="str">
        <f>IF(A1533='5.1'!$E$5,TXM!D1533,"")</f>
        <v/>
      </c>
      <c r="F1533" t="str">
        <f>IFERROR(SMALL($E$5:$E$8000,ROWS($E$5:E1533)),"")</f>
        <v/>
      </c>
      <c r="I1533" s="285" t="s">
        <v>1690</v>
      </c>
      <c r="J1533" t="s">
        <v>715</v>
      </c>
      <c r="K1533" s="300">
        <v>2277</v>
      </c>
      <c r="L1533" s="286">
        <f>ROWS(K$5:K1533)</f>
        <v>1529</v>
      </c>
      <c r="M1533" s="286" t="str">
        <f>IF(I1533='5.1'!$E$5,TXM!L1533,"")</f>
        <v/>
      </c>
      <c r="N1533" t="str">
        <f>IFERROR(SMALL($M$5:$M$8000,ROWS($M$5:M1533)),"")</f>
        <v/>
      </c>
      <c r="P1533" t="s">
        <v>1773</v>
      </c>
      <c r="Q1533" t="s">
        <v>997</v>
      </c>
      <c r="R1533">
        <v>14702814</v>
      </c>
      <c r="S1533" s="286">
        <f>ROWS(R$5:R1533)</f>
        <v>1529</v>
      </c>
      <c r="T1533" s="286" t="str">
        <f>IF(P1533='5.1'!$E$5,TXM!S1533,"")</f>
        <v/>
      </c>
      <c r="U1533" t="str">
        <f>IFERROR(SMALL($T$5:$T$8000,ROWS($T$5:T1533)),"")</f>
        <v/>
      </c>
    </row>
    <row r="1534" spans="1:21" ht="14.4" customHeight="1" x14ac:dyDescent="0.25">
      <c r="A1534" s="285" t="s">
        <v>1773</v>
      </c>
      <c r="B1534" t="s">
        <v>723</v>
      </c>
      <c r="C1534" s="300">
        <v>253875091</v>
      </c>
      <c r="D1534" s="286">
        <f>ROWS(C$5:C1534)</f>
        <v>1530</v>
      </c>
      <c r="E1534" s="286" t="str">
        <f>IF(A1534='5.1'!$E$5,TXM!D1534,"")</f>
        <v/>
      </c>
      <c r="F1534" t="str">
        <f>IFERROR(SMALL($E$5:$E$8000,ROWS($E$5:E1534)),"")</f>
        <v/>
      </c>
      <c r="I1534" s="285" t="s">
        <v>1690</v>
      </c>
      <c r="J1534" t="s">
        <v>748</v>
      </c>
      <c r="K1534" s="300">
        <v>1825</v>
      </c>
      <c r="L1534" s="286">
        <f>ROWS(K$5:K1534)</f>
        <v>1530</v>
      </c>
      <c r="M1534" s="286" t="str">
        <f>IF(I1534='5.1'!$E$5,TXM!L1534,"")</f>
        <v/>
      </c>
      <c r="N1534" t="str">
        <f>IFERROR(SMALL($M$5:$M$8000,ROWS($M$5:M1534)),"")</f>
        <v/>
      </c>
      <c r="P1534" t="s">
        <v>1773</v>
      </c>
      <c r="Q1534" t="s">
        <v>808</v>
      </c>
      <c r="R1534">
        <v>12543726</v>
      </c>
      <c r="S1534" s="286">
        <f>ROWS(R$5:R1534)</f>
        <v>1530</v>
      </c>
      <c r="T1534" s="286" t="str">
        <f>IF(P1534='5.1'!$E$5,TXM!S1534,"")</f>
        <v/>
      </c>
      <c r="U1534" t="str">
        <f>IFERROR(SMALL($T$5:$T$8000,ROWS($T$5:T1534)),"")</f>
        <v/>
      </c>
    </row>
    <row r="1535" spans="1:21" ht="14.4" customHeight="1" x14ac:dyDescent="0.25">
      <c r="A1535" s="285" t="s">
        <v>1773</v>
      </c>
      <c r="B1535" t="s">
        <v>790</v>
      </c>
      <c r="C1535" s="300">
        <v>40558099</v>
      </c>
      <c r="D1535" s="286">
        <f>ROWS(C$5:C1535)</f>
        <v>1531</v>
      </c>
      <c r="E1535" s="286" t="str">
        <f>IF(A1535='5.1'!$E$5,TXM!D1535,"")</f>
        <v/>
      </c>
      <c r="F1535" t="str">
        <f>IFERROR(SMALL($E$5:$E$8000,ROWS($E$5:E1535)),"")</f>
        <v/>
      </c>
      <c r="I1535" s="285" t="s">
        <v>1690</v>
      </c>
      <c r="J1535" t="s">
        <v>1091</v>
      </c>
      <c r="K1535" s="300">
        <v>332</v>
      </c>
      <c r="L1535" s="286">
        <f>ROWS(K$5:K1535)</f>
        <v>1531</v>
      </c>
      <c r="M1535" s="286" t="str">
        <f>IF(I1535='5.1'!$E$5,TXM!L1535,"")</f>
        <v/>
      </c>
      <c r="N1535" t="str">
        <f>IFERROR(SMALL($M$5:$M$8000,ROWS($M$5:M1535)),"")</f>
        <v/>
      </c>
      <c r="P1535" t="s">
        <v>1773</v>
      </c>
      <c r="Q1535" t="s">
        <v>1096</v>
      </c>
      <c r="R1535">
        <v>12465609</v>
      </c>
      <c r="S1535" s="286">
        <f>ROWS(R$5:R1535)</f>
        <v>1531</v>
      </c>
      <c r="T1535" s="286" t="str">
        <f>IF(P1535='5.1'!$E$5,TXM!S1535,"")</f>
        <v/>
      </c>
      <c r="U1535" t="str">
        <f>IFERROR(SMALL($T$5:$T$8000,ROWS($T$5:T1535)),"")</f>
        <v/>
      </c>
    </row>
    <row r="1536" spans="1:21" ht="14.4" customHeight="1" x14ac:dyDescent="0.25">
      <c r="A1536" s="285" t="s">
        <v>1773</v>
      </c>
      <c r="B1536" t="s">
        <v>786</v>
      </c>
      <c r="C1536" s="300">
        <v>39564062</v>
      </c>
      <c r="D1536" s="286">
        <f>ROWS(C$5:C1536)</f>
        <v>1532</v>
      </c>
      <c r="E1536" s="286" t="str">
        <f>IF(A1536='5.1'!$E$5,TXM!D1536,"")</f>
        <v/>
      </c>
      <c r="F1536" t="str">
        <f>IFERROR(SMALL($E$5:$E$8000,ROWS($E$5:E1536)),"")</f>
        <v/>
      </c>
      <c r="I1536" s="285" t="s">
        <v>1693</v>
      </c>
      <c r="J1536" t="s">
        <v>760</v>
      </c>
      <c r="K1536" s="300">
        <v>114487592</v>
      </c>
      <c r="L1536" s="286">
        <f>ROWS(K$5:K1536)</f>
        <v>1532</v>
      </c>
      <c r="M1536" s="286" t="str">
        <f>IF(I1536='5.1'!$E$5,TXM!L1536,"")</f>
        <v/>
      </c>
      <c r="N1536" t="str">
        <f>IFERROR(SMALL($M$5:$M$8000,ROWS($M$5:M1536)),"")</f>
        <v/>
      </c>
      <c r="P1536" t="s">
        <v>1773</v>
      </c>
      <c r="Q1536" t="s">
        <v>1093</v>
      </c>
      <c r="R1536">
        <v>11956758</v>
      </c>
      <c r="S1536" s="286">
        <f>ROWS(R$5:R1536)</f>
        <v>1532</v>
      </c>
      <c r="T1536" s="286" t="str">
        <f>IF(P1536='5.1'!$E$5,TXM!S1536,"")</f>
        <v/>
      </c>
      <c r="U1536" t="str">
        <f>IFERROR(SMALL($T$5:$T$8000,ROWS($T$5:T1536)),"")</f>
        <v/>
      </c>
    </row>
    <row r="1537" spans="1:21" ht="14.4" customHeight="1" x14ac:dyDescent="0.25">
      <c r="A1537" s="285" t="s">
        <v>1773</v>
      </c>
      <c r="B1537" t="s">
        <v>782</v>
      </c>
      <c r="C1537" s="300">
        <v>38273635</v>
      </c>
      <c r="D1537" s="286">
        <f>ROWS(C$5:C1537)</f>
        <v>1533</v>
      </c>
      <c r="E1537" s="286" t="str">
        <f>IF(A1537='5.1'!$E$5,TXM!D1537,"")</f>
        <v/>
      </c>
      <c r="F1537" t="str">
        <f>IFERROR(SMALL($E$5:$E$8000,ROWS($E$5:E1537)),"")</f>
        <v/>
      </c>
      <c r="I1537" s="285" t="s">
        <v>1693</v>
      </c>
      <c r="J1537" t="s">
        <v>997</v>
      </c>
      <c r="K1537" s="300">
        <v>89263620</v>
      </c>
      <c r="L1537" s="286">
        <f>ROWS(K$5:K1537)</f>
        <v>1533</v>
      </c>
      <c r="M1537" s="286" t="str">
        <f>IF(I1537='5.1'!$E$5,TXM!L1537,"")</f>
        <v/>
      </c>
      <c r="N1537" t="str">
        <f>IFERROR(SMALL($M$5:$M$8000,ROWS($M$5:M1537)),"")</f>
        <v/>
      </c>
      <c r="P1537" t="s">
        <v>1773</v>
      </c>
      <c r="Q1537" t="s">
        <v>1079</v>
      </c>
      <c r="R1537">
        <v>6150395</v>
      </c>
      <c r="S1537" s="286">
        <f>ROWS(R$5:R1537)</f>
        <v>1533</v>
      </c>
      <c r="T1537" s="286" t="str">
        <f>IF(P1537='5.1'!$E$5,TXM!S1537,"")</f>
        <v/>
      </c>
      <c r="U1537" t="str">
        <f>IFERROR(SMALL($T$5:$T$8000,ROWS($T$5:T1537)),"")</f>
        <v/>
      </c>
    </row>
    <row r="1538" spans="1:21" ht="14.4" customHeight="1" x14ac:dyDescent="0.25">
      <c r="A1538" s="285" t="s">
        <v>1773</v>
      </c>
      <c r="B1538" t="s">
        <v>750</v>
      </c>
      <c r="C1538" s="300">
        <v>37091535</v>
      </c>
      <c r="D1538" s="286">
        <f>ROWS(C$5:C1538)</f>
        <v>1534</v>
      </c>
      <c r="E1538" s="286" t="str">
        <f>IF(A1538='5.1'!$E$5,TXM!D1538,"")</f>
        <v/>
      </c>
      <c r="F1538" t="str">
        <f>IFERROR(SMALL($E$5:$E$8000,ROWS($E$5:E1538)),"")</f>
        <v/>
      </c>
      <c r="I1538" s="285" t="s">
        <v>1693</v>
      </c>
      <c r="J1538" t="s">
        <v>810</v>
      </c>
      <c r="K1538" s="300">
        <v>81147051</v>
      </c>
      <c r="L1538" s="286">
        <f>ROWS(K$5:K1538)</f>
        <v>1534</v>
      </c>
      <c r="M1538" s="286" t="str">
        <f>IF(I1538='5.1'!$E$5,TXM!L1538,"")</f>
        <v/>
      </c>
      <c r="N1538" t="str">
        <f>IFERROR(SMALL($M$5:$M$8000,ROWS($M$5:M1538)),"")</f>
        <v/>
      </c>
      <c r="P1538" t="s">
        <v>1773</v>
      </c>
      <c r="Q1538" t="s">
        <v>1082</v>
      </c>
      <c r="R1538">
        <v>2855401</v>
      </c>
      <c r="S1538" s="286">
        <f>ROWS(R$5:R1538)</f>
        <v>1534</v>
      </c>
      <c r="T1538" s="286" t="str">
        <f>IF(P1538='5.1'!$E$5,TXM!S1538,"")</f>
        <v/>
      </c>
      <c r="U1538" t="str">
        <f>IFERROR(SMALL($T$5:$T$8000,ROWS($T$5:T1538)),"")</f>
        <v/>
      </c>
    </row>
    <row r="1539" spans="1:21" ht="14.4" customHeight="1" x14ac:dyDescent="0.25">
      <c r="A1539" s="285" t="s">
        <v>1773</v>
      </c>
      <c r="B1539" t="s">
        <v>746</v>
      </c>
      <c r="C1539" s="300">
        <v>36489695</v>
      </c>
      <c r="D1539" s="286">
        <f>ROWS(C$5:C1539)</f>
        <v>1535</v>
      </c>
      <c r="E1539" s="286" t="str">
        <f>IF(A1539='5.1'!$E$5,TXM!D1539,"")</f>
        <v/>
      </c>
      <c r="F1539" t="str">
        <f>IFERROR(SMALL($E$5:$E$8000,ROWS($E$5:E1539)),"")</f>
        <v/>
      </c>
      <c r="I1539" s="285" t="s">
        <v>1693</v>
      </c>
      <c r="J1539" t="s">
        <v>806</v>
      </c>
      <c r="K1539" s="300">
        <v>80966229</v>
      </c>
      <c r="L1539" s="286">
        <f>ROWS(K$5:K1539)</f>
        <v>1535</v>
      </c>
      <c r="M1539" s="286" t="str">
        <f>IF(I1539='5.1'!$E$5,TXM!L1539,"")</f>
        <v/>
      </c>
      <c r="N1539" t="str">
        <f>IFERROR(SMALL($M$5:$M$8000,ROWS($M$5:M1539)),"")</f>
        <v/>
      </c>
      <c r="P1539" t="s">
        <v>1773</v>
      </c>
      <c r="Q1539" t="s">
        <v>1081</v>
      </c>
      <c r="R1539">
        <v>2252041</v>
      </c>
      <c r="S1539" s="286">
        <f>ROWS(R$5:R1539)</f>
        <v>1535</v>
      </c>
      <c r="T1539" s="286" t="str">
        <f>IF(P1539='5.1'!$E$5,TXM!S1539,"")</f>
        <v/>
      </c>
      <c r="U1539" t="str">
        <f>IFERROR(SMALL($T$5:$T$8000,ROWS($T$5:T1539)),"")</f>
        <v/>
      </c>
    </row>
    <row r="1540" spans="1:21" ht="14.4" customHeight="1" x14ac:dyDescent="0.25">
      <c r="A1540" s="285" t="s">
        <v>1773</v>
      </c>
      <c r="B1540" t="s">
        <v>1079</v>
      </c>
      <c r="C1540" s="300">
        <v>22584579</v>
      </c>
      <c r="D1540" s="286">
        <f>ROWS(C$5:C1540)</f>
        <v>1536</v>
      </c>
      <c r="E1540" s="286" t="str">
        <f>IF(A1540='5.1'!$E$5,TXM!D1540,"")</f>
        <v/>
      </c>
      <c r="F1540" t="str">
        <f>IFERROR(SMALL($E$5:$E$8000,ROWS($E$5:E1540)),"")</f>
        <v/>
      </c>
      <c r="I1540" s="285" t="s">
        <v>1693</v>
      </c>
      <c r="J1540" t="s">
        <v>808</v>
      </c>
      <c r="K1540" s="300">
        <v>72226268</v>
      </c>
      <c r="L1540" s="286">
        <f>ROWS(K$5:K1540)</f>
        <v>1536</v>
      </c>
      <c r="M1540" s="286" t="str">
        <f>IF(I1540='5.1'!$E$5,TXM!L1540,"")</f>
        <v/>
      </c>
      <c r="N1540" t="str">
        <f>IFERROR(SMALL($M$5:$M$8000,ROWS($M$5:M1540)),"")</f>
        <v/>
      </c>
      <c r="P1540" t="s">
        <v>1773</v>
      </c>
      <c r="Q1540" t="s">
        <v>1080</v>
      </c>
      <c r="R1540">
        <v>1691107</v>
      </c>
      <c r="S1540" s="286">
        <f>ROWS(R$5:R1540)</f>
        <v>1536</v>
      </c>
      <c r="T1540" s="286" t="str">
        <f>IF(P1540='5.1'!$E$5,TXM!S1540,"")</f>
        <v/>
      </c>
      <c r="U1540" t="str">
        <f>IFERROR(SMALL($T$5:$T$8000,ROWS($T$5:T1540)),"")</f>
        <v/>
      </c>
    </row>
    <row r="1541" spans="1:21" ht="14.4" customHeight="1" x14ac:dyDescent="0.25">
      <c r="A1541" s="285" t="s">
        <v>1773</v>
      </c>
      <c r="B1541" t="s">
        <v>776</v>
      </c>
      <c r="C1541" s="300">
        <v>17535009</v>
      </c>
      <c r="D1541" s="286">
        <f>ROWS(C$5:C1541)</f>
        <v>1537</v>
      </c>
      <c r="E1541" s="286" t="str">
        <f>IF(A1541='5.1'!$E$5,TXM!D1541,"")</f>
        <v/>
      </c>
      <c r="F1541" t="str">
        <f>IFERROR(SMALL($E$5:$E$8000,ROWS($E$5:E1541)),"")</f>
        <v/>
      </c>
      <c r="I1541" s="285" t="s">
        <v>1693</v>
      </c>
      <c r="J1541" t="s">
        <v>102</v>
      </c>
      <c r="K1541" s="300">
        <v>62265817</v>
      </c>
      <c r="L1541" s="286">
        <f>ROWS(K$5:K1541)</f>
        <v>1537</v>
      </c>
      <c r="M1541" s="286" t="str">
        <f>IF(I1541='5.1'!$E$5,TXM!L1541,"")</f>
        <v/>
      </c>
      <c r="N1541" t="str">
        <f>IFERROR(SMALL($M$5:$M$8000,ROWS($M$5:M1541)),"")</f>
        <v/>
      </c>
      <c r="P1541" t="s">
        <v>1773</v>
      </c>
      <c r="Q1541" t="s">
        <v>113</v>
      </c>
      <c r="R1541">
        <v>1643404</v>
      </c>
      <c r="S1541" s="286">
        <f>ROWS(R$5:R1541)</f>
        <v>1537</v>
      </c>
      <c r="T1541" s="286" t="str">
        <f>IF(P1541='5.1'!$E$5,TXM!S1541,"")</f>
        <v/>
      </c>
      <c r="U1541" t="str">
        <f>IFERROR(SMALL($T$5:$T$8000,ROWS($T$5:T1541)),"")</f>
        <v/>
      </c>
    </row>
    <row r="1542" spans="1:21" ht="14.4" customHeight="1" x14ac:dyDescent="0.25">
      <c r="A1542" s="285" t="s">
        <v>1773</v>
      </c>
      <c r="B1542" t="s">
        <v>752</v>
      </c>
      <c r="C1542" s="300">
        <v>16205388</v>
      </c>
      <c r="D1542" s="286">
        <f>ROWS(C$5:C1542)</f>
        <v>1538</v>
      </c>
      <c r="E1542" s="286" t="str">
        <f>IF(A1542='5.1'!$E$5,TXM!D1542,"")</f>
        <v/>
      </c>
      <c r="F1542" t="str">
        <f>IFERROR(SMALL($E$5:$E$8000,ROWS($E$5:E1542)),"")</f>
        <v/>
      </c>
      <c r="I1542" s="285" t="s">
        <v>1693</v>
      </c>
      <c r="J1542" t="s">
        <v>1096</v>
      </c>
      <c r="K1542" s="300">
        <v>55809467</v>
      </c>
      <c r="L1542" s="286">
        <f>ROWS(K$5:K1542)</f>
        <v>1538</v>
      </c>
      <c r="M1542" s="286" t="str">
        <f>IF(I1542='5.1'!$E$5,TXM!L1542,"")</f>
        <v/>
      </c>
      <c r="N1542" t="str">
        <f>IFERROR(SMALL($M$5:$M$8000,ROWS($M$5:M1542)),"")</f>
        <v/>
      </c>
      <c r="P1542" t="s">
        <v>1773</v>
      </c>
      <c r="Q1542" t="s">
        <v>784</v>
      </c>
      <c r="R1542">
        <v>1584790</v>
      </c>
      <c r="S1542" s="286">
        <f>ROWS(R$5:R1542)</f>
        <v>1538</v>
      </c>
      <c r="T1542" s="286" t="str">
        <f>IF(P1542='5.1'!$E$5,TXM!S1542,"")</f>
        <v/>
      </c>
      <c r="U1542" t="str">
        <f>IFERROR(SMALL($T$5:$T$8000,ROWS($T$5:T1542)),"")</f>
        <v/>
      </c>
    </row>
    <row r="1543" spans="1:21" ht="14.4" customHeight="1" x14ac:dyDescent="0.25">
      <c r="A1543" s="285" t="s">
        <v>1773</v>
      </c>
      <c r="B1543" t="s">
        <v>711</v>
      </c>
      <c r="C1543" s="300">
        <v>12692301</v>
      </c>
      <c r="D1543" s="286">
        <f>ROWS(C$5:C1543)</f>
        <v>1539</v>
      </c>
      <c r="E1543" s="286" t="str">
        <f>IF(A1543='5.1'!$E$5,TXM!D1543,"")</f>
        <v/>
      </c>
      <c r="F1543" t="str">
        <f>IFERROR(SMALL($E$5:$E$8000,ROWS($E$5:E1543)),"")</f>
        <v/>
      </c>
      <c r="I1543" s="285" t="s">
        <v>1693</v>
      </c>
      <c r="J1543" t="s">
        <v>762</v>
      </c>
      <c r="K1543" s="300">
        <v>51263037</v>
      </c>
      <c r="L1543" s="286">
        <f>ROWS(K$5:K1543)</f>
        <v>1539</v>
      </c>
      <c r="M1543" s="286" t="str">
        <f>IF(I1543='5.1'!$E$5,TXM!L1543,"")</f>
        <v/>
      </c>
      <c r="N1543" t="str">
        <f>IFERROR(SMALL($M$5:$M$8000,ROWS($M$5:M1543)),"")</f>
        <v/>
      </c>
      <c r="P1543" t="s">
        <v>1773</v>
      </c>
      <c r="Q1543" t="s">
        <v>786</v>
      </c>
      <c r="R1543">
        <v>1376809</v>
      </c>
      <c r="S1543" s="286">
        <f>ROWS(R$5:R1543)</f>
        <v>1539</v>
      </c>
      <c r="T1543" s="286" t="str">
        <f>IF(P1543='5.1'!$E$5,TXM!S1543,"")</f>
        <v/>
      </c>
      <c r="U1543" t="str">
        <f>IFERROR(SMALL($T$5:$T$8000,ROWS($T$5:T1543)),"")</f>
        <v/>
      </c>
    </row>
    <row r="1544" spans="1:21" ht="14.4" customHeight="1" x14ac:dyDescent="0.25">
      <c r="A1544" s="285" t="s">
        <v>1773</v>
      </c>
      <c r="B1544" t="s">
        <v>997</v>
      </c>
      <c r="C1544" s="300">
        <v>11661180</v>
      </c>
      <c r="D1544" s="286">
        <f>ROWS(C$5:C1544)</f>
        <v>1540</v>
      </c>
      <c r="E1544" s="286" t="str">
        <f>IF(A1544='5.1'!$E$5,TXM!D1544,"")</f>
        <v/>
      </c>
      <c r="F1544" t="str">
        <f>IFERROR(SMALL($E$5:$E$8000,ROWS($E$5:E1544)),"")</f>
        <v/>
      </c>
      <c r="I1544" s="285" t="s">
        <v>1693</v>
      </c>
      <c r="J1544" t="s">
        <v>117</v>
      </c>
      <c r="K1544" s="300">
        <v>45306227</v>
      </c>
      <c r="L1544" s="286">
        <f>ROWS(K$5:K1544)</f>
        <v>1540</v>
      </c>
      <c r="M1544" s="286" t="str">
        <f>IF(I1544='5.1'!$E$5,TXM!L1544,"")</f>
        <v/>
      </c>
      <c r="N1544" t="str">
        <f>IFERROR(SMALL($M$5:$M$8000,ROWS($M$5:M1544)),"")</f>
        <v/>
      </c>
      <c r="P1544" t="s">
        <v>1773</v>
      </c>
      <c r="Q1544" t="s">
        <v>802</v>
      </c>
      <c r="R1544">
        <v>755386</v>
      </c>
      <c r="S1544" s="286">
        <f>ROWS(R$5:R1544)</f>
        <v>1540</v>
      </c>
      <c r="T1544" s="286" t="str">
        <f>IF(P1544='5.1'!$E$5,TXM!S1544,"")</f>
        <v/>
      </c>
      <c r="U1544" t="str">
        <f>IFERROR(SMALL($T$5:$T$8000,ROWS($T$5:T1544)),"")</f>
        <v/>
      </c>
    </row>
    <row r="1545" spans="1:21" ht="14.4" customHeight="1" x14ac:dyDescent="0.25">
      <c r="A1545" s="285" t="s">
        <v>1773</v>
      </c>
      <c r="B1545" t="s">
        <v>806</v>
      </c>
      <c r="C1545" s="300">
        <v>11185028</v>
      </c>
      <c r="D1545" s="286">
        <f>ROWS(C$5:C1545)</f>
        <v>1541</v>
      </c>
      <c r="E1545" s="286" t="str">
        <f>IF(A1545='5.1'!$E$5,TXM!D1545,"")</f>
        <v/>
      </c>
      <c r="F1545" t="str">
        <f>IFERROR(SMALL($E$5:$E$8000,ROWS($E$5:E1545)),"")</f>
        <v/>
      </c>
      <c r="I1545" s="285" t="s">
        <v>1693</v>
      </c>
      <c r="J1545" t="s">
        <v>118</v>
      </c>
      <c r="K1545" s="300">
        <v>35318000</v>
      </c>
      <c r="L1545" s="286">
        <f>ROWS(K$5:K1545)</f>
        <v>1541</v>
      </c>
      <c r="M1545" s="286" t="str">
        <f>IF(I1545='5.1'!$E$5,TXM!L1545,"")</f>
        <v/>
      </c>
      <c r="N1545" t="str">
        <f>IFERROR(SMALL($M$5:$M$8000,ROWS($M$5:M1545)),"")</f>
        <v/>
      </c>
      <c r="P1545" t="s">
        <v>1773</v>
      </c>
      <c r="Q1545" t="s">
        <v>734</v>
      </c>
      <c r="R1545">
        <v>720521</v>
      </c>
      <c r="S1545" s="286">
        <f>ROWS(R$5:R1545)</f>
        <v>1541</v>
      </c>
      <c r="T1545" s="286" t="str">
        <f>IF(P1545='5.1'!$E$5,TXM!S1545,"")</f>
        <v/>
      </c>
      <c r="U1545" t="str">
        <f>IFERROR(SMALL($T$5:$T$8000,ROWS($T$5:T1545)),"")</f>
        <v/>
      </c>
    </row>
    <row r="1546" spans="1:21" ht="14.4" customHeight="1" x14ac:dyDescent="0.25">
      <c r="A1546" s="285" t="s">
        <v>1773</v>
      </c>
      <c r="B1546" t="s">
        <v>113</v>
      </c>
      <c r="C1546" s="300">
        <v>7865075</v>
      </c>
      <c r="D1546" s="286">
        <f>ROWS(C$5:C1546)</f>
        <v>1542</v>
      </c>
      <c r="E1546" s="286" t="str">
        <f>IF(A1546='5.1'!$E$5,TXM!D1546,"")</f>
        <v/>
      </c>
      <c r="F1546" t="str">
        <f>IFERROR(SMALL($E$5:$E$8000,ROWS($E$5:E1546)),"")</f>
        <v/>
      </c>
      <c r="I1546" s="285" t="s">
        <v>1693</v>
      </c>
      <c r="J1546" t="s">
        <v>774</v>
      </c>
      <c r="K1546" s="300">
        <v>34811747</v>
      </c>
      <c r="L1546" s="286">
        <f>ROWS(K$5:K1546)</f>
        <v>1542</v>
      </c>
      <c r="M1546" s="286" t="str">
        <f>IF(I1546='5.1'!$E$5,TXM!L1546,"")</f>
        <v/>
      </c>
      <c r="N1546" t="str">
        <f>IFERROR(SMALL($M$5:$M$8000,ROWS($M$5:M1546)),"")</f>
        <v/>
      </c>
      <c r="P1546" t="s">
        <v>1773</v>
      </c>
      <c r="Q1546" t="s">
        <v>1098</v>
      </c>
      <c r="R1546">
        <v>545744</v>
      </c>
      <c r="S1546" s="286">
        <f>ROWS(R$5:R1546)</f>
        <v>1542</v>
      </c>
      <c r="T1546" s="286" t="str">
        <f>IF(P1546='5.1'!$E$5,TXM!S1546,"")</f>
        <v/>
      </c>
      <c r="U1546" t="str">
        <f>IFERROR(SMALL($T$5:$T$8000,ROWS($T$5:T1546)),"")</f>
        <v/>
      </c>
    </row>
    <row r="1547" spans="1:21" ht="14.4" customHeight="1" x14ac:dyDescent="0.25">
      <c r="A1547" s="285" t="s">
        <v>1773</v>
      </c>
      <c r="B1547" t="s">
        <v>717</v>
      </c>
      <c r="C1547" s="300">
        <v>6651948</v>
      </c>
      <c r="D1547" s="286">
        <f>ROWS(C$5:C1547)</f>
        <v>1543</v>
      </c>
      <c r="E1547" s="286" t="str">
        <f>IF(A1547='5.1'!$E$5,TXM!D1547,"")</f>
        <v/>
      </c>
      <c r="F1547" t="str">
        <f>IFERROR(SMALL($E$5:$E$8000,ROWS($E$5:E1547)),"")</f>
        <v/>
      </c>
      <c r="I1547" s="285" t="s">
        <v>1693</v>
      </c>
      <c r="J1547" t="s">
        <v>106</v>
      </c>
      <c r="K1547" s="300">
        <v>34646652</v>
      </c>
      <c r="L1547" s="286">
        <f>ROWS(K$5:K1547)</f>
        <v>1543</v>
      </c>
      <c r="M1547" s="286" t="str">
        <f>IF(I1547='5.1'!$E$5,TXM!L1547,"")</f>
        <v/>
      </c>
      <c r="N1547" t="str">
        <f>IFERROR(SMALL($M$5:$M$8000,ROWS($M$5:M1547)),"")</f>
        <v/>
      </c>
      <c r="P1547" t="s">
        <v>1773</v>
      </c>
      <c r="Q1547" t="s">
        <v>717</v>
      </c>
      <c r="R1547">
        <v>363167</v>
      </c>
      <c r="S1547" s="286">
        <f>ROWS(R$5:R1547)</f>
        <v>1543</v>
      </c>
      <c r="T1547" s="286" t="str">
        <f>IF(P1547='5.1'!$E$5,TXM!S1547,"")</f>
        <v/>
      </c>
      <c r="U1547" t="str">
        <f>IFERROR(SMALL($T$5:$T$8000,ROWS($T$5:T1547)),"")</f>
        <v/>
      </c>
    </row>
    <row r="1548" spans="1:21" ht="14.4" customHeight="1" x14ac:dyDescent="0.25">
      <c r="A1548" s="285" t="s">
        <v>1773</v>
      </c>
      <c r="B1548" t="s">
        <v>748</v>
      </c>
      <c r="C1548" s="300">
        <v>4161747</v>
      </c>
      <c r="D1548" s="286">
        <f>ROWS(C$5:C1548)</f>
        <v>1544</v>
      </c>
      <c r="E1548" s="286" t="str">
        <f>IF(A1548='5.1'!$E$5,TXM!D1548,"")</f>
        <v/>
      </c>
      <c r="F1548" t="str">
        <f>IFERROR(SMALL($E$5:$E$8000,ROWS($E$5:E1548)),"")</f>
        <v/>
      </c>
      <c r="I1548" s="285" t="s">
        <v>1693</v>
      </c>
      <c r="J1548" t="s">
        <v>784</v>
      </c>
      <c r="K1548" s="300">
        <v>24725626</v>
      </c>
      <c r="L1548" s="286">
        <f>ROWS(K$5:K1548)</f>
        <v>1544</v>
      </c>
      <c r="M1548" s="286" t="str">
        <f>IF(I1548='5.1'!$E$5,TXM!L1548,"")</f>
        <v/>
      </c>
      <c r="N1548" t="str">
        <f>IFERROR(SMALL($M$5:$M$8000,ROWS($M$5:M1548)),"")</f>
        <v/>
      </c>
      <c r="P1548" t="s">
        <v>1773</v>
      </c>
      <c r="Q1548" t="s">
        <v>719</v>
      </c>
      <c r="R1548">
        <v>241668</v>
      </c>
      <c r="S1548" s="286">
        <f>ROWS(R$5:R1548)</f>
        <v>1544</v>
      </c>
      <c r="T1548" s="286" t="str">
        <f>IF(P1548='5.1'!$E$5,TXM!S1548,"")</f>
        <v/>
      </c>
      <c r="U1548" t="str">
        <f>IFERROR(SMALL($T$5:$T$8000,ROWS($T$5:T1548)),"")</f>
        <v/>
      </c>
    </row>
    <row r="1549" spans="1:21" ht="14.4" customHeight="1" x14ac:dyDescent="0.25">
      <c r="A1549" s="285" t="s">
        <v>1773</v>
      </c>
      <c r="B1549" t="s">
        <v>705</v>
      </c>
      <c r="C1549" s="300">
        <v>3619315</v>
      </c>
      <c r="D1549" s="286">
        <f>ROWS(C$5:C1549)</f>
        <v>1545</v>
      </c>
      <c r="E1549" s="286" t="str">
        <f>IF(A1549='5.1'!$E$5,TXM!D1549,"")</f>
        <v/>
      </c>
      <c r="F1549" t="str">
        <f>IFERROR(SMALL($E$5:$E$8000,ROWS($E$5:E1549)),"")</f>
        <v/>
      </c>
      <c r="I1549" s="285" t="s">
        <v>1693</v>
      </c>
      <c r="J1549" t="s">
        <v>766</v>
      </c>
      <c r="K1549" s="300">
        <v>20418652</v>
      </c>
      <c r="L1549" s="286">
        <f>ROWS(K$5:K1549)</f>
        <v>1545</v>
      </c>
      <c r="M1549" s="286" t="str">
        <f>IF(I1549='5.1'!$E$5,TXM!L1549,"")</f>
        <v/>
      </c>
      <c r="N1549" t="str">
        <f>IFERROR(SMALL($M$5:$M$8000,ROWS($M$5:M1549)),"")</f>
        <v/>
      </c>
      <c r="P1549" t="s">
        <v>1773</v>
      </c>
      <c r="Q1549" t="s">
        <v>1090</v>
      </c>
      <c r="R1549">
        <v>214915</v>
      </c>
      <c r="S1549" s="286">
        <f>ROWS(R$5:R1549)</f>
        <v>1545</v>
      </c>
      <c r="T1549" s="286" t="str">
        <f>IF(P1549='5.1'!$E$5,TXM!S1549,"")</f>
        <v/>
      </c>
      <c r="U1549" t="str">
        <f>IFERROR(SMALL($T$5:$T$8000,ROWS($T$5:T1549)),"")</f>
        <v/>
      </c>
    </row>
    <row r="1550" spans="1:21" ht="14.4" customHeight="1" x14ac:dyDescent="0.25">
      <c r="A1550" s="285" t="s">
        <v>1773</v>
      </c>
      <c r="B1550" t="s">
        <v>808</v>
      </c>
      <c r="C1550" s="300">
        <v>3051958</v>
      </c>
      <c r="D1550" s="286">
        <f>ROWS(C$5:C1550)</f>
        <v>1546</v>
      </c>
      <c r="E1550" s="286" t="str">
        <f>IF(A1550='5.1'!$E$5,TXM!D1550,"")</f>
        <v/>
      </c>
      <c r="F1550" t="str">
        <f>IFERROR(SMALL($E$5:$E$8000,ROWS($E$5:E1550)),"")</f>
        <v/>
      </c>
      <c r="I1550" s="285" t="s">
        <v>1693</v>
      </c>
      <c r="J1550" t="s">
        <v>1080</v>
      </c>
      <c r="K1550" s="300">
        <v>19129177</v>
      </c>
      <c r="L1550" s="286">
        <f>ROWS(K$5:K1550)</f>
        <v>1546</v>
      </c>
      <c r="M1550" s="286" t="str">
        <f>IF(I1550='5.1'!$E$5,TXM!L1550,"")</f>
        <v/>
      </c>
      <c r="N1550" t="str">
        <f>IFERROR(SMALL($M$5:$M$8000,ROWS($M$5:M1550)),"")</f>
        <v/>
      </c>
      <c r="P1550" t="s">
        <v>1773</v>
      </c>
      <c r="Q1550" t="s">
        <v>804</v>
      </c>
      <c r="R1550">
        <v>171541</v>
      </c>
      <c r="S1550" s="286">
        <f>ROWS(R$5:R1550)</f>
        <v>1546</v>
      </c>
      <c r="T1550" s="286" t="str">
        <f>IF(P1550='5.1'!$E$5,TXM!S1550,"")</f>
        <v/>
      </c>
      <c r="U1550" t="str">
        <f>IFERROR(SMALL($T$5:$T$8000,ROWS($T$5:T1550)),"")</f>
        <v/>
      </c>
    </row>
    <row r="1551" spans="1:21" ht="14.4" customHeight="1" x14ac:dyDescent="0.25">
      <c r="A1551" s="285" t="s">
        <v>1773</v>
      </c>
      <c r="B1551" t="s">
        <v>725</v>
      </c>
      <c r="C1551" s="300">
        <v>2910435</v>
      </c>
      <c r="D1551" s="286">
        <f>ROWS(C$5:C1551)</f>
        <v>1547</v>
      </c>
      <c r="E1551" s="286" t="str">
        <f>IF(A1551='5.1'!$E$5,TXM!D1551,"")</f>
        <v/>
      </c>
      <c r="F1551" t="str">
        <f>IFERROR(SMALL($E$5:$E$8000,ROWS($E$5:E1551)),"")</f>
        <v/>
      </c>
      <c r="I1551" s="285" t="s">
        <v>1693</v>
      </c>
      <c r="J1551" t="s">
        <v>802</v>
      </c>
      <c r="K1551" s="300">
        <v>18148746</v>
      </c>
      <c r="L1551" s="286">
        <f>ROWS(K$5:K1551)</f>
        <v>1547</v>
      </c>
      <c r="M1551" s="286" t="str">
        <f>IF(I1551='5.1'!$E$5,TXM!L1551,"")</f>
        <v/>
      </c>
      <c r="N1551" t="str">
        <f>IFERROR(SMALL($M$5:$M$8000,ROWS($M$5:M1551)),"")</f>
        <v/>
      </c>
      <c r="P1551" t="s">
        <v>1773</v>
      </c>
      <c r="Q1551" t="s">
        <v>197</v>
      </c>
      <c r="R1551">
        <v>167030</v>
      </c>
      <c r="S1551" s="286">
        <f>ROWS(R$5:R1551)</f>
        <v>1547</v>
      </c>
      <c r="T1551" s="286" t="str">
        <f>IF(P1551='5.1'!$E$5,TXM!S1551,"")</f>
        <v/>
      </c>
      <c r="U1551" t="str">
        <f>IFERROR(SMALL($T$5:$T$8000,ROWS($T$5:T1551)),"")</f>
        <v/>
      </c>
    </row>
    <row r="1552" spans="1:21" ht="14.4" customHeight="1" x14ac:dyDescent="0.25">
      <c r="A1552" s="285" t="s">
        <v>1773</v>
      </c>
      <c r="B1552" t="s">
        <v>106</v>
      </c>
      <c r="C1552" s="300">
        <v>2375099</v>
      </c>
      <c r="D1552" s="286">
        <f>ROWS(C$5:C1552)</f>
        <v>1548</v>
      </c>
      <c r="E1552" s="286" t="str">
        <f>IF(A1552='5.1'!$E$5,TXM!D1552,"")</f>
        <v/>
      </c>
      <c r="F1552" t="str">
        <f>IFERROR(SMALL($E$5:$E$8000,ROWS($E$5:E1552)),"")</f>
        <v/>
      </c>
      <c r="I1552" s="285" t="s">
        <v>1693</v>
      </c>
      <c r="J1552" t="s">
        <v>1082</v>
      </c>
      <c r="K1552" s="300">
        <v>13797010</v>
      </c>
      <c r="L1552" s="286">
        <f>ROWS(K$5:K1552)</f>
        <v>1548</v>
      </c>
      <c r="M1552" s="286" t="str">
        <f>IF(I1552='5.1'!$E$5,TXM!L1552,"")</f>
        <v/>
      </c>
      <c r="N1552" t="str">
        <f>IFERROR(SMALL($M$5:$M$8000,ROWS($M$5:M1552)),"")</f>
        <v/>
      </c>
      <c r="P1552" t="s">
        <v>1773</v>
      </c>
      <c r="Q1552" t="s">
        <v>118</v>
      </c>
      <c r="R1552">
        <v>134282</v>
      </c>
      <c r="S1552" s="286">
        <f>ROWS(R$5:R1552)</f>
        <v>1548</v>
      </c>
      <c r="T1552" s="286" t="str">
        <f>IF(P1552='5.1'!$E$5,TXM!S1552,"")</f>
        <v/>
      </c>
      <c r="U1552" t="str">
        <f>IFERROR(SMALL($T$5:$T$8000,ROWS($T$5:T1552)),"")</f>
        <v/>
      </c>
    </row>
    <row r="1553" spans="1:21" ht="14.4" customHeight="1" x14ac:dyDescent="0.25">
      <c r="A1553" s="285" t="s">
        <v>1773</v>
      </c>
      <c r="B1553" t="s">
        <v>118</v>
      </c>
      <c r="C1553" s="300">
        <v>2166512</v>
      </c>
      <c r="D1553" s="286">
        <f>ROWS(C$5:C1553)</f>
        <v>1549</v>
      </c>
      <c r="E1553" s="286" t="str">
        <f>IF(A1553='5.1'!$E$5,TXM!D1553,"")</f>
        <v/>
      </c>
      <c r="F1553" t="str">
        <f>IFERROR(SMALL($E$5:$E$8000,ROWS($E$5:E1553)),"")</f>
        <v/>
      </c>
      <c r="I1553" s="285" t="s">
        <v>1693</v>
      </c>
      <c r="J1553" t="s">
        <v>750</v>
      </c>
      <c r="K1553" s="300">
        <v>13008216</v>
      </c>
      <c r="L1553" s="286">
        <f>ROWS(K$5:K1553)</f>
        <v>1549</v>
      </c>
      <c r="M1553" s="286" t="str">
        <f>IF(I1553='5.1'!$E$5,TXM!L1553,"")</f>
        <v/>
      </c>
      <c r="N1553" t="str">
        <f>IFERROR(SMALL($M$5:$M$8000,ROWS($M$5:M1553)),"")</f>
        <v/>
      </c>
      <c r="P1553" t="s">
        <v>1773</v>
      </c>
      <c r="Q1553" t="s">
        <v>790</v>
      </c>
      <c r="R1553">
        <v>127612</v>
      </c>
      <c r="S1553" s="286">
        <f>ROWS(R$5:R1553)</f>
        <v>1549</v>
      </c>
      <c r="T1553" s="286" t="str">
        <f>IF(P1553='5.1'!$E$5,TXM!S1553,"")</f>
        <v/>
      </c>
      <c r="U1553" t="str">
        <f>IFERROR(SMALL($T$5:$T$8000,ROWS($T$5:T1553)),"")</f>
        <v/>
      </c>
    </row>
    <row r="1554" spans="1:21" ht="14.4" customHeight="1" x14ac:dyDescent="0.25">
      <c r="A1554" s="285" t="s">
        <v>1773</v>
      </c>
      <c r="B1554" t="s">
        <v>784</v>
      </c>
      <c r="C1554" s="300">
        <v>1881771</v>
      </c>
      <c r="D1554" s="286">
        <f>ROWS(C$5:C1554)</f>
        <v>1550</v>
      </c>
      <c r="E1554" s="286" t="str">
        <f>IF(A1554='5.1'!$E$5,TXM!D1554,"")</f>
        <v/>
      </c>
      <c r="F1554" t="str">
        <f>IFERROR(SMALL($E$5:$E$8000,ROWS($E$5:E1554)),"")</f>
        <v/>
      </c>
      <c r="I1554" s="285" t="s">
        <v>1693</v>
      </c>
      <c r="J1554" t="s">
        <v>1081</v>
      </c>
      <c r="K1554" s="300">
        <v>12743252</v>
      </c>
      <c r="L1554" s="286">
        <f>ROWS(K$5:K1554)</f>
        <v>1550</v>
      </c>
      <c r="M1554" s="286" t="str">
        <f>IF(I1554='5.1'!$E$5,TXM!L1554,"")</f>
        <v/>
      </c>
      <c r="N1554" t="str">
        <f>IFERROR(SMALL($M$5:$M$8000,ROWS($M$5:M1554)),"")</f>
        <v/>
      </c>
      <c r="P1554" t="s">
        <v>1773</v>
      </c>
      <c r="Q1554" t="s">
        <v>762</v>
      </c>
      <c r="R1554">
        <v>95854</v>
      </c>
      <c r="S1554" s="286">
        <f>ROWS(R$5:R1554)</f>
        <v>1550</v>
      </c>
      <c r="T1554" s="286" t="str">
        <f>IF(P1554='5.1'!$E$5,TXM!S1554,"")</f>
        <v/>
      </c>
      <c r="U1554" t="str">
        <f>IFERROR(SMALL($T$5:$T$8000,ROWS($T$5:T1554)),"")</f>
        <v/>
      </c>
    </row>
    <row r="1555" spans="1:21" ht="14.4" customHeight="1" x14ac:dyDescent="0.25">
      <c r="A1555" s="285" t="s">
        <v>1773</v>
      </c>
      <c r="B1555" t="s">
        <v>1086</v>
      </c>
      <c r="C1555" s="300">
        <v>1799858</v>
      </c>
      <c r="D1555" s="286">
        <f>ROWS(C$5:C1555)</f>
        <v>1551</v>
      </c>
      <c r="E1555" s="286" t="str">
        <f>IF(A1555='5.1'!$E$5,TXM!D1555,"")</f>
        <v/>
      </c>
      <c r="F1555" t="str">
        <f>IFERROR(SMALL($E$5:$E$8000,ROWS($E$5:E1555)),"")</f>
        <v/>
      </c>
      <c r="I1555" s="285" t="s">
        <v>1693</v>
      </c>
      <c r="J1555" t="s">
        <v>812</v>
      </c>
      <c r="K1555" s="300">
        <v>12285551</v>
      </c>
      <c r="L1555" s="286">
        <f>ROWS(K$5:K1555)</f>
        <v>1551</v>
      </c>
      <c r="M1555" s="286" t="str">
        <f>IF(I1555='5.1'!$E$5,TXM!L1555,"")</f>
        <v/>
      </c>
      <c r="N1555" t="str">
        <f>IFERROR(SMALL($M$5:$M$8000,ROWS($M$5:M1555)),"")</f>
        <v/>
      </c>
      <c r="P1555" t="s">
        <v>1773</v>
      </c>
      <c r="Q1555" t="s">
        <v>750</v>
      </c>
      <c r="R1555">
        <v>93975</v>
      </c>
      <c r="S1555" s="286">
        <f>ROWS(R$5:R1555)</f>
        <v>1551</v>
      </c>
      <c r="T1555" s="286" t="str">
        <f>IF(P1555='5.1'!$E$5,TXM!S1555,"")</f>
        <v/>
      </c>
      <c r="U1555" t="str">
        <f>IFERROR(SMALL($T$5:$T$8000,ROWS($T$5:T1555)),"")</f>
        <v/>
      </c>
    </row>
    <row r="1556" spans="1:21" ht="14.4" customHeight="1" x14ac:dyDescent="0.25">
      <c r="A1556" s="285" t="s">
        <v>1773</v>
      </c>
      <c r="B1556" t="s">
        <v>117</v>
      </c>
      <c r="C1556" s="300">
        <v>1599614</v>
      </c>
      <c r="D1556" s="286">
        <f>ROWS(C$5:C1556)</f>
        <v>1552</v>
      </c>
      <c r="E1556" s="286" t="str">
        <f>IF(A1556='5.1'!$E$5,TXM!D1556,"")</f>
        <v/>
      </c>
      <c r="F1556" t="str">
        <f>IFERROR(SMALL($E$5:$E$8000,ROWS($E$5:E1556)),"")</f>
        <v/>
      </c>
      <c r="I1556" s="285" t="s">
        <v>1693</v>
      </c>
      <c r="J1556" t="s">
        <v>776</v>
      </c>
      <c r="K1556" s="300">
        <v>11475850</v>
      </c>
      <c r="L1556" s="286">
        <f>ROWS(K$5:K1556)</f>
        <v>1552</v>
      </c>
      <c r="M1556" s="286" t="str">
        <f>IF(I1556='5.1'!$E$5,TXM!L1556,"")</f>
        <v/>
      </c>
      <c r="N1556" t="str">
        <f>IFERROR(SMALL($M$5:$M$8000,ROWS($M$5:M1556)),"")</f>
        <v/>
      </c>
      <c r="P1556" t="s">
        <v>1773</v>
      </c>
      <c r="Q1556" t="s">
        <v>107</v>
      </c>
      <c r="R1556">
        <v>77924</v>
      </c>
      <c r="S1556" s="286">
        <f>ROWS(R$5:R1556)</f>
        <v>1552</v>
      </c>
      <c r="T1556" s="286" t="str">
        <f>IF(P1556='5.1'!$E$5,TXM!S1556,"")</f>
        <v/>
      </c>
      <c r="U1556" t="str">
        <f>IFERROR(SMALL($T$5:$T$8000,ROWS($T$5:T1556)),"")</f>
        <v/>
      </c>
    </row>
    <row r="1557" spans="1:21" ht="14.4" customHeight="1" x14ac:dyDescent="0.25">
      <c r="A1557" s="285" t="s">
        <v>1773</v>
      </c>
      <c r="B1557" t="s">
        <v>707</v>
      </c>
      <c r="C1557" s="300">
        <v>1196244</v>
      </c>
      <c r="D1557" s="286">
        <f>ROWS(C$5:C1557)</f>
        <v>1553</v>
      </c>
      <c r="E1557" s="286" t="str">
        <f>IF(A1557='5.1'!$E$5,TXM!D1557,"")</f>
        <v/>
      </c>
      <c r="F1557" t="str">
        <f>IFERROR(SMALL($E$5:$E$8000,ROWS($E$5:E1557)),"")</f>
        <v/>
      </c>
      <c r="I1557" s="285" t="s">
        <v>1693</v>
      </c>
      <c r="J1557" t="s">
        <v>999</v>
      </c>
      <c r="K1557" s="300">
        <v>11457788</v>
      </c>
      <c r="L1557" s="286">
        <f>ROWS(K$5:K1557)</f>
        <v>1553</v>
      </c>
      <c r="M1557" s="286" t="str">
        <f>IF(I1557='5.1'!$E$5,TXM!L1557,"")</f>
        <v/>
      </c>
      <c r="N1557" t="str">
        <f>IFERROR(SMALL($M$5:$M$8000,ROWS($M$5:M1557)),"")</f>
        <v/>
      </c>
      <c r="P1557" t="s">
        <v>1773</v>
      </c>
      <c r="Q1557" t="s">
        <v>1086</v>
      </c>
      <c r="R1557">
        <v>71834</v>
      </c>
      <c r="S1557" s="286">
        <f>ROWS(R$5:R1557)</f>
        <v>1553</v>
      </c>
      <c r="T1557" s="286" t="str">
        <f>IF(P1557='5.1'!$E$5,TXM!S1557,"")</f>
        <v/>
      </c>
      <c r="U1557" t="str">
        <f>IFERROR(SMALL($T$5:$T$8000,ROWS($T$5:T1557)),"")</f>
        <v/>
      </c>
    </row>
    <row r="1558" spans="1:21" ht="14.4" customHeight="1" x14ac:dyDescent="0.25">
      <c r="A1558" s="285" t="s">
        <v>1773</v>
      </c>
      <c r="B1558" t="s">
        <v>796</v>
      </c>
      <c r="C1558" s="300">
        <v>450793</v>
      </c>
      <c r="D1558" s="286">
        <f>ROWS(C$5:C1558)</f>
        <v>1554</v>
      </c>
      <c r="E1558" s="286" t="str">
        <f>IF(A1558='5.1'!$E$5,TXM!D1558,"")</f>
        <v/>
      </c>
      <c r="F1558" t="str">
        <f>IFERROR(SMALL($E$5:$E$8000,ROWS($E$5:E1558)),"")</f>
        <v/>
      </c>
      <c r="I1558" s="285" t="s">
        <v>1693</v>
      </c>
      <c r="J1558" t="s">
        <v>725</v>
      </c>
      <c r="K1558" s="300">
        <v>11358920</v>
      </c>
      <c r="L1558" s="286">
        <f>ROWS(K$5:K1558)</f>
        <v>1554</v>
      </c>
      <c r="M1558" s="286" t="str">
        <f>IF(I1558='5.1'!$E$5,TXM!L1558,"")</f>
        <v/>
      </c>
      <c r="N1558" t="str">
        <f>IFERROR(SMALL($M$5:$M$8000,ROWS($M$5:M1558)),"")</f>
        <v/>
      </c>
      <c r="P1558" t="s">
        <v>1773</v>
      </c>
      <c r="Q1558" t="s">
        <v>725</v>
      </c>
      <c r="R1558">
        <v>54840</v>
      </c>
      <c r="S1558" s="286">
        <f>ROWS(R$5:R1558)</f>
        <v>1554</v>
      </c>
      <c r="T1558" s="286" t="str">
        <f>IF(P1558='5.1'!$E$5,TXM!S1558,"")</f>
        <v/>
      </c>
      <c r="U1558" t="str">
        <f>IFERROR(SMALL($T$5:$T$8000,ROWS($T$5:T1558)),"")</f>
        <v/>
      </c>
    </row>
    <row r="1559" spans="1:21" ht="14.4" customHeight="1" x14ac:dyDescent="0.25">
      <c r="A1559" s="285" t="s">
        <v>1773</v>
      </c>
      <c r="B1559" t="s">
        <v>713</v>
      </c>
      <c r="C1559" s="300">
        <v>270357</v>
      </c>
      <c r="D1559" s="286">
        <f>ROWS(C$5:C1559)</f>
        <v>1555</v>
      </c>
      <c r="E1559" s="286" t="str">
        <f>IF(A1559='5.1'!$E$5,TXM!D1559,"")</f>
        <v/>
      </c>
      <c r="F1559" t="str">
        <f>IFERROR(SMALL($E$5:$E$8000,ROWS($E$5:E1559)),"")</f>
        <v/>
      </c>
      <c r="I1559" s="285" t="s">
        <v>1693</v>
      </c>
      <c r="J1559" t="s">
        <v>105</v>
      </c>
      <c r="K1559" s="300">
        <v>10716585</v>
      </c>
      <c r="L1559" s="286">
        <f>ROWS(K$5:K1559)</f>
        <v>1555</v>
      </c>
      <c r="M1559" s="286" t="str">
        <f>IF(I1559='5.1'!$E$5,TXM!L1559,"")</f>
        <v/>
      </c>
      <c r="N1559" t="str">
        <f>IFERROR(SMALL($M$5:$M$8000,ROWS($M$5:M1559)),"")</f>
        <v/>
      </c>
      <c r="P1559" t="s">
        <v>1773</v>
      </c>
      <c r="Q1559" t="s">
        <v>119</v>
      </c>
      <c r="R1559">
        <v>44941</v>
      </c>
      <c r="S1559" s="286">
        <f>ROWS(R$5:R1559)</f>
        <v>1555</v>
      </c>
      <c r="T1559" s="286" t="str">
        <f>IF(P1559='5.1'!$E$5,TXM!S1559,"")</f>
        <v/>
      </c>
      <c r="U1559" t="str">
        <f>IFERROR(SMALL($T$5:$T$8000,ROWS($T$5:T1559)),"")</f>
        <v/>
      </c>
    </row>
    <row r="1560" spans="1:21" ht="14.4" customHeight="1" x14ac:dyDescent="0.25">
      <c r="A1560" s="285" t="s">
        <v>1773</v>
      </c>
      <c r="B1560" t="s">
        <v>800</v>
      </c>
      <c r="C1560" s="300">
        <v>261330</v>
      </c>
      <c r="D1560" s="286">
        <f>ROWS(C$5:C1560)</f>
        <v>1556</v>
      </c>
      <c r="E1560" s="286" t="str">
        <f>IF(A1560='5.1'!$E$5,TXM!D1560,"")</f>
        <v/>
      </c>
      <c r="F1560" t="str">
        <f>IFERROR(SMALL($E$5:$E$8000,ROWS($E$5:E1560)),"")</f>
        <v/>
      </c>
      <c r="I1560" s="285" t="s">
        <v>1693</v>
      </c>
      <c r="J1560" t="s">
        <v>108</v>
      </c>
      <c r="K1560" s="300">
        <v>10501786</v>
      </c>
      <c r="L1560" s="286">
        <f>ROWS(K$5:K1560)</f>
        <v>1556</v>
      </c>
      <c r="M1560" s="286" t="str">
        <f>IF(I1560='5.1'!$E$5,TXM!L1560,"")</f>
        <v/>
      </c>
      <c r="N1560" t="str">
        <f>IFERROR(SMALL($M$5:$M$8000,ROWS($M$5:M1560)),"")</f>
        <v/>
      </c>
      <c r="P1560" t="s">
        <v>1773</v>
      </c>
      <c r="Q1560" t="s">
        <v>117</v>
      </c>
      <c r="R1560">
        <v>33175</v>
      </c>
      <c r="S1560" s="286">
        <f>ROWS(R$5:R1560)</f>
        <v>1556</v>
      </c>
      <c r="T1560" s="286" t="str">
        <f>IF(P1560='5.1'!$E$5,TXM!S1560,"")</f>
        <v/>
      </c>
      <c r="U1560" t="str">
        <f>IFERROR(SMALL($T$5:$T$8000,ROWS($T$5:T1560)),"")</f>
        <v/>
      </c>
    </row>
    <row r="1561" spans="1:21" ht="14.4" customHeight="1" x14ac:dyDescent="0.25">
      <c r="A1561" s="285" t="s">
        <v>1773</v>
      </c>
      <c r="B1561" t="s">
        <v>1090</v>
      </c>
      <c r="C1561" s="300">
        <v>222671</v>
      </c>
      <c r="D1561" s="286">
        <f>ROWS(C$5:C1561)</f>
        <v>1557</v>
      </c>
      <c r="E1561" s="286" t="str">
        <f>IF(A1561='5.1'!$E$5,TXM!D1561,"")</f>
        <v/>
      </c>
      <c r="F1561" t="str">
        <f>IFERROR(SMALL($E$5:$E$8000,ROWS($E$5:E1561)),"")</f>
        <v/>
      </c>
      <c r="I1561" s="285" t="s">
        <v>1693</v>
      </c>
      <c r="J1561" t="s">
        <v>790</v>
      </c>
      <c r="K1561" s="300">
        <v>9079197</v>
      </c>
      <c r="L1561" s="286">
        <f>ROWS(K$5:K1561)</f>
        <v>1557</v>
      </c>
      <c r="M1561" s="286" t="str">
        <f>IF(I1561='5.1'!$E$5,TXM!L1561,"")</f>
        <v/>
      </c>
      <c r="N1561" t="str">
        <f>IFERROR(SMALL($M$5:$M$8000,ROWS($M$5:M1561)),"")</f>
        <v/>
      </c>
      <c r="P1561" t="s">
        <v>1773</v>
      </c>
      <c r="Q1561" t="s">
        <v>106</v>
      </c>
      <c r="R1561">
        <v>30000</v>
      </c>
      <c r="S1561" s="286">
        <f>ROWS(R$5:R1561)</f>
        <v>1557</v>
      </c>
      <c r="T1561" s="286" t="str">
        <f>IF(P1561='5.1'!$E$5,TXM!S1561,"")</f>
        <v/>
      </c>
      <c r="U1561" t="str">
        <f>IFERROR(SMALL($T$5:$T$8000,ROWS($T$5:T1561)),"")</f>
        <v/>
      </c>
    </row>
    <row r="1562" spans="1:21" ht="14.4" customHeight="1" x14ac:dyDescent="0.25">
      <c r="A1562" s="285" t="s">
        <v>1773</v>
      </c>
      <c r="B1562" t="s">
        <v>727</v>
      </c>
      <c r="C1562" s="300">
        <v>172969</v>
      </c>
      <c r="D1562" s="286">
        <f>ROWS(C$5:C1562)</f>
        <v>1558</v>
      </c>
      <c r="E1562" s="286" t="str">
        <f>IF(A1562='5.1'!$E$5,TXM!D1562,"")</f>
        <v/>
      </c>
      <c r="F1562" t="str">
        <f>IFERROR(SMALL($E$5:$E$8000,ROWS($E$5:E1562)),"")</f>
        <v/>
      </c>
      <c r="I1562" s="285" t="s">
        <v>1693</v>
      </c>
      <c r="J1562" t="s">
        <v>1093</v>
      </c>
      <c r="K1562" s="300">
        <v>8948504</v>
      </c>
      <c r="L1562" s="286">
        <f>ROWS(K$5:K1562)</f>
        <v>1558</v>
      </c>
      <c r="M1562" s="286" t="str">
        <f>IF(I1562='5.1'!$E$5,TXM!L1562,"")</f>
        <v/>
      </c>
      <c r="N1562" t="str">
        <f>IFERROR(SMALL($M$5:$M$8000,ROWS($M$5:M1562)),"")</f>
        <v/>
      </c>
      <c r="P1562" t="s">
        <v>1773</v>
      </c>
      <c r="Q1562" t="s">
        <v>764</v>
      </c>
      <c r="R1562">
        <v>28273</v>
      </c>
      <c r="S1562" s="286">
        <f>ROWS(R$5:R1562)</f>
        <v>1558</v>
      </c>
      <c r="T1562" s="286" t="str">
        <f>IF(P1562='5.1'!$E$5,TXM!S1562,"")</f>
        <v/>
      </c>
      <c r="U1562" t="str">
        <f>IFERROR(SMALL($T$5:$T$8000,ROWS($T$5:T1562)),"")</f>
        <v/>
      </c>
    </row>
    <row r="1563" spans="1:21" ht="14.4" customHeight="1" x14ac:dyDescent="0.25">
      <c r="A1563" s="285" t="s">
        <v>1773</v>
      </c>
      <c r="B1563" t="s">
        <v>774</v>
      </c>
      <c r="C1563" s="300">
        <v>42496</v>
      </c>
      <c r="D1563" s="286">
        <f>ROWS(C$5:C1563)</f>
        <v>1559</v>
      </c>
      <c r="E1563" s="286" t="str">
        <f>IF(A1563='5.1'!$E$5,TXM!D1563,"")</f>
        <v/>
      </c>
      <c r="F1563" t="str">
        <f>IFERROR(SMALL($E$5:$E$8000,ROWS($E$5:E1563)),"")</f>
        <v/>
      </c>
      <c r="I1563" s="285" t="s">
        <v>1693</v>
      </c>
      <c r="J1563" t="s">
        <v>1085</v>
      </c>
      <c r="K1563" s="300">
        <v>7823635</v>
      </c>
      <c r="L1563" s="286">
        <f>ROWS(K$5:K1563)</f>
        <v>1559</v>
      </c>
      <c r="M1563" s="286" t="str">
        <f>IF(I1563='5.1'!$E$5,TXM!L1563,"")</f>
        <v/>
      </c>
      <c r="N1563" t="str">
        <f>IFERROR(SMALL($M$5:$M$8000,ROWS($M$5:M1563)),"")</f>
        <v/>
      </c>
      <c r="P1563" t="s">
        <v>1773</v>
      </c>
      <c r="Q1563" t="s">
        <v>768</v>
      </c>
      <c r="R1563">
        <v>16220</v>
      </c>
      <c r="S1563" s="286">
        <f>ROWS(R$5:R1563)</f>
        <v>1559</v>
      </c>
      <c r="T1563" s="286" t="str">
        <f>IF(P1563='5.1'!$E$5,TXM!S1563,"")</f>
        <v/>
      </c>
      <c r="U1563" t="str">
        <f>IFERROR(SMALL($T$5:$T$8000,ROWS($T$5:T1563)),"")</f>
        <v/>
      </c>
    </row>
    <row r="1564" spans="1:21" ht="14.4" customHeight="1" x14ac:dyDescent="0.25">
      <c r="A1564" s="285" t="s">
        <v>1773</v>
      </c>
      <c r="B1564" t="s">
        <v>1087</v>
      </c>
      <c r="C1564" s="300">
        <v>42285</v>
      </c>
      <c r="D1564" s="286">
        <f>ROWS(C$5:C1564)</f>
        <v>1560</v>
      </c>
      <c r="E1564" s="286" t="str">
        <f>IF(A1564='5.1'!$E$5,TXM!D1564,"")</f>
        <v/>
      </c>
      <c r="F1564" t="str">
        <f>IFERROR(SMALL($E$5:$E$8000,ROWS($E$5:E1564)),"")</f>
        <v/>
      </c>
      <c r="I1564" s="285" t="s">
        <v>1693</v>
      </c>
      <c r="J1564" t="s">
        <v>804</v>
      </c>
      <c r="K1564" s="300">
        <v>7615127</v>
      </c>
      <c r="L1564" s="286">
        <f>ROWS(K$5:K1564)</f>
        <v>1560</v>
      </c>
      <c r="M1564" s="286" t="str">
        <f>IF(I1564='5.1'!$E$5,TXM!L1564,"")</f>
        <v/>
      </c>
      <c r="N1564" t="str">
        <f>IFERROR(SMALL($M$5:$M$8000,ROWS($M$5:M1564)),"")</f>
        <v/>
      </c>
      <c r="P1564" t="s">
        <v>1773</v>
      </c>
      <c r="Q1564" t="s">
        <v>796</v>
      </c>
      <c r="R1564">
        <v>15786</v>
      </c>
      <c r="S1564" s="286">
        <f>ROWS(R$5:R1564)</f>
        <v>1560</v>
      </c>
      <c r="T1564" s="286" t="str">
        <f>IF(P1564='5.1'!$E$5,TXM!S1564,"")</f>
        <v/>
      </c>
      <c r="U1564" t="str">
        <f>IFERROR(SMALL($T$5:$T$8000,ROWS($T$5:T1564)),"")</f>
        <v/>
      </c>
    </row>
    <row r="1565" spans="1:21" ht="14.4" customHeight="1" x14ac:dyDescent="0.25">
      <c r="A1565" s="285" t="s">
        <v>1773</v>
      </c>
      <c r="B1565" t="s">
        <v>1098</v>
      </c>
      <c r="C1565" s="300">
        <v>34971</v>
      </c>
      <c r="D1565" s="286">
        <f>ROWS(C$5:C1565)</f>
        <v>1561</v>
      </c>
      <c r="E1565" s="286" t="str">
        <f>IF(A1565='5.1'!$E$5,TXM!D1565,"")</f>
        <v/>
      </c>
      <c r="F1565" t="str">
        <f>IFERROR(SMALL($E$5:$E$8000,ROWS($E$5:E1565)),"")</f>
        <v/>
      </c>
      <c r="I1565" s="285" t="s">
        <v>1693</v>
      </c>
      <c r="J1565" t="s">
        <v>707</v>
      </c>
      <c r="K1565" s="300">
        <v>7286837</v>
      </c>
      <c r="L1565" s="286">
        <f>ROWS(K$5:K1565)</f>
        <v>1561</v>
      </c>
      <c r="M1565" s="286" t="str">
        <f>IF(I1565='5.1'!$E$5,TXM!L1565,"")</f>
        <v/>
      </c>
      <c r="N1565" t="str">
        <f>IFERROR(SMALL($M$5:$M$8000,ROWS($M$5:M1565)),"")</f>
        <v/>
      </c>
      <c r="P1565" t="s">
        <v>1773</v>
      </c>
      <c r="Q1565" t="s">
        <v>774</v>
      </c>
      <c r="R1565">
        <v>13513</v>
      </c>
      <c r="S1565" s="286">
        <f>ROWS(R$5:R1565)</f>
        <v>1561</v>
      </c>
      <c r="T1565" s="286" t="str">
        <f>IF(P1565='5.1'!$E$5,TXM!S1565,"")</f>
        <v/>
      </c>
      <c r="U1565" t="str">
        <f>IFERROR(SMALL($T$5:$T$8000,ROWS($T$5:T1565)),"")</f>
        <v/>
      </c>
    </row>
    <row r="1566" spans="1:21" ht="14.4" customHeight="1" x14ac:dyDescent="0.25">
      <c r="A1566" s="285" t="s">
        <v>1773</v>
      </c>
      <c r="B1566" t="s">
        <v>1092</v>
      </c>
      <c r="C1566" s="300">
        <v>29813</v>
      </c>
      <c r="D1566" s="286">
        <f>ROWS(C$5:C1566)</f>
        <v>1562</v>
      </c>
      <c r="E1566" s="286" t="str">
        <f>IF(A1566='5.1'!$E$5,TXM!D1566,"")</f>
        <v/>
      </c>
      <c r="F1566" t="str">
        <f>IFERROR(SMALL($E$5:$E$8000,ROWS($E$5:E1566)),"")</f>
        <v/>
      </c>
      <c r="I1566" s="285" t="s">
        <v>1693</v>
      </c>
      <c r="J1566" t="s">
        <v>764</v>
      </c>
      <c r="K1566" s="300">
        <v>6630874</v>
      </c>
      <c r="L1566" s="286">
        <f>ROWS(K$5:K1566)</f>
        <v>1562</v>
      </c>
      <c r="M1566" s="286" t="str">
        <f>IF(I1566='5.1'!$E$5,TXM!L1566,"")</f>
        <v/>
      </c>
      <c r="N1566" t="str">
        <f>IFERROR(SMALL($M$5:$M$8000,ROWS($M$5:M1566)),"")</f>
        <v/>
      </c>
      <c r="P1566" t="s">
        <v>1773</v>
      </c>
      <c r="Q1566" t="s">
        <v>1092</v>
      </c>
      <c r="R1566">
        <v>13228</v>
      </c>
      <c r="S1566" s="286">
        <f>ROWS(R$5:R1566)</f>
        <v>1562</v>
      </c>
      <c r="T1566" s="286" t="str">
        <f>IF(P1566='5.1'!$E$5,TXM!S1566,"")</f>
        <v/>
      </c>
      <c r="U1566" t="str">
        <f>IFERROR(SMALL($T$5:$T$8000,ROWS($T$5:T1566)),"")</f>
        <v/>
      </c>
    </row>
    <row r="1567" spans="1:21" ht="14.4" customHeight="1" x14ac:dyDescent="0.25">
      <c r="A1567" s="285" t="s">
        <v>1773</v>
      </c>
      <c r="B1567" t="s">
        <v>1076</v>
      </c>
      <c r="C1567" s="300">
        <v>22420</v>
      </c>
      <c r="D1567" s="286">
        <f>ROWS(C$5:C1567)</f>
        <v>1563</v>
      </c>
      <c r="E1567" s="286" t="str">
        <f>IF(A1567='5.1'!$E$5,TXM!D1567,"")</f>
        <v/>
      </c>
      <c r="F1567" t="str">
        <f>IFERROR(SMALL($E$5:$E$8000,ROWS($E$5:E1567)),"")</f>
        <v/>
      </c>
      <c r="I1567" s="285" t="s">
        <v>1693</v>
      </c>
      <c r="J1567" t="s">
        <v>119</v>
      </c>
      <c r="K1567" s="300">
        <v>6476372</v>
      </c>
      <c r="L1567" s="286">
        <f>ROWS(K$5:K1567)</f>
        <v>1563</v>
      </c>
      <c r="M1567" s="286" t="str">
        <f>IF(I1567='5.1'!$E$5,TXM!L1567,"")</f>
        <v/>
      </c>
      <c r="N1567" t="str">
        <f>IFERROR(SMALL($M$5:$M$8000,ROWS($M$5:M1567)),"")</f>
        <v/>
      </c>
      <c r="P1567" t="s">
        <v>1773</v>
      </c>
      <c r="Q1567" t="s">
        <v>112</v>
      </c>
      <c r="R1567">
        <v>11070</v>
      </c>
      <c r="S1567" s="286">
        <f>ROWS(R$5:R1567)</f>
        <v>1563</v>
      </c>
      <c r="T1567" s="286" t="str">
        <f>IF(P1567='5.1'!$E$5,TXM!S1567,"")</f>
        <v/>
      </c>
      <c r="U1567" t="str">
        <f>IFERROR(SMALL($T$5:$T$8000,ROWS($T$5:T1567)),"")</f>
        <v/>
      </c>
    </row>
    <row r="1568" spans="1:21" ht="14.4" customHeight="1" x14ac:dyDescent="0.25">
      <c r="A1568" s="285" t="s">
        <v>1773</v>
      </c>
      <c r="B1568" t="s">
        <v>115</v>
      </c>
      <c r="C1568" s="300">
        <v>10677</v>
      </c>
      <c r="D1568" s="286">
        <f>ROWS(C$5:C1568)</f>
        <v>1564</v>
      </c>
      <c r="E1568" s="286" t="str">
        <f>IF(A1568='5.1'!$E$5,TXM!D1568,"")</f>
        <v/>
      </c>
      <c r="F1568" t="str">
        <f>IFERROR(SMALL($E$5:$E$8000,ROWS($E$5:E1568)),"")</f>
        <v/>
      </c>
      <c r="I1568" s="285" t="s">
        <v>1693</v>
      </c>
      <c r="J1568" t="s">
        <v>1086</v>
      </c>
      <c r="K1568" s="300">
        <v>6363556</v>
      </c>
      <c r="L1568" s="286">
        <f>ROWS(K$5:K1568)</f>
        <v>1564</v>
      </c>
      <c r="M1568" s="286" t="str">
        <f>IF(I1568='5.1'!$E$5,TXM!L1568,"")</f>
        <v/>
      </c>
      <c r="N1568" t="str">
        <f>IFERROR(SMALL($M$5:$M$8000,ROWS($M$5:M1568)),"")</f>
        <v/>
      </c>
      <c r="P1568" t="s">
        <v>1773</v>
      </c>
      <c r="Q1568" t="s">
        <v>1091</v>
      </c>
      <c r="R1568">
        <v>10290</v>
      </c>
      <c r="S1568" s="286">
        <f>ROWS(R$5:R1568)</f>
        <v>1564</v>
      </c>
      <c r="T1568" s="286" t="str">
        <f>IF(P1568='5.1'!$E$5,TXM!S1568,"")</f>
        <v/>
      </c>
      <c r="U1568" t="str">
        <f>IFERROR(SMALL($T$5:$T$8000,ROWS($T$5:T1568)),"")</f>
        <v/>
      </c>
    </row>
    <row r="1569" spans="1:21" ht="14.4" customHeight="1" x14ac:dyDescent="0.25">
      <c r="A1569" s="285" t="s">
        <v>1776</v>
      </c>
      <c r="B1569" t="s">
        <v>715</v>
      </c>
      <c r="C1569" s="300">
        <v>1760132959</v>
      </c>
      <c r="D1569" s="286">
        <f>ROWS(C$5:C1569)</f>
        <v>1565</v>
      </c>
      <c r="E1569" s="286" t="str">
        <f>IF(A1569='5.1'!$E$5,TXM!D1569,"")</f>
        <v/>
      </c>
      <c r="F1569" t="str">
        <f>IFERROR(SMALL($E$5:$E$8000,ROWS($E$5:E1569)),"")</f>
        <v/>
      </c>
      <c r="I1569" s="285" t="s">
        <v>1693</v>
      </c>
      <c r="J1569" t="s">
        <v>752</v>
      </c>
      <c r="K1569" s="300">
        <v>4309353</v>
      </c>
      <c r="L1569" s="286">
        <f>ROWS(K$5:K1569)</f>
        <v>1565</v>
      </c>
      <c r="M1569" s="286" t="str">
        <f>IF(I1569='5.1'!$E$5,TXM!L1569,"")</f>
        <v/>
      </c>
      <c r="N1569" t="str">
        <f>IFERROR(SMALL($M$5:$M$8000,ROWS($M$5:M1569)),"")</f>
        <v/>
      </c>
      <c r="P1569" t="s">
        <v>1773</v>
      </c>
      <c r="Q1569" t="s">
        <v>782</v>
      </c>
      <c r="R1569">
        <v>3750</v>
      </c>
      <c r="S1569" s="286">
        <f>ROWS(R$5:R1569)</f>
        <v>1565</v>
      </c>
      <c r="T1569" s="286" t="str">
        <f>IF(P1569='5.1'!$E$5,TXM!S1569,"")</f>
        <v/>
      </c>
      <c r="U1569" t="str">
        <f>IFERROR(SMALL($T$5:$T$8000,ROWS($T$5:T1569)),"")</f>
        <v/>
      </c>
    </row>
    <row r="1570" spans="1:21" ht="14.4" customHeight="1" x14ac:dyDescent="0.25">
      <c r="A1570" s="285" t="s">
        <v>1776</v>
      </c>
      <c r="B1570" t="s">
        <v>1080</v>
      </c>
      <c r="C1570" s="300">
        <v>148963315</v>
      </c>
      <c r="D1570" s="286">
        <f>ROWS(C$5:C1570)</f>
        <v>1566</v>
      </c>
      <c r="E1570" s="286" t="str">
        <f>IF(A1570='5.1'!$E$5,TXM!D1570,"")</f>
        <v/>
      </c>
      <c r="F1570" t="str">
        <f>IFERROR(SMALL($E$5:$E$8000,ROWS($E$5:E1570)),"")</f>
        <v/>
      </c>
      <c r="I1570" s="285" t="s">
        <v>1693</v>
      </c>
      <c r="J1570" t="s">
        <v>734</v>
      </c>
      <c r="K1570" s="300">
        <v>4241671</v>
      </c>
      <c r="L1570" s="286">
        <f>ROWS(K$5:K1570)</f>
        <v>1566</v>
      </c>
      <c r="M1570" s="286" t="str">
        <f>IF(I1570='5.1'!$E$5,TXM!L1570,"")</f>
        <v/>
      </c>
      <c r="N1570" t="str">
        <f>IFERROR(SMALL($M$5:$M$8000,ROWS($M$5:M1570)),"")</f>
        <v/>
      </c>
      <c r="P1570" t="s">
        <v>1773</v>
      </c>
      <c r="Q1570" t="s">
        <v>821</v>
      </c>
      <c r="R1570">
        <v>1273</v>
      </c>
      <c r="S1570" s="286">
        <f>ROWS(R$5:R1570)</f>
        <v>1566</v>
      </c>
      <c r="T1570" s="286" t="str">
        <f>IF(P1570='5.1'!$E$5,TXM!S1570,"")</f>
        <v/>
      </c>
      <c r="U1570" t="str">
        <f>IFERROR(SMALL($T$5:$T$8000,ROWS($T$5:T1570)),"")</f>
        <v/>
      </c>
    </row>
    <row r="1571" spans="1:21" ht="14.4" customHeight="1" x14ac:dyDescent="0.25">
      <c r="A1571" s="285" t="s">
        <v>1776</v>
      </c>
      <c r="B1571" t="s">
        <v>717</v>
      </c>
      <c r="C1571" s="300">
        <v>132192788</v>
      </c>
      <c r="D1571" s="286">
        <f>ROWS(C$5:C1571)</f>
        <v>1567</v>
      </c>
      <c r="E1571" s="286" t="str">
        <f>IF(A1571='5.1'!$E$5,TXM!D1571,"")</f>
        <v/>
      </c>
      <c r="F1571" t="str">
        <f>IFERROR(SMALL($E$5:$E$8000,ROWS($E$5:E1571)),"")</f>
        <v/>
      </c>
      <c r="I1571" s="285" t="s">
        <v>1693</v>
      </c>
      <c r="J1571" t="s">
        <v>116</v>
      </c>
      <c r="K1571" s="300">
        <v>4115840</v>
      </c>
      <c r="L1571" s="286">
        <f>ROWS(K$5:K1571)</f>
        <v>1567</v>
      </c>
      <c r="M1571" s="286" t="str">
        <f>IF(I1571='5.1'!$E$5,TXM!L1571,"")</f>
        <v/>
      </c>
      <c r="N1571" t="str">
        <f>IFERROR(SMALL($M$5:$M$8000,ROWS($M$5:M1571)),"")</f>
        <v/>
      </c>
      <c r="P1571" t="s">
        <v>1773</v>
      </c>
      <c r="Q1571" t="s">
        <v>102</v>
      </c>
      <c r="R1571">
        <v>1208</v>
      </c>
      <c r="S1571" s="286">
        <f>ROWS(R$5:R1571)</f>
        <v>1567</v>
      </c>
      <c r="T1571" s="286" t="str">
        <f>IF(P1571='5.1'!$E$5,TXM!S1571,"")</f>
        <v/>
      </c>
      <c r="U1571" t="str">
        <f>IFERROR(SMALL($T$5:$T$8000,ROWS($T$5:T1571)),"")</f>
        <v/>
      </c>
    </row>
    <row r="1572" spans="1:21" ht="14.4" customHeight="1" x14ac:dyDescent="0.25">
      <c r="A1572" s="285" t="s">
        <v>1776</v>
      </c>
      <c r="B1572" t="s">
        <v>999</v>
      </c>
      <c r="C1572" s="300">
        <v>59063250</v>
      </c>
      <c r="D1572" s="286">
        <f>ROWS(C$5:C1572)</f>
        <v>1568</v>
      </c>
      <c r="E1572" s="286" t="str">
        <f>IF(A1572='5.1'!$E$5,TXM!D1572,"")</f>
        <v/>
      </c>
      <c r="F1572" t="str">
        <f>IFERROR(SMALL($E$5:$E$8000,ROWS($E$5:E1572)),"")</f>
        <v/>
      </c>
      <c r="I1572" s="285" t="s">
        <v>1693</v>
      </c>
      <c r="J1572" t="s">
        <v>711</v>
      </c>
      <c r="K1572" s="300">
        <v>2865835</v>
      </c>
      <c r="L1572" s="286">
        <f>ROWS(K$5:K1572)</f>
        <v>1568</v>
      </c>
      <c r="M1572" s="286" t="str">
        <f>IF(I1572='5.1'!$E$5,TXM!L1572,"")</f>
        <v/>
      </c>
      <c r="N1572" t="str">
        <f>IFERROR(SMALL($M$5:$M$8000,ROWS($M$5:M1572)),"")</f>
        <v/>
      </c>
      <c r="P1572" t="s">
        <v>1773</v>
      </c>
      <c r="Q1572" t="s">
        <v>752</v>
      </c>
      <c r="R1572">
        <v>990</v>
      </c>
      <c r="S1572" s="286">
        <f>ROWS(R$5:R1572)</f>
        <v>1568</v>
      </c>
      <c r="T1572" s="286" t="str">
        <f>IF(P1572='5.1'!$E$5,TXM!S1572,"")</f>
        <v/>
      </c>
      <c r="U1572" t="str">
        <f>IFERROR(SMALL($T$5:$T$8000,ROWS($T$5:T1572)),"")</f>
        <v/>
      </c>
    </row>
    <row r="1573" spans="1:21" ht="14.4" customHeight="1" x14ac:dyDescent="0.25">
      <c r="A1573" s="285" t="s">
        <v>1776</v>
      </c>
      <c r="B1573" t="s">
        <v>786</v>
      </c>
      <c r="C1573" s="300">
        <v>2083367</v>
      </c>
      <c r="D1573" s="286">
        <f>ROWS(C$5:C1573)</f>
        <v>1569</v>
      </c>
      <c r="E1573" s="286" t="str">
        <f>IF(A1573='5.1'!$E$5,TXM!D1573,"")</f>
        <v/>
      </c>
      <c r="F1573" t="str">
        <f>IFERROR(SMALL($E$5:$E$8000,ROWS($E$5:E1573)),"")</f>
        <v/>
      </c>
      <c r="I1573" s="285" t="s">
        <v>1693</v>
      </c>
      <c r="J1573" t="s">
        <v>814</v>
      </c>
      <c r="K1573" s="300">
        <v>2703857</v>
      </c>
      <c r="L1573" s="286">
        <f>ROWS(K$5:K1573)</f>
        <v>1569</v>
      </c>
      <c r="M1573" s="286" t="str">
        <f>IF(I1573='5.1'!$E$5,TXM!L1573,"")</f>
        <v/>
      </c>
      <c r="N1573" t="str">
        <f>IFERROR(SMALL($M$5:$M$8000,ROWS($M$5:M1573)),"")</f>
        <v/>
      </c>
      <c r="P1573" t="s">
        <v>1773</v>
      </c>
      <c r="Q1573" t="s">
        <v>707</v>
      </c>
      <c r="R1573">
        <v>813</v>
      </c>
      <c r="S1573" s="286">
        <f>ROWS(R$5:R1573)</f>
        <v>1569</v>
      </c>
      <c r="T1573" s="286" t="str">
        <f>IF(P1573='5.1'!$E$5,TXM!S1573,"")</f>
        <v/>
      </c>
      <c r="U1573" t="str">
        <f>IFERROR(SMALL($T$5:$T$8000,ROWS($T$5:T1573)),"")</f>
        <v/>
      </c>
    </row>
    <row r="1574" spans="1:21" ht="14.4" customHeight="1" x14ac:dyDescent="0.25">
      <c r="A1574" s="285" t="s">
        <v>1776</v>
      </c>
      <c r="B1574" t="s">
        <v>1090</v>
      </c>
      <c r="C1574" s="300">
        <v>547954</v>
      </c>
      <c r="D1574" s="286">
        <f>ROWS(C$5:C1574)</f>
        <v>1570</v>
      </c>
      <c r="E1574" s="286" t="str">
        <f>IF(A1574='5.1'!$E$5,TXM!D1574,"")</f>
        <v/>
      </c>
      <c r="F1574" t="str">
        <f>IFERROR(SMALL($E$5:$E$8000,ROWS($E$5:E1574)),"")</f>
        <v/>
      </c>
      <c r="I1574" s="285" t="s">
        <v>1693</v>
      </c>
      <c r="J1574" t="s">
        <v>1083</v>
      </c>
      <c r="K1574" s="300">
        <v>2651675</v>
      </c>
      <c r="L1574" s="286">
        <f>ROWS(K$5:K1574)</f>
        <v>1570</v>
      </c>
      <c r="M1574" s="286" t="str">
        <f>IF(I1574='5.1'!$E$5,TXM!L1574,"")</f>
        <v/>
      </c>
      <c r="N1574" t="str">
        <f>IFERROR(SMALL($M$5:$M$8000,ROWS($M$5:M1574)),"")</f>
        <v/>
      </c>
      <c r="P1574" t="s">
        <v>1773</v>
      </c>
      <c r="Q1574" t="s">
        <v>760</v>
      </c>
      <c r="R1574">
        <v>518</v>
      </c>
      <c r="S1574" s="286">
        <f>ROWS(R$5:R1574)</f>
        <v>1570</v>
      </c>
      <c r="T1574" s="286" t="str">
        <f>IF(P1574='5.1'!$E$5,TXM!S1574,"")</f>
        <v/>
      </c>
      <c r="U1574" t="str">
        <f>IFERROR(SMALL($T$5:$T$8000,ROWS($T$5:T1574)),"")</f>
        <v/>
      </c>
    </row>
    <row r="1575" spans="1:21" ht="14.4" customHeight="1" x14ac:dyDescent="0.25">
      <c r="A1575" s="285" t="s">
        <v>1776</v>
      </c>
      <c r="B1575" t="s">
        <v>102</v>
      </c>
      <c r="C1575" s="300">
        <v>458602</v>
      </c>
      <c r="D1575" s="286">
        <f>ROWS(C$5:C1575)</f>
        <v>1571</v>
      </c>
      <c r="E1575" s="286" t="str">
        <f>IF(A1575='5.1'!$E$5,TXM!D1575,"")</f>
        <v/>
      </c>
      <c r="F1575" t="str">
        <f>IFERROR(SMALL($E$5:$E$8000,ROWS($E$5:E1575)),"")</f>
        <v/>
      </c>
      <c r="I1575" s="285" t="s">
        <v>1693</v>
      </c>
      <c r="J1575" t="s">
        <v>780</v>
      </c>
      <c r="K1575" s="300">
        <v>2165396</v>
      </c>
      <c r="L1575" s="286">
        <f>ROWS(K$5:K1575)</f>
        <v>1571</v>
      </c>
      <c r="M1575" s="286" t="str">
        <f>IF(I1575='5.1'!$E$5,TXM!L1575,"")</f>
        <v/>
      </c>
      <c r="N1575" t="str">
        <f>IFERROR(SMALL($M$5:$M$8000,ROWS($M$5:M1575)),"")</f>
        <v/>
      </c>
      <c r="P1575" t="s">
        <v>1773</v>
      </c>
      <c r="Q1575" t="s">
        <v>756</v>
      </c>
      <c r="R1575">
        <v>374</v>
      </c>
      <c r="S1575" s="286">
        <f>ROWS(R$5:R1575)</f>
        <v>1571</v>
      </c>
      <c r="T1575" s="286" t="str">
        <f>IF(P1575='5.1'!$E$5,TXM!S1575,"")</f>
        <v/>
      </c>
      <c r="U1575" t="str">
        <f>IFERROR(SMALL($T$5:$T$8000,ROWS($T$5:T1575)),"")</f>
        <v/>
      </c>
    </row>
    <row r="1576" spans="1:21" ht="14.4" customHeight="1" x14ac:dyDescent="0.25">
      <c r="A1576" s="285" t="s">
        <v>1776</v>
      </c>
      <c r="B1576" t="s">
        <v>117</v>
      </c>
      <c r="C1576" s="300">
        <v>408769</v>
      </c>
      <c r="D1576" s="286">
        <f>ROWS(C$5:C1576)</f>
        <v>1572</v>
      </c>
      <c r="E1576" s="286" t="str">
        <f>IF(A1576='5.1'!$E$5,TXM!D1576,"")</f>
        <v/>
      </c>
      <c r="F1576" t="str">
        <f>IFERROR(SMALL($E$5:$E$8000,ROWS($E$5:E1576)),"")</f>
        <v/>
      </c>
      <c r="I1576" s="285" t="s">
        <v>1693</v>
      </c>
      <c r="J1576" t="s">
        <v>1090</v>
      </c>
      <c r="K1576" s="300">
        <v>2016974</v>
      </c>
      <c r="L1576" s="286">
        <f>ROWS(K$5:K1576)</f>
        <v>1572</v>
      </c>
      <c r="M1576" s="286" t="str">
        <f>IF(I1576='5.1'!$E$5,TXM!L1576,"")</f>
        <v/>
      </c>
      <c r="N1576" t="str">
        <f>IFERROR(SMALL($M$5:$M$8000,ROWS($M$5:M1576)),"")</f>
        <v/>
      </c>
      <c r="P1576" t="s">
        <v>1776</v>
      </c>
      <c r="Q1576" t="s">
        <v>1097</v>
      </c>
      <c r="R1576">
        <v>1953855</v>
      </c>
      <c r="S1576" s="286">
        <f>ROWS(R$5:R1576)</f>
        <v>1572</v>
      </c>
      <c r="T1576" s="286" t="str">
        <f>IF(P1576='5.1'!$E$5,TXM!S1576,"")</f>
        <v/>
      </c>
      <c r="U1576" t="str">
        <f>IFERROR(SMALL($T$5:$T$8000,ROWS($T$5:T1576)),"")</f>
        <v/>
      </c>
    </row>
    <row r="1577" spans="1:21" ht="14.4" customHeight="1" x14ac:dyDescent="0.25">
      <c r="A1577" s="285" t="s">
        <v>1776</v>
      </c>
      <c r="B1577" t="s">
        <v>719</v>
      </c>
      <c r="C1577" s="300">
        <v>370088</v>
      </c>
      <c r="D1577" s="286">
        <f>ROWS(C$5:C1577)</f>
        <v>1573</v>
      </c>
      <c r="E1577" s="286" t="str">
        <f>IF(A1577='5.1'!$E$5,TXM!D1577,"")</f>
        <v/>
      </c>
      <c r="F1577" t="str">
        <f>IFERROR(SMALL($E$5:$E$8000,ROWS($E$5:E1577)),"")</f>
        <v/>
      </c>
      <c r="I1577" s="285" t="s">
        <v>1693</v>
      </c>
      <c r="J1577" t="s">
        <v>723</v>
      </c>
      <c r="K1577" s="300">
        <v>1613913</v>
      </c>
      <c r="L1577" s="286">
        <f>ROWS(K$5:K1577)</f>
        <v>1573</v>
      </c>
      <c r="M1577" s="286" t="str">
        <f>IF(I1577='5.1'!$E$5,TXM!L1577,"")</f>
        <v/>
      </c>
      <c r="N1577" t="str">
        <f>IFERROR(SMALL($M$5:$M$8000,ROWS($M$5:M1577)),"")</f>
        <v/>
      </c>
      <c r="P1577" t="s">
        <v>1776</v>
      </c>
      <c r="Q1577" t="s">
        <v>1093</v>
      </c>
      <c r="R1577">
        <v>312094</v>
      </c>
      <c r="S1577" s="286">
        <f>ROWS(R$5:R1577)</f>
        <v>1573</v>
      </c>
      <c r="T1577" s="286" t="str">
        <f>IF(P1577='5.1'!$E$5,TXM!S1577,"")</f>
        <v/>
      </c>
      <c r="U1577" t="str">
        <f>IFERROR(SMALL($T$5:$T$8000,ROWS($T$5:T1577)),"")</f>
        <v/>
      </c>
    </row>
    <row r="1578" spans="1:21" ht="14.4" customHeight="1" x14ac:dyDescent="0.25">
      <c r="A1578" s="285" t="s">
        <v>1776</v>
      </c>
      <c r="B1578" t="s">
        <v>750</v>
      </c>
      <c r="C1578" s="300">
        <v>321463</v>
      </c>
      <c r="D1578" s="286">
        <f>ROWS(C$5:C1578)</f>
        <v>1574</v>
      </c>
      <c r="E1578" s="286" t="str">
        <f>IF(A1578='5.1'!$E$5,TXM!D1578,"")</f>
        <v/>
      </c>
      <c r="F1578" t="str">
        <f>IFERROR(SMALL($E$5:$E$8000,ROWS($E$5:E1578)),"")</f>
        <v/>
      </c>
      <c r="I1578" s="285" t="s">
        <v>1693</v>
      </c>
      <c r="J1578" t="s">
        <v>715</v>
      </c>
      <c r="K1578" s="300">
        <v>1592152</v>
      </c>
      <c r="L1578" s="286">
        <f>ROWS(K$5:K1578)</f>
        <v>1574</v>
      </c>
      <c r="M1578" s="286" t="str">
        <f>IF(I1578='5.1'!$E$5,TXM!L1578,"")</f>
        <v/>
      </c>
      <c r="N1578" t="str">
        <f>IFERROR(SMALL($M$5:$M$8000,ROWS($M$5:M1578)),"")</f>
        <v/>
      </c>
      <c r="P1578" t="s">
        <v>1776</v>
      </c>
      <c r="Q1578" t="s">
        <v>812</v>
      </c>
      <c r="R1578">
        <v>245110</v>
      </c>
      <c r="S1578" s="286">
        <f>ROWS(R$5:R1578)</f>
        <v>1574</v>
      </c>
      <c r="T1578" s="286" t="str">
        <f>IF(P1578='5.1'!$E$5,TXM!S1578,"")</f>
        <v/>
      </c>
      <c r="U1578" t="str">
        <f>IFERROR(SMALL($T$5:$T$8000,ROWS($T$5:T1578)),"")</f>
        <v/>
      </c>
    </row>
    <row r="1579" spans="1:21" ht="14.4" customHeight="1" x14ac:dyDescent="0.25">
      <c r="A1579" s="285" t="s">
        <v>1776</v>
      </c>
      <c r="B1579" t="s">
        <v>106</v>
      </c>
      <c r="C1579" s="300">
        <v>292250</v>
      </c>
      <c r="D1579" s="286">
        <f>ROWS(C$5:C1579)</f>
        <v>1575</v>
      </c>
      <c r="E1579" s="286" t="str">
        <f>IF(A1579='5.1'!$E$5,TXM!D1579,"")</f>
        <v/>
      </c>
      <c r="F1579" t="str">
        <f>IFERROR(SMALL($E$5:$E$8000,ROWS($E$5:E1579)),"")</f>
        <v/>
      </c>
      <c r="I1579" s="285" t="s">
        <v>1693</v>
      </c>
      <c r="J1579" t="s">
        <v>1076</v>
      </c>
      <c r="K1579" s="300">
        <v>1242198</v>
      </c>
      <c r="L1579" s="286">
        <f>ROWS(K$5:K1579)</f>
        <v>1575</v>
      </c>
      <c r="M1579" s="286" t="str">
        <f>IF(I1579='5.1'!$E$5,TXM!L1579,"")</f>
        <v/>
      </c>
      <c r="N1579" t="str">
        <f>IFERROR(SMALL($M$5:$M$8000,ROWS($M$5:M1579)),"")</f>
        <v/>
      </c>
      <c r="P1579" t="s">
        <v>1776</v>
      </c>
      <c r="Q1579" t="s">
        <v>806</v>
      </c>
      <c r="R1579">
        <v>115397</v>
      </c>
      <c r="S1579" s="286">
        <f>ROWS(R$5:R1579)</f>
        <v>1575</v>
      </c>
      <c r="T1579" s="286" t="str">
        <f>IF(P1579='5.1'!$E$5,TXM!S1579,"")</f>
        <v/>
      </c>
      <c r="U1579" t="str">
        <f>IFERROR(SMALL($T$5:$T$8000,ROWS($T$5:T1579)),"")</f>
        <v/>
      </c>
    </row>
    <row r="1580" spans="1:21" ht="14.4" customHeight="1" x14ac:dyDescent="0.25">
      <c r="A1580" s="285" t="s">
        <v>1776</v>
      </c>
      <c r="B1580" t="s">
        <v>790</v>
      </c>
      <c r="C1580" s="300">
        <v>290297</v>
      </c>
      <c r="D1580" s="286">
        <f>ROWS(C$5:C1580)</f>
        <v>1576</v>
      </c>
      <c r="E1580" s="286" t="str">
        <f>IF(A1580='5.1'!$E$5,TXM!D1580,"")</f>
        <v/>
      </c>
      <c r="F1580" t="str">
        <f>IFERROR(SMALL($E$5:$E$8000,ROWS($E$5:E1580)),"")</f>
        <v/>
      </c>
      <c r="I1580" s="285" t="s">
        <v>1693</v>
      </c>
      <c r="J1580" t="s">
        <v>719</v>
      </c>
      <c r="K1580" s="300">
        <v>1132020</v>
      </c>
      <c r="L1580" s="286">
        <f>ROWS(K$5:K1580)</f>
        <v>1576</v>
      </c>
      <c r="M1580" s="286" t="str">
        <f>IF(I1580='5.1'!$E$5,TXM!L1580,"")</f>
        <v/>
      </c>
      <c r="N1580" t="str">
        <f>IFERROR(SMALL($M$5:$M$8000,ROWS($M$5:M1580)),"")</f>
        <v/>
      </c>
      <c r="P1580" t="s">
        <v>1776</v>
      </c>
      <c r="Q1580" t="s">
        <v>808</v>
      </c>
      <c r="R1580">
        <v>54600</v>
      </c>
      <c r="S1580" s="286">
        <f>ROWS(R$5:R1580)</f>
        <v>1576</v>
      </c>
      <c r="T1580" s="286" t="str">
        <f>IF(P1580='5.1'!$E$5,TXM!S1580,"")</f>
        <v/>
      </c>
      <c r="U1580" t="str">
        <f>IFERROR(SMALL($T$5:$T$8000,ROWS($T$5:T1580)),"")</f>
        <v/>
      </c>
    </row>
    <row r="1581" spans="1:21" ht="14.4" customHeight="1" x14ac:dyDescent="0.25">
      <c r="A1581" s="285" t="s">
        <v>1776</v>
      </c>
      <c r="B1581" t="s">
        <v>705</v>
      </c>
      <c r="C1581" s="300">
        <v>149261</v>
      </c>
      <c r="D1581" s="286">
        <f>ROWS(C$5:C1581)</f>
        <v>1577</v>
      </c>
      <c r="E1581" s="286" t="str">
        <f>IF(A1581='5.1'!$E$5,TXM!D1581,"")</f>
        <v/>
      </c>
      <c r="F1581" t="str">
        <f>IFERROR(SMALL($E$5:$E$8000,ROWS($E$5:E1581)),"")</f>
        <v/>
      </c>
      <c r="I1581" s="285" t="s">
        <v>1693</v>
      </c>
      <c r="J1581" t="s">
        <v>823</v>
      </c>
      <c r="K1581" s="300">
        <v>1028410</v>
      </c>
      <c r="L1581" s="286">
        <f>ROWS(K$5:K1581)</f>
        <v>1577</v>
      </c>
      <c r="M1581" s="286" t="str">
        <f>IF(I1581='5.1'!$E$5,TXM!L1581,"")</f>
        <v/>
      </c>
      <c r="N1581" t="str">
        <f>IFERROR(SMALL($M$5:$M$8000,ROWS($M$5:M1581)),"")</f>
        <v/>
      </c>
      <c r="P1581" t="s">
        <v>1776</v>
      </c>
      <c r="Q1581" t="s">
        <v>1098</v>
      </c>
      <c r="R1581">
        <v>20121</v>
      </c>
      <c r="S1581" s="286">
        <f>ROWS(R$5:R1581)</f>
        <v>1577</v>
      </c>
      <c r="T1581" s="286" t="str">
        <f>IF(P1581='5.1'!$E$5,TXM!S1581,"")</f>
        <v/>
      </c>
      <c r="U1581" t="str">
        <f>IFERROR(SMALL($T$5:$T$8000,ROWS($T$5:T1581)),"")</f>
        <v/>
      </c>
    </row>
    <row r="1582" spans="1:21" ht="14.4" customHeight="1" x14ac:dyDescent="0.25">
      <c r="A1582" s="285" t="s">
        <v>1776</v>
      </c>
      <c r="B1582" t="s">
        <v>115</v>
      </c>
      <c r="C1582" s="300">
        <v>109965</v>
      </c>
      <c r="D1582" s="286">
        <f>ROWS(C$5:C1582)</f>
        <v>1578</v>
      </c>
      <c r="E1582" s="286" t="str">
        <f>IF(A1582='5.1'!$E$5,TXM!D1582,"")</f>
        <v/>
      </c>
      <c r="F1582" t="str">
        <f>IFERROR(SMALL($E$5:$E$8000,ROWS($E$5:E1582)),"")</f>
        <v/>
      </c>
      <c r="I1582" s="285" t="s">
        <v>1693</v>
      </c>
      <c r="J1582" t="s">
        <v>1098</v>
      </c>
      <c r="K1582" s="300">
        <v>762031</v>
      </c>
      <c r="L1582" s="286">
        <f>ROWS(K$5:K1582)</f>
        <v>1578</v>
      </c>
      <c r="M1582" s="286" t="str">
        <f>IF(I1582='5.1'!$E$5,TXM!L1582,"")</f>
        <v/>
      </c>
      <c r="N1582" t="str">
        <f>IFERROR(SMALL($M$5:$M$8000,ROWS($M$5:M1582)),"")</f>
        <v/>
      </c>
      <c r="P1582" t="s">
        <v>1776</v>
      </c>
      <c r="Q1582" t="s">
        <v>784</v>
      </c>
      <c r="R1582">
        <v>1155</v>
      </c>
      <c r="S1582" s="286">
        <f>ROWS(R$5:R1582)</f>
        <v>1578</v>
      </c>
      <c r="T1582" s="286" t="str">
        <f>IF(P1582='5.1'!$E$5,TXM!S1582,"")</f>
        <v/>
      </c>
      <c r="U1582" t="str">
        <f>IFERROR(SMALL($T$5:$T$8000,ROWS($T$5:T1582)),"")</f>
        <v/>
      </c>
    </row>
    <row r="1583" spans="1:21" ht="14.4" customHeight="1" x14ac:dyDescent="0.25">
      <c r="A1583" s="285" t="s">
        <v>1776</v>
      </c>
      <c r="B1583" t="s">
        <v>774</v>
      </c>
      <c r="C1583" s="300">
        <v>93192</v>
      </c>
      <c r="D1583" s="286">
        <f>ROWS(C$5:C1583)</f>
        <v>1579</v>
      </c>
      <c r="E1583" s="286" t="str">
        <f>IF(A1583='5.1'!$E$5,TXM!D1583,"")</f>
        <v/>
      </c>
      <c r="F1583" t="str">
        <f>IFERROR(SMALL($E$5:$E$8000,ROWS($E$5:E1583)),"")</f>
        <v/>
      </c>
      <c r="I1583" s="285" t="s">
        <v>1693</v>
      </c>
      <c r="J1583" t="s">
        <v>109</v>
      </c>
      <c r="K1583" s="300">
        <v>642703</v>
      </c>
      <c r="L1583" s="286">
        <f>ROWS(K$5:K1583)</f>
        <v>1579</v>
      </c>
      <c r="M1583" s="286" t="str">
        <f>IF(I1583='5.1'!$E$5,TXM!L1583,"")</f>
        <v/>
      </c>
      <c r="N1583" t="str">
        <f>IFERROR(SMALL($M$5:$M$8000,ROWS($M$5:M1583)),"")</f>
        <v/>
      </c>
      <c r="P1583" t="s">
        <v>1778</v>
      </c>
      <c r="Q1583" t="s">
        <v>1098</v>
      </c>
      <c r="R1583">
        <v>3315744</v>
      </c>
      <c r="S1583" s="286">
        <f>ROWS(R$5:R1583)</f>
        <v>1579</v>
      </c>
      <c r="T1583" s="286" t="str">
        <f>IF(P1583='5.1'!$E$5,TXM!S1583,"")</f>
        <v/>
      </c>
      <c r="U1583" t="str">
        <f>IFERROR(SMALL($T$5:$T$8000,ROWS($T$5:T1583)),"")</f>
        <v/>
      </c>
    </row>
    <row r="1584" spans="1:21" ht="14.4" customHeight="1" x14ac:dyDescent="0.25">
      <c r="A1584" s="285" t="s">
        <v>1776</v>
      </c>
      <c r="B1584" t="s">
        <v>118</v>
      </c>
      <c r="C1584" s="300">
        <v>53888</v>
      </c>
      <c r="D1584" s="286">
        <f>ROWS(C$5:C1584)</f>
        <v>1580</v>
      </c>
      <c r="E1584" s="286" t="str">
        <f>IF(A1584='5.1'!$E$5,TXM!D1584,"")</f>
        <v/>
      </c>
      <c r="F1584" t="str">
        <f>IFERROR(SMALL($E$5:$E$8000,ROWS($E$5:E1584)),"")</f>
        <v/>
      </c>
      <c r="I1584" s="285" t="s">
        <v>1693</v>
      </c>
      <c r="J1584" t="s">
        <v>1097</v>
      </c>
      <c r="K1584" s="300">
        <v>628477</v>
      </c>
      <c r="L1584" s="286">
        <f>ROWS(K$5:K1584)</f>
        <v>1580</v>
      </c>
      <c r="M1584" s="286" t="str">
        <f>IF(I1584='5.1'!$E$5,TXM!L1584,"")</f>
        <v/>
      </c>
      <c r="N1584" t="str">
        <f>IFERROR(SMALL($M$5:$M$8000,ROWS($M$5:M1584)),"")</f>
        <v/>
      </c>
      <c r="P1584" t="s">
        <v>1778</v>
      </c>
      <c r="Q1584" t="s">
        <v>810</v>
      </c>
      <c r="R1584">
        <v>1093500</v>
      </c>
      <c r="S1584" s="286">
        <f>ROWS(R$5:R1584)</f>
        <v>1580</v>
      </c>
      <c r="T1584" s="286" t="str">
        <f>IF(P1584='5.1'!$E$5,TXM!S1584,"")</f>
        <v/>
      </c>
      <c r="U1584" t="str">
        <f>IFERROR(SMALL($T$5:$T$8000,ROWS($T$5:T1584)),"")</f>
        <v/>
      </c>
    </row>
    <row r="1585" spans="1:21" ht="14.4" customHeight="1" x14ac:dyDescent="0.25">
      <c r="A1585" s="285" t="s">
        <v>1776</v>
      </c>
      <c r="B1585" t="s">
        <v>784</v>
      </c>
      <c r="C1585" s="300">
        <v>14279</v>
      </c>
      <c r="D1585" s="286">
        <f>ROWS(C$5:C1585)</f>
        <v>1581</v>
      </c>
      <c r="E1585" s="286" t="str">
        <f>IF(A1585='5.1'!$E$5,TXM!D1585,"")</f>
        <v/>
      </c>
      <c r="F1585" t="str">
        <f>IFERROR(SMALL($E$5:$E$8000,ROWS($E$5:E1585)),"")</f>
        <v/>
      </c>
      <c r="I1585" s="285" t="s">
        <v>1693</v>
      </c>
      <c r="J1585" t="s">
        <v>107</v>
      </c>
      <c r="K1585" s="300">
        <v>577181</v>
      </c>
      <c r="L1585" s="286">
        <f>ROWS(K$5:K1585)</f>
        <v>1581</v>
      </c>
      <c r="M1585" s="286" t="str">
        <f>IF(I1585='5.1'!$E$5,TXM!L1585,"")</f>
        <v/>
      </c>
      <c r="N1585" t="str">
        <f>IFERROR(SMALL($M$5:$M$8000,ROWS($M$5:M1585)),"")</f>
        <v/>
      </c>
      <c r="P1585" t="s">
        <v>1778</v>
      </c>
      <c r="Q1585" t="s">
        <v>1089</v>
      </c>
      <c r="R1585">
        <v>131344</v>
      </c>
      <c r="S1585" s="286">
        <f>ROWS(R$5:R1585)</f>
        <v>1581</v>
      </c>
      <c r="T1585" s="286" t="str">
        <f>IF(P1585='5.1'!$E$5,TXM!S1585,"")</f>
        <v/>
      </c>
      <c r="U1585" t="str">
        <f>IFERROR(SMALL($T$5:$T$8000,ROWS($T$5:T1585)),"")</f>
        <v/>
      </c>
    </row>
    <row r="1586" spans="1:21" ht="14.4" customHeight="1" x14ac:dyDescent="0.25">
      <c r="A1586" s="285" t="s">
        <v>1776</v>
      </c>
      <c r="B1586" t="s">
        <v>1096</v>
      </c>
      <c r="C1586" s="300">
        <v>188</v>
      </c>
      <c r="D1586" s="286">
        <f>ROWS(C$5:C1586)</f>
        <v>1582</v>
      </c>
      <c r="E1586" s="286" t="str">
        <f>IF(A1586='5.1'!$E$5,TXM!D1586,"")</f>
        <v/>
      </c>
      <c r="F1586" t="str">
        <f>IFERROR(SMALL($E$5:$E$8000,ROWS($E$5:E1586)),"")</f>
        <v/>
      </c>
      <c r="I1586" s="285" t="s">
        <v>1693</v>
      </c>
      <c r="J1586" t="s">
        <v>727</v>
      </c>
      <c r="K1586" s="300">
        <v>561995</v>
      </c>
      <c r="L1586" s="286">
        <f>ROWS(K$5:K1586)</f>
        <v>1582</v>
      </c>
      <c r="M1586" s="286" t="str">
        <f>IF(I1586='5.1'!$E$5,TXM!L1586,"")</f>
        <v/>
      </c>
      <c r="N1586" t="str">
        <f>IFERROR(SMALL($M$5:$M$8000,ROWS($M$5:M1586)),"")</f>
        <v/>
      </c>
      <c r="P1586" t="s">
        <v>1778</v>
      </c>
      <c r="Q1586" t="s">
        <v>1086</v>
      </c>
      <c r="R1586">
        <v>125436</v>
      </c>
      <c r="S1586" s="286">
        <f>ROWS(R$5:R1586)</f>
        <v>1582</v>
      </c>
      <c r="T1586" s="286" t="str">
        <f>IF(P1586='5.1'!$E$5,TXM!S1586,"")</f>
        <v/>
      </c>
      <c r="U1586" t="str">
        <f>IFERROR(SMALL($T$5:$T$8000,ROWS($T$5:T1586)),"")</f>
        <v/>
      </c>
    </row>
    <row r="1587" spans="1:21" ht="14.4" customHeight="1" x14ac:dyDescent="0.25">
      <c r="A1587" s="285" t="s">
        <v>1776</v>
      </c>
      <c r="B1587" t="s">
        <v>1098</v>
      </c>
      <c r="C1587" s="300">
        <v>163</v>
      </c>
      <c r="D1587" s="286">
        <f>ROWS(C$5:C1587)</f>
        <v>1583</v>
      </c>
      <c r="E1587" s="286" t="str">
        <f>IF(A1587='5.1'!$E$5,TXM!D1587,"")</f>
        <v/>
      </c>
      <c r="F1587" t="str">
        <f>IFERROR(SMALL($E$5:$E$8000,ROWS($E$5:E1587)),"")</f>
        <v/>
      </c>
      <c r="I1587" s="285" t="s">
        <v>1693</v>
      </c>
      <c r="J1587" t="s">
        <v>796</v>
      </c>
      <c r="K1587" s="300">
        <v>479423</v>
      </c>
      <c r="L1587" s="286">
        <f>ROWS(K$5:K1587)</f>
        <v>1583</v>
      </c>
      <c r="M1587" s="286" t="str">
        <f>IF(I1587='5.1'!$E$5,TXM!L1587,"")</f>
        <v/>
      </c>
      <c r="N1587" t="str">
        <f>IFERROR(SMALL($M$5:$M$8000,ROWS($M$5:M1587)),"")</f>
        <v/>
      </c>
      <c r="P1587" t="s">
        <v>1778</v>
      </c>
      <c r="Q1587" t="s">
        <v>1097</v>
      </c>
      <c r="R1587">
        <v>37161</v>
      </c>
      <c r="S1587" s="286">
        <f>ROWS(R$5:R1587)</f>
        <v>1583</v>
      </c>
      <c r="T1587" s="286" t="str">
        <f>IF(P1587='5.1'!$E$5,TXM!S1587,"")</f>
        <v/>
      </c>
      <c r="U1587" t="str">
        <f>IFERROR(SMALL($T$5:$T$8000,ROWS($T$5:T1587)),"")</f>
        <v/>
      </c>
    </row>
    <row r="1588" spans="1:21" ht="14.4" customHeight="1" x14ac:dyDescent="0.25">
      <c r="A1588" s="285" t="s">
        <v>1778</v>
      </c>
      <c r="B1588" t="s">
        <v>715</v>
      </c>
      <c r="C1588" s="300">
        <v>1881064129</v>
      </c>
      <c r="D1588" s="286">
        <f>ROWS(C$5:C1588)</f>
        <v>1584</v>
      </c>
      <c r="E1588" s="286" t="str">
        <f>IF(A1588='5.1'!$E$5,TXM!D1588,"")</f>
        <v/>
      </c>
      <c r="F1588" t="str">
        <f>IFERROR(SMALL($E$5:$E$8000,ROWS($E$5:E1588)),"")</f>
        <v/>
      </c>
      <c r="I1588" s="285" t="s">
        <v>1693</v>
      </c>
      <c r="J1588" t="s">
        <v>1079</v>
      </c>
      <c r="K1588" s="300">
        <v>443392</v>
      </c>
      <c r="L1588" s="286">
        <f>ROWS(K$5:K1588)</f>
        <v>1584</v>
      </c>
      <c r="M1588" s="286" t="str">
        <f>IF(I1588='5.1'!$E$5,TXM!L1588,"")</f>
        <v/>
      </c>
      <c r="N1588" t="str">
        <f>IFERROR(SMALL($M$5:$M$8000,ROWS($M$5:M1588)),"")</f>
        <v/>
      </c>
      <c r="P1588" t="s">
        <v>1778</v>
      </c>
      <c r="Q1588" t="s">
        <v>780</v>
      </c>
      <c r="R1588">
        <v>25316</v>
      </c>
      <c r="S1588" s="286">
        <f>ROWS(R$5:R1588)</f>
        <v>1584</v>
      </c>
      <c r="T1588" s="286" t="str">
        <f>IF(P1588='5.1'!$E$5,TXM!S1588,"")</f>
        <v/>
      </c>
      <c r="U1588" t="str">
        <f>IFERROR(SMALL($T$5:$T$8000,ROWS($T$5:T1588)),"")</f>
        <v/>
      </c>
    </row>
    <row r="1589" spans="1:21" ht="14.4" customHeight="1" x14ac:dyDescent="0.25">
      <c r="A1589" s="285" t="s">
        <v>1778</v>
      </c>
      <c r="B1589" t="s">
        <v>999</v>
      </c>
      <c r="C1589" s="300">
        <v>1555208398</v>
      </c>
      <c r="D1589" s="286">
        <f>ROWS(C$5:C1589)</f>
        <v>1585</v>
      </c>
      <c r="E1589" s="286" t="str">
        <f>IF(A1589='5.1'!$E$5,TXM!D1589,"")</f>
        <v/>
      </c>
      <c r="F1589" t="str">
        <f>IFERROR(SMALL($E$5:$E$8000,ROWS($E$5:E1589)),"")</f>
        <v/>
      </c>
      <c r="I1589" s="285" t="s">
        <v>1693</v>
      </c>
      <c r="J1589" t="s">
        <v>198</v>
      </c>
      <c r="K1589" s="300">
        <v>391534</v>
      </c>
      <c r="L1589" s="286">
        <f>ROWS(K$5:K1589)</f>
        <v>1585</v>
      </c>
      <c r="M1589" s="286" t="str">
        <f>IF(I1589='5.1'!$E$5,TXM!L1589,"")</f>
        <v/>
      </c>
      <c r="N1589" t="str">
        <f>IFERROR(SMALL($M$5:$M$8000,ROWS($M$5:M1589)),"")</f>
        <v/>
      </c>
      <c r="P1589" t="s">
        <v>1778</v>
      </c>
      <c r="Q1589" t="s">
        <v>762</v>
      </c>
      <c r="R1589">
        <v>20724</v>
      </c>
      <c r="S1589" s="286">
        <f>ROWS(R$5:R1589)</f>
        <v>1585</v>
      </c>
      <c r="T1589" s="286" t="str">
        <f>IF(P1589='5.1'!$E$5,TXM!S1589,"")</f>
        <v/>
      </c>
      <c r="U1589" t="str">
        <f>IFERROR(SMALL($T$5:$T$8000,ROWS($T$5:T1589)),"")</f>
        <v/>
      </c>
    </row>
    <row r="1590" spans="1:21" ht="14.4" customHeight="1" x14ac:dyDescent="0.25">
      <c r="A1590" s="285" t="s">
        <v>1778</v>
      </c>
      <c r="B1590" t="s">
        <v>1080</v>
      </c>
      <c r="C1590" s="300">
        <v>550856383</v>
      </c>
      <c r="D1590" s="286">
        <f>ROWS(C$5:C1590)</f>
        <v>1586</v>
      </c>
      <c r="E1590" s="286" t="str">
        <f>IF(A1590='5.1'!$E$5,TXM!D1590,"")</f>
        <v/>
      </c>
      <c r="F1590" t="str">
        <f>IFERROR(SMALL($E$5:$E$8000,ROWS($E$5:E1590)),"")</f>
        <v/>
      </c>
      <c r="I1590" s="285" t="s">
        <v>1693</v>
      </c>
      <c r="J1590" t="s">
        <v>786</v>
      </c>
      <c r="K1590" s="300">
        <v>354437</v>
      </c>
      <c r="L1590" s="286">
        <f>ROWS(K$5:K1590)</f>
        <v>1586</v>
      </c>
      <c r="M1590" s="286" t="str">
        <f>IF(I1590='5.1'!$E$5,TXM!L1590,"")</f>
        <v/>
      </c>
      <c r="N1590" t="str">
        <f>IFERROR(SMALL($M$5:$M$8000,ROWS($M$5:M1590)),"")</f>
        <v/>
      </c>
      <c r="P1590" t="s">
        <v>1778</v>
      </c>
      <c r="Q1590" t="s">
        <v>806</v>
      </c>
      <c r="R1590">
        <v>13525</v>
      </c>
      <c r="S1590" s="286">
        <f>ROWS(R$5:R1590)</f>
        <v>1586</v>
      </c>
      <c r="T1590" s="286" t="str">
        <f>IF(P1590='5.1'!$E$5,TXM!S1590,"")</f>
        <v/>
      </c>
      <c r="U1590" t="str">
        <f>IFERROR(SMALL($T$5:$T$8000,ROWS($T$5:T1590)),"")</f>
        <v/>
      </c>
    </row>
    <row r="1591" spans="1:21" ht="14.4" customHeight="1" x14ac:dyDescent="0.25">
      <c r="A1591" s="285" t="s">
        <v>1778</v>
      </c>
      <c r="B1591" t="s">
        <v>707</v>
      </c>
      <c r="C1591" s="300">
        <v>162135886</v>
      </c>
      <c r="D1591" s="286">
        <f>ROWS(C$5:C1591)</f>
        <v>1587</v>
      </c>
      <c r="E1591" s="286" t="str">
        <f>IF(A1591='5.1'!$E$5,TXM!D1591,"")</f>
        <v/>
      </c>
      <c r="F1591" t="str">
        <f>IFERROR(SMALL($E$5:$E$8000,ROWS($E$5:E1591)),"")</f>
        <v/>
      </c>
      <c r="I1591" s="285" t="s">
        <v>1693</v>
      </c>
      <c r="J1591" t="s">
        <v>756</v>
      </c>
      <c r="K1591" s="300">
        <v>307833</v>
      </c>
      <c r="L1591" s="286">
        <f>ROWS(K$5:K1591)</f>
        <v>1587</v>
      </c>
      <c r="M1591" s="286" t="str">
        <f>IF(I1591='5.1'!$E$5,TXM!L1591,"")</f>
        <v/>
      </c>
      <c r="N1591" t="str">
        <f>IFERROR(SMALL($M$5:$M$8000,ROWS($M$5:M1591)),"")</f>
        <v/>
      </c>
      <c r="P1591" t="s">
        <v>1778</v>
      </c>
      <c r="Q1591" t="s">
        <v>823</v>
      </c>
      <c r="R1591">
        <v>3675</v>
      </c>
      <c r="S1591" s="286">
        <f>ROWS(R$5:R1591)</f>
        <v>1587</v>
      </c>
      <c r="T1591" s="286" t="str">
        <f>IF(P1591='5.1'!$E$5,TXM!S1591,"")</f>
        <v/>
      </c>
      <c r="U1591" t="str">
        <f>IFERROR(SMALL($T$5:$T$8000,ROWS($T$5:T1591)),"")</f>
        <v/>
      </c>
    </row>
    <row r="1592" spans="1:21" ht="14.4" customHeight="1" x14ac:dyDescent="0.25">
      <c r="A1592" s="285" t="s">
        <v>1778</v>
      </c>
      <c r="B1592" t="s">
        <v>1079</v>
      </c>
      <c r="C1592" s="300">
        <v>127561528</v>
      </c>
      <c r="D1592" s="286">
        <f>ROWS(C$5:C1592)</f>
        <v>1588</v>
      </c>
      <c r="E1592" s="286" t="str">
        <f>IF(A1592='5.1'!$E$5,TXM!D1592,"")</f>
        <v/>
      </c>
      <c r="F1592" t="str">
        <f>IFERROR(SMALL($E$5:$E$8000,ROWS($E$5:E1592)),"")</f>
        <v/>
      </c>
      <c r="I1592" s="285" t="s">
        <v>1693</v>
      </c>
      <c r="J1592" t="s">
        <v>768</v>
      </c>
      <c r="K1592" s="300">
        <v>273138</v>
      </c>
      <c r="L1592" s="286">
        <f>ROWS(K$5:K1592)</f>
        <v>1588</v>
      </c>
      <c r="M1592" s="286" t="str">
        <f>IF(I1592='5.1'!$E$5,TXM!L1592,"")</f>
        <v/>
      </c>
      <c r="N1592" t="str">
        <f>IFERROR(SMALL($M$5:$M$8000,ROWS($M$5:M1592)),"")</f>
        <v/>
      </c>
      <c r="P1592" t="s">
        <v>1778</v>
      </c>
      <c r="Q1592" t="s">
        <v>1096</v>
      </c>
      <c r="R1592">
        <v>3555</v>
      </c>
      <c r="S1592" s="286">
        <f>ROWS(R$5:R1592)</f>
        <v>1588</v>
      </c>
      <c r="T1592" s="286" t="str">
        <f>IF(P1592='5.1'!$E$5,TXM!S1592,"")</f>
        <v/>
      </c>
      <c r="U1592" t="str">
        <f>IFERROR(SMALL($T$5:$T$8000,ROWS($T$5:T1592)),"")</f>
        <v/>
      </c>
    </row>
    <row r="1593" spans="1:21" ht="14.4" customHeight="1" x14ac:dyDescent="0.25">
      <c r="A1593" s="285" t="s">
        <v>1778</v>
      </c>
      <c r="B1593" t="s">
        <v>198</v>
      </c>
      <c r="C1593" s="300">
        <v>28800000</v>
      </c>
      <c r="D1593" s="286">
        <f>ROWS(C$5:C1593)</f>
        <v>1589</v>
      </c>
      <c r="E1593" s="286" t="str">
        <f>IF(A1593='5.1'!$E$5,TXM!D1593,"")</f>
        <v/>
      </c>
      <c r="F1593" t="str">
        <f>IFERROR(SMALL($E$5:$E$8000,ROWS($E$5:E1593)),"")</f>
        <v/>
      </c>
      <c r="I1593" s="285" t="s">
        <v>1693</v>
      </c>
      <c r="J1593" t="s">
        <v>1087</v>
      </c>
      <c r="K1593" s="300">
        <v>233772</v>
      </c>
      <c r="L1593" s="286">
        <f>ROWS(K$5:K1593)</f>
        <v>1589</v>
      </c>
      <c r="M1593" s="286" t="str">
        <f>IF(I1593='5.1'!$E$5,TXM!L1593,"")</f>
        <v/>
      </c>
      <c r="N1593" t="str">
        <f>IFERROR(SMALL($M$5:$M$8000,ROWS($M$5:M1593)),"")</f>
        <v/>
      </c>
      <c r="P1593" t="s">
        <v>1778</v>
      </c>
      <c r="Q1593" t="s">
        <v>1087</v>
      </c>
      <c r="R1593">
        <v>1875</v>
      </c>
      <c r="S1593" s="286">
        <f>ROWS(R$5:R1593)</f>
        <v>1589</v>
      </c>
      <c r="T1593" s="286" t="str">
        <f>IF(P1593='5.1'!$E$5,TXM!S1593,"")</f>
        <v/>
      </c>
      <c r="U1593" t="str">
        <f>IFERROR(SMALL($T$5:$T$8000,ROWS($T$5:T1593)),"")</f>
        <v/>
      </c>
    </row>
    <row r="1594" spans="1:21" ht="14.4" customHeight="1" x14ac:dyDescent="0.25">
      <c r="A1594" s="285" t="s">
        <v>1778</v>
      </c>
      <c r="B1594" t="s">
        <v>711</v>
      </c>
      <c r="C1594" s="300">
        <v>21843871</v>
      </c>
      <c r="D1594" s="286">
        <f>ROWS(C$5:C1594)</f>
        <v>1590</v>
      </c>
      <c r="E1594" s="286" t="str">
        <f>IF(A1594='5.1'!$E$5,TXM!D1594,"")</f>
        <v/>
      </c>
      <c r="F1594" t="str">
        <f>IFERROR(SMALL($E$5:$E$8000,ROWS($E$5:E1594)),"")</f>
        <v/>
      </c>
      <c r="I1594" s="285" t="s">
        <v>1693</v>
      </c>
      <c r="J1594" t="s">
        <v>821</v>
      </c>
      <c r="K1594" s="300">
        <v>225357</v>
      </c>
      <c r="L1594" s="286">
        <f>ROWS(K$5:K1594)</f>
        <v>1590</v>
      </c>
      <c r="M1594" s="286" t="str">
        <f>IF(I1594='5.1'!$E$5,TXM!L1594,"")</f>
        <v/>
      </c>
      <c r="N1594" t="str">
        <f>IFERROR(SMALL($M$5:$M$8000,ROWS($M$5:M1594)),"")</f>
        <v/>
      </c>
      <c r="P1594" t="s">
        <v>1778</v>
      </c>
      <c r="Q1594" t="s">
        <v>760</v>
      </c>
      <c r="R1594">
        <v>1199</v>
      </c>
      <c r="S1594" s="286">
        <f>ROWS(R$5:R1594)</f>
        <v>1590</v>
      </c>
      <c r="T1594" s="286" t="str">
        <f>IF(P1594='5.1'!$E$5,TXM!S1594,"")</f>
        <v/>
      </c>
      <c r="U1594" t="str">
        <f>IFERROR(SMALL($T$5:$T$8000,ROWS($T$5:T1594)),"")</f>
        <v/>
      </c>
    </row>
    <row r="1595" spans="1:21" ht="14.4" customHeight="1" x14ac:dyDescent="0.25">
      <c r="A1595" s="285" t="s">
        <v>1778</v>
      </c>
      <c r="B1595" t="s">
        <v>106</v>
      </c>
      <c r="C1595" s="300">
        <v>18839939</v>
      </c>
      <c r="D1595" s="286">
        <f>ROWS(C$5:C1595)</f>
        <v>1591</v>
      </c>
      <c r="E1595" s="286" t="str">
        <f>IF(A1595='5.1'!$E$5,TXM!D1595,"")</f>
        <v/>
      </c>
      <c r="F1595" t="str">
        <f>IFERROR(SMALL($E$5:$E$8000,ROWS($E$5:E1595)),"")</f>
        <v/>
      </c>
      <c r="I1595" s="285" t="s">
        <v>1693</v>
      </c>
      <c r="J1595" t="s">
        <v>818</v>
      </c>
      <c r="K1595" s="300">
        <v>219919</v>
      </c>
      <c r="L1595" s="286">
        <f>ROWS(K$5:K1595)</f>
        <v>1591</v>
      </c>
      <c r="M1595" s="286" t="str">
        <f>IF(I1595='5.1'!$E$5,TXM!L1595,"")</f>
        <v/>
      </c>
      <c r="N1595" t="str">
        <f>IFERROR(SMALL($M$5:$M$8000,ROWS($M$5:M1595)),"")</f>
        <v/>
      </c>
      <c r="P1595" t="s">
        <v>1778</v>
      </c>
      <c r="Q1595" t="s">
        <v>106</v>
      </c>
      <c r="R1595">
        <v>375</v>
      </c>
      <c r="S1595" s="286">
        <f>ROWS(R$5:R1595)</f>
        <v>1591</v>
      </c>
      <c r="T1595" s="286" t="str">
        <f>IF(P1595='5.1'!$E$5,TXM!S1595,"")</f>
        <v/>
      </c>
      <c r="U1595" t="str">
        <f>IFERROR(SMALL($T$5:$T$8000,ROWS($T$5:T1595)),"")</f>
        <v/>
      </c>
    </row>
    <row r="1596" spans="1:21" ht="14.4" customHeight="1" x14ac:dyDescent="0.25">
      <c r="A1596" s="285" t="s">
        <v>1778</v>
      </c>
      <c r="B1596" t="s">
        <v>719</v>
      </c>
      <c r="C1596" s="300">
        <v>12556899</v>
      </c>
      <c r="D1596" s="286">
        <f>ROWS(C$5:C1596)</f>
        <v>1592</v>
      </c>
      <c r="E1596" s="286" t="str">
        <f>IF(A1596='5.1'!$E$5,TXM!D1596,"")</f>
        <v/>
      </c>
      <c r="F1596" t="str">
        <f>IFERROR(SMALL($E$5:$E$8000,ROWS($E$5:E1596)),"")</f>
        <v/>
      </c>
      <c r="I1596" s="285" t="s">
        <v>1693</v>
      </c>
      <c r="J1596" t="s">
        <v>746</v>
      </c>
      <c r="K1596" s="300">
        <v>125110</v>
      </c>
      <c r="L1596" s="286">
        <f>ROWS(K$5:K1596)</f>
        <v>1592</v>
      </c>
      <c r="M1596" s="286" t="str">
        <f>IF(I1596='5.1'!$E$5,TXM!L1596,"")</f>
        <v/>
      </c>
      <c r="N1596" t="str">
        <f>IFERROR(SMALL($M$5:$M$8000,ROWS($M$5:M1596)),"")</f>
        <v/>
      </c>
      <c r="P1596" t="s">
        <v>1778</v>
      </c>
      <c r="Q1596" t="s">
        <v>119</v>
      </c>
      <c r="R1596">
        <v>350</v>
      </c>
      <c r="S1596" s="286">
        <f>ROWS(R$5:R1596)</f>
        <v>1592</v>
      </c>
      <c r="T1596" s="286" t="str">
        <f>IF(P1596='5.1'!$E$5,TXM!S1596,"")</f>
        <v/>
      </c>
      <c r="U1596" t="str">
        <f>IFERROR(SMALL($T$5:$T$8000,ROWS($T$5:T1596)),"")</f>
        <v/>
      </c>
    </row>
    <row r="1597" spans="1:21" ht="14.4" customHeight="1" x14ac:dyDescent="0.25">
      <c r="A1597" s="285" t="s">
        <v>1778</v>
      </c>
      <c r="B1597" t="s">
        <v>1090</v>
      </c>
      <c r="C1597" s="300">
        <v>8416545</v>
      </c>
      <c r="D1597" s="286">
        <f>ROWS(C$5:C1597)</f>
        <v>1593</v>
      </c>
      <c r="E1597" s="286" t="str">
        <f>IF(A1597='5.1'!$E$5,TXM!D1597,"")</f>
        <v/>
      </c>
      <c r="F1597" t="str">
        <f>IFERROR(SMALL($E$5:$E$8000,ROWS($E$5:E1597)),"")</f>
        <v/>
      </c>
      <c r="I1597" s="285" t="s">
        <v>1693</v>
      </c>
      <c r="J1597" t="s">
        <v>110</v>
      </c>
      <c r="K1597" s="300">
        <v>106446</v>
      </c>
      <c r="L1597" s="286">
        <f>ROWS(K$5:K1597)</f>
        <v>1593</v>
      </c>
      <c r="M1597" s="286" t="str">
        <f>IF(I1597='5.1'!$E$5,TXM!L1597,"")</f>
        <v/>
      </c>
      <c r="N1597" t="str">
        <f>IFERROR(SMALL($M$5:$M$8000,ROWS($M$5:M1597)),"")</f>
        <v/>
      </c>
      <c r="P1597" t="s">
        <v>1778</v>
      </c>
      <c r="Q1597" t="s">
        <v>1080</v>
      </c>
      <c r="R1597">
        <v>250</v>
      </c>
      <c r="S1597" s="286">
        <f>ROWS(R$5:R1597)</f>
        <v>1593</v>
      </c>
      <c r="T1597" s="286" t="str">
        <f>IF(P1597='5.1'!$E$5,TXM!S1597,"")</f>
        <v/>
      </c>
      <c r="U1597" t="str">
        <f>IFERROR(SMALL($T$5:$T$8000,ROWS($T$5:T1597)),"")</f>
        <v/>
      </c>
    </row>
    <row r="1598" spans="1:21" ht="14.4" customHeight="1" x14ac:dyDescent="0.25">
      <c r="A1598" s="285" t="s">
        <v>1778</v>
      </c>
      <c r="B1598" t="s">
        <v>717</v>
      </c>
      <c r="C1598" s="300">
        <v>6711983</v>
      </c>
      <c r="D1598" s="286">
        <f>ROWS(C$5:C1598)</f>
        <v>1594</v>
      </c>
      <c r="E1598" s="286" t="str">
        <f>IF(A1598='5.1'!$E$5,TXM!D1598,"")</f>
        <v/>
      </c>
      <c r="F1598" t="str">
        <f>IFERROR(SMALL($E$5:$E$8000,ROWS($E$5:E1598)),"")</f>
        <v/>
      </c>
      <c r="I1598" s="285" t="s">
        <v>1693</v>
      </c>
      <c r="J1598" t="s">
        <v>1092</v>
      </c>
      <c r="K1598" s="300">
        <v>102141</v>
      </c>
      <c r="L1598" s="286">
        <f>ROWS(K$5:K1598)</f>
        <v>1594</v>
      </c>
      <c r="M1598" s="286" t="str">
        <f>IF(I1598='5.1'!$E$5,TXM!L1598,"")</f>
        <v/>
      </c>
      <c r="N1598" t="str">
        <f>IFERROR(SMALL($M$5:$M$8000,ROWS($M$5:M1598)),"")</f>
        <v/>
      </c>
      <c r="P1598" t="s">
        <v>1976</v>
      </c>
      <c r="Q1598" t="s">
        <v>806</v>
      </c>
      <c r="R1598">
        <v>2027536</v>
      </c>
      <c r="S1598" s="286">
        <f>ROWS(R$5:R1598)</f>
        <v>1594</v>
      </c>
      <c r="T1598" s="286" t="str">
        <f>IF(P1598='5.1'!$E$5,TXM!S1598,"")</f>
        <v/>
      </c>
      <c r="U1598" t="str">
        <f>IFERROR(SMALL($T$5:$T$8000,ROWS($T$5:T1598)),"")</f>
        <v/>
      </c>
    </row>
    <row r="1599" spans="1:21" ht="14.4" customHeight="1" x14ac:dyDescent="0.25">
      <c r="A1599" s="285" t="s">
        <v>1778</v>
      </c>
      <c r="B1599" t="s">
        <v>746</v>
      </c>
      <c r="C1599" s="300">
        <v>4846037</v>
      </c>
      <c r="D1599" s="286">
        <f>ROWS(C$5:C1599)</f>
        <v>1595</v>
      </c>
      <c r="E1599" s="286" t="str">
        <f>IF(A1599='5.1'!$E$5,TXM!D1599,"")</f>
        <v/>
      </c>
      <c r="F1599" t="str">
        <f>IFERROR(SMALL($E$5:$E$8000,ROWS($E$5:E1599)),"")</f>
        <v/>
      </c>
      <c r="I1599" s="285" t="s">
        <v>1693</v>
      </c>
      <c r="J1599" t="s">
        <v>782</v>
      </c>
      <c r="K1599" s="300">
        <v>83917</v>
      </c>
      <c r="L1599" s="286">
        <f>ROWS(K$5:K1599)</f>
        <v>1595</v>
      </c>
      <c r="M1599" s="286" t="str">
        <f>IF(I1599='5.1'!$E$5,TXM!L1599,"")</f>
        <v/>
      </c>
      <c r="N1599" t="str">
        <f>IFERROR(SMALL($M$5:$M$8000,ROWS($M$5:M1599)),"")</f>
        <v/>
      </c>
      <c r="P1599" t="s">
        <v>1976</v>
      </c>
      <c r="Q1599" t="s">
        <v>810</v>
      </c>
      <c r="R1599">
        <v>277627</v>
      </c>
      <c r="S1599" s="286">
        <f>ROWS(R$5:R1599)</f>
        <v>1595</v>
      </c>
      <c r="T1599" s="286" t="str">
        <f>IF(P1599='5.1'!$E$5,TXM!S1599,"")</f>
        <v/>
      </c>
      <c r="U1599" t="str">
        <f>IFERROR(SMALL($T$5:$T$8000,ROWS($T$5:T1599)),"")</f>
        <v/>
      </c>
    </row>
    <row r="1600" spans="1:21" ht="14.4" customHeight="1" x14ac:dyDescent="0.25">
      <c r="A1600" s="285" t="s">
        <v>1778</v>
      </c>
      <c r="B1600" t="s">
        <v>117</v>
      </c>
      <c r="C1600" s="300">
        <v>4048410</v>
      </c>
      <c r="D1600" s="286">
        <f>ROWS(C$5:C1600)</f>
        <v>1596</v>
      </c>
      <c r="E1600" s="286" t="str">
        <f>IF(A1600='5.1'!$E$5,TXM!D1600,"")</f>
        <v/>
      </c>
      <c r="F1600" t="str">
        <f>IFERROR(SMALL($E$5:$E$8000,ROWS($E$5:E1600)),"")</f>
        <v/>
      </c>
      <c r="I1600" s="285" t="s">
        <v>1693</v>
      </c>
      <c r="J1600" t="s">
        <v>104</v>
      </c>
      <c r="K1600" s="300">
        <v>80692</v>
      </c>
      <c r="L1600" s="286">
        <f>ROWS(K$5:K1600)</f>
        <v>1596</v>
      </c>
      <c r="M1600" s="286" t="str">
        <f>IF(I1600='5.1'!$E$5,TXM!L1600,"")</f>
        <v/>
      </c>
      <c r="N1600" t="str">
        <f>IFERROR(SMALL($M$5:$M$8000,ROWS($M$5:M1600)),"")</f>
        <v/>
      </c>
      <c r="P1600" t="s">
        <v>1976</v>
      </c>
      <c r="Q1600" t="s">
        <v>1081</v>
      </c>
      <c r="R1600">
        <v>145095</v>
      </c>
      <c r="S1600" s="286">
        <f>ROWS(R$5:R1600)</f>
        <v>1596</v>
      </c>
      <c r="T1600" s="286" t="str">
        <f>IF(P1600='5.1'!$E$5,TXM!S1600,"")</f>
        <v/>
      </c>
      <c r="U1600" t="str">
        <f>IFERROR(SMALL($T$5:$T$8000,ROWS($T$5:T1600)),"")</f>
        <v/>
      </c>
    </row>
    <row r="1601" spans="1:21" ht="14.4" customHeight="1" x14ac:dyDescent="0.25">
      <c r="A1601" s="285" t="s">
        <v>1778</v>
      </c>
      <c r="B1601" t="s">
        <v>1081</v>
      </c>
      <c r="C1601" s="300">
        <v>3987639</v>
      </c>
      <c r="D1601" s="286">
        <f>ROWS(C$5:C1601)</f>
        <v>1597</v>
      </c>
      <c r="E1601" s="286" t="str">
        <f>IF(A1601='5.1'!$E$5,TXM!D1601,"")</f>
        <v/>
      </c>
      <c r="F1601" t="str">
        <f>IFERROR(SMALL($E$5:$E$8000,ROWS($E$5:E1601)),"")</f>
        <v/>
      </c>
      <c r="I1601" s="285" t="s">
        <v>1693</v>
      </c>
      <c r="J1601" t="s">
        <v>742</v>
      </c>
      <c r="K1601" s="300">
        <v>76357</v>
      </c>
      <c r="L1601" s="286">
        <f>ROWS(K$5:K1601)</f>
        <v>1597</v>
      </c>
      <c r="M1601" s="286" t="str">
        <f>IF(I1601='5.1'!$E$5,TXM!L1601,"")</f>
        <v/>
      </c>
      <c r="N1601" t="str">
        <f>IFERROR(SMALL($M$5:$M$8000,ROWS($M$5:M1601)),"")</f>
        <v/>
      </c>
      <c r="P1601" t="s">
        <v>1976</v>
      </c>
      <c r="Q1601" t="s">
        <v>784</v>
      </c>
      <c r="R1601">
        <v>56077</v>
      </c>
      <c r="S1601" s="286">
        <f>ROWS(R$5:R1601)</f>
        <v>1597</v>
      </c>
      <c r="T1601" s="286" t="str">
        <f>IF(P1601='5.1'!$E$5,TXM!S1601,"")</f>
        <v/>
      </c>
      <c r="U1601" t="str">
        <f>IFERROR(SMALL($T$5:$T$8000,ROWS($T$5:T1601)),"")</f>
        <v/>
      </c>
    </row>
    <row r="1602" spans="1:21" ht="14.4" customHeight="1" x14ac:dyDescent="0.25">
      <c r="A1602" s="285" t="s">
        <v>1778</v>
      </c>
      <c r="B1602" t="s">
        <v>723</v>
      </c>
      <c r="C1602" s="300">
        <v>2599175</v>
      </c>
      <c r="D1602" s="286">
        <f>ROWS(C$5:C1602)</f>
        <v>1598</v>
      </c>
      <c r="E1602" s="286" t="str">
        <f>IF(A1602='5.1'!$E$5,TXM!D1602,"")</f>
        <v/>
      </c>
      <c r="F1602" t="str">
        <f>IFERROR(SMALL($E$5:$E$8000,ROWS($E$5:E1602)),"")</f>
        <v/>
      </c>
      <c r="I1602" s="285" t="s">
        <v>1693</v>
      </c>
      <c r="J1602" t="s">
        <v>744</v>
      </c>
      <c r="K1602" s="300">
        <v>74067</v>
      </c>
      <c r="L1602" s="286">
        <f>ROWS(K$5:K1602)</f>
        <v>1598</v>
      </c>
      <c r="M1602" s="286" t="str">
        <f>IF(I1602='5.1'!$E$5,TXM!L1602,"")</f>
        <v/>
      </c>
      <c r="N1602" t="str">
        <f>IFERROR(SMALL($M$5:$M$8000,ROWS($M$5:M1602)),"")</f>
        <v/>
      </c>
      <c r="P1602" t="s">
        <v>1976</v>
      </c>
      <c r="Q1602" t="s">
        <v>1093</v>
      </c>
      <c r="R1602">
        <v>9552</v>
      </c>
      <c r="S1602" s="286">
        <f>ROWS(R$5:R1602)</f>
        <v>1598</v>
      </c>
      <c r="T1602" s="286" t="str">
        <f>IF(P1602='5.1'!$E$5,TXM!S1602,"")</f>
        <v/>
      </c>
      <c r="U1602" t="str">
        <f>IFERROR(SMALL($T$5:$T$8000,ROWS($T$5:T1602)),"")</f>
        <v/>
      </c>
    </row>
    <row r="1603" spans="1:21" ht="14.4" customHeight="1" x14ac:dyDescent="0.25">
      <c r="A1603" s="285" t="s">
        <v>1778</v>
      </c>
      <c r="B1603" t="s">
        <v>113</v>
      </c>
      <c r="C1603" s="300">
        <v>2054067</v>
      </c>
      <c r="D1603" s="286">
        <f>ROWS(C$5:C1603)</f>
        <v>1599</v>
      </c>
      <c r="E1603" s="286" t="str">
        <f>IF(A1603='5.1'!$E$5,TXM!D1603,"")</f>
        <v/>
      </c>
      <c r="F1603" t="str">
        <f>IFERROR(SMALL($E$5:$E$8000,ROWS($E$5:E1603)),"")</f>
        <v/>
      </c>
      <c r="I1603" s="285" t="s">
        <v>1693</v>
      </c>
      <c r="J1603" t="s">
        <v>705</v>
      </c>
      <c r="K1603" s="300">
        <v>73672</v>
      </c>
      <c r="L1603" s="286">
        <f>ROWS(K$5:K1603)</f>
        <v>1599</v>
      </c>
      <c r="M1603" s="286" t="str">
        <f>IF(I1603='5.1'!$E$5,TXM!L1603,"")</f>
        <v/>
      </c>
      <c r="N1603" t="str">
        <f>IFERROR(SMALL($M$5:$M$8000,ROWS($M$5:M1603)),"")</f>
        <v/>
      </c>
      <c r="P1603" t="s">
        <v>1976</v>
      </c>
      <c r="Q1603" t="s">
        <v>808</v>
      </c>
      <c r="R1603">
        <v>9450</v>
      </c>
      <c r="S1603" s="286">
        <f>ROWS(R$5:R1603)</f>
        <v>1599</v>
      </c>
      <c r="T1603" s="286" t="str">
        <f>IF(P1603='5.1'!$E$5,TXM!S1603,"")</f>
        <v/>
      </c>
      <c r="U1603" t="str">
        <f>IFERROR(SMALL($T$5:$T$8000,ROWS($T$5:T1603)),"")</f>
        <v/>
      </c>
    </row>
    <row r="1604" spans="1:21" ht="14.4" customHeight="1" x14ac:dyDescent="0.25">
      <c r="A1604" s="285" t="s">
        <v>1778</v>
      </c>
      <c r="B1604" t="s">
        <v>786</v>
      </c>
      <c r="C1604" s="300">
        <v>1610875</v>
      </c>
      <c r="D1604" s="286">
        <f>ROWS(C$5:C1604)</f>
        <v>1600</v>
      </c>
      <c r="E1604" s="286" t="str">
        <f>IF(A1604='5.1'!$E$5,TXM!D1604,"")</f>
        <v/>
      </c>
      <c r="F1604" t="str">
        <f>IFERROR(SMALL($E$5:$E$8000,ROWS($E$5:E1604)),"")</f>
        <v/>
      </c>
      <c r="I1604" s="285" t="s">
        <v>1693</v>
      </c>
      <c r="J1604" t="s">
        <v>197</v>
      </c>
      <c r="K1604" s="300">
        <v>69787</v>
      </c>
      <c r="L1604" s="286">
        <f>ROWS(K$5:K1604)</f>
        <v>1600</v>
      </c>
      <c r="M1604" s="286" t="str">
        <f>IF(I1604='5.1'!$E$5,TXM!L1604,"")</f>
        <v/>
      </c>
      <c r="N1604" t="str">
        <f>IFERROR(SMALL($M$5:$M$8000,ROWS($M$5:M1604)),"")</f>
        <v/>
      </c>
      <c r="P1604" t="s">
        <v>1976</v>
      </c>
      <c r="Q1604" t="s">
        <v>1080</v>
      </c>
      <c r="R1604">
        <v>5264</v>
      </c>
      <c r="S1604" s="286">
        <f>ROWS(R$5:R1604)</f>
        <v>1600</v>
      </c>
      <c r="T1604" s="286" t="str">
        <f>IF(P1604='5.1'!$E$5,TXM!S1604,"")</f>
        <v/>
      </c>
      <c r="U1604" t="str">
        <f>IFERROR(SMALL($T$5:$T$8000,ROWS($T$5:T1604)),"")</f>
        <v/>
      </c>
    </row>
    <row r="1605" spans="1:21" ht="14.4" customHeight="1" x14ac:dyDescent="0.25">
      <c r="A1605" s="285" t="s">
        <v>1778</v>
      </c>
      <c r="B1605" t="s">
        <v>1086</v>
      </c>
      <c r="C1605" s="300">
        <v>1494006</v>
      </c>
      <c r="D1605" s="286">
        <f>ROWS(C$5:C1605)</f>
        <v>1601</v>
      </c>
      <c r="E1605" s="286" t="str">
        <f>IF(A1605='5.1'!$E$5,TXM!D1605,"")</f>
        <v/>
      </c>
      <c r="F1605" t="str">
        <f>IFERROR(SMALL($E$5:$E$8000,ROWS($E$5:E1605)),"")</f>
        <v/>
      </c>
      <c r="I1605" s="285" t="s">
        <v>1693</v>
      </c>
      <c r="J1605" t="s">
        <v>1089</v>
      </c>
      <c r="K1605" s="300">
        <v>61893</v>
      </c>
      <c r="L1605" s="286">
        <f>ROWS(K$5:K1605)</f>
        <v>1601</v>
      </c>
      <c r="M1605" s="286" t="str">
        <f>IF(I1605='5.1'!$E$5,TXM!L1605,"")</f>
        <v/>
      </c>
      <c r="N1605" t="str">
        <f>IFERROR(SMALL($M$5:$M$8000,ROWS($M$5:M1605)),"")</f>
        <v/>
      </c>
      <c r="P1605" t="s">
        <v>1976</v>
      </c>
      <c r="Q1605" t="s">
        <v>1098</v>
      </c>
      <c r="R1605">
        <v>5000</v>
      </c>
      <c r="S1605" s="286">
        <f>ROWS(R$5:R1605)</f>
        <v>1601</v>
      </c>
      <c r="T1605" s="286" t="str">
        <f>IF(P1605='5.1'!$E$5,TXM!S1605,"")</f>
        <v/>
      </c>
      <c r="U1605" t="str">
        <f>IFERROR(SMALL($T$5:$T$8000,ROWS($T$5:T1605)),"")</f>
        <v/>
      </c>
    </row>
    <row r="1606" spans="1:21" ht="14.4" customHeight="1" x14ac:dyDescent="0.25">
      <c r="A1606" s="285" t="s">
        <v>1778</v>
      </c>
      <c r="B1606" t="s">
        <v>748</v>
      </c>
      <c r="C1606" s="300">
        <v>1023961</v>
      </c>
      <c r="D1606" s="286">
        <f>ROWS(C$5:C1606)</f>
        <v>1602</v>
      </c>
      <c r="E1606" s="286" t="str">
        <f>IF(A1606='5.1'!$E$5,TXM!D1606,"")</f>
        <v/>
      </c>
      <c r="F1606" t="str">
        <f>IFERROR(SMALL($E$5:$E$8000,ROWS($E$5:E1606)),"")</f>
        <v/>
      </c>
      <c r="I1606" s="285" t="s">
        <v>1693</v>
      </c>
      <c r="J1606" t="s">
        <v>770</v>
      </c>
      <c r="K1606" s="300">
        <v>55473</v>
      </c>
      <c r="L1606" s="286">
        <f>ROWS(K$5:K1606)</f>
        <v>1602</v>
      </c>
      <c r="M1606" s="286" t="str">
        <f>IF(I1606='5.1'!$E$5,TXM!L1606,"")</f>
        <v/>
      </c>
      <c r="N1606" t="str">
        <f>IFERROR(SMALL($M$5:$M$8000,ROWS($M$5:M1606)),"")</f>
        <v/>
      </c>
      <c r="P1606" t="s">
        <v>1976</v>
      </c>
      <c r="Q1606" t="s">
        <v>1083</v>
      </c>
      <c r="R1606">
        <v>2098</v>
      </c>
      <c r="S1606" s="286">
        <f>ROWS(R$5:R1606)</f>
        <v>1602</v>
      </c>
      <c r="T1606" s="286" t="str">
        <f>IF(P1606='5.1'!$E$5,TXM!S1606,"")</f>
        <v/>
      </c>
      <c r="U1606" t="str">
        <f>IFERROR(SMALL($T$5:$T$8000,ROWS($T$5:T1606)),"")</f>
        <v/>
      </c>
    </row>
    <row r="1607" spans="1:21" ht="14.4" customHeight="1" x14ac:dyDescent="0.25">
      <c r="A1607" s="285" t="s">
        <v>1778</v>
      </c>
      <c r="B1607" t="s">
        <v>102</v>
      </c>
      <c r="C1607" s="300">
        <v>724470</v>
      </c>
      <c r="D1607" s="286">
        <f>ROWS(C$5:C1607)</f>
        <v>1603</v>
      </c>
      <c r="E1607" s="286" t="str">
        <f>IF(A1607='5.1'!$E$5,TXM!D1607,"")</f>
        <v/>
      </c>
      <c r="F1607" t="str">
        <f>IFERROR(SMALL($E$5:$E$8000,ROWS($E$5:E1607)),"")</f>
        <v/>
      </c>
      <c r="I1607" s="285" t="s">
        <v>1693</v>
      </c>
      <c r="J1607" t="s">
        <v>754</v>
      </c>
      <c r="K1607" s="300">
        <v>50351</v>
      </c>
      <c r="L1607" s="286">
        <f>ROWS(K$5:K1607)</f>
        <v>1603</v>
      </c>
      <c r="M1607" s="286" t="str">
        <f>IF(I1607='5.1'!$E$5,TXM!L1607,"")</f>
        <v/>
      </c>
      <c r="N1607" t="str">
        <f>IFERROR(SMALL($M$5:$M$8000,ROWS($M$5:M1607)),"")</f>
        <v/>
      </c>
      <c r="P1607" t="s">
        <v>1976</v>
      </c>
      <c r="Q1607" t="s">
        <v>802</v>
      </c>
      <c r="R1607">
        <v>1006</v>
      </c>
      <c r="S1607" s="286">
        <f>ROWS(R$5:R1607)</f>
        <v>1603</v>
      </c>
      <c r="T1607" s="286" t="str">
        <f>IF(P1607='5.1'!$E$5,TXM!S1607,"")</f>
        <v/>
      </c>
      <c r="U1607" t="str">
        <f>IFERROR(SMALL($T$5:$T$8000,ROWS($T$5:T1607)),"")</f>
        <v/>
      </c>
    </row>
    <row r="1608" spans="1:21" ht="14.4" customHeight="1" x14ac:dyDescent="0.25">
      <c r="A1608" s="285" t="s">
        <v>1778</v>
      </c>
      <c r="B1608" t="s">
        <v>727</v>
      </c>
      <c r="C1608" s="300">
        <v>687968</v>
      </c>
      <c r="D1608" s="286">
        <f>ROWS(C$5:C1608)</f>
        <v>1604</v>
      </c>
      <c r="E1608" s="286" t="str">
        <f>IF(A1608='5.1'!$E$5,TXM!D1608,"")</f>
        <v/>
      </c>
      <c r="F1608" t="str">
        <f>IFERROR(SMALL($E$5:$E$8000,ROWS($E$5:E1608)),"")</f>
        <v/>
      </c>
      <c r="I1608" s="285" t="s">
        <v>1693</v>
      </c>
      <c r="J1608" t="s">
        <v>1088</v>
      </c>
      <c r="K1608" s="300">
        <v>48909</v>
      </c>
      <c r="L1608" s="286">
        <f>ROWS(K$5:K1608)</f>
        <v>1604</v>
      </c>
      <c r="M1608" s="286" t="str">
        <f>IF(I1608='5.1'!$E$5,TXM!L1608,"")</f>
        <v/>
      </c>
      <c r="N1608" t="str">
        <f>IFERROR(SMALL($M$5:$M$8000,ROWS($M$5:M1608)),"")</f>
        <v/>
      </c>
      <c r="P1608" t="s">
        <v>1976</v>
      </c>
      <c r="Q1608" t="s">
        <v>774</v>
      </c>
      <c r="R1608">
        <v>642</v>
      </c>
      <c r="S1608" s="286">
        <f>ROWS(R$5:R1608)</f>
        <v>1604</v>
      </c>
      <c r="T1608" s="286" t="str">
        <f>IF(P1608='5.1'!$E$5,TXM!S1608,"")</f>
        <v/>
      </c>
      <c r="U1608" t="str">
        <f>IFERROR(SMALL($T$5:$T$8000,ROWS($T$5:T1608)),"")</f>
        <v/>
      </c>
    </row>
    <row r="1609" spans="1:21" ht="14.4" customHeight="1" x14ac:dyDescent="0.25">
      <c r="A1609" s="285" t="s">
        <v>1778</v>
      </c>
      <c r="B1609" t="s">
        <v>114</v>
      </c>
      <c r="C1609" s="300">
        <v>679569</v>
      </c>
      <c r="D1609" s="286">
        <f>ROWS(C$5:C1609)</f>
        <v>1605</v>
      </c>
      <c r="E1609" s="286" t="str">
        <f>IF(A1609='5.1'!$E$5,TXM!D1609,"")</f>
        <v/>
      </c>
      <c r="F1609" t="str">
        <f>IFERROR(SMALL($E$5:$E$8000,ROWS($E$5:E1609)),"")</f>
        <v/>
      </c>
      <c r="I1609" s="285" t="s">
        <v>1693</v>
      </c>
      <c r="J1609" t="s">
        <v>1077</v>
      </c>
      <c r="K1609" s="300">
        <v>30912</v>
      </c>
      <c r="L1609" s="286">
        <f>ROWS(K$5:K1609)</f>
        <v>1605</v>
      </c>
      <c r="M1609" s="286" t="str">
        <f>IF(I1609='5.1'!$E$5,TXM!L1609,"")</f>
        <v/>
      </c>
      <c r="N1609" t="str">
        <f>IFERROR(SMALL($M$5:$M$8000,ROWS($M$5:M1609)),"")</f>
        <v/>
      </c>
      <c r="P1609" t="s">
        <v>1977</v>
      </c>
      <c r="Q1609" t="s">
        <v>810</v>
      </c>
      <c r="R1609">
        <v>1606700</v>
      </c>
      <c r="S1609" s="286">
        <f>ROWS(R$5:R1609)</f>
        <v>1605</v>
      </c>
      <c r="T1609" s="286" t="str">
        <f>IF(P1609='5.1'!$E$5,TXM!S1609,"")</f>
        <v/>
      </c>
      <c r="U1609" t="str">
        <f>IFERROR(SMALL($T$5:$T$8000,ROWS($T$5:T1609)),"")</f>
        <v/>
      </c>
    </row>
    <row r="1610" spans="1:21" ht="14.4" customHeight="1" x14ac:dyDescent="0.25">
      <c r="A1610" s="285" t="s">
        <v>1778</v>
      </c>
      <c r="B1610" t="s">
        <v>750</v>
      </c>
      <c r="C1610" s="300">
        <v>317292</v>
      </c>
      <c r="D1610" s="286">
        <f>ROWS(C$5:C1610)</f>
        <v>1606</v>
      </c>
      <c r="E1610" s="286" t="str">
        <f>IF(A1610='5.1'!$E$5,TXM!D1610,"")</f>
        <v/>
      </c>
      <c r="F1610" t="str">
        <f>IFERROR(SMALL($E$5:$E$8000,ROWS($E$5:E1610)),"")</f>
        <v/>
      </c>
      <c r="I1610" s="285" t="s">
        <v>1693</v>
      </c>
      <c r="J1610" t="s">
        <v>1084</v>
      </c>
      <c r="K1610" s="300">
        <v>25373</v>
      </c>
      <c r="L1610" s="286">
        <f>ROWS(K$5:K1610)</f>
        <v>1606</v>
      </c>
      <c r="M1610" s="286" t="str">
        <f>IF(I1610='5.1'!$E$5,TXM!L1610,"")</f>
        <v/>
      </c>
      <c r="N1610" t="str">
        <f>IFERROR(SMALL($M$5:$M$8000,ROWS($M$5:M1610)),"")</f>
        <v/>
      </c>
      <c r="P1610" t="s">
        <v>1977</v>
      </c>
      <c r="Q1610" t="s">
        <v>760</v>
      </c>
      <c r="R1610">
        <v>358982</v>
      </c>
      <c r="S1610" s="286">
        <f>ROWS(R$5:R1610)</f>
        <v>1606</v>
      </c>
      <c r="T1610" s="286" t="str">
        <f>IF(P1610='5.1'!$E$5,TXM!S1610,"")</f>
        <v/>
      </c>
      <c r="U1610" t="str">
        <f>IFERROR(SMALL($T$5:$T$8000,ROWS($T$5:T1610)),"")</f>
        <v/>
      </c>
    </row>
    <row r="1611" spans="1:21" ht="14.4" customHeight="1" x14ac:dyDescent="0.25">
      <c r="A1611" s="285" t="s">
        <v>1778</v>
      </c>
      <c r="B1611" t="s">
        <v>109</v>
      </c>
      <c r="C1611" s="300">
        <v>300000</v>
      </c>
      <c r="D1611" s="286">
        <f>ROWS(C$5:C1611)</f>
        <v>1607</v>
      </c>
      <c r="E1611" s="286" t="str">
        <f>IF(A1611='5.1'!$E$5,TXM!D1611,"")</f>
        <v/>
      </c>
      <c r="F1611" t="str">
        <f>IFERROR(SMALL($E$5:$E$8000,ROWS($E$5:E1611)),"")</f>
        <v/>
      </c>
      <c r="I1611" s="285" t="s">
        <v>1693</v>
      </c>
      <c r="J1611" t="s">
        <v>115</v>
      </c>
      <c r="K1611" s="300">
        <v>24372</v>
      </c>
      <c r="L1611" s="286">
        <f>ROWS(K$5:K1611)</f>
        <v>1607</v>
      </c>
      <c r="M1611" s="286" t="str">
        <f>IF(I1611='5.1'!$E$5,TXM!L1611,"")</f>
        <v/>
      </c>
      <c r="N1611" t="str">
        <f>IFERROR(SMALL($M$5:$M$8000,ROWS($M$5:M1611)),"")</f>
        <v/>
      </c>
      <c r="P1611" t="s">
        <v>1977</v>
      </c>
      <c r="Q1611" t="s">
        <v>108</v>
      </c>
      <c r="R1611">
        <v>89031</v>
      </c>
      <c r="S1611" s="286">
        <f>ROWS(R$5:R1611)</f>
        <v>1607</v>
      </c>
      <c r="T1611" s="286" t="str">
        <f>IF(P1611='5.1'!$E$5,TXM!S1611,"")</f>
        <v/>
      </c>
      <c r="U1611" t="str">
        <f>IFERROR(SMALL($T$5:$T$8000,ROWS($T$5:T1611)),"")</f>
        <v/>
      </c>
    </row>
    <row r="1612" spans="1:21" ht="14.4" customHeight="1" x14ac:dyDescent="0.25">
      <c r="A1612" s="285" t="s">
        <v>1778</v>
      </c>
      <c r="B1612" t="s">
        <v>774</v>
      </c>
      <c r="C1612" s="300">
        <v>219581</v>
      </c>
      <c r="D1612" s="286">
        <f>ROWS(C$5:C1612)</f>
        <v>1608</v>
      </c>
      <c r="E1612" s="286" t="str">
        <f>IF(A1612='5.1'!$E$5,TXM!D1612,"")</f>
        <v/>
      </c>
      <c r="F1612" t="str">
        <f>IFERROR(SMALL($E$5:$E$8000,ROWS($E$5:E1612)),"")</f>
        <v/>
      </c>
      <c r="I1612" s="285" t="s">
        <v>1693</v>
      </c>
      <c r="J1612" t="s">
        <v>800</v>
      </c>
      <c r="K1612" s="300">
        <v>11305</v>
      </c>
      <c r="L1612" s="286">
        <f>ROWS(K$5:K1612)</f>
        <v>1608</v>
      </c>
      <c r="M1612" s="286" t="str">
        <f>IF(I1612='5.1'!$E$5,TXM!L1612,"")</f>
        <v/>
      </c>
      <c r="N1612" t="str">
        <f>IFERROR(SMALL($M$5:$M$8000,ROWS($M$5:M1612)),"")</f>
        <v/>
      </c>
      <c r="P1612" t="s">
        <v>1977</v>
      </c>
      <c r="Q1612" t="s">
        <v>1098</v>
      </c>
      <c r="R1612">
        <v>79263</v>
      </c>
      <c r="S1612" s="286">
        <f>ROWS(R$5:R1612)</f>
        <v>1608</v>
      </c>
      <c r="T1612" s="286" t="str">
        <f>IF(P1612='5.1'!$E$5,TXM!S1612,"")</f>
        <v/>
      </c>
      <c r="U1612" t="str">
        <f>IFERROR(SMALL($T$5:$T$8000,ROWS($T$5:T1612)),"")</f>
        <v/>
      </c>
    </row>
    <row r="1613" spans="1:21" ht="14.4" customHeight="1" x14ac:dyDescent="0.25">
      <c r="A1613" s="285" t="s">
        <v>1778</v>
      </c>
      <c r="B1613" t="s">
        <v>806</v>
      </c>
      <c r="C1613" s="300">
        <v>184858</v>
      </c>
      <c r="D1613" s="286">
        <f>ROWS(C$5:C1613)</f>
        <v>1609</v>
      </c>
      <c r="E1613" s="286" t="str">
        <f>IF(A1613='5.1'!$E$5,TXM!D1613,"")</f>
        <v/>
      </c>
      <c r="F1613" t="str">
        <f>IFERROR(SMALL($E$5:$E$8000,ROWS($E$5:E1613)),"")</f>
        <v/>
      </c>
      <c r="I1613" s="285" t="s">
        <v>1693</v>
      </c>
      <c r="J1613" t="s">
        <v>772</v>
      </c>
      <c r="K1613" s="300">
        <v>11122</v>
      </c>
      <c r="L1613" s="286">
        <f>ROWS(K$5:K1613)</f>
        <v>1609</v>
      </c>
      <c r="M1613" s="286" t="str">
        <f>IF(I1613='5.1'!$E$5,TXM!L1613,"")</f>
        <v/>
      </c>
      <c r="N1613" t="str">
        <f>IFERROR(SMALL($M$5:$M$8000,ROWS($M$5:M1613)),"")</f>
        <v/>
      </c>
      <c r="P1613" t="s">
        <v>1977</v>
      </c>
      <c r="Q1613" t="s">
        <v>806</v>
      </c>
      <c r="R1613">
        <v>69452</v>
      </c>
      <c r="S1613" s="286">
        <f>ROWS(R$5:R1613)</f>
        <v>1609</v>
      </c>
      <c r="T1613" s="286" t="str">
        <f>IF(P1613='5.1'!$E$5,TXM!S1613,"")</f>
        <v/>
      </c>
      <c r="U1613" t="str">
        <f>IFERROR(SMALL($T$5:$T$8000,ROWS($T$5:T1613)),"")</f>
        <v/>
      </c>
    </row>
    <row r="1614" spans="1:21" ht="14.4" customHeight="1" x14ac:dyDescent="0.25">
      <c r="A1614" s="285" t="s">
        <v>1778</v>
      </c>
      <c r="B1614" t="s">
        <v>788</v>
      </c>
      <c r="C1614" s="300">
        <v>175890</v>
      </c>
      <c r="D1614" s="286">
        <f>ROWS(C$5:C1614)</f>
        <v>1610</v>
      </c>
      <c r="E1614" s="286" t="str">
        <f>IF(A1614='5.1'!$E$5,TXM!D1614,"")</f>
        <v/>
      </c>
      <c r="F1614" t="str">
        <f>IFERROR(SMALL($E$5:$E$8000,ROWS($E$5:E1614)),"")</f>
        <v/>
      </c>
      <c r="I1614" s="285" t="s">
        <v>1693</v>
      </c>
      <c r="J1614" t="s">
        <v>788</v>
      </c>
      <c r="K1614" s="300">
        <v>6657</v>
      </c>
      <c r="L1614" s="286">
        <f>ROWS(K$5:K1614)</f>
        <v>1610</v>
      </c>
      <c r="M1614" s="286" t="str">
        <f>IF(I1614='5.1'!$E$5,TXM!L1614,"")</f>
        <v/>
      </c>
      <c r="N1614" t="str">
        <f>IFERROR(SMALL($M$5:$M$8000,ROWS($M$5:M1614)),"")</f>
        <v/>
      </c>
      <c r="P1614" t="s">
        <v>1977</v>
      </c>
      <c r="Q1614" t="s">
        <v>762</v>
      </c>
      <c r="R1614">
        <v>43706</v>
      </c>
      <c r="S1614" s="286">
        <f>ROWS(R$5:R1614)</f>
        <v>1610</v>
      </c>
      <c r="T1614" s="286" t="str">
        <f>IF(P1614='5.1'!$E$5,TXM!S1614,"")</f>
        <v/>
      </c>
      <c r="U1614" t="str">
        <f>IFERROR(SMALL($T$5:$T$8000,ROWS($T$5:T1614)),"")</f>
        <v/>
      </c>
    </row>
    <row r="1615" spans="1:21" ht="14.4" customHeight="1" x14ac:dyDescent="0.25">
      <c r="A1615" s="285" t="s">
        <v>1778</v>
      </c>
      <c r="B1615" t="s">
        <v>810</v>
      </c>
      <c r="C1615" s="300">
        <v>140250</v>
      </c>
      <c r="D1615" s="286">
        <f>ROWS(C$5:C1615)</f>
        <v>1611</v>
      </c>
      <c r="E1615" s="286" t="str">
        <f>IF(A1615='5.1'!$E$5,TXM!D1615,"")</f>
        <v/>
      </c>
      <c r="F1615" t="str">
        <f>IFERROR(SMALL($E$5:$E$8000,ROWS($E$5:E1615)),"")</f>
        <v/>
      </c>
      <c r="I1615" s="285" t="s">
        <v>1693</v>
      </c>
      <c r="J1615" t="s">
        <v>111</v>
      </c>
      <c r="K1615" s="300">
        <v>4944</v>
      </c>
      <c r="L1615" s="286">
        <f>ROWS(K$5:K1615)</f>
        <v>1611</v>
      </c>
      <c r="M1615" s="286" t="str">
        <f>IF(I1615='5.1'!$E$5,TXM!L1615,"")</f>
        <v/>
      </c>
      <c r="N1615" t="str">
        <f>IFERROR(SMALL($M$5:$M$8000,ROWS($M$5:M1615)),"")</f>
        <v/>
      </c>
      <c r="P1615" t="s">
        <v>1977</v>
      </c>
      <c r="Q1615" t="s">
        <v>1087</v>
      </c>
      <c r="R1615">
        <v>39540</v>
      </c>
      <c r="S1615" s="286">
        <f>ROWS(R$5:R1615)</f>
        <v>1611</v>
      </c>
      <c r="T1615" s="286" t="str">
        <f>IF(P1615='5.1'!$E$5,TXM!S1615,"")</f>
        <v/>
      </c>
      <c r="U1615" t="str">
        <f>IFERROR(SMALL($T$5:$T$8000,ROWS($T$5:T1615)),"")</f>
        <v/>
      </c>
    </row>
    <row r="1616" spans="1:21" ht="14.4" customHeight="1" x14ac:dyDescent="0.25">
      <c r="A1616" s="285" t="s">
        <v>1778</v>
      </c>
      <c r="B1616" t="s">
        <v>119</v>
      </c>
      <c r="C1616" s="300">
        <v>137366</v>
      </c>
      <c r="D1616" s="286">
        <f>ROWS(C$5:C1616)</f>
        <v>1612</v>
      </c>
      <c r="E1616" s="286" t="str">
        <f>IF(A1616='5.1'!$E$5,TXM!D1616,"")</f>
        <v/>
      </c>
      <c r="F1616" t="str">
        <f>IFERROR(SMALL($E$5:$E$8000,ROWS($E$5:E1616)),"")</f>
        <v/>
      </c>
      <c r="I1616" s="285" t="s">
        <v>1693</v>
      </c>
      <c r="J1616" t="s">
        <v>114</v>
      </c>
      <c r="K1616" s="300">
        <v>3395</v>
      </c>
      <c r="L1616" s="286">
        <f>ROWS(K$5:K1616)</f>
        <v>1612</v>
      </c>
      <c r="M1616" s="286" t="str">
        <f>IF(I1616='5.1'!$E$5,TXM!L1616,"")</f>
        <v/>
      </c>
      <c r="N1616" t="str">
        <f>IFERROR(SMALL($M$5:$M$8000,ROWS($M$5:M1616)),"")</f>
        <v/>
      </c>
      <c r="P1616" t="s">
        <v>1977</v>
      </c>
      <c r="Q1616" t="s">
        <v>1080</v>
      </c>
      <c r="R1616">
        <v>33600</v>
      </c>
      <c r="S1616" s="286">
        <f>ROWS(R$5:R1616)</f>
        <v>1612</v>
      </c>
      <c r="T1616" s="286" t="str">
        <f>IF(P1616='5.1'!$E$5,TXM!S1616,"")</f>
        <v/>
      </c>
      <c r="U1616" t="str">
        <f>IFERROR(SMALL($T$5:$T$8000,ROWS($T$5:T1616)),"")</f>
        <v/>
      </c>
    </row>
    <row r="1617" spans="1:21" ht="14.4" customHeight="1" x14ac:dyDescent="0.25">
      <c r="A1617" s="285" t="s">
        <v>1778</v>
      </c>
      <c r="B1617" t="s">
        <v>782</v>
      </c>
      <c r="C1617" s="300">
        <v>131425</v>
      </c>
      <c r="D1617" s="286">
        <f>ROWS(C$5:C1617)</f>
        <v>1613</v>
      </c>
      <c r="E1617" s="286" t="str">
        <f>IF(A1617='5.1'!$E$5,TXM!D1617,"")</f>
        <v/>
      </c>
      <c r="F1617" t="str">
        <f>IFERROR(SMALL($E$5:$E$8000,ROWS($E$5:E1617)),"")</f>
        <v/>
      </c>
      <c r="I1617" s="285" t="s">
        <v>1693</v>
      </c>
      <c r="J1617" t="s">
        <v>1091</v>
      </c>
      <c r="K1617" s="300">
        <v>2944</v>
      </c>
      <c r="L1617" s="286">
        <f>ROWS(K$5:K1617)</f>
        <v>1613</v>
      </c>
      <c r="M1617" s="286" t="str">
        <f>IF(I1617='5.1'!$E$5,TXM!L1617,"")</f>
        <v/>
      </c>
      <c r="N1617" t="str">
        <f>IFERROR(SMALL($M$5:$M$8000,ROWS($M$5:M1617)),"")</f>
        <v/>
      </c>
      <c r="P1617" t="s">
        <v>1977</v>
      </c>
      <c r="Q1617" t="s">
        <v>1096</v>
      </c>
      <c r="R1617">
        <v>30070</v>
      </c>
      <c r="S1617" s="286">
        <f>ROWS(R$5:R1617)</f>
        <v>1613</v>
      </c>
      <c r="T1617" s="286" t="str">
        <f>IF(P1617='5.1'!$E$5,TXM!S1617,"")</f>
        <v/>
      </c>
      <c r="U1617" t="str">
        <f>IFERROR(SMALL($T$5:$T$8000,ROWS($T$5:T1617)),"")</f>
        <v/>
      </c>
    </row>
    <row r="1618" spans="1:21" ht="14.4" customHeight="1" x14ac:dyDescent="0.25">
      <c r="A1618" s="285" t="s">
        <v>1778</v>
      </c>
      <c r="B1618" t="s">
        <v>705</v>
      </c>
      <c r="C1618" s="300">
        <v>125678</v>
      </c>
      <c r="D1618" s="286">
        <f>ROWS(C$5:C1618)</f>
        <v>1614</v>
      </c>
      <c r="E1618" s="286" t="str">
        <f>IF(A1618='5.1'!$E$5,TXM!D1618,"")</f>
        <v/>
      </c>
      <c r="F1618" t="str">
        <f>IFERROR(SMALL($E$5:$E$8000,ROWS($E$5:E1618)),"")</f>
        <v/>
      </c>
      <c r="I1618" s="285" t="s">
        <v>1693</v>
      </c>
      <c r="J1618" t="s">
        <v>709</v>
      </c>
      <c r="K1618" s="300">
        <v>812</v>
      </c>
      <c r="L1618" s="286">
        <f>ROWS(K$5:K1618)</f>
        <v>1614</v>
      </c>
      <c r="M1618" s="286" t="str">
        <f>IF(I1618='5.1'!$E$5,TXM!L1618,"")</f>
        <v/>
      </c>
      <c r="N1618" t="str">
        <f>IFERROR(SMALL($M$5:$M$8000,ROWS($M$5:M1618)),"")</f>
        <v/>
      </c>
      <c r="P1618" t="s">
        <v>1977</v>
      </c>
      <c r="Q1618" t="s">
        <v>764</v>
      </c>
      <c r="R1618">
        <v>7800</v>
      </c>
      <c r="S1618" s="286">
        <f>ROWS(R$5:R1618)</f>
        <v>1614</v>
      </c>
      <c r="T1618" s="286" t="str">
        <f>IF(P1618='5.1'!$E$5,TXM!S1618,"")</f>
        <v/>
      </c>
      <c r="U1618" t="str">
        <f>IFERROR(SMALL($T$5:$T$8000,ROWS($T$5:T1618)),"")</f>
        <v/>
      </c>
    </row>
    <row r="1619" spans="1:21" ht="14.4" customHeight="1" x14ac:dyDescent="0.25">
      <c r="A1619" s="285" t="s">
        <v>1778</v>
      </c>
      <c r="B1619" t="s">
        <v>1093</v>
      </c>
      <c r="C1619" s="300">
        <v>90415</v>
      </c>
      <c r="D1619" s="286">
        <f>ROWS(C$5:C1619)</f>
        <v>1615</v>
      </c>
      <c r="E1619" s="286" t="str">
        <f>IF(A1619='5.1'!$E$5,TXM!D1619,"")</f>
        <v/>
      </c>
      <c r="F1619" t="str">
        <f>IFERROR(SMALL($E$5:$E$8000,ROWS($E$5:E1619)),"")</f>
        <v/>
      </c>
      <c r="I1619" s="285" t="s">
        <v>1693</v>
      </c>
      <c r="J1619" t="s">
        <v>113</v>
      </c>
      <c r="K1619" s="300">
        <v>49</v>
      </c>
      <c r="L1619" s="286">
        <f>ROWS(K$5:K1619)</f>
        <v>1615</v>
      </c>
      <c r="M1619" s="286" t="str">
        <f>IF(I1619='5.1'!$E$5,TXM!L1619,"")</f>
        <v/>
      </c>
      <c r="N1619" t="str">
        <f>IFERROR(SMALL($M$5:$M$8000,ROWS($M$5:M1619)),"")</f>
        <v/>
      </c>
      <c r="P1619" t="s">
        <v>1977</v>
      </c>
      <c r="Q1619" t="s">
        <v>766</v>
      </c>
      <c r="R1619">
        <v>6715</v>
      </c>
      <c r="S1619" s="286">
        <f>ROWS(R$5:R1619)</f>
        <v>1615</v>
      </c>
      <c r="T1619" s="286" t="str">
        <f>IF(P1619='5.1'!$E$5,TXM!S1619,"")</f>
        <v/>
      </c>
      <c r="U1619" t="str">
        <f>IFERROR(SMALL($T$5:$T$8000,ROWS($T$5:T1619)),"")</f>
        <v/>
      </c>
    </row>
    <row r="1620" spans="1:21" ht="14.4" customHeight="1" x14ac:dyDescent="0.25">
      <c r="A1620" s="285" t="s">
        <v>1778</v>
      </c>
      <c r="B1620" t="s">
        <v>1098</v>
      </c>
      <c r="C1620" s="300">
        <v>49860</v>
      </c>
      <c r="D1620" s="286">
        <f>ROWS(C$5:C1620)</f>
        <v>1616</v>
      </c>
      <c r="E1620" s="286" t="str">
        <f>IF(A1620='5.1'!$E$5,TXM!D1620,"")</f>
        <v/>
      </c>
      <c r="F1620" t="str">
        <f>IFERROR(SMALL($E$5:$E$8000,ROWS($E$5:E1620)),"")</f>
        <v/>
      </c>
      <c r="I1620" s="285" t="s">
        <v>1693</v>
      </c>
      <c r="J1620" t="s">
        <v>748</v>
      </c>
      <c r="K1620" s="300">
        <v>37</v>
      </c>
      <c r="L1620" s="286">
        <f>ROWS(K$5:K1620)</f>
        <v>1616</v>
      </c>
      <c r="M1620" s="286" t="str">
        <f>IF(I1620='5.1'!$E$5,TXM!L1620,"")</f>
        <v/>
      </c>
      <c r="N1620" t="str">
        <f>IFERROR(SMALL($M$5:$M$8000,ROWS($M$5:M1620)),"")</f>
        <v/>
      </c>
      <c r="P1620" t="s">
        <v>1977</v>
      </c>
      <c r="Q1620" t="s">
        <v>1092</v>
      </c>
      <c r="R1620">
        <v>5000</v>
      </c>
      <c r="S1620" s="286">
        <f>ROWS(R$5:R1620)</f>
        <v>1616</v>
      </c>
      <c r="T1620" s="286" t="str">
        <f>IF(P1620='5.1'!$E$5,TXM!S1620,"")</f>
        <v/>
      </c>
      <c r="U1620" t="str">
        <f>IFERROR(SMALL($T$5:$T$8000,ROWS($T$5:T1620)),"")</f>
        <v/>
      </c>
    </row>
    <row r="1621" spans="1:21" ht="14.4" customHeight="1" x14ac:dyDescent="0.25">
      <c r="A1621" s="285" t="s">
        <v>1778</v>
      </c>
      <c r="B1621" t="s">
        <v>732</v>
      </c>
      <c r="C1621" s="300">
        <v>28482</v>
      </c>
      <c r="D1621" s="286">
        <f>ROWS(C$5:C1621)</f>
        <v>1617</v>
      </c>
      <c r="E1621" s="286" t="str">
        <f>IF(A1621='5.1'!$E$5,TXM!D1621,"")</f>
        <v/>
      </c>
      <c r="F1621" t="str">
        <f>IFERROR(SMALL($E$5:$E$8000,ROWS($E$5:E1621)),"")</f>
        <v/>
      </c>
      <c r="I1621" s="285" t="s">
        <v>1959</v>
      </c>
      <c r="J1621" t="s">
        <v>717</v>
      </c>
      <c r="K1621" s="300">
        <v>13994064</v>
      </c>
      <c r="L1621" s="286">
        <f>ROWS(K$5:K1621)</f>
        <v>1617</v>
      </c>
      <c r="M1621" s="286" t="str">
        <f>IF(I1621='5.1'!$E$5,TXM!L1621,"")</f>
        <v/>
      </c>
      <c r="N1621" t="str">
        <f>IFERROR(SMALL($M$5:$M$8000,ROWS($M$5:M1621)),"")</f>
        <v/>
      </c>
      <c r="P1621" t="s">
        <v>1977</v>
      </c>
      <c r="Q1621" t="s">
        <v>796</v>
      </c>
      <c r="R1621">
        <v>4600</v>
      </c>
      <c r="S1621" s="286">
        <f>ROWS(R$5:R1621)</f>
        <v>1617</v>
      </c>
      <c r="T1621" s="286" t="str">
        <f>IF(P1621='5.1'!$E$5,TXM!S1621,"")</f>
        <v/>
      </c>
      <c r="U1621" t="str">
        <f>IFERROR(SMALL($T$5:$T$8000,ROWS($T$5:T1621)),"")</f>
        <v/>
      </c>
    </row>
    <row r="1622" spans="1:21" ht="14.4" customHeight="1" x14ac:dyDescent="0.25">
      <c r="A1622" s="285" t="s">
        <v>1778</v>
      </c>
      <c r="B1622" t="s">
        <v>756</v>
      </c>
      <c r="C1622" s="300">
        <v>24203</v>
      </c>
      <c r="D1622" s="286">
        <f>ROWS(C$5:C1622)</f>
        <v>1618</v>
      </c>
      <c r="E1622" s="286" t="str">
        <f>IF(A1622='5.1'!$E$5,TXM!D1622,"")</f>
        <v/>
      </c>
      <c r="F1622" t="str">
        <f>IFERROR(SMALL($E$5:$E$8000,ROWS($E$5:E1622)),"")</f>
        <v/>
      </c>
      <c r="I1622" s="285" t="s">
        <v>1959</v>
      </c>
      <c r="J1622" t="s">
        <v>117</v>
      </c>
      <c r="K1622" s="300">
        <v>7454881</v>
      </c>
      <c r="L1622" s="286">
        <f>ROWS(K$5:K1622)</f>
        <v>1618</v>
      </c>
      <c r="M1622" s="286" t="str">
        <f>IF(I1622='5.1'!$E$5,TXM!L1622,"")</f>
        <v/>
      </c>
      <c r="N1622" t="str">
        <f>IFERROR(SMALL($M$5:$M$8000,ROWS($M$5:M1622)),"")</f>
        <v/>
      </c>
      <c r="P1622" t="s">
        <v>1977</v>
      </c>
      <c r="Q1622" t="s">
        <v>1091</v>
      </c>
      <c r="R1622">
        <v>4000</v>
      </c>
      <c r="S1622" s="286">
        <f>ROWS(R$5:R1622)</f>
        <v>1618</v>
      </c>
      <c r="T1622" s="286" t="str">
        <f>IF(P1622='5.1'!$E$5,TXM!S1622,"")</f>
        <v/>
      </c>
      <c r="U1622" t="str">
        <f>IFERROR(SMALL($T$5:$T$8000,ROWS($T$5:T1622)),"")</f>
        <v/>
      </c>
    </row>
    <row r="1623" spans="1:21" ht="14.4" customHeight="1" x14ac:dyDescent="0.25">
      <c r="A1623" s="285" t="s">
        <v>1778</v>
      </c>
      <c r="B1623" t="s">
        <v>107</v>
      </c>
      <c r="C1623" s="300">
        <v>11832</v>
      </c>
      <c r="D1623" s="286">
        <f>ROWS(C$5:C1623)</f>
        <v>1619</v>
      </c>
      <c r="E1623" s="286" t="str">
        <f>IF(A1623='5.1'!$E$5,TXM!D1623,"")</f>
        <v/>
      </c>
      <c r="F1623" t="str">
        <f>IFERROR(SMALL($E$5:$E$8000,ROWS($E$5:E1623)),"")</f>
        <v/>
      </c>
      <c r="I1623" s="285" t="s">
        <v>1959</v>
      </c>
      <c r="J1623" t="s">
        <v>1082</v>
      </c>
      <c r="K1623" s="300">
        <v>5119776</v>
      </c>
      <c r="L1623" s="286">
        <f>ROWS(K$5:K1623)</f>
        <v>1619</v>
      </c>
      <c r="M1623" s="286" t="str">
        <f>IF(I1623='5.1'!$E$5,TXM!L1623,"")</f>
        <v/>
      </c>
      <c r="N1623" t="str">
        <f>IFERROR(SMALL($M$5:$M$8000,ROWS($M$5:M1623)),"")</f>
        <v/>
      </c>
      <c r="P1623" t="s">
        <v>1977</v>
      </c>
      <c r="Q1623" t="s">
        <v>117</v>
      </c>
      <c r="R1623">
        <v>3200</v>
      </c>
      <c r="S1623" s="286">
        <f>ROWS(R$5:R1623)</f>
        <v>1619</v>
      </c>
      <c r="T1623" s="286" t="str">
        <f>IF(P1623='5.1'!$E$5,TXM!S1623,"")</f>
        <v/>
      </c>
      <c r="U1623" t="str">
        <f>IFERROR(SMALL($T$5:$T$8000,ROWS($T$5:T1623)),"")</f>
        <v/>
      </c>
    </row>
    <row r="1624" spans="1:21" ht="14.4" customHeight="1" x14ac:dyDescent="0.25">
      <c r="A1624" s="285" t="s">
        <v>1778</v>
      </c>
      <c r="B1624" t="s">
        <v>1087</v>
      </c>
      <c r="C1624" s="300">
        <v>11206</v>
      </c>
      <c r="D1624" s="286">
        <f>ROWS(C$5:C1624)</f>
        <v>1620</v>
      </c>
      <c r="E1624" s="286" t="str">
        <f>IF(A1624='5.1'!$E$5,TXM!D1624,"")</f>
        <v/>
      </c>
      <c r="F1624" t="str">
        <f>IFERROR(SMALL($E$5:$E$8000,ROWS($E$5:E1624)),"")</f>
        <v/>
      </c>
      <c r="I1624" s="285" t="s">
        <v>1959</v>
      </c>
      <c r="J1624" t="s">
        <v>1086</v>
      </c>
      <c r="K1624" s="300">
        <v>5036781</v>
      </c>
      <c r="L1624" s="286">
        <f>ROWS(K$5:K1624)</f>
        <v>1620</v>
      </c>
      <c r="M1624" s="286" t="str">
        <f>IF(I1624='5.1'!$E$5,TXM!L1624,"")</f>
        <v/>
      </c>
      <c r="N1624" t="str">
        <f>IFERROR(SMALL($M$5:$M$8000,ROWS($M$5:M1624)),"")</f>
        <v/>
      </c>
      <c r="P1624" t="s">
        <v>1977</v>
      </c>
      <c r="Q1624" t="s">
        <v>752</v>
      </c>
      <c r="R1624">
        <v>1500</v>
      </c>
      <c r="S1624" s="286">
        <f>ROWS(R$5:R1624)</f>
        <v>1620</v>
      </c>
      <c r="T1624" s="286" t="str">
        <f>IF(P1624='5.1'!$E$5,TXM!S1624,"")</f>
        <v/>
      </c>
      <c r="U1624" t="str">
        <f>IFERROR(SMALL($T$5:$T$8000,ROWS($T$5:T1624)),"")</f>
        <v/>
      </c>
    </row>
    <row r="1625" spans="1:21" ht="14.4" customHeight="1" x14ac:dyDescent="0.25">
      <c r="A1625" s="285" t="s">
        <v>1778</v>
      </c>
      <c r="B1625" t="s">
        <v>118</v>
      </c>
      <c r="C1625" s="300">
        <v>8532</v>
      </c>
      <c r="D1625" s="286">
        <f>ROWS(C$5:C1625)</f>
        <v>1621</v>
      </c>
      <c r="E1625" s="286" t="str">
        <f>IF(A1625='5.1'!$E$5,TXM!D1625,"")</f>
        <v/>
      </c>
      <c r="F1625" t="str">
        <f>IFERROR(SMALL($E$5:$E$8000,ROWS($E$5:E1625)),"")</f>
        <v/>
      </c>
      <c r="I1625" s="285" t="s">
        <v>1959</v>
      </c>
      <c r="J1625" t="s">
        <v>1093</v>
      </c>
      <c r="K1625" s="300">
        <v>4431331</v>
      </c>
      <c r="L1625" s="286">
        <f>ROWS(K$5:K1625)</f>
        <v>1621</v>
      </c>
      <c r="M1625" s="286" t="str">
        <f>IF(I1625='5.1'!$E$5,TXM!L1625,"")</f>
        <v/>
      </c>
      <c r="N1625" t="str">
        <f>IFERROR(SMALL($M$5:$M$8000,ROWS($M$5:M1625)),"")</f>
        <v/>
      </c>
      <c r="P1625" t="s">
        <v>1977</v>
      </c>
      <c r="Q1625" t="s">
        <v>1081</v>
      </c>
      <c r="R1625">
        <v>1250</v>
      </c>
      <c r="S1625" s="286">
        <f>ROWS(R$5:R1625)</f>
        <v>1621</v>
      </c>
      <c r="T1625" s="286" t="str">
        <f>IF(P1625='5.1'!$E$5,TXM!S1625,"")</f>
        <v/>
      </c>
      <c r="U1625" t="str">
        <f>IFERROR(SMALL($T$5:$T$8000,ROWS($T$5:T1625)),"")</f>
        <v/>
      </c>
    </row>
    <row r="1626" spans="1:21" ht="14.4" customHeight="1" x14ac:dyDescent="0.25">
      <c r="A1626" s="285" t="s">
        <v>1976</v>
      </c>
      <c r="B1626" t="s">
        <v>717</v>
      </c>
      <c r="C1626" s="300">
        <v>2284590</v>
      </c>
      <c r="D1626" s="286">
        <f>ROWS(C$5:C1626)</f>
        <v>1622</v>
      </c>
      <c r="E1626" s="286" t="str">
        <f>IF(A1626='5.1'!$E$5,TXM!D1626,"")</f>
        <v/>
      </c>
      <c r="F1626" t="str">
        <f>IFERROR(SMALL($E$5:$E$8000,ROWS($E$5:E1626)),"")</f>
        <v/>
      </c>
      <c r="I1626" s="285" t="s">
        <v>1959</v>
      </c>
      <c r="J1626" t="s">
        <v>808</v>
      </c>
      <c r="K1626" s="300">
        <v>3731315</v>
      </c>
      <c r="L1626" s="286">
        <f>ROWS(K$5:K1626)</f>
        <v>1622</v>
      </c>
      <c r="M1626" s="286" t="str">
        <f>IF(I1626='5.1'!$E$5,TXM!L1626,"")</f>
        <v/>
      </c>
      <c r="N1626" t="str">
        <f>IFERROR(SMALL($M$5:$M$8000,ROWS($M$5:M1626)),"")</f>
        <v/>
      </c>
      <c r="P1626" t="s">
        <v>1977</v>
      </c>
      <c r="Q1626" t="s">
        <v>106</v>
      </c>
      <c r="R1626">
        <v>758</v>
      </c>
      <c r="S1626" s="286">
        <f>ROWS(R$5:R1626)</f>
        <v>1622</v>
      </c>
      <c r="T1626" s="286" t="str">
        <f>IF(P1626='5.1'!$E$5,TXM!S1626,"")</f>
        <v/>
      </c>
      <c r="U1626" t="str">
        <f>IFERROR(SMALL($T$5:$T$8000,ROWS($T$5:T1626)),"")</f>
        <v/>
      </c>
    </row>
    <row r="1627" spans="1:21" ht="14.4" customHeight="1" x14ac:dyDescent="0.25">
      <c r="A1627" s="285" t="s">
        <v>1976</v>
      </c>
      <c r="B1627" t="s">
        <v>999</v>
      </c>
      <c r="C1627" s="300">
        <v>1817424</v>
      </c>
      <c r="D1627" s="286">
        <f>ROWS(C$5:C1627)</f>
        <v>1623</v>
      </c>
      <c r="E1627" s="286" t="str">
        <f>IF(A1627='5.1'!$E$5,TXM!D1627,"")</f>
        <v/>
      </c>
      <c r="F1627" t="str">
        <f>IFERROR(SMALL($E$5:$E$8000,ROWS($E$5:E1627)),"")</f>
        <v/>
      </c>
      <c r="I1627" s="285" t="s">
        <v>1959</v>
      </c>
      <c r="J1627" t="s">
        <v>806</v>
      </c>
      <c r="K1627" s="300">
        <v>3351237</v>
      </c>
      <c r="L1627" s="286">
        <f>ROWS(K$5:K1627)</f>
        <v>1623</v>
      </c>
      <c r="M1627" s="286" t="str">
        <f>IF(I1627='5.1'!$E$5,TXM!L1627,"")</f>
        <v/>
      </c>
      <c r="N1627" t="str">
        <f>IFERROR(SMALL($M$5:$M$8000,ROWS($M$5:M1627)),"")</f>
        <v/>
      </c>
      <c r="P1627" t="s">
        <v>1977</v>
      </c>
      <c r="Q1627" t="s">
        <v>725</v>
      </c>
      <c r="R1627">
        <v>480</v>
      </c>
      <c r="S1627" s="286">
        <f>ROWS(R$5:R1627)</f>
        <v>1623</v>
      </c>
      <c r="T1627" s="286" t="str">
        <f>IF(P1627='5.1'!$E$5,TXM!S1627,"")</f>
        <v/>
      </c>
      <c r="U1627" t="str">
        <f>IFERROR(SMALL($T$5:$T$8000,ROWS($T$5:T1627)),"")</f>
        <v/>
      </c>
    </row>
    <row r="1628" spans="1:21" ht="14.4" customHeight="1" x14ac:dyDescent="0.25">
      <c r="A1628" s="285" t="s">
        <v>1976</v>
      </c>
      <c r="B1628" t="s">
        <v>774</v>
      </c>
      <c r="C1628" s="300">
        <v>590016</v>
      </c>
      <c r="D1628" s="286">
        <f>ROWS(C$5:C1628)</f>
        <v>1624</v>
      </c>
      <c r="E1628" s="286" t="str">
        <f>IF(A1628='5.1'!$E$5,TXM!D1628,"")</f>
        <v/>
      </c>
      <c r="F1628" t="str">
        <f>IFERROR(SMALL($E$5:$E$8000,ROWS($E$5:E1628)),"")</f>
        <v/>
      </c>
      <c r="I1628" s="285" t="s">
        <v>1959</v>
      </c>
      <c r="J1628" t="s">
        <v>106</v>
      </c>
      <c r="K1628" s="300">
        <v>2392435</v>
      </c>
      <c r="L1628" s="286">
        <f>ROWS(K$5:K1628)</f>
        <v>1624</v>
      </c>
      <c r="M1628" s="286" t="str">
        <f>IF(I1628='5.1'!$E$5,TXM!L1628,"")</f>
        <v/>
      </c>
      <c r="N1628" t="str">
        <f>IFERROR(SMALL($M$5:$M$8000,ROWS($M$5:M1628)),"")</f>
        <v/>
      </c>
      <c r="P1628" t="s">
        <v>1978</v>
      </c>
      <c r="Q1628" t="s">
        <v>1093</v>
      </c>
      <c r="R1628">
        <v>3788</v>
      </c>
      <c r="S1628" s="286">
        <f>ROWS(R$5:R1628)</f>
        <v>1624</v>
      </c>
      <c r="T1628" s="286" t="str">
        <f>IF(P1628='5.1'!$E$5,TXM!S1628,"")</f>
        <v/>
      </c>
      <c r="U1628" t="str">
        <f>IFERROR(SMALL($T$5:$T$8000,ROWS($T$5:T1628)),"")</f>
        <v/>
      </c>
    </row>
    <row r="1629" spans="1:21" ht="14.4" customHeight="1" x14ac:dyDescent="0.25">
      <c r="A1629" s="285" t="s">
        <v>1976</v>
      </c>
      <c r="B1629" t="s">
        <v>1090</v>
      </c>
      <c r="C1629" s="300">
        <v>577872</v>
      </c>
      <c r="D1629" s="286">
        <f>ROWS(C$5:C1629)</f>
        <v>1625</v>
      </c>
      <c r="E1629" s="286" t="str">
        <f>IF(A1629='5.1'!$E$5,TXM!D1629,"")</f>
        <v/>
      </c>
      <c r="F1629" t="str">
        <f>IFERROR(SMALL($E$5:$E$8000,ROWS($E$5:E1629)),"")</f>
        <v/>
      </c>
      <c r="I1629" s="285" t="s">
        <v>1959</v>
      </c>
      <c r="J1629" t="s">
        <v>725</v>
      </c>
      <c r="K1629" s="300">
        <v>1629719</v>
      </c>
      <c r="L1629" s="286">
        <f>ROWS(K$5:K1629)</f>
        <v>1625</v>
      </c>
      <c r="M1629" s="286" t="str">
        <f>IF(I1629='5.1'!$E$5,TXM!L1629,"")</f>
        <v/>
      </c>
      <c r="N1629" t="str">
        <f>IFERROR(SMALL($M$5:$M$8000,ROWS($M$5:M1629)),"")</f>
        <v/>
      </c>
      <c r="P1629" t="s">
        <v>1979</v>
      </c>
      <c r="Q1629" t="s">
        <v>1096</v>
      </c>
      <c r="R1629">
        <v>900</v>
      </c>
      <c r="S1629" s="286">
        <f>ROWS(R$5:R1629)</f>
        <v>1625</v>
      </c>
      <c r="T1629" s="286" t="str">
        <f>IF(P1629='5.1'!$E$5,TXM!S1629,"")</f>
        <v/>
      </c>
      <c r="U1629" t="str">
        <f>IFERROR(SMALL($T$5:$T$8000,ROWS($T$5:T1629)),"")</f>
        <v/>
      </c>
    </row>
    <row r="1630" spans="1:21" ht="14.4" customHeight="1" x14ac:dyDescent="0.25">
      <c r="A1630" s="285" t="s">
        <v>1976</v>
      </c>
      <c r="B1630" t="s">
        <v>725</v>
      </c>
      <c r="C1630" s="300">
        <v>525024</v>
      </c>
      <c r="D1630" s="286">
        <f>ROWS(C$5:C1630)</f>
        <v>1626</v>
      </c>
      <c r="E1630" s="286" t="str">
        <f>IF(A1630='5.1'!$E$5,TXM!D1630,"")</f>
        <v/>
      </c>
      <c r="F1630" t="str">
        <f>IFERROR(SMALL($E$5:$E$8000,ROWS($E$5:E1630)),"")</f>
        <v/>
      </c>
      <c r="I1630" s="285" t="s">
        <v>1959</v>
      </c>
      <c r="J1630" t="s">
        <v>1077</v>
      </c>
      <c r="K1630" s="300">
        <v>1542445</v>
      </c>
      <c r="L1630" s="286">
        <f>ROWS(K$5:K1630)</f>
        <v>1626</v>
      </c>
      <c r="M1630" s="286" t="str">
        <f>IF(I1630='5.1'!$E$5,TXM!L1630,"")</f>
        <v/>
      </c>
      <c r="N1630" t="str">
        <f>IFERROR(SMALL($M$5:$M$8000,ROWS($M$5:M1630)),"")</f>
        <v/>
      </c>
      <c r="P1630" t="s">
        <v>1979</v>
      </c>
      <c r="Q1630" t="s">
        <v>762</v>
      </c>
      <c r="R1630">
        <v>563</v>
      </c>
      <c r="S1630" s="286">
        <f>ROWS(R$5:R1630)</f>
        <v>1626</v>
      </c>
      <c r="T1630" s="286" t="str">
        <f>IF(P1630='5.1'!$E$5,TXM!S1630,"")</f>
        <v/>
      </c>
      <c r="U1630" t="str">
        <f>IFERROR(SMALL($T$5:$T$8000,ROWS($T$5:T1630)),"")</f>
        <v/>
      </c>
    </row>
    <row r="1631" spans="1:21" ht="14.4" customHeight="1" x14ac:dyDescent="0.25">
      <c r="A1631" s="285" t="s">
        <v>1976</v>
      </c>
      <c r="B1631" t="s">
        <v>784</v>
      </c>
      <c r="C1631" s="300">
        <v>274867</v>
      </c>
      <c r="D1631" s="286">
        <f>ROWS(C$5:C1631)</f>
        <v>1627</v>
      </c>
      <c r="E1631" s="286" t="str">
        <f>IF(A1631='5.1'!$E$5,TXM!D1631,"")</f>
        <v/>
      </c>
      <c r="F1631" t="str">
        <f>IFERROR(SMALL($E$5:$E$8000,ROWS($E$5:E1631)),"")</f>
        <v/>
      </c>
      <c r="I1631" s="285" t="s">
        <v>1959</v>
      </c>
      <c r="J1631" t="s">
        <v>784</v>
      </c>
      <c r="K1631" s="300">
        <v>1498663</v>
      </c>
      <c r="L1631" s="286">
        <f>ROWS(K$5:K1631)</f>
        <v>1627</v>
      </c>
      <c r="M1631" s="286" t="str">
        <f>IF(I1631='5.1'!$E$5,TXM!L1631,"")</f>
        <v/>
      </c>
      <c r="N1631" t="str">
        <f>IFERROR(SMALL($M$5:$M$8000,ROWS($M$5:M1631)),"")</f>
        <v/>
      </c>
      <c r="P1631" t="s">
        <v>1979</v>
      </c>
      <c r="Q1631" t="s">
        <v>1091</v>
      </c>
      <c r="R1631">
        <v>563</v>
      </c>
      <c r="S1631" s="286">
        <f>ROWS(R$5:R1631)</f>
        <v>1627</v>
      </c>
      <c r="T1631" s="286" t="str">
        <f>IF(P1631='5.1'!$E$5,TXM!S1631,"")</f>
        <v/>
      </c>
      <c r="U1631" t="str">
        <f>IFERROR(SMALL($T$5:$T$8000,ROWS($T$5:T1631)),"")</f>
        <v/>
      </c>
    </row>
    <row r="1632" spans="1:21" ht="14.4" customHeight="1" x14ac:dyDescent="0.25">
      <c r="A1632" s="285" t="s">
        <v>1976</v>
      </c>
      <c r="B1632" t="s">
        <v>106</v>
      </c>
      <c r="C1632" s="300">
        <v>31388</v>
      </c>
      <c r="D1632" s="286">
        <f>ROWS(C$5:C1632)</f>
        <v>1628</v>
      </c>
      <c r="E1632" s="286" t="str">
        <f>IF(A1632='5.1'!$E$5,TXM!D1632,"")</f>
        <v/>
      </c>
      <c r="F1632" t="str">
        <f>IFERROR(SMALL($E$5:$E$8000,ROWS($E$5:E1632)),"")</f>
        <v/>
      </c>
      <c r="I1632" s="285" t="s">
        <v>1959</v>
      </c>
      <c r="J1632" t="s">
        <v>1096</v>
      </c>
      <c r="K1632" s="300">
        <v>1486035</v>
      </c>
      <c r="L1632" s="286">
        <f>ROWS(K$5:K1632)</f>
        <v>1628</v>
      </c>
      <c r="M1632" s="286" t="str">
        <f>IF(I1632='5.1'!$E$5,TXM!L1632,"")</f>
        <v/>
      </c>
      <c r="N1632" t="str">
        <f>IFERROR(SMALL($M$5:$M$8000,ROWS($M$5:M1632)),"")</f>
        <v/>
      </c>
      <c r="P1632" t="s">
        <v>1980</v>
      </c>
      <c r="Q1632" t="s">
        <v>1093</v>
      </c>
      <c r="R1632">
        <v>103808</v>
      </c>
      <c r="S1632" s="286">
        <f>ROWS(R$5:R1632)</f>
        <v>1628</v>
      </c>
      <c r="T1632" s="286" t="str">
        <f>IF(P1632='5.1'!$E$5,TXM!S1632,"")</f>
        <v/>
      </c>
      <c r="U1632" t="str">
        <f>IFERROR(SMALL($T$5:$T$8000,ROWS($T$5:T1632)),"")</f>
        <v/>
      </c>
    </row>
    <row r="1633" spans="1:21" ht="14.4" customHeight="1" x14ac:dyDescent="0.25">
      <c r="A1633" s="285" t="s">
        <v>1976</v>
      </c>
      <c r="B1633" t="s">
        <v>1080</v>
      </c>
      <c r="C1633" s="300">
        <v>2943</v>
      </c>
      <c r="D1633" s="286">
        <f>ROWS(C$5:C1633)</f>
        <v>1629</v>
      </c>
      <c r="E1633" s="286" t="str">
        <f>IF(A1633='5.1'!$E$5,TXM!D1633,"")</f>
        <v/>
      </c>
      <c r="F1633" t="str">
        <f>IFERROR(SMALL($E$5:$E$8000,ROWS($E$5:E1633)),"")</f>
        <v/>
      </c>
      <c r="I1633" s="285" t="s">
        <v>1959</v>
      </c>
      <c r="J1633" t="s">
        <v>113</v>
      </c>
      <c r="K1633" s="300">
        <v>1385504</v>
      </c>
      <c r="L1633" s="286">
        <f>ROWS(K$5:K1633)</f>
        <v>1629</v>
      </c>
      <c r="M1633" s="286" t="str">
        <f>IF(I1633='5.1'!$E$5,TXM!L1633,"")</f>
        <v/>
      </c>
      <c r="N1633" t="str">
        <f>IFERROR(SMALL($M$5:$M$8000,ROWS($M$5:M1633)),"")</f>
        <v/>
      </c>
      <c r="P1633" t="s">
        <v>1980</v>
      </c>
      <c r="Q1633" t="s">
        <v>198</v>
      </c>
      <c r="R1633">
        <v>60000</v>
      </c>
      <c r="S1633" s="286">
        <f>ROWS(R$5:R1633)</f>
        <v>1629</v>
      </c>
      <c r="T1633" s="286" t="str">
        <f>IF(P1633='5.1'!$E$5,TXM!S1633,"")</f>
        <v/>
      </c>
      <c r="U1633" t="str">
        <f>IFERROR(SMALL($T$5:$T$8000,ROWS($T$5:T1633)),"")</f>
        <v/>
      </c>
    </row>
    <row r="1634" spans="1:21" ht="14.4" customHeight="1" x14ac:dyDescent="0.25">
      <c r="A1634" s="285" t="s">
        <v>1976</v>
      </c>
      <c r="B1634" t="s">
        <v>715</v>
      </c>
      <c r="C1634" s="300">
        <v>252</v>
      </c>
      <c r="D1634" s="286">
        <f>ROWS(C$5:C1634)</f>
        <v>1630</v>
      </c>
      <c r="E1634" s="286" t="str">
        <f>IF(A1634='5.1'!$E$5,TXM!D1634,"")</f>
        <v/>
      </c>
      <c r="F1634" t="str">
        <f>IFERROR(SMALL($E$5:$E$8000,ROWS($E$5:E1634)),"")</f>
        <v/>
      </c>
      <c r="I1634" s="285" t="s">
        <v>1959</v>
      </c>
      <c r="J1634" t="s">
        <v>804</v>
      </c>
      <c r="K1634" s="300">
        <v>1141895</v>
      </c>
      <c r="L1634" s="286">
        <f>ROWS(K$5:K1634)</f>
        <v>1630</v>
      </c>
      <c r="M1634" s="286" t="str">
        <f>IF(I1634='5.1'!$E$5,TXM!L1634,"")</f>
        <v/>
      </c>
      <c r="N1634" t="str">
        <f>IFERROR(SMALL($M$5:$M$8000,ROWS($M$5:M1634)),"")</f>
        <v/>
      </c>
      <c r="P1634" t="s">
        <v>1980</v>
      </c>
      <c r="Q1634" t="s">
        <v>1098</v>
      </c>
      <c r="R1634">
        <v>29177</v>
      </c>
      <c r="S1634" s="286">
        <f>ROWS(R$5:R1634)</f>
        <v>1630</v>
      </c>
      <c r="T1634" s="286" t="str">
        <f>IF(P1634='5.1'!$E$5,TXM!S1634,"")</f>
        <v/>
      </c>
      <c r="U1634" t="str">
        <f>IFERROR(SMALL($T$5:$T$8000,ROWS($T$5:T1634)),"")</f>
        <v/>
      </c>
    </row>
    <row r="1635" spans="1:21" ht="14.4" customHeight="1" x14ac:dyDescent="0.25">
      <c r="A1635" s="285" t="s">
        <v>1977</v>
      </c>
      <c r="B1635" t="s">
        <v>1090</v>
      </c>
      <c r="C1635" s="300">
        <v>576370</v>
      </c>
      <c r="D1635" s="286">
        <f>ROWS(C$5:C1635)</f>
        <v>1631</v>
      </c>
      <c r="E1635" s="286" t="str">
        <f>IF(A1635='5.1'!$E$5,TXM!D1635,"")</f>
        <v/>
      </c>
      <c r="F1635" t="str">
        <f>IFERROR(SMALL($E$5:$E$8000,ROWS($E$5:E1635)),"")</f>
        <v/>
      </c>
      <c r="I1635" s="285" t="s">
        <v>1959</v>
      </c>
      <c r="J1635" t="s">
        <v>1080</v>
      </c>
      <c r="K1635" s="300">
        <v>830383</v>
      </c>
      <c r="L1635" s="286">
        <f>ROWS(K$5:K1635)</f>
        <v>1631</v>
      </c>
      <c r="M1635" s="286" t="str">
        <f>IF(I1635='5.1'!$E$5,TXM!L1635,"")</f>
        <v/>
      </c>
      <c r="N1635" t="str">
        <f>IFERROR(SMALL($M$5:$M$8000,ROWS($M$5:M1635)),"")</f>
        <v/>
      </c>
      <c r="P1635" t="s">
        <v>1980</v>
      </c>
      <c r="Q1635" t="s">
        <v>808</v>
      </c>
      <c r="R1635">
        <v>21000</v>
      </c>
      <c r="S1635" s="286">
        <f>ROWS(R$5:R1635)</f>
        <v>1631</v>
      </c>
      <c r="T1635" s="286" t="str">
        <f>IF(P1635='5.1'!$E$5,TXM!S1635,"")</f>
        <v/>
      </c>
      <c r="U1635" t="str">
        <f>IFERROR(SMALL($T$5:$T$8000,ROWS($T$5:T1635)),"")</f>
        <v/>
      </c>
    </row>
    <row r="1636" spans="1:21" ht="14.4" customHeight="1" x14ac:dyDescent="0.25">
      <c r="A1636" s="285" t="s">
        <v>1977</v>
      </c>
      <c r="B1636" t="s">
        <v>1080</v>
      </c>
      <c r="C1636" s="300">
        <v>453761</v>
      </c>
      <c r="D1636" s="286">
        <f>ROWS(C$5:C1636)</f>
        <v>1632</v>
      </c>
      <c r="E1636" s="286" t="str">
        <f>IF(A1636='5.1'!$E$5,TXM!D1636,"")</f>
        <v/>
      </c>
      <c r="F1636" t="str">
        <f>IFERROR(SMALL($E$5:$E$8000,ROWS($E$5:E1636)),"")</f>
        <v/>
      </c>
      <c r="I1636" s="285" t="s">
        <v>1959</v>
      </c>
      <c r="J1636" t="s">
        <v>102</v>
      </c>
      <c r="K1636" s="300">
        <v>779578</v>
      </c>
      <c r="L1636" s="286">
        <f>ROWS(K$5:K1636)</f>
        <v>1632</v>
      </c>
      <c r="M1636" s="286" t="str">
        <f>IF(I1636='5.1'!$E$5,TXM!L1636,"")</f>
        <v/>
      </c>
      <c r="N1636" t="str">
        <f>IFERROR(SMALL($M$5:$M$8000,ROWS($M$5:M1636)),"")</f>
        <v/>
      </c>
      <c r="P1636" t="s">
        <v>1980</v>
      </c>
      <c r="Q1636" t="s">
        <v>810</v>
      </c>
      <c r="R1636">
        <v>10516</v>
      </c>
      <c r="S1636" s="286">
        <f>ROWS(R$5:R1636)</f>
        <v>1632</v>
      </c>
      <c r="T1636" s="286" t="str">
        <f>IF(P1636='5.1'!$E$5,TXM!S1636,"")</f>
        <v/>
      </c>
      <c r="U1636" t="str">
        <f>IFERROR(SMALL($T$5:$T$8000,ROWS($T$5:T1636)),"")</f>
        <v/>
      </c>
    </row>
    <row r="1637" spans="1:21" ht="14.4" customHeight="1" x14ac:dyDescent="0.25">
      <c r="A1637" s="285" t="s">
        <v>1977</v>
      </c>
      <c r="B1637" t="s">
        <v>719</v>
      </c>
      <c r="C1637" s="300">
        <v>450000</v>
      </c>
      <c r="D1637" s="286">
        <f>ROWS(C$5:C1637)</f>
        <v>1633</v>
      </c>
      <c r="E1637" s="286" t="str">
        <f>IF(A1637='5.1'!$E$5,TXM!D1637,"")</f>
        <v/>
      </c>
      <c r="F1637" t="str">
        <f>IFERROR(SMALL($E$5:$E$8000,ROWS($E$5:E1637)),"")</f>
        <v/>
      </c>
      <c r="I1637" s="285" t="s">
        <v>1959</v>
      </c>
      <c r="J1637" t="s">
        <v>762</v>
      </c>
      <c r="K1637" s="300">
        <v>280810</v>
      </c>
      <c r="L1637" s="286">
        <f>ROWS(K$5:K1637)</f>
        <v>1633</v>
      </c>
      <c r="M1637" s="286" t="str">
        <f>IF(I1637='5.1'!$E$5,TXM!L1637,"")</f>
        <v/>
      </c>
      <c r="N1637" t="str">
        <f>IFERROR(SMALL($M$5:$M$8000,ROWS($M$5:M1637)),"")</f>
        <v/>
      </c>
      <c r="P1637" t="s">
        <v>1980</v>
      </c>
      <c r="Q1637" t="s">
        <v>762</v>
      </c>
      <c r="R1637">
        <v>6015</v>
      </c>
      <c r="S1637" s="286">
        <f>ROWS(R$5:R1637)</f>
        <v>1633</v>
      </c>
      <c r="T1637" s="286" t="str">
        <f>IF(P1637='5.1'!$E$5,TXM!S1637,"")</f>
        <v/>
      </c>
      <c r="U1637" t="str">
        <f>IFERROR(SMALL($T$5:$T$8000,ROWS($T$5:T1637)),"")</f>
        <v/>
      </c>
    </row>
    <row r="1638" spans="1:21" ht="14.4" customHeight="1" x14ac:dyDescent="0.25">
      <c r="A1638" s="285" t="s">
        <v>1977</v>
      </c>
      <c r="B1638" t="s">
        <v>107</v>
      </c>
      <c r="C1638" s="300">
        <v>160050</v>
      </c>
      <c r="D1638" s="286">
        <f>ROWS(C$5:C1638)</f>
        <v>1634</v>
      </c>
      <c r="E1638" s="286" t="str">
        <f>IF(A1638='5.1'!$E$5,TXM!D1638,"")</f>
        <v/>
      </c>
      <c r="F1638" t="str">
        <f>IFERROR(SMALL($E$5:$E$8000,ROWS($E$5:E1638)),"")</f>
        <v/>
      </c>
      <c r="I1638" s="285" t="s">
        <v>1959</v>
      </c>
      <c r="J1638" t="s">
        <v>760</v>
      </c>
      <c r="K1638" s="300">
        <v>234111</v>
      </c>
      <c r="L1638" s="286">
        <f>ROWS(K$5:K1638)</f>
        <v>1634</v>
      </c>
      <c r="M1638" s="286" t="str">
        <f>IF(I1638='5.1'!$E$5,TXM!L1638,"")</f>
        <v/>
      </c>
      <c r="N1638" t="str">
        <f>IFERROR(SMALL($M$5:$M$8000,ROWS($M$5:M1638)),"")</f>
        <v/>
      </c>
      <c r="P1638" t="s">
        <v>1980</v>
      </c>
      <c r="Q1638" t="s">
        <v>1087</v>
      </c>
      <c r="R1638">
        <v>2164</v>
      </c>
      <c r="S1638" s="286">
        <f>ROWS(R$5:R1638)</f>
        <v>1634</v>
      </c>
      <c r="T1638" s="286" t="str">
        <f>IF(P1638='5.1'!$E$5,TXM!S1638,"")</f>
        <v/>
      </c>
      <c r="U1638" t="str">
        <f>IFERROR(SMALL($T$5:$T$8000,ROWS($T$5:T1638)),"")</f>
        <v/>
      </c>
    </row>
    <row r="1639" spans="1:21" ht="14.4" customHeight="1" x14ac:dyDescent="0.25">
      <c r="A1639" s="285" t="s">
        <v>1977</v>
      </c>
      <c r="B1639" t="s">
        <v>1096</v>
      </c>
      <c r="C1639" s="300">
        <v>138322</v>
      </c>
      <c r="D1639" s="286">
        <f>ROWS(C$5:C1639)</f>
        <v>1635</v>
      </c>
      <c r="E1639" s="286" t="str">
        <f>IF(A1639='5.1'!$E$5,TXM!D1639,"")</f>
        <v/>
      </c>
      <c r="F1639" t="str">
        <f>IFERROR(SMALL($E$5:$E$8000,ROWS($E$5:E1639)),"")</f>
        <v/>
      </c>
      <c r="I1639" s="285" t="s">
        <v>1959</v>
      </c>
      <c r="J1639" t="s">
        <v>810</v>
      </c>
      <c r="K1639" s="300">
        <v>212790</v>
      </c>
      <c r="L1639" s="286">
        <f>ROWS(K$5:K1639)</f>
        <v>1635</v>
      </c>
      <c r="M1639" s="286" t="str">
        <f>IF(I1639='5.1'!$E$5,TXM!L1639,"")</f>
        <v/>
      </c>
      <c r="N1639" t="str">
        <f>IFERROR(SMALL($M$5:$M$8000,ROWS($M$5:M1639)),"")</f>
        <v/>
      </c>
      <c r="P1639" t="s">
        <v>1980</v>
      </c>
      <c r="Q1639" t="s">
        <v>1096</v>
      </c>
      <c r="R1639">
        <v>2090</v>
      </c>
      <c r="S1639" s="286">
        <f>ROWS(R$5:R1639)</f>
        <v>1635</v>
      </c>
      <c r="T1639" s="286" t="str">
        <f>IF(P1639='5.1'!$E$5,TXM!S1639,"")</f>
        <v/>
      </c>
      <c r="U1639" t="str">
        <f>IFERROR(SMALL($T$5:$T$8000,ROWS($T$5:T1639)),"")</f>
        <v/>
      </c>
    </row>
    <row r="1640" spans="1:21" ht="14.4" customHeight="1" x14ac:dyDescent="0.25">
      <c r="A1640" s="285" t="s">
        <v>1977</v>
      </c>
      <c r="B1640" t="s">
        <v>808</v>
      </c>
      <c r="C1640" s="300">
        <v>49095</v>
      </c>
      <c r="D1640" s="286">
        <f>ROWS(C$5:C1640)</f>
        <v>1636</v>
      </c>
      <c r="E1640" s="286" t="str">
        <f>IF(A1640='5.1'!$E$5,TXM!D1640,"")</f>
        <v/>
      </c>
      <c r="F1640" t="str">
        <f>IFERROR(SMALL($E$5:$E$8000,ROWS($E$5:E1640)),"")</f>
        <v/>
      </c>
      <c r="I1640" s="285" t="s">
        <v>1959</v>
      </c>
      <c r="J1640" t="s">
        <v>1081</v>
      </c>
      <c r="K1640" s="300">
        <v>185371</v>
      </c>
      <c r="L1640" s="286">
        <f>ROWS(K$5:K1640)</f>
        <v>1636</v>
      </c>
      <c r="M1640" s="286" t="str">
        <f>IF(I1640='5.1'!$E$5,TXM!L1640,"")</f>
        <v/>
      </c>
      <c r="N1640" t="str">
        <f>IFERROR(SMALL($M$5:$M$8000,ROWS($M$5:M1640)),"")</f>
        <v/>
      </c>
      <c r="P1640" t="s">
        <v>1980</v>
      </c>
      <c r="Q1640" t="s">
        <v>119</v>
      </c>
      <c r="R1640">
        <v>800</v>
      </c>
      <c r="S1640" s="286">
        <f>ROWS(R$5:R1640)</f>
        <v>1636</v>
      </c>
      <c r="T1640" s="286" t="str">
        <f>IF(P1640='5.1'!$E$5,TXM!S1640,"")</f>
        <v/>
      </c>
      <c r="U1640" t="str">
        <f>IFERROR(SMALL($T$5:$T$8000,ROWS($T$5:T1640)),"")</f>
        <v/>
      </c>
    </row>
    <row r="1641" spans="1:21" ht="14.4" customHeight="1" x14ac:dyDescent="0.25">
      <c r="A1641" s="285" t="s">
        <v>1977</v>
      </c>
      <c r="B1641" t="s">
        <v>106</v>
      </c>
      <c r="C1641" s="300">
        <v>32396</v>
      </c>
      <c r="D1641" s="286">
        <f>ROWS(C$5:C1641)</f>
        <v>1637</v>
      </c>
      <c r="E1641" s="286" t="str">
        <f>IF(A1641='5.1'!$E$5,TXM!D1641,"")</f>
        <v/>
      </c>
      <c r="F1641" t="str">
        <f>IFERROR(SMALL($E$5:$E$8000,ROWS($E$5:E1641)),"")</f>
        <v/>
      </c>
      <c r="I1641" s="285" t="s">
        <v>1959</v>
      </c>
      <c r="J1641" t="s">
        <v>818</v>
      </c>
      <c r="K1641" s="300">
        <v>170967</v>
      </c>
      <c r="L1641" s="286">
        <f>ROWS(K$5:K1641)</f>
        <v>1637</v>
      </c>
      <c r="M1641" s="286" t="str">
        <f>IF(I1641='5.1'!$E$5,TXM!L1641,"")</f>
        <v/>
      </c>
      <c r="N1641" t="str">
        <f>IFERROR(SMALL($M$5:$M$8000,ROWS($M$5:M1641)),"")</f>
        <v/>
      </c>
      <c r="P1641" t="s">
        <v>1980</v>
      </c>
      <c r="Q1641" t="s">
        <v>1080</v>
      </c>
      <c r="R1641">
        <v>540</v>
      </c>
      <c r="S1641" s="286">
        <f>ROWS(R$5:R1641)</f>
        <v>1637</v>
      </c>
      <c r="T1641" s="286" t="str">
        <f>IF(P1641='5.1'!$E$5,TXM!S1641,"")</f>
        <v/>
      </c>
      <c r="U1641" t="str">
        <f>IFERROR(SMALL($T$5:$T$8000,ROWS($T$5:T1641)),"")</f>
        <v/>
      </c>
    </row>
    <row r="1642" spans="1:21" ht="14.4" customHeight="1" x14ac:dyDescent="0.25">
      <c r="A1642" s="285" t="s">
        <v>1977</v>
      </c>
      <c r="B1642" t="s">
        <v>732</v>
      </c>
      <c r="C1642" s="300">
        <v>15965</v>
      </c>
      <c r="D1642" s="286">
        <f>ROWS(C$5:C1642)</f>
        <v>1638</v>
      </c>
      <c r="E1642" s="286" t="str">
        <f>IF(A1642='5.1'!$E$5,TXM!D1642,"")</f>
        <v/>
      </c>
      <c r="F1642" t="str">
        <f>IFERROR(SMALL($E$5:$E$8000,ROWS($E$5:E1642)),"")</f>
        <v/>
      </c>
      <c r="I1642" s="285" t="s">
        <v>1959</v>
      </c>
      <c r="J1642" t="s">
        <v>705</v>
      </c>
      <c r="K1642" s="300">
        <v>107930</v>
      </c>
      <c r="L1642" s="286">
        <f>ROWS(K$5:K1642)</f>
        <v>1638</v>
      </c>
      <c r="M1642" s="286" t="str">
        <f>IF(I1642='5.1'!$E$5,TXM!L1642,"")</f>
        <v/>
      </c>
      <c r="N1642" t="str">
        <f>IFERROR(SMALL($M$5:$M$8000,ROWS($M$5:M1642)),"")</f>
        <v/>
      </c>
      <c r="P1642" t="s">
        <v>1981</v>
      </c>
      <c r="Q1642" t="s">
        <v>1098</v>
      </c>
      <c r="R1642">
        <v>133459</v>
      </c>
      <c r="S1642" s="286">
        <f>ROWS(R$5:R1642)</f>
        <v>1638</v>
      </c>
      <c r="T1642" s="286" t="str">
        <f>IF(P1642='5.1'!$E$5,TXM!S1642,"")</f>
        <v/>
      </c>
      <c r="U1642" t="str">
        <f>IFERROR(SMALL($T$5:$T$8000,ROWS($T$5:T1642)),"")</f>
        <v/>
      </c>
    </row>
    <row r="1643" spans="1:21" ht="14.4" customHeight="1" x14ac:dyDescent="0.25">
      <c r="A1643" s="285" t="s">
        <v>1977</v>
      </c>
      <c r="B1643" t="s">
        <v>119</v>
      </c>
      <c r="C1643" s="300">
        <v>2000</v>
      </c>
      <c r="D1643" s="286">
        <f>ROWS(C$5:C1643)</f>
        <v>1639</v>
      </c>
      <c r="E1643" s="286" t="str">
        <f>IF(A1643='5.1'!$E$5,TXM!D1643,"")</f>
        <v/>
      </c>
      <c r="F1643" t="str">
        <f>IFERROR(SMALL($E$5:$E$8000,ROWS($E$5:E1643)),"")</f>
        <v/>
      </c>
      <c r="I1643" s="285" t="s">
        <v>1959</v>
      </c>
      <c r="J1643" t="s">
        <v>1097</v>
      </c>
      <c r="K1643" s="300">
        <v>101389</v>
      </c>
      <c r="L1643" s="286">
        <f>ROWS(K$5:K1643)</f>
        <v>1639</v>
      </c>
      <c r="M1643" s="286" t="str">
        <f>IF(I1643='5.1'!$E$5,TXM!L1643,"")</f>
        <v/>
      </c>
      <c r="N1643" t="str">
        <f>IFERROR(SMALL($M$5:$M$8000,ROWS($M$5:M1643)),"")</f>
        <v/>
      </c>
      <c r="P1643" t="s">
        <v>1780</v>
      </c>
      <c r="Q1643" t="s">
        <v>806</v>
      </c>
      <c r="R1643">
        <v>478671301</v>
      </c>
      <c r="S1643" s="286">
        <f>ROWS(R$5:R1643)</f>
        <v>1639</v>
      </c>
      <c r="T1643" s="286" t="str">
        <f>IF(P1643='5.1'!$E$5,TXM!S1643,"")</f>
        <v/>
      </c>
      <c r="U1643" t="str">
        <f>IFERROR(SMALL($T$5:$T$8000,ROWS($T$5:T1643)),"")</f>
        <v/>
      </c>
    </row>
    <row r="1644" spans="1:21" ht="14.4" customHeight="1" x14ac:dyDescent="0.25">
      <c r="A1644" s="285" t="s">
        <v>1977</v>
      </c>
      <c r="B1644" t="s">
        <v>752</v>
      </c>
      <c r="C1644" s="300">
        <v>1000</v>
      </c>
      <c r="D1644" s="286">
        <f>ROWS(C$5:C1644)</f>
        <v>1640</v>
      </c>
      <c r="E1644" s="286" t="str">
        <f>IF(A1644='5.1'!$E$5,TXM!D1644,"")</f>
        <v/>
      </c>
      <c r="F1644" t="str">
        <f>IFERROR(SMALL($E$5:$E$8000,ROWS($E$5:E1644)),"")</f>
        <v/>
      </c>
      <c r="I1644" s="285" t="s">
        <v>1959</v>
      </c>
      <c r="J1644" t="s">
        <v>766</v>
      </c>
      <c r="K1644" s="300">
        <v>96281</v>
      </c>
      <c r="L1644" s="286">
        <f>ROWS(K$5:K1644)</f>
        <v>1640</v>
      </c>
      <c r="M1644" s="286" t="str">
        <f>IF(I1644='5.1'!$E$5,TXM!L1644,"")</f>
        <v/>
      </c>
      <c r="N1644" t="str">
        <f>IFERROR(SMALL($M$5:$M$8000,ROWS($M$5:M1644)),"")</f>
        <v/>
      </c>
      <c r="P1644" t="s">
        <v>1780</v>
      </c>
      <c r="Q1644" t="s">
        <v>808</v>
      </c>
      <c r="R1644">
        <v>109158365</v>
      </c>
      <c r="S1644" s="286">
        <f>ROWS(R$5:R1644)</f>
        <v>1640</v>
      </c>
      <c r="T1644" s="286" t="str">
        <f>IF(P1644='5.1'!$E$5,TXM!S1644,"")</f>
        <v/>
      </c>
      <c r="U1644" t="str">
        <f>IFERROR(SMALL($T$5:$T$8000,ROWS($T$5:T1644)),"")</f>
        <v/>
      </c>
    </row>
    <row r="1645" spans="1:21" ht="14.4" customHeight="1" x14ac:dyDescent="0.25">
      <c r="A1645" s="285" t="s">
        <v>1977</v>
      </c>
      <c r="B1645" t="s">
        <v>774</v>
      </c>
      <c r="C1645" s="300">
        <v>1000</v>
      </c>
      <c r="D1645" s="286">
        <f>ROWS(C$5:C1645)</f>
        <v>1641</v>
      </c>
      <c r="E1645" s="286" t="str">
        <f>IF(A1645='5.1'!$E$5,TXM!D1645,"")</f>
        <v/>
      </c>
      <c r="F1645" t="str">
        <f>IFERROR(SMALL($E$5:$E$8000,ROWS($E$5:E1645)),"")</f>
        <v/>
      </c>
      <c r="I1645" s="285" t="s">
        <v>1959</v>
      </c>
      <c r="J1645" t="s">
        <v>707</v>
      </c>
      <c r="K1645" s="300">
        <v>94123</v>
      </c>
      <c r="L1645" s="286">
        <f>ROWS(K$5:K1645)</f>
        <v>1641</v>
      </c>
      <c r="M1645" s="286" t="str">
        <f>IF(I1645='5.1'!$E$5,TXM!L1645,"")</f>
        <v/>
      </c>
      <c r="N1645" t="str">
        <f>IFERROR(SMALL($M$5:$M$8000,ROWS($M$5:M1645)),"")</f>
        <v/>
      </c>
      <c r="P1645" t="s">
        <v>1780</v>
      </c>
      <c r="Q1645" t="s">
        <v>1098</v>
      </c>
      <c r="R1645">
        <v>40786272</v>
      </c>
      <c r="S1645" s="286">
        <f>ROWS(R$5:R1645)</f>
        <v>1641</v>
      </c>
      <c r="T1645" s="286" t="str">
        <f>IF(P1645='5.1'!$E$5,TXM!S1645,"")</f>
        <v/>
      </c>
      <c r="U1645" t="str">
        <f>IFERROR(SMALL($T$5:$T$8000,ROWS($T$5:T1645)),"")</f>
        <v/>
      </c>
    </row>
    <row r="1646" spans="1:21" ht="14.4" customHeight="1" x14ac:dyDescent="0.25">
      <c r="A1646" s="285" t="s">
        <v>1977</v>
      </c>
      <c r="B1646" t="s">
        <v>1098</v>
      </c>
      <c r="C1646" s="300">
        <v>1000</v>
      </c>
      <c r="D1646" s="286">
        <f>ROWS(C$5:C1646)</f>
        <v>1642</v>
      </c>
      <c r="E1646" s="286" t="str">
        <f>IF(A1646='5.1'!$E$5,TXM!D1646,"")</f>
        <v/>
      </c>
      <c r="F1646" t="str">
        <f>IFERROR(SMALL($E$5:$E$8000,ROWS($E$5:E1646)),"")</f>
        <v/>
      </c>
      <c r="I1646" s="285" t="s">
        <v>1959</v>
      </c>
      <c r="J1646" t="s">
        <v>118</v>
      </c>
      <c r="K1646" s="300">
        <v>74534</v>
      </c>
      <c r="L1646" s="286">
        <f>ROWS(K$5:K1646)</f>
        <v>1642</v>
      </c>
      <c r="M1646" s="286" t="str">
        <f>IF(I1646='5.1'!$E$5,TXM!L1646,"")</f>
        <v/>
      </c>
      <c r="N1646" t="str">
        <f>IFERROR(SMALL($M$5:$M$8000,ROWS($M$5:M1646)),"")</f>
        <v/>
      </c>
      <c r="P1646" t="s">
        <v>1780</v>
      </c>
      <c r="Q1646" t="s">
        <v>1097</v>
      </c>
      <c r="R1646">
        <v>21918435</v>
      </c>
      <c r="S1646" s="286">
        <f>ROWS(R$5:R1646)</f>
        <v>1642</v>
      </c>
      <c r="T1646" s="286" t="str">
        <f>IF(P1646='5.1'!$E$5,TXM!S1646,"")</f>
        <v/>
      </c>
      <c r="U1646" t="str">
        <f>IFERROR(SMALL($T$5:$T$8000,ROWS($T$5:T1646)),"")</f>
        <v/>
      </c>
    </row>
    <row r="1647" spans="1:21" ht="14.4" customHeight="1" x14ac:dyDescent="0.25">
      <c r="A1647" s="285" t="s">
        <v>1977</v>
      </c>
      <c r="B1647" t="s">
        <v>1087</v>
      </c>
      <c r="C1647" s="300">
        <v>1000</v>
      </c>
      <c r="D1647" s="286">
        <f>ROWS(C$5:C1647)</f>
        <v>1643</v>
      </c>
      <c r="E1647" s="286" t="str">
        <f>IF(A1647='5.1'!$E$5,TXM!D1647,"")</f>
        <v/>
      </c>
      <c r="F1647" t="str">
        <f>IFERROR(SMALL($E$5:$E$8000,ROWS($E$5:E1647)),"")</f>
        <v/>
      </c>
      <c r="I1647" s="285" t="s">
        <v>1959</v>
      </c>
      <c r="J1647" t="s">
        <v>796</v>
      </c>
      <c r="K1647" s="300">
        <v>55740</v>
      </c>
      <c r="L1647" s="286">
        <f>ROWS(K$5:K1647)</f>
        <v>1643</v>
      </c>
      <c r="M1647" s="286" t="str">
        <f>IF(I1647='5.1'!$E$5,TXM!L1647,"")</f>
        <v/>
      </c>
      <c r="N1647" t="str">
        <f>IFERROR(SMALL($M$5:$M$8000,ROWS($M$5:M1647)),"")</f>
        <v/>
      </c>
      <c r="P1647" t="s">
        <v>1780</v>
      </c>
      <c r="Q1647" t="s">
        <v>812</v>
      </c>
      <c r="R1647">
        <v>4896980</v>
      </c>
      <c r="S1647" s="286">
        <f>ROWS(R$5:R1647)</f>
        <v>1643</v>
      </c>
      <c r="T1647" s="286" t="str">
        <f>IF(P1647='5.1'!$E$5,TXM!S1647,"")</f>
        <v/>
      </c>
      <c r="U1647" t="str">
        <f>IFERROR(SMALL($T$5:$T$8000,ROWS($T$5:T1647)),"")</f>
        <v/>
      </c>
    </row>
    <row r="1648" spans="1:21" ht="14.4" customHeight="1" x14ac:dyDescent="0.25">
      <c r="A1648" s="285" t="s">
        <v>1979</v>
      </c>
      <c r="B1648" t="s">
        <v>715</v>
      </c>
      <c r="C1648" s="300">
        <v>183930195</v>
      </c>
      <c r="D1648" s="286">
        <f>ROWS(C$5:C1648)</f>
        <v>1644</v>
      </c>
      <c r="E1648" s="286" t="str">
        <f>IF(A1648='5.1'!$E$5,TXM!D1648,"")</f>
        <v/>
      </c>
      <c r="F1648" t="str">
        <f>IFERROR(SMALL($E$5:$E$8000,ROWS($E$5:E1648)),"")</f>
        <v/>
      </c>
      <c r="I1648" s="285" t="s">
        <v>1959</v>
      </c>
      <c r="J1648" t="s">
        <v>1079</v>
      </c>
      <c r="K1648" s="300">
        <v>44657</v>
      </c>
      <c r="L1648" s="286">
        <f>ROWS(K$5:K1648)</f>
        <v>1644</v>
      </c>
      <c r="M1648" s="286" t="str">
        <f>IF(I1648='5.1'!$E$5,TXM!L1648,"")</f>
        <v/>
      </c>
      <c r="N1648" t="str">
        <f>IFERROR(SMALL($M$5:$M$8000,ROWS($M$5:M1648)),"")</f>
        <v/>
      </c>
      <c r="P1648" t="s">
        <v>1780</v>
      </c>
      <c r="Q1648" t="s">
        <v>1093</v>
      </c>
      <c r="R1648">
        <v>2847547</v>
      </c>
      <c r="S1648" s="286">
        <f>ROWS(R$5:R1648)</f>
        <v>1644</v>
      </c>
      <c r="T1648" s="286" t="str">
        <f>IF(P1648='5.1'!$E$5,TXM!S1648,"")</f>
        <v/>
      </c>
      <c r="U1648" t="str">
        <f>IFERROR(SMALL($T$5:$T$8000,ROWS($T$5:T1648)),"")</f>
        <v/>
      </c>
    </row>
    <row r="1649" spans="1:21" ht="14.4" customHeight="1" x14ac:dyDescent="0.25">
      <c r="A1649" s="285" t="s">
        <v>1979</v>
      </c>
      <c r="B1649" t="s">
        <v>776</v>
      </c>
      <c r="C1649" s="300">
        <v>343061</v>
      </c>
      <c r="D1649" s="286">
        <f>ROWS(C$5:C1649)</f>
        <v>1645</v>
      </c>
      <c r="E1649" s="286" t="str">
        <f>IF(A1649='5.1'!$E$5,TXM!D1649,"")</f>
        <v/>
      </c>
      <c r="F1649" t="str">
        <f>IFERROR(SMALL($E$5:$E$8000,ROWS($E$5:E1649)),"")</f>
        <v/>
      </c>
      <c r="I1649" s="285" t="s">
        <v>1959</v>
      </c>
      <c r="J1649" t="s">
        <v>802</v>
      </c>
      <c r="K1649" s="300">
        <v>17244</v>
      </c>
      <c r="L1649" s="286">
        <f>ROWS(K$5:K1649)</f>
        <v>1645</v>
      </c>
      <c r="M1649" s="286" t="str">
        <f>IF(I1649='5.1'!$E$5,TXM!L1649,"")</f>
        <v/>
      </c>
      <c r="N1649" t="str">
        <f>IFERROR(SMALL($M$5:$M$8000,ROWS($M$5:M1649)),"")</f>
        <v/>
      </c>
      <c r="P1649" t="s">
        <v>1780</v>
      </c>
      <c r="Q1649" t="s">
        <v>1091</v>
      </c>
      <c r="R1649">
        <v>642343</v>
      </c>
      <c r="S1649" s="286">
        <f>ROWS(R$5:R1649)</f>
        <v>1645</v>
      </c>
      <c r="T1649" s="286" t="str">
        <f>IF(P1649='5.1'!$E$5,TXM!S1649,"")</f>
        <v/>
      </c>
      <c r="U1649" t="str">
        <f>IFERROR(SMALL($T$5:$T$8000,ROWS($T$5:T1649)),"")</f>
        <v/>
      </c>
    </row>
    <row r="1650" spans="1:21" ht="14.4" customHeight="1" x14ac:dyDescent="0.25">
      <c r="A1650" s="285" t="s">
        <v>1979</v>
      </c>
      <c r="B1650" t="s">
        <v>1090</v>
      </c>
      <c r="C1650" s="300">
        <v>259065</v>
      </c>
      <c r="D1650" s="286">
        <f>ROWS(C$5:C1650)</f>
        <v>1646</v>
      </c>
      <c r="E1650" s="286" t="str">
        <f>IF(A1650='5.1'!$E$5,TXM!D1650,"")</f>
        <v/>
      </c>
      <c r="F1650" t="str">
        <f>IFERROR(SMALL($E$5:$E$8000,ROWS($E$5:E1650)),"")</f>
        <v/>
      </c>
      <c r="I1650" s="285" t="s">
        <v>1959</v>
      </c>
      <c r="J1650" t="s">
        <v>115</v>
      </c>
      <c r="K1650" s="300">
        <v>17037</v>
      </c>
      <c r="L1650" s="286">
        <f>ROWS(K$5:K1650)</f>
        <v>1646</v>
      </c>
      <c r="M1650" s="286" t="str">
        <f>IF(I1650='5.1'!$E$5,TXM!L1650,"")</f>
        <v/>
      </c>
      <c r="N1650" t="str">
        <f>IFERROR(SMALL($M$5:$M$8000,ROWS($M$5:M1650)),"")</f>
        <v/>
      </c>
      <c r="P1650" t="s">
        <v>1780</v>
      </c>
      <c r="Q1650" t="s">
        <v>1092</v>
      </c>
      <c r="R1650">
        <v>517339</v>
      </c>
      <c r="S1650" s="286">
        <f>ROWS(R$5:R1650)</f>
        <v>1646</v>
      </c>
      <c r="T1650" s="286" t="str">
        <f>IF(P1650='5.1'!$E$5,TXM!S1650,"")</f>
        <v/>
      </c>
      <c r="U1650" t="str">
        <f>IFERROR(SMALL($T$5:$T$8000,ROWS($T$5:T1650)),"")</f>
        <v/>
      </c>
    </row>
    <row r="1651" spans="1:21" ht="14.4" customHeight="1" x14ac:dyDescent="0.25">
      <c r="A1651" s="285" t="s">
        <v>1980</v>
      </c>
      <c r="B1651" t="s">
        <v>711</v>
      </c>
      <c r="C1651" s="300">
        <v>6906150</v>
      </c>
      <c r="D1651" s="286">
        <f>ROWS(C$5:C1651)</f>
        <v>1647</v>
      </c>
      <c r="E1651" s="286" t="str">
        <f>IF(A1651='5.1'!$E$5,TXM!D1651,"")</f>
        <v/>
      </c>
      <c r="F1651" t="str">
        <f>IFERROR(SMALL($E$5:$E$8000,ROWS($E$5:E1651)),"")</f>
        <v/>
      </c>
      <c r="I1651" s="285" t="s">
        <v>1959</v>
      </c>
      <c r="J1651" t="s">
        <v>727</v>
      </c>
      <c r="K1651" s="300">
        <v>15111</v>
      </c>
      <c r="L1651" s="286">
        <f>ROWS(K$5:K1651)</f>
        <v>1647</v>
      </c>
      <c r="M1651" s="286" t="str">
        <f>IF(I1651='5.1'!$E$5,TXM!L1651,"")</f>
        <v/>
      </c>
      <c r="N1651" t="str">
        <f>IFERROR(SMALL($M$5:$M$8000,ROWS($M$5:M1651)),"")</f>
        <v/>
      </c>
      <c r="P1651" t="s">
        <v>1780</v>
      </c>
      <c r="Q1651" t="s">
        <v>1096</v>
      </c>
      <c r="R1651">
        <v>190002</v>
      </c>
      <c r="S1651" s="286">
        <f>ROWS(R$5:R1651)</f>
        <v>1647</v>
      </c>
      <c r="T1651" s="286" t="str">
        <f>IF(P1651='5.1'!$E$5,TXM!S1651,"")</f>
        <v/>
      </c>
      <c r="U1651" t="str">
        <f>IFERROR(SMALL($T$5:$T$8000,ROWS($T$5:T1651)),"")</f>
        <v/>
      </c>
    </row>
    <row r="1652" spans="1:21" ht="14.4" customHeight="1" x14ac:dyDescent="0.25">
      <c r="A1652" s="285" t="s">
        <v>1980</v>
      </c>
      <c r="B1652" t="s">
        <v>1080</v>
      </c>
      <c r="C1652" s="300">
        <v>907769</v>
      </c>
      <c r="D1652" s="286">
        <f>ROWS(C$5:C1652)</f>
        <v>1648</v>
      </c>
      <c r="E1652" s="286" t="str">
        <f>IF(A1652='5.1'!$E$5,TXM!D1652,"")</f>
        <v/>
      </c>
      <c r="F1652" t="str">
        <f>IFERROR(SMALL($E$5:$E$8000,ROWS($E$5:E1652)),"")</f>
        <v/>
      </c>
      <c r="I1652" s="285" t="s">
        <v>1959</v>
      </c>
      <c r="J1652" t="s">
        <v>734</v>
      </c>
      <c r="K1652" s="300">
        <v>13938</v>
      </c>
      <c r="L1652" s="286">
        <f>ROWS(K$5:K1652)</f>
        <v>1648</v>
      </c>
      <c r="M1652" s="286" t="str">
        <f>IF(I1652='5.1'!$E$5,TXM!L1652,"")</f>
        <v/>
      </c>
      <c r="N1652" t="str">
        <f>IFERROR(SMALL($M$5:$M$8000,ROWS($M$5:M1652)),"")</f>
        <v/>
      </c>
      <c r="P1652" t="s">
        <v>1780</v>
      </c>
      <c r="Q1652" t="s">
        <v>818</v>
      </c>
      <c r="R1652">
        <v>185873</v>
      </c>
      <c r="S1652" s="286">
        <f>ROWS(R$5:R1652)</f>
        <v>1648</v>
      </c>
      <c r="T1652" s="286" t="str">
        <f>IF(P1652='5.1'!$E$5,TXM!S1652,"")</f>
        <v/>
      </c>
      <c r="U1652" t="str">
        <f>IFERROR(SMALL($T$5:$T$8000,ROWS($T$5:T1652)),"")</f>
        <v/>
      </c>
    </row>
    <row r="1653" spans="1:21" ht="14.4" customHeight="1" x14ac:dyDescent="0.25">
      <c r="A1653" s="285" t="s">
        <v>1980</v>
      </c>
      <c r="B1653" t="s">
        <v>705</v>
      </c>
      <c r="C1653" s="300">
        <v>299963</v>
      </c>
      <c r="D1653" s="286">
        <f>ROWS(C$5:C1653)</f>
        <v>1649</v>
      </c>
      <c r="E1653" s="286" t="str">
        <f>IF(A1653='5.1'!$E$5,TXM!D1653,"")</f>
        <v/>
      </c>
      <c r="F1653" t="str">
        <f>IFERROR(SMALL($E$5:$E$8000,ROWS($E$5:E1653)),"")</f>
        <v/>
      </c>
      <c r="I1653" s="285" t="s">
        <v>1959</v>
      </c>
      <c r="J1653" t="s">
        <v>786</v>
      </c>
      <c r="K1653" s="300">
        <v>12201</v>
      </c>
      <c r="L1653" s="286">
        <f>ROWS(K$5:K1653)</f>
        <v>1649</v>
      </c>
      <c r="M1653" s="286" t="str">
        <f>IF(I1653='5.1'!$E$5,TXM!L1653,"")</f>
        <v/>
      </c>
      <c r="N1653" t="str">
        <f>IFERROR(SMALL($M$5:$M$8000,ROWS($M$5:M1653)),"")</f>
        <v/>
      </c>
      <c r="P1653" t="s">
        <v>1780</v>
      </c>
      <c r="Q1653" t="s">
        <v>810</v>
      </c>
      <c r="R1653">
        <v>145000</v>
      </c>
      <c r="S1653" s="286">
        <f>ROWS(R$5:R1653)</f>
        <v>1649</v>
      </c>
      <c r="T1653" s="286" t="str">
        <f>IF(P1653='5.1'!$E$5,TXM!S1653,"")</f>
        <v/>
      </c>
      <c r="U1653" t="str">
        <f>IFERROR(SMALL($T$5:$T$8000,ROWS($T$5:T1653)),"")</f>
        <v/>
      </c>
    </row>
    <row r="1654" spans="1:21" ht="14.4" customHeight="1" x14ac:dyDescent="0.25">
      <c r="A1654" s="285" t="s">
        <v>1980</v>
      </c>
      <c r="B1654" t="s">
        <v>106</v>
      </c>
      <c r="C1654" s="300">
        <v>295905</v>
      </c>
      <c r="D1654" s="286">
        <f>ROWS(C$5:C1654)</f>
        <v>1650</v>
      </c>
      <c r="E1654" s="286" t="str">
        <f>IF(A1654='5.1'!$E$5,TXM!D1654,"")</f>
        <v/>
      </c>
      <c r="F1654" t="str">
        <f>IFERROR(SMALL($E$5:$E$8000,ROWS($E$5:E1654)),"")</f>
        <v/>
      </c>
      <c r="I1654" s="285" t="s">
        <v>1959</v>
      </c>
      <c r="J1654" t="s">
        <v>752</v>
      </c>
      <c r="K1654" s="300">
        <v>10959</v>
      </c>
      <c r="L1654" s="286">
        <f>ROWS(K$5:K1654)</f>
        <v>1650</v>
      </c>
      <c r="M1654" s="286" t="str">
        <f>IF(I1654='5.1'!$E$5,TXM!L1654,"")</f>
        <v/>
      </c>
      <c r="N1654" t="str">
        <f>IFERROR(SMALL($M$5:$M$8000,ROWS($M$5:M1654)),"")</f>
        <v/>
      </c>
      <c r="P1654" t="s">
        <v>1780</v>
      </c>
      <c r="Q1654" t="s">
        <v>1087</v>
      </c>
      <c r="R1654">
        <v>85191</v>
      </c>
      <c r="S1654" s="286">
        <f>ROWS(R$5:R1654)</f>
        <v>1650</v>
      </c>
      <c r="T1654" s="286" t="str">
        <f>IF(P1654='5.1'!$E$5,TXM!S1654,"")</f>
        <v/>
      </c>
      <c r="U1654" t="str">
        <f>IFERROR(SMALL($T$5:$T$8000,ROWS($T$5:T1654)),"")</f>
        <v/>
      </c>
    </row>
    <row r="1655" spans="1:21" ht="14.4" customHeight="1" x14ac:dyDescent="0.25">
      <c r="A1655" s="285" t="s">
        <v>1980</v>
      </c>
      <c r="B1655" t="s">
        <v>774</v>
      </c>
      <c r="C1655" s="300">
        <v>239813</v>
      </c>
      <c r="D1655" s="286">
        <f>ROWS(C$5:C1655)</f>
        <v>1651</v>
      </c>
      <c r="E1655" s="286" t="str">
        <f>IF(A1655='5.1'!$E$5,TXM!D1655,"")</f>
        <v/>
      </c>
      <c r="F1655" t="str">
        <f>IFERROR(SMALL($E$5:$E$8000,ROWS($E$5:E1655)),"")</f>
        <v/>
      </c>
      <c r="I1655" s="285" t="s">
        <v>1959</v>
      </c>
      <c r="J1655" t="s">
        <v>105</v>
      </c>
      <c r="K1655" s="300">
        <v>10423</v>
      </c>
      <c r="L1655" s="286">
        <f>ROWS(K$5:K1655)</f>
        <v>1651</v>
      </c>
      <c r="M1655" s="286" t="str">
        <f>IF(I1655='5.1'!$E$5,TXM!L1655,"")</f>
        <v/>
      </c>
      <c r="N1655" t="str">
        <f>IFERROR(SMALL($M$5:$M$8000,ROWS($M$5:M1655)),"")</f>
        <v/>
      </c>
      <c r="P1655" t="s">
        <v>1780</v>
      </c>
      <c r="Q1655" t="s">
        <v>821</v>
      </c>
      <c r="R1655">
        <v>69342</v>
      </c>
      <c r="S1655" s="286">
        <f>ROWS(R$5:R1655)</f>
        <v>1651</v>
      </c>
      <c r="T1655" s="286" t="str">
        <f>IF(P1655='5.1'!$E$5,TXM!S1655,"")</f>
        <v/>
      </c>
      <c r="U1655" t="str">
        <f>IFERROR(SMALL($T$5:$T$8000,ROWS($T$5:T1655)),"")</f>
        <v/>
      </c>
    </row>
    <row r="1656" spans="1:21" ht="14.4" customHeight="1" x14ac:dyDescent="0.25">
      <c r="A1656" s="285" t="s">
        <v>1980</v>
      </c>
      <c r="B1656" t="s">
        <v>118</v>
      </c>
      <c r="C1656" s="300">
        <v>67538</v>
      </c>
      <c r="D1656" s="286">
        <f>ROWS(C$5:C1656)</f>
        <v>1652</v>
      </c>
      <c r="E1656" s="286" t="str">
        <f>IF(A1656='5.1'!$E$5,TXM!D1656,"")</f>
        <v/>
      </c>
      <c r="F1656" t="str">
        <f>IFERROR(SMALL($E$5:$E$8000,ROWS($E$5:E1656)),"")</f>
        <v/>
      </c>
      <c r="I1656" s="285" t="s">
        <v>1959</v>
      </c>
      <c r="J1656" t="s">
        <v>1098</v>
      </c>
      <c r="K1656" s="300">
        <v>5428</v>
      </c>
      <c r="L1656" s="286">
        <f>ROWS(K$5:K1656)</f>
        <v>1652</v>
      </c>
      <c r="M1656" s="286" t="str">
        <f>IF(I1656='5.1'!$E$5,TXM!L1656,"")</f>
        <v/>
      </c>
      <c r="N1656" t="str">
        <f>IFERROR(SMALL($M$5:$M$8000,ROWS($M$5:M1656)),"")</f>
        <v/>
      </c>
      <c r="P1656" t="s">
        <v>1780</v>
      </c>
      <c r="Q1656" t="s">
        <v>784</v>
      </c>
      <c r="R1656">
        <v>54995</v>
      </c>
      <c r="S1656" s="286">
        <f>ROWS(R$5:R1656)</f>
        <v>1652</v>
      </c>
      <c r="T1656" s="286" t="str">
        <f>IF(P1656='5.1'!$E$5,TXM!S1656,"")</f>
        <v/>
      </c>
      <c r="U1656" t="str">
        <f>IFERROR(SMALL($T$5:$T$8000,ROWS($T$5:T1656)),"")</f>
        <v/>
      </c>
    </row>
    <row r="1657" spans="1:21" ht="14.4" customHeight="1" x14ac:dyDescent="0.25">
      <c r="A1657" s="285" t="s">
        <v>1981</v>
      </c>
      <c r="B1657" t="s">
        <v>106</v>
      </c>
      <c r="C1657" s="300">
        <v>264999</v>
      </c>
      <c r="D1657" s="286">
        <f>ROWS(C$5:C1657)</f>
        <v>1653</v>
      </c>
      <c r="E1657" s="286" t="str">
        <f>IF(A1657='5.1'!$E$5,TXM!D1657,"")</f>
        <v/>
      </c>
      <c r="F1657" t="str">
        <f>IFERROR(SMALL($E$5:$E$8000,ROWS($E$5:E1657)),"")</f>
        <v/>
      </c>
      <c r="I1657" s="285" t="s">
        <v>1959</v>
      </c>
      <c r="J1657" t="s">
        <v>742</v>
      </c>
      <c r="K1657" s="300">
        <v>3592</v>
      </c>
      <c r="L1657" s="286">
        <f>ROWS(K$5:K1657)</f>
        <v>1653</v>
      </c>
      <c r="M1657" s="286" t="str">
        <f>IF(I1657='5.1'!$E$5,TXM!L1657,"")</f>
        <v/>
      </c>
      <c r="N1657" t="str">
        <f>IFERROR(SMALL($M$5:$M$8000,ROWS($M$5:M1657)),"")</f>
        <v/>
      </c>
      <c r="P1657" t="s">
        <v>1780</v>
      </c>
      <c r="Q1657" t="s">
        <v>1086</v>
      </c>
      <c r="R1657">
        <v>6544</v>
      </c>
      <c r="S1657" s="286">
        <f>ROWS(R$5:R1657)</f>
        <v>1653</v>
      </c>
      <c r="T1657" s="286" t="str">
        <f>IF(P1657='5.1'!$E$5,TXM!S1657,"")</f>
        <v/>
      </c>
      <c r="U1657" t="str">
        <f>IFERROR(SMALL($T$5:$T$8000,ROWS($T$5:T1657)),"")</f>
        <v/>
      </c>
    </row>
    <row r="1658" spans="1:21" ht="14.4" customHeight="1" x14ac:dyDescent="0.25">
      <c r="A1658" s="285" t="s">
        <v>1780</v>
      </c>
      <c r="B1658" t="s">
        <v>715</v>
      </c>
      <c r="C1658" s="300">
        <v>38144606288</v>
      </c>
      <c r="D1658" s="286">
        <f>ROWS(C$5:C1658)</f>
        <v>1654</v>
      </c>
      <c r="E1658" s="286" t="str">
        <f>IF(A1658='5.1'!$E$5,TXM!D1658,"")</f>
        <v/>
      </c>
      <c r="F1658" t="str">
        <f>IFERROR(SMALL($E$5:$E$8000,ROWS($E$5:E1658)),"")</f>
        <v/>
      </c>
      <c r="I1658" s="285" t="s">
        <v>1959</v>
      </c>
      <c r="J1658" t="s">
        <v>1084</v>
      </c>
      <c r="K1658" s="300">
        <v>2387</v>
      </c>
      <c r="L1658" s="286">
        <f>ROWS(K$5:K1658)</f>
        <v>1654</v>
      </c>
      <c r="M1658" s="286" t="str">
        <f>IF(I1658='5.1'!$E$5,TXM!L1658,"")</f>
        <v/>
      </c>
      <c r="N1658" t="str">
        <f>IFERROR(SMALL($M$5:$M$8000,ROWS($M$5:M1658)),"")</f>
        <v/>
      </c>
      <c r="P1658" t="s">
        <v>1780</v>
      </c>
      <c r="Q1658" t="s">
        <v>802</v>
      </c>
      <c r="R1658">
        <v>6372</v>
      </c>
      <c r="S1658" s="286">
        <f>ROWS(R$5:R1658)</f>
        <v>1654</v>
      </c>
      <c r="T1658" s="286" t="str">
        <f>IF(P1658='5.1'!$E$5,TXM!S1658,"")</f>
        <v/>
      </c>
      <c r="U1658" t="str">
        <f>IFERROR(SMALL($T$5:$T$8000,ROWS($T$5:T1658)),"")</f>
        <v/>
      </c>
    </row>
    <row r="1659" spans="1:21" ht="14.4" customHeight="1" x14ac:dyDescent="0.25">
      <c r="A1659" s="285" t="s">
        <v>1780</v>
      </c>
      <c r="B1659" t="s">
        <v>1080</v>
      </c>
      <c r="C1659" s="300">
        <v>816690857</v>
      </c>
      <c r="D1659" s="286">
        <f>ROWS(C$5:C1659)</f>
        <v>1655</v>
      </c>
      <c r="E1659" s="286" t="str">
        <f>IF(A1659='5.1'!$E$5,TXM!D1659,"")</f>
        <v/>
      </c>
      <c r="F1659" t="str">
        <f>IFERROR(SMALL($E$5:$E$8000,ROWS($E$5:E1659)),"")</f>
        <v/>
      </c>
      <c r="I1659" s="285" t="s">
        <v>1959</v>
      </c>
      <c r="J1659" t="s">
        <v>1083</v>
      </c>
      <c r="K1659" s="300">
        <v>2365</v>
      </c>
      <c r="L1659" s="286">
        <f>ROWS(K$5:K1659)</f>
        <v>1655</v>
      </c>
      <c r="M1659" s="286" t="str">
        <f>IF(I1659='5.1'!$E$5,TXM!L1659,"")</f>
        <v/>
      </c>
      <c r="N1659" t="str">
        <f>IFERROR(SMALL($M$5:$M$8000,ROWS($M$5:M1659)),"")</f>
        <v/>
      </c>
      <c r="P1659" t="s">
        <v>1780</v>
      </c>
      <c r="Q1659" t="s">
        <v>762</v>
      </c>
      <c r="R1659">
        <v>4848</v>
      </c>
      <c r="S1659" s="286">
        <f>ROWS(R$5:R1659)</f>
        <v>1655</v>
      </c>
      <c r="T1659" s="286" t="str">
        <f>IF(P1659='5.1'!$E$5,TXM!S1659,"")</f>
        <v/>
      </c>
      <c r="U1659" t="str">
        <f>IFERROR(SMALL($T$5:$T$8000,ROWS($T$5:T1659)),"")</f>
        <v/>
      </c>
    </row>
    <row r="1660" spans="1:21" ht="14.4" customHeight="1" x14ac:dyDescent="0.25">
      <c r="A1660" s="285" t="s">
        <v>1780</v>
      </c>
      <c r="B1660" t="s">
        <v>790</v>
      </c>
      <c r="C1660" s="300">
        <v>52604633</v>
      </c>
      <c r="D1660" s="286">
        <f>ROWS(C$5:C1660)</f>
        <v>1656</v>
      </c>
      <c r="E1660" s="286" t="str">
        <f>IF(A1660='5.1'!$E$5,TXM!D1660,"")</f>
        <v/>
      </c>
      <c r="F1660" t="str">
        <f>IFERROR(SMALL($E$5:$E$8000,ROWS($E$5:E1660)),"")</f>
        <v/>
      </c>
      <c r="I1660" s="285" t="s">
        <v>1959</v>
      </c>
      <c r="J1660" t="s">
        <v>774</v>
      </c>
      <c r="K1660" s="300">
        <v>1169</v>
      </c>
      <c r="L1660" s="286">
        <f>ROWS(K$5:K1660)</f>
        <v>1656</v>
      </c>
      <c r="M1660" s="286" t="str">
        <f>IF(I1660='5.1'!$E$5,TXM!L1660,"")</f>
        <v/>
      </c>
      <c r="N1660" t="str">
        <f>IFERROR(SMALL($M$5:$M$8000,ROWS($M$5:M1660)),"")</f>
        <v/>
      </c>
      <c r="P1660" t="s">
        <v>1780</v>
      </c>
      <c r="Q1660" t="s">
        <v>1080</v>
      </c>
      <c r="R1660">
        <v>4063</v>
      </c>
      <c r="S1660" s="286">
        <f>ROWS(R$5:R1660)</f>
        <v>1656</v>
      </c>
      <c r="T1660" s="286" t="str">
        <f>IF(P1660='5.1'!$E$5,TXM!S1660,"")</f>
        <v/>
      </c>
      <c r="U1660" t="str">
        <f>IFERROR(SMALL($T$5:$T$8000,ROWS($T$5:T1660)),"")</f>
        <v/>
      </c>
    </row>
    <row r="1661" spans="1:21" ht="14.4" customHeight="1" x14ac:dyDescent="0.25">
      <c r="A1661" s="285" t="s">
        <v>1780</v>
      </c>
      <c r="B1661" t="s">
        <v>782</v>
      </c>
      <c r="C1661" s="300">
        <v>49217654</v>
      </c>
      <c r="D1661" s="286">
        <f>ROWS(C$5:C1661)</f>
        <v>1657</v>
      </c>
      <c r="E1661" s="286" t="str">
        <f>IF(A1661='5.1'!$E$5,TXM!D1661,"")</f>
        <v/>
      </c>
      <c r="F1661" t="str">
        <f>IFERROR(SMALL($E$5:$E$8000,ROWS($E$5:E1661)),"")</f>
        <v/>
      </c>
      <c r="I1661" s="285" t="s">
        <v>1959</v>
      </c>
      <c r="J1661" t="s">
        <v>736</v>
      </c>
      <c r="K1661" s="300">
        <v>1147</v>
      </c>
      <c r="L1661" s="286">
        <f>ROWS(K$5:K1661)</f>
        <v>1657</v>
      </c>
      <c r="M1661" s="286" t="str">
        <f>IF(I1661='5.1'!$E$5,TXM!L1661,"")</f>
        <v/>
      </c>
      <c r="N1661" t="str">
        <f>IFERROR(SMALL($M$5:$M$8000,ROWS($M$5:M1661)),"")</f>
        <v/>
      </c>
      <c r="P1661" t="s">
        <v>1780</v>
      </c>
      <c r="Q1661" t="s">
        <v>756</v>
      </c>
      <c r="R1661">
        <v>3767</v>
      </c>
      <c r="S1661" s="286">
        <f>ROWS(R$5:R1661)</f>
        <v>1657</v>
      </c>
      <c r="T1661" s="286" t="str">
        <f>IF(P1661='5.1'!$E$5,TXM!S1661,"")</f>
        <v/>
      </c>
      <c r="U1661" t="str">
        <f>IFERROR(SMALL($T$5:$T$8000,ROWS($T$5:T1661)),"")</f>
        <v/>
      </c>
    </row>
    <row r="1662" spans="1:21" ht="14.4" customHeight="1" x14ac:dyDescent="0.25">
      <c r="A1662" s="285" t="s">
        <v>1780</v>
      </c>
      <c r="B1662" t="s">
        <v>1081</v>
      </c>
      <c r="C1662" s="300">
        <v>23441721</v>
      </c>
      <c r="D1662" s="286">
        <f>ROWS(C$5:C1662)</f>
        <v>1658</v>
      </c>
      <c r="E1662" s="286" t="str">
        <f>IF(A1662='5.1'!$E$5,TXM!D1662,"")</f>
        <v/>
      </c>
      <c r="F1662" t="str">
        <f>IFERROR(SMALL($E$5:$E$8000,ROWS($E$5:E1662)),"")</f>
        <v/>
      </c>
      <c r="I1662" s="285" t="s">
        <v>1959</v>
      </c>
      <c r="J1662" t="s">
        <v>119</v>
      </c>
      <c r="K1662" s="300">
        <v>857</v>
      </c>
      <c r="L1662" s="286">
        <f>ROWS(K$5:K1662)</f>
        <v>1658</v>
      </c>
      <c r="M1662" s="286" t="str">
        <f>IF(I1662='5.1'!$E$5,TXM!L1662,"")</f>
        <v/>
      </c>
      <c r="N1662" t="str">
        <f>IFERROR(SMALL($M$5:$M$8000,ROWS($M$5:M1662)),"")</f>
        <v/>
      </c>
      <c r="P1662" t="s">
        <v>1780</v>
      </c>
      <c r="Q1662" t="s">
        <v>794</v>
      </c>
      <c r="R1662">
        <v>2369</v>
      </c>
      <c r="S1662" s="286">
        <f>ROWS(R$5:R1662)</f>
        <v>1658</v>
      </c>
      <c r="T1662" s="286" t="str">
        <f>IF(P1662='5.1'!$E$5,TXM!S1662,"")</f>
        <v/>
      </c>
      <c r="U1662" t="str">
        <f>IFERROR(SMALL($T$5:$T$8000,ROWS($T$5:T1662)),"")</f>
        <v/>
      </c>
    </row>
    <row r="1663" spans="1:21" ht="14.4" customHeight="1" x14ac:dyDescent="0.25">
      <c r="A1663" s="285" t="s">
        <v>1780</v>
      </c>
      <c r="B1663" t="s">
        <v>786</v>
      </c>
      <c r="C1663" s="300">
        <v>7166682</v>
      </c>
      <c r="D1663" s="286">
        <f>ROWS(C$5:C1663)</f>
        <v>1659</v>
      </c>
      <c r="E1663" s="286" t="str">
        <f>IF(A1663='5.1'!$E$5,TXM!D1663,"")</f>
        <v/>
      </c>
      <c r="F1663" t="str">
        <f>IFERROR(SMALL($E$5:$E$8000,ROWS($E$5:E1663)),"")</f>
        <v/>
      </c>
      <c r="I1663" s="285" t="s">
        <v>1959</v>
      </c>
      <c r="J1663" t="s">
        <v>782</v>
      </c>
      <c r="K1663" s="300">
        <v>551</v>
      </c>
      <c r="L1663" s="286">
        <f>ROWS(K$5:K1663)</f>
        <v>1659</v>
      </c>
      <c r="M1663" s="286" t="str">
        <f>IF(I1663='5.1'!$E$5,TXM!L1663,"")</f>
        <v/>
      </c>
      <c r="N1663" t="str">
        <f>IFERROR(SMALL($M$5:$M$8000,ROWS($M$5:M1663)),"")</f>
        <v/>
      </c>
      <c r="P1663" t="s">
        <v>1780</v>
      </c>
      <c r="Q1663" t="s">
        <v>709</v>
      </c>
      <c r="R1663">
        <v>334</v>
      </c>
      <c r="S1663" s="286">
        <f>ROWS(R$5:R1663)</f>
        <v>1659</v>
      </c>
      <c r="T1663" s="286" t="str">
        <f>IF(P1663='5.1'!$E$5,TXM!S1663,"")</f>
        <v/>
      </c>
      <c r="U1663" t="str">
        <f>IFERROR(SMALL($T$5:$T$8000,ROWS($T$5:T1663)),"")</f>
        <v/>
      </c>
    </row>
    <row r="1664" spans="1:21" ht="14.4" customHeight="1" x14ac:dyDescent="0.25">
      <c r="A1664" s="285" t="s">
        <v>1780</v>
      </c>
      <c r="B1664" t="s">
        <v>800</v>
      </c>
      <c r="C1664" s="300">
        <v>4247266</v>
      </c>
      <c r="D1664" s="286">
        <f>ROWS(C$5:C1664)</f>
        <v>1660</v>
      </c>
      <c r="E1664" s="286" t="str">
        <f>IF(A1664='5.1'!$E$5,TXM!D1664,"")</f>
        <v/>
      </c>
      <c r="F1664" t="str">
        <f>IFERROR(SMALL($E$5:$E$8000,ROWS($E$5:E1664)),"")</f>
        <v/>
      </c>
      <c r="I1664" s="285" t="s">
        <v>1959</v>
      </c>
      <c r="J1664" t="s">
        <v>776</v>
      </c>
      <c r="K1664" s="300">
        <v>199</v>
      </c>
      <c r="L1664" s="286">
        <f>ROWS(K$5:K1664)</f>
        <v>1660</v>
      </c>
      <c r="M1664" s="286" t="str">
        <f>IF(I1664='5.1'!$E$5,TXM!L1664,"")</f>
        <v/>
      </c>
      <c r="N1664" t="str">
        <f>IFERROR(SMALL($M$5:$M$8000,ROWS($M$5:M1664)),"")</f>
        <v/>
      </c>
      <c r="P1664" t="s">
        <v>1780</v>
      </c>
      <c r="Q1664" t="s">
        <v>1081</v>
      </c>
      <c r="R1664">
        <v>285</v>
      </c>
      <c r="S1664" s="286">
        <f>ROWS(R$5:R1664)</f>
        <v>1660</v>
      </c>
      <c r="T1664" s="286" t="str">
        <f>IF(P1664='5.1'!$E$5,TXM!S1664,"")</f>
        <v/>
      </c>
      <c r="U1664" t="str">
        <f>IFERROR(SMALL($T$5:$T$8000,ROWS($T$5:T1664)),"")</f>
        <v/>
      </c>
    </row>
    <row r="1665" spans="1:21" ht="14.4" customHeight="1" x14ac:dyDescent="0.25">
      <c r="A1665" s="285" t="s">
        <v>1780</v>
      </c>
      <c r="B1665" t="s">
        <v>750</v>
      </c>
      <c r="C1665" s="300">
        <v>2870528</v>
      </c>
      <c r="D1665" s="286">
        <f>ROWS(C$5:C1665)</f>
        <v>1661</v>
      </c>
      <c r="E1665" s="286" t="str">
        <f>IF(A1665='5.1'!$E$5,TXM!D1665,"")</f>
        <v/>
      </c>
      <c r="F1665" t="str">
        <f>IFERROR(SMALL($E$5:$E$8000,ROWS($E$5:E1665)),"")</f>
        <v/>
      </c>
      <c r="I1665" s="285" t="s">
        <v>1959</v>
      </c>
      <c r="J1665" t="s">
        <v>719</v>
      </c>
      <c r="K1665" s="300">
        <v>100</v>
      </c>
      <c r="L1665" s="286">
        <f>ROWS(K$5:K1665)</f>
        <v>1661</v>
      </c>
      <c r="M1665" s="286" t="str">
        <f>IF(I1665='5.1'!$E$5,TXM!L1665,"")</f>
        <v/>
      </c>
      <c r="N1665" t="str">
        <f>IFERROR(SMALL($M$5:$M$8000,ROWS($M$5:M1665)),"")</f>
        <v/>
      </c>
      <c r="P1665" t="s">
        <v>1982</v>
      </c>
      <c r="Q1665" t="s">
        <v>806</v>
      </c>
      <c r="R1665">
        <v>311974</v>
      </c>
      <c r="S1665" s="286">
        <f>ROWS(R$5:R1665)</f>
        <v>1661</v>
      </c>
      <c r="T1665" s="286" t="str">
        <f>IF(P1665='5.1'!$E$5,TXM!S1665,"")</f>
        <v/>
      </c>
      <c r="U1665" t="str">
        <f>IFERROR(SMALL($T$5:$T$8000,ROWS($T$5:T1665)),"")</f>
        <v/>
      </c>
    </row>
    <row r="1666" spans="1:21" ht="14.4" customHeight="1" x14ac:dyDescent="0.25">
      <c r="A1666" s="285" t="s">
        <v>1780</v>
      </c>
      <c r="B1666" t="s">
        <v>752</v>
      </c>
      <c r="C1666" s="300">
        <v>1605329</v>
      </c>
      <c r="D1666" s="286">
        <f>ROWS(C$5:C1666)</f>
        <v>1662</v>
      </c>
      <c r="E1666" s="286" t="str">
        <f>IF(A1666='5.1'!$E$5,TXM!D1666,"")</f>
        <v/>
      </c>
      <c r="F1666" t="str">
        <f>IFERROR(SMALL($E$5:$E$8000,ROWS($E$5:E1666)),"")</f>
        <v/>
      </c>
      <c r="I1666" s="285" t="s">
        <v>1959</v>
      </c>
      <c r="J1666" t="s">
        <v>790</v>
      </c>
      <c r="K1666" s="300">
        <v>39</v>
      </c>
      <c r="L1666" s="286">
        <f>ROWS(K$5:K1666)</f>
        <v>1662</v>
      </c>
      <c r="M1666" s="286" t="str">
        <f>IF(I1666='5.1'!$E$5,TXM!L1666,"")</f>
        <v/>
      </c>
      <c r="N1666" t="str">
        <f>IFERROR(SMALL($M$5:$M$8000,ROWS($M$5:M1666)),"")</f>
        <v/>
      </c>
      <c r="P1666" t="s">
        <v>1983</v>
      </c>
      <c r="Q1666" t="s">
        <v>808</v>
      </c>
      <c r="R1666">
        <v>54051</v>
      </c>
      <c r="S1666" s="286">
        <f>ROWS(R$5:R1666)</f>
        <v>1662</v>
      </c>
      <c r="T1666" s="286" t="str">
        <f>IF(P1666='5.1'!$E$5,TXM!S1666,"")</f>
        <v/>
      </c>
      <c r="U1666" t="str">
        <f>IFERROR(SMALL($T$5:$T$8000,ROWS($T$5:T1666)),"")</f>
        <v/>
      </c>
    </row>
    <row r="1667" spans="1:21" ht="14.4" customHeight="1" x14ac:dyDescent="0.25">
      <c r="A1667" s="285" t="s">
        <v>1780</v>
      </c>
      <c r="B1667" t="s">
        <v>794</v>
      </c>
      <c r="C1667" s="300">
        <v>1561185</v>
      </c>
      <c r="D1667" s="286">
        <f>ROWS(C$5:C1667)</f>
        <v>1663</v>
      </c>
      <c r="E1667" s="286" t="str">
        <f>IF(A1667='5.1'!$E$5,TXM!D1667,"")</f>
        <v/>
      </c>
      <c r="F1667" t="str">
        <f>IFERROR(SMALL($E$5:$E$8000,ROWS($E$5:E1667)),"")</f>
        <v/>
      </c>
      <c r="I1667" s="285" t="s">
        <v>1959</v>
      </c>
      <c r="J1667" t="s">
        <v>764</v>
      </c>
      <c r="K1667" s="300">
        <v>38</v>
      </c>
      <c r="L1667" s="286">
        <f>ROWS(K$5:K1667)</f>
        <v>1663</v>
      </c>
      <c r="M1667" s="286" t="str">
        <f>IF(I1667='5.1'!$E$5,TXM!L1667,"")</f>
        <v/>
      </c>
      <c r="N1667" t="str">
        <f>IFERROR(SMALL($M$5:$M$8000,ROWS($M$5:M1667)),"")</f>
        <v/>
      </c>
      <c r="P1667" t="s">
        <v>1983</v>
      </c>
      <c r="Q1667" t="s">
        <v>810</v>
      </c>
      <c r="R1667">
        <v>40000</v>
      </c>
      <c r="S1667" s="286">
        <f>ROWS(R$5:R1667)</f>
        <v>1663</v>
      </c>
      <c r="T1667" s="286" t="str">
        <f>IF(P1667='5.1'!$E$5,TXM!S1667,"")</f>
        <v/>
      </c>
      <c r="U1667" t="str">
        <f>IFERROR(SMALL($T$5:$T$8000,ROWS($T$5:T1667)),"")</f>
        <v/>
      </c>
    </row>
    <row r="1668" spans="1:21" ht="14.4" customHeight="1" x14ac:dyDescent="0.25">
      <c r="A1668" s="285" t="s">
        <v>1780</v>
      </c>
      <c r="B1668" t="s">
        <v>713</v>
      </c>
      <c r="C1668" s="300">
        <v>1179423</v>
      </c>
      <c r="D1668" s="286">
        <f>ROWS(C$5:C1668)</f>
        <v>1664</v>
      </c>
      <c r="E1668" s="286" t="str">
        <f>IF(A1668='5.1'!$E$5,TXM!D1668,"")</f>
        <v/>
      </c>
      <c r="F1668" t="str">
        <f>IFERROR(SMALL($E$5:$E$8000,ROWS($E$5:E1668)),"")</f>
        <v/>
      </c>
      <c r="I1668" s="285" t="s">
        <v>1959</v>
      </c>
      <c r="J1668" t="s">
        <v>1092</v>
      </c>
      <c r="K1668" s="300">
        <v>22</v>
      </c>
      <c r="L1668" s="286">
        <f>ROWS(K$5:K1668)</f>
        <v>1664</v>
      </c>
      <c r="M1668" s="286" t="str">
        <f>IF(I1668='5.1'!$E$5,TXM!L1668,"")</f>
        <v/>
      </c>
      <c r="N1668" t="str">
        <f>IFERROR(SMALL($M$5:$M$8000,ROWS($M$5:M1668)),"")</f>
        <v/>
      </c>
      <c r="P1668" t="s">
        <v>1983</v>
      </c>
      <c r="Q1668" t="s">
        <v>1098</v>
      </c>
      <c r="R1668">
        <v>9566</v>
      </c>
      <c r="S1668" s="286">
        <f>ROWS(R$5:R1668)</f>
        <v>1664</v>
      </c>
      <c r="T1668" s="286" t="str">
        <f>IF(P1668='5.1'!$E$5,TXM!S1668,"")</f>
        <v/>
      </c>
      <c r="U1668" t="str">
        <f>IFERROR(SMALL($T$5:$T$8000,ROWS($T$5:T1668)),"")</f>
        <v/>
      </c>
    </row>
    <row r="1669" spans="1:21" ht="14.4" customHeight="1" x14ac:dyDescent="0.25">
      <c r="A1669" s="285" t="s">
        <v>1780</v>
      </c>
      <c r="B1669" t="s">
        <v>719</v>
      </c>
      <c r="C1669" s="300">
        <v>1178631</v>
      </c>
      <c r="D1669" s="286">
        <f>ROWS(C$5:C1669)</f>
        <v>1665</v>
      </c>
      <c r="E1669" s="286" t="str">
        <f>IF(A1669='5.1'!$E$5,TXM!D1669,"")</f>
        <v/>
      </c>
      <c r="F1669" t="str">
        <f>IFERROR(SMALL($E$5:$E$8000,ROWS($E$5:E1669)),"")</f>
        <v/>
      </c>
      <c r="I1669" s="285" t="s">
        <v>1697</v>
      </c>
      <c r="J1669" t="s">
        <v>810</v>
      </c>
      <c r="K1669" s="300">
        <v>906714051</v>
      </c>
      <c r="L1669" s="286">
        <f>ROWS(K$5:K1669)</f>
        <v>1665</v>
      </c>
      <c r="M1669" s="286" t="str">
        <f>IF(I1669='5.1'!$E$5,TXM!L1669,"")</f>
        <v/>
      </c>
      <c r="N1669" t="str">
        <f>IFERROR(SMALL($M$5:$M$8000,ROWS($M$5:M1669)),"")</f>
        <v/>
      </c>
      <c r="P1669" t="s">
        <v>1984</v>
      </c>
      <c r="Q1669" t="s">
        <v>723</v>
      </c>
      <c r="R1669">
        <v>575330</v>
      </c>
      <c r="S1669" s="286">
        <f>ROWS(R$5:R1669)</f>
        <v>1665</v>
      </c>
      <c r="T1669" s="286" t="str">
        <f>IF(P1669='5.1'!$E$5,TXM!S1669,"")</f>
        <v/>
      </c>
      <c r="U1669" t="str">
        <f>IFERROR(SMALL($T$5:$T$8000,ROWS($T$5:T1669)),"")</f>
        <v/>
      </c>
    </row>
    <row r="1670" spans="1:21" ht="14.4" customHeight="1" x14ac:dyDescent="0.25">
      <c r="A1670" s="285" t="s">
        <v>1780</v>
      </c>
      <c r="B1670" t="s">
        <v>796</v>
      </c>
      <c r="C1670" s="300">
        <v>411694</v>
      </c>
      <c r="D1670" s="286">
        <f>ROWS(C$5:C1670)</f>
        <v>1666</v>
      </c>
      <c r="E1670" s="286" t="str">
        <f>IF(A1670='5.1'!$E$5,TXM!D1670,"")</f>
        <v/>
      </c>
      <c r="F1670" t="str">
        <f>IFERROR(SMALL($E$5:$E$8000,ROWS($E$5:E1670)),"")</f>
        <v/>
      </c>
      <c r="I1670" s="285" t="s">
        <v>1697</v>
      </c>
      <c r="J1670" t="s">
        <v>806</v>
      </c>
      <c r="K1670" s="300">
        <v>850404427</v>
      </c>
      <c r="L1670" s="286">
        <f>ROWS(K$5:K1670)</f>
        <v>1666</v>
      </c>
      <c r="M1670" s="286" t="str">
        <f>IF(I1670='5.1'!$E$5,TXM!L1670,"")</f>
        <v/>
      </c>
      <c r="N1670" t="str">
        <f>IFERROR(SMALL($M$5:$M$8000,ROWS($M$5:M1670)),"")</f>
        <v/>
      </c>
      <c r="P1670" t="s">
        <v>1782</v>
      </c>
      <c r="Q1670" t="s">
        <v>780</v>
      </c>
      <c r="R1670">
        <v>82528333</v>
      </c>
      <c r="S1670" s="286">
        <f>ROWS(R$5:R1670)</f>
        <v>1666</v>
      </c>
      <c r="T1670" s="286" t="str">
        <f>IF(P1670='5.1'!$E$5,TXM!S1670,"")</f>
        <v/>
      </c>
      <c r="U1670" t="str">
        <f>IFERROR(SMALL($T$5:$T$8000,ROWS($T$5:T1670)),"")</f>
        <v/>
      </c>
    </row>
    <row r="1671" spans="1:21" ht="14.4" customHeight="1" x14ac:dyDescent="0.25">
      <c r="A1671" s="285" t="s">
        <v>1780</v>
      </c>
      <c r="B1671" t="s">
        <v>705</v>
      </c>
      <c r="C1671" s="300">
        <v>389584</v>
      </c>
      <c r="D1671" s="286">
        <f>ROWS(C$5:C1671)</f>
        <v>1667</v>
      </c>
      <c r="E1671" s="286" t="str">
        <f>IF(A1671='5.1'!$E$5,TXM!D1671,"")</f>
        <v/>
      </c>
      <c r="F1671" t="str">
        <f>IFERROR(SMALL($E$5:$E$8000,ROWS($E$5:E1671)),"")</f>
        <v/>
      </c>
      <c r="I1671" s="285" t="s">
        <v>1697</v>
      </c>
      <c r="J1671" t="s">
        <v>808</v>
      </c>
      <c r="K1671" s="300">
        <v>509285591</v>
      </c>
      <c r="L1671" s="286">
        <f>ROWS(K$5:K1671)</f>
        <v>1667</v>
      </c>
      <c r="M1671" s="286" t="str">
        <f>IF(I1671='5.1'!$E$5,TXM!L1671,"")</f>
        <v/>
      </c>
      <c r="N1671" t="str">
        <f>IFERROR(SMALL($M$5:$M$8000,ROWS($M$5:M1671)),"")</f>
        <v/>
      </c>
      <c r="P1671" t="s">
        <v>1782</v>
      </c>
      <c r="Q1671" t="s">
        <v>806</v>
      </c>
      <c r="R1671">
        <v>11234895</v>
      </c>
      <c r="S1671" s="286">
        <f>ROWS(R$5:R1671)</f>
        <v>1667</v>
      </c>
      <c r="T1671" s="286" t="str">
        <f>IF(P1671='5.1'!$E$5,TXM!S1671,"")</f>
        <v/>
      </c>
      <c r="U1671" t="str">
        <f>IFERROR(SMALL($T$5:$T$8000,ROWS($T$5:T1671)),"")</f>
        <v/>
      </c>
    </row>
    <row r="1672" spans="1:21" ht="14.4" customHeight="1" x14ac:dyDescent="0.25">
      <c r="A1672" s="285" t="s">
        <v>1780</v>
      </c>
      <c r="B1672" t="s">
        <v>725</v>
      </c>
      <c r="C1672" s="300">
        <v>282657</v>
      </c>
      <c r="D1672" s="286">
        <f>ROWS(C$5:C1672)</f>
        <v>1668</v>
      </c>
      <c r="E1672" s="286" t="str">
        <f>IF(A1672='5.1'!$E$5,TXM!D1672,"")</f>
        <v/>
      </c>
      <c r="F1672" t="str">
        <f>IFERROR(SMALL($E$5:$E$8000,ROWS($E$5:E1672)),"")</f>
        <v/>
      </c>
      <c r="I1672" s="285" t="s">
        <v>1697</v>
      </c>
      <c r="J1672" t="s">
        <v>1093</v>
      </c>
      <c r="K1672" s="300">
        <v>179428189</v>
      </c>
      <c r="L1672" s="286">
        <f>ROWS(K$5:K1672)</f>
        <v>1668</v>
      </c>
      <c r="M1672" s="286" t="str">
        <f>IF(I1672='5.1'!$E$5,TXM!L1672,"")</f>
        <v/>
      </c>
      <c r="N1672" t="str">
        <f>IFERROR(SMALL($M$5:$M$8000,ROWS($M$5:M1672)),"")</f>
        <v/>
      </c>
      <c r="P1672" t="s">
        <v>1782</v>
      </c>
      <c r="Q1672" t="s">
        <v>786</v>
      </c>
      <c r="R1672">
        <v>5485407</v>
      </c>
      <c r="S1672" s="286">
        <f>ROWS(R$5:R1672)</f>
        <v>1668</v>
      </c>
      <c r="T1672" s="286" t="str">
        <f>IF(P1672='5.1'!$E$5,TXM!S1672,"")</f>
        <v/>
      </c>
      <c r="U1672" t="str">
        <f>IFERROR(SMALL($T$5:$T$8000,ROWS($T$5:T1672)),"")</f>
        <v/>
      </c>
    </row>
    <row r="1673" spans="1:21" ht="14.4" customHeight="1" x14ac:dyDescent="0.25">
      <c r="A1673" s="285" t="s">
        <v>1780</v>
      </c>
      <c r="B1673" t="s">
        <v>723</v>
      </c>
      <c r="C1673" s="300">
        <v>231902</v>
      </c>
      <c r="D1673" s="286">
        <f>ROWS(C$5:C1673)</f>
        <v>1669</v>
      </c>
      <c r="E1673" s="286" t="str">
        <f>IF(A1673='5.1'!$E$5,TXM!D1673,"")</f>
        <v/>
      </c>
      <c r="F1673" t="str">
        <f>IFERROR(SMALL($E$5:$E$8000,ROWS($E$5:E1673)),"")</f>
        <v/>
      </c>
      <c r="I1673" s="285" t="s">
        <v>1697</v>
      </c>
      <c r="J1673" t="s">
        <v>1096</v>
      </c>
      <c r="K1673" s="300">
        <v>119216650</v>
      </c>
      <c r="L1673" s="286">
        <f>ROWS(K$5:K1673)</f>
        <v>1669</v>
      </c>
      <c r="M1673" s="286" t="str">
        <f>IF(I1673='5.1'!$E$5,TXM!L1673,"")</f>
        <v/>
      </c>
      <c r="N1673" t="str">
        <f>IFERROR(SMALL($M$5:$M$8000,ROWS($M$5:M1673)),"")</f>
        <v/>
      </c>
      <c r="P1673" t="s">
        <v>1782</v>
      </c>
      <c r="Q1673" t="s">
        <v>784</v>
      </c>
      <c r="R1673">
        <v>2985939</v>
      </c>
      <c r="S1673" s="286">
        <f>ROWS(R$5:R1673)</f>
        <v>1669</v>
      </c>
      <c r="T1673" s="286" t="str">
        <f>IF(P1673='5.1'!$E$5,TXM!S1673,"")</f>
        <v/>
      </c>
      <c r="U1673" t="str">
        <f>IFERROR(SMALL($T$5:$T$8000,ROWS($T$5:T1673)),"")</f>
        <v/>
      </c>
    </row>
    <row r="1674" spans="1:21" ht="14.4" customHeight="1" x14ac:dyDescent="0.25">
      <c r="A1674" s="285" t="s">
        <v>1780</v>
      </c>
      <c r="B1674" t="s">
        <v>106</v>
      </c>
      <c r="C1674" s="300">
        <v>219351</v>
      </c>
      <c r="D1674" s="286">
        <f>ROWS(C$5:C1674)</f>
        <v>1670</v>
      </c>
      <c r="E1674" s="286" t="str">
        <f>IF(A1674='5.1'!$E$5,TXM!D1674,"")</f>
        <v/>
      </c>
      <c r="F1674" t="str">
        <f>IFERROR(SMALL($E$5:$E$8000,ROWS($E$5:E1674)),"")</f>
        <v/>
      </c>
      <c r="I1674" s="285" t="s">
        <v>1697</v>
      </c>
      <c r="J1674" t="s">
        <v>997</v>
      </c>
      <c r="K1674" s="300">
        <v>105554712</v>
      </c>
      <c r="L1674" s="286">
        <f>ROWS(K$5:K1674)</f>
        <v>1670</v>
      </c>
      <c r="M1674" s="286" t="str">
        <f>IF(I1674='5.1'!$E$5,TXM!L1674,"")</f>
        <v/>
      </c>
      <c r="N1674" t="str">
        <f>IFERROR(SMALL($M$5:$M$8000,ROWS($M$5:M1674)),"")</f>
        <v/>
      </c>
      <c r="P1674" t="s">
        <v>1782</v>
      </c>
      <c r="Q1674" t="s">
        <v>776</v>
      </c>
      <c r="R1674">
        <v>1432567</v>
      </c>
      <c r="S1674" s="286">
        <f>ROWS(R$5:R1674)</f>
        <v>1670</v>
      </c>
      <c r="T1674" s="286" t="str">
        <f>IF(P1674='5.1'!$E$5,TXM!S1674,"")</f>
        <v/>
      </c>
      <c r="U1674" t="str">
        <f>IFERROR(SMALL($T$5:$T$8000,ROWS($T$5:T1674)),"")</f>
        <v/>
      </c>
    </row>
    <row r="1675" spans="1:21" ht="14.4" customHeight="1" x14ac:dyDescent="0.25">
      <c r="A1675" s="285" t="s">
        <v>1780</v>
      </c>
      <c r="B1675" t="s">
        <v>748</v>
      </c>
      <c r="C1675" s="300">
        <v>179288</v>
      </c>
      <c r="D1675" s="286">
        <f>ROWS(C$5:C1675)</f>
        <v>1671</v>
      </c>
      <c r="E1675" s="286" t="str">
        <f>IF(A1675='5.1'!$E$5,TXM!D1675,"")</f>
        <v/>
      </c>
      <c r="F1675" t="str">
        <f>IFERROR(SMALL($E$5:$E$8000,ROWS($E$5:E1675)),"")</f>
        <v/>
      </c>
      <c r="I1675" s="285" t="s">
        <v>1697</v>
      </c>
      <c r="J1675" t="s">
        <v>821</v>
      </c>
      <c r="K1675" s="300">
        <v>71355296</v>
      </c>
      <c r="L1675" s="286">
        <f>ROWS(K$5:K1675)</f>
        <v>1671</v>
      </c>
      <c r="M1675" s="286" t="str">
        <f>IF(I1675='5.1'!$E$5,TXM!L1675,"")</f>
        <v/>
      </c>
      <c r="N1675" t="str">
        <f>IFERROR(SMALL($M$5:$M$8000,ROWS($M$5:M1675)),"")</f>
        <v/>
      </c>
      <c r="P1675" t="s">
        <v>1782</v>
      </c>
      <c r="Q1675" t="s">
        <v>1079</v>
      </c>
      <c r="R1675">
        <v>1138768</v>
      </c>
      <c r="S1675" s="286">
        <f>ROWS(R$5:R1675)</f>
        <v>1671</v>
      </c>
      <c r="T1675" s="286" t="str">
        <f>IF(P1675='5.1'!$E$5,TXM!S1675,"")</f>
        <v/>
      </c>
      <c r="U1675" t="str">
        <f>IFERROR(SMALL($T$5:$T$8000,ROWS($T$5:T1675)),"")</f>
        <v/>
      </c>
    </row>
    <row r="1676" spans="1:21" ht="14.4" customHeight="1" x14ac:dyDescent="0.25">
      <c r="A1676" s="285" t="s">
        <v>1780</v>
      </c>
      <c r="B1676" t="s">
        <v>119</v>
      </c>
      <c r="C1676" s="300">
        <v>27563</v>
      </c>
      <c r="D1676" s="286">
        <f>ROWS(C$5:C1676)</f>
        <v>1672</v>
      </c>
      <c r="E1676" s="286" t="str">
        <f>IF(A1676='5.1'!$E$5,TXM!D1676,"")</f>
        <v/>
      </c>
      <c r="F1676" t="str">
        <f>IFERROR(SMALL($E$5:$E$8000,ROWS($E$5:E1676)),"")</f>
        <v/>
      </c>
      <c r="I1676" s="285" t="s">
        <v>1697</v>
      </c>
      <c r="J1676" t="s">
        <v>102</v>
      </c>
      <c r="K1676" s="300">
        <v>60509179</v>
      </c>
      <c r="L1676" s="286">
        <f>ROWS(K$5:K1676)</f>
        <v>1672</v>
      </c>
      <c r="M1676" s="286" t="str">
        <f>IF(I1676='5.1'!$E$5,TXM!L1676,"")</f>
        <v/>
      </c>
      <c r="N1676" t="str">
        <f>IFERROR(SMALL($M$5:$M$8000,ROWS($M$5:M1676)),"")</f>
        <v/>
      </c>
      <c r="P1676" t="s">
        <v>1782</v>
      </c>
      <c r="Q1676" t="s">
        <v>808</v>
      </c>
      <c r="R1676">
        <v>1073382</v>
      </c>
      <c r="S1676" s="286">
        <f>ROWS(R$5:R1676)</f>
        <v>1672</v>
      </c>
      <c r="T1676" s="286" t="str">
        <f>IF(P1676='5.1'!$E$5,TXM!S1676,"")</f>
        <v/>
      </c>
      <c r="U1676" t="str">
        <f>IFERROR(SMALL($T$5:$T$8000,ROWS($T$5:T1676)),"")</f>
        <v/>
      </c>
    </row>
    <row r="1677" spans="1:21" ht="14.4" customHeight="1" x14ac:dyDescent="0.25">
      <c r="A1677" s="285" t="s">
        <v>1780</v>
      </c>
      <c r="B1677" t="s">
        <v>746</v>
      </c>
      <c r="C1677" s="300">
        <v>11684</v>
      </c>
      <c r="D1677" s="286">
        <f>ROWS(C$5:C1677)</f>
        <v>1673</v>
      </c>
      <c r="E1677" s="286" t="str">
        <f>IF(A1677='5.1'!$E$5,TXM!D1677,"")</f>
        <v/>
      </c>
      <c r="F1677" t="str">
        <f>IFERROR(SMALL($E$5:$E$8000,ROWS($E$5:E1677)),"")</f>
        <v/>
      </c>
      <c r="I1677" s="285" t="s">
        <v>1697</v>
      </c>
      <c r="J1677" t="s">
        <v>1080</v>
      </c>
      <c r="K1677" s="300">
        <v>58753170</v>
      </c>
      <c r="L1677" s="286">
        <f>ROWS(K$5:K1677)</f>
        <v>1673</v>
      </c>
      <c r="M1677" s="286" t="str">
        <f>IF(I1677='5.1'!$E$5,TXM!L1677,"")</f>
        <v/>
      </c>
      <c r="N1677" t="str">
        <f>IFERROR(SMALL($M$5:$M$8000,ROWS($M$5:M1677)),"")</f>
        <v/>
      </c>
      <c r="P1677" t="s">
        <v>1782</v>
      </c>
      <c r="Q1677" t="s">
        <v>823</v>
      </c>
      <c r="R1677">
        <v>750113</v>
      </c>
      <c r="S1677" s="286">
        <f>ROWS(R$5:R1677)</f>
        <v>1673</v>
      </c>
      <c r="T1677" s="286" t="str">
        <f>IF(P1677='5.1'!$E$5,TXM!S1677,"")</f>
        <v/>
      </c>
      <c r="U1677" t="str">
        <f>IFERROR(SMALL($T$5:$T$8000,ROWS($T$5:T1677)),"")</f>
        <v/>
      </c>
    </row>
    <row r="1678" spans="1:21" ht="14.4" customHeight="1" x14ac:dyDescent="0.25">
      <c r="A1678" s="285" t="s">
        <v>1780</v>
      </c>
      <c r="B1678" t="s">
        <v>784</v>
      </c>
      <c r="C1678" s="300">
        <v>2846</v>
      </c>
      <c r="D1678" s="286">
        <f>ROWS(C$5:C1678)</f>
        <v>1674</v>
      </c>
      <c r="E1678" s="286" t="str">
        <f>IF(A1678='5.1'!$E$5,TXM!D1678,"")</f>
        <v/>
      </c>
      <c r="F1678" t="str">
        <f>IFERROR(SMALL($E$5:$E$8000,ROWS($E$5:E1678)),"")</f>
        <v/>
      </c>
      <c r="I1678" s="285" t="s">
        <v>1697</v>
      </c>
      <c r="J1678" t="s">
        <v>1097</v>
      </c>
      <c r="K1678" s="300">
        <v>40139813</v>
      </c>
      <c r="L1678" s="286">
        <f>ROWS(K$5:K1678)</f>
        <v>1674</v>
      </c>
      <c r="M1678" s="286" t="str">
        <f>IF(I1678='5.1'!$E$5,TXM!L1678,"")</f>
        <v/>
      </c>
      <c r="N1678" t="str">
        <f>IFERROR(SMALL($M$5:$M$8000,ROWS($M$5:M1678)),"")</f>
        <v/>
      </c>
      <c r="P1678" t="s">
        <v>1782</v>
      </c>
      <c r="Q1678" t="s">
        <v>1080</v>
      </c>
      <c r="R1678">
        <v>370167</v>
      </c>
      <c r="S1678" s="286">
        <f>ROWS(R$5:R1678)</f>
        <v>1674</v>
      </c>
      <c r="T1678" s="286" t="str">
        <f>IF(P1678='5.1'!$E$5,TXM!S1678,"")</f>
        <v/>
      </c>
      <c r="U1678" t="str">
        <f>IFERROR(SMALL($T$5:$T$8000,ROWS($T$5:T1678)),"")</f>
        <v/>
      </c>
    </row>
    <row r="1679" spans="1:21" ht="14.4" customHeight="1" x14ac:dyDescent="0.25">
      <c r="A1679" s="285" t="s">
        <v>1780</v>
      </c>
      <c r="B1679" t="s">
        <v>1087</v>
      </c>
      <c r="C1679" s="300">
        <v>1049</v>
      </c>
      <c r="D1679" s="286">
        <f>ROWS(C$5:C1679)</f>
        <v>1675</v>
      </c>
      <c r="E1679" s="286" t="str">
        <f>IF(A1679='5.1'!$E$5,TXM!D1679,"")</f>
        <v/>
      </c>
      <c r="F1679" t="str">
        <f>IFERROR(SMALL($E$5:$E$8000,ROWS($E$5:E1679)),"")</f>
        <v/>
      </c>
      <c r="I1679" s="285" t="s">
        <v>1697</v>
      </c>
      <c r="J1679" t="s">
        <v>717</v>
      </c>
      <c r="K1679" s="300">
        <v>35010467</v>
      </c>
      <c r="L1679" s="286">
        <f>ROWS(K$5:K1679)</f>
        <v>1675</v>
      </c>
      <c r="M1679" s="286" t="str">
        <f>IF(I1679='5.1'!$E$5,TXM!L1679,"")</f>
        <v/>
      </c>
      <c r="N1679" t="str">
        <f>IFERROR(SMALL($M$5:$M$8000,ROWS($M$5:M1679)),"")</f>
        <v/>
      </c>
      <c r="P1679" t="s">
        <v>1782</v>
      </c>
      <c r="Q1679" t="s">
        <v>1081</v>
      </c>
      <c r="R1679">
        <v>347784</v>
      </c>
      <c r="S1679" s="286">
        <f>ROWS(R$5:R1679)</f>
        <v>1675</v>
      </c>
      <c r="T1679" s="286" t="str">
        <f>IF(P1679='5.1'!$E$5,TXM!S1679,"")</f>
        <v/>
      </c>
      <c r="U1679" t="str">
        <f>IFERROR(SMALL($T$5:$T$8000,ROWS($T$5:T1679)),"")</f>
        <v/>
      </c>
    </row>
    <row r="1680" spans="1:21" ht="14.4" customHeight="1" x14ac:dyDescent="0.25">
      <c r="A1680" s="285" t="s">
        <v>1780</v>
      </c>
      <c r="B1680" t="s">
        <v>808</v>
      </c>
      <c r="C1680" s="300">
        <v>222</v>
      </c>
      <c r="D1680" s="286">
        <f>ROWS(C$5:C1680)</f>
        <v>1676</v>
      </c>
      <c r="E1680" s="286" t="str">
        <f>IF(A1680='5.1'!$E$5,TXM!D1680,"")</f>
        <v/>
      </c>
      <c r="F1680" t="str">
        <f>IFERROR(SMALL($E$5:$E$8000,ROWS($E$5:E1680)),"")</f>
        <v/>
      </c>
      <c r="I1680" s="285" t="s">
        <v>1697</v>
      </c>
      <c r="J1680" t="s">
        <v>784</v>
      </c>
      <c r="K1680" s="300">
        <v>31984570</v>
      </c>
      <c r="L1680" s="286">
        <f>ROWS(K$5:K1680)</f>
        <v>1676</v>
      </c>
      <c r="M1680" s="286" t="str">
        <f>IF(I1680='5.1'!$E$5,TXM!L1680,"")</f>
        <v/>
      </c>
      <c r="N1680" t="str">
        <f>IFERROR(SMALL($M$5:$M$8000,ROWS($M$5:M1680)),"")</f>
        <v/>
      </c>
      <c r="P1680" t="s">
        <v>1782</v>
      </c>
      <c r="Q1680" t="s">
        <v>1093</v>
      </c>
      <c r="R1680">
        <v>305778</v>
      </c>
      <c r="S1680" s="286">
        <f>ROWS(R$5:R1680)</f>
        <v>1676</v>
      </c>
      <c r="T1680" s="286" t="str">
        <f>IF(P1680='5.1'!$E$5,TXM!S1680,"")</f>
        <v/>
      </c>
      <c r="U1680" t="str">
        <f>IFERROR(SMALL($T$5:$T$8000,ROWS($T$5:T1680)),"")</f>
        <v/>
      </c>
    </row>
    <row r="1681" spans="1:21" ht="14.4" customHeight="1" x14ac:dyDescent="0.25">
      <c r="A1681" s="285" t="s">
        <v>1780</v>
      </c>
      <c r="B1681" t="s">
        <v>1086</v>
      </c>
      <c r="C1681" s="300">
        <v>191</v>
      </c>
      <c r="D1681" s="286">
        <f>ROWS(C$5:C1681)</f>
        <v>1677</v>
      </c>
      <c r="E1681" s="286" t="str">
        <f>IF(A1681='5.1'!$E$5,TXM!D1681,"")</f>
        <v/>
      </c>
      <c r="F1681" t="str">
        <f>IFERROR(SMALL($E$5:$E$8000,ROWS($E$5:E1681)),"")</f>
        <v/>
      </c>
      <c r="I1681" s="285" t="s">
        <v>1697</v>
      </c>
      <c r="J1681" t="s">
        <v>782</v>
      </c>
      <c r="K1681" s="300">
        <v>29769193</v>
      </c>
      <c r="L1681" s="286">
        <f>ROWS(K$5:K1681)</f>
        <v>1677</v>
      </c>
      <c r="M1681" s="286" t="str">
        <f>IF(I1681='5.1'!$E$5,TXM!L1681,"")</f>
        <v/>
      </c>
      <c r="N1681" t="str">
        <f>IFERROR(SMALL($M$5:$M$8000,ROWS($M$5:M1681)),"")</f>
        <v/>
      </c>
      <c r="P1681" t="s">
        <v>1782</v>
      </c>
      <c r="Q1681" t="s">
        <v>802</v>
      </c>
      <c r="R1681">
        <v>158823</v>
      </c>
      <c r="S1681" s="286">
        <f>ROWS(R$5:R1681)</f>
        <v>1677</v>
      </c>
      <c r="T1681" s="286" t="str">
        <f>IF(P1681='5.1'!$E$5,TXM!S1681,"")</f>
        <v/>
      </c>
      <c r="U1681" t="str">
        <f>IFERROR(SMALL($T$5:$T$8000,ROWS($T$5:T1681)),"")</f>
        <v/>
      </c>
    </row>
    <row r="1682" spans="1:21" ht="14.4" customHeight="1" x14ac:dyDescent="0.25">
      <c r="A1682" s="285" t="s">
        <v>1780</v>
      </c>
      <c r="B1682" t="s">
        <v>1092</v>
      </c>
      <c r="C1682" s="300">
        <v>100</v>
      </c>
      <c r="D1682" s="286">
        <f>ROWS(C$5:C1682)</f>
        <v>1678</v>
      </c>
      <c r="E1682" s="286" t="str">
        <f>IF(A1682='5.1'!$E$5,TXM!D1682,"")</f>
        <v/>
      </c>
      <c r="F1682" t="str">
        <f>IFERROR(SMALL($E$5:$E$8000,ROWS($E$5:E1682)),"")</f>
        <v/>
      </c>
      <c r="I1682" s="285" t="s">
        <v>1697</v>
      </c>
      <c r="J1682" t="s">
        <v>719</v>
      </c>
      <c r="K1682" s="300">
        <v>29728654</v>
      </c>
      <c r="L1682" s="286">
        <f>ROWS(K$5:K1682)</f>
        <v>1678</v>
      </c>
      <c r="M1682" s="286" t="str">
        <f>IF(I1682='5.1'!$E$5,TXM!L1682,"")</f>
        <v/>
      </c>
      <c r="N1682" t="str">
        <f>IFERROR(SMALL($M$5:$M$8000,ROWS($M$5:M1682)),"")</f>
        <v/>
      </c>
      <c r="P1682" t="s">
        <v>1782</v>
      </c>
      <c r="Q1682" t="s">
        <v>1098</v>
      </c>
      <c r="R1682">
        <v>154060</v>
      </c>
      <c r="S1682" s="286">
        <f>ROWS(R$5:R1682)</f>
        <v>1678</v>
      </c>
      <c r="T1682" s="286" t="str">
        <f>IF(P1682='5.1'!$E$5,TXM!S1682,"")</f>
        <v/>
      </c>
      <c r="U1682" t="str">
        <f>IFERROR(SMALL($T$5:$T$8000,ROWS($T$5:T1682)),"")</f>
        <v/>
      </c>
    </row>
    <row r="1683" spans="1:21" ht="14.4" customHeight="1" x14ac:dyDescent="0.25">
      <c r="A1683" s="285" t="s">
        <v>1982</v>
      </c>
      <c r="B1683" t="s">
        <v>1080</v>
      </c>
      <c r="C1683" s="300">
        <v>519540</v>
      </c>
      <c r="D1683" s="286">
        <f>ROWS(C$5:C1683)</f>
        <v>1679</v>
      </c>
      <c r="E1683" s="286" t="str">
        <f>IF(A1683='5.1'!$E$5,TXM!D1683,"")</f>
        <v/>
      </c>
      <c r="F1683" t="str">
        <f>IFERROR(SMALL($E$5:$E$8000,ROWS($E$5:E1683)),"")</f>
        <v/>
      </c>
      <c r="I1683" s="285" t="s">
        <v>1697</v>
      </c>
      <c r="J1683" t="s">
        <v>111</v>
      </c>
      <c r="K1683" s="300">
        <v>26899922</v>
      </c>
      <c r="L1683" s="286">
        <f>ROWS(K$5:K1683)</f>
        <v>1679</v>
      </c>
      <c r="M1683" s="286" t="str">
        <f>IF(I1683='5.1'!$E$5,TXM!L1683,"")</f>
        <v/>
      </c>
      <c r="N1683" t="str">
        <f>IFERROR(SMALL($M$5:$M$8000,ROWS($M$5:M1683)),"")</f>
        <v/>
      </c>
      <c r="P1683" t="s">
        <v>1782</v>
      </c>
      <c r="Q1683" t="s">
        <v>812</v>
      </c>
      <c r="R1683">
        <v>143657</v>
      </c>
      <c r="S1683" s="286">
        <f>ROWS(R$5:R1683)</f>
        <v>1679</v>
      </c>
      <c r="T1683" s="286" t="str">
        <f>IF(P1683='5.1'!$E$5,TXM!S1683,"")</f>
        <v/>
      </c>
      <c r="U1683" t="str">
        <f>IFERROR(SMALL($T$5:$T$8000,ROWS($T$5:T1683)),"")</f>
        <v/>
      </c>
    </row>
    <row r="1684" spans="1:21" ht="14.4" customHeight="1" x14ac:dyDescent="0.25">
      <c r="A1684" s="285" t="s">
        <v>1982</v>
      </c>
      <c r="B1684" t="s">
        <v>802</v>
      </c>
      <c r="C1684" s="300">
        <v>118771</v>
      </c>
      <c r="D1684" s="286">
        <f>ROWS(C$5:C1684)</f>
        <v>1680</v>
      </c>
      <c r="E1684" s="286" t="str">
        <f>IF(A1684='5.1'!$E$5,TXM!D1684,"")</f>
        <v/>
      </c>
      <c r="F1684" t="str">
        <f>IFERROR(SMALL($E$5:$E$8000,ROWS($E$5:E1684)),"")</f>
        <v/>
      </c>
      <c r="I1684" s="285" t="s">
        <v>1697</v>
      </c>
      <c r="J1684" t="s">
        <v>1081</v>
      </c>
      <c r="K1684" s="300">
        <v>25752359</v>
      </c>
      <c r="L1684" s="286">
        <f>ROWS(K$5:K1684)</f>
        <v>1680</v>
      </c>
      <c r="M1684" s="286" t="str">
        <f>IF(I1684='5.1'!$E$5,TXM!L1684,"")</f>
        <v/>
      </c>
      <c r="N1684" t="str">
        <f>IFERROR(SMALL($M$5:$M$8000,ROWS($M$5:M1684)),"")</f>
        <v/>
      </c>
      <c r="P1684" t="s">
        <v>1782</v>
      </c>
      <c r="Q1684" t="s">
        <v>810</v>
      </c>
      <c r="R1684">
        <v>114866</v>
      </c>
      <c r="S1684" s="286">
        <f>ROWS(R$5:R1684)</f>
        <v>1680</v>
      </c>
      <c r="T1684" s="286" t="str">
        <f>IF(P1684='5.1'!$E$5,TXM!S1684,"")</f>
        <v/>
      </c>
      <c r="U1684" t="str">
        <f>IFERROR(SMALL($T$5:$T$8000,ROWS($T$5:T1684)),"")</f>
        <v/>
      </c>
    </row>
    <row r="1685" spans="1:21" ht="14.4" customHeight="1" x14ac:dyDescent="0.25">
      <c r="A1685" s="285" t="s">
        <v>1985</v>
      </c>
      <c r="B1685" t="s">
        <v>1080</v>
      </c>
      <c r="C1685" s="300">
        <v>928125</v>
      </c>
      <c r="D1685" s="286">
        <f>ROWS(C$5:C1685)</f>
        <v>1681</v>
      </c>
      <c r="E1685" s="286" t="str">
        <f>IF(A1685='5.1'!$E$5,TXM!D1685,"")</f>
        <v/>
      </c>
      <c r="F1685" t="str">
        <f>IFERROR(SMALL($E$5:$E$8000,ROWS($E$5:E1685)),"")</f>
        <v/>
      </c>
      <c r="I1685" s="285" t="s">
        <v>1697</v>
      </c>
      <c r="J1685" t="s">
        <v>1090</v>
      </c>
      <c r="K1685" s="300">
        <v>20043895</v>
      </c>
      <c r="L1685" s="286">
        <f>ROWS(K$5:K1685)</f>
        <v>1681</v>
      </c>
      <c r="M1685" s="286" t="str">
        <f>IF(I1685='5.1'!$E$5,TXM!L1685,"")</f>
        <v/>
      </c>
      <c r="N1685" t="str">
        <f>IFERROR(SMALL($M$5:$M$8000,ROWS($M$5:M1685)),"")</f>
        <v/>
      </c>
      <c r="P1685" t="s">
        <v>1782</v>
      </c>
      <c r="Q1685" t="s">
        <v>117</v>
      </c>
      <c r="R1685">
        <v>114725</v>
      </c>
      <c r="S1685" s="286">
        <f>ROWS(R$5:R1685)</f>
        <v>1681</v>
      </c>
      <c r="T1685" s="286" t="str">
        <f>IF(P1685='5.1'!$E$5,TXM!S1685,"")</f>
        <v/>
      </c>
      <c r="U1685" t="str">
        <f>IFERROR(SMALL($T$5:$T$8000,ROWS($T$5:T1685)),"")</f>
        <v/>
      </c>
    </row>
    <row r="1686" spans="1:21" ht="14.4" customHeight="1" x14ac:dyDescent="0.25">
      <c r="A1686" s="285" t="s">
        <v>1983</v>
      </c>
      <c r="B1686" t="s">
        <v>1080</v>
      </c>
      <c r="C1686" s="300">
        <v>95307272</v>
      </c>
      <c r="D1686" s="286">
        <f>ROWS(C$5:C1686)</f>
        <v>1682</v>
      </c>
      <c r="E1686" s="286" t="str">
        <f>IF(A1686='5.1'!$E$5,TXM!D1686,"")</f>
        <v/>
      </c>
      <c r="F1686" t="str">
        <f>IFERROR(SMALL($E$5:$E$8000,ROWS($E$5:E1686)),"")</f>
        <v/>
      </c>
      <c r="I1686" s="285" t="s">
        <v>1697</v>
      </c>
      <c r="J1686" t="s">
        <v>115</v>
      </c>
      <c r="K1686" s="300">
        <v>18171199</v>
      </c>
      <c r="L1686" s="286">
        <f>ROWS(K$5:K1686)</f>
        <v>1682</v>
      </c>
      <c r="M1686" s="286" t="str">
        <f>IF(I1686='5.1'!$E$5,TXM!L1686,"")</f>
        <v/>
      </c>
      <c r="N1686" t="str">
        <f>IFERROR(SMALL($M$5:$M$8000,ROWS($M$5:M1686)),"")</f>
        <v/>
      </c>
      <c r="P1686" t="s">
        <v>1782</v>
      </c>
      <c r="Q1686" t="s">
        <v>725</v>
      </c>
      <c r="R1686">
        <v>108013</v>
      </c>
      <c r="S1686" s="286">
        <f>ROWS(R$5:R1686)</f>
        <v>1682</v>
      </c>
      <c r="T1686" s="286" t="str">
        <f>IF(P1686='5.1'!$E$5,TXM!S1686,"")</f>
        <v/>
      </c>
      <c r="U1686" t="str">
        <f>IFERROR(SMALL($T$5:$T$8000,ROWS($T$5:T1686)),"")</f>
        <v/>
      </c>
    </row>
    <row r="1687" spans="1:21" ht="14.4" customHeight="1" x14ac:dyDescent="0.25">
      <c r="A1687" s="285" t="s">
        <v>1983</v>
      </c>
      <c r="B1687" t="s">
        <v>713</v>
      </c>
      <c r="C1687" s="300">
        <v>65317859</v>
      </c>
      <c r="D1687" s="286">
        <f>ROWS(C$5:C1687)</f>
        <v>1683</v>
      </c>
      <c r="E1687" s="286" t="str">
        <f>IF(A1687='5.1'!$E$5,TXM!D1687,"")</f>
        <v/>
      </c>
      <c r="F1687" t="str">
        <f>IFERROR(SMALL($E$5:$E$8000,ROWS($E$5:E1687)),"")</f>
        <v/>
      </c>
      <c r="I1687" s="285" t="s">
        <v>1697</v>
      </c>
      <c r="J1687" t="s">
        <v>725</v>
      </c>
      <c r="K1687" s="300">
        <v>17086081</v>
      </c>
      <c r="L1687" s="286">
        <f>ROWS(K$5:K1687)</f>
        <v>1683</v>
      </c>
      <c r="M1687" s="286" t="str">
        <f>IF(I1687='5.1'!$E$5,TXM!L1687,"")</f>
        <v/>
      </c>
      <c r="N1687" t="str">
        <f>IFERROR(SMALL($M$5:$M$8000,ROWS($M$5:M1687)),"")</f>
        <v/>
      </c>
      <c r="P1687" t="s">
        <v>1782</v>
      </c>
      <c r="Q1687" t="s">
        <v>197</v>
      </c>
      <c r="R1687">
        <v>105437</v>
      </c>
      <c r="S1687" s="286">
        <f>ROWS(R$5:R1687)</f>
        <v>1683</v>
      </c>
      <c r="T1687" s="286" t="str">
        <f>IF(P1687='5.1'!$E$5,TXM!S1687,"")</f>
        <v/>
      </c>
      <c r="U1687" t="str">
        <f>IFERROR(SMALL($T$5:$T$8000,ROWS($T$5:T1687)),"")</f>
        <v/>
      </c>
    </row>
    <row r="1688" spans="1:21" ht="14.4" customHeight="1" x14ac:dyDescent="0.25">
      <c r="A1688" s="285" t="s">
        <v>1983</v>
      </c>
      <c r="B1688" t="s">
        <v>999</v>
      </c>
      <c r="C1688" s="300">
        <v>58500000</v>
      </c>
      <c r="D1688" s="286">
        <f>ROWS(C$5:C1688)</f>
        <v>1684</v>
      </c>
      <c r="E1688" s="286" t="str">
        <f>IF(A1688='5.1'!$E$5,TXM!D1688,"")</f>
        <v/>
      </c>
      <c r="F1688" t="str">
        <f>IFERROR(SMALL($E$5:$E$8000,ROWS($E$5:E1688)),"")</f>
        <v/>
      </c>
      <c r="I1688" s="285" t="s">
        <v>1697</v>
      </c>
      <c r="J1688" t="s">
        <v>804</v>
      </c>
      <c r="K1688" s="300">
        <v>17072947</v>
      </c>
      <c r="L1688" s="286">
        <f>ROWS(K$5:K1688)</f>
        <v>1684</v>
      </c>
      <c r="M1688" s="286" t="str">
        <f>IF(I1688='5.1'!$E$5,TXM!L1688,"")</f>
        <v/>
      </c>
      <c r="N1688" t="str">
        <f>IFERROR(SMALL($M$5:$M$8000,ROWS($M$5:M1688)),"")</f>
        <v/>
      </c>
      <c r="P1688" t="s">
        <v>1782</v>
      </c>
      <c r="Q1688" t="s">
        <v>804</v>
      </c>
      <c r="R1688">
        <v>67077</v>
      </c>
      <c r="S1688" s="286">
        <f>ROWS(R$5:R1688)</f>
        <v>1684</v>
      </c>
      <c r="T1688" s="286" t="str">
        <f>IF(P1688='5.1'!$E$5,TXM!S1688,"")</f>
        <v/>
      </c>
      <c r="U1688" t="str">
        <f>IFERROR(SMALL($T$5:$T$8000,ROWS($T$5:T1688)),"")</f>
        <v/>
      </c>
    </row>
    <row r="1689" spans="1:21" ht="14.4" customHeight="1" x14ac:dyDescent="0.25">
      <c r="A1689" s="285" t="s">
        <v>1983</v>
      </c>
      <c r="B1689" t="s">
        <v>1079</v>
      </c>
      <c r="C1689" s="300">
        <v>17858311</v>
      </c>
      <c r="D1689" s="286">
        <f>ROWS(C$5:C1689)</f>
        <v>1685</v>
      </c>
      <c r="E1689" s="286" t="str">
        <f>IF(A1689='5.1'!$E$5,TXM!D1689,"")</f>
        <v/>
      </c>
      <c r="F1689" t="str">
        <f>IFERROR(SMALL($E$5:$E$8000,ROWS($E$5:E1689)),"")</f>
        <v/>
      </c>
      <c r="I1689" s="285" t="s">
        <v>1697</v>
      </c>
      <c r="J1689" t="s">
        <v>1077</v>
      </c>
      <c r="K1689" s="300">
        <v>16694539</v>
      </c>
      <c r="L1689" s="286">
        <f>ROWS(K$5:K1689)</f>
        <v>1685</v>
      </c>
      <c r="M1689" s="286" t="str">
        <f>IF(I1689='5.1'!$E$5,TXM!L1689,"")</f>
        <v/>
      </c>
      <c r="N1689" t="str">
        <f>IFERROR(SMALL($M$5:$M$8000,ROWS($M$5:M1689)),"")</f>
        <v/>
      </c>
      <c r="P1689" t="s">
        <v>1782</v>
      </c>
      <c r="Q1689" t="s">
        <v>108</v>
      </c>
      <c r="R1689">
        <v>54030</v>
      </c>
      <c r="S1689" s="286">
        <f>ROWS(R$5:R1689)</f>
        <v>1685</v>
      </c>
      <c r="T1689" s="286" t="str">
        <f>IF(P1689='5.1'!$E$5,TXM!S1689,"")</f>
        <v/>
      </c>
      <c r="U1689" t="str">
        <f>IFERROR(SMALL($T$5:$T$8000,ROWS($T$5:T1689)),"")</f>
        <v/>
      </c>
    </row>
    <row r="1690" spans="1:21" ht="14.4" customHeight="1" x14ac:dyDescent="0.25">
      <c r="A1690" s="285" t="s">
        <v>1983</v>
      </c>
      <c r="B1690" t="s">
        <v>1081</v>
      </c>
      <c r="C1690" s="300">
        <v>1850778</v>
      </c>
      <c r="D1690" s="286">
        <f>ROWS(C$5:C1690)</f>
        <v>1686</v>
      </c>
      <c r="E1690" s="286" t="str">
        <f>IF(A1690='5.1'!$E$5,TXM!D1690,"")</f>
        <v/>
      </c>
      <c r="F1690" t="str">
        <f>IFERROR(SMALL($E$5:$E$8000,ROWS($E$5:E1690)),"")</f>
        <v/>
      </c>
      <c r="I1690" s="285" t="s">
        <v>1697</v>
      </c>
      <c r="J1690" t="s">
        <v>1079</v>
      </c>
      <c r="K1690" s="300">
        <v>14091820</v>
      </c>
      <c r="L1690" s="286">
        <f>ROWS(K$5:K1690)</f>
        <v>1686</v>
      </c>
      <c r="M1690" s="286" t="str">
        <f>IF(I1690='5.1'!$E$5,TXM!L1690,"")</f>
        <v/>
      </c>
      <c r="N1690" t="str">
        <f>IFERROR(SMALL($M$5:$M$8000,ROWS($M$5:M1690)),"")</f>
        <v/>
      </c>
      <c r="P1690" t="s">
        <v>1782</v>
      </c>
      <c r="Q1690" t="s">
        <v>1086</v>
      </c>
      <c r="R1690">
        <v>43559</v>
      </c>
      <c r="S1690" s="286">
        <f>ROWS(R$5:R1690)</f>
        <v>1686</v>
      </c>
      <c r="T1690" s="286" t="str">
        <f>IF(P1690='5.1'!$E$5,TXM!S1690,"")</f>
        <v/>
      </c>
      <c r="U1690" t="str">
        <f>IFERROR(SMALL($T$5:$T$8000,ROWS($T$5:T1690)),"")</f>
        <v/>
      </c>
    </row>
    <row r="1691" spans="1:21" ht="14.4" customHeight="1" x14ac:dyDescent="0.25">
      <c r="A1691" s="285" t="s">
        <v>1986</v>
      </c>
      <c r="B1691" t="s">
        <v>1090</v>
      </c>
      <c r="C1691" s="300">
        <v>78757</v>
      </c>
      <c r="D1691" s="286">
        <f>ROWS(C$5:C1691)</f>
        <v>1687</v>
      </c>
      <c r="E1691" s="286" t="str">
        <f>IF(A1691='5.1'!$E$5,TXM!D1691,"")</f>
        <v/>
      </c>
      <c r="F1691" t="str">
        <f>IFERROR(SMALL($E$5:$E$8000,ROWS($E$5:E1691)),"")</f>
        <v/>
      </c>
      <c r="I1691" s="285" t="s">
        <v>1697</v>
      </c>
      <c r="J1691" t="s">
        <v>117</v>
      </c>
      <c r="K1691" s="300">
        <v>13221455</v>
      </c>
      <c r="L1691" s="286">
        <f>ROWS(K$5:K1691)</f>
        <v>1687</v>
      </c>
      <c r="M1691" s="286" t="str">
        <f>IF(I1691='5.1'!$E$5,TXM!L1691,"")</f>
        <v/>
      </c>
      <c r="N1691" t="str">
        <f>IFERROR(SMALL($M$5:$M$8000,ROWS($M$5:M1691)),"")</f>
        <v/>
      </c>
      <c r="P1691" t="s">
        <v>1782</v>
      </c>
      <c r="Q1691" t="s">
        <v>705</v>
      </c>
      <c r="R1691">
        <v>43410</v>
      </c>
      <c r="S1691" s="286">
        <f>ROWS(R$5:R1691)</f>
        <v>1687</v>
      </c>
      <c r="T1691" s="286" t="str">
        <f>IF(P1691='5.1'!$E$5,TXM!S1691,"")</f>
        <v/>
      </c>
      <c r="U1691" t="str">
        <f>IFERROR(SMALL($T$5:$T$8000,ROWS($T$5:T1691)),"")</f>
        <v/>
      </c>
    </row>
    <row r="1692" spans="1:21" ht="14.4" customHeight="1" x14ac:dyDescent="0.25">
      <c r="A1692" s="285" t="s">
        <v>1782</v>
      </c>
      <c r="B1692" t="s">
        <v>715</v>
      </c>
      <c r="C1692" s="300">
        <v>12107960376</v>
      </c>
      <c r="D1692" s="286">
        <f>ROWS(C$5:C1692)</f>
        <v>1688</v>
      </c>
      <c r="E1692" s="286" t="str">
        <f>IF(A1692='5.1'!$E$5,TXM!D1692,"")</f>
        <v/>
      </c>
      <c r="F1692" t="str">
        <f>IFERROR(SMALL($E$5:$E$8000,ROWS($E$5:E1692)),"")</f>
        <v/>
      </c>
      <c r="I1692" s="285" t="s">
        <v>1697</v>
      </c>
      <c r="J1692" t="s">
        <v>1086</v>
      </c>
      <c r="K1692" s="300">
        <v>12898680</v>
      </c>
      <c r="L1692" s="286">
        <f>ROWS(K$5:K1692)</f>
        <v>1688</v>
      </c>
      <c r="M1692" s="286" t="str">
        <f>IF(I1692='5.1'!$E$5,TXM!L1692,"")</f>
        <v/>
      </c>
      <c r="N1692" t="str">
        <f>IFERROR(SMALL($M$5:$M$8000,ROWS($M$5:M1692)),"")</f>
        <v/>
      </c>
      <c r="P1692" t="s">
        <v>1782</v>
      </c>
      <c r="Q1692" t="s">
        <v>1090</v>
      </c>
      <c r="R1692">
        <v>21799</v>
      </c>
      <c r="S1692" s="286">
        <f>ROWS(R$5:R1692)</f>
        <v>1688</v>
      </c>
      <c r="T1692" s="286" t="str">
        <f>IF(P1692='5.1'!$E$5,TXM!S1692,"")</f>
        <v/>
      </c>
      <c r="U1692" t="str">
        <f>IFERROR(SMALL($T$5:$T$8000,ROWS($T$5:T1692)),"")</f>
        <v/>
      </c>
    </row>
    <row r="1693" spans="1:21" ht="14.4" customHeight="1" x14ac:dyDescent="0.25">
      <c r="A1693" s="285" t="s">
        <v>1782</v>
      </c>
      <c r="B1693" t="s">
        <v>999</v>
      </c>
      <c r="C1693" s="300">
        <v>1902047027</v>
      </c>
      <c r="D1693" s="286">
        <f>ROWS(C$5:C1693)</f>
        <v>1689</v>
      </c>
      <c r="E1693" s="286" t="str">
        <f>IF(A1693='5.1'!$E$5,TXM!D1693,"")</f>
        <v/>
      </c>
      <c r="F1693" t="str">
        <f>IFERROR(SMALL($E$5:$E$8000,ROWS($E$5:E1693)),"")</f>
        <v/>
      </c>
      <c r="I1693" s="285" t="s">
        <v>1697</v>
      </c>
      <c r="J1693" t="s">
        <v>707</v>
      </c>
      <c r="K1693" s="300">
        <v>12876422</v>
      </c>
      <c r="L1693" s="286">
        <f>ROWS(K$5:K1693)</f>
        <v>1689</v>
      </c>
      <c r="M1693" s="286" t="str">
        <f>IF(I1693='5.1'!$E$5,TXM!L1693,"")</f>
        <v/>
      </c>
      <c r="N1693" t="str">
        <f>IFERROR(SMALL($M$5:$M$8000,ROWS($M$5:M1693)),"")</f>
        <v/>
      </c>
      <c r="P1693" t="s">
        <v>1782</v>
      </c>
      <c r="Q1693" t="s">
        <v>762</v>
      </c>
      <c r="R1693">
        <v>16026</v>
      </c>
      <c r="S1693" s="286">
        <f>ROWS(R$5:R1693)</f>
        <v>1689</v>
      </c>
      <c r="T1693" s="286" t="str">
        <f>IF(P1693='5.1'!$E$5,TXM!S1693,"")</f>
        <v/>
      </c>
      <c r="U1693" t="str">
        <f>IFERROR(SMALL($T$5:$T$8000,ROWS($T$5:T1693)),"")</f>
        <v/>
      </c>
    </row>
    <row r="1694" spans="1:21" ht="14.4" customHeight="1" x14ac:dyDescent="0.25">
      <c r="A1694" s="285" t="s">
        <v>1782</v>
      </c>
      <c r="B1694" t="s">
        <v>719</v>
      </c>
      <c r="C1694" s="300">
        <v>637121205</v>
      </c>
      <c r="D1694" s="286">
        <f>ROWS(C$5:C1694)</f>
        <v>1690</v>
      </c>
      <c r="E1694" s="286" t="str">
        <f>IF(A1694='5.1'!$E$5,TXM!D1694,"")</f>
        <v/>
      </c>
      <c r="F1694" t="str">
        <f>IFERROR(SMALL($E$5:$E$8000,ROWS($E$5:E1694)),"")</f>
        <v/>
      </c>
      <c r="I1694" s="285" t="s">
        <v>1697</v>
      </c>
      <c r="J1694" t="s">
        <v>119</v>
      </c>
      <c r="K1694" s="300">
        <v>11955041</v>
      </c>
      <c r="L1694" s="286">
        <f>ROWS(K$5:K1694)</f>
        <v>1690</v>
      </c>
      <c r="M1694" s="286" t="str">
        <f>IF(I1694='5.1'!$E$5,TXM!L1694,"")</f>
        <v/>
      </c>
      <c r="N1694" t="str">
        <f>IFERROR(SMALL($M$5:$M$8000,ROWS($M$5:M1694)),"")</f>
        <v/>
      </c>
      <c r="P1694" t="s">
        <v>1782</v>
      </c>
      <c r="Q1694" t="s">
        <v>818</v>
      </c>
      <c r="R1694">
        <v>13365</v>
      </c>
      <c r="S1694" s="286">
        <f>ROWS(R$5:R1694)</f>
        <v>1690</v>
      </c>
      <c r="T1694" s="286" t="str">
        <f>IF(P1694='5.1'!$E$5,TXM!S1694,"")</f>
        <v/>
      </c>
      <c r="U1694" t="str">
        <f>IFERROR(SMALL($T$5:$T$8000,ROWS($T$5:T1694)),"")</f>
        <v/>
      </c>
    </row>
    <row r="1695" spans="1:21" ht="14.4" customHeight="1" x14ac:dyDescent="0.25">
      <c r="A1695" s="285" t="s">
        <v>1782</v>
      </c>
      <c r="B1695" t="s">
        <v>1080</v>
      </c>
      <c r="C1695" s="300">
        <v>306572248</v>
      </c>
      <c r="D1695" s="286">
        <f>ROWS(C$5:C1695)</f>
        <v>1691</v>
      </c>
      <c r="E1695" s="286" t="str">
        <f>IF(A1695='5.1'!$E$5,TXM!D1695,"")</f>
        <v/>
      </c>
      <c r="F1695" t="str">
        <f>IFERROR(SMALL($E$5:$E$8000,ROWS($E$5:E1695)),"")</f>
        <v/>
      </c>
      <c r="I1695" s="285" t="s">
        <v>1697</v>
      </c>
      <c r="J1695" t="s">
        <v>756</v>
      </c>
      <c r="K1695" s="300">
        <v>10516713</v>
      </c>
      <c r="L1695" s="286">
        <f>ROWS(K$5:K1695)</f>
        <v>1691</v>
      </c>
      <c r="M1695" s="286" t="str">
        <f>IF(I1695='5.1'!$E$5,TXM!L1695,"")</f>
        <v/>
      </c>
      <c r="N1695" t="str">
        <f>IFERROR(SMALL($M$5:$M$8000,ROWS($M$5:M1695)),"")</f>
        <v/>
      </c>
      <c r="P1695" t="s">
        <v>1782</v>
      </c>
      <c r="Q1695" t="s">
        <v>1091</v>
      </c>
      <c r="R1695">
        <v>13000</v>
      </c>
      <c r="S1695" s="286">
        <f>ROWS(R$5:R1695)</f>
        <v>1691</v>
      </c>
      <c r="T1695" s="286" t="str">
        <f>IF(P1695='5.1'!$E$5,TXM!S1695,"")</f>
        <v/>
      </c>
      <c r="U1695" t="str">
        <f>IFERROR(SMALL($T$5:$T$8000,ROWS($T$5:T1695)),"")</f>
        <v/>
      </c>
    </row>
    <row r="1696" spans="1:21" ht="14.4" customHeight="1" x14ac:dyDescent="0.25">
      <c r="A1696" s="285" t="s">
        <v>1782</v>
      </c>
      <c r="B1696" t="s">
        <v>790</v>
      </c>
      <c r="C1696" s="300">
        <v>295226999</v>
      </c>
      <c r="D1696" s="286">
        <f>ROWS(C$5:C1696)</f>
        <v>1692</v>
      </c>
      <c r="E1696" s="286" t="str">
        <f>IF(A1696='5.1'!$E$5,TXM!D1696,"")</f>
        <v/>
      </c>
      <c r="F1696" t="str">
        <f>IFERROR(SMALL($E$5:$E$8000,ROWS($E$5:E1696)),"")</f>
        <v/>
      </c>
      <c r="I1696" s="285" t="s">
        <v>1697</v>
      </c>
      <c r="J1696" t="s">
        <v>774</v>
      </c>
      <c r="K1696" s="300">
        <v>9609615</v>
      </c>
      <c r="L1696" s="286">
        <f>ROWS(K$5:K1696)</f>
        <v>1692</v>
      </c>
      <c r="M1696" s="286" t="str">
        <f>IF(I1696='5.1'!$E$5,TXM!L1696,"")</f>
        <v/>
      </c>
      <c r="N1696" t="str">
        <f>IFERROR(SMALL($M$5:$M$8000,ROWS($M$5:M1696)),"")</f>
        <v/>
      </c>
      <c r="P1696" t="s">
        <v>1782</v>
      </c>
      <c r="Q1696" t="s">
        <v>102</v>
      </c>
      <c r="R1696">
        <v>12970</v>
      </c>
      <c r="S1696" s="286">
        <f>ROWS(R$5:R1696)</f>
        <v>1692</v>
      </c>
      <c r="T1696" s="286" t="str">
        <f>IF(P1696='5.1'!$E$5,TXM!S1696,"")</f>
        <v/>
      </c>
      <c r="U1696" t="str">
        <f>IFERROR(SMALL($T$5:$T$8000,ROWS($T$5:T1696)),"")</f>
        <v/>
      </c>
    </row>
    <row r="1697" spans="1:21" ht="14.4" customHeight="1" x14ac:dyDescent="0.25">
      <c r="A1697" s="285" t="s">
        <v>1782</v>
      </c>
      <c r="B1697" t="s">
        <v>1081</v>
      </c>
      <c r="C1697" s="300">
        <v>133027269</v>
      </c>
      <c r="D1697" s="286">
        <f>ROWS(C$5:C1697)</f>
        <v>1693</v>
      </c>
      <c r="E1697" s="286" t="str">
        <f>IF(A1697='5.1'!$E$5,TXM!D1697,"")</f>
        <v/>
      </c>
      <c r="F1697" t="str">
        <f>IFERROR(SMALL($E$5:$E$8000,ROWS($E$5:E1697)),"")</f>
        <v/>
      </c>
      <c r="I1697" s="285" t="s">
        <v>1697</v>
      </c>
      <c r="J1697" t="s">
        <v>1082</v>
      </c>
      <c r="K1697" s="300">
        <v>8931727</v>
      </c>
      <c r="L1697" s="286">
        <f>ROWS(K$5:K1697)</f>
        <v>1693</v>
      </c>
      <c r="M1697" s="286" t="str">
        <f>IF(I1697='5.1'!$E$5,TXM!L1697,"")</f>
        <v/>
      </c>
      <c r="N1697" t="str">
        <f>IFERROR(SMALL($M$5:$M$8000,ROWS($M$5:M1697)),"")</f>
        <v/>
      </c>
      <c r="P1697" t="s">
        <v>1782</v>
      </c>
      <c r="Q1697" t="s">
        <v>114</v>
      </c>
      <c r="R1697">
        <v>11776</v>
      </c>
      <c r="S1697" s="286">
        <f>ROWS(R$5:R1697)</f>
        <v>1693</v>
      </c>
      <c r="T1697" s="286" t="str">
        <f>IF(P1697='5.1'!$E$5,TXM!S1697,"")</f>
        <v/>
      </c>
      <c r="U1697" t="str">
        <f>IFERROR(SMALL($T$5:$T$8000,ROWS($T$5:T1697)),"")</f>
        <v/>
      </c>
    </row>
    <row r="1698" spans="1:21" ht="14.4" customHeight="1" x14ac:dyDescent="0.25">
      <c r="A1698" s="285" t="s">
        <v>1782</v>
      </c>
      <c r="B1698" t="s">
        <v>750</v>
      </c>
      <c r="C1698" s="300">
        <v>45542981</v>
      </c>
      <c r="D1698" s="286">
        <f>ROWS(C$5:C1698)</f>
        <v>1694</v>
      </c>
      <c r="E1698" s="286" t="str">
        <f>IF(A1698='5.1'!$E$5,TXM!D1698,"")</f>
        <v/>
      </c>
      <c r="F1698" t="str">
        <f>IFERROR(SMALL($E$5:$E$8000,ROWS($E$5:E1698)),"")</f>
        <v/>
      </c>
      <c r="I1698" s="285" t="s">
        <v>1697</v>
      </c>
      <c r="J1698" t="s">
        <v>750</v>
      </c>
      <c r="K1698" s="300">
        <v>8907703</v>
      </c>
      <c r="L1698" s="286">
        <f>ROWS(K$5:K1698)</f>
        <v>1694</v>
      </c>
      <c r="M1698" s="286" t="str">
        <f>IF(I1698='5.1'!$E$5,TXM!L1698,"")</f>
        <v/>
      </c>
      <c r="N1698" t="str">
        <f>IFERROR(SMALL($M$5:$M$8000,ROWS($M$5:M1698)),"")</f>
        <v/>
      </c>
      <c r="P1698" t="s">
        <v>1782</v>
      </c>
      <c r="Q1698" t="s">
        <v>821</v>
      </c>
      <c r="R1698">
        <v>10384</v>
      </c>
      <c r="S1698" s="286">
        <f>ROWS(R$5:R1698)</f>
        <v>1694</v>
      </c>
      <c r="T1698" s="286" t="str">
        <f>IF(P1698='5.1'!$E$5,TXM!S1698,"")</f>
        <v/>
      </c>
      <c r="U1698" t="str">
        <f>IFERROR(SMALL($T$5:$T$8000,ROWS($T$5:T1698)),"")</f>
        <v/>
      </c>
    </row>
    <row r="1699" spans="1:21" ht="14.4" customHeight="1" x14ac:dyDescent="0.25">
      <c r="A1699" s="285" t="s">
        <v>1782</v>
      </c>
      <c r="B1699" t="s">
        <v>786</v>
      </c>
      <c r="C1699" s="300">
        <v>27978736</v>
      </c>
      <c r="D1699" s="286">
        <f>ROWS(C$5:C1699)</f>
        <v>1695</v>
      </c>
      <c r="E1699" s="286" t="str">
        <f>IF(A1699='5.1'!$E$5,TXM!D1699,"")</f>
        <v/>
      </c>
      <c r="F1699" t="str">
        <f>IFERROR(SMALL($E$5:$E$8000,ROWS($E$5:E1699)),"")</f>
        <v/>
      </c>
      <c r="I1699" s="285" t="s">
        <v>1697</v>
      </c>
      <c r="J1699" t="s">
        <v>802</v>
      </c>
      <c r="K1699" s="300">
        <v>8473369</v>
      </c>
      <c r="L1699" s="286">
        <f>ROWS(K$5:K1699)</f>
        <v>1695</v>
      </c>
      <c r="M1699" s="286" t="str">
        <f>IF(I1699='5.1'!$E$5,TXM!L1699,"")</f>
        <v/>
      </c>
      <c r="N1699" t="str">
        <f>IFERROR(SMALL($M$5:$M$8000,ROWS($M$5:M1699)),"")</f>
        <v/>
      </c>
      <c r="P1699" t="s">
        <v>1782</v>
      </c>
      <c r="Q1699" t="s">
        <v>107</v>
      </c>
      <c r="R1699">
        <v>7771</v>
      </c>
      <c r="S1699" s="286">
        <f>ROWS(R$5:R1699)</f>
        <v>1695</v>
      </c>
      <c r="T1699" s="286" t="str">
        <f>IF(P1699='5.1'!$E$5,TXM!S1699,"")</f>
        <v/>
      </c>
      <c r="U1699" t="str">
        <f>IFERROR(SMALL($T$5:$T$8000,ROWS($T$5:T1699)),"")</f>
        <v/>
      </c>
    </row>
    <row r="1700" spans="1:21" ht="14.4" customHeight="1" x14ac:dyDescent="0.25">
      <c r="A1700" s="285" t="s">
        <v>1782</v>
      </c>
      <c r="B1700" t="s">
        <v>723</v>
      </c>
      <c r="C1700" s="300">
        <v>22537504</v>
      </c>
      <c r="D1700" s="286">
        <f>ROWS(C$5:C1700)</f>
        <v>1696</v>
      </c>
      <c r="E1700" s="286" t="str">
        <f>IF(A1700='5.1'!$E$5,TXM!D1700,"")</f>
        <v/>
      </c>
      <c r="F1700" t="str">
        <f>IFERROR(SMALL($E$5:$E$8000,ROWS($E$5:E1700)),"")</f>
        <v/>
      </c>
      <c r="I1700" s="285" t="s">
        <v>1697</v>
      </c>
      <c r="J1700" t="s">
        <v>1098</v>
      </c>
      <c r="K1700" s="300">
        <v>7227151</v>
      </c>
      <c r="L1700" s="286">
        <f>ROWS(K$5:K1700)</f>
        <v>1696</v>
      </c>
      <c r="M1700" s="286" t="str">
        <f>IF(I1700='5.1'!$E$5,TXM!L1700,"")</f>
        <v/>
      </c>
      <c r="N1700" t="str">
        <f>IFERROR(SMALL($M$5:$M$8000,ROWS($M$5:M1700)),"")</f>
        <v/>
      </c>
      <c r="P1700" t="s">
        <v>1782</v>
      </c>
      <c r="Q1700" t="s">
        <v>1096</v>
      </c>
      <c r="R1700">
        <v>7701</v>
      </c>
      <c r="S1700" s="286">
        <f>ROWS(R$5:R1700)</f>
        <v>1696</v>
      </c>
      <c r="T1700" s="286" t="str">
        <f>IF(P1700='5.1'!$E$5,TXM!S1700,"")</f>
        <v/>
      </c>
      <c r="U1700" t="str">
        <f>IFERROR(SMALL($T$5:$T$8000,ROWS($T$5:T1700)),"")</f>
        <v/>
      </c>
    </row>
    <row r="1701" spans="1:21" ht="14.4" customHeight="1" x14ac:dyDescent="0.25">
      <c r="A1701" s="285" t="s">
        <v>1782</v>
      </c>
      <c r="B1701" t="s">
        <v>717</v>
      </c>
      <c r="C1701" s="300">
        <v>20146642</v>
      </c>
      <c r="D1701" s="286">
        <f>ROWS(C$5:C1701)</f>
        <v>1697</v>
      </c>
      <c r="E1701" s="286" t="str">
        <f>IF(A1701='5.1'!$E$5,TXM!D1701,"")</f>
        <v/>
      </c>
      <c r="F1701" t="str">
        <f>IFERROR(SMALL($E$5:$E$8000,ROWS($E$5:E1701)),"")</f>
        <v/>
      </c>
      <c r="I1701" s="285" t="s">
        <v>1697</v>
      </c>
      <c r="J1701" t="s">
        <v>788</v>
      </c>
      <c r="K1701" s="300">
        <v>6503958</v>
      </c>
      <c r="L1701" s="286">
        <f>ROWS(K$5:K1701)</f>
        <v>1697</v>
      </c>
      <c r="M1701" s="286" t="str">
        <f>IF(I1701='5.1'!$E$5,TXM!L1701,"")</f>
        <v/>
      </c>
      <c r="N1701" t="str">
        <f>IFERROR(SMALL($M$5:$M$8000,ROWS($M$5:M1701)),"")</f>
        <v/>
      </c>
      <c r="P1701" t="s">
        <v>1782</v>
      </c>
      <c r="Q1701" t="s">
        <v>1092</v>
      </c>
      <c r="R1701">
        <v>7106</v>
      </c>
      <c r="S1701" s="286">
        <f>ROWS(R$5:R1701)</f>
        <v>1697</v>
      </c>
      <c r="T1701" s="286" t="str">
        <f>IF(P1701='5.1'!$E$5,TXM!S1701,"")</f>
        <v/>
      </c>
      <c r="U1701" t="str">
        <f>IFERROR(SMALL($T$5:$T$8000,ROWS($T$5:T1701)),"")</f>
        <v/>
      </c>
    </row>
    <row r="1702" spans="1:21" ht="14.4" customHeight="1" x14ac:dyDescent="0.25">
      <c r="A1702" s="285" t="s">
        <v>1782</v>
      </c>
      <c r="B1702" t="s">
        <v>711</v>
      </c>
      <c r="C1702" s="300">
        <v>5306015</v>
      </c>
      <c r="D1702" s="286">
        <f>ROWS(C$5:C1702)</f>
        <v>1698</v>
      </c>
      <c r="E1702" s="286" t="str">
        <f>IF(A1702='5.1'!$E$5,TXM!D1702,"")</f>
        <v/>
      </c>
      <c r="F1702" t="str">
        <f>IFERROR(SMALL($E$5:$E$8000,ROWS($E$5:E1702)),"")</f>
        <v/>
      </c>
      <c r="I1702" s="285" t="s">
        <v>1697</v>
      </c>
      <c r="J1702" t="s">
        <v>776</v>
      </c>
      <c r="K1702" s="300">
        <v>5730413</v>
      </c>
      <c r="L1702" s="286">
        <f>ROWS(K$5:K1702)</f>
        <v>1698</v>
      </c>
      <c r="M1702" s="286" t="str">
        <f>IF(I1702='5.1'!$E$5,TXM!L1702,"")</f>
        <v/>
      </c>
      <c r="N1702" t="str">
        <f>IFERROR(SMALL($M$5:$M$8000,ROWS($M$5:M1702)),"")</f>
        <v/>
      </c>
      <c r="P1702" t="s">
        <v>1782</v>
      </c>
      <c r="Q1702" t="s">
        <v>1097</v>
      </c>
      <c r="R1702">
        <v>2492</v>
      </c>
      <c r="S1702" s="286">
        <f>ROWS(R$5:R1702)</f>
        <v>1698</v>
      </c>
      <c r="T1702" s="286" t="str">
        <f>IF(P1702='5.1'!$E$5,TXM!S1702,"")</f>
        <v/>
      </c>
      <c r="U1702" t="str">
        <f>IFERROR(SMALL($T$5:$T$8000,ROWS($T$5:T1702)),"")</f>
        <v/>
      </c>
    </row>
    <row r="1703" spans="1:21" ht="14.4" customHeight="1" x14ac:dyDescent="0.25">
      <c r="A1703" s="285" t="s">
        <v>1782</v>
      </c>
      <c r="B1703" t="s">
        <v>1086</v>
      </c>
      <c r="C1703" s="300">
        <v>3331119</v>
      </c>
      <c r="D1703" s="286">
        <f>ROWS(C$5:C1703)</f>
        <v>1699</v>
      </c>
      <c r="E1703" s="286" t="str">
        <f>IF(A1703='5.1'!$E$5,TXM!D1703,"")</f>
        <v/>
      </c>
      <c r="F1703" t="str">
        <f>IFERROR(SMALL($E$5:$E$8000,ROWS($E$5:E1703)),"")</f>
        <v/>
      </c>
      <c r="I1703" s="285" t="s">
        <v>1697</v>
      </c>
      <c r="J1703" t="s">
        <v>727</v>
      </c>
      <c r="K1703" s="300">
        <v>4976004</v>
      </c>
      <c r="L1703" s="286">
        <f>ROWS(K$5:K1703)</f>
        <v>1699</v>
      </c>
      <c r="M1703" s="286" t="str">
        <f>IF(I1703='5.1'!$E$5,TXM!L1703,"")</f>
        <v/>
      </c>
      <c r="N1703" t="str">
        <f>IFERROR(SMALL($M$5:$M$8000,ROWS($M$5:M1703)),"")</f>
        <v/>
      </c>
      <c r="P1703" t="s">
        <v>1782</v>
      </c>
      <c r="Q1703" t="s">
        <v>790</v>
      </c>
      <c r="R1703">
        <v>2203</v>
      </c>
      <c r="S1703" s="286">
        <f>ROWS(R$5:R1703)</f>
        <v>1699</v>
      </c>
      <c r="T1703" s="286" t="str">
        <f>IF(P1703='5.1'!$E$5,TXM!S1703,"")</f>
        <v/>
      </c>
      <c r="U1703" t="str">
        <f>IFERROR(SMALL($T$5:$T$8000,ROWS($T$5:T1703)),"")</f>
        <v/>
      </c>
    </row>
    <row r="1704" spans="1:21" ht="14.4" customHeight="1" x14ac:dyDescent="0.25">
      <c r="A1704" s="285" t="s">
        <v>1782</v>
      </c>
      <c r="B1704" t="s">
        <v>796</v>
      </c>
      <c r="C1704" s="300">
        <v>1855310</v>
      </c>
      <c r="D1704" s="286">
        <f>ROWS(C$5:C1704)</f>
        <v>1700</v>
      </c>
      <c r="E1704" s="286" t="str">
        <f>IF(A1704='5.1'!$E$5,TXM!D1704,"")</f>
        <v/>
      </c>
      <c r="F1704" t="str">
        <f>IFERROR(SMALL($E$5:$E$8000,ROWS($E$5:E1704)),"")</f>
        <v/>
      </c>
      <c r="I1704" s="285" t="s">
        <v>1697</v>
      </c>
      <c r="J1704" t="s">
        <v>1087</v>
      </c>
      <c r="K1704" s="300">
        <v>3749011</v>
      </c>
      <c r="L1704" s="286">
        <f>ROWS(K$5:K1704)</f>
        <v>1700</v>
      </c>
      <c r="M1704" s="286" t="str">
        <f>IF(I1704='5.1'!$E$5,TXM!L1704,"")</f>
        <v/>
      </c>
      <c r="N1704" t="str">
        <f>IFERROR(SMALL($M$5:$M$8000,ROWS($M$5:M1704)),"")</f>
        <v/>
      </c>
      <c r="P1704" t="s">
        <v>1782</v>
      </c>
      <c r="Q1704" t="s">
        <v>734</v>
      </c>
      <c r="R1704">
        <v>951</v>
      </c>
      <c r="S1704" s="286">
        <f>ROWS(R$5:R1704)</f>
        <v>1700</v>
      </c>
      <c r="T1704" s="286" t="str">
        <f>IF(P1704='5.1'!$E$5,TXM!S1704,"")</f>
        <v/>
      </c>
      <c r="U1704" t="str">
        <f>IFERROR(SMALL($T$5:$T$8000,ROWS($T$5:T1704)),"")</f>
        <v/>
      </c>
    </row>
    <row r="1705" spans="1:21" ht="14.4" customHeight="1" x14ac:dyDescent="0.25">
      <c r="A1705" s="285" t="s">
        <v>1782</v>
      </c>
      <c r="B1705" t="s">
        <v>806</v>
      </c>
      <c r="C1705" s="300">
        <v>1733704</v>
      </c>
      <c r="D1705" s="286">
        <f>ROWS(C$5:C1705)</f>
        <v>1701</v>
      </c>
      <c r="E1705" s="286" t="str">
        <f>IF(A1705='5.1'!$E$5,TXM!D1705,"")</f>
        <v/>
      </c>
      <c r="F1705" t="str">
        <f>IFERROR(SMALL($E$5:$E$8000,ROWS($E$5:E1705)),"")</f>
        <v/>
      </c>
      <c r="I1705" s="285" t="s">
        <v>1697</v>
      </c>
      <c r="J1705" t="s">
        <v>116</v>
      </c>
      <c r="K1705" s="300">
        <v>3641797</v>
      </c>
      <c r="L1705" s="286">
        <f>ROWS(K$5:K1705)</f>
        <v>1701</v>
      </c>
      <c r="M1705" s="286" t="str">
        <f>IF(I1705='5.1'!$E$5,TXM!L1705,"")</f>
        <v/>
      </c>
      <c r="N1705" t="str">
        <f>IFERROR(SMALL($M$5:$M$8000,ROWS($M$5:M1705)),"")</f>
        <v/>
      </c>
      <c r="P1705" t="s">
        <v>1782</v>
      </c>
      <c r="Q1705" t="s">
        <v>768</v>
      </c>
      <c r="R1705">
        <v>645</v>
      </c>
      <c r="S1705" s="286">
        <f>ROWS(R$5:R1705)</f>
        <v>1701</v>
      </c>
      <c r="T1705" s="286" t="str">
        <f>IF(P1705='5.1'!$E$5,TXM!S1705,"")</f>
        <v/>
      </c>
      <c r="U1705" t="str">
        <f>IFERROR(SMALL($T$5:$T$8000,ROWS($T$5:T1705)),"")</f>
        <v/>
      </c>
    </row>
    <row r="1706" spans="1:21" ht="14.4" customHeight="1" x14ac:dyDescent="0.25">
      <c r="A1706" s="285" t="s">
        <v>1782</v>
      </c>
      <c r="B1706" t="s">
        <v>802</v>
      </c>
      <c r="C1706" s="300">
        <v>1635355</v>
      </c>
      <c r="D1706" s="286">
        <f>ROWS(C$5:C1706)</f>
        <v>1702</v>
      </c>
      <c r="E1706" s="286" t="str">
        <f>IF(A1706='5.1'!$E$5,TXM!D1706,"")</f>
        <v/>
      </c>
      <c r="F1706" t="str">
        <f>IFERROR(SMALL($E$5:$E$8000,ROWS($E$5:E1706)),"")</f>
        <v/>
      </c>
      <c r="I1706" s="285" t="s">
        <v>1697</v>
      </c>
      <c r="J1706" t="s">
        <v>723</v>
      </c>
      <c r="K1706" s="300">
        <v>3477217</v>
      </c>
      <c r="L1706" s="286">
        <f>ROWS(K$5:K1706)</f>
        <v>1702</v>
      </c>
      <c r="M1706" s="286" t="str">
        <f>IF(I1706='5.1'!$E$5,TXM!L1706,"")</f>
        <v/>
      </c>
      <c r="N1706" t="str">
        <f>IFERROR(SMALL($M$5:$M$8000,ROWS($M$5:M1706)),"")</f>
        <v/>
      </c>
      <c r="P1706" t="s">
        <v>1782</v>
      </c>
      <c r="Q1706" t="s">
        <v>723</v>
      </c>
      <c r="R1706">
        <v>382</v>
      </c>
      <c r="S1706" s="286">
        <f>ROWS(R$5:R1706)</f>
        <v>1702</v>
      </c>
      <c r="T1706" s="286" t="str">
        <f>IF(P1706='5.1'!$E$5,TXM!S1706,"")</f>
        <v/>
      </c>
      <c r="U1706" t="str">
        <f>IFERROR(SMALL($T$5:$T$8000,ROWS($T$5:T1706)),"")</f>
        <v/>
      </c>
    </row>
    <row r="1707" spans="1:21" ht="14.4" customHeight="1" x14ac:dyDescent="0.25">
      <c r="A1707" s="285" t="s">
        <v>1782</v>
      </c>
      <c r="B1707" t="s">
        <v>752</v>
      </c>
      <c r="C1707" s="300">
        <v>1631875</v>
      </c>
      <c r="D1707" s="286">
        <f>ROWS(C$5:C1707)</f>
        <v>1703</v>
      </c>
      <c r="E1707" s="286" t="str">
        <f>IF(A1707='5.1'!$E$5,TXM!D1707,"")</f>
        <v/>
      </c>
      <c r="F1707" t="str">
        <f>IFERROR(SMALL($E$5:$E$8000,ROWS($E$5:E1707)),"")</f>
        <v/>
      </c>
      <c r="I1707" s="285" t="s">
        <v>1697</v>
      </c>
      <c r="J1707" t="s">
        <v>1092</v>
      </c>
      <c r="K1707" s="300">
        <v>3342676</v>
      </c>
      <c r="L1707" s="286">
        <f>ROWS(K$5:K1707)</f>
        <v>1703</v>
      </c>
      <c r="M1707" s="286" t="str">
        <f>IF(I1707='5.1'!$E$5,TXM!L1707,"")</f>
        <v/>
      </c>
      <c r="N1707" t="str">
        <f>IFERROR(SMALL($M$5:$M$8000,ROWS($M$5:M1707)),"")</f>
        <v/>
      </c>
      <c r="P1707" t="s">
        <v>1782</v>
      </c>
      <c r="Q1707" t="s">
        <v>770</v>
      </c>
      <c r="R1707">
        <v>157</v>
      </c>
      <c r="S1707" s="286">
        <f>ROWS(R$5:R1707)</f>
        <v>1703</v>
      </c>
      <c r="T1707" s="286" t="str">
        <f>IF(P1707='5.1'!$E$5,TXM!S1707,"")</f>
        <v/>
      </c>
      <c r="U1707" t="str">
        <f>IFERROR(SMALL($T$5:$T$8000,ROWS($T$5:T1707)),"")</f>
        <v/>
      </c>
    </row>
    <row r="1708" spans="1:21" ht="14.4" customHeight="1" x14ac:dyDescent="0.25">
      <c r="A1708" s="285" t="s">
        <v>1782</v>
      </c>
      <c r="B1708" t="s">
        <v>746</v>
      </c>
      <c r="C1708" s="300">
        <v>1201070</v>
      </c>
      <c r="D1708" s="286">
        <f>ROWS(C$5:C1708)</f>
        <v>1704</v>
      </c>
      <c r="E1708" s="286" t="str">
        <f>IF(A1708='5.1'!$E$5,TXM!D1708,"")</f>
        <v/>
      </c>
      <c r="F1708" t="str">
        <f>IFERROR(SMALL($E$5:$E$8000,ROWS($E$5:E1708)),"")</f>
        <v/>
      </c>
      <c r="I1708" s="285" t="s">
        <v>1697</v>
      </c>
      <c r="J1708" t="s">
        <v>823</v>
      </c>
      <c r="K1708" s="300">
        <v>2161260</v>
      </c>
      <c r="L1708" s="286">
        <f>ROWS(K$5:K1708)</f>
        <v>1704</v>
      </c>
      <c r="M1708" s="286" t="str">
        <f>IF(I1708='5.1'!$E$5,TXM!L1708,"")</f>
        <v/>
      </c>
      <c r="N1708" t="str">
        <f>IFERROR(SMALL($M$5:$M$8000,ROWS($M$5:M1708)),"")</f>
        <v/>
      </c>
      <c r="P1708" t="s">
        <v>1785</v>
      </c>
      <c r="Q1708" t="s">
        <v>806</v>
      </c>
      <c r="R1708">
        <v>5051440</v>
      </c>
      <c r="S1708" s="286">
        <f>ROWS(R$5:R1708)</f>
        <v>1704</v>
      </c>
      <c r="T1708" s="286" t="str">
        <f>IF(P1708='5.1'!$E$5,TXM!S1708,"")</f>
        <v/>
      </c>
      <c r="U1708" t="str">
        <f>IFERROR(SMALL($T$5:$T$8000,ROWS($T$5:T1708)),"")</f>
        <v/>
      </c>
    </row>
    <row r="1709" spans="1:21" ht="14.4" customHeight="1" x14ac:dyDescent="0.25">
      <c r="A1709" s="285" t="s">
        <v>1782</v>
      </c>
      <c r="B1709" t="s">
        <v>1079</v>
      </c>
      <c r="C1709" s="300">
        <v>899799</v>
      </c>
      <c r="D1709" s="286">
        <f>ROWS(C$5:C1709)</f>
        <v>1705</v>
      </c>
      <c r="E1709" s="286" t="str">
        <f>IF(A1709='5.1'!$E$5,TXM!D1709,"")</f>
        <v/>
      </c>
      <c r="F1709" t="str">
        <f>IFERROR(SMALL($E$5:$E$8000,ROWS($E$5:E1709)),"")</f>
        <v/>
      </c>
      <c r="I1709" s="285" t="s">
        <v>1697</v>
      </c>
      <c r="J1709" t="s">
        <v>786</v>
      </c>
      <c r="K1709" s="300">
        <v>1939179</v>
      </c>
      <c r="L1709" s="286">
        <f>ROWS(K$5:K1709)</f>
        <v>1705</v>
      </c>
      <c r="M1709" s="286" t="str">
        <f>IF(I1709='5.1'!$E$5,TXM!L1709,"")</f>
        <v/>
      </c>
      <c r="N1709" t="str">
        <f>IFERROR(SMALL($M$5:$M$8000,ROWS($M$5:M1709)),"")</f>
        <v/>
      </c>
      <c r="P1709" t="s">
        <v>1785</v>
      </c>
      <c r="Q1709" t="s">
        <v>808</v>
      </c>
      <c r="R1709">
        <v>1325503</v>
      </c>
      <c r="S1709" s="286">
        <f>ROWS(R$5:R1709)</f>
        <v>1705</v>
      </c>
      <c r="T1709" s="286" t="str">
        <f>IF(P1709='5.1'!$E$5,TXM!S1709,"")</f>
        <v/>
      </c>
      <c r="U1709" t="str">
        <f>IFERROR(SMALL($T$5:$T$8000,ROWS($T$5:T1709)),"")</f>
        <v/>
      </c>
    </row>
    <row r="1710" spans="1:21" ht="14.4" customHeight="1" x14ac:dyDescent="0.25">
      <c r="A1710" s="285" t="s">
        <v>1782</v>
      </c>
      <c r="B1710" t="s">
        <v>727</v>
      </c>
      <c r="C1710" s="300">
        <v>754420</v>
      </c>
      <c r="D1710" s="286">
        <f>ROWS(C$5:C1710)</f>
        <v>1706</v>
      </c>
      <c r="E1710" s="286" t="str">
        <f>IF(A1710='5.1'!$E$5,TXM!D1710,"")</f>
        <v/>
      </c>
      <c r="F1710" t="str">
        <f>IFERROR(SMALL($E$5:$E$8000,ROWS($E$5:E1710)),"")</f>
        <v/>
      </c>
      <c r="I1710" s="285" t="s">
        <v>1697</v>
      </c>
      <c r="J1710" t="s">
        <v>999</v>
      </c>
      <c r="K1710" s="300">
        <v>1726224</v>
      </c>
      <c r="L1710" s="286">
        <f>ROWS(K$5:K1710)</f>
        <v>1706</v>
      </c>
      <c r="M1710" s="286" t="str">
        <f>IF(I1710='5.1'!$E$5,TXM!L1710,"")</f>
        <v/>
      </c>
      <c r="N1710" t="str">
        <f>IFERROR(SMALL($M$5:$M$8000,ROWS($M$5:M1710)),"")</f>
        <v/>
      </c>
      <c r="P1710" t="s">
        <v>1785</v>
      </c>
      <c r="Q1710" t="s">
        <v>812</v>
      </c>
      <c r="R1710">
        <v>983089</v>
      </c>
      <c r="S1710" s="286">
        <f>ROWS(R$5:R1710)</f>
        <v>1706</v>
      </c>
      <c r="T1710" s="286" t="str">
        <f>IF(P1710='5.1'!$E$5,TXM!S1710,"")</f>
        <v/>
      </c>
      <c r="U1710" t="str">
        <f>IFERROR(SMALL($T$5:$T$8000,ROWS($T$5:T1710)),"")</f>
        <v/>
      </c>
    </row>
    <row r="1711" spans="1:21" ht="14.4" customHeight="1" x14ac:dyDescent="0.25">
      <c r="A1711" s="285" t="s">
        <v>1782</v>
      </c>
      <c r="B1711" t="s">
        <v>1082</v>
      </c>
      <c r="C1711" s="300">
        <v>587819</v>
      </c>
      <c r="D1711" s="286">
        <f>ROWS(C$5:C1711)</f>
        <v>1707</v>
      </c>
      <c r="E1711" s="286" t="str">
        <f>IF(A1711='5.1'!$E$5,TXM!D1711,"")</f>
        <v/>
      </c>
      <c r="F1711" t="str">
        <f>IFERROR(SMALL($E$5:$E$8000,ROWS($E$5:E1711)),"")</f>
        <v/>
      </c>
      <c r="I1711" s="285" t="s">
        <v>1697</v>
      </c>
      <c r="J1711" t="s">
        <v>760</v>
      </c>
      <c r="K1711" s="300">
        <v>1449205</v>
      </c>
      <c r="L1711" s="286">
        <f>ROWS(K$5:K1711)</f>
        <v>1707</v>
      </c>
      <c r="M1711" s="286" t="str">
        <f>IF(I1711='5.1'!$E$5,TXM!L1711,"")</f>
        <v/>
      </c>
      <c r="N1711" t="str">
        <f>IFERROR(SMALL($M$5:$M$8000,ROWS($M$5:M1711)),"")</f>
        <v/>
      </c>
      <c r="P1711" t="s">
        <v>1785</v>
      </c>
      <c r="Q1711" t="s">
        <v>199</v>
      </c>
      <c r="R1711">
        <v>888053</v>
      </c>
      <c r="S1711" s="286">
        <f>ROWS(R$5:R1711)</f>
        <v>1707</v>
      </c>
      <c r="T1711" s="286" t="str">
        <f>IF(P1711='5.1'!$E$5,TXM!S1711,"")</f>
        <v/>
      </c>
      <c r="U1711" t="str">
        <f>IFERROR(SMALL($T$5:$T$8000,ROWS($T$5:T1711)),"")</f>
        <v/>
      </c>
    </row>
    <row r="1712" spans="1:21" ht="14.4" customHeight="1" x14ac:dyDescent="0.25">
      <c r="A1712" s="285" t="s">
        <v>1782</v>
      </c>
      <c r="B1712" t="s">
        <v>106</v>
      </c>
      <c r="C1712" s="300">
        <v>559147</v>
      </c>
      <c r="D1712" s="286">
        <f>ROWS(C$5:C1712)</f>
        <v>1708</v>
      </c>
      <c r="E1712" s="286" t="str">
        <f>IF(A1712='5.1'!$E$5,TXM!D1712,"")</f>
        <v/>
      </c>
      <c r="F1712" t="str">
        <f>IFERROR(SMALL($E$5:$E$8000,ROWS($E$5:E1712)),"")</f>
        <v/>
      </c>
      <c r="I1712" s="285" t="s">
        <v>1697</v>
      </c>
      <c r="J1712" t="s">
        <v>734</v>
      </c>
      <c r="K1712" s="300">
        <v>1435517</v>
      </c>
      <c r="L1712" s="286">
        <f>ROWS(K$5:K1712)</f>
        <v>1708</v>
      </c>
      <c r="M1712" s="286" t="str">
        <f>IF(I1712='5.1'!$E$5,TXM!L1712,"")</f>
        <v/>
      </c>
      <c r="N1712" t="str">
        <f>IFERROR(SMALL($M$5:$M$8000,ROWS($M$5:M1712)),"")</f>
        <v/>
      </c>
      <c r="P1712" t="s">
        <v>1785</v>
      </c>
      <c r="Q1712" t="s">
        <v>784</v>
      </c>
      <c r="R1712">
        <v>416131</v>
      </c>
      <c r="S1712" s="286">
        <f>ROWS(R$5:R1712)</f>
        <v>1708</v>
      </c>
      <c r="T1712" s="286" t="str">
        <f>IF(P1712='5.1'!$E$5,TXM!S1712,"")</f>
        <v/>
      </c>
      <c r="U1712" t="str">
        <f>IFERROR(SMALL($T$5:$T$8000,ROWS($T$5:T1712)),"")</f>
        <v/>
      </c>
    </row>
    <row r="1713" spans="1:21" ht="14.4" customHeight="1" x14ac:dyDescent="0.25">
      <c r="A1713" s="285" t="s">
        <v>1782</v>
      </c>
      <c r="B1713" t="s">
        <v>810</v>
      </c>
      <c r="C1713" s="300">
        <v>523193</v>
      </c>
      <c r="D1713" s="286">
        <f>ROWS(C$5:C1713)</f>
        <v>1709</v>
      </c>
      <c r="E1713" s="286" t="str">
        <f>IF(A1713='5.1'!$E$5,TXM!D1713,"")</f>
        <v/>
      </c>
      <c r="F1713" t="str">
        <f>IFERROR(SMALL($E$5:$E$8000,ROWS($E$5:E1713)),"")</f>
        <v/>
      </c>
      <c r="I1713" s="285" t="s">
        <v>1697</v>
      </c>
      <c r="J1713" t="s">
        <v>118</v>
      </c>
      <c r="K1713" s="300">
        <v>1265431</v>
      </c>
      <c r="L1713" s="286">
        <f>ROWS(K$5:K1713)</f>
        <v>1709</v>
      </c>
      <c r="M1713" s="286" t="str">
        <f>IF(I1713='5.1'!$E$5,TXM!L1713,"")</f>
        <v/>
      </c>
      <c r="N1713" t="str">
        <f>IFERROR(SMALL($M$5:$M$8000,ROWS($M$5:M1713)),"")</f>
        <v/>
      </c>
      <c r="P1713" t="s">
        <v>1785</v>
      </c>
      <c r="Q1713" t="s">
        <v>1092</v>
      </c>
      <c r="R1713">
        <v>88639</v>
      </c>
      <c r="S1713" s="286">
        <f>ROWS(R$5:R1713)</f>
        <v>1709</v>
      </c>
      <c r="T1713" s="286" t="str">
        <f>IF(P1713='5.1'!$E$5,TXM!S1713,"")</f>
        <v/>
      </c>
      <c r="U1713" t="str">
        <f>IFERROR(SMALL($T$5:$T$8000,ROWS($T$5:T1713)),"")</f>
        <v/>
      </c>
    </row>
    <row r="1714" spans="1:21" ht="14.4" customHeight="1" x14ac:dyDescent="0.25">
      <c r="A1714" s="285" t="s">
        <v>1782</v>
      </c>
      <c r="B1714" t="s">
        <v>102</v>
      </c>
      <c r="C1714" s="300">
        <v>445168</v>
      </c>
      <c r="D1714" s="286">
        <f>ROWS(C$5:C1714)</f>
        <v>1710</v>
      </c>
      <c r="E1714" s="286" t="str">
        <f>IF(A1714='5.1'!$E$5,TXM!D1714,"")</f>
        <v/>
      </c>
      <c r="F1714" t="str">
        <f>IFERROR(SMALL($E$5:$E$8000,ROWS($E$5:E1714)),"")</f>
        <v/>
      </c>
      <c r="I1714" s="285" t="s">
        <v>1697</v>
      </c>
      <c r="J1714" t="s">
        <v>762</v>
      </c>
      <c r="K1714" s="300">
        <v>1202073</v>
      </c>
      <c r="L1714" s="286">
        <f>ROWS(K$5:K1714)</f>
        <v>1710</v>
      </c>
      <c r="M1714" s="286" t="str">
        <f>IF(I1714='5.1'!$E$5,TXM!L1714,"")</f>
        <v/>
      </c>
      <c r="N1714" t="str">
        <f>IFERROR(SMALL($M$5:$M$8000,ROWS($M$5:M1714)),"")</f>
        <v/>
      </c>
      <c r="P1714" t="s">
        <v>1785</v>
      </c>
      <c r="Q1714" t="s">
        <v>113</v>
      </c>
      <c r="R1714">
        <v>82785</v>
      </c>
      <c r="S1714" s="286">
        <f>ROWS(R$5:R1714)</f>
        <v>1710</v>
      </c>
      <c r="T1714" s="286" t="str">
        <f>IF(P1714='5.1'!$E$5,TXM!S1714,"")</f>
        <v/>
      </c>
      <c r="U1714" t="str">
        <f>IFERROR(SMALL($T$5:$T$8000,ROWS($T$5:T1714)),"")</f>
        <v/>
      </c>
    </row>
    <row r="1715" spans="1:21" ht="14.4" customHeight="1" x14ac:dyDescent="0.25">
      <c r="A1715" s="285" t="s">
        <v>1782</v>
      </c>
      <c r="B1715" t="s">
        <v>784</v>
      </c>
      <c r="C1715" s="300">
        <v>372917</v>
      </c>
      <c r="D1715" s="286">
        <f>ROWS(C$5:C1715)</f>
        <v>1711</v>
      </c>
      <c r="E1715" s="286" t="str">
        <f>IF(A1715='5.1'!$E$5,TXM!D1715,"")</f>
        <v/>
      </c>
      <c r="F1715" t="str">
        <f>IFERROR(SMALL($E$5:$E$8000,ROWS($E$5:E1715)),"")</f>
        <v/>
      </c>
      <c r="I1715" s="285" t="s">
        <v>1697</v>
      </c>
      <c r="J1715" t="s">
        <v>768</v>
      </c>
      <c r="K1715" s="300">
        <v>1125531</v>
      </c>
      <c r="L1715" s="286">
        <f>ROWS(K$5:K1715)</f>
        <v>1711</v>
      </c>
      <c r="M1715" s="286" t="str">
        <f>IF(I1715='5.1'!$E$5,TXM!L1715,"")</f>
        <v/>
      </c>
      <c r="N1715" t="str">
        <f>IFERROR(SMALL($M$5:$M$8000,ROWS($M$5:M1715)),"")</f>
        <v/>
      </c>
      <c r="P1715" t="s">
        <v>1785</v>
      </c>
      <c r="Q1715" t="s">
        <v>810</v>
      </c>
      <c r="R1715">
        <v>49054</v>
      </c>
      <c r="S1715" s="286">
        <f>ROWS(R$5:R1715)</f>
        <v>1711</v>
      </c>
      <c r="T1715" s="286" t="str">
        <f>IF(P1715='5.1'!$E$5,TXM!S1715,"")</f>
        <v/>
      </c>
      <c r="U1715" t="str">
        <f>IFERROR(SMALL($T$5:$T$8000,ROWS($T$5:T1715)),"")</f>
        <v/>
      </c>
    </row>
    <row r="1716" spans="1:21" ht="14.4" customHeight="1" x14ac:dyDescent="0.25">
      <c r="A1716" s="285" t="s">
        <v>1782</v>
      </c>
      <c r="B1716" t="s">
        <v>119</v>
      </c>
      <c r="C1716" s="300">
        <v>317638</v>
      </c>
      <c r="D1716" s="286">
        <f>ROWS(C$5:C1716)</f>
        <v>1712</v>
      </c>
      <c r="E1716" s="286" t="str">
        <f>IF(A1716='5.1'!$E$5,TXM!D1716,"")</f>
        <v/>
      </c>
      <c r="F1716" t="str">
        <f>IFERROR(SMALL($E$5:$E$8000,ROWS($E$5:E1716)),"")</f>
        <v/>
      </c>
      <c r="I1716" s="285" t="s">
        <v>1697</v>
      </c>
      <c r="J1716" t="s">
        <v>790</v>
      </c>
      <c r="K1716" s="300">
        <v>1068627</v>
      </c>
      <c r="L1716" s="286">
        <f>ROWS(K$5:K1716)</f>
        <v>1712</v>
      </c>
      <c r="M1716" s="286" t="str">
        <f>IF(I1716='5.1'!$E$5,TXM!L1716,"")</f>
        <v/>
      </c>
      <c r="N1716" t="str">
        <f>IFERROR(SMALL($M$5:$M$8000,ROWS($M$5:M1716)),"")</f>
        <v/>
      </c>
      <c r="P1716" t="s">
        <v>1785</v>
      </c>
      <c r="Q1716" t="s">
        <v>1098</v>
      </c>
      <c r="R1716">
        <v>35876</v>
      </c>
      <c r="S1716" s="286">
        <f>ROWS(R$5:R1716)</f>
        <v>1712</v>
      </c>
      <c r="T1716" s="286" t="str">
        <f>IF(P1716='5.1'!$E$5,TXM!S1716,"")</f>
        <v/>
      </c>
      <c r="U1716" t="str">
        <f>IFERROR(SMALL($T$5:$T$8000,ROWS($T$5:T1716)),"")</f>
        <v/>
      </c>
    </row>
    <row r="1717" spans="1:21" ht="14.4" customHeight="1" x14ac:dyDescent="0.25">
      <c r="A1717" s="285" t="s">
        <v>1782</v>
      </c>
      <c r="B1717" t="s">
        <v>114</v>
      </c>
      <c r="C1717" s="300">
        <v>281812</v>
      </c>
      <c r="D1717" s="286">
        <f>ROWS(C$5:C1717)</f>
        <v>1713</v>
      </c>
      <c r="E1717" s="286" t="str">
        <f>IF(A1717='5.1'!$E$5,TXM!D1717,"")</f>
        <v/>
      </c>
      <c r="F1717" t="str">
        <f>IFERROR(SMALL($E$5:$E$8000,ROWS($E$5:E1717)),"")</f>
        <v/>
      </c>
      <c r="I1717" s="285" t="s">
        <v>1697</v>
      </c>
      <c r="J1717" t="s">
        <v>197</v>
      </c>
      <c r="K1717" s="300">
        <v>988045</v>
      </c>
      <c r="L1717" s="286">
        <f>ROWS(K$5:K1717)</f>
        <v>1713</v>
      </c>
      <c r="M1717" s="286" t="str">
        <f>IF(I1717='5.1'!$E$5,TXM!L1717,"")</f>
        <v/>
      </c>
      <c r="N1717" t="str">
        <f>IFERROR(SMALL($M$5:$M$8000,ROWS($M$5:M1717)),"")</f>
        <v/>
      </c>
      <c r="P1717" t="s">
        <v>1785</v>
      </c>
      <c r="Q1717" t="s">
        <v>717</v>
      </c>
      <c r="R1717">
        <v>24645</v>
      </c>
      <c r="S1717" s="286">
        <f>ROWS(R$5:R1717)</f>
        <v>1713</v>
      </c>
      <c r="T1717" s="286" t="str">
        <f>IF(P1717='5.1'!$E$5,TXM!S1717,"")</f>
        <v/>
      </c>
      <c r="U1717" t="str">
        <f>IFERROR(SMALL($T$5:$T$8000,ROWS($T$5:T1717)),"")</f>
        <v/>
      </c>
    </row>
    <row r="1718" spans="1:21" ht="14.4" customHeight="1" x14ac:dyDescent="0.25">
      <c r="A1718" s="285" t="s">
        <v>1782</v>
      </c>
      <c r="B1718" t="s">
        <v>808</v>
      </c>
      <c r="C1718" s="300">
        <v>206492</v>
      </c>
      <c r="D1718" s="286">
        <f>ROWS(C$5:C1718)</f>
        <v>1714</v>
      </c>
      <c r="E1718" s="286" t="str">
        <f>IF(A1718='5.1'!$E$5,TXM!D1718,"")</f>
        <v/>
      </c>
      <c r="F1718" t="str">
        <f>IFERROR(SMALL($E$5:$E$8000,ROWS($E$5:E1718)),"")</f>
        <v/>
      </c>
      <c r="I1718" s="285" t="s">
        <v>1697</v>
      </c>
      <c r="J1718" t="s">
        <v>1083</v>
      </c>
      <c r="K1718" s="300">
        <v>947350</v>
      </c>
      <c r="L1718" s="286">
        <f>ROWS(K$5:K1718)</f>
        <v>1714</v>
      </c>
      <c r="M1718" s="286" t="str">
        <f>IF(I1718='5.1'!$E$5,TXM!L1718,"")</f>
        <v/>
      </c>
      <c r="N1718" t="str">
        <f>IFERROR(SMALL($M$5:$M$8000,ROWS($M$5:M1718)),"")</f>
        <v/>
      </c>
      <c r="P1718" t="s">
        <v>1785</v>
      </c>
      <c r="Q1718" t="s">
        <v>1080</v>
      </c>
      <c r="R1718">
        <v>6785</v>
      </c>
      <c r="S1718" s="286">
        <f>ROWS(R$5:R1718)</f>
        <v>1714</v>
      </c>
      <c r="T1718" s="286" t="str">
        <f>IF(P1718='5.1'!$E$5,TXM!S1718,"")</f>
        <v/>
      </c>
      <c r="U1718" t="str">
        <f>IFERROR(SMALL($T$5:$T$8000,ROWS($T$5:T1718)),"")</f>
        <v/>
      </c>
    </row>
    <row r="1719" spans="1:21" ht="14.4" customHeight="1" x14ac:dyDescent="0.25">
      <c r="A1719" s="285" t="s">
        <v>1782</v>
      </c>
      <c r="B1719" t="s">
        <v>774</v>
      </c>
      <c r="C1719" s="300">
        <v>204453</v>
      </c>
      <c r="D1719" s="286">
        <f>ROWS(C$5:C1719)</f>
        <v>1715</v>
      </c>
      <c r="E1719" s="286" t="str">
        <f>IF(A1719='5.1'!$E$5,TXM!D1719,"")</f>
        <v/>
      </c>
      <c r="F1719" t="str">
        <f>IFERROR(SMALL($E$5:$E$8000,ROWS($E$5:E1719)),"")</f>
        <v/>
      </c>
      <c r="I1719" s="285" t="s">
        <v>1697</v>
      </c>
      <c r="J1719" t="s">
        <v>780</v>
      </c>
      <c r="K1719" s="300">
        <v>653631</v>
      </c>
      <c r="L1719" s="286">
        <f>ROWS(K$5:K1719)</f>
        <v>1715</v>
      </c>
      <c r="M1719" s="286" t="str">
        <f>IF(I1719='5.1'!$E$5,TXM!L1719,"")</f>
        <v/>
      </c>
      <c r="N1719" t="str">
        <f>IFERROR(SMALL($M$5:$M$8000,ROWS($M$5:M1719)),"")</f>
        <v/>
      </c>
      <c r="P1719" t="s">
        <v>1785</v>
      </c>
      <c r="Q1719" t="s">
        <v>1096</v>
      </c>
      <c r="R1719">
        <v>5625</v>
      </c>
      <c r="S1719" s="286">
        <f>ROWS(R$5:R1719)</f>
        <v>1715</v>
      </c>
      <c r="T1719" s="286" t="str">
        <f>IF(P1719='5.1'!$E$5,TXM!S1719,"")</f>
        <v/>
      </c>
      <c r="U1719" t="str">
        <f>IFERROR(SMALL($T$5:$T$8000,ROWS($T$5:T1719)),"")</f>
        <v/>
      </c>
    </row>
    <row r="1720" spans="1:21" ht="14.4" customHeight="1" x14ac:dyDescent="0.25">
      <c r="A1720" s="285" t="s">
        <v>1782</v>
      </c>
      <c r="B1720" t="s">
        <v>1090</v>
      </c>
      <c r="C1720" s="300">
        <v>155640</v>
      </c>
      <c r="D1720" s="286">
        <f>ROWS(C$5:C1720)</f>
        <v>1716</v>
      </c>
      <c r="E1720" s="286" t="str">
        <f>IF(A1720='5.1'!$E$5,TXM!D1720,"")</f>
        <v/>
      </c>
      <c r="F1720" t="str">
        <f>IFERROR(SMALL($E$5:$E$8000,ROWS($E$5:E1720)),"")</f>
        <v/>
      </c>
      <c r="I1720" s="285" t="s">
        <v>1697</v>
      </c>
      <c r="J1720" t="s">
        <v>742</v>
      </c>
      <c r="K1720" s="300">
        <v>417261</v>
      </c>
      <c r="L1720" s="286">
        <f>ROWS(K$5:K1720)</f>
        <v>1716</v>
      </c>
      <c r="M1720" s="286" t="str">
        <f>IF(I1720='5.1'!$E$5,TXM!L1720,"")</f>
        <v/>
      </c>
      <c r="N1720" t="str">
        <f>IFERROR(SMALL($M$5:$M$8000,ROWS($M$5:M1720)),"")</f>
        <v/>
      </c>
      <c r="P1720" t="s">
        <v>1785</v>
      </c>
      <c r="Q1720" t="s">
        <v>197</v>
      </c>
      <c r="R1720">
        <v>5079</v>
      </c>
      <c r="S1720" s="286">
        <f>ROWS(R$5:R1720)</f>
        <v>1716</v>
      </c>
      <c r="T1720" s="286" t="str">
        <f>IF(P1720='5.1'!$E$5,TXM!S1720,"")</f>
        <v/>
      </c>
      <c r="U1720" t="str">
        <f>IFERROR(SMALL($T$5:$T$8000,ROWS($T$5:T1720)),"")</f>
        <v/>
      </c>
    </row>
    <row r="1721" spans="1:21" ht="14.4" customHeight="1" x14ac:dyDescent="0.25">
      <c r="A1721" s="285" t="s">
        <v>1782</v>
      </c>
      <c r="B1721" t="s">
        <v>713</v>
      </c>
      <c r="C1721" s="300">
        <v>125242</v>
      </c>
      <c r="D1721" s="286">
        <f>ROWS(C$5:C1721)</f>
        <v>1717</v>
      </c>
      <c r="E1721" s="286" t="str">
        <f>IF(A1721='5.1'!$E$5,TXM!D1721,"")</f>
        <v/>
      </c>
      <c r="F1721" t="str">
        <f>IFERROR(SMALL($E$5:$E$8000,ROWS($E$5:E1721)),"")</f>
        <v/>
      </c>
      <c r="I1721" s="285" t="s">
        <v>1697</v>
      </c>
      <c r="J1721" t="s">
        <v>812</v>
      </c>
      <c r="K1721" s="300">
        <v>329012</v>
      </c>
      <c r="L1721" s="286">
        <f>ROWS(K$5:K1721)</f>
        <v>1717</v>
      </c>
      <c r="M1721" s="286" t="str">
        <f>IF(I1721='5.1'!$E$5,TXM!L1721,"")</f>
        <v/>
      </c>
      <c r="N1721" t="str">
        <f>IFERROR(SMALL($M$5:$M$8000,ROWS($M$5:M1721)),"")</f>
        <v/>
      </c>
      <c r="P1721" t="s">
        <v>1785</v>
      </c>
      <c r="Q1721" t="s">
        <v>804</v>
      </c>
      <c r="R1721">
        <v>5046</v>
      </c>
      <c r="S1721" s="286">
        <f>ROWS(R$5:R1721)</f>
        <v>1717</v>
      </c>
      <c r="T1721" s="286" t="str">
        <f>IF(P1721='5.1'!$E$5,TXM!S1721,"")</f>
        <v/>
      </c>
      <c r="U1721" t="str">
        <f>IFERROR(SMALL($T$5:$T$8000,ROWS($T$5:T1721)),"")</f>
        <v/>
      </c>
    </row>
    <row r="1722" spans="1:21" ht="14.4" customHeight="1" x14ac:dyDescent="0.25">
      <c r="A1722" s="285" t="s">
        <v>1782</v>
      </c>
      <c r="B1722" t="s">
        <v>118</v>
      </c>
      <c r="C1722" s="300">
        <v>81574</v>
      </c>
      <c r="D1722" s="286">
        <f>ROWS(C$5:C1722)</f>
        <v>1718</v>
      </c>
      <c r="E1722" s="286" t="str">
        <f>IF(A1722='5.1'!$E$5,TXM!D1722,"")</f>
        <v/>
      </c>
      <c r="F1722" t="str">
        <f>IFERROR(SMALL($E$5:$E$8000,ROWS($E$5:E1722)),"")</f>
        <v/>
      </c>
      <c r="I1722" s="285" t="s">
        <v>1697</v>
      </c>
      <c r="J1722" t="s">
        <v>764</v>
      </c>
      <c r="K1722" s="300">
        <v>205785</v>
      </c>
      <c r="L1722" s="286">
        <f>ROWS(K$5:K1722)</f>
        <v>1718</v>
      </c>
      <c r="M1722" s="286" t="str">
        <f>IF(I1722='5.1'!$E$5,TXM!L1722,"")</f>
        <v/>
      </c>
      <c r="N1722" t="str">
        <f>IFERROR(SMALL($M$5:$M$8000,ROWS($M$5:M1722)),"")</f>
        <v/>
      </c>
      <c r="P1722" t="s">
        <v>1785</v>
      </c>
      <c r="Q1722" t="s">
        <v>1093</v>
      </c>
      <c r="R1722">
        <v>2397</v>
      </c>
      <c r="S1722" s="286">
        <f>ROWS(R$5:R1722)</f>
        <v>1718</v>
      </c>
      <c r="T1722" s="286" t="str">
        <f>IF(P1722='5.1'!$E$5,TXM!S1722,"")</f>
        <v/>
      </c>
      <c r="U1722" t="str">
        <f>IFERROR(SMALL($T$5:$T$8000,ROWS($T$5:T1722)),"")</f>
        <v/>
      </c>
    </row>
    <row r="1723" spans="1:21" ht="14.4" customHeight="1" x14ac:dyDescent="0.25">
      <c r="A1723" s="285" t="s">
        <v>1782</v>
      </c>
      <c r="B1723" t="s">
        <v>107</v>
      </c>
      <c r="C1723" s="300">
        <v>54610</v>
      </c>
      <c r="D1723" s="286">
        <f>ROWS(C$5:C1723)</f>
        <v>1719</v>
      </c>
      <c r="E1723" s="286" t="str">
        <f>IF(A1723='5.1'!$E$5,TXM!D1723,"")</f>
        <v/>
      </c>
      <c r="F1723" t="str">
        <f>IFERROR(SMALL($E$5:$E$8000,ROWS($E$5:E1723)),"")</f>
        <v/>
      </c>
      <c r="I1723" s="285" t="s">
        <v>1697</v>
      </c>
      <c r="J1723" t="s">
        <v>705</v>
      </c>
      <c r="K1723" s="300">
        <v>199115</v>
      </c>
      <c r="L1723" s="286">
        <f>ROWS(K$5:K1723)</f>
        <v>1719</v>
      </c>
      <c r="M1723" s="286" t="str">
        <f>IF(I1723='5.1'!$E$5,TXM!L1723,"")</f>
        <v/>
      </c>
      <c r="N1723" t="str">
        <f>IFERROR(SMALL($M$5:$M$8000,ROWS($M$5:M1723)),"")</f>
        <v/>
      </c>
      <c r="P1723" t="s">
        <v>1785</v>
      </c>
      <c r="Q1723" t="s">
        <v>723</v>
      </c>
      <c r="R1723">
        <v>1916</v>
      </c>
      <c r="S1723" s="286">
        <f>ROWS(R$5:R1723)</f>
        <v>1719</v>
      </c>
      <c r="T1723" s="286" t="str">
        <f>IF(P1723='5.1'!$E$5,TXM!S1723,"")</f>
        <v/>
      </c>
      <c r="U1723" t="str">
        <f>IFERROR(SMALL($T$5:$T$8000,ROWS($T$5:T1723)),"")</f>
        <v/>
      </c>
    </row>
    <row r="1724" spans="1:21" ht="14.4" customHeight="1" x14ac:dyDescent="0.25">
      <c r="A1724" s="285" t="s">
        <v>1782</v>
      </c>
      <c r="B1724" t="s">
        <v>111</v>
      </c>
      <c r="C1724" s="300">
        <v>48895</v>
      </c>
      <c r="D1724" s="286">
        <f>ROWS(C$5:C1724)</f>
        <v>1720</v>
      </c>
      <c r="E1724" s="286" t="str">
        <f>IF(A1724='5.1'!$E$5,TXM!D1724,"")</f>
        <v/>
      </c>
      <c r="F1724" t="str">
        <f>IFERROR(SMALL($E$5:$E$8000,ROWS($E$5:E1724)),"")</f>
        <v/>
      </c>
      <c r="I1724" s="285" t="s">
        <v>1697</v>
      </c>
      <c r="J1724" t="s">
        <v>818</v>
      </c>
      <c r="K1724" s="300">
        <v>148854</v>
      </c>
      <c r="L1724" s="286">
        <f>ROWS(K$5:K1724)</f>
        <v>1720</v>
      </c>
      <c r="M1724" s="286" t="str">
        <f>IF(I1724='5.1'!$E$5,TXM!L1724,"")</f>
        <v/>
      </c>
      <c r="N1724" t="str">
        <f>IFERROR(SMALL($M$5:$M$8000,ROWS($M$5:M1724)),"")</f>
        <v/>
      </c>
      <c r="P1724" t="s">
        <v>1785</v>
      </c>
      <c r="Q1724" t="s">
        <v>1090</v>
      </c>
      <c r="R1724">
        <v>903</v>
      </c>
      <c r="S1724" s="286">
        <f>ROWS(R$5:R1724)</f>
        <v>1720</v>
      </c>
      <c r="T1724" s="286" t="str">
        <f>IF(P1724='5.1'!$E$5,TXM!S1724,"")</f>
        <v/>
      </c>
      <c r="U1724" t="str">
        <f>IFERROR(SMALL($T$5:$T$8000,ROWS($T$5:T1724)),"")</f>
        <v/>
      </c>
    </row>
    <row r="1725" spans="1:21" ht="14.4" customHeight="1" x14ac:dyDescent="0.25">
      <c r="A1725" s="285" t="s">
        <v>1782</v>
      </c>
      <c r="B1725" t="s">
        <v>788</v>
      </c>
      <c r="C1725" s="300">
        <v>43905</v>
      </c>
      <c r="D1725" s="286">
        <f>ROWS(C$5:C1725)</f>
        <v>1721</v>
      </c>
      <c r="E1725" s="286" t="str">
        <f>IF(A1725='5.1'!$E$5,TXM!D1725,"")</f>
        <v/>
      </c>
      <c r="F1725" t="str">
        <f>IFERROR(SMALL($E$5:$E$8000,ROWS($E$5:E1725)),"")</f>
        <v/>
      </c>
      <c r="I1725" s="285" t="s">
        <v>1697</v>
      </c>
      <c r="J1725" t="s">
        <v>715</v>
      </c>
      <c r="K1725" s="300">
        <v>145546</v>
      </c>
      <c r="L1725" s="286">
        <f>ROWS(K$5:K1725)</f>
        <v>1721</v>
      </c>
      <c r="M1725" s="286" t="str">
        <f>IF(I1725='5.1'!$E$5,TXM!L1725,"")</f>
        <v/>
      </c>
      <c r="N1725" t="str">
        <f>IFERROR(SMALL($M$5:$M$8000,ROWS($M$5:M1725)),"")</f>
        <v/>
      </c>
      <c r="P1725" t="s">
        <v>1785</v>
      </c>
      <c r="Q1725" t="s">
        <v>1087</v>
      </c>
      <c r="R1725">
        <v>866</v>
      </c>
      <c r="S1725" s="286">
        <f>ROWS(R$5:R1725)</f>
        <v>1721</v>
      </c>
      <c r="T1725" s="286" t="str">
        <f>IF(P1725='5.1'!$E$5,TXM!S1725,"")</f>
        <v/>
      </c>
      <c r="U1725" t="str">
        <f>IFERROR(SMALL($T$5:$T$8000,ROWS($T$5:T1725)),"")</f>
        <v/>
      </c>
    </row>
    <row r="1726" spans="1:21" ht="14.4" customHeight="1" x14ac:dyDescent="0.25">
      <c r="A1726" s="285" t="s">
        <v>1782</v>
      </c>
      <c r="B1726" t="s">
        <v>117</v>
      </c>
      <c r="C1726" s="300">
        <v>27811</v>
      </c>
      <c r="D1726" s="286">
        <f>ROWS(C$5:C1726)</f>
        <v>1722</v>
      </c>
      <c r="E1726" s="286" t="str">
        <f>IF(A1726='5.1'!$E$5,TXM!D1726,"")</f>
        <v/>
      </c>
      <c r="F1726" t="str">
        <f>IFERROR(SMALL($E$5:$E$8000,ROWS($E$5:E1726)),"")</f>
        <v/>
      </c>
      <c r="I1726" s="285" t="s">
        <v>1697</v>
      </c>
      <c r="J1726" t="s">
        <v>1084</v>
      </c>
      <c r="K1726" s="300">
        <v>120730</v>
      </c>
      <c r="L1726" s="286">
        <f>ROWS(K$5:K1726)</f>
        <v>1722</v>
      </c>
      <c r="M1726" s="286" t="str">
        <f>IF(I1726='5.1'!$E$5,TXM!L1726,"")</f>
        <v/>
      </c>
      <c r="N1726" t="str">
        <f>IFERROR(SMALL($M$5:$M$8000,ROWS($M$5:M1726)),"")</f>
        <v/>
      </c>
      <c r="P1726" t="s">
        <v>1785</v>
      </c>
      <c r="Q1726" t="s">
        <v>802</v>
      </c>
      <c r="R1726">
        <v>583</v>
      </c>
      <c r="S1726" s="286">
        <f>ROWS(R$5:R1726)</f>
        <v>1722</v>
      </c>
      <c r="T1726" s="286" t="str">
        <f>IF(P1726='5.1'!$E$5,TXM!S1726,"")</f>
        <v/>
      </c>
      <c r="U1726" t="str">
        <f>IFERROR(SMALL($T$5:$T$8000,ROWS($T$5:T1726)),"")</f>
        <v/>
      </c>
    </row>
    <row r="1727" spans="1:21" ht="14.4" customHeight="1" x14ac:dyDescent="0.25">
      <c r="A1727" s="285" t="s">
        <v>1782</v>
      </c>
      <c r="B1727" t="s">
        <v>1087</v>
      </c>
      <c r="C1727" s="300">
        <v>8000</v>
      </c>
      <c r="D1727" s="286">
        <f>ROWS(C$5:C1727)</f>
        <v>1723</v>
      </c>
      <c r="E1727" s="286" t="str">
        <f>IF(A1727='5.1'!$E$5,TXM!D1727,"")</f>
        <v/>
      </c>
      <c r="F1727" t="str">
        <f>IFERROR(SMALL($E$5:$E$8000,ROWS($E$5:E1727)),"")</f>
        <v/>
      </c>
      <c r="I1727" s="285" t="s">
        <v>1697</v>
      </c>
      <c r="J1727" t="s">
        <v>109</v>
      </c>
      <c r="K1727" s="300">
        <v>119287</v>
      </c>
      <c r="L1727" s="286">
        <f>ROWS(K$5:K1727)</f>
        <v>1723</v>
      </c>
      <c r="M1727" s="286" t="str">
        <f>IF(I1727='5.1'!$E$5,TXM!L1727,"")</f>
        <v/>
      </c>
      <c r="N1727" t="str">
        <f>IFERROR(SMALL($M$5:$M$8000,ROWS($M$5:M1727)),"")</f>
        <v/>
      </c>
      <c r="P1727" t="s">
        <v>1785</v>
      </c>
      <c r="Q1727" t="s">
        <v>821</v>
      </c>
      <c r="R1727">
        <v>526</v>
      </c>
      <c r="S1727" s="286">
        <f>ROWS(R$5:R1727)</f>
        <v>1723</v>
      </c>
      <c r="T1727" s="286" t="str">
        <f>IF(P1727='5.1'!$E$5,TXM!S1727,"")</f>
        <v/>
      </c>
      <c r="U1727" t="str">
        <f>IFERROR(SMALL($T$5:$T$8000,ROWS($T$5:T1727)),"")</f>
        <v/>
      </c>
    </row>
    <row r="1728" spans="1:21" ht="14.4" customHeight="1" x14ac:dyDescent="0.25">
      <c r="A1728" s="285" t="s">
        <v>1782</v>
      </c>
      <c r="B1728" t="s">
        <v>1096</v>
      </c>
      <c r="C1728" s="300">
        <v>6940</v>
      </c>
      <c r="D1728" s="286">
        <f>ROWS(C$5:C1728)</f>
        <v>1724</v>
      </c>
      <c r="E1728" s="286" t="str">
        <f>IF(A1728='5.1'!$E$5,TXM!D1728,"")</f>
        <v/>
      </c>
      <c r="F1728" t="str">
        <f>IFERROR(SMALL($E$5:$E$8000,ROWS($E$5:E1728)),"")</f>
        <v/>
      </c>
      <c r="I1728" s="285" t="s">
        <v>1697</v>
      </c>
      <c r="J1728" t="s">
        <v>744</v>
      </c>
      <c r="K1728" s="300">
        <v>107393</v>
      </c>
      <c r="L1728" s="286">
        <f>ROWS(K$5:K1728)</f>
        <v>1724</v>
      </c>
      <c r="M1728" s="286" t="str">
        <f>IF(I1728='5.1'!$E$5,TXM!L1728,"")</f>
        <v/>
      </c>
      <c r="N1728" t="str">
        <f>IFERROR(SMALL($M$5:$M$8000,ROWS($M$5:M1728)),"")</f>
        <v/>
      </c>
      <c r="P1728" t="s">
        <v>1785</v>
      </c>
      <c r="Q1728" t="s">
        <v>760</v>
      </c>
      <c r="R1728">
        <v>450</v>
      </c>
      <c r="S1728" s="286">
        <f>ROWS(R$5:R1728)</f>
        <v>1724</v>
      </c>
      <c r="T1728" s="286" t="str">
        <f>IF(P1728='5.1'!$E$5,TXM!S1728,"")</f>
        <v/>
      </c>
      <c r="U1728" t="str">
        <f>IFERROR(SMALL($T$5:$T$8000,ROWS($T$5:T1728)),"")</f>
        <v/>
      </c>
    </row>
    <row r="1729" spans="1:21" ht="14.4" customHeight="1" x14ac:dyDescent="0.25">
      <c r="A1729" s="285" t="s">
        <v>1782</v>
      </c>
      <c r="B1729" t="s">
        <v>115</v>
      </c>
      <c r="C1729" s="300">
        <v>6080</v>
      </c>
      <c r="D1729" s="286">
        <f>ROWS(C$5:C1729)</f>
        <v>1725</v>
      </c>
      <c r="E1729" s="286" t="str">
        <f>IF(A1729='5.1'!$E$5,TXM!D1729,"")</f>
        <v/>
      </c>
      <c r="F1729" t="str">
        <f>IFERROR(SMALL($E$5:$E$8000,ROWS($E$5:E1729)),"")</f>
        <v/>
      </c>
      <c r="I1729" s="285" t="s">
        <v>1697</v>
      </c>
      <c r="J1729" t="s">
        <v>752</v>
      </c>
      <c r="K1729" s="300">
        <v>77763</v>
      </c>
      <c r="L1729" s="286">
        <f>ROWS(K$5:K1729)</f>
        <v>1725</v>
      </c>
      <c r="M1729" s="286" t="str">
        <f>IF(I1729='5.1'!$E$5,TXM!L1729,"")</f>
        <v/>
      </c>
      <c r="N1729" t="str">
        <f>IFERROR(SMALL($M$5:$M$8000,ROWS($M$5:M1729)),"")</f>
        <v/>
      </c>
      <c r="P1729" t="s">
        <v>1785</v>
      </c>
      <c r="Q1729" t="s">
        <v>1086</v>
      </c>
      <c r="R1729">
        <v>193</v>
      </c>
      <c r="S1729" s="286">
        <f>ROWS(R$5:R1729)</f>
        <v>1725</v>
      </c>
      <c r="T1729" s="286" t="str">
        <f>IF(P1729='5.1'!$E$5,TXM!S1729,"")</f>
        <v/>
      </c>
      <c r="U1729" t="str">
        <f>IFERROR(SMALL($T$5:$T$8000,ROWS($T$5:T1729)),"")</f>
        <v/>
      </c>
    </row>
    <row r="1730" spans="1:21" ht="14.4" customHeight="1" x14ac:dyDescent="0.25">
      <c r="A1730" s="285" t="s">
        <v>1785</v>
      </c>
      <c r="B1730" t="s">
        <v>715</v>
      </c>
      <c r="C1730" s="300">
        <v>27377195788</v>
      </c>
      <c r="D1730" s="286">
        <f>ROWS(C$5:C1730)</f>
        <v>1726</v>
      </c>
      <c r="E1730" s="286" t="str">
        <f>IF(A1730='5.1'!$E$5,TXM!D1730,"")</f>
        <v/>
      </c>
      <c r="F1730" t="str">
        <f>IFERROR(SMALL($E$5:$E$8000,ROWS($E$5:E1730)),"")</f>
        <v/>
      </c>
      <c r="I1730" s="285" t="s">
        <v>1697</v>
      </c>
      <c r="J1730" t="s">
        <v>711</v>
      </c>
      <c r="K1730" s="300">
        <v>76144</v>
      </c>
      <c r="L1730" s="286">
        <f>ROWS(K$5:K1730)</f>
        <v>1726</v>
      </c>
      <c r="M1730" s="286" t="str">
        <f>IF(I1730='5.1'!$E$5,TXM!L1730,"")</f>
        <v/>
      </c>
      <c r="N1730" t="str">
        <f>IFERROR(SMALL($M$5:$M$8000,ROWS($M$5:M1730)),"")</f>
        <v/>
      </c>
      <c r="P1730" t="s">
        <v>1785</v>
      </c>
      <c r="Q1730" t="s">
        <v>764</v>
      </c>
      <c r="R1730">
        <v>78</v>
      </c>
      <c r="S1730" s="286">
        <f>ROWS(R$5:R1730)</f>
        <v>1726</v>
      </c>
      <c r="T1730" s="286" t="str">
        <f>IF(P1730='5.1'!$E$5,TXM!S1730,"")</f>
        <v/>
      </c>
      <c r="U1730" t="str">
        <f>IFERROR(SMALL($T$5:$T$8000,ROWS($T$5:T1730)),"")</f>
        <v/>
      </c>
    </row>
    <row r="1731" spans="1:21" ht="14.4" customHeight="1" x14ac:dyDescent="0.25">
      <c r="A1731" s="285" t="s">
        <v>1785</v>
      </c>
      <c r="B1731" t="s">
        <v>719</v>
      </c>
      <c r="C1731" s="300">
        <v>1003565105</v>
      </c>
      <c r="D1731" s="286">
        <f>ROWS(C$5:C1731)</f>
        <v>1727</v>
      </c>
      <c r="E1731" s="286" t="str">
        <f>IF(A1731='5.1'!$E$5,TXM!D1731,"")</f>
        <v/>
      </c>
      <c r="F1731" t="str">
        <f>IFERROR(SMALL($E$5:$E$8000,ROWS($E$5:E1731)),"")</f>
        <v/>
      </c>
      <c r="I1731" s="285" t="s">
        <v>1697</v>
      </c>
      <c r="J1731" t="s">
        <v>746</v>
      </c>
      <c r="K1731" s="300">
        <v>74524</v>
      </c>
      <c r="L1731" s="286">
        <f>ROWS(K$5:K1731)</f>
        <v>1727</v>
      </c>
      <c r="M1731" s="286" t="str">
        <f>IF(I1731='5.1'!$E$5,TXM!L1731,"")</f>
        <v/>
      </c>
      <c r="N1731" t="str">
        <f>IFERROR(SMALL($M$5:$M$8000,ROWS($M$5:M1731)),"")</f>
        <v/>
      </c>
      <c r="P1731" t="s">
        <v>1987</v>
      </c>
      <c r="Q1731" t="s">
        <v>1093</v>
      </c>
      <c r="R1731">
        <v>5476308</v>
      </c>
      <c r="S1731" s="286">
        <f>ROWS(R$5:R1731)</f>
        <v>1727</v>
      </c>
      <c r="T1731" s="286" t="str">
        <f>IF(P1731='5.1'!$E$5,TXM!S1731,"")</f>
        <v/>
      </c>
      <c r="U1731" t="str">
        <f>IFERROR(SMALL($T$5:$T$8000,ROWS($T$5:T1731)),"")</f>
        <v/>
      </c>
    </row>
    <row r="1732" spans="1:21" ht="14.4" customHeight="1" x14ac:dyDescent="0.25">
      <c r="A1732" s="285" t="s">
        <v>1785</v>
      </c>
      <c r="B1732" t="s">
        <v>717</v>
      </c>
      <c r="C1732" s="300">
        <v>312118894</v>
      </c>
      <c r="D1732" s="286">
        <f>ROWS(C$5:C1732)</f>
        <v>1728</v>
      </c>
      <c r="E1732" s="286" t="str">
        <f>IF(A1732='5.1'!$E$5,TXM!D1732,"")</f>
        <v/>
      </c>
      <c r="F1732" t="str">
        <f>IFERROR(SMALL($E$5:$E$8000,ROWS($E$5:E1732)),"")</f>
        <v/>
      </c>
      <c r="I1732" s="285" t="s">
        <v>1697</v>
      </c>
      <c r="J1732" t="s">
        <v>800</v>
      </c>
      <c r="K1732" s="300">
        <v>58719</v>
      </c>
      <c r="L1732" s="286">
        <f>ROWS(K$5:K1732)</f>
        <v>1728</v>
      </c>
      <c r="M1732" s="286" t="str">
        <f>IF(I1732='5.1'!$E$5,TXM!L1732,"")</f>
        <v/>
      </c>
      <c r="N1732" t="str">
        <f>IFERROR(SMALL($M$5:$M$8000,ROWS($M$5:M1732)),"")</f>
        <v/>
      </c>
      <c r="P1732" t="s">
        <v>1987</v>
      </c>
      <c r="Q1732" t="s">
        <v>806</v>
      </c>
      <c r="R1732">
        <v>1622740</v>
      </c>
      <c r="S1732" s="286">
        <f>ROWS(R$5:R1732)</f>
        <v>1728</v>
      </c>
      <c r="T1732" s="286" t="str">
        <f>IF(P1732='5.1'!$E$5,TXM!S1732,"")</f>
        <v/>
      </c>
      <c r="U1732" t="str">
        <f>IFERROR(SMALL($T$5:$T$8000,ROWS($T$5:T1732)),"")</f>
        <v/>
      </c>
    </row>
    <row r="1733" spans="1:21" ht="14.4" customHeight="1" x14ac:dyDescent="0.25">
      <c r="A1733" s="285" t="s">
        <v>1785</v>
      </c>
      <c r="B1733" t="s">
        <v>1080</v>
      </c>
      <c r="C1733" s="300">
        <v>309197261</v>
      </c>
      <c r="D1733" s="286">
        <f>ROWS(C$5:C1733)</f>
        <v>1729</v>
      </c>
      <c r="E1733" s="286" t="str">
        <f>IF(A1733='5.1'!$E$5,TXM!D1733,"")</f>
        <v/>
      </c>
      <c r="F1733" t="str">
        <f>IFERROR(SMALL($E$5:$E$8000,ROWS($E$5:E1733)),"")</f>
        <v/>
      </c>
      <c r="I1733" s="285" t="s">
        <v>1697</v>
      </c>
      <c r="J1733" t="s">
        <v>796</v>
      </c>
      <c r="K1733" s="300">
        <v>54094</v>
      </c>
      <c r="L1733" s="286">
        <f>ROWS(K$5:K1733)</f>
        <v>1729</v>
      </c>
      <c r="M1733" s="286" t="str">
        <f>IF(I1733='5.1'!$E$5,TXM!L1733,"")</f>
        <v/>
      </c>
      <c r="N1733" t="str">
        <f>IFERROR(SMALL($M$5:$M$8000,ROWS($M$5:M1733)),"")</f>
        <v/>
      </c>
      <c r="P1733" t="s">
        <v>1987</v>
      </c>
      <c r="Q1733" t="s">
        <v>810</v>
      </c>
      <c r="R1733">
        <v>1226878</v>
      </c>
      <c r="S1733" s="286">
        <f>ROWS(R$5:R1733)</f>
        <v>1729</v>
      </c>
      <c r="T1733" s="286" t="str">
        <f>IF(P1733='5.1'!$E$5,TXM!S1733,"")</f>
        <v/>
      </c>
      <c r="U1733" t="str">
        <f>IFERROR(SMALL($T$5:$T$8000,ROWS($T$5:T1733)),"")</f>
        <v/>
      </c>
    </row>
    <row r="1734" spans="1:21" ht="14.4" customHeight="1" x14ac:dyDescent="0.25">
      <c r="A1734" s="285" t="s">
        <v>1785</v>
      </c>
      <c r="B1734" t="s">
        <v>786</v>
      </c>
      <c r="C1734" s="300">
        <v>303955573</v>
      </c>
      <c r="D1734" s="286">
        <f>ROWS(C$5:C1734)</f>
        <v>1730</v>
      </c>
      <c r="E1734" s="286" t="str">
        <f>IF(A1734='5.1'!$E$5,TXM!D1734,"")</f>
        <v/>
      </c>
      <c r="F1734" t="str">
        <f>IFERROR(SMALL($E$5:$E$8000,ROWS($E$5:E1734)),"")</f>
        <v/>
      </c>
      <c r="I1734" s="285" t="s">
        <v>1697</v>
      </c>
      <c r="J1734" t="s">
        <v>1085</v>
      </c>
      <c r="K1734" s="300">
        <v>48802</v>
      </c>
      <c r="L1734" s="286">
        <f>ROWS(K$5:K1734)</f>
        <v>1730</v>
      </c>
      <c r="M1734" s="286" t="str">
        <f>IF(I1734='5.1'!$E$5,TXM!L1734,"")</f>
        <v/>
      </c>
      <c r="N1734" t="str">
        <f>IFERROR(SMALL($M$5:$M$8000,ROWS($M$5:M1734)),"")</f>
        <v/>
      </c>
      <c r="P1734" t="s">
        <v>1987</v>
      </c>
      <c r="Q1734" t="s">
        <v>725</v>
      </c>
      <c r="R1734">
        <v>203203</v>
      </c>
      <c r="S1734" s="286">
        <f>ROWS(R$5:R1734)</f>
        <v>1730</v>
      </c>
      <c r="T1734" s="286" t="str">
        <f>IF(P1734='5.1'!$E$5,TXM!S1734,"")</f>
        <v/>
      </c>
      <c r="U1734" t="str">
        <f>IFERROR(SMALL($T$5:$T$8000,ROWS($T$5:T1734)),"")</f>
        <v/>
      </c>
    </row>
    <row r="1735" spans="1:21" ht="14.4" customHeight="1" x14ac:dyDescent="0.25">
      <c r="A1735" s="285" t="s">
        <v>1785</v>
      </c>
      <c r="B1735" t="s">
        <v>790</v>
      </c>
      <c r="C1735" s="300">
        <v>218113840</v>
      </c>
      <c r="D1735" s="286">
        <f>ROWS(C$5:C1735)</f>
        <v>1731</v>
      </c>
      <c r="E1735" s="286" t="str">
        <f>IF(A1735='5.1'!$E$5,TXM!D1735,"")</f>
        <v/>
      </c>
      <c r="F1735" t="str">
        <f>IFERROR(SMALL($E$5:$E$8000,ROWS($E$5:E1735)),"")</f>
        <v/>
      </c>
      <c r="I1735" s="285" t="s">
        <v>1697</v>
      </c>
      <c r="J1735" t="s">
        <v>766</v>
      </c>
      <c r="K1735" s="300">
        <v>44307</v>
      </c>
      <c r="L1735" s="286">
        <f>ROWS(K$5:K1735)</f>
        <v>1731</v>
      </c>
      <c r="M1735" s="286" t="str">
        <f>IF(I1735='5.1'!$E$5,TXM!L1735,"")</f>
        <v/>
      </c>
      <c r="N1735" t="str">
        <f>IFERROR(SMALL($M$5:$M$8000,ROWS($M$5:M1735)),"")</f>
        <v/>
      </c>
      <c r="P1735" t="s">
        <v>1987</v>
      </c>
      <c r="Q1735" t="s">
        <v>1079</v>
      </c>
      <c r="R1735">
        <v>88358</v>
      </c>
      <c r="S1735" s="286">
        <f>ROWS(R$5:R1735)</f>
        <v>1731</v>
      </c>
      <c r="T1735" s="286" t="str">
        <f>IF(P1735='5.1'!$E$5,TXM!S1735,"")</f>
        <v/>
      </c>
      <c r="U1735" t="str">
        <f>IFERROR(SMALL($T$5:$T$8000,ROWS($T$5:T1735)),"")</f>
        <v/>
      </c>
    </row>
    <row r="1736" spans="1:21" ht="14.4" customHeight="1" x14ac:dyDescent="0.25">
      <c r="A1736" s="285" t="s">
        <v>1785</v>
      </c>
      <c r="B1736" t="s">
        <v>199</v>
      </c>
      <c r="C1736" s="300">
        <v>19581820</v>
      </c>
      <c r="D1736" s="286">
        <f>ROWS(C$5:C1736)</f>
        <v>1732</v>
      </c>
      <c r="E1736" s="286" t="str">
        <f>IF(A1736='5.1'!$E$5,TXM!D1736,"")</f>
        <v/>
      </c>
      <c r="F1736" t="str">
        <f>IFERROR(SMALL($E$5:$E$8000,ROWS($E$5:E1736)),"")</f>
        <v/>
      </c>
      <c r="I1736" s="285" t="s">
        <v>1697</v>
      </c>
      <c r="J1736" t="s">
        <v>748</v>
      </c>
      <c r="K1736" s="300">
        <v>31292</v>
      </c>
      <c r="L1736" s="286">
        <f>ROWS(K$5:K1736)</f>
        <v>1732</v>
      </c>
      <c r="M1736" s="286" t="str">
        <f>IF(I1736='5.1'!$E$5,TXM!L1736,"")</f>
        <v/>
      </c>
      <c r="N1736" t="str">
        <f>IFERROR(SMALL($M$5:$M$8000,ROWS($M$5:M1736)),"")</f>
        <v/>
      </c>
      <c r="P1736" t="s">
        <v>1987</v>
      </c>
      <c r="Q1736" t="s">
        <v>1081</v>
      </c>
      <c r="R1736">
        <v>52952</v>
      </c>
      <c r="S1736" s="286">
        <f>ROWS(R$5:R1736)</f>
        <v>1732</v>
      </c>
      <c r="T1736" s="286" t="str">
        <f>IF(P1736='5.1'!$E$5,TXM!S1736,"")</f>
        <v/>
      </c>
      <c r="U1736" t="str">
        <f>IFERROR(SMALL($T$5:$T$8000,ROWS($T$5:T1736)),"")</f>
        <v/>
      </c>
    </row>
    <row r="1737" spans="1:21" ht="14.4" customHeight="1" x14ac:dyDescent="0.25">
      <c r="A1737" s="285" t="s">
        <v>1785</v>
      </c>
      <c r="B1737" t="s">
        <v>776</v>
      </c>
      <c r="C1737" s="300">
        <v>8692007</v>
      </c>
      <c r="D1737" s="286">
        <f>ROWS(C$5:C1737)</f>
        <v>1733</v>
      </c>
      <c r="E1737" s="286" t="str">
        <f>IF(A1737='5.1'!$E$5,TXM!D1737,"")</f>
        <v/>
      </c>
      <c r="F1737" t="str">
        <f>IFERROR(SMALL($E$5:$E$8000,ROWS($E$5:E1737)),"")</f>
        <v/>
      </c>
      <c r="I1737" s="285" t="s">
        <v>1697</v>
      </c>
      <c r="J1737" t="s">
        <v>794</v>
      </c>
      <c r="K1737" s="300">
        <v>29383</v>
      </c>
      <c r="L1737" s="286">
        <f>ROWS(K$5:K1737)</f>
        <v>1733</v>
      </c>
      <c r="M1737" s="286" t="str">
        <f>IF(I1737='5.1'!$E$5,TXM!L1737,"")</f>
        <v/>
      </c>
      <c r="N1737" t="str">
        <f>IFERROR(SMALL($M$5:$M$8000,ROWS($M$5:M1737)),"")</f>
        <v/>
      </c>
      <c r="P1737" t="s">
        <v>1987</v>
      </c>
      <c r="Q1737" t="s">
        <v>802</v>
      </c>
      <c r="R1737">
        <v>33565</v>
      </c>
      <c r="S1737" s="286">
        <f>ROWS(R$5:R1737)</f>
        <v>1733</v>
      </c>
      <c r="T1737" s="286" t="str">
        <f>IF(P1737='5.1'!$E$5,TXM!S1737,"")</f>
        <v/>
      </c>
      <c r="U1737" t="str">
        <f>IFERROR(SMALL($T$5:$T$8000,ROWS($T$5:T1737)),"")</f>
        <v/>
      </c>
    </row>
    <row r="1738" spans="1:21" ht="14.4" customHeight="1" x14ac:dyDescent="0.25">
      <c r="A1738" s="285" t="s">
        <v>1785</v>
      </c>
      <c r="B1738" t="s">
        <v>1081</v>
      </c>
      <c r="C1738" s="300">
        <v>8286556</v>
      </c>
      <c r="D1738" s="286">
        <f>ROWS(C$5:C1738)</f>
        <v>1734</v>
      </c>
      <c r="E1738" s="286" t="str">
        <f>IF(A1738='5.1'!$E$5,TXM!D1738,"")</f>
        <v/>
      </c>
      <c r="F1738" t="str">
        <f>IFERROR(SMALL($E$5:$E$8000,ROWS($E$5:E1738)),"")</f>
        <v/>
      </c>
      <c r="I1738" s="285" t="s">
        <v>1697</v>
      </c>
      <c r="J1738" t="s">
        <v>1094</v>
      </c>
      <c r="K1738" s="300">
        <v>20951</v>
      </c>
      <c r="L1738" s="286">
        <f>ROWS(K$5:K1738)</f>
        <v>1734</v>
      </c>
      <c r="M1738" s="286" t="str">
        <f>IF(I1738='5.1'!$E$5,TXM!L1738,"")</f>
        <v/>
      </c>
      <c r="N1738" t="str">
        <f>IFERROR(SMALL($M$5:$M$8000,ROWS($M$5:M1738)),"")</f>
        <v/>
      </c>
      <c r="P1738" t="s">
        <v>1987</v>
      </c>
      <c r="Q1738" t="s">
        <v>1098</v>
      </c>
      <c r="R1738">
        <v>3108</v>
      </c>
      <c r="S1738" s="286">
        <f>ROWS(R$5:R1738)</f>
        <v>1734</v>
      </c>
      <c r="T1738" s="286" t="str">
        <f>IF(P1738='5.1'!$E$5,TXM!S1738,"")</f>
        <v/>
      </c>
      <c r="U1738" t="str">
        <f>IFERROR(SMALL($T$5:$T$8000,ROWS($T$5:T1738)),"")</f>
        <v/>
      </c>
    </row>
    <row r="1739" spans="1:21" ht="14.4" customHeight="1" x14ac:dyDescent="0.25">
      <c r="A1739" s="285" t="s">
        <v>1785</v>
      </c>
      <c r="B1739" t="s">
        <v>713</v>
      </c>
      <c r="C1739" s="300">
        <v>6050621</v>
      </c>
      <c r="D1739" s="286">
        <f>ROWS(C$5:C1739)</f>
        <v>1735</v>
      </c>
      <c r="E1739" s="286" t="str">
        <f>IF(A1739='5.1'!$E$5,TXM!D1739,"")</f>
        <v/>
      </c>
      <c r="F1739" t="str">
        <f>IFERROR(SMALL($E$5:$E$8000,ROWS($E$5:E1739)),"")</f>
        <v/>
      </c>
      <c r="I1739" s="285" t="s">
        <v>1697</v>
      </c>
      <c r="J1739" t="s">
        <v>770</v>
      </c>
      <c r="K1739" s="300">
        <v>16828</v>
      </c>
      <c r="L1739" s="286">
        <f>ROWS(K$5:K1739)</f>
        <v>1735</v>
      </c>
      <c r="M1739" s="286" t="str">
        <f>IF(I1739='5.1'!$E$5,TXM!L1739,"")</f>
        <v/>
      </c>
      <c r="N1739" t="str">
        <f>IFERROR(SMALL($M$5:$M$8000,ROWS($M$5:M1739)),"")</f>
        <v/>
      </c>
      <c r="P1739" t="s">
        <v>1987</v>
      </c>
      <c r="Q1739" t="s">
        <v>784</v>
      </c>
      <c r="R1739">
        <v>1538</v>
      </c>
      <c r="S1739" s="286">
        <f>ROWS(R$5:R1739)</f>
        <v>1735</v>
      </c>
      <c r="T1739" s="286" t="str">
        <f>IF(P1739='5.1'!$E$5,TXM!S1739,"")</f>
        <v/>
      </c>
      <c r="U1739" t="str">
        <f>IFERROR(SMALL($T$5:$T$8000,ROWS($T$5:T1739)),"")</f>
        <v/>
      </c>
    </row>
    <row r="1740" spans="1:21" ht="14.4" customHeight="1" x14ac:dyDescent="0.25">
      <c r="A1740" s="285" t="s">
        <v>1785</v>
      </c>
      <c r="B1740" t="s">
        <v>1090</v>
      </c>
      <c r="C1740" s="300">
        <v>2853234</v>
      </c>
      <c r="D1740" s="286">
        <f>ROWS(C$5:C1740)</f>
        <v>1736</v>
      </c>
      <c r="E1740" s="286" t="str">
        <f>IF(A1740='5.1'!$E$5,TXM!D1740,"")</f>
        <v/>
      </c>
      <c r="F1740" t="str">
        <f>IFERROR(SMALL($E$5:$E$8000,ROWS($E$5:E1740)),"")</f>
        <v/>
      </c>
      <c r="I1740" s="285" t="s">
        <v>1697</v>
      </c>
      <c r="J1740" t="s">
        <v>108</v>
      </c>
      <c r="K1740" s="300">
        <v>15644</v>
      </c>
      <c r="L1740" s="286">
        <f>ROWS(K$5:K1740)</f>
        <v>1736</v>
      </c>
      <c r="M1740" s="286" t="str">
        <f>IF(I1740='5.1'!$E$5,TXM!L1740,"")</f>
        <v/>
      </c>
      <c r="N1740" t="str">
        <f>IFERROR(SMALL($M$5:$M$8000,ROWS($M$5:M1740)),"")</f>
        <v/>
      </c>
      <c r="P1740" t="s">
        <v>1788</v>
      </c>
      <c r="Q1740" t="s">
        <v>806</v>
      </c>
      <c r="R1740">
        <v>488439648</v>
      </c>
      <c r="S1740" s="286">
        <f>ROWS(R$5:R1740)</f>
        <v>1736</v>
      </c>
      <c r="T1740" s="286" t="str">
        <f>IF(P1740='5.1'!$E$5,TXM!S1740,"")</f>
        <v/>
      </c>
      <c r="U1740" t="str">
        <f>IFERROR(SMALL($T$5:$T$8000,ROWS($T$5:T1740)),"")</f>
        <v/>
      </c>
    </row>
    <row r="1741" spans="1:21" ht="14.4" customHeight="1" x14ac:dyDescent="0.25">
      <c r="A1741" s="285" t="s">
        <v>1785</v>
      </c>
      <c r="B1741" t="s">
        <v>711</v>
      </c>
      <c r="C1741" s="300">
        <v>2594748</v>
      </c>
      <c r="D1741" s="286">
        <f>ROWS(C$5:C1741)</f>
        <v>1737</v>
      </c>
      <c r="E1741" s="286" t="str">
        <f>IF(A1741='5.1'!$E$5,TXM!D1741,"")</f>
        <v/>
      </c>
      <c r="F1741" t="str">
        <f>IFERROR(SMALL($E$5:$E$8000,ROWS($E$5:E1741)),"")</f>
        <v/>
      </c>
      <c r="I1741" s="285" t="s">
        <v>1697</v>
      </c>
      <c r="J1741" t="s">
        <v>1078</v>
      </c>
      <c r="K1741" s="300">
        <v>11659</v>
      </c>
      <c r="L1741" s="286">
        <f>ROWS(K$5:K1741)</f>
        <v>1737</v>
      </c>
      <c r="M1741" s="286" t="str">
        <f>IF(I1741='5.1'!$E$5,TXM!L1741,"")</f>
        <v/>
      </c>
      <c r="N1741" t="str">
        <f>IFERROR(SMALL($M$5:$M$8000,ROWS($M$5:M1741)),"")</f>
        <v/>
      </c>
      <c r="P1741" t="s">
        <v>1788</v>
      </c>
      <c r="Q1741" t="s">
        <v>808</v>
      </c>
      <c r="R1741">
        <v>148896963</v>
      </c>
      <c r="S1741" s="286">
        <f>ROWS(R$5:R1741)</f>
        <v>1737</v>
      </c>
      <c r="T1741" s="286" t="str">
        <f>IF(P1741='5.1'!$E$5,TXM!S1741,"")</f>
        <v/>
      </c>
      <c r="U1741" t="str">
        <f>IFERROR(SMALL($T$5:$T$8000,ROWS($T$5:T1741)),"")</f>
        <v/>
      </c>
    </row>
    <row r="1742" spans="1:21" ht="14.4" customHeight="1" x14ac:dyDescent="0.25">
      <c r="A1742" s="285" t="s">
        <v>1785</v>
      </c>
      <c r="B1742" t="s">
        <v>1079</v>
      </c>
      <c r="C1742" s="300">
        <v>1778128</v>
      </c>
      <c r="D1742" s="286">
        <f>ROWS(C$5:C1742)</f>
        <v>1738</v>
      </c>
      <c r="E1742" s="286" t="str">
        <f>IF(A1742='5.1'!$E$5,TXM!D1742,"")</f>
        <v/>
      </c>
      <c r="F1742" t="str">
        <f>IFERROR(SMALL($E$5:$E$8000,ROWS($E$5:E1742)),"")</f>
        <v/>
      </c>
      <c r="I1742" s="285" t="s">
        <v>1697</v>
      </c>
      <c r="J1742" t="s">
        <v>1076</v>
      </c>
      <c r="K1742" s="300">
        <v>11067</v>
      </c>
      <c r="L1742" s="286">
        <f>ROWS(K$5:K1742)</f>
        <v>1738</v>
      </c>
      <c r="M1742" s="286" t="str">
        <f>IF(I1742='5.1'!$E$5,TXM!L1742,"")</f>
        <v/>
      </c>
      <c r="N1742" t="str">
        <f>IFERROR(SMALL($M$5:$M$8000,ROWS($M$5:M1742)),"")</f>
        <v/>
      </c>
      <c r="P1742" t="s">
        <v>1788</v>
      </c>
      <c r="Q1742" t="s">
        <v>1093</v>
      </c>
      <c r="R1742">
        <v>105612330</v>
      </c>
      <c r="S1742" s="286">
        <f>ROWS(R$5:R1742)</f>
        <v>1738</v>
      </c>
      <c r="T1742" s="286" t="str">
        <f>IF(P1742='5.1'!$E$5,TXM!S1742,"")</f>
        <v/>
      </c>
      <c r="U1742" t="str">
        <f>IFERROR(SMALL($T$5:$T$8000,ROWS($T$5:T1742)),"")</f>
        <v/>
      </c>
    </row>
    <row r="1743" spans="1:21" ht="14.4" customHeight="1" x14ac:dyDescent="0.25">
      <c r="A1743" s="285" t="s">
        <v>1785</v>
      </c>
      <c r="B1743" t="s">
        <v>723</v>
      </c>
      <c r="C1743" s="300">
        <v>1401750</v>
      </c>
      <c r="D1743" s="286">
        <f>ROWS(C$5:C1743)</f>
        <v>1739</v>
      </c>
      <c r="E1743" s="286" t="str">
        <f>IF(A1743='5.1'!$E$5,TXM!D1743,"")</f>
        <v/>
      </c>
      <c r="F1743" t="str">
        <f>IFERROR(SMALL($E$5:$E$8000,ROWS($E$5:E1743)),"")</f>
        <v/>
      </c>
      <c r="I1743" s="285" t="s">
        <v>1697</v>
      </c>
      <c r="J1743" t="s">
        <v>107</v>
      </c>
      <c r="K1743" s="300">
        <v>4725</v>
      </c>
      <c r="L1743" s="286">
        <f>ROWS(K$5:K1743)</f>
        <v>1739</v>
      </c>
      <c r="M1743" s="286" t="str">
        <f>IF(I1743='5.1'!$E$5,TXM!L1743,"")</f>
        <v/>
      </c>
      <c r="N1743" t="str">
        <f>IFERROR(SMALL($M$5:$M$8000,ROWS($M$5:M1743)),"")</f>
        <v/>
      </c>
      <c r="P1743" t="s">
        <v>1788</v>
      </c>
      <c r="Q1743" t="s">
        <v>780</v>
      </c>
      <c r="R1743">
        <v>19012594</v>
      </c>
      <c r="S1743" s="286">
        <f>ROWS(R$5:R1743)</f>
        <v>1739</v>
      </c>
      <c r="T1743" s="286" t="str">
        <f>IF(P1743='5.1'!$E$5,TXM!S1743,"")</f>
        <v/>
      </c>
      <c r="U1743" t="str">
        <f>IFERROR(SMALL($T$5:$T$8000,ROWS($T$5:T1743)),"")</f>
        <v/>
      </c>
    </row>
    <row r="1744" spans="1:21" ht="14.4" customHeight="1" x14ac:dyDescent="0.25">
      <c r="A1744" s="285" t="s">
        <v>1785</v>
      </c>
      <c r="B1744" t="s">
        <v>117</v>
      </c>
      <c r="C1744" s="300">
        <v>646060</v>
      </c>
      <c r="D1744" s="286">
        <f>ROWS(C$5:C1744)</f>
        <v>1740</v>
      </c>
      <c r="E1744" s="286" t="str">
        <f>IF(A1744='5.1'!$E$5,TXM!D1744,"")</f>
        <v/>
      </c>
      <c r="F1744" t="str">
        <f>IFERROR(SMALL($E$5:$E$8000,ROWS($E$5:E1744)),"")</f>
        <v/>
      </c>
      <c r="I1744" s="285" t="s">
        <v>1697</v>
      </c>
      <c r="J1744" t="s">
        <v>754</v>
      </c>
      <c r="K1744" s="300">
        <v>3348</v>
      </c>
      <c r="L1744" s="286">
        <f>ROWS(K$5:K1744)</f>
        <v>1740</v>
      </c>
      <c r="M1744" s="286" t="str">
        <f>IF(I1744='5.1'!$E$5,TXM!L1744,"")</f>
        <v/>
      </c>
      <c r="N1744" t="str">
        <f>IFERROR(SMALL($M$5:$M$8000,ROWS($M$5:M1744)),"")</f>
        <v/>
      </c>
      <c r="P1744" t="s">
        <v>1788</v>
      </c>
      <c r="Q1744" t="s">
        <v>810</v>
      </c>
      <c r="R1744">
        <v>18709196</v>
      </c>
      <c r="S1744" s="286">
        <f>ROWS(R$5:R1744)</f>
        <v>1740</v>
      </c>
      <c r="T1744" s="286" t="str">
        <f>IF(P1744='5.1'!$E$5,TXM!S1744,"")</f>
        <v/>
      </c>
      <c r="U1744" t="str">
        <f>IFERROR(SMALL($T$5:$T$8000,ROWS($T$5:T1744)),"")</f>
        <v/>
      </c>
    </row>
    <row r="1745" spans="1:21" ht="14.4" customHeight="1" x14ac:dyDescent="0.25">
      <c r="A1745" s="285" t="s">
        <v>1785</v>
      </c>
      <c r="B1745" t="s">
        <v>784</v>
      </c>
      <c r="C1745" s="300">
        <v>522410</v>
      </c>
      <c r="D1745" s="286">
        <f>ROWS(C$5:C1745)</f>
        <v>1741</v>
      </c>
      <c r="E1745" s="286" t="str">
        <f>IF(A1745='5.1'!$E$5,TXM!D1745,"")</f>
        <v/>
      </c>
      <c r="F1745" t="str">
        <f>IFERROR(SMALL($E$5:$E$8000,ROWS($E$5:E1745)),"")</f>
        <v/>
      </c>
      <c r="I1745" s="285" t="s">
        <v>1697</v>
      </c>
      <c r="J1745" t="s">
        <v>110</v>
      </c>
      <c r="K1745" s="300">
        <v>1003</v>
      </c>
      <c r="L1745" s="286">
        <f>ROWS(K$5:K1745)</f>
        <v>1741</v>
      </c>
      <c r="M1745" s="286" t="str">
        <f>IF(I1745='5.1'!$E$5,TXM!L1745,"")</f>
        <v/>
      </c>
      <c r="N1745" t="str">
        <f>IFERROR(SMALL($M$5:$M$8000,ROWS($M$5:M1745)),"")</f>
        <v/>
      </c>
      <c r="P1745" t="s">
        <v>1788</v>
      </c>
      <c r="Q1745" t="s">
        <v>1097</v>
      </c>
      <c r="R1745">
        <v>16944807</v>
      </c>
      <c r="S1745" s="286">
        <f>ROWS(R$5:R1745)</f>
        <v>1741</v>
      </c>
      <c r="T1745" s="286" t="str">
        <f>IF(P1745='5.1'!$E$5,TXM!S1745,"")</f>
        <v/>
      </c>
      <c r="U1745" t="str">
        <f>IFERROR(SMALL($T$5:$T$8000,ROWS($T$5:T1745)),"")</f>
        <v/>
      </c>
    </row>
    <row r="1746" spans="1:21" ht="14.4" customHeight="1" x14ac:dyDescent="0.25">
      <c r="A1746" s="285" t="s">
        <v>1785</v>
      </c>
      <c r="B1746" t="s">
        <v>774</v>
      </c>
      <c r="C1746" s="300">
        <v>515536</v>
      </c>
      <c r="D1746" s="286">
        <f>ROWS(C$5:C1746)</f>
        <v>1742</v>
      </c>
      <c r="E1746" s="286" t="str">
        <f>IF(A1746='5.1'!$E$5,TXM!D1746,"")</f>
        <v/>
      </c>
      <c r="F1746" t="str">
        <f>IFERROR(SMALL($E$5:$E$8000,ROWS($E$5:E1746)),"")</f>
        <v/>
      </c>
      <c r="I1746" s="285" t="s">
        <v>1697</v>
      </c>
      <c r="J1746" t="s">
        <v>709</v>
      </c>
      <c r="K1746" s="300">
        <v>632</v>
      </c>
      <c r="L1746" s="286">
        <f>ROWS(K$5:K1746)</f>
        <v>1742</v>
      </c>
      <c r="M1746" s="286" t="str">
        <f>IF(I1746='5.1'!$E$5,TXM!L1746,"")</f>
        <v/>
      </c>
      <c r="N1746" t="str">
        <f>IFERROR(SMALL($M$5:$M$8000,ROWS($M$5:M1746)),"")</f>
        <v/>
      </c>
      <c r="P1746" t="s">
        <v>1788</v>
      </c>
      <c r="Q1746" t="s">
        <v>812</v>
      </c>
      <c r="R1746">
        <v>16620299</v>
      </c>
      <c r="S1746" s="286">
        <f>ROWS(R$5:R1746)</f>
        <v>1742</v>
      </c>
      <c r="T1746" s="286" t="str">
        <f>IF(P1746='5.1'!$E$5,TXM!S1746,"")</f>
        <v/>
      </c>
      <c r="U1746" t="str">
        <f>IFERROR(SMALL($T$5:$T$8000,ROWS($T$5:T1746)),"")</f>
        <v/>
      </c>
    </row>
    <row r="1747" spans="1:21" ht="14.4" customHeight="1" x14ac:dyDescent="0.25">
      <c r="A1747" s="285" t="s">
        <v>1785</v>
      </c>
      <c r="B1747" t="s">
        <v>727</v>
      </c>
      <c r="C1747" s="300">
        <v>474754</v>
      </c>
      <c r="D1747" s="286">
        <f>ROWS(C$5:C1747)</f>
        <v>1743</v>
      </c>
      <c r="E1747" s="286" t="str">
        <f>IF(A1747='5.1'!$E$5,TXM!D1747,"")</f>
        <v/>
      </c>
      <c r="F1747" t="str">
        <f>IFERROR(SMALL($E$5:$E$8000,ROWS($E$5:E1747)),"")</f>
        <v/>
      </c>
      <c r="I1747" s="285" t="s">
        <v>1697</v>
      </c>
      <c r="J1747" t="s">
        <v>106</v>
      </c>
      <c r="K1747" s="300">
        <v>378</v>
      </c>
      <c r="L1747" s="286">
        <f>ROWS(K$5:K1747)</f>
        <v>1743</v>
      </c>
      <c r="M1747" s="286" t="str">
        <f>IF(I1747='5.1'!$E$5,TXM!L1747,"")</f>
        <v/>
      </c>
      <c r="N1747" t="str">
        <f>IFERROR(SMALL($M$5:$M$8000,ROWS($M$5:M1747)),"")</f>
        <v/>
      </c>
      <c r="P1747" t="s">
        <v>1788</v>
      </c>
      <c r="Q1747" t="s">
        <v>762</v>
      </c>
      <c r="R1747">
        <v>10201993</v>
      </c>
      <c r="S1747" s="286">
        <f>ROWS(R$5:R1747)</f>
        <v>1743</v>
      </c>
      <c r="T1747" s="286" t="str">
        <f>IF(P1747='5.1'!$E$5,TXM!S1747,"")</f>
        <v/>
      </c>
      <c r="U1747" t="str">
        <f>IFERROR(SMALL($T$5:$T$8000,ROWS($T$5:T1747)),"")</f>
        <v/>
      </c>
    </row>
    <row r="1748" spans="1:21" ht="14.4" customHeight="1" x14ac:dyDescent="0.25">
      <c r="A1748" s="285" t="s">
        <v>1785</v>
      </c>
      <c r="B1748" t="s">
        <v>102</v>
      </c>
      <c r="C1748" s="300">
        <v>288479</v>
      </c>
      <c r="D1748" s="286">
        <f>ROWS(C$5:C1748)</f>
        <v>1744</v>
      </c>
      <c r="E1748" s="286" t="str">
        <f>IF(A1748='5.1'!$E$5,TXM!D1748,"")</f>
        <v/>
      </c>
      <c r="F1748" t="str">
        <f>IFERROR(SMALL($E$5:$E$8000,ROWS($E$5:E1748)),"")</f>
        <v/>
      </c>
      <c r="I1748" s="285" t="s">
        <v>1697</v>
      </c>
      <c r="J1748" t="s">
        <v>1089</v>
      </c>
      <c r="K1748" s="300">
        <v>119</v>
      </c>
      <c r="L1748" s="286">
        <f>ROWS(K$5:K1748)</f>
        <v>1744</v>
      </c>
      <c r="M1748" s="286" t="str">
        <f>IF(I1748='5.1'!$E$5,TXM!L1748,"")</f>
        <v/>
      </c>
      <c r="N1748" t="str">
        <f>IFERROR(SMALL($M$5:$M$8000,ROWS($M$5:M1748)),"")</f>
        <v/>
      </c>
      <c r="P1748" t="s">
        <v>1788</v>
      </c>
      <c r="Q1748" t="s">
        <v>1081</v>
      </c>
      <c r="R1748">
        <v>6962824</v>
      </c>
      <c r="S1748" s="286">
        <f>ROWS(R$5:R1748)</f>
        <v>1744</v>
      </c>
      <c r="T1748" s="286" t="str">
        <f>IF(P1748='5.1'!$E$5,TXM!S1748,"")</f>
        <v/>
      </c>
      <c r="U1748" t="str">
        <f>IFERROR(SMALL($T$5:$T$8000,ROWS($T$5:T1748)),"")</f>
        <v/>
      </c>
    </row>
    <row r="1749" spans="1:21" ht="14.4" customHeight="1" x14ac:dyDescent="0.25">
      <c r="A1749" s="285" t="s">
        <v>1785</v>
      </c>
      <c r="B1749" t="s">
        <v>750</v>
      </c>
      <c r="C1749" s="300">
        <v>183922</v>
      </c>
      <c r="D1749" s="286">
        <f>ROWS(C$5:C1749)</f>
        <v>1745</v>
      </c>
      <c r="E1749" s="286" t="str">
        <f>IF(A1749='5.1'!$E$5,TXM!D1749,"")</f>
        <v/>
      </c>
      <c r="F1749" t="str">
        <f>IFERROR(SMALL($E$5:$E$8000,ROWS($E$5:E1749)),"")</f>
        <v/>
      </c>
      <c r="I1749" s="285" t="s">
        <v>1697</v>
      </c>
      <c r="J1749" t="s">
        <v>114</v>
      </c>
      <c r="K1749" s="300">
        <v>108</v>
      </c>
      <c r="L1749" s="286">
        <f>ROWS(K$5:K1749)</f>
        <v>1745</v>
      </c>
      <c r="M1749" s="286" t="str">
        <f>IF(I1749='5.1'!$E$5,TXM!L1749,"")</f>
        <v/>
      </c>
      <c r="N1749" t="str">
        <f>IFERROR(SMALL($M$5:$M$8000,ROWS($M$5:M1749)),"")</f>
        <v/>
      </c>
      <c r="P1749" t="s">
        <v>1788</v>
      </c>
      <c r="Q1749" t="s">
        <v>814</v>
      </c>
      <c r="R1749">
        <v>5405000</v>
      </c>
      <c r="S1749" s="286">
        <f>ROWS(R$5:R1749)</f>
        <v>1745</v>
      </c>
      <c r="T1749" s="286" t="str">
        <f>IF(P1749='5.1'!$E$5,TXM!S1749,"")</f>
        <v/>
      </c>
      <c r="U1749" t="str">
        <f>IFERROR(SMALL($T$5:$T$8000,ROWS($T$5:T1749)),"")</f>
        <v/>
      </c>
    </row>
    <row r="1750" spans="1:21" ht="14.4" customHeight="1" x14ac:dyDescent="0.25">
      <c r="A1750" s="285" t="s">
        <v>1785</v>
      </c>
      <c r="B1750" t="s">
        <v>746</v>
      </c>
      <c r="C1750" s="300">
        <v>174128</v>
      </c>
      <c r="D1750" s="286">
        <f>ROWS(C$5:C1750)</f>
        <v>1746</v>
      </c>
      <c r="E1750" s="286" t="str">
        <f>IF(A1750='5.1'!$E$5,TXM!D1750,"")</f>
        <v/>
      </c>
      <c r="F1750" t="str">
        <f>IFERROR(SMALL($E$5:$E$8000,ROWS($E$5:E1750)),"")</f>
        <v/>
      </c>
      <c r="I1750" s="285" t="s">
        <v>1697</v>
      </c>
      <c r="J1750" t="s">
        <v>1088</v>
      </c>
      <c r="K1750" s="300">
        <v>9</v>
      </c>
      <c r="L1750" s="286">
        <f>ROWS(K$5:K1750)</f>
        <v>1746</v>
      </c>
      <c r="M1750" s="286" t="str">
        <f>IF(I1750='5.1'!$E$5,TXM!L1750,"")</f>
        <v/>
      </c>
      <c r="N1750" t="str">
        <f>IFERROR(SMALL($M$5:$M$8000,ROWS($M$5:M1750)),"")</f>
        <v/>
      </c>
      <c r="P1750" t="s">
        <v>1788</v>
      </c>
      <c r="Q1750" t="s">
        <v>784</v>
      </c>
      <c r="R1750">
        <v>3254492</v>
      </c>
      <c r="S1750" s="286">
        <f>ROWS(R$5:R1750)</f>
        <v>1746</v>
      </c>
      <c r="T1750" s="286" t="str">
        <f>IF(P1750='5.1'!$E$5,TXM!S1750,"")</f>
        <v/>
      </c>
      <c r="U1750" t="str">
        <f>IFERROR(SMALL($T$5:$T$8000,ROWS($T$5:T1750)),"")</f>
        <v/>
      </c>
    </row>
    <row r="1751" spans="1:21" ht="14.4" customHeight="1" x14ac:dyDescent="0.25">
      <c r="A1751" s="285" t="s">
        <v>1785</v>
      </c>
      <c r="B1751" t="s">
        <v>806</v>
      </c>
      <c r="C1751" s="300">
        <v>56250</v>
      </c>
      <c r="D1751" s="286">
        <f>ROWS(C$5:C1751)</f>
        <v>1747</v>
      </c>
      <c r="E1751" s="286" t="str">
        <f>IF(A1751='5.1'!$E$5,TXM!D1751,"")</f>
        <v/>
      </c>
      <c r="F1751" t="str">
        <f>IFERROR(SMALL($E$5:$E$8000,ROWS($E$5:E1751)),"")</f>
        <v/>
      </c>
      <c r="I1751" s="285" t="s">
        <v>1961</v>
      </c>
      <c r="J1751" t="s">
        <v>1082</v>
      </c>
      <c r="K1751" s="300">
        <v>22518689</v>
      </c>
      <c r="L1751" s="286">
        <f>ROWS(K$5:K1751)</f>
        <v>1747</v>
      </c>
      <c r="M1751" s="286" t="str">
        <f>IF(I1751='5.1'!$E$5,TXM!L1751,"")</f>
        <v/>
      </c>
      <c r="N1751" t="str">
        <f>IFERROR(SMALL($M$5:$M$8000,ROWS($M$5:M1751)),"")</f>
        <v/>
      </c>
      <c r="P1751" t="s">
        <v>1788</v>
      </c>
      <c r="Q1751" t="s">
        <v>776</v>
      </c>
      <c r="R1751">
        <v>2640643</v>
      </c>
      <c r="S1751" s="286">
        <f>ROWS(R$5:R1751)</f>
        <v>1747</v>
      </c>
      <c r="T1751" s="286" t="str">
        <f>IF(P1751='5.1'!$E$5,TXM!S1751,"")</f>
        <v/>
      </c>
      <c r="U1751" t="str">
        <f>IFERROR(SMALL($T$5:$T$8000,ROWS($T$5:T1751)),"")</f>
        <v/>
      </c>
    </row>
    <row r="1752" spans="1:21" ht="14.4" customHeight="1" x14ac:dyDescent="0.25">
      <c r="A1752" s="285" t="s">
        <v>1785</v>
      </c>
      <c r="B1752" t="s">
        <v>1098</v>
      </c>
      <c r="C1752" s="300">
        <v>6994</v>
      </c>
      <c r="D1752" s="286">
        <f>ROWS(C$5:C1752)</f>
        <v>1748</v>
      </c>
      <c r="E1752" s="286" t="str">
        <f>IF(A1752='5.1'!$E$5,TXM!D1752,"")</f>
        <v/>
      </c>
      <c r="F1752" t="str">
        <f>IFERROR(SMALL($E$5:$E$8000,ROWS($E$5:E1752)),"")</f>
        <v/>
      </c>
      <c r="I1752" s="285" t="s">
        <v>1961</v>
      </c>
      <c r="J1752" t="s">
        <v>774</v>
      </c>
      <c r="K1752" s="300">
        <v>22972</v>
      </c>
      <c r="L1752" s="286">
        <f>ROWS(K$5:K1752)</f>
        <v>1748</v>
      </c>
      <c r="M1752" s="286" t="str">
        <f>IF(I1752='5.1'!$E$5,TXM!L1752,"")</f>
        <v/>
      </c>
      <c r="N1752" t="str">
        <f>IFERROR(SMALL($M$5:$M$8000,ROWS($M$5:M1752)),"")</f>
        <v/>
      </c>
      <c r="P1752" t="s">
        <v>1788</v>
      </c>
      <c r="Q1752" t="s">
        <v>1080</v>
      </c>
      <c r="R1752">
        <v>2569352</v>
      </c>
      <c r="S1752" s="286">
        <f>ROWS(R$5:R1752)</f>
        <v>1748</v>
      </c>
      <c r="T1752" s="286" t="str">
        <f>IF(P1752='5.1'!$E$5,TXM!S1752,"")</f>
        <v/>
      </c>
      <c r="U1752" t="str">
        <f>IFERROR(SMALL($T$5:$T$8000,ROWS($T$5:T1752)),"")</f>
        <v/>
      </c>
    </row>
    <row r="1753" spans="1:21" ht="14.4" customHeight="1" x14ac:dyDescent="0.25">
      <c r="A1753" s="285" t="s">
        <v>1785</v>
      </c>
      <c r="B1753" t="s">
        <v>106</v>
      </c>
      <c r="C1753" s="300">
        <v>2351</v>
      </c>
      <c r="D1753" s="286">
        <f>ROWS(C$5:C1753)</f>
        <v>1749</v>
      </c>
      <c r="E1753" s="286" t="str">
        <f>IF(A1753='5.1'!$E$5,TXM!D1753,"")</f>
        <v/>
      </c>
      <c r="F1753" t="str">
        <f>IFERROR(SMALL($E$5:$E$8000,ROWS($E$5:E1753)),"")</f>
        <v/>
      </c>
      <c r="I1753" s="285" t="s">
        <v>1961</v>
      </c>
      <c r="J1753" t="s">
        <v>808</v>
      </c>
      <c r="K1753" s="300">
        <v>18453</v>
      </c>
      <c r="L1753" s="286">
        <f>ROWS(K$5:K1753)</f>
        <v>1749</v>
      </c>
      <c r="M1753" s="286" t="str">
        <f>IF(I1753='5.1'!$E$5,TXM!L1753,"")</f>
        <v/>
      </c>
      <c r="N1753" t="str">
        <f>IFERROR(SMALL($M$5:$M$8000,ROWS($M$5:M1753)),"")</f>
        <v/>
      </c>
      <c r="P1753" t="s">
        <v>1788</v>
      </c>
      <c r="Q1753" t="s">
        <v>790</v>
      </c>
      <c r="R1753">
        <v>2567913</v>
      </c>
      <c r="S1753" s="286">
        <f>ROWS(R$5:R1753)</f>
        <v>1749</v>
      </c>
      <c r="T1753" s="286" t="str">
        <f>IF(P1753='5.1'!$E$5,TXM!S1753,"")</f>
        <v/>
      </c>
      <c r="U1753" t="str">
        <f>IFERROR(SMALL($T$5:$T$8000,ROWS($T$5:T1753)),"")</f>
        <v/>
      </c>
    </row>
    <row r="1754" spans="1:21" ht="14.4" customHeight="1" x14ac:dyDescent="0.25">
      <c r="A1754" s="285" t="s">
        <v>1785</v>
      </c>
      <c r="B1754" t="s">
        <v>1086</v>
      </c>
      <c r="C1754" s="300">
        <v>1508</v>
      </c>
      <c r="D1754" s="286">
        <f>ROWS(C$5:C1754)</f>
        <v>1750</v>
      </c>
      <c r="E1754" s="286" t="str">
        <f>IF(A1754='5.1'!$E$5,TXM!D1754,"")</f>
        <v/>
      </c>
      <c r="F1754" t="str">
        <f>IFERROR(SMALL($E$5:$E$8000,ROWS($E$5:E1754)),"")</f>
        <v/>
      </c>
      <c r="I1754" s="285" t="s">
        <v>1961</v>
      </c>
      <c r="J1754" t="s">
        <v>806</v>
      </c>
      <c r="K1754" s="300">
        <v>3765</v>
      </c>
      <c r="L1754" s="286">
        <f>ROWS(K$5:K1754)</f>
        <v>1750</v>
      </c>
      <c r="M1754" s="286" t="str">
        <f>IF(I1754='5.1'!$E$5,TXM!L1754,"")</f>
        <v/>
      </c>
      <c r="N1754" t="str">
        <f>IFERROR(SMALL($M$5:$M$8000,ROWS($M$5:M1754)),"")</f>
        <v/>
      </c>
      <c r="P1754" t="s">
        <v>1788</v>
      </c>
      <c r="Q1754" t="s">
        <v>107</v>
      </c>
      <c r="R1754">
        <v>1676540</v>
      </c>
      <c r="S1754" s="286">
        <f>ROWS(R$5:R1754)</f>
        <v>1750</v>
      </c>
      <c r="T1754" s="286" t="str">
        <f>IF(P1754='5.1'!$E$5,TXM!S1754,"")</f>
        <v/>
      </c>
      <c r="U1754" t="str">
        <f>IFERROR(SMALL($T$5:$T$8000,ROWS($T$5:T1754)),"")</f>
        <v/>
      </c>
    </row>
    <row r="1755" spans="1:21" ht="14.4" customHeight="1" x14ac:dyDescent="0.25">
      <c r="A1755" s="285" t="s">
        <v>1987</v>
      </c>
      <c r="B1755" t="s">
        <v>106</v>
      </c>
      <c r="C1755" s="300">
        <v>319234</v>
      </c>
      <c r="D1755" s="286">
        <f>ROWS(C$5:C1755)</f>
        <v>1751</v>
      </c>
      <c r="E1755" s="286" t="str">
        <f>IF(A1755='5.1'!$E$5,TXM!D1755,"")</f>
        <v/>
      </c>
      <c r="F1755" t="str">
        <f>IFERROR(SMALL($E$5:$E$8000,ROWS($E$5:E1755)),"")</f>
        <v/>
      </c>
      <c r="I1755" s="285" t="s">
        <v>1961</v>
      </c>
      <c r="J1755" t="s">
        <v>1098</v>
      </c>
      <c r="K1755" s="300">
        <v>2726</v>
      </c>
      <c r="L1755" s="286">
        <f>ROWS(K$5:K1755)</f>
        <v>1751</v>
      </c>
      <c r="M1755" s="286" t="str">
        <f>IF(I1755='5.1'!$E$5,TXM!L1755,"")</f>
        <v/>
      </c>
      <c r="N1755" t="str">
        <f>IFERROR(SMALL($M$5:$M$8000,ROWS($M$5:M1755)),"")</f>
        <v/>
      </c>
      <c r="P1755" t="s">
        <v>1788</v>
      </c>
      <c r="Q1755" t="s">
        <v>106</v>
      </c>
      <c r="R1755">
        <v>1669709</v>
      </c>
      <c r="S1755" s="286">
        <f>ROWS(R$5:R1755)</f>
        <v>1751</v>
      </c>
      <c r="T1755" s="286" t="str">
        <f>IF(P1755='5.1'!$E$5,TXM!S1755,"")</f>
        <v/>
      </c>
      <c r="U1755" t="str">
        <f>IFERROR(SMALL($T$5:$T$8000,ROWS($T$5:T1755)),"")</f>
        <v/>
      </c>
    </row>
    <row r="1756" spans="1:21" ht="14.4" customHeight="1" x14ac:dyDescent="0.25">
      <c r="A1756" s="285" t="s">
        <v>1987</v>
      </c>
      <c r="B1756" t="s">
        <v>1080</v>
      </c>
      <c r="C1756" s="300">
        <v>244703</v>
      </c>
      <c r="D1756" s="286">
        <f>ROWS(C$5:C1756)</f>
        <v>1752</v>
      </c>
      <c r="E1756" s="286" t="str">
        <f>IF(A1756='5.1'!$E$5,TXM!D1756,"")</f>
        <v/>
      </c>
      <c r="F1756" t="str">
        <f>IFERROR(SMALL($E$5:$E$8000,ROWS($E$5:E1756)),"")</f>
        <v/>
      </c>
      <c r="I1756" s="285" t="s">
        <v>1961</v>
      </c>
      <c r="J1756" t="s">
        <v>725</v>
      </c>
      <c r="K1756" s="300">
        <v>458</v>
      </c>
      <c r="L1756" s="286">
        <f>ROWS(K$5:K1756)</f>
        <v>1752</v>
      </c>
      <c r="M1756" s="286" t="str">
        <f>IF(I1756='5.1'!$E$5,TXM!L1756,"")</f>
        <v/>
      </c>
      <c r="N1756" t="str">
        <f>IFERROR(SMALL($M$5:$M$8000,ROWS($M$5:M1756)),"")</f>
        <v/>
      </c>
      <c r="P1756" t="s">
        <v>1788</v>
      </c>
      <c r="Q1756" t="s">
        <v>774</v>
      </c>
      <c r="R1756">
        <v>1472703</v>
      </c>
      <c r="S1756" s="286">
        <f>ROWS(R$5:R1756)</f>
        <v>1752</v>
      </c>
      <c r="T1756" s="286" t="str">
        <f>IF(P1756='5.1'!$E$5,TXM!S1756,"")</f>
        <v/>
      </c>
      <c r="U1756" t="str">
        <f>IFERROR(SMALL($T$5:$T$8000,ROWS($T$5:T1756)),"")</f>
        <v/>
      </c>
    </row>
    <row r="1757" spans="1:21" ht="14.4" customHeight="1" x14ac:dyDescent="0.25">
      <c r="A1757" s="285" t="s">
        <v>1987</v>
      </c>
      <c r="B1757" t="s">
        <v>1079</v>
      </c>
      <c r="C1757" s="300">
        <v>128250</v>
      </c>
      <c r="D1757" s="286">
        <f>ROWS(C$5:C1757)</f>
        <v>1753</v>
      </c>
      <c r="E1757" s="286" t="str">
        <f>IF(A1757='5.1'!$E$5,TXM!D1757,"")</f>
        <v/>
      </c>
      <c r="F1757" t="str">
        <f>IFERROR(SMALL($E$5:$E$8000,ROWS($E$5:E1757)),"")</f>
        <v/>
      </c>
      <c r="I1757" s="285" t="s">
        <v>1961</v>
      </c>
      <c r="J1757" t="s">
        <v>117</v>
      </c>
      <c r="K1757" s="300">
        <v>370</v>
      </c>
      <c r="L1757" s="286">
        <f>ROWS(K$5:K1757)</f>
        <v>1753</v>
      </c>
      <c r="M1757" s="286" t="str">
        <f>IF(I1757='5.1'!$E$5,TXM!L1757,"")</f>
        <v/>
      </c>
      <c r="N1757" t="str">
        <f>IFERROR(SMALL($M$5:$M$8000,ROWS($M$5:M1757)),"")</f>
        <v/>
      </c>
      <c r="P1757" t="s">
        <v>1788</v>
      </c>
      <c r="Q1757" t="s">
        <v>756</v>
      </c>
      <c r="R1757">
        <v>1106349</v>
      </c>
      <c r="S1757" s="286">
        <f>ROWS(R$5:R1757)</f>
        <v>1753</v>
      </c>
      <c r="T1757" s="286" t="str">
        <f>IF(P1757='5.1'!$E$5,TXM!S1757,"")</f>
        <v/>
      </c>
      <c r="U1757" t="str">
        <f>IFERROR(SMALL($T$5:$T$8000,ROWS($T$5:T1757)),"")</f>
        <v/>
      </c>
    </row>
    <row r="1758" spans="1:21" ht="14.4" customHeight="1" x14ac:dyDescent="0.25">
      <c r="A1758" s="285" t="s">
        <v>1987</v>
      </c>
      <c r="B1758" t="s">
        <v>727</v>
      </c>
      <c r="C1758" s="300">
        <v>114428</v>
      </c>
      <c r="D1758" s="286">
        <f>ROWS(C$5:C1758)</f>
        <v>1754</v>
      </c>
      <c r="E1758" s="286" t="str">
        <f>IF(A1758='5.1'!$E$5,TXM!D1758,"")</f>
        <v/>
      </c>
      <c r="F1758" t="str">
        <f>IFERROR(SMALL($E$5:$E$8000,ROWS($E$5:E1758)),"")</f>
        <v/>
      </c>
      <c r="I1758" s="285" t="s">
        <v>1961</v>
      </c>
      <c r="J1758" t="s">
        <v>1080</v>
      </c>
      <c r="K1758" s="300">
        <v>108</v>
      </c>
      <c r="L1758" s="286">
        <f>ROWS(K$5:K1758)</f>
        <v>1754</v>
      </c>
      <c r="M1758" s="286" t="str">
        <f>IF(I1758='5.1'!$E$5,TXM!L1758,"")</f>
        <v/>
      </c>
      <c r="N1758" t="str">
        <f>IFERROR(SMALL($M$5:$M$8000,ROWS($M$5:M1758)),"")</f>
        <v/>
      </c>
      <c r="P1758" t="s">
        <v>1788</v>
      </c>
      <c r="Q1758" t="s">
        <v>105</v>
      </c>
      <c r="R1758">
        <v>1096535</v>
      </c>
      <c r="S1758" s="286">
        <f>ROWS(R$5:R1758)</f>
        <v>1754</v>
      </c>
      <c r="T1758" s="286" t="str">
        <f>IF(P1758='5.1'!$E$5,TXM!S1758,"")</f>
        <v/>
      </c>
      <c r="U1758" t="str">
        <f>IFERROR(SMALL($T$5:$T$8000,ROWS($T$5:T1758)),"")</f>
        <v/>
      </c>
    </row>
    <row r="1759" spans="1:21" ht="14.4" customHeight="1" x14ac:dyDescent="0.25">
      <c r="A1759" s="285" t="s">
        <v>1987</v>
      </c>
      <c r="B1759" t="s">
        <v>1093</v>
      </c>
      <c r="C1759" s="300">
        <v>2891</v>
      </c>
      <c r="D1759" s="286">
        <f>ROWS(C$5:C1759)</f>
        <v>1755</v>
      </c>
      <c r="E1759" s="286" t="str">
        <f>IF(A1759='5.1'!$E$5,TXM!D1759,"")</f>
        <v/>
      </c>
      <c r="F1759" t="str">
        <f>IFERROR(SMALL($E$5:$E$8000,ROWS($E$5:E1759)),"")</f>
        <v/>
      </c>
      <c r="I1759" s="285" t="s">
        <v>1961</v>
      </c>
      <c r="J1759" t="s">
        <v>1081</v>
      </c>
      <c r="K1759" s="300">
        <v>28</v>
      </c>
      <c r="L1759" s="286">
        <f>ROWS(K$5:K1759)</f>
        <v>1755</v>
      </c>
      <c r="M1759" s="286" t="str">
        <f>IF(I1759='5.1'!$E$5,TXM!L1759,"")</f>
        <v/>
      </c>
      <c r="N1759" t="str">
        <f>IFERROR(SMALL($M$5:$M$8000,ROWS($M$5:M1759)),"")</f>
        <v/>
      </c>
      <c r="P1759" t="s">
        <v>1788</v>
      </c>
      <c r="Q1759" t="s">
        <v>818</v>
      </c>
      <c r="R1759">
        <v>926002</v>
      </c>
      <c r="S1759" s="286">
        <f>ROWS(R$5:R1759)</f>
        <v>1755</v>
      </c>
      <c r="T1759" s="286" t="str">
        <f>IF(P1759='5.1'!$E$5,TXM!S1759,"")</f>
        <v/>
      </c>
      <c r="U1759" t="str">
        <f>IFERROR(SMALL($T$5:$T$8000,ROWS($T$5:T1759)),"")</f>
        <v/>
      </c>
    </row>
    <row r="1760" spans="1:21" ht="14.4" customHeight="1" x14ac:dyDescent="0.25">
      <c r="A1760" s="285" t="s">
        <v>1788</v>
      </c>
      <c r="B1760" t="s">
        <v>1080</v>
      </c>
      <c r="C1760" s="300">
        <v>7082241872</v>
      </c>
      <c r="D1760" s="286">
        <f>ROWS(C$5:C1760)</f>
        <v>1756</v>
      </c>
      <c r="E1760" s="286" t="str">
        <f>IF(A1760='5.1'!$E$5,TXM!D1760,"")</f>
        <v/>
      </c>
      <c r="F1760" t="str">
        <f>IFERROR(SMALL($E$5:$E$8000,ROWS($E$5:E1760)),"")</f>
        <v/>
      </c>
      <c r="I1760" s="285" t="s">
        <v>1963</v>
      </c>
      <c r="J1760" t="s">
        <v>997</v>
      </c>
      <c r="K1760" s="300">
        <v>4761329</v>
      </c>
      <c r="L1760" s="286">
        <f>ROWS(K$5:K1760)</f>
        <v>1756</v>
      </c>
      <c r="M1760" s="286" t="str">
        <f>IF(I1760='5.1'!$E$5,TXM!L1760,"")</f>
        <v/>
      </c>
      <c r="N1760" t="str">
        <f>IFERROR(SMALL($M$5:$M$8000,ROWS($M$5:M1760)),"")</f>
        <v/>
      </c>
      <c r="P1760" t="s">
        <v>1788</v>
      </c>
      <c r="Q1760" t="s">
        <v>707</v>
      </c>
      <c r="R1760">
        <v>797648</v>
      </c>
      <c r="S1760" s="286">
        <f>ROWS(R$5:R1760)</f>
        <v>1756</v>
      </c>
      <c r="T1760" s="286" t="str">
        <f>IF(P1760='5.1'!$E$5,TXM!S1760,"")</f>
        <v/>
      </c>
      <c r="U1760" t="str">
        <f>IFERROR(SMALL($T$5:$T$8000,ROWS($T$5:T1760)),"")</f>
        <v/>
      </c>
    </row>
    <row r="1761" spans="1:21" ht="14.4" customHeight="1" x14ac:dyDescent="0.25">
      <c r="A1761" s="285" t="s">
        <v>1788</v>
      </c>
      <c r="B1761" t="s">
        <v>715</v>
      </c>
      <c r="C1761" s="300">
        <v>3975953914</v>
      </c>
      <c r="D1761" s="286">
        <f>ROWS(C$5:C1761)</f>
        <v>1757</v>
      </c>
      <c r="E1761" s="286" t="str">
        <f>IF(A1761='5.1'!$E$5,TXM!D1761,"")</f>
        <v/>
      </c>
      <c r="F1761" t="str">
        <f>IFERROR(SMALL($E$5:$E$8000,ROWS($E$5:E1761)),"")</f>
        <v/>
      </c>
      <c r="I1761" s="285" t="s">
        <v>1963</v>
      </c>
      <c r="J1761" t="s">
        <v>808</v>
      </c>
      <c r="K1761" s="300">
        <v>567116</v>
      </c>
      <c r="L1761" s="286">
        <f>ROWS(K$5:K1761)</f>
        <v>1757</v>
      </c>
      <c r="M1761" s="286" t="str">
        <f>IF(I1761='5.1'!$E$5,TXM!L1761,"")</f>
        <v/>
      </c>
      <c r="N1761" t="str">
        <f>IFERROR(SMALL($M$5:$M$8000,ROWS($M$5:M1761)),"")</f>
        <v/>
      </c>
      <c r="P1761" t="s">
        <v>1788</v>
      </c>
      <c r="Q1761" t="s">
        <v>119</v>
      </c>
      <c r="R1761">
        <v>666480</v>
      </c>
      <c r="S1761" s="286">
        <f>ROWS(R$5:R1761)</f>
        <v>1757</v>
      </c>
      <c r="T1761" s="286" t="str">
        <f>IF(P1761='5.1'!$E$5,TXM!S1761,"")</f>
        <v/>
      </c>
      <c r="U1761" t="str">
        <f>IFERROR(SMALL($T$5:$T$8000,ROWS($T$5:T1761)),"")</f>
        <v/>
      </c>
    </row>
    <row r="1762" spans="1:21" ht="14.4" customHeight="1" x14ac:dyDescent="0.25">
      <c r="A1762" s="285" t="s">
        <v>1788</v>
      </c>
      <c r="B1762" t="s">
        <v>719</v>
      </c>
      <c r="C1762" s="300">
        <v>2308879980</v>
      </c>
      <c r="D1762" s="286">
        <f>ROWS(C$5:C1762)</f>
        <v>1758</v>
      </c>
      <c r="E1762" s="286" t="str">
        <f>IF(A1762='5.1'!$E$5,TXM!D1762,"")</f>
        <v/>
      </c>
      <c r="F1762" t="str">
        <f>IFERROR(SMALL($E$5:$E$8000,ROWS($E$5:E1762)),"")</f>
        <v/>
      </c>
      <c r="I1762" s="285" t="s">
        <v>1963</v>
      </c>
      <c r="J1762" t="s">
        <v>1082</v>
      </c>
      <c r="K1762" s="300">
        <v>311467</v>
      </c>
      <c r="L1762" s="286">
        <f>ROWS(K$5:K1762)</f>
        <v>1758</v>
      </c>
      <c r="M1762" s="286" t="str">
        <f>IF(I1762='5.1'!$E$5,TXM!L1762,"")</f>
        <v/>
      </c>
      <c r="N1762" t="str">
        <f>IFERROR(SMALL($M$5:$M$8000,ROWS($M$5:M1762)),"")</f>
        <v/>
      </c>
      <c r="P1762" t="s">
        <v>1788</v>
      </c>
      <c r="Q1762" t="s">
        <v>725</v>
      </c>
      <c r="R1762">
        <v>648147</v>
      </c>
      <c r="S1762" s="286">
        <f>ROWS(R$5:R1762)</f>
        <v>1758</v>
      </c>
      <c r="T1762" s="286" t="str">
        <f>IF(P1762='5.1'!$E$5,TXM!S1762,"")</f>
        <v/>
      </c>
      <c r="U1762" t="str">
        <f>IFERROR(SMALL($T$5:$T$8000,ROWS($T$5:T1762)),"")</f>
        <v/>
      </c>
    </row>
    <row r="1763" spans="1:21" ht="14.4" customHeight="1" x14ac:dyDescent="0.25">
      <c r="A1763" s="285" t="s">
        <v>1788</v>
      </c>
      <c r="B1763" t="s">
        <v>782</v>
      </c>
      <c r="C1763" s="300">
        <v>264866327</v>
      </c>
      <c r="D1763" s="286">
        <f>ROWS(C$5:C1763)</f>
        <v>1759</v>
      </c>
      <c r="E1763" s="286" t="str">
        <f>IF(A1763='5.1'!$E$5,TXM!D1763,"")</f>
        <v/>
      </c>
      <c r="F1763" t="str">
        <f>IFERROR(SMALL($E$5:$E$8000,ROWS($E$5:E1763)),"")</f>
        <v/>
      </c>
      <c r="I1763" s="285" t="s">
        <v>1963</v>
      </c>
      <c r="J1763" t="s">
        <v>806</v>
      </c>
      <c r="K1763" s="300">
        <v>187446</v>
      </c>
      <c r="L1763" s="286">
        <f>ROWS(K$5:K1763)</f>
        <v>1759</v>
      </c>
      <c r="M1763" s="286" t="str">
        <f>IF(I1763='5.1'!$E$5,TXM!L1763,"")</f>
        <v/>
      </c>
      <c r="N1763" t="str">
        <f>IFERROR(SMALL($M$5:$M$8000,ROWS($M$5:M1763)),"")</f>
        <v/>
      </c>
      <c r="P1763" t="s">
        <v>1788</v>
      </c>
      <c r="Q1763" t="s">
        <v>1092</v>
      </c>
      <c r="R1763">
        <v>523326</v>
      </c>
      <c r="S1763" s="286">
        <f>ROWS(R$5:R1763)</f>
        <v>1759</v>
      </c>
      <c r="T1763" s="286" t="str">
        <f>IF(P1763='5.1'!$E$5,TXM!S1763,"")</f>
        <v/>
      </c>
      <c r="U1763" t="str">
        <f>IFERROR(SMALL($T$5:$T$8000,ROWS($T$5:T1763)),"")</f>
        <v/>
      </c>
    </row>
    <row r="1764" spans="1:21" ht="14.4" customHeight="1" x14ac:dyDescent="0.25">
      <c r="A1764" s="285" t="s">
        <v>1788</v>
      </c>
      <c r="B1764" t="s">
        <v>1081</v>
      </c>
      <c r="C1764" s="300">
        <v>144837458</v>
      </c>
      <c r="D1764" s="286">
        <f>ROWS(C$5:C1764)</f>
        <v>1760</v>
      </c>
      <c r="E1764" s="286" t="str">
        <f>IF(A1764='5.1'!$E$5,TXM!D1764,"")</f>
        <v/>
      </c>
      <c r="F1764" t="str">
        <f>IFERROR(SMALL($E$5:$E$8000,ROWS($E$5:E1764)),"")</f>
        <v/>
      </c>
      <c r="I1764" s="285" t="s">
        <v>1963</v>
      </c>
      <c r="J1764" t="s">
        <v>762</v>
      </c>
      <c r="K1764" s="300">
        <v>30213</v>
      </c>
      <c r="L1764" s="286">
        <f>ROWS(K$5:K1764)</f>
        <v>1760</v>
      </c>
      <c r="M1764" s="286" t="str">
        <f>IF(I1764='5.1'!$E$5,TXM!L1764,"")</f>
        <v/>
      </c>
      <c r="N1764" t="str">
        <f>IFERROR(SMALL($M$5:$M$8000,ROWS($M$5:M1764)),"")</f>
        <v/>
      </c>
      <c r="P1764" t="s">
        <v>1788</v>
      </c>
      <c r="Q1764" t="s">
        <v>1076</v>
      </c>
      <c r="R1764">
        <v>520107</v>
      </c>
      <c r="S1764" s="286">
        <f>ROWS(R$5:R1764)</f>
        <v>1760</v>
      </c>
      <c r="T1764" s="286" t="str">
        <f>IF(P1764='5.1'!$E$5,TXM!S1764,"")</f>
        <v/>
      </c>
      <c r="U1764" t="str">
        <f>IFERROR(SMALL($T$5:$T$8000,ROWS($T$5:T1764)),"")</f>
        <v/>
      </c>
    </row>
    <row r="1765" spans="1:21" ht="14.4" customHeight="1" x14ac:dyDescent="0.25">
      <c r="A1765" s="285" t="s">
        <v>1788</v>
      </c>
      <c r="B1765" t="s">
        <v>1079</v>
      </c>
      <c r="C1765" s="300">
        <v>89815622</v>
      </c>
      <c r="D1765" s="286">
        <f>ROWS(C$5:C1765)</f>
        <v>1761</v>
      </c>
      <c r="E1765" s="286" t="str">
        <f>IF(A1765='5.1'!$E$5,TXM!D1765,"")</f>
        <v/>
      </c>
      <c r="F1765" t="str">
        <f>IFERROR(SMALL($E$5:$E$8000,ROWS($E$5:E1765)),"")</f>
        <v/>
      </c>
      <c r="I1765" s="285" t="s">
        <v>1963</v>
      </c>
      <c r="J1765" t="s">
        <v>1093</v>
      </c>
      <c r="K1765" s="300">
        <v>25078</v>
      </c>
      <c r="L1765" s="286">
        <f>ROWS(K$5:K1765)</f>
        <v>1761</v>
      </c>
      <c r="M1765" s="286" t="str">
        <f>IF(I1765='5.1'!$E$5,TXM!L1765,"")</f>
        <v/>
      </c>
      <c r="N1765" t="str">
        <f>IFERROR(SMALL($M$5:$M$8000,ROWS($M$5:M1765)),"")</f>
        <v/>
      </c>
      <c r="P1765" t="s">
        <v>1788</v>
      </c>
      <c r="Q1765" t="s">
        <v>750</v>
      </c>
      <c r="R1765">
        <v>501163</v>
      </c>
      <c r="S1765" s="286">
        <f>ROWS(R$5:R1765)</f>
        <v>1761</v>
      </c>
      <c r="T1765" s="286" t="str">
        <f>IF(P1765='5.1'!$E$5,TXM!S1765,"")</f>
        <v/>
      </c>
      <c r="U1765" t="str">
        <f>IFERROR(SMALL($T$5:$T$8000,ROWS($T$5:T1765)),"")</f>
        <v/>
      </c>
    </row>
    <row r="1766" spans="1:21" ht="14.4" customHeight="1" x14ac:dyDescent="0.25">
      <c r="A1766" s="285" t="s">
        <v>1788</v>
      </c>
      <c r="B1766" t="s">
        <v>790</v>
      </c>
      <c r="C1766" s="300">
        <v>72125431</v>
      </c>
      <c r="D1766" s="286">
        <f>ROWS(C$5:C1766)</f>
        <v>1762</v>
      </c>
      <c r="E1766" s="286" t="str">
        <f>IF(A1766='5.1'!$E$5,TXM!D1766,"")</f>
        <v/>
      </c>
      <c r="F1766" t="str">
        <f>IFERROR(SMALL($E$5:$E$8000,ROWS($E$5:E1766)),"")</f>
        <v/>
      </c>
      <c r="I1766" s="285" t="s">
        <v>1963</v>
      </c>
      <c r="J1766" t="s">
        <v>1081</v>
      </c>
      <c r="K1766" s="300">
        <v>14601</v>
      </c>
      <c r="L1766" s="286">
        <f>ROWS(K$5:K1766)</f>
        <v>1762</v>
      </c>
      <c r="M1766" s="286" t="str">
        <f>IF(I1766='5.1'!$E$5,TXM!L1766,"")</f>
        <v/>
      </c>
      <c r="N1766" t="str">
        <f>IFERROR(SMALL($M$5:$M$8000,ROWS($M$5:M1766)),"")</f>
        <v/>
      </c>
      <c r="P1766" t="s">
        <v>1788</v>
      </c>
      <c r="Q1766" t="s">
        <v>116</v>
      </c>
      <c r="R1766">
        <v>432579</v>
      </c>
      <c r="S1766" s="286">
        <f>ROWS(R$5:R1766)</f>
        <v>1762</v>
      </c>
      <c r="T1766" s="286" t="str">
        <f>IF(P1766='5.1'!$E$5,TXM!S1766,"")</f>
        <v/>
      </c>
      <c r="U1766" t="str">
        <f>IFERROR(SMALL($T$5:$T$8000,ROWS($T$5:T1766)),"")</f>
        <v/>
      </c>
    </row>
    <row r="1767" spans="1:21" ht="14.4" customHeight="1" x14ac:dyDescent="0.25">
      <c r="A1767" s="285" t="s">
        <v>1788</v>
      </c>
      <c r="B1767" t="s">
        <v>106</v>
      </c>
      <c r="C1767" s="300">
        <v>67190489</v>
      </c>
      <c r="D1767" s="286">
        <f>ROWS(C$5:C1767)</f>
        <v>1763</v>
      </c>
      <c r="E1767" s="286" t="str">
        <f>IF(A1767='5.1'!$E$5,TXM!D1767,"")</f>
        <v/>
      </c>
      <c r="F1767" t="str">
        <f>IFERROR(SMALL($E$5:$E$8000,ROWS($E$5:E1767)),"")</f>
        <v/>
      </c>
      <c r="I1767" s="285" t="s">
        <v>1963</v>
      </c>
      <c r="J1767" t="s">
        <v>1079</v>
      </c>
      <c r="K1767" s="300">
        <v>11786</v>
      </c>
      <c r="L1767" s="286">
        <f>ROWS(K$5:K1767)</f>
        <v>1763</v>
      </c>
      <c r="M1767" s="286" t="str">
        <f>IF(I1767='5.1'!$E$5,TXM!L1767,"")</f>
        <v/>
      </c>
      <c r="N1767" t="str">
        <f>IFERROR(SMALL($M$5:$M$8000,ROWS($M$5:M1767)),"")</f>
        <v/>
      </c>
      <c r="P1767" t="s">
        <v>1788</v>
      </c>
      <c r="Q1767" t="s">
        <v>1096</v>
      </c>
      <c r="R1767">
        <v>363009</v>
      </c>
      <c r="S1767" s="286">
        <f>ROWS(R$5:R1767)</f>
        <v>1763</v>
      </c>
      <c r="T1767" s="286" t="str">
        <f>IF(P1767='5.1'!$E$5,TXM!S1767,"")</f>
        <v/>
      </c>
      <c r="U1767" t="str">
        <f>IFERROR(SMALL($T$5:$T$8000,ROWS($T$5:T1767)),"")</f>
        <v/>
      </c>
    </row>
    <row r="1768" spans="1:21" ht="14.4" customHeight="1" x14ac:dyDescent="0.25">
      <c r="A1768" s="285" t="s">
        <v>1788</v>
      </c>
      <c r="B1768" t="s">
        <v>717</v>
      </c>
      <c r="C1768" s="300">
        <v>55113351</v>
      </c>
      <c r="D1768" s="286">
        <f>ROWS(C$5:C1768)</f>
        <v>1764</v>
      </c>
      <c r="E1768" s="286" t="str">
        <f>IF(A1768='5.1'!$E$5,TXM!D1768,"")</f>
        <v/>
      </c>
      <c r="F1768" t="str">
        <f>IFERROR(SMALL($E$5:$E$8000,ROWS($E$5:E1768)),"")</f>
        <v/>
      </c>
      <c r="I1768" s="285" t="s">
        <v>1963</v>
      </c>
      <c r="J1768" t="s">
        <v>760</v>
      </c>
      <c r="K1768" s="300">
        <v>4482</v>
      </c>
      <c r="L1768" s="286">
        <f>ROWS(K$5:K1768)</f>
        <v>1764</v>
      </c>
      <c r="M1768" s="286" t="str">
        <f>IF(I1768='5.1'!$E$5,TXM!L1768,"")</f>
        <v/>
      </c>
      <c r="N1768" t="str">
        <f>IFERROR(SMALL($M$5:$M$8000,ROWS($M$5:M1768)),"")</f>
        <v/>
      </c>
      <c r="P1768" t="s">
        <v>1788</v>
      </c>
      <c r="Q1768" t="s">
        <v>110</v>
      </c>
      <c r="R1768">
        <v>343021</v>
      </c>
      <c r="S1768" s="286">
        <f>ROWS(R$5:R1768)</f>
        <v>1764</v>
      </c>
      <c r="T1768" s="286" t="str">
        <f>IF(P1768='5.1'!$E$5,TXM!S1768,"")</f>
        <v/>
      </c>
      <c r="U1768" t="str">
        <f>IFERROR(SMALL($T$5:$T$8000,ROWS($T$5:T1768)),"")</f>
        <v/>
      </c>
    </row>
    <row r="1769" spans="1:21" ht="14.4" customHeight="1" x14ac:dyDescent="0.25">
      <c r="A1769" s="285" t="s">
        <v>1788</v>
      </c>
      <c r="B1769" t="s">
        <v>723</v>
      </c>
      <c r="C1769" s="300">
        <v>47703766</v>
      </c>
      <c r="D1769" s="286">
        <f>ROWS(C$5:C1769)</f>
        <v>1765</v>
      </c>
      <c r="E1769" s="286" t="str">
        <f>IF(A1769='5.1'!$E$5,TXM!D1769,"")</f>
        <v/>
      </c>
      <c r="F1769" t="str">
        <f>IFERROR(SMALL($E$5:$E$8000,ROWS($E$5:E1769)),"")</f>
        <v/>
      </c>
      <c r="I1769" s="285" t="s">
        <v>1963</v>
      </c>
      <c r="J1769" t="s">
        <v>734</v>
      </c>
      <c r="K1769" s="300">
        <v>2827</v>
      </c>
      <c r="L1769" s="286">
        <f>ROWS(K$5:K1769)</f>
        <v>1765</v>
      </c>
      <c r="M1769" s="286" t="str">
        <f>IF(I1769='5.1'!$E$5,TXM!L1769,"")</f>
        <v/>
      </c>
      <c r="N1769" t="str">
        <f>IFERROR(SMALL($M$5:$M$8000,ROWS($M$5:M1769)),"")</f>
        <v/>
      </c>
      <c r="P1769" t="s">
        <v>1788</v>
      </c>
      <c r="Q1769" t="s">
        <v>1098</v>
      </c>
      <c r="R1769">
        <v>324545</v>
      </c>
      <c r="S1769" s="286">
        <f>ROWS(R$5:R1769)</f>
        <v>1765</v>
      </c>
      <c r="T1769" s="286" t="str">
        <f>IF(P1769='5.1'!$E$5,TXM!S1769,"")</f>
        <v/>
      </c>
      <c r="U1769" t="str">
        <f>IFERROR(SMALL($T$5:$T$8000,ROWS($T$5:T1769)),"")</f>
        <v/>
      </c>
    </row>
    <row r="1770" spans="1:21" ht="14.4" customHeight="1" x14ac:dyDescent="0.25">
      <c r="A1770" s="285" t="s">
        <v>1788</v>
      </c>
      <c r="B1770" t="s">
        <v>746</v>
      </c>
      <c r="C1770" s="300">
        <v>36555207</v>
      </c>
      <c r="D1770" s="286">
        <f>ROWS(C$5:C1770)</f>
        <v>1766</v>
      </c>
      <c r="E1770" s="286" t="str">
        <f>IF(A1770='5.1'!$E$5,TXM!D1770,"")</f>
        <v/>
      </c>
      <c r="F1770" t="str">
        <f>IFERROR(SMALL($E$5:$E$8000,ROWS($E$5:E1770)),"")</f>
        <v/>
      </c>
      <c r="I1770" s="285" t="s">
        <v>1963</v>
      </c>
      <c r="J1770" t="s">
        <v>768</v>
      </c>
      <c r="K1770" s="300">
        <v>2278</v>
      </c>
      <c r="L1770" s="286">
        <f>ROWS(K$5:K1770)</f>
        <v>1766</v>
      </c>
      <c r="M1770" s="286" t="str">
        <f>IF(I1770='5.1'!$E$5,TXM!L1770,"")</f>
        <v/>
      </c>
      <c r="N1770" t="str">
        <f>IFERROR(SMALL($M$5:$M$8000,ROWS($M$5:M1770)),"")</f>
        <v/>
      </c>
      <c r="P1770" t="s">
        <v>1788</v>
      </c>
      <c r="Q1770" t="s">
        <v>802</v>
      </c>
      <c r="R1770">
        <v>323030</v>
      </c>
      <c r="S1770" s="286">
        <f>ROWS(R$5:R1770)</f>
        <v>1766</v>
      </c>
      <c r="T1770" s="286" t="str">
        <f>IF(P1770='5.1'!$E$5,TXM!S1770,"")</f>
        <v/>
      </c>
      <c r="U1770" t="str">
        <f>IFERROR(SMALL($T$5:$T$8000,ROWS($T$5:T1770)),"")</f>
        <v/>
      </c>
    </row>
    <row r="1771" spans="1:21" ht="14.4" customHeight="1" x14ac:dyDescent="0.25">
      <c r="A1771" s="285" t="s">
        <v>1788</v>
      </c>
      <c r="B1771" t="s">
        <v>794</v>
      </c>
      <c r="C1771" s="300">
        <v>31074470</v>
      </c>
      <c r="D1771" s="286">
        <f>ROWS(C$5:C1771)</f>
        <v>1767</v>
      </c>
      <c r="E1771" s="286" t="str">
        <f>IF(A1771='5.1'!$E$5,TXM!D1771,"")</f>
        <v/>
      </c>
      <c r="F1771" t="str">
        <f>IFERROR(SMALL($E$5:$E$8000,ROWS($E$5:E1771)),"")</f>
        <v/>
      </c>
      <c r="I1771" s="285" t="s">
        <v>1963</v>
      </c>
      <c r="J1771" t="s">
        <v>766</v>
      </c>
      <c r="K1771" s="300">
        <v>2001</v>
      </c>
      <c r="L1771" s="286">
        <f>ROWS(K$5:K1771)</f>
        <v>1767</v>
      </c>
      <c r="M1771" s="286" t="str">
        <f>IF(I1771='5.1'!$E$5,TXM!L1771,"")</f>
        <v/>
      </c>
      <c r="N1771" t="str">
        <f>IFERROR(SMALL($M$5:$M$8000,ROWS($M$5:M1771)),"")</f>
        <v/>
      </c>
      <c r="P1771" t="s">
        <v>1788</v>
      </c>
      <c r="Q1771" t="s">
        <v>752</v>
      </c>
      <c r="R1771">
        <v>282880</v>
      </c>
      <c r="S1771" s="286">
        <f>ROWS(R$5:R1771)</f>
        <v>1767</v>
      </c>
      <c r="T1771" s="286" t="str">
        <f>IF(P1771='5.1'!$E$5,TXM!S1771,"")</f>
        <v/>
      </c>
      <c r="U1771" t="str">
        <f>IFERROR(SMALL($T$5:$T$8000,ROWS($T$5:T1771)),"")</f>
        <v/>
      </c>
    </row>
    <row r="1772" spans="1:21" ht="14.4" customHeight="1" x14ac:dyDescent="0.25">
      <c r="A1772" s="285" t="s">
        <v>1788</v>
      </c>
      <c r="B1772" t="s">
        <v>806</v>
      </c>
      <c r="C1772" s="300">
        <v>27417965</v>
      </c>
      <c r="D1772" s="286">
        <f>ROWS(C$5:C1772)</f>
        <v>1768</v>
      </c>
      <c r="E1772" s="286" t="str">
        <f>IF(A1772='5.1'!$E$5,TXM!D1772,"")</f>
        <v/>
      </c>
      <c r="F1772" t="str">
        <f>IFERROR(SMALL($E$5:$E$8000,ROWS($E$5:E1772)),"")</f>
        <v/>
      </c>
      <c r="I1772" s="285" t="s">
        <v>1963</v>
      </c>
      <c r="J1772" t="s">
        <v>774</v>
      </c>
      <c r="K1772" s="300">
        <v>151</v>
      </c>
      <c r="L1772" s="286">
        <f>ROWS(K$5:K1772)</f>
        <v>1768</v>
      </c>
      <c r="M1772" s="286" t="str">
        <f>IF(I1772='5.1'!$E$5,TXM!L1772,"")</f>
        <v/>
      </c>
      <c r="N1772" t="str">
        <f>IFERROR(SMALL($M$5:$M$8000,ROWS($M$5:M1772)),"")</f>
        <v/>
      </c>
      <c r="P1772" t="s">
        <v>1788</v>
      </c>
      <c r="Q1772" t="s">
        <v>764</v>
      </c>
      <c r="R1772">
        <v>265375</v>
      </c>
      <c r="S1772" s="286">
        <f>ROWS(R$5:R1772)</f>
        <v>1768</v>
      </c>
      <c r="T1772" s="286" t="str">
        <f>IF(P1772='5.1'!$E$5,TXM!S1772,"")</f>
        <v/>
      </c>
      <c r="U1772" t="str">
        <f>IFERROR(SMALL($T$5:$T$8000,ROWS($T$5:T1772)),"")</f>
        <v/>
      </c>
    </row>
    <row r="1773" spans="1:21" ht="14.4" customHeight="1" x14ac:dyDescent="0.25">
      <c r="A1773" s="285" t="s">
        <v>1788</v>
      </c>
      <c r="B1773" t="s">
        <v>804</v>
      </c>
      <c r="C1773" s="300">
        <v>26395845</v>
      </c>
      <c r="D1773" s="286">
        <f>ROWS(C$5:C1773)</f>
        <v>1769</v>
      </c>
      <c r="E1773" s="286" t="str">
        <f>IF(A1773='5.1'!$E$5,TXM!D1773,"")</f>
        <v/>
      </c>
      <c r="F1773" t="str">
        <f>IFERROR(SMALL($E$5:$E$8000,ROWS($E$5:E1773)),"")</f>
        <v/>
      </c>
      <c r="I1773" s="285" t="s">
        <v>1700</v>
      </c>
      <c r="J1773" t="s">
        <v>997</v>
      </c>
      <c r="K1773" s="300">
        <v>70812942</v>
      </c>
      <c r="L1773" s="286">
        <f>ROWS(K$5:K1773)</f>
        <v>1769</v>
      </c>
      <c r="M1773" s="286" t="str">
        <f>IF(I1773='5.1'!$E$5,TXM!L1773,"")</f>
        <v/>
      </c>
      <c r="N1773" t="str">
        <f>IFERROR(SMALL($M$5:$M$8000,ROWS($M$5:M1773)),"")</f>
        <v/>
      </c>
      <c r="P1773" t="s">
        <v>1788</v>
      </c>
      <c r="Q1773" t="s">
        <v>1087</v>
      </c>
      <c r="R1773">
        <v>250695</v>
      </c>
      <c r="S1773" s="286">
        <f>ROWS(R$5:R1773)</f>
        <v>1769</v>
      </c>
      <c r="T1773" s="286" t="str">
        <f>IF(P1773='5.1'!$E$5,TXM!S1773,"")</f>
        <v/>
      </c>
      <c r="U1773" t="str">
        <f>IFERROR(SMALL($T$5:$T$8000,ROWS($T$5:T1773)),"")</f>
        <v/>
      </c>
    </row>
    <row r="1774" spans="1:21" ht="14.4" customHeight="1" x14ac:dyDescent="0.25">
      <c r="A1774" s="285" t="s">
        <v>1788</v>
      </c>
      <c r="B1774" t="s">
        <v>780</v>
      </c>
      <c r="C1774" s="300">
        <v>23870334</v>
      </c>
      <c r="D1774" s="286">
        <f>ROWS(C$5:C1774)</f>
        <v>1770</v>
      </c>
      <c r="E1774" s="286" t="str">
        <f>IF(A1774='5.1'!$E$5,TXM!D1774,"")</f>
        <v/>
      </c>
      <c r="F1774" t="str">
        <f>IFERROR(SMALL($E$5:$E$8000,ROWS($E$5:E1774)),"")</f>
        <v/>
      </c>
      <c r="I1774" s="285" t="s">
        <v>1700</v>
      </c>
      <c r="J1774" t="s">
        <v>786</v>
      </c>
      <c r="K1774" s="300">
        <v>40189582</v>
      </c>
      <c r="L1774" s="286">
        <f>ROWS(K$5:K1774)</f>
        <v>1770</v>
      </c>
      <c r="M1774" s="286" t="str">
        <f>IF(I1774='5.1'!$E$5,TXM!L1774,"")</f>
        <v/>
      </c>
      <c r="N1774" t="str">
        <f>IFERROR(SMALL($M$5:$M$8000,ROWS($M$5:M1774)),"")</f>
        <v/>
      </c>
      <c r="P1774" t="s">
        <v>1788</v>
      </c>
      <c r="Q1774" t="s">
        <v>118</v>
      </c>
      <c r="R1774">
        <v>193853</v>
      </c>
      <c r="S1774" s="286">
        <f>ROWS(R$5:R1774)</f>
        <v>1770</v>
      </c>
      <c r="T1774" s="286" t="str">
        <f>IF(P1774='5.1'!$E$5,TXM!S1774,"")</f>
        <v/>
      </c>
      <c r="U1774" t="str">
        <f>IFERROR(SMALL($T$5:$T$8000,ROWS($T$5:T1774)),"")</f>
        <v/>
      </c>
    </row>
    <row r="1775" spans="1:21" ht="14.4" customHeight="1" x14ac:dyDescent="0.25">
      <c r="A1775" s="285" t="s">
        <v>1788</v>
      </c>
      <c r="B1775" t="s">
        <v>821</v>
      </c>
      <c r="C1775" s="300">
        <v>13544111</v>
      </c>
      <c r="D1775" s="286">
        <f>ROWS(C$5:C1775)</f>
        <v>1771</v>
      </c>
      <c r="E1775" s="286" t="str">
        <f>IF(A1775='5.1'!$E$5,TXM!D1775,"")</f>
        <v/>
      </c>
      <c r="F1775" t="str">
        <f>IFERROR(SMALL($E$5:$E$8000,ROWS($E$5:E1775)),"")</f>
        <v/>
      </c>
      <c r="I1775" s="285" t="s">
        <v>1700</v>
      </c>
      <c r="J1775" t="s">
        <v>119</v>
      </c>
      <c r="K1775" s="300">
        <v>9363470</v>
      </c>
      <c r="L1775" s="286">
        <f>ROWS(K$5:K1775)</f>
        <v>1771</v>
      </c>
      <c r="M1775" s="286" t="str">
        <f>IF(I1775='5.1'!$E$5,TXM!L1775,"")</f>
        <v/>
      </c>
      <c r="N1775" t="str">
        <f>IFERROR(SMALL($M$5:$M$8000,ROWS($M$5:M1775)),"")</f>
        <v/>
      </c>
      <c r="P1775" t="s">
        <v>1788</v>
      </c>
      <c r="Q1775" t="s">
        <v>723</v>
      </c>
      <c r="R1775">
        <v>181086</v>
      </c>
      <c r="S1775" s="286">
        <f>ROWS(R$5:R1775)</f>
        <v>1771</v>
      </c>
      <c r="T1775" s="286" t="str">
        <f>IF(P1775='5.1'!$E$5,TXM!S1775,"")</f>
        <v/>
      </c>
      <c r="U1775" t="str">
        <f>IFERROR(SMALL($T$5:$T$8000,ROWS($T$5:T1775)),"")</f>
        <v/>
      </c>
    </row>
    <row r="1776" spans="1:21" ht="14.4" customHeight="1" x14ac:dyDescent="0.25">
      <c r="A1776" s="285" t="s">
        <v>1788</v>
      </c>
      <c r="B1776" t="s">
        <v>705</v>
      </c>
      <c r="C1776" s="300">
        <v>11794077</v>
      </c>
      <c r="D1776" s="286">
        <f>ROWS(C$5:C1776)</f>
        <v>1772</v>
      </c>
      <c r="E1776" s="286" t="str">
        <f>IF(A1776='5.1'!$E$5,TXM!D1776,"")</f>
        <v/>
      </c>
      <c r="F1776" t="str">
        <f>IFERROR(SMALL($E$5:$E$8000,ROWS($E$5:E1776)),"")</f>
        <v/>
      </c>
      <c r="I1776" s="285" t="s">
        <v>1700</v>
      </c>
      <c r="J1776" t="s">
        <v>1086</v>
      </c>
      <c r="K1776" s="300">
        <v>8259950</v>
      </c>
      <c r="L1776" s="286">
        <f>ROWS(K$5:K1776)</f>
        <v>1772</v>
      </c>
      <c r="M1776" s="286" t="str">
        <f>IF(I1776='5.1'!$E$5,TXM!L1776,"")</f>
        <v/>
      </c>
      <c r="N1776" t="str">
        <f>IFERROR(SMALL($M$5:$M$8000,ROWS($M$5:M1776)),"")</f>
        <v/>
      </c>
      <c r="P1776" t="s">
        <v>1788</v>
      </c>
      <c r="Q1776" t="s">
        <v>115</v>
      </c>
      <c r="R1776">
        <v>161553</v>
      </c>
      <c r="S1776" s="286">
        <f>ROWS(R$5:R1776)</f>
        <v>1772</v>
      </c>
      <c r="T1776" s="286" t="str">
        <f>IF(P1776='5.1'!$E$5,TXM!S1776,"")</f>
        <v/>
      </c>
      <c r="U1776" t="str">
        <f>IFERROR(SMALL($T$5:$T$8000,ROWS($T$5:T1776)),"")</f>
        <v/>
      </c>
    </row>
    <row r="1777" spans="1:21" ht="14.4" customHeight="1" x14ac:dyDescent="0.25">
      <c r="A1777" s="285" t="s">
        <v>1788</v>
      </c>
      <c r="B1777" t="s">
        <v>118</v>
      </c>
      <c r="C1777" s="300">
        <v>9925148</v>
      </c>
      <c r="D1777" s="286">
        <f>ROWS(C$5:C1777)</f>
        <v>1773</v>
      </c>
      <c r="E1777" s="286" t="str">
        <f>IF(A1777='5.1'!$E$5,TXM!D1777,"")</f>
        <v/>
      </c>
      <c r="F1777" t="str">
        <f>IFERROR(SMALL($E$5:$E$8000,ROWS($E$5:E1777)),"")</f>
        <v/>
      </c>
      <c r="I1777" s="285" t="s">
        <v>1700</v>
      </c>
      <c r="J1777" t="s">
        <v>118</v>
      </c>
      <c r="K1777" s="300">
        <v>3530467</v>
      </c>
      <c r="L1777" s="286">
        <f>ROWS(K$5:K1777)</f>
        <v>1773</v>
      </c>
      <c r="M1777" s="286" t="str">
        <f>IF(I1777='5.1'!$E$5,TXM!L1777,"")</f>
        <v/>
      </c>
      <c r="N1777" t="str">
        <f>IFERROR(SMALL($M$5:$M$8000,ROWS($M$5:M1777)),"")</f>
        <v/>
      </c>
      <c r="P1777" t="s">
        <v>1788</v>
      </c>
      <c r="Q1777" t="s">
        <v>804</v>
      </c>
      <c r="R1777">
        <v>138235</v>
      </c>
      <c r="S1777" s="286">
        <f>ROWS(R$5:R1777)</f>
        <v>1773</v>
      </c>
      <c r="T1777" s="286" t="str">
        <f>IF(P1777='5.1'!$E$5,TXM!S1777,"")</f>
        <v/>
      </c>
      <c r="U1777" t="str">
        <f>IFERROR(SMALL($T$5:$T$8000,ROWS($T$5:T1777)),"")</f>
        <v/>
      </c>
    </row>
    <row r="1778" spans="1:21" ht="14.4" customHeight="1" x14ac:dyDescent="0.25">
      <c r="A1778" s="285" t="s">
        <v>1788</v>
      </c>
      <c r="B1778" t="s">
        <v>113</v>
      </c>
      <c r="C1778" s="300">
        <v>9533677</v>
      </c>
      <c r="D1778" s="286">
        <f>ROWS(C$5:C1778)</f>
        <v>1774</v>
      </c>
      <c r="E1778" s="286" t="str">
        <f>IF(A1778='5.1'!$E$5,TXM!D1778,"")</f>
        <v/>
      </c>
      <c r="F1778" t="str">
        <f>IFERROR(SMALL($E$5:$E$8000,ROWS($E$5:E1778)),"")</f>
        <v/>
      </c>
      <c r="I1778" s="285" t="s">
        <v>1700</v>
      </c>
      <c r="J1778" t="s">
        <v>117</v>
      </c>
      <c r="K1778" s="300">
        <v>925103</v>
      </c>
      <c r="L1778" s="286">
        <f>ROWS(K$5:K1778)</f>
        <v>1774</v>
      </c>
      <c r="M1778" s="286" t="str">
        <f>IF(I1778='5.1'!$E$5,TXM!L1778,"")</f>
        <v/>
      </c>
      <c r="N1778" t="str">
        <f>IFERROR(SMALL($M$5:$M$8000,ROWS($M$5:M1778)),"")</f>
        <v/>
      </c>
      <c r="P1778" t="s">
        <v>1788</v>
      </c>
      <c r="Q1778" t="s">
        <v>717</v>
      </c>
      <c r="R1778">
        <v>109348</v>
      </c>
      <c r="S1778" s="286">
        <f>ROWS(R$5:R1778)</f>
        <v>1774</v>
      </c>
      <c r="T1778" s="286" t="str">
        <f>IF(P1778='5.1'!$E$5,TXM!S1778,"")</f>
        <v/>
      </c>
      <c r="U1778" t="str">
        <f>IFERROR(SMALL($T$5:$T$8000,ROWS($T$5:T1778)),"")</f>
        <v/>
      </c>
    </row>
    <row r="1779" spans="1:21" ht="14.4" customHeight="1" x14ac:dyDescent="0.25">
      <c r="A1779" s="285" t="s">
        <v>1788</v>
      </c>
      <c r="B1779" t="s">
        <v>784</v>
      </c>
      <c r="C1779" s="300">
        <v>8503315</v>
      </c>
      <c r="D1779" s="286">
        <f>ROWS(C$5:C1779)</f>
        <v>1775</v>
      </c>
      <c r="E1779" s="286" t="str">
        <f>IF(A1779='5.1'!$E$5,TXM!D1779,"")</f>
        <v/>
      </c>
      <c r="F1779" t="str">
        <f>IFERROR(SMALL($E$5:$E$8000,ROWS($E$5:E1779)),"")</f>
        <v/>
      </c>
      <c r="I1779" s="285" t="s">
        <v>1700</v>
      </c>
      <c r="J1779" t="s">
        <v>821</v>
      </c>
      <c r="K1779" s="300">
        <v>515752</v>
      </c>
      <c r="L1779" s="286">
        <f>ROWS(K$5:K1779)</f>
        <v>1775</v>
      </c>
      <c r="M1779" s="286" t="str">
        <f>IF(I1779='5.1'!$E$5,TXM!L1779,"")</f>
        <v/>
      </c>
      <c r="N1779" t="str">
        <f>IFERROR(SMALL($M$5:$M$8000,ROWS($M$5:M1779)),"")</f>
        <v/>
      </c>
      <c r="P1779" t="s">
        <v>1788</v>
      </c>
      <c r="Q1779" t="s">
        <v>705</v>
      </c>
      <c r="R1779">
        <v>90357</v>
      </c>
      <c r="S1779" s="286">
        <f>ROWS(R$5:R1779)</f>
        <v>1775</v>
      </c>
      <c r="T1779" s="286" t="str">
        <f>IF(P1779='5.1'!$E$5,TXM!S1779,"")</f>
        <v/>
      </c>
      <c r="U1779" t="str">
        <f>IFERROR(SMALL($T$5:$T$8000,ROWS($T$5:T1779)),"")</f>
        <v/>
      </c>
    </row>
    <row r="1780" spans="1:21" ht="14.4" customHeight="1" x14ac:dyDescent="0.25">
      <c r="A1780" s="285" t="s">
        <v>1788</v>
      </c>
      <c r="B1780" t="s">
        <v>102</v>
      </c>
      <c r="C1780" s="300">
        <v>8356375</v>
      </c>
      <c r="D1780" s="286">
        <f>ROWS(C$5:C1780)</f>
        <v>1776</v>
      </c>
      <c r="E1780" s="286" t="str">
        <f>IF(A1780='5.1'!$E$5,TXM!D1780,"")</f>
        <v/>
      </c>
      <c r="F1780" t="str">
        <f>IFERROR(SMALL($E$5:$E$8000,ROWS($E$5:E1780)),"")</f>
        <v/>
      </c>
      <c r="I1780" s="285" t="s">
        <v>1700</v>
      </c>
      <c r="J1780" t="s">
        <v>106</v>
      </c>
      <c r="K1780" s="300">
        <v>264936</v>
      </c>
      <c r="L1780" s="286">
        <f>ROWS(K$5:K1780)</f>
        <v>1776</v>
      </c>
      <c r="M1780" s="286" t="str">
        <f>IF(I1780='5.1'!$E$5,TXM!L1780,"")</f>
        <v/>
      </c>
      <c r="N1780" t="str">
        <f>IFERROR(SMALL($M$5:$M$8000,ROWS($M$5:M1780)),"")</f>
        <v/>
      </c>
      <c r="P1780" t="s">
        <v>1788</v>
      </c>
      <c r="Q1780" t="s">
        <v>766</v>
      </c>
      <c r="R1780">
        <v>38960</v>
      </c>
      <c r="S1780" s="286">
        <f>ROWS(R$5:R1780)</f>
        <v>1776</v>
      </c>
      <c r="T1780" s="286" t="str">
        <f>IF(P1780='5.1'!$E$5,TXM!S1780,"")</f>
        <v/>
      </c>
      <c r="U1780" t="str">
        <f>IFERROR(SMALL($T$5:$T$8000,ROWS($T$5:T1780)),"")</f>
        <v/>
      </c>
    </row>
    <row r="1781" spans="1:21" ht="14.4" customHeight="1" x14ac:dyDescent="0.25">
      <c r="A1781" s="285" t="s">
        <v>1788</v>
      </c>
      <c r="B1781" t="s">
        <v>774</v>
      </c>
      <c r="C1781" s="300">
        <v>6295592</v>
      </c>
      <c r="D1781" s="286">
        <f>ROWS(C$5:C1781)</f>
        <v>1777</v>
      </c>
      <c r="E1781" s="286" t="str">
        <f>IF(A1781='5.1'!$E$5,TXM!D1781,"")</f>
        <v/>
      </c>
      <c r="F1781" t="str">
        <f>IFERROR(SMALL($E$5:$E$8000,ROWS($E$5:E1781)),"")</f>
        <v/>
      </c>
      <c r="I1781" s="285" t="s">
        <v>1700</v>
      </c>
      <c r="J1781" t="s">
        <v>105</v>
      </c>
      <c r="K1781" s="300">
        <v>218651</v>
      </c>
      <c r="L1781" s="286">
        <f>ROWS(K$5:K1781)</f>
        <v>1777</v>
      </c>
      <c r="M1781" s="286" t="str">
        <f>IF(I1781='5.1'!$E$5,TXM!L1781,"")</f>
        <v/>
      </c>
      <c r="N1781" t="str">
        <f>IFERROR(SMALL($M$5:$M$8000,ROWS($M$5:M1781)),"")</f>
        <v/>
      </c>
      <c r="P1781" t="s">
        <v>1788</v>
      </c>
      <c r="Q1781" t="s">
        <v>1082</v>
      </c>
      <c r="R1781">
        <v>33090</v>
      </c>
      <c r="S1781" s="286">
        <f>ROWS(R$5:R1781)</f>
        <v>1777</v>
      </c>
      <c r="T1781" s="286" t="str">
        <f>IF(P1781='5.1'!$E$5,TXM!S1781,"")</f>
        <v/>
      </c>
      <c r="U1781" t="str">
        <f>IFERROR(SMALL($T$5:$T$8000,ROWS($T$5:T1781)),"")</f>
        <v/>
      </c>
    </row>
    <row r="1782" spans="1:21" ht="14.4" customHeight="1" x14ac:dyDescent="0.25">
      <c r="A1782" s="285" t="s">
        <v>1788</v>
      </c>
      <c r="B1782" t="s">
        <v>199</v>
      </c>
      <c r="C1782" s="300">
        <v>4736880</v>
      </c>
      <c r="D1782" s="286">
        <f>ROWS(C$5:C1782)</f>
        <v>1778</v>
      </c>
      <c r="E1782" s="286" t="str">
        <f>IF(A1782='5.1'!$E$5,TXM!D1782,"")</f>
        <v/>
      </c>
      <c r="F1782" t="str">
        <f>IFERROR(SMALL($E$5:$E$8000,ROWS($E$5:E1782)),"")</f>
        <v/>
      </c>
      <c r="I1782" s="285" t="s">
        <v>1700</v>
      </c>
      <c r="J1782" t="s">
        <v>727</v>
      </c>
      <c r="K1782" s="300">
        <v>176024</v>
      </c>
      <c r="L1782" s="286">
        <f>ROWS(K$5:K1782)</f>
        <v>1778</v>
      </c>
      <c r="M1782" s="286" t="str">
        <f>IF(I1782='5.1'!$E$5,TXM!L1782,"")</f>
        <v/>
      </c>
      <c r="N1782" t="str">
        <f>IFERROR(SMALL($M$5:$M$8000,ROWS($M$5:M1782)),"")</f>
        <v/>
      </c>
      <c r="P1782" t="s">
        <v>1788</v>
      </c>
      <c r="Q1782" t="s">
        <v>821</v>
      </c>
      <c r="R1782">
        <v>31039</v>
      </c>
      <c r="S1782" s="286">
        <f>ROWS(R$5:R1782)</f>
        <v>1778</v>
      </c>
      <c r="T1782" s="286" t="str">
        <f>IF(P1782='5.1'!$E$5,TXM!S1782,"")</f>
        <v/>
      </c>
      <c r="U1782" t="str">
        <f>IFERROR(SMALL($T$5:$T$8000,ROWS($T$5:T1782)),"")</f>
        <v/>
      </c>
    </row>
    <row r="1783" spans="1:21" ht="14.4" customHeight="1" x14ac:dyDescent="0.25">
      <c r="A1783" s="285" t="s">
        <v>1788</v>
      </c>
      <c r="B1783" t="s">
        <v>119</v>
      </c>
      <c r="C1783" s="300">
        <v>4677524</v>
      </c>
      <c r="D1783" s="286">
        <f>ROWS(C$5:C1783)</f>
        <v>1779</v>
      </c>
      <c r="E1783" s="286" t="str">
        <f>IF(A1783='5.1'!$E$5,TXM!D1783,"")</f>
        <v/>
      </c>
      <c r="F1783" t="str">
        <f>IFERROR(SMALL($E$5:$E$8000,ROWS($E$5:E1783)),"")</f>
        <v/>
      </c>
      <c r="I1783" s="285" t="s">
        <v>1700</v>
      </c>
      <c r="J1783" t="s">
        <v>116</v>
      </c>
      <c r="K1783" s="300">
        <v>159450</v>
      </c>
      <c r="L1783" s="286">
        <f>ROWS(K$5:K1783)</f>
        <v>1779</v>
      </c>
      <c r="M1783" s="286" t="str">
        <f>IF(I1783='5.1'!$E$5,TXM!L1783,"")</f>
        <v/>
      </c>
      <c r="N1783" t="str">
        <f>IFERROR(SMALL($M$5:$M$8000,ROWS($M$5:M1783)),"")</f>
        <v/>
      </c>
      <c r="P1783" t="s">
        <v>1788</v>
      </c>
      <c r="Q1783" t="s">
        <v>1086</v>
      </c>
      <c r="R1783">
        <v>21900</v>
      </c>
      <c r="S1783" s="286">
        <f>ROWS(R$5:R1783)</f>
        <v>1779</v>
      </c>
      <c r="T1783" s="286" t="str">
        <f>IF(P1783='5.1'!$E$5,TXM!S1783,"")</f>
        <v/>
      </c>
      <c r="U1783" t="str">
        <f>IFERROR(SMALL($T$5:$T$8000,ROWS($T$5:T1783)),"")</f>
        <v/>
      </c>
    </row>
    <row r="1784" spans="1:21" ht="14.4" customHeight="1" x14ac:dyDescent="0.25">
      <c r="A1784" s="285" t="s">
        <v>1788</v>
      </c>
      <c r="B1784" t="s">
        <v>999</v>
      </c>
      <c r="C1784" s="300">
        <v>4303131</v>
      </c>
      <c r="D1784" s="286">
        <f>ROWS(C$5:C1784)</f>
        <v>1780</v>
      </c>
      <c r="E1784" s="286" t="str">
        <f>IF(A1784='5.1'!$E$5,TXM!D1784,"")</f>
        <v/>
      </c>
      <c r="F1784" t="str">
        <f>IFERROR(SMALL($E$5:$E$8000,ROWS($E$5:E1784)),"")</f>
        <v/>
      </c>
      <c r="I1784" s="285" t="s">
        <v>1700</v>
      </c>
      <c r="J1784" t="s">
        <v>806</v>
      </c>
      <c r="K1784" s="300">
        <v>132865</v>
      </c>
      <c r="L1784" s="286">
        <f>ROWS(K$5:K1784)</f>
        <v>1780</v>
      </c>
      <c r="M1784" s="286" t="str">
        <f>IF(I1784='5.1'!$E$5,TXM!L1784,"")</f>
        <v/>
      </c>
      <c r="N1784" t="str">
        <f>IFERROR(SMALL($M$5:$M$8000,ROWS($M$5:M1784)),"")</f>
        <v/>
      </c>
      <c r="P1784" t="s">
        <v>1788</v>
      </c>
      <c r="Q1784" t="s">
        <v>727</v>
      </c>
      <c r="R1784">
        <v>16875</v>
      </c>
      <c r="S1784" s="286">
        <f>ROWS(R$5:R1784)</f>
        <v>1780</v>
      </c>
      <c r="T1784" s="286" t="str">
        <f>IF(P1784='5.1'!$E$5,TXM!S1784,"")</f>
        <v/>
      </c>
      <c r="U1784" t="str">
        <f>IFERROR(SMALL($T$5:$T$8000,ROWS($T$5:T1784)),"")</f>
        <v/>
      </c>
    </row>
    <row r="1785" spans="1:21" ht="14.4" customHeight="1" x14ac:dyDescent="0.25">
      <c r="A1785" s="285" t="s">
        <v>1788</v>
      </c>
      <c r="B1785" t="s">
        <v>727</v>
      </c>
      <c r="C1785" s="300">
        <v>4038685</v>
      </c>
      <c r="D1785" s="286">
        <f>ROWS(C$5:C1785)</f>
        <v>1781</v>
      </c>
      <c r="E1785" s="286" t="str">
        <f>IF(A1785='5.1'!$E$5,TXM!D1785,"")</f>
        <v/>
      </c>
      <c r="F1785" t="str">
        <f>IFERROR(SMALL($E$5:$E$8000,ROWS($E$5:E1785)),"")</f>
        <v/>
      </c>
      <c r="I1785" s="285" t="s">
        <v>1700</v>
      </c>
      <c r="J1785" t="s">
        <v>1096</v>
      </c>
      <c r="K1785" s="300">
        <v>126654</v>
      </c>
      <c r="L1785" s="286">
        <f>ROWS(K$5:K1785)</f>
        <v>1781</v>
      </c>
      <c r="M1785" s="286" t="str">
        <f>IF(I1785='5.1'!$E$5,TXM!L1785,"")</f>
        <v/>
      </c>
      <c r="N1785" t="str">
        <f>IFERROR(SMALL($M$5:$M$8000,ROWS($M$5:M1785)),"")</f>
        <v/>
      </c>
      <c r="P1785" t="s">
        <v>1788</v>
      </c>
      <c r="Q1785" t="s">
        <v>823</v>
      </c>
      <c r="R1785">
        <v>11250</v>
      </c>
      <c r="S1785" s="286">
        <f>ROWS(R$5:R1785)</f>
        <v>1781</v>
      </c>
      <c r="T1785" s="286" t="str">
        <f>IF(P1785='5.1'!$E$5,TXM!S1785,"")</f>
        <v/>
      </c>
      <c r="U1785" t="str">
        <f>IFERROR(SMALL($T$5:$T$8000,ROWS($T$5:T1785)),"")</f>
        <v/>
      </c>
    </row>
    <row r="1786" spans="1:21" ht="14.4" customHeight="1" x14ac:dyDescent="0.25">
      <c r="A1786" s="285" t="s">
        <v>1788</v>
      </c>
      <c r="B1786" t="s">
        <v>808</v>
      </c>
      <c r="C1786" s="300">
        <v>3474391</v>
      </c>
      <c r="D1786" s="286">
        <f>ROWS(C$5:C1786)</f>
        <v>1782</v>
      </c>
      <c r="E1786" s="286" t="str">
        <f>IF(A1786='5.1'!$E$5,TXM!D1786,"")</f>
        <v/>
      </c>
      <c r="F1786" t="str">
        <f>IFERROR(SMALL($E$5:$E$8000,ROWS($E$5:E1786)),"")</f>
        <v/>
      </c>
      <c r="I1786" s="285" t="s">
        <v>1700</v>
      </c>
      <c r="J1786" t="s">
        <v>725</v>
      </c>
      <c r="K1786" s="300">
        <v>125314</v>
      </c>
      <c r="L1786" s="286">
        <f>ROWS(K$5:K1786)</f>
        <v>1782</v>
      </c>
      <c r="M1786" s="286" t="str">
        <f>IF(I1786='5.1'!$E$5,TXM!L1786,"")</f>
        <v/>
      </c>
      <c r="N1786" t="str">
        <f>IFERROR(SMALL($M$5:$M$8000,ROWS($M$5:M1786)),"")</f>
        <v/>
      </c>
      <c r="P1786" t="s">
        <v>1788</v>
      </c>
      <c r="Q1786" t="s">
        <v>117</v>
      </c>
      <c r="R1786">
        <v>6060</v>
      </c>
      <c r="S1786" s="286">
        <f>ROWS(R$5:R1786)</f>
        <v>1782</v>
      </c>
      <c r="T1786" s="286" t="str">
        <f>IF(P1786='5.1'!$E$5,TXM!S1786,"")</f>
        <v/>
      </c>
      <c r="U1786" t="str">
        <f>IFERROR(SMALL($T$5:$T$8000,ROWS($T$5:T1786)),"")</f>
        <v/>
      </c>
    </row>
    <row r="1787" spans="1:21" ht="14.4" customHeight="1" x14ac:dyDescent="0.25">
      <c r="A1787" s="285" t="s">
        <v>1788</v>
      </c>
      <c r="B1787" t="s">
        <v>997</v>
      </c>
      <c r="C1787" s="300">
        <v>3408782</v>
      </c>
      <c r="D1787" s="286">
        <f>ROWS(C$5:C1787)</f>
        <v>1783</v>
      </c>
      <c r="E1787" s="286" t="str">
        <f>IF(A1787='5.1'!$E$5,TXM!D1787,"")</f>
        <v/>
      </c>
      <c r="F1787" t="str">
        <f>IFERROR(SMALL($E$5:$E$8000,ROWS($E$5:E1787)),"")</f>
        <v/>
      </c>
      <c r="I1787" s="285" t="s">
        <v>1700</v>
      </c>
      <c r="J1787" t="s">
        <v>762</v>
      </c>
      <c r="K1787" s="300">
        <v>95983</v>
      </c>
      <c r="L1787" s="286">
        <f>ROWS(K$5:K1787)</f>
        <v>1783</v>
      </c>
      <c r="M1787" s="286" t="str">
        <f>IF(I1787='5.1'!$E$5,TXM!L1787,"")</f>
        <v/>
      </c>
      <c r="N1787" t="str">
        <f>IFERROR(SMALL($M$5:$M$8000,ROWS($M$5:M1787)),"")</f>
        <v/>
      </c>
      <c r="P1787" t="s">
        <v>1788</v>
      </c>
      <c r="Q1787" t="s">
        <v>1091</v>
      </c>
      <c r="R1787">
        <v>2100</v>
      </c>
      <c r="S1787" s="286">
        <f>ROWS(R$5:R1787)</f>
        <v>1783</v>
      </c>
      <c r="T1787" s="286" t="str">
        <f>IF(P1787='5.1'!$E$5,TXM!S1787,"")</f>
        <v/>
      </c>
      <c r="U1787" t="str">
        <f>IFERROR(SMALL($T$5:$T$8000,ROWS($T$5:T1787)),"")</f>
        <v/>
      </c>
    </row>
    <row r="1788" spans="1:21" ht="14.4" customHeight="1" x14ac:dyDescent="0.25">
      <c r="A1788" s="285" t="s">
        <v>1788</v>
      </c>
      <c r="B1788" t="s">
        <v>725</v>
      </c>
      <c r="C1788" s="300">
        <v>2978625</v>
      </c>
      <c r="D1788" s="286">
        <f>ROWS(C$5:C1788)</f>
        <v>1784</v>
      </c>
      <c r="E1788" s="286" t="str">
        <f>IF(A1788='5.1'!$E$5,TXM!D1788,"")</f>
        <v/>
      </c>
      <c r="F1788" t="str">
        <f>IFERROR(SMALL($E$5:$E$8000,ROWS($E$5:E1788)),"")</f>
        <v/>
      </c>
      <c r="I1788" s="285" t="s">
        <v>1700</v>
      </c>
      <c r="J1788" t="s">
        <v>748</v>
      </c>
      <c r="K1788" s="300">
        <v>82614</v>
      </c>
      <c r="L1788" s="286">
        <f>ROWS(K$5:K1788)</f>
        <v>1784</v>
      </c>
      <c r="M1788" s="286" t="str">
        <f>IF(I1788='5.1'!$E$5,TXM!L1788,"")</f>
        <v/>
      </c>
      <c r="N1788" t="str">
        <f>IFERROR(SMALL($M$5:$M$8000,ROWS($M$5:M1788)),"")</f>
        <v/>
      </c>
      <c r="P1788" t="s">
        <v>1788</v>
      </c>
      <c r="Q1788" t="s">
        <v>1090</v>
      </c>
      <c r="R1788">
        <v>646</v>
      </c>
      <c r="S1788" s="286">
        <f>ROWS(R$5:R1788)</f>
        <v>1784</v>
      </c>
      <c r="T1788" s="286" t="str">
        <f>IF(P1788='5.1'!$E$5,TXM!S1788,"")</f>
        <v/>
      </c>
      <c r="U1788" t="str">
        <f>IFERROR(SMALL($T$5:$T$8000,ROWS($T$5:T1788)),"")</f>
        <v/>
      </c>
    </row>
    <row r="1789" spans="1:21" ht="14.4" customHeight="1" x14ac:dyDescent="0.25">
      <c r="A1789" s="285" t="s">
        <v>1788</v>
      </c>
      <c r="B1789" t="s">
        <v>732</v>
      </c>
      <c r="C1789" s="300">
        <v>2601620</v>
      </c>
      <c r="D1789" s="286">
        <f>ROWS(C$5:C1789)</f>
        <v>1785</v>
      </c>
      <c r="E1789" s="286" t="str">
        <f>IF(A1789='5.1'!$E$5,TXM!D1789,"")</f>
        <v/>
      </c>
      <c r="F1789" t="str">
        <f>IFERROR(SMALL($E$5:$E$8000,ROWS($E$5:E1789)),"")</f>
        <v/>
      </c>
      <c r="I1789" s="285" t="s">
        <v>1700</v>
      </c>
      <c r="J1789" t="s">
        <v>1083</v>
      </c>
      <c r="K1789" s="300">
        <v>76947</v>
      </c>
      <c r="L1789" s="286">
        <f>ROWS(K$5:K1789)</f>
        <v>1785</v>
      </c>
      <c r="M1789" s="286" t="str">
        <f>IF(I1789='5.1'!$E$5,TXM!L1789,"")</f>
        <v/>
      </c>
      <c r="N1789" t="str">
        <f>IFERROR(SMALL($M$5:$M$8000,ROWS($M$5:M1789)),"")</f>
        <v/>
      </c>
      <c r="P1789" t="s">
        <v>1988</v>
      </c>
      <c r="Q1789" t="s">
        <v>806</v>
      </c>
      <c r="R1789">
        <v>50585</v>
      </c>
      <c r="S1789" s="286">
        <f>ROWS(R$5:R1789)</f>
        <v>1785</v>
      </c>
      <c r="T1789" s="286" t="str">
        <f>IF(P1789='5.1'!$E$5,TXM!S1789,"")</f>
        <v/>
      </c>
      <c r="U1789" t="str">
        <f>IFERROR(SMALL($T$5:$T$8000,ROWS($T$5:T1789)),"")</f>
        <v/>
      </c>
    </row>
    <row r="1790" spans="1:21" ht="14.4" customHeight="1" x14ac:dyDescent="0.25">
      <c r="A1790" s="285" t="s">
        <v>1788</v>
      </c>
      <c r="B1790" t="s">
        <v>756</v>
      </c>
      <c r="C1790" s="300">
        <v>1793653</v>
      </c>
      <c r="D1790" s="286">
        <f>ROWS(C$5:C1790)</f>
        <v>1786</v>
      </c>
      <c r="E1790" s="286" t="str">
        <f>IF(A1790='5.1'!$E$5,TXM!D1790,"")</f>
        <v/>
      </c>
      <c r="F1790" t="str">
        <f>IFERROR(SMALL($E$5:$E$8000,ROWS($E$5:E1790)),"")</f>
        <v/>
      </c>
      <c r="I1790" s="285" t="s">
        <v>1700</v>
      </c>
      <c r="J1790" t="s">
        <v>1090</v>
      </c>
      <c r="K1790" s="300">
        <v>52898</v>
      </c>
      <c r="L1790" s="286">
        <f>ROWS(K$5:K1790)</f>
        <v>1786</v>
      </c>
      <c r="M1790" s="286" t="str">
        <f>IF(I1790='5.1'!$E$5,TXM!L1790,"")</f>
        <v/>
      </c>
      <c r="N1790" t="str">
        <f>IFERROR(SMALL($M$5:$M$8000,ROWS($M$5:M1790)),"")</f>
        <v/>
      </c>
      <c r="P1790" t="s">
        <v>1989</v>
      </c>
      <c r="Q1790" t="s">
        <v>806</v>
      </c>
      <c r="R1790">
        <v>1402254</v>
      </c>
      <c r="S1790" s="286">
        <f>ROWS(R$5:R1790)</f>
        <v>1786</v>
      </c>
      <c r="T1790" s="286" t="str">
        <f>IF(P1790='5.1'!$E$5,TXM!S1790,"")</f>
        <v/>
      </c>
      <c r="U1790" t="str">
        <f>IFERROR(SMALL($T$5:$T$8000,ROWS($T$5:T1790)),"")</f>
        <v/>
      </c>
    </row>
    <row r="1791" spans="1:21" ht="14.4" customHeight="1" x14ac:dyDescent="0.25">
      <c r="A1791" s="285" t="s">
        <v>1788</v>
      </c>
      <c r="B1791" t="s">
        <v>117</v>
      </c>
      <c r="C1791" s="300">
        <v>1718874</v>
      </c>
      <c r="D1791" s="286">
        <f>ROWS(C$5:C1791)</f>
        <v>1787</v>
      </c>
      <c r="E1791" s="286" t="str">
        <f>IF(A1791='5.1'!$E$5,TXM!D1791,"")</f>
        <v/>
      </c>
      <c r="F1791" t="str">
        <f>IFERROR(SMALL($E$5:$E$8000,ROWS($E$5:E1791)),"")</f>
        <v/>
      </c>
      <c r="I1791" s="285" t="s">
        <v>1700</v>
      </c>
      <c r="J1791" t="s">
        <v>1080</v>
      </c>
      <c r="K1791" s="300">
        <v>52344</v>
      </c>
      <c r="L1791" s="286">
        <f>ROWS(K$5:K1791)</f>
        <v>1787</v>
      </c>
      <c r="M1791" s="286" t="str">
        <f>IF(I1791='5.1'!$E$5,TXM!L1791,"")</f>
        <v/>
      </c>
      <c r="N1791" t="str">
        <f>IFERROR(SMALL($M$5:$M$8000,ROWS($M$5:M1791)),"")</f>
        <v/>
      </c>
      <c r="P1791" t="s">
        <v>1989</v>
      </c>
      <c r="Q1791" t="s">
        <v>1098</v>
      </c>
      <c r="R1791">
        <v>1130049</v>
      </c>
      <c r="S1791" s="286">
        <f>ROWS(R$5:R1791)</f>
        <v>1787</v>
      </c>
      <c r="T1791" s="286" t="str">
        <f>IF(P1791='5.1'!$E$5,TXM!S1791,"")</f>
        <v/>
      </c>
      <c r="U1791" t="str">
        <f>IFERROR(SMALL($T$5:$T$8000,ROWS($T$5:T1791)),"")</f>
        <v/>
      </c>
    </row>
    <row r="1792" spans="1:21" ht="14.4" customHeight="1" x14ac:dyDescent="0.25">
      <c r="A1792" s="285" t="s">
        <v>1788</v>
      </c>
      <c r="B1792" t="s">
        <v>796</v>
      </c>
      <c r="C1792" s="300">
        <v>1566223</v>
      </c>
      <c r="D1792" s="286">
        <f>ROWS(C$5:C1792)</f>
        <v>1788</v>
      </c>
      <c r="E1792" s="286" t="str">
        <f>IF(A1792='5.1'!$E$5,TXM!D1792,"")</f>
        <v/>
      </c>
      <c r="F1792" t="str">
        <f>IFERROR(SMALL($E$5:$E$8000,ROWS($E$5:E1792)),"")</f>
        <v/>
      </c>
      <c r="I1792" s="285" t="s">
        <v>1700</v>
      </c>
      <c r="J1792" t="s">
        <v>734</v>
      </c>
      <c r="K1792" s="300">
        <v>38290</v>
      </c>
      <c r="L1792" s="286">
        <f>ROWS(K$5:K1792)</f>
        <v>1788</v>
      </c>
      <c r="M1792" s="286" t="str">
        <f>IF(I1792='5.1'!$E$5,TXM!L1792,"")</f>
        <v/>
      </c>
      <c r="N1792" t="str">
        <f>IFERROR(SMALL($M$5:$M$8000,ROWS($M$5:M1792)),"")</f>
        <v/>
      </c>
      <c r="P1792" t="s">
        <v>1989</v>
      </c>
      <c r="Q1792" t="s">
        <v>808</v>
      </c>
      <c r="R1792">
        <v>573142</v>
      </c>
      <c r="S1792" s="286">
        <f>ROWS(R$5:R1792)</f>
        <v>1788</v>
      </c>
      <c r="T1792" s="286" t="str">
        <f>IF(P1792='5.1'!$E$5,TXM!S1792,"")</f>
        <v/>
      </c>
      <c r="U1792" t="str">
        <f>IFERROR(SMALL($T$5:$T$8000,ROWS($T$5:T1792)),"")</f>
        <v/>
      </c>
    </row>
    <row r="1793" spans="1:21" ht="14.4" customHeight="1" x14ac:dyDescent="0.25">
      <c r="A1793" s="285" t="s">
        <v>1788</v>
      </c>
      <c r="B1793" t="s">
        <v>740</v>
      </c>
      <c r="C1793" s="300">
        <v>1473751</v>
      </c>
      <c r="D1793" s="286">
        <f>ROWS(C$5:C1793)</f>
        <v>1789</v>
      </c>
      <c r="E1793" s="286" t="str">
        <f>IF(A1793='5.1'!$E$5,TXM!D1793,"")</f>
        <v/>
      </c>
      <c r="F1793" t="str">
        <f>IFERROR(SMALL($E$5:$E$8000,ROWS($E$5:E1793)),"")</f>
        <v/>
      </c>
      <c r="I1793" s="285" t="s">
        <v>1700</v>
      </c>
      <c r="J1793" t="s">
        <v>784</v>
      </c>
      <c r="K1793" s="300">
        <v>19680</v>
      </c>
      <c r="L1793" s="286">
        <f>ROWS(K$5:K1793)</f>
        <v>1789</v>
      </c>
      <c r="M1793" s="286" t="str">
        <f>IF(I1793='5.1'!$E$5,TXM!L1793,"")</f>
        <v/>
      </c>
      <c r="N1793" t="str">
        <f>IFERROR(SMALL($M$5:$M$8000,ROWS($M$5:M1793)),"")</f>
        <v/>
      </c>
      <c r="P1793" t="s">
        <v>1989</v>
      </c>
      <c r="Q1793" t="s">
        <v>727</v>
      </c>
      <c r="R1793">
        <v>211454</v>
      </c>
      <c r="S1793" s="286">
        <f>ROWS(R$5:R1793)</f>
        <v>1789</v>
      </c>
      <c r="T1793" s="286" t="str">
        <f>IF(P1793='5.1'!$E$5,TXM!S1793,"")</f>
        <v/>
      </c>
      <c r="U1793" t="str">
        <f>IFERROR(SMALL($T$5:$T$8000,ROWS($T$5:T1793)),"")</f>
        <v/>
      </c>
    </row>
    <row r="1794" spans="1:21" ht="14.4" customHeight="1" x14ac:dyDescent="0.25">
      <c r="A1794" s="285" t="s">
        <v>1788</v>
      </c>
      <c r="B1794" t="s">
        <v>802</v>
      </c>
      <c r="C1794" s="300">
        <v>1254842</v>
      </c>
      <c r="D1794" s="286">
        <f>ROWS(C$5:C1794)</f>
        <v>1790</v>
      </c>
      <c r="E1794" s="286" t="str">
        <f>IF(A1794='5.1'!$E$5,TXM!D1794,"")</f>
        <v/>
      </c>
      <c r="F1794" t="str">
        <f>IFERROR(SMALL($E$5:$E$8000,ROWS($E$5:E1794)),"")</f>
        <v/>
      </c>
      <c r="I1794" s="285" t="s">
        <v>1700</v>
      </c>
      <c r="J1794" t="s">
        <v>1093</v>
      </c>
      <c r="K1794" s="300">
        <v>7211</v>
      </c>
      <c r="L1794" s="286">
        <f>ROWS(K$5:K1794)</f>
        <v>1790</v>
      </c>
      <c r="M1794" s="286" t="str">
        <f>IF(I1794='5.1'!$E$5,TXM!L1794,"")</f>
        <v/>
      </c>
      <c r="N1794" t="str">
        <f>IFERROR(SMALL($M$5:$M$8000,ROWS($M$5:M1794)),"")</f>
        <v/>
      </c>
      <c r="P1794" t="s">
        <v>1989</v>
      </c>
      <c r="Q1794" t="s">
        <v>1084</v>
      </c>
      <c r="R1794">
        <v>194243</v>
      </c>
      <c r="S1794" s="286">
        <f>ROWS(R$5:R1794)</f>
        <v>1790</v>
      </c>
      <c r="T1794" s="286" t="str">
        <f>IF(P1794='5.1'!$E$5,TXM!S1794,"")</f>
        <v/>
      </c>
      <c r="U1794" t="str">
        <f>IFERROR(SMALL($T$5:$T$8000,ROWS($T$5:T1794)),"")</f>
        <v/>
      </c>
    </row>
    <row r="1795" spans="1:21" ht="14.4" customHeight="1" x14ac:dyDescent="0.25">
      <c r="A1795" s="285" t="s">
        <v>1788</v>
      </c>
      <c r="B1795" t="s">
        <v>762</v>
      </c>
      <c r="C1795" s="300">
        <v>1118903</v>
      </c>
      <c r="D1795" s="286">
        <f>ROWS(C$5:C1795)</f>
        <v>1791</v>
      </c>
      <c r="E1795" s="286" t="str">
        <f>IF(A1795='5.1'!$E$5,TXM!D1795,"")</f>
        <v/>
      </c>
      <c r="F1795" t="str">
        <f>IFERROR(SMALL($E$5:$E$8000,ROWS($E$5:E1795)),"")</f>
        <v/>
      </c>
      <c r="I1795" s="285" t="s">
        <v>1700</v>
      </c>
      <c r="J1795" t="s">
        <v>802</v>
      </c>
      <c r="K1795" s="300">
        <v>6912</v>
      </c>
      <c r="L1795" s="286">
        <f>ROWS(K$5:K1795)</f>
        <v>1791</v>
      </c>
      <c r="M1795" s="286" t="str">
        <f>IF(I1795='5.1'!$E$5,TXM!L1795,"")</f>
        <v/>
      </c>
      <c r="N1795" t="str">
        <f>IFERROR(SMALL($M$5:$M$8000,ROWS($M$5:M1795)),"")</f>
        <v/>
      </c>
      <c r="P1795" t="s">
        <v>1989</v>
      </c>
      <c r="Q1795" t="s">
        <v>725</v>
      </c>
      <c r="R1795">
        <v>187465</v>
      </c>
      <c r="S1795" s="286">
        <f>ROWS(R$5:R1795)</f>
        <v>1791</v>
      </c>
      <c r="T1795" s="286" t="str">
        <f>IF(P1795='5.1'!$E$5,TXM!S1795,"")</f>
        <v/>
      </c>
      <c r="U1795" t="str">
        <f>IFERROR(SMALL($T$5:$T$8000,ROWS($T$5:T1795)),"")</f>
        <v/>
      </c>
    </row>
    <row r="1796" spans="1:21" ht="14.4" customHeight="1" x14ac:dyDescent="0.25">
      <c r="A1796" s="285" t="s">
        <v>1788</v>
      </c>
      <c r="B1796" t="s">
        <v>107</v>
      </c>
      <c r="C1796" s="300">
        <v>904906</v>
      </c>
      <c r="D1796" s="286">
        <f>ROWS(C$5:C1796)</f>
        <v>1792</v>
      </c>
      <c r="E1796" s="286" t="str">
        <f>IF(A1796='5.1'!$E$5,TXM!D1796,"")</f>
        <v/>
      </c>
      <c r="F1796" t="str">
        <f>IFERROR(SMALL($E$5:$E$8000,ROWS($E$5:E1796)),"")</f>
        <v/>
      </c>
      <c r="I1796" s="285" t="s">
        <v>1700</v>
      </c>
      <c r="J1796" t="s">
        <v>1098</v>
      </c>
      <c r="K1796" s="300">
        <v>2585</v>
      </c>
      <c r="L1796" s="286">
        <f>ROWS(K$5:K1796)</f>
        <v>1792</v>
      </c>
      <c r="M1796" s="286" t="str">
        <f>IF(I1796='5.1'!$E$5,TXM!L1796,"")</f>
        <v/>
      </c>
      <c r="N1796" t="str">
        <f>IFERROR(SMALL($M$5:$M$8000,ROWS($M$5:M1796)),"")</f>
        <v/>
      </c>
      <c r="P1796" t="s">
        <v>1989</v>
      </c>
      <c r="Q1796" t="s">
        <v>115</v>
      </c>
      <c r="R1796">
        <v>132952</v>
      </c>
      <c r="S1796" s="286">
        <f>ROWS(R$5:R1796)</f>
        <v>1792</v>
      </c>
      <c r="T1796" s="286" t="str">
        <f>IF(P1796='5.1'!$E$5,TXM!S1796,"")</f>
        <v/>
      </c>
      <c r="U1796" t="str">
        <f>IFERROR(SMALL($T$5:$T$8000,ROWS($T$5:T1796)),"")</f>
        <v/>
      </c>
    </row>
    <row r="1797" spans="1:21" ht="14.4" customHeight="1" x14ac:dyDescent="0.25">
      <c r="A1797" s="285" t="s">
        <v>1788</v>
      </c>
      <c r="B1797" t="s">
        <v>1090</v>
      </c>
      <c r="C1797" s="300">
        <v>527135</v>
      </c>
      <c r="D1797" s="286">
        <f>ROWS(C$5:C1797)</f>
        <v>1793</v>
      </c>
      <c r="E1797" s="286" t="str">
        <f>IF(A1797='5.1'!$E$5,TXM!D1797,"")</f>
        <v/>
      </c>
      <c r="F1797" t="str">
        <f>IFERROR(SMALL($E$5:$E$8000,ROWS($E$5:E1797)),"")</f>
        <v/>
      </c>
      <c r="I1797" s="285" t="s">
        <v>1700</v>
      </c>
      <c r="J1797" t="s">
        <v>1087</v>
      </c>
      <c r="K1797" s="300">
        <v>2386</v>
      </c>
      <c r="L1797" s="286">
        <f>ROWS(K$5:K1797)</f>
        <v>1793</v>
      </c>
      <c r="M1797" s="286" t="str">
        <f>IF(I1797='5.1'!$E$5,TXM!L1797,"")</f>
        <v/>
      </c>
      <c r="N1797" t="str">
        <f>IFERROR(SMALL($M$5:$M$8000,ROWS($M$5:M1797)),"")</f>
        <v/>
      </c>
      <c r="P1797" t="s">
        <v>1989</v>
      </c>
      <c r="Q1797" t="s">
        <v>1079</v>
      </c>
      <c r="R1797">
        <v>94995</v>
      </c>
      <c r="S1797" s="286">
        <f>ROWS(R$5:R1797)</f>
        <v>1793</v>
      </c>
      <c r="T1797" s="286" t="str">
        <f>IF(P1797='5.1'!$E$5,TXM!S1797,"")</f>
        <v/>
      </c>
      <c r="U1797" t="str">
        <f>IFERROR(SMALL($T$5:$T$8000,ROWS($T$5:T1797)),"")</f>
        <v/>
      </c>
    </row>
    <row r="1798" spans="1:21" ht="14.4" customHeight="1" x14ac:dyDescent="0.25">
      <c r="A1798" s="285" t="s">
        <v>1788</v>
      </c>
      <c r="B1798" t="s">
        <v>734</v>
      </c>
      <c r="C1798" s="300">
        <v>412331</v>
      </c>
      <c r="D1798" s="286">
        <f>ROWS(C$5:C1798)</f>
        <v>1794</v>
      </c>
      <c r="E1798" s="286" t="str">
        <f>IF(A1798='5.1'!$E$5,TXM!D1798,"")</f>
        <v/>
      </c>
      <c r="F1798" t="str">
        <f>IFERROR(SMALL($E$5:$E$8000,ROWS($E$5:E1798)),"")</f>
        <v/>
      </c>
      <c r="I1798" s="285" t="s">
        <v>1700</v>
      </c>
      <c r="J1798" t="s">
        <v>810</v>
      </c>
      <c r="K1798" s="300">
        <v>2318</v>
      </c>
      <c r="L1798" s="286">
        <f>ROWS(K$5:K1798)</f>
        <v>1794</v>
      </c>
      <c r="M1798" s="286" t="str">
        <f>IF(I1798='5.1'!$E$5,TXM!L1798,"")</f>
        <v/>
      </c>
      <c r="N1798" t="str">
        <f>IFERROR(SMALL($M$5:$M$8000,ROWS($M$5:M1798)),"")</f>
        <v/>
      </c>
      <c r="P1798" t="s">
        <v>1989</v>
      </c>
      <c r="Q1798" t="s">
        <v>760</v>
      </c>
      <c r="R1798">
        <v>42501</v>
      </c>
      <c r="S1798" s="286">
        <f>ROWS(R$5:R1798)</f>
        <v>1794</v>
      </c>
      <c r="T1798" s="286" t="str">
        <f>IF(P1798='5.1'!$E$5,TXM!S1798,"")</f>
        <v/>
      </c>
      <c r="U1798" t="str">
        <f>IFERROR(SMALL($T$5:$T$8000,ROWS($T$5:T1798)),"")</f>
        <v/>
      </c>
    </row>
    <row r="1799" spans="1:21" ht="14.4" customHeight="1" x14ac:dyDescent="0.25">
      <c r="A1799" s="285" t="s">
        <v>1788</v>
      </c>
      <c r="B1799" t="s">
        <v>115</v>
      </c>
      <c r="C1799" s="300">
        <v>386925</v>
      </c>
      <c r="D1799" s="286">
        <f>ROWS(C$5:C1799)</f>
        <v>1795</v>
      </c>
      <c r="E1799" s="286" t="str">
        <f>IF(A1799='5.1'!$E$5,TXM!D1799,"")</f>
        <v/>
      </c>
      <c r="F1799" t="str">
        <f>IFERROR(SMALL($E$5:$E$8000,ROWS($E$5:E1799)),"")</f>
        <v/>
      </c>
      <c r="I1799" s="285" t="s">
        <v>1700</v>
      </c>
      <c r="J1799" t="s">
        <v>808</v>
      </c>
      <c r="K1799" s="300">
        <v>2107</v>
      </c>
      <c r="L1799" s="286">
        <f>ROWS(K$5:K1799)</f>
        <v>1795</v>
      </c>
      <c r="M1799" s="286" t="str">
        <f>IF(I1799='5.1'!$E$5,TXM!L1799,"")</f>
        <v/>
      </c>
      <c r="N1799" t="str">
        <f>IFERROR(SMALL($M$5:$M$8000,ROWS($M$5:M1799)),"")</f>
        <v/>
      </c>
      <c r="P1799" t="s">
        <v>1989</v>
      </c>
      <c r="Q1799" t="s">
        <v>790</v>
      </c>
      <c r="R1799">
        <v>15610</v>
      </c>
      <c r="S1799" s="286">
        <f>ROWS(R$5:R1799)</f>
        <v>1795</v>
      </c>
      <c r="T1799" s="286" t="str">
        <f>IF(P1799='5.1'!$E$5,TXM!S1799,"")</f>
        <v/>
      </c>
      <c r="U1799" t="str">
        <f>IFERROR(SMALL($T$5:$T$8000,ROWS($T$5:T1799)),"")</f>
        <v/>
      </c>
    </row>
    <row r="1800" spans="1:21" ht="14.4" customHeight="1" x14ac:dyDescent="0.25">
      <c r="A1800" s="285" t="s">
        <v>1788</v>
      </c>
      <c r="B1800" t="s">
        <v>1087</v>
      </c>
      <c r="C1800" s="300">
        <v>310171</v>
      </c>
      <c r="D1800" s="286">
        <f>ROWS(C$5:C1800)</f>
        <v>1796</v>
      </c>
      <c r="E1800" s="286" t="str">
        <f>IF(A1800='5.1'!$E$5,TXM!D1800,"")</f>
        <v/>
      </c>
      <c r="F1800" t="str">
        <f>IFERROR(SMALL($E$5:$E$8000,ROWS($E$5:E1800)),"")</f>
        <v/>
      </c>
      <c r="I1800" s="285" t="s">
        <v>1700</v>
      </c>
      <c r="J1800" t="s">
        <v>1081</v>
      </c>
      <c r="K1800" s="300">
        <v>1478</v>
      </c>
      <c r="L1800" s="286">
        <f>ROWS(K$5:K1800)</f>
        <v>1796</v>
      </c>
      <c r="M1800" s="286" t="str">
        <f>IF(I1800='5.1'!$E$5,TXM!L1800,"")</f>
        <v/>
      </c>
      <c r="N1800" t="str">
        <f>IFERROR(SMALL($M$5:$M$8000,ROWS($M$5:M1800)),"")</f>
        <v/>
      </c>
      <c r="P1800" t="s">
        <v>1989</v>
      </c>
      <c r="Q1800" t="s">
        <v>784</v>
      </c>
      <c r="R1800">
        <v>15049</v>
      </c>
      <c r="S1800" s="286">
        <f>ROWS(R$5:R1800)</f>
        <v>1796</v>
      </c>
      <c r="T1800" s="286" t="str">
        <f>IF(P1800='5.1'!$E$5,TXM!S1800,"")</f>
        <v/>
      </c>
      <c r="U1800" t="str">
        <f>IFERROR(SMALL($T$5:$T$8000,ROWS($T$5:T1800)),"")</f>
        <v/>
      </c>
    </row>
    <row r="1801" spans="1:21" ht="14.4" customHeight="1" x14ac:dyDescent="0.25">
      <c r="A1801" s="285" t="s">
        <v>1788</v>
      </c>
      <c r="B1801" t="s">
        <v>1076</v>
      </c>
      <c r="C1801" s="300">
        <v>214044</v>
      </c>
      <c r="D1801" s="286">
        <f>ROWS(C$5:C1801)</f>
        <v>1797</v>
      </c>
      <c r="E1801" s="286" t="str">
        <f>IF(A1801='5.1'!$E$5,TXM!D1801,"")</f>
        <v/>
      </c>
      <c r="F1801" t="str">
        <f>IFERROR(SMALL($E$5:$E$8000,ROWS($E$5:E1801)),"")</f>
        <v/>
      </c>
      <c r="I1801" s="285" t="s">
        <v>1700</v>
      </c>
      <c r="J1801" t="s">
        <v>823</v>
      </c>
      <c r="K1801" s="300">
        <v>857</v>
      </c>
      <c r="L1801" s="286">
        <f>ROWS(K$5:K1801)</f>
        <v>1797</v>
      </c>
      <c r="M1801" s="286" t="str">
        <f>IF(I1801='5.1'!$E$5,TXM!L1801,"")</f>
        <v/>
      </c>
      <c r="N1801" t="str">
        <f>IFERROR(SMALL($M$5:$M$8000,ROWS($M$5:M1801)),"")</f>
        <v/>
      </c>
      <c r="P1801" t="s">
        <v>1989</v>
      </c>
      <c r="Q1801" t="s">
        <v>762</v>
      </c>
      <c r="R1801">
        <v>10336</v>
      </c>
      <c r="S1801" s="286">
        <f>ROWS(R$5:R1801)</f>
        <v>1797</v>
      </c>
      <c r="T1801" s="286" t="str">
        <f>IF(P1801='5.1'!$E$5,TXM!S1801,"")</f>
        <v/>
      </c>
      <c r="U1801" t="str">
        <f>IFERROR(SMALL($T$5:$T$8000,ROWS($T$5:T1801)),"")</f>
        <v/>
      </c>
    </row>
    <row r="1802" spans="1:21" ht="14.4" customHeight="1" x14ac:dyDescent="0.25">
      <c r="A1802" s="285" t="s">
        <v>1788</v>
      </c>
      <c r="B1802" t="s">
        <v>1086</v>
      </c>
      <c r="C1802" s="300">
        <v>148944</v>
      </c>
      <c r="D1802" s="286">
        <f>ROWS(C$5:C1802)</f>
        <v>1798</v>
      </c>
      <c r="E1802" s="286" t="str">
        <f>IF(A1802='5.1'!$E$5,TXM!D1802,"")</f>
        <v/>
      </c>
      <c r="F1802" t="str">
        <f>IFERROR(SMALL($E$5:$E$8000,ROWS($E$5:E1802)),"")</f>
        <v/>
      </c>
      <c r="I1802" s="285" t="s">
        <v>1700</v>
      </c>
      <c r="J1802" t="s">
        <v>776</v>
      </c>
      <c r="K1802" s="300">
        <v>485</v>
      </c>
      <c r="L1802" s="286">
        <f>ROWS(K$5:K1802)</f>
        <v>1798</v>
      </c>
      <c r="M1802" s="286" t="str">
        <f>IF(I1802='5.1'!$E$5,TXM!L1802,"")</f>
        <v/>
      </c>
      <c r="N1802" t="str">
        <f>IFERROR(SMALL($M$5:$M$8000,ROWS($M$5:M1802)),"")</f>
        <v/>
      </c>
      <c r="P1802" t="s">
        <v>1989</v>
      </c>
      <c r="Q1802" t="s">
        <v>1080</v>
      </c>
      <c r="R1802">
        <v>6439</v>
      </c>
      <c r="S1802" s="286">
        <f>ROWS(R$5:R1802)</f>
        <v>1798</v>
      </c>
      <c r="T1802" s="286" t="str">
        <f>IF(P1802='5.1'!$E$5,TXM!S1802,"")</f>
        <v/>
      </c>
      <c r="U1802" t="str">
        <f>IFERROR(SMALL($T$5:$T$8000,ROWS($T$5:T1802)),"")</f>
        <v/>
      </c>
    </row>
    <row r="1803" spans="1:21" ht="14.4" customHeight="1" x14ac:dyDescent="0.25">
      <c r="A1803" s="285" t="s">
        <v>1788</v>
      </c>
      <c r="B1803" t="s">
        <v>776</v>
      </c>
      <c r="C1803" s="300">
        <v>141034</v>
      </c>
      <c r="D1803" s="286">
        <f>ROWS(C$5:C1803)</f>
        <v>1799</v>
      </c>
      <c r="E1803" s="286" t="str">
        <f>IF(A1803='5.1'!$E$5,TXM!D1803,"")</f>
        <v/>
      </c>
      <c r="F1803" t="str">
        <f>IFERROR(SMALL($E$5:$E$8000,ROWS($E$5:E1803)),"")</f>
        <v/>
      </c>
      <c r="I1803" s="285" t="s">
        <v>1700</v>
      </c>
      <c r="J1803" t="s">
        <v>760</v>
      </c>
      <c r="K1803" s="300">
        <v>300</v>
      </c>
      <c r="L1803" s="286">
        <f>ROWS(K$5:K1803)</f>
        <v>1799</v>
      </c>
      <c r="M1803" s="286" t="str">
        <f>IF(I1803='5.1'!$E$5,TXM!L1803,"")</f>
        <v/>
      </c>
      <c r="N1803" t="str">
        <f>IFERROR(SMALL($M$5:$M$8000,ROWS($M$5:M1803)),"")</f>
        <v/>
      </c>
      <c r="P1803" t="s">
        <v>1989</v>
      </c>
      <c r="Q1803" t="s">
        <v>1087</v>
      </c>
      <c r="R1803">
        <v>3396</v>
      </c>
      <c r="S1803" s="286">
        <f>ROWS(R$5:R1803)</f>
        <v>1799</v>
      </c>
      <c r="T1803" s="286" t="str">
        <f>IF(P1803='5.1'!$E$5,TXM!S1803,"")</f>
        <v/>
      </c>
      <c r="U1803" t="str">
        <f>IFERROR(SMALL($T$5:$T$8000,ROWS($T$5:T1803)),"")</f>
        <v/>
      </c>
    </row>
    <row r="1804" spans="1:21" ht="14.4" customHeight="1" x14ac:dyDescent="0.25">
      <c r="A1804" s="285" t="s">
        <v>1788</v>
      </c>
      <c r="B1804" t="s">
        <v>1098</v>
      </c>
      <c r="C1804" s="300">
        <v>127158</v>
      </c>
      <c r="D1804" s="286">
        <f>ROWS(C$5:C1804)</f>
        <v>1800</v>
      </c>
      <c r="E1804" s="286" t="str">
        <f>IF(A1804='5.1'!$E$5,TXM!D1804,"")</f>
        <v/>
      </c>
      <c r="F1804" t="str">
        <f>IFERROR(SMALL($E$5:$E$8000,ROWS($E$5:E1804)),"")</f>
        <v/>
      </c>
      <c r="I1804" s="285" t="s">
        <v>1700</v>
      </c>
      <c r="J1804" t="s">
        <v>752</v>
      </c>
      <c r="K1804" s="300">
        <v>293</v>
      </c>
      <c r="L1804" s="286">
        <f>ROWS(K$5:K1804)</f>
        <v>1800</v>
      </c>
      <c r="M1804" s="286" t="str">
        <f>IF(I1804='5.1'!$E$5,TXM!L1804,"")</f>
        <v/>
      </c>
      <c r="N1804" t="str">
        <f>IFERROR(SMALL($M$5:$M$8000,ROWS($M$5:M1804)),"")</f>
        <v/>
      </c>
      <c r="P1804" t="s">
        <v>1989</v>
      </c>
      <c r="Q1804" t="s">
        <v>764</v>
      </c>
      <c r="R1804">
        <v>3000</v>
      </c>
      <c r="S1804" s="286">
        <f>ROWS(R$5:R1804)</f>
        <v>1800</v>
      </c>
      <c r="T1804" s="286" t="str">
        <f>IF(P1804='5.1'!$E$5,TXM!S1804,"")</f>
        <v/>
      </c>
      <c r="U1804" t="str">
        <f>IFERROR(SMALL($T$5:$T$8000,ROWS($T$5:T1804)),"")</f>
        <v/>
      </c>
    </row>
    <row r="1805" spans="1:21" ht="14.4" customHeight="1" x14ac:dyDescent="0.25">
      <c r="A1805" s="285" t="s">
        <v>1788</v>
      </c>
      <c r="B1805" t="s">
        <v>750</v>
      </c>
      <c r="C1805" s="300">
        <v>81748</v>
      </c>
      <c r="D1805" s="286">
        <f>ROWS(C$5:C1805)</f>
        <v>1801</v>
      </c>
      <c r="E1805" s="286" t="str">
        <f>IF(A1805='5.1'!$E$5,TXM!D1805,"")</f>
        <v/>
      </c>
      <c r="F1805" t="str">
        <f>IFERROR(SMALL($E$5:$E$8000,ROWS($E$5:E1805)),"")</f>
        <v/>
      </c>
      <c r="I1805" s="285" t="s">
        <v>1700</v>
      </c>
      <c r="J1805" t="s">
        <v>197</v>
      </c>
      <c r="K1805" s="300">
        <v>232</v>
      </c>
      <c r="L1805" s="286">
        <f>ROWS(K$5:K1805)</f>
        <v>1801</v>
      </c>
      <c r="M1805" s="286" t="str">
        <f>IF(I1805='5.1'!$E$5,TXM!L1805,"")</f>
        <v/>
      </c>
      <c r="N1805" t="str">
        <f>IFERROR(SMALL($M$5:$M$8000,ROWS($M$5:M1805)),"")</f>
        <v/>
      </c>
      <c r="P1805" t="s">
        <v>1989</v>
      </c>
      <c r="Q1805" t="s">
        <v>1096</v>
      </c>
      <c r="R1805">
        <v>2161</v>
      </c>
      <c r="S1805" s="286">
        <f>ROWS(R$5:R1805)</f>
        <v>1801</v>
      </c>
      <c r="T1805" s="286" t="str">
        <f>IF(P1805='5.1'!$E$5,TXM!S1805,"")</f>
        <v/>
      </c>
      <c r="U1805" t="str">
        <f>IFERROR(SMALL($T$5:$T$8000,ROWS($T$5:T1805)),"")</f>
        <v/>
      </c>
    </row>
    <row r="1806" spans="1:21" ht="14.4" customHeight="1" x14ac:dyDescent="0.25">
      <c r="A1806" s="285" t="s">
        <v>1788</v>
      </c>
      <c r="B1806" t="s">
        <v>748</v>
      </c>
      <c r="C1806" s="300">
        <v>58970</v>
      </c>
      <c r="D1806" s="286">
        <f>ROWS(C$5:C1806)</f>
        <v>1802</v>
      </c>
      <c r="E1806" s="286" t="str">
        <f>IF(A1806='5.1'!$E$5,TXM!D1806,"")</f>
        <v/>
      </c>
      <c r="F1806" t="str">
        <f>IFERROR(SMALL($E$5:$E$8000,ROWS($E$5:E1806)),"")</f>
        <v/>
      </c>
      <c r="I1806" s="285" t="s">
        <v>1700</v>
      </c>
      <c r="J1806" t="s">
        <v>1097</v>
      </c>
      <c r="K1806" s="300">
        <v>99</v>
      </c>
      <c r="L1806" s="286">
        <f>ROWS(K$5:K1806)</f>
        <v>1802</v>
      </c>
      <c r="M1806" s="286" t="str">
        <f>IF(I1806='5.1'!$E$5,TXM!L1806,"")</f>
        <v/>
      </c>
      <c r="N1806" t="str">
        <f>IFERROR(SMALL($M$5:$M$8000,ROWS($M$5:M1806)),"")</f>
        <v/>
      </c>
      <c r="P1806" t="s">
        <v>1989</v>
      </c>
      <c r="Q1806" t="s">
        <v>1091</v>
      </c>
      <c r="R1806">
        <v>1800</v>
      </c>
      <c r="S1806" s="286">
        <f>ROWS(R$5:R1806)</f>
        <v>1802</v>
      </c>
      <c r="T1806" s="286" t="str">
        <f>IF(P1806='5.1'!$E$5,TXM!S1806,"")</f>
        <v/>
      </c>
      <c r="U1806" t="str">
        <f>IFERROR(SMALL($T$5:$T$8000,ROWS($T$5:T1806)),"")</f>
        <v/>
      </c>
    </row>
    <row r="1807" spans="1:21" ht="14.4" customHeight="1" x14ac:dyDescent="0.25">
      <c r="A1807" s="285" t="s">
        <v>1788</v>
      </c>
      <c r="B1807" t="s">
        <v>752</v>
      </c>
      <c r="C1807" s="300">
        <v>49926</v>
      </c>
      <c r="D1807" s="286">
        <f>ROWS(C$5:C1807)</f>
        <v>1803</v>
      </c>
      <c r="E1807" s="286" t="str">
        <f>IF(A1807='5.1'!$E$5,TXM!D1807,"")</f>
        <v/>
      </c>
      <c r="F1807" t="str">
        <f>IFERROR(SMALL($E$5:$E$8000,ROWS($E$5:E1807)),"")</f>
        <v/>
      </c>
      <c r="I1807" s="285" t="s">
        <v>1700</v>
      </c>
      <c r="J1807" t="s">
        <v>764</v>
      </c>
      <c r="K1807" s="300">
        <v>59</v>
      </c>
      <c r="L1807" s="286">
        <f>ROWS(K$5:K1807)</f>
        <v>1803</v>
      </c>
      <c r="M1807" s="286" t="str">
        <f>IF(I1807='5.1'!$E$5,TXM!L1807,"")</f>
        <v/>
      </c>
      <c r="N1807" t="str">
        <f>IFERROR(SMALL($M$5:$M$8000,ROWS($M$5:M1807)),"")</f>
        <v/>
      </c>
      <c r="P1807" t="s">
        <v>1989</v>
      </c>
      <c r="Q1807" t="s">
        <v>766</v>
      </c>
      <c r="R1807">
        <v>1558</v>
      </c>
      <c r="S1807" s="286">
        <f>ROWS(R$5:R1807)</f>
        <v>1803</v>
      </c>
      <c r="T1807" s="286" t="str">
        <f>IF(P1807='5.1'!$E$5,TXM!S1807,"")</f>
        <v/>
      </c>
      <c r="U1807" t="str">
        <f>IFERROR(SMALL($T$5:$T$8000,ROWS($T$5:T1807)),"")</f>
        <v/>
      </c>
    </row>
    <row r="1808" spans="1:21" ht="14.4" customHeight="1" x14ac:dyDescent="0.25">
      <c r="A1808" s="285" t="s">
        <v>1788</v>
      </c>
      <c r="B1808" t="s">
        <v>711</v>
      </c>
      <c r="C1808" s="300">
        <v>44999</v>
      </c>
      <c r="D1808" s="286">
        <f>ROWS(C$5:C1808)</f>
        <v>1804</v>
      </c>
      <c r="E1808" s="286" t="str">
        <f>IF(A1808='5.1'!$E$5,TXM!D1808,"")</f>
        <v/>
      </c>
      <c r="F1808" t="str">
        <f>IFERROR(SMALL($E$5:$E$8000,ROWS($E$5:E1808)),"")</f>
        <v/>
      </c>
      <c r="I1808" s="285" t="s">
        <v>1700</v>
      </c>
      <c r="J1808" t="s">
        <v>1082</v>
      </c>
      <c r="K1808" s="300">
        <v>25</v>
      </c>
      <c r="L1808" s="286">
        <f>ROWS(K$5:K1808)</f>
        <v>1804</v>
      </c>
      <c r="M1808" s="286" t="str">
        <f>IF(I1808='5.1'!$E$5,TXM!L1808,"")</f>
        <v/>
      </c>
      <c r="N1808" t="str">
        <f>IFERROR(SMALL($M$5:$M$8000,ROWS($M$5:M1808)),"")</f>
        <v/>
      </c>
      <c r="P1808" t="s">
        <v>1989</v>
      </c>
      <c r="Q1808" t="s">
        <v>1090</v>
      </c>
      <c r="R1808">
        <v>1000</v>
      </c>
      <c r="S1808" s="286">
        <f>ROWS(R$5:R1808)</f>
        <v>1804</v>
      </c>
      <c r="T1808" s="286" t="str">
        <f>IF(P1808='5.1'!$E$5,TXM!S1808,"")</f>
        <v/>
      </c>
      <c r="U1808" t="str">
        <f>IFERROR(SMALL($T$5:$T$8000,ROWS($T$5:T1808)),"")</f>
        <v/>
      </c>
    </row>
    <row r="1809" spans="1:21" ht="14.4" customHeight="1" x14ac:dyDescent="0.25">
      <c r="A1809" s="285" t="s">
        <v>1788</v>
      </c>
      <c r="B1809" t="s">
        <v>742</v>
      </c>
      <c r="C1809" s="300">
        <v>42405</v>
      </c>
      <c r="D1809" s="286">
        <f>ROWS(C$5:C1809)</f>
        <v>1805</v>
      </c>
      <c r="E1809" s="286" t="str">
        <f>IF(A1809='5.1'!$E$5,TXM!D1809,"")</f>
        <v/>
      </c>
      <c r="F1809" t="str">
        <f>IFERROR(SMALL($E$5:$E$8000,ROWS($E$5:E1809)),"")</f>
        <v/>
      </c>
      <c r="I1809" s="285" t="s">
        <v>1700</v>
      </c>
      <c r="J1809" t="s">
        <v>804</v>
      </c>
      <c r="K1809" s="300">
        <v>20</v>
      </c>
      <c r="L1809" s="286">
        <f>ROWS(K$5:K1809)</f>
        <v>1805</v>
      </c>
      <c r="M1809" s="286" t="str">
        <f>IF(I1809='5.1'!$E$5,TXM!L1809,"")</f>
        <v/>
      </c>
      <c r="N1809" t="str">
        <f>IFERROR(SMALL($M$5:$M$8000,ROWS($M$5:M1809)),"")</f>
        <v/>
      </c>
      <c r="P1809" t="s">
        <v>1989</v>
      </c>
      <c r="Q1809" t="s">
        <v>752</v>
      </c>
      <c r="R1809">
        <v>884</v>
      </c>
      <c r="S1809" s="286">
        <f>ROWS(R$5:R1809)</f>
        <v>1805</v>
      </c>
      <c r="T1809" s="286" t="str">
        <f>IF(P1809='5.1'!$E$5,TXM!S1809,"")</f>
        <v/>
      </c>
      <c r="U1809" t="str">
        <f>IFERROR(SMALL($T$5:$T$8000,ROWS($T$5:T1809)),"")</f>
        <v/>
      </c>
    </row>
    <row r="1810" spans="1:21" ht="14.4" customHeight="1" x14ac:dyDescent="0.25">
      <c r="A1810" s="285" t="s">
        <v>1788</v>
      </c>
      <c r="B1810" t="s">
        <v>1093</v>
      </c>
      <c r="C1810" s="300">
        <v>26426</v>
      </c>
      <c r="D1810" s="286">
        <f>ROWS(C$5:C1810)</f>
        <v>1806</v>
      </c>
      <c r="E1810" s="286" t="str">
        <f>IF(A1810='5.1'!$E$5,TXM!D1810,"")</f>
        <v/>
      </c>
      <c r="F1810" t="str">
        <f>IFERROR(SMALL($E$5:$E$8000,ROWS($E$5:E1810)),"")</f>
        <v/>
      </c>
      <c r="I1810" s="285" t="s">
        <v>1700</v>
      </c>
      <c r="J1810" t="s">
        <v>746</v>
      </c>
      <c r="K1810" s="300">
        <v>0</v>
      </c>
      <c r="L1810" s="286">
        <f>ROWS(K$5:K1810)</f>
        <v>1806</v>
      </c>
      <c r="M1810" s="286" t="str">
        <f>IF(I1810='5.1'!$E$5,TXM!L1810,"")</f>
        <v/>
      </c>
      <c r="N1810" t="str">
        <f>IFERROR(SMALL($M$5:$M$8000,ROWS($M$5:M1810)),"")</f>
        <v/>
      </c>
      <c r="P1810" t="s">
        <v>1989</v>
      </c>
      <c r="Q1810" t="s">
        <v>770</v>
      </c>
      <c r="R1810">
        <v>783</v>
      </c>
      <c r="S1810" s="286">
        <f>ROWS(R$5:R1810)</f>
        <v>1806</v>
      </c>
      <c r="T1810" s="286" t="str">
        <f>IF(P1810='5.1'!$E$5,TXM!S1810,"")</f>
        <v/>
      </c>
      <c r="U1810" t="str">
        <f>IFERROR(SMALL($T$5:$T$8000,ROWS($T$5:T1810)),"")</f>
        <v/>
      </c>
    </row>
    <row r="1811" spans="1:21" ht="14.4" customHeight="1" x14ac:dyDescent="0.25">
      <c r="A1811" s="285" t="s">
        <v>1788</v>
      </c>
      <c r="B1811" t="s">
        <v>105</v>
      </c>
      <c r="C1811" s="300">
        <v>23501</v>
      </c>
      <c r="D1811" s="286">
        <f>ROWS(C$5:C1811)</f>
        <v>1807</v>
      </c>
      <c r="E1811" s="286" t="str">
        <f>IF(A1811='5.1'!$E$5,TXM!D1811,"")</f>
        <v/>
      </c>
      <c r="F1811" t="str">
        <f>IFERROR(SMALL($E$5:$E$8000,ROWS($E$5:E1811)),"")</f>
        <v/>
      </c>
      <c r="I1811" s="285" t="s">
        <v>1703</v>
      </c>
      <c r="J1811" t="s">
        <v>199</v>
      </c>
      <c r="K1811" s="300">
        <v>177301893</v>
      </c>
      <c r="L1811" s="286">
        <f>ROWS(K$5:K1811)</f>
        <v>1807</v>
      </c>
      <c r="M1811" s="286" t="str">
        <f>IF(I1811='5.1'!$E$5,TXM!L1811,"")</f>
        <v/>
      </c>
      <c r="N1811" t="str">
        <f>IFERROR(SMALL($M$5:$M$8000,ROWS($M$5:M1811)),"")</f>
        <v/>
      </c>
      <c r="P1811" t="s">
        <v>1989</v>
      </c>
      <c r="Q1811" t="s">
        <v>106</v>
      </c>
      <c r="R1811">
        <v>535</v>
      </c>
      <c r="S1811" s="286">
        <f>ROWS(R$5:R1811)</f>
        <v>1807</v>
      </c>
      <c r="T1811" s="286" t="str">
        <f>IF(P1811='5.1'!$E$5,TXM!S1811,"")</f>
        <v/>
      </c>
      <c r="U1811" t="str">
        <f>IFERROR(SMALL($T$5:$T$8000,ROWS($T$5:T1811)),"")</f>
        <v/>
      </c>
    </row>
    <row r="1812" spans="1:21" ht="14.4" customHeight="1" x14ac:dyDescent="0.25">
      <c r="A1812" s="285" t="s">
        <v>1788</v>
      </c>
      <c r="B1812" t="s">
        <v>786</v>
      </c>
      <c r="C1812" s="300">
        <v>12428</v>
      </c>
      <c r="D1812" s="286">
        <f>ROWS(C$5:C1812)</f>
        <v>1808</v>
      </c>
      <c r="E1812" s="286" t="str">
        <f>IF(A1812='5.1'!$E$5,TXM!D1812,"")</f>
        <v/>
      </c>
      <c r="F1812" t="str">
        <f>IFERROR(SMALL($E$5:$E$8000,ROWS($E$5:E1812)),"")</f>
        <v/>
      </c>
      <c r="I1812" s="285" t="s">
        <v>1703</v>
      </c>
      <c r="J1812" t="s">
        <v>106</v>
      </c>
      <c r="K1812" s="300">
        <v>169026938</v>
      </c>
      <c r="L1812" s="286">
        <f>ROWS(K$5:K1812)</f>
        <v>1808</v>
      </c>
      <c r="M1812" s="286" t="str">
        <f>IF(I1812='5.1'!$E$5,TXM!L1812,"")</f>
        <v/>
      </c>
      <c r="N1812" t="str">
        <f>IFERROR(SMALL($M$5:$M$8000,ROWS($M$5:M1812)),"")</f>
        <v/>
      </c>
      <c r="P1812" t="s">
        <v>1989</v>
      </c>
      <c r="Q1812" t="s">
        <v>810</v>
      </c>
      <c r="R1812">
        <v>500</v>
      </c>
      <c r="S1812" s="286">
        <f>ROWS(R$5:R1812)</f>
        <v>1808</v>
      </c>
      <c r="T1812" s="286" t="str">
        <f>IF(P1812='5.1'!$E$5,TXM!S1812,"")</f>
        <v/>
      </c>
      <c r="U1812" t="str">
        <f>IFERROR(SMALL($T$5:$T$8000,ROWS($T$5:T1812)),"")</f>
        <v/>
      </c>
    </row>
    <row r="1813" spans="1:21" ht="14.4" customHeight="1" x14ac:dyDescent="0.25">
      <c r="A1813" s="285" t="s">
        <v>1788</v>
      </c>
      <c r="B1813" t="s">
        <v>1082</v>
      </c>
      <c r="C1813" s="300">
        <v>5693</v>
      </c>
      <c r="D1813" s="286">
        <f>ROWS(C$5:C1813)</f>
        <v>1809</v>
      </c>
      <c r="E1813" s="286" t="str">
        <f>IF(A1813='5.1'!$E$5,TXM!D1813,"")</f>
        <v/>
      </c>
      <c r="F1813" t="str">
        <f>IFERROR(SMALL($E$5:$E$8000,ROWS($E$5:E1813)),"")</f>
        <v/>
      </c>
      <c r="I1813" s="285" t="s">
        <v>1703</v>
      </c>
      <c r="J1813" t="s">
        <v>105</v>
      </c>
      <c r="K1813" s="300">
        <v>101032813</v>
      </c>
      <c r="L1813" s="286">
        <f>ROWS(K$5:K1813)</f>
        <v>1809</v>
      </c>
      <c r="M1813" s="286" t="str">
        <f>IF(I1813='5.1'!$E$5,TXM!L1813,"")</f>
        <v/>
      </c>
      <c r="N1813" t="str">
        <f>IFERROR(SMALL($M$5:$M$8000,ROWS($M$5:M1813)),"")</f>
        <v/>
      </c>
      <c r="P1813" t="s">
        <v>1989</v>
      </c>
      <c r="Q1813" t="s">
        <v>109</v>
      </c>
      <c r="R1813">
        <v>244</v>
      </c>
      <c r="S1813" s="286">
        <f>ROWS(R$5:R1813)</f>
        <v>1809</v>
      </c>
      <c r="T1813" s="286" t="str">
        <f>IF(P1813='5.1'!$E$5,TXM!S1813,"")</f>
        <v/>
      </c>
      <c r="U1813" t="str">
        <f>IFERROR(SMALL($T$5:$T$8000,ROWS($T$5:T1813)),"")</f>
        <v/>
      </c>
    </row>
    <row r="1814" spans="1:21" ht="14.4" customHeight="1" x14ac:dyDescent="0.25">
      <c r="A1814" s="285" t="s">
        <v>1788</v>
      </c>
      <c r="B1814" t="s">
        <v>754</v>
      </c>
      <c r="C1814" s="300">
        <v>3083</v>
      </c>
      <c r="D1814" s="286">
        <f>ROWS(C$5:C1814)</f>
        <v>1810</v>
      </c>
      <c r="E1814" s="286" t="str">
        <f>IF(A1814='5.1'!$E$5,TXM!D1814,"")</f>
        <v/>
      </c>
      <c r="F1814" t="str">
        <f>IFERROR(SMALL($E$5:$E$8000,ROWS($E$5:E1814)),"")</f>
        <v/>
      </c>
      <c r="I1814" s="285" t="s">
        <v>1703</v>
      </c>
      <c r="J1814" t="s">
        <v>107</v>
      </c>
      <c r="K1814" s="300">
        <v>73572606</v>
      </c>
      <c r="L1814" s="286">
        <f>ROWS(K$5:K1814)</f>
        <v>1810</v>
      </c>
      <c r="M1814" s="286" t="str">
        <f>IF(I1814='5.1'!$E$5,TXM!L1814,"")</f>
        <v/>
      </c>
      <c r="N1814" t="str">
        <f>IFERROR(SMALL($M$5:$M$8000,ROWS($M$5:M1814)),"")</f>
        <v/>
      </c>
      <c r="P1814" t="s">
        <v>1990</v>
      </c>
      <c r="Q1814" t="s">
        <v>760</v>
      </c>
      <c r="R1814">
        <v>931463</v>
      </c>
      <c r="S1814" s="286">
        <f>ROWS(R$5:R1814)</f>
        <v>1810</v>
      </c>
      <c r="T1814" s="286" t="str">
        <f>IF(P1814='5.1'!$E$5,TXM!S1814,"")</f>
        <v/>
      </c>
      <c r="U1814" t="str">
        <f>IFERROR(SMALL($T$5:$T$8000,ROWS($T$5:T1814)),"")</f>
        <v/>
      </c>
    </row>
    <row r="1815" spans="1:21" ht="14.4" customHeight="1" x14ac:dyDescent="0.25">
      <c r="A1815" s="285" t="s">
        <v>1788</v>
      </c>
      <c r="B1815" t="s">
        <v>788</v>
      </c>
      <c r="C1815" s="300">
        <v>2069</v>
      </c>
      <c r="D1815" s="286">
        <f>ROWS(C$5:C1815)</f>
        <v>1811</v>
      </c>
      <c r="E1815" s="286" t="str">
        <f>IF(A1815='5.1'!$E$5,TXM!D1815,"")</f>
        <v/>
      </c>
      <c r="F1815" t="str">
        <f>IFERROR(SMALL($E$5:$E$8000,ROWS($E$5:E1815)),"")</f>
        <v/>
      </c>
      <c r="I1815" s="285" t="s">
        <v>1703</v>
      </c>
      <c r="J1815" t="s">
        <v>102</v>
      </c>
      <c r="K1815" s="300">
        <v>40305511</v>
      </c>
      <c r="L1815" s="286">
        <f>ROWS(K$5:K1815)</f>
        <v>1811</v>
      </c>
      <c r="M1815" s="286" t="str">
        <f>IF(I1815='5.1'!$E$5,TXM!L1815,"")</f>
        <v/>
      </c>
      <c r="N1815" t="str">
        <f>IFERROR(SMALL($M$5:$M$8000,ROWS($M$5:M1815)),"")</f>
        <v/>
      </c>
      <c r="P1815" t="s">
        <v>1990</v>
      </c>
      <c r="Q1815" t="s">
        <v>806</v>
      </c>
      <c r="R1815">
        <v>149255</v>
      </c>
      <c r="S1815" s="286">
        <f>ROWS(R$5:R1815)</f>
        <v>1811</v>
      </c>
      <c r="T1815" s="286" t="str">
        <f>IF(P1815='5.1'!$E$5,TXM!S1815,"")</f>
        <v/>
      </c>
      <c r="U1815" t="str">
        <f>IFERROR(SMALL($T$5:$T$8000,ROWS($T$5:T1815)),"")</f>
        <v/>
      </c>
    </row>
    <row r="1816" spans="1:21" ht="14.4" customHeight="1" x14ac:dyDescent="0.25">
      <c r="A1816" s="285" t="s">
        <v>1988</v>
      </c>
      <c r="B1816" t="s">
        <v>1080</v>
      </c>
      <c r="C1816" s="300">
        <v>715416</v>
      </c>
      <c r="D1816" s="286">
        <f>ROWS(C$5:C1816)</f>
        <v>1812</v>
      </c>
      <c r="E1816" s="286" t="str">
        <f>IF(A1816='5.1'!$E$5,TXM!D1816,"")</f>
        <v/>
      </c>
      <c r="F1816" t="str">
        <f>IFERROR(SMALL($E$5:$E$8000,ROWS($E$5:E1816)),"")</f>
        <v/>
      </c>
      <c r="I1816" s="285" t="s">
        <v>1703</v>
      </c>
      <c r="J1816" t="s">
        <v>782</v>
      </c>
      <c r="K1816" s="300">
        <v>27487582</v>
      </c>
      <c r="L1816" s="286">
        <f>ROWS(K$5:K1816)</f>
        <v>1812</v>
      </c>
      <c r="M1816" s="286" t="str">
        <f>IF(I1816='5.1'!$E$5,TXM!L1816,"")</f>
        <v/>
      </c>
      <c r="N1816" t="str">
        <f>IFERROR(SMALL($M$5:$M$8000,ROWS($M$5:M1816)),"")</f>
        <v/>
      </c>
      <c r="P1816" t="s">
        <v>1990</v>
      </c>
      <c r="Q1816" t="s">
        <v>1098</v>
      </c>
      <c r="R1816">
        <v>6250</v>
      </c>
      <c r="S1816" s="286">
        <f>ROWS(R$5:R1816)</f>
        <v>1812</v>
      </c>
      <c r="T1816" s="286" t="str">
        <f>IF(P1816='5.1'!$E$5,TXM!S1816,"")</f>
        <v/>
      </c>
      <c r="U1816" t="str">
        <f>IFERROR(SMALL($T$5:$T$8000,ROWS($T$5:T1816)),"")</f>
        <v/>
      </c>
    </row>
    <row r="1817" spans="1:21" ht="14.4" customHeight="1" x14ac:dyDescent="0.25">
      <c r="A1817" s="285" t="s">
        <v>1988</v>
      </c>
      <c r="B1817" t="s">
        <v>106</v>
      </c>
      <c r="C1817" s="300">
        <v>146103</v>
      </c>
      <c r="D1817" s="286">
        <f>ROWS(C$5:C1817)</f>
        <v>1813</v>
      </c>
      <c r="E1817" s="286" t="str">
        <f>IF(A1817='5.1'!$E$5,TXM!D1817,"")</f>
        <v/>
      </c>
      <c r="F1817" t="str">
        <f>IFERROR(SMALL($E$5:$E$8000,ROWS($E$5:E1817)),"")</f>
        <v/>
      </c>
      <c r="I1817" s="285" t="s">
        <v>1703</v>
      </c>
      <c r="J1817" t="s">
        <v>114</v>
      </c>
      <c r="K1817" s="300">
        <v>23732408</v>
      </c>
      <c r="L1817" s="286">
        <f>ROWS(K$5:K1817)</f>
        <v>1813</v>
      </c>
      <c r="M1817" s="286" t="str">
        <f>IF(I1817='5.1'!$E$5,TXM!L1817,"")</f>
        <v/>
      </c>
      <c r="N1817" t="str">
        <f>IFERROR(SMALL($M$5:$M$8000,ROWS($M$5:M1817)),"")</f>
        <v/>
      </c>
      <c r="P1817" t="s">
        <v>1791</v>
      </c>
      <c r="Q1817" t="s">
        <v>764</v>
      </c>
      <c r="R1817">
        <v>35264285</v>
      </c>
      <c r="S1817" s="286">
        <f>ROWS(R$5:R1817)</f>
        <v>1813</v>
      </c>
      <c r="T1817" s="286" t="str">
        <f>IF(P1817='5.1'!$E$5,TXM!S1817,"")</f>
        <v/>
      </c>
      <c r="U1817" t="str">
        <f>IFERROR(SMALL($T$5:$T$8000,ROWS($T$5:T1817)),"")</f>
        <v/>
      </c>
    </row>
    <row r="1818" spans="1:21" ht="14.4" customHeight="1" x14ac:dyDescent="0.25">
      <c r="A1818" s="285" t="s">
        <v>1988</v>
      </c>
      <c r="B1818" t="s">
        <v>727</v>
      </c>
      <c r="C1818" s="300">
        <v>99900</v>
      </c>
      <c r="D1818" s="286">
        <f>ROWS(C$5:C1818)</f>
        <v>1814</v>
      </c>
      <c r="E1818" s="286" t="str">
        <f>IF(A1818='5.1'!$E$5,TXM!D1818,"")</f>
        <v/>
      </c>
      <c r="F1818" t="str">
        <f>IFERROR(SMALL($E$5:$E$8000,ROWS($E$5:E1818)),"")</f>
        <v/>
      </c>
      <c r="I1818" s="285" t="s">
        <v>1703</v>
      </c>
      <c r="J1818" t="s">
        <v>707</v>
      </c>
      <c r="K1818" s="300">
        <v>10105739</v>
      </c>
      <c r="L1818" s="286">
        <f>ROWS(K$5:K1818)</f>
        <v>1814</v>
      </c>
      <c r="M1818" s="286" t="str">
        <f>IF(I1818='5.1'!$E$5,TXM!L1818,"")</f>
        <v/>
      </c>
      <c r="N1818" t="str">
        <f>IFERROR(SMALL($M$5:$M$8000,ROWS($M$5:M1818)),"")</f>
        <v/>
      </c>
      <c r="P1818" t="s">
        <v>1791</v>
      </c>
      <c r="Q1818" t="s">
        <v>806</v>
      </c>
      <c r="R1818">
        <v>583275</v>
      </c>
      <c r="S1818" s="286">
        <f>ROWS(R$5:R1818)</f>
        <v>1814</v>
      </c>
      <c r="T1818" s="286" t="str">
        <f>IF(P1818='5.1'!$E$5,TXM!S1818,"")</f>
        <v/>
      </c>
      <c r="U1818" t="str">
        <f>IFERROR(SMALL($T$5:$T$8000,ROWS($T$5:T1818)),"")</f>
        <v/>
      </c>
    </row>
    <row r="1819" spans="1:21" ht="14.4" customHeight="1" x14ac:dyDescent="0.25">
      <c r="A1819" s="285" t="s">
        <v>1988</v>
      </c>
      <c r="B1819" t="s">
        <v>1090</v>
      </c>
      <c r="C1819" s="300">
        <v>77669</v>
      </c>
      <c r="D1819" s="286">
        <f>ROWS(C$5:C1819)</f>
        <v>1815</v>
      </c>
      <c r="E1819" s="286" t="str">
        <f>IF(A1819='5.1'!$E$5,TXM!D1819,"")</f>
        <v/>
      </c>
      <c r="F1819" t="str">
        <f>IFERROR(SMALL($E$5:$E$8000,ROWS($E$5:E1819)),"")</f>
        <v/>
      </c>
      <c r="I1819" s="285" t="s">
        <v>1703</v>
      </c>
      <c r="J1819" t="s">
        <v>109</v>
      </c>
      <c r="K1819" s="300">
        <v>6052021</v>
      </c>
      <c r="L1819" s="286">
        <f>ROWS(K$5:K1819)</f>
        <v>1815</v>
      </c>
      <c r="M1819" s="286" t="str">
        <f>IF(I1819='5.1'!$E$5,TXM!L1819,"")</f>
        <v/>
      </c>
      <c r="N1819" t="str">
        <f>IFERROR(SMALL($M$5:$M$8000,ROWS($M$5:M1819)),"")</f>
        <v/>
      </c>
      <c r="P1819" t="s">
        <v>1791</v>
      </c>
      <c r="Q1819" t="s">
        <v>1098</v>
      </c>
      <c r="R1819">
        <v>113462</v>
      </c>
      <c r="S1819" s="286">
        <f>ROWS(R$5:R1819)</f>
        <v>1815</v>
      </c>
      <c r="T1819" s="286" t="str">
        <f>IF(P1819='5.1'!$E$5,TXM!S1819,"")</f>
        <v/>
      </c>
      <c r="U1819" t="str">
        <f>IFERROR(SMALL($T$5:$T$8000,ROWS($T$5:T1819)),"")</f>
        <v/>
      </c>
    </row>
    <row r="1820" spans="1:21" ht="14.4" customHeight="1" x14ac:dyDescent="0.25">
      <c r="A1820" s="285" t="s">
        <v>1988</v>
      </c>
      <c r="B1820" t="s">
        <v>719</v>
      </c>
      <c r="C1820" s="300">
        <v>76356</v>
      </c>
      <c r="D1820" s="286">
        <f>ROWS(C$5:C1820)</f>
        <v>1816</v>
      </c>
      <c r="E1820" s="286" t="str">
        <f>IF(A1820='5.1'!$E$5,TXM!D1820,"")</f>
        <v/>
      </c>
      <c r="F1820" t="str">
        <f>IFERROR(SMALL($E$5:$E$8000,ROWS($E$5:E1820)),"")</f>
        <v/>
      </c>
      <c r="I1820" s="285" t="s">
        <v>1703</v>
      </c>
      <c r="J1820" t="s">
        <v>112</v>
      </c>
      <c r="K1820" s="300">
        <v>5553430</v>
      </c>
      <c r="L1820" s="286">
        <f>ROWS(K$5:K1820)</f>
        <v>1816</v>
      </c>
      <c r="M1820" s="286" t="str">
        <f>IF(I1820='5.1'!$E$5,TXM!L1820,"")</f>
        <v/>
      </c>
      <c r="N1820" t="str">
        <f>IFERROR(SMALL($M$5:$M$8000,ROWS($M$5:M1820)),"")</f>
        <v/>
      </c>
      <c r="P1820" t="s">
        <v>1791</v>
      </c>
      <c r="Q1820" t="s">
        <v>1097</v>
      </c>
      <c r="R1820">
        <v>35500</v>
      </c>
      <c r="S1820" s="286">
        <f>ROWS(R$5:R1820)</f>
        <v>1816</v>
      </c>
      <c r="T1820" s="286" t="str">
        <f>IF(P1820='5.1'!$E$5,TXM!S1820,"")</f>
        <v/>
      </c>
      <c r="U1820" t="str">
        <f>IFERROR(SMALL($T$5:$T$8000,ROWS($T$5:T1820)),"")</f>
        <v/>
      </c>
    </row>
    <row r="1821" spans="1:21" ht="14.4" customHeight="1" x14ac:dyDescent="0.25">
      <c r="A1821" s="285" t="s">
        <v>1988</v>
      </c>
      <c r="B1821" t="s">
        <v>752</v>
      </c>
      <c r="C1821" s="300">
        <v>75411</v>
      </c>
      <c r="D1821" s="286">
        <f>ROWS(C$5:C1821)</f>
        <v>1817</v>
      </c>
      <c r="E1821" s="286" t="str">
        <f>IF(A1821='5.1'!$E$5,TXM!D1821,"")</f>
        <v/>
      </c>
      <c r="F1821" t="str">
        <f>IFERROR(SMALL($E$5:$E$8000,ROWS($E$5:E1821)),"")</f>
        <v/>
      </c>
      <c r="I1821" s="285" t="s">
        <v>1703</v>
      </c>
      <c r="J1821" t="s">
        <v>110</v>
      </c>
      <c r="K1821" s="300">
        <v>4630405</v>
      </c>
      <c r="L1821" s="286">
        <f>ROWS(K$5:K1821)</f>
        <v>1817</v>
      </c>
      <c r="M1821" s="286" t="str">
        <f>IF(I1821='5.1'!$E$5,TXM!L1821,"")</f>
        <v/>
      </c>
      <c r="N1821" t="str">
        <f>IFERROR(SMALL($M$5:$M$8000,ROWS($M$5:M1821)),"")</f>
        <v/>
      </c>
      <c r="P1821" t="s">
        <v>1791</v>
      </c>
      <c r="Q1821" t="s">
        <v>734</v>
      </c>
      <c r="R1821">
        <v>34000</v>
      </c>
      <c r="S1821" s="286">
        <f>ROWS(R$5:R1821)</f>
        <v>1817</v>
      </c>
      <c r="T1821" s="286" t="str">
        <f>IF(P1821='5.1'!$E$5,TXM!S1821,"")</f>
        <v/>
      </c>
      <c r="U1821" t="str">
        <f>IFERROR(SMALL($T$5:$T$8000,ROWS($T$5:T1821)),"")</f>
        <v/>
      </c>
    </row>
    <row r="1822" spans="1:21" ht="14.4" customHeight="1" x14ac:dyDescent="0.25">
      <c r="A1822" s="285" t="s">
        <v>1989</v>
      </c>
      <c r="B1822" t="s">
        <v>705</v>
      </c>
      <c r="C1822" s="300">
        <v>8249364</v>
      </c>
      <c r="D1822" s="286">
        <f>ROWS(C$5:C1822)</f>
        <v>1818</v>
      </c>
      <c r="E1822" s="286" t="str">
        <f>IF(A1822='5.1'!$E$5,TXM!D1822,"")</f>
        <v/>
      </c>
      <c r="F1822" t="str">
        <f>IFERROR(SMALL($E$5:$E$8000,ROWS($E$5:E1822)),"")</f>
        <v/>
      </c>
      <c r="I1822" s="285" t="s">
        <v>1703</v>
      </c>
      <c r="J1822" t="s">
        <v>113</v>
      </c>
      <c r="K1822" s="300">
        <v>4345824</v>
      </c>
      <c r="L1822" s="286">
        <f>ROWS(K$5:K1822)</f>
        <v>1818</v>
      </c>
      <c r="M1822" s="286" t="str">
        <f>IF(I1822='5.1'!$E$5,TXM!L1822,"")</f>
        <v/>
      </c>
      <c r="N1822" t="str">
        <f>IFERROR(SMALL($M$5:$M$8000,ROWS($M$5:M1822)),"")</f>
        <v/>
      </c>
      <c r="P1822" t="s">
        <v>1791</v>
      </c>
      <c r="Q1822" t="s">
        <v>766</v>
      </c>
      <c r="R1822">
        <v>34000</v>
      </c>
      <c r="S1822" s="286">
        <f>ROWS(R$5:R1822)</f>
        <v>1818</v>
      </c>
      <c r="T1822" s="286" t="str">
        <f>IF(P1822='5.1'!$E$5,TXM!S1822,"")</f>
        <v/>
      </c>
      <c r="U1822" t="str">
        <f>IFERROR(SMALL($T$5:$T$8000,ROWS($T$5:T1822)),"")</f>
        <v/>
      </c>
    </row>
    <row r="1823" spans="1:21" ht="14.4" customHeight="1" x14ac:dyDescent="0.25">
      <c r="A1823" s="285" t="s">
        <v>1989</v>
      </c>
      <c r="B1823" t="s">
        <v>198</v>
      </c>
      <c r="C1823" s="300">
        <v>3600000</v>
      </c>
      <c r="D1823" s="286">
        <f>ROWS(C$5:C1823)</f>
        <v>1819</v>
      </c>
      <c r="E1823" s="286" t="str">
        <f>IF(A1823='5.1'!$E$5,TXM!D1823,"")</f>
        <v/>
      </c>
      <c r="F1823" t="str">
        <f>IFERROR(SMALL($E$5:$E$8000,ROWS($E$5:E1823)),"")</f>
        <v/>
      </c>
      <c r="I1823" s="285" t="s">
        <v>1703</v>
      </c>
      <c r="J1823" t="s">
        <v>118</v>
      </c>
      <c r="K1823" s="300">
        <v>2364598</v>
      </c>
      <c r="L1823" s="286">
        <f>ROWS(K$5:K1823)</f>
        <v>1819</v>
      </c>
      <c r="M1823" s="286" t="str">
        <f>IF(I1823='5.1'!$E$5,TXM!L1823,"")</f>
        <v/>
      </c>
      <c r="N1823" t="str">
        <f>IFERROR(SMALL($M$5:$M$8000,ROWS($M$5:M1823)),"")</f>
        <v/>
      </c>
      <c r="P1823" t="s">
        <v>1791</v>
      </c>
      <c r="Q1823" t="s">
        <v>810</v>
      </c>
      <c r="R1823">
        <v>30000</v>
      </c>
      <c r="S1823" s="286">
        <f>ROWS(R$5:R1823)</f>
        <v>1819</v>
      </c>
      <c r="T1823" s="286" t="str">
        <f>IF(P1823='5.1'!$E$5,TXM!S1823,"")</f>
        <v/>
      </c>
      <c r="U1823" t="str">
        <f>IFERROR(SMALL($T$5:$T$8000,ROWS($T$5:T1823)),"")</f>
        <v/>
      </c>
    </row>
    <row r="1824" spans="1:21" ht="14.4" customHeight="1" x14ac:dyDescent="0.25">
      <c r="A1824" s="285" t="s">
        <v>1989</v>
      </c>
      <c r="B1824" t="s">
        <v>1080</v>
      </c>
      <c r="C1824" s="300">
        <v>1844723</v>
      </c>
      <c r="D1824" s="286">
        <f>ROWS(C$5:C1824)</f>
        <v>1820</v>
      </c>
      <c r="E1824" s="286" t="str">
        <f>IF(A1824='5.1'!$E$5,TXM!D1824,"")</f>
        <v/>
      </c>
      <c r="F1824" t="str">
        <f>IFERROR(SMALL($E$5:$E$8000,ROWS($E$5:E1824)),"")</f>
        <v/>
      </c>
      <c r="I1824" s="285" t="s">
        <v>1703</v>
      </c>
      <c r="J1824" t="s">
        <v>117</v>
      </c>
      <c r="K1824" s="300">
        <v>2362057</v>
      </c>
      <c r="L1824" s="286">
        <f>ROWS(K$5:K1824)</f>
        <v>1820</v>
      </c>
      <c r="M1824" s="286" t="str">
        <f>IF(I1824='5.1'!$E$5,TXM!L1824,"")</f>
        <v/>
      </c>
      <c r="N1824" t="str">
        <f>IFERROR(SMALL($M$5:$M$8000,ROWS($M$5:M1824)),"")</f>
        <v/>
      </c>
      <c r="P1824" t="s">
        <v>1791</v>
      </c>
      <c r="Q1824" t="s">
        <v>1096</v>
      </c>
      <c r="R1824">
        <v>24725</v>
      </c>
      <c r="S1824" s="286">
        <f>ROWS(R$5:R1824)</f>
        <v>1820</v>
      </c>
      <c r="T1824" s="286" t="str">
        <f>IF(P1824='5.1'!$E$5,TXM!S1824,"")</f>
        <v/>
      </c>
      <c r="U1824" t="str">
        <f>IFERROR(SMALL($T$5:$T$8000,ROWS($T$5:T1824)),"")</f>
        <v/>
      </c>
    </row>
    <row r="1825" spans="1:21" ht="14.4" customHeight="1" x14ac:dyDescent="0.25">
      <c r="A1825" s="285" t="s">
        <v>1989</v>
      </c>
      <c r="B1825" t="s">
        <v>118</v>
      </c>
      <c r="C1825" s="300">
        <v>1799799</v>
      </c>
      <c r="D1825" s="286">
        <f>ROWS(C$5:C1825)</f>
        <v>1821</v>
      </c>
      <c r="E1825" s="286" t="str">
        <f>IF(A1825='5.1'!$E$5,TXM!D1825,"")</f>
        <v/>
      </c>
      <c r="F1825" t="str">
        <f>IFERROR(SMALL($E$5:$E$8000,ROWS($E$5:E1825)),"")</f>
        <v/>
      </c>
      <c r="I1825" s="285" t="s">
        <v>1703</v>
      </c>
      <c r="J1825" t="s">
        <v>762</v>
      </c>
      <c r="K1825" s="300">
        <v>1558242</v>
      </c>
      <c r="L1825" s="286">
        <f>ROWS(K$5:K1825)</f>
        <v>1821</v>
      </c>
      <c r="M1825" s="286" t="str">
        <f>IF(I1825='5.1'!$E$5,TXM!L1825,"")</f>
        <v/>
      </c>
      <c r="N1825" t="str">
        <f>IFERROR(SMALL($M$5:$M$8000,ROWS($M$5:M1825)),"")</f>
        <v/>
      </c>
      <c r="P1825" t="s">
        <v>1791</v>
      </c>
      <c r="Q1825" t="s">
        <v>1087</v>
      </c>
      <c r="R1825">
        <v>19846</v>
      </c>
      <c r="S1825" s="286">
        <f>ROWS(R$5:R1825)</f>
        <v>1821</v>
      </c>
      <c r="T1825" s="286" t="str">
        <f>IF(P1825='5.1'!$E$5,TXM!S1825,"")</f>
        <v/>
      </c>
      <c r="U1825" t="str">
        <f>IFERROR(SMALL($T$5:$T$8000,ROWS($T$5:T1825)),"")</f>
        <v/>
      </c>
    </row>
    <row r="1826" spans="1:21" ht="14.4" customHeight="1" x14ac:dyDescent="0.25">
      <c r="A1826" s="285" t="s">
        <v>1989</v>
      </c>
      <c r="B1826" t="s">
        <v>106</v>
      </c>
      <c r="C1826" s="300">
        <v>1341911</v>
      </c>
      <c r="D1826" s="286">
        <f>ROWS(C$5:C1826)</f>
        <v>1822</v>
      </c>
      <c r="E1826" s="286" t="str">
        <f>IF(A1826='5.1'!$E$5,TXM!D1826,"")</f>
        <v/>
      </c>
      <c r="F1826" t="str">
        <f>IFERROR(SMALL($E$5:$E$8000,ROWS($E$5:E1826)),"")</f>
        <v/>
      </c>
      <c r="I1826" s="285" t="s">
        <v>1703</v>
      </c>
      <c r="J1826" t="s">
        <v>776</v>
      </c>
      <c r="K1826" s="300">
        <v>1105012</v>
      </c>
      <c r="L1826" s="286">
        <f>ROWS(K$5:K1826)</f>
        <v>1822</v>
      </c>
      <c r="M1826" s="286" t="str">
        <f>IF(I1826='5.1'!$E$5,TXM!L1826,"")</f>
        <v/>
      </c>
      <c r="N1826" t="str">
        <f>IFERROR(SMALL($M$5:$M$8000,ROWS($M$5:M1826)),"")</f>
        <v/>
      </c>
      <c r="P1826" t="s">
        <v>1791</v>
      </c>
      <c r="Q1826" t="s">
        <v>1093</v>
      </c>
      <c r="R1826">
        <v>8875</v>
      </c>
      <c r="S1826" s="286">
        <f>ROWS(R$5:R1826)</f>
        <v>1822</v>
      </c>
      <c r="T1826" s="286" t="str">
        <f>IF(P1826='5.1'!$E$5,TXM!S1826,"")</f>
        <v/>
      </c>
      <c r="U1826" t="str">
        <f>IFERROR(SMALL($T$5:$T$8000,ROWS($T$5:T1826)),"")</f>
        <v/>
      </c>
    </row>
    <row r="1827" spans="1:21" ht="14.4" customHeight="1" x14ac:dyDescent="0.25">
      <c r="A1827" s="285" t="s">
        <v>1989</v>
      </c>
      <c r="B1827" t="s">
        <v>715</v>
      </c>
      <c r="C1827" s="300">
        <v>786088</v>
      </c>
      <c r="D1827" s="286">
        <f>ROWS(C$5:C1827)</f>
        <v>1823</v>
      </c>
      <c r="E1827" s="286" t="str">
        <f>IF(A1827='5.1'!$E$5,TXM!D1827,"")</f>
        <v/>
      </c>
      <c r="F1827" t="str">
        <f>IFERROR(SMALL($E$5:$E$8000,ROWS($E$5:E1827)),"")</f>
        <v/>
      </c>
      <c r="I1827" s="285" t="s">
        <v>1703</v>
      </c>
      <c r="J1827" t="s">
        <v>821</v>
      </c>
      <c r="K1827" s="300">
        <v>1041661</v>
      </c>
      <c r="L1827" s="286">
        <f>ROWS(K$5:K1827)</f>
        <v>1823</v>
      </c>
      <c r="M1827" s="286" t="str">
        <f>IF(I1827='5.1'!$E$5,TXM!L1827,"")</f>
        <v/>
      </c>
      <c r="N1827" t="str">
        <f>IFERROR(SMALL($M$5:$M$8000,ROWS($M$5:M1827)),"")</f>
        <v/>
      </c>
      <c r="P1827" t="s">
        <v>1791</v>
      </c>
      <c r="Q1827" t="s">
        <v>774</v>
      </c>
      <c r="R1827">
        <v>6561</v>
      </c>
      <c r="S1827" s="286">
        <f>ROWS(R$5:R1827)</f>
        <v>1823</v>
      </c>
      <c r="T1827" s="286" t="str">
        <f>IF(P1827='5.1'!$E$5,TXM!S1827,"")</f>
        <v/>
      </c>
      <c r="U1827" t="str">
        <f>IFERROR(SMALL($T$5:$T$8000,ROWS($T$5:T1827)),"")</f>
        <v/>
      </c>
    </row>
    <row r="1828" spans="1:21" ht="14.4" customHeight="1" x14ac:dyDescent="0.25">
      <c r="A1828" s="285" t="s">
        <v>1989</v>
      </c>
      <c r="B1828" t="s">
        <v>752</v>
      </c>
      <c r="C1828" s="300">
        <v>681129</v>
      </c>
      <c r="D1828" s="286">
        <f>ROWS(C$5:C1828)</f>
        <v>1824</v>
      </c>
      <c r="E1828" s="286" t="str">
        <f>IF(A1828='5.1'!$E$5,TXM!D1828,"")</f>
        <v/>
      </c>
      <c r="F1828" t="str">
        <f>IFERROR(SMALL($E$5:$E$8000,ROWS($E$5:E1828)),"")</f>
        <v/>
      </c>
      <c r="I1828" s="285" t="s">
        <v>1703</v>
      </c>
      <c r="J1828" t="s">
        <v>784</v>
      </c>
      <c r="K1828" s="300">
        <v>765636</v>
      </c>
      <c r="L1828" s="286">
        <f>ROWS(K$5:K1828)</f>
        <v>1824</v>
      </c>
      <c r="M1828" s="286" t="str">
        <f>IF(I1828='5.1'!$E$5,TXM!L1828,"")</f>
        <v/>
      </c>
      <c r="N1828" t="str">
        <f>IFERROR(SMALL($M$5:$M$8000,ROWS($M$5:M1828)),"")</f>
        <v/>
      </c>
      <c r="P1828" t="s">
        <v>1791</v>
      </c>
      <c r="Q1828" t="s">
        <v>762</v>
      </c>
      <c r="R1828">
        <v>6560</v>
      </c>
      <c r="S1828" s="286">
        <f>ROWS(R$5:R1828)</f>
        <v>1824</v>
      </c>
      <c r="T1828" s="286" t="str">
        <f>IF(P1828='5.1'!$E$5,TXM!S1828,"")</f>
        <v/>
      </c>
      <c r="U1828" t="str">
        <f>IFERROR(SMALL($T$5:$T$8000,ROWS($T$5:T1828)),"")</f>
        <v/>
      </c>
    </row>
    <row r="1829" spans="1:21" ht="14.4" customHeight="1" x14ac:dyDescent="0.25">
      <c r="A1829" s="285" t="s">
        <v>1989</v>
      </c>
      <c r="B1829" t="s">
        <v>117</v>
      </c>
      <c r="C1829" s="300">
        <v>210000</v>
      </c>
      <c r="D1829" s="286">
        <f>ROWS(C$5:C1829)</f>
        <v>1825</v>
      </c>
      <c r="E1829" s="286" t="str">
        <f>IF(A1829='5.1'!$E$5,TXM!D1829,"")</f>
        <v/>
      </c>
      <c r="F1829" t="str">
        <f>IFERROR(SMALL($E$5:$E$8000,ROWS($E$5:E1829)),"")</f>
        <v/>
      </c>
      <c r="I1829" s="285" t="s">
        <v>1703</v>
      </c>
      <c r="J1829" t="s">
        <v>108</v>
      </c>
      <c r="K1829" s="300">
        <v>591080</v>
      </c>
      <c r="L1829" s="286">
        <f>ROWS(K$5:K1829)</f>
        <v>1825</v>
      </c>
      <c r="M1829" s="286" t="str">
        <f>IF(I1829='5.1'!$E$5,TXM!L1829,"")</f>
        <v/>
      </c>
      <c r="N1829" t="str">
        <f>IFERROR(SMALL($M$5:$M$8000,ROWS($M$5:M1829)),"")</f>
        <v/>
      </c>
      <c r="P1829" t="s">
        <v>1791</v>
      </c>
      <c r="Q1829" t="s">
        <v>106</v>
      </c>
      <c r="R1829">
        <v>4115</v>
      </c>
      <c r="S1829" s="286">
        <f>ROWS(R$5:R1829)</f>
        <v>1825</v>
      </c>
      <c r="T1829" s="286" t="str">
        <f>IF(P1829='5.1'!$E$5,TXM!S1829,"")</f>
        <v/>
      </c>
      <c r="U1829" t="str">
        <f>IFERROR(SMALL($T$5:$T$8000,ROWS($T$5:T1829)),"")</f>
        <v/>
      </c>
    </row>
    <row r="1830" spans="1:21" ht="14.4" customHeight="1" x14ac:dyDescent="0.25">
      <c r="A1830" s="285" t="s">
        <v>1989</v>
      </c>
      <c r="B1830" t="s">
        <v>1087</v>
      </c>
      <c r="C1830" s="300">
        <v>32981</v>
      </c>
      <c r="D1830" s="286">
        <f>ROWS(C$5:C1830)</f>
        <v>1826</v>
      </c>
      <c r="E1830" s="286" t="str">
        <f>IF(A1830='5.1'!$E$5,TXM!D1830,"")</f>
        <v/>
      </c>
      <c r="F1830" t="str">
        <f>IFERROR(SMALL($E$5:$E$8000,ROWS($E$5:E1830)),"")</f>
        <v/>
      </c>
      <c r="I1830" s="285" t="s">
        <v>1703</v>
      </c>
      <c r="J1830" t="s">
        <v>774</v>
      </c>
      <c r="K1830" s="300">
        <v>460097</v>
      </c>
      <c r="L1830" s="286">
        <f>ROWS(K$5:K1830)</f>
        <v>1826</v>
      </c>
      <c r="M1830" s="286" t="str">
        <f>IF(I1830='5.1'!$E$5,TXM!L1830,"")</f>
        <v/>
      </c>
      <c r="N1830" t="str">
        <f>IFERROR(SMALL($M$5:$M$8000,ROWS($M$5:M1830)),"")</f>
        <v/>
      </c>
      <c r="P1830" t="s">
        <v>1791</v>
      </c>
      <c r="Q1830" t="s">
        <v>808</v>
      </c>
      <c r="R1830">
        <v>2500</v>
      </c>
      <c r="S1830" s="286">
        <f>ROWS(R$5:R1830)</f>
        <v>1826</v>
      </c>
      <c r="T1830" s="286" t="str">
        <f>IF(P1830='5.1'!$E$5,TXM!S1830,"")</f>
        <v/>
      </c>
      <c r="U1830" t="str">
        <f>IFERROR(SMALL($T$5:$T$8000,ROWS($T$5:T1830)),"")</f>
        <v/>
      </c>
    </row>
    <row r="1831" spans="1:21" ht="14.4" customHeight="1" x14ac:dyDescent="0.25">
      <c r="A1831" s="285" t="s">
        <v>1989</v>
      </c>
      <c r="B1831" t="s">
        <v>806</v>
      </c>
      <c r="C1831" s="300">
        <v>30000</v>
      </c>
      <c r="D1831" s="286">
        <f>ROWS(C$5:C1831)</f>
        <v>1827</v>
      </c>
      <c r="E1831" s="286" t="str">
        <f>IF(A1831='5.1'!$E$5,TXM!D1831,"")</f>
        <v/>
      </c>
      <c r="F1831" t="str">
        <f>IFERROR(SMALL($E$5:$E$8000,ROWS($E$5:E1831)),"")</f>
        <v/>
      </c>
      <c r="I1831" s="285" t="s">
        <v>1703</v>
      </c>
      <c r="J1831" t="s">
        <v>715</v>
      </c>
      <c r="K1831" s="300">
        <v>410000</v>
      </c>
      <c r="L1831" s="286">
        <f>ROWS(K$5:K1831)</f>
        <v>1827</v>
      </c>
      <c r="M1831" s="286" t="str">
        <f>IF(I1831='5.1'!$E$5,TXM!L1831,"")</f>
        <v/>
      </c>
      <c r="N1831" t="str">
        <f>IFERROR(SMALL($M$5:$M$8000,ROWS($M$5:M1831)),"")</f>
        <v/>
      </c>
      <c r="P1831" t="s">
        <v>1791</v>
      </c>
      <c r="Q1831" t="s">
        <v>748</v>
      </c>
      <c r="R1831">
        <v>2058</v>
      </c>
      <c r="S1831" s="286">
        <f>ROWS(R$5:R1831)</f>
        <v>1827</v>
      </c>
      <c r="T1831" s="286" t="str">
        <f>IF(P1831='5.1'!$E$5,TXM!S1831,"")</f>
        <v/>
      </c>
      <c r="U1831" t="str">
        <f>IFERROR(SMALL($T$5:$T$8000,ROWS($T$5:T1831)),"")</f>
        <v/>
      </c>
    </row>
    <row r="1832" spans="1:21" ht="14.4" customHeight="1" x14ac:dyDescent="0.25">
      <c r="A1832" s="285" t="s">
        <v>1989</v>
      </c>
      <c r="B1832" t="s">
        <v>821</v>
      </c>
      <c r="C1832" s="300">
        <v>30000</v>
      </c>
      <c r="D1832" s="286">
        <f>ROWS(C$5:C1832)</f>
        <v>1828</v>
      </c>
      <c r="E1832" s="286" t="str">
        <f>IF(A1832='5.1'!$E$5,TXM!D1832,"")</f>
        <v/>
      </c>
      <c r="F1832" t="str">
        <f>IFERROR(SMALL($E$5:$E$8000,ROWS($E$5:E1832)),"")</f>
        <v/>
      </c>
      <c r="I1832" s="285" t="s">
        <v>1703</v>
      </c>
      <c r="J1832" t="s">
        <v>732</v>
      </c>
      <c r="K1832" s="300">
        <v>337762</v>
      </c>
      <c r="L1832" s="286">
        <f>ROWS(K$5:K1832)</f>
        <v>1828</v>
      </c>
      <c r="M1832" s="286" t="str">
        <f>IF(I1832='5.1'!$E$5,TXM!L1832,"")</f>
        <v/>
      </c>
      <c r="N1832" t="str">
        <f>IFERROR(SMALL($M$5:$M$8000,ROWS($M$5:M1832)),"")</f>
        <v/>
      </c>
      <c r="P1832" t="s">
        <v>1791</v>
      </c>
      <c r="Q1832" t="s">
        <v>1086</v>
      </c>
      <c r="R1832">
        <v>1016</v>
      </c>
      <c r="S1832" s="286">
        <f>ROWS(R$5:R1832)</f>
        <v>1828</v>
      </c>
      <c r="T1832" s="286" t="str">
        <f>IF(P1832='5.1'!$E$5,TXM!S1832,"")</f>
        <v/>
      </c>
      <c r="U1832" t="str">
        <f>IFERROR(SMALL($T$5:$T$8000,ROWS($T$5:T1832)),"")</f>
        <v/>
      </c>
    </row>
    <row r="1833" spans="1:21" ht="14.4" customHeight="1" x14ac:dyDescent="0.25">
      <c r="A1833" s="285" t="s">
        <v>1989</v>
      </c>
      <c r="B1833" t="s">
        <v>725</v>
      </c>
      <c r="C1833" s="300">
        <v>22924</v>
      </c>
      <c r="D1833" s="286">
        <f>ROWS(C$5:C1833)</f>
        <v>1829</v>
      </c>
      <c r="E1833" s="286" t="str">
        <f>IF(A1833='5.1'!$E$5,TXM!D1833,"")</f>
        <v/>
      </c>
      <c r="F1833" t="str">
        <f>IFERROR(SMALL($E$5:$E$8000,ROWS($E$5:E1833)),"")</f>
        <v/>
      </c>
      <c r="I1833" s="285" t="s">
        <v>1703</v>
      </c>
      <c r="J1833" t="s">
        <v>806</v>
      </c>
      <c r="K1833" s="300">
        <v>256314</v>
      </c>
      <c r="L1833" s="286">
        <f>ROWS(K$5:K1833)</f>
        <v>1829</v>
      </c>
      <c r="M1833" s="286" t="str">
        <f>IF(I1833='5.1'!$E$5,TXM!L1833,"")</f>
        <v/>
      </c>
      <c r="N1833" t="str">
        <f>IFERROR(SMALL($M$5:$M$8000,ROWS($M$5:M1833)),"")</f>
        <v/>
      </c>
      <c r="P1833" t="s">
        <v>1794</v>
      </c>
      <c r="Q1833" t="s">
        <v>107</v>
      </c>
      <c r="R1833">
        <v>3022720</v>
      </c>
      <c r="S1833" s="286">
        <f>ROWS(R$5:R1833)</f>
        <v>1829</v>
      </c>
      <c r="T1833" s="286" t="str">
        <f>IF(P1833='5.1'!$E$5,TXM!S1833,"")</f>
        <v/>
      </c>
      <c r="U1833" t="str">
        <f>IFERROR(SMALL($T$5:$T$8000,ROWS($T$5:T1833)),"")</f>
        <v/>
      </c>
    </row>
    <row r="1834" spans="1:21" ht="14.4" customHeight="1" x14ac:dyDescent="0.25">
      <c r="A1834" s="285" t="s">
        <v>1989</v>
      </c>
      <c r="B1834" t="s">
        <v>776</v>
      </c>
      <c r="C1834" s="300">
        <v>4810</v>
      </c>
      <c r="D1834" s="286">
        <f>ROWS(C$5:C1834)</f>
        <v>1830</v>
      </c>
      <c r="E1834" s="286" t="str">
        <f>IF(A1834='5.1'!$E$5,TXM!D1834,"")</f>
        <v/>
      </c>
      <c r="F1834" t="str">
        <f>IFERROR(SMALL($E$5:$E$8000,ROWS($E$5:E1834)),"")</f>
        <v/>
      </c>
      <c r="I1834" s="285" t="s">
        <v>1703</v>
      </c>
      <c r="J1834" t="s">
        <v>705</v>
      </c>
      <c r="K1834" s="300">
        <v>225644</v>
      </c>
      <c r="L1834" s="286">
        <f>ROWS(K$5:K1834)</f>
        <v>1830</v>
      </c>
      <c r="M1834" s="286" t="str">
        <f>IF(I1834='5.1'!$E$5,TXM!L1834,"")</f>
        <v/>
      </c>
      <c r="N1834" t="str">
        <f>IFERROR(SMALL($M$5:$M$8000,ROWS($M$5:M1834)),"")</f>
        <v/>
      </c>
      <c r="P1834" t="s">
        <v>1794</v>
      </c>
      <c r="Q1834" t="s">
        <v>810</v>
      </c>
      <c r="R1834">
        <v>962000</v>
      </c>
      <c r="S1834" s="286">
        <f>ROWS(R$5:R1834)</f>
        <v>1830</v>
      </c>
      <c r="T1834" s="286" t="str">
        <f>IF(P1834='5.1'!$E$5,TXM!S1834,"")</f>
        <v/>
      </c>
      <c r="U1834" t="str">
        <f>IFERROR(SMALL($T$5:$T$8000,ROWS($T$5:T1834)),"")</f>
        <v/>
      </c>
    </row>
    <row r="1835" spans="1:21" ht="14.4" customHeight="1" x14ac:dyDescent="0.25">
      <c r="A1835" s="285" t="s">
        <v>1989</v>
      </c>
      <c r="B1835" t="s">
        <v>1096</v>
      </c>
      <c r="C1835" s="300">
        <v>1650</v>
      </c>
      <c r="D1835" s="286">
        <f>ROWS(C$5:C1835)</f>
        <v>1831</v>
      </c>
      <c r="E1835" s="286" t="str">
        <f>IF(A1835='5.1'!$E$5,TXM!D1835,"")</f>
        <v/>
      </c>
      <c r="F1835" t="str">
        <f>IFERROR(SMALL($E$5:$E$8000,ROWS($E$5:E1835)),"")</f>
        <v/>
      </c>
      <c r="I1835" s="285" t="s">
        <v>1703</v>
      </c>
      <c r="J1835" t="s">
        <v>727</v>
      </c>
      <c r="K1835" s="300">
        <v>157500</v>
      </c>
      <c r="L1835" s="286">
        <f>ROWS(K$5:K1835)</f>
        <v>1831</v>
      </c>
      <c r="M1835" s="286" t="str">
        <f>IF(I1835='5.1'!$E$5,TXM!L1835,"")</f>
        <v/>
      </c>
      <c r="N1835" t="str">
        <f>IFERROR(SMALL($M$5:$M$8000,ROWS($M$5:M1835)),"")</f>
        <v/>
      </c>
      <c r="P1835" t="s">
        <v>1794</v>
      </c>
      <c r="Q1835" t="s">
        <v>732</v>
      </c>
      <c r="R1835">
        <v>850244</v>
      </c>
      <c r="S1835" s="286">
        <f>ROWS(R$5:R1835)</f>
        <v>1831</v>
      </c>
      <c r="T1835" s="286" t="str">
        <f>IF(P1835='5.1'!$E$5,TXM!S1835,"")</f>
        <v/>
      </c>
      <c r="U1835" t="str">
        <f>IFERROR(SMALL($T$5:$T$8000,ROWS($T$5:T1835)),"")</f>
        <v/>
      </c>
    </row>
    <row r="1836" spans="1:21" ht="14.4" customHeight="1" x14ac:dyDescent="0.25">
      <c r="A1836" s="285" t="s">
        <v>1989</v>
      </c>
      <c r="B1836" t="s">
        <v>1098</v>
      </c>
      <c r="C1836" s="300">
        <v>1098</v>
      </c>
      <c r="D1836" s="286">
        <f>ROWS(C$5:C1836)</f>
        <v>1832</v>
      </c>
      <c r="E1836" s="286" t="str">
        <f>IF(A1836='5.1'!$E$5,TXM!D1836,"")</f>
        <v/>
      </c>
      <c r="F1836" t="str">
        <f>IFERROR(SMALL($E$5:$E$8000,ROWS($E$5:E1836)),"")</f>
        <v/>
      </c>
      <c r="I1836" s="285" t="s">
        <v>1703</v>
      </c>
      <c r="J1836" t="s">
        <v>711</v>
      </c>
      <c r="K1836" s="300">
        <v>148505</v>
      </c>
      <c r="L1836" s="286">
        <f>ROWS(K$5:K1836)</f>
        <v>1832</v>
      </c>
      <c r="M1836" s="286" t="str">
        <f>IF(I1836='5.1'!$E$5,TXM!L1836,"")</f>
        <v/>
      </c>
      <c r="N1836" t="str">
        <f>IFERROR(SMALL($M$5:$M$8000,ROWS($M$5:M1836)),"")</f>
        <v/>
      </c>
      <c r="P1836" t="s">
        <v>1794</v>
      </c>
      <c r="Q1836" t="s">
        <v>1098</v>
      </c>
      <c r="R1836">
        <v>195471</v>
      </c>
      <c r="S1836" s="286">
        <f>ROWS(R$5:R1836)</f>
        <v>1832</v>
      </c>
      <c r="T1836" s="286" t="str">
        <f>IF(P1836='5.1'!$E$5,TXM!S1836,"")</f>
        <v/>
      </c>
      <c r="U1836" t="str">
        <f>IFERROR(SMALL($T$5:$T$8000,ROWS($T$5:T1836)),"")</f>
        <v/>
      </c>
    </row>
    <row r="1837" spans="1:21" ht="14.4" customHeight="1" x14ac:dyDescent="0.25">
      <c r="A1837" s="285" t="s">
        <v>1989</v>
      </c>
      <c r="B1837" t="s">
        <v>790</v>
      </c>
      <c r="C1837" s="300">
        <v>537</v>
      </c>
      <c r="D1837" s="286">
        <f>ROWS(C$5:C1837)</f>
        <v>1833</v>
      </c>
      <c r="E1837" s="286" t="str">
        <f>IF(A1837='5.1'!$E$5,TXM!D1837,"")</f>
        <v/>
      </c>
      <c r="F1837" t="str">
        <f>IFERROR(SMALL($E$5:$E$8000,ROWS($E$5:E1837)),"")</f>
        <v/>
      </c>
      <c r="I1837" s="285" t="s">
        <v>1703</v>
      </c>
      <c r="J1837" t="s">
        <v>1084</v>
      </c>
      <c r="K1837" s="300">
        <v>140220</v>
      </c>
      <c r="L1837" s="286">
        <f>ROWS(K$5:K1837)</f>
        <v>1833</v>
      </c>
      <c r="M1837" s="286" t="str">
        <f>IF(I1837='5.1'!$E$5,TXM!L1837,"")</f>
        <v/>
      </c>
      <c r="N1837" t="str">
        <f>IFERROR(SMALL($M$5:$M$8000,ROWS($M$5:M1837)),"")</f>
        <v/>
      </c>
      <c r="P1837" t="s">
        <v>1794</v>
      </c>
      <c r="Q1837" t="s">
        <v>760</v>
      </c>
      <c r="R1837">
        <v>119860</v>
      </c>
      <c r="S1837" s="286">
        <f>ROWS(R$5:R1837)</f>
        <v>1833</v>
      </c>
      <c r="T1837" s="286" t="str">
        <f>IF(P1837='5.1'!$E$5,TXM!S1837,"")</f>
        <v/>
      </c>
      <c r="U1837" t="str">
        <f>IFERROR(SMALL($T$5:$T$8000,ROWS($T$5:T1837)),"")</f>
        <v/>
      </c>
    </row>
    <row r="1838" spans="1:21" ht="14.4" customHeight="1" x14ac:dyDescent="0.25">
      <c r="A1838" s="285" t="s">
        <v>1990</v>
      </c>
      <c r="B1838" t="s">
        <v>719</v>
      </c>
      <c r="C1838" s="300">
        <v>18690113</v>
      </c>
      <c r="D1838" s="286">
        <f>ROWS(C$5:C1838)</f>
        <v>1834</v>
      </c>
      <c r="E1838" s="286" t="str">
        <f>IF(A1838='5.1'!$E$5,TXM!D1838,"")</f>
        <v/>
      </c>
      <c r="F1838" t="str">
        <f>IFERROR(SMALL($E$5:$E$8000,ROWS($E$5:E1838)),"")</f>
        <v/>
      </c>
      <c r="I1838" s="285" t="s">
        <v>1703</v>
      </c>
      <c r="J1838" t="s">
        <v>111</v>
      </c>
      <c r="K1838" s="300">
        <v>123600</v>
      </c>
      <c r="L1838" s="286">
        <f>ROWS(K$5:K1838)</f>
        <v>1834</v>
      </c>
      <c r="M1838" s="286" t="str">
        <f>IF(I1838='5.1'!$E$5,TXM!L1838,"")</f>
        <v/>
      </c>
      <c r="N1838" t="str">
        <f>IFERROR(SMALL($M$5:$M$8000,ROWS($M$5:M1838)),"")</f>
        <v/>
      </c>
      <c r="P1838" t="s">
        <v>1794</v>
      </c>
      <c r="Q1838" t="s">
        <v>762</v>
      </c>
      <c r="R1838">
        <v>59040</v>
      </c>
      <c r="S1838" s="286">
        <f>ROWS(R$5:R1838)</f>
        <v>1834</v>
      </c>
      <c r="T1838" s="286" t="str">
        <f>IF(P1838='5.1'!$E$5,TXM!S1838,"")</f>
        <v/>
      </c>
      <c r="U1838" t="str">
        <f>IFERROR(SMALL($T$5:$T$8000,ROWS($T$5:T1838)),"")</f>
        <v/>
      </c>
    </row>
    <row r="1839" spans="1:21" ht="14.4" customHeight="1" x14ac:dyDescent="0.25">
      <c r="A1839" s="285" t="s">
        <v>1990</v>
      </c>
      <c r="B1839" t="s">
        <v>1080</v>
      </c>
      <c r="C1839" s="300">
        <v>14781350</v>
      </c>
      <c r="D1839" s="286">
        <f>ROWS(C$5:C1839)</f>
        <v>1835</v>
      </c>
      <c r="E1839" s="286" t="str">
        <f>IF(A1839='5.1'!$E$5,TXM!D1839,"")</f>
        <v/>
      </c>
      <c r="F1839" t="str">
        <f>IFERROR(SMALL($E$5:$E$8000,ROWS($E$5:E1839)),"")</f>
        <v/>
      </c>
      <c r="I1839" s="285" t="s">
        <v>1703</v>
      </c>
      <c r="J1839" t="s">
        <v>725</v>
      </c>
      <c r="K1839" s="300">
        <v>66433</v>
      </c>
      <c r="L1839" s="286">
        <f>ROWS(K$5:K1839)</f>
        <v>1835</v>
      </c>
      <c r="M1839" s="286" t="str">
        <f>IF(I1839='5.1'!$E$5,TXM!L1839,"")</f>
        <v/>
      </c>
      <c r="N1839" t="str">
        <f>IFERROR(SMALL($M$5:$M$8000,ROWS($M$5:M1839)),"")</f>
        <v/>
      </c>
      <c r="P1839" t="s">
        <v>1794</v>
      </c>
      <c r="Q1839" t="s">
        <v>1091</v>
      </c>
      <c r="R1839">
        <v>51290</v>
      </c>
      <c r="S1839" s="286">
        <f>ROWS(R$5:R1839)</f>
        <v>1835</v>
      </c>
      <c r="T1839" s="286" t="str">
        <f>IF(P1839='5.1'!$E$5,TXM!S1839,"")</f>
        <v/>
      </c>
      <c r="U1839" t="str">
        <f>IFERROR(SMALL($T$5:$T$8000,ROWS($T$5:T1839)),"")</f>
        <v/>
      </c>
    </row>
    <row r="1840" spans="1:21" ht="14.4" customHeight="1" x14ac:dyDescent="0.25">
      <c r="A1840" s="285" t="s">
        <v>1990</v>
      </c>
      <c r="B1840" t="s">
        <v>999</v>
      </c>
      <c r="C1840" s="300">
        <v>1250424</v>
      </c>
      <c r="D1840" s="286">
        <f>ROWS(C$5:C1840)</f>
        <v>1836</v>
      </c>
      <c r="E1840" s="286" t="str">
        <f>IF(A1840='5.1'!$E$5,TXM!D1840,"")</f>
        <v/>
      </c>
      <c r="F1840" t="str">
        <f>IFERROR(SMALL($E$5:$E$8000,ROWS($E$5:E1840)),"")</f>
        <v/>
      </c>
      <c r="I1840" s="285" t="s">
        <v>1703</v>
      </c>
      <c r="J1840" t="s">
        <v>1082</v>
      </c>
      <c r="K1840" s="300">
        <v>56600</v>
      </c>
      <c r="L1840" s="286">
        <f>ROWS(K$5:K1840)</f>
        <v>1836</v>
      </c>
      <c r="M1840" s="286" t="str">
        <f>IF(I1840='5.1'!$E$5,TXM!L1840,"")</f>
        <v/>
      </c>
      <c r="N1840" t="str">
        <f>IFERROR(SMALL($M$5:$M$8000,ROWS($M$5:M1840)),"")</f>
        <v/>
      </c>
      <c r="P1840" t="s">
        <v>1794</v>
      </c>
      <c r="Q1840" t="s">
        <v>1096</v>
      </c>
      <c r="R1840">
        <v>43730</v>
      </c>
      <c r="S1840" s="286">
        <f>ROWS(R$5:R1840)</f>
        <v>1836</v>
      </c>
      <c r="T1840" s="286" t="str">
        <f>IF(P1840='5.1'!$E$5,TXM!S1840,"")</f>
        <v/>
      </c>
      <c r="U1840" t="str">
        <f>IFERROR(SMALL($T$5:$T$8000,ROWS($T$5:T1840)),"")</f>
        <v/>
      </c>
    </row>
    <row r="1841" spans="1:21" ht="14.4" customHeight="1" x14ac:dyDescent="0.25">
      <c r="A1841" s="285" t="s">
        <v>1990</v>
      </c>
      <c r="B1841" t="s">
        <v>1081</v>
      </c>
      <c r="C1841" s="300">
        <v>235173</v>
      </c>
      <c r="D1841" s="286">
        <f>ROWS(C$5:C1841)</f>
        <v>1837</v>
      </c>
      <c r="E1841" s="286" t="str">
        <f>IF(A1841='5.1'!$E$5,TXM!D1841,"")</f>
        <v/>
      </c>
      <c r="F1841" t="str">
        <f>IFERROR(SMALL($E$5:$E$8000,ROWS($E$5:E1841)),"")</f>
        <v/>
      </c>
      <c r="I1841" s="285" t="s">
        <v>1703</v>
      </c>
      <c r="J1841" t="s">
        <v>734</v>
      </c>
      <c r="K1841" s="300">
        <v>42400</v>
      </c>
      <c r="L1841" s="286">
        <f>ROWS(K$5:K1841)</f>
        <v>1837</v>
      </c>
      <c r="M1841" s="286" t="str">
        <f>IF(I1841='5.1'!$E$5,TXM!L1841,"")</f>
        <v/>
      </c>
      <c r="N1841" t="str">
        <f>IFERROR(SMALL($M$5:$M$8000,ROWS($M$5:M1841)),"")</f>
        <v/>
      </c>
      <c r="P1841" t="s">
        <v>1794</v>
      </c>
      <c r="Q1841" t="s">
        <v>108</v>
      </c>
      <c r="R1841">
        <v>23065</v>
      </c>
      <c r="S1841" s="286">
        <f>ROWS(R$5:R1841)</f>
        <v>1837</v>
      </c>
      <c r="T1841" s="286" t="str">
        <f>IF(P1841='5.1'!$E$5,TXM!S1841,"")</f>
        <v/>
      </c>
      <c r="U1841" t="str">
        <f>IFERROR(SMALL($T$5:$T$8000,ROWS($T$5:T1841)),"")</f>
        <v/>
      </c>
    </row>
    <row r="1842" spans="1:21" ht="14.4" customHeight="1" x14ac:dyDescent="0.25">
      <c r="A1842" s="285" t="s">
        <v>1990</v>
      </c>
      <c r="B1842" t="s">
        <v>102</v>
      </c>
      <c r="C1842" s="300">
        <v>212252</v>
      </c>
      <c r="D1842" s="286">
        <f>ROWS(C$5:C1842)</f>
        <v>1838</v>
      </c>
      <c r="E1842" s="286" t="str">
        <f>IF(A1842='5.1'!$E$5,TXM!D1842,"")</f>
        <v/>
      </c>
      <c r="F1842" t="str">
        <f>IFERROR(SMALL($E$5:$E$8000,ROWS($E$5:E1842)),"")</f>
        <v/>
      </c>
      <c r="I1842" s="285" t="s">
        <v>1703</v>
      </c>
      <c r="J1842" t="s">
        <v>1092</v>
      </c>
      <c r="K1842" s="300">
        <v>35000</v>
      </c>
      <c r="L1842" s="286">
        <f>ROWS(K$5:K1842)</f>
        <v>1838</v>
      </c>
      <c r="M1842" s="286" t="str">
        <f>IF(I1842='5.1'!$E$5,TXM!L1842,"")</f>
        <v/>
      </c>
      <c r="N1842" t="str">
        <f>IFERROR(SMALL($M$5:$M$8000,ROWS($M$5:M1842)),"")</f>
        <v/>
      </c>
      <c r="P1842" t="s">
        <v>1794</v>
      </c>
      <c r="Q1842" t="s">
        <v>752</v>
      </c>
      <c r="R1842">
        <v>16625</v>
      </c>
      <c r="S1842" s="286">
        <f>ROWS(R$5:R1842)</f>
        <v>1838</v>
      </c>
      <c r="T1842" s="286" t="str">
        <f>IF(P1842='5.1'!$E$5,TXM!S1842,"")</f>
        <v/>
      </c>
      <c r="U1842" t="str">
        <f>IFERROR(SMALL($T$5:$T$8000,ROWS($T$5:T1842)),"")</f>
        <v/>
      </c>
    </row>
    <row r="1843" spans="1:21" ht="14.4" customHeight="1" x14ac:dyDescent="0.25">
      <c r="A1843" s="285" t="s">
        <v>1990</v>
      </c>
      <c r="B1843" t="s">
        <v>1090</v>
      </c>
      <c r="C1843" s="300">
        <v>40280</v>
      </c>
      <c r="D1843" s="286">
        <f>ROWS(C$5:C1843)</f>
        <v>1839</v>
      </c>
      <c r="E1843" s="286" t="str">
        <f>IF(A1843='5.1'!$E$5,TXM!D1843,"")</f>
        <v/>
      </c>
      <c r="F1843" t="str">
        <f>IFERROR(SMALL($E$5:$E$8000,ROWS($E$5:E1843)),"")</f>
        <v/>
      </c>
      <c r="I1843" s="285" t="s">
        <v>1703</v>
      </c>
      <c r="J1843" t="s">
        <v>780</v>
      </c>
      <c r="K1843" s="300">
        <v>28990</v>
      </c>
      <c r="L1843" s="286">
        <f>ROWS(K$5:K1843)</f>
        <v>1839</v>
      </c>
      <c r="M1843" s="286" t="str">
        <f>IF(I1843='5.1'!$E$5,TXM!L1843,"")</f>
        <v/>
      </c>
      <c r="N1843" t="str">
        <f>IFERROR(SMALL($M$5:$M$8000,ROWS($M$5:M1843)),"")</f>
        <v/>
      </c>
      <c r="P1843" t="s">
        <v>1794</v>
      </c>
      <c r="Q1843" t="s">
        <v>1087</v>
      </c>
      <c r="R1843">
        <v>15000</v>
      </c>
      <c r="S1843" s="286">
        <f>ROWS(R$5:R1843)</f>
        <v>1839</v>
      </c>
      <c r="T1843" s="286" t="str">
        <f>IF(P1843='5.1'!$E$5,TXM!S1843,"")</f>
        <v/>
      </c>
      <c r="U1843" t="str">
        <f>IFERROR(SMALL($T$5:$T$8000,ROWS($T$5:T1843)),"")</f>
        <v/>
      </c>
    </row>
    <row r="1844" spans="1:21" ht="14.4" customHeight="1" x14ac:dyDescent="0.25">
      <c r="A1844" s="285" t="s">
        <v>1990</v>
      </c>
      <c r="B1844" t="s">
        <v>808</v>
      </c>
      <c r="C1844" s="300">
        <v>21511</v>
      </c>
      <c r="D1844" s="286">
        <f>ROWS(C$5:C1844)</f>
        <v>1840</v>
      </c>
      <c r="E1844" s="286" t="str">
        <f>IF(A1844='5.1'!$E$5,TXM!D1844,"")</f>
        <v/>
      </c>
      <c r="F1844" t="str">
        <f>IFERROR(SMALL($E$5:$E$8000,ROWS($E$5:E1844)),"")</f>
        <v/>
      </c>
      <c r="I1844" s="285" t="s">
        <v>1703</v>
      </c>
      <c r="J1844" t="s">
        <v>115</v>
      </c>
      <c r="K1844" s="300">
        <v>25270</v>
      </c>
      <c r="L1844" s="286">
        <f>ROWS(K$5:K1844)</f>
        <v>1840</v>
      </c>
      <c r="M1844" s="286" t="str">
        <f>IF(I1844='5.1'!$E$5,TXM!L1844,"")</f>
        <v/>
      </c>
      <c r="N1844" t="str">
        <f>IFERROR(SMALL($M$5:$M$8000,ROWS($M$5:M1844)),"")</f>
        <v/>
      </c>
      <c r="P1844" t="s">
        <v>1794</v>
      </c>
      <c r="Q1844" t="s">
        <v>776</v>
      </c>
      <c r="R1844">
        <v>11110</v>
      </c>
      <c r="S1844" s="286">
        <f>ROWS(R$5:R1844)</f>
        <v>1840</v>
      </c>
      <c r="T1844" s="286" t="str">
        <f>IF(P1844='5.1'!$E$5,TXM!S1844,"")</f>
        <v/>
      </c>
      <c r="U1844" t="str">
        <f>IFERROR(SMALL($T$5:$T$8000,ROWS($T$5:T1844)),"")</f>
        <v/>
      </c>
    </row>
    <row r="1845" spans="1:21" ht="14.4" customHeight="1" x14ac:dyDescent="0.25">
      <c r="A1845" s="285" t="s">
        <v>1990</v>
      </c>
      <c r="B1845" t="s">
        <v>106</v>
      </c>
      <c r="C1845" s="300">
        <v>4308</v>
      </c>
      <c r="D1845" s="286">
        <f>ROWS(C$5:C1845)</f>
        <v>1841</v>
      </c>
      <c r="E1845" s="286" t="str">
        <f>IF(A1845='5.1'!$E$5,TXM!D1845,"")</f>
        <v/>
      </c>
      <c r="F1845" t="str">
        <f>IFERROR(SMALL($E$5:$E$8000,ROWS($E$5:E1845)),"")</f>
        <v/>
      </c>
      <c r="I1845" s="285" t="s">
        <v>1703</v>
      </c>
      <c r="J1845" t="s">
        <v>802</v>
      </c>
      <c r="K1845" s="300">
        <v>21482</v>
      </c>
      <c r="L1845" s="286">
        <f>ROWS(K$5:K1845)</f>
        <v>1841</v>
      </c>
      <c r="M1845" s="286" t="str">
        <f>IF(I1845='5.1'!$E$5,TXM!L1845,"")</f>
        <v/>
      </c>
      <c r="N1845" t="str">
        <f>IFERROR(SMALL($M$5:$M$8000,ROWS($M$5:M1845)),"")</f>
        <v/>
      </c>
      <c r="P1845" t="s">
        <v>1794</v>
      </c>
      <c r="Q1845" t="s">
        <v>806</v>
      </c>
      <c r="R1845">
        <v>7655</v>
      </c>
      <c r="S1845" s="286">
        <f>ROWS(R$5:R1845)</f>
        <v>1841</v>
      </c>
      <c r="T1845" s="286" t="str">
        <f>IF(P1845='5.1'!$E$5,TXM!S1845,"")</f>
        <v/>
      </c>
      <c r="U1845" t="str">
        <f>IFERROR(SMALL($T$5:$T$8000,ROWS($T$5:T1845)),"")</f>
        <v/>
      </c>
    </row>
    <row r="1846" spans="1:21" ht="14.4" customHeight="1" x14ac:dyDescent="0.25">
      <c r="A1846" s="285" t="s">
        <v>1791</v>
      </c>
      <c r="B1846" t="s">
        <v>715</v>
      </c>
      <c r="C1846" s="300">
        <v>916694196</v>
      </c>
      <c r="D1846" s="286">
        <f>ROWS(C$5:C1846)</f>
        <v>1842</v>
      </c>
      <c r="E1846" s="286" t="str">
        <f>IF(A1846='5.1'!$E$5,TXM!D1846,"")</f>
        <v/>
      </c>
      <c r="F1846" t="str">
        <f>IFERROR(SMALL($E$5:$E$8000,ROWS($E$5:E1846)),"")</f>
        <v/>
      </c>
      <c r="I1846" s="285" t="s">
        <v>1703</v>
      </c>
      <c r="J1846" t="s">
        <v>1080</v>
      </c>
      <c r="K1846" s="300">
        <v>15676</v>
      </c>
      <c r="L1846" s="286">
        <f>ROWS(K$5:K1846)</f>
        <v>1842</v>
      </c>
      <c r="M1846" s="286" t="str">
        <f>IF(I1846='5.1'!$E$5,TXM!L1846,"")</f>
        <v/>
      </c>
      <c r="N1846" t="str">
        <f>IFERROR(SMALL($M$5:$M$8000,ROWS($M$5:M1846)),"")</f>
        <v/>
      </c>
      <c r="P1846" t="s">
        <v>1794</v>
      </c>
      <c r="Q1846" t="s">
        <v>746</v>
      </c>
      <c r="R1846">
        <v>6000</v>
      </c>
      <c r="S1846" s="286">
        <f>ROWS(R$5:R1846)</f>
        <v>1842</v>
      </c>
      <c r="T1846" s="286" t="str">
        <f>IF(P1846='5.1'!$E$5,TXM!S1846,"")</f>
        <v/>
      </c>
      <c r="U1846" t="str">
        <f>IFERROR(SMALL($T$5:$T$8000,ROWS($T$5:T1846)),"")</f>
        <v/>
      </c>
    </row>
    <row r="1847" spans="1:21" ht="14.4" customHeight="1" x14ac:dyDescent="0.25">
      <c r="A1847" s="285" t="s">
        <v>1791</v>
      </c>
      <c r="B1847" t="s">
        <v>1080</v>
      </c>
      <c r="C1847" s="300">
        <v>322064247</v>
      </c>
      <c r="D1847" s="286">
        <f>ROWS(C$5:C1847)</f>
        <v>1843</v>
      </c>
      <c r="E1847" s="286" t="str">
        <f>IF(A1847='5.1'!$E$5,TXM!D1847,"")</f>
        <v/>
      </c>
      <c r="F1847" t="str">
        <f>IFERROR(SMALL($E$5:$E$8000,ROWS($E$5:E1847)),"")</f>
        <v/>
      </c>
      <c r="I1847" s="285" t="s">
        <v>1703</v>
      </c>
      <c r="J1847" t="s">
        <v>1096</v>
      </c>
      <c r="K1847" s="300">
        <v>12400</v>
      </c>
      <c r="L1847" s="286">
        <f>ROWS(K$5:K1847)</f>
        <v>1843</v>
      </c>
      <c r="M1847" s="286" t="str">
        <f>IF(I1847='5.1'!$E$5,TXM!L1847,"")</f>
        <v/>
      </c>
      <c r="N1847" t="str">
        <f>IFERROR(SMALL($M$5:$M$8000,ROWS($M$5:M1847)),"")</f>
        <v/>
      </c>
      <c r="P1847" t="s">
        <v>1794</v>
      </c>
      <c r="Q1847" t="s">
        <v>106</v>
      </c>
      <c r="R1847">
        <v>5750</v>
      </c>
      <c r="S1847" s="286">
        <f>ROWS(R$5:R1847)</f>
        <v>1843</v>
      </c>
      <c r="T1847" s="286" t="str">
        <f>IF(P1847='5.1'!$E$5,TXM!S1847,"")</f>
        <v/>
      </c>
      <c r="U1847" t="str">
        <f>IFERROR(SMALL($T$5:$T$8000,ROWS($T$5:T1847)),"")</f>
        <v/>
      </c>
    </row>
    <row r="1848" spans="1:21" ht="14.4" customHeight="1" x14ac:dyDescent="0.25">
      <c r="A1848" s="285" t="s">
        <v>1791</v>
      </c>
      <c r="B1848" t="s">
        <v>999</v>
      </c>
      <c r="C1848" s="300">
        <v>204973430</v>
      </c>
      <c r="D1848" s="286">
        <f>ROWS(C$5:C1848)</f>
        <v>1844</v>
      </c>
      <c r="E1848" s="286" t="str">
        <f>IF(A1848='5.1'!$E$5,TXM!D1848,"")</f>
        <v/>
      </c>
      <c r="F1848" t="str">
        <f>IFERROR(SMALL($E$5:$E$8000,ROWS($E$5:E1848)),"")</f>
        <v/>
      </c>
      <c r="I1848" s="285" t="s">
        <v>1703</v>
      </c>
      <c r="J1848" t="s">
        <v>823</v>
      </c>
      <c r="K1848" s="300">
        <v>10517</v>
      </c>
      <c r="L1848" s="286">
        <f>ROWS(K$5:K1848)</f>
        <v>1844</v>
      </c>
      <c r="M1848" s="286" t="str">
        <f>IF(I1848='5.1'!$E$5,TXM!L1848,"")</f>
        <v/>
      </c>
      <c r="N1848" t="str">
        <f>IFERROR(SMALL($M$5:$M$8000,ROWS($M$5:M1848)),"")</f>
        <v/>
      </c>
      <c r="P1848" t="s">
        <v>1794</v>
      </c>
      <c r="Q1848" t="s">
        <v>808</v>
      </c>
      <c r="R1848">
        <v>5260</v>
      </c>
      <c r="S1848" s="286">
        <f>ROWS(R$5:R1848)</f>
        <v>1844</v>
      </c>
      <c r="T1848" s="286" t="str">
        <f>IF(P1848='5.1'!$E$5,TXM!S1848,"")</f>
        <v/>
      </c>
      <c r="U1848" t="str">
        <f>IFERROR(SMALL($T$5:$T$8000,ROWS($T$5:T1848)),"")</f>
        <v/>
      </c>
    </row>
    <row r="1849" spans="1:21" ht="14.4" customHeight="1" x14ac:dyDescent="0.25">
      <c r="A1849" s="285" t="s">
        <v>1791</v>
      </c>
      <c r="B1849" t="s">
        <v>115</v>
      </c>
      <c r="C1849" s="300">
        <v>172146040</v>
      </c>
      <c r="D1849" s="286">
        <f>ROWS(C$5:C1849)</f>
        <v>1845</v>
      </c>
      <c r="E1849" s="286" t="str">
        <f>IF(A1849='5.1'!$E$5,TXM!D1849,"")</f>
        <v/>
      </c>
      <c r="F1849" t="str">
        <f>IFERROR(SMALL($E$5:$E$8000,ROWS($E$5:E1849)),"")</f>
        <v/>
      </c>
      <c r="I1849" s="285" t="s">
        <v>1703</v>
      </c>
      <c r="J1849" t="s">
        <v>116</v>
      </c>
      <c r="K1849" s="300">
        <v>5400</v>
      </c>
      <c r="L1849" s="286">
        <f>ROWS(K$5:K1849)</f>
        <v>1845</v>
      </c>
      <c r="M1849" s="286" t="str">
        <f>IF(I1849='5.1'!$E$5,TXM!L1849,"")</f>
        <v/>
      </c>
      <c r="N1849" t="str">
        <f>IFERROR(SMALL($M$5:$M$8000,ROWS($M$5:M1849)),"")</f>
        <v/>
      </c>
      <c r="P1849" t="s">
        <v>1794</v>
      </c>
      <c r="Q1849" t="s">
        <v>1082</v>
      </c>
      <c r="R1849">
        <v>4040</v>
      </c>
      <c r="S1849" s="286">
        <f>ROWS(R$5:R1849)</f>
        <v>1845</v>
      </c>
      <c r="T1849" s="286" t="str">
        <f>IF(P1849='5.1'!$E$5,TXM!S1849,"")</f>
        <v/>
      </c>
      <c r="U1849" t="str">
        <f>IFERROR(SMALL($T$5:$T$8000,ROWS($T$5:T1849)),"")</f>
        <v/>
      </c>
    </row>
    <row r="1850" spans="1:21" ht="14.4" customHeight="1" x14ac:dyDescent="0.25">
      <c r="A1850" s="285" t="s">
        <v>1791</v>
      </c>
      <c r="B1850" t="s">
        <v>1079</v>
      </c>
      <c r="C1850" s="300">
        <v>19509077</v>
      </c>
      <c r="D1850" s="286">
        <f>ROWS(C$5:C1850)</f>
        <v>1846</v>
      </c>
      <c r="E1850" s="286" t="str">
        <f>IF(A1850='5.1'!$E$5,TXM!D1850,"")</f>
        <v/>
      </c>
      <c r="F1850" t="str">
        <f>IFERROR(SMALL($E$5:$E$8000,ROWS($E$5:E1850)),"")</f>
        <v/>
      </c>
      <c r="I1850" s="285" t="s">
        <v>1703</v>
      </c>
      <c r="J1850" t="s">
        <v>812</v>
      </c>
      <c r="K1850" s="300">
        <v>4085</v>
      </c>
      <c r="L1850" s="286">
        <f>ROWS(K$5:K1850)</f>
        <v>1846</v>
      </c>
      <c r="M1850" s="286" t="str">
        <f>IF(I1850='5.1'!$E$5,TXM!L1850,"")</f>
        <v/>
      </c>
      <c r="N1850" t="str">
        <f>IFERROR(SMALL($M$5:$M$8000,ROWS($M$5:M1850)),"")</f>
        <v/>
      </c>
      <c r="P1850" t="s">
        <v>1794</v>
      </c>
      <c r="Q1850" t="s">
        <v>774</v>
      </c>
      <c r="R1850">
        <v>3150</v>
      </c>
      <c r="S1850" s="286">
        <f>ROWS(R$5:R1850)</f>
        <v>1846</v>
      </c>
      <c r="T1850" s="286" t="str">
        <f>IF(P1850='5.1'!$E$5,TXM!S1850,"")</f>
        <v/>
      </c>
      <c r="U1850" t="str">
        <f>IFERROR(SMALL($T$5:$T$8000,ROWS($T$5:T1850)),"")</f>
        <v/>
      </c>
    </row>
    <row r="1851" spans="1:21" ht="14.4" customHeight="1" x14ac:dyDescent="0.25">
      <c r="A1851" s="285" t="s">
        <v>1791</v>
      </c>
      <c r="B1851" t="s">
        <v>711</v>
      </c>
      <c r="C1851" s="300">
        <v>10910634</v>
      </c>
      <c r="D1851" s="286">
        <f>ROWS(C$5:C1851)</f>
        <v>1847</v>
      </c>
      <c r="E1851" s="286" t="str">
        <f>IF(A1851='5.1'!$E$5,TXM!D1851,"")</f>
        <v/>
      </c>
      <c r="F1851" t="str">
        <f>IFERROR(SMALL($E$5:$E$8000,ROWS($E$5:E1851)),"")</f>
        <v/>
      </c>
      <c r="I1851" s="285" t="s">
        <v>1703</v>
      </c>
      <c r="J1851" t="s">
        <v>1098</v>
      </c>
      <c r="K1851" s="300">
        <v>2011</v>
      </c>
      <c r="L1851" s="286">
        <f>ROWS(K$5:K1851)</f>
        <v>1847</v>
      </c>
      <c r="M1851" s="286" t="str">
        <f>IF(I1851='5.1'!$E$5,TXM!L1851,"")</f>
        <v/>
      </c>
      <c r="N1851" t="str">
        <f>IFERROR(SMALL($M$5:$M$8000,ROWS($M$5:M1851)),"")</f>
        <v/>
      </c>
      <c r="P1851" t="s">
        <v>1794</v>
      </c>
      <c r="Q1851" t="s">
        <v>725</v>
      </c>
      <c r="R1851">
        <v>3000</v>
      </c>
      <c r="S1851" s="286">
        <f>ROWS(R$5:R1851)</f>
        <v>1847</v>
      </c>
      <c r="T1851" s="286" t="str">
        <f>IF(P1851='5.1'!$E$5,TXM!S1851,"")</f>
        <v/>
      </c>
      <c r="U1851" t="str">
        <f>IFERROR(SMALL($T$5:$T$8000,ROWS($T$5:T1851)),"")</f>
        <v/>
      </c>
    </row>
    <row r="1852" spans="1:21" ht="14.4" customHeight="1" x14ac:dyDescent="0.25">
      <c r="A1852" s="285" t="s">
        <v>1791</v>
      </c>
      <c r="B1852" t="s">
        <v>719</v>
      </c>
      <c r="C1852" s="300">
        <v>9223035</v>
      </c>
      <c r="D1852" s="286">
        <f>ROWS(C$5:C1852)</f>
        <v>1848</v>
      </c>
      <c r="E1852" s="286" t="str">
        <f>IF(A1852='5.1'!$E$5,TXM!D1852,"")</f>
        <v/>
      </c>
      <c r="F1852" t="str">
        <f>IFERROR(SMALL($E$5:$E$8000,ROWS($E$5:E1852)),"")</f>
        <v/>
      </c>
      <c r="I1852" s="285" t="s">
        <v>1703</v>
      </c>
      <c r="J1852" t="s">
        <v>1090</v>
      </c>
      <c r="K1852" s="300">
        <v>901</v>
      </c>
      <c r="L1852" s="286">
        <f>ROWS(K$5:K1852)</f>
        <v>1848</v>
      </c>
      <c r="M1852" s="286" t="str">
        <f>IF(I1852='5.1'!$E$5,TXM!L1852,"")</f>
        <v/>
      </c>
      <c r="N1852" t="str">
        <f>IFERROR(SMALL($M$5:$M$8000,ROWS($M$5:M1852)),"")</f>
        <v/>
      </c>
      <c r="P1852" t="s">
        <v>1794</v>
      </c>
      <c r="Q1852" t="s">
        <v>723</v>
      </c>
      <c r="R1852">
        <v>2500</v>
      </c>
      <c r="S1852" s="286">
        <f>ROWS(R$5:R1852)</f>
        <v>1848</v>
      </c>
      <c r="T1852" s="286" t="str">
        <f>IF(P1852='5.1'!$E$5,TXM!S1852,"")</f>
        <v/>
      </c>
      <c r="U1852" t="str">
        <f>IFERROR(SMALL($T$5:$T$8000,ROWS($T$5:T1852)),"")</f>
        <v/>
      </c>
    </row>
    <row r="1853" spans="1:21" ht="14.4" customHeight="1" x14ac:dyDescent="0.25">
      <c r="A1853" s="285" t="s">
        <v>1791</v>
      </c>
      <c r="B1853" t="s">
        <v>198</v>
      </c>
      <c r="C1853" s="300">
        <v>4583537</v>
      </c>
      <c r="D1853" s="286">
        <f>ROWS(C$5:C1853)</f>
        <v>1849</v>
      </c>
      <c r="E1853" s="286" t="str">
        <f>IF(A1853='5.1'!$E$5,TXM!D1853,"")</f>
        <v/>
      </c>
      <c r="F1853" t="str">
        <f>IFERROR(SMALL($E$5:$E$8000,ROWS($E$5:E1853)),"")</f>
        <v/>
      </c>
      <c r="I1853" s="285" t="s">
        <v>1703</v>
      </c>
      <c r="J1853" t="s">
        <v>1086</v>
      </c>
      <c r="K1853" s="300">
        <v>524</v>
      </c>
      <c r="L1853" s="286">
        <f>ROWS(K$5:K1853)</f>
        <v>1849</v>
      </c>
      <c r="M1853" s="286" t="str">
        <f>IF(I1853='5.1'!$E$5,TXM!L1853,"")</f>
        <v/>
      </c>
      <c r="N1853" t="str">
        <f>IFERROR(SMALL($M$5:$M$8000,ROWS($M$5:M1853)),"")</f>
        <v/>
      </c>
      <c r="P1853" t="s">
        <v>1794</v>
      </c>
      <c r="Q1853" t="s">
        <v>764</v>
      </c>
      <c r="R1853">
        <v>2412</v>
      </c>
      <c r="S1853" s="286">
        <f>ROWS(R$5:R1853)</f>
        <v>1849</v>
      </c>
      <c r="T1853" s="286" t="str">
        <f>IF(P1853='5.1'!$E$5,TXM!S1853,"")</f>
        <v/>
      </c>
      <c r="U1853" t="str">
        <f>IFERROR(SMALL($T$5:$T$8000,ROWS($T$5:T1853)),"")</f>
        <v/>
      </c>
    </row>
    <row r="1854" spans="1:21" ht="14.4" customHeight="1" x14ac:dyDescent="0.25">
      <c r="A1854" s="285" t="s">
        <v>1791</v>
      </c>
      <c r="B1854" t="s">
        <v>1086</v>
      </c>
      <c r="C1854" s="300">
        <v>4216410</v>
      </c>
      <c r="D1854" s="286">
        <f>ROWS(C$5:C1854)</f>
        <v>1850</v>
      </c>
      <c r="E1854" s="286" t="str">
        <f>IF(A1854='5.1'!$E$5,TXM!D1854,"")</f>
        <v/>
      </c>
      <c r="F1854" t="str">
        <f>IFERROR(SMALL($E$5:$E$8000,ROWS($E$5:E1854)),"")</f>
        <v/>
      </c>
      <c r="I1854" s="285" t="s">
        <v>1703</v>
      </c>
      <c r="J1854" t="s">
        <v>808</v>
      </c>
      <c r="K1854" s="300">
        <v>520</v>
      </c>
      <c r="L1854" s="286">
        <f>ROWS(K$5:K1854)</f>
        <v>1850</v>
      </c>
      <c r="M1854" s="286" t="str">
        <f>IF(I1854='5.1'!$E$5,TXM!L1854,"")</f>
        <v/>
      </c>
      <c r="N1854" t="str">
        <f>IFERROR(SMALL($M$5:$M$8000,ROWS($M$5:M1854)),"")</f>
        <v/>
      </c>
      <c r="P1854" t="s">
        <v>1794</v>
      </c>
      <c r="Q1854" t="s">
        <v>727</v>
      </c>
      <c r="R1854">
        <v>2070</v>
      </c>
      <c r="S1854" s="286">
        <f>ROWS(R$5:R1854)</f>
        <v>1850</v>
      </c>
      <c r="T1854" s="286" t="str">
        <f>IF(P1854='5.1'!$E$5,TXM!S1854,"")</f>
        <v/>
      </c>
      <c r="U1854" t="str">
        <f>IFERROR(SMALL($T$5:$T$8000,ROWS($T$5:T1854)),"")</f>
        <v/>
      </c>
    </row>
    <row r="1855" spans="1:21" ht="14.4" customHeight="1" x14ac:dyDescent="0.25">
      <c r="A1855" s="285" t="s">
        <v>1791</v>
      </c>
      <c r="B1855" t="s">
        <v>106</v>
      </c>
      <c r="C1855" s="300">
        <v>4190014</v>
      </c>
      <c r="D1855" s="286">
        <f>ROWS(C$5:C1855)</f>
        <v>1851</v>
      </c>
      <c r="E1855" s="286" t="str">
        <f>IF(A1855='5.1'!$E$5,TXM!D1855,"")</f>
        <v/>
      </c>
      <c r="F1855" t="str">
        <f>IFERROR(SMALL($E$5:$E$8000,ROWS($E$5:E1855)),"")</f>
        <v/>
      </c>
      <c r="I1855" s="285" t="s">
        <v>1703</v>
      </c>
      <c r="J1855" t="s">
        <v>746</v>
      </c>
      <c r="K1855" s="300">
        <v>331</v>
      </c>
      <c r="L1855" s="286">
        <f>ROWS(K$5:K1855)</f>
        <v>1851</v>
      </c>
      <c r="M1855" s="286" t="str">
        <f>IF(I1855='5.1'!$E$5,TXM!L1855,"")</f>
        <v/>
      </c>
      <c r="N1855" t="str">
        <f>IFERROR(SMALL($M$5:$M$8000,ROWS($M$5:M1855)),"")</f>
        <v/>
      </c>
      <c r="P1855" t="s">
        <v>1794</v>
      </c>
      <c r="Q1855" t="s">
        <v>1080</v>
      </c>
      <c r="R1855">
        <v>2000</v>
      </c>
      <c r="S1855" s="286">
        <f>ROWS(R$5:R1855)</f>
        <v>1851</v>
      </c>
      <c r="T1855" s="286" t="str">
        <f>IF(P1855='5.1'!$E$5,TXM!S1855,"")</f>
        <v/>
      </c>
      <c r="U1855" t="str">
        <f>IFERROR(SMALL($T$5:$T$8000,ROWS($T$5:T1855)),"")</f>
        <v/>
      </c>
    </row>
    <row r="1856" spans="1:21" ht="14.4" customHeight="1" x14ac:dyDescent="0.25">
      <c r="A1856" s="285" t="s">
        <v>1791</v>
      </c>
      <c r="B1856" t="s">
        <v>790</v>
      </c>
      <c r="C1856" s="300">
        <v>2873382</v>
      </c>
      <c r="D1856" s="286">
        <f>ROWS(C$5:C1856)</f>
        <v>1852</v>
      </c>
      <c r="E1856" s="286" t="str">
        <f>IF(A1856='5.1'!$E$5,TXM!D1856,"")</f>
        <v/>
      </c>
      <c r="F1856" t="str">
        <f>IFERROR(SMALL($E$5:$E$8000,ROWS($E$5:E1856)),"")</f>
        <v/>
      </c>
      <c r="I1856" s="285" t="s">
        <v>1703</v>
      </c>
      <c r="J1856" t="s">
        <v>770</v>
      </c>
      <c r="K1856" s="300">
        <v>100</v>
      </c>
      <c r="L1856" s="286">
        <f>ROWS(K$5:K1856)</f>
        <v>1852</v>
      </c>
      <c r="M1856" s="286" t="str">
        <f>IF(I1856='5.1'!$E$5,TXM!L1856,"")</f>
        <v/>
      </c>
      <c r="N1856" t="str">
        <f>IFERROR(SMALL($M$5:$M$8000,ROWS($M$5:M1856)),"")</f>
        <v/>
      </c>
      <c r="P1856" t="s">
        <v>1794</v>
      </c>
      <c r="Q1856" t="s">
        <v>766</v>
      </c>
      <c r="R1856">
        <v>1010</v>
      </c>
      <c r="S1856" s="286">
        <f>ROWS(R$5:R1856)</f>
        <v>1852</v>
      </c>
      <c r="T1856" s="286" t="str">
        <f>IF(P1856='5.1'!$E$5,TXM!S1856,"")</f>
        <v/>
      </c>
      <c r="U1856" t="str">
        <f>IFERROR(SMALL($T$5:$T$8000,ROWS($T$5:T1856)),"")</f>
        <v/>
      </c>
    </row>
    <row r="1857" spans="1:21" ht="14.4" customHeight="1" x14ac:dyDescent="0.25">
      <c r="A1857" s="285" t="s">
        <v>1791</v>
      </c>
      <c r="B1857" t="s">
        <v>707</v>
      </c>
      <c r="C1857" s="300">
        <v>1678834</v>
      </c>
      <c r="D1857" s="286">
        <f>ROWS(C$5:C1857)</f>
        <v>1853</v>
      </c>
      <c r="E1857" s="286" t="str">
        <f>IF(A1857='5.1'!$E$5,TXM!D1857,"")</f>
        <v/>
      </c>
      <c r="F1857" t="str">
        <f>IFERROR(SMALL($E$5:$E$8000,ROWS($E$5:E1857)),"")</f>
        <v/>
      </c>
      <c r="I1857" s="285" t="s">
        <v>1706</v>
      </c>
      <c r="J1857" t="s">
        <v>997</v>
      </c>
      <c r="K1857" s="300">
        <v>1711499175</v>
      </c>
      <c r="L1857" s="286">
        <f>ROWS(K$5:K1857)</f>
        <v>1853</v>
      </c>
      <c r="M1857" s="286" t="str">
        <f>IF(I1857='5.1'!$E$5,TXM!L1857,"")</f>
        <v/>
      </c>
      <c r="N1857" t="str">
        <f>IFERROR(SMALL($M$5:$M$8000,ROWS($M$5:M1857)),"")</f>
        <v/>
      </c>
      <c r="P1857" t="s">
        <v>1794</v>
      </c>
      <c r="Q1857" t="s">
        <v>119</v>
      </c>
      <c r="R1857">
        <v>950</v>
      </c>
      <c r="S1857" s="286">
        <f>ROWS(R$5:R1857)</f>
        <v>1853</v>
      </c>
      <c r="T1857" s="286" t="str">
        <f>IF(P1857='5.1'!$E$5,TXM!S1857,"")</f>
        <v/>
      </c>
      <c r="U1857" t="str">
        <f>IFERROR(SMALL($T$5:$T$8000,ROWS($T$5:T1857)),"")</f>
        <v/>
      </c>
    </row>
    <row r="1858" spans="1:21" ht="14.4" customHeight="1" x14ac:dyDescent="0.25">
      <c r="A1858" s="285" t="s">
        <v>1791</v>
      </c>
      <c r="B1858" t="s">
        <v>804</v>
      </c>
      <c r="C1858" s="300">
        <v>1280825</v>
      </c>
      <c r="D1858" s="286">
        <f>ROWS(C$5:C1858)</f>
        <v>1854</v>
      </c>
      <c r="E1858" s="286" t="str">
        <f>IF(A1858='5.1'!$E$5,TXM!D1858,"")</f>
        <v/>
      </c>
      <c r="F1858" t="str">
        <f>IFERROR(SMALL($E$5:$E$8000,ROWS($E$5:E1858)),"")</f>
        <v/>
      </c>
      <c r="I1858" s="285" t="s">
        <v>1706</v>
      </c>
      <c r="J1858" t="s">
        <v>102</v>
      </c>
      <c r="K1858" s="300">
        <v>650364679</v>
      </c>
      <c r="L1858" s="286">
        <f>ROWS(K$5:K1858)</f>
        <v>1854</v>
      </c>
      <c r="M1858" s="286" t="str">
        <f>IF(I1858='5.1'!$E$5,TXM!L1858,"")</f>
        <v/>
      </c>
      <c r="N1858" t="str">
        <f>IFERROR(SMALL($M$5:$M$8000,ROWS($M$5:M1858)),"")</f>
        <v/>
      </c>
      <c r="P1858" t="s">
        <v>1796</v>
      </c>
      <c r="Q1858" t="s">
        <v>810</v>
      </c>
      <c r="R1858">
        <v>44431267</v>
      </c>
      <c r="S1858" s="286">
        <f>ROWS(R$5:R1858)</f>
        <v>1854</v>
      </c>
      <c r="T1858" s="286" t="str">
        <f>IF(P1858='5.1'!$E$5,TXM!S1858,"")</f>
        <v/>
      </c>
      <c r="U1858" t="str">
        <f>IFERROR(SMALL($T$5:$T$8000,ROWS($T$5:T1858)),"")</f>
        <v/>
      </c>
    </row>
    <row r="1859" spans="1:21" ht="14.4" customHeight="1" x14ac:dyDescent="0.25">
      <c r="A1859" s="285" t="s">
        <v>1791</v>
      </c>
      <c r="B1859" t="s">
        <v>723</v>
      </c>
      <c r="C1859" s="300">
        <v>1198167</v>
      </c>
      <c r="D1859" s="286">
        <f>ROWS(C$5:C1859)</f>
        <v>1855</v>
      </c>
      <c r="E1859" s="286" t="str">
        <f>IF(A1859='5.1'!$E$5,TXM!D1859,"")</f>
        <v/>
      </c>
      <c r="F1859" t="str">
        <f>IFERROR(SMALL($E$5:$E$8000,ROWS($E$5:E1859)),"")</f>
        <v/>
      </c>
      <c r="I1859" s="285" t="s">
        <v>1706</v>
      </c>
      <c r="J1859" t="s">
        <v>806</v>
      </c>
      <c r="K1859" s="300">
        <v>448570328</v>
      </c>
      <c r="L1859" s="286">
        <f>ROWS(K$5:K1859)</f>
        <v>1855</v>
      </c>
      <c r="M1859" s="286" t="str">
        <f>IF(I1859='5.1'!$E$5,TXM!L1859,"")</f>
        <v/>
      </c>
      <c r="N1859" t="str">
        <f>IFERROR(SMALL($M$5:$M$8000,ROWS($M$5:M1859)),"")</f>
        <v/>
      </c>
      <c r="P1859" t="s">
        <v>1796</v>
      </c>
      <c r="Q1859" t="s">
        <v>806</v>
      </c>
      <c r="R1859">
        <v>7735324</v>
      </c>
      <c r="S1859" s="286">
        <f>ROWS(R$5:R1859)</f>
        <v>1855</v>
      </c>
      <c r="T1859" s="286" t="str">
        <f>IF(P1859='5.1'!$E$5,TXM!S1859,"")</f>
        <v/>
      </c>
      <c r="U1859" t="str">
        <f>IFERROR(SMALL($T$5:$T$8000,ROWS($T$5:T1859)),"")</f>
        <v/>
      </c>
    </row>
    <row r="1860" spans="1:21" ht="14.4" customHeight="1" x14ac:dyDescent="0.25">
      <c r="A1860" s="285" t="s">
        <v>1791</v>
      </c>
      <c r="B1860" t="s">
        <v>997</v>
      </c>
      <c r="C1860" s="300">
        <v>823706</v>
      </c>
      <c r="D1860" s="286">
        <f>ROWS(C$5:C1860)</f>
        <v>1856</v>
      </c>
      <c r="E1860" s="286" t="str">
        <f>IF(A1860='5.1'!$E$5,TXM!D1860,"")</f>
        <v/>
      </c>
      <c r="F1860" t="str">
        <f>IFERROR(SMALL($E$5:$E$8000,ROWS($E$5:E1860)),"")</f>
        <v/>
      </c>
      <c r="I1860" s="285" t="s">
        <v>1706</v>
      </c>
      <c r="J1860" t="s">
        <v>119</v>
      </c>
      <c r="K1860" s="300">
        <v>292924582</v>
      </c>
      <c r="L1860" s="286">
        <f>ROWS(K$5:K1860)</f>
        <v>1856</v>
      </c>
      <c r="M1860" s="286" t="str">
        <f>IF(I1860='5.1'!$E$5,TXM!L1860,"")</f>
        <v/>
      </c>
      <c r="N1860" t="str">
        <f>IFERROR(SMALL($M$5:$M$8000,ROWS($M$5:M1860)),"")</f>
        <v/>
      </c>
      <c r="P1860" t="s">
        <v>1796</v>
      </c>
      <c r="Q1860" t="s">
        <v>823</v>
      </c>
      <c r="R1860">
        <v>994653</v>
      </c>
      <c r="S1860" s="286">
        <f>ROWS(R$5:R1860)</f>
        <v>1856</v>
      </c>
      <c r="T1860" s="286" t="str">
        <f>IF(P1860='5.1'!$E$5,TXM!S1860,"")</f>
        <v/>
      </c>
      <c r="U1860" t="str">
        <f>IFERROR(SMALL($T$5:$T$8000,ROWS($T$5:T1860)),"")</f>
        <v/>
      </c>
    </row>
    <row r="1861" spans="1:21" ht="14.4" customHeight="1" x14ac:dyDescent="0.25">
      <c r="A1861" s="285" t="s">
        <v>1791</v>
      </c>
      <c r="B1861" t="s">
        <v>1090</v>
      </c>
      <c r="C1861" s="300">
        <v>641404</v>
      </c>
      <c r="D1861" s="286">
        <f>ROWS(C$5:C1861)</f>
        <v>1857</v>
      </c>
      <c r="E1861" s="286" t="str">
        <f>IF(A1861='5.1'!$E$5,TXM!D1861,"")</f>
        <v/>
      </c>
      <c r="F1861" t="str">
        <f>IFERROR(SMALL($E$5:$E$8000,ROWS($E$5:E1861)),"")</f>
        <v/>
      </c>
      <c r="I1861" s="285" t="s">
        <v>1706</v>
      </c>
      <c r="J1861" t="s">
        <v>1079</v>
      </c>
      <c r="K1861" s="300">
        <v>175336860</v>
      </c>
      <c r="L1861" s="286">
        <f>ROWS(K$5:K1861)</f>
        <v>1857</v>
      </c>
      <c r="M1861" s="286" t="str">
        <f>IF(I1861='5.1'!$E$5,TXM!L1861,"")</f>
        <v/>
      </c>
      <c r="N1861" t="str">
        <f>IFERROR(SMALL($M$5:$M$8000,ROWS($M$5:M1861)),"")</f>
        <v/>
      </c>
      <c r="P1861" t="s">
        <v>1796</v>
      </c>
      <c r="Q1861" t="s">
        <v>1098</v>
      </c>
      <c r="R1861">
        <v>851440</v>
      </c>
      <c r="S1861" s="286">
        <f>ROWS(R$5:R1861)</f>
        <v>1857</v>
      </c>
      <c r="T1861" s="286" t="str">
        <f>IF(P1861='5.1'!$E$5,TXM!S1861,"")</f>
        <v/>
      </c>
      <c r="U1861" t="str">
        <f>IFERROR(SMALL($T$5:$T$8000,ROWS($T$5:T1861)),"")</f>
        <v/>
      </c>
    </row>
    <row r="1862" spans="1:21" ht="14.4" customHeight="1" x14ac:dyDescent="0.25">
      <c r="A1862" s="285" t="s">
        <v>1791</v>
      </c>
      <c r="B1862" t="s">
        <v>750</v>
      </c>
      <c r="C1862" s="300">
        <v>568513</v>
      </c>
      <c r="D1862" s="286">
        <f>ROWS(C$5:C1862)</f>
        <v>1858</v>
      </c>
      <c r="E1862" s="286" t="str">
        <f>IF(A1862='5.1'!$E$5,TXM!D1862,"")</f>
        <v/>
      </c>
      <c r="F1862" t="str">
        <f>IFERROR(SMALL($E$5:$E$8000,ROWS($E$5:E1862)),"")</f>
        <v/>
      </c>
      <c r="I1862" s="285" t="s">
        <v>1706</v>
      </c>
      <c r="J1862" t="s">
        <v>715</v>
      </c>
      <c r="K1862" s="300">
        <v>157931274</v>
      </c>
      <c r="L1862" s="286">
        <f>ROWS(K$5:K1862)</f>
        <v>1858</v>
      </c>
      <c r="M1862" s="286" t="str">
        <f>IF(I1862='5.1'!$E$5,TXM!L1862,"")</f>
        <v/>
      </c>
      <c r="N1862" t="str">
        <f>IFERROR(SMALL($M$5:$M$8000,ROWS($M$5:M1862)),"")</f>
        <v/>
      </c>
      <c r="P1862" t="s">
        <v>1796</v>
      </c>
      <c r="Q1862" t="s">
        <v>1079</v>
      </c>
      <c r="R1862">
        <v>706302</v>
      </c>
      <c r="S1862" s="286">
        <f>ROWS(R$5:R1862)</f>
        <v>1858</v>
      </c>
      <c r="T1862" s="286" t="str">
        <f>IF(P1862='5.1'!$E$5,TXM!S1862,"")</f>
        <v/>
      </c>
      <c r="U1862" t="str">
        <f>IFERROR(SMALL($T$5:$T$8000,ROWS($T$5:T1862)),"")</f>
        <v/>
      </c>
    </row>
    <row r="1863" spans="1:21" ht="14.4" customHeight="1" x14ac:dyDescent="0.25">
      <c r="A1863" s="285" t="s">
        <v>1791</v>
      </c>
      <c r="B1863" t="s">
        <v>705</v>
      </c>
      <c r="C1863" s="300">
        <v>522213</v>
      </c>
      <c r="D1863" s="286">
        <f>ROWS(C$5:C1863)</f>
        <v>1859</v>
      </c>
      <c r="E1863" s="286" t="str">
        <f>IF(A1863='5.1'!$E$5,TXM!D1863,"")</f>
        <v/>
      </c>
      <c r="F1863" t="str">
        <f>IFERROR(SMALL($E$5:$E$8000,ROWS($E$5:E1863)),"")</f>
        <v/>
      </c>
      <c r="I1863" s="285" t="s">
        <v>1706</v>
      </c>
      <c r="J1863" t="s">
        <v>808</v>
      </c>
      <c r="K1863" s="300">
        <v>129066714</v>
      </c>
      <c r="L1863" s="286">
        <f>ROWS(K$5:K1863)</f>
        <v>1859</v>
      </c>
      <c r="M1863" s="286" t="str">
        <f>IF(I1863='5.1'!$E$5,TXM!L1863,"")</f>
        <v/>
      </c>
      <c r="N1863" t="str">
        <f>IFERROR(SMALL($M$5:$M$8000,ROWS($M$5:M1863)),"")</f>
        <v/>
      </c>
      <c r="P1863" t="s">
        <v>1796</v>
      </c>
      <c r="Q1863" t="s">
        <v>1093</v>
      </c>
      <c r="R1863">
        <v>436809</v>
      </c>
      <c r="S1863" s="286">
        <f>ROWS(R$5:R1863)</f>
        <v>1859</v>
      </c>
      <c r="T1863" s="286" t="str">
        <f>IF(P1863='5.1'!$E$5,TXM!S1863,"")</f>
        <v/>
      </c>
      <c r="U1863" t="str">
        <f>IFERROR(SMALL($T$5:$T$8000,ROWS($T$5:T1863)),"")</f>
        <v/>
      </c>
    </row>
    <row r="1864" spans="1:21" ht="14.4" customHeight="1" x14ac:dyDescent="0.25">
      <c r="A1864" s="285" t="s">
        <v>1791</v>
      </c>
      <c r="B1864" t="s">
        <v>1076</v>
      </c>
      <c r="C1864" s="300">
        <v>396856</v>
      </c>
      <c r="D1864" s="286">
        <f>ROWS(C$5:C1864)</f>
        <v>1860</v>
      </c>
      <c r="E1864" s="286" t="str">
        <f>IF(A1864='5.1'!$E$5,TXM!D1864,"")</f>
        <v/>
      </c>
      <c r="F1864" t="str">
        <f>IFERROR(SMALL($E$5:$E$8000,ROWS($E$5:E1864)),"")</f>
        <v/>
      </c>
      <c r="I1864" s="285" t="s">
        <v>1706</v>
      </c>
      <c r="J1864" t="s">
        <v>1093</v>
      </c>
      <c r="K1864" s="300">
        <v>126699383</v>
      </c>
      <c r="L1864" s="286">
        <f>ROWS(K$5:K1864)</f>
        <v>1860</v>
      </c>
      <c r="M1864" s="286" t="str">
        <f>IF(I1864='5.1'!$E$5,TXM!L1864,"")</f>
        <v/>
      </c>
      <c r="N1864" t="str">
        <f>IFERROR(SMALL($M$5:$M$8000,ROWS($M$5:M1864)),"")</f>
        <v/>
      </c>
      <c r="P1864" t="s">
        <v>1796</v>
      </c>
      <c r="Q1864" t="s">
        <v>808</v>
      </c>
      <c r="R1864">
        <v>416081</v>
      </c>
      <c r="S1864" s="286">
        <f>ROWS(R$5:R1864)</f>
        <v>1860</v>
      </c>
      <c r="T1864" s="286" t="str">
        <f>IF(P1864='5.1'!$E$5,TXM!S1864,"")</f>
        <v/>
      </c>
      <c r="U1864" t="str">
        <f>IFERROR(SMALL($T$5:$T$8000,ROWS($T$5:T1864)),"")</f>
        <v/>
      </c>
    </row>
    <row r="1865" spans="1:21" ht="14.4" customHeight="1" x14ac:dyDescent="0.25">
      <c r="A1865" s="285" t="s">
        <v>1791</v>
      </c>
      <c r="B1865" t="s">
        <v>102</v>
      </c>
      <c r="C1865" s="300">
        <v>350574</v>
      </c>
      <c r="D1865" s="286">
        <f>ROWS(C$5:C1865)</f>
        <v>1861</v>
      </c>
      <c r="E1865" s="286" t="str">
        <f>IF(A1865='5.1'!$E$5,TXM!D1865,"")</f>
        <v/>
      </c>
      <c r="F1865" t="str">
        <f>IFERROR(SMALL($E$5:$E$8000,ROWS($E$5:E1865)),"")</f>
        <v/>
      </c>
      <c r="I1865" s="285" t="s">
        <v>1706</v>
      </c>
      <c r="J1865" t="s">
        <v>776</v>
      </c>
      <c r="K1865" s="300">
        <v>78907891</v>
      </c>
      <c r="L1865" s="286">
        <f>ROWS(K$5:K1865)</f>
        <v>1861</v>
      </c>
      <c r="M1865" s="286" t="str">
        <f>IF(I1865='5.1'!$E$5,TXM!L1865,"")</f>
        <v/>
      </c>
      <c r="N1865" t="str">
        <f>IFERROR(SMALL($M$5:$M$8000,ROWS($M$5:M1865)),"")</f>
        <v/>
      </c>
      <c r="P1865" t="s">
        <v>1796</v>
      </c>
      <c r="Q1865" t="s">
        <v>746</v>
      </c>
      <c r="R1865">
        <v>260000</v>
      </c>
      <c r="S1865" s="286">
        <f>ROWS(R$5:R1865)</f>
        <v>1861</v>
      </c>
      <c r="T1865" s="286" t="str">
        <f>IF(P1865='5.1'!$E$5,TXM!S1865,"")</f>
        <v/>
      </c>
      <c r="U1865" t="str">
        <f>IFERROR(SMALL($T$5:$T$8000,ROWS($T$5:T1865)),"")</f>
        <v/>
      </c>
    </row>
    <row r="1866" spans="1:21" ht="14.4" customHeight="1" x14ac:dyDescent="0.25">
      <c r="A1866" s="285" t="s">
        <v>1791</v>
      </c>
      <c r="B1866" t="s">
        <v>717</v>
      </c>
      <c r="C1866" s="300">
        <v>334333</v>
      </c>
      <c r="D1866" s="286">
        <f>ROWS(C$5:C1866)</f>
        <v>1862</v>
      </c>
      <c r="E1866" s="286" t="str">
        <f>IF(A1866='5.1'!$E$5,TXM!D1866,"")</f>
        <v/>
      </c>
      <c r="F1866" t="str">
        <f>IFERROR(SMALL($E$5:$E$8000,ROWS($E$5:E1866)),"")</f>
        <v/>
      </c>
      <c r="I1866" s="285" t="s">
        <v>1706</v>
      </c>
      <c r="J1866" t="s">
        <v>1076</v>
      </c>
      <c r="K1866" s="300">
        <v>63454188</v>
      </c>
      <c r="L1866" s="286">
        <f>ROWS(K$5:K1866)</f>
        <v>1862</v>
      </c>
      <c r="M1866" s="286" t="str">
        <f>IF(I1866='5.1'!$E$5,TXM!L1866,"")</f>
        <v/>
      </c>
      <c r="N1866" t="str">
        <f>IFERROR(SMALL($M$5:$M$8000,ROWS($M$5:M1866)),"")</f>
        <v/>
      </c>
      <c r="P1866" t="s">
        <v>1796</v>
      </c>
      <c r="Q1866" t="s">
        <v>1080</v>
      </c>
      <c r="R1866">
        <v>150340</v>
      </c>
      <c r="S1866" s="286">
        <f>ROWS(R$5:R1866)</f>
        <v>1862</v>
      </c>
      <c r="T1866" s="286" t="str">
        <f>IF(P1866='5.1'!$E$5,TXM!S1866,"")</f>
        <v/>
      </c>
      <c r="U1866" t="str">
        <f>IFERROR(SMALL($T$5:$T$8000,ROWS($T$5:T1866)),"")</f>
        <v/>
      </c>
    </row>
    <row r="1867" spans="1:21" ht="14.4" customHeight="1" x14ac:dyDescent="0.25">
      <c r="A1867" s="285" t="s">
        <v>1791</v>
      </c>
      <c r="B1867" t="s">
        <v>752</v>
      </c>
      <c r="C1867" s="300">
        <v>300290</v>
      </c>
      <c r="D1867" s="286">
        <f>ROWS(C$5:C1867)</f>
        <v>1863</v>
      </c>
      <c r="E1867" s="286" t="str">
        <f>IF(A1867='5.1'!$E$5,TXM!D1867,"")</f>
        <v/>
      </c>
      <c r="F1867" t="str">
        <f>IFERROR(SMALL($E$5:$E$8000,ROWS($E$5:E1867)),"")</f>
        <v/>
      </c>
      <c r="I1867" s="285" t="s">
        <v>1706</v>
      </c>
      <c r="J1867" t="s">
        <v>725</v>
      </c>
      <c r="K1867" s="300">
        <v>57061504</v>
      </c>
      <c r="L1867" s="286">
        <f>ROWS(K$5:K1867)</f>
        <v>1863</v>
      </c>
      <c r="M1867" s="286" t="str">
        <f>IF(I1867='5.1'!$E$5,TXM!L1867,"")</f>
        <v/>
      </c>
      <c r="N1867" t="str">
        <f>IFERROR(SMALL($M$5:$M$8000,ROWS($M$5:M1867)),"")</f>
        <v/>
      </c>
      <c r="P1867" t="s">
        <v>1796</v>
      </c>
      <c r="Q1867" t="s">
        <v>725</v>
      </c>
      <c r="R1867">
        <v>68841</v>
      </c>
      <c r="S1867" s="286">
        <f>ROWS(R$5:R1867)</f>
        <v>1863</v>
      </c>
      <c r="T1867" s="286" t="str">
        <f>IF(P1867='5.1'!$E$5,TXM!S1867,"")</f>
        <v/>
      </c>
      <c r="U1867" t="str">
        <f>IFERROR(SMALL($T$5:$T$8000,ROWS($T$5:T1867)),"")</f>
        <v/>
      </c>
    </row>
    <row r="1868" spans="1:21" ht="14.4" customHeight="1" x14ac:dyDescent="0.25">
      <c r="A1868" s="285" t="s">
        <v>1791</v>
      </c>
      <c r="B1868" t="s">
        <v>118</v>
      </c>
      <c r="C1868" s="300">
        <v>299916</v>
      </c>
      <c r="D1868" s="286">
        <f>ROWS(C$5:C1868)</f>
        <v>1864</v>
      </c>
      <c r="E1868" s="286" t="str">
        <f>IF(A1868='5.1'!$E$5,TXM!D1868,"")</f>
        <v/>
      </c>
      <c r="F1868" t="str">
        <f>IFERROR(SMALL($E$5:$E$8000,ROWS($E$5:E1868)),"")</f>
        <v/>
      </c>
      <c r="I1868" s="285" t="s">
        <v>1706</v>
      </c>
      <c r="J1868" t="s">
        <v>1080</v>
      </c>
      <c r="K1868" s="300">
        <v>39779009</v>
      </c>
      <c r="L1868" s="286">
        <f>ROWS(K$5:K1868)</f>
        <v>1864</v>
      </c>
      <c r="M1868" s="286" t="str">
        <f>IF(I1868='5.1'!$E$5,TXM!L1868,"")</f>
        <v/>
      </c>
      <c r="N1868" t="str">
        <f>IFERROR(SMALL($M$5:$M$8000,ROWS($M$5:M1868)),"")</f>
        <v/>
      </c>
      <c r="P1868" t="s">
        <v>1796</v>
      </c>
      <c r="Q1868" t="s">
        <v>719</v>
      </c>
      <c r="R1868">
        <v>56816</v>
      </c>
      <c r="S1868" s="286">
        <f>ROWS(R$5:R1868)</f>
        <v>1864</v>
      </c>
      <c r="T1868" s="286" t="str">
        <f>IF(P1868='5.1'!$E$5,TXM!S1868,"")</f>
        <v/>
      </c>
      <c r="U1868" t="str">
        <f>IFERROR(SMALL($T$5:$T$8000,ROWS($T$5:T1868)),"")</f>
        <v/>
      </c>
    </row>
    <row r="1869" spans="1:21" ht="14.4" customHeight="1" x14ac:dyDescent="0.25">
      <c r="A1869" s="285" t="s">
        <v>1791</v>
      </c>
      <c r="B1869" t="s">
        <v>806</v>
      </c>
      <c r="C1869" s="300">
        <v>195372</v>
      </c>
      <c r="D1869" s="286">
        <f>ROWS(C$5:C1869)</f>
        <v>1865</v>
      </c>
      <c r="E1869" s="286" t="str">
        <f>IF(A1869='5.1'!$E$5,TXM!D1869,"")</f>
        <v/>
      </c>
      <c r="F1869" t="str">
        <f>IFERROR(SMALL($E$5:$E$8000,ROWS($E$5:E1869)),"")</f>
        <v/>
      </c>
      <c r="I1869" s="285" t="s">
        <v>1706</v>
      </c>
      <c r="J1869" t="s">
        <v>784</v>
      </c>
      <c r="K1869" s="300">
        <v>29229666</v>
      </c>
      <c r="L1869" s="286">
        <f>ROWS(K$5:K1869)</f>
        <v>1865</v>
      </c>
      <c r="M1869" s="286" t="str">
        <f>IF(I1869='5.1'!$E$5,TXM!L1869,"")</f>
        <v/>
      </c>
      <c r="N1869" t="str">
        <f>IFERROR(SMALL($M$5:$M$8000,ROWS($M$5:M1869)),"")</f>
        <v/>
      </c>
      <c r="P1869" t="s">
        <v>1796</v>
      </c>
      <c r="Q1869" t="s">
        <v>748</v>
      </c>
      <c r="R1869">
        <v>17857</v>
      </c>
      <c r="S1869" s="286">
        <f>ROWS(R$5:R1869)</f>
        <v>1865</v>
      </c>
      <c r="T1869" s="286" t="str">
        <f>IF(P1869='5.1'!$E$5,TXM!S1869,"")</f>
        <v/>
      </c>
      <c r="U1869" t="str">
        <f>IFERROR(SMALL($T$5:$T$8000,ROWS($T$5:T1869)),"")</f>
        <v/>
      </c>
    </row>
    <row r="1870" spans="1:21" ht="14.4" customHeight="1" x14ac:dyDescent="0.25">
      <c r="A1870" s="285" t="s">
        <v>1791</v>
      </c>
      <c r="B1870" t="s">
        <v>774</v>
      </c>
      <c r="C1870" s="300">
        <v>188716</v>
      </c>
      <c r="D1870" s="286">
        <f>ROWS(C$5:C1870)</f>
        <v>1866</v>
      </c>
      <c r="E1870" s="286" t="str">
        <f>IF(A1870='5.1'!$E$5,TXM!D1870,"")</f>
        <v/>
      </c>
      <c r="F1870" t="str">
        <f>IFERROR(SMALL($E$5:$E$8000,ROWS($E$5:E1870)),"")</f>
        <v/>
      </c>
      <c r="I1870" s="285" t="s">
        <v>1706</v>
      </c>
      <c r="J1870" t="s">
        <v>719</v>
      </c>
      <c r="K1870" s="300">
        <v>19857549</v>
      </c>
      <c r="L1870" s="286">
        <f>ROWS(K$5:K1870)</f>
        <v>1866</v>
      </c>
      <c r="M1870" s="286" t="str">
        <f>IF(I1870='5.1'!$E$5,TXM!L1870,"")</f>
        <v/>
      </c>
      <c r="N1870" t="str">
        <f>IFERROR(SMALL($M$5:$M$8000,ROWS($M$5:M1870)),"")</f>
        <v/>
      </c>
      <c r="P1870" t="s">
        <v>1796</v>
      </c>
      <c r="Q1870" t="s">
        <v>802</v>
      </c>
      <c r="R1870">
        <v>10125</v>
      </c>
      <c r="S1870" s="286">
        <f>ROWS(R$5:R1870)</f>
        <v>1866</v>
      </c>
      <c r="T1870" s="286" t="str">
        <f>IF(P1870='5.1'!$E$5,TXM!S1870,"")</f>
        <v/>
      </c>
      <c r="U1870" t="str">
        <f>IFERROR(SMALL($T$5:$T$8000,ROWS($T$5:T1870)),"")</f>
        <v/>
      </c>
    </row>
    <row r="1871" spans="1:21" ht="14.4" customHeight="1" x14ac:dyDescent="0.25">
      <c r="A1871" s="285" t="s">
        <v>1791</v>
      </c>
      <c r="B1871" t="s">
        <v>117</v>
      </c>
      <c r="C1871" s="300">
        <v>142616</v>
      </c>
      <c r="D1871" s="286">
        <f>ROWS(C$5:C1871)</f>
        <v>1867</v>
      </c>
      <c r="E1871" s="286" t="str">
        <f>IF(A1871='5.1'!$E$5,TXM!D1871,"")</f>
        <v/>
      </c>
      <c r="F1871" t="str">
        <f>IFERROR(SMALL($E$5:$E$8000,ROWS($E$5:E1871)),"")</f>
        <v/>
      </c>
      <c r="I1871" s="285" t="s">
        <v>1706</v>
      </c>
      <c r="J1871" t="s">
        <v>1096</v>
      </c>
      <c r="K1871" s="300">
        <v>18744060</v>
      </c>
      <c r="L1871" s="286">
        <f>ROWS(K$5:K1871)</f>
        <v>1867</v>
      </c>
      <c r="M1871" s="286" t="str">
        <f>IF(I1871='5.1'!$E$5,TXM!L1871,"")</f>
        <v/>
      </c>
      <c r="N1871" t="str">
        <f>IFERROR(SMALL($M$5:$M$8000,ROWS($M$5:M1871)),"")</f>
        <v/>
      </c>
      <c r="P1871" t="s">
        <v>1796</v>
      </c>
      <c r="Q1871" t="s">
        <v>812</v>
      </c>
      <c r="R1871">
        <v>9227</v>
      </c>
      <c r="S1871" s="286">
        <f>ROWS(R$5:R1871)</f>
        <v>1867</v>
      </c>
      <c r="T1871" s="286" t="str">
        <f>IF(P1871='5.1'!$E$5,TXM!S1871,"")</f>
        <v/>
      </c>
      <c r="U1871" t="str">
        <f>IFERROR(SMALL($T$5:$T$8000,ROWS($T$5:T1871)),"")</f>
        <v/>
      </c>
    </row>
    <row r="1872" spans="1:21" ht="14.4" customHeight="1" x14ac:dyDescent="0.25">
      <c r="A1872" s="285" t="s">
        <v>1791</v>
      </c>
      <c r="B1872" t="s">
        <v>109</v>
      </c>
      <c r="C1872" s="300">
        <v>122625</v>
      </c>
      <c r="D1872" s="286">
        <f>ROWS(C$5:C1872)</f>
        <v>1868</v>
      </c>
      <c r="E1872" s="286" t="str">
        <f>IF(A1872='5.1'!$E$5,TXM!D1872,"")</f>
        <v/>
      </c>
      <c r="F1872" t="str">
        <f>IFERROR(SMALL($E$5:$E$8000,ROWS($E$5:E1872)),"")</f>
        <v/>
      </c>
      <c r="I1872" s="285" t="s">
        <v>1706</v>
      </c>
      <c r="J1872" t="s">
        <v>118</v>
      </c>
      <c r="K1872" s="300">
        <v>18497163</v>
      </c>
      <c r="L1872" s="286">
        <f>ROWS(K$5:K1872)</f>
        <v>1868</v>
      </c>
      <c r="M1872" s="286" t="str">
        <f>IF(I1872='5.1'!$E$5,TXM!L1872,"")</f>
        <v/>
      </c>
      <c r="N1872" t="str">
        <f>IFERROR(SMALL($M$5:$M$8000,ROWS($M$5:M1872)),"")</f>
        <v/>
      </c>
      <c r="P1872" t="s">
        <v>1796</v>
      </c>
      <c r="Q1872" t="s">
        <v>784</v>
      </c>
      <c r="R1872">
        <v>1907</v>
      </c>
      <c r="S1872" s="286">
        <f>ROWS(R$5:R1872)</f>
        <v>1868</v>
      </c>
      <c r="T1872" s="286" t="str">
        <f>IF(P1872='5.1'!$E$5,TXM!S1872,"")</f>
        <v/>
      </c>
      <c r="U1872" t="str">
        <f>IFERROR(SMALL($T$5:$T$8000,ROWS($T$5:T1872)),"")</f>
        <v/>
      </c>
    </row>
    <row r="1873" spans="1:21" ht="14.4" customHeight="1" x14ac:dyDescent="0.25">
      <c r="A1873" s="285" t="s">
        <v>1791</v>
      </c>
      <c r="B1873" t="s">
        <v>1093</v>
      </c>
      <c r="C1873" s="300">
        <v>25400</v>
      </c>
      <c r="D1873" s="286">
        <f>ROWS(C$5:C1873)</f>
        <v>1869</v>
      </c>
      <c r="E1873" s="286" t="str">
        <f>IF(A1873='5.1'!$E$5,TXM!D1873,"")</f>
        <v/>
      </c>
      <c r="F1873" t="str">
        <f>IFERROR(SMALL($E$5:$E$8000,ROWS($E$5:E1873)),"")</f>
        <v/>
      </c>
      <c r="I1873" s="285" t="s">
        <v>1706</v>
      </c>
      <c r="J1873" t="s">
        <v>109</v>
      </c>
      <c r="K1873" s="300">
        <v>18368961</v>
      </c>
      <c r="L1873" s="286">
        <f>ROWS(K$5:K1873)</f>
        <v>1869</v>
      </c>
      <c r="M1873" s="286" t="str">
        <f>IF(I1873='5.1'!$E$5,TXM!L1873,"")</f>
        <v/>
      </c>
      <c r="N1873" t="str">
        <f>IFERROR(SMALL($M$5:$M$8000,ROWS($M$5:M1873)),"")</f>
        <v/>
      </c>
      <c r="P1873" t="s">
        <v>1796</v>
      </c>
      <c r="Q1873" t="s">
        <v>790</v>
      </c>
      <c r="R1873">
        <v>75</v>
      </c>
      <c r="S1873" s="286">
        <f>ROWS(R$5:R1873)</f>
        <v>1869</v>
      </c>
      <c r="T1873" s="286" t="str">
        <f>IF(P1873='5.1'!$E$5,TXM!S1873,"")</f>
        <v/>
      </c>
      <c r="U1873" t="str">
        <f>IFERROR(SMALL($T$5:$T$8000,ROWS($T$5:T1873)),"")</f>
        <v/>
      </c>
    </row>
    <row r="1874" spans="1:21" ht="14.4" customHeight="1" x14ac:dyDescent="0.25">
      <c r="A1874" s="285" t="s">
        <v>1791</v>
      </c>
      <c r="B1874" t="s">
        <v>1098</v>
      </c>
      <c r="C1874" s="300">
        <v>3298</v>
      </c>
      <c r="D1874" s="286">
        <f>ROWS(C$5:C1874)</f>
        <v>1870</v>
      </c>
      <c r="E1874" s="286" t="str">
        <f>IF(A1874='5.1'!$E$5,TXM!D1874,"")</f>
        <v/>
      </c>
      <c r="F1874" t="str">
        <f>IFERROR(SMALL($E$5:$E$8000,ROWS($E$5:E1874)),"")</f>
        <v/>
      </c>
      <c r="I1874" s="285" t="s">
        <v>1706</v>
      </c>
      <c r="J1874" t="s">
        <v>821</v>
      </c>
      <c r="K1874" s="300">
        <v>17686529</v>
      </c>
      <c r="L1874" s="286">
        <f>ROWS(K$5:K1874)</f>
        <v>1870</v>
      </c>
      <c r="M1874" s="286" t="str">
        <f>IF(I1874='5.1'!$E$5,TXM!L1874,"")</f>
        <v/>
      </c>
      <c r="N1874" t="str">
        <f>IFERROR(SMALL($M$5:$M$8000,ROWS($M$5:M1874)),"")</f>
        <v/>
      </c>
      <c r="P1874" t="s">
        <v>1796</v>
      </c>
      <c r="Q1874" t="s">
        <v>997</v>
      </c>
      <c r="R1874">
        <v>40</v>
      </c>
      <c r="S1874" s="286">
        <f>ROWS(R$5:R1874)</f>
        <v>1870</v>
      </c>
      <c r="T1874" s="286" t="str">
        <f>IF(P1874='5.1'!$E$5,TXM!S1874,"")</f>
        <v/>
      </c>
      <c r="U1874" t="str">
        <f>IFERROR(SMALL($T$5:$T$8000,ROWS($T$5:T1874)),"")</f>
        <v/>
      </c>
    </row>
    <row r="1875" spans="1:21" ht="14.4" customHeight="1" x14ac:dyDescent="0.25">
      <c r="A1875" s="285" t="s">
        <v>1791</v>
      </c>
      <c r="B1875" t="s">
        <v>762</v>
      </c>
      <c r="C1875" s="300">
        <v>2939</v>
      </c>
      <c r="D1875" s="286">
        <f>ROWS(C$5:C1875)</f>
        <v>1871</v>
      </c>
      <c r="E1875" s="286" t="str">
        <f>IF(A1875='5.1'!$E$5,TXM!D1875,"")</f>
        <v/>
      </c>
      <c r="F1875" t="str">
        <f>IFERROR(SMALL($E$5:$E$8000,ROWS($E$5:E1875)),"")</f>
        <v/>
      </c>
      <c r="I1875" s="285" t="s">
        <v>1706</v>
      </c>
      <c r="J1875" t="s">
        <v>111</v>
      </c>
      <c r="K1875" s="300">
        <v>15635631</v>
      </c>
      <c r="L1875" s="286">
        <f>ROWS(K$5:K1875)</f>
        <v>1871</v>
      </c>
      <c r="M1875" s="286" t="str">
        <f>IF(I1875='5.1'!$E$5,TXM!L1875,"")</f>
        <v/>
      </c>
      <c r="N1875" t="str">
        <f>IFERROR(SMALL($M$5:$M$8000,ROWS($M$5:M1875)),"")</f>
        <v/>
      </c>
      <c r="P1875" t="s">
        <v>1991</v>
      </c>
      <c r="Q1875" t="s">
        <v>1098</v>
      </c>
      <c r="R1875">
        <v>1022</v>
      </c>
      <c r="S1875" s="286">
        <f>ROWS(R$5:R1875)</f>
        <v>1871</v>
      </c>
      <c r="T1875" s="286" t="str">
        <f>IF(P1875='5.1'!$E$5,TXM!S1875,"")</f>
        <v/>
      </c>
      <c r="U1875" t="str">
        <f>IFERROR(SMALL($T$5:$T$8000,ROWS($T$5:T1875)),"")</f>
        <v/>
      </c>
    </row>
    <row r="1876" spans="1:21" ht="14.4" customHeight="1" x14ac:dyDescent="0.25">
      <c r="A1876" s="285" t="s">
        <v>1791</v>
      </c>
      <c r="B1876" t="s">
        <v>768</v>
      </c>
      <c r="C1876" s="300">
        <v>1310</v>
      </c>
      <c r="D1876" s="286">
        <f>ROWS(C$5:C1876)</f>
        <v>1872</v>
      </c>
      <c r="E1876" s="286" t="str">
        <f>IF(A1876='5.1'!$E$5,TXM!D1876,"")</f>
        <v/>
      </c>
      <c r="F1876" t="str">
        <f>IFERROR(SMALL($E$5:$E$8000,ROWS($E$5:E1876)),"")</f>
        <v/>
      </c>
      <c r="I1876" s="285" t="s">
        <v>1706</v>
      </c>
      <c r="J1876" t="s">
        <v>705</v>
      </c>
      <c r="K1876" s="300">
        <v>14793857</v>
      </c>
      <c r="L1876" s="286">
        <f>ROWS(K$5:K1876)</f>
        <v>1872</v>
      </c>
      <c r="M1876" s="286" t="str">
        <f>IF(I1876='5.1'!$E$5,TXM!L1876,"")</f>
        <v/>
      </c>
      <c r="N1876" t="str">
        <f>IFERROR(SMALL($M$5:$M$8000,ROWS($M$5:M1876)),"")</f>
        <v/>
      </c>
      <c r="P1876" t="s">
        <v>1992</v>
      </c>
      <c r="Q1876" t="s">
        <v>1098</v>
      </c>
      <c r="R1876">
        <v>6240</v>
      </c>
      <c r="S1876" s="286">
        <f>ROWS(R$5:R1876)</f>
        <v>1872</v>
      </c>
      <c r="T1876" s="286" t="str">
        <f>IF(P1876='5.1'!$E$5,TXM!S1876,"")</f>
        <v/>
      </c>
      <c r="U1876" t="str">
        <f>IFERROR(SMALL($T$5:$T$8000,ROWS($T$5:T1876)),"")</f>
        <v/>
      </c>
    </row>
    <row r="1877" spans="1:21" ht="14.4" customHeight="1" x14ac:dyDescent="0.25">
      <c r="A1877" s="285" t="s">
        <v>1794</v>
      </c>
      <c r="B1877" t="s">
        <v>715</v>
      </c>
      <c r="C1877" s="300">
        <v>1348108958</v>
      </c>
      <c r="D1877" s="286">
        <f>ROWS(C$5:C1877)</f>
        <v>1873</v>
      </c>
      <c r="E1877" s="286" t="str">
        <f>IF(A1877='5.1'!$E$5,TXM!D1877,"")</f>
        <v/>
      </c>
      <c r="F1877" t="str">
        <f>IFERROR(SMALL($E$5:$E$8000,ROWS($E$5:E1877)),"")</f>
        <v/>
      </c>
      <c r="I1877" s="285" t="s">
        <v>1706</v>
      </c>
      <c r="J1877" t="s">
        <v>117</v>
      </c>
      <c r="K1877" s="300">
        <v>11380406</v>
      </c>
      <c r="L1877" s="286">
        <f>ROWS(K$5:K1877)</f>
        <v>1873</v>
      </c>
      <c r="M1877" s="286" t="str">
        <f>IF(I1877='5.1'!$E$5,TXM!L1877,"")</f>
        <v/>
      </c>
      <c r="N1877" t="str">
        <f>IFERROR(SMALL($M$5:$M$8000,ROWS($M$5:M1877)),"")</f>
        <v/>
      </c>
      <c r="P1877" t="s">
        <v>1993</v>
      </c>
      <c r="Q1877" t="s">
        <v>810</v>
      </c>
      <c r="R1877">
        <v>336900</v>
      </c>
      <c r="S1877" s="286">
        <f>ROWS(R$5:R1877)</f>
        <v>1873</v>
      </c>
      <c r="T1877" s="286" t="str">
        <f>IF(P1877='5.1'!$E$5,TXM!S1877,"")</f>
        <v/>
      </c>
      <c r="U1877" t="str">
        <f>IFERROR(SMALL($T$5:$T$8000,ROWS($T$5:T1877)),"")</f>
        <v/>
      </c>
    </row>
    <row r="1878" spans="1:21" ht="14.4" customHeight="1" x14ac:dyDescent="0.25">
      <c r="A1878" s="285" t="s">
        <v>1794</v>
      </c>
      <c r="B1878" t="s">
        <v>1080</v>
      </c>
      <c r="C1878" s="300">
        <v>184923021</v>
      </c>
      <c r="D1878" s="286">
        <f>ROWS(C$5:C1878)</f>
        <v>1874</v>
      </c>
      <c r="E1878" s="286" t="str">
        <f>IF(A1878='5.1'!$E$5,TXM!D1878,"")</f>
        <v/>
      </c>
      <c r="F1878" t="str">
        <f>IFERROR(SMALL($E$5:$E$8000,ROWS($E$5:E1878)),"")</f>
        <v/>
      </c>
      <c r="I1878" s="285" t="s">
        <v>1706</v>
      </c>
      <c r="J1878" t="s">
        <v>752</v>
      </c>
      <c r="K1878" s="300">
        <v>10936427</v>
      </c>
      <c r="L1878" s="286">
        <f>ROWS(K$5:K1878)</f>
        <v>1874</v>
      </c>
      <c r="M1878" s="286" t="str">
        <f>IF(I1878='5.1'!$E$5,TXM!L1878,"")</f>
        <v/>
      </c>
      <c r="N1878" t="str">
        <f>IFERROR(SMALL($M$5:$M$8000,ROWS($M$5:M1878)),"")</f>
        <v/>
      </c>
      <c r="P1878" t="s">
        <v>1993</v>
      </c>
      <c r="Q1878" t="s">
        <v>1098</v>
      </c>
      <c r="R1878">
        <v>86150</v>
      </c>
      <c r="S1878" s="286">
        <f>ROWS(R$5:R1878)</f>
        <v>1874</v>
      </c>
      <c r="T1878" s="286" t="str">
        <f>IF(P1878='5.1'!$E$5,TXM!S1878,"")</f>
        <v/>
      </c>
      <c r="U1878" t="str">
        <f>IFERROR(SMALL($T$5:$T$8000,ROWS($T$5:T1878)),"")</f>
        <v/>
      </c>
    </row>
    <row r="1879" spans="1:21" ht="14.4" customHeight="1" x14ac:dyDescent="0.25">
      <c r="A1879" s="285" t="s">
        <v>1794</v>
      </c>
      <c r="B1879" t="s">
        <v>711</v>
      </c>
      <c r="C1879" s="300">
        <v>91623381</v>
      </c>
      <c r="D1879" s="286">
        <f>ROWS(C$5:C1879)</f>
        <v>1875</v>
      </c>
      <c r="E1879" s="286" t="str">
        <f>IF(A1879='5.1'!$E$5,TXM!D1879,"")</f>
        <v/>
      </c>
      <c r="F1879" t="str">
        <f>IFERROR(SMALL($E$5:$E$8000,ROWS($E$5:E1879)),"")</f>
        <v/>
      </c>
      <c r="I1879" s="285" t="s">
        <v>1706</v>
      </c>
      <c r="J1879" t="s">
        <v>1097</v>
      </c>
      <c r="K1879" s="300">
        <v>10428819</v>
      </c>
      <c r="L1879" s="286">
        <f>ROWS(K$5:K1879)</f>
        <v>1875</v>
      </c>
      <c r="M1879" s="286" t="str">
        <f>IF(I1879='5.1'!$E$5,TXM!L1879,"")</f>
        <v/>
      </c>
      <c r="N1879" t="str">
        <f>IFERROR(SMALL($M$5:$M$8000,ROWS($M$5:M1879)),"")</f>
        <v/>
      </c>
      <c r="P1879" t="s">
        <v>1993</v>
      </c>
      <c r="Q1879" t="s">
        <v>1096</v>
      </c>
      <c r="R1879">
        <v>66611</v>
      </c>
      <c r="S1879" s="286">
        <f>ROWS(R$5:R1879)</f>
        <v>1875</v>
      </c>
      <c r="T1879" s="286" t="str">
        <f>IF(P1879='5.1'!$E$5,TXM!S1879,"")</f>
        <v/>
      </c>
      <c r="U1879" t="str">
        <f>IFERROR(SMALL($T$5:$T$8000,ROWS($T$5:T1879)),"")</f>
        <v/>
      </c>
    </row>
    <row r="1880" spans="1:21" ht="14.4" customHeight="1" x14ac:dyDescent="0.25">
      <c r="A1880" s="285" t="s">
        <v>1794</v>
      </c>
      <c r="B1880" t="s">
        <v>717</v>
      </c>
      <c r="C1880" s="300">
        <v>1969913</v>
      </c>
      <c r="D1880" s="286">
        <f>ROWS(C$5:C1880)</f>
        <v>1876</v>
      </c>
      <c r="E1880" s="286" t="str">
        <f>IF(A1880='5.1'!$E$5,TXM!D1880,"")</f>
        <v/>
      </c>
      <c r="F1880" t="str">
        <f>IFERROR(SMALL($E$5:$E$8000,ROWS($E$5:E1880)),"")</f>
        <v/>
      </c>
      <c r="I1880" s="285" t="s">
        <v>1706</v>
      </c>
      <c r="J1880" t="s">
        <v>1081</v>
      </c>
      <c r="K1880" s="300">
        <v>9112865</v>
      </c>
      <c r="L1880" s="286">
        <f>ROWS(K$5:K1880)</f>
        <v>1876</v>
      </c>
      <c r="M1880" s="286" t="str">
        <f>IF(I1880='5.1'!$E$5,TXM!L1880,"")</f>
        <v/>
      </c>
      <c r="N1880" t="str">
        <f>IFERROR(SMALL($M$5:$M$8000,ROWS($M$5:M1880)),"")</f>
        <v/>
      </c>
      <c r="P1880" t="s">
        <v>1993</v>
      </c>
      <c r="Q1880" t="s">
        <v>725</v>
      </c>
      <c r="R1880">
        <v>28190</v>
      </c>
      <c r="S1880" s="286">
        <f>ROWS(R$5:R1880)</f>
        <v>1876</v>
      </c>
      <c r="T1880" s="286" t="str">
        <f>IF(P1880='5.1'!$E$5,TXM!S1880,"")</f>
        <v/>
      </c>
      <c r="U1880" t="str">
        <f>IFERROR(SMALL($T$5:$T$8000,ROWS($T$5:T1880)),"")</f>
        <v/>
      </c>
    </row>
    <row r="1881" spans="1:21" ht="14.4" customHeight="1" x14ac:dyDescent="0.25">
      <c r="A1881" s="285" t="s">
        <v>1794</v>
      </c>
      <c r="B1881" t="s">
        <v>719</v>
      </c>
      <c r="C1881" s="300">
        <v>1392000</v>
      </c>
      <c r="D1881" s="286">
        <f>ROWS(C$5:C1881)</f>
        <v>1877</v>
      </c>
      <c r="E1881" s="286" t="str">
        <f>IF(A1881='5.1'!$E$5,TXM!D1881,"")</f>
        <v/>
      </c>
      <c r="F1881" t="str">
        <f>IFERROR(SMALL($E$5:$E$8000,ROWS($E$5:E1881)),"")</f>
        <v/>
      </c>
      <c r="I1881" s="285" t="s">
        <v>1706</v>
      </c>
      <c r="J1881" t="s">
        <v>810</v>
      </c>
      <c r="K1881" s="300">
        <v>8893003</v>
      </c>
      <c r="L1881" s="286">
        <f>ROWS(K$5:K1881)</f>
        <v>1877</v>
      </c>
      <c r="M1881" s="286" t="str">
        <f>IF(I1881='5.1'!$E$5,TXM!L1881,"")</f>
        <v/>
      </c>
      <c r="N1881" t="str">
        <f>IFERROR(SMALL($M$5:$M$8000,ROWS($M$5:M1881)),"")</f>
        <v/>
      </c>
      <c r="P1881" t="s">
        <v>1993</v>
      </c>
      <c r="Q1881" t="s">
        <v>1091</v>
      </c>
      <c r="R1881">
        <v>24450</v>
      </c>
      <c r="S1881" s="286">
        <f>ROWS(R$5:R1881)</f>
        <v>1877</v>
      </c>
      <c r="T1881" s="286" t="str">
        <f>IF(P1881='5.1'!$E$5,TXM!S1881,"")</f>
        <v/>
      </c>
      <c r="U1881" t="str">
        <f>IFERROR(SMALL($T$5:$T$8000,ROWS($T$5:T1881)),"")</f>
        <v/>
      </c>
    </row>
    <row r="1882" spans="1:21" ht="14.4" customHeight="1" x14ac:dyDescent="0.25">
      <c r="A1882" s="285" t="s">
        <v>1794</v>
      </c>
      <c r="B1882" t="s">
        <v>115</v>
      </c>
      <c r="C1882" s="300">
        <v>432000</v>
      </c>
      <c r="D1882" s="286">
        <f>ROWS(C$5:C1882)</f>
        <v>1878</v>
      </c>
      <c r="E1882" s="286" t="str">
        <f>IF(A1882='5.1'!$E$5,TXM!D1882,"")</f>
        <v/>
      </c>
      <c r="F1882" t="str">
        <f>IFERROR(SMALL($E$5:$E$8000,ROWS($E$5:E1882)),"")</f>
        <v/>
      </c>
      <c r="I1882" s="285" t="s">
        <v>1706</v>
      </c>
      <c r="J1882" t="s">
        <v>1086</v>
      </c>
      <c r="K1882" s="300">
        <v>8184826</v>
      </c>
      <c r="L1882" s="286">
        <f>ROWS(K$5:K1882)</f>
        <v>1878</v>
      </c>
      <c r="M1882" s="286" t="str">
        <f>IF(I1882='5.1'!$E$5,TXM!L1882,"")</f>
        <v/>
      </c>
      <c r="N1882" t="str">
        <f>IFERROR(SMALL($M$5:$M$8000,ROWS($M$5:M1882)),"")</f>
        <v/>
      </c>
      <c r="P1882" t="s">
        <v>1993</v>
      </c>
      <c r="Q1882" t="s">
        <v>106</v>
      </c>
      <c r="R1882">
        <v>16770</v>
      </c>
      <c r="S1882" s="286">
        <f>ROWS(R$5:R1882)</f>
        <v>1878</v>
      </c>
      <c r="T1882" s="286" t="str">
        <f>IF(P1882='5.1'!$E$5,TXM!S1882,"")</f>
        <v/>
      </c>
      <c r="U1882" t="str">
        <f>IFERROR(SMALL($T$5:$T$8000,ROWS($T$5:T1882)),"")</f>
        <v/>
      </c>
    </row>
    <row r="1883" spans="1:21" ht="14.4" customHeight="1" x14ac:dyDescent="0.25">
      <c r="A1883" s="285" t="s">
        <v>1794</v>
      </c>
      <c r="B1883" t="s">
        <v>808</v>
      </c>
      <c r="C1883" s="300">
        <v>405774</v>
      </c>
      <c r="D1883" s="286">
        <f>ROWS(C$5:C1883)</f>
        <v>1879</v>
      </c>
      <c r="E1883" s="286" t="str">
        <f>IF(A1883='5.1'!$E$5,TXM!D1883,"")</f>
        <v/>
      </c>
      <c r="F1883" t="str">
        <f>IFERROR(SMALL($E$5:$E$8000,ROWS($E$5:E1883)),"")</f>
        <v/>
      </c>
      <c r="I1883" s="285" t="s">
        <v>1706</v>
      </c>
      <c r="J1883" t="s">
        <v>723</v>
      </c>
      <c r="K1883" s="300">
        <v>7984361</v>
      </c>
      <c r="L1883" s="286">
        <f>ROWS(K$5:K1883)</f>
        <v>1879</v>
      </c>
      <c r="M1883" s="286" t="str">
        <f>IF(I1883='5.1'!$E$5,TXM!L1883,"")</f>
        <v/>
      </c>
      <c r="N1883" t="str">
        <f>IFERROR(SMALL($M$5:$M$8000,ROWS($M$5:M1883)),"")</f>
        <v/>
      </c>
      <c r="P1883" t="s">
        <v>1993</v>
      </c>
      <c r="Q1883" t="s">
        <v>762</v>
      </c>
      <c r="R1883">
        <v>13500</v>
      </c>
      <c r="S1883" s="286">
        <f>ROWS(R$5:R1883)</f>
        <v>1879</v>
      </c>
      <c r="T1883" s="286" t="str">
        <f>IF(P1883='5.1'!$E$5,TXM!S1883,"")</f>
        <v/>
      </c>
      <c r="U1883" t="str">
        <f>IFERROR(SMALL($T$5:$T$8000,ROWS($T$5:T1883)),"")</f>
        <v/>
      </c>
    </row>
    <row r="1884" spans="1:21" ht="14.4" customHeight="1" x14ac:dyDescent="0.25">
      <c r="A1884" s="285" t="s">
        <v>1794</v>
      </c>
      <c r="B1884" t="s">
        <v>106</v>
      </c>
      <c r="C1884" s="300">
        <v>176915</v>
      </c>
      <c r="D1884" s="286">
        <f>ROWS(C$5:C1884)</f>
        <v>1880</v>
      </c>
      <c r="E1884" s="286" t="str">
        <f>IF(A1884='5.1'!$E$5,TXM!D1884,"")</f>
        <v/>
      </c>
      <c r="F1884" t="str">
        <f>IFERROR(SMALL($E$5:$E$8000,ROWS($E$5:E1884)),"")</f>
        <v/>
      </c>
      <c r="I1884" s="285" t="s">
        <v>1706</v>
      </c>
      <c r="J1884" t="s">
        <v>113</v>
      </c>
      <c r="K1884" s="300">
        <v>7927755</v>
      </c>
      <c r="L1884" s="286">
        <f>ROWS(K$5:K1884)</f>
        <v>1880</v>
      </c>
      <c r="M1884" s="286" t="str">
        <f>IF(I1884='5.1'!$E$5,TXM!L1884,"")</f>
        <v/>
      </c>
      <c r="N1884" t="str">
        <f>IFERROR(SMALL($M$5:$M$8000,ROWS($M$5:M1884)),"")</f>
        <v/>
      </c>
      <c r="P1884" t="s">
        <v>1993</v>
      </c>
      <c r="Q1884" t="s">
        <v>752</v>
      </c>
      <c r="R1884">
        <v>10467</v>
      </c>
      <c r="S1884" s="286">
        <f>ROWS(R$5:R1884)</f>
        <v>1880</v>
      </c>
      <c r="T1884" s="286" t="str">
        <f>IF(P1884='5.1'!$E$5,TXM!S1884,"")</f>
        <v/>
      </c>
      <c r="U1884" t="str">
        <f>IFERROR(SMALL($T$5:$T$8000,ROWS($T$5:T1884)),"")</f>
        <v/>
      </c>
    </row>
    <row r="1885" spans="1:21" ht="14.4" customHeight="1" x14ac:dyDescent="0.25">
      <c r="A1885" s="285" t="s">
        <v>1794</v>
      </c>
      <c r="B1885" t="s">
        <v>732</v>
      </c>
      <c r="C1885" s="300">
        <v>80520</v>
      </c>
      <c r="D1885" s="286">
        <f>ROWS(C$5:C1885)</f>
        <v>1881</v>
      </c>
      <c r="E1885" s="286" t="str">
        <f>IF(A1885='5.1'!$E$5,TXM!D1885,"")</f>
        <v/>
      </c>
      <c r="F1885" t="str">
        <f>IFERROR(SMALL($E$5:$E$8000,ROWS($E$5:E1885)),"")</f>
        <v/>
      </c>
      <c r="I1885" s="285" t="s">
        <v>1706</v>
      </c>
      <c r="J1885" t="s">
        <v>105</v>
      </c>
      <c r="K1885" s="300">
        <v>7835355</v>
      </c>
      <c r="L1885" s="286">
        <f>ROWS(K$5:K1885)</f>
        <v>1881</v>
      </c>
      <c r="M1885" s="286" t="str">
        <f>IF(I1885='5.1'!$E$5,TXM!L1885,"")</f>
        <v/>
      </c>
      <c r="N1885" t="str">
        <f>IFERROR(SMALL($M$5:$M$8000,ROWS($M$5:M1885)),"")</f>
        <v/>
      </c>
      <c r="P1885" t="s">
        <v>1993</v>
      </c>
      <c r="Q1885" t="s">
        <v>1087</v>
      </c>
      <c r="R1885">
        <v>10000</v>
      </c>
      <c r="S1885" s="286">
        <f>ROWS(R$5:R1885)</f>
        <v>1881</v>
      </c>
      <c r="T1885" s="286" t="str">
        <f>IF(P1885='5.1'!$E$5,TXM!S1885,"")</f>
        <v/>
      </c>
      <c r="U1885" t="str">
        <f>IFERROR(SMALL($T$5:$T$8000,ROWS($T$5:T1885)),"")</f>
        <v/>
      </c>
    </row>
    <row r="1886" spans="1:21" ht="14.4" customHeight="1" x14ac:dyDescent="0.25">
      <c r="A1886" s="285" t="s">
        <v>1794</v>
      </c>
      <c r="B1886" t="s">
        <v>764</v>
      </c>
      <c r="C1886" s="300">
        <v>10000</v>
      </c>
      <c r="D1886" s="286">
        <f>ROWS(C$5:C1886)</f>
        <v>1882</v>
      </c>
      <c r="E1886" s="286" t="str">
        <f>IF(A1886='5.1'!$E$5,TXM!D1886,"")</f>
        <v/>
      </c>
      <c r="F1886" t="str">
        <f>IFERROR(SMALL($E$5:$E$8000,ROWS($E$5:E1886)),"")</f>
        <v/>
      </c>
      <c r="I1886" s="285" t="s">
        <v>1706</v>
      </c>
      <c r="J1886" t="s">
        <v>707</v>
      </c>
      <c r="K1886" s="300">
        <v>4432942</v>
      </c>
      <c r="L1886" s="286">
        <f>ROWS(K$5:K1886)</f>
        <v>1882</v>
      </c>
      <c r="M1886" s="286" t="str">
        <f>IF(I1886='5.1'!$E$5,TXM!L1886,"")</f>
        <v/>
      </c>
      <c r="N1886" t="str">
        <f>IFERROR(SMALL($M$5:$M$8000,ROWS($M$5:M1886)),"")</f>
        <v/>
      </c>
      <c r="P1886" t="s">
        <v>1993</v>
      </c>
      <c r="Q1886" t="s">
        <v>760</v>
      </c>
      <c r="R1886">
        <v>10000</v>
      </c>
      <c r="S1886" s="286">
        <f>ROWS(R$5:R1886)</f>
        <v>1882</v>
      </c>
      <c r="T1886" s="286" t="str">
        <f>IF(P1886='5.1'!$E$5,TXM!S1886,"")</f>
        <v/>
      </c>
      <c r="U1886" t="str">
        <f>IFERROR(SMALL($T$5:$T$8000,ROWS($T$5:T1886)),"")</f>
        <v/>
      </c>
    </row>
    <row r="1887" spans="1:21" ht="14.4" customHeight="1" x14ac:dyDescent="0.25">
      <c r="A1887" s="285" t="s">
        <v>1794</v>
      </c>
      <c r="B1887" t="s">
        <v>1081</v>
      </c>
      <c r="C1887" s="300">
        <v>2545</v>
      </c>
      <c r="D1887" s="286">
        <f>ROWS(C$5:C1887)</f>
        <v>1883</v>
      </c>
      <c r="E1887" s="286" t="str">
        <f>IF(A1887='5.1'!$E$5,TXM!D1887,"")</f>
        <v/>
      </c>
      <c r="F1887" t="str">
        <f>IFERROR(SMALL($E$5:$E$8000,ROWS($E$5:E1887)),"")</f>
        <v/>
      </c>
      <c r="I1887" s="285" t="s">
        <v>1706</v>
      </c>
      <c r="J1887" t="s">
        <v>1092</v>
      </c>
      <c r="K1887" s="300">
        <v>4105114</v>
      </c>
      <c r="L1887" s="286">
        <f>ROWS(K$5:K1887)</f>
        <v>1883</v>
      </c>
      <c r="M1887" s="286" t="str">
        <f>IF(I1887='5.1'!$E$5,TXM!L1887,"")</f>
        <v/>
      </c>
      <c r="N1887" t="str">
        <f>IFERROR(SMALL($M$5:$M$8000,ROWS($M$5:M1887)),"")</f>
        <v/>
      </c>
      <c r="P1887" t="s">
        <v>1993</v>
      </c>
      <c r="Q1887" t="s">
        <v>804</v>
      </c>
      <c r="R1887">
        <v>9500</v>
      </c>
      <c r="S1887" s="286">
        <f>ROWS(R$5:R1887)</f>
        <v>1883</v>
      </c>
      <c r="T1887" s="286" t="str">
        <f>IF(P1887='5.1'!$E$5,TXM!S1887,"")</f>
        <v/>
      </c>
      <c r="U1887" t="str">
        <f>IFERROR(SMALL($T$5:$T$8000,ROWS($T$5:T1887)),"")</f>
        <v/>
      </c>
    </row>
    <row r="1888" spans="1:21" ht="14.4" customHeight="1" x14ac:dyDescent="0.25">
      <c r="A1888" s="285" t="s">
        <v>1796</v>
      </c>
      <c r="B1888" t="s">
        <v>1080</v>
      </c>
      <c r="C1888" s="300">
        <v>621021048</v>
      </c>
      <c r="D1888" s="286">
        <f>ROWS(C$5:C1888)</f>
        <v>1884</v>
      </c>
      <c r="E1888" s="286" t="str">
        <f>IF(A1888='5.1'!$E$5,TXM!D1888,"")</f>
        <v/>
      </c>
      <c r="F1888" t="str">
        <f>IFERROR(SMALL($E$5:$E$8000,ROWS($E$5:E1888)),"")</f>
        <v/>
      </c>
      <c r="I1888" s="285" t="s">
        <v>1706</v>
      </c>
      <c r="J1888" t="s">
        <v>802</v>
      </c>
      <c r="K1888" s="300">
        <v>3510161</v>
      </c>
      <c r="L1888" s="286">
        <f>ROWS(K$5:K1888)</f>
        <v>1884</v>
      </c>
      <c r="M1888" s="286" t="str">
        <f>IF(I1888='5.1'!$E$5,TXM!L1888,"")</f>
        <v/>
      </c>
      <c r="N1888" t="str">
        <f>IFERROR(SMALL($M$5:$M$8000,ROWS($M$5:M1888)),"")</f>
        <v/>
      </c>
      <c r="P1888" t="s">
        <v>1993</v>
      </c>
      <c r="Q1888" t="s">
        <v>1090</v>
      </c>
      <c r="R1888">
        <v>7171</v>
      </c>
      <c r="S1888" s="286">
        <f>ROWS(R$5:R1888)</f>
        <v>1884</v>
      </c>
      <c r="T1888" s="286" t="str">
        <f>IF(P1888='5.1'!$E$5,TXM!S1888,"")</f>
        <v/>
      </c>
      <c r="U1888" t="str">
        <f>IFERROR(SMALL($T$5:$T$8000,ROWS($T$5:T1888)),"")</f>
        <v/>
      </c>
    </row>
    <row r="1889" spans="1:21" ht="14.4" customHeight="1" x14ac:dyDescent="0.25">
      <c r="A1889" s="285" t="s">
        <v>1796</v>
      </c>
      <c r="B1889" t="s">
        <v>790</v>
      </c>
      <c r="C1889" s="300">
        <v>33965106</v>
      </c>
      <c r="D1889" s="286">
        <f>ROWS(C$5:C1889)</f>
        <v>1885</v>
      </c>
      <c r="E1889" s="286" t="str">
        <f>IF(A1889='5.1'!$E$5,TXM!D1889,"")</f>
        <v/>
      </c>
      <c r="F1889" t="str">
        <f>IFERROR(SMALL($E$5:$E$8000,ROWS($E$5:E1889)),"")</f>
        <v/>
      </c>
      <c r="I1889" s="285" t="s">
        <v>1706</v>
      </c>
      <c r="J1889" t="s">
        <v>115</v>
      </c>
      <c r="K1889" s="300">
        <v>3011151</v>
      </c>
      <c r="L1889" s="286">
        <f>ROWS(K$5:K1889)</f>
        <v>1885</v>
      </c>
      <c r="M1889" s="286" t="str">
        <f>IF(I1889='5.1'!$E$5,TXM!L1889,"")</f>
        <v/>
      </c>
      <c r="N1889" t="str">
        <f>IFERROR(SMALL($M$5:$M$8000,ROWS($M$5:M1889)),"")</f>
        <v/>
      </c>
      <c r="P1889" t="s">
        <v>1993</v>
      </c>
      <c r="Q1889" t="s">
        <v>776</v>
      </c>
      <c r="R1889">
        <v>6500</v>
      </c>
      <c r="S1889" s="286">
        <f>ROWS(R$5:R1889)</f>
        <v>1885</v>
      </c>
      <c r="T1889" s="286" t="str">
        <f>IF(P1889='5.1'!$E$5,TXM!S1889,"")</f>
        <v/>
      </c>
      <c r="U1889" t="str">
        <f>IFERROR(SMALL($T$5:$T$8000,ROWS($T$5:T1889)),"")</f>
        <v/>
      </c>
    </row>
    <row r="1890" spans="1:21" ht="14.4" customHeight="1" x14ac:dyDescent="0.25">
      <c r="A1890" s="285" t="s">
        <v>1796</v>
      </c>
      <c r="B1890" t="s">
        <v>723</v>
      </c>
      <c r="C1890" s="300">
        <v>29862404</v>
      </c>
      <c r="D1890" s="286">
        <f>ROWS(C$5:C1890)</f>
        <v>1886</v>
      </c>
      <c r="E1890" s="286" t="str">
        <f>IF(A1890='5.1'!$E$5,TXM!D1890,"")</f>
        <v/>
      </c>
      <c r="F1890" t="str">
        <f>IFERROR(SMALL($E$5:$E$8000,ROWS($E$5:E1890)),"")</f>
        <v/>
      </c>
      <c r="I1890" s="285" t="s">
        <v>1706</v>
      </c>
      <c r="J1890" t="s">
        <v>804</v>
      </c>
      <c r="K1890" s="300">
        <v>2891380</v>
      </c>
      <c r="L1890" s="286">
        <f>ROWS(K$5:K1890)</f>
        <v>1886</v>
      </c>
      <c r="M1890" s="286" t="str">
        <f>IF(I1890='5.1'!$E$5,TXM!L1890,"")</f>
        <v/>
      </c>
      <c r="N1890" t="str">
        <f>IFERROR(SMALL($M$5:$M$8000,ROWS($M$5:M1890)),"")</f>
        <v/>
      </c>
      <c r="P1890" t="s">
        <v>1993</v>
      </c>
      <c r="Q1890" t="s">
        <v>806</v>
      </c>
      <c r="R1890">
        <v>5343</v>
      </c>
      <c r="S1890" s="286">
        <f>ROWS(R$5:R1890)</f>
        <v>1886</v>
      </c>
      <c r="T1890" s="286" t="str">
        <f>IF(P1890='5.1'!$E$5,TXM!S1890,"")</f>
        <v/>
      </c>
      <c r="U1890" t="str">
        <f>IFERROR(SMALL($T$5:$T$8000,ROWS($T$5:T1890)),"")</f>
        <v/>
      </c>
    </row>
    <row r="1891" spans="1:21" ht="14.4" customHeight="1" x14ac:dyDescent="0.25">
      <c r="A1891" s="285" t="s">
        <v>1796</v>
      </c>
      <c r="B1891" t="s">
        <v>804</v>
      </c>
      <c r="C1891" s="300">
        <v>14916869</v>
      </c>
      <c r="D1891" s="286">
        <f>ROWS(C$5:C1891)</f>
        <v>1887</v>
      </c>
      <c r="E1891" s="286" t="str">
        <f>IF(A1891='5.1'!$E$5,TXM!D1891,"")</f>
        <v/>
      </c>
      <c r="F1891" t="str">
        <f>IFERROR(SMALL($E$5:$E$8000,ROWS($E$5:E1891)),"")</f>
        <v/>
      </c>
      <c r="I1891" s="285" t="s">
        <v>1706</v>
      </c>
      <c r="J1891" t="s">
        <v>774</v>
      </c>
      <c r="K1891" s="300">
        <v>2280434</v>
      </c>
      <c r="L1891" s="286">
        <f>ROWS(K$5:K1891)</f>
        <v>1887</v>
      </c>
      <c r="M1891" s="286" t="str">
        <f>IF(I1891='5.1'!$E$5,TXM!L1891,"")</f>
        <v/>
      </c>
      <c r="N1891" t="str">
        <f>IFERROR(SMALL($M$5:$M$8000,ROWS($M$5:M1891)),"")</f>
        <v/>
      </c>
      <c r="P1891" t="s">
        <v>1993</v>
      </c>
      <c r="Q1891" t="s">
        <v>808</v>
      </c>
      <c r="R1891">
        <v>3232</v>
      </c>
      <c r="S1891" s="286">
        <f>ROWS(R$5:R1891)</f>
        <v>1887</v>
      </c>
      <c r="T1891" s="286" t="str">
        <f>IF(P1891='5.1'!$E$5,TXM!S1891,"")</f>
        <v/>
      </c>
      <c r="U1891" t="str">
        <f>IFERROR(SMALL($T$5:$T$8000,ROWS($T$5:T1891)),"")</f>
        <v/>
      </c>
    </row>
    <row r="1892" spans="1:21" ht="14.4" customHeight="1" x14ac:dyDescent="0.25">
      <c r="A1892" s="285" t="s">
        <v>1796</v>
      </c>
      <c r="B1892" t="s">
        <v>115</v>
      </c>
      <c r="C1892" s="300">
        <v>11696619</v>
      </c>
      <c r="D1892" s="286">
        <f>ROWS(C$5:C1892)</f>
        <v>1888</v>
      </c>
      <c r="E1892" s="286" t="str">
        <f>IF(A1892='5.1'!$E$5,TXM!D1892,"")</f>
        <v/>
      </c>
      <c r="F1892" t="str">
        <f>IFERROR(SMALL($E$5:$E$8000,ROWS($E$5:E1892)),"")</f>
        <v/>
      </c>
      <c r="I1892" s="285" t="s">
        <v>1706</v>
      </c>
      <c r="J1892" t="s">
        <v>1090</v>
      </c>
      <c r="K1892" s="300">
        <v>2104135</v>
      </c>
      <c r="L1892" s="286">
        <f>ROWS(K$5:K1892)</f>
        <v>1888</v>
      </c>
      <c r="M1892" s="286" t="str">
        <f>IF(I1892='5.1'!$E$5,TXM!L1892,"")</f>
        <v/>
      </c>
      <c r="N1892" t="str">
        <f>IFERROR(SMALL($M$5:$M$8000,ROWS($M$5:M1892)),"")</f>
        <v/>
      </c>
      <c r="P1892" t="s">
        <v>1993</v>
      </c>
      <c r="Q1892" t="s">
        <v>746</v>
      </c>
      <c r="R1892">
        <v>2500</v>
      </c>
      <c r="S1892" s="286">
        <f>ROWS(R$5:R1892)</f>
        <v>1888</v>
      </c>
      <c r="T1892" s="286" t="str">
        <f>IF(P1892='5.1'!$E$5,TXM!S1892,"")</f>
        <v/>
      </c>
      <c r="U1892" t="str">
        <f>IFERROR(SMALL($T$5:$T$8000,ROWS($T$5:T1892)),"")</f>
        <v/>
      </c>
    </row>
    <row r="1893" spans="1:21" ht="14.4" customHeight="1" x14ac:dyDescent="0.25">
      <c r="A1893" s="285" t="s">
        <v>1796</v>
      </c>
      <c r="B1893" t="s">
        <v>806</v>
      </c>
      <c r="C1893" s="300">
        <v>9412537</v>
      </c>
      <c r="D1893" s="286">
        <f>ROWS(C$5:C1893)</f>
        <v>1889</v>
      </c>
      <c r="E1893" s="286" t="str">
        <f>IF(A1893='5.1'!$E$5,TXM!D1893,"")</f>
        <v/>
      </c>
      <c r="F1893" t="str">
        <f>IFERROR(SMALL($E$5:$E$8000,ROWS($E$5:E1893)),"")</f>
        <v/>
      </c>
      <c r="I1893" s="285" t="s">
        <v>1706</v>
      </c>
      <c r="J1893" t="s">
        <v>748</v>
      </c>
      <c r="K1893" s="300">
        <v>1983821</v>
      </c>
      <c r="L1893" s="286">
        <f>ROWS(K$5:K1893)</f>
        <v>1889</v>
      </c>
      <c r="M1893" s="286" t="str">
        <f>IF(I1893='5.1'!$E$5,TXM!L1893,"")</f>
        <v/>
      </c>
      <c r="N1893" t="str">
        <f>IFERROR(SMALL($M$5:$M$8000,ROWS($M$5:M1893)),"")</f>
        <v/>
      </c>
      <c r="P1893" t="s">
        <v>1993</v>
      </c>
      <c r="Q1893" t="s">
        <v>108</v>
      </c>
      <c r="R1893">
        <v>2000</v>
      </c>
      <c r="S1893" s="286">
        <f>ROWS(R$5:R1893)</f>
        <v>1889</v>
      </c>
      <c r="T1893" s="286" t="str">
        <f>IF(P1893='5.1'!$E$5,TXM!S1893,"")</f>
        <v/>
      </c>
      <c r="U1893" t="str">
        <f>IFERROR(SMALL($T$5:$T$8000,ROWS($T$5:T1893)),"")</f>
        <v/>
      </c>
    </row>
    <row r="1894" spans="1:21" ht="14.4" customHeight="1" x14ac:dyDescent="0.25">
      <c r="A1894" s="285" t="s">
        <v>1796</v>
      </c>
      <c r="B1894" t="s">
        <v>750</v>
      </c>
      <c r="C1894" s="300">
        <v>7882826</v>
      </c>
      <c r="D1894" s="286">
        <f>ROWS(C$5:C1894)</f>
        <v>1890</v>
      </c>
      <c r="E1894" s="286" t="str">
        <f>IF(A1894='5.1'!$E$5,TXM!D1894,"")</f>
        <v/>
      </c>
      <c r="F1894" t="str">
        <f>IFERROR(SMALL($E$5:$E$8000,ROWS($E$5:E1894)),"")</f>
        <v/>
      </c>
      <c r="I1894" s="285" t="s">
        <v>1706</v>
      </c>
      <c r="J1894" t="s">
        <v>114</v>
      </c>
      <c r="K1894" s="300">
        <v>1943928</v>
      </c>
      <c r="L1894" s="286">
        <f>ROWS(K$5:K1894)</f>
        <v>1890</v>
      </c>
      <c r="M1894" s="286" t="str">
        <f>IF(I1894='5.1'!$E$5,TXM!L1894,"")</f>
        <v/>
      </c>
      <c r="N1894" t="str">
        <f>IFERROR(SMALL($M$5:$M$8000,ROWS($M$5:M1894)),"")</f>
        <v/>
      </c>
      <c r="P1894" t="s">
        <v>1993</v>
      </c>
      <c r="Q1894" t="s">
        <v>1097</v>
      </c>
      <c r="R1894">
        <v>707</v>
      </c>
      <c r="S1894" s="286">
        <f>ROWS(R$5:R1894)</f>
        <v>1890</v>
      </c>
      <c r="T1894" s="286" t="str">
        <f>IF(P1894='5.1'!$E$5,TXM!S1894,"")</f>
        <v/>
      </c>
      <c r="U1894" t="str">
        <f>IFERROR(SMALL($T$5:$T$8000,ROWS($T$5:T1894)),"")</f>
        <v/>
      </c>
    </row>
    <row r="1895" spans="1:21" ht="14.4" customHeight="1" x14ac:dyDescent="0.25">
      <c r="A1895" s="285" t="s">
        <v>1796</v>
      </c>
      <c r="B1895" t="s">
        <v>727</v>
      </c>
      <c r="C1895" s="300">
        <v>7833049</v>
      </c>
      <c r="D1895" s="286">
        <f>ROWS(C$5:C1895)</f>
        <v>1891</v>
      </c>
      <c r="E1895" s="286" t="str">
        <f>IF(A1895='5.1'!$E$5,TXM!D1895,"")</f>
        <v/>
      </c>
      <c r="F1895" t="str">
        <f>IFERROR(SMALL($E$5:$E$8000,ROWS($E$5:E1895)),"")</f>
        <v/>
      </c>
      <c r="I1895" s="285" t="s">
        <v>1706</v>
      </c>
      <c r="J1895" t="s">
        <v>727</v>
      </c>
      <c r="K1895" s="300">
        <v>1789096</v>
      </c>
      <c r="L1895" s="286">
        <f>ROWS(K$5:K1895)</f>
        <v>1891</v>
      </c>
      <c r="M1895" s="286" t="str">
        <f>IF(I1895='5.1'!$E$5,TXM!L1895,"")</f>
        <v/>
      </c>
      <c r="N1895" t="str">
        <f>IFERROR(SMALL($M$5:$M$8000,ROWS($M$5:M1895)),"")</f>
        <v/>
      </c>
      <c r="P1895" t="s">
        <v>1994</v>
      </c>
      <c r="Q1895" t="s">
        <v>1098</v>
      </c>
      <c r="R1895">
        <v>1589</v>
      </c>
      <c r="S1895" s="286">
        <f>ROWS(R$5:R1895)</f>
        <v>1891</v>
      </c>
      <c r="T1895" s="286" t="str">
        <f>IF(P1895='5.1'!$E$5,TXM!S1895,"")</f>
        <v/>
      </c>
      <c r="U1895" t="str">
        <f>IFERROR(SMALL($T$5:$T$8000,ROWS($T$5:T1895)),"")</f>
        <v/>
      </c>
    </row>
    <row r="1896" spans="1:21" ht="14.4" customHeight="1" x14ac:dyDescent="0.25">
      <c r="A1896" s="285" t="s">
        <v>1796</v>
      </c>
      <c r="B1896" t="s">
        <v>725</v>
      </c>
      <c r="C1896" s="300">
        <v>4948689</v>
      </c>
      <c r="D1896" s="286">
        <f>ROWS(C$5:C1896)</f>
        <v>1892</v>
      </c>
      <c r="E1896" s="286" t="str">
        <f>IF(A1896='5.1'!$E$5,TXM!D1896,"")</f>
        <v/>
      </c>
      <c r="F1896" t="str">
        <f>IFERROR(SMALL($E$5:$E$8000,ROWS($E$5:E1896)),"")</f>
        <v/>
      </c>
      <c r="I1896" s="285" t="s">
        <v>1706</v>
      </c>
      <c r="J1896" t="s">
        <v>756</v>
      </c>
      <c r="K1896" s="300">
        <v>1633279</v>
      </c>
      <c r="L1896" s="286">
        <f>ROWS(K$5:K1896)</f>
        <v>1892</v>
      </c>
      <c r="M1896" s="286" t="str">
        <f>IF(I1896='5.1'!$E$5,TXM!L1896,"")</f>
        <v/>
      </c>
      <c r="N1896" t="str">
        <f>IFERROR(SMALL($M$5:$M$8000,ROWS($M$5:M1896)),"")</f>
        <v/>
      </c>
      <c r="P1896" t="s">
        <v>1995</v>
      </c>
      <c r="Q1896" t="s">
        <v>1098</v>
      </c>
      <c r="R1896">
        <v>1617</v>
      </c>
      <c r="S1896" s="286">
        <f>ROWS(R$5:R1896)</f>
        <v>1892</v>
      </c>
      <c r="T1896" s="286" t="str">
        <f>IF(P1896='5.1'!$E$5,TXM!S1896,"")</f>
        <v/>
      </c>
      <c r="U1896" t="str">
        <f>IFERROR(SMALL($T$5:$T$8000,ROWS($T$5:T1896)),"")</f>
        <v/>
      </c>
    </row>
    <row r="1897" spans="1:21" ht="14.4" customHeight="1" x14ac:dyDescent="0.25">
      <c r="A1897" s="285" t="s">
        <v>1796</v>
      </c>
      <c r="B1897" t="s">
        <v>719</v>
      </c>
      <c r="C1897" s="300">
        <v>4570707</v>
      </c>
      <c r="D1897" s="286">
        <f>ROWS(C$5:C1897)</f>
        <v>1893</v>
      </c>
      <c r="E1897" s="286" t="str">
        <f>IF(A1897='5.1'!$E$5,TXM!D1897,"")</f>
        <v/>
      </c>
      <c r="F1897" t="str">
        <f>IFERROR(SMALL($E$5:$E$8000,ROWS($E$5:E1897)),"")</f>
        <v/>
      </c>
      <c r="I1897" s="285" t="s">
        <v>1706</v>
      </c>
      <c r="J1897" t="s">
        <v>814</v>
      </c>
      <c r="K1897" s="300">
        <v>1519466</v>
      </c>
      <c r="L1897" s="286">
        <f>ROWS(K$5:K1897)</f>
        <v>1893</v>
      </c>
      <c r="M1897" s="286" t="str">
        <f>IF(I1897='5.1'!$E$5,TXM!L1897,"")</f>
        <v/>
      </c>
      <c r="N1897" t="str">
        <f>IFERROR(SMALL($M$5:$M$8000,ROWS($M$5:M1897)),"")</f>
        <v/>
      </c>
      <c r="P1897" t="s">
        <v>1996</v>
      </c>
      <c r="Q1897" t="s">
        <v>806</v>
      </c>
      <c r="R1897">
        <v>763204</v>
      </c>
      <c r="S1897" s="286">
        <f>ROWS(R$5:R1897)</f>
        <v>1893</v>
      </c>
      <c r="T1897" s="286" t="str">
        <f>IF(P1897='5.1'!$E$5,TXM!S1897,"")</f>
        <v/>
      </c>
      <c r="U1897" t="str">
        <f>IFERROR(SMALL($T$5:$T$8000,ROWS($T$5:T1897)),"")</f>
        <v/>
      </c>
    </row>
    <row r="1898" spans="1:21" ht="14.4" customHeight="1" x14ac:dyDescent="0.25">
      <c r="A1898" s="285" t="s">
        <v>1796</v>
      </c>
      <c r="B1898" t="s">
        <v>1090</v>
      </c>
      <c r="C1898" s="300">
        <v>4467641</v>
      </c>
      <c r="D1898" s="286">
        <f>ROWS(C$5:C1898)</f>
        <v>1894</v>
      </c>
      <c r="E1898" s="286" t="str">
        <f>IF(A1898='5.1'!$E$5,TXM!D1898,"")</f>
        <v/>
      </c>
      <c r="F1898" t="str">
        <f>IFERROR(SMALL($E$5:$E$8000,ROWS($E$5:E1898)),"")</f>
        <v/>
      </c>
      <c r="I1898" s="285" t="s">
        <v>1706</v>
      </c>
      <c r="J1898" t="s">
        <v>790</v>
      </c>
      <c r="K1898" s="300">
        <v>1473768</v>
      </c>
      <c r="L1898" s="286">
        <f>ROWS(K$5:K1898)</f>
        <v>1894</v>
      </c>
      <c r="M1898" s="286" t="str">
        <f>IF(I1898='5.1'!$E$5,TXM!L1898,"")</f>
        <v/>
      </c>
      <c r="N1898" t="str">
        <f>IFERROR(SMALL($M$5:$M$8000,ROWS($M$5:M1898)),"")</f>
        <v/>
      </c>
      <c r="P1898" t="s">
        <v>1996</v>
      </c>
      <c r="Q1898" t="s">
        <v>1079</v>
      </c>
      <c r="R1898">
        <v>594624</v>
      </c>
      <c r="S1898" s="286">
        <f>ROWS(R$5:R1898)</f>
        <v>1894</v>
      </c>
      <c r="T1898" s="286" t="str">
        <f>IF(P1898='5.1'!$E$5,TXM!S1898,"")</f>
        <v/>
      </c>
      <c r="U1898" t="str">
        <f>IFERROR(SMALL($T$5:$T$8000,ROWS($T$5:T1898)),"")</f>
        <v/>
      </c>
    </row>
    <row r="1899" spans="1:21" ht="14.4" customHeight="1" x14ac:dyDescent="0.25">
      <c r="A1899" s="285" t="s">
        <v>1796</v>
      </c>
      <c r="B1899" t="s">
        <v>812</v>
      </c>
      <c r="C1899" s="300">
        <v>3657575</v>
      </c>
      <c r="D1899" s="286">
        <f>ROWS(C$5:C1899)</f>
        <v>1895</v>
      </c>
      <c r="E1899" s="286" t="str">
        <f>IF(A1899='5.1'!$E$5,TXM!D1899,"")</f>
        <v/>
      </c>
      <c r="F1899" t="str">
        <f>IFERROR(SMALL($E$5:$E$8000,ROWS($E$5:E1899)),"")</f>
        <v/>
      </c>
      <c r="I1899" s="285" t="s">
        <v>1706</v>
      </c>
      <c r="J1899" t="s">
        <v>782</v>
      </c>
      <c r="K1899" s="300">
        <v>1336305</v>
      </c>
      <c r="L1899" s="286">
        <f>ROWS(K$5:K1899)</f>
        <v>1895</v>
      </c>
      <c r="M1899" s="286" t="str">
        <f>IF(I1899='5.1'!$E$5,TXM!L1899,"")</f>
        <v/>
      </c>
      <c r="N1899" t="str">
        <f>IFERROR(SMALL($M$5:$M$8000,ROWS($M$5:M1899)),"")</f>
        <v/>
      </c>
      <c r="P1899" t="s">
        <v>1996</v>
      </c>
      <c r="Q1899" t="s">
        <v>1092</v>
      </c>
      <c r="R1899">
        <v>348203</v>
      </c>
      <c r="S1899" s="286">
        <f>ROWS(R$5:R1899)</f>
        <v>1895</v>
      </c>
      <c r="T1899" s="286" t="str">
        <f>IF(P1899='5.1'!$E$5,TXM!S1899,"")</f>
        <v/>
      </c>
      <c r="U1899" t="str">
        <f>IFERROR(SMALL($T$5:$T$8000,ROWS($T$5:T1899)),"")</f>
        <v/>
      </c>
    </row>
    <row r="1900" spans="1:21" ht="14.4" customHeight="1" x14ac:dyDescent="0.25">
      <c r="A1900" s="285" t="s">
        <v>1796</v>
      </c>
      <c r="B1900" t="s">
        <v>717</v>
      </c>
      <c r="C1900" s="300">
        <v>3597806</v>
      </c>
      <c r="D1900" s="286">
        <f>ROWS(C$5:C1900)</f>
        <v>1896</v>
      </c>
      <c r="E1900" s="286" t="str">
        <f>IF(A1900='5.1'!$E$5,TXM!D1900,"")</f>
        <v/>
      </c>
      <c r="F1900" t="str">
        <f>IFERROR(SMALL($E$5:$E$8000,ROWS($E$5:E1900)),"")</f>
        <v/>
      </c>
      <c r="I1900" s="285" t="s">
        <v>1706</v>
      </c>
      <c r="J1900" t="s">
        <v>1082</v>
      </c>
      <c r="K1900" s="300">
        <v>1118687</v>
      </c>
      <c r="L1900" s="286">
        <f>ROWS(K$5:K1900)</f>
        <v>1896</v>
      </c>
      <c r="M1900" s="286" t="str">
        <f>IF(I1900='5.1'!$E$5,TXM!L1900,"")</f>
        <v/>
      </c>
      <c r="N1900" t="str">
        <f>IFERROR(SMALL($M$5:$M$8000,ROWS($M$5:M1900)),"")</f>
        <v/>
      </c>
      <c r="P1900" t="s">
        <v>1996</v>
      </c>
      <c r="Q1900" t="s">
        <v>1080</v>
      </c>
      <c r="R1900">
        <v>94507</v>
      </c>
      <c r="S1900" s="286">
        <f>ROWS(R$5:R1900)</f>
        <v>1896</v>
      </c>
      <c r="T1900" s="286" t="str">
        <f>IF(P1900='5.1'!$E$5,TXM!S1900,"")</f>
        <v/>
      </c>
      <c r="U1900" t="str">
        <f>IFERROR(SMALL($T$5:$T$8000,ROWS($T$5:T1900)),"")</f>
        <v/>
      </c>
    </row>
    <row r="1901" spans="1:21" ht="14.4" customHeight="1" x14ac:dyDescent="0.25">
      <c r="A1901" s="285" t="s">
        <v>1796</v>
      </c>
      <c r="B1901" t="s">
        <v>776</v>
      </c>
      <c r="C1901" s="300">
        <v>3182377</v>
      </c>
      <c r="D1901" s="286">
        <f>ROWS(C$5:C1901)</f>
        <v>1897</v>
      </c>
      <c r="E1901" s="286" t="str">
        <f>IF(A1901='5.1'!$E$5,TXM!D1901,"")</f>
        <v/>
      </c>
      <c r="F1901" t="str">
        <f>IFERROR(SMALL($E$5:$E$8000,ROWS($E$5:E1901)),"")</f>
        <v/>
      </c>
      <c r="I1901" s="285" t="s">
        <v>1706</v>
      </c>
      <c r="J1901" t="s">
        <v>110</v>
      </c>
      <c r="K1901" s="300">
        <v>864337</v>
      </c>
      <c r="L1901" s="286">
        <f>ROWS(K$5:K1901)</f>
        <v>1897</v>
      </c>
      <c r="M1901" s="286" t="str">
        <f>IF(I1901='5.1'!$E$5,TXM!L1901,"")</f>
        <v/>
      </c>
      <c r="N1901" t="str">
        <f>IFERROR(SMALL($M$5:$M$8000,ROWS($M$5:M1901)),"")</f>
        <v/>
      </c>
      <c r="P1901" t="s">
        <v>1996</v>
      </c>
      <c r="Q1901" t="s">
        <v>1098</v>
      </c>
      <c r="R1901">
        <v>25000</v>
      </c>
      <c r="S1901" s="286">
        <f>ROWS(R$5:R1901)</f>
        <v>1897</v>
      </c>
      <c r="T1901" s="286" t="str">
        <f>IF(P1901='5.1'!$E$5,TXM!S1901,"")</f>
        <v/>
      </c>
      <c r="U1901" t="str">
        <f>IFERROR(SMALL($T$5:$T$8000,ROWS($T$5:T1901)),"")</f>
        <v/>
      </c>
    </row>
    <row r="1902" spans="1:21" ht="14.4" customHeight="1" x14ac:dyDescent="0.25">
      <c r="A1902" s="285" t="s">
        <v>1796</v>
      </c>
      <c r="B1902" t="s">
        <v>1079</v>
      </c>
      <c r="C1902" s="300">
        <v>2971956</v>
      </c>
      <c r="D1902" s="286">
        <f>ROWS(C$5:C1902)</f>
        <v>1898</v>
      </c>
      <c r="E1902" s="286" t="str">
        <f>IF(A1902='5.1'!$E$5,TXM!D1902,"")</f>
        <v/>
      </c>
      <c r="F1902" t="str">
        <f>IFERROR(SMALL($E$5:$E$8000,ROWS($E$5:E1902)),"")</f>
        <v/>
      </c>
      <c r="I1902" s="285" t="s">
        <v>1706</v>
      </c>
      <c r="J1902" t="s">
        <v>1083</v>
      </c>
      <c r="K1902" s="300">
        <v>773290</v>
      </c>
      <c r="L1902" s="286">
        <f>ROWS(K$5:K1902)</f>
        <v>1898</v>
      </c>
      <c r="M1902" s="286" t="str">
        <f>IF(I1902='5.1'!$E$5,TXM!L1902,"")</f>
        <v/>
      </c>
      <c r="N1902" t="str">
        <f>IFERROR(SMALL($M$5:$M$8000,ROWS($M$5:M1902)),"")</f>
        <v/>
      </c>
      <c r="P1902" t="s">
        <v>1997</v>
      </c>
      <c r="Q1902" t="s">
        <v>806</v>
      </c>
      <c r="R1902">
        <v>315000</v>
      </c>
      <c r="S1902" s="286">
        <f>ROWS(R$5:R1902)</f>
        <v>1898</v>
      </c>
      <c r="T1902" s="286" t="str">
        <f>IF(P1902='5.1'!$E$5,TXM!S1902,"")</f>
        <v/>
      </c>
      <c r="U1902" t="str">
        <f>IFERROR(SMALL($T$5:$T$8000,ROWS($T$5:T1902)),"")</f>
        <v/>
      </c>
    </row>
    <row r="1903" spans="1:21" ht="14.4" customHeight="1" x14ac:dyDescent="0.25">
      <c r="A1903" s="285" t="s">
        <v>1796</v>
      </c>
      <c r="B1903" t="s">
        <v>794</v>
      </c>
      <c r="C1903" s="300">
        <v>2383625</v>
      </c>
      <c r="D1903" s="286">
        <f>ROWS(C$5:C1903)</f>
        <v>1899</v>
      </c>
      <c r="E1903" s="286" t="str">
        <f>IF(A1903='5.1'!$E$5,TXM!D1903,"")</f>
        <v/>
      </c>
      <c r="F1903" t="str">
        <f>IFERROR(SMALL($E$5:$E$8000,ROWS($E$5:E1903)),"")</f>
        <v/>
      </c>
      <c r="I1903" s="285" t="s">
        <v>1706</v>
      </c>
      <c r="J1903" t="s">
        <v>711</v>
      </c>
      <c r="K1903" s="300">
        <v>770964</v>
      </c>
      <c r="L1903" s="286">
        <f>ROWS(K$5:K1903)</f>
        <v>1899</v>
      </c>
      <c r="M1903" s="286" t="str">
        <f>IF(I1903='5.1'!$E$5,TXM!L1903,"")</f>
        <v/>
      </c>
      <c r="N1903" t="str">
        <f>IFERROR(SMALL($M$5:$M$8000,ROWS($M$5:M1903)),"")</f>
        <v/>
      </c>
      <c r="P1903" t="s">
        <v>1998</v>
      </c>
      <c r="Q1903" t="s">
        <v>810</v>
      </c>
      <c r="R1903">
        <v>185038</v>
      </c>
      <c r="S1903" s="286">
        <f>ROWS(R$5:R1903)</f>
        <v>1899</v>
      </c>
      <c r="T1903" s="286" t="str">
        <f>IF(P1903='5.1'!$E$5,TXM!S1903,"")</f>
        <v/>
      </c>
      <c r="U1903" t="str">
        <f>IFERROR(SMALL($T$5:$T$8000,ROWS($T$5:T1903)),"")</f>
        <v/>
      </c>
    </row>
    <row r="1904" spans="1:21" ht="14.4" customHeight="1" x14ac:dyDescent="0.25">
      <c r="A1904" s="285" t="s">
        <v>1796</v>
      </c>
      <c r="B1904" t="s">
        <v>1086</v>
      </c>
      <c r="C1904" s="300">
        <v>2072621</v>
      </c>
      <c r="D1904" s="286">
        <f>ROWS(C$5:C1904)</f>
        <v>1900</v>
      </c>
      <c r="E1904" s="286" t="str">
        <f>IF(A1904='5.1'!$E$5,TXM!D1904,"")</f>
        <v/>
      </c>
      <c r="F1904" t="str">
        <f>IFERROR(SMALL($E$5:$E$8000,ROWS($E$5:E1904)),"")</f>
        <v/>
      </c>
      <c r="I1904" s="285" t="s">
        <v>1706</v>
      </c>
      <c r="J1904" t="s">
        <v>762</v>
      </c>
      <c r="K1904" s="300">
        <v>748835</v>
      </c>
      <c r="L1904" s="286">
        <f>ROWS(K$5:K1904)</f>
        <v>1900</v>
      </c>
      <c r="M1904" s="286" t="str">
        <f>IF(I1904='5.1'!$E$5,TXM!L1904,"")</f>
        <v/>
      </c>
      <c r="N1904" t="str">
        <f>IFERROR(SMALL($M$5:$M$8000,ROWS($M$5:M1904)),"")</f>
        <v/>
      </c>
      <c r="P1904" t="s">
        <v>1998</v>
      </c>
      <c r="Q1904" t="s">
        <v>1098</v>
      </c>
      <c r="R1904">
        <v>87194</v>
      </c>
      <c r="S1904" s="286">
        <f>ROWS(R$5:R1904)</f>
        <v>1900</v>
      </c>
      <c r="T1904" s="286" t="str">
        <f>IF(P1904='5.1'!$E$5,TXM!S1904,"")</f>
        <v/>
      </c>
      <c r="U1904" t="str">
        <f>IFERROR(SMALL($T$5:$T$8000,ROWS($T$5:T1904)),"")</f>
        <v/>
      </c>
    </row>
    <row r="1905" spans="1:21" ht="14.4" customHeight="1" x14ac:dyDescent="0.25">
      <c r="A1905" s="285" t="s">
        <v>1796</v>
      </c>
      <c r="B1905" t="s">
        <v>199</v>
      </c>
      <c r="C1905" s="300">
        <v>1914631</v>
      </c>
      <c r="D1905" s="286">
        <f>ROWS(C$5:C1905)</f>
        <v>1901</v>
      </c>
      <c r="E1905" s="286" t="str">
        <f>IF(A1905='5.1'!$E$5,TXM!D1905,"")</f>
        <v/>
      </c>
      <c r="F1905" t="str">
        <f>IFERROR(SMALL($E$5:$E$8000,ROWS($E$5:E1905)),"")</f>
        <v/>
      </c>
      <c r="I1905" s="285" t="s">
        <v>1706</v>
      </c>
      <c r="J1905" t="s">
        <v>750</v>
      </c>
      <c r="K1905" s="300">
        <v>601254</v>
      </c>
      <c r="L1905" s="286">
        <f>ROWS(K$5:K1905)</f>
        <v>1901</v>
      </c>
      <c r="M1905" s="286" t="str">
        <f>IF(I1905='5.1'!$E$5,TXM!L1905,"")</f>
        <v/>
      </c>
      <c r="N1905" t="str">
        <f>IFERROR(SMALL($M$5:$M$8000,ROWS($M$5:M1905)),"")</f>
        <v/>
      </c>
      <c r="P1905" t="s">
        <v>1998</v>
      </c>
      <c r="Q1905" t="s">
        <v>198</v>
      </c>
      <c r="R1905">
        <v>60600</v>
      </c>
      <c r="S1905" s="286">
        <f>ROWS(R$5:R1905)</f>
        <v>1901</v>
      </c>
      <c r="T1905" s="286" t="str">
        <f>IF(P1905='5.1'!$E$5,TXM!S1905,"")</f>
        <v/>
      </c>
      <c r="U1905" t="str">
        <f>IFERROR(SMALL($T$5:$T$8000,ROWS($T$5:T1905)),"")</f>
        <v/>
      </c>
    </row>
    <row r="1906" spans="1:21" ht="14.4" customHeight="1" x14ac:dyDescent="0.25">
      <c r="A1906" s="285" t="s">
        <v>1796</v>
      </c>
      <c r="B1906" t="s">
        <v>102</v>
      </c>
      <c r="C1906" s="300">
        <v>1890095</v>
      </c>
      <c r="D1906" s="286">
        <f>ROWS(C$5:C1906)</f>
        <v>1902</v>
      </c>
      <c r="E1906" s="286" t="str">
        <f>IF(A1906='5.1'!$E$5,TXM!D1906,"")</f>
        <v/>
      </c>
      <c r="F1906" t="str">
        <f>IFERROR(SMALL($E$5:$E$8000,ROWS($E$5:E1906)),"")</f>
        <v/>
      </c>
      <c r="I1906" s="285" t="s">
        <v>1706</v>
      </c>
      <c r="J1906" t="s">
        <v>786</v>
      </c>
      <c r="K1906" s="300">
        <v>486329</v>
      </c>
      <c r="L1906" s="286">
        <f>ROWS(K$5:K1906)</f>
        <v>1902</v>
      </c>
      <c r="M1906" s="286" t="str">
        <f>IF(I1906='5.1'!$E$5,TXM!L1906,"")</f>
        <v/>
      </c>
      <c r="N1906" t="str">
        <f>IFERROR(SMALL($M$5:$M$8000,ROWS($M$5:M1906)),"")</f>
        <v/>
      </c>
      <c r="P1906" t="s">
        <v>1998</v>
      </c>
      <c r="Q1906" t="s">
        <v>808</v>
      </c>
      <c r="R1906">
        <v>15478</v>
      </c>
      <c r="S1906" s="286">
        <f>ROWS(R$5:R1906)</f>
        <v>1902</v>
      </c>
      <c r="T1906" s="286" t="str">
        <f>IF(P1906='5.1'!$E$5,TXM!S1906,"")</f>
        <v/>
      </c>
      <c r="U1906" t="str">
        <f>IFERROR(SMALL($T$5:$T$8000,ROWS($T$5:T1906)),"")</f>
        <v/>
      </c>
    </row>
    <row r="1907" spans="1:21" ht="14.4" customHeight="1" x14ac:dyDescent="0.25">
      <c r="A1907" s="285" t="s">
        <v>1796</v>
      </c>
      <c r="B1907" t="s">
        <v>786</v>
      </c>
      <c r="C1907" s="300">
        <v>1717083</v>
      </c>
      <c r="D1907" s="286">
        <f>ROWS(C$5:C1907)</f>
        <v>1903</v>
      </c>
      <c r="E1907" s="286" t="str">
        <f>IF(A1907='5.1'!$E$5,TXM!D1907,"")</f>
        <v/>
      </c>
      <c r="F1907" t="str">
        <f>IFERROR(SMALL($E$5:$E$8000,ROWS($E$5:E1907)),"")</f>
        <v/>
      </c>
      <c r="I1907" s="285" t="s">
        <v>1706</v>
      </c>
      <c r="J1907" t="s">
        <v>818</v>
      </c>
      <c r="K1907" s="300">
        <v>473942</v>
      </c>
      <c r="L1907" s="286">
        <f>ROWS(K$5:K1907)</f>
        <v>1903</v>
      </c>
      <c r="M1907" s="286" t="str">
        <f>IF(I1907='5.1'!$E$5,TXM!L1907,"")</f>
        <v/>
      </c>
      <c r="N1907" t="str">
        <f>IFERROR(SMALL($M$5:$M$8000,ROWS($M$5:M1907)),"")</f>
        <v/>
      </c>
      <c r="P1907" t="s">
        <v>1998</v>
      </c>
      <c r="Q1907" t="s">
        <v>108</v>
      </c>
      <c r="R1907">
        <v>4000</v>
      </c>
      <c r="S1907" s="286">
        <f>ROWS(R$5:R1907)</f>
        <v>1903</v>
      </c>
      <c r="T1907" s="286" t="str">
        <f>IF(P1907='5.1'!$E$5,TXM!S1907,"")</f>
        <v/>
      </c>
      <c r="U1907" t="str">
        <f>IFERROR(SMALL($T$5:$T$8000,ROWS($T$5:T1907)),"")</f>
        <v/>
      </c>
    </row>
    <row r="1908" spans="1:21" ht="14.4" customHeight="1" x14ac:dyDescent="0.25">
      <c r="A1908" s="285" t="s">
        <v>1796</v>
      </c>
      <c r="B1908" t="s">
        <v>1081</v>
      </c>
      <c r="C1908" s="300">
        <v>1667230</v>
      </c>
      <c r="D1908" s="286">
        <f>ROWS(C$5:C1908)</f>
        <v>1904</v>
      </c>
      <c r="E1908" s="286" t="str">
        <f>IF(A1908='5.1'!$E$5,TXM!D1908,"")</f>
        <v/>
      </c>
      <c r="F1908" t="str">
        <f>IFERROR(SMALL($E$5:$E$8000,ROWS($E$5:E1908)),"")</f>
        <v/>
      </c>
      <c r="I1908" s="285" t="s">
        <v>1706</v>
      </c>
      <c r="J1908" t="s">
        <v>1087</v>
      </c>
      <c r="K1908" s="300">
        <v>423158</v>
      </c>
      <c r="L1908" s="286">
        <f>ROWS(K$5:K1908)</f>
        <v>1904</v>
      </c>
      <c r="M1908" s="286" t="str">
        <f>IF(I1908='5.1'!$E$5,TXM!L1908,"")</f>
        <v/>
      </c>
      <c r="N1908" t="str">
        <f>IFERROR(SMALL($M$5:$M$8000,ROWS($M$5:M1908)),"")</f>
        <v/>
      </c>
      <c r="P1908" t="s">
        <v>1998</v>
      </c>
      <c r="Q1908" t="s">
        <v>1091</v>
      </c>
      <c r="R1908">
        <v>3150</v>
      </c>
      <c r="S1908" s="286">
        <f>ROWS(R$5:R1908)</f>
        <v>1904</v>
      </c>
      <c r="T1908" s="286" t="str">
        <f>IF(P1908='5.1'!$E$5,TXM!S1908,"")</f>
        <v/>
      </c>
      <c r="U1908" t="str">
        <f>IFERROR(SMALL($T$5:$T$8000,ROWS($T$5:T1908)),"")</f>
        <v/>
      </c>
    </row>
    <row r="1909" spans="1:21" ht="14.4" customHeight="1" x14ac:dyDescent="0.25">
      <c r="A1909" s="285" t="s">
        <v>1796</v>
      </c>
      <c r="B1909" t="s">
        <v>109</v>
      </c>
      <c r="C1909" s="300">
        <v>1087488</v>
      </c>
      <c r="D1909" s="286">
        <f>ROWS(C$5:C1909)</f>
        <v>1905</v>
      </c>
      <c r="E1909" s="286" t="str">
        <f>IF(A1909='5.1'!$E$5,TXM!D1909,"")</f>
        <v/>
      </c>
      <c r="F1909" t="str">
        <f>IFERROR(SMALL($E$5:$E$8000,ROWS($E$5:E1909)),"")</f>
        <v/>
      </c>
      <c r="I1909" s="285" t="s">
        <v>1706</v>
      </c>
      <c r="J1909" t="s">
        <v>780</v>
      </c>
      <c r="K1909" s="300">
        <v>421284</v>
      </c>
      <c r="L1909" s="286">
        <f>ROWS(K$5:K1909)</f>
        <v>1905</v>
      </c>
      <c r="M1909" s="286" t="str">
        <f>IF(I1909='5.1'!$E$5,TXM!L1909,"")</f>
        <v/>
      </c>
      <c r="N1909" t="str">
        <f>IFERROR(SMALL($M$5:$M$8000,ROWS($M$5:M1909)),"")</f>
        <v/>
      </c>
      <c r="P1909" t="s">
        <v>1998</v>
      </c>
      <c r="Q1909" t="s">
        <v>762</v>
      </c>
      <c r="R1909">
        <v>2674</v>
      </c>
      <c r="S1909" s="286">
        <f>ROWS(R$5:R1909)</f>
        <v>1905</v>
      </c>
      <c r="T1909" s="286" t="str">
        <f>IF(P1909='5.1'!$E$5,TXM!S1909,"")</f>
        <v/>
      </c>
      <c r="U1909" t="str">
        <f>IFERROR(SMALL($T$5:$T$8000,ROWS($T$5:T1909)),"")</f>
        <v/>
      </c>
    </row>
    <row r="1910" spans="1:21" ht="14.4" customHeight="1" x14ac:dyDescent="0.25">
      <c r="A1910" s="285" t="s">
        <v>1796</v>
      </c>
      <c r="B1910" t="s">
        <v>715</v>
      </c>
      <c r="C1910" s="300">
        <v>849929</v>
      </c>
      <c r="D1910" s="286">
        <f>ROWS(C$5:C1910)</f>
        <v>1906</v>
      </c>
      <c r="E1910" s="286" t="str">
        <f>IF(A1910='5.1'!$E$5,TXM!D1910,"")</f>
        <v/>
      </c>
      <c r="F1910" t="str">
        <f>IFERROR(SMALL($E$5:$E$8000,ROWS($E$5:E1910)),"")</f>
        <v/>
      </c>
      <c r="I1910" s="285" t="s">
        <v>1706</v>
      </c>
      <c r="J1910" t="s">
        <v>812</v>
      </c>
      <c r="K1910" s="300">
        <v>390881</v>
      </c>
      <c r="L1910" s="286">
        <f>ROWS(K$5:K1910)</f>
        <v>1906</v>
      </c>
      <c r="M1910" s="286" t="str">
        <f>IF(I1910='5.1'!$E$5,TXM!L1910,"")</f>
        <v/>
      </c>
      <c r="N1910" t="str">
        <f>IFERROR(SMALL($M$5:$M$8000,ROWS($M$5:M1910)),"")</f>
        <v/>
      </c>
      <c r="P1910" t="s">
        <v>1998</v>
      </c>
      <c r="Q1910" t="s">
        <v>1096</v>
      </c>
      <c r="R1910">
        <v>1400</v>
      </c>
      <c r="S1910" s="286">
        <f>ROWS(R$5:R1910)</f>
        <v>1906</v>
      </c>
      <c r="T1910" s="286" t="str">
        <f>IF(P1910='5.1'!$E$5,TXM!S1910,"")</f>
        <v/>
      </c>
      <c r="U1910" t="str">
        <f>IFERROR(SMALL($T$5:$T$8000,ROWS($T$5:T1910)),"")</f>
        <v/>
      </c>
    </row>
    <row r="1911" spans="1:21" ht="14.4" customHeight="1" x14ac:dyDescent="0.25">
      <c r="A1911" s="285" t="s">
        <v>1796</v>
      </c>
      <c r="B1911" t="s">
        <v>117</v>
      </c>
      <c r="C1911" s="300">
        <v>720591</v>
      </c>
      <c r="D1911" s="286">
        <f>ROWS(C$5:C1911)</f>
        <v>1907</v>
      </c>
      <c r="E1911" s="286" t="str">
        <f>IF(A1911='5.1'!$E$5,TXM!D1911,"")</f>
        <v/>
      </c>
      <c r="F1911" t="str">
        <f>IFERROR(SMALL($E$5:$E$8000,ROWS($E$5:E1911)),"")</f>
        <v/>
      </c>
      <c r="I1911" s="285" t="s">
        <v>1706</v>
      </c>
      <c r="J1911" t="s">
        <v>717</v>
      </c>
      <c r="K1911" s="300">
        <v>386290</v>
      </c>
      <c r="L1911" s="286">
        <f>ROWS(K$5:K1911)</f>
        <v>1907</v>
      </c>
      <c r="M1911" s="286" t="str">
        <f>IF(I1911='5.1'!$E$5,TXM!L1911,"")</f>
        <v/>
      </c>
      <c r="N1911" t="str">
        <f>IFERROR(SMALL($M$5:$M$8000,ROWS($M$5:M1911)),"")</f>
        <v/>
      </c>
      <c r="P1911" t="s">
        <v>1998</v>
      </c>
      <c r="Q1911" t="s">
        <v>1080</v>
      </c>
      <c r="R1911">
        <v>1230</v>
      </c>
      <c r="S1911" s="286">
        <f>ROWS(R$5:R1911)</f>
        <v>1907</v>
      </c>
      <c r="T1911" s="286" t="str">
        <f>IF(P1911='5.1'!$E$5,TXM!S1911,"")</f>
        <v/>
      </c>
      <c r="U1911" t="str">
        <f>IFERROR(SMALL($T$5:$T$8000,ROWS($T$5:T1911)),"")</f>
        <v/>
      </c>
    </row>
    <row r="1912" spans="1:21" ht="14.4" customHeight="1" x14ac:dyDescent="0.25">
      <c r="A1912" s="285" t="s">
        <v>1796</v>
      </c>
      <c r="B1912" t="s">
        <v>997</v>
      </c>
      <c r="C1912" s="300">
        <v>601947</v>
      </c>
      <c r="D1912" s="286">
        <f>ROWS(C$5:C1912)</f>
        <v>1908</v>
      </c>
      <c r="E1912" s="286" t="str">
        <f>IF(A1912='5.1'!$E$5,TXM!D1912,"")</f>
        <v/>
      </c>
      <c r="F1912" t="str">
        <f>IFERROR(SMALL($E$5:$E$8000,ROWS($E$5:E1912)),"")</f>
        <v/>
      </c>
      <c r="I1912" s="285" t="s">
        <v>1706</v>
      </c>
      <c r="J1912" t="s">
        <v>107</v>
      </c>
      <c r="K1912" s="300">
        <v>354889</v>
      </c>
      <c r="L1912" s="286">
        <f>ROWS(K$5:K1912)</f>
        <v>1908</v>
      </c>
      <c r="M1912" s="286" t="str">
        <f>IF(I1912='5.1'!$E$5,TXM!L1912,"")</f>
        <v/>
      </c>
      <c r="N1912" t="str">
        <f>IFERROR(SMALL($M$5:$M$8000,ROWS($M$5:M1912)),"")</f>
        <v/>
      </c>
      <c r="P1912" t="s">
        <v>1998</v>
      </c>
      <c r="Q1912" t="s">
        <v>776</v>
      </c>
      <c r="R1912">
        <v>1000</v>
      </c>
      <c r="S1912" s="286">
        <f>ROWS(R$5:R1912)</f>
        <v>1908</v>
      </c>
      <c r="T1912" s="286" t="str">
        <f>IF(P1912='5.1'!$E$5,TXM!S1912,"")</f>
        <v/>
      </c>
      <c r="U1912" t="str">
        <f>IFERROR(SMALL($T$5:$T$8000,ROWS($T$5:T1912)),"")</f>
        <v/>
      </c>
    </row>
    <row r="1913" spans="1:21" ht="14.4" customHeight="1" x14ac:dyDescent="0.25">
      <c r="A1913" s="285" t="s">
        <v>1796</v>
      </c>
      <c r="B1913" t="s">
        <v>999</v>
      </c>
      <c r="C1913" s="300">
        <v>488719</v>
      </c>
      <c r="D1913" s="286">
        <f>ROWS(C$5:C1913)</f>
        <v>1909</v>
      </c>
      <c r="E1913" s="286" t="str">
        <f>IF(A1913='5.1'!$E$5,TXM!D1913,"")</f>
        <v/>
      </c>
      <c r="F1913" t="str">
        <f>IFERROR(SMALL($E$5:$E$8000,ROWS($E$5:E1913)),"")</f>
        <v/>
      </c>
      <c r="I1913" s="285" t="s">
        <v>1706</v>
      </c>
      <c r="J1913" t="s">
        <v>199</v>
      </c>
      <c r="K1913" s="300">
        <v>319410</v>
      </c>
      <c r="L1913" s="286">
        <f>ROWS(K$5:K1913)</f>
        <v>1909</v>
      </c>
      <c r="M1913" s="286" t="str">
        <f>IF(I1913='5.1'!$E$5,TXM!L1913,"")</f>
        <v/>
      </c>
      <c r="N1913" t="str">
        <f>IFERROR(SMALL($M$5:$M$8000,ROWS($M$5:M1913)),"")</f>
        <v/>
      </c>
      <c r="P1913" t="s">
        <v>1999</v>
      </c>
      <c r="Q1913" t="s">
        <v>1098</v>
      </c>
      <c r="R1913">
        <v>6000</v>
      </c>
      <c r="S1913" s="286">
        <f>ROWS(R$5:R1913)</f>
        <v>1909</v>
      </c>
      <c r="T1913" s="286" t="str">
        <f>IF(P1913='5.1'!$E$5,TXM!S1913,"")</f>
        <v/>
      </c>
      <c r="U1913" t="str">
        <f>IFERROR(SMALL($T$5:$T$8000,ROWS($T$5:T1913)),"")</f>
        <v/>
      </c>
    </row>
    <row r="1914" spans="1:21" ht="14.4" customHeight="1" x14ac:dyDescent="0.25">
      <c r="A1914" s="285" t="s">
        <v>1796</v>
      </c>
      <c r="B1914" t="s">
        <v>106</v>
      </c>
      <c r="C1914" s="300">
        <v>476627</v>
      </c>
      <c r="D1914" s="286">
        <f>ROWS(C$5:C1914)</f>
        <v>1910</v>
      </c>
      <c r="E1914" s="286" t="str">
        <f>IF(A1914='5.1'!$E$5,TXM!D1914,"")</f>
        <v/>
      </c>
      <c r="F1914" t="str">
        <f>IFERROR(SMALL($E$5:$E$8000,ROWS($E$5:E1914)),"")</f>
        <v/>
      </c>
      <c r="I1914" s="285" t="s">
        <v>1706</v>
      </c>
      <c r="J1914" t="s">
        <v>760</v>
      </c>
      <c r="K1914" s="300">
        <v>304836</v>
      </c>
      <c r="L1914" s="286">
        <f>ROWS(K$5:K1914)</f>
        <v>1910</v>
      </c>
      <c r="M1914" s="286" t="str">
        <f>IF(I1914='5.1'!$E$5,TXM!L1914,"")</f>
        <v/>
      </c>
      <c r="N1914" t="str">
        <f>IFERROR(SMALL($M$5:$M$8000,ROWS($M$5:M1914)),"")</f>
        <v/>
      </c>
      <c r="P1914" t="s">
        <v>2000</v>
      </c>
      <c r="Q1914" t="s">
        <v>814</v>
      </c>
      <c r="R1914">
        <v>431250000</v>
      </c>
      <c r="S1914" s="286">
        <f>ROWS(R$5:R1914)</f>
        <v>1910</v>
      </c>
      <c r="T1914" s="286" t="str">
        <f>IF(P1914='5.1'!$E$5,TXM!S1914,"")</f>
        <v/>
      </c>
      <c r="U1914" t="str">
        <f>IFERROR(SMALL($T$5:$T$8000,ROWS($T$5:T1914)),"")</f>
        <v/>
      </c>
    </row>
    <row r="1915" spans="1:21" ht="14.4" customHeight="1" x14ac:dyDescent="0.25">
      <c r="A1915" s="285" t="s">
        <v>1796</v>
      </c>
      <c r="B1915" t="s">
        <v>774</v>
      </c>
      <c r="C1915" s="300">
        <v>470444</v>
      </c>
      <c r="D1915" s="286">
        <f>ROWS(C$5:C1915)</f>
        <v>1911</v>
      </c>
      <c r="E1915" s="286" t="str">
        <f>IF(A1915='5.1'!$E$5,TXM!D1915,"")</f>
        <v/>
      </c>
      <c r="F1915" t="str">
        <f>IFERROR(SMALL($E$5:$E$8000,ROWS($E$5:E1915)),"")</f>
        <v/>
      </c>
      <c r="I1915" s="285" t="s">
        <v>1706</v>
      </c>
      <c r="J1915" t="s">
        <v>823</v>
      </c>
      <c r="K1915" s="300">
        <v>301951</v>
      </c>
      <c r="L1915" s="286">
        <f>ROWS(K$5:K1915)</f>
        <v>1911</v>
      </c>
      <c r="M1915" s="286" t="str">
        <f>IF(I1915='5.1'!$E$5,TXM!L1915,"")</f>
        <v/>
      </c>
      <c r="N1915" t="str">
        <f>IFERROR(SMALL($M$5:$M$8000,ROWS($M$5:M1915)),"")</f>
        <v/>
      </c>
      <c r="P1915" t="s">
        <v>2001</v>
      </c>
      <c r="Q1915" t="s">
        <v>1098</v>
      </c>
      <c r="R1915">
        <v>3000</v>
      </c>
      <c r="S1915" s="286">
        <f>ROWS(R$5:R1915)</f>
        <v>1911</v>
      </c>
      <c r="T1915" s="286" t="str">
        <f>IF(P1915='5.1'!$E$5,TXM!S1915,"")</f>
        <v/>
      </c>
      <c r="U1915" t="str">
        <f>IFERROR(SMALL($T$5:$T$8000,ROWS($T$5:T1915)),"")</f>
        <v/>
      </c>
    </row>
    <row r="1916" spans="1:21" ht="14.4" customHeight="1" x14ac:dyDescent="0.25">
      <c r="A1916" s="285" t="s">
        <v>1796</v>
      </c>
      <c r="B1916" t="s">
        <v>752</v>
      </c>
      <c r="C1916" s="300">
        <v>400950</v>
      </c>
      <c r="D1916" s="286">
        <f>ROWS(C$5:C1916)</f>
        <v>1912</v>
      </c>
      <c r="E1916" s="286" t="str">
        <f>IF(A1916='5.1'!$E$5,TXM!D1916,"")</f>
        <v/>
      </c>
      <c r="F1916" t="str">
        <f>IFERROR(SMALL($E$5:$E$8000,ROWS($E$5:E1916)),"")</f>
        <v/>
      </c>
      <c r="I1916" s="285" t="s">
        <v>1706</v>
      </c>
      <c r="J1916" t="s">
        <v>766</v>
      </c>
      <c r="K1916" s="300">
        <v>297881</v>
      </c>
      <c r="L1916" s="286">
        <f>ROWS(K$5:K1916)</f>
        <v>1912</v>
      </c>
      <c r="M1916" s="286" t="str">
        <f>IF(I1916='5.1'!$E$5,TXM!L1916,"")</f>
        <v/>
      </c>
      <c r="N1916" t="str">
        <f>IFERROR(SMALL($M$5:$M$8000,ROWS($M$5:M1916)),"")</f>
        <v/>
      </c>
      <c r="P1916" t="s">
        <v>2002</v>
      </c>
      <c r="Q1916" t="s">
        <v>1098</v>
      </c>
      <c r="R1916">
        <v>11289</v>
      </c>
      <c r="S1916" s="286">
        <f>ROWS(R$5:R1916)</f>
        <v>1912</v>
      </c>
      <c r="T1916" s="286" t="str">
        <f>IF(P1916='5.1'!$E$5,TXM!S1916,"")</f>
        <v/>
      </c>
      <c r="U1916" t="str">
        <f>IFERROR(SMALL($T$5:$T$8000,ROWS($T$5:T1916)),"")</f>
        <v/>
      </c>
    </row>
    <row r="1917" spans="1:21" ht="14.4" customHeight="1" x14ac:dyDescent="0.25">
      <c r="A1917" s="285" t="s">
        <v>1796</v>
      </c>
      <c r="B1917" t="s">
        <v>808</v>
      </c>
      <c r="C1917" s="300">
        <v>316801</v>
      </c>
      <c r="D1917" s="286">
        <f>ROWS(C$5:C1917)</f>
        <v>1913</v>
      </c>
      <c r="E1917" s="286" t="str">
        <f>IF(A1917='5.1'!$E$5,TXM!D1917,"")</f>
        <v/>
      </c>
      <c r="F1917" t="str">
        <f>IFERROR(SMALL($E$5:$E$8000,ROWS($E$5:E1917)),"")</f>
        <v/>
      </c>
      <c r="I1917" s="285" t="s">
        <v>1706</v>
      </c>
      <c r="J1917" t="s">
        <v>772</v>
      </c>
      <c r="K1917" s="300">
        <v>261740</v>
      </c>
      <c r="L1917" s="286">
        <f>ROWS(K$5:K1917)</f>
        <v>1913</v>
      </c>
      <c r="M1917" s="286" t="str">
        <f>IF(I1917='5.1'!$E$5,TXM!L1917,"")</f>
        <v/>
      </c>
      <c r="N1917" t="str">
        <f>IFERROR(SMALL($M$5:$M$8000,ROWS($M$5:M1917)),"")</f>
        <v/>
      </c>
      <c r="P1917" t="s">
        <v>2003</v>
      </c>
      <c r="Q1917" t="s">
        <v>1098</v>
      </c>
      <c r="R1917">
        <v>1109</v>
      </c>
      <c r="S1917" s="286">
        <f>ROWS(R$5:R1917)</f>
        <v>1913</v>
      </c>
      <c r="T1917" s="286" t="str">
        <f>IF(P1917='5.1'!$E$5,TXM!S1917,"")</f>
        <v/>
      </c>
      <c r="U1917" t="str">
        <f>IFERROR(SMALL($T$5:$T$8000,ROWS($T$5:T1917)),"")</f>
        <v/>
      </c>
    </row>
    <row r="1918" spans="1:21" ht="14.4" customHeight="1" x14ac:dyDescent="0.25">
      <c r="A1918" s="285" t="s">
        <v>1796</v>
      </c>
      <c r="B1918" t="s">
        <v>796</v>
      </c>
      <c r="C1918" s="300">
        <v>282976</v>
      </c>
      <c r="D1918" s="286">
        <f>ROWS(C$5:C1918)</f>
        <v>1914</v>
      </c>
      <c r="E1918" s="286" t="str">
        <f>IF(A1918='5.1'!$E$5,TXM!D1918,"")</f>
        <v/>
      </c>
      <c r="F1918" t="str">
        <f>IFERROR(SMALL($E$5:$E$8000,ROWS($E$5:E1918)),"")</f>
        <v/>
      </c>
      <c r="I1918" s="285" t="s">
        <v>1706</v>
      </c>
      <c r="J1918" t="s">
        <v>116</v>
      </c>
      <c r="K1918" s="300">
        <v>247042</v>
      </c>
      <c r="L1918" s="286">
        <f>ROWS(K$5:K1918)</f>
        <v>1914</v>
      </c>
      <c r="M1918" s="286" t="str">
        <f>IF(I1918='5.1'!$E$5,TXM!L1918,"")</f>
        <v/>
      </c>
      <c r="N1918" t="str">
        <f>IFERROR(SMALL($M$5:$M$8000,ROWS($M$5:M1918)),"")</f>
        <v/>
      </c>
      <c r="P1918" t="s">
        <v>1803</v>
      </c>
      <c r="Q1918" t="s">
        <v>102</v>
      </c>
      <c r="R1918">
        <v>6303750</v>
      </c>
      <c r="S1918" s="286">
        <f>ROWS(R$5:R1918)</f>
        <v>1914</v>
      </c>
      <c r="T1918" s="286" t="str">
        <f>IF(P1918='5.1'!$E$5,TXM!S1918,"")</f>
        <v/>
      </c>
      <c r="U1918" t="str">
        <f>IFERROR(SMALL($T$5:$T$8000,ROWS($T$5:T1918)),"")</f>
        <v/>
      </c>
    </row>
    <row r="1919" spans="1:21" ht="14.4" customHeight="1" x14ac:dyDescent="0.25">
      <c r="A1919" s="285" t="s">
        <v>1796</v>
      </c>
      <c r="B1919" t="s">
        <v>118</v>
      </c>
      <c r="C1919" s="300">
        <v>274668</v>
      </c>
      <c r="D1919" s="286">
        <f>ROWS(C$5:C1919)</f>
        <v>1915</v>
      </c>
      <c r="E1919" s="286" t="str">
        <f>IF(A1919='5.1'!$E$5,TXM!D1919,"")</f>
        <v/>
      </c>
      <c r="F1919" t="str">
        <f>IFERROR(SMALL($E$5:$E$8000,ROWS($E$5:E1919)),"")</f>
        <v/>
      </c>
      <c r="I1919" s="285" t="s">
        <v>1706</v>
      </c>
      <c r="J1919" t="s">
        <v>1078</v>
      </c>
      <c r="K1919" s="300">
        <v>214288</v>
      </c>
      <c r="L1919" s="286">
        <f>ROWS(K$5:K1919)</f>
        <v>1915</v>
      </c>
      <c r="M1919" s="286" t="str">
        <f>IF(I1919='5.1'!$E$5,TXM!L1919,"")</f>
        <v/>
      </c>
      <c r="N1919" t="str">
        <f>IFERROR(SMALL($M$5:$M$8000,ROWS($M$5:M1919)),"")</f>
        <v/>
      </c>
      <c r="P1919" t="s">
        <v>1803</v>
      </c>
      <c r="Q1919" t="s">
        <v>197</v>
      </c>
      <c r="R1919">
        <v>1083750</v>
      </c>
      <c r="S1919" s="286">
        <f>ROWS(R$5:R1919)</f>
        <v>1915</v>
      </c>
      <c r="T1919" s="286" t="str">
        <f>IF(P1919='5.1'!$E$5,TXM!S1919,"")</f>
        <v/>
      </c>
      <c r="U1919" t="str">
        <f>IFERROR(SMALL($T$5:$T$8000,ROWS($T$5:T1919)),"")</f>
        <v/>
      </c>
    </row>
    <row r="1920" spans="1:21" ht="14.4" customHeight="1" x14ac:dyDescent="0.25">
      <c r="A1920" s="285" t="s">
        <v>1796</v>
      </c>
      <c r="B1920" t="s">
        <v>802</v>
      </c>
      <c r="C1920" s="300">
        <v>172463</v>
      </c>
      <c r="D1920" s="286">
        <f>ROWS(C$5:C1920)</f>
        <v>1916</v>
      </c>
      <c r="E1920" s="286" t="str">
        <f>IF(A1920='5.1'!$E$5,TXM!D1920,"")</f>
        <v/>
      </c>
      <c r="F1920" t="str">
        <f>IFERROR(SMALL($E$5:$E$8000,ROWS($E$5:E1920)),"")</f>
        <v/>
      </c>
      <c r="I1920" s="285" t="s">
        <v>1706</v>
      </c>
      <c r="J1920" t="s">
        <v>764</v>
      </c>
      <c r="K1920" s="300">
        <v>178226</v>
      </c>
      <c r="L1920" s="286">
        <f>ROWS(K$5:K1920)</f>
        <v>1916</v>
      </c>
      <c r="M1920" s="286" t="str">
        <f>IF(I1920='5.1'!$E$5,TXM!L1920,"")</f>
        <v/>
      </c>
      <c r="N1920" t="str">
        <f>IFERROR(SMALL($M$5:$M$8000,ROWS($M$5:M1920)),"")</f>
        <v/>
      </c>
      <c r="P1920" t="s">
        <v>1803</v>
      </c>
      <c r="Q1920" t="s">
        <v>709</v>
      </c>
      <c r="R1920">
        <v>959500</v>
      </c>
      <c r="S1920" s="286">
        <f>ROWS(R$5:R1920)</f>
        <v>1916</v>
      </c>
      <c r="T1920" s="286" t="str">
        <f>IF(P1920='5.1'!$E$5,TXM!S1920,"")</f>
        <v/>
      </c>
      <c r="U1920" t="str">
        <f>IFERROR(SMALL($T$5:$T$8000,ROWS($T$5:T1920)),"")</f>
        <v/>
      </c>
    </row>
    <row r="1921" spans="1:21" ht="14.4" customHeight="1" x14ac:dyDescent="0.25">
      <c r="A1921" s="285" t="s">
        <v>1796</v>
      </c>
      <c r="B1921" t="s">
        <v>821</v>
      </c>
      <c r="C1921" s="300">
        <v>146250</v>
      </c>
      <c r="D1921" s="286">
        <f>ROWS(C$5:C1921)</f>
        <v>1917</v>
      </c>
      <c r="E1921" s="286" t="str">
        <f>IF(A1921='5.1'!$E$5,TXM!D1921,"")</f>
        <v/>
      </c>
      <c r="F1921" t="str">
        <f>IFERROR(SMALL($E$5:$E$8000,ROWS($E$5:E1921)),"")</f>
        <v/>
      </c>
      <c r="I1921" s="285" t="s">
        <v>1706</v>
      </c>
      <c r="J1921" t="s">
        <v>800</v>
      </c>
      <c r="K1921" s="300">
        <v>177105</v>
      </c>
      <c r="L1921" s="286">
        <f>ROWS(K$5:K1921)</f>
        <v>1917</v>
      </c>
      <c r="M1921" s="286" t="str">
        <f>IF(I1921='5.1'!$E$5,TXM!L1921,"")</f>
        <v/>
      </c>
      <c r="N1921" t="str">
        <f>IFERROR(SMALL($M$5:$M$8000,ROWS($M$5:M1921)),"")</f>
        <v/>
      </c>
      <c r="P1921" t="s">
        <v>1803</v>
      </c>
      <c r="Q1921" t="s">
        <v>107</v>
      </c>
      <c r="R1921">
        <v>884541</v>
      </c>
      <c r="S1921" s="286">
        <f>ROWS(R$5:R1921)</f>
        <v>1917</v>
      </c>
      <c r="T1921" s="286" t="str">
        <f>IF(P1921='5.1'!$E$5,TXM!S1921,"")</f>
        <v/>
      </c>
      <c r="U1921" t="str">
        <f>IFERROR(SMALL($T$5:$T$8000,ROWS($T$5:T1921)),"")</f>
        <v/>
      </c>
    </row>
    <row r="1922" spans="1:21" ht="14.4" customHeight="1" x14ac:dyDescent="0.25">
      <c r="A1922" s="285" t="s">
        <v>1796</v>
      </c>
      <c r="B1922" t="s">
        <v>746</v>
      </c>
      <c r="C1922" s="300">
        <v>134099</v>
      </c>
      <c r="D1922" s="286">
        <f>ROWS(C$5:C1922)</f>
        <v>1918</v>
      </c>
      <c r="E1922" s="286" t="str">
        <f>IF(A1922='5.1'!$E$5,TXM!D1922,"")</f>
        <v/>
      </c>
      <c r="F1922" t="str">
        <f>IFERROR(SMALL($E$5:$E$8000,ROWS($E$5:E1922)),"")</f>
        <v/>
      </c>
      <c r="I1922" s="285" t="s">
        <v>1706</v>
      </c>
      <c r="J1922" t="s">
        <v>796</v>
      </c>
      <c r="K1922" s="300">
        <v>169649</v>
      </c>
      <c r="L1922" s="286">
        <f>ROWS(K$5:K1922)</f>
        <v>1918</v>
      </c>
      <c r="M1922" s="286" t="str">
        <f>IF(I1922='5.1'!$E$5,TXM!L1922,"")</f>
        <v/>
      </c>
      <c r="N1922" t="str">
        <f>IFERROR(SMALL($M$5:$M$8000,ROWS($M$5:M1922)),"")</f>
        <v/>
      </c>
      <c r="P1922" t="s">
        <v>1803</v>
      </c>
      <c r="Q1922" t="s">
        <v>810</v>
      </c>
      <c r="R1922">
        <v>597771</v>
      </c>
      <c r="S1922" s="286">
        <f>ROWS(R$5:R1922)</f>
        <v>1918</v>
      </c>
      <c r="T1922" s="286" t="str">
        <f>IF(P1922='5.1'!$E$5,TXM!S1922,"")</f>
        <v/>
      </c>
      <c r="U1922" t="str">
        <f>IFERROR(SMALL($T$5:$T$8000,ROWS($T$5:T1922)),"")</f>
        <v/>
      </c>
    </row>
    <row r="1923" spans="1:21" ht="14.4" customHeight="1" x14ac:dyDescent="0.25">
      <c r="A1923" s="285" t="s">
        <v>1796</v>
      </c>
      <c r="B1923" t="s">
        <v>705</v>
      </c>
      <c r="C1923" s="300">
        <v>89196</v>
      </c>
      <c r="D1923" s="286">
        <f>ROWS(C$5:C1923)</f>
        <v>1919</v>
      </c>
      <c r="E1923" s="286" t="str">
        <f>IF(A1923='5.1'!$E$5,TXM!D1923,"")</f>
        <v/>
      </c>
      <c r="F1923" t="str">
        <f>IFERROR(SMALL($E$5:$E$8000,ROWS($E$5:E1923)),"")</f>
        <v/>
      </c>
      <c r="I1923" s="285" t="s">
        <v>1706</v>
      </c>
      <c r="J1923" t="s">
        <v>746</v>
      </c>
      <c r="K1923" s="300">
        <v>161161</v>
      </c>
      <c r="L1923" s="286">
        <f>ROWS(K$5:K1923)</f>
        <v>1919</v>
      </c>
      <c r="M1923" s="286" t="str">
        <f>IF(I1923='5.1'!$E$5,TXM!L1923,"")</f>
        <v/>
      </c>
      <c r="N1923" t="str">
        <f>IFERROR(SMALL($M$5:$M$8000,ROWS($M$5:M1923)),"")</f>
        <v/>
      </c>
      <c r="P1923" t="s">
        <v>1803</v>
      </c>
      <c r="Q1923" t="s">
        <v>762</v>
      </c>
      <c r="R1923">
        <v>551928</v>
      </c>
      <c r="S1923" s="286">
        <f>ROWS(R$5:R1923)</f>
        <v>1919</v>
      </c>
      <c r="T1923" s="286" t="str">
        <f>IF(P1923='5.1'!$E$5,TXM!S1923,"")</f>
        <v/>
      </c>
      <c r="U1923" t="str">
        <f>IFERROR(SMALL($T$5:$T$8000,ROWS($T$5:T1923)),"")</f>
        <v/>
      </c>
    </row>
    <row r="1924" spans="1:21" ht="14.4" customHeight="1" x14ac:dyDescent="0.25">
      <c r="A1924" s="285" t="s">
        <v>1796</v>
      </c>
      <c r="B1924" t="s">
        <v>198</v>
      </c>
      <c r="C1924" s="300">
        <v>63955</v>
      </c>
      <c r="D1924" s="286">
        <f>ROWS(C$5:C1924)</f>
        <v>1920</v>
      </c>
      <c r="E1924" s="286" t="str">
        <f>IF(A1924='5.1'!$E$5,TXM!D1924,"")</f>
        <v/>
      </c>
      <c r="F1924" t="str">
        <f>IFERROR(SMALL($E$5:$E$8000,ROWS($E$5:E1924)),"")</f>
        <v/>
      </c>
      <c r="I1924" s="285" t="s">
        <v>1706</v>
      </c>
      <c r="J1924" t="s">
        <v>734</v>
      </c>
      <c r="K1924" s="300">
        <v>154944</v>
      </c>
      <c r="L1924" s="286">
        <f>ROWS(K$5:K1924)</f>
        <v>1920</v>
      </c>
      <c r="M1924" s="286" t="str">
        <f>IF(I1924='5.1'!$E$5,TXM!L1924,"")</f>
        <v/>
      </c>
      <c r="N1924" t="str">
        <f>IFERROR(SMALL($M$5:$M$8000,ROWS($M$5:M1924)),"")</f>
        <v/>
      </c>
      <c r="P1924" t="s">
        <v>1803</v>
      </c>
      <c r="Q1924" t="s">
        <v>1096</v>
      </c>
      <c r="R1924">
        <v>503892</v>
      </c>
      <c r="S1924" s="286">
        <f>ROWS(R$5:R1924)</f>
        <v>1920</v>
      </c>
      <c r="T1924" s="286" t="str">
        <f>IF(P1924='5.1'!$E$5,TXM!S1924,"")</f>
        <v/>
      </c>
      <c r="U1924" t="str">
        <f>IFERROR(SMALL($T$5:$T$8000,ROWS($T$5:T1924)),"")</f>
        <v/>
      </c>
    </row>
    <row r="1925" spans="1:21" ht="14.4" customHeight="1" x14ac:dyDescent="0.25">
      <c r="A1925" s="285" t="s">
        <v>1796</v>
      </c>
      <c r="B1925" t="s">
        <v>810</v>
      </c>
      <c r="C1925" s="300">
        <v>41950</v>
      </c>
      <c r="D1925" s="286">
        <f>ROWS(C$5:C1925)</f>
        <v>1921</v>
      </c>
      <c r="E1925" s="286" t="str">
        <f>IF(A1925='5.1'!$E$5,TXM!D1925,"")</f>
        <v/>
      </c>
      <c r="F1925" t="str">
        <f>IFERROR(SMALL($E$5:$E$8000,ROWS($E$5:E1925)),"")</f>
        <v/>
      </c>
      <c r="I1925" s="285" t="s">
        <v>1706</v>
      </c>
      <c r="J1925" t="s">
        <v>104</v>
      </c>
      <c r="K1925" s="300">
        <v>148979</v>
      </c>
      <c r="L1925" s="286">
        <f>ROWS(K$5:K1925)</f>
        <v>1921</v>
      </c>
      <c r="M1925" s="286" t="str">
        <f>IF(I1925='5.1'!$E$5,TXM!L1925,"")</f>
        <v/>
      </c>
      <c r="N1925" t="str">
        <f>IFERROR(SMALL($M$5:$M$8000,ROWS($M$5:M1925)),"")</f>
        <v/>
      </c>
      <c r="P1925" t="s">
        <v>1803</v>
      </c>
      <c r="Q1925" t="s">
        <v>1098</v>
      </c>
      <c r="R1925">
        <v>498177</v>
      </c>
      <c r="S1925" s="286">
        <f>ROWS(R$5:R1925)</f>
        <v>1921</v>
      </c>
      <c r="T1925" s="286" t="str">
        <f>IF(P1925='5.1'!$E$5,TXM!S1925,"")</f>
        <v/>
      </c>
      <c r="U1925" t="str">
        <f>IFERROR(SMALL($T$5:$T$8000,ROWS($T$5:T1925)),"")</f>
        <v/>
      </c>
    </row>
    <row r="1926" spans="1:21" ht="14.4" customHeight="1" x14ac:dyDescent="0.25">
      <c r="A1926" s="285" t="s">
        <v>1796</v>
      </c>
      <c r="B1926" t="s">
        <v>1098</v>
      </c>
      <c r="C1926" s="300">
        <v>11012</v>
      </c>
      <c r="D1926" s="286">
        <f>ROWS(C$5:C1926)</f>
        <v>1922</v>
      </c>
      <c r="E1926" s="286" t="str">
        <f>IF(A1926='5.1'!$E$5,TXM!D1926,"")</f>
        <v/>
      </c>
      <c r="F1926" t="str">
        <f>IFERROR(SMALL($E$5:$E$8000,ROWS($E$5:E1926)),"")</f>
        <v/>
      </c>
      <c r="I1926" s="285" t="s">
        <v>1706</v>
      </c>
      <c r="J1926" t="s">
        <v>740</v>
      </c>
      <c r="K1926" s="300">
        <v>147121</v>
      </c>
      <c r="L1926" s="286">
        <f>ROWS(K$5:K1926)</f>
        <v>1922</v>
      </c>
      <c r="M1926" s="286" t="str">
        <f>IF(I1926='5.1'!$E$5,TXM!L1926,"")</f>
        <v/>
      </c>
      <c r="N1926" t="str">
        <f>IFERROR(SMALL($M$5:$M$8000,ROWS($M$5:M1926)),"")</f>
        <v/>
      </c>
      <c r="P1926" t="s">
        <v>1803</v>
      </c>
      <c r="Q1926" t="s">
        <v>1080</v>
      </c>
      <c r="R1926">
        <v>438229</v>
      </c>
      <c r="S1926" s="286">
        <f>ROWS(R$5:R1926)</f>
        <v>1922</v>
      </c>
      <c r="T1926" s="286" t="str">
        <f>IF(P1926='5.1'!$E$5,TXM!S1926,"")</f>
        <v/>
      </c>
      <c r="U1926" t="str">
        <f>IFERROR(SMALL($T$5:$T$8000,ROWS($T$5:T1926)),"")</f>
        <v/>
      </c>
    </row>
    <row r="1927" spans="1:21" ht="14.4" customHeight="1" x14ac:dyDescent="0.25">
      <c r="A1927" s="285" t="s">
        <v>1796</v>
      </c>
      <c r="B1927" t="s">
        <v>711</v>
      </c>
      <c r="C1927" s="300">
        <v>1868</v>
      </c>
      <c r="D1927" s="286">
        <f>ROWS(C$5:C1927)</f>
        <v>1923</v>
      </c>
      <c r="E1927" s="286" t="str">
        <f>IF(A1927='5.1'!$E$5,TXM!D1927,"")</f>
        <v/>
      </c>
      <c r="F1927" t="str">
        <f>IFERROR(SMALL($E$5:$E$8000,ROWS($E$5:E1927)),"")</f>
        <v/>
      </c>
      <c r="I1927" s="285" t="s">
        <v>1706</v>
      </c>
      <c r="J1927" t="s">
        <v>1098</v>
      </c>
      <c r="K1927" s="300">
        <v>108200</v>
      </c>
      <c r="L1927" s="286">
        <f>ROWS(K$5:K1927)</f>
        <v>1923</v>
      </c>
      <c r="M1927" s="286" t="str">
        <f>IF(I1927='5.1'!$E$5,TXM!L1927,"")</f>
        <v/>
      </c>
      <c r="N1927" t="str">
        <f>IFERROR(SMALL($M$5:$M$8000,ROWS($M$5:M1927)),"")</f>
        <v/>
      </c>
      <c r="P1927" t="s">
        <v>1803</v>
      </c>
      <c r="Q1927" t="s">
        <v>806</v>
      </c>
      <c r="R1927">
        <v>414360</v>
      </c>
      <c r="S1927" s="286">
        <f>ROWS(R$5:R1927)</f>
        <v>1923</v>
      </c>
      <c r="T1927" s="286" t="str">
        <f>IF(P1927='5.1'!$E$5,TXM!S1927,"")</f>
        <v/>
      </c>
      <c r="U1927" t="str">
        <f>IFERROR(SMALL($T$5:$T$8000,ROWS($T$5:T1927)),"")</f>
        <v/>
      </c>
    </row>
    <row r="1928" spans="1:21" ht="14.4" customHeight="1" x14ac:dyDescent="0.25">
      <c r="A1928" s="285" t="s">
        <v>1796</v>
      </c>
      <c r="B1928" t="s">
        <v>784</v>
      </c>
      <c r="C1928" s="300">
        <v>997</v>
      </c>
      <c r="D1928" s="286">
        <f>ROWS(C$5:C1928)</f>
        <v>1924</v>
      </c>
      <c r="E1928" s="286" t="str">
        <f>IF(A1928='5.1'!$E$5,TXM!D1928,"")</f>
        <v/>
      </c>
      <c r="F1928" t="str">
        <f>IFERROR(SMALL($E$5:$E$8000,ROWS($E$5:E1928)),"")</f>
        <v/>
      </c>
      <c r="I1928" s="285" t="s">
        <v>1706</v>
      </c>
      <c r="J1928" t="s">
        <v>788</v>
      </c>
      <c r="K1928" s="300">
        <v>63819</v>
      </c>
      <c r="L1928" s="286">
        <f>ROWS(K$5:K1928)</f>
        <v>1924</v>
      </c>
      <c r="M1928" s="286" t="str">
        <f>IF(I1928='5.1'!$E$5,TXM!L1928,"")</f>
        <v/>
      </c>
      <c r="N1928" t="str">
        <f>IFERROR(SMALL($M$5:$M$8000,ROWS($M$5:M1928)),"")</f>
        <v/>
      </c>
      <c r="P1928" t="s">
        <v>1803</v>
      </c>
      <c r="Q1928" t="s">
        <v>808</v>
      </c>
      <c r="R1928">
        <v>392725</v>
      </c>
      <c r="S1928" s="286">
        <f>ROWS(R$5:R1928)</f>
        <v>1924</v>
      </c>
      <c r="T1928" s="286" t="str">
        <f>IF(P1928='5.1'!$E$5,TXM!S1928,"")</f>
        <v/>
      </c>
      <c r="U1928" t="str">
        <f>IFERROR(SMALL($T$5:$T$8000,ROWS($T$5:T1928)),"")</f>
        <v/>
      </c>
    </row>
    <row r="1929" spans="1:21" ht="14.4" customHeight="1" x14ac:dyDescent="0.25">
      <c r="A1929" s="285" t="s">
        <v>1796</v>
      </c>
      <c r="B1929" t="s">
        <v>1087</v>
      </c>
      <c r="C1929" s="300">
        <v>118</v>
      </c>
      <c r="D1929" s="286">
        <f>ROWS(C$5:C1929)</f>
        <v>1925</v>
      </c>
      <c r="E1929" s="286" t="str">
        <f>IF(A1929='5.1'!$E$5,TXM!D1929,"")</f>
        <v/>
      </c>
      <c r="F1929" t="str">
        <f>IFERROR(SMALL($E$5:$E$8000,ROWS($E$5:E1929)),"")</f>
        <v/>
      </c>
      <c r="I1929" s="285" t="s">
        <v>1706</v>
      </c>
      <c r="J1929" t="s">
        <v>754</v>
      </c>
      <c r="K1929" s="300">
        <v>22173</v>
      </c>
      <c r="L1929" s="286">
        <f>ROWS(K$5:K1929)</f>
        <v>1925</v>
      </c>
      <c r="M1929" s="286" t="str">
        <f>IF(I1929='5.1'!$E$5,TXM!L1929,"")</f>
        <v/>
      </c>
      <c r="N1929" t="str">
        <f>IFERROR(SMALL($M$5:$M$8000,ROWS($M$5:M1929)),"")</f>
        <v/>
      </c>
      <c r="P1929" t="s">
        <v>1803</v>
      </c>
      <c r="Q1929" t="s">
        <v>1087</v>
      </c>
      <c r="R1929">
        <v>377163</v>
      </c>
      <c r="S1929" s="286">
        <f>ROWS(R$5:R1929)</f>
        <v>1925</v>
      </c>
      <c r="T1929" s="286" t="str">
        <f>IF(P1929='5.1'!$E$5,TXM!S1929,"")</f>
        <v/>
      </c>
      <c r="U1929" t="str">
        <f>IFERROR(SMALL($T$5:$T$8000,ROWS($T$5:T1929)),"")</f>
        <v/>
      </c>
    </row>
    <row r="1930" spans="1:21" ht="14.4" customHeight="1" x14ac:dyDescent="0.25">
      <c r="A1930" s="285" t="s">
        <v>1992</v>
      </c>
      <c r="B1930" t="s">
        <v>1080</v>
      </c>
      <c r="C1930" s="300">
        <v>988913</v>
      </c>
      <c r="D1930" s="286">
        <f>ROWS(C$5:C1930)</f>
        <v>1926</v>
      </c>
      <c r="E1930" s="286" t="str">
        <f>IF(A1930='5.1'!$E$5,TXM!D1930,"")</f>
        <v/>
      </c>
      <c r="F1930" t="str">
        <f>IFERROR(SMALL($E$5:$E$8000,ROWS($E$5:E1930)),"")</f>
        <v/>
      </c>
      <c r="I1930" s="285" t="s">
        <v>1706</v>
      </c>
      <c r="J1930" t="s">
        <v>106</v>
      </c>
      <c r="K1930" s="300">
        <v>15600</v>
      </c>
      <c r="L1930" s="286">
        <f>ROWS(K$5:K1930)</f>
        <v>1926</v>
      </c>
      <c r="M1930" s="286" t="str">
        <f>IF(I1930='5.1'!$E$5,TXM!L1930,"")</f>
        <v/>
      </c>
      <c r="N1930" t="str">
        <f>IFERROR(SMALL($M$5:$M$8000,ROWS($M$5:M1930)),"")</f>
        <v/>
      </c>
      <c r="P1930" t="s">
        <v>1803</v>
      </c>
      <c r="Q1930" t="s">
        <v>752</v>
      </c>
      <c r="R1930">
        <v>233350</v>
      </c>
      <c r="S1930" s="286">
        <f>ROWS(R$5:R1930)</f>
        <v>1926</v>
      </c>
      <c r="T1930" s="286" t="str">
        <f>IF(P1930='5.1'!$E$5,TXM!S1930,"")</f>
        <v/>
      </c>
      <c r="U1930" t="str">
        <f>IFERROR(SMALL($T$5:$T$8000,ROWS($T$5:T1930)),"")</f>
        <v/>
      </c>
    </row>
    <row r="1931" spans="1:21" ht="14.4" customHeight="1" x14ac:dyDescent="0.25">
      <c r="A1931" s="285" t="s">
        <v>1992</v>
      </c>
      <c r="B1931" t="s">
        <v>1090</v>
      </c>
      <c r="C1931" s="300">
        <v>154448</v>
      </c>
      <c r="D1931" s="286">
        <f>ROWS(C$5:C1931)</f>
        <v>1927</v>
      </c>
      <c r="E1931" s="286" t="str">
        <f>IF(A1931='5.1'!$E$5,TXM!D1931,"")</f>
        <v/>
      </c>
      <c r="F1931" t="str">
        <f>IFERROR(SMALL($E$5:$E$8000,ROWS($E$5:E1931)),"")</f>
        <v/>
      </c>
      <c r="I1931" s="285" t="s">
        <v>1706</v>
      </c>
      <c r="J1931" t="s">
        <v>1091</v>
      </c>
      <c r="K1931" s="300">
        <v>9892</v>
      </c>
      <c r="L1931" s="286">
        <f>ROWS(K$5:K1931)</f>
        <v>1927</v>
      </c>
      <c r="M1931" s="286" t="str">
        <f>IF(I1931='5.1'!$E$5,TXM!L1931,"")</f>
        <v/>
      </c>
      <c r="N1931" t="str">
        <f>IFERROR(SMALL($M$5:$M$8000,ROWS($M$5:M1931)),"")</f>
        <v/>
      </c>
      <c r="P1931" t="s">
        <v>1803</v>
      </c>
      <c r="Q1931" t="s">
        <v>119</v>
      </c>
      <c r="R1931">
        <v>117060</v>
      </c>
      <c r="S1931" s="286">
        <f>ROWS(R$5:R1931)</f>
        <v>1927</v>
      </c>
      <c r="T1931" s="286" t="str">
        <f>IF(P1931='5.1'!$E$5,TXM!S1931,"")</f>
        <v/>
      </c>
      <c r="U1931" t="str">
        <f>IFERROR(SMALL($T$5:$T$8000,ROWS($T$5:T1931)),"")</f>
        <v/>
      </c>
    </row>
    <row r="1932" spans="1:21" ht="14.4" customHeight="1" x14ac:dyDescent="0.25">
      <c r="A1932" s="285" t="s">
        <v>1993</v>
      </c>
      <c r="B1932" t="s">
        <v>102</v>
      </c>
      <c r="C1932" s="300">
        <v>12689187</v>
      </c>
      <c r="D1932" s="286">
        <f>ROWS(C$5:C1932)</f>
        <v>1928</v>
      </c>
      <c r="E1932" s="286" t="str">
        <f>IF(A1932='5.1'!$E$5,TXM!D1932,"")</f>
        <v/>
      </c>
      <c r="F1932" t="str">
        <f>IFERROR(SMALL($E$5:$E$8000,ROWS($E$5:E1932)),"")</f>
        <v/>
      </c>
      <c r="I1932" s="285" t="s">
        <v>1706</v>
      </c>
      <c r="J1932" t="s">
        <v>1094</v>
      </c>
      <c r="K1932" s="300">
        <v>3900</v>
      </c>
      <c r="L1932" s="286">
        <f>ROWS(K$5:K1932)</f>
        <v>1928</v>
      </c>
      <c r="M1932" s="286" t="str">
        <f>IF(I1932='5.1'!$E$5,TXM!L1932,"")</f>
        <v/>
      </c>
      <c r="N1932" t="str">
        <f>IFERROR(SMALL($M$5:$M$8000,ROWS($M$5:M1932)),"")</f>
        <v/>
      </c>
      <c r="P1932" t="s">
        <v>1803</v>
      </c>
      <c r="Q1932" t="s">
        <v>804</v>
      </c>
      <c r="R1932">
        <v>100000</v>
      </c>
      <c r="S1932" s="286">
        <f>ROWS(R$5:R1932)</f>
        <v>1928</v>
      </c>
      <c r="T1932" s="286" t="str">
        <f>IF(P1932='5.1'!$E$5,TXM!S1932,"")</f>
        <v/>
      </c>
      <c r="U1932" t="str">
        <f>IFERROR(SMALL($T$5:$T$8000,ROWS($T$5:T1932)),"")</f>
        <v/>
      </c>
    </row>
    <row r="1933" spans="1:21" ht="14.4" customHeight="1" x14ac:dyDescent="0.25">
      <c r="A1933" s="285" t="s">
        <v>1993</v>
      </c>
      <c r="B1933" t="s">
        <v>198</v>
      </c>
      <c r="C1933" s="300">
        <v>3600000</v>
      </c>
      <c r="D1933" s="286">
        <f>ROWS(C$5:C1933)</f>
        <v>1929</v>
      </c>
      <c r="E1933" s="286" t="str">
        <f>IF(A1933='5.1'!$E$5,TXM!D1933,"")</f>
        <v/>
      </c>
      <c r="F1933" t="str">
        <f>IFERROR(SMALL($E$5:$E$8000,ROWS($E$5:E1933)),"")</f>
        <v/>
      </c>
      <c r="I1933" s="285" t="s">
        <v>1706</v>
      </c>
      <c r="J1933" t="s">
        <v>742</v>
      </c>
      <c r="K1933" s="300">
        <v>3853</v>
      </c>
      <c r="L1933" s="286">
        <f>ROWS(K$5:K1933)</f>
        <v>1929</v>
      </c>
      <c r="M1933" s="286" t="str">
        <f>IF(I1933='5.1'!$E$5,TXM!L1933,"")</f>
        <v/>
      </c>
      <c r="N1933" t="str">
        <f>IFERROR(SMALL($M$5:$M$8000,ROWS($M$5:M1933)),"")</f>
        <v/>
      </c>
      <c r="P1933" t="s">
        <v>1803</v>
      </c>
      <c r="Q1933" t="s">
        <v>1082</v>
      </c>
      <c r="R1933">
        <v>76420</v>
      </c>
      <c r="S1933" s="286">
        <f>ROWS(R$5:R1933)</f>
        <v>1929</v>
      </c>
      <c r="T1933" s="286" t="str">
        <f>IF(P1933='5.1'!$E$5,TXM!S1933,"")</f>
        <v/>
      </c>
      <c r="U1933" t="str">
        <f>IFERROR(SMALL($T$5:$T$8000,ROWS($T$5:T1933)),"")</f>
        <v/>
      </c>
    </row>
    <row r="1934" spans="1:21" ht="14.4" customHeight="1" x14ac:dyDescent="0.25">
      <c r="A1934" s="285" t="s">
        <v>1993</v>
      </c>
      <c r="B1934" t="s">
        <v>118</v>
      </c>
      <c r="C1934" s="300">
        <v>2738969</v>
      </c>
      <c r="D1934" s="286">
        <f>ROWS(C$5:C1934)</f>
        <v>1930</v>
      </c>
      <c r="E1934" s="286" t="str">
        <f>IF(A1934='5.1'!$E$5,TXM!D1934,"")</f>
        <v/>
      </c>
      <c r="F1934" t="str">
        <f>IFERROR(SMALL($E$5:$E$8000,ROWS($E$5:E1934)),"")</f>
        <v/>
      </c>
      <c r="I1934" s="285" t="s">
        <v>1706</v>
      </c>
      <c r="J1934" t="s">
        <v>768</v>
      </c>
      <c r="K1934" s="300">
        <v>3564</v>
      </c>
      <c r="L1934" s="286">
        <f>ROWS(K$5:K1934)</f>
        <v>1930</v>
      </c>
      <c r="M1934" s="286" t="str">
        <f>IF(I1934='5.1'!$E$5,TXM!L1934,"")</f>
        <v/>
      </c>
      <c r="N1934" t="str">
        <f>IFERROR(SMALL($M$5:$M$8000,ROWS($M$5:M1934)),"")</f>
        <v/>
      </c>
      <c r="P1934" t="s">
        <v>1803</v>
      </c>
      <c r="Q1934" t="s">
        <v>760</v>
      </c>
      <c r="R1934">
        <v>75255</v>
      </c>
      <c r="S1934" s="286">
        <f>ROWS(R$5:R1934)</f>
        <v>1930</v>
      </c>
      <c r="T1934" s="286" t="str">
        <f>IF(P1934='5.1'!$E$5,TXM!S1934,"")</f>
        <v/>
      </c>
      <c r="U1934" t="str">
        <f>IFERROR(SMALL($T$5:$T$8000,ROWS($T$5:T1934)),"")</f>
        <v/>
      </c>
    </row>
    <row r="1935" spans="1:21" ht="14.4" customHeight="1" x14ac:dyDescent="0.25">
      <c r="A1935" s="285" t="s">
        <v>1993</v>
      </c>
      <c r="B1935" t="s">
        <v>1080</v>
      </c>
      <c r="C1935" s="300">
        <v>1552947</v>
      </c>
      <c r="D1935" s="286">
        <f>ROWS(C$5:C1935)</f>
        <v>1931</v>
      </c>
      <c r="E1935" s="286" t="str">
        <f>IF(A1935='5.1'!$E$5,TXM!D1935,"")</f>
        <v/>
      </c>
      <c r="F1935" t="str">
        <f>IFERROR(SMALL($E$5:$E$8000,ROWS($E$5:E1935)),"")</f>
        <v/>
      </c>
      <c r="I1935" s="285" t="s">
        <v>1706</v>
      </c>
      <c r="J1935" t="s">
        <v>794</v>
      </c>
      <c r="K1935" s="300">
        <v>2240</v>
      </c>
      <c r="L1935" s="286">
        <f>ROWS(K$5:K1935)</f>
        <v>1931</v>
      </c>
      <c r="M1935" s="286" t="str">
        <f>IF(I1935='5.1'!$E$5,TXM!L1935,"")</f>
        <v/>
      </c>
      <c r="N1935" t="str">
        <f>IFERROR(SMALL($M$5:$M$8000,ROWS($M$5:M1935)),"")</f>
        <v/>
      </c>
      <c r="P1935" t="s">
        <v>1803</v>
      </c>
      <c r="Q1935" t="s">
        <v>784</v>
      </c>
      <c r="R1935">
        <v>52190</v>
      </c>
      <c r="S1935" s="286">
        <f>ROWS(R$5:R1935)</f>
        <v>1931</v>
      </c>
      <c r="T1935" s="286" t="str">
        <f>IF(P1935='5.1'!$E$5,TXM!S1935,"")</f>
        <v/>
      </c>
      <c r="U1935" t="str">
        <f>IFERROR(SMALL($T$5:$T$8000,ROWS($T$5:T1935)),"")</f>
        <v/>
      </c>
    </row>
    <row r="1936" spans="1:21" ht="14.4" customHeight="1" x14ac:dyDescent="0.25">
      <c r="A1936" s="285" t="s">
        <v>1993</v>
      </c>
      <c r="B1936" t="s">
        <v>705</v>
      </c>
      <c r="C1936" s="300">
        <v>872054</v>
      </c>
      <c r="D1936" s="286">
        <f>ROWS(C$5:C1936)</f>
        <v>1932</v>
      </c>
      <c r="E1936" s="286" t="str">
        <f>IF(A1936='5.1'!$E$5,TXM!D1936,"")</f>
        <v/>
      </c>
      <c r="F1936" t="str">
        <f>IFERROR(SMALL($E$5:$E$8000,ROWS($E$5:E1936)),"")</f>
        <v/>
      </c>
      <c r="I1936" s="285" t="s">
        <v>1706</v>
      </c>
      <c r="J1936" t="s">
        <v>1089</v>
      </c>
      <c r="K1936" s="300">
        <v>552</v>
      </c>
      <c r="L1936" s="286">
        <f>ROWS(K$5:K1936)</f>
        <v>1932</v>
      </c>
      <c r="M1936" s="286" t="str">
        <f>IF(I1936='5.1'!$E$5,TXM!L1936,"")</f>
        <v/>
      </c>
      <c r="N1936" t="str">
        <f>IFERROR(SMALL($M$5:$M$8000,ROWS($M$5:M1936)),"")</f>
        <v/>
      </c>
      <c r="P1936" t="s">
        <v>1803</v>
      </c>
      <c r="Q1936" t="s">
        <v>1079</v>
      </c>
      <c r="R1936">
        <v>40246</v>
      </c>
      <c r="S1936" s="286">
        <f>ROWS(R$5:R1936)</f>
        <v>1932</v>
      </c>
      <c r="T1936" s="286" t="str">
        <f>IF(P1936='5.1'!$E$5,TXM!S1936,"")</f>
        <v/>
      </c>
      <c r="U1936" t="str">
        <f>IFERROR(SMALL($T$5:$T$8000,ROWS($T$5:T1936)),"")</f>
        <v/>
      </c>
    </row>
    <row r="1937" spans="1:21" ht="14.4" customHeight="1" x14ac:dyDescent="0.25">
      <c r="A1937" s="285" t="s">
        <v>1993</v>
      </c>
      <c r="B1937" t="s">
        <v>106</v>
      </c>
      <c r="C1937" s="300">
        <v>794192</v>
      </c>
      <c r="D1937" s="286">
        <f>ROWS(C$5:C1937)</f>
        <v>1933</v>
      </c>
      <c r="E1937" s="286" t="str">
        <f>IF(A1937='5.1'!$E$5,TXM!D1937,"")</f>
        <v/>
      </c>
      <c r="F1937" t="str">
        <f>IFERROR(SMALL($E$5:$E$8000,ROWS($E$5:E1937)),"")</f>
        <v/>
      </c>
      <c r="I1937" s="285" t="s">
        <v>1706</v>
      </c>
      <c r="J1937" t="s">
        <v>1088</v>
      </c>
      <c r="K1937" s="300">
        <v>182</v>
      </c>
      <c r="L1937" s="286">
        <f>ROWS(K$5:K1937)</f>
        <v>1933</v>
      </c>
      <c r="M1937" s="286" t="str">
        <f>IF(I1937='5.1'!$E$5,TXM!L1937,"")</f>
        <v/>
      </c>
      <c r="N1937" t="str">
        <f>IFERROR(SMALL($M$5:$M$8000,ROWS($M$5:M1937)),"")</f>
        <v/>
      </c>
      <c r="P1937" t="s">
        <v>1803</v>
      </c>
      <c r="Q1937" t="s">
        <v>774</v>
      </c>
      <c r="R1937">
        <v>37399</v>
      </c>
      <c r="S1937" s="286">
        <f>ROWS(R$5:R1937)</f>
        <v>1933</v>
      </c>
      <c r="T1937" s="286" t="str">
        <f>IF(P1937='5.1'!$E$5,TXM!S1937,"")</f>
        <v/>
      </c>
      <c r="U1937" t="str">
        <f>IFERROR(SMALL($T$5:$T$8000,ROWS($T$5:T1937)),"")</f>
        <v/>
      </c>
    </row>
    <row r="1938" spans="1:21" ht="14.4" customHeight="1" x14ac:dyDescent="0.25">
      <c r="A1938" s="285" t="s">
        <v>1993</v>
      </c>
      <c r="B1938" t="s">
        <v>715</v>
      </c>
      <c r="C1938" s="300">
        <v>136594</v>
      </c>
      <c r="D1938" s="286">
        <f>ROWS(C$5:C1938)</f>
        <v>1934</v>
      </c>
      <c r="E1938" s="286" t="str">
        <f>IF(A1938='5.1'!$E$5,TXM!D1938,"")</f>
        <v/>
      </c>
      <c r="F1938" t="str">
        <f>IFERROR(SMALL($E$5:$E$8000,ROWS($E$5:E1938)),"")</f>
        <v/>
      </c>
      <c r="I1938" s="285" t="s">
        <v>1966</v>
      </c>
      <c r="J1938" t="s">
        <v>107</v>
      </c>
      <c r="K1938" s="300">
        <v>26471000</v>
      </c>
      <c r="L1938" s="286">
        <f>ROWS(K$5:K1938)</f>
        <v>1934</v>
      </c>
      <c r="M1938" s="286" t="str">
        <f>IF(I1938='5.1'!$E$5,TXM!L1938,"")</f>
        <v/>
      </c>
      <c r="N1938" t="str">
        <f>IFERROR(SMALL($M$5:$M$8000,ROWS($M$5:M1938)),"")</f>
        <v/>
      </c>
      <c r="P1938" t="s">
        <v>1803</v>
      </c>
      <c r="Q1938" t="s">
        <v>725</v>
      </c>
      <c r="R1938">
        <v>32460</v>
      </c>
      <c r="S1938" s="286">
        <f>ROWS(R$5:R1938)</f>
        <v>1934</v>
      </c>
      <c r="T1938" s="286" t="str">
        <f>IF(P1938='5.1'!$E$5,TXM!S1938,"")</f>
        <v/>
      </c>
      <c r="U1938" t="str">
        <f>IFERROR(SMALL($T$5:$T$8000,ROWS($T$5:T1938)),"")</f>
        <v/>
      </c>
    </row>
    <row r="1939" spans="1:21" ht="14.4" customHeight="1" x14ac:dyDescent="0.25">
      <c r="A1939" s="285" t="s">
        <v>1993</v>
      </c>
      <c r="B1939" t="s">
        <v>752</v>
      </c>
      <c r="C1939" s="300">
        <v>121335</v>
      </c>
      <c r="D1939" s="286">
        <f>ROWS(C$5:C1939)</f>
        <v>1935</v>
      </c>
      <c r="E1939" s="286" t="str">
        <f>IF(A1939='5.1'!$E$5,TXM!D1939,"")</f>
        <v/>
      </c>
      <c r="F1939" t="str">
        <f>IFERROR(SMALL($E$5:$E$8000,ROWS($E$5:E1939)),"")</f>
        <v/>
      </c>
      <c r="I1939" s="285" t="s">
        <v>1966</v>
      </c>
      <c r="J1939" t="s">
        <v>760</v>
      </c>
      <c r="K1939" s="300">
        <v>1680108</v>
      </c>
      <c r="L1939" s="286">
        <f>ROWS(K$5:K1939)</f>
        <v>1935</v>
      </c>
      <c r="M1939" s="286" t="str">
        <f>IF(I1939='5.1'!$E$5,TXM!L1939,"")</f>
        <v/>
      </c>
      <c r="N1939" t="str">
        <f>IFERROR(SMALL($M$5:$M$8000,ROWS($M$5:M1939)),"")</f>
        <v/>
      </c>
      <c r="P1939" t="s">
        <v>1803</v>
      </c>
      <c r="Q1939" t="s">
        <v>776</v>
      </c>
      <c r="R1939">
        <v>30751</v>
      </c>
      <c r="S1939" s="286">
        <f>ROWS(R$5:R1939)</f>
        <v>1935</v>
      </c>
      <c r="T1939" s="286" t="str">
        <f>IF(P1939='5.1'!$E$5,TXM!S1939,"")</f>
        <v/>
      </c>
      <c r="U1939" t="str">
        <f>IFERROR(SMALL($T$5:$T$8000,ROWS($T$5:T1939)),"")</f>
        <v/>
      </c>
    </row>
    <row r="1940" spans="1:21" ht="14.4" customHeight="1" x14ac:dyDescent="0.25">
      <c r="A1940" s="285" t="s">
        <v>1993</v>
      </c>
      <c r="B1940" t="s">
        <v>114</v>
      </c>
      <c r="C1940" s="300">
        <v>89063</v>
      </c>
      <c r="D1940" s="286">
        <f>ROWS(C$5:C1940)</f>
        <v>1936</v>
      </c>
      <c r="E1940" s="286" t="str">
        <f>IF(A1940='5.1'!$E$5,TXM!D1940,"")</f>
        <v/>
      </c>
      <c r="F1940" t="str">
        <f>IFERROR(SMALL($E$5:$E$8000,ROWS($E$5:E1940)),"")</f>
        <v/>
      </c>
      <c r="I1940" s="285" t="s">
        <v>1966</v>
      </c>
      <c r="J1940" t="s">
        <v>810</v>
      </c>
      <c r="K1940" s="300">
        <v>616919</v>
      </c>
      <c r="L1940" s="286">
        <f>ROWS(K$5:K1940)</f>
        <v>1936</v>
      </c>
      <c r="M1940" s="286" t="str">
        <f>IF(I1940='5.1'!$E$5,TXM!L1940,"")</f>
        <v/>
      </c>
      <c r="N1940" t="str">
        <f>IFERROR(SMALL($M$5:$M$8000,ROWS($M$5:M1940)),"")</f>
        <v/>
      </c>
      <c r="P1940" t="s">
        <v>1803</v>
      </c>
      <c r="Q1940" t="s">
        <v>1081</v>
      </c>
      <c r="R1940">
        <v>30450</v>
      </c>
      <c r="S1940" s="286">
        <f>ROWS(R$5:R1940)</f>
        <v>1936</v>
      </c>
      <c r="T1940" s="286" t="str">
        <f>IF(P1940='5.1'!$E$5,TXM!S1940,"")</f>
        <v/>
      </c>
      <c r="U1940" t="str">
        <f>IFERROR(SMALL($T$5:$T$8000,ROWS($T$5:T1940)),"")</f>
        <v/>
      </c>
    </row>
    <row r="1941" spans="1:21" ht="14.4" customHeight="1" x14ac:dyDescent="0.25">
      <c r="A1941" s="285" t="s">
        <v>1800</v>
      </c>
      <c r="B1941" t="s">
        <v>715</v>
      </c>
      <c r="C1941" s="300">
        <v>906952910</v>
      </c>
      <c r="D1941" s="286">
        <f>ROWS(C$5:C1941)</f>
        <v>1937</v>
      </c>
      <c r="E1941" s="286" t="str">
        <f>IF(A1941='5.1'!$E$5,TXM!D1941,"")</f>
        <v/>
      </c>
      <c r="F1941" t="str">
        <f>IFERROR(SMALL($E$5:$E$8000,ROWS($E$5:E1941)),"")</f>
        <v/>
      </c>
      <c r="I1941" s="285" t="s">
        <v>1966</v>
      </c>
      <c r="J1941" t="s">
        <v>762</v>
      </c>
      <c r="K1941" s="300">
        <v>174528</v>
      </c>
      <c r="L1941" s="286">
        <f>ROWS(K$5:K1941)</f>
        <v>1937</v>
      </c>
      <c r="M1941" s="286" t="str">
        <f>IF(I1941='5.1'!$E$5,TXM!L1941,"")</f>
        <v/>
      </c>
      <c r="N1941" t="str">
        <f>IFERROR(SMALL($M$5:$M$8000,ROWS($M$5:M1941)),"")</f>
        <v/>
      </c>
      <c r="P1941" t="s">
        <v>1803</v>
      </c>
      <c r="Q1941" t="s">
        <v>732</v>
      </c>
      <c r="R1941">
        <v>30000</v>
      </c>
      <c r="S1941" s="286">
        <f>ROWS(R$5:R1941)</f>
        <v>1937</v>
      </c>
      <c r="T1941" s="286" t="str">
        <f>IF(P1941='5.1'!$E$5,TXM!S1941,"")</f>
        <v/>
      </c>
      <c r="U1941" t="str">
        <f>IFERROR(SMALL($T$5:$T$8000,ROWS($T$5:T1941)),"")</f>
        <v/>
      </c>
    </row>
    <row r="1942" spans="1:21" ht="14.4" customHeight="1" x14ac:dyDescent="0.25">
      <c r="A1942" s="285" t="s">
        <v>1996</v>
      </c>
      <c r="B1942" t="s">
        <v>715</v>
      </c>
      <c r="C1942" s="300">
        <v>174861165</v>
      </c>
      <c r="D1942" s="286">
        <f>ROWS(C$5:C1942)</f>
        <v>1938</v>
      </c>
      <c r="E1942" s="286" t="str">
        <f>IF(A1942='5.1'!$E$5,TXM!D1942,"")</f>
        <v/>
      </c>
      <c r="F1942" t="str">
        <f>IFERROR(SMALL($E$5:$E$8000,ROWS($E$5:E1942)),"")</f>
        <v/>
      </c>
      <c r="I1942" s="285" t="s">
        <v>1966</v>
      </c>
      <c r="J1942" t="s">
        <v>1093</v>
      </c>
      <c r="K1942" s="300">
        <v>173938</v>
      </c>
      <c r="L1942" s="286">
        <f>ROWS(K$5:K1942)</f>
        <v>1938</v>
      </c>
      <c r="M1942" s="286" t="str">
        <f>IF(I1942='5.1'!$E$5,TXM!L1942,"")</f>
        <v/>
      </c>
      <c r="N1942" t="str">
        <f>IFERROR(SMALL($M$5:$M$8000,ROWS($M$5:M1942)),"")</f>
        <v/>
      </c>
      <c r="P1942" t="s">
        <v>1803</v>
      </c>
      <c r="Q1942" t="s">
        <v>1091</v>
      </c>
      <c r="R1942">
        <v>29050</v>
      </c>
      <c r="S1942" s="286">
        <f>ROWS(R$5:R1942)</f>
        <v>1938</v>
      </c>
      <c r="T1942" s="286" t="str">
        <f>IF(P1942='5.1'!$E$5,TXM!S1942,"")</f>
        <v/>
      </c>
      <c r="U1942" t="str">
        <f>IFERROR(SMALL($T$5:$T$8000,ROWS($T$5:T1942)),"")</f>
        <v/>
      </c>
    </row>
    <row r="1943" spans="1:21" ht="14.4" customHeight="1" x14ac:dyDescent="0.25">
      <c r="A1943" s="285" t="s">
        <v>1996</v>
      </c>
      <c r="B1943" t="s">
        <v>1081</v>
      </c>
      <c r="C1943" s="300">
        <v>9338662</v>
      </c>
      <c r="D1943" s="286">
        <f>ROWS(C$5:C1943)</f>
        <v>1939</v>
      </c>
      <c r="E1943" s="286" t="str">
        <f>IF(A1943='5.1'!$E$5,TXM!D1943,"")</f>
        <v/>
      </c>
      <c r="F1943" t="str">
        <f>IFERROR(SMALL($E$5:$E$8000,ROWS($E$5:E1943)),"")</f>
        <v/>
      </c>
      <c r="I1943" s="285" t="s">
        <v>1966</v>
      </c>
      <c r="J1943" t="s">
        <v>1080</v>
      </c>
      <c r="K1943" s="300">
        <v>67042</v>
      </c>
      <c r="L1943" s="286">
        <f>ROWS(K$5:K1943)</f>
        <v>1939</v>
      </c>
      <c r="M1943" s="286" t="str">
        <f>IF(I1943='5.1'!$E$5,TXM!L1943,"")</f>
        <v/>
      </c>
      <c r="N1943" t="str">
        <f>IFERROR(SMALL($M$5:$M$8000,ROWS($M$5:M1943)),"")</f>
        <v/>
      </c>
      <c r="P1943" t="s">
        <v>1803</v>
      </c>
      <c r="Q1943" t="s">
        <v>106</v>
      </c>
      <c r="R1943">
        <v>27780</v>
      </c>
      <c r="S1943" s="286">
        <f>ROWS(R$5:R1943)</f>
        <v>1939</v>
      </c>
      <c r="T1943" s="286" t="str">
        <f>IF(P1943='5.1'!$E$5,TXM!S1943,"")</f>
        <v/>
      </c>
      <c r="U1943" t="str">
        <f>IFERROR(SMALL($T$5:$T$8000,ROWS($T$5:T1943)),"")</f>
        <v/>
      </c>
    </row>
    <row r="1944" spans="1:21" ht="14.4" customHeight="1" x14ac:dyDescent="0.25">
      <c r="A1944" s="285" t="s">
        <v>1996</v>
      </c>
      <c r="B1944" t="s">
        <v>113</v>
      </c>
      <c r="C1944" s="300">
        <v>1761548</v>
      </c>
      <c r="D1944" s="286">
        <f>ROWS(C$5:C1944)</f>
        <v>1940</v>
      </c>
      <c r="E1944" s="286" t="str">
        <f>IF(A1944='5.1'!$E$5,TXM!D1944,"")</f>
        <v/>
      </c>
      <c r="F1944" t="str">
        <f>IFERROR(SMALL($E$5:$E$8000,ROWS($E$5:E1944)),"")</f>
        <v/>
      </c>
      <c r="I1944" s="285" t="s">
        <v>1966</v>
      </c>
      <c r="J1944" t="s">
        <v>808</v>
      </c>
      <c r="K1944" s="300">
        <v>65544</v>
      </c>
      <c r="L1944" s="286">
        <f>ROWS(K$5:K1944)</f>
        <v>1940</v>
      </c>
      <c r="M1944" s="286" t="str">
        <f>IF(I1944='5.1'!$E$5,TXM!L1944,"")</f>
        <v/>
      </c>
      <c r="N1944" t="str">
        <f>IFERROR(SMALL($M$5:$M$8000,ROWS($M$5:M1944)),"")</f>
        <v/>
      </c>
      <c r="P1944" t="s">
        <v>1803</v>
      </c>
      <c r="Q1944" t="s">
        <v>782</v>
      </c>
      <c r="R1944">
        <v>23540</v>
      </c>
      <c r="S1944" s="286">
        <f>ROWS(R$5:R1944)</f>
        <v>1940</v>
      </c>
      <c r="T1944" s="286" t="str">
        <f>IF(P1944='5.1'!$E$5,TXM!S1944,"")</f>
        <v/>
      </c>
      <c r="U1944" t="str">
        <f>IFERROR(SMALL($T$5:$T$8000,ROWS($T$5:T1944)),"")</f>
        <v/>
      </c>
    </row>
    <row r="1945" spans="1:21" ht="14.4" customHeight="1" x14ac:dyDescent="0.25">
      <c r="A1945" s="285" t="s">
        <v>1996</v>
      </c>
      <c r="B1945" t="s">
        <v>723</v>
      </c>
      <c r="C1945" s="300">
        <v>1268728</v>
      </c>
      <c r="D1945" s="286">
        <f>ROWS(C$5:C1945)</f>
        <v>1941</v>
      </c>
      <c r="E1945" s="286" t="str">
        <f>IF(A1945='5.1'!$E$5,TXM!D1945,"")</f>
        <v/>
      </c>
      <c r="F1945" t="str">
        <f>IFERROR(SMALL($E$5:$E$8000,ROWS($E$5:E1945)),"")</f>
        <v/>
      </c>
      <c r="I1945" s="285" t="s">
        <v>1966</v>
      </c>
      <c r="J1945" t="s">
        <v>1097</v>
      </c>
      <c r="K1945" s="300">
        <v>37283</v>
      </c>
      <c r="L1945" s="286">
        <f>ROWS(K$5:K1945)</f>
        <v>1941</v>
      </c>
      <c r="M1945" s="286" t="str">
        <f>IF(I1945='5.1'!$E$5,TXM!L1945,"")</f>
        <v/>
      </c>
      <c r="N1945" t="str">
        <f>IFERROR(SMALL($M$5:$M$8000,ROWS($M$5:M1945)),"")</f>
        <v/>
      </c>
      <c r="P1945" t="s">
        <v>1803</v>
      </c>
      <c r="Q1945" t="s">
        <v>1090</v>
      </c>
      <c r="R1945">
        <v>22913</v>
      </c>
      <c r="S1945" s="286">
        <f>ROWS(R$5:R1945)</f>
        <v>1941</v>
      </c>
      <c r="T1945" s="286" t="str">
        <f>IF(P1945='5.1'!$E$5,TXM!S1945,"")</f>
        <v/>
      </c>
      <c r="U1945" t="str">
        <f>IFERROR(SMALL($T$5:$T$8000,ROWS($T$5:T1945)),"")</f>
        <v/>
      </c>
    </row>
    <row r="1946" spans="1:21" ht="14.4" customHeight="1" x14ac:dyDescent="0.25">
      <c r="A1946" s="285" t="s">
        <v>1996</v>
      </c>
      <c r="B1946" t="s">
        <v>750</v>
      </c>
      <c r="C1946" s="300">
        <v>808414</v>
      </c>
      <c r="D1946" s="286">
        <f>ROWS(C$5:C1946)</f>
        <v>1942</v>
      </c>
      <c r="E1946" s="286" t="str">
        <f>IF(A1946='5.1'!$E$5,TXM!D1946,"")</f>
        <v/>
      </c>
      <c r="F1946" t="str">
        <f>IFERROR(SMALL($E$5:$E$8000,ROWS($E$5:E1946)),"")</f>
        <v/>
      </c>
      <c r="I1946" s="285" t="s">
        <v>1966</v>
      </c>
      <c r="J1946" t="s">
        <v>766</v>
      </c>
      <c r="K1946" s="300">
        <v>32486</v>
      </c>
      <c r="L1946" s="286">
        <f>ROWS(K$5:K1946)</f>
        <v>1942</v>
      </c>
      <c r="M1946" s="286" t="str">
        <f>IF(I1946='5.1'!$E$5,TXM!L1946,"")</f>
        <v/>
      </c>
      <c r="N1946" t="str">
        <f>IFERROR(SMALL($M$5:$M$8000,ROWS($M$5:M1946)),"")</f>
        <v/>
      </c>
      <c r="P1946" t="s">
        <v>1803</v>
      </c>
      <c r="Q1946" t="s">
        <v>1076</v>
      </c>
      <c r="R1946">
        <v>20000</v>
      </c>
      <c r="S1946" s="286">
        <f>ROWS(R$5:R1946)</f>
        <v>1942</v>
      </c>
      <c r="T1946" s="286" t="str">
        <f>IF(P1946='5.1'!$E$5,TXM!S1946,"")</f>
        <v/>
      </c>
      <c r="U1946" t="str">
        <f>IFERROR(SMALL($T$5:$T$8000,ROWS($T$5:T1946)),"")</f>
        <v/>
      </c>
    </row>
    <row r="1947" spans="1:21" ht="14.4" customHeight="1" x14ac:dyDescent="0.25">
      <c r="A1947" s="285" t="s">
        <v>1996</v>
      </c>
      <c r="B1947" t="s">
        <v>1080</v>
      </c>
      <c r="C1947" s="300">
        <v>307623</v>
      </c>
      <c r="D1947" s="286">
        <f>ROWS(C$5:C1947)</f>
        <v>1943</v>
      </c>
      <c r="E1947" s="286" t="str">
        <f>IF(A1947='5.1'!$E$5,TXM!D1947,"")</f>
        <v/>
      </c>
      <c r="F1947" t="str">
        <f>IFERROR(SMALL($E$5:$E$8000,ROWS($E$5:E1947)),"")</f>
        <v/>
      </c>
      <c r="I1947" s="285" t="s">
        <v>1966</v>
      </c>
      <c r="J1947" t="s">
        <v>806</v>
      </c>
      <c r="K1947" s="300">
        <v>11004</v>
      </c>
      <c r="L1947" s="286">
        <f>ROWS(K$5:K1947)</f>
        <v>1943</v>
      </c>
      <c r="M1947" s="286" t="str">
        <f>IF(I1947='5.1'!$E$5,TXM!L1947,"")</f>
        <v/>
      </c>
      <c r="N1947" t="str">
        <f>IFERROR(SMALL($M$5:$M$8000,ROWS($M$5:M1947)),"")</f>
        <v/>
      </c>
      <c r="P1947" t="s">
        <v>1803</v>
      </c>
      <c r="Q1947" t="s">
        <v>719</v>
      </c>
      <c r="R1947">
        <v>19857</v>
      </c>
      <c r="S1947" s="286">
        <f>ROWS(R$5:R1947)</f>
        <v>1943</v>
      </c>
      <c r="T1947" s="286" t="str">
        <f>IF(P1947='5.1'!$E$5,TXM!S1947,"")</f>
        <v/>
      </c>
      <c r="U1947" t="str">
        <f>IFERROR(SMALL($T$5:$T$8000,ROWS($T$5:T1947)),"")</f>
        <v/>
      </c>
    </row>
    <row r="1948" spans="1:21" ht="14.4" customHeight="1" x14ac:dyDescent="0.25">
      <c r="A1948" s="285" t="s">
        <v>1996</v>
      </c>
      <c r="B1948" t="s">
        <v>117</v>
      </c>
      <c r="C1948" s="300">
        <v>296336</v>
      </c>
      <c r="D1948" s="286">
        <f>ROWS(C$5:C1948)</f>
        <v>1944</v>
      </c>
      <c r="E1948" s="286" t="str">
        <f>IF(A1948='5.1'!$E$5,TXM!D1948,"")</f>
        <v/>
      </c>
      <c r="F1948" t="str">
        <f>IFERROR(SMALL($E$5:$E$8000,ROWS($E$5:E1948)),"")</f>
        <v/>
      </c>
      <c r="I1948" s="285" t="s">
        <v>1966</v>
      </c>
      <c r="J1948" t="s">
        <v>1079</v>
      </c>
      <c r="K1948" s="300">
        <v>7011</v>
      </c>
      <c r="L1948" s="286">
        <f>ROWS(K$5:K1948)</f>
        <v>1944</v>
      </c>
      <c r="M1948" s="286" t="str">
        <f>IF(I1948='5.1'!$E$5,TXM!L1948,"")</f>
        <v/>
      </c>
      <c r="N1948" t="str">
        <f>IFERROR(SMALL($M$5:$M$8000,ROWS($M$5:M1948)),"")</f>
        <v/>
      </c>
      <c r="P1948" t="s">
        <v>1803</v>
      </c>
      <c r="Q1948" t="s">
        <v>764</v>
      </c>
      <c r="R1948">
        <v>19720</v>
      </c>
      <c r="S1948" s="286">
        <f>ROWS(R$5:R1948)</f>
        <v>1944</v>
      </c>
      <c r="T1948" s="286" t="str">
        <f>IF(P1948='5.1'!$E$5,TXM!S1948,"")</f>
        <v/>
      </c>
      <c r="U1948" t="str">
        <f>IFERROR(SMALL($T$5:$T$8000,ROWS($T$5:T1948)),"")</f>
        <v/>
      </c>
    </row>
    <row r="1949" spans="1:21" ht="14.4" customHeight="1" x14ac:dyDescent="0.25">
      <c r="A1949" s="285" t="s">
        <v>1996</v>
      </c>
      <c r="B1949" t="s">
        <v>118</v>
      </c>
      <c r="C1949" s="300">
        <v>173727</v>
      </c>
      <c r="D1949" s="286">
        <f>ROWS(C$5:C1949)</f>
        <v>1945</v>
      </c>
      <c r="E1949" s="286" t="str">
        <f>IF(A1949='5.1'!$E$5,TXM!D1949,"")</f>
        <v/>
      </c>
      <c r="F1949" t="str">
        <f>IFERROR(SMALL($E$5:$E$8000,ROWS($E$5:E1949)),"")</f>
        <v/>
      </c>
      <c r="I1949" s="285" t="s">
        <v>1966</v>
      </c>
      <c r="J1949" t="s">
        <v>734</v>
      </c>
      <c r="K1949" s="300">
        <v>2196</v>
      </c>
      <c r="L1949" s="286">
        <f>ROWS(K$5:K1949)</f>
        <v>1945</v>
      </c>
      <c r="M1949" s="286" t="str">
        <f>IF(I1949='5.1'!$E$5,TXM!L1949,"")</f>
        <v/>
      </c>
      <c r="N1949" t="str">
        <f>IFERROR(SMALL($M$5:$M$8000,ROWS($M$5:M1949)),"")</f>
        <v/>
      </c>
      <c r="P1949" t="s">
        <v>1803</v>
      </c>
      <c r="Q1949" t="s">
        <v>748</v>
      </c>
      <c r="R1949">
        <v>9000</v>
      </c>
      <c r="S1949" s="286">
        <f>ROWS(R$5:R1949)</f>
        <v>1945</v>
      </c>
      <c r="T1949" s="286" t="str">
        <f>IF(P1949='5.1'!$E$5,TXM!S1949,"")</f>
        <v/>
      </c>
      <c r="U1949" t="str">
        <f>IFERROR(SMALL($T$5:$T$8000,ROWS($T$5:T1949)),"")</f>
        <v/>
      </c>
    </row>
    <row r="1950" spans="1:21" ht="14.4" customHeight="1" x14ac:dyDescent="0.25">
      <c r="A1950" s="285" t="s">
        <v>1996</v>
      </c>
      <c r="B1950" t="s">
        <v>782</v>
      </c>
      <c r="C1950" s="300">
        <v>138251</v>
      </c>
      <c r="D1950" s="286">
        <f>ROWS(C$5:C1950)</f>
        <v>1946</v>
      </c>
      <c r="E1950" s="286" t="str">
        <f>IF(A1950='5.1'!$E$5,TXM!D1950,"")</f>
        <v/>
      </c>
      <c r="F1950" t="str">
        <f>IFERROR(SMALL($E$5:$E$8000,ROWS($E$5:E1950)),"")</f>
        <v/>
      </c>
      <c r="I1950" s="285" t="s">
        <v>1966</v>
      </c>
      <c r="J1950" t="s">
        <v>764</v>
      </c>
      <c r="K1950" s="300">
        <v>1403</v>
      </c>
      <c r="L1950" s="286">
        <f>ROWS(K$5:K1950)</f>
        <v>1946</v>
      </c>
      <c r="M1950" s="286" t="str">
        <f>IF(I1950='5.1'!$E$5,TXM!L1950,"")</f>
        <v/>
      </c>
      <c r="N1950" t="str">
        <f>IFERROR(SMALL($M$5:$M$8000,ROWS($M$5:M1950)),"")</f>
        <v/>
      </c>
      <c r="P1950" t="s">
        <v>1803</v>
      </c>
      <c r="Q1950" t="s">
        <v>727</v>
      </c>
      <c r="R1950">
        <v>6656</v>
      </c>
      <c r="S1950" s="286">
        <f>ROWS(R$5:R1950)</f>
        <v>1946</v>
      </c>
      <c r="T1950" s="286" t="str">
        <f>IF(P1950='5.1'!$E$5,TXM!S1950,"")</f>
        <v/>
      </c>
      <c r="U1950" t="str">
        <f>IFERROR(SMALL($T$5:$T$8000,ROWS($T$5:T1950)),"")</f>
        <v/>
      </c>
    </row>
    <row r="1951" spans="1:21" ht="14.4" customHeight="1" x14ac:dyDescent="0.25">
      <c r="A1951" s="285" t="s">
        <v>1996</v>
      </c>
      <c r="B1951" t="s">
        <v>705</v>
      </c>
      <c r="C1951" s="300">
        <v>128543</v>
      </c>
      <c r="D1951" s="286">
        <f>ROWS(C$5:C1951)</f>
        <v>1947</v>
      </c>
      <c r="E1951" s="286" t="str">
        <f>IF(A1951='5.1'!$E$5,TXM!D1951,"")</f>
        <v/>
      </c>
      <c r="F1951" t="str">
        <f>IFERROR(SMALL($E$5:$E$8000,ROWS($E$5:E1951)),"")</f>
        <v/>
      </c>
      <c r="I1951" s="285" t="s">
        <v>1966</v>
      </c>
      <c r="J1951" t="s">
        <v>804</v>
      </c>
      <c r="K1951" s="300">
        <v>1059</v>
      </c>
      <c r="L1951" s="286">
        <f>ROWS(K$5:K1951)</f>
        <v>1947</v>
      </c>
      <c r="M1951" s="286" t="str">
        <f>IF(I1951='5.1'!$E$5,TXM!L1951,"")</f>
        <v/>
      </c>
      <c r="N1951" t="str">
        <f>IFERROR(SMALL($M$5:$M$8000,ROWS($M$5:M1951)),"")</f>
        <v/>
      </c>
      <c r="P1951" t="s">
        <v>1803</v>
      </c>
      <c r="Q1951" t="s">
        <v>108</v>
      </c>
      <c r="R1951">
        <v>5799</v>
      </c>
      <c r="S1951" s="286">
        <f>ROWS(R$5:R1951)</f>
        <v>1947</v>
      </c>
      <c r="T1951" s="286" t="str">
        <f>IF(P1951='5.1'!$E$5,TXM!S1951,"")</f>
        <v/>
      </c>
      <c r="U1951" t="str">
        <f>IFERROR(SMALL($T$5:$T$8000,ROWS($T$5:T1951)),"")</f>
        <v/>
      </c>
    </row>
    <row r="1952" spans="1:21" ht="14.4" customHeight="1" x14ac:dyDescent="0.25">
      <c r="A1952" s="285" t="s">
        <v>1996</v>
      </c>
      <c r="B1952" t="s">
        <v>719</v>
      </c>
      <c r="C1952" s="300">
        <v>116648</v>
      </c>
      <c r="D1952" s="286">
        <f>ROWS(C$5:C1952)</f>
        <v>1948</v>
      </c>
      <c r="E1952" s="286" t="str">
        <f>IF(A1952='5.1'!$E$5,TXM!D1952,"")</f>
        <v/>
      </c>
      <c r="F1952" t="str">
        <f>IFERROR(SMALL($E$5:$E$8000,ROWS($E$5:E1952)),"")</f>
        <v/>
      </c>
      <c r="I1952" s="285" t="s">
        <v>1966</v>
      </c>
      <c r="J1952" t="s">
        <v>1083</v>
      </c>
      <c r="K1952" s="300">
        <v>1057</v>
      </c>
      <c r="L1952" s="286">
        <f>ROWS(K$5:K1952)</f>
        <v>1948</v>
      </c>
      <c r="M1952" s="286" t="str">
        <f>IF(I1952='5.1'!$E$5,TXM!L1952,"")</f>
        <v/>
      </c>
      <c r="N1952" t="str">
        <f>IFERROR(SMALL($M$5:$M$8000,ROWS($M$5:M1952)),"")</f>
        <v/>
      </c>
      <c r="P1952" t="s">
        <v>1803</v>
      </c>
      <c r="Q1952" t="s">
        <v>766</v>
      </c>
      <c r="R1952">
        <v>5600</v>
      </c>
      <c r="S1952" s="286">
        <f>ROWS(R$5:R1952)</f>
        <v>1948</v>
      </c>
      <c r="T1952" s="286" t="str">
        <f>IF(P1952='5.1'!$E$5,TXM!S1952,"")</f>
        <v/>
      </c>
      <c r="U1952" t="str">
        <f>IFERROR(SMALL($T$5:$T$8000,ROWS($T$5:T1952)),"")</f>
        <v/>
      </c>
    </row>
    <row r="1953" spans="1:21" ht="14.4" customHeight="1" x14ac:dyDescent="0.25">
      <c r="A1953" s="285" t="s">
        <v>1998</v>
      </c>
      <c r="B1953" t="s">
        <v>1080</v>
      </c>
      <c r="C1953" s="300">
        <v>39121875</v>
      </c>
      <c r="D1953" s="286">
        <f>ROWS(C$5:C1953)</f>
        <v>1949</v>
      </c>
      <c r="E1953" s="286" t="str">
        <f>IF(A1953='5.1'!$E$5,TXM!D1953,"")</f>
        <v/>
      </c>
      <c r="F1953" t="str">
        <f>IFERROR(SMALL($E$5:$E$8000,ROWS($E$5:E1953)),"")</f>
        <v/>
      </c>
      <c r="I1953" s="285" t="s">
        <v>1966</v>
      </c>
      <c r="J1953" t="s">
        <v>784</v>
      </c>
      <c r="K1953" s="300">
        <v>559</v>
      </c>
      <c r="L1953" s="286">
        <f>ROWS(K$5:K1953)</f>
        <v>1949</v>
      </c>
      <c r="M1953" s="286" t="str">
        <f>IF(I1953='5.1'!$E$5,TXM!L1953,"")</f>
        <v/>
      </c>
      <c r="N1953" t="str">
        <f>IFERROR(SMALL($M$5:$M$8000,ROWS($M$5:M1953)),"")</f>
        <v/>
      </c>
      <c r="P1953" t="s">
        <v>1803</v>
      </c>
      <c r="Q1953" t="s">
        <v>796</v>
      </c>
      <c r="R1953">
        <v>4500</v>
      </c>
      <c r="S1953" s="286">
        <f>ROWS(R$5:R1953)</f>
        <v>1949</v>
      </c>
      <c r="T1953" s="286" t="str">
        <f>IF(P1953='5.1'!$E$5,TXM!S1953,"")</f>
        <v/>
      </c>
      <c r="U1953" t="str">
        <f>IFERROR(SMALL($T$5:$T$8000,ROWS($T$5:T1953)),"")</f>
        <v/>
      </c>
    </row>
    <row r="1954" spans="1:21" ht="14.4" customHeight="1" x14ac:dyDescent="0.25">
      <c r="A1954" s="285" t="s">
        <v>1998</v>
      </c>
      <c r="B1954" t="s">
        <v>198</v>
      </c>
      <c r="C1954" s="300">
        <v>2160000</v>
      </c>
      <c r="D1954" s="286">
        <f>ROWS(C$5:C1954)</f>
        <v>1950</v>
      </c>
      <c r="E1954" s="286" t="str">
        <f>IF(A1954='5.1'!$E$5,TXM!D1954,"")</f>
        <v/>
      </c>
      <c r="F1954" t="str">
        <f>IFERROR(SMALL($E$5:$E$8000,ROWS($E$5:E1954)),"")</f>
        <v/>
      </c>
      <c r="I1954" s="285" t="s">
        <v>1966</v>
      </c>
      <c r="J1954" t="s">
        <v>802</v>
      </c>
      <c r="K1954" s="300">
        <v>405</v>
      </c>
      <c r="L1954" s="286">
        <f>ROWS(K$5:K1954)</f>
        <v>1950</v>
      </c>
      <c r="M1954" s="286" t="str">
        <f>IF(I1954='5.1'!$E$5,TXM!L1954,"")</f>
        <v/>
      </c>
      <c r="N1954" t="str">
        <f>IFERROR(SMALL($M$5:$M$8000,ROWS($M$5:M1954)),"")</f>
        <v/>
      </c>
      <c r="P1954" t="s">
        <v>1803</v>
      </c>
      <c r="Q1954" t="s">
        <v>754</v>
      </c>
      <c r="R1954">
        <v>4000</v>
      </c>
      <c r="S1954" s="286">
        <f>ROWS(R$5:R1954)</f>
        <v>1950</v>
      </c>
      <c r="T1954" s="286" t="str">
        <f>IF(P1954='5.1'!$E$5,TXM!S1954,"")</f>
        <v/>
      </c>
      <c r="U1954" t="str">
        <f>IFERROR(SMALL($T$5:$T$8000,ROWS($T$5:T1954)),"")</f>
        <v/>
      </c>
    </row>
    <row r="1955" spans="1:21" ht="14.4" customHeight="1" x14ac:dyDescent="0.25">
      <c r="A1955" s="285" t="s">
        <v>1998</v>
      </c>
      <c r="B1955" t="s">
        <v>727</v>
      </c>
      <c r="C1955" s="300">
        <v>659294</v>
      </c>
      <c r="D1955" s="286">
        <f>ROWS(C$5:C1955)</f>
        <v>1951</v>
      </c>
      <c r="E1955" s="286" t="str">
        <f>IF(A1955='5.1'!$E$5,TXM!D1955,"")</f>
        <v/>
      </c>
      <c r="F1955" t="str">
        <f>IFERROR(SMALL($E$5:$E$8000,ROWS($E$5:E1955)),"")</f>
        <v/>
      </c>
      <c r="I1955" s="285" t="s">
        <v>1966</v>
      </c>
      <c r="J1955" t="s">
        <v>1096</v>
      </c>
      <c r="K1955" s="300">
        <v>260</v>
      </c>
      <c r="L1955" s="286">
        <f>ROWS(K$5:K1955)</f>
        <v>1951</v>
      </c>
      <c r="M1955" s="286" t="str">
        <f>IF(I1955='5.1'!$E$5,TXM!L1955,"")</f>
        <v/>
      </c>
      <c r="N1955" t="str">
        <f>IFERROR(SMALL($M$5:$M$8000,ROWS($M$5:M1955)),"")</f>
        <v/>
      </c>
      <c r="P1955" t="s">
        <v>1803</v>
      </c>
      <c r="Q1955" t="s">
        <v>999</v>
      </c>
      <c r="R1955">
        <v>3200</v>
      </c>
      <c r="S1955" s="286">
        <f>ROWS(R$5:R1955)</f>
        <v>1951</v>
      </c>
      <c r="T1955" s="286" t="str">
        <f>IF(P1955='5.1'!$E$5,TXM!S1955,"")</f>
        <v/>
      </c>
      <c r="U1955" t="str">
        <f>IFERROR(SMALL($T$5:$T$8000,ROWS($T$5:T1955)),"")</f>
        <v/>
      </c>
    </row>
    <row r="1956" spans="1:21" ht="14.4" customHeight="1" x14ac:dyDescent="0.25">
      <c r="A1956" s="285" t="s">
        <v>1998</v>
      </c>
      <c r="B1956" t="s">
        <v>106</v>
      </c>
      <c r="C1956" s="300">
        <v>352595</v>
      </c>
      <c r="D1956" s="286">
        <f>ROWS(C$5:C1956)</f>
        <v>1952</v>
      </c>
      <c r="E1956" s="286" t="str">
        <f>IF(A1956='5.1'!$E$5,TXM!D1956,"")</f>
        <v/>
      </c>
      <c r="F1956" t="str">
        <f>IFERROR(SMALL($E$5:$E$8000,ROWS($E$5:E1956)),"")</f>
        <v/>
      </c>
      <c r="I1956" s="285" t="s">
        <v>1966</v>
      </c>
      <c r="J1956" t="s">
        <v>727</v>
      </c>
      <c r="K1956" s="300">
        <v>129</v>
      </c>
      <c r="L1956" s="286">
        <f>ROWS(K$5:K1956)</f>
        <v>1952</v>
      </c>
      <c r="M1956" s="286" t="str">
        <f>IF(I1956='5.1'!$E$5,TXM!L1956,"")</f>
        <v/>
      </c>
      <c r="N1956" t="str">
        <f>IFERROR(SMALL($M$5:$M$8000,ROWS($M$5:M1956)),"")</f>
        <v/>
      </c>
      <c r="P1956" t="s">
        <v>1803</v>
      </c>
      <c r="Q1956" t="s">
        <v>118</v>
      </c>
      <c r="R1956">
        <v>2208</v>
      </c>
      <c r="S1956" s="286">
        <f>ROWS(R$5:R1956)</f>
        <v>1952</v>
      </c>
      <c r="T1956" s="286" t="str">
        <f>IF(P1956='5.1'!$E$5,TXM!S1956,"")</f>
        <v/>
      </c>
      <c r="U1956" t="str">
        <f>IFERROR(SMALL($T$5:$T$8000,ROWS($T$5:T1956)),"")</f>
        <v/>
      </c>
    </row>
    <row r="1957" spans="1:21" ht="14.4" customHeight="1" x14ac:dyDescent="0.25">
      <c r="A1957" s="285" t="s">
        <v>1998</v>
      </c>
      <c r="B1957" t="s">
        <v>705</v>
      </c>
      <c r="C1957" s="300">
        <v>221473</v>
      </c>
      <c r="D1957" s="286">
        <f>ROWS(C$5:C1957)</f>
        <v>1953</v>
      </c>
      <c r="E1957" s="286" t="str">
        <f>IF(A1957='5.1'!$E$5,TXM!D1957,"")</f>
        <v/>
      </c>
      <c r="F1957" t="str">
        <f>IFERROR(SMALL($E$5:$E$8000,ROWS($E$5:E1957)),"")</f>
        <v/>
      </c>
      <c r="I1957" s="285" t="s">
        <v>1966</v>
      </c>
      <c r="J1957" t="s">
        <v>1098</v>
      </c>
      <c r="K1957" s="300">
        <v>18</v>
      </c>
      <c r="L1957" s="286">
        <f>ROWS(K$5:K1957)</f>
        <v>1953</v>
      </c>
      <c r="M1957" s="286" t="str">
        <f>IF(I1957='5.1'!$E$5,TXM!L1957,"")</f>
        <v/>
      </c>
      <c r="N1957" t="str">
        <f>IFERROR(SMALL($M$5:$M$8000,ROWS($M$5:M1957)),"")</f>
        <v/>
      </c>
      <c r="P1957" t="s">
        <v>1803</v>
      </c>
      <c r="Q1957" t="s">
        <v>717</v>
      </c>
      <c r="R1957">
        <v>2145</v>
      </c>
      <c r="S1957" s="286">
        <f>ROWS(R$5:R1957)</f>
        <v>1953</v>
      </c>
      <c r="T1957" s="286" t="str">
        <f>IF(P1957='5.1'!$E$5,TXM!S1957,"")</f>
        <v/>
      </c>
      <c r="U1957" t="str">
        <f>IFERROR(SMALL($T$5:$T$8000,ROWS($T$5:T1957)),"")</f>
        <v/>
      </c>
    </row>
    <row r="1958" spans="1:21" ht="14.4" customHeight="1" x14ac:dyDescent="0.25">
      <c r="A1958" s="285" t="s">
        <v>1998</v>
      </c>
      <c r="B1958" t="s">
        <v>784</v>
      </c>
      <c r="C1958" s="300">
        <v>100101</v>
      </c>
      <c r="D1958" s="286">
        <f>ROWS(C$5:C1958)</f>
        <v>1954</v>
      </c>
      <c r="E1958" s="286" t="str">
        <f>IF(A1958='5.1'!$E$5,TXM!D1958,"")</f>
        <v/>
      </c>
      <c r="F1958" t="str">
        <f>IFERROR(SMALL($E$5:$E$8000,ROWS($E$5:E1958)),"")</f>
        <v/>
      </c>
      <c r="I1958" s="285" t="s">
        <v>1966</v>
      </c>
      <c r="J1958" t="s">
        <v>1086</v>
      </c>
      <c r="K1958" s="300">
        <v>5</v>
      </c>
      <c r="L1958" s="286">
        <f>ROWS(K$5:K1958)</f>
        <v>1954</v>
      </c>
      <c r="M1958" s="286" t="str">
        <f>IF(I1958='5.1'!$E$5,TXM!L1958,"")</f>
        <v/>
      </c>
      <c r="N1958" t="str">
        <f>IFERROR(SMALL($M$5:$M$8000,ROWS($M$5:M1958)),"")</f>
        <v/>
      </c>
      <c r="P1958" t="s">
        <v>1803</v>
      </c>
      <c r="Q1958" t="s">
        <v>711</v>
      </c>
      <c r="R1958">
        <v>2000</v>
      </c>
      <c r="S1958" s="286">
        <f>ROWS(R$5:R1958)</f>
        <v>1954</v>
      </c>
      <c r="T1958" s="286" t="str">
        <f>IF(P1958='5.1'!$E$5,TXM!S1958,"")</f>
        <v/>
      </c>
      <c r="U1958" t="str">
        <f>IFERROR(SMALL($T$5:$T$8000,ROWS($T$5:T1958)),"")</f>
        <v/>
      </c>
    </row>
    <row r="1959" spans="1:21" ht="14.4" customHeight="1" x14ac:dyDescent="0.25">
      <c r="A1959" s="285" t="s">
        <v>1998</v>
      </c>
      <c r="B1959" t="s">
        <v>782</v>
      </c>
      <c r="C1959" s="300">
        <v>44086</v>
      </c>
      <c r="D1959" s="286">
        <f>ROWS(C$5:C1959)</f>
        <v>1955</v>
      </c>
      <c r="E1959" s="286" t="str">
        <f>IF(A1959='5.1'!$E$5,TXM!D1959,"")</f>
        <v/>
      </c>
      <c r="F1959" t="str">
        <f>IFERROR(SMALL($E$5:$E$8000,ROWS($E$5:E1959)),"")</f>
        <v/>
      </c>
      <c r="I1959" s="285" t="s">
        <v>1965</v>
      </c>
      <c r="J1959" t="s">
        <v>790</v>
      </c>
      <c r="K1959" s="300">
        <v>1500561</v>
      </c>
      <c r="L1959" s="286">
        <f>ROWS(K$5:K1959)</f>
        <v>1955</v>
      </c>
      <c r="M1959" s="286" t="str">
        <f>IF(I1959='5.1'!$E$5,TXM!L1959,"")</f>
        <v/>
      </c>
      <c r="N1959" t="str">
        <f>IFERROR(SMALL($M$5:$M$8000,ROWS($M$5:M1959)),"")</f>
        <v/>
      </c>
      <c r="P1959" t="s">
        <v>1803</v>
      </c>
      <c r="Q1959" t="s">
        <v>800</v>
      </c>
      <c r="R1959">
        <v>1500</v>
      </c>
      <c r="S1959" s="286">
        <f>ROWS(R$5:R1959)</f>
        <v>1955</v>
      </c>
      <c r="T1959" s="286" t="str">
        <f>IF(P1959='5.1'!$E$5,TXM!S1959,"")</f>
        <v/>
      </c>
      <c r="U1959" t="str">
        <f>IFERROR(SMALL($T$5:$T$8000,ROWS($T$5:T1959)),"")</f>
        <v/>
      </c>
    </row>
    <row r="1960" spans="1:21" ht="14.4" customHeight="1" x14ac:dyDescent="0.25">
      <c r="A1960" s="285" t="s">
        <v>1998</v>
      </c>
      <c r="B1960" t="s">
        <v>117</v>
      </c>
      <c r="C1960" s="300">
        <v>40584</v>
      </c>
      <c r="D1960" s="286">
        <f>ROWS(C$5:C1960)</f>
        <v>1956</v>
      </c>
      <c r="E1960" s="286" t="str">
        <f>IF(A1960='5.1'!$E$5,TXM!D1960,"")</f>
        <v/>
      </c>
      <c r="F1960" t="str">
        <f>IFERROR(SMALL($E$5:$E$8000,ROWS($E$5:E1960)),"")</f>
        <v/>
      </c>
      <c r="I1960" s="285" t="s">
        <v>1965</v>
      </c>
      <c r="J1960" t="s">
        <v>103</v>
      </c>
      <c r="K1960" s="300">
        <v>300239</v>
      </c>
      <c r="L1960" s="286">
        <f>ROWS(K$5:K1960)</f>
        <v>1956</v>
      </c>
      <c r="M1960" s="286" t="str">
        <f>IF(I1960='5.1'!$E$5,TXM!L1960,"")</f>
        <v/>
      </c>
      <c r="N1960" t="str">
        <f>IFERROR(SMALL($M$5:$M$8000,ROWS($M$5:M1960)),"")</f>
        <v/>
      </c>
      <c r="P1960" t="s">
        <v>1803</v>
      </c>
      <c r="Q1960" t="s">
        <v>715</v>
      </c>
      <c r="R1960">
        <v>1435</v>
      </c>
      <c r="S1960" s="286">
        <f>ROWS(R$5:R1960)</f>
        <v>1956</v>
      </c>
      <c r="T1960" s="286" t="str">
        <f>IF(P1960='5.1'!$E$5,TXM!S1960,"")</f>
        <v/>
      </c>
      <c r="U1960" t="str">
        <f>IFERROR(SMALL($T$5:$T$8000,ROWS($T$5:T1960)),"")</f>
        <v/>
      </c>
    </row>
    <row r="1961" spans="1:21" ht="14.4" customHeight="1" x14ac:dyDescent="0.25">
      <c r="A1961" s="285" t="s">
        <v>1998</v>
      </c>
      <c r="B1961" t="s">
        <v>1087</v>
      </c>
      <c r="C1961" s="300">
        <v>12956</v>
      </c>
      <c r="D1961" s="286">
        <f>ROWS(C$5:C1961)</f>
        <v>1957</v>
      </c>
      <c r="E1961" s="286" t="str">
        <f>IF(A1961='5.1'!$E$5,TXM!D1961,"")</f>
        <v/>
      </c>
      <c r="F1961" t="str">
        <f>IFERROR(SMALL($E$5:$E$8000,ROWS($E$5:E1961)),"")</f>
        <v/>
      </c>
      <c r="I1961" s="285" t="s">
        <v>1965</v>
      </c>
      <c r="J1961" t="s">
        <v>111</v>
      </c>
      <c r="K1961" s="300">
        <v>95357</v>
      </c>
      <c r="L1961" s="286">
        <f>ROWS(K$5:K1961)</f>
        <v>1957</v>
      </c>
      <c r="M1961" s="286" t="str">
        <f>IF(I1961='5.1'!$E$5,TXM!L1961,"")</f>
        <v/>
      </c>
      <c r="N1961" t="str">
        <f>IFERROR(SMALL($M$5:$M$8000,ROWS($M$5:M1961)),"")</f>
        <v/>
      </c>
      <c r="P1961" t="s">
        <v>1803</v>
      </c>
      <c r="Q1961" t="s">
        <v>788</v>
      </c>
      <c r="R1961">
        <v>1000</v>
      </c>
      <c r="S1961" s="286">
        <f>ROWS(R$5:R1961)</f>
        <v>1957</v>
      </c>
      <c r="T1961" s="286" t="str">
        <f>IF(P1961='5.1'!$E$5,TXM!S1961,"")</f>
        <v/>
      </c>
      <c r="U1961" t="str">
        <f>IFERROR(SMALL($T$5:$T$8000,ROWS($T$5:T1961)),"")</f>
        <v/>
      </c>
    </row>
    <row r="1962" spans="1:21" ht="14.4" customHeight="1" x14ac:dyDescent="0.25">
      <c r="A1962" s="285" t="s">
        <v>1998</v>
      </c>
      <c r="B1962" t="s">
        <v>752</v>
      </c>
      <c r="C1962" s="300">
        <v>2865</v>
      </c>
      <c r="D1962" s="286">
        <f>ROWS(C$5:C1962)</f>
        <v>1958</v>
      </c>
      <c r="E1962" s="286" t="str">
        <f>IF(A1962='5.1'!$E$5,TXM!D1962,"")</f>
        <v/>
      </c>
      <c r="F1962" t="str">
        <f>IFERROR(SMALL($E$5:$E$8000,ROWS($E$5:E1962)),"")</f>
        <v/>
      </c>
      <c r="I1962" s="285" t="s">
        <v>1965</v>
      </c>
      <c r="J1962" t="s">
        <v>106</v>
      </c>
      <c r="K1962" s="300">
        <v>56228</v>
      </c>
      <c r="L1962" s="286">
        <f>ROWS(K$5:K1962)</f>
        <v>1958</v>
      </c>
      <c r="M1962" s="286" t="str">
        <f>IF(I1962='5.1'!$E$5,TXM!L1962,"")</f>
        <v/>
      </c>
      <c r="N1962" t="str">
        <f>IFERROR(SMALL($M$5:$M$8000,ROWS($M$5:M1962)),"")</f>
        <v/>
      </c>
      <c r="P1962" t="s">
        <v>1803</v>
      </c>
      <c r="Q1962" t="s">
        <v>1086</v>
      </c>
      <c r="R1962">
        <v>1000</v>
      </c>
      <c r="S1962" s="286">
        <f>ROWS(R$5:R1962)</f>
        <v>1958</v>
      </c>
      <c r="T1962" s="286" t="str">
        <f>IF(P1962='5.1'!$E$5,TXM!S1962,"")</f>
        <v/>
      </c>
      <c r="U1962" t="str">
        <f>IFERROR(SMALL($T$5:$T$8000,ROWS($T$5:T1962)),"")</f>
        <v/>
      </c>
    </row>
    <row r="1963" spans="1:21" ht="14.4" customHeight="1" x14ac:dyDescent="0.25">
      <c r="A1963" s="285" t="s">
        <v>2000</v>
      </c>
      <c r="B1963" t="s">
        <v>1080</v>
      </c>
      <c r="C1963" s="300">
        <v>1216135</v>
      </c>
      <c r="D1963" s="286">
        <f>ROWS(C$5:C1963)</f>
        <v>1959</v>
      </c>
      <c r="E1963" s="286" t="str">
        <f>IF(A1963='5.1'!$E$5,TXM!D1963,"")</f>
        <v/>
      </c>
      <c r="F1963" t="str">
        <f>IFERROR(SMALL($E$5:$E$8000,ROWS($E$5:E1963)),"")</f>
        <v/>
      </c>
      <c r="I1963" s="285" t="s">
        <v>1965</v>
      </c>
      <c r="J1963" t="s">
        <v>806</v>
      </c>
      <c r="K1963" s="300">
        <v>48302</v>
      </c>
      <c r="L1963" s="286">
        <f>ROWS(K$5:K1963)</f>
        <v>1959</v>
      </c>
      <c r="M1963" s="286" t="str">
        <f>IF(I1963='5.1'!$E$5,TXM!L1963,"")</f>
        <v/>
      </c>
      <c r="N1963" t="str">
        <f>IFERROR(SMALL($M$5:$M$8000,ROWS($M$5:M1963)),"")</f>
        <v/>
      </c>
      <c r="P1963" t="s">
        <v>1803</v>
      </c>
      <c r="Q1963" t="s">
        <v>734</v>
      </c>
      <c r="R1963">
        <v>600</v>
      </c>
      <c r="S1963" s="286">
        <f>ROWS(R$5:R1963)</f>
        <v>1959</v>
      </c>
      <c r="T1963" s="286" t="str">
        <f>IF(P1963='5.1'!$E$5,TXM!S1963,"")</f>
        <v/>
      </c>
      <c r="U1963" t="str">
        <f>IFERROR(SMALL($T$5:$T$8000,ROWS($T$5:T1963)),"")</f>
        <v/>
      </c>
    </row>
    <row r="1964" spans="1:21" ht="14.4" customHeight="1" x14ac:dyDescent="0.25">
      <c r="A1964" s="285" t="s">
        <v>2000</v>
      </c>
      <c r="B1964" t="s">
        <v>1090</v>
      </c>
      <c r="C1964" s="300">
        <v>343672</v>
      </c>
      <c r="D1964" s="286">
        <f>ROWS(C$5:C1964)</f>
        <v>1960</v>
      </c>
      <c r="E1964" s="286" t="str">
        <f>IF(A1964='5.1'!$E$5,TXM!D1964,"")</f>
        <v/>
      </c>
      <c r="F1964" t="str">
        <f>IFERROR(SMALL($E$5:$E$8000,ROWS($E$5:E1964)),"")</f>
        <v/>
      </c>
      <c r="I1964" s="285" t="s">
        <v>1965</v>
      </c>
      <c r="J1964" t="s">
        <v>1093</v>
      </c>
      <c r="K1964" s="300">
        <v>35451</v>
      </c>
      <c r="L1964" s="286">
        <f>ROWS(K$5:K1964)</f>
        <v>1960</v>
      </c>
      <c r="M1964" s="286" t="str">
        <f>IF(I1964='5.1'!$E$5,TXM!L1964,"")</f>
        <v/>
      </c>
      <c r="N1964" t="str">
        <f>IFERROR(SMALL($M$5:$M$8000,ROWS($M$5:M1964)),"")</f>
        <v/>
      </c>
      <c r="P1964" t="s">
        <v>2004</v>
      </c>
      <c r="Q1964" t="s">
        <v>1098</v>
      </c>
      <c r="R1964">
        <v>223874</v>
      </c>
      <c r="S1964" s="286">
        <f>ROWS(R$5:R1964)</f>
        <v>1960</v>
      </c>
      <c r="T1964" s="286" t="str">
        <f>IF(P1964='5.1'!$E$5,TXM!S1964,"")</f>
        <v/>
      </c>
      <c r="U1964" t="str">
        <f>IFERROR(SMALL($T$5:$T$8000,ROWS($T$5:T1964)),"")</f>
        <v/>
      </c>
    </row>
    <row r="1965" spans="1:21" ht="14.4" customHeight="1" x14ac:dyDescent="0.25">
      <c r="A1965" s="285" t="s">
        <v>2005</v>
      </c>
      <c r="B1965" t="s">
        <v>711</v>
      </c>
      <c r="C1965" s="300">
        <v>12624258</v>
      </c>
      <c r="D1965" s="286">
        <f>ROWS(C$5:C1965)</f>
        <v>1961</v>
      </c>
      <c r="E1965" s="286" t="str">
        <f>IF(A1965='5.1'!$E$5,TXM!D1965,"")</f>
        <v/>
      </c>
      <c r="F1965" t="str">
        <f>IFERROR(SMALL($E$5:$E$8000,ROWS($E$5:E1965)),"")</f>
        <v/>
      </c>
      <c r="I1965" s="285" t="s">
        <v>1965</v>
      </c>
      <c r="J1965" t="s">
        <v>1096</v>
      </c>
      <c r="K1965" s="300">
        <v>16519</v>
      </c>
      <c r="L1965" s="286">
        <f>ROWS(K$5:K1965)</f>
        <v>1961</v>
      </c>
      <c r="M1965" s="286" t="str">
        <f>IF(I1965='5.1'!$E$5,TXM!L1965,"")</f>
        <v/>
      </c>
      <c r="N1965" t="str">
        <f>IFERROR(SMALL($M$5:$M$8000,ROWS($M$5:M1965)),"")</f>
        <v/>
      </c>
      <c r="P1965" t="s">
        <v>1807</v>
      </c>
      <c r="Q1965" t="s">
        <v>764</v>
      </c>
      <c r="R1965">
        <v>55346274</v>
      </c>
      <c r="S1965" s="286">
        <f>ROWS(R$5:R1965)</f>
        <v>1961</v>
      </c>
      <c r="T1965" s="286" t="str">
        <f>IF(P1965='5.1'!$E$5,TXM!S1965,"")</f>
        <v/>
      </c>
      <c r="U1965" t="str">
        <f>IFERROR(SMALL($T$5:$T$8000,ROWS($T$5:T1965)),"")</f>
        <v/>
      </c>
    </row>
    <row r="1966" spans="1:21" ht="14.4" customHeight="1" x14ac:dyDescent="0.25">
      <c r="A1966" s="285" t="s">
        <v>2005</v>
      </c>
      <c r="B1966" t="s">
        <v>1090</v>
      </c>
      <c r="C1966" s="300">
        <v>4885530</v>
      </c>
      <c r="D1966" s="286">
        <f>ROWS(C$5:C1966)</f>
        <v>1962</v>
      </c>
      <c r="E1966" s="286" t="str">
        <f>IF(A1966='5.1'!$E$5,TXM!D1966,"")</f>
        <v/>
      </c>
      <c r="F1966" t="str">
        <f>IFERROR(SMALL($E$5:$E$8000,ROWS($E$5:E1966)),"")</f>
        <v/>
      </c>
      <c r="I1966" s="285" t="s">
        <v>1965</v>
      </c>
      <c r="J1966" t="s">
        <v>997</v>
      </c>
      <c r="K1966" s="300">
        <v>6373</v>
      </c>
      <c r="L1966" s="286">
        <f>ROWS(K$5:K1966)</f>
        <v>1962</v>
      </c>
      <c r="M1966" s="286" t="str">
        <f>IF(I1966='5.1'!$E$5,TXM!L1966,"")</f>
        <v/>
      </c>
      <c r="N1966" t="str">
        <f>IFERROR(SMALL($M$5:$M$8000,ROWS($M$5:M1966)),"")</f>
        <v/>
      </c>
      <c r="P1966" t="s">
        <v>1807</v>
      </c>
      <c r="Q1966" t="s">
        <v>1093</v>
      </c>
      <c r="R1966">
        <v>3571938</v>
      </c>
      <c r="S1966" s="286">
        <f>ROWS(R$5:R1966)</f>
        <v>1962</v>
      </c>
      <c r="T1966" s="286" t="str">
        <f>IF(P1966='5.1'!$E$5,TXM!S1966,"")</f>
        <v/>
      </c>
      <c r="U1966" t="str">
        <f>IFERROR(SMALL($T$5:$T$8000,ROWS($T$5:T1966)),"")</f>
        <v/>
      </c>
    </row>
    <row r="1967" spans="1:21" ht="14.4" customHeight="1" x14ac:dyDescent="0.25">
      <c r="A1967" s="285" t="s">
        <v>2005</v>
      </c>
      <c r="B1967" t="s">
        <v>723</v>
      </c>
      <c r="C1967" s="300">
        <v>960000</v>
      </c>
      <c r="D1967" s="286">
        <f>ROWS(C$5:C1967)</f>
        <v>1963</v>
      </c>
      <c r="E1967" s="286" t="str">
        <f>IF(A1967='5.1'!$E$5,TXM!D1967,"")</f>
        <v/>
      </c>
      <c r="F1967" t="str">
        <f>IFERROR(SMALL($E$5:$E$8000,ROWS($E$5:E1967)),"")</f>
        <v/>
      </c>
      <c r="I1967" s="285" t="s">
        <v>1965</v>
      </c>
      <c r="J1967" t="s">
        <v>105</v>
      </c>
      <c r="K1967" s="300">
        <v>6300</v>
      </c>
      <c r="L1967" s="286">
        <f>ROWS(K$5:K1967)</f>
        <v>1963</v>
      </c>
      <c r="M1967" s="286" t="str">
        <f>IF(I1967='5.1'!$E$5,TXM!L1967,"")</f>
        <v/>
      </c>
      <c r="N1967" t="str">
        <f>IFERROR(SMALL($M$5:$M$8000,ROWS($M$5:M1967)),"")</f>
        <v/>
      </c>
      <c r="P1967" t="s">
        <v>1807</v>
      </c>
      <c r="Q1967" t="s">
        <v>808</v>
      </c>
      <c r="R1967">
        <v>1345239</v>
      </c>
      <c r="S1967" s="286">
        <f>ROWS(R$5:R1967)</f>
        <v>1963</v>
      </c>
      <c r="T1967" s="286" t="str">
        <f>IF(P1967='5.1'!$E$5,TXM!S1967,"")</f>
        <v/>
      </c>
      <c r="U1967" t="str">
        <f>IFERROR(SMALL($T$5:$T$8000,ROWS($T$5:T1967)),"")</f>
        <v/>
      </c>
    </row>
    <row r="1968" spans="1:21" ht="14.4" customHeight="1" x14ac:dyDescent="0.25">
      <c r="A1968" s="285" t="s">
        <v>2005</v>
      </c>
      <c r="B1968" t="s">
        <v>705</v>
      </c>
      <c r="C1968" s="300">
        <v>403600</v>
      </c>
      <c r="D1968" s="286">
        <f>ROWS(C$5:C1968)</f>
        <v>1964</v>
      </c>
      <c r="E1968" s="286" t="str">
        <f>IF(A1968='5.1'!$E$5,TXM!D1968,"")</f>
        <v/>
      </c>
      <c r="F1968" t="str">
        <f>IFERROR(SMALL($E$5:$E$8000,ROWS($E$5:E1968)),"")</f>
        <v/>
      </c>
      <c r="I1968" s="285" t="s">
        <v>1965</v>
      </c>
      <c r="J1968" t="s">
        <v>808</v>
      </c>
      <c r="K1968" s="300">
        <v>4139</v>
      </c>
      <c r="L1968" s="286">
        <f>ROWS(K$5:K1968)</f>
        <v>1964</v>
      </c>
      <c r="M1968" s="286" t="str">
        <f>IF(I1968='5.1'!$E$5,TXM!L1968,"")</f>
        <v/>
      </c>
      <c r="N1968" t="str">
        <f>IFERROR(SMALL($M$5:$M$8000,ROWS($M$5:M1968)),"")</f>
        <v/>
      </c>
      <c r="P1968" t="s">
        <v>1807</v>
      </c>
      <c r="Q1968" t="s">
        <v>806</v>
      </c>
      <c r="R1968">
        <v>841063</v>
      </c>
      <c r="S1968" s="286">
        <f>ROWS(R$5:R1968)</f>
        <v>1964</v>
      </c>
      <c r="T1968" s="286" t="str">
        <f>IF(P1968='5.1'!$E$5,TXM!S1968,"")</f>
        <v/>
      </c>
      <c r="U1968" t="str">
        <f>IFERROR(SMALL($T$5:$T$8000,ROWS($T$5:T1968)),"")</f>
        <v/>
      </c>
    </row>
    <row r="1969" spans="1:21" ht="14.4" customHeight="1" x14ac:dyDescent="0.25">
      <c r="A1969" s="285" t="s">
        <v>2005</v>
      </c>
      <c r="B1969" t="s">
        <v>118</v>
      </c>
      <c r="C1969" s="300">
        <v>165564</v>
      </c>
      <c r="D1969" s="286">
        <f>ROWS(C$5:C1969)</f>
        <v>1965</v>
      </c>
      <c r="E1969" s="286" t="str">
        <f>IF(A1969='5.1'!$E$5,TXM!D1969,"")</f>
        <v/>
      </c>
      <c r="F1969" t="str">
        <f>IFERROR(SMALL($E$5:$E$8000,ROWS($E$5:E1969)),"")</f>
        <v/>
      </c>
      <c r="I1969" s="285" t="s">
        <v>1965</v>
      </c>
      <c r="J1969" t="s">
        <v>762</v>
      </c>
      <c r="K1969" s="300">
        <v>2147</v>
      </c>
      <c r="L1969" s="286">
        <f>ROWS(K$5:K1969)</f>
        <v>1965</v>
      </c>
      <c r="M1969" s="286" t="str">
        <f>IF(I1969='5.1'!$E$5,TXM!L1969,"")</f>
        <v/>
      </c>
      <c r="N1969" t="str">
        <f>IFERROR(SMALL($M$5:$M$8000,ROWS($M$5:M1969)),"")</f>
        <v/>
      </c>
      <c r="P1969" t="s">
        <v>1807</v>
      </c>
      <c r="Q1969" t="s">
        <v>1080</v>
      </c>
      <c r="R1969">
        <v>252618</v>
      </c>
      <c r="S1969" s="286">
        <f>ROWS(R$5:R1969)</f>
        <v>1965</v>
      </c>
      <c r="T1969" s="286" t="str">
        <f>IF(P1969='5.1'!$E$5,TXM!S1969,"")</f>
        <v/>
      </c>
      <c r="U1969" t="str">
        <f>IFERROR(SMALL($T$5:$T$8000,ROWS($T$5:T1969)),"")</f>
        <v/>
      </c>
    </row>
    <row r="1970" spans="1:21" ht="14.4" customHeight="1" x14ac:dyDescent="0.25">
      <c r="A1970" s="285" t="s">
        <v>2001</v>
      </c>
      <c r="B1970" t="s">
        <v>1080</v>
      </c>
      <c r="C1970" s="300">
        <v>1684570</v>
      </c>
      <c r="D1970" s="286">
        <f>ROWS(C$5:C1970)</f>
        <v>1966</v>
      </c>
      <c r="E1970" s="286" t="str">
        <f>IF(A1970='5.1'!$E$5,TXM!D1970,"")</f>
        <v/>
      </c>
      <c r="F1970" t="str">
        <f>IFERROR(SMALL($E$5:$E$8000,ROWS($E$5:E1970)),"")</f>
        <v/>
      </c>
      <c r="I1970" s="285" t="s">
        <v>1965</v>
      </c>
      <c r="J1970" t="s">
        <v>760</v>
      </c>
      <c r="K1970" s="300">
        <v>1589</v>
      </c>
      <c r="L1970" s="286">
        <f>ROWS(K$5:K1970)</f>
        <v>1966</v>
      </c>
      <c r="M1970" s="286" t="str">
        <f>IF(I1970='5.1'!$E$5,TXM!L1970,"")</f>
        <v/>
      </c>
      <c r="N1970" t="str">
        <f>IFERROR(SMALL($M$5:$M$8000,ROWS($M$5:M1970)),"")</f>
        <v/>
      </c>
      <c r="P1970" t="s">
        <v>1807</v>
      </c>
      <c r="Q1970" t="s">
        <v>766</v>
      </c>
      <c r="R1970">
        <v>249906</v>
      </c>
      <c r="S1970" s="286">
        <f>ROWS(R$5:R1970)</f>
        <v>1966</v>
      </c>
      <c r="T1970" s="286" t="str">
        <f>IF(P1970='5.1'!$E$5,TXM!S1970,"")</f>
        <v/>
      </c>
      <c r="U1970" t="str">
        <f>IFERROR(SMALL($T$5:$T$8000,ROWS($T$5:T1970)),"")</f>
        <v/>
      </c>
    </row>
    <row r="1971" spans="1:21" ht="14.4" customHeight="1" x14ac:dyDescent="0.25">
      <c r="A1971" s="285" t="s">
        <v>2002</v>
      </c>
      <c r="B1971" t="s">
        <v>1080</v>
      </c>
      <c r="C1971" s="300">
        <v>1670400</v>
      </c>
      <c r="D1971" s="286">
        <f>ROWS(C$5:C1971)</f>
        <v>1967</v>
      </c>
      <c r="E1971" s="286" t="str">
        <f>IF(A1971='5.1'!$E$5,TXM!D1971,"")</f>
        <v/>
      </c>
      <c r="F1971" t="str">
        <f>IFERROR(SMALL($E$5:$E$8000,ROWS($E$5:E1971)),"")</f>
        <v/>
      </c>
      <c r="I1971" s="285" t="s">
        <v>1965</v>
      </c>
      <c r="J1971" t="s">
        <v>1084</v>
      </c>
      <c r="K1971" s="300">
        <v>879</v>
      </c>
      <c r="L1971" s="286">
        <f>ROWS(K$5:K1971)</f>
        <v>1967</v>
      </c>
      <c r="M1971" s="286" t="str">
        <f>IF(I1971='5.1'!$E$5,TXM!L1971,"")</f>
        <v/>
      </c>
      <c r="N1971" t="str">
        <f>IFERROR(SMALL($M$5:$M$8000,ROWS($M$5:M1971)),"")</f>
        <v/>
      </c>
      <c r="P1971" t="s">
        <v>1807</v>
      </c>
      <c r="Q1971" t="s">
        <v>111</v>
      </c>
      <c r="R1971">
        <v>152444</v>
      </c>
      <c r="S1971" s="286">
        <f>ROWS(R$5:R1971)</f>
        <v>1967</v>
      </c>
      <c r="T1971" s="286" t="str">
        <f>IF(P1971='5.1'!$E$5,TXM!S1971,"")</f>
        <v/>
      </c>
      <c r="U1971" t="str">
        <f>IFERROR(SMALL($T$5:$T$8000,ROWS($T$5:T1971)),"")</f>
        <v/>
      </c>
    </row>
    <row r="1972" spans="1:21" ht="14.4" customHeight="1" x14ac:dyDescent="0.25">
      <c r="A1972" s="285" t="s">
        <v>2002</v>
      </c>
      <c r="B1972" t="s">
        <v>705</v>
      </c>
      <c r="C1972" s="300">
        <v>480256</v>
      </c>
      <c r="D1972" s="286">
        <f>ROWS(C$5:C1972)</f>
        <v>1968</v>
      </c>
      <c r="E1972" s="286" t="str">
        <f>IF(A1972='5.1'!$E$5,TXM!D1972,"")</f>
        <v/>
      </c>
      <c r="F1972" t="str">
        <f>IFERROR(SMALL($E$5:$E$8000,ROWS($E$5:E1972)),"")</f>
        <v/>
      </c>
      <c r="I1972" s="285" t="s">
        <v>1965</v>
      </c>
      <c r="J1972" t="s">
        <v>727</v>
      </c>
      <c r="K1972" s="300">
        <v>692</v>
      </c>
      <c r="L1972" s="286">
        <f>ROWS(K$5:K1972)</f>
        <v>1968</v>
      </c>
      <c r="M1972" s="286" t="str">
        <f>IF(I1972='5.1'!$E$5,TXM!L1972,"")</f>
        <v/>
      </c>
      <c r="N1972" t="str">
        <f>IFERROR(SMALL($M$5:$M$8000,ROWS($M$5:M1972)),"")</f>
        <v/>
      </c>
      <c r="P1972" t="s">
        <v>1807</v>
      </c>
      <c r="Q1972" t="s">
        <v>734</v>
      </c>
      <c r="R1972">
        <v>119110</v>
      </c>
      <c r="S1972" s="286">
        <f>ROWS(R$5:R1972)</f>
        <v>1968</v>
      </c>
      <c r="T1972" s="286" t="str">
        <f>IF(P1972='5.1'!$E$5,TXM!S1972,"")</f>
        <v/>
      </c>
      <c r="U1972" t="str">
        <f>IFERROR(SMALL($T$5:$T$8000,ROWS($T$5:T1972)),"")</f>
        <v/>
      </c>
    </row>
    <row r="1973" spans="1:21" ht="14.4" customHeight="1" x14ac:dyDescent="0.25">
      <c r="A1973" s="285" t="s">
        <v>2002</v>
      </c>
      <c r="B1973" t="s">
        <v>717</v>
      </c>
      <c r="C1973" s="300">
        <v>130669</v>
      </c>
      <c r="D1973" s="286">
        <f>ROWS(C$5:C1973)</f>
        <v>1969</v>
      </c>
      <c r="E1973" s="286" t="str">
        <f>IF(A1973='5.1'!$E$5,TXM!D1973,"")</f>
        <v/>
      </c>
      <c r="F1973" t="str">
        <f>IFERROR(SMALL($E$5:$E$8000,ROWS($E$5:E1973)),"")</f>
        <v/>
      </c>
      <c r="I1973" s="285" t="s">
        <v>1965</v>
      </c>
      <c r="J1973" t="s">
        <v>1086</v>
      </c>
      <c r="K1973" s="300">
        <v>663</v>
      </c>
      <c r="L1973" s="286">
        <f>ROWS(K$5:K1973)</f>
        <v>1969</v>
      </c>
      <c r="M1973" s="286" t="str">
        <f>IF(I1973='5.1'!$E$5,TXM!L1973,"")</f>
        <v/>
      </c>
      <c r="N1973" t="str">
        <f>IFERROR(SMALL($M$5:$M$8000,ROWS($M$5:M1973)),"")</f>
        <v/>
      </c>
      <c r="P1973" t="s">
        <v>1807</v>
      </c>
      <c r="Q1973" t="s">
        <v>717</v>
      </c>
      <c r="R1973">
        <v>104378</v>
      </c>
      <c r="S1973" s="286">
        <f>ROWS(R$5:R1973)</f>
        <v>1969</v>
      </c>
      <c r="T1973" s="286" t="str">
        <f>IF(P1973='5.1'!$E$5,TXM!S1973,"")</f>
        <v/>
      </c>
      <c r="U1973" t="str">
        <f>IFERROR(SMALL($T$5:$T$8000,ROWS($T$5:T1973)),"")</f>
        <v/>
      </c>
    </row>
    <row r="1974" spans="1:21" ht="14.4" customHeight="1" x14ac:dyDescent="0.25">
      <c r="A1974" s="285" t="s">
        <v>2002</v>
      </c>
      <c r="B1974" t="s">
        <v>715</v>
      </c>
      <c r="C1974" s="300">
        <v>117245</v>
      </c>
      <c r="D1974" s="286">
        <f>ROWS(C$5:C1974)</f>
        <v>1970</v>
      </c>
      <c r="E1974" s="286" t="str">
        <f>IF(A1974='5.1'!$E$5,TXM!D1974,"")</f>
        <v/>
      </c>
      <c r="F1974" t="str">
        <f>IFERROR(SMALL($E$5:$E$8000,ROWS($E$5:E1974)),"")</f>
        <v/>
      </c>
      <c r="I1974" s="285" t="s">
        <v>1965</v>
      </c>
      <c r="J1974" t="s">
        <v>1080</v>
      </c>
      <c r="K1974" s="300">
        <v>413</v>
      </c>
      <c r="L1974" s="286">
        <f>ROWS(K$5:K1974)</f>
        <v>1970</v>
      </c>
      <c r="M1974" s="286" t="str">
        <f>IF(I1974='5.1'!$E$5,TXM!L1974,"")</f>
        <v/>
      </c>
      <c r="N1974" t="str">
        <f>IFERROR(SMALL($M$5:$M$8000,ROWS($M$5:M1974)),"")</f>
        <v/>
      </c>
      <c r="P1974" t="s">
        <v>1807</v>
      </c>
      <c r="Q1974" t="s">
        <v>1079</v>
      </c>
      <c r="R1974">
        <v>78828</v>
      </c>
      <c r="S1974" s="286">
        <f>ROWS(R$5:R1974)</f>
        <v>1970</v>
      </c>
      <c r="T1974" s="286" t="str">
        <f>IF(P1974='5.1'!$E$5,TXM!S1974,"")</f>
        <v/>
      </c>
      <c r="U1974" t="str">
        <f>IFERROR(SMALL($T$5:$T$8000,ROWS($T$5:T1974)),"")</f>
        <v/>
      </c>
    </row>
    <row r="1975" spans="1:21" ht="14.4" customHeight="1" x14ac:dyDescent="0.25">
      <c r="A1975" s="285" t="s">
        <v>2002</v>
      </c>
      <c r="B1975" t="s">
        <v>118</v>
      </c>
      <c r="C1975" s="300">
        <v>46568</v>
      </c>
      <c r="D1975" s="286">
        <f>ROWS(C$5:C1975)</f>
        <v>1971</v>
      </c>
      <c r="E1975" s="286" t="str">
        <f>IF(A1975='5.1'!$E$5,TXM!D1975,"")</f>
        <v/>
      </c>
      <c r="F1975" t="str">
        <f>IFERROR(SMALL($E$5:$E$8000,ROWS($E$5:E1975)),"")</f>
        <v/>
      </c>
      <c r="I1975" s="285" t="s">
        <v>1965</v>
      </c>
      <c r="J1975" t="s">
        <v>784</v>
      </c>
      <c r="K1975" s="300">
        <v>39</v>
      </c>
      <c r="L1975" s="286">
        <f>ROWS(K$5:K1975)</f>
        <v>1971</v>
      </c>
      <c r="M1975" s="286" t="str">
        <f>IF(I1975='5.1'!$E$5,TXM!L1975,"")</f>
        <v/>
      </c>
      <c r="N1975" t="str">
        <f>IFERROR(SMALL($M$5:$M$8000,ROWS($M$5:M1975)),"")</f>
        <v/>
      </c>
      <c r="P1975" t="s">
        <v>1807</v>
      </c>
      <c r="Q1975" t="s">
        <v>1092</v>
      </c>
      <c r="R1975">
        <v>61197</v>
      </c>
      <c r="S1975" s="286">
        <f>ROWS(R$5:R1975)</f>
        <v>1971</v>
      </c>
      <c r="T1975" s="286" t="str">
        <f>IF(P1975='5.1'!$E$5,TXM!S1975,"")</f>
        <v/>
      </c>
      <c r="U1975" t="str">
        <f>IFERROR(SMALL($T$5:$T$8000,ROWS($T$5:T1975)),"")</f>
        <v/>
      </c>
    </row>
    <row r="1976" spans="1:21" ht="14.4" customHeight="1" x14ac:dyDescent="0.25">
      <c r="A1976" s="285" t="s">
        <v>2002</v>
      </c>
      <c r="B1976" t="s">
        <v>723</v>
      </c>
      <c r="C1976" s="300">
        <v>36395</v>
      </c>
      <c r="D1976" s="286">
        <f>ROWS(C$5:C1976)</f>
        <v>1972</v>
      </c>
      <c r="E1976" s="286" t="str">
        <f>IF(A1976='5.1'!$E$5,TXM!D1976,"")</f>
        <v/>
      </c>
      <c r="F1976" t="str">
        <f>IFERROR(SMALL($E$5:$E$8000,ROWS($E$5:E1976)),"")</f>
        <v/>
      </c>
      <c r="I1976" s="285" t="s">
        <v>1965</v>
      </c>
      <c r="J1976" t="s">
        <v>1098</v>
      </c>
      <c r="K1976" s="300">
        <v>11</v>
      </c>
      <c r="L1976" s="286">
        <f>ROWS(K$5:K1976)</f>
        <v>1972</v>
      </c>
      <c r="M1976" s="286" t="str">
        <f>IF(I1976='5.1'!$E$5,TXM!L1976,"")</f>
        <v/>
      </c>
      <c r="N1976" t="str">
        <f>IFERROR(SMALL($M$5:$M$8000,ROWS($M$5:M1976)),"")</f>
        <v/>
      </c>
      <c r="P1976" t="s">
        <v>1807</v>
      </c>
      <c r="Q1976" t="s">
        <v>727</v>
      </c>
      <c r="R1976">
        <v>30949</v>
      </c>
      <c r="S1976" s="286">
        <f>ROWS(R$5:R1976)</f>
        <v>1972</v>
      </c>
      <c r="T1976" s="286" t="str">
        <f>IF(P1976='5.1'!$E$5,TXM!S1976,"")</f>
        <v/>
      </c>
      <c r="U1976" t="str">
        <f>IFERROR(SMALL($T$5:$T$8000,ROWS($T$5:T1976)),"")</f>
        <v/>
      </c>
    </row>
    <row r="1977" spans="1:21" ht="14.4" customHeight="1" x14ac:dyDescent="0.25">
      <c r="A1977" s="285" t="s">
        <v>2002</v>
      </c>
      <c r="B1977" t="s">
        <v>106</v>
      </c>
      <c r="C1977" s="300">
        <v>29405</v>
      </c>
      <c r="D1977" s="286">
        <f>ROWS(C$5:C1977)</f>
        <v>1973</v>
      </c>
      <c r="E1977" s="286" t="str">
        <f>IF(A1977='5.1'!$E$5,TXM!D1977,"")</f>
        <v/>
      </c>
      <c r="F1977" t="str">
        <f>IFERROR(SMALL($E$5:$E$8000,ROWS($E$5:E1977)),"")</f>
        <v/>
      </c>
      <c r="I1977" s="285" t="s">
        <v>1709</v>
      </c>
      <c r="J1977" t="s">
        <v>197</v>
      </c>
      <c r="K1977" s="300">
        <v>2751575253</v>
      </c>
      <c r="L1977" s="286">
        <f>ROWS(K$5:K1977)</f>
        <v>1973</v>
      </c>
      <c r="M1977" s="286" t="str">
        <f>IF(I1977='5.1'!$E$5,TXM!L1977,"")</f>
        <v/>
      </c>
      <c r="N1977" t="str">
        <f>IFERROR(SMALL($M$5:$M$8000,ROWS($M$5:M1977)),"")</f>
        <v/>
      </c>
      <c r="P1977" t="s">
        <v>1807</v>
      </c>
      <c r="Q1977" t="s">
        <v>1098</v>
      </c>
      <c r="R1977">
        <v>5548</v>
      </c>
      <c r="S1977" s="286">
        <f>ROWS(R$5:R1977)</f>
        <v>1973</v>
      </c>
      <c r="T1977" s="286" t="str">
        <f>IF(P1977='5.1'!$E$5,TXM!S1977,"")</f>
        <v/>
      </c>
      <c r="U1977" t="str">
        <f>IFERROR(SMALL($T$5:$T$8000,ROWS($T$5:T1977)),"")</f>
        <v/>
      </c>
    </row>
    <row r="1978" spans="1:21" ht="14.4" customHeight="1" x14ac:dyDescent="0.25">
      <c r="A1978" s="285" t="s">
        <v>2003</v>
      </c>
      <c r="B1978" t="s">
        <v>1080</v>
      </c>
      <c r="C1978" s="300">
        <v>53003625</v>
      </c>
      <c r="D1978" s="286">
        <f>ROWS(C$5:C1978)</f>
        <v>1974</v>
      </c>
      <c r="E1978" s="286" t="str">
        <f>IF(A1978='5.1'!$E$5,TXM!D1978,"")</f>
        <v/>
      </c>
      <c r="F1978" t="str">
        <f>IFERROR(SMALL($E$5:$E$8000,ROWS($E$5:E1978)),"")</f>
        <v/>
      </c>
      <c r="I1978" s="285" t="s">
        <v>1709</v>
      </c>
      <c r="J1978" t="s">
        <v>110</v>
      </c>
      <c r="K1978" s="300">
        <v>192595668</v>
      </c>
      <c r="L1978" s="286">
        <f>ROWS(K$5:K1978)</f>
        <v>1974</v>
      </c>
      <c r="M1978" s="286" t="str">
        <f>IF(I1978='5.1'!$E$5,TXM!L1978,"")</f>
        <v/>
      </c>
      <c r="N1978" t="str">
        <f>IFERROR(SMALL($M$5:$M$8000,ROWS($M$5:M1978)),"")</f>
        <v/>
      </c>
      <c r="P1978" t="s">
        <v>1807</v>
      </c>
      <c r="Q1978" t="s">
        <v>1076</v>
      </c>
      <c r="R1978">
        <v>4626</v>
      </c>
      <c r="S1978" s="286">
        <f>ROWS(R$5:R1978)</f>
        <v>1974</v>
      </c>
      <c r="T1978" s="286" t="str">
        <f>IF(P1978='5.1'!$E$5,TXM!S1978,"")</f>
        <v/>
      </c>
      <c r="U1978" t="str">
        <f>IFERROR(SMALL($T$5:$T$8000,ROWS($T$5:T1978)),"")</f>
        <v/>
      </c>
    </row>
    <row r="1979" spans="1:21" ht="14.4" customHeight="1" x14ac:dyDescent="0.25">
      <c r="A1979" s="285" t="s">
        <v>2003</v>
      </c>
      <c r="B1979" t="s">
        <v>1090</v>
      </c>
      <c r="C1979" s="300">
        <v>3870871</v>
      </c>
      <c r="D1979" s="286">
        <f>ROWS(C$5:C1979)</f>
        <v>1975</v>
      </c>
      <c r="E1979" s="286" t="str">
        <f>IF(A1979='5.1'!$E$5,TXM!D1979,"")</f>
        <v/>
      </c>
      <c r="F1979" t="str">
        <f>IFERROR(SMALL($E$5:$E$8000,ROWS($E$5:E1979)),"")</f>
        <v/>
      </c>
      <c r="I1979" s="285" t="s">
        <v>1709</v>
      </c>
      <c r="J1979" t="s">
        <v>707</v>
      </c>
      <c r="K1979" s="300">
        <v>19266182</v>
      </c>
      <c r="L1979" s="286">
        <f>ROWS(K$5:K1979)</f>
        <v>1975</v>
      </c>
      <c r="M1979" s="286" t="str">
        <f>IF(I1979='5.1'!$E$5,TXM!L1979,"")</f>
        <v/>
      </c>
      <c r="N1979" t="str">
        <f>IFERROR(SMALL($M$5:$M$8000,ROWS($M$5:M1979)),"")</f>
        <v/>
      </c>
      <c r="P1979" t="s">
        <v>1807</v>
      </c>
      <c r="Q1979" t="s">
        <v>802</v>
      </c>
      <c r="R1979">
        <v>3494</v>
      </c>
      <c r="S1979" s="286">
        <f>ROWS(R$5:R1979)</f>
        <v>1975</v>
      </c>
      <c r="T1979" s="286" t="str">
        <f>IF(P1979='5.1'!$E$5,TXM!S1979,"")</f>
        <v/>
      </c>
      <c r="U1979" t="str">
        <f>IFERROR(SMALL($T$5:$T$8000,ROWS($T$5:T1979)),"")</f>
        <v/>
      </c>
    </row>
    <row r="1980" spans="1:21" ht="14.4" customHeight="1" x14ac:dyDescent="0.25">
      <c r="A1980" s="285" t="s">
        <v>2003</v>
      </c>
      <c r="B1980" t="s">
        <v>717</v>
      </c>
      <c r="C1980" s="300">
        <v>140777</v>
      </c>
      <c r="D1980" s="286">
        <f>ROWS(C$5:C1980)</f>
        <v>1976</v>
      </c>
      <c r="E1980" s="286" t="str">
        <f>IF(A1980='5.1'!$E$5,TXM!D1980,"")</f>
        <v/>
      </c>
      <c r="F1980" t="str">
        <f>IFERROR(SMALL($E$5:$E$8000,ROWS($E$5:E1980)),"")</f>
        <v/>
      </c>
      <c r="I1980" s="285" t="s">
        <v>1709</v>
      </c>
      <c r="J1980" t="s">
        <v>105</v>
      </c>
      <c r="K1980" s="300">
        <v>7532084</v>
      </c>
      <c r="L1980" s="286">
        <f>ROWS(K$5:K1980)</f>
        <v>1976</v>
      </c>
      <c r="M1980" s="286" t="str">
        <f>IF(I1980='5.1'!$E$5,TXM!L1980,"")</f>
        <v/>
      </c>
      <c r="N1980" t="str">
        <f>IFERROR(SMALL($M$5:$M$8000,ROWS($M$5:M1980)),"")</f>
        <v/>
      </c>
      <c r="P1980" t="s">
        <v>1807</v>
      </c>
      <c r="Q1980" t="s">
        <v>784</v>
      </c>
      <c r="R1980">
        <v>1764</v>
      </c>
      <c r="S1980" s="286">
        <f>ROWS(R$5:R1980)</f>
        <v>1976</v>
      </c>
      <c r="T1980" s="286" t="str">
        <f>IF(P1980='5.1'!$E$5,TXM!S1980,"")</f>
        <v/>
      </c>
      <c r="U1980" t="str">
        <f>IFERROR(SMALL($T$5:$T$8000,ROWS($T$5:T1980)),"")</f>
        <v/>
      </c>
    </row>
    <row r="1981" spans="1:21" ht="14.4" customHeight="1" x14ac:dyDescent="0.25">
      <c r="A1981" s="285" t="s">
        <v>1803</v>
      </c>
      <c r="B1981" t="s">
        <v>106</v>
      </c>
      <c r="C1981" s="300">
        <v>16900201</v>
      </c>
      <c r="D1981" s="286">
        <f>ROWS(C$5:C1981)</f>
        <v>1977</v>
      </c>
      <c r="E1981" s="286" t="str">
        <f>IF(A1981='5.1'!$E$5,TXM!D1981,"")</f>
        <v/>
      </c>
      <c r="F1981" t="str">
        <f>IFERROR(SMALL($E$5:$E$8000,ROWS($E$5:E1981)),"")</f>
        <v/>
      </c>
      <c r="I1981" s="285" t="s">
        <v>1709</v>
      </c>
      <c r="J1981" t="s">
        <v>198</v>
      </c>
      <c r="K1981" s="300">
        <v>7501078</v>
      </c>
      <c r="L1981" s="286">
        <f>ROWS(K$5:K1981)</f>
        <v>1977</v>
      </c>
      <c r="M1981" s="286" t="str">
        <f>IF(I1981='5.1'!$E$5,TXM!L1981,"")</f>
        <v/>
      </c>
      <c r="N1981" t="str">
        <f>IFERROR(SMALL($M$5:$M$8000,ROWS($M$5:M1981)),"")</f>
        <v/>
      </c>
      <c r="P1981" t="s">
        <v>1810</v>
      </c>
      <c r="Q1981" t="s">
        <v>806</v>
      </c>
      <c r="R1981">
        <v>62360016</v>
      </c>
      <c r="S1981" s="286">
        <f>ROWS(R$5:R1981)</f>
        <v>1977</v>
      </c>
      <c r="T1981" s="286" t="str">
        <f>IF(P1981='5.1'!$E$5,TXM!S1981,"")</f>
        <v/>
      </c>
      <c r="U1981" t="str">
        <f>IFERROR(SMALL($T$5:$T$8000,ROWS($T$5:T1981)),"")</f>
        <v/>
      </c>
    </row>
    <row r="1982" spans="1:21" ht="14.4" customHeight="1" x14ac:dyDescent="0.25">
      <c r="A1982" s="285" t="s">
        <v>1803</v>
      </c>
      <c r="B1982" t="s">
        <v>102</v>
      </c>
      <c r="C1982" s="300">
        <v>15347410</v>
      </c>
      <c r="D1982" s="286">
        <f>ROWS(C$5:C1982)</f>
        <v>1978</v>
      </c>
      <c r="E1982" s="286" t="str">
        <f>IF(A1982='5.1'!$E$5,TXM!D1982,"")</f>
        <v/>
      </c>
      <c r="F1982" t="str">
        <f>IFERROR(SMALL($E$5:$E$8000,ROWS($E$5:E1982)),"")</f>
        <v/>
      </c>
      <c r="I1982" s="285" t="s">
        <v>1709</v>
      </c>
      <c r="J1982" t="s">
        <v>1082</v>
      </c>
      <c r="K1982" s="300">
        <v>2728816</v>
      </c>
      <c r="L1982" s="286">
        <f>ROWS(K$5:K1982)</f>
        <v>1978</v>
      </c>
      <c r="M1982" s="286" t="str">
        <f>IF(I1982='5.1'!$E$5,TXM!L1982,"")</f>
        <v/>
      </c>
      <c r="N1982" t="str">
        <f>IFERROR(SMALL($M$5:$M$8000,ROWS($M$5:M1982)),"")</f>
        <v/>
      </c>
      <c r="P1982" t="s">
        <v>1810</v>
      </c>
      <c r="Q1982" t="s">
        <v>810</v>
      </c>
      <c r="R1982">
        <v>7950486</v>
      </c>
      <c r="S1982" s="286">
        <f>ROWS(R$5:R1982)</f>
        <v>1978</v>
      </c>
      <c r="T1982" s="286" t="str">
        <f>IF(P1982='5.1'!$E$5,TXM!S1982,"")</f>
        <v/>
      </c>
      <c r="U1982" t="str">
        <f>IFERROR(SMALL($T$5:$T$8000,ROWS($T$5:T1982)),"")</f>
        <v/>
      </c>
    </row>
    <row r="1983" spans="1:21" ht="14.4" customHeight="1" x14ac:dyDescent="0.25">
      <c r="A1983" s="285" t="s">
        <v>1803</v>
      </c>
      <c r="B1983" t="s">
        <v>117</v>
      </c>
      <c r="C1983" s="300">
        <v>12802902</v>
      </c>
      <c r="D1983" s="286">
        <f>ROWS(C$5:C1983)</f>
        <v>1979</v>
      </c>
      <c r="E1983" s="286" t="str">
        <f>IF(A1983='5.1'!$E$5,TXM!D1983,"")</f>
        <v/>
      </c>
      <c r="F1983" t="str">
        <f>IFERROR(SMALL($E$5:$E$8000,ROWS($E$5:E1983)),"")</f>
        <v/>
      </c>
      <c r="I1983" s="285" t="s">
        <v>1709</v>
      </c>
      <c r="J1983" t="s">
        <v>1092</v>
      </c>
      <c r="K1983" s="300">
        <v>2620000</v>
      </c>
      <c r="L1983" s="286">
        <f>ROWS(K$5:K1983)</f>
        <v>1979</v>
      </c>
      <c r="M1983" s="286" t="str">
        <f>IF(I1983='5.1'!$E$5,TXM!L1983,"")</f>
        <v/>
      </c>
      <c r="N1983" t="str">
        <f>IFERROR(SMALL($M$5:$M$8000,ROWS($M$5:M1983)),"")</f>
        <v/>
      </c>
      <c r="P1983" t="s">
        <v>1810</v>
      </c>
      <c r="Q1983" t="s">
        <v>1093</v>
      </c>
      <c r="R1983">
        <v>3969130</v>
      </c>
      <c r="S1983" s="286">
        <f>ROWS(R$5:R1983)</f>
        <v>1979</v>
      </c>
      <c r="T1983" s="286" t="str">
        <f>IF(P1983='5.1'!$E$5,TXM!S1983,"")</f>
        <v/>
      </c>
      <c r="U1983" t="str">
        <f>IFERROR(SMALL($T$5:$T$8000,ROWS($T$5:T1983)),"")</f>
        <v/>
      </c>
    </row>
    <row r="1984" spans="1:21" ht="14.4" customHeight="1" x14ac:dyDescent="0.25">
      <c r="A1984" s="285" t="s">
        <v>1803</v>
      </c>
      <c r="B1984" t="s">
        <v>118</v>
      </c>
      <c r="C1984" s="300">
        <v>11168071</v>
      </c>
      <c r="D1984" s="286">
        <f>ROWS(C$5:C1984)</f>
        <v>1980</v>
      </c>
      <c r="E1984" s="286" t="str">
        <f>IF(A1984='5.1'!$E$5,TXM!D1984,"")</f>
        <v/>
      </c>
      <c r="F1984" t="str">
        <f>IFERROR(SMALL($E$5:$E$8000,ROWS($E$5:E1984)),"")</f>
        <v/>
      </c>
      <c r="I1984" s="285" t="s">
        <v>1709</v>
      </c>
      <c r="J1984" t="s">
        <v>107</v>
      </c>
      <c r="K1984" s="300">
        <v>2603345</v>
      </c>
      <c r="L1984" s="286">
        <f>ROWS(K$5:K1984)</f>
        <v>1980</v>
      </c>
      <c r="M1984" s="286" t="str">
        <f>IF(I1984='5.1'!$E$5,TXM!L1984,"")</f>
        <v/>
      </c>
      <c r="N1984" t="str">
        <f>IFERROR(SMALL($M$5:$M$8000,ROWS($M$5:M1984)),"")</f>
        <v/>
      </c>
      <c r="P1984" t="s">
        <v>1810</v>
      </c>
      <c r="Q1984" t="s">
        <v>784</v>
      </c>
      <c r="R1984">
        <v>3961910</v>
      </c>
      <c r="S1984" s="286">
        <f>ROWS(R$5:R1984)</f>
        <v>1980</v>
      </c>
      <c r="T1984" s="286" t="str">
        <f>IF(P1984='5.1'!$E$5,TXM!S1984,"")</f>
        <v/>
      </c>
      <c r="U1984" t="str">
        <f>IFERROR(SMALL($T$5:$T$8000,ROWS($T$5:T1984)),"")</f>
        <v/>
      </c>
    </row>
    <row r="1985" spans="1:21" ht="14.4" customHeight="1" x14ac:dyDescent="0.25">
      <c r="A1985" s="285" t="s">
        <v>1803</v>
      </c>
      <c r="B1985" t="s">
        <v>1080</v>
      </c>
      <c r="C1985" s="300">
        <v>9981699</v>
      </c>
      <c r="D1985" s="286">
        <f>ROWS(C$5:C1985)</f>
        <v>1981</v>
      </c>
      <c r="E1985" s="286" t="str">
        <f>IF(A1985='5.1'!$E$5,TXM!D1985,"")</f>
        <v/>
      </c>
      <c r="F1985" t="str">
        <f>IFERROR(SMALL($E$5:$E$8000,ROWS($E$5:E1985)),"")</f>
        <v/>
      </c>
      <c r="I1985" s="285" t="s">
        <v>1709</v>
      </c>
      <c r="J1985" t="s">
        <v>806</v>
      </c>
      <c r="K1985" s="300">
        <v>2585395</v>
      </c>
      <c r="L1985" s="286">
        <f>ROWS(K$5:K1985)</f>
        <v>1981</v>
      </c>
      <c r="M1985" s="286" t="str">
        <f>IF(I1985='5.1'!$E$5,TXM!L1985,"")</f>
        <v/>
      </c>
      <c r="N1985" t="str">
        <f>IFERROR(SMALL($M$5:$M$8000,ROWS($M$5:M1985)),"")</f>
        <v/>
      </c>
      <c r="P1985" t="s">
        <v>1810</v>
      </c>
      <c r="Q1985" t="s">
        <v>808</v>
      </c>
      <c r="R1985">
        <v>2417514</v>
      </c>
      <c r="S1985" s="286">
        <f>ROWS(R$5:R1985)</f>
        <v>1981</v>
      </c>
      <c r="T1985" s="286" t="str">
        <f>IF(P1985='5.1'!$E$5,TXM!S1985,"")</f>
        <v/>
      </c>
      <c r="U1985" t="str">
        <f>IFERROR(SMALL($T$5:$T$8000,ROWS($T$5:T1985)),"")</f>
        <v/>
      </c>
    </row>
    <row r="1986" spans="1:21" ht="14.4" customHeight="1" x14ac:dyDescent="0.25">
      <c r="A1986" s="285" t="s">
        <v>1803</v>
      </c>
      <c r="B1986" t="s">
        <v>115</v>
      </c>
      <c r="C1986" s="300">
        <v>7599616</v>
      </c>
      <c r="D1986" s="286">
        <f>ROWS(C$5:C1986)</f>
        <v>1982</v>
      </c>
      <c r="E1986" s="286" t="str">
        <f>IF(A1986='5.1'!$E$5,TXM!D1986,"")</f>
        <v/>
      </c>
      <c r="F1986" t="str">
        <f>IFERROR(SMALL($E$5:$E$8000,ROWS($E$5:E1986)),"")</f>
        <v/>
      </c>
      <c r="I1986" s="285" t="s">
        <v>1709</v>
      </c>
      <c r="J1986" t="s">
        <v>113</v>
      </c>
      <c r="K1986" s="300">
        <v>2113215</v>
      </c>
      <c r="L1986" s="286">
        <f>ROWS(K$5:K1986)</f>
        <v>1982</v>
      </c>
      <c r="M1986" s="286" t="str">
        <f>IF(I1986='5.1'!$E$5,TXM!L1986,"")</f>
        <v/>
      </c>
      <c r="N1986" t="str">
        <f>IFERROR(SMALL($M$5:$M$8000,ROWS($M$5:M1986)),"")</f>
        <v/>
      </c>
      <c r="P1986" t="s">
        <v>1810</v>
      </c>
      <c r="Q1986" t="s">
        <v>717</v>
      </c>
      <c r="R1986">
        <v>2146271</v>
      </c>
      <c r="S1986" s="286">
        <f>ROWS(R$5:R1986)</f>
        <v>1982</v>
      </c>
      <c r="T1986" s="286" t="str">
        <f>IF(P1986='5.1'!$E$5,TXM!S1986,"")</f>
        <v/>
      </c>
      <c r="U1986" t="str">
        <f>IFERROR(SMALL($T$5:$T$8000,ROWS($T$5:T1986)),"")</f>
        <v/>
      </c>
    </row>
    <row r="1987" spans="1:21" ht="14.4" customHeight="1" x14ac:dyDescent="0.25">
      <c r="A1987" s="285" t="s">
        <v>1803</v>
      </c>
      <c r="B1987" t="s">
        <v>198</v>
      </c>
      <c r="C1987" s="300">
        <v>7200000</v>
      </c>
      <c r="D1987" s="286">
        <f>ROWS(C$5:C1987)</f>
        <v>1983</v>
      </c>
      <c r="E1987" s="286" t="str">
        <f>IF(A1987='5.1'!$E$5,TXM!D1987,"")</f>
        <v/>
      </c>
      <c r="F1987" t="str">
        <f>IFERROR(SMALL($E$5:$E$8000,ROWS($E$5:E1987)),"")</f>
        <v/>
      </c>
      <c r="I1987" s="285" t="s">
        <v>1709</v>
      </c>
      <c r="J1987" t="s">
        <v>111</v>
      </c>
      <c r="K1987" s="300">
        <v>1757525</v>
      </c>
      <c r="L1987" s="286">
        <f>ROWS(K$5:K1987)</f>
        <v>1983</v>
      </c>
      <c r="M1987" s="286" t="str">
        <f>IF(I1987='5.1'!$E$5,TXM!L1987,"")</f>
        <v/>
      </c>
      <c r="N1987" t="str">
        <f>IFERROR(SMALL($M$5:$M$8000,ROWS($M$5:M1987)),"")</f>
        <v/>
      </c>
      <c r="P1987" t="s">
        <v>1810</v>
      </c>
      <c r="Q1987" t="s">
        <v>802</v>
      </c>
      <c r="R1987">
        <v>1391193</v>
      </c>
      <c r="S1987" s="286">
        <f>ROWS(R$5:R1987)</f>
        <v>1983</v>
      </c>
      <c r="T1987" s="286" t="str">
        <f>IF(P1987='5.1'!$E$5,TXM!S1987,"")</f>
        <v/>
      </c>
      <c r="U1987" t="str">
        <f>IFERROR(SMALL($T$5:$T$8000,ROWS($T$5:T1987)),"")</f>
        <v/>
      </c>
    </row>
    <row r="1988" spans="1:21" ht="14.4" customHeight="1" x14ac:dyDescent="0.25">
      <c r="A1988" s="285" t="s">
        <v>1803</v>
      </c>
      <c r="B1988" t="s">
        <v>723</v>
      </c>
      <c r="C1988" s="300">
        <v>4561772</v>
      </c>
      <c r="D1988" s="286">
        <f>ROWS(C$5:C1988)</f>
        <v>1984</v>
      </c>
      <c r="E1988" s="286" t="str">
        <f>IF(A1988='5.1'!$E$5,TXM!D1988,"")</f>
        <v/>
      </c>
      <c r="F1988" t="str">
        <f>IFERROR(SMALL($E$5:$E$8000,ROWS($E$5:E1988)),"")</f>
        <v/>
      </c>
      <c r="I1988" s="285" t="s">
        <v>1709</v>
      </c>
      <c r="J1988" t="s">
        <v>199</v>
      </c>
      <c r="K1988" s="300">
        <v>829089</v>
      </c>
      <c r="L1988" s="286">
        <f>ROWS(K$5:K1988)</f>
        <v>1984</v>
      </c>
      <c r="M1988" s="286" t="str">
        <f>IF(I1988='5.1'!$E$5,TXM!L1988,"")</f>
        <v/>
      </c>
      <c r="N1988" t="str">
        <f>IFERROR(SMALL($M$5:$M$8000,ROWS($M$5:M1988)),"")</f>
        <v/>
      </c>
      <c r="P1988" t="s">
        <v>1810</v>
      </c>
      <c r="Q1988" t="s">
        <v>762</v>
      </c>
      <c r="R1988">
        <v>667611</v>
      </c>
      <c r="S1988" s="286">
        <f>ROWS(R$5:R1988)</f>
        <v>1984</v>
      </c>
      <c r="T1988" s="286" t="str">
        <f>IF(P1988='5.1'!$E$5,TXM!S1988,"")</f>
        <v/>
      </c>
      <c r="U1988" t="str">
        <f>IFERROR(SMALL($T$5:$T$8000,ROWS($T$5:T1988)),"")</f>
        <v/>
      </c>
    </row>
    <row r="1989" spans="1:21" ht="14.4" customHeight="1" x14ac:dyDescent="0.25">
      <c r="A1989" s="285" t="s">
        <v>1803</v>
      </c>
      <c r="B1989" t="s">
        <v>997</v>
      </c>
      <c r="C1989" s="300">
        <v>3392093</v>
      </c>
      <c r="D1989" s="286">
        <f>ROWS(C$5:C1989)</f>
        <v>1985</v>
      </c>
      <c r="E1989" s="286" t="str">
        <f>IF(A1989='5.1'!$E$5,TXM!D1989,"")</f>
        <v/>
      </c>
      <c r="F1989" t="str">
        <f>IFERROR(SMALL($E$5:$E$8000,ROWS($E$5:E1989)),"")</f>
        <v/>
      </c>
      <c r="I1989" s="285" t="s">
        <v>1709</v>
      </c>
      <c r="J1989" t="s">
        <v>106</v>
      </c>
      <c r="K1989" s="300">
        <v>367107</v>
      </c>
      <c r="L1989" s="286">
        <f>ROWS(K$5:K1989)</f>
        <v>1985</v>
      </c>
      <c r="M1989" s="286" t="str">
        <f>IF(I1989='5.1'!$E$5,TXM!L1989,"")</f>
        <v/>
      </c>
      <c r="N1989" t="str">
        <f>IFERROR(SMALL($M$5:$M$8000,ROWS($M$5:M1989)),"")</f>
        <v/>
      </c>
      <c r="P1989" t="s">
        <v>1810</v>
      </c>
      <c r="Q1989" t="s">
        <v>727</v>
      </c>
      <c r="R1989">
        <v>637483</v>
      </c>
      <c r="S1989" s="286">
        <f>ROWS(R$5:R1989)</f>
        <v>1985</v>
      </c>
      <c r="T1989" s="286" t="str">
        <f>IF(P1989='5.1'!$E$5,TXM!S1989,"")</f>
        <v/>
      </c>
      <c r="U1989" t="str">
        <f>IFERROR(SMALL($T$5:$T$8000,ROWS($T$5:T1989)),"")</f>
        <v/>
      </c>
    </row>
    <row r="1990" spans="1:21" ht="14.4" customHeight="1" x14ac:dyDescent="0.25">
      <c r="A1990" s="285" t="s">
        <v>1803</v>
      </c>
      <c r="B1990" t="s">
        <v>715</v>
      </c>
      <c r="C1990" s="300">
        <v>2884414</v>
      </c>
      <c r="D1990" s="286">
        <f>ROWS(C$5:C1990)</f>
        <v>1986</v>
      </c>
      <c r="E1990" s="286" t="str">
        <f>IF(A1990='5.1'!$E$5,TXM!D1990,"")</f>
        <v/>
      </c>
      <c r="F1990" t="str">
        <f>IFERROR(SMALL($E$5:$E$8000,ROWS($E$5:E1990)),"")</f>
        <v/>
      </c>
      <c r="I1990" s="285" t="s">
        <v>1709</v>
      </c>
      <c r="J1990" t="s">
        <v>119</v>
      </c>
      <c r="K1990" s="300">
        <v>224363</v>
      </c>
      <c r="L1990" s="286">
        <f>ROWS(K$5:K1990)</f>
        <v>1986</v>
      </c>
      <c r="M1990" s="286" t="str">
        <f>IF(I1990='5.1'!$E$5,TXM!L1990,"")</f>
        <v/>
      </c>
      <c r="N1990" t="str">
        <f>IFERROR(SMALL($M$5:$M$8000,ROWS($M$5:M1990)),"")</f>
        <v/>
      </c>
      <c r="P1990" t="s">
        <v>1810</v>
      </c>
      <c r="Q1990" t="s">
        <v>776</v>
      </c>
      <c r="R1990">
        <v>617468</v>
      </c>
      <c r="S1990" s="286">
        <f>ROWS(R$5:R1990)</f>
        <v>1986</v>
      </c>
      <c r="T1990" s="286" t="str">
        <f>IF(P1990='5.1'!$E$5,TXM!S1990,"")</f>
        <v/>
      </c>
      <c r="U1990" t="str">
        <f>IFERROR(SMALL($T$5:$T$8000,ROWS($T$5:T1990)),"")</f>
        <v/>
      </c>
    </row>
    <row r="1991" spans="1:21" ht="14.4" customHeight="1" x14ac:dyDescent="0.25">
      <c r="A1991" s="285" t="s">
        <v>1803</v>
      </c>
      <c r="B1991" t="s">
        <v>705</v>
      </c>
      <c r="C1991" s="300">
        <v>2446032</v>
      </c>
      <c r="D1991" s="286">
        <f>ROWS(C$5:C1991)</f>
        <v>1987</v>
      </c>
      <c r="E1991" s="286" t="str">
        <f>IF(A1991='5.1'!$E$5,TXM!D1991,"")</f>
        <v/>
      </c>
      <c r="F1991" t="str">
        <f>IFERROR(SMALL($E$5:$E$8000,ROWS($E$5:E1991)),"")</f>
        <v/>
      </c>
      <c r="I1991" s="285" t="s">
        <v>1709</v>
      </c>
      <c r="J1991" t="s">
        <v>112</v>
      </c>
      <c r="K1991" s="300">
        <v>153724</v>
      </c>
      <c r="L1991" s="286">
        <f>ROWS(K$5:K1991)</f>
        <v>1987</v>
      </c>
      <c r="M1991" s="286" t="str">
        <f>IF(I1991='5.1'!$E$5,TXM!L1991,"")</f>
        <v/>
      </c>
      <c r="N1991" t="str">
        <f>IFERROR(SMALL($M$5:$M$8000,ROWS($M$5:M1991)),"")</f>
        <v/>
      </c>
      <c r="P1991" t="s">
        <v>1810</v>
      </c>
      <c r="Q1991" t="s">
        <v>1098</v>
      </c>
      <c r="R1991">
        <v>536165</v>
      </c>
      <c r="S1991" s="286">
        <f>ROWS(R$5:R1991)</f>
        <v>1987</v>
      </c>
      <c r="T1991" s="286" t="str">
        <f>IF(P1991='5.1'!$E$5,TXM!S1991,"")</f>
        <v/>
      </c>
      <c r="U1991" t="str">
        <f>IFERROR(SMALL($T$5:$T$8000,ROWS($T$5:T1991)),"")</f>
        <v/>
      </c>
    </row>
    <row r="1992" spans="1:21" ht="14.4" customHeight="1" x14ac:dyDescent="0.25">
      <c r="A1992" s="285" t="s">
        <v>1803</v>
      </c>
      <c r="B1992" t="s">
        <v>808</v>
      </c>
      <c r="C1992" s="300">
        <v>2252939</v>
      </c>
      <c r="D1992" s="286">
        <f>ROWS(C$5:C1992)</f>
        <v>1988</v>
      </c>
      <c r="E1992" s="286" t="str">
        <f>IF(A1992='5.1'!$E$5,TXM!D1992,"")</f>
        <v/>
      </c>
      <c r="F1992" t="str">
        <f>IFERROR(SMALL($E$5:$E$8000,ROWS($E$5:E1992)),"")</f>
        <v/>
      </c>
      <c r="I1992" s="285" t="s">
        <v>1709</v>
      </c>
      <c r="J1992" t="s">
        <v>109</v>
      </c>
      <c r="K1992" s="300">
        <v>109613</v>
      </c>
      <c r="L1992" s="286">
        <f>ROWS(K$5:K1992)</f>
        <v>1988</v>
      </c>
      <c r="M1992" s="286" t="str">
        <f>IF(I1992='5.1'!$E$5,TXM!L1992,"")</f>
        <v/>
      </c>
      <c r="N1992" t="str">
        <f>IFERROR(SMALL($M$5:$M$8000,ROWS($M$5:M1992)),"")</f>
        <v/>
      </c>
      <c r="P1992" t="s">
        <v>1810</v>
      </c>
      <c r="Q1992" t="s">
        <v>812</v>
      </c>
      <c r="R1992">
        <v>401022</v>
      </c>
      <c r="S1992" s="286">
        <f>ROWS(R$5:R1992)</f>
        <v>1988</v>
      </c>
      <c r="T1992" s="286" t="str">
        <f>IF(P1992='5.1'!$E$5,TXM!S1992,"")</f>
        <v/>
      </c>
      <c r="U1992" t="str">
        <f>IFERROR(SMALL($T$5:$T$8000,ROWS($T$5:T1992)),"")</f>
        <v/>
      </c>
    </row>
    <row r="1993" spans="1:21" ht="14.4" customHeight="1" x14ac:dyDescent="0.25">
      <c r="A1993" s="285" t="s">
        <v>1803</v>
      </c>
      <c r="B1993" t="s">
        <v>782</v>
      </c>
      <c r="C1993" s="300">
        <v>1224658</v>
      </c>
      <c r="D1993" s="286">
        <f>ROWS(C$5:C1993)</f>
        <v>1989</v>
      </c>
      <c r="E1993" s="286" t="str">
        <f>IF(A1993='5.1'!$E$5,TXM!D1993,"")</f>
        <v/>
      </c>
      <c r="F1993" t="str">
        <f>IFERROR(SMALL($E$5:$E$8000,ROWS($E$5:E1993)),"")</f>
        <v/>
      </c>
      <c r="I1993" s="285" t="s">
        <v>1709</v>
      </c>
      <c r="J1993" t="s">
        <v>115</v>
      </c>
      <c r="K1993" s="300">
        <v>87666</v>
      </c>
      <c r="L1993" s="286">
        <f>ROWS(K$5:K1993)</f>
        <v>1989</v>
      </c>
      <c r="M1993" s="286" t="str">
        <f>IF(I1993='5.1'!$E$5,TXM!L1993,"")</f>
        <v/>
      </c>
      <c r="N1993" t="str">
        <f>IFERROR(SMALL($M$5:$M$8000,ROWS($M$5:M1993)),"")</f>
        <v/>
      </c>
      <c r="P1993" t="s">
        <v>1810</v>
      </c>
      <c r="Q1993" t="s">
        <v>197</v>
      </c>
      <c r="R1993">
        <v>206372</v>
      </c>
      <c r="S1993" s="286">
        <f>ROWS(R$5:R1993)</f>
        <v>1989</v>
      </c>
      <c r="T1993" s="286" t="str">
        <f>IF(P1993='5.1'!$E$5,TXM!S1993,"")</f>
        <v/>
      </c>
      <c r="U1993" t="str">
        <f>IFERROR(SMALL($T$5:$T$8000,ROWS($T$5:T1993)),"")</f>
        <v/>
      </c>
    </row>
    <row r="1994" spans="1:21" ht="14.4" customHeight="1" x14ac:dyDescent="0.25">
      <c r="A1994" s="285" t="s">
        <v>1803</v>
      </c>
      <c r="B1994" t="s">
        <v>786</v>
      </c>
      <c r="C1994" s="300">
        <v>1208430</v>
      </c>
      <c r="D1994" s="286">
        <f>ROWS(C$5:C1994)</f>
        <v>1990</v>
      </c>
      <c r="E1994" s="286" t="str">
        <f>IF(A1994='5.1'!$E$5,TXM!D1994,"")</f>
        <v/>
      </c>
      <c r="F1994" t="str">
        <f>IFERROR(SMALL($E$5:$E$8000,ROWS($E$5:E1994)),"")</f>
        <v/>
      </c>
      <c r="I1994" s="285" t="s">
        <v>1709</v>
      </c>
      <c r="J1994" t="s">
        <v>719</v>
      </c>
      <c r="K1994" s="300">
        <v>78750</v>
      </c>
      <c r="L1994" s="286">
        <f>ROWS(K$5:K1994)</f>
        <v>1990</v>
      </c>
      <c r="M1994" s="286" t="str">
        <f>IF(I1994='5.1'!$E$5,TXM!L1994,"")</f>
        <v/>
      </c>
      <c r="N1994" t="str">
        <f>IFERROR(SMALL($M$5:$M$8000,ROWS($M$5:M1994)),"")</f>
        <v/>
      </c>
      <c r="P1994" t="s">
        <v>1810</v>
      </c>
      <c r="Q1994" t="s">
        <v>818</v>
      </c>
      <c r="R1994">
        <v>204788</v>
      </c>
      <c r="S1994" s="286">
        <f>ROWS(R$5:R1994)</f>
        <v>1990</v>
      </c>
      <c r="T1994" s="286" t="str">
        <f>IF(P1994='5.1'!$E$5,TXM!S1994,"")</f>
        <v/>
      </c>
      <c r="U1994" t="str">
        <f>IFERROR(SMALL($T$5:$T$8000,ROWS($T$5:T1994)),"")</f>
        <v/>
      </c>
    </row>
    <row r="1995" spans="1:21" ht="14.4" customHeight="1" x14ac:dyDescent="0.25">
      <c r="A1995" s="285" t="s">
        <v>1803</v>
      </c>
      <c r="B1995" t="s">
        <v>717</v>
      </c>
      <c r="C1995" s="300">
        <v>1000940</v>
      </c>
      <c r="D1995" s="286">
        <f>ROWS(C$5:C1995)</f>
        <v>1991</v>
      </c>
      <c r="E1995" s="286" t="str">
        <f>IF(A1995='5.1'!$E$5,TXM!D1995,"")</f>
        <v/>
      </c>
      <c r="F1995" t="str">
        <f>IFERROR(SMALL($E$5:$E$8000,ROWS($E$5:E1995)),"")</f>
        <v/>
      </c>
      <c r="I1995" s="285" t="s">
        <v>1709</v>
      </c>
      <c r="J1995" t="s">
        <v>1079</v>
      </c>
      <c r="K1995" s="300">
        <v>76309</v>
      </c>
      <c r="L1995" s="286">
        <f>ROWS(K$5:K1995)</f>
        <v>1991</v>
      </c>
      <c r="M1995" s="286" t="str">
        <f>IF(I1995='5.1'!$E$5,TXM!L1995,"")</f>
        <v/>
      </c>
      <c r="N1995" t="str">
        <f>IFERROR(SMALL($M$5:$M$8000,ROWS($M$5:M1995)),"")</f>
        <v/>
      </c>
      <c r="P1995" t="s">
        <v>1810</v>
      </c>
      <c r="Q1995" t="s">
        <v>1080</v>
      </c>
      <c r="R1995">
        <v>193637</v>
      </c>
      <c r="S1995" s="286">
        <f>ROWS(R$5:R1995)</f>
        <v>1991</v>
      </c>
      <c r="T1995" s="286" t="str">
        <f>IF(P1995='5.1'!$E$5,TXM!S1995,"")</f>
        <v/>
      </c>
      <c r="U1995" t="str">
        <f>IFERROR(SMALL($T$5:$T$8000,ROWS($T$5:T1995)),"")</f>
        <v/>
      </c>
    </row>
    <row r="1996" spans="1:21" ht="14.4" customHeight="1" x14ac:dyDescent="0.25">
      <c r="A1996" s="285" t="s">
        <v>1803</v>
      </c>
      <c r="B1996" t="s">
        <v>727</v>
      </c>
      <c r="C1996" s="300">
        <v>964098</v>
      </c>
      <c r="D1996" s="286">
        <f>ROWS(C$5:C1996)</f>
        <v>1992</v>
      </c>
      <c r="E1996" s="286" t="str">
        <f>IF(A1996='5.1'!$E$5,TXM!D1996,"")</f>
        <v/>
      </c>
      <c r="F1996" t="str">
        <f>IFERROR(SMALL($E$5:$E$8000,ROWS($E$5:E1996)),"")</f>
        <v/>
      </c>
      <c r="I1996" s="285" t="s">
        <v>1709</v>
      </c>
      <c r="J1996" t="s">
        <v>104</v>
      </c>
      <c r="K1996" s="300">
        <v>64102</v>
      </c>
      <c r="L1996" s="286">
        <f>ROWS(K$5:K1996)</f>
        <v>1992</v>
      </c>
      <c r="M1996" s="286" t="str">
        <f>IF(I1996='5.1'!$E$5,TXM!L1996,"")</f>
        <v/>
      </c>
      <c r="N1996" t="str">
        <f>IFERROR(SMALL($M$5:$M$8000,ROWS($M$5:M1996)),"")</f>
        <v/>
      </c>
      <c r="P1996" t="s">
        <v>1810</v>
      </c>
      <c r="Q1996" t="s">
        <v>1097</v>
      </c>
      <c r="R1996">
        <v>145290</v>
      </c>
      <c r="S1996" s="286">
        <f>ROWS(R$5:R1996)</f>
        <v>1992</v>
      </c>
      <c r="T1996" s="286" t="str">
        <f>IF(P1996='5.1'!$E$5,TXM!S1996,"")</f>
        <v/>
      </c>
      <c r="U1996" t="str">
        <f>IFERROR(SMALL($T$5:$T$8000,ROWS($T$5:T1996)),"")</f>
        <v/>
      </c>
    </row>
    <row r="1997" spans="1:21" ht="14.4" customHeight="1" x14ac:dyDescent="0.25">
      <c r="A1997" s="285" t="s">
        <v>1803</v>
      </c>
      <c r="B1997" t="s">
        <v>711</v>
      </c>
      <c r="C1997" s="300">
        <v>830064</v>
      </c>
      <c r="D1997" s="286">
        <f>ROWS(C$5:C1997)</f>
        <v>1993</v>
      </c>
      <c r="E1997" s="286" t="str">
        <f>IF(A1997='5.1'!$E$5,TXM!D1997,"")</f>
        <v/>
      </c>
      <c r="F1997" t="str">
        <f>IFERROR(SMALL($E$5:$E$8000,ROWS($E$5:E1997)),"")</f>
        <v/>
      </c>
      <c r="I1997" s="285" t="s">
        <v>1709</v>
      </c>
      <c r="J1997" t="s">
        <v>727</v>
      </c>
      <c r="K1997" s="300">
        <v>45372</v>
      </c>
      <c r="L1997" s="286">
        <f>ROWS(K$5:K1997)</f>
        <v>1993</v>
      </c>
      <c r="M1997" s="286" t="str">
        <f>IF(I1997='5.1'!$E$5,TXM!L1997,"")</f>
        <v/>
      </c>
      <c r="N1997" t="str">
        <f>IFERROR(SMALL($M$5:$M$8000,ROWS($M$5:M1997)),"")</f>
        <v/>
      </c>
      <c r="P1997" t="s">
        <v>1810</v>
      </c>
      <c r="Q1997" t="s">
        <v>760</v>
      </c>
      <c r="R1997">
        <v>93442</v>
      </c>
      <c r="S1997" s="286">
        <f>ROWS(R$5:R1997)</f>
        <v>1993</v>
      </c>
      <c r="T1997" s="286" t="str">
        <f>IF(P1997='5.1'!$E$5,TXM!S1997,"")</f>
        <v/>
      </c>
      <c r="U1997" t="str">
        <f>IFERROR(SMALL($T$5:$T$8000,ROWS($T$5:T1997)),"")</f>
        <v/>
      </c>
    </row>
    <row r="1998" spans="1:21" ht="14.4" customHeight="1" x14ac:dyDescent="0.25">
      <c r="A1998" s="285" t="s">
        <v>1803</v>
      </c>
      <c r="B1998" t="s">
        <v>752</v>
      </c>
      <c r="C1998" s="300">
        <v>802466</v>
      </c>
      <c r="D1998" s="286">
        <f>ROWS(C$5:C1998)</f>
        <v>1994</v>
      </c>
      <c r="E1998" s="286" t="str">
        <f>IF(A1998='5.1'!$E$5,TXM!D1998,"")</f>
        <v/>
      </c>
      <c r="F1998" t="str">
        <f>IFERROR(SMALL($E$5:$E$8000,ROWS($E$5:E1998)),"")</f>
        <v/>
      </c>
      <c r="I1998" s="285" t="s">
        <v>1709</v>
      </c>
      <c r="J1998" t="s">
        <v>1098</v>
      </c>
      <c r="K1998" s="300">
        <v>32233</v>
      </c>
      <c r="L1998" s="286">
        <f>ROWS(K$5:K1998)</f>
        <v>1994</v>
      </c>
      <c r="M1998" s="286" t="str">
        <f>IF(I1998='5.1'!$E$5,TXM!L1998,"")</f>
        <v/>
      </c>
      <c r="N1998" t="str">
        <f>IFERROR(SMALL($M$5:$M$8000,ROWS($M$5:M1998)),"")</f>
        <v/>
      </c>
      <c r="P1998" t="s">
        <v>1810</v>
      </c>
      <c r="Q1998" t="s">
        <v>1096</v>
      </c>
      <c r="R1998">
        <v>45373</v>
      </c>
      <c r="S1998" s="286">
        <f>ROWS(R$5:R1998)</f>
        <v>1994</v>
      </c>
      <c r="T1998" s="286" t="str">
        <f>IF(P1998='5.1'!$E$5,TXM!S1998,"")</f>
        <v/>
      </c>
      <c r="U1998" t="str">
        <f>IFERROR(SMALL($T$5:$T$8000,ROWS($T$5:T1998)),"")</f>
        <v/>
      </c>
    </row>
    <row r="1999" spans="1:21" ht="14.4" customHeight="1" x14ac:dyDescent="0.25">
      <c r="A1999" s="285" t="s">
        <v>1803</v>
      </c>
      <c r="B1999" t="s">
        <v>796</v>
      </c>
      <c r="C1999" s="300">
        <v>802331</v>
      </c>
      <c r="D1999" s="286">
        <f>ROWS(C$5:C1999)</f>
        <v>1995</v>
      </c>
      <c r="E1999" s="286" t="str">
        <f>IF(A1999='5.1'!$E$5,TXM!D1999,"")</f>
        <v/>
      </c>
      <c r="F1999" t="str">
        <f>IFERROR(SMALL($E$5:$E$8000,ROWS($E$5:E1999)),"")</f>
        <v/>
      </c>
      <c r="I1999" s="285" t="s">
        <v>1709</v>
      </c>
      <c r="J1999" t="s">
        <v>711</v>
      </c>
      <c r="K1999" s="300">
        <v>25886</v>
      </c>
      <c r="L1999" s="286">
        <f>ROWS(K$5:K1999)</f>
        <v>1995</v>
      </c>
      <c r="M1999" s="286" t="str">
        <f>IF(I1999='5.1'!$E$5,TXM!L1999,"")</f>
        <v/>
      </c>
      <c r="N1999" t="str">
        <f>IFERROR(SMALL($M$5:$M$8000,ROWS($M$5:M1999)),"")</f>
        <v/>
      </c>
      <c r="P1999" t="s">
        <v>1810</v>
      </c>
      <c r="Q1999" t="s">
        <v>1092</v>
      </c>
      <c r="R1999">
        <v>45189</v>
      </c>
      <c r="S1999" s="286">
        <f>ROWS(R$5:R1999)</f>
        <v>1995</v>
      </c>
      <c r="T1999" s="286" t="str">
        <f>IF(P1999='5.1'!$E$5,TXM!S1999,"")</f>
        <v/>
      </c>
      <c r="U1999" t="str">
        <f>IFERROR(SMALL($T$5:$T$8000,ROWS($T$5:T1999)),"")</f>
        <v/>
      </c>
    </row>
    <row r="2000" spans="1:21" ht="14.4" customHeight="1" x14ac:dyDescent="0.25">
      <c r="A2000" s="285" t="s">
        <v>1803</v>
      </c>
      <c r="B2000" t="s">
        <v>1079</v>
      </c>
      <c r="C2000" s="300">
        <v>657099</v>
      </c>
      <c r="D2000" s="286">
        <f>ROWS(C$5:C2000)</f>
        <v>1996</v>
      </c>
      <c r="E2000" s="286" t="str">
        <f>IF(A2000='5.1'!$E$5,TXM!D2000,"")</f>
        <v/>
      </c>
      <c r="F2000" t="str">
        <f>IFERROR(SMALL($E$5:$E$8000,ROWS($E$5:E2000)),"")</f>
        <v/>
      </c>
      <c r="I2000" s="285" t="s">
        <v>1709</v>
      </c>
      <c r="J2000" t="s">
        <v>108</v>
      </c>
      <c r="K2000" s="300">
        <v>15143</v>
      </c>
      <c r="L2000" s="286">
        <f>ROWS(K$5:K2000)</f>
        <v>1996</v>
      </c>
      <c r="M2000" s="286" t="str">
        <f>IF(I2000='5.1'!$E$5,TXM!L2000,"")</f>
        <v/>
      </c>
      <c r="N2000" t="str">
        <f>IFERROR(SMALL($M$5:$M$8000,ROWS($M$5:M2000)),"")</f>
        <v/>
      </c>
      <c r="P2000" t="s">
        <v>1810</v>
      </c>
      <c r="Q2000" t="s">
        <v>804</v>
      </c>
      <c r="R2000">
        <v>36395</v>
      </c>
      <c r="S2000" s="286">
        <f>ROWS(R$5:R2000)</f>
        <v>1996</v>
      </c>
      <c r="T2000" s="286" t="str">
        <f>IF(P2000='5.1'!$E$5,TXM!S2000,"")</f>
        <v/>
      </c>
      <c r="U2000" t="str">
        <f>IFERROR(SMALL($T$5:$T$8000,ROWS($T$5:T2000)),"")</f>
        <v/>
      </c>
    </row>
    <row r="2001" spans="1:21" ht="14.4" customHeight="1" x14ac:dyDescent="0.25">
      <c r="A2001" s="285" t="s">
        <v>1803</v>
      </c>
      <c r="B2001" t="s">
        <v>1090</v>
      </c>
      <c r="C2001" s="300">
        <v>428786</v>
      </c>
      <c r="D2001" s="286">
        <f>ROWS(C$5:C2001)</f>
        <v>1997</v>
      </c>
      <c r="E2001" s="286" t="str">
        <f>IF(A2001='5.1'!$E$5,TXM!D2001,"")</f>
        <v/>
      </c>
      <c r="F2001" t="str">
        <f>IFERROR(SMALL($E$5:$E$8000,ROWS($E$5:E2001)),"")</f>
        <v/>
      </c>
      <c r="I2001" s="285" t="s">
        <v>1709</v>
      </c>
      <c r="J2001" t="s">
        <v>117</v>
      </c>
      <c r="K2001" s="300">
        <v>9329</v>
      </c>
      <c r="L2001" s="286">
        <f>ROWS(K$5:K2001)</f>
        <v>1997</v>
      </c>
      <c r="M2001" s="286" t="str">
        <f>IF(I2001='5.1'!$E$5,TXM!L2001,"")</f>
        <v/>
      </c>
      <c r="N2001" t="str">
        <f>IFERROR(SMALL($M$5:$M$8000,ROWS($M$5:M2001)),"")</f>
        <v/>
      </c>
      <c r="P2001" t="s">
        <v>1810</v>
      </c>
      <c r="Q2001" t="s">
        <v>114</v>
      </c>
      <c r="R2001">
        <v>24166</v>
      </c>
      <c r="S2001" s="286">
        <f>ROWS(R$5:R2001)</f>
        <v>1997</v>
      </c>
      <c r="T2001" s="286" t="str">
        <f>IF(P2001='5.1'!$E$5,TXM!S2001,"")</f>
        <v/>
      </c>
      <c r="U2001" t="str">
        <f>IFERROR(SMALL($T$5:$T$8000,ROWS($T$5:T2001)),"")</f>
        <v/>
      </c>
    </row>
    <row r="2002" spans="1:21" ht="14.4" customHeight="1" x14ac:dyDescent="0.25">
      <c r="A2002" s="285" t="s">
        <v>1803</v>
      </c>
      <c r="B2002" t="s">
        <v>821</v>
      </c>
      <c r="C2002" s="300">
        <v>414554</v>
      </c>
      <c r="D2002" s="286">
        <f>ROWS(C$5:C2002)</f>
        <v>1998</v>
      </c>
      <c r="E2002" s="286" t="str">
        <f>IF(A2002='5.1'!$E$5,TXM!D2002,"")</f>
        <v/>
      </c>
      <c r="F2002" t="str">
        <f>IFERROR(SMALL($E$5:$E$8000,ROWS($E$5:E2002)),"")</f>
        <v/>
      </c>
      <c r="I2002" s="285" t="s">
        <v>1709</v>
      </c>
      <c r="J2002" t="s">
        <v>1087</v>
      </c>
      <c r="K2002" s="300">
        <v>9137</v>
      </c>
      <c r="L2002" s="286">
        <f>ROWS(K$5:K2002)</f>
        <v>1998</v>
      </c>
      <c r="M2002" s="286" t="str">
        <f>IF(I2002='5.1'!$E$5,TXM!L2002,"")</f>
        <v/>
      </c>
      <c r="N2002" t="str">
        <f>IFERROR(SMALL($M$5:$M$8000,ROWS($M$5:M2002)),"")</f>
        <v/>
      </c>
      <c r="P2002" t="s">
        <v>1810</v>
      </c>
      <c r="Q2002" t="s">
        <v>752</v>
      </c>
      <c r="R2002">
        <v>11674</v>
      </c>
      <c r="S2002" s="286">
        <f>ROWS(R$5:R2002)</f>
        <v>1998</v>
      </c>
      <c r="T2002" s="286" t="str">
        <f>IF(P2002='5.1'!$E$5,TXM!S2002,"")</f>
        <v/>
      </c>
      <c r="U2002" t="str">
        <f>IFERROR(SMALL($T$5:$T$8000,ROWS($T$5:T2002)),"")</f>
        <v/>
      </c>
    </row>
    <row r="2003" spans="1:21" ht="14.4" customHeight="1" x14ac:dyDescent="0.25">
      <c r="A2003" s="285" t="s">
        <v>1803</v>
      </c>
      <c r="B2003" t="s">
        <v>784</v>
      </c>
      <c r="C2003" s="300">
        <v>263226</v>
      </c>
      <c r="D2003" s="286">
        <f>ROWS(C$5:C2003)</f>
        <v>1999</v>
      </c>
      <c r="E2003" s="286" t="str">
        <f>IF(A2003='5.1'!$E$5,TXM!D2003,"")</f>
        <v/>
      </c>
      <c r="F2003" t="str">
        <f>IFERROR(SMALL($E$5:$E$8000,ROWS($E$5:E2003)),"")</f>
        <v/>
      </c>
      <c r="I2003" s="285" t="s">
        <v>1709</v>
      </c>
      <c r="J2003" t="s">
        <v>725</v>
      </c>
      <c r="K2003" s="300">
        <v>6225</v>
      </c>
      <c r="L2003" s="286">
        <f>ROWS(K$5:K2003)</f>
        <v>1999</v>
      </c>
      <c r="M2003" s="286" t="str">
        <f>IF(I2003='5.1'!$E$5,TXM!L2003,"")</f>
        <v/>
      </c>
      <c r="N2003" t="str">
        <f>IFERROR(SMALL($M$5:$M$8000,ROWS($M$5:M2003)),"")</f>
        <v/>
      </c>
      <c r="P2003" t="s">
        <v>1810</v>
      </c>
      <c r="Q2003" t="s">
        <v>1091</v>
      </c>
      <c r="R2003">
        <v>10000</v>
      </c>
      <c r="S2003" s="286">
        <f>ROWS(R$5:R2003)</f>
        <v>1999</v>
      </c>
      <c r="T2003" s="286" t="str">
        <f>IF(P2003='5.1'!$E$5,TXM!S2003,"")</f>
        <v/>
      </c>
      <c r="U2003" t="str">
        <f>IFERROR(SMALL($T$5:$T$8000,ROWS($T$5:T2003)),"")</f>
        <v/>
      </c>
    </row>
    <row r="2004" spans="1:21" ht="14.4" customHeight="1" x14ac:dyDescent="0.25">
      <c r="A2004" s="285" t="s">
        <v>1803</v>
      </c>
      <c r="B2004" t="s">
        <v>806</v>
      </c>
      <c r="C2004" s="300">
        <v>234415</v>
      </c>
      <c r="D2004" s="286">
        <f>ROWS(C$5:C2004)</f>
        <v>2000</v>
      </c>
      <c r="E2004" s="286" t="str">
        <f>IF(A2004='5.1'!$E$5,TXM!D2004,"")</f>
        <v/>
      </c>
      <c r="F2004" t="str">
        <f>IFERROR(SMALL($E$5:$E$8000,ROWS($E$5:E2004)),"")</f>
        <v/>
      </c>
      <c r="I2004" s="285" t="s">
        <v>1709</v>
      </c>
      <c r="J2004" t="s">
        <v>784</v>
      </c>
      <c r="K2004" s="300">
        <v>2086</v>
      </c>
      <c r="L2004" s="286">
        <f>ROWS(K$5:K2004)</f>
        <v>2000</v>
      </c>
      <c r="M2004" s="286" t="str">
        <f>IF(I2004='5.1'!$E$5,TXM!L2004,"")</f>
        <v/>
      </c>
      <c r="N2004" t="str">
        <f>IFERROR(SMALL($M$5:$M$8000,ROWS($M$5:M2004)),"")</f>
        <v/>
      </c>
      <c r="P2004" t="s">
        <v>1810</v>
      </c>
      <c r="Q2004" t="s">
        <v>1079</v>
      </c>
      <c r="R2004">
        <v>8143</v>
      </c>
      <c r="S2004" s="286">
        <f>ROWS(R$5:R2004)</f>
        <v>2000</v>
      </c>
      <c r="T2004" s="286" t="str">
        <f>IF(P2004='5.1'!$E$5,TXM!S2004,"")</f>
        <v/>
      </c>
      <c r="U2004" t="str">
        <f>IFERROR(SMALL($T$5:$T$8000,ROWS($T$5:T2004)),"")</f>
        <v/>
      </c>
    </row>
    <row r="2005" spans="1:21" ht="14.4" customHeight="1" x14ac:dyDescent="0.25">
      <c r="A2005" s="285" t="s">
        <v>1803</v>
      </c>
      <c r="B2005" t="s">
        <v>804</v>
      </c>
      <c r="C2005" s="300">
        <v>177480</v>
      </c>
      <c r="D2005" s="286">
        <f>ROWS(C$5:C2005)</f>
        <v>2001</v>
      </c>
      <c r="E2005" s="286" t="str">
        <f>IF(A2005='5.1'!$E$5,TXM!D2005,"")</f>
        <v/>
      </c>
      <c r="F2005" t="str">
        <f>IFERROR(SMALL($E$5:$E$8000,ROWS($E$5:E2005)),"")</f>
        <v/>
      </c>
      <c r="I2005" s="285" t="s">
        <v>1709</v>
      </c>
      <c r="J2005" t="s">
        <v>821</v>
      </c>
      <c r="K2005" s="300">
        <v>1080</v>
      </c>
      <c r="L2005" s="286">
        <f>ROWS(K$5:K2005)</f>
        <v>2001</v>
      </c>
      <c r="M2005" s="286" t="str">
        <f>IF(I2005='5.1'!$E$5,TXM!L2005,"")</f>
        <v/>
      </c>
      <c r="N2005" t="str">
        <f>IFERROR(SMALL($M$5:$M$8000,ROWS($M$5:M2005)),"")</f>
        <v/>
      </c>
      <c r="P2005" t="s">
        <v>1810</v>
      </c>
      <c r="Q2005" t="s">
        <v>725</v>
      </c>
      <c r="R2005">
        <v>7825</v>
      </c>
      <c r="S2005" s="286">
        <f>ROWS(R$5:R2005)</f>
        <v>2001</v>
      </c>
      <c r="T2005" s="286" t="str">
        <f>IF(P2005='5.1'!$E$5,TXM!S2005,"")</f>
        <v/>
      </c>
      <c r="U2005" t="str">
        <f>IFERROR(SMALL($T$5:$T$8000,ROWS($T$5:T2005)),"")</f>
        <v/>
      </c>
    </row>
    <row r="2006" spans="1:21" ht="14.4" customHeight="1" x14ac:dyDescent="0.25">
      <c r="A2006" s="285" t="s">
        <v>1803</v>
      </c>
      <c r="B2006" t="s">
        <v>790</v>
      </c>
      <c r="C2006" s="300">
        <v>139656</v>
      </c>
      <c r="D2006" s="286">
        <f>ROWS(C$5:C2006)</f>
        <v>2002</v>
      </c>
      <c r="E2006" s="286" t="str">
        <f>IF(A2006='5.1'!$E$5,TXM!D2006,"")</f>
        <v/>
      </c>
      <c r="F2006" t="str">
        <f>IFERROR(SMALL($E$5:$E$8000,ROWS($E$5:E2006)),"")</f>
        <v/>
      </c>
      <c r="I2006" s="285" t="s">
        <v>1709</v>
      </c>
      <c r="J2006" t="s">
        <v>808</v>
      </c>
      <c r="K2006" s="300">
        <v>729</v>
      </c>
      <c r="L2006" s="286">
        <f>ROWS(K$5:K2006)</f>
        <v>2002</v>
      </c>
      <c r="M2006" s="286" t="str">
        <f>IF(I2006='5.1'!$E$5,TXM!L2006,"")</f>
        <v/>
      </c>
      <c r="N2006" t="str">
        <f>IFERROR(SMALL($M$5:$M$8000,ROWS($M$5:M2006)),"")</f>
        <v/>
      </c>
      <c r="P2006" t="s">
        <v>1810</v>
      </c>
      <c r="Q2006" t="s">
        <v>1084</v>
      </c>
      <c r="R2006">
        <v>2000</v>
      </c>
      <c r="S2006" s="286">
        <f>ROWS(R$5:R2006)</f>
        <v>2002</v>
      </c>
      <c r="T2006" s="286" t="str">
        <f>IF(P2006='5.1'!$E$5,TXM!S2006,"")</f>
        <v/>
      </c>
      <c r="U2006" t="str">
        <f>IFERROR(SMALL($T$5:$T$8000,ROWS($T$5:T2006)),"")</f>
        <v/>
      </c>
    </row>
    <row r="2007" spans="1:21" ht="14.4" customHeight="1" x14ac:dyDescent="0.25">
      <c r="A2007" s="285" t="s">
        <v>1803</v>
      </c>
      <c r="B2007" t="s">
        <v>116</v>
      </c>
      <c r="C2007" s="300">
        <v>114388</v>
      </c>
      <c r="D2007" s="286">
        <f>ROWS(C$5:C2007)</f>
        <v>2003</v>
      </c>
      <c r="E2007" s="286" t="str">
        <f>IF(A2007='5.1'!$E$5,TXM!D2007,"")</f>
        <v/>
      </c>
      <c r="F2007" t="str">
        <f>IFERROR(SMALL($E$5:$E$8000,ROWS($E$5:E2007)),"")</f>
        <v/>
      </c>
      <c r="I2007" s="285" t="s">
        <v>1709</v>
      </c>
      <c r="J2007" t="s">
        <v>810</v>
      </c>
      <c r="K2007" s="300">
        <v>503</v>
      </c>
      <c r="L2007" s="286">
        <f>ROWS(K$5:K2007)</f>
        <v>2003</v>
      </c>
      <c r="M2007" s="286" t="str">
        <f>IF(I2007='5.1'!$E$5,TXM!L2007,"")</f>
        <v/>
      </c>
      <c r="N2007" t="str">
        <f>IFERROR(SMALL($M$5:$M$8000,ROWS($M$5:M2007)),"")</f>
        <v/>
      </c>
      <c r="P2007" t="s">
        <v>1810</v>
      </c>
      <c r="Q2007" t="s">
        <v>102</v>
      </c>
      <c r="R2007">
        <v>1884</v>
      </c>
      <c r="S2007" s="286">
        <f>ROWS(R$5:R2007)</f>
        <v>2003</v>
      </c>
      <c r="T2007" s="286" t="str">
        <f>IF(P2007='5.1'!$E$5,TXM!S2007,"")</f>
        <v/>
      </c>
      <c r="U2007" t="str">
        <f>IFERROR(SMALL($T$5:$T$8000,ROWS($T$5:T2007)),"")</f>
        <v/>
      </c>
    </row>
    <row r="2008" spans="1:21" ht="14.4" customHeight="1" x14ac:dyDescent="0.25">
      <c r="A2008" s="285" t="s">
        <v>1803</v>
      </c>
      <c r="B2008" t="s">
        <v>1086</v>
      </c>
      <c r="C2008" s="300">
        <v>93514</v>
      </c>
      <c r="D2008" s="286">
        <f>ROWS(C$5:C2008)</f>
        <v>2004</v>
      </c>
      <c r="E2008" s="286" t="str">
        <f>IF(A2008='5.1'!$E$5,TXM!D2008,"")</f>
        <v/>
      </c>
      <c r="F2008" t="str">
        <f>IFERROR(SMALL($E$5:$E$8000,ROWS($E$5:E2008)),"")</f>
        <v/>
      </c>
      <c r="I2008" s="285" t="s">
        <v>1709</v>
      </c>
      <c r="J2008" t="s">
        <v>118</v>
      </c>
      <c r="K2008" s="300">
        <v>269</v>
      </c>
      <c r="L2008" s="286">
        <f>ROWS(K$5:K2008)</f>
        <v>2004</v>
      </c>
      <c r="M2008" s="286" t="str">
        <f>IF(I2008='5.1'!$E$5,TXM!L2008,"")</f>
        <v/>
      </c>
      <c r="N2008" t="str">
        <f>IFERROR(SMALL($M$5:$M$8000,ROWS($M$5:M2008)),"")</f>
        <v/>
      </c>
      <c r="P2008" t="s">
        <v>1810</v>
      </c>
      <c r="Q2008" t="s">
        <v>764</v>
      </c>
      <c r="R2008">
        <v>1500</v>
      </c>
      <c r="S2008" s="286">
        <f>ROWS(R$5:R2008)</f>
        <v>2004</v>
      </c>
      <c r="T2008" s="286" t="str">
        <f>IF(P2008='5.1'!$E$5,TXM!S2008,"")</f>
        <v/>
      </c>
      <c r="U2008" t="str">
        <f>IFERROR(SMALL($T$5:$T$8000,ROWS($T$5:T2008)),"")</f>
        <v/>
      </c>
    </row>
    <row r="2009" spans="1:21" ht="14.4" customHeight="1" x14ac:dyDescent="0.25">
      <c r="A2009" s="285" t="s">
        <v>1803</v>
      </c>
      <c r="B2009" t="s">
        <v>119</v>
      </c>
      <c r="C2009" s="300">
        <v>83580</v>
      </c>
      <c r="D2009" s="286">
        <f>ROWS(C$5:C2009)</f>
        <v>2005</v>
      </c>
      <c r="E2009" s="286" t="str">
        <f>IF(A2009='5.1'!$E$5,TXM!D2009,"")</f>
        <v/>
      </c>
      <c r="F2009" t="str">
        <f>IFERROR(SMALL($E$5:$E$8000,ROWS($E$5:E2009)),"")</f>
        <v/>
      </c>
      <c r="I2009" s="285" t="s">
        <v>1709</v>
      </c>
      <c r="J2009" t="s">
        <v>1080</v>
      </c>
      <c r="K2009" s="300">
        <v>50</v>
      </c>
      <c r="L2009" s="286">
        <f>ROWS(K$5:K2009)</f>
        <v>2005</v>
      </c>
      <c r="M2009" s="286" t="str">
        <f>IF(I2009='5.1'!$E$5,TXM!L2009,"")</f>
        <v/>
      </c>
      <c r="N2009" t="str">
        <f>IFERROR(SMALL($M$5:$M$8000,ROWS($M$5:M2009)),"")</f>
        <v/>
      </c>
      <c r="P2009" t="s">
        <v>1810</v>
      </c>
      <c r="Q2009" t="s">
        <v>119</v>
      </c>
      <c r="R2009">
        <v>1000</v>
      </c>
      <c r="S2009" s="286">
        <f>ROWS(R$5:R2009)</f>
        <v>2005</v>
      </c>
      <c r="T2009" s="286" t="str">
        <f>IF(P2009='5.1'!$E$5,TXM!S2009,"")</f>
        <v/>
      </c>
      <c r="U2009" t="str">
        <f>IFERROR(SMALL($T$5:$T$8000,ROWS($T$5:T2009)),"")</f>
        <v/>
      </c>
    </row>
    <row r="2010" spans="1:21" ht="14.4" customHeight="1" x14ac:dyDescent="0.25">
      <c r="A2010" s="285" t="s">
        <v>1803</v>
      </c>
      <c r="B2010" t="s">
        <v>748</v>
      </c>
      <c r="C2010" s="300">
        <v>68320</v>
      </c>
      <c r="D2010" s="286">
        <f>ROWS(C$5:C2010)</f>
        <v>2006</v>
      </c>
      <c r="E2010" s="286" t="str">
        <f>IF(A2010='5.1'!$E$5,TXM!D2010,"")</f>
        <v/>
      </c>
      <c r="F2010" t="str">
        <f>IFERROR(SMALL($E$5:$E$8000,ROWS($E$5:E2010)),"")</f>
        <v/>
      </c>
      <c r="I2010" s="285" t="s">
        <v>1712</v>
      </c>
      <c r="J2010" t="s">
        <v>997</v>
      </c>
      <c r="K2010" s="300">
        <v>1031740850</v>
      </c>
      <c r="L2010" s="286">
        <f>ROWS(K$5:K2010)</f>
        <v>2006</v>
      </c>
      <c r="M2010" s="286" t="str">
        <f>IF(I2010='5.1'!$E$5,TXM!L2010,"")</f>
        <v/>
      </c>
      <c r="N2010" t="str">
        <f>IFERROR(SMALL($M$5:$M$8000,ROWS($M$5:M2010)),"")</f>
        <v/>
      </c>
      <c r="P2010" t="s">
        <v>1810</v>
      </c>
      <c r="Q2010" t="s">
        <v>1081</v>
      </c>
      <c r="R2010">
        <v>494</v>
      </c>
      <c r="S2010" s="286">
        <f>ROWS(R$5:R2010)</f>
        <v>2006</v>
      </c>
      <c r="T2010" s="286" t="str">
        <f>IF(P2010='5.1'!$E$5,TXM!S2010,"")</f>
        <v/>
      </c>
      <c r="U2010" t="str">
        <f>IFERROR(SMALL($T$5:$T$8000,ROWS($T$5:T2010)),"")</f>
        <v/>
      </c>
    </row>
    <row r="2011" spans="1:21" ht="14.4" customHeight="1" x14ac:dyDescent="0.25">
      <c r="A2011" s="285" t="s">
        <v>1803</v>
      </c>
      <c r="B2011" t="s">
        <v>719</v>
      </c>
      <c r="C2011" s="300">
        <v>63000</v>
      </c>
      <c r="D2011" s="286">
        <f>ROWS(C$5:C2011)</f>
        <v>2007</v>
      </c>
      <c r="E2011" s="286" t="str">
        <f>IF(A2011='5.1'!$E$5,TXM!D2011,"")</f>
        <v/>
      </c>
      <c r="F2011" t="str">
        <f>IFERROR(SMALL($E$5:$E$8000,ROWS($E$5:E2011)),"")</f>
        <v/>
      </c>
      <c r="I2011" s="285" t="s">
        <v>1712</v>
      </c>
      <c r="J2011" t="s">
        <v>782</v>
      </c>
      <c r="K2011" s="300">
        <v>966129162</v>
      </c>
      <c r="L2011" s="286">
        <f>ROWS(K$5:K2011)</f>
        <v>2007</v>
      </c>
      <c r="M2011" s="286" t="str">
        <f>IF(I2011='5.1'!$E$5,TXM!L2011,"")</f>
        <v/>
      </c>
      <c r="N2011" t="str">
        <f>IFERROR(SMALL($M$5:$M$8000,ROWS($M$5:M2011)),"")</f>
        <v/>
      </c>
      <c r="P2011" t="s">
        <v>2006</v>
      </c>
      <c r="Q2011" t="s">
        <v>717</v>
      </c>
      <c r="R2011">
        <v>801930</v>
      </c>
      <c r="S2011" s="286">
        <f>ROWS(R$5:R2011)</f>
        <v>2007</v>
      </c>
      <c r="T2011" s="286" t="str">
        <f>IF(P2011='5.1'!$E$5,TXM!S2011,"")</f>
        <v/>
      </c>
      <c r="U2011" t="str">
        <f>IFERROR(SMALL($T$5:$T$8000,ROWS($T$5:T2011)),"")</f>
        <v/>
      </c>
    </row>
    <row r="2012" spans="1:21" ht="14.4" customHeight="1" x14ac:dyDescent="0.25">
      <c r="A2012" s="285" t="s">
        <v>1803</v>
      </c>
      <c r="B2012" t="s">
        <v>1096</v>
      </c>
      <c r="C2012" s="300">
        <v>58306</v>
      </c>
      <c r="D2012" s="286">
        <f>ROWS(C$5:C2012)</f>
        <v>2008</v>
      </c>
      <c r="E2012" s="286" t="str">
        <f>IF(A2012='5.1'!$E$5,TXM!D2012,"")</f>
        <v/>
      </c>
      <c r="F2012" t="str">
        <f>IFERROR(SMALL($E$5:$E$8000,ROWS($E$5:E2012)),"")</f>
        <v/>
      </c>
      <c r="I2012" s="285" t="s">
        <v>1712</v>
      </c>
      <c r="J2012" t="s">
        <v>810</v>
      </c>
      <c r="K2012" s="300">
        <v>876124940</v>
      </c>
      <c r="L2012" s="286">
        <f>ROWS(K$5:K2012)</f>
        <v>2008</v>
      </c>
      <c r="M2012" s="286" t="str">
        <f>IF(I2012='5.1'!$E$5,TXM!L2012,"")</f>
        <v/>
      </c>
      <c r="N2012" t="str">
        <f>IFERROR(SMALL($M$5:$M$8000,ROWS($M$5:M2012)),"")</f>
        <v/>
      </c>
      <c r="P2012" t="s">
        <v>2006</v>
      </c>
      <c r="Q2012" t="s">
        <v>1093</v>
      </c>
      <c r="R2012">
        <v>294359</v>
      </c>
      <c r="S2012" s="286">
        <f>ROWS(R$5:R2012)</f>
        <v>2008</v>
      </c>
      <c r="T2012" s="286" t="str">
        <f>IF(P2012='5.1'!$E$5,TXM!S2012,"")</f>
        <v/>
      </c>
      <c r="U2012" t="str">
        <f>IFERROR(SMALL($T$5:$T$8000,ROWS($T$5:T2012)),"")</f>
        <v/>
      </c>
    </row>
    <row r="2013" spans="1:21" ht="14.4" customHeight="1" x14ac:dyDescent="0.25">
      <c r="A2013" s="285" t="s">
        <v>1803</v>
      </c>
      <c r="B2013" t="s">
        <v>725</v>
      </c>
      <c r="C2013" s="300">
        <v>47380</v>
      </c>
      <c r="D2013" s="286">
        <f>ROWS(C$5:C2013)</f>
        <v>2009</v>
      </c>
      <c r="E2013" s="286" t="str">
        <f>IF(A2013='5.1'!$E$5,TXM!D2013,"")</f>
        <v/>
      </c>
      <c r="F2013" t="str">
        <f>IFERROR(SMALL($E$5:$E$8000,ROWS($E$5:E2013)),"")</f>
        <v/>
      </c>
      <c r="I2013" s="285" t="s">
        <v>1712</v>
      </c>
      <c r="J2013" t="s">
        <v>808</v>
      </c>
      <c r="K2013" s="300">
        <v>692737864</v>
      </c>
      <c r="L2013" s="286">
        <f>ROWS(K$5:K2013)</f>
        <v>2009</v>
      </c>
      <c r="M2013" s="286" t="str">
        <f>IF(I2013='5.1'!$E$5,TXM!L2013,"")</f>
        <v/>
      </c>
      <c r="N2013" t="str">
        <f>IFERROR(SMALL($M$5:$M$8000,ROWS($M$5:M2013)),"")</f>
        <v/>
      </c>
      <c r="P2013" t="s">
        <v>2006</v>
      </c>
      <c r="Q2013" t="s">
        <v>760</v>
      </c>
      <c r="R2013">
        <v>224864</v>
      </c>
      <c r="S2013" s="286">
        <f>ROWS(R$5:R2013)</f>
        <v>2009</v>
      </c>
      <c r="T2013" s="286" t="str">
        <f>IF(P2013='5.1'!$E$5,TXM!S2013,"")</f>
        <v/>
      </c>
      <c r="U2013" t="str">
        <f>IFERROR(SMALL($T$5:$T$8000,ROWS($T$5:T2013)),"")</f>
        <v/>
      </c>
    </row>
    <row r="2014" spans="1:21" ht="14.4" customHeight="1" x14ac:dyDescent="0.25">
      <c r="A2014" s="285" t="s">
        <v>1803</v>
      </c>
      <c r="B2014" t="s">
        <v>776</v>
      </c>
      <c r="C2014" s="300">
        <v>45000</v>
      </c>
      <c r="D2014" s="286">
        <f>ROWS(C$5:C2014)</f>
        <v>2010</v>
      </c>
      <c r="E2014" s="286" t="str">
        <f>IF(A2014='5.1'!$E$5,TXM!D2014,"")</f>
        <v/>
      </c>
      <c r="F2014" t="str">
        <f>IFERROR(SMALL($E$5:$E$8000,ROWS($E$5:E2014)),"")</f>
        <v/>
      </c>
      <c r="I2014" s="285" t="s">
        <v>1712</v>
      </c>
      <c r="J2014" t="s">
        <v>806</v>
      </c>
      <c r="K2014" s="300">
        <v>616714405</v>
      </c>
      <c r="L2014" s="286">
        <f>ROWS(K$5:K2014)</f>
        <v>2010</v>
      </c>
      <c r="M2014" s="286" t="str">
        <f>IF(I2014='5.1'!$E$5,TXM!L2014,"")</f>
        <v/>
      </c>
      <c r="N2014" t="str">
        <f>IFERROR(SMALL($M$5:$M$8000,ROWS($M$5:M2014)),"")</f>
        <v/>
      </c>
      <c r="P2014" t="s">
        <v>2006</v>
      </c>
      <c r="Q2014" t="s">
        <v>762</v>
      </c>
      <c r="R2014">
        <v>121088</v>
      </c>
      <c r="S2014" s="286">
        <f>ROWS(R$5:R2014)</f>
        <v>2010</v>
      </c>
      <c r="T2014" s="286" t="str">
        <f>IF(P2014='5.1'!$E$5,TXM!S2014,"")</f>
        <v/>
      </c>
      <c r="U2014" t="str">
        <f>IFERROR(SMALL($T$5:$T$8000,ROWS($T$5:T2014)),"")</f>
        <v/>
      </c>
    </row>
    <row r="2015" spans="1:21" ht="14.4" customHeight="1" x14ac:dyDescent="0.25">
      <c r="A2015" s="285" t="s">
        <v>1803</v>
      </c>
      <c r="B2015" t="s">
        <v>1091</v>
      </c>
      <c r="C2015" s="300">
        <v>44736</v>
      </c>
      <c r="D2015" s="286">
        <f>ROWS(C$5:C2015)</f>
        <v>2011</v>
      </c>
      <c r="E2015" s="286" t="str">
        <f>IF(A2015='5.1'!$E$5,TXM!D2015,"")</f>
        <v/>
      </c>
      <c r="F2015" t="str">
        <f>IFERROR(SMALL($E$5:$E$8000,ROWS($E$5:E2015)),"")</f>
        <v/>
      </c>
      <c r="I2015" s="285" t="s">
        <v>1712</v>
      </c>
      <c r="J2015" t="s">
        <v>1086</v>
      </c>
      <c r="K2015" s="300">
        <v>403264724</v>
      </c>
      <c r="L2015" s="286">
        <f>ROWS(K$5:K2015)</f>
        <v>2011</v>
      </c>
      <c r="M2015" s="286" t="str">
        <f>IF(I2015='5.1'!$E$5,TXM!L2015,"")</f>
        <v/>
      </c>
      <c r="N2015" t="str">
        <f>IFERROR(SMALL($M$5:$M$8000,ROWS($M$5:M2015)),"")</f>
        <v/>
      </c>
      <c r="P2015" t="s">
        <v>2006</v>
      </c>
      <c r="Q2015" t="s">
        <v>1098</v>
      </c>
      <c r="R2015">
        <v>44517</v>
      </c>
      <c r="S2015" s="286">
        <f>ROWS(R$5:R2015)</f>
        <v>2011</v>
      </c>
      <c r="T2015" s="286" t="str">
        <f>IF(P2015='5.1'!$E$5,TXM!S2015,"")</f>
        <v/>
      </c>
      <c r="U2015" t="str">
        <f>IFERROR(SMALL($T$5:$T$8000,ROWS($T$5:T2015)),"")</f>
        <v/>
      </c>
    </row>
    <row r="2016" spans="1:21" ht="14.4" customHeight="1" x14ac:dyDescent="0.25">
      <c r="A2016" s="285" t="s">
        <v>1803</v>
      </c>
      <c r="B2016" t="s">
        <v>109</v>
      </c>
      <c r="C2016" s="300">
        <v>44454</v>
      </c>
      <c r="D2016" s="286">
        <f>ROWS(C$5:C2016)</f>
        <v>2012</v>
      </c>
      <c r="E2016" s="286" t="str">
        <f>IF(A2016='5.1'!$E$5,TXM!D2016,"")</f>
        <v/>
      </c>
      <c r="F2016" t="str">
        <f>IFERROR(SMALL($E$5:$E$8000,ROWS($E$5:E2016)),"")</f>
        <v/>
      </c>
      <c r="I2016" s="285" t="s">
        <v>1712</v>
      </c>
      <c r="J2016" t="s">
        <v>1082</v>
      </c>
      <c r="K2016" s="300">
        <v>251310502</v>
      </c>
      <c r="L2016" s="286">
        <f>ROWS(K$5:K2016)</f>
        <v>2012</v>
      </c>
      <c r="M2016" s="286" t="str">
        <f>IF(I2016='5.1'!$E$5,TXM!L2016,"")</f>
        <v/>
      </c>
      <c r="N2016" t="str">
        <f>IFERROR(SMALL($M$5:$M$8000,ROWS($M$5:M2016)),"")</f>
        <v/>
      </c>
      <c r="P2016" t="s">
        <v>2006</v>
      </c>
      <c r="Q2016" t="s">
        <v>810</v>
      </c>
      <c r="R2016">
        <v>17148</v>
      </c>
      <c r="S2016" s="286">
        <f>ROWS(R$5:R2016)</f>
        <v>2012</v>
      </c>
      <c r="T2016" s="286" t="str">
        <f>IF(P2016='5.1'!$E$5,TXM!S2016,"")</f>
        <v/>
      </c>
      <c r="U2016" t="str">
        <f>IFERROR(SMALL($T$5:$T$8000,ROWS($T$5:T2016)),"")</f>
        <v/>
      </c>
    </row>
    <row r="2017" spans="1:21" ht="14.4" customHeight="1" x14ac:dyDescent="0.25">
      <c r="A2017" s="285" t="s">
        <v>1803</v>
      </c>
      <c r="B2017" t="s">
        <v>750</v>
      </c>
      <c r="C2017" s="300">
        <v>38700</v>
      </c>
      <c r="D2017" s="286">
        <f>ROWS(C$5:C2017)</f>
        <v>2013</v>
      </c>
      <c r="E2017" s="286" t="str">
        <f>IF(A2017='5.1'!$E$5,TXM!D2017,"")</f>
        <v/>
      </c>
      <c r="F2017" t="str">
        <f>IFERROR(SMALL($E$5:$E$8000,ROWS($E$5:E2017)),"")</f>
        <v/>
      </c>
      <c r="I2017" s="285" t="s">
        <v>1712</v>
      </c>
      <c r="J2017" t="s">
        <v>1093</v>
      </c>
      <c r="K2017" s="300">
        <v>185512559</v>
      </c>
      <c r="L2017" s="286">
        <f>ROWS(K$5:K2017)</f>
        <v>2013</v>
      </c>
      <c r="M2017" s="286" t="str">
        <f>IF(I2017='5.1'!$E$5,TXM!L2017,"")</f>
        <v/>
      </c>
      <c r="N2017" t="str">
        <f>IFERROR(SMALL($M$5:$M$8000,ROWS($M$5:M2017)),"")</f>
        <v/>
      </c>
      <c r="P2017" t="s">
        <v>2006</v>
      </c>
      <c r="Q2017" t="s">
        <v>812</v>
      </c>
      <c r="R2017">
        <v>563</v>
      </c>
      <c r="S2017" s="286">
        <f>ROWS(R$5:R2017)</f>
        <v>2013</v>
      </c>
      <c r="T2017" s="286" t="str">
        <f>IF(P2017='5.1'!$E$5,TXM!S2017,"")</f>
        <v/>
      </c>
      <c r="U2017" t="str">
        <f>IFERROR(SMALL($T$5:$T$8000,ROWS($T$5:T2017)),"")</f>
        <v/>
      </c>
    </row>
    <row r="2018" spans="1:21" ht="14.4" customHeight="1" x14ac:dyDescent="0.25">
      <c r="A2018" s="285" t="s">
        <v>1803</v>
      </c>
      <c r="B2018" t="s">
        <v>1093</v>
      </c>
      <c r="C2018" s="300">
        <v>22500</v>
      </c>
      <c r="D2018" s="286">
        <f>ROWS(C$5:C2018)</f>
        <v>2014</v>
      </c>
      <c r="E2018" s="286" t="str">
        <f>IF(A2018='5.1'!$E$5,TXM!D2018,"")</f>
        <v/>
      </c>
      <c r="F2018" t="str">
        <f>IFERROR(SMALL($E$5:$E$8000,ROWS($E$5:E2018)),"")</f>
        <v/>
      </c>
      <c r="I2018" s="285" t="s">
        <v>1712</v>
      </c>
      <c r="J2018" t="s">
        <v>1080</v>
      </c>
      <c r="K2018" s="300">
        <v>132461937</v>
      </c>
      <c r="L2018" s="286">
        <f>ROWS(K$5:K2018)</f>
        <v>2014</v>
      </c>
      <c r="M2018" s="286" t="str">
        <f>IF(I2018='5.1'!$E$5,TXM!L2018,"")</f>
        <v/>
      </c>
      <c r="N2018" t="str">
        <f>IFERROR(SMALL($M$5:$M$8000,ROWS($M$5:M2018)),"")</f>
        <v/>
      </c>
      <c r="P2018" t="s">
        <v>1812</v>
      </c>
      <c r="Q2018" t="s">
        <v>810</v>
      </c>
      <c r="R2018">
        <v>16565231</v>
      </c>
      <c r="S2018" s="286">
        <f>ROWS(R$5:R2018)</f>
        <v>2014</v>
      </c>
      <c r="T2018" s="286" t="str">
        <f>IF(P2018='5.1'!$E$5,TXM!S2018,"")</f>
        <v/>
      </c>
      <c r="U2018" t="str">
        <f>IFERROR(SMALL($T$5:$T$8000,ROWS($T$5:T2018)),"")</f>
        <v/>
      </c>
    </row>
    <row r="2019" spans="1:21" ht="14.4" customHeight="1" x14ac:dyDescent="0.25">
      <c r="A2019" s="285" t="s">
        <v>1803</v>
      </c>
      <c r="B2019" t="s">
        <v>756</v>
      </c>
      <c r="C2019" s="300">
        <v>17250</v>
      </c>
      <c r="D2019" s="286">
        <f>ROWS(C$5:C2019)</f>
        <v>2015</v>
      </c>
      <c r="E2019" s="286" t="str">
        <f>IF(A2019='5.1'!$E$5,TXM!D2019,"")</f>
        <v/>
      </c>
      <c r="F2019" t="str">
        <f>IFERROR(SMALL($E$5:$E$8000,ROWS($E$5:E2019)),"")</f>
        <v/>
      </c>
      <c r="I2019" s="285" t="s">
        <v>1712</v>
      </c>
      <c r="J2019" t="s">
        <v>1079</v>
      </c>
      <c r="K2019" s="300">
        <v>125418675</v>
      </c>
      <c r="L2019" s="286">
        <f>ROWS(K$5:K2019)</f>
        <v>2015</v>
      </c>
      <c r="M2019" s="286" t="str">
        <f>IF(I2019='5.1'!$E$5,TXM!L2019,"")</f>
        <v/>
      </c>
      <c r="N2019" t="str">
        <f>IFERROR(SMALL($M$5:$M$8000,ROWS($M$5:M2019)),"")</f>
        <v/>
      </c>
      <c r="P2019" t="s">
        <v>1812</v>
      </c>
      <c r="Q2019" t="s">
        <v>1098</v>
      </c>
      <c r="R2019">
        <v>1125881</v>
      </c>
      <c r="S2019" s="286">
        <f>ROWS(R$5:R2019)</f>
        <v>2015</v>
      </c>
      <c r="T2019" s="286" t="str">
        <f>IF(P2019='5.1'!$E$5,TXM!S2019,"")</f>
        <v/>
      </c>
      <c r="U2019" t="str">
        <f>IFERROR(SMALL($T$5:$T$8000,ROWS($T$5:T2019)),"")</f>
        <v/>
      </c>
    </row>
    <row r="2020" spans="1:21" ht="14.4" customHeight="1" x14ac:dyDescent="0.25">
      <c r="A2020" s="285" t="s">
        <v>1803</v>
      </c>
      <c r="B2020" t="s">
        <v>999</v>
      </c>
      <c r="C2020" s="300">
        <v>16715</v>
      </c>
      <c r="D2020" s="286">
        <f>ROWS(C$5:C2020)</f>
        <v>2016</v>
      </c>
      <c r="E2020" s="286" t="str">
        <f>IF(A2020='5.1'!$E$5,TXM!D2020,"")</f>
        <v/>
      </c>
      <c r="F2020" t="str">
        <f>IFERROR(SMALL($E$5:$E$8000,ROWS($E$5:E2020)),"")</f>
        <v/>
      </c>
      <c r="I2020" s="285" t="s">
        <v>1712</v>
      </c>
      <c r="J2020" t="s">
        <v>1085</v>
      </c>
      <c r="K2020" s="300">
        <v>111594004</v>
      </c>
      <c r="L2020" s="286">
        <f>ROWS(K$5:K2020)</f>
        <v>2016</v>
      </c>
      <c r="M2020" s="286" t="str">
        <f>IF(I2020='5.1'!$E$5,TXM!L2020,"")</f>
        <v/>
      </c>
      <c r="N2020" t="str">
        <f>IFERROR(SMALL($M$5:$M$8000,ROWS($M$5:M2020)),"")</f>
        <v/>
      </c>
      <c r="P2020" t="s">
        <v>1812</v>
      </c>
      <c r="Q2020" t="s">
        <v>790</v>
      </c>
      <c r="R2020">
        <v>830958</v>
      </c>
      <c r="S2020" s="286">
        <f>ROWS(R$5:R2020)</f>
        <v>2016</v>
      </c>
      <c r="T2020" s="286" t="str">
        <f>IF(P2020='5.1'!$E$5,TXM!S2020,"")</f>
        <v/>
      </c>
      <c r="U2020" t="str">
        <f>IFERROR(SMALL($T$5:$T$8000,ROWS($T$5:T2020)),"")</f>
        <v/>
      </c>
    </row>
    <row r="2021" spans="1:21" ht="14.4" customHeight="1" x14ac:dyDescent="0.25">
      <c r="A2021" s="285" t="s">
        <v>1803</v>
      </c>
      <c r="B2021" t="s">
        <v>1076</v>
      </c>
      <c r="C2021" s="300">
        <v>8600</v>
      </c>
      <c r="D2021" s="286">
        <f>ROWS(C$5:C2021)</f>
        <v>2017</v>
      </c>
      <c r="E2021" s="286" t="str">
        <f>IF(A2021='5.1'!$E$5,TXM!D2021,"")</f>
        <v/>
      </c>
      <c r="F2021" t="str">
        <f>IFERROR(SMALL($E$5:$E$8000,ROWS($E$5:E2021)),"")</f>
        <v/>
      </c>
      <c r="I2021" s="285" t="s">
        <v>1712</v>
      </c>
      <c r="J2021" t="s">
        <v>784</v>
      </c>
      <c r="K2021" s="300">
        <v>82708866</v>
      </c>
      <c r="L2021" s="286">
        <f>ROWS(K$5:K2021)</f>
        <v>2017</v>
      </c>
      <c r="M2021" s="286" t="str">
        <f>IF(I2021='5.1'!$E$5,TXM!L2021,"")</f>
        <v/>
      </c>
      <c r="N2021" t="str">
        <f>IFERROR(SMALL($M$5:$M$8000,ROWS($M$5:M2021)),"")</f>
        <v/>
      </c>
      <c r="P2021" t="s">
        <v>1812</v>
      </c>
      <c r="Q2021" t="s">
        <v>1082</v>
      </c>
      <c r="R2021">
        <v>823063</v>
      </c>
      <c r="S2021" s="286">
        <f>ROWS(R$5:R2021)</f>
        <v>2017</v>
      </c>
      <c r="T2021" s="286" t="str">
        <f>IF(P2021='5.1'!$E$5,TXM!S2021,"")</f>
        <v/>
      </c>
      <c r="U2021" t="str">
        <f>IFERROR(SMALL($T$5:$T$8000,ROWS($T$5:T2021)),"")</f>
        <v/>
      </c>
    </row>
    <row r="2022" spans="1:21" ht="14.4" customHeight="1" x14ac:dyDescent="0.25">
      <c r="A2022" s="285" t="s">
        <v>1803</v>
      </c>
      <c r="B2022" t="s">
        <v>1081</v>
      </c>
      <c r="C2022" s="300">
        <v>4800</v>
      </c>
      <c r="D2022" s="286">
        <f>ROWS(C$5:C2022)</f>
        <v>2018</v>
      </c>
      <c r="E2022" s="286" t="str">
        <f>IF(A2022='5.1'!$E$5,TXM!D2022,"")</f>
        <v/>
      </c>
      <c r="F2022" t="str">
        <f>IFERROR(SMALL($E$5:$E$8000,ROWS($E$5:E2022)),"")</f>
        <v/>
      </c>
      <c r="I2022" s="285" t="s">
        <v>1712</v>
      </c>
      <c r="J2022" t="s">
        <v>812</v>
      </c>
      <c r="K2022" s="300">
        <v>42357042</v>
      </c>
      <c r="L2022" s="286">
        <f>ROWS(K$5:K2022)</f>
        <v>2018</v>
      </c>
      <c r="M2022" s="286" t="str">
        <f>IF(I2022='5.1'!$E$5,TXM!L2022,"")</f>
        <v/>
      </c>
      <c r="N2022" t="str">
        <f>IFERROR(SMALL($M$5:$M$8000,ROWS($M$5:M2022)),"")</f>
        <v/>
      </c>
      <c r="P2022" t="s">
        <v>1812</v>
      </c>
      <c r="Q2022" t="s">
        <v>762</v>
      </c>
      <c r="R2022">
        <v>750831</v>
      </c>
      <c r="S2022" s="286">
        <f>ROWS(R$5:R2022)</f>
        <v>2018</v>
      </c>
      <c r="T2022" s="286" t="str">
        <f>IF(P2022='5.1'!$E$5,TXM!S2022,"")</f>
        <v/>
      </c>
      <c r="U2022" t="str">
        <f>IFERROR(SMALL($T$5:$T$8000,ROWS($T$5:T2022)),"")</f>
        <v/>
      </c>
    </row>
    <row r="2023" spans="1:21" ht="14.4" customHeight="1" x14ac:dyDescent="0.25">
      <c r="A2023" s="285" t="s">
        <v>1803</v>
      </c>
      <c r="B2023" t="s">
        <v>107</v>
      </c>
      <c r="C2023" s="300">
        <v>2269</v>
      </c>
      <c r="D2023" s="286">
        <f>ROWS(C$5:C2023)</f>
        <v>2019</v>
      </c>
      <c r="E2023" s="286" t="str">
        <f>IF(A2023='5.1'!$E$5,TXM!D2023,"")</f>
        <v/>
      </c>
      <c r="F2023" t="str">
        <f>IFERROR(SMALL($E$5:$E$8000,ROWS($E$5:E2023)),"")</f>
        <v/>
      </c>
      <c r="I2023" s="285" t="s">
        <v>1712</v>
      </c>
      <c r="J2023" t="s">
        <v>804</v>
      </c>
      <c r="K2023" s="300">
        <v>38771024</v>
      </c>
      <c r="L2023" s="286">
        <f>ROWS(K$5:K2023)</f>
        <v>2019</v>
      </c>
      <c r="M2023" s="286" t="str">
        <f>IF(I2023='5.1'!$E$5,TXM!L2023,"")</f>
        <v/>
      </c>
      <c r="N2023" t="str">
        <f>IFERROR(SMALL($M$5:$M$8000,ROWS($M$5:M2023)),"")</f>
        <v/>
      </c>
      <c r="P2023" t="s">
        <v>1812</v>
      </c>
      <c r="Q2023" t="s">
        <v>806</v>
      </c>
      <c r="R2023">
        <v>740386</v>
      </c>
      <c r="S2023" s="286">
        <f>ROWS(R$5:R2023)</f>
        <v>2019</v>
      </c>
      <c r="T2023" s="286" t="str">
        <f>IF(P2023='5.1'!$E$5,TXM!S2023,"")</f>
        <v/>
      </c>
      <c r="U2023" t="str">
        <f>IFERROR(SMALL($T$5:$T$8000,ROWS($T$5:T2023)),"")</f>
        <v/>
      </c>
    </row>
    <row r="2024" spans="1:21" ht="14.4" customHeight="1" x14ac:dyDescent="0.25">
      <c r="A2024" s="285" t="s">
        <v>1803</v>
      </c>
      <c r="B2024" t="s">
        <v>112</v>
      </c>
      <c r="C2024" s="300">
        <v>1260</v>
      </c>
      <c r="D2024" s="286">
        <f>ROWS(C$5:C2024)</f>
        <v>2020</v>
      </c>
      <c r="E2024" s="286" t="str">
        <f>IF(A2024='5.1'!$E$5,TXM!D2024,"")</f>
        <v/>
      </c>
      <c r="F2024" t="str">
        <f>IFERROR(SMALL($E$5:$E$8000,ROWS($E$5:E2024)),"")</f>
        <v/>
      </c>
      <c r="I2024" s="285" t="s">
        <v>1712</v>
      </c>
      <c r="J2024" t="s">
        <v>725</v>
      </c>
      <c r="K2024" s="300">
        <v>38247035</v>
      </c>
      <c r="L2024" s="286">
        <f>ROWS(K$5:K2024)</f>
        <v>2020</v>
      </c>
      <c r="M2024" s="286" t="str">
        <f>IF(I2024='5.1'!$E$5,TXM!L2024,"")</f>
        <v/>
      </c>
      <c r="N2024" t="str">
        <f>IFERROR(SMALL($M$5:$M$8000,ROWS($M$5:M2024)),"")</f>
        <v/>
      </c>
      <c r="P2024" t="s">
        <v>1812</v>
      </c>
      <c r="Q2024" t="s">
        <v>1091</v>
      </c>
      <c r="R2024">
        <v>571400</v>
      </c>
      <c r="S2024" s="286">
        <f>ROWS(R$5:R2024)</f>
        <v>2020</v>
      </c>
      <c r="T2024" s="286" t="str">
        <f>IF(P2024='5.1'!$E$5,TXM!S2024,"")</f>
        <v/>
      </c>
      <c r="U2024" t="str">
        <f>IFERROR(SMALL($T$5:$T$8000,ROWS($T$5:T2024)),"")</f>
        <v/>
      </c>
    </row>
    <row r="2025" spans="1:21" ht="14.4" customHeight="1" x14ac:dyDescent="0.25">
      <c r="A2025" s="285" t="s">
        <v>2004</v>
      </c>
      <c r="B2025" t="s">
        <v>808</v>
      </c>
      <c r="C2025" s="300">
        <v>2971950</v>
      </c>
      <c r="D2025" s="286">
        <f>ROWS(C$5:C2025)</f>
        <v>2021</v>
      </c>
      <c r="E2025" s="286" t="str">
        <f>IF(A2025='5.1'!$E$5,TXM!D2025,"")</f>
        <v/>
      </c>
      <c r="F2025" t="str">
        <f>IFERROR(SMALL($E$5:$E$8000,ROWS($E$5:E2025)),"")</f>
        <v/>
      </c>
      <c r="I2025" s="285" t="s">
        <v>1712</v>
      </c>
      <c r="J2025" t="s">
        <v>802</v>
      </c>
      <c r="K2025" s="300">
        <v>32780203</v>
      </c>
      <c r="L2025" s="286">
        <f>ROWS(K$5:K2025)</f>
        <v>2021</v>
      </c>
      <c r="M2025" s="286" t="str">
        <f>IF(I2025='5.1'!$E$5,TXM!L2025,"")</f>
        <v/>
      </c>
      <c r="N2025" t="str">
        <f>IFERROR(SMALL($M$5:$M$8000,ROWS($M$5:M2025)),"")</f>
        <v/>
      </c>
      <c r="P2025" t="s">
        <v>1812</v>
      </c>
      <c r="Q2025" t="s">
        <v>808</v>
      </c>
      <c r="R2025">
        <v>553753</v>
      </c>
      <c r="S2025" s="286">
        <f>ROWS(R$5:R2025)</f>
        <v>2021</v>
      </c>
      <c r="T2025" s="286" t="str">
        <f>IF(P2025='5.1'!$E$5,TXM!S2025,"")</f>
        <v/>
      </c>
      <c r="U2025" t="str">
        <f>IFERROR(SMALL($T$5:$T$8000,ROWS($T$5:T2025)),"")</f>
        <v/>
      </c>
    </row>
    <row r="2026" spans="1:21" ht="14.4" customHeight="1" x14ac:dyDescent="0.25">
      <c r="A2026" s="285" t="s">
        <v>2004</v>
      </c>
      <c r="B2026" t="s">
        <v>115</v>
      </c>
      <c r="C2026" s="300">
        <v>2076964</v>
      </c>
      <c r="D2026" s="286">
        <f>ROWS(C$5:C2026)</f>
        <v>2022</v>
      </c>
      <c r="E2026" s="286" t="str">
        <f>IF(A2026='5.1'!$E$5,TXM!D2026,"")</f>
        <v/>
      </c>
      <c r="F2026" t="str">
        <f>IFERROR(SMALL($E$5:$E$8000,ROWS($E$5:E2026)),"")</f>
        <v/>
      </c>
      <c r="I2026" s="285" t="s">
        <v>1712</v>
      </c>
      <c r="J2026" t="s">
        <v>717</v>
      </c>
      <c r="K2026" s="300">
        <v>24973000</v>
      </c>
      <c r="L2026" s="286">
        <f>ROWS(K$5:K2026)</f>
        <v>2022</v>
      </c>
      <c r="M2026" s="286" t="str">
        <f>IF(I2026='5.1'!$E$5,TXM!L2026,"")</f>
        <v/>
      </c>
      <c r="N2026" t="str">
        <f>IFERROR(SMALL($M$5:$M$8000,ROWS($M$5:M2026)),"")</f>
        <v/>
      </c>
      <c r="P2026" t="s">
        <v>1812</v>
      </c>
      <c r="Q2026" t="s">
        <v>1096</v>
      </c>
      <c r="R2026">
        <v>534775</v>
      </c>
      <c r="S2026" s="286">
        <f>ROWS(R$5:R2026)</f>
        <v>2022</v>
      </c>
      <c r="T2026" s="286" t="str">
        <f>IF(P2026='5.1'!$E$5,TXM!S2026,"")</f>
        <v/>
      </c>
      <c r="U2026" t="str">
        <f>IFERROR(SMALL($T$5:$T$8000,ROWS($T$5:T2026)),"")</f>
        <v/>
      </c>
    </row>
    <row r="2027" spans="1:21" ht="14.4" customHeight="1" x14ac:dyDescent="0.25">
      <c r="A2027" s="285" t="s">
        <v>2004</v>
      </c>
      <c r="B2027" t="s">
        <v>102</v>
      </c>
      <c r="C2027" s="300">
        <v>823134</v>
      </c>
      <c r="D2027" s="286">
        <f>ROWS(C$5:C2027)</f>
        <v>2023</v>
      </c>
      <c r="E2027" s="286" t="str">
        <f>IF(A2027='5.1'!$E$5,TXM!D2027,"")</f>
        <v/>
      </c>
      <c r="F2027" t="str">
        <f>IFERROR(SMALL($E$5:$E$8000,ROWS($E$5:E2027)),"")</f>
        <v/>
      </c>
      <c r="I2027" s="285" t="s">
        <v>1712</v>
      </c>
      <c r="J2027" t="s">
        <v>709</v>
      </c>
      <c r="K2027" s="300">
        <v>21896815</v>
      </c>
      <c r="L2027" s="286">
        <f>ROWS(K$5:K2027)</f>
        <v>2023</v>
      </c>
      <c r="M2027" s="286" t="str">
        <f>IF(I2027='5.1'!$E$5,TXM!L2027,"")</f>
        <v/>
      </c>
      <c r="N2027" t="str">
        <f>IFERROR(SMALL($M$5:$M$8000,ROWS($M$5:M2027)),"")</f>
        <v/>
      </c>
      <c r="P2027" t="s">
        <v>1812</v>
      </c>
      <c r="Q2027" t="s">
        <v>748</v>
      </c>
      <c r="R2027">
        <v>280370</v>
      </c>
      <c r="S2027" s="286">
        <f>ROWS(R$5:R2027)</f>
        <v>2023</v>
      </c>
      <c r="T2027" s="286" t="str">
        <f>IF(P2027='5.1'!$E$5,TXM!S2027,"")</f>
        <v/>
      </c>
      <c r="U2027" t="str">
        <f>IFERROR(SMALL($T$5:$T$8000,ROWS($T$5:T2027)),"")</f>
        <v/>
      </c>
    </row>
    <row r="2028" spans="1:21" ht="14.4" customHeight="1" x14ac:dyDescent="0.25">
      <c r="A2028" s="285" t="s">
        <v>2004</v>
      </c>
      <c r="B2028" t="s">
        <v>118</v>
      </c>
      <c r="C2028" s="300">
        <v>170591</v>
      </c>
      <c r="D2028" s="286">
        <f>ROWS(C$5:C2028)</f>
        <v>2024</v>
      </c>
      <c r="E2028" s="286" t="str">
        <f>IF(A2028='5.1'!$E$5,TXM!D2028,"")</f>
        <v/>
      </c>
      <c r="F2028" t="str">
        <f>IFERROR(SMALL($E$5:$E$8000,ROWS($E$5:E2028)),"")</f>
        <v/>
      </c>
      <c r="I2028" s="285" t="s">
        <v>1712</v>
      </c>
      <c r="J2028" t="s">
        <v>1096</v>
      </c>
      <c r="K2028" s="300">
        <v>21045800</v>
      </c>
      <c r="L2028" s="286">
        <f>ROWS(K$5:K2028)</f>
        <v>2024</v>
      </c>
      <c r="M2028" s="286" t="str">
        <f>IF(I2028='5.1'!$E$5,TXM!L2028,"")</f>
        <v/>
      </c>
      <c r="N2028" t="str">
        <f>IFERROR(SMALL($M$5:$M$8000,ROWS($M$5:M2028)),"")</f>
        <v/>
      </c>
      <c r="P2028" t="s">
        <v>1812</v>
      </c>
      <c r="Q2028" t="s">
        <v>1084</v>
      </c>
      <c r="R2028">
        <v>272262</v>
      </c>
      <c r="S2028" s="286">
        <f>ROWS(R$5:R2028)</f>
        <v>2024</v>
      </c>
      <c r="T2028" s="286" t="str">
        <f>IF(P2028='5.1'!$E$5,TXM!S2028,"")</f>
        <v/>
      </c>
      <c r="U2028" t="str">
        <f>IFERROR(SMALL($T$5:$T$8000,ROWS($T$5:T2028)),"")</f>
        <v/>
      </c>
    </row>
    <row r="2029" spans="1:21" ht="14.4" customHeight="1" x14ac:dyDescent="0.25">
      <c r="A2029" s="285" t="s">
        <v>2004</v>
      </c>
      <c r="B2029" t="s">
        <v>1080</v>
      </c>
      <c r="C2029" s="300">
        <v>163113</v>
      </c>
      <c r="D2029" s="286">
        <f>ROWS(C$5:C2029)</f>
        <v>2025</v>
      </c>
      <c r="E2029" s="286" t="str">
        <f>IF(A2029='5.1'!$E$5,TXM!D2029,"")</f>
        <v/>
      </c>
      <c r="F2029" t="str">
        <f>IFERROR(SMALL($E$5:$E$8000,ROWS($E$5:E2029)),"")</f>
        <v/>
      </c>
      <c r="I2029" s="285" t="s">
        <v>1712</v>
      </c>
      <c r="J2029" t="s">
        <v>102</v>
      </c>
      <c r="K2029" s="300">
        <v>18618060</v>
      </c>
      <c r="L2029" s="286">
        <f>ROWS(K$5:K2029)</f>
        <v>2025</v>
      </c>
      <c r="M2029" s="286" t="str">
        <f>IF(I2029='5.1'!$E$5,TXM!L2029,"")</f>
        <v/>
      </c>
      <c r="N2029" t="str">
        <f>IFERROR(SMALL($M$5:$M$8000,ROWS($M$5:M2029)),"")</f>
        <v/>
      </c>
      <c r="P2029" t="s">
        <v>1812</v>
      </c>
      <c r="Q2029" t="s">
        <v>744</v>
      </c>
      <c r="R2029">
        <v>236075</v>
      </c>
      <c r="S2029" s="286">
        <f>ROWS(R$5:R2029)</f>
        <v>2025</v>
      </c>
      <c r="T2029" s="286" t="str">
        <f>IF(P2029='5.1'!$E$5,TXM!S2029,"")</f>
        <v/>
      </c>
      <c r="U2029" t="str">
        <f>IFERROR(SMALL($T$5:$T$8000,ROWS($T$5:T2029)),"")</f>
        <v/>
      </c>
    </row>
    <row r="2030" spans="1:21" ht="14.4" customHeight="1" x14ac:dyDescent="0.25">
      <c r="A2030" s="285" t="s">
        <v>2004</v>
      </c>
      <c r="B2030" t="s">
        <v>997</v>
      </c>
      <c r="C2030" s="300">
        <v>152506</v>
      </c>
      <c r="D2030" s="286">
        <f>ROWS(C$5:C2030)</f>
        <v>2026</v>
      </c>
      <c r="E2030" s="286" t="str">
        <f>IF(A2030='5.1'!$E$5,TXM!D2030,"")</f>
        <v/>
      </c>
      <c r="F2030" t="str">
        <f>IFERROR(SMALL($E$5:$E$8000,ROWS($E$5:E2030)),"")</f>
        <v/>
      </c>
      <c r="I2030" s="285" t="s">
        <v>1712</v>
      </c>
      <c r="J2030" t="s">
        <v>719</v>
      </c>
      <c r="K2030" s="300">
        <v>17745595</v>
      </c>
      <c r="L2030" s="286">
        <f>ROWS(K$5:K2030)</f>
        <v>2026</v>
      </c>
      <c r="M2030" s="286" t="str">
        <f>IF(I2030='5.1'!$E$5,TXM!L2030,"")</f>
        <v/>
      </c>
      <c r="N2030" t="str">
        <f>IFERROR(SMALL($M$5:$M$8000,ROWS($M$5:M2030)),"")</f>
        <v/>
      </c>
      <c r="P2030" t="s">
        <v>1812</v>
      </c>
      <c r="Q2030" t="s">
        <v>709</v>
      </c>
      <c r="R2030">
        <v>200000</v>
      </c>
      <c r="S2030" s="286">
        <f>ROWS(R$5:R2030)</f>
        <v>2026</v>
      </c>
      <c r="T2030" s="286" t="str">
        <f>IF(P2030='5.1'!$E$5,TXM!S2030,"")</f>
        <v/>
      </c>
      <c r="U2030" t="str">
        <f>IFERROR(SMALL($T$5:$T$8000,ROWS($T$5:T2030)),"")</f>
        <v/>
      </c>
    </row>
    <row r="2031" spans="1:21" ht="14.4" customHeight="1" x14ac:dyDescent="0.25">
      <c r="A2031" s="285" t="s">
        <v>2004</v>
      </c>
      <c r="B2031" t="s">
        <v>711</v>
      </c>
      <c r="C2031" s="300">
        <v>47193</v>
      </c>
      <c r="D2031" s="286">
        <f>ROWS(C$5:C2031)</f>
        <v>2027</v>
      </c>
      <c r="E2031" s="286" t="str">
        <f>IF(A2031='5.1'!$E$5,TXM!D2031,"")</f>
        <v/>
      </c>
      <c r="F2031" t="str">
        <f>IFERROR(SMALL($E$5:$E$8000,ROWS($E$5:E2031)),"")</f>
        <v/>
      </c>
      <c r="I2031" s="285" t="s">
        <v>1712</v>
      </c>
      <c r="J2031" t="s">
        <v>999</v>
      </c>
      <c r="K2031" s="300">
        <v>17357816</v>
      </c>
      <c r="L2031" s="286">
        <f>ROWS(K$5:K2031)</f>
        <v>2027</v>
      </c>
      <c r="M2031" s="286" t="str">
        <f>IF(I2031='5.1'!$E$5,TXM!L2031,"")</f>
        <v/>
      </c>
      <c r="N2031" t="str">
        <f>IFERROR(SMALL($M$5:$M$8000,ROWS($M$5:M2031)),"")</f>
        <v/>
      </c>
      <c r="P2031" t="s">
        <v>1812</v>
      </c>
      <c r="Q2031" t="s">
        <v>1080</v>
      </c>
      <c r="R2031">
        <v>197654</v>
      </c>
      <c r="S2031" s="286">
        <f>ROWS(R$5:R2031)</f>
        <v>2027</v>
      </c>
      <c r="T2031" s="286" t="str">
        <f>IF(P2031='5.1'!$E$5,TXM!S2031,"")</f>
        <v/>
      </c>
      <c r="U2031" t="str">
        <f>IFERROR(SMALL($T$5:$T$8000,ROWS($T$5:T2031)),"")</f>
        <v/>
      </c>
    </row>
    <row r="2032" spans="1:21" ht="14.4" customHeight="1" x14ac:dyDescent="0.25">
      <c r="A2032" s="285" t="s">
        <v>2004</v>
      </c>
      <c r="B2032" t="s">
        <v>1090</v>
      </c>
      <c r="C2032" s="300">
        <v>34390</v>
      </c>
      <c r="D2032" s="286">
        <f>ROWS(C$5:C2032)</f>
        <v>2028</v>
      </c>
      <c r="E2032" s="286" t="str">
        <f>IF(A2032='5.1'!$E$5,TXM!D2032,"")</f>
        <v/>
      </c>
      <c r="F2032" t="str">
        <f>IFERROR(SMALL($E$5:$E$8000,ROWS($E$5:E2032)),"")</f>
        <v/>
      </c>
      <c r="I2032" s="285" t="s">
        <v>1712</v>
      </c>
      <c r="J2032" t="s">
        <v>1081</v>
      </c>
      <c r="K2032" s="300">
        <v>17280713</v>
      </c>
      <c r="L2032" s="286">
        <f>ROWS(K$5:K2032)</f>
        <v>2028</v>
      </c>
      <c r="M2032" s="286" t="str">
        <f>IF(I2032='5.1'!$E$5,TXM!L2032,"")</f>
        <v/>
      </c>
      <c r="N2032" t="str">
        <f>IFERROR(SMALL($M$5:$M$8000,ROWS($M$5:M2032)),"")</f>
        <v/>
      </c>
      <c r="P2032" t="s">
        <v>1812</v>
      </c>
      <c r="Q2032" t="s">
        <v>766</v>
      </c>
      <c r="R2032">
        <v>184659</v>
      </c>
      <c r="S2032" s="286">
        <f>ROWS(R$5:R2032)</f>
        <v>2028</v>
      </c>
      <c r="T2032" s="286" t="str">
        <f>IF(P2032='5.1'!$E$5,TXM!S2032,"")</f>
        <v/>
      </c>
      <c r="U2032" t="str">
        <f>IFERROR(SMALL($T$5:$T$8000,ROWS($T$5:T2032)),"")</f>
        <v/>
      </c>
    </row>
    <row r="2033" spans="1:21" ht="14.4" customHeight="1" x14ac:dyDescent="0.25">
      <c r="A2033" s="285" t="s">
        <v>2004</v>
      </c>
      <c r="B2033" t="s">
        <v>106</v>
      </c>
      <c r="C2033" s="300">
        <v>29415</v>
      </c>
      <c r="D2033" s="286">
        <f>ROWS(C$5:C2033)</f>
        <v>2029</v>
      </c>
      <c r="E2033" s="286" t="str">
        <f>IF(A2033='5.1'!$E$5,TXM!D2033,"")</f>
        <v/>
      </c>
      <c r="F2033" t="str">
        <f>IFERROR(SMALL($E$5:$E$8000,ROWS($E$5:E2033)),"")</f>
        <v/>
      </c>
      <c r="I2033" s="285" t="s">
        <v>1712</v>
      </c>
      <c r="J2033" t="s">
        <v>723</v>
      </c>
      <c r="K2033" s="300">
        <v>15812649</v>
      </c>
      <c r="L2033" s="286">
        <f>ROWS(K$5:K2033)</f>
        <v>2029</v>
      </c>
      <c r="M2033" s="286" t="str">
        <f>IF(I2033='5.1'!$E$5,TXM!L2033,"")</f>
        <v/>
      </c>
      <c r="N2033" t="str">
        <f>IFERROR(SMALL($M$5:$M$8000,ROWS($M$5:M2033)),"")</f>
        <v/>
      </c>
      <c r="P2033" t="s">
        <v>1812</v>
      </c>
      <c r="Q2033" t="s">
        <v>752</v>
      </c>
      <c r="R2033">
        <v>137629</v>
      </c>
      <c r="S2033" s="286">
        <f>ROWS(R$5:R2033)</f>
        <v>2029</v>
      </c>
      <c r="T2033" s="286" t="str">
        <f>IF(P2033='5.1'!$E$5,TXM!S2033,"")</f>
        <v/>
      </c>
      <c r="U2033" t="str">
        <f>IFERROR(SMALL($T$5:$T$8000,ROWS($T$5:T2033)),"")</f>
        <v/>
      </c>
    </row>
    <row r="2034" spans="1:21" ht="14.4" customHeight="1" x14ac:dyDescent="0.25">
      <c r="A2034" s="285" t="s">
        <v>2004</v>
      </c>
      <c r="B2034" t="s">
        <v>719</v>
      </c>
      <c r="C2034" s="300">
        <v>10306</v>
      </c>
      <c r="D2034" s="286">
        <f>ROWS(C$5:C2034)</f>
        <v>2030</v>
      </c>
      <c r="E2034" s="286" t="str">
        <f>IF(A2034='5.1'!$E$5,TXM!D2034,"")</f>
        <v/>
      </c>
      <c r="F2034" t="str">
        <f>IFERROR(SMALL($E$5:$E$8000,ROWS($E$5:E2034)),"")</f>
        <v/>
      </c>
      <c r="I2034" s="285" t="s">
        <v>1712</v>
      </c>
      <c r="J2034" t="s">
        <v>1083</v>
      </c>
      <c r="K2034" s="300">
        <v>14041880</v>
      </c>
      <c r="L2034" s="286">
        <f>ROWS(K$5:K2034)</f>
        <v>2030</v>
      </c>
      <c r="M2034" s="286" t="str">
        <f>IF(I2034='5.1'!$E$5,TXM!L2034,"")</f>
        <v/>
      </c>
      <c r="N2034" t="str">
        <f>IFERROR(SMALL($M$5:$M$8000,ROWS($M$5:M2034)),"")</f>
        <v/>
      </c>
      <c r="P2034" t="s">
        <v>1812</v>
      </c>
      <c r="Q2034" t="s">
        <v>106</v>
      </c>
      <c r="R2034">
        <v>115198</v>
      </c>
      <c r="S2034" s="286">
        <f>ROWS(R$5:R2034)</f>
        <v>2030</v>
      </c>
      <c r="T2034" s="286" t="str">
        <f>IF(P2034='5.1'!$E$5,TXM!S2034,"")</f>
        <v/>
      </c>
      <c r="U2034" t="str">
        <f>IFERROR(SMALL($T$5:$T$8000,ROWS($T$5:T2034)),"")</f>
        <v/>
      </c>
    </row>
    <row r="2035" spans="1:21" ht="14.4" customHeight="1" x14ac:dyDescent="0.25">
      <c r="A2035" s="285" t="s">
        <v>2004</v>
      </c>
      <c r="B2035" t="s">
        <v>1098</v>
      </c>
      <c r="C2035" s="300">
        <v>1970</v>
      </c>
      <c r="D2035" s="286">
        <f>ROWS(C$5:C2035)</f>
        <v>2031</v>
      </c>
      <c r="E2035" s="286" t="str">
        <f>IF(A2035='5.1'!$E$5,TXM!D2035,"")</f>
        <v/>
      </c>
      <c r="F2035" t="str">
        <f>IFERROR(SMALL($E$5:$E$8000,ROWS($E$5:E2035)),"")</f>
        <v/>
      </c>
      <c r="I2035" s="285" t="s">
        <v>1712</v>
      </c>
      <c r="J2035" t="s">
        <v>119</v>
      </c>
      <c r="K2035" s="300">
        <v>9987472</v>
      </c>
      <c r="L2035" s="286">
        <f>ROWS(K$5:K2035)</f>
        <v>2031</v>
      </c>
      <c r="M2035" s="286" t="str">
        <f>IF(I2035='5.1'!$E$5,TXM!L2035,"")</f>
        <v/>
      </c>
      <c r="N2035" t="str">
        <f>IFERROR(SMALL($M$5:$M$8000,ROWS($M$5:M2035)),"")</f>
        <v/>
      </c>
      <c r="P2035" t="s">
        <v>1812</v>
      </c>
      <c r="Q2035" t="s">
        <v>796</v>
      </c>
      <c r="R2035">
        <v>90850</v>
      </c>
      <c r="S2035" s="286">
        <f>ROWS(R$5:R2035)</f>
        <v>2031</v>
      </c>
      <c r="T2035" s="286" t="str">
        <f>IF(P2035='5.1'!$E$5,TXM!S2035,"")</f>
        <v/>
      </c>
      <c r="U2035" t="str">
        <f>IFERROR(SMALL($T$5:$T$8000,ROWS($T$5:T2035)),"")</f>
        <v/>
      </c>
    </row>
    <row r="2036" spans="1:21" ht="14.4" customHeight="1" x14ac:dyDescent="0.25">
      <c r="A2036" s="285" t="s">
        <v>2007</v>
      </c>
      <c r="B2036" t="s">
        <v>1090</v>
      </c>
      <c r="C2036" s="300">
        <v>452087</v>
      </c>
      <c r="D2036" s="286">
        <f>ROWS(C$5:C2036)</f>
        <v>2032</v>
      </c>
      <c r="E2036" s="286" t="str">
        <f>IF(A2036='5.1'!$E$5,TXM!D2036,"")</f>
        <v/>
      </c>
      <c r="F2036" t="str">
        <f>IFERROR(SMALL($E$5:$E$8000,ROWS($E$5:E2036)),"")</f>
        <v/>
      </c>
      <c r="I2036" s="285" t="s">
        <v>1712</v>
      </c>
      <c r="J2036" t="s">
        <v>727</v>
      </c>
      <c r="K2036" s="300">
        <v>8619155</v>
      </c>
      <c r="L2036" s="286">
        <f>ROWS(K$5:K2036)</f>
        <v>2032</v>
      </c>
      <c r="M2036" s="286" t="str">
        <f>IF(I2036='5.1'!$E$5,TXM!L2036,"")</f>
        <v/>
      </c>
      <c r="N2036" t="str">
        <f>IFERROR(SMALL($M$5:$M$8000,ROWS($M$5:M2036)),"")</f>
        <v/>
      </c>
      <c r="P2036" t="s">
        <v>1812</v>
      </c>
      <c r="Q2036" t="s">
        <v>1076</v>
      </c>
      <c r="R2036">
        <v>75402</v>
      </c>
      <c r="S2036" s="286">
        <f>ROWS(R$5:R2036)</f>
        <v>2032</v>
      </c>
      <c r="T2036" s="286" t="str">
        <f>IF(P2036='5.1'!$E$5,TXM!S2036,"")</f>
        <v/>
      </c>
      <c r="U2036" t="str">
        <f>IFERROR(SMALL($T$5:$T$8000,ROWS($T$5:T2036)),"")</f>
        <v/>
      </c>
    </row>
    <row r="2037" spans="1:21" ht="14.4" customHeight="1" x14ac:dyDescent="0.25">
      <c r="A2037" s="285" t="s">
        <v>2007</v>
      </c>
      <c r="B2037" t="s">
        <v>106</v>
      </c>
      <c r="C2037" s="300">
        <v>297045</v>
      </c>
      <c r="D2037" s="286">
        <f>ROWS(C$5:C2037)</f>
        <v>2033</v>
      </c>
      <c r="E2037" s="286" t="str">
        <f>IF(A2037='5.1'!$E$5,TXM!D2037,"")</f>
        <v/>
      </c>
      <c r="F2037" t="str">
        <f>IFERROR(SMALL($E$5:$E$8000,ROWS($E$5:E2037)),"")</f>
        <v/>
      </c>
      <c r="I2037" s="285" t="s">
        <v>1712</v>
      </c>
      <c r="J2037" t="s">
        <v>715</v>
      </c>
      <c r="K2037" s="300">
        <v>7683319</v>
      </c>
      <c r="L2037" s="286">
        <f>ROWS(K$5:K2037)</f>
        <v>2033</v>
      </c>
      <c r="M2037" s="286" t="str">
        <f>IF(I2037='5.1'!$E$5,TXM!L2037,"")</f>
        <v/>
      </c>
      <c r="N2037" t="str">
        <f>IFERROR(SMALL($M$5:$M$8000,ROWS($M$5:M2037)),"")</f>
        <v/>
      </c>
      <c r="P2037" t="s">
        <v>1812</v>
      </c>
      <c r="Q2037" t="s">
        <v>774</v>
      </c>
      <c r="R2037">
        <v>68244</v>
      </c>
      <c r="S2037" s="286">
        <f>ROWS(R$5:R2037)</f>
        <v>2033</v>
      </c>
      <c r="T2037" s="286" t="str">
        <f>IF(P2037='5.1'!$E$5,TXM!S2037,"")</f>
        <v/>
      </c>
      <c r="U2037" t="str">
        <f>IFERROR(SMALL($T$5:$T$8000,ROWS($T$5:T2037)),"")</f>
        <v/>
      </c>
    </row>
    <row r="2038" spans="1:21" ht="14.4" customHeight="1" x14ac:dyDescent="0.25">
      <c r="A2038" s="285" t="s">
        <v>2007</v>
      </c>
      <c r="B2038" t="s">
        <v>1087</v>
      </c>
      <c r="C2038" s="300">
        <v>28500</v>
      </c>
      <c r="D2038" s="286">
        <f>ROWS(C$5:C2038)</f>
        <v>2034</v>
      </c>
      <c r="E2038" s="286" t="str">
        <f>IF(A2038='5.1'!$E$5,TXM!D2038,"")</f>
        <v/>
      </c>
      <c r="F2038" t="str">
        <f>IFERROR(SMALL($E$5:$E$8000,ROWS($E$5:E2038)),"")</f>
        <v/>
      </c>
      <c r="I2038" s="285" t="s">
        <v>1712</v>
      </c>
      <c r="J2038" t="s">
        <v>1090</v>
      </c>
      <c r="K2038" s="300">
        <v>6396068</v>
      </c>
      <c r="L2038" s="286">
        <f>ROWS(K$5:K2038)</f>
        <v>2034</v>
      </c>
      <c r="M2038" s="286" t="str">
        <f>IF(I2038='5.1'!$E$5,TXM!L2038,"")</f>
        <v/>
      </c>
      <c r="N2038" t="str">
        <f>IFERROR(SMALL($M$5:$M$8000,ROWS($M$5:M2038)),"")</f>
        <v/>
      </c>
      <c r="P2038" t="s">
        <v>1812</v>
      </c>
      <c r="Q2038" t="s">
        <v>1081</v>
      </c>
      <c r="R2038">
        <v>52500</v>
      </c>
      <c r="S2038" s="286">
        <f>ROWS(R$5:R2038)</f>
        <v>2034</v>
      </c>
      <c r="T2038" s="286" t="str">
        <f>IF(P2038='5.1'!$E$5,TXM!S2038,"")</f>
        <v/>
      </c>
      <c r="U2038" t="str">
        <f>IFERROR(SMALL($T$5:$T$8000,ROWS($T$5:T2038)),"")</f>
        <v/>
      </c>
    </row>
    <row r="2039" spans="1:21" ht="14.4" customHeight="1" x14ac:dyDescent="0.25">
      <c r="A2039" s="285" t="s">
        <v>2007</v>
      </c>
      <c r="B2039" t="s">
        <v>1098</v>
      </c>
      <c r="C2039" s="300">
        <v>1062</v>
      </c>
      <c r="D2039" s="286">
        <f>ROWS(C$5:C2039)</f>
        <v>2035</v>
      </c>
      <c r="E2039" s="286" t="str">
        <f>IF(A2039='5.1'!$E$5,TXM!D2039,"")</f>
        <v/>
      </c>
      <c r="F2039" t="str">
        <f>IFERROR(SMALL($E$5:$E$8000,ROWS($E$5:E2039)),"")</f>
        <v/>
      </c>
      <c r="I2039" s="285" t="s">
        <v>1712</v>
      </c>
      <c r="J2039" t="s">
        <v>1097</v>
      </c>
      <c r="K2039" s="300">
        <v>6056790</v>
      </c>
      <c r="L2039" s="286">
        <f>ROWS(K$5:K2039)</f>
        <v>2035</v>
      </c>
      <c r="M2039" s="286" t="str">
        <f>IF(I2039='5.1'!$E$5,TXM!L2039,"")</f>
        <v/>
      </c>
      <c r="N2039" t="str">
        <f>IFERROR(SMALL($M$5:$M$8000,ROWS($M$5:M2039)),"")</f>
        <v/>
      </c>
      <c r="P2039" t="s">
        <v>1812</v>
      </c>
      <c r="Q2039" t="s">
        <v>784</v>
      </c>
      <c r="R2039">
        <v>45105</v>
      </c>
      <c r="S2039" s="286">
        <f>ROWS(R$5:R2039)</f>
        <v>2035</v>
      </c>
      <c r="T2039" s="286" t="str">
        <f>IF(P2039='5.1'!$E$5,TXM!S2039,"")</f>
        <v/>
      </c>
      <c r="U2039" t="str">
        <f>IFERROR(SMALL($T$5:$T$8000,ROWS($T$5:T2039)),"")</f>
        <v/>
      </c>
    </row>
    <row r="2040" spans="1:21" ht="14.4" customHeight="1" x14ac:dyDescent="0.25">
      <c r="A2040" s="285" t="s">
        <v>1807</v>
      </c>
      <c r="B2040" t="s">
        <v>1080</v>
      </c>
      <c r="C2040" s="300">
        <v>40890051</v>
      </c>
      <c r="D2040" s="286">
        <f>ROWS(C$5:C2040)</f>
        <v>2036</v>
      </c>
      <c r="E2040" s="286" t="str">
        <f>IF(A2040='5.1'!$E$5,TXM!D2040,"")</f>
        <v/>
      </c>
      <c r="F2040" t="str">
        <f>IFERROR(SMALL($E$5:$E$8000,ROWS($E$5:E2040)),"")</f>
        <v/>
      </c>
      <c r="I2040" s="285" t="s">
        <v>1712</v>
      </c>
      <c r="J2040" t="s">
        <v>788</v>
      </c>
      <c r="K2040" s="300">
        <v>5616315</v>
      </c>
      <c r="L2040" s="286">
        <f>ROWS(K$5:K2040)</f>
        <v>2036</v>
      </c>
      <c r="M2040" s="286" t="str">
        <f>IF(I2040='5.1'!$E$5,TXM!L2040,"")</f>
        <v/>
      </c>
      <c r="N2040" t="str">
        <f>IFERROR(SMALL($M$5:$M$8000,ROWS($M$5:M2040)),"")</f>
        <v/>
      </c>
      <c r="P2040" t="s">
        <v>1812</v>
      </c>
      <c r="Q2040" t="s">
        <v>119</v>
      </c>
      <c r="R2040">
        <v>42800</v>
      </c>
      <c r="S2040" s="286">
        <f>ROWS(R$5:R2040)</f>
        <v>2036</v>
      </c>
      <c r="T2040" s="286" t="str">
        <f>IF(P2040='5.1'!$E$5,TXM!S2040,"")</f>
        <v/>
      </c>
      <c r="U2040" t="str">
        <f>IFERROR(SMALL($T$5:$T$8000,ROWS($T$5:T2040)),"")</f>
        <v/>
      </c>
    </row>
    <row r="2041" spans="1:21" ht="14.4" customHeight="1" x14ac:dyDescent="0.25">
      <c r="A2041" s="285" t="s">
        <v>1807</v>
      </c>
      <c r="B2041" t="s">
        <v>715</v>
      </c>
      <c r="C2041" s="300">
        <v>1860099</v>
      </c>
      <c r="D2041" s="286">
        <f>ROWS(C$5:C2041)</f>
        <v>2037</v>
      </c>
      <c r="E2041" s="286" t="str">
        <f>IF(A2041='5.1'!$E$5,TXM!D2041,"")</f>
        <v/>
      </c>
      <c r="F2041" t="str">
        <f>IFERROR(SMALL($E$5:$E$8000,ROWS($E$5:E2041)),"")</f>
        <v/>
      </c>
      <c r="I2041" s="285" t="s">
        <v>1712</v>
      </c>
      <c r="J2041" t="s">
        <v>117</v>
      </c>
      <c r="K2041" s="300">
        <v>4856841</v>
      </c>
      <c r="L2041" s="286">
        <f>ROWS(K$5:K2041)</f>
        <v>2037</v>
      </c>
      <c r="M2041" s="286" t="str">
        <f>IF(I2041='5.1'!$E$5,TXM!L2041,"")</f>
        <v/>
      </c>
      <c r="N2041" t="str">
        <f>IFERROR(SMALL($M$5:$M$8000,ROWS($M$5:M2041)),"")</f>
        <v/>
      </c>
      <c r="P2041" t="s">
        <v>1812</v>
      </c>
      <c r="Q2041" t="s">
        <v>768</v>
      </c>
      <c r="R2041">
        <v>41400</v>
      </c>
      <c r="S2041" s="286">
        <f>ROWS(R$5:R2041)</f>
        <v>2037</v>
      </c>
      <c r="T2041" s="286" t="str">
        <f>IF(P2041='5.1'!$E$5,TXM!S2041,"")</f>
        <v/>
      </c>
      <c r="U2041" t="str">
        <f>IFERROR(SMALL($T$5:$T$8000,ROWS($T$5:T2041)),"")</f>
        <v/>
      </c>
    </row>
    <row r="2042" spans="1:21" ht="14.4" customHeight="1" x14ac:dyDescent="0.25">
      <c r="A2042" s="285" t="s">
        <v>1807</v>
      </c>
      <c r="B2042" t="s">
        <v>102</v>
      </c>
      <c r="C2042" s="300">
        <v>1222868</v>
      </c>
      <c r="D2042" s="286">
        <f>ROWS(C$5:C2042)</f>
        <v>2038</v>
      </c>
      <c r="E2042" s="286" t="str">
        <f>IF(A2042='5.1'!$E$5,TXM!D2042,"")</f>
        <v/>
      </c>
      <c r="F2042" t="str">
        <f>IFERROR(SMALL($E$5:$E$8000,ROWS($E$5:E2042)),"")</f>
        <v/>
      </c>
      <c r="I2042" s="285" t="s">
        <v>1712</v>
      </c>
      <c r="J2042" t="s">
        <v>800</v>
      </c>
      <c r="K2042" s="300">
        <v>4143336</v>
      </c>
      <c r="L2042" s="286">
        <f>ROWS(K$5:K2042)</f>
        <v>2038</v>
      </c>
      <c r="M2042" s="286" t="str">
        <f>IF(I2042='5.1'!$E$5,TXM!L2042,"")</f>
        <v/>
      </c>
      <c r="N2042" t="str">
        <f>IFERROR(SMALL($M$5:$M$8000,ROWS($M$5:M2042)),"")</f>
        <v/>
      </c>
      <c r="P2042" t="s">
        <v>1812</v>
      </c>
      <c r="Q2042" t="s">
        <v>804</v>
      </c>
      <c r="R2042">
        <v>40000</v>
      </c>
      <c r="S2042" s="286">
        <f>ROWS(R$5:R2042)</f>
        <v>2038</v>
      </c>
      <c r="T2042" s="286" t="str">
        <f>IF(P2042='5.1'!$E$5,TXM!S2042,"")</f>
        <v/>
      </c>
      <c r="U2042" t="str">
        <f>IFERROR(SMALL($T$5:$T$8000,ROWS($T$5:T2042)),"")</f>
        <v/>
      </c>
    </row>
    <row r="2043" spans="1:21" ht="14.4" customHeight="1" x14ac:dyDescent="0.25">
      <c r="A2043" s="285" t="s">
        <v>1807</v>
      </c>
      <c r="B2043" t="s">
        <v>198</v>
      </c>
      <c r="C2043" s="300">
        <v>1115578</v>
      </c>
      <c r="D2043" s="286">
        <f>ROWS(C$5:C2043)</f>
        <v>2039</v>
      </c>
      <c r="E2043" s="286" t="str">
        <f>IF(A2043='5.1'!$E$5,TXM!D2043,"")</f>
        <v/>
      </c>
      <c r="F2043" t="str">
        <f>IFERROR(SMALL($E$5:$E$8000,ROWS($E$5:E2043)),"")</f>
        <v/>
      </c>
      <c r="I2043" s="285" t="s">
        <v>1712</v>
      </c>
      <c r="J2043" t="s">
        <v>116</v>
      </c>
      <c r="K2043" s="300">
        <v>3918900</v>
      </c>
      <c r="L2043" s="286">
        <f>ROWS(K$5:K2043)</f>
        <v>2039</v>
      </c>
      <c r="M2043" s="286" t="str">
        <f>IF(I2043='5.1'!$E$5,TXM!L2043,"")</f>
        <v/>
      </c>
      <c r="N2043" t="str">
        <f>IFERROR(SMALL($M$5:$M$8000,ROWS($M$5:M2043)),"")</f>
        <v/>
      </c>
      <c r="P2043" t="s">
        <v>1812</v>
      </c>
      <c r="Q2043" t="s">
        <v>760</v>
      </c>
      <c r="R2043">
        <v>39550</v>
      </c>
      <c r="S2043" s="286">
        <f>ROWS(R$5:R2043)</f>
        <v>2039</v>
      </c>
      <c r="T2043" s="286" t="str">
        <f>IF(P2043='5.1'!$E$5,TXM!S2043,"")</f>
        <v/>
      </c>
      <c r="U2043" t="str">
        <f>IFERROR(SMALL($T$5:$T$8000,ROWS($T$5:T2043)),"")</f>
        <v/>
      </c>
    </row>
    <row r="2044" spans="1:21" ht="14.4" customHeight="1" x14ac:dyDescent="0.25">
      <c r="A2044" s="285" t="s">
        <v>1807</v>
      </c>
      <c r="B2044" t="s">
        <v>723</v>
      </c>
      <c r="C2044" s="300">
        <v>1106250</v>
      </c>
      <c r="D2044" s="286">
        <f>ROWS(C$5:C2044)</f>
        <v>2040</v>
      </c>
      <c r="E2044" s="286" t="str">
        <f>IF(A2044='5.1'!$E$5,TXM!D2044,"")</f>
        <v/>
      </c>
      <c r="F2044" t="str">
        <f>IFERROR(SMALL($E$5:$E$8000,ROWS($E$5:E2044)),"")</f>
        <v/>
      </c>
      <c r="I2044" s="285" t="s">
        <v>1712</v>
      </c>
      <c r="J2044" t="s">
        <v>113</v>
      </c>
      <c r="K2044" s="300">
        <v>3748146</v>
      </c>
      <c r="L2044" s="286">
        <f>ROWS(K$5:K2044)</f>
        <v>2040</v>
      </c>
      <c r="M2044" s="286" t="str">
        <f>IF(I2044='5.1'!$E$5,TXM!L2044,"")</f>
        <v/>
      </c>
      <c r="N2044" t="str">
        <f>IFERROR(SMALL($M$5:$M$8000,ROWS($M$5:M2044)),"")</f>
        <v/>
      </c>
      <c r="P2044" t="s">
        <v>1812</v>
      </c>
      <c r="Q2044" t="s">
        <v>764</v>
      </c>
      <c r="R2044">
        <v>38465</v>
      </c>
      <c r="S2044" s="286">
        <f>ROWS(R$5:R2044)</f>
        <v>2040</v>
      </c>
      <c r="T2044" s="286" t="str">
        <f>IF(P2044='5.1'!$E$5,TXM!S2044,"")</f>
        <v/>
      </c>
      <c r="U2044" t="str">
        <f>IFERROR(SMALL($T$5:$T$8000,ROWS($T$5:T2044)),"")</f>
        <v/>
      </c>
    </row>
    <row r="2045" spans="1:21" ht="14.4" customHeight="1" x14ac:dyDescent="0.25">
      <c r="A2045" s="285" t="s">
        <v>1807</v>
      </c>
      <c r="B2045" t="s">
        <v>1086</v>
      </c>
      <c r="C2045" s="300">
        <v>836457</v>
      </c>
      <c r="D2045" s="286">
        <f>ROWS(C$5:C2045)</f>
        <v>2041</v>
      </c>
      <c r="E2045" s="286" t="str">
        <f>IF(A2045='5.1'!$E$5,TXM!D2045,"")</f>
        <v/>
      </c>
      <c r="F2045" t="str">
        <f>IFERROR(SMALL($E$5:$E$8000,ROWS($E$5:E2045)),"")</f>
        <v/>
      </c>
      <c r="I2045" s="285" t="s">
        <v>1712</v>
      </c>
      <c r="J2045" t="s">
        <v>790</v>
      </c>
      <c r="K2045" s="300">
        <v>2352474</v>
      </c>
      <c r="L2045" s="286">
        <f>ROWS(K$5:K2045)</f>
        <v>2041</v>
      </c>
      <c r="M2045" s="286" t="str">
        <f>IF(I2045='5.1'!$E$5,TXM!L2045,"")</f>
        <v/>
      </c>
      <c r="N2045" t="str">
        <f>IFERROR(SMALL($M$5:$M$8000,ROWS($M$5:M2045)),"")</f>
        <v/>
      </c>
      <c r="P2045" t="s">
        <v>1812</v>
      </c>
      <c r="Q2045" t="s">
        <v>1097</v>
      </c>
      <c r="R2045">
        <v>31400</v>
      </c>
      <c r="S2045" s="286">
        <f>ROWS(R$5:R2045)</f>
        <v>2041</v>
      </c>
      <c r="T2045" s="286" t="str">
        <f>IF(P2045='5.1'!$E$5,TXM!S2045,"")</f>
        <v/>
      </c>
      <c r="U2045" t="str">
        <f>IFERROR(SMALL($T$5:$T$8000,ROWS($T$5:T2045)),"")</f>
        <v/>
      </c>
    </row>
    <row r="2046" spans="1:21" ht="14.4" customHeight="1" x14ac:dyDescent="0.25">
      <c r="A2046" s="285" t="s">
        <v>1807</v>
      </c>
      <c r="B2046" t="s">
        <v>774</v>
      </c>
      <c r="C2046" s="300">
        <v>784457</v>
      </c>
      <c r="D2046" s="286">
        <f>ROWS(C$5:C2046)</f>
        <v>2042</v>
      </c>
      <c r="E2046" s="286" t="str">
        <f>IF(A2046='5.1'!$E$5,TXM!D2046,"")</f>
        <v/>
      </c>
      <c r="F2046" t="str">
        <f>IFERROR(SMALL($E$5:$E$8000,ROWS($E$5:E2046)),"")</f>
        <v/>
      </c>
      <c r="I2046" s="285" t="s">
        <v>1712</v>
      </c>
      <c r="J2046" t="s">
        <v>774</v>
      </c>
      <c r="K2046" s="300">
        <v>2198109</v>
      </c>
      <c r="L2046" s="286">
        <f>ROWS(K$5:K2046)</f>
        <v>2042</v>
      </c>
      <c r="M2046" s="286" t="str">
        <f>IF(I2046='5.1'!$E$5,TXM!L2046,"")</f>
        <v/>
      </c>
      <c r="N2046" t="str">
        <f>IFERROR(SMALL($M$5:$M$8000,ROWS($M$5:M2046)),"")</f>
        <v/>
      </c>
      <c r="P2046" t="s">
        <v>1812</v>
      </c>
      <c r="Q2046" t="s">
        <v>102</v>
      </c>
      <c r="R2046">
        <v>16553</v>
      </c>
      <c r="S2046" s="286">
        <f>ROWS(R$5:R2046)</f>
        <v>2042</v>
      </c>
      <c r="T2046" s="286" t="str">
        <f>IF(P2046='5.1'!$E$5,TXM!S2046,"")</f>
        <v/>
      </c>
      <c r="U2046" t="str">
        <f>IFERROR(SMALL($T$5:$T$8000,ROWS($T$5:T2046)),"")</f>
        <v/>
      </c>
    </row>
    <row r="2047" spans="1:21" ht="14.4" customHeight="1" x14ac:dyDescent="0.25">
      <c r="A2047" s="285" t="s">
        <v>1807</v>
      </c>
      <c r="B2047" t="s">
        <v>115</v>
      </c>
      <c r="C2047" s="300">
        <v>372543</v>
      </c>
      <c r="D2047" s="286">
        <f>ROWS(C$5:C2047)</f>
        <v>2043</v>
      </c>
      <c r="E2047" s="286" t="str">
        <f>IF(A2047='5.1'!$E$5,TXM!D2047,"")</f>
        <v/>
      </c>
      <c r="F2047" t="str">
        <f>IFERROR(SMALL($E$5:$E$8000,ROWS($E$5:E2047)),"")</f>
        <v/>
      </c>
      <c r="I2047" s="285" t="s">
        <v>1712</v>
      </c>
      <c r="J2047" t="s">
        <v>1092</v>
      </c>
      <c r="K2047" s="300">
        <v>2112078</v>
      </c>
      <c r="L2047" s="286">
        <f>ROWS(K$5:K2047)</f>
        <v>2043</v>
      </c>
      <c r="M2047" s="286" t="str">
        <f>IF(I2047='5.1'!$E$5,TXM!L2047,"")</f>
        <v/>
      </c>
      <c r="N2047" t="str">
        <f>IFERROR(SMALL($M$5:$M$8000,ROWS($M$5:M2047)),"")</f>
        <v/>
      </c>
      <c r="P2047" t="s">
        <v>1812</v>
      </c>
      <c r="Q2047" t="s">
        <v>711</v>
      </c>
      <c r="R2047">
        <v>12460</v>
      </c>
      <c r="S2047" s="286">
        <f>ROWS(R$5:R2047)</f>
        <v>2043</v>
      </c>
      <c r="T2047" s="286" t="str">
        <f>IF(P2047='5.1'!$E$5,TXM!S2047,"")</f>
        <v/>
      </c>
      <c r="U2047" t="str">
        <f>IFERROR(SMALL($T$5:$T$8000,ROWS($T$5:T2047)),"")</f>
        <v/>
      </c>
    </row>
    <row r="2048" spans="1:21" ht="14.4" customHeight="1" x14ac:dyDescent="0.25">
      <c r="A2048" s="285" t="s">
        <v>1807</v>
      </c>
      <c r="B2048" t="s">
        <v>717</v>
      </c>
      <c r="C2048" s="300">
        <v>319334</v>
      </c>
      <c r="D2048" s="286">
        <f>ROWS(C$5:C2048)</f>
        <v>2044</v>
      </c>
      <c r="E2048" s="286" t="str">
        <f>IF(A2048='5.1'!$E$5,TXM!D2048,"")</f>
        <v/>
      </c>
      <c r="F2048" t="str">
        <f>IFERROR(SMALL($E$5:$E$8000,ROWS($E$5:E2048)),"")</f>
        <v/>
      </c>
      <c r="I2048" s="285" t="s">
        <v>1712</v>
      </c>
      <c r="J2048" t="s">
        <v>118</v>
      </c>
      <c r="K2048" s="300">
        <v>1879499</v>
      </c>
      <c r="L2048" s="286">
        <f>ROWS(K$5:K2048)</f>
        <v>2044</v>
      </c>
      <c r="M2048" s="286" t="str">
        <f>IF(I2048='5.1'!$E$5,TXM!L2048,"")</f>
        <v/>
      </c>
      <c r="N2048" t="str">
        <f>IFERROR(SMALL($M$5:$M$8000,ROWS($M$5:M2048)),"")</f>
        <v/>
      </c>
      <c r="P2048" t="s">
        <v>1812</v>
      </c>
      <c r="Q2048" t="s">
        <v>1090</v>
      </c>
      <c r="R2048">
        <v>9000</v>
      </c>
      <c r="S2048" s="286">
        <f>ROWS(R$5:R2048)</f>
        <v>2044</v>
      </c>
      <c r="T2048" s="286" t="str">
        <f>IF(P2048='5.1'!$E$5,TXM!S2048,"")</f>
        <v/>
      </c>
      <c r="U2048" t="str">
        <f>IFERROR(SMALL($T$5:$T$8000,ROWS($T$5:T2048)),"")</f>
        <v/>
      </c>
    </row>
    <row r="2049" spans="1:21" ht="14.4" customHeight="1" x14ac:dyDescent="0.25">
      <c r="A2049" s="285" t="s">
        <v>1807</v>
      </c>
      <c r="B2049" t="s">
        <v>802</v>
      </c>
      <c r="C2049" s="300">
        <v>290739</v>
      </c>
      <c r="D2049" s="286">
        <f>ROWS(C$5:C2049)</f>
        <v>2045</v>
      </c>
      <c r="E2049" s="286" t="str">
        <f>IF(A2049='5.1'!$E$5,TXM!D2049,"")</f>
        <v/>
      </c>
      <c r="F2049" t="str">
        <f>IFERROR(SMALL($E$5:$E$8000,ROWS($E$5:E2049)),"")</f>
        <v/>
      </c>
      <c r="I2049" s="285" t="s">
        <v>1712</v>
      </c>
      <c r="J2049" t="s">
        <v>786</v>
      </c>
      <c r="K2049" s="300">
        <v>1612508</v>
      </c>
      <c r="L2049" s="286">
        <f>ROWS(K$5:K2049)</f>
        <v>2045</v>
      </c>
      <c r="M2049" s="286" t="str">
        <f>IF(I2049='5.1'!$E$5,TXM!L2049,"")</f>
        <v/>
      </c>
      <c r="N2049" t="str">
        <f>IFERROR(SMALL($M$5:$M$8000,ROWS($M$5:M2049)),"")</f>
        <v/>
      </c>
      <c r="P2049" t="s">
        <v>1812</v>
      </c>
      <c r="Q2049" t="s">
        <v>780</v>
      </c>
      <c r="R2049">
        <v>8510</v>
      </c>
      <c r="S2049" s="286">
        <f>ROWS(R$5:R2049)</f>
        <v>2045</v>
      </c>
      <c r="T2049" s="286" t="str">
        <f>IF(P2049='5.1'!$E$5,TXM!S2049,"")</f>
        <v/>
      </c>
      <c r="U2049" t="str">
        <f>IFERROR(SMALL($T$5:$T$8000,ROWS($T$5:T2049)),"")</f>
        <v/>
      </c>
    </row>
    <row r="2050" spans="1:21" ht="14.4" customHeight="1" x14ac:dyDescent="0.25">
      <c r="A2050" s="285" t="s">
        <v>1807</v>
      </c>
      <c r="B2050" t="s">
        <v>1087</v>
      </c>
      <c r="C2050" s="300">
        <v>263231</v>
      </c>
      <c r="D2050" s="286">
        <f>ROWS(C$5:C2050)</f>
        <v>2046</v>
      </c>
      <c r="E2050" s="286" t="str">
        <f>IF(A2050='5.1'!$E$5,TXM!D2050,"")</f>
        <v/>
      </c>
      <c r="F2050" t="str">
        <f>IFERROR(SMALL($E$5:$E$8000,ROWS($E$5:E2050)),"")</f>
        <v/>
      </c>
      <c r="I2050" s="285" t="s">
        <v>1712</v>
      </c>
      <c r="J2050" t="s">
        <v>199</v>
      </c>
      <c r="K2050" s="300">
        <v>1589594</v>
      </c>
      <c r="L2050" s="286">
        <f>ROWS(K$5:K2050)</f>
        <v>2046</v>
      </c>
      <c r="M2050" s="286" t="str">
        <f>IF(I2050='5.1'!$E$5,TXM!L2050,"")</f>
        <v/>
      </c>
      <c r="N2050" t="str">
        <f>IFERROR(SMALL($M$5:$M$8000,ROWS($M$5:M2050)),"")</f>
        <v/>
      </c>
      <c r="P2050" t="s">
        <v>1812</v>
      </c>
      <c r="Q2050" t="s">
        <v>1087</v>
      </c>
      <c r="R2050">
        <v>5000</v>
      </c>
      <c r="S2050" s="286">
        <f>ROWS(R$5:R2050)</f>
        <v>2046</v>
      </c>
      <c r="T2050" s="286" t="str">
        <f>IF(P2050='5.1'!$E$5,TXM!S2050,"")</f>
        <v/>
      </c>
      <c r="U2050" t="str">
        <f>IFERROR(SMALL($T$5:$T$8000,ROWS($T$5:T2050)),"")</f>
        <v/>
      </c>
    </row>
    <row r="2051" spans="1:21" ht="14.4" customHeight="1" x14ac:dyDescent="0.25">
      <c r="A2051" s="285" t="s">
        <v>1807</v>
      </c>
      <c r="B2051" t="s">
        <v>118</v>
      </c>
      <c r="C2051" s="300">
        <v>194513</v>
      </c>
      <c r="D2051" s="286">
        <f>ROWS(C$5:C2051)</f>
        <v>2047</v>
      </c>
      <c r="E2051" s="286" t="str">
        <f>IF(A2051='5.1'!$E$5,TXM!D2051,"")</f>
        <v/>
      </c>
      <c r="F2051" t="str">
        <f>IFERROR(SMALL($E$5:$E$8000,ROWS($E$5:E2051)),"")</f>
        <v/>
      </c>
      <c r="I2051" s="285" t="s">
        <v>1712</v>
      </c>
      <c r="J2051" t="s">
        <v>705</v>
      </c>
      <c r="K2051" s="300">
        <v>1352080</v>
      </c>
      <c r="L2051" s="286">
        <f>ROWS(K$5:K2051)</f>
        <v>2047</v>
      </c>
      <c r="M2051" s="286" t="str">
        <f>IF(I2051='5.1'!$E$5,TXM!L2051,"")</f>
        <v/>
      </c>
      <c r="N2051" t="str">
        <f>IFERROR(SMALL($M$5:$M$8000,ROWS($M$5:M2051)),"")</f>
        <v/>
      </c>
      <c r="P2051" t="s">
        <v>1812</v>
      </c>
      <c r="Q2051" t="s">
        <v>776</v>
      </c>
      <c r="R2051">
        <v>4200</v>
      </c>
      <c r="S2051" s="286">
        <f>ROWS(R$5:R2051)</f>
        <v>2047</v>
      </c>
      <c r="T2051" s="286" t="str">
        <f>IF(P2051='5.1'!$E$5,TXM!S2051,"")</f>
        <v/>
      </c>
      <c r="U2051" t="str">
        <f>IFERROR(SMALL($T$5:$T$8000,ROWS($T$5:T2051)),"")</f>
        <v/>
      </c>
    </row>
    <row r="2052" spans="1:21" ht="14.4" customHeight="1" x14ac:dyDescent="0.25">
      <c r="A2052" s="285" t="s">
        <v>1807</v>
      </c>
      <c r="B2052" t="s">
        <v>1079</v>
      </c>
      <c r="C2052" s="300">
        <v>69929</v>
      </c>
      <c r="D2052" s="286">
        <f>ROWS(C$5:C2052)</f>
        <v>2048</v>
      </c>
      <c r="E2052" s="286" t="str">
        <f>IF(A2052='5.1'!$E$5,TXM!D2052,"")</f>
        <v/>
      </c>
      <c r="F2052" t="str">
        <f>IFERROR(SMALL($E$5:$E$8000,ROWS($E$5:E2052)),"")</f>
        <v/>
      </c>
      <c r="I2052" s="285" t="s">
        <v>1712</v>
      </c>
      <c r="J2052" t="s">
        <v>821</v>
      </c>
      <c r="K2052" s="300">
        <v>1304328</v>
      </c>
      <c r="L2052" s="286">
        <f>ROWS(K$5:K2052)</f>
        <v>2048</v>
      </c>
      <c r="M2052" s="286" t="str">
        <f>IF(I2052='5.1'!$E$5,TXM!L2052,"")</f>
        <v/>
      </c>
      <c r="N2052" t="str">
        <f>IFERROR(SMALL($M$5:$M$8000,ROWS($M$5:M2052)),"")</f>
        <v/>
      </c>
      <c r="P2052" t="s">
        <v>1812</v>
      </c>
      <c r="Q2052" t="s">
        <v>108</v>
      </c>
      <c r="R2052">
        <v>3500</v>
      </c>
      <c r="S2052" s="286">
        <f>ROWS(R$5:R2052)</f>
        <v>2048</v>
      </c>
      <c r="T2052" s="286" t="str">
        <f>IF(P2052='5.1'!$E$5,TXM!S2052,"")</f>
        <v/>
      </c>
      <c r="U2052" t="str">
        <f>IFERROR(SMALL($T$5:$T$8000,ROWS($T$5:T2052)),"")</f>
        <v/>
      </c>
    </row>
    <row r="2053" spans="1:21" ht="14.4" customHeight="1" x14ac:dyDescent="0.25">
      <c r="A2053" s="285" t="s">
        <v>1807</v>
      </c>
      <c r="B2053" t="s">
        <v>117</v>
      </c>
      <c r="C2053" s="300">
        <v>66984</v>
      </c>
      <c r="D2053" s="286">
        <f>ROWS(C$5:C2053)</f>
        <v>2049</v>
      </c>
      <c r="E2053" s="286" t="str">
        <f>IF(A2053='5.1'!$E$5,TXM!D2053,"")</f>
        <v/>
      </c>
      <c r="F2053" t="str">
        <f>IFERROR(SMALL($E$5:$E$8000,ROWS($E$5:E2053)),"")</f>
        <v/>
      </c>
      <c r="I2053" s="285" t="s">
        <v>1712</v>
      </c>
      <c r="J2053" t="s">
        <v>107</v>
      </c>
      <c r="K2053" s="300">
        <v>1245033</v>
      </c>
      <c r="L2053" s="286">
        <f>ROWS(K$5:K2053)</f>
        <v>2049</v>
      </c>
      <c r="M2053" s="286" t="str">
        <f>IF(I2053='5.1'!$E$5,TXM!L2053,"")</f>
        <v/>
      </c>
      <c r="N2053" t="str">
        <f>IFERROR(SMALL($M$5:$M$8000,ROWS($M$5:M2053)),"")</f>
        <v/>
      </c>
      <c r="P2053" t="s">
        <v>1812</v>
      </c>
      <c r="Q2053" t="s">
        <v>1079</v>
      </c>
      <c r="R2053">
        <v>3055</v>
      </c>
      <c r="S2053" s="286">
        <f>ROWS(R$5:R2053)</f>
        <v>2049</v>
      </c>
      <c r="T2053" s="286" t="str">
        <f>IF(P2053='5.1'!$E$5,TXM!S2053,"")</f>
        <v/>
      </c>
      <c r="U2053" t="str">
        <f>IFERROR(SMALL($T$5:$T$8000,ROWS($T$5:T2053)),"")</f>
        <v/>
      </c>
    </row>
    <row r="2054" spans="1:21" ht="14.4" customHeight="1" x14ac:dyDescent="0.25">
      <c r="A2054" s="285" t="s">
        <v>1807</v>
      </c>
      <c r="B2054" t="s">
        <v>719</v>
      </c>
      <c r="C2054" s="300">
        <v>53028</v>
      </c>
      <c r="D2054" s="286">
        <f>ROWS(C$5:C2054)</f>
        <v>2050</v>
      </c>
      <c r="E2054" s="286" t="str">
        <f>IF(A2054='5.1'!$E$5,TXM!D2054,"")</f>
        <v/>
      </c>
      <c r="F2054" t="str">
        <f>IFERROR(SMALL($E$5:$E$8000,ROWS($E$5:E2054)),"")</f>
        <v/>
      </c>
      <c r="I2054" s="285" t="s">
        <v>1712</v>
      </c>
      <c r="J2054" t="s">
        <v>1076</v>
      </c>
      <c r="K2054" s="300">
        <v>1097311</v>
      </c>
      <c r="L2054" s="286">
        <f>ROWS(K$5:K2054)</f>
        <v>2050</v>
      </c>
      <c r="M2054" s="286" t="str">
        <f>IF(I2054='5.1'!$E$5,TXM!L2054,"")</f>
        <v/>
      </c>
      <c r="N2054" t="str">
        <f>IFERROR(SMALL($M$5:$M$8000,ROWS($M$5:M2054)),"")</f>
        <v/>
      </c>
      <c r="P2054" t="s">
        <v>1812</v>
      </c>
      <c r="Q2054" t="s">
        <v>118</v>
      </c>
      <c r="R2054">
        <v>2645</v>
      </c>
      <c r="S2054" s="286">
        <f>ROWS(R$5:R2054)</f>
        <v>2050</v>
      </c>
      <c r="T2054" s="286" t="str">
        <f>IF(P2054='5.1'!$E$5,TXM!S2054,"")</f>
        <v/>
      </c>
      <c r="U2054" t="str">
        <f>IFERROR(SMALL($T$5:$T$8000,ROWS($T$5:T2054)),"")</f>
        <v/>
      </c>
    </row>
    <row r="2055" spans="1:21" ht="14.4" customHeight="1" x14ac:dyDescent="0.25">
      <c r="A2055" s="285" t="s">
        <v>1807</v>
      </c>
      <c r="B2055" t="s">
        <v>806</v>
      </c>
      <c r="C2055" s="300">
        <v>15947</v>
      </c>
      <c r="D2055" s="286">
        <f>ROWS(C$5:C2055)</f>
        <v>2051</v>
      </c>
      <c r="E2055" s="286" t="str">
        <f>IF(A2055='5.1'!$E$5,TXM!D2055,"")</f>
        <v/>
      </c>
      <c r="F2055" t="str">
        <f>IFERROR(SMALL($E$5:$E$8000,ROWS($E$5:E2055)),"")</f>
        <v/>
      </c>
      <c r="I2055" s="285" t="s">
        <v>1712</v>
      </c>
      <c r="J2055" t="s">
        <v>115</v>
      </c>
      <c r="K2055" s="300">
        <v>1041290</v>
      </c>
      <c r="L2055" s="286">
        <f>ROWS(K$5:K2055)</f>
        <v>2051</v>
      </c>
      <c r="M2055" s="286" t="str">
        <f>IF(I2055='5.1'!$E$5,TXM!L2055,"")</f>
        <v/>
      </c>
      <c r="N2055" t="str">
        <f>IFERROR(SMALL($M$5:$M$8000,ROWS($M$5:M2055)),"")</f>
        <v/>
      </c>
      <c r="P2055" t="s">
        <v>1812</v>
      </c>
      <c r="Q2055" t="s">
        <v>788</v>
      </c>
      <c r="R2055">
        <v>2200</v>
      </c>
      <c r="S2055" s="286">
        <f>ROWS(R$5:R2055)</f>
        <v>2051</v>
      </c>
      <c r="T2055" s="286" t="str">
        <f>IF(P2055='5.1'!$E$5,TXM!S2055,"")</f>
        <v/>
      </c>
      <c r="U2055" t="str">
        <f>IFERROR(SMALL($T$5:$T$8000,ROWS($T$5:T2055)),"")</f>
        <v/>
      </c>
    </row>
    <row r="2056" spans="1:21" ht="14.4" customHeight="1" x14ac:dyDescent="0.25">
      <c r="A2056" s="285" t="s">
        <v>1810</v>
      </c>
      <c r="B2056" t="s">
        <v>715</v>
      </c>
      <c r="C2056" s="300">
        <v>6539102583</v>
      </c>
      <c r="D2056" s="286">
        <f>ROWS(C$5:C2056)</f>
        <v>2052</v>
      </c>
      <c r="E2056" s="286" t="str">
        <f>IF(A2056='5.1'!$E$5,TXM!D2056,"")</f>
        <v/>
      </c>
      <c r="F2056" t="str">
        <f>IFERROR(SMALL($E$5:$E$8000,ROWS($E$5:E2056)),"")</f>
        <v/>
      </c>
      <c r="I2056" s="285" t="s">
        <v>1712</v>
      </c>
      <c r="J2056" t="s">
        <v>1087</v>
      </c>
      <c r="K2056" s="300">
        <v>921505</v>
      </c>
      <c r="L2056" s="286">
        <f>ROWS(K$5:K2056)</f>
        <v>2052</v>
      </c>
      <c r="M2056" s="286" t="str">
        <f>IF(I2056='5.1'!$E$5,TXM!L2056,"")</f>
        <v/>
      </c>
      <c r="N2056" t="str">
        <f>IFERROR(SMALL($M$5:$M$8000,ROWS($M$5:M2056)),"")</f>
        <v/>
      </c>
      <c r="P2056" t="s">
        <v>1812</v>
      </c>
      <c r="Q2056" t="s">
        <v>727</v>
      </c>
      <c r="R2056">
        <v>2000</v>
      </c>
      <c r="S2056" s="286">
        <f>ROWS(R$5:R2056)</f>
        <v>2052</v>
      </c>
      <c r="T2056" s="286" t="str">
        <f>IF(P2056='5.1'!$E$5,TXM!S2056,"")</f>
        <v/>
      </c>
      <c r="U2056" t="str">
        <f>IFERROR(SMALL($T$5:$T$8000,ROWS($T$5:T2056)),"")</f>
        <v/>
      </c>
    </row>
    <row r="2057" spans="1:21" ht="14.4" customHeight="1" x14ac:dyDescent="0.25">
      <c r="A2057" s="285" t="s">
        <v>1810</v>
      </c>
      <c r="B2057" t="s">
        <v>1080</v>
      </c>
      <c r="C2057" s="300">
        <v>724113989</v>
      </c>
      <c r="D2057" s="286">
        <f>ROWS(C$5:C2057)</f>
        <v>2053</v>
      </c>
      <c r="E2057" s="286" t="str">
        <f>IF(A2057='5.1'!$E$5,TXM!D2057,"")</f>
        <v/>
      </c>
      <c r="F2057" t="str">
        <f>IFERROR(SMALL($E$5:$E$8000,ROWS($E$5:E2057)),"")</f>
        <v/>
      </c>
      <c r="I2057" s="285" t="s">
        <v>1712</v>
      </c>
      <c r="J2057" t="s">
        <v>814</v>
      </c>
      <c r="K2057" s="300">
        <v>911267</v>
      </c>
      <c r="L2057" s="286">
        <f>ROWS(K$5:K2057)</f>
        <v>2053</v>
      </c>
      <c r="M2057" s="286" t="str">
        <f>IF(I2057='5.1'!$E$5,TXM!L2057,"")</f>
        <v/>
      </c>
      <c r="N2057" t="str">
        <f>IFERROR(SMALL($M$5:$M$8000,ROWS($M$5:M2057)),"")</f>
        <v/>
      </c>
      <c r="P2057" t="s">
        <v>1812</v>
      </c>
      <c r="Q2057" t="s">
        <v>115</v>
      </c>
      <c r="R2057">
        <v>1500</v>
      </c>
      <c r="S2057" s="286">
        <f>ROWS(R$5:R2057)</f>
        <v>2053</v>
      </c>
      <c r="T2057" s="286" t="str">
        <f>IF(P2057='5.1'!$E$5,TXM!S2057,"")</f>
        <v/>
      </c>
      <c r="U2057" t="str">
        <f>IFERROR(SMALL($T$5:$T$8000,ROWS($T$5:T2057)),"")</f>
        <v/>
      </c>
    </row>
    <row r="2058" spans="1:21" ht="14.4" customHeight="1" x14ac:dyDescent="0.25">
      <c r="A2058" s="285" t="s">
        <v>1810</v>
      </c>
      <c r="B2058" t="s">
        <v>999</v>
      </c>
      <c r="C2058" s="300">
        <v>655800669</v>
      </c>
      <c r="D2058" s="286">
        <f>ROWS(C$5:C2058)</f>
        <v>2054</v>
      </c>
      <c r="E2058" s="286" t="str">
        <f>IF(A2058='5.1'!$E$5,TXM!D2058,"")</f>
        <v/>
      </c>
      <c r="F2058" t="str">
        <f>IFERROR(SMALL($E$5:$E$8000,ROWS($E$5:E2058)),"")</f>
        <v/>
      </c>
      <c r="I2058" s="285" t="s">
        <v>1712</v>
      </c>
      <c r="J2058" t="s">
        <v>776</v>
      </c>
      <c r="K2058" s="300">
        <v>911263</v>
      </c>
      <c r="L2058" s="286">
        <f>ROWS(K$5:K2058)</f>
        <v>2054</v>
      </c>
      <c r="M2058" s="286" t="str">
        <f>IF(I2058='5.1'!$E$5,TXM!L2058,"")</f>
        <v/>
      </c>
      <c r="N2058" t="str">
        <f>IFERROR(SMALL($M$5:$M$8000,ROWS($M$5:M2058)),"")</f>
        <v/>
      </c>
      <c r="P2058" t="s">
        <v>1812</v>
      </c>
      <c r="Q2058" t="s">
        <v>725</v>
      </c>
      <c r="R2058">
        <v>633</v>
      </c>
      <c r="S2058" s="286">
        <f>ROWS(R$5:R2058)</f>
        <v>2054</v>
      </c>
      <c r="T2058" s="286" t="str">
        <f>IF(P2058='5.1'!$E$5,TXM!S2058,"")</f>
        <v/>
      </c>
      <c r="U2058" t="str">
        <f>IFERROR(SMALL($T$5:$T$8000,ROWS($T$5:T2058)),"")</f>
        <v/>
      </c>
    </row>
    <row r="2059" spans="1:21" ht="14.4" customHeight="1" x14ac:dyDescent="0.25">
      <c r="A2059" s="285" t="s">
        <v>1810</v>
      </c>
      <c r="B2059" t="s">
        <v>719</v>
      </c>
      <c r="C2059" s="300">
        <v>429682331</v>
      </c>
      <c r="D2059" s="286">
        <f>ROWS(C$5:C2059)</f>
        <v>2055</v>
      </c>
      <c r="E2059" s="286" t="str">
        <f>IF(A2059='5.1'!$E$5,TXM!D2059,"")</f>
        <v/>
      </c>
      <c r="F2059" t="str">
        <f>IFERROR(SMALL($E$5:$E$8000,ROWS($E$5:E2059)),"")</f>
        <v/>
      </c>
      <c r="I2059" s="285" t="s">
        <v>1712</v>
      </c>
      <c r="J2059" t="s">
        <v>818</v>
      </c>
      <c r="K2059" s="300">
        <v>789549</v>
      </c>
      <c r="L2059" s="286">
        <f>ROWS(K$5:K2059)</f>
        <v>2055</v>
      </c>
      <c r="M2059" s="286" t="str">
        <f>IF(I2059='5.1'!$E$5,TXM!L2059,"")</f>
        <v/>
      </c>
      <c r="N2059" t="str">
        <f>IFERROR(SMALL($M$5:$M$8000,ROWS($M$5:M2059)),"")</f>
        <v/>
      </c>
      <c r="P2059" t="s">
        <v>1815</v>
      </c>
      <c r="Q2059" t="s">
        <v>808</v>
      </c>
      <c r="R2059">
        <v>187371500</v>
      </c>
      <c r="S2059" s="286">
        <f>ROWS(R$5:R2059)</f>
        <v>2055</v>
      </c>
      <c r="T2059" s="286" t="str">
        <f>IF(P2059='5.1'!$E$5,TXM!S2059,"")</f>
        <v/>
      </c>
      <c r="U2059" t="str">
        <f>IFERROR(SMALL($T$5:$T$8000,ROWS($T$5:T2059)),"")</f>
        <v/>
      </c>
    </row>
    <row r="2060" spans="1:21" ht="14.4" customHeight="1" x14ac:dyDescent="0.25">
      <c r="A2060" s="285" t="s">
        <v>1810</v>
      </c>
      <c r="B2060" t="s">
        <v>1079</v>
      </c>
      <c r="C2060" s="300">
        <v>192869056</v>
      </c>
      <c r="D2060" s="286">
        <f>ROWS(C$5:C2060)</f>
        <v>2056</v>
      </c>
      <c r="E2060" s="286" t="str">
        <f>IF(A2060='5.1'!$E$5,TXM!D2060,"")</f>
        <v/>
      </c>
      <c r="F2060" t="str">
        <f>IFERROR(SMALL($E$5:$E$8000,ROWS($E$5:E2060)),"")</f>
        <v/>
      </c>
      <c r="I2060" s="285" t="s">
        <v>1712</v>
      </c>
      <c r="J2060" t="s">
        <v>750</v>
      </c>
      <c r="K2060" s="300">
        <v>738409</v>
      </c>
      <c r="L2060" s="286">
        <f>ROWS(K$5:K2060)</f>
        <v>2056</v>
      </c>
      <c r="M2060" s="286" t="str">
        <f>IF(I2060='5.1'!$E$5,TXM!L2060,"")</f>
        <v/>
      </c>
      <c r="N2060" t="str">
        <f>IFERROR(SMALL($M$5:$M$8000,ROWS($M$5:M2060)),"")</f>
        <v/>
      </c>
      <c r="P2060" t="s">
        <v>1815</v>
      </c>
      <c r="Q2060" t="s">
        <v>814</v>
      </c>
      <c r="R2060">
        <v>163841366</v>
      </c>
      <c r="S2060" s="286">
        <f>ROWS(R$5:R2060)</f>
        <v>2056</v>
      </c>
      <c r="T2060" s="286" t="str">
        <f>IF(P2060='5.1'!$E$5,TXM!S2060,"")</f>
        <v/>
      </c>
      <c r="U2060" t="str">
        <f>IFERROR(SMALL($T$5:$T$8000,ROWS($T$5:T2060)),"")</f>
        <v/>
      </c>
    </row>
    <row r="2061" spans="1:21" ht="14.4" customHeight="1" x14ac:dyDescent="0.25">
      <c r="A2061" s="285" t="s">
        <v>1810</v>
      </c>
      <c r="B2061" t="s">
        <v>717</v>
      </c>
      <c r="C2061" s="300">
        <v>75157539</v>
      </c>
      <c r="D2061" s="286">
        <f>ROWS(C$5:C2061)</f>
        <v>2057</v>
      </c>
      <c r="E2061" s="286" t="str">
        <f>IF(A2061='5.1'!$E$5,TXM!D2061,"")</f>
        <v/>
      </c>
      <c r="F2061" t="str">
        <f>IFERROR(SMALL($E$5:$E$8000,ROWS($E$5:E2061)),"")</f>
        <v/>
      </c>
      <c r="I2061" s="285" t="s">
        <v>1712</v>
      </c>
      <c r="J2061" t="s">
        <v>752</v>
      </c>
      <c r="K2061" s="300">
        <v>696163</v>
      </c>
      <c r="L2061" s="286">
        <f>ROWS(K$5:K2061)</f>
        <v>2057</v>
      </c>
      <c r="M2061" s="286" t="str">
        <f>IF(I2061='5.1'!$E$5,TXM!L2061,"")</f>
        <v/>
      </c>
      <c r="N2061" t="str">
        <f>IFERROR(SMALL($M$5:$M$8000,ROWS($M$5:M2061)),"")</f>
        <v/>
      </c>
      <c r="P2061" t="s">
        <v>1815</v>
      </c>
      <c r="Q2061" t="s">
        <v>806</v>
      </c>
      <c r="R2061">
        <v>158583898</v>
      </c>
      <c r="S2061" s="286">
        <f>ROWS(R$5:R2061)</f>
        <v>2057</v>
      </c>
      <c r="T2061" s="286" t="str">
        <f>IF(P2061='5.1'!$E$5,TXM!S2061,"")</f>
        <v/>
      </c>
      <c r="U2061" t="str">
        <f>IFERROR(SMALL($T$5:$T$8000,ROWS($T$5:T2061)),"")</f>
        <v/>
      </c>
    </row>
    <row r="2062" spans="1:21" ht="14.4" customHeight="1" x14ac:dyDescent="0.25">
      <c r="A2062" s="285" t="s">
        <v>1810</v>
      </c>
      <c r="B2062" t="s">
        <v>1086</v>
      </c>
      <c r="C2062" s="300">
        <v>66025276</v>
      </c>
      <c r="D2062" s="286">
        <f>ROWS(C$5:C2062)</f>
        <v>2058</v>
      </c>
      <c r="E2062" s="286" t="str">
        <f>IF(A2062='5.1'!$E$5,TXM!D2062,"")</f>
        <v/>
      </c>
      <c r="F2062" t="str">
        <f>IFERROR(SMALL($E$5:$E$8000,ROWS($E$5:E2062)),"")</f>
        <v/>
      </c>
      <c r="I2062" s="285" t="s">
        <v>1712</v>
      </c>
      <c r="J2062" t="s">
        <v>1098</v>
      </c>
      <c r="K2062" s="300">
        <v>573123</v>
      </c>
      <c r="L2062" s="286">
        <f>ROWS(K$5:K2062)</f>
        <v>2058</v>
      </c>
      <c r="M2062" s="286" t="str">
        <f>IF(I2062='5.1'!$E$5,TXM!L2062,"")</f>
        <v/>
      </c>
      <c r="N2062" t="str">
        <f>IFERROR(SMALL($M$5:$M$8000,ROWS($M$5:M2062)),"")</f>
        <v/>
      </c>
      <c r="P2062" t="s">
        <v>1815</v>
      </c>
      <c r="Q2062" t="s">
        <v>106</v>
      </c>
      <c r="R2062">
        <v>74044404</v>
      </c>
      <c r="S2062" s="286">
        <f>ROWS(R$5:R2062)</f>
        <v>2058</v>
      </c>
      <c r="T2062" s="286" t="str">
        <f>IF(P2062='5.1'!$E$5,TXM!S2062,"")</f>
        <v/>
      </c>
      <c r="U2062" t="str">
        <f>IFERROR(SMALL($T$5:$T$8000,ROWS($T$5:T2062)),"")</f>
        <v/>
      </c>
    </row>
    <row r="2063" spans="1:21" ht="14.4" customHeight="1" x14ac:dyDescent="0.25">
      <c r="A2063" s="285" t="s">
        <v>1810</v>
      </c>
      <c r="B2063" t="s">
        <v>711</v>
      </c>
      <c r="C2063" s="300">
        <v>14282467</v>
      </c>
      <c r="D2063" s="286">
        <f>ROWS(C$5:C2063)</f>
        <v>2059</v>
      </c>
      <c r="E2063" s="286" t="str">
        <f>IF(A2063='5.1'!$E$5,TXM!D2063,"")</f>
        <v/>
      </c>
      <c r="F2063" t="str">
        <f>IFERROR(SMALL($E$5:$E$8000,ROWS($E$5:E2063)),"")</f>
        <v/>
      </c>
      <c r="I2063" s="285" t="s">
        <v>1712</v>
      </c>
      <c r="J2063" t="s">
        <v>764</v>
      </c>
      <c r="K2063" s="300">
        <v>403006</v>
      </c>
      <c r="L2063" s="286">
        <f>ROWS(K$5:K2063)</f>
        <v>2059</v>
      </c>
      <c r="M2063" s="286" t="str">
        <f>IF(I2063='5.1'!$E$5,TXM!L2063,"")</f>
        <v/>
      </c>
      <c r="N2063" t="str">
        <f>IFERROR(SMALL($M$5:$M$8000,ROWS($M$5:M2063)),"")</f>
        <v/>
      </c>
      <c r="P2063" t="s">
        <v>1815</v>
      </c>
      <c r="Q2063" t="s">
        <v>107</v>
      </c>
      <c r="R2063">
        <v>57835293</v>
      </c>
      <c r="S2063" s="286">
        <f>ROWS(R$5:R2063)</f>
        <v>2059</v>
      </c>
      <c r="T2063" s="286" t="str">
        <f>IF(P2063='5.1'!$E$5,TXM!S2063,"")</f>
        <v/>
      </c>
      <c r="U2063" t="str">
        <f>IFERROR(SMALL($T$5:$T$8000,ROWS($T$5:T2063)),"")</f>
        <v/>
      </c>
    </row>
    <row r="2064" spans="1:21" ht="14.4" customHeight="1" x14ac:dyDescent="0.25">
      <c r="A2064" s="285" t="s">
        <v>1810</v>
      </c>
      <c r="B2064" t="s">
        <v>1081</v>
      </c>
      <c r="C2064" s="300">
        <v>12116521</v>
      </c>
      <c r="D2064" s="286">
        <f>ROWS(C$5:C2064)</f>
        <v>2060</v>
      </c>
      <c r="E2064" s="286" t="str">
        <f>IF(A2064='5.1'!$E$5,TXM!D2064,"")</f>
        <v/>
      </c>
      <c r="F2064" t="str">
        <f>IFERROR(SMALL($E$5:$E$8000,ROWS($E$5:E2064)),"")</f>
        <v/>
      </c>
      <c r="I2064" s="285" t="s">
        <v>1712</v>
      </c>
      <c r="J2064" t="s">
        <v>796</v>
      </c>
      <c r="K2064" s="300">
        <v>360869</v>
      </c>
      <c r="L2064" s="286">
        <f>ROWS(K$5:K2064)</f>
        <v>2060</v>
      </c>
      <c r="M2064" s="286" t="str">
        <f>IF(I2064='5.1'!$E$5,TXM!L2064,"")</f>
        <v/>
      </c>
      <c r="N2064" t="str">
        <f>IFERROR(SMALL($M$5:$M$8000,ROWS($M$5:M2064)),"")</f>
        <v/>
      </c>
      <c r="P2064" t="s">
        <v>1815</v>
      </c>
      <c r="Q2064" t="s">
        <v>1093</v>
      </c>
      <c r="R2064">
        <v>55375876</v>
      </c>
      <c r="S2064" s="286">
        <f>ROWS(R$5:R2064)</f>
        <v>2060</v>
      </c>
      <c r="T2064" s="286" t="str">
        <f>IF(P2064='5.1'!$E$5,TXM!S2064,"")</f>
        <v/>
      </c>
      <c r="U2064" t="str">
        <f>IFERROR(SMALL($T$5:$T$8000,ROWS($T$5:T2064)),"")</f>
        <v/>
      </c>
    </row>
    <row r="2065" spans="1:21" ht="14.4" customHeight="1" x14ac:dyDescent="0.25">
      <c r="A2065" s="285" t="s">
        <v>1810</v>
      </c>
      <c r="B2065" t="s">
        <v>746</v>
      </c>
      <c r="C2065" s="300">
        <v>8698884</v>
      </c>
      <c r="D2065" s="286">
        <f>ROWS(C$5:C2065)</f>
        <v>2061</v>
      </c>
      <c r="E2065" s="286" t="str">
        <f>IF(A2065='5.1'!$E$5,TXM!D2065,"")</f>
        <v/>
      </c>
      <c r="F2065" t="str">
        <f>IFERROR(SMALL($E$5:$E$8000,ROWS($E$5:E2065)),"")</f>
        <v/>
      </c>
      <c r="I2065" s="285" t="s">
        <v>1712</v>
      </c>
      <c r="J2065" t="s">
        <v>756</v>
      </c>
      <c r="K2065" s="300">
        <v>351618</v>
      </c>
      <c r="L2065" s="286">
        <f>ROWS(K$5:K2065)</f>
        <v>2061</v>
      </c>
      <c r="M2065" s="286" t="str">
        <f>IF(I2065='5.1'!$E$5,TXM!L2065,"")</f>
        <v/>
      </c>
      <c r="N2065" t="str">
        <f>IFERROR(SMALL($M$5:$M$8000,ROWS($M$5:M2065)),"")</f>
        <v/>
      </c>
      <c r="P2065" t="s">
        <v>1815</v>
      </c>
      <c r="Q2065" t="s">
        <v>725</v>
      </c>
      <c r="R2065">
        <v>36718568</v>
      </c>
      <c r="S2065" s="286">
        <f>ROWS(R$5:R2065)</f>
        <v>2061</v>
      </c>
      <c r="T2065" s="286" t="str">
        <f>IF(P2065='5.1'!$E$5,TXM!S2065,"")</f>
        <v/>
      </c>
      <c r="U2065" t="str">
        <f>IFERROR(SMALL($T$5:$T$8000,ROWS($T$5:T2065)),"")</f>
        <v/>
      </c>
    </row>
    <row r="2066" spans="1:21" ht="14.4" customHeight="1" x14ac:dyDescent="0.25">
      <c r="A2066" s="285" t="s">
        <v>1810</v>
      </c>
      <c r="B2066" t="s">
        <v>199</v>
      </c>
      <c r="C2066" s="300">
        <v>7401263</v>
      </c>
      <c r="D2066" s="286">
        <f>ROWS(C$5:C2066)</f>
        <v>2062</v>
      </c>
      <c r="E2066" s="286" t="str">
        <f>IF(A2066='5.1'!$E$5,TXM!D2066,"")</f>
        <v/>
      </c>
      <c r="F2066" t="str">
        <f>IFERROR(SMALL($E$5:$E$8000,ROWS($E$5:E2066)),"")</f>
        <v/>
      </c>
      <c r="I2066" s="285" t="s">
        <v>1712</v>
      </c>
      <c r="J2066" t="s">
        <v>1077</v>
      </c>
      <c r="K2066" s="300">
        <v>340483</v>
      </c>
      <c r="L2066" s="286">
        <f>ROWS(K$5:K2066)</f>
        <v>2062</v>
      </c>
      <c r="M2066" s="286" t="str">
        <f>IF(I2066='5.1'!$E$5,TXM!L2066,"")</f>
        <v/>
      </c>
      <c r="N2066" t="str">
        <f>IFERROR(SMALL($M$5:$M$8000,ROWS($M$5:M2066)),"")</f>
        <v/>
      </c>
      <c r="P2066" t="s">
        <v>1815</v>
      </c>
      <c r="Q2066" t="s">
        <v>1082</v>
      </c>
      <c r="R2066">
        <v>33558873</v>
      </c>
      <c r="S2066" s="286">
        <f>ROWS(R$5:R2066)</f>
        <v>2062</v>
      </c>
      <c r="T2066" s="286" t="str">
        <f>IF(P2066='5.1'!$E$5,TXM!S2066,"")</f>
        <v/>
      </c>
      <c r="U2066" t="str">
        <f>IFERROR(SMALL($T$5:$T$8000,ROWS($T$5:T2066)),"")</f>
        <v/>
      </c>
    </row>
    <row r="2067" spans="1:21" ht="14.4" customHeight="1" x14ac:dyDescent="0.25">
      <c r="A2067" s="285" t="s">
        <v>1810</v>
      </c>
      <c r="B2067" t="s">
        <v>1090</v>
      </c>
      <c r="C2067" s="300">
        <v>7242499</v>
      </c>
      <c r="D2067" s="286">
        <f>ROWS(C$5:C2067)</f>
        <v>2063</v>
      </c>
      <c r="E2067" s="286" t="str">
        <f>IF(A2067='5.1'!$E$5,TXM!D2067,"")</f>
        <v/>
      </c>
      <c r="F2067" t="str">
        <f>IFERROR(SMALL($E$5:$E$8000,ROWS($E$5:E2067)),"")</f>
        <v/>
      </c>
      <c r="I2067" s="285" t="s">
        <v>1712</v>
      </c>
      <c r="J2067" t="s">
        <v>762</v>
      </c>
      <c r="K2067" s="300">
        <v>323216</v>
      </c>
      <c r="L2067" s="286">
        <f>ROWS(K$5:K2067)</f>
        <v>2063</v>
      </c>
      <c r="M2067" s="286" t="str">
        <f>IF(I2067='5.1'!$E$5,TXM!L2067,"")</f>
        <v/>
      </c>
      <c r="N2067" t="str">
        <f>IFERROR(SMALL($M$5:$M$8000,ROWS($M$5:M2067)),"")</f>
        <v/>
      </c>
      <c r="P2067" t="s">
        <v>1815</v>
      </c>
      <c r="Q2067" t="s">
        <v>810</v>
      </c>
      <c r="R2067">
        <v>30835977</v>
      </c>
      <c r="S2067" s="286">
        <f>ROWS(R$5:R2067)</f>
        <v>2063</v>
      </c>
      <c r="T2067" s="286" t="str">
        <f>IF(P2067='5.1'!$E$5,TXM!S2067,"")</f>
        <v/>
      </c>
      <c r="U2067" t="str">
        <f>IFERROR(SMALL($T$5:$T$8000,ROWS($T$5:T2067)),"")</f>
        <v/>
      </c>
    </row>
    <row r="2068" spans="1:21" ht="14.4" customHeight="1" x14ac:dyDescent="0.25">
      <c r="A2068" s="285" t="s">
        <v>1810</v>
      </c>
      <c r="B2068" t="s">
        <v>774</v>
      </c>
      <c r="C2068" s="300">
        <v>7021804</v>
      </c>
      <c r="D2068" s="286">
        <f>ROWS(C$5:C2068)</f>
        <v>2064</v>
      </c>
      <c r="E2068" s="286" t="str">
        <f>IF(A2068='5.1'!$E$5,TXM!D2068,"")</f>
        <v/>
      </c>
      <c r="F2068" t="str">
        <f>IFERROR(SMALL($E$5:$E$8000,ROWS($E$5:E2068)),"")</f>
        <v/>
      </c>
      <c r="I2068" s="285" t="s">
        <v>1712</v>
      </c>
      <c r="J2068" t="s">
        <v>768</v>
      </c>
      <c r="K2068" s="300">
        <v>293113</v>
      </c>
      <c r="L2068" s="286">
        <f>ROWS(K$5:K2068)</f>
        <v>2064</v>
      </c>
      <c r="M2068" s="286" t="str">
        <f>IF(I2068='5.1'!$E$5,TXM!L2068,"")</f>
        <v/>
      </c>
      <c r="N2068" t="str">
        <f>IFERROR(SMALL($M$5:$M$8000,ROWS($M$5:M2068)),"")</f>
        <v/>
      </c>
      <c r="P2068" t="s">
        <v>1815</v>
      </c>
      <c r="Q2068" t="s">
        <v>102</v>
      </c>
      <c r="R2068">
        <v>29616652</v>
      </c>
      <c r="S2068" s="286">
        <f>ROWS(R$5:R2068)</f>
        <v>2064</v>
      </c>
      <c r="T2068" s="286" t="str">
        <f>IF(P2068='5.1'!$E$5,TXM!S2068,"")</f>
        <v/>
      </c>
      <c r="U2068" t="str">
        <f>IFERROR(SMALL($T$5:$T$8000,ROWS($T$5:T2068)),"")</f>
        <v/>
      </c>
    </row>
    <row r="2069" spans="1:21" ht="14.4" customHeight="1" x14ac:dyDescent="0.25">
      <c r="A2069" s="285" t="s">
        <v>1810</v>
      </c>
      <c r="B2069" t="s">
        <v>790</v>
      </c>
      <c r="C2069" s="300">
        <v>5555560</v>
      </c>
      <c r="D2069" s="286">
        <f>ROWS(C$5:C2069)</f>
        <v>2065</v>
      </c>
      <c r="E2069" s="286" t="str">
        <f>IF(A2069='5.1'!$E$5,TXM!D2069,"")</f>
        <v/>
      </c>
      <c r="F2069" t="str">
        <f>IFERROR(SMALL($E$5:$E$8000,ROWS($E$5:E2069)),"")</f>
        <v/>
      </c>
      <c r="I2069" s="285" t="s">
        <v>1712</v>
      </c>
      <c r="J2069" t="s">
        <v>114</v>
      </c>
      <c r="K2069" s="300">
        <v>251808</v>
      </c>
      <c r="L2069" s="286">
        <f>ROWS(K$5:K2069)</f>
        <v>2065</v>
      </c>
      <c r="M2069" s="286" t="str">
        <f>IF(I2069='5.1'!$E$5,TXM!L2069,"")</f>
        <v/>
      </c>
      <c r="N2069" t="str">
        <f>IFERROR(SMALL($M$5:$M$8000,ROWS($M$5:M2069)),"")</f>
        <v/>
      </c>
      <c r="P2069" t="s">
        <v>1815</v>
      </c>
      <c r="Q2069" t="s">
        <v>760</v>
      </c>
      <c r="R2069">
        <v>29373905</v>
      </c>
      <c r="S2069" s="286">
        <f>ROWS(R$5:R2069)</f>
        <v>2065</v>
      </c>
      <c r="T2069" s="286" t="str">
        <f>IF(P2069='5.1'!$E$5,TXM!S2069,"")</f>
        <v/>
      </c>
      <c r="U2069" t="str">
        <f>IFERROR(SMALL($T$5:$T$8000,ROWS($T$5:T2069)),"")</f>
        <v/>
      </c>
    </row>
    <row r="2070" spans="1:21" ht="14.4" customHeight="1" x14ac:dyDescent="0.25">
      <c r="A2070" s="285" t="s">
        <v>1810</v>
      </c>
      <c r="B2070" t="s">
        <v>106</v>
      </c>
      <c r="C2070" s="300">
        <v>4693393</v>
      </c>
      <c r="D2070" s="286">
        <f>ROWS(C$5:C2070)</f>
        <v>2066</v>
      </c>
      <c r="E2070" s="286" t="str">
        <f>IF(A2070='5.1'!$E$5,TXM!D2070,"")</f>
        <v/>
      </c>
      <c r="F2070" t="str">
        <f>IFERROR(SMALL($E$5:$E$8000,ROWS($E$5:E2070)),"")</f>
        <v/>
      </c>
      <c r="I2070" s="285" t="s">
        <v>1712</v>
      </c>
      <c r="J2070" t="s">
        <v>766</v>
      </c>
      <c r="K2070" s="300">
        <v>238225</v>
      </c>
      <c r="L2070" s="286">
        <f>ROWS(K$5:K2070)</f>
        <v>2066</v>
      </c>
      <c r="M2070" s="286" t="str">
        <f>IF(I2070='5.1'!$E$5,TXM!L2070,"")</f>
        <v/>
      </c>
      <c r="N2070" t="str">
        <f>IFERROR(SMALL($M$5:$M$8000,ROWS($M$5:M2070)),"")</f>
        <v/>
      </c>
      <c r="P2070" t="s">
        <v>1815</v>
      </c>
      <c r="Q2070" t="s">
        <v>1080</v>
      </c>
      <c r="R2070">
        <v>28834534</v>
      </c>
      <c r="S2070" s="286">
        <f>ROWS(R$5:R2070)</f>
        <v>2066</v>
      </c>
      <c r="T2070" s="286" t="str">
        <f>IF(P2070='5.1'!$E$5,TXM!S2070,"")</f>
        <v/>
      </c>
      <c r="U2070" t="str">
        <f>IFERROR(SMALL($T$5:$T$8000,ROWS($T$5:T2070)),"")</f>
        <v/>
      </c>
    </row>
    <row r="2071" spans="1:21" ht="14.4" customHeight="1" x14ac:dyDescent="0.25">
      <c r="A2071" s="285" t="s">
        <v>1810</v>
      </c>
      <c r="B2071" t="s">
        <v>806</v>
      </c>
      <c r="C2071" s="300">
        <v>2797923</v>
      </c>
      <c r="D2071" s="286">
        <f>ROWS(C$5:C2071)</f>
        <v>2067</v>
      </c>
      <c r="E2071" s="286" t="str">
        <f>IF(A2071='5.1'!$E$5,TXM!D2071,"")</f>
        <v/>
      </c>
      <c r="F2071" t="str">
        <f>IFERROR(SMALL($E$5:$E$8000,ROWS($E$5:E2071)),"")</f>
        <v/>
      </c>
      <c r="I2071" s="285" t="s">
        <v>1712</v>
      </c>
      <c r="J2071" t="s">
        <v>734</v>
      </c>
      <c r="K2071" s="300">
        <v>219876</v>
      </c>
      <c r="L2071" s="286">
        <f>ROWS(K$5:K2071)</f>
        <v>2067</v>
      </c>
      <c r="M2071" s="286" t="str">
        <f>IF(I2071='5.1'!$E$5,TXM!L2071,"")</f>
        <v/>
      </c>
      <c r="N2071" t="str">
        <f>IFERROR(SMALL($M$5:$M$8000,ROWS($M$5:M2071)),"")</f>
        <v/>
      </c>
      <c r="P2071" t="s">
        <v>1815</v>
      </c>
      <c r="Q2071" t="s">
        <v>1096</v>
      </c>
      <c r="R2071">
        <v>21046251</v>
      </c>
      <c r="S2071" s="286">
        <f>ROWS(R$5:R2071)</f>
        <v>2067</v>
      </c>
      <c r="T2071" s="286" t="str">
        <f>IF(P2071='5.1'!$E$5,TXM!S2071,"")</f>
        <v/>
      </c>
      <c r="U2071" t="str">
        <f>IFERROR(SMALL($T$5:$T$8000,ROWS($T$5:T2071)),"")</f>
        <v/>
      </c>
    </row>
    <row r="2072" spans="1:21" ht="14.4" customHeight="1" x14ac:dyDescent="0.25">
      <c r="A2072" s="285" t="s">
        <v>1810</v>
      </c>
      <c r="B2072" t="s">
        <v>786</v>
      </c>
      <c r="C2072" s="300">
        <v>2325972</v>
      </c>
      <c r="D2072" s="286">
        <f>ROWS(C$5:C2072)</f>
        <v>2068</v>
      </c>
      <c r="E2072" s="286" t="str">
        <f>IF(A2072='5.1'!$E$5,TXM!D2072,"")</f>
        <v/>
      </c>
      <c r="F2072" t="str">
        <f>IFERROR(SMALL($E$5:$E$8000,ROWS($E$5:E2072)),"")</f>
        <v/>
      </c>
      <c r="I2072" s="285" t="s">
        <v>1712</v>
      </c>
      <c r="J2072" t="s">
        <v>760</v>
      </c>
      <c r="K2072" s="300">
        <v>190919</v>
      </c>
      <c r="L2072" s="286">
        <f>ROWS(K$5:K2072)</f>
        <v>2068</v>
      </c>
      <c r="M2072" s="286" t="str">
        <f>IF(I2072='5.1'!$E$5,TXM!L2072,"")</f>
        <v/>
      </c>
      <c r="N2072" t="str">
        <f>IFERROR(SMALL($M$5:$M$8000,ROWS($M$5:M2072)),"")</f>
        <v/>
      </c>
      <c r="P2072" t="s">
        <v>1815</v>
      </c>
      <c r="Q2072" t="s">
        <v>1091</v>
      </c>
      <c r="R2072">
        <v>19735281</v>
      </c>
      <c r="S2072" s="286">
        <f>ROWS(R$5:R2072)</f>
        <v>2068</v>
      </c>
      <c r="T2072" s="286" t="str">
        <f>IF(P2072='5.1'!$E$5,TXM!S2072,"")</f>
        <v/>
      </c>
      <c r="U2072" t="str">
        <f>IFERROR(SMALL($T$5:$T$8000,ROWS($T$5:T2072)),"")</f>
        <v/>
      </c>
    </row>
    <row r="2073" spans="1:21" ht="14.4" customHeight="1" x14ac:dyDescent="0.25">
      <c r="A2073" s="285" t="s">
        <v>1810</v>
      </c>
      <c r="B2073" t="s">
        <v>1076</v>
      </c>
      <c r="C2073" s="300">
        <v>2277917</v>
      </c>
      <c r="D2073" s="286">
        <f>ROWS(C$5:C2073)</f>
        <v>2069</v>
      </c>
      <c r="E2073" s="286" t="str">
        <f>IF(A2073='5.1'!$E$5,TXM!D2073,"")</f>
        <v/>
      </c>
      <c r="F2073" t="str">
        <f>IFERROR(SMALL($E$5:$E$8000,ROWS($E$5:E2073)),"")</f>
        <v/>
      </c>
      <c r="I2073" s="285" t="s">
        <v>1712</v>
      </c>
      <c r="J2073" t="s">
        <v>823</v>
      </c>
      <c r="K2073" s="300">
        <v>189014</v>
      </c>
      <c r="L2073" s="286">
        <f>ROWS(K$5:K2073)</f>
        <v>2069</v>
      </c>
      <c r="M2073" s="286" t="str">
        <f>IF(I2073='5.1'!$E$5,TXM!L2073,"")</f>
        <v/>
      </c>
      <c r="N2073" t="str">
        <f>IFERROR(SMALL($M$5:$M$8000,ROWS($M$5:M2073)),"")</f>
        <v/>
      </c>
      <c r="P2073" t="s">
        <v>1815</v>
      </c>
      <c r="Q2073" t="s">
        <v>105</v>
      </c>
      <c r="R2073">
        <v>17659807</v>
      </c>
      <c r="S2073" s="286">
        <f>ROWS(R$5:R2073)</f>
        <v>2069</v>
      </c>
      <c r="T2073" s="286" t="str">
        <f>IF(P2073='5.1'!$E$5,TXM!S2073,"")</f>
        <v/>
      </c>
      <c r="U2073" t="str">
        <f>IFERROR(SMALL($T$5:$T$8000,ROWS($T$5:T2073)),"")</f>
        <v/>
      </c>
    </row>
    <row r="2074" spans="1:21" ht="14.4" customHeight="1" x14ac:dyDescent="0.25">
      <c r="A2074" s="285" t="s">
        <v>1810</v>
      </c>
      <c r="B2074" t="s">
        <v>750</v>
      </c>
      <c r="C2074" s="300">
        <v>1679786</v>
      </c>
      <c r="D2074" s="286">
        <f>ROWS(C$5:C2074)</f>
        <v>2070</v>
      </c>
      <c r="E2074" s="286" t="str">
        <f>IF(A2074='5.1'!$E$5,TXM!D2074,"")</f>
        <v/>
      </c>
      <c r="F2074" t="str">
        <f>IFERROR(SMALL($E$5:$E$8000,ROWS($E$5:E2074)),"")</f>
        <v/>
      </c>
      <c r="I2074" s="285" t="s">
        <v>1712</v>
      </c>
      <c r="J2074" t="s">
        <v>1094</v>
      </c>
      <c r="K2074" s="300">
        <v>133329</v>
      </c>
      <c r="L2074" s="286">
        <f>ROWS(K$5:K2074)</f>
        <v>2070</v>
      </c>
      <c r="M2074" s="286" t="str">
        <f>IF(I2074='5.1'!$E$5,TXM!L2074,"")</f>
        <v/>
      </c>
      <c r="N2074" t="str">
        <f>IFERROR(SMALL($M$5:$M$8000,ROWS($M$5:M2074)),"")</f>
        <v/>
      </c>
      <c r="P2074" t="s">
        <v>1815</v>
      </c>
      <c r="Q2074" t="s">
        <v>780</v>
      </c>
      <c r="R2074">
        <v>15400190</v>
      </c>
      <c r="S2074" s="286">
        <f>ROWS(R$5:R2074)</f>
        <v>2070</v>
      </c>
      <c r="T2074" s="286" t="str">
        <f>IF(P2074='5.1'!$E$5,TXM!S2074,"")</f>
        <v/>
      </c>
      <c r="U2074" t="str">
        <f>IFERROR(SMALL($T$5:$T$8000,ROWS($T$5:T2074)),"")</f>
        <v/>
      </c>
    </row>
    <row r="2075" spans="1:21" ht="14.4" customHeight="1" x14ac:dyDescent="0.25">
      <c r="A2075" s="285" t="s">
        <v>1810</v>
      </c>
      <c r="B2075" t="s">
        <v>723</v>
      </c>
      <c r="C2075" s="300">
        <v>1461938</v>
      </c>
      <c r="D2075" s="286">
        <f>ROWS(C$5:C2075)</f>
        <v>2071</v>
      </c>
      <c r="E2075" s="286" t="str">
        <f>IF(A2075='5.1'!$E$5,TXM!D2075,"")</f>
        <v/>
      </c>
      <c r="F2075" t="str">
        <f>IFERROR(SMALL($E$5:$E$8000,ROWS($E$5:E2075)),"")</f>
        <v/>
      </c>
      <c r="I2075" s="285" t="s">
        <v>1712</v>
      </c>
      <c r="J2075" t="s">
        <v>707</v>
      </c>
      <c r="K2075" s="300">
        <v>119993</v>
      </c>
      <c r="L2075" s="286">
        <f>ROWS(K$5:K2075)</f>
        <v>2071</v>
      </c>
      <c r="M2075" s="286" t="str">
        <f>IF(I2075='5.1'!$E$5,TXM!L2075,"")</f>
        <v/>
      </c>
      <c r="N2075" t="str">
        <f>IFERROR(SMALL($M$5:$M$8000,ROWS($M$5:M2075)),"")</f>
        <v/>
      </c>
      <c r="P2075" t="s">
        <v>1815</v>
      </c>
      <c r="Q2075" t="s">
        <v>784</v>
      </c>
      <c r="R2075">
        <v>14603362</v>
      </c>
      <c r="S2075" s="286">
        <f>ROWS(R$5:R2075)</f>
        <v>2071</v>
      </c>
      <c r="T2075" s="286" t="str">
        <f>IF(P2075='5.1'!$E$5,TXM!S2075,"")</f>
        <v/>
      </c>
      <c r="U2075" t="str">
        <f>IFERROR(SMALL($T$5:$T$8000,ROWS($T$5:T2075)),"")</f>
        <v/>
      </c>
    </row>
    <row r="2076" spans="1:21" ht="14.4" customHeight="1" x14ac:dyDescent="0.25">
      <c r="A2076" s="285" t="s">
        <v>1810</v>
      </c>
      <c r="B2076" t="s">
        <v>796</v>
      </c>
      <c r="C2076" s="300">
        <v>1344652</v>
      </c>
      <c r="D2076" s="286">
        <f>ROWS(C$5:C2076)</f>
        <v>2072</v>
      </c>
      <c r="E2076" s="286" t="str">
        <f>IF(A2076='5.1'!$E$5,TXM!D2076,"")</f>
        <v/>
      </c>
      <c r="F2076" t="str">
        <f>IFERROR(SMALL($E$5:$E$8000,ROWS($E$5:E2076)),"")</f>
        <v/>
      </c>
      <c r="I2076" s="285" t="s">
        <v>1712</v>
      </c>
      <c r="J2076" t="s">
        <v>1078</v>
      </c>
      <c r="K2076" s="300">
        <v>83487</v>
      </c>
      <c r="L2076" s="286">
        <f>ROWS(K$5:K2076)</f>
        <v>2072</v>
      </c>
      <c r="M2076" s="286" t="str">
        <f>IF(I2076='5.1'!$E$5,TXM!L2076,"")</f>
        <v/>
      </c>
      <c r="N2076" t="str">
        <f>IFERROR(SMALL($M$5:$M$8000,ROWS($M$5:M2076)),"")</f>
        <v/>
      </c>
      <c r="P2076" t="s">
        <v>1815</v>
      </c>
      <c r="Q2076" t="s">
        <v>1090</v>
      </c>
      <c r="R2076">
        <v>11688140</v>
      </c>
      <c r="S2076" s="286">
        <f>ROWS(R$5:R2076)</f>
        <v>2072</v>
      </c>
      <c r="T2076" s="286" t="str">
        <f>IF(P2076='5.1'!$E$5,TXM!S2076,"")</f>
        <v/>
      </c>
      <c r="U2076" t="str">
        <f>IFERROR(SMALL($T$5:$T$8000,ROWS($T$5:T2076)),"")</f>
        <v/>
      </c>
    </row>
    <row r="2077" spans="1:21" ht="14.4" customHeight="1" x14ac:dyDescent="0.25">
      <c r="A2077" s="285" t="s">
        <v>1810</v>
      </c>
      <c r="B2077" t="s">
        <v>804</v>
      </c>
      <c r="C2077" s="300">
        <v>1197669</v>
      </c>
      <c r="D2077" s="286">
        <f>ROWS(C$5:C2077)</f>
        <v>2073</v>
      </c>
      <c r="E2077" s="286" t="str">
        <f>IF(A2077='5.1'!$E$5,TXM!D2077,"")</f>
        <v/>
      </c>
      <c r="F2077" t="str">
        <f>IFERROR(SMALL($E$5:$E$8000,ROWS($E$5:E2077)),"")</f>
        <v/>
      </c>
      <c r="I2077" s="285" t="s">
        <v>1712</v>
      </c>
      <c r="J2077" t="s">
        <v>746</v>
      </c>
      <c r="K2077" s="300">
        <v>82247</v>
      </c>
      <c r="L2077" s="286">
        <f>ROWS(K$5:K2077)</f>
        <v>2073</v>
      </c>
      <c r="M2077" s="286" t="str">
        <f>IF(I2077='5.1'!$E$5,TXM!L2077,"")</f>
        <v/>
      </c>
      <c r="N2077" t="str">
        <f>IFERROR(SMALL($M$5:$M$8000,ROWS($M$5:M2077)),"")</f>
        <v/>
      </c>
      <c r="P2077" t="s">
        <v>1815</v>
      </c>
      <c r="Q2077" t="s">
        <v>110</v>
      </c>
      <c r="R2077">
        <v>11413762</v>
      </c>
      <c r="S2077" s="286">
        <f>ROWS(R$5:R2077)</f>
        <v>2073</v>
      </c>
      <c r="T2077" s="286" t="str">
        <f>IF(P2077='5.1'!$E$5,TXM!S2077,"")</f>
        <v/>
      </c>
      <c r="U2077" t="str">
        <f>IFERROR(SMALL($T$5:$T$8000,ROWS($T$5:T2077)),"")</f>
        <v/>
      </c>
    </row>
    <row r="2078" spans="1:21" ht="14.4" customHeight="1" x14ac:dyDescent="0.25">
      <c r="A2078" s="285" t="s">
        <v>1810</v>
      </c>
      <c r="B2078" t="s">
        <v>115</v>
      </c>
      <c r="C2078" s="300">
        <v>1075621</v>
      </c>
      <c r="D2078" s="286">
        <f>ROWS(C$5:C2078)</f>
        <v>2074</v>
      </c>
      <c r="E2078" s="286" t="str">
        <f>IF(A2078='5.1'!$E$5,TXM!D2078,"")</f>
        <v/>
      </c>
      <c r="F2078" t="str">
        <f>IFERROR(SMALL($E$5:$E$8000,ROWS($E$5:E2078)),"")</f>
        <v/>
      </c>
      <c r="I2078" s="285" t="s">
        <v>1712</v>
      </c>
      <c r="J2078" t="s">
        <v>711</v>
      </c>
      <c r="K2078" s="300">
        <v>82096</v>
      </c>
      <c r="L2078" s="286">
        <f>ROWS(K$5:K2078)</f>
        <v>2074</v>
      </c>
      <c r="M2078" s="286" t="str">
        <f>IF(I2078='5.1'!$E$5,TXM!L2078,"")</f>
        <v/>
      </c>
      <c r="N2078" t="str">
        <f>IFERROR(SMALL($M$5:$M$8000,ROWS($M$5:M2078)),"")</f>
        <v/>
      </c>
      <c r="P2078" t="s">
        <v>1815</v>
      </c>
      <c r="Q2078" t="s">
        <v>1079</v>
      </c>
      <c r="R2078">
        <v>10362149</v>
      </c>
      <c r="S2078" s="286">
        <f>ROWS(R$5:R2078)</f>
        <v>2074</v>
      </c>
      <c r="T2078" s="286" t="str">
        <f>IF(P2078='5.1'!$E$5,TXM!S2078,"")</f>
        <v/>
      </c>
      <c r="U2078" t="str">
        <f>IFERROR(SMALL($T$5:$T$8000,ROWS($T$5:T2078)),"")</f>
        <v/>
      </c>
    </row>
    <row r="2079" spans="1:21" ht="14.4" customHeight="1" x14ac:dyDescent="0.25">
      <c r="A2079" s="285" t="s">
        <v>1810</v>
      </c>
      <c r="B2079" t="s">
        <v>788</v>
      </c>
      <c r="C2079" s="300">
        <v>945665</v>
      </c>
      <c r="D2079" s="286">
        <f>ROWS(C$5:C2079)</f>
        <v>2075</v>
      </c>
      <c r="E2079" s="286" t="str">
        <f>IF(A2079='5.1'!$E$5,TXM!D2079,"")</f>
        <v/>
      </c>
      <c r="F2079" t="str">
        <f>IFERROR(SMALL($E$5:$E$8000,ROWS($E$5:E2079)),"")</f>
        <v/>
      </c>
      <c r="I2079" s="285" t="s">
        <v>1712</v>
      </c>
      <c r="J2079" t="s">
        <v>1091</v>
      </c>
      <c r="K2079" s="300">
        <v>73130</v>
      </c>
      <c r="L2079" s="286">
        <f>ROWS(K$5:K2079)</f>
        <v>2075</v>
      </c>
      <c r="M2079" s="286" t="str">
        <f>IF(I2079='5.1'!$E$5,TXM!L2079,"")</f>
        <v/>
      </c>
      <c r="N2079" t="str">
        <f>IFERROR(SMALL($M$5:$M$8000,ROWS($M$5:M2079)),"")</f>
        <v/>
      </c>
      <c r="P2079" t="s">
        <v>1815</v>
      </c>
      <c r="Q2079" t="s">
        <v>1087</v>
      </c>
      <c r="R2079">
        <v>10191477</v>
      </c>
      <c r="S2079" s="286">
        <f>ROWS(R$5:R2079)</f>
        <v>2075</v>
      </c>
      <c r="T2079" s="286" t="str">
        <f>IF(P2079='5.1'!$E$5,TXM!S2079,"")</f>
        <v/>
      </c>
      <c r="U2079" t="str">
        <f>IFERROR(SMALL($T$5:$T$8000,ROWS($T$5:T2079)),"")</f>
        <v/>
      </c>
    </row>
    <row r="2080" spans="1:21" ht="14.4" customHeight="1" x14ac:dyDescent="0.25">
      <c r="A2080" s="285" t="s">
        <v>1810</v>
      </c>
      <c r="B2080" t="s">
        <v>117</v>
      </c>
      <c r="C2080" s="300">
        <v>691142</v>
      </c>
      <c r="D2080" s="286">
        <f>ROWS(C$5:C2080)</f>
        <v>2076</v>
      </c>
      <c r="E2080" s="286" t="str">
        <f>IF(A2080='5.1'!$E$5,TXM!D2080,"")</f>
        <v/>
      </c>
      <c r="F2080" t="str">
        <f>IFERROR(SMALL($E$5:$E$8000,ROWS($E$5:E2080)),"")</f>
        <v/>
      </c>
      <c r="I2080" s="285" t="s">
        <v>1712</v>
      </c>
      <c r="J2080" t="s">
        <v>780</v>
      </c>
      <c r="K2080" s="300">
        <v>26755</v>
      </c>
      <c r="L2080" s="286">
        <f>ROWS(K$5:K2080)</f>
        <v>2076</v>
      </c>
      <c r="M2080" s="286" t="str">
        <f>IF(I2080='5.1'!$E$5,TXM!L2080,"")</f>
        <v/>
      </c>
      <c r="N2080" t="str">
        <f>IFERROR(SMALL($M$5:$M$8000,ROWS($M$5:M2080)),"")</f>
        <v/>
      </c>
      <c r="P2080" t="s">
        <v>1815</v>
      </c>
      <c r="Q2080" t="s">
        <v>727</v>
      </c>
      <c r="R2080">
        <v>9182642</v>
      </c>
      <c r="S2080" s="286">
        <f>ROWS(R$5:R2080)</f>
        <v>2076</v>
      </c>
      <c r="T2080" s="286" t="str">
        <f>IF(P2080='5.1'!$E$5,TXM!S2080,"")</f>
        <v/>
      </c>
      <c r="U2080" t="str">
        <f>IFERROR(SMALL($T$5:$T$8000,ROWS($T$5:T2080)),"")</f>
        <v/>
      </c>
    </row>
    <row r="2081" spans="1:21" ht="14.4" customHeight="1" x14ac:dyDescent="0.25">
      <c r="A2081" s="285" t="s">
        <v>1810</v>
      </c>
      <c r="B2081" t="s">
        <v>748</v>
      </c>
      <c r="C2081" s="300">
        <v>685069</v>
      </c>
      <c r="D2081" s="286">
        <f>ROWS(C$5:C2081)</f>
        <v>2077</v>
      </c>
      <c r="E2081" s="286" t="str">
        <f>IF(A2081='5.1'!$E$5,TXM!D2081,"")</f>
        <v/>
      </c>
      <c r="F2081" t="str">
        <f>IFERROR(SMALL($E$5:$E$8000,ROWS($E$5:E2081)),"")</f>
        <v/>
      </c>
      <c r="I2081" s="285" t="s">
        <v>1712</v>
      </c>
      <c r="J2081" t="s">
        <v>742</v>
      </c>
      <c r="K2081" s="300">
        <v>7607</v>
      </c>
      <c r="L2081" s="286">
        <f>ROWS(K$5:K2081)</f>
        <v>2077</v>
      </c>
      <c r="M2081" s="286" t="str">
        <f>IF(I2081='5.1'!$E$5,TXM!L2081,"")</f>
        <v/>
      </c>
      <c r="N2081" t="str">
        <f>IFERROR(SMALL($M$5:$M$8000,ROWS($M$5:M2081)),"")</f>
        <v/>
      </c>
      <c r="P2081" t="s">
        <v>1815</v>
      </c>
      <c r="Q2081" t="s">
        <v>118</v>
      </c>
      <c r="R2081">
        <v>9070979</v>
      </c>
      <c r="S2081" s="286">
        <f>ROWS(R$5:R2081)</f>
        <v>2077</v>
      </c>
      <c r="T2081" s="286" t="str">
        <f>IF(P2081='5.1'!$E$5,TXM!S2081,"")</f>
        <v/>
      </c>
      <c r="U2081" t="str">
        <f>IFERROR(SMALL($T$5:$T$8000,ROWS($T$5:T2081)),"")</f>
        <v/>
      </c>
    </row>
    <row r="2082" spans="1:21" ht="14.4" customHeight="1" x14ac:dyDescent="0.25">
      <c r="A2082" s="285" t="s">
        <v>1810</v>
      </c>
      <c r="B2082" t="s">
        <v>1093</v>
      </c>
      <c r="C2082" s="300">
        <v>581578</v>
      </c>
      <c r="D2082" s="286">
        <f>ROWS(C$5:C2082)</f>
        <v>2078</v>
      </c>
      <c r="E2082" s="286" t="str">
        <f>IF(A2082='5.1'!$E$5,TXM!D2082,"")</f>
        <v/>
      </c>
      <c r="F2082" t="str">
        <f>IFERROR(SMALL($E$5:$E$8000,ROWS($E$5:E2082)),"")</f>
        <v/>
      </c>
      <c r="I2082" s="285" t="s">
        <v>1712</v>
      </c>
      <c r="J2082" t="s">
        <v>770</v>
      </c>
      <c r="K2082" s="300">
        <v>6938</v>
      </c>
      <c r="L2082" s="286">
        <f>ROWS(K$5:K2082)</f>
        <v>2078</v>
      </c>
      <c r="M2082" s="286" t="str">
        <f>IF(I2082='5.1'!$E$5,TXM!L2082,"")</f>
        <v/>
      </c>
      <c r="N2082" t="str">
        <f>IFERROR(SMALL($M$5:$M$8000,ROWS($M$5:M2082)),"")</f>
        <v/>
      </c>
      <c r="P2082" t="s">
        <v>1815</v>
      </c>
      <c r="Q2082" t="s">
        <v>113</v>
      </c>
      <c r="R2082">
        <v>8842554</v>
      </c>
      <c r="S2082" s="286">
        <f>ROWS(R$5:R2082)</f>
        <v>2078</v>
      </c>
      <c r="T2082" s="286" t="str">
        <f>IF(P2082='5.1'!$E$5,TXM!S2082,"")</f>
        <v/>
      </c>
      <c r="U2082" t="str">
        <f>IFERROR(SMALL($T$5:$T$8000,ROWS($T$5:T2082)),"")</f>
        <v/>
      </c>
    </row>
    <row r="2083" spans="1:21" ht="14.4" customHeight="1" x14ac:dyDescent="0.25">
      <c r="A2083" s="285" t="s">
        <v>1810</v>
      </c>
      <c r="B2083" t="s">
        <v>808</v>
      </c>
      <c r="C2083" s="300">
        <v>486532</v>
      </c>
      <c r="D2083" s="286">
        <f>ROWS(C$5:C2083)</f>
        <v>2079</v>
      </c>
      <c r="E2083" s="286" t="str">
        <f>IF(A2083='5.1'!$E$5,TXM!D2083,"")</f>
        <v/>
      </c>
      <c r="F2083" t="str">
        <f>IFERROR(SMALL($E$5:$E$8000,ROWS($E$5:E2083)),"")</f>
        <v/>
      </c>
      <c r="I2083" s="285" t="s">
        <v>1712</v>
      </c>
      <c r="J2083" t="s">
        <v>106</v>
      </c>
      <c r="K2083" s="300">
        <v>2831</v>
      </c>
      <c r="L2083" s="286">
        <f>ROWS(K$5:K2083)</f>
        <v>2079</v>
      </c>
      <c r="M2083" s="286" t="str">
        <f>IF(I2083='5.1'!$E$5,TXM!L2083,"")</f>
        <v/>
      </c>
      <c r="N2083" t="str">
        <f>IFERROR(SMALL($M$5:$M$8000,ROWS($M$5:M2083)),"")</f>
        <v/>
      </c>
      <c r="P2083" t="s">
        <v>1815</v>
      </c>
      <c r="Q2083" t="s">
        <v>762</v>
      </c>
      <c r="R2083">
        <v>8145959</v>
      </c>
      <c r="S2083" s="286">
        <f>ROWS(R$5:R2083)</f>
        <v>2079</v>
      </c>
      <c r="T2083" s="286" t="str">
        <f>IF(P2083='5.1'!$E$5,TXM!S2083,"")</f>
        <v/>
      </c>
      <c r="U2083" t="str">
        <f>IFERROR(SMALL($T$5:$T$8000,ROWS($T$5:T2083)),"")</f>
        <v/>
      </c>
    </row>
    <row r="2084" spans="1:21" ht="14.4" customHeight="1" x14ac:dyDescent="0.25">
      <c r="A2084" s="285" t="s">
        <v>1810</v>
      </c>
      <c r="B2084" t="s">
        <v>114</v>
      </c>
      <c r="C2084" s="300">
        <v>265769</v>
      </c>
      <c r="D2084" s="286">
        <f>ROWS(C$5:C2084)</f>
        <v>2080</v>
      </c>
      <c r="E2084" s="286" t="str">
        <f>IF(A2084='5.1'!$E$5,TXM!D2084,"")</f>
        <v/>
      </c>
      <c r="F2084" t="str">
        <f>IFERROR(SMALL($E$5:$E$8000,ROWS($E$5:E2084)),"")</f>
        <v/>
      </c>
      <c r="I2084" s="285" t="s">
        <v>1712</v>
      </c>
      <c r="J2084" t="s">
        <v>1084</v>
      </c>
      <c r="K2084" s="300">
        <v>2706</v>
      </c>
      <c r="L2084" s="286">
        <f>ROWS(K$5:K2084)</f>
        <v>2080</v>
      </c>
      <c r="M2084" s="286" t="str">
        <f>IF(I2084='5.1'!$E$5,TXM!L2084,"")</f>
        <v/>
      </c>
      <c r="N2084" t="str">
        <f>IFERROR(SMALL($M$5:$M$8000,ROWS($M$5:M2084)),"")</f>
        <v/>
      </c>
      <c r="P2084" t="s">
        <v>1815</v>
      </c>
      <c r="Q2084" t="s">
        <v>802</v>
      </c>
      <c r="R2084">
        <v>7108165</v>
      </c>
      <c r="S2084" s="286">
        <f>ROWS(R$5:R2084)</f>
        <v>2080</v>
      </c>
      <c r="T2084" s="286" t="str">
        <f>IF(P2084='5.1'!$E$5,TXM!S2084,"")</f>
        <v/>
      </c>
      <c r="U2084" t="str">
        <f>IFERROR(SMALL($T$5:$T$8000,ROWS($T$5:T2084)),"")</f>
        <v/>
      </c>
    </row>
    <row r="2085" spans="1:21" ht="14.4" customHeight="1" x14ac:dyDescent="0.25">
      <c r="A2085" s="285" t="s">
        <v>1810</v>
      </c>
      <c r="B2085" t="s">
        <v>776</v>
      </c>
      <c r="C2085" s="300">
        <v>254337</v>
      </c>
      <c r="D2085" s="286">
        <f>ROWS(C$5:C2085)</f>
        <v>2081</v>
      </c>
      <c r="E2085" s="286" t="str">
        <f>IF(A2085='5.1'!$E$5,TXM!D2085,"")</f>
        <v/>
      </c>
      <c r="F2085" t="str">
        <f>IFERROR(SMALL($E$5:$E$8000,ROWS($E$5:E2085)),"")</f>
        <v/>
      </c>
      <c r="I2085" s="285" t="s">
        <v>1712</v>
      </c>
      <c r="J2085" t="s">
        <v>740</v>
      </c>
      <c r="K2085" s="300">
        <v>2598</v>
      </c>
      <c r="L2085" s="286">
        <f>ROWS(K$5:K2085)</f>
        <v>2081</v>
      </c>
      <c r="M2085" s="286" t="str">
        <f>IF(I2085='5.1'!$E$5,TXM!L2085,"")</f>
        <v/>
      </c>
      <c r="N2085" t="str">
        <f>IFERROR(SMALL($M$5:$M$8000,ROWS($M$5:M2085)),"")</f>
        <v/>
      </c>
      <c r="P2085" t="s">
        <v>1815</v>
      </c>
      <c r="Q2085" t="s">
        <v>788</v>
      </c>
      <c r="R2085">
        <v>6504944</v>
      </c>
      <c r="S2085" s="286">
        <f>ROWS(R$5:R2085)</f>
        <v>2081</v>
      </c>
      <c r="T2085" s="286" t="str">
        <f>IF(P2085='5.1'!$E$5,TXM!S2085,"")</f>
        <v/>
      </c>
      <c r="U2085" t="str">
        <f>IFERROR(SMALL($T$5:$T$8000,ROWS($T$5:T2085)),"")</f>
        <v/>
      </c>
    </row>
    <row r="2086" spans="1:21" ht="14.4" customHeight="1" x14ac:dyDescent="0.25">
      <c r="A2086" s="285" t="s">
        <v>1810</v>
      </c>
      <c r="B2086" t="s">
        <v>997</v>
      </c>
      <c r="C2086" s="300">
        <v>48311</v>
      </c>
      <c r="D2086" s="286">
        <f>ROWS(C$5:C2086)</f>
        <v>2082</v>
      </c>
      <c r="E2086" s="286" t="str">
        <f>IF(A2086='5.1'!$E$5,TXM!D2086,"")</f>
        <v/>
      </c>
      <c r="F2086" t="str">
        <f>IFERROR(SMALL($E$5:$E$8000,ROWS($E$5:E2086)),"")</f>
        <v/>
      </c>
      <c r="I2086" s="285" t="s">
        <v>1712</v>
      </c>
      <c r="J2086" t="s">
        <v>794</v>
      </c>
      <c r="K2086" s="300">
        <v>920</v>
      </c>
      <c r="L2086" s="286">
        <f>ROWS(K$5:K2086)</f>
        <v>2082</v>
      </c>
      <c r="M2086" s="286" t="str">
        <f>IF(I2086='5.1'!$E$5,TXM!L2086,"")</f>
        <v/>
      </c>
      <c r="N2086" t="str">
        <f>IFERROR(SMALL($M$5:$M$8000,ROWS($M$5:M2086)),"")</f>
        <v/>
      </c>
      <c r="P2086" t="s">
        <v>1815</v>
      </c>
      <c r="Q2086" t="s">
        <v>821</v>
      </c>
      <c r="R2086">
        <v>6059374</v>
      </c>
      <c r="S2086" s="286">
        <f>ROWS(R$5:R2086)</f>
        <v>2082</v>
      </c>
      <c r="T2086" s="286" t="str">
        <f>IF(P2086='5.1'!$E$5,TXM!S2086,"")</f>
        <v/>
      </c>
      <c r="U2086" t="str">
        <f>IFERROR(SMALL($T$5:$T$8000,ROWS($T$5:T2086)),"")</f>
        <v/>
      </c>
    </row>
    <row r="2087" spans="1:21" ht="14.4" customHeight="1" x14ac:dyDescent="0.25">
      <c r="A2087" s="285" t="s">
        <v>1810</v>
      </c>
      <c r="B2087" t="s">
        <v>752</v>
      </c>
      <c r="C2087" s="300">
        <v>36041</v>
      </c>
      <c r="D2087" s="286">
        <f>ROWS(C$5:C2087)</f>
        <v>2083</v>
      </c>
      <c r="E2087" s="286" t="str">
        <f>IF(A2087='5.1'!$E$5,TXM!D2087,"")</f>
        <v/>
      </c>
      <c r="F2087" t="str">
        <f>IFERROR(SMALL($E$5:$E$8000,ROWS($E$5:E2087)),"")</f>
        <v/>
      </c>
      <c r="I2087" s="285" t="s">
        <v>1712</v>
      </c>
      <c r="J2087" t="s">
        <v>110</v>
      </c>
      <c r="K2087" s="300">
        <v>716</v>
      </c>
      <c r="L2087" s="286">
        <f>ROWS(K$5:K2087)</f>
        <v>2083</v>
      </c>
      <c r="M2087" s="286" t="str">
        <f>IF(I2087='5.1'!$E$5,TXM!L2087,"")</f>
        <v/>
      </c>
      <c r="N2087" t="str">
        <f>IFERROR(SMALL($M$5:$M$8000,ROWS($M$5:M2087)),"")</f>
        <v/>
      </c>
      <c r="P2087" t="s">
        <v>1815</v>
      </c>
      <c r="Q2087" t="s">
        <v>197</v>
      </c>
      <c r="R2087">
        <v>5831036</v>
      </c>
      <c r="S2087" s="286">
        <f>ROWS(R$5:R2087)</f>
        <v>2083</v>
      </c>
      <c r="T2087" s="286" t="str">
        <f>IF(P2087='5.1'!$E$5,TXM!S2087,"")</f>
        <v/>
      </c>
      <c r="U2087" t="str">
        <f>IFERROR(SMALL($T$5:$T$8000,ROWS($T$5:T2087)),"")</f>
        <v/>
      </c>
    </row>
    <row r="2088" spans="1:21" ht="14.4" customHeight="1" x14ac:dyDescent="0.25">
      <c r="A2088" s="285" t="s">
        <v>1810</v>
      </c>
      <c r="B2088" t="s">
        <v>109</v>
      </c>
      <c r="C2088" s="300">
        <v>32250</v>
      </c>
      <c r="D2088" s="286">
        <f>ROWS(C$5:C2088)</f>
        <v>2084</v>
      </c>
      <c r="E2088" s="286" t="str">
        <f>IF(A2088='5.1'!$E$5,TXM!D2088,"")</f>
        <v/>
      </c>
      <c r="F2088" t="str">
        <f>IFERROR(SMALL($E$5:$E$8000,ROWS($E$5:E2088)),"")</f>
        <v/>
      </c>
      <c r="I2088" s="285" t="s">
        <v>1712</v>
      </c>
      <c r="J2088" t="s">
        <v>754</v>
      </c>
      <c r="K2088" s="300">
        <v>250</v>
      </c>
      <c r="L2088" s="286">
        <f>ROWS(K$5:K2088)</f>
        <v>2084</v>
      </c>
      <c r="M2088" s="286" t="str">
        <f>IF(I2088='5.1'!$E$5,TXM!L2088,"")</f>
        <v/>
      </c>
      <c r="N2088" t="str">
        <f>IFERROR(SMALL($M$5:$M$8000,ROWS($M$5:M2088)),"")</f>
        <v/>
      </c>
      <c r="P2088" t="s">
        <v>1815</v>
      </c>
      <c r="Q2088" t="s">
        <v>776</v>
      </c>
      <c r="R2088">
        <v>5448342</v>
      </c>
      <c r="S2088" s="286">
        <f>ROWS(R$5:R2088)</f>
        <v>2084</v>
      </c>
      <c r="T2088" s="286" t="str">
        <f>IF(P2088='5.1'!$E$5,TXM!S2088,"")</f>
        <v/>
      </c>
      <c r="U2088" t="str">
        <f>IFERROR(SMALL($T$5:$T$8000,ROWS($T$5:T2088)),"")</f>
        <v/>
      </c>
    </row>
    <row r="2089" spans="1:21" ht="14.4" customHeight="1" x14ac:dyDescent="0.25">
      <c r="A2089" s="285" t="s">
        <v>1810</v>
      </c>
      <c r="B2089" t="s">
        <v>732</v>
      </c>
      <c r="C2089" s="300">
        <v>28460</v>
      </c>
      <c r="D2089" s="286">
        <f>ROWS(C$5:C2089)</f>
        <v>2085</v>
      </c>
      <c r="E2089" s="286" t="str">
        <f>IF(A2089='5.1'!$E$5,TXM!D2089,"")</f>
        <v/>
      </c>
      <c r="F2089" t="str">
        <f>IFERROR(SMALL($E$5:$E$8000,ROWS($E$5:E2089)),"")</f>
        <v/>
      </c>
      <c r="I2089" s="285" t="s">
        <v>1712</v>
      </c>
      <c r="J2089" t="s">
        <v>772</v>
      </c>
      <c r="K2089" s="300">
        <v>175</v>
      </c>
      <c r="L2089" s="286">
        <f>ROWS(K$5:K2089)</f>
        <v>2085</v>
      </c>
      <c r="M2089" s="286" t="str">
        <f>IF(I2089='5.1'!$E$5,TXM!L2089,"")</f>
        <v/>
      </c>
      <c r="N2089" t="str">
        <f>IFERROR(SMALL($M$5:$M$8000,ROWS($M$5:M2089)),"")</f>
        <v/>
      </c>
      <c r="P2089" t="s">
        <v>1815</v>
      </c>
      <c r="Q2089" t="s">
        <v>116</v>
      </c>
      <c r="R2089">
        <v>5430270</v>
      </c>
      <c r="S2089" s="286">
        <f>ROWS(R$5:R2089)</f>
        <v>2085</v>
      </c>
      <c r="T2089" s="286" t="str">
        <f>IF(P2089='5.1'!$E$5,TXM!S2089,"")</f>
        <v/>
      </c>
      <c r="U2089" t="str">
        <f>IFERROR(SMALL($T$5:$T$8000,ROWS($T$5:T2089)),"")</f>
        <v/>
      </c>
    </row>
    <row r="2090" spans="1:21" ht="14.4" customHeight="1" x14ac:dyDescent="0.25">
      <c r="A2090" s="285" t="s">
        <v>1810</v>
      </c>
      <c r="B2090" t="s">
        <v>760</v>
      </c>
      <c r="C2090" s="300">
        <v>18549</v>
      </c>
      <c r="D2090" s="286">
        <f>ROWS(C$5:C2090)</f>
        <v>2086</v>
      </c>
      <c r="E2090" s="286" t="str">
        <f>IF(A2090='5.1'!$E$5,TXM!D2090,"")</f>
        <v/>
      </c>
      <c r="F2090" t="str">
        <f>IFERROR(SMALL($E$5:$E$8000,ROWS($E$5:E2090)),"")</f>
        <v/>
      </c>
      <c r="I2090" s="285" t="s">
        <v>1712</v>
      </c>
      <c r="J2090" t="s">
        <v>744</v>
      </c>
      <c r="K2090" s="300">
        <v>77</v>
      </c>
      <c r="L2090" s="286">
        <f>ROWS(K$5:K2090)</f>
        <v>2086</v>
      </c>
      <c r="M2090" s="286" t="str">
        <f>IF(I2090='5.1'!$E$5,TXM!L2090,"")</f>
        <v/>
      </c>
      <c r="N2090" t="str">
        <f>IFERROR(SMALL($M$5:$M$8000,ROWS($M$5:M2090)),"")</f>
        <v/>
      </c>
      <c r="P2090" t="s">
        <v>1815</v>
      </c>
      <c r="Q2090" t="s">
        <v>117</v>
      </c>
      <c r="R2090">
        <v>4883326</v>
      </c>
      <c r="S2090" s="286">
        <f>ROWS(R$5:R2090)</f>
        <v>2086</v>
      </c>
      <c r="T2090" s="286" t="str">
        <f>IF(P2090='5.1'!$E$5,TXM!S2090,"")</f>
        <v/>
      </c>
      <c r="U2090" t="str">
        <f>IFERROR(SMALL($T$5:$T$8000,ROWS($T$5:T2090)),"")</f>
        <v/>
      </c>
    </row>
    <row r="2091" spans="1:21" ht="14.4" customHeight="1" x14ac:dyDescent="0.25">
      <c r="A2091" s="285" t="s">
        <v>1810</v>
      </c>
      <c r="B2091" t="s">
        <v>1096</v>
      </c>
      <c r="C2091" s="300">
        <v>9550</v>
      </c>
      <c r="D2091" s="286">
        <f>ROWS(C$5:C2091)</f>
        <v>2087</v>
      </c>
      <c r="E2091" s="286" t="str">
        <f>IF(A2091='5.1'!$E$5,TXM!D2091,"")</f>
        <v/>
      </c>
      <c r="F2091" t="str">
        <f>IFERROR(SMALL($E$5:$E$8000,ROWS($E$5:E2091)),"")</f>
        <v/>
      </c>
      <c r="I2091" s="285" t="s">
        <v>1712</v>
      </c>
      <c r="J2091" t="s">
        <v>109</v>
      </c>
      <c r="K2091" s="300">
        <v>7</v>
      </c>
      <c r="L2091" s="286">
        <f>ROWS(K$5:K2091)</f>
        <v>2087</v>
      </c>
      <c r="M2091" s="286" t="str">
        <f>IF(I2091='5.1'!$E$5,TXM!L2091,"")</f>
        <v/>
      </c>
      <c r="N2091" t="str">
        <f>IFERROR(SMALL($M$5:$M$8000,ROWS($M$5:M2091)),"")</f>
        <v/>
      </c>
      <c r="P2091" t="s">
        <v>1815</v>
      </c>
      <c r="Q2091" t="s">
        <v>1086</v>
      </c>
      <c r="R2091">
        <v>4714085</v>
      </c>
      <c r="S2091" s="286">
        <f>ROWS(R$5:R2091)</f>
        <v>2087</v>
      </c>
      <c r="T2091" s="286" t="str">
        <f>IF(P2091='5.1'!$E$5,TXM!S2091,"")</f>
        <v/>
      </c>
      <c r="U2091" t="str">
        <f>IFERROR(SMALL($T$5:$T$8000,ROWS($T$5:T2091)),"")</f>
        <v/>
      </c>
    </row>
    <row r="2092" spans="1:21" ht="14.4" customHeight="1" x14ac:dyDescent="0.25">
      <c r="A2092" s="285" t="s">
        <v>1810</v>
      </c>
      <c r="B2092" t="s">
        <v>197</v>
      </c>
      <c r="C2092" s="300">
        <v>7463</v>
      </c>
      <c r="D2092" s="286">
        <f>ROWS(C$5:C2092)</f>
        <v>2088</v>
      </c>
      <c r="E2092" s="286" t="str">
        <f>IF(A2092='5.1'!$E$5,TXM!D2092,"")</f>
        <v/>
      </c>
      <c r="F2092" t="str">
        <f>IFERROR(SMALL($E$5:$E$8000,ROWS($E$5:E2092)),"")</f>
        <v/>
      </c>
      <c r="I2092" s="285" t="s">
        <v>1712</v>
      </c>
      <c r="J2092" t="s">
        <v>108</v>
      </c>
      <c r="K2092" s="300">
        <v>4</v>
      </c>
      <c r="L2092" s="286">
        <f>ROWS(K$5:K2092)</f>
        <v>2088</v>
      </c>
      <c r="M2092" s="286" t="str">
        <f>IF(I2092='5.1'!$E$5,TXM!L2092,"")</f>
        <v/>
      </c>
      <c r="N2092" t="str">
        <f>IFERROR(SMALL($M$5:$M$8000,ROWS($M$5:M2092)),"")</f>
        <v/>
      </c>
      <c r="P2092" t="s">
        <v>1815</v>
      </c>
      <c r="Q2092" t="s">
        <v>1089</v>
      </c>
      <c r="R2092">
        <v>4349192</v>
      </c>
      <c r="S2092" s="286">
        <f>ROWS(R$5:R2092)</f>
        <v>2088</v>
      </c>
      <c r="T2092" s="286" t="str">
        <f>IF(P2092='5.1'!$E$5,TXM!S2092,"")</f>
        <v/>
      </c>
      <c r="U2092" t="str">
        <f>IFERROR(SMALL($T$5:$T$8000,ROWS($T$5:T2092)),"")</f>
        <v/>
      </c>
    </row>
    <row r="2093" spans="1:21" ht="14.4" customHeight="1" x14ac:dyDescent="0.25">
      <c r="A2093" s="285" t="s">
        <v>1810</v>
      </c>
      <c r="B2093" t="s">
        <v>1098</v>
      </c>
      <c r="C2093" s="300">
        <v>4493</v>
      </c>
      <c r="D2093" s="286">
        <f>ROWS(C$5:C2093)</f>
        <v>2089</v>
      </c>
      <c r="E2093" s="286" t="str">
        <f>IF(A2093='5.1'!$E$5,TXM!D2093,"")</f>
        <v/>
      </c>
      <c r="F2093" t="str">
        <f>IFERROR(SMALL($E$5:$E$8000,ROWS($E$5:E2093)),"")</f>
        <v/>
      </c>
      <c r="I2093" s="285" t="s">
        <v>1715</v>
      </c>
      <c r="J2093" t="s">
        <v>808</v>
      </c>
      <c r="K2093" s="300">
        <v>53986340159</v>
      </c>
      <c r="L2093" s="286">
        <f>ROWS(K$5:K2093)</f>
        <v>2089</v>
      </c>
      <c r="M2093" s="286" t="str">
        <f>IF(I2093='5.1'!$E$5,TXM!L2093,"")</f>
        <v/>
      </c>
      <c r="N2093" t="str">
        <f>IFERROR(SMALL($M$5:$M$8000,ROWS($M$5:M2093)),"")</f>
        <v/>
      </c>
      <c r="P2093" t="s">
        <v>1815</v>
      </c>
      <c r="Q2093" t="s">
        <v>108</v>
      </c>
      <c r="R2093">
        <v>3796146</v>
      </c>
      <c r="S2093" s="286">
        <f>ROWS(R$5:R2093)</f>
        <v>2089</v>
      </c>
      <c r="T2093" s="286" t="str">
        <f>IF(P2093='5.1'!$E$5,TXM!S2093,"")</f>
        <v/>
      </c>
      <c r="U2093" t="str">
        <f>IFERROR(SMALL($T$5:$T$8000,ROWS($T$5:T2093)),"")</f>
        <v/>
      </c>
    </row>
    <row r="2094" spans="1:21" ht="14.4" customHeight="1" x14ac:dyDescent="0.25">
      <c r="A2094" s="285" t="s">
        <v>1810</v>
      </c>
      <c r="B2094" t="s">
        <v>107</v>
      </c>
      <c r="C2094" s="300">
        <v>4000</v>
      </c>
      <c r="D2094" s="286">
        <f>ROWS(C$5:C2094)</f>
        <v>2090</v>
      </c>
      <c r="E2094" s="286" t="str">
        <f>IF(A2094='5.1'!$E$5,TXM!D2094,"")</f>
        <v/>
      </c>
      <c r="F2094" t="str">
        <f>IFERROR(SMALL($E$5:$E$8000,ROWS($E$5:E2094)),"")</f>
        <v/>
      </c>
      <c r="I2094" s="285" t="s">
        <v>1715</v>
      </c>
      <c r="J2094" t="s">
        <v>806</v>
      </c>
      <c r="K2094" s="300">
        <v>37539740191</v>
      </c>
      <c r="L2094" s="286">
        <f>ROWS(K$5:K2094)</f>
        <v>2090</v>
      </c>
      <c r="M2094" s="286" t="str">
        <f>IF(I2094='5.1'!$E$5,TXM!L2094,"")</f>
        <v/>
      </c>
      <c r="N2094" t="str">
        <f>IFERROR(SMALL($M$5:$M$8000,ROWS($M$5:M2094)),"")</f>
        <v/>
      </c>
      <c r="P2094" t="s">
        <v>1815</v>
      </c>
      <c r="Q2094" t="s">
        <v>768</v>
      </c>
      <c r="R2094">
        <v>3719578</v>
      </c>
      <c r="S2094" s="286">
        <f>ROWS(R$5:R2094)</f>
        <v>2090</v>
      </c>
      <c r="T2094" s="286" t="str">
        <f>IF(P2094='5.1'!$E$5,TXM!S2094,"")</f>
        <v/>
      </c>
      <c r="U2094" t="str">
        <f>IFERROR(SMALL($T$5:$T$8000,ROWS($T$5:T2094)),"")</f>
        <v/>
      </c>
    </row>
    <row r="2095" spans="1:21" ht="14.4" customHeight="1" x14ac:dyDescent="0.25">
      <c r="A2095" s="285" t="s">
        <v>1810</v>
      </c>
      <c r="B2095" t="s">
        <v>1087</v>
      </c>
      <c r="C2095" s="300">
        <v>1449</v>
      </c>
      <c r="D2095" s="286">
        <f>ROWS(C$5:C2095)</f>
        <v>2091</v>
      </c>
      <c r="E2095" s="286" t="str">
        <f>IF(A2095='5.1'!$E$5,TXM!D2095,"")</f>
        <v/>
      </c>
      <c r="F2095" t="str">
        <f>IFERROR(SMALL($E$5:$E$8000,ROWS($E$5:E2095)),"")</f>
        <v/>
      </c>
      <c r="I2095" s="285" t="s">
        <v>1715</v>
      </c>
      <c r="J2095" t="s">
        <v>810</v>
      </c>
      <c r="K2095" s="300">
        <v>22160447766</v>
      </c>
      <c r="L2095" s="286">
        <f>ROWS(K$5:K2095)</f>
        <v>2091</v>
      </c>
      <c r="M2095" s="286" t="str">
        <f>IF(I2095='5.1'!$E$5,TXM!L2095,"")</f>
        <v/>
      </c>
      <c r="N2095" t="str">
        <f>IFERROR(SMALL($M$5:$M$8000,ROWS($M$5:M2095)),"")</f>
        <v/>
      </c>
      <c r="P2095" t="s">
        <v>1815</v>
      </c>
      <c r="Q2095" t="s">
        <v>790</v>
      </c>
      <c r="R2095">
        <v>3019313</v>
      </c>
      <c r="S2095" s="286">
        <f>ROWS(R$5:R2095)</f>
        <v>2091</v>
      </c>
      <c r="T2095" s="286" t="str">
        <f>IF(P2095='5.1'!$E$5,TXM!S2095,"")</f>
        <v/>
      </c>
      <c r="U2095" t="str">
        <f>IFERROR(SMALL($T$5:$T$8000,ROWS($T$5:T2095)),"")</f>
        <v/>
      </c>
    </row>
    <row r="2096" spans="1:21" ht="14.4" customHeight="1" x14ac:dyDescent="0.25">
      <c r="A2096" s="285" t="s">
        <v>1810</v>
      </c>
      <c r="B2096" t="s">
        <v>1082</v>
      </c>
      <c r="C2096" s="300">
        <v>901</v>
      </c>
      <c r="D2096" s="286">
        <f>ROWS(C$5:C2096)</f>
        <v>2092</v>
      </c>
      <c r="E2096" s="286" t="str">
        <f>IF(A2096='5.1'!$E$5,TXM!D2096,"")</f>
        <v/>
      </c>
      <c r="F2096" t="str">
        <f>IFERROR(SMALL($E$5:$E$8000,ROWS($E$5:E2096)),"")</f>
        <v/>
      </c>
      <c r="I2096" s="285" t="s">
        <v>1715</v>
      </c>
      <c r="J2096" t="s">
        <v>782</v>
      </c>
      <c r="K2096" s="300">
        <v>10624941979</v>
      </c>
      <c r="L2096" s="286">
        <f>ROWS(K$5:K2096)</f>
        <v>2092</v>
      </c>
      <c r="M2096" s="286" t="str">
        <f>IF(I2096='5.1'!$E$5,TXM!L2096,"")</f>
        <v/>
      </c>
      <c r="N2096" t="str">
        <f>IFERROR(SMALL($M$5:$M$8000,ROWS($M$5:M2096)),"")</f>
        <v/>
      </c>
      <c r="P2096" t="s">
        <v>1815</v>
      </c>
      <c r="Q2096" t="s">
        <v>746</v>
      </c>
      <c r="R2096">
        <v>2913606</v>
      </c>
      <c r="S2096" s="286">
        <f>ROWS(R$5:R2096)</f>
        <v>2092</v>
      </c>
      <c r="T2096" s="286" t="str">
        <f>IF(P2096='5.1'!$E$5,TXM!S2096,"")</f>
        <v/>
      </c>
      <c r="U2096" t="str">
        <f>IFERROR(SMALL($T$5:$T$8000,ROWS($T$5:T2096)),"")</f>
        <v/>
      </c>
    </row>
    <row r="2097" spans="1:21" ht="14.4" customHeight="1" x14ac:dyDescent="0.25">
      <c r="A2097" s="285" t="s">
        <v>2008</v>
      </c>
      <c r="B2097" t="s">
        <v>1080</v>
      </c>
      <c r="C2097" s="300">
        <v>73629128</v>
      </c>
      <c r="D2097" s="286">
        <f>ROWS(C$5:C2097)</f>
        <v>2093</v>
      </c>
      <c r="E2097" s="286" t="str">
        <f>IF(A2097='5.1'!$E$5,TXM!D2097,"")</f>
        <v/>
      </c>
      <c r="F2097" t="str">
        <f>IFERROR(SMALL($E$5:$E$8000,ROWS($E$5:E2097)),"")</f>
        <v/>
      </c>
      <c r="I2097" s="285" t="s">
        <v>1715</v>
      </c>
      <c r="J2097" t="s">
        <v>1098</v>
      </c>
      <c r="K2097" s="300">
        <v>8264017626</v>
      </c>
      <c r="L2097" s="286">
        <f>ROWS(K$5:K2097)</f>
        <v>2093</v>
      </c>
      <c r="M2097" s="286" t="str">
        <f>IF(I2097='5.1'!$E$5,TXM!L2097,"")</f>
        <v/>
      </c>
      <c r="N2097" t="str">
        <f>IFERROR(SMALL($M$5:$M$8000,ROWS($M$5:M2097)),"")</f>
        <v/>
      </c>
      <c r="P2097" t="s">
        <v>1815</v>
      </c>
      <c r="Q2097" t="s">
        <v>766</v>
      </c>
      <c r="R2097">
        <v>2862152</v>
      </c>
      <c r="S2097" s="286">
        <f>ROWS(R$5:R2097)</f>
        <v>2093</v>
      </c>
      <c r="T2097" s="286" t="str">
        <f>IF(P2097='5.1'!$E$5,TXM!S2097,"")</f>
        <v/>
      </c>
      <c r="U2097" t="str">
        <f>IFERROR(SMALL($T$5:$T$8000,ROWS($T$5:T2097)),"")</f>
        <v/>
      </c>
    </row>
    <row r="2098" spans="1:21" ht="14.4" customHeight="1" x14ac:dyDescent="0.25">
      <c r="A2098" s="285" t="s">
        <v>2008</v>
      </c>
      <c r="B2098" t="s">
        <v>750</v>
      </c>
      <c r="C2098" s="300">
        <v>2433483</v>
      </c>
      <c r="D2098" s="286">
        <f>ROWS(C$5:C2098)</f>
        <v>2094</v>
      </c>
      <c r="E2098" s="286" t="str">
        <f>IF(A2098='5.1'!$E$5,TXM!D2098,"")</f>
        <v/>
      </c>
      <c r="F2098" t="str">
        <f>IFERROR(SMALL($E$5:$E$8000,ROWS($E$5:E2098)),"")</f>
        <v/>
      </c>
      <c r="I2098" s="285" t="s">
        <v>1715</v>
      </c>
      <c r="J2098" t="s">
        <v>784</v>
      </c>
      <c r="K2098" s="300">
        <v>7822258991</v>
      </c>
      <c r="L2098" s="286">
        <f>ROWS(K$5:K2098)</f>
        <v>2094</v>
      </c>
      <c r="M2098" s="286" t="str">
        <f>IF(I2098='5.1'!$E$5,TXM!L2098,"")</f>
        <v/>
      </c>
      <c r="N2098" t="str">
        <f>IFERROR(SMALL($M$5:$M$8000,ROWS($M$5:M2098)),"")</f>
        <v/>
      </c>
      <c r="P2098" t="s">
        <v>1815</v>
      </c>
      <c r="Q2098" t="s">
        <v>1098</v>
      </c>
      <c r="R2098">
        <v>2829417</v>
      </c>
      <c r="S2098" s="286">
        <f>ROWS(R$5:R2098)</f>
        <v>2094</v>
      </c>
      <c r="T2098" s="286" t="str">
        <f>IF(P2098='5.1'!$E$5,TXM!S2098,"")</f>
        <v/>
      </c>
      <c r="U2098" t="str">
        <f>IFERROR(SMALL($T$5:$T$8000,ROWS($T$5:T2098)),"")</f>
        <v/>
      </c>
    </row>
    <row r="2099" spans="1:21" ht="14.4" customHeight="1" x14ac:dyDescent="0.25">
      <c r="A2099" s="285" t="s">
        <v>2008</v>
      </c>
      <c r="B2099" t="s">
        <v>1086</v>
      </c>
      <c r="C2099" s="300">
        <v>1066409</v>
      </c>
      <c r="D2099" s="286">
        <f>ROWS(C$5:C2099)</f>
        <v>2095</v>
      </c>
      <c r="E2099" s="286" t="str">
        <f>IF(A2099='5.1'!$E$5,TXM!D2099,"")</f>
        <v/>
      </c>
      <c r="F2099" t="str">
        <f>IFERROR(SMALL($E$5:$E$8000,ROWS($E$5:E2099)),"")</f>
        <v/>
      </c>
      <c r="I2099" s="285" t="s">
        <v>1715</v>
      </c>
      <c r="J2099" t="s">
        <v>1080</v>
      </c>
      <c r="K2099" s="300">
        <v>6235645722</v>
      </c>
      <c r="L2099" s="286">
        <f>ROWS(K$5:K2099)</f>
        <v>2095</v>
      </c>
      <c r="M2099" s="286" t="str">
        <f>IF(I2099='5.1'!$E$5,TXM!L2099,"")</f>
        <v/>
      </c>
      <c r="N2099" t="str">
        <f>IFERROR(SMALL($M$5:$M$8000,ROWS($M$5:M2099)),"")</f>
        <v/>
      </c>
      <c r="P2099" t="s">
        <v>1815</v>
      </c>
      <c r="Q2099" t="s">
        <v>1097</v>
      </c>
      <c r="R2099">
        <v>2499195</v>
      </c>
      <c r="S2099" s="286">
        <f>ROWS(R$5:R2099)</f>
        <v>2095</v>
      </c>
      <c r="T2099" s="286" t="str">
        <f>IF(P2099='5.1'!$E$5,TXM!S2099,"")</f>
        <v/>
      </c>
      <c r="U2099" t="str">
        <f>IFERROR(SMALL($T$5:$T$8000,ROWS($T$5:T2099)),"")</f>
        <v/>
      </c>
    </row>
    <row r="2100" spans="1:21" ht="14.4" customHeight="1" x14ac:dyDescent="0.25">
      <c r="A2100" s="285" t="s">
        <v>2008</v>
      </c>
      <c r="B2100" t="s">
        <v>711</v>
      </c>
      <c r="C2100" s="300">
        <v>426245</v>
      </c>
      <c r="D2100" s="286">
        <f>ROWS(C$5:C2100)</f>
        <v>2096</v>
      </c>
      <c r="E2100" s="286" t="str">
        <f>IF(A2100='5.1'!$E$5,TXM!D2100,"")</f>
        <v/>
      </c>
      <c r="F2100" t="str">
        <f>IFERROR(SMALL($E$5:$E$8000,ROWS($E$5:E2100)),"")</f>
        <v/>
      </c>
      <c r="I2100" s="285" t="s">
        <v>1715</v>
      </c>
      <c r="J2100" t="s">
        <v>1096</v>
      </c>
      <c r="K2100" s="300">
        <v>6000317069</v>
      </c>
      <c r="L2100" s="286">
        <f>ROWS(K$5:K2100)</f>
        <v>2096</v>
      </c>
      <c r="M2100" s="286" t="str">
        <f>IF(I2100='5.1'!$E$5,TXM!L2100,"")</f>
        <v/>
      </c>
      <c r="N2100" t="str">
        <f>IFERROR(SMALL($M$5:$M$8000,ROWS($M$5:M2100)),"")</f>
        <v/>
      </c>
      <c r="P2100" t="s">
        <v>1815</v>
      </c>
      <c r="Q2100" t="s">
        <v>719</v>
      </c>
      <c r="R2100">
        <v>2424339</v>
      </c>
      <c r="S2100" s="286">
        <f>ROWS(R$5:R2100)</f>
        <v>2096</v>
      </c>
      <c r="T2100" s="286" t="str">
        <f>IF(P2100='5.1'!$E$5,TXM!S2100,"")</f>
        <v/>
      </c>
      <c r="U2100" t="str">
        <f>IFERROR(SMALL($T$5:$T$8000,ROWS($T$5:T2100)),"")</f>
        <v/>
      </c>
    </row>
    <row r="2101" spans="1:21" ht="14.4" customHeight="1" x14ac:dyDescent="0.25">
      <c r="A2101" s="285" t="s">
        <v>2008</v>
      </c>
      <c r="B2101" t="s">
        <v>717</v>
      </c>
      <c r="C2101" s="300">
        <v>289517</v>
      </c>
      <c r="D2101" s="286">
        <f>ROWS(C$5:C2101)</f>
        <v>2097</v>
      </c>
      <c r="E2101" s="286" t="str">
        <f>IF(A2101='5.1'!$E$5,TXM!D2101,"")</f>
        <v/>
      </c>
      <c r="F2101" t="str">
        <f>IFERROR(SMALL($E$5:$E$8000,ROWS($E$5:E2101)),"")</f>
        <v/>
      </c>
      <c r="I2101" s="285" t="s">
        <v>1715</v>
      </c>
      <c r="J2101" t="s">
        <v>814</v>
      </c>
      <c r="K2101" s="300">
        <v>4449338731</v>
      </c>
      <c r="L2101" s="286">
        <f>ROWS(K$5:K2101)</f>
        <v>2097</v>
      </c>
      <c r="M2101" s="286" t="str">
        <f>IF(I2101='5.1'!$E$5,TXM!L2101,"")</f>
        <v/>
      </c>
      <c r="N2101" t="str">
        <f>IFERROR(SMALL($M$5:$M$8000,ROWS($M$5:M2101)),"")</f>
        <v/>
      </c>
      <c r="P2101" t="s">
        <v>1815</v>
      </c>
      <c r="Q2101" t="s">
        <v>1081</v>
      </c>
      <c r="R2101">
        <v>2407677</v>
      </c>
      <c r="S2101" s="286">
        <f>ROWS(R$5:R2101)</f>
        <v>2097</v>
      </c>
      <c r="T2101" s="286" t="str">
        <f>IF(P2101='5.1'!$E$5,TXM!S2101,"")</f>
        <v/>
      </c>
      <c r="U2101" t="str">
        <f>IFERROR(SMALL($T$5:$T$8000,ROWS($T$5:T2101)),"")</f>
        <v/>
      </c>
    </row>
    <row r="2102" spans="1:21" ht="14.4" customHeight="1" x14ac:dyDescent="0.25">
      <c r="A2102" s="285" t="s">
        <v>2008</v>
      </c>
      <c r="B2102" t="s">
        <v>115</v>
      </c>
      <c r="C2102" s="300">
        <v>213750</v>
      </c>
      <c r="D2102" s="286">
        <f>ROWS(C$5:C2102)</f>
        <v>2098</v>
      </c>
      <c r="E2102" s="286" t="str">
        <f>IF(A2102='5.1'!$E$5,TXM!D2102,"")</f>
        <v/>
      </c>
      <c r="F2102" t="str">
        <f>IFERROR(SMALL($E$5:$E$8000,ROWS($E$5:E2102)),"")</f>
        <v/>
      </c>
      <c r="I2102" s="285" t="s">
        <v>1715</v>
      </c>
      <c r="J2102" t="s">
        <v>762</v>
      </c>
      <c r="K2102" s="300">
        <v>4357198855</v>
      </c>
      <c r="L2102" s="286">
        <f>ROWS(K$5:K2102)</f>
        <v>2098</v>
      </c>
      <c r="M2102" s="286" t="str">
        <f>IF(I2102='5.1'!$E$5,TXM!L2102,"")</f>
        <v/>
      </c>
      <c r="N2102" t="str">
        <f>IFERROR(SMALL($M$5:$M$8000,ROWS($M$5:M2102)),"")</f>
        <v/>
      </c>
      <c r="P2102" t="s">
        <v>1815</v>
      </c>
      <c r="Q2102" t="s">
        <v>782</v>
      </c>
      <c r="R2102">
        <v>2211720</v>
      </c>
      <c r="S2102" s="286">
        <f>ROWS(R$5:R2102)</f>
        <v>2098</v>
      </c>
      <c r="T2102" s="286" t="str">
        <f>IF(P2102='5.1'!$E$5,TXM!S2102,"")</f>
        <v/>
      </c>
      <c r="U2102" t="str">
        <f>IFERROR(SMALL($T$5:$T$8000,ROWS($T$5:T2102)),"")</f>
        <v/>
      </c>
    </row>
    <row r="2103" spans="1:21" ht="14.4" customHeight="1" x14ac:dyDescent="0.25">
      <c r="A2103" s="285" t="s">
        <v>2008</v>
      </c>
      <c r="B2103" t="s">
        <v>1090</v>
      </c>
      <c r="C2103" s="300">
        <v>177056</v>
      </c>
      <c r="D2103" s="286">
        <f>ROWS(C$5:C2103)</f>
        <v>2099</v>
      </c>
      <c r="E2103" s="286" t="str">
        <f>IF(A2103='5.1'!$E$5,TXM!D2103,"")</f>
        <v/>
      </c>
      <c r="F2103" t="str">
        <f>IFERROR(SMALL($E$5:$E$8000,ROWS($E$5:E2103)),"")</f>
        <v/>
      </c>
      <c r="I2103" s="285" t="s">
        <v>1715</v>
      </c>
      <c r="J2103" t="s">
        <v>1081</v>
      </c>
      <c r="K2103" s="300">
        <v>3922335747</v>
      </c>
      <c r="L2103" s="286">
        <f>ROWS(K$5:K2103)</f>
        <v>2099</v>
      </c>
      <c r="M2103" s="286" t="str">
        <f>IF(I2103='5.1'!$E$5,TXM!L2103,"")</f>
        <v/>
      </c>
      <c r="N2103" t="str">
        <f>IFERROR(SMALL($M$5:$M$8000,ROWS($M$5:M2103)),"")</f>
        <v/>
      </c>
      <c r="P2103" t="s">
        <v>1815</v>
      </c>
      <c r="Q2103" t="s">
        <v>818</v>
      </c>
      <c r="R2103">
        <v>2148695</v>
      </c>
      <c r="S2103" s="286">
        <f>ROWS(R$5:R2103)</f>
        <v>2099</v>
      </c>
      <c r="T2103" s="286" t="str">
        <f>IF(P2103='5.1'!$E$5,TXM!S2103,"")</f>
        <v/>
      </c>
      <c r="U2103" t="str">
        <f>IFERROR(SMALL($T$5:$T$8000,ROWS($T$5:T2103)),"")</f>
        <v/>
      </c>
    </row>
    <row r="2104" spans="1:21" ht="14.4" customHeight="1" x14ac:dyDescent="0.25">
      <c r="A2104" s="285" t="s">
        <v>2006</v>
      </c>
      <c r="B2104" t="s">
        <v>1080</v>
      </c>
      <c r="C2104" s="300">
        <v>24382899</v>
      </c>
      <c r="D2104" s="286">
        <f>ROWS(C$5:C2104)</f>
        <v>2100</v>
      </c>
      <c r="E2104" s="286" t="str">
        <f>IF(A2104='5.1'!$E$5,TXM!D2104,"")</f>
        <v/>
      </c>
      <c r="F2104" t="str">
        <f>IFERROR(SMALL($E$5:$E$8000,ROWS($E$5:E2104)),"")</f>
        <v/>
      </c>
      <c r="I2104" s="285" t="s">
        <v>1715</v>
      </c>
      <c r="J2104" t="s">
        <v>760</v>
      </c>
      <c r="K2104" s="300">
        <v>3122366078</v>
      </c>
      <c r="L2104" s="286">
        <f>ROWS(K$5:K2104)</f>
        <v>2100</v>
      </c>
      <c r="M2104" s="286" t="str">
        <f>IF(I2104='5.1'!$E$5,TXM!L2104,"")</f>
        <v/>
      </c>
      <c r="N2104" t="str">
        <f>IFERROR(SMALL($M$5:$M$8000,ROWS($M$5:M2104)),"")</f>
        <v/>
      </c>
      <c r="P2104" t="s">
        <v>1815</v>
      </c>
      <c r="Q2104" t="s">
        <v>119</v>
      </c>
      <c r="R2104">
        <v>2111666</v>
      </c>
      <c r="S2104" s="286">
        <f>ROWS(R$5:R2104)</f>
        <v>2100</v>
      </c>
      <c r="T2104" s="286" t="str">
        <f>IF(P2104='5.1'!$E$5,TXM!S2104,"")</f>
        <v/>
      </c>
      <c r="U2104" t="str">
        <f>IFERROR(SMALL($T$5:$T$8000,ROWS($T$5:T2104)),"")</f>
        <v/>
      </c>
    </row>
    <row r="2105" spans="1:21" ht="14.4" customHeight="1" x14ac:dyDescent="0.25">
      <c r="A2105" s="285" t="s">
        <v>2006</v>
      </c>
      <c r="B2105" t="s">
        <v>748</v>
      </c>
      <c r="C2105" s="300">
        <v>2484256</v>
      </c>
      <c r="D2105" s="286">
        <f>ROWS(C$5:C2105)</f>
        <v>2101</v>
      </c>
      <c r="E2105" s="286" t="str">
        <f>IF(A2105='5.1'!$E$5,TXM!D2105,"")</f>
        <v/>
      </c>
      <c r="F2105" t="str">
        <f>IFERROR(SMALL($E$5:$E$8000,ROWS($E$5:E2105)),"")</f>
        <v/>
      </c>
      <c r="I2105" s="285" t="s">
        <v>1715</v>
      </c>
      <c r="J2105" t="s">
        <v>1093</v>
      </c>
      <c r="K2105" s="300">
        <v>3010445998</v>
      </c>
      <c r="L2105" s="286">
        <f>ROWS(K$5:K2105)</f>
        <v>2101</v>
      </c>
      <c r="M2105" s="286" t="str">
        <f>IF(I2105='5.1'!$E$5,TXM!L2105,"")</f>
        <v/>
      </c>
      <c r="N2105" t="str">
        <f>IFERROR(SMALL($M$5:$M$8000,ROWS($M$5:M2105)),"")</f>
        <v/>
      </c>
      <c r="P2105" t="s">
        <v>1815</v>
      </c>
      <c r="Q2105" t="s">
        <v>752</v>
      </c>
      <c r="R2105">
        <v>2052840</v>
      </c>
      <c r="S2105" s="286">
        <f>ROWS(R$5:R2105)</f>
        <v>2101</v>
      </c>
      <c r="T2105" s="286" t="str">
        <f>IF(P2105='5.1'!$E$5,TXM!S2105,"")</f>
        <v/>
      </c>
      <c r="U2105" t="str">
        <f>IFERROR(SMALL($T$5:$T$8000,ROWS($T$5:T2105)),"")</f>
        <v/>
      </c>
    </row>
    <row r="2106" spans="1:21" ht="14.4" customHeight="1" x14ac:dyDescent="0.25">
      <c r="A2106" s="285" t="s">
        <v>2006</v>
      </c>
      <c r="B2106" t="s">
        <v>102</v>
      </c>
      <c r="C2106" s="300">
        <v>1032270</v>
      </c>
      <c r="D2106" s="286">
        <f>ROWS(C$5:C2106)</f>
        <v>2102</v>
      </c>
      <c r="E2106" s="286" t="str">
        <f>IF(A2106='5.1'!$E$5,TXM!D2106,"")</f>
        <v/>
      </c>
      <c r="F2106" t="str">
        <f>IFERROR(SMALL($E$5:$E$8000,ROWS($E$5:E2106)),"")</f>
        <v/>
      </c>
      <c r="I2106" s="285" t="s">
        <v>1715</v>
      </c>
      <c r="J2106" t="s">
        <v>1097</v>
      </c>
      <c r="K2106" s="300">
        <v>2582785692</v>
      </c>
      <c r="L2106" s="286">
        <f>ROWS(K$5:K2106)</f>
        <v>2102</v>
      </c>
      <c r="M2106" s="286" t="str">
        <f>IF(I2106='5.1'!$E$5,TXM!L2106,"")</f>
        <v/>
      </c>
      <c r="N2106" t="str">
        <f>IFERROR(SMALL($M$5:$M$8000,ROWS($M$5:M2106)),"")</f>
        <v/>
      </c>
      <c r="P2106" t="s">
        <v>1815</v>
      </c>
      <c r="Q2106" t="s">
        <v>804</v>
      </c>
      <c r="R2106">
        <v>1951205</v>
      </c>
      <c r="S2106" s="286">
        <f>ROWS(R$5:R2106)</f>
        <v>2102</v>
      </c>
      <c r="T2106" s="286" t="str">
        <f>IF(P2106='5.1'!$E$5,TXM!S2106,"")</f>
        <v/>
      </c>
      <c r="U2106" t="str">
        <f>IFERROR(SMALL($T$5:$T$8000,ROWS($T$5:T2106)),"")</f>
        <v/>
      </c>
    </row>
    <row r="2107" spans="1:21" ht="14.4" customHeight="1" x14ac:dyDescent="0.25">
      <c r="A2107" s="285" t="s">
        <v>2006</v>
      </c>
      <c r="B2107" t="s">
        <v>776</v>
      </c>
      <c r="C2107" s="300">
        <v>454217</v>
      </c>
      <c r="D2107" s="286">
        <f>ROWS(C$5:C2107)</f>
        <v>2103</v>
      </c>
      <c r="E2107" s="286" t="str">
        <f>IF(A2107='5.1'!$E$5,TXM!D2107,"")</f>
        <v/>
      </c>
      <c r="F2107" t="str">
        <f>IFERROR(SMALL($E$5:$E$8000,ROWS($E$5:E2107)),"")</f>
        <v/>
      </c>
      <c r="I2107" s="285" t="s">
        <v>1715</v>
      </c>
      <c r="J2107" t="s">
        <v>719</v>
      </c>
      <c r="K2107" s="300">
        <v>2345642743</v>
      </c>
      <c r="L2107" s="286">
        <f>ROWS(K$5:K2107)</f>
        <v>2103</v>
      </c>
      <c r="M2107" s="286" t="str">
        <f>IF(I2107='5.1'!$E$5,TXM!L2107,"")</f>
        <v/>
      </c>
      <c r="N2107" t="str">
        <f>IFERROR(SMALL($M$5:$M$8000,ROWS($M$5:M2107)),"")</f>
        <v/>
      </c>
      <c r="P2107" t="s">
        <v>1815</v>
      </c>
      <c r="Q2107" t="s">
        <v>774</v>
      </c>
      <c r="R2107">
        <v>1686766</v>
      </c>
      <c r="S2107" s="286">
        <f>ROWS(R$5:R2107)</f>
        <v>2103</v>
      </c>
      <c r="T2107" s="286" t="str">
        <f>IF(P2107='5.1'!$E$5,TXM!S2107,"")</f>
        <v/>
      </c>
      <c r="U2107" t="str">
        <f>IFERROR(SMALL($T$5:$T$8000,ROWS($T$5:T2107)),"")</f>
        <v/>
      </c>
    </row>
    <row r="2108" spans="1:21" ht="14.4" customHeight="1" x14ac:dyDescent="0.25">
      <c r="A2108" s="285" t="s">
        <v>2006</v>
      </c>
      <c r="B2108" t="s">
        <v>746</v>
      </c>
      <c r="C2108" s="300">
        <v>429631</v>
      </c>
      <c r="D2108" s="286">
        <f>ROWS(C$5:C2108)</f>
        <v>2104</v>
      </c>
      <c r="E2108" s="286" t="str">
        <f>IF(A2108='5.1'!$E$5,TXM!D2108,"")</f>
        <v/>
      </c>
      <c r="F2108" t="str">
        <f>IFERROR(SMALL($E$5:$E$8000,ROWS($E$5:E2108)),"")</f>
        <v/>
      </c>
      <c r="I2108" s="285" t="s">
        <v>1715</v>
      </c>
      <c r="J2108" t="s">
        <v>766</v>
      </c>
      <c r="K2108" s="300">
        <v>2162073657</v>
      </c>
      <c r="L2108" s="286">
        <f>ROWS(K$5:K2108)</f>
        <v>2104</v>
      </c>
      <c r="M2108" s="286" t="str">
        <f>IF(I2108='5.1'!$E$5,TXM!L2108,"")</f>
        <v/>
      </c>
      <c r="N2108" t="str">
        <f>IFERROR(SMALL($M$5:$M$8000,ROWS($M$5:M2108)),"")</f>
        <v/>
      </c>
      <c r="P2108" t="s">
        <v>1815</v>
      </c>
      <c r="Q2108" t="s">
        <v>734</v>
      </c>
      <c r="R2108">
        <v>1554549</v>
      </c>
      <c r="S2108" s="286">
        <f>ROWS(R$5:R2108)</f>
        <v>2104</v>
      </c>
      <c r="T2108" s="286" t="str">
        <f>IF(P2108='5.1'!$E$5,TXM!S2108,"")</f>
        <v/>
      </c>
      <c r="U2108" t="str">
        <f>IFERROR(SMALL($T$5:$T$8000,ROWS($T$5:T2108)),"")</f>
        <v/>
      </c>
    </row>
    <row r="2109" spans="1:21" ht="14.4" customHeight="1" x14ac:dyDescent="0.25">
      <c r="A2109" s="285" t="s">
        <v>2006</v>
      </c>
      <c r="B2109" t="s">
        <v>806</v>
      </c>
      <c r="C2109" s="300">
        <v>398088</v>
      </c>
      <c r="D2109" s="286">
        <f>ROWS(C$5:C2109)</f>
        <v>2105</v>
      </c>
      <c r="E2109" s="286" t="str">
        <f>IF(A2109='5.1'!$E$5,TXM!D2109,"")</f>
        <v/>
      </c>
      <c r="F2109" t="str">
        <f>IFERROR(SMALL($E$5:$E$8000,ROWS($E$5:E2109)),"")</f>
        <v/>
      </c>
      <c r="I2109" s="285" t="s">
        <v>1715</v>
      </c>
      <c r="J2109" t="s">
        <v>1086</v>
      </c>
      <c r="K2109" s="300">
        <v>2138110272</v>
      </c>
      <c r="L2109" s="286">
        <f>ROWS(K$5:K2109)</f>
        <v>2105</v>
      </c>
      <c r="M2109" s="286" t="str">
        <f>IF(I2109='5.1'!$E$5,TXM!L2109,"")</f>
        <v/>
      </c>
      <c r="N2109" t="str">
        <f>IFERROR(SMALL($M$5:$M$8000,ROWS($M$5:M2109)),"")</f>
        <v/>
      </c>
      <c r="P2109" t="s">
        <v>1815</v>
      </c>
      <c r="Q2109" t="s">
        <v>717</v>
      </c>
      <c r="R2109">
        <v>1438098</v>
      </c>
      <c r="S2109" s="286">
        <f>ROWS(R$5:R2109)</f>
        <v>2105</v>
      </c>
      <c r="T2109" s="286" t="str">
        <f>IF(P2109='5.1'!$E$5,TXM!S2109,"")</f>
        <v/>
      </c>
      <c r="U2109" t="str">
        <f>IFERROR(SMALL($T$5:$T$8000,ROWS($T$5:T2109)),"")</f>
        <v/>
      </c>
    </row>
    <row r="2110" spans="1:21" ht="14.4" customHeight="1" x14ac:dyDescent="0.25">
      <c r="A2110" s="285" t="s">
        <v>2006</v>
      </c>
      <c r="B2110" t="s">
        <v>1079</v>
      </c>
      <c r="C2110" s="300">
        <v>192780</v>
      </c>
      <c r="D2110" s="286">
        <f>ROWS(C$5:C2110)</f>
        <v>2106</v>
      </c>
      <c r="E2110" s="286" t="str">
        <f>IF(A2110='5.1'!$E$5,TXM!D2110,"")</f>
        <v/>
      </c>
      <c r="F2110" t="str">
        <f>IFERROR(SMALL($E$5:$E$8000,ROWS($E$5:E2110)),"")</f>
        <v/>
      </c>
      <c r="I2110" s="285" t="s">
        <v>1715</v>
      </c>
      <c r="J2110" t="s">
        <v>790</v>
      </c>
      <c r="K2110" s="300">
        <v>1932374027</v>
      </c>
      <c r="L2110" s="286">
        <f>ROWS(K$5:K2110)</f>
        <v>2106</v>
      </c>
      <c r="M2110" s="286" t="str">
        <f>IF(I2110='5.1'!$E$5,TXM!L2110,"")</f>
        <v/>
      </c>
      <c r="N2110" t="str">
        <f>IFERROR(SMALL($M$5:$M$8000,ROWS($M$5:M2110)),"")</f>
        <v/>
      </c>
      <c r="P2110" t="s">
        <v>1815</v>
      </c>
      <c r="Q2110" t="s">
        <v>764</v>
      </c>
      <c r="R2110">
        <v>1420671</v>
      </c>
      <c r="S2110" s="286">
        <f>ROWS(R$5:R2110)</f>
        <v>2106</v>
      </c>
      <c r="T2110" s="286" t="str">
        <f>IF(P2110='5.1'!$E$5,TXM!S2110,"")</f>
        <v/>
      </c>
      <c r="U2110" t="str">
        <f>IFERROR(SMALL($T$5:$T$8000,ROWS($T$5:T2110)),"")</f>
        <v/>
      </c>
    </row>
    <row r="2111" spans="1:21" ht="14.4" customHeight="1" x14ac:dyDescent="0.25">
      <c r="A2111" s="285" t="s">
        <v>2006</v>
      </c>
      <c r="B2111" t="s">
        <v>715</v>
      </c>
      <c r="C2111" s="300">
        <v>87394</v>
      </c>
      <c r="D2111" s="286">
        <f>ROWS(C$5:C2111)</f>
        <v>2107</v>
      </c>
      <c r="E2111" s="286" t="str">
        <f>IF(A2111='5.1'!$E$5,TXM!D2111,"")</f>
        <v/>
      </c>
      <c r="F2111" t="str">
        <f>IFERROR(SMALL($E$5:$E$8000,ROWS($E$5:E2111)),"")</f>
        <v/>
      </c>
      <c r="I2111" s="285" t="s">
        <v>1715</v>
      </c>
      <c r="J2111" t="s">
        <v>804</v>
      </c>
      <c r="K2111" s="300">
        <v>1561391861</v>
      </c>
      <c r="L2111" s="286">
        <f>ROWS(K$5:K2111)</f>
        <v>2107</v>
      </c>
      <c r="M2111" s="286" t="str">
        <f>IF(I2111='5.1'!$E$5,TXM!L2111,"")</f>
        <v/>
      </c>
      <c r="N2111" t="str">
        <f>IFERROR(SMALL($M$5:$M$8000,ROWS($M$5:M2111)),"")</f>
        <v/>
      </c>
      <c r="P2111" t="s">
        <v>1815</v>
      </c>
      <c r="Q2111" t="s">
        <v>115</v>
      </c>
      <c r="R2111">
        <v>1162847</v>
      </c>
      <c r="S2111" s="286">
        <f>ROWS(R$5:R2111)</f>
        <v>2107</v>
      </c>
      <c r="T2111" s="286" t="str">
        <f>IF(P2111='5.1'!$E$5,TXM!S2111,"")</f>
        <v/>
      </c>
      <c r="U2111" t="str">
        <f>IFERROR(SMALL($T$5:$T$8000,ROWS($T$5:T2111)),"")</f>
        <v/>
      </c>
    </row>
    <row r="2112" spans="1:21" ht="14.4" customHeight="1" x14ac:dyDescent="0.25">
      <c r="A2112" s="285" t="s">
        <v>2006</v>
      </c>
      <c r="B2112" t="s">
        <v>106</v>
      </c>
      <c r="C2112" s="300">
        <v>20046</v>
      </c>
      <c r="D2112" s="286">
        <f>ROWS(C$5:C2112)</f>
        <v>2108</v>
      </c>
      <c r="E2112" s="286" t="str">
        <f>IF(A2112='5.1'!$E$5,TXM!D2112,"")</f>
        <v/>
      </c>
      <c r="F2112" t="str">
        <f>IFERROR(SMALL($E$5:$E$8000,ROWS($E$5:E2112)),"")</f>
        <v/>
      </c>
      <c r="I2112" s="285" t="s">
        <v>1715</v>
      </c>
      <c r="J2112" t="s">
        <v>1090</v>
      </c>
      <c r="K2112" s="300">
        <v>1547311917</v>
      </c>
      <c r="L2112" s="286">
        <f>ROWS(K$5:K2112)</f>
        <v>2108</v>
      </c>
      <c r="M2112" s="286" t="str">
        <f>IF(I2112='5.1'!$E$5,TXM!L2112,"")</f>
        <v/>
      </c>
      <c r="N2112" t="str">
        <f>IFERROR(SMALL($M$5:$M$8000,ROWS($M$5:M2112)),"")</f>
        <v/>
      </c>
      <c r="P2112" t="s">
        <v>1815</v>
      </c>
      <c r="Q2112" t="s">
        <v>723</v>
      </c>
      <c r="R2112">
        <v>771165</v>
      </c>
      <c r="S2112" s="286">
        <f>ROWS(R$5:R2112)</f>
        <v>2108</v>
      </c>
      <c r="T2112" s="286" t="str">
        <f>IF(P2112='5.1'!$E$5,TXM!S2112,"")</f>
        <v/>
      </c>
      <c r="U2112" t="str">
        <f>IFERROR(SMALL($T$5:$T$8000,ROWS($T$5:T2112)),"")</f>
        <v/>
      </c>
    </row>
    <row r="2113" spans="1:21" ht="14.4" customHeight="1" x14ac:dyDescent="0.25">
      <c r="A2113" s="285" t="s">
        <v>2006</v>
      </c>
      <c r="B2113" t="s">
        <v>117</v>
      </c>
      <c r="C2113" s="300">
        <v>10185</v>
      </c>
      <c r="D2113" s="286">
        <f>ROWS(C$5:C2113)</f>
        <v>2109</v>
      </c>
      <c r="E2113" s="286" t="str">
        <f>IF(A2113='5.1'!$E$5,TXM!D2113,"")</f>
        <v/>
      </c>
      <c r="F2113" t="str">
        <f>IFERROR(SMALL($E$5:$E$8000,ROWS($E$5:E2113)),"")</f>
        <v/>
      </c>
      <c r="I2113" s="285" t="s">
        <v>1715</v>
      </c>
      <c r="J2113" t="s">
        <v>780</v>
      </c>
      <c r="K2113" s="300">
        <v>1535832040</v>
      </c>
      <c r="L2113" s="286">
        <f>ROWS(K$5:K2113)</f>
        <v>2109</v>
      </c>
      <c r="M2113" s="286" t="str">
        <f>IF(I2113='5.1'!$E$5,TXM!L2113,"")</f>
        <v/>
      </c>
      <c r="N2113" t="str">
        <f>IFERROR(SMALL($M$5:$M$8000,ROWS($M$5:M2113)),"")</f>
        <v/>
      </c>
      <c r="P2113" t="s">
        <v>1815</v>
      </c>
      <c r="Q2113" t="s">
        <v>707</v>
      </c>
      <c r="R2113">
        <v>725075</v>
      </c>
      <c r="S2113" s="286">
        <f>ROWS(R$5:R2113)</f>
        <v>2109</v>
      </c>
      <c r="T2113" s="286" t="str">
        <f>IF(P2113='5.1'!$E$5,TXM!S2113,"")</f>
        <v/>
      </c>
      <c r="U2113" t="str">
        <f>IFERROR(SMALL($T$5:$T$8000,ROWS($T$5:T2113)),"")</f>
        <v/>
      </c>
    </row>
    <row r="2114" spans="1:21" ht="14.4" customHeight="1" x14ac:dyDescent="0.25">
      <c r="A2114" s="285" t="s">
        <v>1812</v>
      </c>
      <c r="B2114" t="s">
        <v>715</v>
      </c>
      <c r="C2114" s="300">
        <v>5782566876</v>
      </c>
      <c r="D2114" s="286">
        <f>ROWS(C$5:C2114)</f>
        <v>2110</v>
      </c>
      <c r="E2114" s="286" t="str">
        <f>IF(A2114='5.1'!$E$5,TXM!D2114,"")</f>
        <v/>
      </c>
      <c r="F2114" t="str">
        <f>IFERROR(SMALL($E$5:$E$8000,ROWS($E$5:E2114)),"")</f>
        <v/>
      </c>
      <c r="I2114" s="285" t="s">
        <v>1715</v>
      </c>
      <c r="J2114" t="s">
        <v>734</v>
      </c>
      <c r="K2114" s="300">
        <v>1535160288</v>
      </c>
      <c r="L2114" s="286">
        <f>ROWS(K$5:K2114)</f>
        <v>2110</v>
      </c>
      <c r="M2114" s="286" t="str">
        <f>IF(I2114='5.1'!$E$5,TXM!L2114,"")</f>
        <v/>
      </c>
      <c r="N2114" t="str">
        <f>IFERROR(SMALL($M$5:$M$8000,ROWS($M$5:M2114)),"")</f>
        <v/>
      </c>
      <c r="P2114" t="s">
        <v>1815</v>
      </c>
      <c r="Q2114" t="s">
        <v>705</v>
      </c>
      <c r="R2114">
        <v>689485</v>
      </c>
      <c r="S2114" s="286">
        <f>ROWS(R$5:R2114)</f>
        <v>2110</v>
      </c>
      <c r="T2114" s="286" t="str">
        <f>IF(P2114='5.1'!$E$5,TXM!S2114,"")</f>
        <v/>
      </c>
      <c r="U2114" t="str">
        <f>IFERROR(SMALL($T$5:$T$8000,ROWS($T$5:T2114)),"")</f>
        <v/>
      </c>
    </row>
    <row r="2115" spans="1:21" ht="14.4" customHeight="1" x14ac:dyDescent="0.25">
      <c r="A2115" s="285" t="s">
        <v>1812</v>
      </c>
      <c r="B2115" t="s">
        <v>1080</v>
      </c>
      <c r="C2115" s="300">
        <v>371529867</v>
      </c>
      <c r="D2115" s="286">
        <f>ROWS(C$5:C2115)</f>
        <v>2111</v>
      </c>
      <c r="E2115" s="286" t="str">
        <f>IF(A2115='5.1'!$E$5,TXM!D2115,"")</f>
        <v/>
      </c>
      <c r="F2115" t="str">
        <f>IFERROR(SMALL($E$5:$E$8000,ROWS($E$5:E2115)),"")</f>
        <v/>
      </c>
      <c r="I2115" s="285" t="s">
        <v>1715</v>
      </c>
      <c r="J2115" t="s">
        <v>1082</v>
      </c>
      <c r="K2115" s="300">
        <v>1517191325</v>
      </c>
      <c r="L2115" s="286">
        <f>ROWS(K$5:K2115)</f>
        <v>2111</v>
      </c>
      <c r="M2115" s="286" t="str">
        <f>IF(I2115='5.1'!$E$5,TXM!L2115,"")</f>
        <v/>
      </c>
      <c r="N2115" t="str">
        <f>IFERROR(SMALL($M$5:$M$8000,ROWS($M$5:M2115)),"")</f>
        <v/>
      </c>
      <c r="P2115" t="s">
        <v>1815</v>
      </c>
      <c r="Q2115" t="s">
        <v>997</v>
      </c>
      <c r="R2115">
        <v>635489</v>
      </c>
      <c r="S2115" s="286">
        <f>ROWS(R$5:R2115)</f>
        <v>2111</v>
      </c>
      <c r="T2115" s="286" t="str">
        <f>IF(P2115='5.1'!$E$5,TXM!S2115,"")</f>
        <v/>
      </c>
      <c r="U2115" t="str">
        <f>IFERROR(SMALL($T$5:$T$8000,ROWS($T$5:T2115)),"")</f>
        <v/>
      </c>
    </row>
    <row r="2116" spans="1:21" ht="14.4" customHeight="1" x14ac:dyDescent="0.25">
      <c r="A2116" s="285" t="s">
        <v>1812</v>
      </c>
      <c r="B2116" t="s">
        <v>115</v>
      </c>
      <c r="C2116" s="300">
        <v>130863204</v>
      </c>
      <c r="D2116" s="286">
        <f>ROWS(C$5:C2116)</f>
        <v>2112</v>
      </c>
      <c r="E2116" s="286" t="str">
        <f>IF(A2116='5.1'!$E$5,TXM!D2116,"")</f>
        <v/>
      </c>
      <c r="F2116" t="str">
        <f>IFERROR(SMALL($E$5:$E$8000,ROWS($E$5:E2116)),"")</f>
        <v/>
      </c>
      <c r="I2116" s="285" t="s">
        <v>1715</v>
      </c>
      <c r="J2116" t="s">
        <v>717</v>
      </c>
      <c r="K2116" s="300">
        <v>1381900199</v>
      </c>
      <c r="L2116" s="286">
        <f>ROWS(K$5:K2116)</f>
        <v>2112</v>
      </c>
      <c r="M2116" s="286" t="str">
        <f>IF(I2116='5.1'!$E$5,TXM!L2116,"")</f>
        <v/>
      </c>
      <c r="N2116" t="str">
        <f>IFERROR(SMALL($M$5:$M$8000,ROWS($M$5:M2116)),"")</f>
        <v/>
      </c>
      <c r="P2116" t="s">
        <v>1815</v>
      </c>
      <c r="Q2116" t="s">
        <v>711</v>
      </c>
      <c r="R2116">
        <v>606488</v>
      </c>
      <c r="S2116" s="286">
        <f>ROWS(R$5:R2116)</f>
        <v>2112</v>
      </c>
      <c r="T2116" s="286" t="str">
        <f>IF(P2116='5.1'!$E$5,TXM!S2116,"")</f>
        <v/>
      </c>
      <c r="U2116" t="str">
        <f>IFERROR(SMALL($T$5:$T$8000,ROWS($T$5:T2116)),"")</f>
        <v/>
      </c>
    </row>
    <row r="2117" spans="1:21" ht="14.4" customHeight="1" x14ac:dyDescent="0.25">
      <c r="A2117" s="285" t="s">
        <v>1812</v>
      </c>
      <c r="B2117" t="s">
        <v>102</v>
      </c>
      <c r="C2117" s="300">
        <v>20909827</v>
      </c>
      <c r="D2117" s="286">
        <f>ROWS(C$5:C2117)</f>
        <v>2113</v>
      </c>
      <c r="E2117" s="286" t="str">
        <f>IF(A2117='5.1'!$E$5,TXM!D2117,"")</f>
        <v/>
      </c>
      <c r="F2117" t="str">
        <f>IFERROR(SMALL($E$5:$E$8000,ROWS($E$5:E2117)),"")</f>
        <v/>
      </c>
      <c r="I2117" s="285" t="s">
        <v>1715</v>
      </c>
      <c r="J2117" t="s">
        <v>821</v>
      </c>
      <c r="K2117" s="300">
        <v>1207660574</v>
      </c>
      <c r="L2117" s="286">
        <f>ROWS(K$5:K2117)</f>
        <v>2113</v>
      </c>
      <c r="M2117" s="286" t="str">
        <f>IF(I2117='5.1'!$E$5,TXM!L2117,"")</f>
        <v/>
      </c>
      <c r="N2117" t="str">
        <f>IFERROR(SMALL($M$5:$M$8000,ROWS($M$5:M2117)),"")</f>
        <v/>
      </c>
      <c r="P2117" t="s">
        <v>1815</v>
      </c>
      <c r="Q2117" t="s">
        <v>198</v>
      </c>
      <c r="R2117">
        <v>589554</v>
      </c>
      <c r="S2117" s="286">
        <f>ROWS(R$5:R2117)</f>
        <v>2113</v>
      </c>
      <c r="T2117" s="286" t="str">
        <f>IF(P2117='5.1'!$E$5,TXM!S2117,"")</f>
        <v/>
      </c>
      <c r="U2117" t="str">
        <f>IFERROR(SMALL($T$5:$T$8000,ROWS($T$5:T2117)),"")</f>
        <v/>
      </c>
    </row>
    <row r="2118" spans="1:21" ht="14.4" customHeight="1" x14ac:dyDescent="0.25">
      <c r="A2118" s="285" t="s">
        <v>1812</v>
      </c>
      <c r="B2118" t="s">
        <v>1086</v>
      </c>
      <c r="C2118" s="300">
        <v>18841449</v>
      </c>
      <c r="D2118" s="286">
        <f>ROWS(C$5:C2118)</f>
        <v>2114</v>
      </c>
      <c r="E2118" s="286" t="str">
        <f>IF(A2118='5.1'!$E$5,TXM!D2118,"")</f>
        <v/>
      </c>
      <c r="F2118" t="str">
        <f>IFERROR(SMALL($E$5:$E$8000,ROWS($E$5:E2118)),"")</f>
        <v/>
      </c>
      <c r="I2118" s="285" t="s">
        <v>1715</v>
      </c>
      <c r="J2118" t="s">
        <v>746</v>
      </c>
      <c r="K2118" s="300">
        <v>1093493679</v>
      </c>
      <c r="L2118" s="286">
        <f>ROWS(K$5:K2118)</f>
        <v>2114</v>
      </c>
      <c r="M2118" s="286" t="str">
        <f>IF(I2118='5.1'!$E$5,TXM!L2118,"")</f>
        <v/>
      </c>
      <c r="N2118" t="str">
        <f>IFERROR(SMALL($M$5:$M$8000,ROWS($M$5:M2118)),"")</f>
        <v/>
      </c>
      <c r="P2118" t="s">
        <v>1815</v>
      </c>
      <c r="Q2118" t="s">
        <v>772</v>
      </c>
      <c r="R2118">
        <v>582975</v>
      </c>
      <c r="S2118" s="286">
        <f>ROWS(R$5:R2118)</f>
        <v>2114</v>
      </c>
      <c r="T2118" s="286" t="str">
        <f>IF(P2118='5.1'!$E$5,TXM!S2118,"")</f>
        <v/>
      </c>
      <c r="U2118" t="str">
        <f>IFERROR(SMALL($T$5:$T$8000,ROWS($T$5:T2118)),"")</f>
        <v/>
      </c>
    </row>
    <row r="2119" spans="1:21" ht="14.4" customHeight="1" x14ac:dyDescent="0.25">
      <c r="A2119" s="285" t="s">
        <v>1812</v>
      </c>
      <c r="B2119" t="s">
        <v>106</v>
      </c>
      <c r="C2119" s="300">
        <v>17975535</v>
      </c>
      <c r="D2119" s="286">
        <f>ROWS(C$5:C2119)</f>
        <v>2115</v>
      </c>
      <c r="E2119" s="286" t="str">
        <f>IF(A2119='5.1'!$E$5,TXM!D2119,"")</f>
        <v/>
      </c>
      <c r="F2119" t="str">
        <f>IFERROR(SMALL($E$5:$E$8000,ROWS($E$5:E2119)),"")</f>
        <v/>
      </c>
      <c r="I2119" s="285" t="s">
        <v>1715</v>
      </c>
      <c r="J2119" t="s">
        <v>776</v>
      </c>
      <c r="K2119" s="300">
        <v>980816659</v>
      </c>
      <c r="L2119" s="286">
        <f>ROWS(K$5:K2119)</f>
        <v>2115</v>
      </c>
      <c r="M2119" s="286" t="str">
        <f>IF(I2119='5.1'!$E$5,TXM!L2119,"")</f>
        <v/>
      </c>
      <c r="N2119" t="str">
        <f>IFERROR(SMALL($M$5:$M$8000,ROWS($M$5:M2119)),"")</f>
        <v/>
      </c>
      <c r="P2119" t="s">
        <v>1815</v>
      </c>
      <c r="Q2119" t="s">
        <v>111</v>
      </c>
      <c r="R2119">
        <v>487154</v>
      </c>
      <c r="S2119" s="286">
        <f>ROWS(R$5:R2119)</f>
        <v>2115</v>
      </c>
      <c r="T2119" s="286" t="str">
        <f>IF(P2119='5.1'!$E$5,TXM!S2119,"")</f>
        <v/>
      </c>
      <c r="U2119" t="str">
        <f>IFERROR(SMALL($T$5:$T$8000,ROWS($T$5:T2119)),"")</f>
        <v/>
      </c>
    </row>
    <row r="2120" spans="1:21" ht="14.4" customHeight="1" x14ac:dyDescent="0.25">
      <c r="A2120" s="285" t="s">
        <v>1812</v>
      </c>
      <c r="B2120" t="s">
        <v>118</v>
      </c>
      <c r="C2120" s="300">
        <v>11177064</v>
      </c>
      <c r="D2120" s="286">
        <f>ROWS(C$5:C2120)</f>
        <v>2116</v>
      </c>
      <c r="E2120" s="286" t="str">
        <f>IF(A2120='5.1'!$E$5,TXM!D2120,"")</f>
        <v/>
      </c>
      <c r="F2120" t="str">
        <f>IFERROR(SMALL($E$5:$E$8000,ROWS($E$5:E2120)),"")</f>
        <v/>
      </c>
      <c r="I2120" s="285" t="s">
        <v>1715</v>
      </c>
      <c r="J2120" t="s">
        <v>802</v>
      </c>
      <c r="K2120" s="300">
        <v>894254329</v>
      </c>
      <c r="L2120" s="286">
        <f>ROWS(K$5:K2120)</f>
        <v>2116</v>
      </c>
      <c r="M2120" s="286" t="str">
        <f>IF(I2120='5.1'!$E$5,TXM!L2120,"")</f>
        <v/>
      </c>
      <c r="N2120" t="str">
        <f>IFERROR(SMALL($M$5:$M$8000,ROWS($M$5:M2120)),"")</f>
        <v/>
      </c>
      <c r="P2120" t="s">
        <v>1815</v>
      </c>
      <c r="Q2120" t="s">
        <v>786</v>
      </c>
      <c r="R2120">
        <v>370464</v>
      </c>
      <c r="S2120" s="286">
        <f>ROWS(R$5:R2120)</f>
        <v>2116</v>
      </c>
      <c r="T2120" s="286" t="str">
        <f>IF(P2120='5.1'!$E$5,TXM!S2120,"")</f>
        <v/>
      </c>
      <c r="U2120" t="str">
        <f>IFERROR(SMALL($T$5:$T$8000,ROWS($T$5:T2120)),"")</f>
        <v/>
      </c>
    </row>
    <row r="2121" spans="1:21" ht="14.4" customHeight="1" x14ac:dyDescent="0.25">
      <c r="A2121" s="285" t="s">
        <v>1812</v>
      </c>
      <c r="B2121" t="s">
        <v>1079</v>
      </c>
      <c r="C2121" s="300">
        <v>8488681</v>
      </c>
      <c r="D2121" s="286">
        <f>ROWS(C$5:C2121)</f>
        <v>2117</v>
      </c>
      <c r="E2121" s="286" t="str">
        <f>IF(A2121='5.1'!$E$5,TXM!D2121,"")</f>
        <v/>
      </c>
      <c r="F2121" t="str">
        <f>IFERROR(SMALL($E$5:$E$8000,ROWS($E$5:E2121)),"")</f>
        <v/>
      </c>
      <c r="I2121" s="285" t="s">
        <v>1715</v>
      </c>
      <c r="J2121" t="s">
        <v>786</v>
      </c>
      <c r="K2121" s="300">
        <v>883568793</v>
      </c>
      <c r="L2121" s="286">
        <f>ROWS(K$5:K2121)</f>
        <v>2117</v>
      </c>
      <c r="M2121" s="286" t="str">
        <f>IF(I2121='5.1'!$E$5,TXM!L2121,"")</f>
        <v/>
      </c>
      <c r="N2121" t="str">
        <f>IFERROR(SMALL($M$5:$M$8000,ROWS($M$5:M2121)),"")</f>
        <v/>
      </c>
      <c r="P2121" t="s">
        <v>1815</v>
      </c>
      <c r="Q2121" t="s">
        <v>823</v>
      </c>
      <c r="R2121">
        <v>370230</v>
      </c>
      <c r="S2121" s="286">
        <f>ROWS(R$5:R2121)</f>
        <v>2117</v>
      </c>
      <c r="T2121" s="286" t="str">
        <f>IF(P2121='5.1'!$E$5,TXM!S2121,"")</f>
        <v/>
      </c>
      <c r="U2121" t="str">
        <f>IFERROR(SMALL($T$5:$T$8000,ROWS($T$5:T2121)),"")</f>
        <v/>
      </c>
    </row>
    <row r="2122" spans="1:21" ht="14.4" customHeight="1" x14ac:dyDescent="0.25">
      <c r="A2122" s="285" t="s">
        <v>1812</v>
      </c>
      <c r="B2122" t="s">
        <v>705</v>
      </c>
      <c r="C2122" s="300">
        <v>8064075</v>
      </c>
      <c r="D2122" s="286">
        <f>ROWS(C$5:C2122)</f>
        <v>2118</v>
      </c>
      <c r="E2122" s="286" t="str">
        <f>IF(A2122='5.1'!$E$5,TXM!D2122,"")</f>
        <v/>
      </c>
      <c r="F2122" t="str">
        <f>IFERROR(SMALL($E$5:$E$8000,ROWS($E$5:E2122)),"")</f>
        <v/>
      </c>
      <c r="I2122" s="285" t="s">
        <v>1715</v>
      </c>
      <c r="J2122" t="s">
        <v>1092</v>
      </c>
      <c r="K2122" s="300">
        <v>802076310</v>
      </c>
      <c r="L2122" s="286">
        <f>ROWS(K$5:K2122)</f>
        <v>2118</v>
      </c>
      <c r="M2122" s="286" t="str">
        <f>IF(I2122='5.1'!$E$5,TXM!L2122,"")</f>
        <v/>
      </c>
      <c r="N2122" t="str">
        <f>IFERROR(SMALL($M$5:$M$8000,ROWS($M$5:M2122)),"")</f>
        <v/>
      </c>
      <c r="P2122" t="s">
        <v>1815</v>
      </c>
      <c r="Q2122" t="s">
        <v>1092</v>
      </c>
      <c r="R2122">
        <v>289888</v>
      </c>
      <c r="S2122" s="286">
        <f>ROWS(R$5:R2122)</f>
        <v>2118</v>
      </c>
      <c r="T2122" s="286" t="str">
        <f>IF(P2122='5.1'!$E$5,TXM!S2122,"")</f>
        <v/>
      </c>
      <c r="U2122" t="str">
        <f>IFERROR(SMALL($T$5:$T$8000,ROWS($T$5:T2122)),"")</f>
        <v/>
      </c>
    </row>
    <row r="2123" spans="1:21" ht="14.4" customHeight="1" x14ac:dyDescent="0.25">
      <c r="A2123" s="285" t="s">
        <v>1812</v>
      </c>
      <c r="B2123" t="s">
        <v>999</v>
      </c>
      <c r="C2123" s="300">
        <v>5548878</v>
      </c>
      <c r="D2123" s="286">
        <f>ROWS(C$5:C2123)</f>
        <v>2119</v>
      </c>
      <c r="E2123" s="286" t="str">
        <f>IF(A2123='5.1'!$E$5,TXM!D2123,"")</f>
        <v/>
      </c>
      <c r="F2123" t="str">
        <f>IFERROR(SMALL($E$5:$E$8000,ROWS($E$5:E2123)),"")</f>
        <v/>
      </c>
      <c r="I2123" s="285" t="s">
        <v>1715</v>
      </c>
      <c r="J2123" t="s">
        <v>723</v>
      </c>
      <c r="K2123" s="300">
        <v>789903355</v>
      </c>
      <c r="L2123" s="286">
        <f>ROWS(K$5:K2123)</f>
        <v>2119</v>
      </c>
      <c r="M2123" s="286" t="str">
        <f>IF(I2123='5.1'!$E$5,TXM!L2123,"")</f>
        <v/>
      </c>
      <c r="N2123" t="str">
        <f>IFERROR(SMALL($M$5:$M$8000,ROWS($M$5:M2123)),"")</f>
        <v/>
      </c>
      <c r="P2123" t="s">
        <v>1815</v>
      </c>
      <c r="Q2123" t="s">
        <v>114</v>
      </c>
      <c r="R2123">
        <v>277376</v>
      </c>
      <c r="S2123" s="286">
        <f>ROWS(R$5:R2123)</f>
        <v>2119</v>
      </c>
      <c r="T2123" s="286" t="str">
        <f>IF(P2123='5.1'!$E$5,TXM!S2123,"")</f>
        <v/>
      </c>
      <c r="U2123" t="str">
        <f>IFERROR(SMALL($T$5:$T$8000,ROWS($T$5:T2123)),"")</f>
        <v/>
      </c>
    </row>
    <row r="2124" spans="1:21" ht="14.4" customHeight="1" x14ac:dyDescent="0.25">
      <c r="A2124" s="285" t="s">
        <v>1812</v>
      </c>
      <c r="B2124" t="s">
        <v>117</v>
      </c>
      <c r="C2124" s="300">
        <v>4428168</v>
      </c>
      <c r="D2124" s="286">
        <f>ROWS(C$5:C2124)</f>
        <v>2120</v>
      </c>
      <c r="E2124" s="286" t="str">
        <f>IF(A2124='5.1'!$E$5,TXM!D2124,"")</f>
        <v/>
      </c>
      <c r="F2124" t="str">
        <f>IFERROR(SMALL($E$5:$E$8000,ROWS($E$5:E2124)),"")</f>
        <v/>
      </c>
      <c r="I2124" s="285" t="s">
        <v>1715</v>
      </c>
      <c r="J2124" t="s">
        <v>774</v>
      </c>
      <c r="K2124" s="300">
        <v>759261042</v>
      </c>
      <c r="L2124" s="286">
        <f>ROWS(K$5:K2124)</f>
        <v>2120</v>
      </c>
      <c r="M2124" s="286" t="str">
        <f>IF(I2124='5.1'!$E$5,TXM!L2124,"")</f>
        <v/>
      </c>
      <c r="N2124" t="str">
        <f>IFERROR(SMALL($M$5:$M$8000,ROWS($M$5:M2124)),"")</f>
        <v/>
      </c>
      <c r="P2124" t="s">
        <v>1815</v>
      </c>
      <c r="Q2124" t="s">
        <v>109</v>
      </c>
      <c r="R2124">
        <v>225065</v>
      </c>
      <c r="S2124" s="286">
        <f>ROWS(R$5:R2124)</f>
        <v>2120</v>
      </c>
      <c r="T2124" s="286" t="str">
        <f>IF(P2124='5.1'!$E$5,TXM!S2124,"")</f>
        <v/>
      </c>
      <c r="U2124" t="str">
        <f>IFERROR(SMALL($T$5:$T$8000,ROWS($T$5:T2124)),"")</f>
        <v/>
      </c>
    </row>
    <row r="2125" spans="1:21" ht="14.4" customHeight="1" x14ac:dyDescent="0.25">
      <c r="A2125" s="285" t="s">
        <v>1812</v>
      </c>
      <c r="B2125" t="s">
        <v>723</v>
      </c>
      <c r="C2125" s="300">
        <v>3977567</v>
      </c>
      <c r="D2125" s="286">
        <f>ROWS(C$5:C2125)</f>
        <v>2121</v>
      </c>
      <c r="E2125" s="286" t="str">
        <f>IF(A2125='5.1'!$E$5,TXM!D2125,"")</f>
        <v/>
      </c>
      <c r="F2125" t="str">
        <f>IFERROR(SMALL($E$5:$E$8000,ROWS($E$5:E2125)),"")</f>
        <v/>
      </c>
      <c r="I2125" s="285" t="s">
        <v>1715</v>
      </c>
      <c r="J2125" t="s">
        <v>764</v>
      </c>
      <c r="K2125" s="300">
        <v>719659257</v>
      </c>
      <c r="L2125" s="286">
        <f>ROWS(K$5:K2125)</f>
        <v>2121</v>
      </c>
      <c r="M2125" s="286" t="str">
        <f>IF(I2125='5.1'!$E$5,TXM!L2125,"")</f>
        <v/>
      </c>
      <c r="N2125" t="str">
        <f>IFERROR(SMALL($M$5:$M$8000,ROWS($M$5:M2125)),"")</f>
        <v/>
      </c>
      <c r="P2125" t="s">
        <v>1815</v>
      </c>
      <c r="Q2125" t="s">
        <v>709</v>
      </c>
      <c r="R2125">
        <v>210000</v>
      </c>
      <c r="S2125" s="286">
        <f>ROWS(R$5:R2125)</f>
        <v>2121</v>
      </c>
      <c r="T2125" s="286" t="str">
        <f>IF(P2125='5.1'!$E$5,TXM!S2125,"")</f>
        <v/>
      </c>
      <c r="U2125" t="str">
        <f>IFERROR(SMALL($T$5:$T$8000,ROWS($T$5:T2125)),"")</f>
        <v/>
      </c>
    </row>
    <row r="2126" spans="1:21" ht="14.4" customHeight="1" x14ac:dyDescent="0.25">
      <c r="A2126" s="285" t="s">
        <v>1812</v>
      </c>
      <c r="B2126" t="s">
        <v>790</v>
      </c>
      <c r="C2126" s="300">
        <v>3865174</v>
      </c>
      <c r="D2126" s="286">
        <f>ROWS(C$5:C2126)</f>
        <v>2122</v>
      </c>
      <c r="E2126" s="286" t="str">
        <f>IF(A2126='5.1'!$E$5,TXM!D2126,"")</f>
        <v/>
      </c>
      <c r="F2126" t="str">
        <f>IFERROR(SMALL($E$5:$E$8000,ROWS($E$5:E2126)),"")</f>
        <v/>
      </c>
      <c r="I2126" s="285" t="s">
        <v>1715</v>
      </c>
      <c r="J2126" t="s">
        <v>1079</v>
      </c>
      <c r="K2126" s="300">
        <v>672814167</v>
      </c>
      <c r="L2126" s="286">
        <f>ROWS(K$5:K2126)</f>
        <v>2122</v>
      </c>
      <c r="M2126" s="286" t="str">
        <f>IF(I2126='5.1'!$E$5,TXM!L2126,"")</f>
        <v/>
      </c>
      <c r="N2126" t="str">
        <f>IFERROR(SMALL($M$5:$M$8000,ROWS($M$5:M2126)),"")</f>
        <v/>
      </c>
      <c r="P2126" t="s">
        <v>1815</v>
      </c>
      <c r="Q2126" t="s">
        <v>756</v>
      </c>
      <c r="R2126">
        <v>191927</v>
      </c>
      <c r="S2126" s="286">
        <f>ROWS(R$5:R2126)</f>
        <v>2122</v>
      </c>
      <c r="T2126" s="286" t="str">
        <f>IF(P2126='5.1'!$E$5,TXM!S2126,"")</f>
        <v/>
      </c>
      <c r="U2126" t="str">
        <f>IFERROR(SMALL($T$5:$T$8000,ROWS($T$5:T2126)),"")</f>
        <v/>
      </c>
    </row>
    <row r="2127" spans="1:21" ht="14.4" customHeight="1" x14ac:dyDescent="0.25">
      <c r="A2127" s="285" t="s">
        <v>1812</v>
      </c>
      <c r="B2127" t="s">
        <v>784</v>
      </c>
      <c r="C2127" s="300">
        <v>2392375</v>
      </c>
      <c r="D2127" s="286">
        <f>ROWS(C$5:C2127)</f>
        <v>2123</v>
      </c>
      <c r="E2127" s="286" t="str">
        <f>IF(A2127='5.1'!$E$5,TXM!D2127,"")</f>
        <v/>
      </c>
      <c r="F2127" t="str">
        <f>IFERROR(SMALL($E$5:$E$8000,ROWS($E$5:E2127)),"")</f>
        <v/>
      </c>
      <c r="I2127" s="285" t="s">
        <v>1715</v>
      </c>
      <c r="J2127" t="s">
        <v>118</v>
      </c>
      <c r="K2127" s="300">
        <v>618744197</v>
      </c>
      <c r="L2127" s="286">
        <f>ROWS(K$5:K2127)</f>
        <v>2123</v>
      </c>
      <c r="M2127" s="286" t="str">
        <f>IF(I2127='5.1'!$E$5,TXM!L2127,"")</f>
        <v/>
      </c>
      <c r="N2127" t="str">
        <f>IFERROR(SMALL($M$5:$M$8000,ROWS($M$5:M2127)),"")</f>
        <v/>
      </c>
      <c r="P2127" t="s">
        <v>1815</v>
      </c>
      <c r="Q2127" t="s">
        <v>1084</v>
      </c>
      <c r="R2127">
        <v>167641</v>
      </c>
      <c r="S2127" s="286">
        <f>ROWS(R$5:R2127)</f>
        <v>2123</v>
      </c>
      <c r="T2127" s="286" t="str">
        <f>IF(P2127='5.1'!$E$5,TXM!S2127,"")</f>
        <v/>
      </c>
      <c r="U2127" t="str">
        <f>IFERROR(SMALL($T$5:$T$8000,ROWS($T$5:T2127)),"")</f>
        <v/>
      </c>
    </row>
    <row r="2128" spans="1:21" ht="14.4" customHeight="1" x14ac:dyDescent="0.25">
      <c r="A2128" s="285" t="s">
        <v>1812</v>
      </c>
      <c r="B2128" t="s">
        <v>1081</v>
      </c>
      <c r="C2128" s="300">
        <v>2382886</v>
      </c>
      <c r="D2128" s="286">
        <f>ROWS(C$5:C2128)</f>
        <v>2124</v>
      </c>
      <c r="E2128" s="286" t="str">
        <f>IF(A2128='5.1'!$E$5,TXM!D2128,"")</f>
        <v/>
      </c>
      <c r="F2128" t="str">
        <f>IFERROR(SMALL($E$5:$E$8000,ROWS($E$5:E2128)),"")</f>
        <v/>
      </c>
      <c r="I2128" s="285" t="s">
        <v>1715</v>
      </c>
      <c r="J2128" t="s">
        <v>725</v>
      </c>
      <c r="K2128" s="300">
        <v>479093090</v>
      </c>
      <c r="L2128" s="286">
        <f>ROWS(K$5:K2128)</f>
        <v>2124</v>
      </c>
      <c r="M2128" s="286" t="str">
        <f>IF(I2128='5.1'!$E$5,TXM!L2128,"")</f>
        <v/>
      </c>
      <c r="N2128" t="str">
        <f>IFERROR(SMALL($M$5:$M$8000,ROWS($M$5:M2128)),"")</f>
        <v/>
      </c>
      <c r="P2128" t="s">
        <v>1815</v>
      </c>
      <c r="Q2128" t="s">
        <v>748</v>
      </c>
      <c r="R2128">
        <v>128684</v>
      </c>
      <c r="S2128" s="286">
        <f>ROWS(R$5:R2128)</f>
        <v>2124</v>
      </c>
      <c r="T2128" s="286" t="str">
        <f>IF(P2128='5.1'!$E$5,TXM!S2128,"")</f>
        <v/>
      </c>
      <c r="U2128" t="str">
        <f>IFERROR(SMALL($T$5:$T$8000,ROWS($T$5:T2128)),"")</f>
        <v/>
      </c>
    </row>
    <row r="2129" spans="1:21" ht="14.4" customHeight="1" x14ac:dyDescent="0.25">
      <c r="A2129" s="285" t="s">
        <v>1812</v>
      </c>
      <c r="B2129" t="s">
        <v>808</v>
      </c>
      <c r="C2129" s="300">
        <v>2340099</v>
      </c>
      <c r="D2129" s="286">
        <f>ROWS(C$5:C2129)</f>
        <v>2125</v>
      </c>
      <c r="E2129" s="286" t="str">
        <f>IF(A2129='5.1'!$E$5,TXM!D2129,"")</f>
        <v/>
      </c>
      <c r="F2129" t="str">
        <f>IFERROR(SMALL($E$5:$E$8000,ROWS($E$5:E2129)),"")</f>
        <v/>
      </c>
      <c r="I2129" s="285" t="s">
        <v>1715</v>
      </c>
      <c r="J2129" t="s">
        <v>818</v>
      </c>
      <c r="K2129" s="300">
        <v>462201286</v>
      </c>
      <c r="L2129" s="286">
        <f>ROWS(K$5:K2129)</f>
        <v>2125</v>
      </c>
      <c r="M2129" s="286" t="str">
        <f>IF(I2129='5.1'!$E$5,TXM!L2129,"")</f>
        <v/>
      </c>
      <c r="N2129" t="str">
        <f>IFERROR(SMALL($M$5:$M$8000,ROWS($M$5:M2129)),"")</f>
        <v/>
      </c>
      <c r="P2129" t="s">
        <v>1815</v>
      </c>
      <c r="Q2129" t="s">
        <v>796</v>
      </c>
      <c r="R2129">
        <v>114187</v>
      </c>
      <c r="S2129" s="286">
        <f>ROWS(R$5:R2129)</f>
        <v>2125</v>
      </c>
      <c r="T2129" s="286" t="str">
        <f>IF(P2129='5.1'!$E$5,TXM!S2129,"")</f>
        <v/>
      </c>
      <c r="U2129" t="str">
        <f>IFERROR(SMALL($T$5:$T$8000,ROWS($T$5:T2129)),"")</f>
        <v/>
      </c>
    </row>
    <row r="2130" spans="1:21" ht="14.4" customHeight="1" x14ac:dyDescent="0.25">
      <c r="A2130" s="285" t="s">
        <v>1812</v>
      </c>
      <c r="B2130" t="s">
        <v>119</v>
      </c>
      <c r="C2130" s="300">
        <v>2298782</v>
      </c>
      <c r="D2130" s="286">
        <f>ROWS(C$5:C2130)</f>
        <v>2126</v>
      </c>
      <c r="E2130" s="286" t="str">
        <f>IF(A2130='5.1'!$E$5,TXM!D2130,"")</f>
        <v/>
      </c>
      <c r="F2130" t="str">
        <f>IFERROR(SMALL($E$5:$E$8000,ROWS($E$5:E2130)),"")</f>
        <v/>
      </c>
      <c r="I2130" s="285" t="s">
        <v>1715</v>
      </c>
      <c r="J2130" t="s">
        <v>715</v>
      </c>
      <c r="K2130" s="300">
        <v>422579872</v>
      </c>
      <c r="L2130" s="286">
        <f>ROWS(K$5:K2130)</f>
        <v>2126</v>
      </c>
      <c r="M2130" s="286" t="str">
        <f>IF(I2130='5.1'!$E$5,TXM!L2130,"")</f>
        <v/>
      </c>
      <c r="N2130" t="str">
        <f>IFERROR(SMALL($M$5:$M$8000,ROWS($M$5:M2130)),"")</f>
        <v/>
      </c>
      <c r="P2130" t="s">
        <v>1815</v>
      </c>
      <c r="Q2130" t="s">
        <v>770</v>
      </c>
      <c r="R2130">
        <v>92305</v>
      </c>
      <c r="S2130" s="286">
        <f>ROWS(R$5:R2130)</f>
        <v>2126</v>
      </c>
      <c r="T2130" s="286" t="str">
        <f>IF(P2130='5.1'!$E$5,TXM!S2130,"")</f>
        <v/>
      </c>
      <c r="U2130" t="str">
        <f>IFERROR(SMALL($T$5:$T$8000,ROWS($T$5:T2130)),"")</f>
        <v/>
      </c>
    </row>
    <row r="2131" spans="1:21" ht="14.4" customHeight="1" x14ac:dyDescent="0.25">
      <c r="A2131" s="285" t="s">
        <v>1812</v>
      </c>
      <c r="B2131" t="s">
        <v>782</v>
      </c>
      <c r="C2131" s="300">
        <v>1528565</v>
      </c>
      <c r="D2131" s="286">
        <f>ROWS(C$5:C2131)</f>
        <v>2127</v>
      </c>
      <c r="E2131" s="286" t="str">
        <f>IF(A2131='5.1'!$E$5,TXM!D2131,"")</f>
        <v/>
      </c>
      <c r="F2131" t="str">
        <f>IFERROR(SMALL($E$5:$E$8000,ROWS($E$5:E2131)),"")</f>
        <v/>
      </c>
      <c r="I2131" s="285" t="s">
        <v>1715</v>
      </c>
      <c r="J2131" t="s">
        <v>748</v>
      </c>
      <c r="K2131" s="300">
        <v>399589652</v>
      </c>
      <c r="L2131" s="286">
        <f>ROWS(K$5:K2131)</f>
        <v>2127</v>
      </c>
      <c r="M2131" s="286" t="str">
        <f>IF(I2131='5.1'!$E$5,TXM!L2131,"")</f>
        <v/>
      </c>
      <c r="N2131" t="str">
        <f>IFERROR(SMALL($M$5:$M$8000,ROWS($M$5:M2131)),"")</f>
        <v/>
      </c>
      <c r="P2131" t="s">
        <v>1815</v>
      </c>
      <c r="Q2131" t="s">
        <v>750</v>
      </c>
      <c r="R2131">
        <v>73809</v>
      </c>
      <c r="S2131" s="286">
        <f>ROWS(R$5:R2131)</f>
        <v>2127</v>
      </c>
      <c r="T2131" s="286" t="str">
        <f>IF(P2131='5.1'!$E$5,TXM!S2131,"")</f>
        <v/>
      </c>
      <c r="U2131" t="str">
        <f>IFERROR(SMALL($T$5:$T$8000,ROWS($T$5:T2131)),"")</f>
        <v/>
      </c>
    </row>
    <row r="2132" spans="1:21" ht="14.4" customHeight="1" x14ac:dyDescent="0.25">
      <c r="A2132" s="285" t="s">
        <v>1812</v>
      </c>
      <c r="B2132" t="s">
        <v>105</v>
      </c>
      <c r="C2132" s="300">
        <v>1337730</v>
      </c>
      <c r="D2132" s="286">
        <f>ROWS(C$5:C2132)</f>
        <v>2128</v>
      </c>
      <c r="E2132" s="286" t="str">
        <f>IF(A2132='5.1'!$E$5,TXM!D2132,"")</f>
        <v/>
      </c>
      <c r="F2132" t="str">
        <f>IFERROR(SMALL($E$5:$E$8000,ROWS($E$5:E2132)),"")</f>
        <v/>
      </c>
      <c r="I2132" s="285" t="s">
        <v>1715</v>
      </c>
      <c r="J2132" t="s">
        <v>1089</v>
      </c>
      <c r="K2132" s="300">
        <v>385285892</v>
      </c>
      <c r="L2132" s="286">
        <f>ROWS(K$5:K2132)</f>
        <v>2128</v>
      </c>
      <c r="M2132" s="286" t="str">
        <f>IF(I2132='5.1'!$E$5,TXM!L2132,"")</f>
        <v/>
      </c>
      <c r="N2132" t="str">
        <f>IFERROR(SMALL($M$5:$M$8000,ROWS($M$5:M2132)),"")</f>
        <v/>
      </c>
      <c r="P2132" t="s">
        <v>1815</v>
      </c>
      <c r="Q2132" t="s">
        <v>1078</v>
      </c>
      <c r="R2132">
        <v>69246</v>
      </c>
      <c r="S2132" s="286">
        <f>ROWS(R$5:R2132)</f>
        <v>2128</v>
      </c>
      <c r="T2132" s="286" t="str">
        <f>IF(P2132='5.1'!$E$5,TXM!S2132,"")</f>
        <v/>
      </c>
      <c r="U2132" t="str">
        <f>IFERROR(SMALL($T$5:$T$8000,ROWS($T$5:T2132)),"")</f>
        <v/>
      </c>
    </row>
    <row r="2133" spans="1:21" ht="14.4" customHeight="1" x14ac:dyDescent="0.25">
      <c r="A2133" s="285" t="s">
        <v>1812</v>
      </c>
      <c r="B2133" t="s">
        <v>806</v>
      </c>
      <c r="C2133" s="300">
        <v>1151414</v>
      </c>
      <c r="D2133" s="286">
        <f>ROWS(C$5:C2133)</f>
        <v>2129</v>
      </c>
      <c r="E2133" s="286" t="str">
        <f>IF(A2133='5.1'!$E$5,TXM!D2133,"")</f>
        <v/>
      </c>
      <c r="F2133" t="str">
        <f>IFERROR(SMALL($E$5:$E$8000,ROWS($E$5:E2133)),"")</f>
        <v/>
      </c>
      <c r="I2133" s="285" t="s">
        <v>1715</v>
      </c>
      <c r="J2133" t="s">
        <v>727</v>
      </c>
      <c r="K2133" s="300">
        <v>337725705</v>
      </c>
      <c r="L2133" s="286">
        <f>ROWS(K$5:K2133)</f>
        <v>2129</v>
      </c>
      <c r="M2133" s="286" t="str">
        <f>IF(I2133='5.1'!$E$5,TXM!L2133,"")</f>
        <v/>
      </c>
      <c r="N2133" t="str">
        <f>IFERROR(SMALL($M$5:$M$8000,ROWS($M$5:M2133)),"")</f>
        <v/>
      </c>
      <c r="P2133" t="s">
        <v>1815</v>
      </c>
      <c r="Q2133" t="s">
        <v>754</v>
      </c>
      <c r="R2133">
        <v>58241</v>
      </c>
      <c r="S2133" s="286">
        <f>ROWS(R$5:R2133)</f>
        <v>2129</v>
      </c>
      <c r="T2133" s="286" t="str">
        <f>IF(P2133='5.1'!$E$5,TXM!S2133,"")</f>
        <v/>
      </c>
      <c r="U2133" t="str">
        <f>IFERROR(SMALL($T$5:$T$8000,ROWS($T$5:T2133)),"")</f>
        <v/>
      </c>
    </row>
    <row r="2134" spans="1:21" ht="14.4" customHeight="1" x14ac:dyDescent="0.25">
      <c r="A2134" s="285" t="s">
        <v>1812</v>
      </c>
      <c r="B2134" t="s">
        <v>1090</v>
      </c>
      <c r="C2134" s="300">
        <v>1066923</v>
      </c>
      <c r="D2134" s="286">
        <f>ROWS(C$5:C2134)</f>
        <v>2130</v>
      </c>
      <c r="E2134" s="286" t="str">
        <f>IF(A2134='5.1'!$E$5,TXM!D2134,"")</f>
        <v/>
      </c>
      <c r="F2134" t="str">
        <f>IFERROR(SMALL($E$5:$E$8000,ROWS($E$5:E2134)),"")</f>
        <v/>
      </c>
      <c r="I2134" s="285" t="s">
        <v>1715</v>
      </c>
      <c r="J2134" t="s">
        <v>997</v>
      </c>
      <c r="K2134" s="300">
        <v>329967063</v>
      </c>
      <c r="L2134" s="286">
        <f>ROWS(K$5:K2134)</f>
        <v>2130</v>
      </c>
      <c r="M2134" s="286" t="str">
        <f>IF(I2134='5.1'!$E$5,TXM!L2134,"")</f>
        <v/>
      </c>
      <c r="N2134" t="str">
        <f>IFERROR(SMALL($M$5:$M$8000,ROWS($M$5:M2134)),"")</f>
        <v/>
      </c>
      <c r="P2134" t="s">
        <v>1815</v>
      </c>
      <c r="Q2134" t="s">
        <v>1076</v>
      </c>
      <c r="R2134">
        <v>51729</v>
      </c>
      <c r="S2134" s="286">
        <f>ROWS(R$5:R2134)</f>
        <v>2130</v>
      </c>
      <c r="T2134" s="286" t="str">
        <f>IF(P2134='5.1'!$E$5,TXM!S2134,"")</f>
        <v/>
      </c>
      <c r="U2134" t="str">
        <f>IFERROR(SMALL($T$5:$T$8000,ROWS($T$5:T2134)),"")</f>
        <v/>
      </c>
    </row>
    <row r="2135" spans="1:21" ht="14.4" customHeight="1" x14ac:dyDescent="0.25">
      <c r="A2135" s="285" t="s">
        <v>1812</v>
      </c>
      <c r="B2135" t="s">
        <v>746</v>
      </c>
      <c r="C2135" s="300">
        <v>1004406</v>
      </c>
      <c r="D2135" s="286">
        <f>ROWS(C$5:C2135)</f>
        <v>2131</v>
      </c>
      <c r="E2135" s="286" t="str">
        <f>IF(A2135='5.1'!$E$5,TXM!D2135,"")</f>
        <v/>
      </c>
      <c r="F2135" t="str">
        <f>IFERROR(SMALL($E$5:$E$8000,ROWS($E$5:E2135)),"")</f>
        <v/>
      </c>
      <c r="I2135" s="285" t="s">
        <v>1715</v>
      </c>
      <c r="J2135" t="s">
        <v>105</v>
      </c>
      <c r="K2135" s="300">
        <v>318220375</v>
      </c>
      <c r="L2135" s="286">
        <f>ROWS(K$5:K2135)</f>
        <v>2131</v>
      </c>
      <c r="M2135" s="286" t="str">
        <f>IF(I2135='5.1'!$E$5,TXM!L2135,"")</f>
        <v/>
      </c>
      <c r="N2135" t="str">
        <f>IFERROR(SMALL($M$5:$M$8000,ROWS($M$5:M2135)),"")</f>
        <v/>
      </c>
      <c r="P2135" t="s">
        <v>1815</v>
      </c>
      <c r="Q2135" t="s">
        <v>715</v>
      </c>
      <c r="R2135">
        <v>39151</v>
      </c>
      <c r="S2135" s="286">
        <f>ROWS(R$5:R2135)</f>
        <v>2131</v>
      </c>
      <c r="T2135" s="286" t="str">
        <f>IF(P2135='5.1'!$E$5,TXM!S2135,"")</f>
        <v/>
      </c>
      <c r="U2135" t="str">
        <f>IFERROR(SMALL($T$5:$T$8000,ROWS($T$5:T2135)),"")</f>
        <v/>
      </c>
    </row>
    <row r="2136" spans="1:21" ht="14.4" customHeight="1" x14ac:dyDescent="0.25">
      <c r="A2136" s="285" t="s">
        <v>1812</v>
      </c>
      <c r="B2136" t="s">
        <v>752</v>
      </c>
      <c r="C2136" s="300">
        <v>923993</v>
      </c>
      <c r="D2136" s="286">
        <f>ROWS(C$5:C2136)</f>
        <v>2132</v>
      </c>
      <c r="E2136" s="286" t="str">
        <f>IF(A2136='5.1'!$E$5,TXM!D2136,"")</f>
        <v/>
      </c>
      <c r="F2136" t="str">
        <f>IFERROR(SMALL($E$5:$E$8000,ROWS($E$5:E2136)),"")</f>
        <v/>
      </c>
      <c r="I2136" s="285" t="s">
        <v>1715</v>
      </c>
      <c r="J2136" t="s">
        <v>711</v>
      </c>
      <c r="K2136" s="300">
        <v>294759069</v>
      </c>
      <c r="L2136" s="286">
        <f>ROWS(K$5:K2136)</f>
        <v>2132</v>
      </c>
      <c r="M2136" s="286" t="str">
        <f>IF(I2136='5.1'!$E$5,TXM!L2136,"")</f>
        <v/>
      </c>
      <c r="N2136" t="str">
        <f>IFERROR(SMALL($M$5:$M$8000,ROWS($M$5:M2136)),"")</f>
        <v/>
      </c>
      <c r="P2136" t="s">
        <v>1815</v>
      </c>
      <c r="Q2136" t="s">
        <v>1083</v>
      </c>
      <c r="R2136">
        <v>32500</v>
      </c>
      <c r="S2136" s="286">
        <f>ROWS(R$5:R2136)</f>
        <v>2132</v>
      </c>
      <c r="T2136" s="286" t="str">
        <f>IF(P2136='5.1'!$E$5,TXM!S2136,"")</f>
        <v/>
      </c>
      <c r="U2136" t="str">
        <f>IFERROR(SMALL($T$5:$T$8000,ROWS($T$5:T2136)),"")</f>
        <v/>
      </c>
    </row>
    <row r="2137" spans="1:21" ht="14.4" customHeight="1" x14ac:dyDescent="0.25">
      <c r="A2137" s="285" t="s">
        <v>1812</v>
      </c>
      <c r="B2137" t="s">
        <v>1076</v>
      </c>
      <c r="C2137" s="300">
        <v>848442</v>
      </c>
      <c r="D2137" s="286">
        <f>ROWS(C$5:C2137)</f>
        <v>2133</v>
      </c>
      <c r="E2137" s="286" t="str">
        <f>IF(A2137='5.1'!$E$5,TXM!D2137,"")</f>
        <v/>
      </c>
      <c r="F2137" t="str">
        <f>IFERROR(SMALL($E$5:$E$8000,ROWS($E$5:E2137)),"")</f>
        <v/>
      </c>
      <c r="I2137" s="285" t="s">
        <v>1715</v>
      </c>
      <c r="J2137" t="s">
        <v>752</v>
      </c>
      <c r="K2137" s="300">
        <v>293605481</v>
      </c>
      <c r="L2137" s="286">
        <f>ROWS(K$5:K2137)</f>
        <v>2133</v>
      </c>
      <c r="M2137" s="286" t="str">
        <f>IF(I2137='5.1'!$E$5,TXM!L2137,"")</f>
        <v/>
      </c>
      <c r="N2137" t="str">
        <f>IFERROR(SMALL($M$5:$M$8000,ROWS($M$5:M2137)),"")</f>
        <v/>
      </c>
      <c r="P2137" t="s">
        <v>1815</v>
      </c>
      <c r="Q2137" t="s">
        <v>742</v>
      </c>
      <c r="R2137">
        <v>28700</v>
      </c>
      <c r="S2137" s="286">
        <f>ROWS(R$5:R2137)</f>
        <v>2133</v>
      </c>
      <c r="T2137" s="286" t="str">
        <f>IF(P2137='5.1'!$E$5,TXM!S2137,"")</f>
        <v/>
      </c>
      <c r="U2137" t="str">
        <f>IFERROR(SMALL($T$5:$T$8000,ROWS($T$5:T2137)),"")</f>
        <v/>
      </c>
    </row>
    <row r="2138" spans="1:21" ht="14.4" customHeight="1" x14ac:dyDescent="0.25">
      <c r="A2138" s="285" t="s">
        <v>1812</v>
      </c>
      <c r="B2138" t="s">
        <v>717</v>
      </c>
      <c r="C2138" s="300">
        <v>682807</v>
      </c>
      <c r="D2138" s="286">
        <f>ROWS(C$5:C2138)</f>
        <v>2134</v>
      </c>
      <c r="E2138" s="286" t="str">
        <f>IF(A2138='5.1'!$E$5,TXM!D2138,"")</f>
        <v/>
      </c>
      <c r="F2138" t="str">
        <f>IFERROR(SMALL($E$5:$E$8000,ROWS($E$5:E2138)),"")</f>
        <v/>
      </c>
      <c r="I2138" s="285" t="s">
        <v>1715</v>
      </c>
      <c r="J2138" t="s">
        <v>750</v>
      </c>
      <c r="K2138" s="300">
        <v>283050105</v>
      </c>
      <c r="L2138" s="286">
        <f>ROWS(K$5:K2138)</f>
        <v>2134</v>
      </c>
      <c r="M2138" s="286" t="str">
        <f>IF(I2138='5.1'!$E$5,TXM!L2138,"")</f>
        <v/>
      </c>
      <c r="N2138" t="str">
        <f>IFERROR(SMALL($M$5:$M$8000,ROWS($M$5:M2138)),"")</f>
        <v/>
      </c>
      <c r="P2138" t="s">
        <v>1815</v>
      </c>
      <c r="Q2138" t="s">
        <v>736</v>
      </c>
      <c r="R2138">
        <v>12491</v>
      </c>
      <c r="S2138" s="286">
        <f>ROWS(R$5:R2138)</f>
        <v>2134</v>
      </c>
      <c r="T2138" s="286" t="str">
        <f>IF(P2138='5.1'!$E$5,TXM!S2138,"")</f>
        <v/>
      </c>
      <c r="U2138" t="str">
        <f>IFERROR(SMALL($T$5:$T$8000,ROWS($T$5:T2138)),"")</f>
        <v/>
      </c>
    </row>
    <row r="2139" spans="1:21" ht="14.4" customHeight="1" x14ac:dyDescent="0.25">
      <c r="A2139" s="285" t="s">
        <v>1812</v>
      </c>
      <c r="B2139" t="s">
        <v>711</v>
      </c>
      <c r="C2139" s="300">
        <v>658349</v>
      </c>
      <c r="D2139" s="286">
        <f>ROWS(C$5:C2139)</f>
        <v>2135</v>
      </c>
      <c r="E2139" s="286" t="str">
        <f>IF(A2139='5.1'!$E$5,TXM!D2139,"")</f>
        <v/>
      </c>
      <c r="F2139" t="str">
        <f>IFERROR(SMALL($E$5:$E$8000,ROWS($E$5:E2139)),"")</f>
        <v/>
      </c>
      <c r="I2139" s="285" t="s">
        <v>1715</v>
      </c>
      <c r="J2139" t="s">
        <v>796</v>
      </c>
      <c r="K2139" s="300">
        <v>241399938</v>
      </c>
      <c r="L2139" s="286">
        <f>ROWS(K$5:K2139)</f>
        <v>2135</v>
      </c>
      <c r="M2139" s="286" t="str">
        <f>IF(I2139='5.1'!$E$5,TXM!L2139,"")</f>
        <v/>
      </c>
      <c r="N2139" t="str">
        <f>IFERROR(SMALL($M$5:$M$8000,ROWS($M$5:M2139)),"")</f>
        <v/>
      </c>
      <c r="P2139" t="s">
        <v>1815</v>
      </c>
      <c r="Q2139" t="s">
        <v>112</v>
      </c>
      <c r="R2139">
        <v>5000</v>
      </c>
      <c r="S2139" s="286">
        <f>ROWS(R$5:R2139)</f>
        <v>2135</v>
      </c>
      <c r="T2139" s="286" t="str">
        <f>IF(P2139='5.1'!$E$5,TXM!S2139,"")</f>
        <v/>
      </c>
      <c r="U2139" t="str">
        <f>IFERROR(SMALL($T$5:$T$8000,ROWS($T$5:T2139)),"")</f>
        <v/>
      </c>
    </row>
    <row r="2140" spans="1:21" ht="14.4" customHeight="1" x14ac:dyDescent="0.25">
      <c r="A2140" s="285" t="s">
        <v>1812</v>
      </c>
      <c r="B2140" t="s">
        <v>774</v>
      </c>
      <c r="C2140" s="300">
        <v>638389</v>
      </c>
      <c r="D2140" s="286">
        <f>ROWS(C$5:C2140)</f>
        <v>2136</v>
      </c>
      <c r="E2140" s="286" t="str">
        <f>IF(A2140='5.1'!$E$5,TXM!D2140,"")</f>
        <v/>
      </c>
      <c r="F2140" t="str">
        <f>IFERROR(SMALL($E$5:$E$8000,ROWS($E$5:E2140)),"")</f>
        <v/>
      </c>
      <c r="I2140" s="285" t="s">
        <v>1715</v>
      </c>
      <c r="J2140" t="s">
        <v>768</v>
      </c>
      <c r="K2140" s="300">
        <v>232236333</v>
      </c>
      <c r="L2140" s="286">
        <f>ROWS(K$5:K2140)</f>
        <v>2136</v>
      </c>
      <c r="M2140" s="286" t="str">
        <f>IF(I2140='5.1'!$E$5,TXM!L2140,"")</f>
        <v/>
      </c>
      <c r="N2140" t="str">
        <f>IFERROR(SMALL($M$5:$M$8000,ROWS($M$5:M2140)),"")</f>
        <v/>
      </c>
      <c r="P2140" t="s">
        <v>1815</v>
      </c>
      <c r="Q2140" t="s">
        <v>800</v>
      </c>
      <c r="R2140">
        <v>2037</v>
      </c>
      <c r="S2140" s="286">
        <f>ROWS(R$5:R2140)</f>
        <v>2136</v>
      </c>
      <c r="T2140" s="286" t="str">
        <f>IF(P2140='5.1'!$E$5,TXM!S2140,"")</f>
        <v/>
      </c>
      <c r="U2140" t="str">
        <f>IFERROR(SMALL($T$5:$T$8000,ROWS($T$5:T2140)),"")</f>
        <v/>
      </c>
    </row>
    <row r="2141" spans="1:21" ht="14.4" customHeight="1" x14ac:dyDescent="0.25">
      <c r="A2141" s="285" t="s">
        <v>1812</v>
      </c>
      <c r="B2141" t="s">
        <v>109</v>
      </c>
      <c r="C2141" s="300">
        <v>340162</v>
      </c>
      <c r="D2141" s="286">
        <f>ROWS(C$5:C2141)</f>
        <v>2137</v>
      </c>
      <c r="E2141" s="286" t="str">
        <f>IF(A2141='5.1'!$E$5,TXM!D2141,"")</f>
        <v/>
      </c>
      <c r="F2141" t="str">
        <f>IFERROR(SMALL($E$5:$E$8000,ROWS($E$5:E2141)),"")</f>
        <v/>
      </c>
      <c r="I2141" s="285" t="s">
        <v>1715</v>
      </c>
      <c r="J2141" t="s">
        <v>107</v>
      </c>
      <c r="K2141" s="300">
        <v>218271529</v>
      </c>
      <c r="L2141" s="286">
        <f>ROWS(K$5:K2141)</f>
        <v>2137</v>
      </c>
      <c r="M2141" s="286" t="str">
        <f>IF(I2141='5.1'!$E$5,TXM!L2141,"")</f>
        <v/>
      </c>
      <c r="N2141" t="str">
        <f>IFERROR(SMALL($M$5:$M$8000,ROWS($M$5:M2141)),"")</f>
        <v/>
      </c>
      <c r="P2141" t="s">
        <v>1815</v>
      </c>
      <c r="Q2141" t="s">
        <v>744</v>
      </c>
      <c r="R2141">
        <v>1886</v>
      </c>
      <c r="S2141" s="286">
        <f>ROWS(R$5:R2141)</f>
        <v>2137</v>
      </c>
      <c r="T2141" s="286" t="str">
        <f>IF(P2141='5.1'!$E$5,TXM!S2141,"")</f>
        <v/>
      </c>
      <c r="U2141" t="str">
        <f>IFERROR(SMALL($T$5:$T$8000,ROWS($T$5:T2141)),"")</f>
        <v/>
      </c>
    </row>
    <row r="2142" spans="1:21" ht="14.4" customHeight="1" x14ac:dyDescent="0.25">
      <c r="A2142" s="285" t="s">
        <v>1812</v>
      </c>
      <c r="B2142" t="s">
        <v>727</v>
      </c>
      <c r="C2142" s="300">
        <v>321737</v>
      </c>
      <c r="D2142" s="286">
        <f>ROWS(C$5:C2142)</f>
        <v>2138</v>
      </c>
      <c r="E2142" s="286" t="str">
        <f>IF(A2142='5.1'!$E$5,TXM!D2142,"")</f>
        <v/>
      </c>
      <c r="F2142" t="str">
        <f>IFERROR(SMALL($E$5:$E$8000,ROWS($E$5:E2142)),"")</f>
        <v/>
      </c>
      <c r="I2142" s="285" t="s">
        <v>1715</v>
      </c>
      <c r="J2142" t="s">
        <v>110</v>
      </c>
      <c r="K2142" s="300">
        <v>205416405</v>
      </c>
      <c r="L2142" s="286">
        <f>ROWS(K$5:K2142)</f>
        <v>2138</v>
      </c>
      <c r="M2142" s="286" t="str">
        <f>IF(I2142='5.1'!$E$5,TXM!L2142,"")</f>
        <v/>
      </c>
      <c r="N2142" t="str">
        <f>IFERROR(SMALL($M$5:$M$8000,ROWS($M$5:M2142)),"")</f>
        <v/>
      </c>
      <c r="P2142" t="s">
        <v>1815</v>
      </c>
      <c r="Q2142" t="s">
        <v>812</v>
      </c>
      <c r="R2142">
        <v>1829</v>
      </c>
      <c r="S2142" s="286">
        <f>ROWS(R$5:R2142)</f>
        <v>2138</v>
      </c>
      <c r="T2142" s="286" t="str">
        <f>IF(P2142='5.1'!$E$5,TXM!S2142,"")</f>
        <v/>
      </c>
      <c r="U2142" t="str">
        <f>IFERROR(SMALL($T$5:$T$8000,ROWS($T$5:T2142)),"")</f>
        <v/>
      </c>
    </row>
    <row r="2143" spans="1:21" ht="14.4" customHeight="1" x14ac:dyDescent="0.25">
      <c r="A2143" s="285" t="s">
        <v>1812</v>
      </c>
      <c r="B2143" t="s">
        <v>1096</v>
      </c>
      <c r="C2143" s="300">
        <v>160226</v>
      </c>
      <c r="D2143" s="286">
        <f>ROWS(C$5:C2143)</f>
        <v>2139</v>
      </c>
      <c r="E2143" s="286" t="str">
        <f>IF(A2143='5.1'!$E$5,TXM!D2143,"")</f>
        <v/>
      </c>
      <c r="F2143" t="str">
        <f>IFERROR(SMALL($E$5:$E$8000,ROWS($E$5:E2143)),"")</f>
        <v/>
      </c>
      <c r="I2143" s="285" t="s">
        <v>1715</v>
      </c>
      <c r="J2143" t="s">
        <v>800</v>
      </c>
      <c r="K2143" s="300">
        <v>197231594</v>
      </c>
      <c r="L2143" s="286">
        <f>ROWS(K$5:K2143)</f>
        <v>2139</v>
      </c>
      <c r="M2143" s="286" t="str">
        <f>IF(I2143='5.1'!$E$5,TXM!L2143,"")</f>
        <v/>
      </c>
      <c r="N2143" t="str">
        <f>IFERROR(SMALL($M$5:$M$8000,ROWS($M$5:M2143)),"")</f>
        <v/>
      </c>
      <c r="P2143" t="s">
        <v>1818</v>
      </c>
      <c r="Q2143" t="s">
        <v>810</v>
      </c>
      <c r="R2143">
        <v>689860744</v>
      </c>
      <c r="S2143" s="286">
        <f>ROWS(R$5:R2143)</f>
        <v>2139</v>
      </c>
      <c r="T2143" s="286" t="str">
        <f>IF(P2143='5.1'!$E$5,TXM!S2143,"")</f>
        <v/>
      </c>
      <c r="U2143" t="str">
        <f>IFERROR(SMALL($T$5:$T$8000,ROWS($T$5:T2143)),"")</f>
        <v/>
      </c>
    </row>
    <row r="2144" spans="1:21" ht="14.4" customHeight="1" x14ac:dyDescent="0.25">
      <c r="A2144" s="285" t="s">
        <v>1812</v>
      </c>
      <c r="B2144" t="s">
        <v>1082</v>
      </c>
      <c r="C2144" s="300">
        <v>113460</v>
      </c>
      <c r="D2144" s="286">
        <f>ROWS(C$5:C2144)</f>
        <v>2140</v>
      </c>
      <c r="E2144" s="286" t="str">
        <f>IF(A2144='5.1'!$E$5,TXM!D2144,"")</f>
        <v/>
      </c>
      <c r="F2144" t="str">
        <f>IFERROR(SMALL($E$5:$E$8000,ROWS($E$5:E2144)),"")</f>
        <v/>
      </c>
      <c r="I2144" s="285" t="s">
        <v>1715</v>
      </c>
      <c r="J2144" t="s">
        <v>772</v>
      </c>
      <c r="K2144" s="300">
        <v>177659352</v>
      </c>
      <c r="L2144" s="286">
        <f>ROWS(K$5:K2144)</f>
        <v>2140</v>
      </c>
      <c r="M2144" s="286" t="str">
        <f>IF(I2144='5.1'!$E$5,TXM!L2144,"")</f>
        <v/>
      </c>
      <c r="N2144" t="str">
        <f>IFERROR(SMALL($M$5:$M$8000,ROWS($M$5:M2144)),"")</f>
        <v/>
      </c>
      <c r="P2144" t="s">
        <v>1818</v>
      </c>
      <c r="Q2144" t="s">
        <v>814</v>
      </c>
      <c r="R2144">
        <v>446241132</v>
      </c>
      <c r="S2144" s="286">
        <f>ROWS(R$5:R2144)</f>
        <v>2140</v>
      </c>
      <c r="T2144" s="286" t="str">
        <f>IF(P2144='5.1'!$E$5,TXM!S2144,"")</f>
        <v/>
      </c>
      <c r="U2144" t="str">
        <f>IFERROR(SMALL($T$5:$T$8000,ROWS($T$5:T2144)),"")</f>
        <v/>
      </c>
    </row>
    <row r="2145" spans="1:21" ht="14.4" customHeight="1" x14ac:dyDescent="0.25">
      <c r="A2145" s="285" t="s">
        <v>1812</v>
      </c>
      <c r="B2145" t="s">
        <v>116</v>
      </c>
      <c r="C2145" s="300">
        <v>28035</v>
      </c>
      <c r="D2145" s="286">
        <f>ROWS(C$5:C2145)</f>
        <v>2141</v>
      </c>
      <c r="E2145" s="286" t="str">
        <f>IF(A2145='5.1'!$E$5,TXM!D2145,"")</f>
        <v/>
      </c>
      <c r="F2145" t="str">
        <f>IFERROR(SMALL($E$5:$E$8000,ROWS($E$5:E2145)),"")</f>
        <v/>
      </c>
      <c r="I2145" s="285" t="s">
        <v>1715</v>
      </c>
      <c r="J2145" t="s">
        <v>106</v>
      </c>
      <c r="K2145" s="300">
        <v>150844170</v>
      </c>
      <c r="L2145" s="286">
        <f>ROWS(K$5:K2145)</f>
        <v>2141</v>
      </c>
      <c r="M2145" s="286" t="str">
        <f>IF(I2145='5.1'!$E$5,TXM!L2145,"")</f>
        <v/>
      </c>
      <c r="N2145" t="str">
        <f>IFERROR(SMALL($M$5:$M$8000,ROWS($M$5:M2145)),"")</f>
        <v/>
      </c>
      <c r="P2145" t="s">
        <v>1818</v>
      </c>
      <c r="Q2145" t="s">
        <v>806</v>
      </c>
      <c r="R2145">
        <v>418576666</v>
      </c>
      <c r="S2145" s="286">
        <f>ROWS(R$5:R2145)</f>
        <v>2141</v>
      </c>
      <c r="T2145" s="286" t="str">
        <f>IF(P2145='5.1'!$E$5,TXM!S2145,"")</f>
        <v/>
      </c>
      <c r="U2145" t="str">
        <f>IFERROR(SMALL($T$5:$T$8000,ROWS($T$5:T2145)),"")</f>
        <v/>
      </c>
    </row>
    <row r="2146" spans="1:21" ht="14.4" customHeight="1" x14ac:dyDescent="0.25">
      <c r="A2146" s="285" t="s">
        <v>1812</v>
      </c>
      <c r="B2146" t="s">
        <v>776</v>
      </c>
      <c r="C2146" s="300">
        <v>25000</v>
      </c>
      <c r="D2146" s="286">
        <f>ROWS(C$5:C2146)</f>
        <v>2142</v>
      </c>
      <c r="E2146" s="286" t="str">
        <f>IF(A2146='5.1'!$E$5,TXM!D2146,"")</f>
        <v/>
      </c>
      <c r="F2146" t="str">
        <f>IFERROR(SMALL($E$5:$E$8000,ROWS($E$5:E2146)),"")</f>
        <v/>
      </c>
      <c r="I2146" s="285" t="s">
        <v>1715</v>
      </c>
      <c r="J2146" t="s">
        <v>788</v>
      </c>
      <c r="K2146" s="300">
        <v>144483632</v>
      </c>
      <c r="L2146" s="286">
        <f>ROWS(K$5:K2146)</f>
        <v>2142</v>
      </c>
      <c r="M2146" s="286" t="str">
        <f>IF(I2146='5.1'!$E$5,TXM!L2146,"")</f>
        <v/>
      </c>
      <c r="N2146" t="str">
        <f>IFERROR(SMALL($M$5:$M$8000,ROWS($M$5:M2146)),"")</f>
        <v/>
      </c>
      <c r="P2146" t="s">
        <v>1818</v>
      </c>
      <c r="Q2146" t="s">
        <v>808</v>
      </c>
      <c r="R2146">
        <v>76309891</v>
      </c>
      <c r="S2146" s="286">
        <f>ROWS(R$5:R2146)</f>
        <v>2142</v>
      </c>
      <c r="T2146" s="286" t="str">
        <f>IF(P2146='5.1'!$E$5,TXM!S2146,"")</f>
        <v/>
      </c>
      <c r="U2146" t="str">
        <f>IFERROR(SMALL($T$5:$T$8000,ROWS($T$5:T2146)),"")</f>
        <v/>
      </c>
    </row>
    <row r="2147" spans="1:21" ht="14.4" customHeight="1" x14ac:dyDescent="0.25">
      <c r="A2147" s="285" t="s">
        <v>1812</v>
      </c>
      <c r="B2147" t="s">
        <v>764</v>
      </c>
      <c r="C2147" s="300">
        <v>21017</v>
      </c>
      <c r="D2147" s="286">
        <f>ROWS(C$5:C2147)</f>
        <v>2143</v>
      </c>
      <c r="E2147" s="286" t="str">
        <f>IF(A2147='5.1'!$E$5,TXM!D2147,"")</f>
        <v/>
      </c>
      <c r="F2147" t="str">
        <f>IFERROR(SMALL($E$5:$E$8000,ROWS($E$5:E2147)),"")</f>
        <v/>
      </c>
      <c r="I2147" s="285" t="s">
        <v>1715</v>
      </c>
      <c r="J2147" t="s">
        <v>756</v>
      </c>
      <c r="K2147" s="300">
        <v>140253525</v>
      </c>
      <c r="L2147" s="286">
        <f>ROWS(K$5:K2147)</f>
        <v>2143</v>
      </c>
      <c r="M2147" s="286" t="str">
        <f>IF(I2147='5.1'!$E$5,TXM!L2147,"")</f>
        <v/>
      </c>
      <c r="N2147" t="str">
        <f>IFERROR(SMALL($M$5:$M$8000,ROWS($M$5:M2147)),"")</f>
        <v/>
      </c>
      <c r="P2147" t="s">
        <v>1818</v>
      </c>
      <c r="Q2147" t="s">
        <v>780</v>
      </c>
      <c r="R2147">
        <v>74468029</v>
      </c>
      <c r="S2147" s="286">
        <f>ROWS(R$5:R2147)</f>
        <v>2143</v>
      </c>
      <c r="T2147" s="286" t="str">
        <f>IF(P2147='5.1'!$E$5,TXM!S2147,"")</f>
        <v/>
      </c>
      <c r="U2147" t="str">
        <f>IFERROR(SMALL($T$5:$T$8000,ROWS($T$5:T2147)),"")</f>
        <v/>
      </c>
    </row>
    <row r="2148" spans="1:21" ht="14.4" customHeight="1" x14ac:dyDescent="0.25">
      <c r="A2148" s="285" t="s">
        <v>1812</v>
      </c>
      <c r="B2148" t="s">
        <v>1087</v>
      </c>
      <c r="C2148" s="300">
        <v>12232</v>
      </c>
      <c r="D2148" s="286">
        <f>ROWS(C$5:C2148)</f>
        <v>2144</v>
      </c>
      <c r="E2148" s="286" t="str">
        <f>IF(A2148='5.1'!$E$5,TXM!D2148,"")</f>
        <v/>
      </c>
      <c r="F2148" t="str">
        <f>IFERROR(SMALL($E$5:$E$8000,ROWS($E$5:E2148)),"")</f>
        <v/>
      </c>
      <c r="I2148" s="285" t="s">
        <v>1715</v>
      </c>
      <c r="J2148" t="s">
        <v>115</v>
      </c>
      <c r="K2148" s="300">
        <v>128497507</v>
      </c>
      <c r="L2148" s="286">
        <f>ROWS(K$5:K2148)</f>
        <v>2144</v>
      </c>
      <c r="M2148" s="286" t="str">
        <f>IF(I2148='5.1'!$E$5,TXM!L2148,"")</f>
        <v/>
      </c>
      <c r="N2148" t="str">
        <f>IFERROR(SMALL($M$5:$M$8000,ROWS($M$5:M2148)),"")</f>
        <v/>
      </c>
      <c r="P2148" t="s">
        <v>1818</v>
      </c>
      <c r="Q2148" t="s">
        <v>197</v>
      </c>
      <c r="R2148">
        <v>54302092</v>
      </c>
      <c r="S2148" s="286">
        <f>ROWS(R$5:R2148)</f>
        <v>2144</v>
      </c>
      <c r="T2148" s="286" t="str">
        <f>IF(P2148='5.1'!$E$5,TXM!S2148,"")</f>
        <v/>
      </c>
      <c r="U2148" t="str">
        <f>IFERROR(SMALL($T$5:$T$8000,ROWS($T$5:T2148)),"")</f>
        <v/>
      </c>
    </row>
    <row r="2149" spans="1:21" ht="14.4" customHeight="1" x14ac:dyDescent="0.25">
      <c r="A2149" s="285" t="s">
        <v>1812</v>
      </c>
      <c r="B2149" t="s">
        <v>796</v>
      </c>
      <c r="C2149" s="300">
        <v>9238</v>
      </c>
      <c r="D2149" s="286">
        <f>ROWS(C$5:C2149)</f>
        <v>2145</v>
      </c>
      <c r="E2149" s="286" t="str">
        <f>IF(A2149='5.1'!$E$5,TXM!D2149,"")</f>
        <v/>
      </c>
      <c r="F2149" t="str">
        <f>IFERROR(SMALL($E$5:$E$8000,ROWS($E$5:E2149)),"")</f>
        <v/>
      </c>
      <c r="I2149" s="285" t="s">
        <v>1715</v>
      </c>
      <c r="J2149" t="s">
        <v>812</v>
      </c>
      <c r="K2149" s="300">
        <v>124342847</v>
      </c>
      <c r="L2149" s="286">
        <f>ROWS(K$5:K2149)</f>
        <v>2145</v>
      </c>
      <c r="M2149" s="286" t="str">
        <f>IF(I2149='5.1'!$E$5,TXM!L2149,"")</f>
        <v/>
      </c>
      <c r="N2149" t="str">
        <f>IFERROR(SMALL($M$5:$M$8000,ROWS($M$5:M2149)),"")</f>
        <v/>
      </c>
      <c r="P2149" t="s">
        <v>1818</v>
      </c>
      <c r="Q2149" t="s">
        <v>1093</v>
      </c>
      <c r="R2149">
        <v>45883224</v>
      </c>
      <c r="S2149" s="286">
        <f>ROWS(R$5:R2149)</f>
        <v>2145</v>
      </c>
      <c r="T2149" s="286" t="str">
        <f>IF(P2149='5.1'!$E$5,TXM!S2149,"")</f>
        <v/>
      </c>
      <c r="U2149" t="str">
        <f>IFERROR(SMALL($T$5:$T$8000,ROWS($T$5:T2149)),"")</f>
        <v/>
      </c>
    </row>
    <row r="2150" spans="1:21" ht="14.4" customHeight="1" x14ac:dyDescent="0.25">
      <c r="A2150" s="285" t="s">
        <v>1812</v>
      </c>
      <c r="B2150" t="s">
        <v>107</v>
      </c>
      <c r="C2150" s="300">
        <v>5000</v>
      </c>
      <c r="D2150" s="286">
        <f>ROWS(C$5:C2150)</f>
        <v>2146</v>
      </c>
      <c r="E2150" s="286" t="str">
        <f>IF(A2150='5.1'!$E$5,TXM!D2150,"")</f>
        <v/>
      </c>
      <c r="F2150" t="str">
        <f>IFERROR(SMALL($E$5:$E$8000,ROWS($E$5:E2150)),"")</f>
        <v/>
      </c>
      <c r="I2150" s="285" t="s">
        <v>1715</v>
      </c>
      <c r="J2150" t="s">
        <v>119</v>
      </c>
      <c r="K2150" s="300">
        <v>114258310</v>
      </c>
      <c r="L2150" s="286">
        <f>ROWS(K$5:K2150)</f>
        <v>2146</v>
      </c>
      <c r="M2150" s="286" t="str">
        <f>IF(I2150='5.1'!$E$5,TXM!L2150,"")</f>
        <v/>
      </c>
      <c r="N2150" t="str">
        <f>IFERROR(SMALL($M$5:$M$8000,ROWS($M$5:M2150)),"")</f>
        <v/>
      </c>
      <c r="P2150" t="s">
        <v>1818</v>
      </c>
      <c r="Q2150" t="s">
        <v>784</v>
      </c>
      <c r="R2150">
        <v>28308948</v>
      </c>
      <c r="S2150" s="286">
        <f>ROWS(R$5:R2150)</f>
        <v>2146</v>
      </c>
      <c r="T2150" s="286" t="str">
        <f>IF(P2150='5.1'!$E$5,TXM!S2150,"")</f>
        <v/>
      </c>
      <c r="U2150" t="str">
        <f>IFERROR(SMALL($T$5:$T$8000,ROWS($T$5:T2150)),"")</f>
        <v/>
      </c>
    </row>
    <row r="2151" spans="1:21" ht="14.4" customHeight="1" x14ac:dyDescent="0.25">
      <c r="A2151" s="285" t="s">
        <v>1812</v>
      </c>
      <c r="B2151" t="s">
        <v>756</v>
      </c>
      <c r="C2151" s="300">
        <v>3600</v>
      </c>
      <c r="D2151" s="286">
        <f>ROWS(C$5:C2151)</f>
        <v>2147</v>
      </c>
      <c r="E2151" s="286" t="str">
        <f>IF(A2151='5.1'!$E$5,TXM!D2151,"")</f>
        <v/>
      </c>
      <c r="F2151" t="str">
        <f>IFERROR(SMALL($E$5:$E$8000,ROWS($E$5:E2151)),"")</f>
        <v/>
      </c>
      <c r="I2151" s="285" t="s">
        <v>1715</v>
      </c>
      <c r="J2151" t="s">
        <v>1084</v>
      </c>
      <c r="K2151" s="300">
        <v>112240036</v>
      </c>
      <c r="L2151" s="286">
        <f>ROWS(K$5:K2151)</f>
        <v>2147</v>
      </c>
      <c r="M2151" s="286" t="str">
        <f>IF(I2151='5.1'!$E$5,TXM!L2151,"")</f>
        <v/>
      </c>
      <c r="N2151" t="str">
        <f>IFERROR(SMALL($M$5:$M$8000,ROWS($M$5:M2151)),"")</f>
        <v/>
      </c>
      <c r="P2151" t="s">
        <v>1818</v>
      </c>
      <c r="Q2151" t="s">
        <v>106</v>
      </c>
      <c r="R2151">
        <v>23773923</v>
      </c>
      <c r="S2151" s="286">
        <f>ROWS(R$5:R2151)</f>
        <v>2147</v>
      </c>
      <c r="T2151" s="286" t="str">
        <f>IF(P2151='5.1'!$E$5,TXM!S2151,"")</f>
        <v/>
      </c>
      <c r="U2151" t="str">
        <f>IFERROR(SMALL($T$5:$T$8000,ROWS($T$5:T2151)),"")</f>
        <v/>
      </c>
    </row>
    <row r="2152" spans="1:21" ht="14.4" customHeight="1" x14ac:dyDescent="0.25">
      <c r="A2152" s="285" t="s">
        <v>1812</v>
      </c>
      <c r="B2152" t="s">
        <v>1084</v>
      </c>
      <c r="C2152" s="300">
        <v>2940</v>
      </c>
      <c r="D2152" s="286">
        <f>ROWS(C$5:C2152)</f>
        <v>2148</v>
      </c>
      <c r="E2152" s="286" t="str">
        <f>IF(A2152='5.1'!$E$5,TXM!D2152,"")</f>
        <v/>
      </c>
      <c r="F2152" t="str">
        <f>IFERROR(SMALL($E$5:$E$8000,ROWS($E$5:E2152)),"")</f>
        <v/>
      </c>
      <c r="I2152" s="285" t="s">
        <v>1715</v>
      </c>
      <c r="J2152" t="s">
        <v>1087</v>
      </c>
      <c r="K2152" s="300">
        <v>104440926</v>
      </c>
      <c r="L2152" s="286">
        <f>ROWS(K$5:K2152)</f>
        <v>2148</v>
      </c>
      <c r="M2152" s="286" t="str">
        <f>IF(I2152='5.1'!$E$5,TXM!L2152,"")</f>
        <v/>
      </c>
      <c r="N2152" t="str">
        <f>IFERROR(SMALL($M$5:$M$8000,ROWS($M$5:M2152)),"")</f>
        <v/>
      </c>
      <c r="P2152" t="s">
        <v>1818</v>
      </c>
      <c r="Q2152" t="s">
        <v>107</v>
      </c>
      <c r="R2152">
        <v>20777911</v>
      </c>
      <c r="S2152" s="286">
        <f>ROWS(R$5:R2152)</f>
        <v>2148</v>
      </c>
      <c r="T2152" s="286" t="str">
        <f>IF(P2152='5.1'!$E$5,TXM!S2152,"")</f>
        <v/>
      </c>
      <c r="U2152" t="str">
        <f>IFERROR(SMALL($T$5:$T$8000,ROWS($T$5:T2152)),"")</f>
        <v/>
      </c>
    </row>
    <row r="2153" spans="1:21" ht="14.4" customHeight="1" x14ac:dyDescent="0.25">
      <c r="A2153" s="285" t="s">
        <v>1812</v>
      </c>
      <c r="B2153" t="s">
        <v>750</v>
      </c>
      <c r="C2153" s="300">
        <v>2650</v>
      </c>
      <c r="D2153" s="286">
        <f>ROWS(C$5:C2153)</f>
        <v>2149</v>
      </c>
      <c r="E2153" s="286" t="str">
        <f>IF(A2153='5.1'!$E$5,TXM!D2153,"")</f>
        <v/>
      </c>
      <c r="F2153" t="str">
        <f>IFERROR(SMALL($E$5:$E$8000,ROWS($E$5:E2153)),"")</f>
        <v/>
      </c>
      <c r="I2153" s="285" t="s">
        <v>1715</v>
      </c>
      <c r="J2153" t="s">
        <v>754</v>
      </c>
      <c r="K2153" s="300">
        <v>81968448</v>
      </c>
      <c r="L2153" s="286">
        <f>ROWS(K$5:K2153)</f>
        <v>2149</v>
      </c>
      <c r="M2153" s="286" t="str">
        <f>IF(I2153='5.1'!$E$5,TXM!L2153,"")</f>
        <v/>
      </c>
      <c r="N2153" t="str">
        <f>IFERROR(SMALL($M$5:$M$8000,ROWS($M$5:M2153)),"")</f>
        <v/>
      </c>
      <c r="P2153" t="s">
        <v>1818</v>
      </c>
      <c r="Q2153" t="s">
        <v>1080</v>
      </c>
      <c r="R2153">
        <v>17585922</v>
      </c>
      <c r="S2153" s="286">
        <f>ROWS(R$5:R2153)</f>
        <v>2149</v>
      </c>
      <c r="T2153" s="286" t="str">
        <f>IF(P2153='5.1'!$E$5,TXM!S2153,"")</f>
        <v/>
      </c>
      <c r="U2153" t="str">
        <f>IFERROR(SMALL($T$5:$T$8000,ROWS($T$5:T2153)),"")</f>
        <v/>
      </c>
    </row>
    <row r="2154" spans="1:21" ht="14.4" customHeight="1" x14ac:dyDescent="0.25">
      <c r="A2154" s="285" t="s">
        <v>1812</v>
      </c>
      <c r="B2154" t="s">
        <v>744</v>
      </c>
      <c r="C2154" s="300">
        <v>2000</v>
      </c>
      <c r="D2154" s="286">
        <f>ROWS(C$5:C2154)</f>
        <v>2150</v>
      </c>
      <c r="E2154" s="286" t="str">
        <f>IF(A2154='5.1'!$E$5,TXM!D2154,"")</f>
        <v/>
      </c>
      <c r="F2154" t="str">
        <f>IFERROR(SMALL($E$5:$E$8000,ROWS($E$5:E2154)),"")</f>
        <v/>
      </c>
      <c r="I2154" s="285" t="s">
        <v>1715</v>
      </c>
      <c r="J2154" t="s">
        <v>1076</v>
      </c>
      <c r="K2154" s="300">
        <v>72498487</v>
      </c>
      <c r="L2154" s="286">
        <f>ROWS(K$5:K2154)</f>
        <v>2150</v>
      </c>
      <c r="M2154" s="286" t="str">
        <f>IF(I2154='5.1'!$E$5,TXM!L2154,"")</f>
        <v/>
      </c>
      <c r="N2154" t="str">
        <f>IFERROR(SMALL($M$5:$M$8000,ROWS($M$5:M2154)),"")</f>
        <v/>
      </c>
      <c r="P2154" t="s">
        <v>1818</v>
      </c>
      <c r="Q2154" t="s">
        <v>762</v>
      </c>
      <c r="R2154">
        <v>16284230</v>
      </c>
      <c r="S2154" s="286">
        <f>ROWS(R$5:R2154)</f>
        <v>2150</v>
      </c>
      <c r="T2154" s="286" t="str">
        <f>IF(P2154='5.1'!$E$5,TXM!S2154,"")</f>
        <v/>
      </c>
      <c r="U2154" t="str">
        <f>IFERROR(SMALL($T$5:$T$8000,ROWS($T$5:T2154)),"")</f>
        <v/>
      </c>
    </row>
    <row r="2155" spans="1:21" ht="14.4" customHeight="1" x14ac:dyDescent="0.25">
      <c r="A2155" s="285" t="s">
        <v>1812</v>
      </c>
      <c r="B2155" t="s">
        <v>1097</v>
      </c>
      <c r="C2155" s="300">
        <v>1500</v>
      </c>
      <c r="D2155" s="286">
        <f>ROWS(C$5:C2155)</f>
        <v>2151</v>
      </c>
      <c r="E2155" s="286" t="str">
        <f>IF(A2155='5.1'!$E$5,TXM!D2155,"")</f>
        <v/>
      </c>
      <c r="F2155" t="str">
        <f>IFERROR(SMALL($E$5:$E$8000,ROWS($E$5:E2155)),"")</f>
        <v/>
      </c>
      <c r="I2155" s="285" t="s">
        <v>1715</v>
      </c>
      <c r="J2155" t="s">
        <v>713</v>
      </c>
      <c r="K2155" s="300">
        <v>63817370</v>
      </c>
      <c r="L2155" s="286">
        <f>ROWS(K$5:K2155)</f>
        <v>2151</v>
      </c>
      <c r="M2155" s="286" t="str">
        <f>IF(I2155='5.1'!$E$5,TXM!L2155,"")</f>
        <v/>
      </c>
      <c r="N2155" t="str">
        <f>IFERROR(SMALL($M$5:$M$8000,ROWS($M$5:M2155)),"")</f>
        <v/>
      </c>
      <c r="P2155" t="s">
        <v>1818</v>
      </c>
      <c r="Q2155" t="s">
        <v>1096</v>
      </c>
      <c r="R2155">
        <v>16212335</v>
      </c>
      <c r="S2155" s="286">
        <f>ROWS(R$5:R2155)</f>
        <v>2151</v>
      </c>
      <c r="T2155" s="286" t="str">
        <f>IF(P2155='5.1'!$E$5,TXM!S2155,"")</f>
        <v/>
      </c>
      <c r="U2155" t="str">
        <f>IFERROR(SMALL($T$5:$T$8000,ROWS($T$5:T2155)),"")</f>
        <v/>
      </c>
    </row>
    <row r="2156" spans="1:21" ht="14.4" customHeight="1" x14ac:dyDescent="0.25">
      <c r="A2156" s="285" t="s">
        <v>1815</v>
      </c>
      <c r="B2156" t="s">
        <v>102</v>
      </c>
      <c r="C2156" s="300">
        <v>961479328</v>
      </c>
      <c r="D2156" s="286">
        <f>ROWS(C$5:C2156)</f>
        <v>2152</v>
      </c>
      <c r="E2156" s="286" t="str">
        <f>IF(A2156='5.1'!$E$5,TXM!D2156,"")</f>
        <v/>
      </c>
      <c r="F2156" t="str">
        <f>IFERROR(SMALL($E$5:$E$8000,ROWS($E$5:E2156)),"")</f>
        <v/>
      </c>
      <c r="I2156" s="285" t="s">
        <v>1715</v>
      </c>
      <c r="J2156" t="s">
        <v>999</v>
      </c>
      <c r="K2156" s="300">
        <v>62364678</v>
      </c>
      <c r="L2156" s="286">
        <f>ROWS(K$5:K2156)</f>
        <v>2152</v>
      </c>
      <c r="M2156" s="286" t="str">
        <f>IF(I2156='5.1'!$E$5,TXM!L2156,"")</f>
        <v/>
      </c>
      <c r="N2156" t="str">
        <f>IFERROR(SMALL($M$5:$M$8000,ROWS($M$5:M2156)),"")</f>
        <v/>
      </c>
      <c r="P2156" t="s">
        <v>1818</v>
      </c>
      <c r="Q2156" t="s">
        <v>725</v>
      </c>
      <c r="R2156">
        <v>8870728</v>
      </c>
      <c r="S2156" s="286">
        <f>ROWS(R$5:R2156)</f>
        <v>2152</v>
      </c>
      <c r="T2156" s="286" t="str">
        <f>IF(P2156='5.1'!$E$5,TXM!S2156,"")</f>
        <v/>
      </c>
      <c r="U2156" t="str">
        <f>IFERROR(SMALL($T$5:$T$8000,ROWS($T$5:T2156)),"")</f>
        <v/>
      </c>
    </row>
    <row r="2157" spans="1:21" ht="14.4" customHeight="1" x14ac:dyDescent="0.25">
      <c r="A2157" s="285" t="s">
        <v>1815</v>
      </c>
      <c r="B2157" t="s">
        <v>1080</v>
      </c>
      <c r="C2157" s="300">
        <v>492649682</v>
      </c>
      <c r="D2157" s="286">
        <f>ROWS(C$5:C2157)</f>
        <v>2153</v>
      </c>
      <c r="E2157" s="286" t="str">
        <f>IF(A2157='5.1'!$E$5,TXM!D2157,"")</f>
        <v/>
      </c>
      <c r="F2157" t="str">
        <f>IFERROR(SMALL($E$5:$E$8000,ROWS($E$5:E2157)),"")</f>
        <v/>
      </c>
      <c r="I2157" s="285" t="s">
        <v>1715</v>
      </c>
      <c r="J2157" t="s">
        <v>116</v>
      </c>
      <c r="K2157" s="300">
        <v>61672004</v>
      </c>
      <c r="L2157" s="286">
        <f>ROWS(K$5:K2157)</f>
        <v>2153</v>
      </c>
      <c r="M2157" s="286" t="str">
        <f>IF(I2157='5.1'!$E$5,TXM!L2157,"")</f>
        <v/>
      </c>
      <c r="N2157" t="str">
        <f>IFERROR(SMALL($M$5:$M$8000,ROWS($M$5:M2157)),"")</f>
        <v/>
      </c>
      <c r="P2157" t="s">
        <v>1818</v>
      </c>
      <c r="Q2157" t="s">
        <v>1091</v>
      </c>
      <c r="R2157">
        <v>7897330</v>
      </c>
      <c r="S2157" s="286">
        <f>ROWS(R$5:R2157)</f>
        <v>2153</v>
      </c>
      <c r="T2157" s="286" t="str">
        <f>IF(P2157='5.1'!$E$5,TXM!S2157,"")</f>
        <v/>
      </c>
      <c r="U2157" t="str">
        <f>IFERROR(SMALL($T$5:$T$8000,ROWS($T$5:T2157)),"")</f>
        <v/>
      </c>
    </row>
    <row r="2158" spans="1:21" ht="14.4" customHeight="1" x14ac:dyDescent="0.25">
      <c r="A2158" s="285" t="s">
        <v>1815</v>
      </c>
      <c r="B2158" t="s">
        <v>727</v>
      </c>
      <c r="C2158" s="300">
        <v>478421368</v>
      </c>
      <c r="D2158" s="286">
        <f>ROWS(C$5:C2158)</f>
        <v>2154</v>
      </c>
      <c r="E2158" s="286" t="str">
        <f>IF(A2158='5.1'!$E$5,TXM!D2158,"")</f>
        <v/>
      </c>
      <c r="F2158" t="str">
        <f>IFERROR(SMALL($E$5:$E$8000,ROWS($E$5:E2158)),"")</f>
        <v/>
      </c>
      <c r="I2158" s="285" t="s">
        <v>1715</v>
      </c>
      <c r="J2158" t="s">
        <v>117</v>
      </c>
      <c r="K2158" s="300">
        <v>59868615</v>
      </c>
      <c r="L2158" s="286">
        <f>ROWS(K$5:K2158)</f>
        <v>2154</v>
      </c>
      <c r="M2158" s="286" t="str">
        <f>IF(I2158='5.1'!$E$5,TXM!L2158,"")</f>
        <v/>
      </c>
      <c r="N2158" t="str">
        <f>IFERROR(SMALL($M$5:$M$8000,ROWS($M$5:M2158)),"")</f>
        <v/>
      </c>
      <c r="P2158" t="s">
        <v>1818</v>
      </c>
      <c r="Q2158" t="s">
        <v>764</v>
      </c>
      <c r="R2158">
        <v>7563513</v>
      </c>
      <c r="S2158" s="286">
        <f>ROWS(R$5:R2158)</f>
        <v>2154</v>
      </c>
      <c r="T2158" s="286" t="str">
        <f>IF(P2158='5.1'!$E$5,TXM!S2158,"")</f>
        <v/>
      </c>
      <c r="U2158" t="str">
        <f>IFERROR(SMALL($T$5:$T$8000,ROWS($T$5:T2158)),"")</f>
        <v/>
      </c>
    </row>
    <row r="2159" spans="1:21" ht="14.4" customHeight="1" x14ac:dyDescent="0.25">
      <c r="A2159" s="285" t="s">
        <v>1815</v>
      </c>
      <c r="B2159" t="s">
        <v>117</v>
      </c>
      <c r="C2159" s="300">
        <v>349366282</v>
      </c>
      <c r="D2159" s="286">
        <f>ROWS(C$5:C2159)</f>
        <v>2155</v>
      </c>
      <c r="E2159" s="286" t="str">
        <f>IF(A2159='5.1'!$E$5,TXM!D2159,"")</f>
        <v/>
      </c>
      <c r="F2159" t="str">
        <f>IFERROR(SMALL($E$5:$E$8000,ROWS($E$5:E2159)),"")</f>
        <v/>
      </c>
      <c r="I2159" s="285" t="s">
        <v>1715</v>
      </c>
      <c r="J2159" t="s">
        <v>707</v>
      </c>
      <c r="K2159" s="300">
        <v>58080686</v>
      </c>
      <c r="L2159" s="286">
        <f>ROWS(K$5:K2159)</f>
        <v>2155</v>
      </c>
      <c r="M2159" s="286" t="str">
        <f>IF(I2159='5.1'!$E$5,TXM!L2159,"")</f>
        <v/>
      </c>
      <c r="N2159" t="str">
        <f>IFERROR(SMALL($M$5:$M$8000,ROWS($M$5:M2159)),"")</f>
        <v/>
      </c>
      <c r="P2159" t="s">
        <v>1818</v>
      </c>
      <c r="Q2159" t="s">
        <v>1082</v>
      </c>
      <c r="R2159">
        <v>6371430</v>
      </c>
      <c r="S2159" s="286">
        <f>ROWS(R$5:R2159)</f>
        <v>2155</v>
      </c>
      <c r="T2159" s="286" t="str">
        <f>IF(P2159='5.1'!$E$5,TXM!S2159,"")</f>
        <v/>
      </c>
      <c r="U2159" t="str">
        <f>IFERROR(SMALL($T$5:$T$8000,ROWS($T$5:T2159)),"")</f>
        <v/>
      </c>
    </row>
    <row r="2160" spans="1:21" ht="14.4" customHeight="1" x14ac:dyDescent="0.25">
      <c r="A2160" s="285" t="s">
        <v>1815</v>
      </c>
      <c r="B2160" t="s">
        <v>782</v>
      </c>
      <c r="C2160" s="300">
        <v>310279860</v>
      </c>
      <c r="D2160" s="286">
        <f>ROWS(C$5:C2160)</f>
        <v>2156</v>
      </c>
      <c r="E2160" s="286" t="str">
        <f>IF(A2160='5.1'!$E$5,TXM!D2160,"")</f>
        <v/>
      </c>
      <c r="F2160" t="str">
        <f>IFERROR(SMALL($E$5:$E$8000,ROWS($E$5:E2160)),"")</f>
        <v/>
      </c>
      <c r="I2160" s="285" t="s">
        <v>1715</v>
      </c>
      <c r="J2160" t="s">
        <v>102</v>
      </c>
      <c r="K2160" s="300">
        <v>46959615</v>
      </c>
      <c r="L2160" s="286">
        <f>ROWS(K$5:K2160)</f>
        <v>2156</v>
      </c>
      <c r="M2160" s="286" t="str">
        <f>IF(I2160='5.1'!$E$5,TXM!L2160,"")</f>
        <v/>
      </c>
      <c r="N2160" t="str">
        <f>IFERROR(SMALL($M$5:$M$8000,ROWS($M$5:M2160)),"")</f>
        <v/>
      </c>
      <c r="P2160" t="s">
        <v>1818</v>
      </c>
      <c r="Q2160" t="s">
        <v>752</v>
      </c>
      <c r="R2160">
        <v>6098098</v>
      </c>
      <c r="S2160" s="286">
        <f>ROWS(R$5:R2160)</f>
        <v>2156</v>
      </c>
      <c r="T2160" s="286" t="str">
        <f>IF(P2160='5.1'!$E$5,TXM!S2160,"")</f>
        <v/>
      </c>
      <c r="U2160" t="str">
        <f>IFERROR(SMALL($T$5:$T$8000,ROWS($T$5:T2160)),"")</f>
        <v/>
      </c>
    </row>
    <row r="2161" spans="1:21" ht="14.4" customHeight="1" x14ac:dyDescent="0.25">
      <c r="A2161" s="285" t="s">
        <v>1815</v>
      </c>
      <c r="B2161" t="s">
        <v>198</v>
      </c>
      <c r="C2161" s="300">
        <v>306922213</v>
      </c>
      <c r="D2161" s="286">
        <f>ROWS(C$5:C2161)</f>
        <v>2157</v>
      </c>
      <c r="E2161" s="286" t="str">
        <f>IF(A2161='5.1'!$E$5,TXM!D2161,"")</f>
        <v/>
      </c>
      <c r="F2161" t="str">
        <f>IFERROR(SMALL($E$5:$E$8000,ROWS($E$5:E2161)),"")</f>
        <v/>
      </c>
      <c r="I2161" s="285" t="s">
        <v>1715</v>
      </c>
      <c r="J2161" t="s">
        <v>770</v>
      </c>
      <c r="K2161" s="300">
        <v>41502519</v>
      </c>
      <c r="L2161" s="286">
        <f>ROWS(K$5:K2161)</f>
        <v>2157</v>
      </c>
      <c r="M2161" s="286" t="str">
        <f>IF(I2161='5.1'!$E$5,TXM!L2161,"")</f>
        <v/>
      </c>
      <c r="N2161" t="str">
        <f>IFERROR(SMALL($M$5:$M$8000,ROWS($M$5:M2161)),"")</f>
        <v/>
      </c>
      <c r="P2161" t="s">
        <v>1818</v>
      </c>
      <c r="Q2161" t="s">
        <v>1087</v>
      </c>
      <c r="R2161">
        <v>5850970</v>
      </c>
      <c r="S2161" s="286">
        <f>ROWS(R$5:R2161)</f>
        <v>2157</v>
      </c>
      <c r="T2161" s="286" t="str">
        <f>IF(P2161='5.1'!$E$5,TXM!S2161,"")</f>
        <v/>
      </c>
      <c r="U2161" t="str">
        <f>IFERROR(SMALL($T$5:$T$8000,ROWS($T$5:T2161)),"")</f>
        <v/>
      </c>
    </row>
    <row r="2162" spans="1:21" ht="14.4" customHeight="1" x14ac:dyDescent="0.25">
      <c r="A2162" s="285" t="s">
        <v>1815</v>
      </c>
      <c r="B2162" t="s">
        <v>808</v>
      </c>
      <c r="C2162" s="300">
        <v>275497391</v>
      </c>
      <c r="D2162" s="286">
        <f>ROWS(C$5:C2162)</f>
        <v>2158</v>
      </c>
      <c r="E2162" s="286" t="str">
        <f>IF(A2162='5.1'!$E$5,TXM!D2162,"")</f>
        <v/>
      </c>
      <c r="F2162" t="str">
        <f>IFERROR(SMALL($E$5:$E$8000,ROWS($E$5:E2162)),"")</f>
        <v/>
      </c>
      <c r="I2162" s="285" t="s">
        <v>1715</v>
      </c>
      <c r="J2162" t="s">
        <v>1083</v>
      </c>
      <c r="K2162" s="300">
        <v>39747654</v>
      </c>
      <c r="L2162" s="286">
        <f>ROWS(K$5:K2162)</f>
        <v>2158</v>
      </c>
      <c r="M2162" s="286" t="str">
        <f>IF(I2162='5.1'!$E$5,TXM!L2162,"")</f>
        <v/>
      </c>
      <c r="N2162" t="str">
        <f>IFERROR(SMALL($M$5:$M$8000,ROWS($M$5:M2162)),"")</f>
        <v/>
      </c>
      <c r="P2162" t="s">
        <v>1818</v>
      </c>
      <c r="Q2162" t="s">
        <v>802</v>
      </c>
      <c r="R2162">
        <v>5299140</v>
      </c>
      <c r="S2162" s="286">
        <f>ROWS(R$5:R2162)</f>
        <v>2158</v>
      </c>
      <c r="T2162" s="286" t="str">
        <f>IF(P2162='5.1'!$E$5,TXM!S2162,"")</f>
        <v/>
      </c>
      <c r="U2162" t="str">
        <f>IFERROR(SMALL($T$5:$T$8000,ROWS($T$5:T2162)),"")</f>
        <v/>
      </c>
    </row>
    <row r="2163" spans="1:21" ht="14.4" customHeight="1" x14ac:dyDescent="0.25">
      <c r="A2163" s="285" t="s">
        <v>1815</v>
      </c>
      <c r="B2163" t="s">
        <v>1086</v>
      </c>
      <c r="C2163" s="300">
        <v>243202797</v>
      </c>
      <c r="D2163" s="286">
        <f>ROWS(C$5:C2163)</f>
        <v>2159</v>
      </c>
      <c r="E2163" s="286" t="str">
        <f>IF(A2163='5.1'!$E$5,TXM!D2163,"")</f>
        <v/>
      </c>
      <c r="F2163" t="str">
        <f>IFERROR(SMALL($E$5:$E$8000,ROWS($E$5:E2163)),"")</f>
        <v/>
      </c>
      <c r="I2163" s="285" t="s">
        <v>1715</v>
      </c>
      <c r="J2163" t="s">
        <v>109</v>
      </c>
      <c r="K2163" s="300">
        <v>34951855</v>
      </c>
      <c r="L2163" s="286">
        <f>ROWS(K$5:K2163)</f>
        <v>2159</v>
      </c>
      <c r="M2163" s="286" t="str">
        <f>IF(I2163='5.1'!$E$5,TXM!L2163,"")</f>
        <v/>
      </c>
      <c r="N2163" t="str">
        <f>IFERROR(SMALL($M$5:$M$8000,ROWS($M$5:M2163)),"")</f>
        <v/>
      </c>
      <c r="P2163" t="s">
        <v>1818</v>
      </c>
      <c r="Q2163" t="s">
        <v>110</v>
      </c>
      <c r="R2163">
        <v>5276756</v>
      </c>
      <c r="S2163" s="286">
        <f>ROWS(R$5:R2163)</f>
        <v>2159</v>
      </c>
      <c r="T2163" s="286" t="str">
        <f>IF(P2163='5.1'!$E$5,TXM!S2163,"")</f>
        <v/>
      </c>
      <c r="U2163" t="str">
        <f>IFERROR(SMALL($T$5:$T$8000,ROWS($T$5:T2163)),"")</f>
        <v/>
      </c>
    </row>
    <row r="2164" spans="1:21" ht="14.4" customHeight="1" x14ac:dyDescent="0.25">
      <c r="A2164" s="285" t="s">
        <v>1815</v>
      </c>
      <c r="B2164" t="s">
        <v>997</v>
      </c>
      <c r="C2164" s="300">
        <v>198781348</v>
      </c>
      <c r="D2164" s="286">
        <f>ROWS(C$5:C2164)</f>
        <v>2160</v>
      </c>
      <c r="E2164" s="286" t="str">
        <f>IF(A2164='5.1'!$E$5,TXM!D2164,"")</f>
        <v/>
      </c>
      <c r="F2164" t="str">
        <f>IFERROR(SMALL($E$5:$E$8000,ROWS($E$5:E2164)),"")</f>
        <v/>
      </c>
      <c r="I2164" s="285" t="s">
        <v>1715</v>
      </c>
      <c r="J2164" t="s">
        <v>709</v>
      </c>
      <c r="K2164" s="300">
        <v>33497985</v>
      </c>
      <c r="L2164" s="286">
        <f>ROWS(K$5:K2164)</f>
        <v>2160</v>
      </c>
      <c r="M2164" s="286" t="str">
        <f>IF(I2164='5.1'!$E$5,TXM!L2164,"")</f>
        <v/>
      </c>
      <c r="N2164" t="str">
        <f>IFERROR(SMALL($M$5:$M$8000,ROWS($M$5:M2164)),"")</f>
        <v/>
      </c>
      <c r="P2164" t="s">
        <v>1818</v>
      </c>
      <c r="Q2164" t="s">
        <v>1089</v>
      </c>
      <c r="R2164">
        <v>5239263</v>
      </c>
      <c r="S2164" s="286">
        <f>ROWS(R$5:R2164)</f>
        <v>2160</v>
      </c>
      <c r="T2164" s="286" t="str">
        <f>IF(P2164='5.1'!$E$5,TXM!S2164,"")</f>
        <v/>
      </c>
      <c r="U2164" t="str">
        <f>IFERROR(SMALL($T$5:$T$8000,ROWS($T$5:T2164)),"")</f>
        <v/>
      </c>
    </row>
    <row r="2165" spans="1:21" ht="14.4" customHeight="1" x14ac:dyDescent="0.25">
      <c r="A2165" s="285" t="s">
        <v>1815</v>
      </c>
      <c r="B2165" t="s">
        <v>774</v>
      </c>
      <c r="C2165" s="300">
        <v>190107173</v>
      </c>
      <c r="D2165" s="286">
        <f>ROWS(C$5:C2165)</f>
        <v>2161</v>
      </c>
      <c r="E2165" s="286" t="str">
        <f>IF(A2165='5.1'!$E$5,TXM!D2165,"")</f>
        <v/>
      </c>
      <c r="F2165" t="str">
        <f>IFERROR(SMALL($E$5:$E$8000,ROWS($E$5:E2165)),"")</f>
        <v/>
      </c>
      <c r="I2165" s="285" t="s">
        <v>1715</v>
      </c>
      <c r="J2165" t="s">
        <v>104</v>
      </c>
      <c r="K2165" s="300">
        <v>27604665</v>
      </c>
      <c r="L2165" s="286">
        <f>ROWS(K$5:K2165)</f>
        <v>2161</v>
      </c>
      <c r="M2165" s="286" t="str">
        <f>IF(I2165='5.1'!$E$5,TXM!L2165,"")</f>
        <v/>
      </c>
      <c r="N2165" t="str">
        <f>IFERROR(SMALL($M$5:$M$8000,ROWS($M$5:M2165)),"")</f>
        <v/>
      </c>
      <c r="P2165" t="s">
        <v>1818</v>
      </c>
      <c r="Q2165" t="s">
        <v>116</v>
      </c>
      <c r="R2165">
        <v>4872907</v>
      </c>
      <c r="S2165" s="286">
        <f>ROWS(R$5:R2165)</f>
        <v>2161</v>
      </c>
      <c r="T2165" s="286" t="str">
        <f>IF(P2165='5.1'!$E$5,TXM!S2165,"")</f>
        <v/>
      </c>
      <c r="U2165" t="str">
        <f>IFERROR(SMALL($T$5:$T$8000,ROWS($T$5:T2165)),"")</f>
        <v/>
      </c>
    </row>
    <row r="2166" spans="1:21" ht="14.4" customHeight="1" x14ac:dyDescent="0.25">
      <c r="A2166" s="285" t="s">
        <v>1815</v>
      </c>
      <c r="B2166" t="s">
        <v>784</v>
      </c>
      <c r="C2166" s="300">
        <v>185546310</v>
      </c>
      <c r="D2166" s="286">
        <f>ROWS(C$5:C2166)</f>
        <v>2162</v>
      </c>
      <c r="E2166" s="286" t="str">
        <f>IF(A2166='5.1'!$E$5,TXM!D2166,"")</f>
        <v/>
      </c>
      <c r="F2166" t="str">
        <f>IFERROR(SMALL($E$5:$E$8000,ROWS($E$5:E2166)),"")</f>
        <v/>
      </c>
      <c r="I2166" s="285" t="s">
        <v>1715</v>
      </c>
      <c r="J2166" t="s">
        <v>1091</v>
      </c>
      <c r="K2166" s="300">
        <v>21146934</v>
      </c>
      <c r="L2166" s="286">
        <f>ROWS(K$5:K2166)</f>
        <v>2162</v>
      </c>
      <c r="M2166" s="286" t="str">
        <f>IF(I2166='5.1'!$E$5,TXM!L2166,"")</f>
        <v/>
      </c>
      <c r="N2166" t="str">
        <f>IFERROR(SMALL($M$5:$M$8000,ROWS($M$5:M2166)),"")</f>
        <v/>
      </c>
      <c r="P2166" t="s">
        <v>1818</v>
      </c>
      <c r="Q2166" t="s">
        <v>105</v>
      </c>
      <c r="R2166">
        <v>4398057</v>
      </c>
      <c r="S2166" s="286">
        <f>ROWS(R$5:R2166)</f>
        <v>2162</v>
      </c>
      <c r="T2166" s="286" t="str">
        <f>IF(P2166='5.1'!$E$5,TXM!S2166,"")</f>
        <v/>
      </c>
      <c r="U2166" t="str">
        <f>IFERROR(SMALL($T$5:$T$8000,ROWS($T$5:T2166)),"")</f>
        <v/>
      </c>
    </row>
    <row r="2167" spans="1:21" ht="14.4" customHeight="1" x14ac:dyDescent="0.25">
      <c r="A2167" s="285" t="s">
        <v>1815</v>
      </c>
      <c r="B2167" t="s">
        <v>790</v>
      </c>
      <c r="C2167" s="300">
        <v>171130671</v>
      </c>
      <c r="D2167" s="286">
        <f>ROWS(C$5:C2167)</f>
        <v>2163</v>
      </c>
      <c r="E2167" s="286" t="str">
        <f>IF(A2167='5.1'!$E$5,TXM!D2167,"")</f>
        <v/>
      </c>
      <c r="F2167" t="str">
        <f>IFERROR(SMALL($E$5:$E$8000,ROWS($E$5:E2167)),"")</f>
        <v/>
      </c>
      <c r="I2167" s="285" t="s">
        <v>1715</v>
      </c>
      <c r="J2167" t="s">
        <v>742</v>
      </c>
      <c r="K2167" s="300">
        <v>20726109</v>
      </c>
      <c r="L2167" s="286">
        <f>ROWS(K$5:K2167)</f>
        <v>2163</v>
      </c>
      <c r="M2167" s="286" t="str">
        <f>IF(I2167='5.1'!$E$5,TXM!L2167,"")</f>
        <v/>
      </c>
      <c r="N2167" t="str">
        <f>IFERROR(SMALL($M$5:$M$8000,ROWS($M$5:M2167)),"")</f>
        <v/>
      </c>
      <c r="P2167" t="s">
        <v>1818</v>
      </c>
      <c r="Q2167" t="s">
        <v>1090</v>
      </c>
      <c r="R2167">
        <v>3925950</v>
      </c>
      <c r="S2167" s="286">
        <f>ROWS(R$5:R2167)</f>
        <v>2163</v>
      </c>
      <c r="T2167" s="286" t="str">
        <f>IF(P2167='5.1'!$E$5,TXM!S2167,"")</f>
        <v/>
      </c>
      <c r="U2167" t="str">
        <f>IFERROR(SMALL($T$5:$T$8000,ROWS($T$5:T2167)),"")</f>
        <v/>
      </c>
    </row>
    <row r="2168" spans="1:21" ht="14.4" customHeight="1" x14ac:dyDescent="0.25">
      <c r="A2168" s="285" t="s">
        <v>1815</v>
      </c>
      <c r="B2168" t="s">
        <v>118</v>
      </c>
      <c r="C2168" s="300">
        <v>170224778</v>
      </c>
      <c r="D2168" s="286">
        <f>ROWS(C$5:C2168)</f>
        <v>2164</v>
      </c>
      <c r="E2168" s="286" t="str">
        <f>IF(A2168='5.1'!$E$5,TXM!D2168,"")</f>
        <v/>
      </c>
      <c r="F2168" t="str">
        <f>IFERROR(SMALL($E$5:$E$8000,ROWS($E$5:E2168)),"")</f>
        <v/>
      </c>
      <c r="I2168" s="285" t="s">
        <v>1715</v>
      </c>
      <c r="J2168" t="s">
        <v>1078</v>
      </c>
      <c r="K2168" s="300">
        <v>17534077</v>
      </c>
      <c r="L2168" s="286">
        <f>ROWS(K$5:K2168)</f>
        <v>2164</v>
      </c>
      <c r="M2168" s="286" t="str">
        <f>IF(I2168='5.1'!$E$5,TXM!L2168,"")</f>
        <v/>
      </c>
      <c r="N2168" t="str">
        <f>IFERROR(SMALL($M$5:$M$8000,ROWS($M$5:M2168)),"")</f>
        <v/>
      </c>
      <c r="P2168" t="s">
        <v>1818</v>
      </c>
      <c r="Q2168" t="s">
        <v>821</v>
      </c>
      <c r="R2168">
        <v>3505321</v>
      </c>
      <c r="S2168" s="286">
        <f>ROWS(R$5:R2168)</f>
        <v>2164</v>
      </c>
      <c r="T2168" s="286" t="str">
        <f>IF(P2168='5.1'!$E$5,TXM!S2168,"")</f>
        <v/>
      </c>
      <c r="U2168" t="str">
        <f>IFERROR(SMALL($T$5:$T$8000,ROWS($T$5:T2168)),"")</f>
        <v/>
      </c>
    </row>
    <row r="2169" spans="1:21" ht="14.4" customHeight="1" x14ac:dyDescent="0.25">
      <c r="A2169" s="285" t="s">
        <v>1815</v>
      </c>
      <c r="B2169" t="s">
        <v>1079</v>
      </c>
      <c r="C2169" s="300">
        <v>140465835</v>
      </c>
      <c r="D2169" s="286">
        <f>ROWS(C$5:C2169)</f>
        <v>2165</v>
      </c>
      <c r="E2169" s="286" t="str">
        <f>IF(A2169='5.1'!$E$5,TXM!D2169,"")</f>
        <v/>
      </c>
      <c r="F2169" t="str">
        <f>IFERROR(SMALL($E$5:$E$8000,ROWS($E$5:E2169)),"")</f>
        <v/>
      </c>
      <c r="I2169" s="285" t="s">
        <v>1715</v>
      </c>
      <c r="J2169" t="s">
        <v>111</v>
      </c>
      <c r="K2169" s="300">
        <v>14810923</v>
      </c>
      <c r="L2169" s="286">
        <f>ROWS(K$5:K2169)</f>
        <v>2165</v>
      </c>
      <c r="M2169" s="286" t="str">
        <f>IF(I2169='5.1'!$E$5,TXM!L2169,"")</f>
        <v/>
      </c>
      <c r="N2169" t="str">
        <f>IFERROR(SMALL($M$5:$M$8000,ROWS($M$5:M2169)),"")</f>
        <v/>
      </c>
      <c r="P2169" t="s">
        <v>1818</v>
      </c>
      <c r="Q2169" t="s">
        <v>1097</v>
      </c>
      <c r="R2169">
        <v>2965684</v>
      </c>
      <c r="S2169" s="286">
        <f>ROWS(R$5:R2169)</f>
        <v>2165</v>
      </c>
      <c r="T2169" s="286" t="str">
        <f>IF(P2169='5.1'!$E$5,TXM!S2169,"")</f>
        <v/>
      </c>
      <c r="U2169" t="str">
        <f>IFERROR(SMALL($T$5:$T$8000,ROWS($T$5:T2169)),"")</f>
        <v/>
      </c>
    </row>
    <row r="2170" spans="1:21" ht="14.4" customHeight="1" x14ac:dyDescent="0.25">
      <c r="A2170" s="285" t="s">
        <v>1815</v>
      </c>
      <c r="B2170" t="s">
        <v>705</v>
      </c>
      <c r="C2170" s="300">
        <v>121875693</v>
      </c>
      <c r="D2170" s="286">
        <f>ROWS(C$5:C2170)</f>
        <v>2166</v>
      </c>
      <c r="E2170" s="286" t="str">
        <f>IF(A2170='5.1'!$E$5,TXM!D2170,"")</f>
        <v/>
      </c>
      <c r="F2170" t="str">
        <f>IFERROR(SMALL($E$5:$E$8000,ROWS($E$5:E2170)),"")</f>
        <v/>
      </c>
      <c r="I2170" s="285" t="s">
        <v>1715</v>
      </c>
      <c r="J2170" t="s">
        <v>823</v>
      </c>
      <c r="K2170" s="300">
        <v>12952824</v>
      </c>
      <c r="L2170" s="286">
        <f>ROWS(K$5:K2170)</f>
        <v>2166</v>
      </c>
      <c r="M2170" s="286" t="str">
        <f>IF(I2170='5.1'!$E$5,TXM!L2170,"")</f>
        <v/>
      </c>
      <c r="N2170" t="str">
        <f>IFERROR(SMALL($M$5:$M$8000,ROWS($M$5:M2170)),"")</f>
        <v/>
      </c>
      <c r="P2170" t="s">
        <v>1818</v>
      </c>
      <c r="Q2170" t="s">
        <v>818</v>
      </c>
      <c r="R2170">
        <v>2861764</v>
      </c>
      <c r="S2170" s="286">
        <f>ROWS(R$5:R2170)</f>
        <v>2166</v>
      </c>
      <c r="T2170" s="286" t="str">
        <f>IF(P2170='5.1'!$E$5,TXM!S2170,"")</f>
        <v/>
      </c>
      <c r="U2170" t="str">
        <f>IFERROR(SMALL($T$5:$T$8000,ROWS($T$5:T2170)),"")</f>
        <v/>
      </c>
    </row>
    <row r="2171" spans="1:21" ht="14.4" customHeight="1" x14ac:dyDescent="0.25">
      <c r="A2171" s="285" t="s">
        <v>1815</v>
      </c>
      <c r="B2171" t="s">
        <v>113</v>
      </c>
      <c r="C2171" s="300">
        <v>101957554</v>
      </c>
      <c r="D2171" s="286">
        <f>ROWS(C$5:C2171)</f>
        <v>2167</v>
      </c>
      <c r="E2171" s="286" t="str">
        <f>IF(A2171='5.1'!$E$5,TXM!D2171,"")</f>
        <v/>
      </c>
      <c r="F2171" t="str">
        <f>IFERROR(SMALL($E$5:$E$8000,ROWS($E$5:E2171)),"")</f>
        <v/>
      </c>
      <c r="I2171" s="285" t="s">
        <v>1715</v>
      </c>
      <c r="J2171" t="s">
        <v>108</v>
      </c>
      <c r="K2171" s="300">
        <v>12877989</v>
      </c>
      <c r="L2171" s="286">
        <f>ROWS(K$5:K2171)</f>
        <v>2167</v>
      </c>
      <c r="M2171" s="286" t="str">
        <f>IF(I2171='5.1'!$E$5,TXM!L2171,"")</f>
        <v/>
      </c>
      <c r="N2171" t="str">
        <f>IFERROR(SMALL($M$5:$M$8000,ROWS($M$5:M2171)),"")</f>
        <v/>
      </c>
      <c r="P2171" t="s">
        <v>1818</v>
      </c>
      <c r="Q2171" t="s">
        <v>776</v>
      </c>
      <c r="R2171">
        <v>2856321</v>
      </c>
      <c r="S2171" s="286">
        <f>ROWS(R$5:R2171)</f>
        <v>2167</v>
      </c>
      <c r="T2171" s="286" t="str">
        <f>IF(P2171='5.1'!$E$5,TXM!S2171,"")</f>
        <v/>
      </c>
      <c r="U2171" t="str">
        <f>IFERROR(SMALL($T$5:$T$8000,ROWS($T$5:T2171)),"")</f>
        <v/>
      </c>
    </row>
    <row r="2172" spans="1:21" ht="14.4" customHeight="1" x14ac:dyDescent="0.25">
      <c r="A2172" s="285" t="s">
        <v>1815</v>
      </c>
      <c r="B2172" t="s">
        <v>115</v>
      </c>
      <c r="C2172" s="300">
        <v>101778513</v>
      </c>
      <c r="D2172" s="286">
        <f>ROWS(C$5:C2172)</f>
        <v>2168</v>
      </c>
      <c r="E2172" s="286" t="str">
        <f>IF(A2172='5.1'!$E$5,TXM!D2172,"")</f>
        <v/>
      </c>
      <c r="F2172" t="str">
        <f>IFERROR(SMALL($E$5:$E$8000,ROWS($E$5:E2172)),"")</f>
        <v/>
      </c>
      <c r="I2172" s="285" t="s">
        <v>1715</v>
      </c>
      <c r="J2172" t="s">
        <v>1094</v>
      </c>
      <c r="K2172" s="300">
        <v>10670989</v>
      </c>
      <c r="L2172" s="286">
        <f>ROWS(K$5:K2172)</f>
        <v>2168</v>
      </c>
      <c r="M2172" s="286" t="str">
        <f>IF(I2172='5.1'!$E$5,TXM!L2172,"")</f>
        <v/>
      </c>
      <c r="N2172" t="str">
        <f>IFERROR(SMALL($M$5:$M$8000,ROWS($M$5:M2172)),"")</f>
        <v/>
      </c>
      <c r="P2172" t="s">
        <v>1818</v>
      </c>
      <c r="Q2172" t="s">
        <v>1098</v>
      </c>
      <c r="R2172">
        <v>2838657</v>
      </c>
      <c r="S2172" s="286">
        <f>ROWS(R$5:R2172)</f>
        <v>2168</v>
      </c>
      <c r="T2172" s="286" t="str">
        <f>IF(P2172='5.1'!$E$5,TXM!S2172,"")</f>
        <v/>
      </c>
      <c r="U2172" t="str">
        <f>IFERROR(SMALL($T$5:$T$8000,ROWS($T$5:T2172)),"")</f>
        <v/>
      </c>
    </row>
    <row r="2173" spans="1:21" ht="14.4" customHeight="1" x14ac:dyDescent="0.25">
      <c r="A2173" s="285" t="s">
        <v>1815</v>
      </c>
      <c r="B2173" t="s">
        <v>106</v>
      </c>
      <c r="C2173" s="300">
        <v>97277971</v>
      </c>
      <c r="D2173" s="286">
        <f>ROWS(C$5:C2173)</f>
        <v>2169</v>
      </c>
      <c r="E2173" s="286" t="str">
        <f>IF(A2173='5.1'!$E$5,TXM!D2173,"")</f>
        <v/>
      </c>
      <c r="F2173" t="str">
        <f>IFERROR(SMALL($E$5:$E$8000,ROWS($E$5:E2173)),"")</f>
        <v/>
      </c>
      <c r="I2173" s="285" t="s">
        <v>1715</v>
      </c>
      <c r="J2173" t="s">
        <v>113</v>
      </c>
      <c r="K2173" s="300">
        <v>8975499</v>
      </c>
      <c r="L2173" s="286">
        <f>ROWS(K$5:K2173)</f>
        <v>2169</v>
      </c>
      <c r="M2173" s="286" t="str">
        <f>IF(I2173='5.1'!$E$5,TXM!L2173,"")</f>
        <v/>
      </c>
      <c r="N2173" t="str">
        <f>IFERROR(SMALL($M$5:$M$8000,ROWS($M$5:M2173)),"")</f>
        <v/>
      </c>
      <c r="P2173" t="s">
        <v>1818</v>
      </c>
      <c r="Q2173" t="s">
        <v>108</v>
      </c>
      <c r="R2173">
        <v>2526370</v>
      </c>
      <c r="S2173" s="286">
        <f>ROWS(R$5:R2173)</f>
        <v>2169</v>
      </c>
      <c r="T2173" s="286" t="str">
        <f>IF(P2173='5.1'!$E$5,TXM!S2173,"")</f>
        <v/>
      </c>
      <c r="U2173" t="str">
        <f>IFERROR(SMALL($T$5:$T$8000,ROWS($T$5:T2173)),"")</f>
        <v/>
      </c>
    </row>
    <row r="2174" spans="1:21" ht="14.4" customHeight="1" x14ac:dyDescent="0.25">
      <c r="A2174" s="285" t="s">
        <v>1815</v>
      </c>
      <c r="B2174" t="s">
        <v>725</v>
      </c>
      <c r="C2174" s="300">
        <v>97180958</v>
      </c>
      <c r="D2174" s="286">
        <f>ROWS(C$5:C2174)</f>
        <v>2170</v>
      </c>
      <c r="E2174" s="286" t="str">
        <f>IF(A2174='5.1'!$E$5,TXM!D2174,"")</f>
        <v/>
      </c>
      <c r="F2174" t="str">
        <f>IFERROR(SMALL($E$5:$E$8000,ROWS($E$5:E2174)),"")</f>
        <v/>
      </c>
      <c r="I2174" s="285" t="s">
        <v>1715</v>
      </c>
      <c r="J2174" t="s">
        <v>794</v>
      </c>
      <c r="K2174" s="300">
        <v>7363289</v>
      </c>
      <c r="L2174" s="286">
        <f>ROWS(K$5:K2174)</f>
        <v>2170</v>
      </c>
      <c r="M2174" s="286" t="str">
        <f>IF(I2174='5.1'!$E$5,TXM!L2174,"")</f>
        <v/>
      </c>
      <c r="N2174" t="str">
        <f>IFERROR(SMALL($M$5:$M$8000,ROWS($M$5:M2174)),"")</f>
        <v/>
      </c>
      <c r="P2174" t="s">
        <v>1818</v>
      </c>
      <c r="Q2174" t="s">
        <v>766</v>
      </c>
      <c r="R2174">
        <v>2426867</v>
      </c>
      <c r="S2174" s="286">
        <f>ROWS(R$5:R2174)</f>
        <v>2170</v>
      </c>
      <c r="T2174" s="286" t="str">
        <f>IF(P2174='5.1'!$E$5,TXM!S2174,"")</f>
        <v/>
      </c>
      <c r="U2174" t="str">
        <f>IFERROR(SMALL($T$5:$T$8000,ROWS($T$5:T2174)),"")</f>
        <v/>
      </c>
    </row>
    <row r="2175" spans="1:21" ht="14.4" customHeight="1" x14ac:dyDescent="0.25">
      <c r="A2175" s="285" t="s">
        <v>1815</v>
      </c>
      <c r="B2175" t="s">
        <v>114</v>
      </c>
      <c r="C2175" s="300">
        <v>94719861</v>
      </c>
      <c r="D2175" s="286">
        <f>ROWS(C$5:C2175)</f>
        <v>2171</v>
      </c>
      <c r="E2175" s="286" t="str">
        <f>IF(A2175='5.1'!$E$5,TXM!D2175,"")</f>
        <v/>
      </c>
      <c r="F2175" t="str">
        <f>IFERROR(SMALL($E$5:$E$8000,ROWS($E$5:E2175)),"")</f>
        <v/>
      </c>
      <c r="I2175" s="285" t="s">
        <v>1715</v>
      </c>
      <c r="J2175" t="s">
        <v>705</v>
      </c>
      <c r="K2175" s="300">
        <v>6377351</v>
      </c>
      <c r="L2175" s="286">
        <f>ROWS(K$5:K2175)</f>
        <v>2171</v>
      </c>
      <c r="M2175" s="286" t="str">
        <f>IF(I2175='5.1'!$E$5,TXM!L2175,"")</f>
        <v/>
      </c>
      <c r="N2175" t="str">
        <f>IFERROR(SMALL($M$5:$M$8000,ROWS($M$5:M2175)),"")</f>
        <v/>
      </c>
      <c r="P2175" t="s">
        <v>1818</v>
      </c>
      <c r="Q2175" t="s">
        <v>1086</v>
      </c>
      <c r="R2175">
        <v>2359568</v>
      </c>
      <c r="S2175" s="286">
        <f>ROWS(R$5:R2175)</f>
        <v>2171</v>
      </c>
      <c r="T2175" s="286" t="str">
        <f>IF(P2175='5.1'!$E$5,TXM!S2175,"")</f>
        <v/>
      </c>
      <c r="U2175" t="str">
        <f>IFERROR(SMALL($T$5:$T$8000,ROWS($T$5:T2175)),"")</f>
        <v/>
      </c>
    </row>
    <row r="2176" spans="1:21" ht="14.4" customHeight="1" x14ac:dyDescent="0.25">
      <c r="A2176" s="285" t="s">
        <v>1815</v>
      </c>
      <c r="B2176" t="s">
        <v>821</v>
      </c>
      <c r="C2176" s="300">
        <v>94026537</v>
      </c>
      <c r="D2176" s="286">
        <f>ROWS(C$5:C2176)</f>
        <v>2172</v>
      </c>
      <c r="E2176" s="286" t="str">
        <f>IF(A2176='5.1'!$E$5,TXM!D2176,"")</f>
        <v/>
      </c>
      <c r="F2176" t="str">
        <f>IFERROR(SMALL($E$5:$E$8000,ROWS($E$5:E2176)),"")</f>
        <v/>
      </c>
      <c r="I2176" s="285" t="s">
        <v>1715</v>
      </c>
      <c r="J2176" t="s">
        <v>1077</v>
      </c>
      <c r="K2176" s="300">
        <v>5407222</v>
      </c>
      <c r="L2176" s="286">
        <f>ROWS(K$5:K2176)</f>
        <v>2172</v>
      </c>
      <c r="M2176" s="286" t="str">
        <f>IF(I2176='5.1'!$E$5,TXM!L2176,"")</f>
        <v/>
      </c>
      <c r="N2176" t="str">
        <f>IFERROR(SMALL($M$5:$M$8000,ROWS($M$5:M2176)),"")</f>
        <v/>
      </c>
      <c r="P2176" t="s">
        <v>1818</v>
      </c>
      <c r="Q2176" t="s">
        <v>760</v>
      </c>
      <c r="R2176">
        <v>2051578</v>
      </c>
      <c r="S2176" s="286">
        <f>ROWS(R$5:R2176)</f>
        <v>2172</v>
      </c>
      <c r="T2176" s="286" t="str">
        <f>IF(P2176='5.1'!$E$5,TXM!S2176,"")</f>
        <v/>
      </c>
      <c r="U2176" t="str">
        <f>IFERROR(SMALL($T$5:$T$8000,ROWS($T$5:T2176)),"")</f>
        <v/>
      </c>
    </row>
    <row r="2177" spans="1:21" ht="14.4" customHeight="1" x14ac:dyDescent="0.25">
      <c r="A2177" s="285" t="s">
        <v>1815</v>
      </c>
      <c r="B2177" t="s">
        <v>711</v>
      </c>
      <c r="C2177" s="300">
        <v>92270740</v>
      </c>
      <c r="D2177" s="286">
        <f>ROWS(C$5:C2177)</f>
        <v>2173</v>
      </c>
      <c r="E2177" s="286" t="str">
        <f>IF(A2177='5.1'!$E$5,TXM!D2177,"")</f>
        <v/>
      </c>
      <c r="F2177" t="str">
        <f>IFERROR(SMALL($E$5:$E$8000,ROWS($E$5:E2177)),"")</f>
        <v/>
      </c>
      <c r="I2177" s="285" t="s">
        <v>1715</v>
      </c>
      <c r="J2177" t="s">
        <v>1085</v>
      </c>
      <c r="K2177" s="300">
        <v>5303701</v>
      </c>
      <c r="L2177" s="286">
        <f>ROWS(K$5:K2177)</f>
        <v>2173</v>
      </c>
      <c r="M2177" s="286" t="str">
        <f>IF(I2177='5.1'!$E$5,TXM!L2177,"")</f>
        <v/>
      </c>
      <c r="N2177" t="str">
        <f>IFERROR(SMALL($M$5:$M$8000,ROWS($M$5:M2177)),"")</f>
        <v/>
      </c>
      <c r="P2177" t="s">
        <v>1818</v>
      </c>
      <c r="Q2177" t="s">
        <v>727</v>
      </c>
      <c r="R2177">
        <v>2040092</v>
      </c>
      <c r="S2177" s="286">
        <f>ROWS(R$5:R2177)</f>
        <v>2173</v>
      </c>
      <c r="T2177" s="286" t="str">
        <f>IF(P2177='5.1'!$E$5,TXM!S2177,"")</f>
        <v/>
      </c>
      <c r="U2177" t="str">
        <f>IFERROR(SMALL($T$5:$T$8000,ROWS($T$5:T2177)),"")</f>
        <v/>
      </c>
    </row>
    <row r="2178" spans="1:21" ht="14.4" customHeight="1" x14ac:dyDescent="0.25">
      <c r="A2178" s="285" t="s">
        <v>1815</v>
      </c>
      <c r="B2178" t="s">
        <v>119</v>
      </c>
      <c r="C2178" s="300">
        <v>89907879</v>
      </c>
      <c r="D2178" s="286">
        <f>ROWS(C$5:C2178)</f>
        <v>2174</v>
      </c>
      <c r="E2178" s="286" t="str">
        <f>IF(A2178='5.1'!$E$5,TXM!D2178,"")</f>
        <v/>
      </c>
      <c r="F2178" t="str">
        <f>IFERROR(SMALL($E$5:$E$8000,ROWS($E$5:E2178)),"")</f>
        <v/>
      </c>
      <c r="I2178" s="285" t="s">
        <v>1715</v>
      </c>
      <c r="J2178" t="s">
        <v>740</v>
      </c>
      <c r="K2178" s="300">
        <v>4066148</v>
      </c>
      <c r="L2178" s="286">
        <f>ROWS(K$5:K2178)</f>
        <v>2174</v>
      </c>
      <c r="M2178" s="286" t="str">
        <f>IF(I2178='5.1'!$E$5,TXM!L2178,"")</f>
        <v/>
      </c>
      <c r="N2178" t="str">
        <f>IFERROR(SMALL($M$5:$M$8000,ROWS($M$5:M2178)),"")</f>
        <v/>
      </c>
      <c r="P2178" t="s">
        <v>1818</v>
      </c>
      <c r="Q2178" t="s">
        <v>782</v>
      </c>
      <c r="R2178">
        <v>2038584</v>
      </c>
      <c r="S2178" s="286">
        <f>ROWS(R$5:R2178)</f>
        <v>2174</v>
      </c>
      <c r="T2178" s="286" t="str">
        <f>IF(P2178='5.1'!$E$5,TXM!S2178,"")</f>
        <v/>
      </c>
      <c r="U2178" t="str">
        <f>IFERROR(SMALL($T$5:$T$8000,ROWS($T$5:T2178)),"")</f>
        <v/>
      </c>
    </row>
    <row r="2179" spans="1:21" ht="14.4" customHeight="1" x14ac:dyDescent="0.25">
      <c r="A2179" s="285" t="s">
        <v>1815</v>
      </c>
      <c r="B2179" t="s">
        <v>723</v>
      </c>
      <c r="C2179" s="300">
        <v>86519757</v>
      </c>
      <c r="D2179" s="286">
        <f>ROWS(C$5:C2179)</f>
        <v>2175</v>
      </c>
      <c r="E2179" s="286" t="str">
        <f>IF(A2179='5.1'!$E$5,TXM!D2179,"")</f>
        <v/>
      </c>
      <c r="F2179" t="str">
        <f>IFERROR(SMALL($E$5:$E$8000,ROWS($E$5:E2179)),"")</f>
        <v/>
      </c>
      <c r="I2179" s="285" t="s">
        <v>1715</v>
      </c>
      <c r="J2179" t="s">
        <v>1088</v>
      </c>
      <c r="K2179" s="300">
        <v>3824690</v>
      </c>
      <c r="L2179" s="286">
        <f>ROWS(K$5:K2179)</f>
        <v>2175</v>
      </c>
      <c r="M2179" s="286" t="str">
        <f>IF(I2179='5.1'!$E$5,TXM!L2179,"")</f>
        <v/>
      </c>
      <c r="N2179" t="str">
        <f>IFERROR(SMALL($M$5:$M$8000,ROWS($M$5:M2179)),"")</f>
        <v/>
      </c>
      <c r="P2179" t="s">
        <v>1818</v>
      </c>
      <c r="Q2179" t="s">
        <v>790</v>
      </c>
      <c r="R2179">
        <v>1954438</v>
      </c>
      <c r="S2179" s="286">
        <f>ROWS(R$5:R2179)</f>
        <v>2175</v>
      </c>
      <c r="T2179" s="286" t="str">
        <f>IF(P2179='5.1'!$E$5,TXM!S2179,"")</f>
        <v/>
      </c>
      <c r="U2179" t="str">
        <f>IFERROR(SMALL($T$5:$T$8000,ROWS($T$5:T2179)),"")</f>
        <v/>
      </c>
    </row>
    <row r="2180" spans="1:21" ht="14.4" customHeight="1" x14ac:dyDescent="0.25">
      <c r="A2180" s="285" t="s">
        <v>1815</v>
      </c>
      <c r="B2180" t="s">
        <v>1090</v>
      </c>
      <c r="C2180" s="300">
        <v>79183038</v>
      </c>
      <c r="D2180" s="286">
        <f>ROWS(C$5:C2180)</f>
        <v>2176</v>
      </c>
      <c r="E2180" s="286" t="str">
        <f>IF(A2180='5.1'!$E$5,TXM!D2180,"")</f>
        <v/>
      </c>
      <c r="F2180" t="str">
        <f>IFERROR(SMALL($E$5:$E$8000,ROWS($E$5:E2180)),"")</f>
        <v/>
      </c>
      <c r="I2180" s="285" t="s">
        <v>1715</v>
      </c>
      <c r="J2180" t="s">
        <v>732</v>
      </c>
      <c r="K2180" s="300">
        <v>2986310</v>
      </c>
      <c r="L2180" s="286">
        <f>ROWS(K$5:K2180)</f>
        <v>2176</v>
      </c>
      <c r="M2180" s="286" t="str">
        <f>IF(I2180='5.1'!$E$5,TXM!L2180,"")</f>
        <v/>
      </c>
      <c r="N2180" t="str">
        <f>IFERROR(SMALL($M$5:$M$8000,ROWS($M$5:M2180)),"")</f>
        <v/>
      </c>
      <c r="P2180" t="s">
        <v>1818</v>
      </c>
      <c r="Q2180" t="s">
        <v>117</v>
      </c>
      <c r="R2180">
        <v>1942004</v>
      </c>
      <c r="S2180" s="286">
        <f>ROWS(R$5:R2180)</f>
        <v>2176</v>
      </c>
      <c r="T2180" s="286" t="str">
        <f>IF(P2180='5.1'!$E$5,TXM!S2180,"")</f>
        <v/>
      </c>
      <c r="U2180" t="str">
        <f>IFERROR(SMALL($T$5:$T$8000,ROWS($T$5:T2180)),"")</f>
        <v/>
      </c>
    </row>
    <row r="2181" spans="1:21" ht="14.4" customHeight="1" x14ac:dyDescent="0.25">
      <c r="A2181" s="285" t="s">
        <v>1815</v>
      </c>
      <c r="B2181" t="s">
        <v>806</v>
      </c>
      <c r="C2181" s="300">
        <v>76445997</v>
      </c>
      <c r="D2181" s="286">
        <f>ROWS(C$5:C2181)</f>
        <v>2177</v>
      </c>
      <c r="E2181" s="286" t="str">
        <f>IF(A2181='5.1'!$E$5,TXM!D2181,"")</f>
        <v/>
      </c>
      <c r="F2181" t="str">
        <f>IFERROR(SMALL($E$5:$E$8000,ROWS($E$5:E2181)),"")</f>
        <v/>
      </c>
      <c r="I2181" s="285" t="s">
        <v>1715</v>
      </c>
      <c r="J2181" t="s">
        <v>744</v>
      </c>
      <c r="K2181" s="300">
        <v>2060744</v>
      </c>
      <c r="L2181" s="286">
        <f>ROWS(K$5:K2181)</f>
        <v>2177</v>
      </c>
      <c r="M2181" s="286" t="str">
        <f>IF(I2181='5.1'!$E$5,TXM!L2181,"")</f>
        <v/>
      </c>
      <c r="N2181" t="str">
        <f>IFERROR(SMALL($M$5:$M$8000,ROWS($M$5:M2181)),"")</f>
        <v/>
      </c>
      <c r="P2181" t="s">
        <v>1818</v>
      </c>
      <c r="Q2181" t="s">
        <v>768</v>
      </c>
      <c r="R2181">
        <v>1782894</v>
      </c>
      <c r="S2181" s="286">
        <f>ROWS(R$5:R2181)</f>
        <v>2177</v>
      </c>
      <c r="T2181" s="286" t="str">
        <f>IF(P2181='5.1'!$E$5,TXM!S2181,"")</f>
        <v/>
      </c>
      <c r="U2181" t="str">
        <f>IFERROR(SMALL($T$5:$T$8000,ROWS($T$5:T2181)),"")</f>
        <v/>
      </c>
    </row>
    <row r="2182" spans="1:21" ht="14.4" customHeight="1" x14ac:dyDescent="0.25">
      <c r="A2182" s="285" t="s">
        <v>1815</v>
      </c>
      <c r="B2182" t="s">
        <v>1076</v>
      </c>
      <c r="C2182" s="300">
        <v>71736751</v>
      </c>
      <c r="D2182" s="286">
        <f>ROWS(C$5:C2182)</f>
        <v>2178</v>
      </c>
      <c r="E2182" s="286" t="str">
        <f>IF(A2182='5.1'!$E$5,TXM!D2182,"")</f>
        <v/>
      </c>
      <c r="F2182" t="str">
        <f>IFERROR(SMALL($E$5:$E$8000,ROWS($E$5:E2182)),"")</f>
        <v/>
      </c>
      <c r="I2182" s="285" t="s">
        <v>1715</v>
      </c>
      <c r="J2182" t="s">
        <v>114</v>
      </c>
      <c r="K2182" s="300">
        <v>1749525</v>
      </c>
      <c r="L2182" s="286">
        <f>ROWS(K$5:K2182)</f>
        <v>2178</v>
      </c>
      <c r="M2182" s="286" t="str">
        <f>IF(I2182='5.1'!$E$5,TXM!L2182,"")</f>
        <v/>
      </c>
      <c r="N2182" t="str">
        <f>IFERROR(SMALL($M$5:$M$8000,ROWS($M$5:M2182)),"")</f>
        <v/>
      </c>
      <c r="P2182" t="s">
        <v>1818</v>
      </c>
      <c r="Q2182" t="s">
        <v>1092</v>
      </c>
      <c r="R2182">
        <v>1679371</v>
      </c>
      <c r="S2182" s="286">
        <f>ROWS(R$5:R2182)</f>
        <v>2178</v>
      </c>
      <c r="T2182" s="286" t="str">
        <f>IF(P2182='5.1'!$E$5,TXM!S2182,"")</f>
        <v/>
      </c>
      <c r="U2182" t="str">
        <f>IFERROR(SMALL($T$5:$T$8000,ROWS($T$5:T2182)),"")</f>
        <v/>
      </c>
    </row>
    <row r="2183" spans="1:21" ht="14.4" customHeight="1" x14ac:dyDescent="0.25">
      <c r="A2183" s="285" t="s">
        <v>1815</v>
      </c>
      <c r="B2183" t="s">
        <v>802</v>
      </c>
      <c r="C2183" s="300">
        <v>64113322</v>
      </c>
      <c r="D2183" s="286">
        <f>ROWS(C$5:C2183)</f>
        <v>2179</v>
      </c>
      <c r="E2183" s="286" t="str">
        <f>IF(A2183='5.1'!$E$5,TXM!D2183,"")</f>
        <v/>
      </c>
      <c r="F2183" t="str">
        <f>IFERROR(SMALL($E$5:$E$8000,ROWS($E$5:E2183)),"")</f>
        <v/>
      </c>
      <c r="I2183" s="285" t="s">
        <v>1715</v>
      </c>
      <c r="J2183" t="s">
        <v>736</v>
      </c>
      <c r="K2183" s="300">
        <v>1361113</v>
      </c>
      <c r="L2183" s="286">
        <f>ROWS(K$5:K2183)</f>
        <v>2179</v>
      </c>
      <c r="M2183" s="286" t="str">
        <f>IF(I2183='5.1'!$E$5,TXM!L2183,"")</f>
        <v/>
      </c>
      <c r="N2183" t="str">
        <f>IFERROR(SMALL($M$5:$M$8000,ROWS($M$5:M2183)),"")</f>
        <v/>
      </c>
      <c r="P2183" t="s">
        <v>1818</v>
      </c>
      <c r="Q2183" t="s">
        <v>723</v>
      </c>
      <c r="R2183">
        <v>1604966</v>
      </c>
      <c r="S2183" s="286">
        <f>ROWS(R$5:R2183)</f>
        <v>2179</v>
      </c>
      <c r="T2183" s="286" t="str">
        <f>IF(P2183='5.1'!$E$5,TXM!S2183,"")</f>
        <v/>
      </c>
      <c r="U2183" t="str">
        <f>IFERROR(SMALL($T$5:$T$8000,ROWS($T$5:T2183)),"")</f>
        <v/>
      </c>
    </row>
    <row r="2184" spans="1:21" ht="14.4" customHeight="1" x14ac:dyDescent="0.25">
      <c r="A2184" s="285" t="s">
        <v>1815</v>
      </c>
      <c r="B2184" t="s">
        <v>197</v>
      </c>
      <c r="C2184" s="300">
        <v>58300008</v>
      </c>
      <c r="D2184" s="286">
        <f>ROWS(C$5:C2184)</f>
        <v>2180</v>
      </c>
      <c r="E2184" s="286" t="str">
        <f>IF(A2184='5.1'!$E$5,TXM!D2184,"")</f>
        <v/>
      </c>
      <c r="F2184" t="str">
        <f>IFERROR(SMALL($E$5:$E$8000,ROWS($E$5:E2184)),"")</f>
        <v/>
      </c>
      <c r="I2184" s="285" t="s">
        <v>1715</v>
      </c>
      <c r="J2184" t="s">
        <v>112</v>
      </c>
      <c r="K2184" s="300">
        <v>776070</v>
      </c>
      <c r="L2184" s="286">
        <f>ROWS(K$5:K2184)</f>
        <v>2180</v>
      </c>
      <c r="M2184" s="286" t="str">
        <f>IF(I2184='5.1'!$E$5,TXM!L2184,"")</f>
        <v/>
      </c>
      <c r="N2184" t="str">
        <f>IFERROR(SMALL($M$5:$M$8000,ROWS($M$5:M2184)),"")</f>
        <v/>
      </c>
      <c r="P2184" t="s">
        <v>1818</v>
      </c>
      <c r="Q2184" t="s">
        <v>1079</v>
      </c>
      <c r="R2184">
        <v>1548495</v>
      </c>
      <c r="S2184" s="286">
        <f>ROWS(R$5:R2184)</f>
        <v>2180</v>
      </c>
      <c r="T2184" s="286" t="str">
        <f>IF(P2184='5.1'!$E$5,TXM!S2184,"")</f>
        <v/>
      </c>
      <c r="U2184" t="str">
        <f>IFERROR(SMALL($T$5:$T$8000,ROWS($T$5:T2184)),"")</f>
        <v/>
      </c>
    </row>
    <row r="2185" spans="1:21" ht="14.4" customHeight="1" x14ac:dyDescent="0.25">
      <c r="A2185" s="285" t="s">
        <v>1815</v>
      </c>
      <c r="B2185" t="s">
        <v>719</v>
      </c>
      <c r="C2185" s="300">
        <v>54311295</v>
      </c>
      <c r="D2185" s="286">
        <f>ROWS(C$5:C2185)</f>
        <v>2181</v>
      </c>
      <c r="E2185" s="286" t="str">
        <f>IF(A2185='5.1'!$E$5,TXM!D2185,"")</f>
        <v/>
      </c>
      <c r="F2185" t="str">
        <f>IFERROR(SMALL($E$5:$E$8000,ROWS($E$5:E2185)),"")</f>
        <v/>
      </c>
      <c r="I2185" s="285" t="s">
        <v>1715</v>
      </c>
      <c r="J2185" t="s">
        <v>199</v>
      </c>
      <c r="K2185" s="300">
        <v>539044</v>
      </c>
      <c r="L2185" s="286">
        <f>ROWS(K$5:K2185)</f>
        <v>2181</v>
      </c>
      <c r="M2185" s="286" t="str">
        <f>IF(I2185='5.1'!$E$5,TXM!L2185,"")</f>
        <v/>
      </c>
      <c r="N2185" t="str">
        <f>IFERROR(SMALL($M$5:$M$8000,ROWS($M$5:M2185)),"")</f>
        <v/>
      </c>
      <c r="P2185" t="s">
        <v>1818</v>
      </c>
      <c r="Q2185" t="s">
        <v>707</v>
      </c>
      <c r="R2185">
        <v>1411187</v>
      </c>
      <c r="S2185" s="286">
        <f>ROWS(R$5:R2185)</f>
        <v>2181</v>
      </c>
      <c r="T2185" s="286" t="str">
        <f>IF(P2185='5.1'!$E$5,TXM!S2185,"")</f>
        <v/>
      </c>
      <c r="U2185" t="str">
        <f>IFERROR(SMALL($T$5:$T$8000,ROWS($T$5:T2185)),"")</f>
        <v/>
      </c>
    </row>
    <row r="2186" spans="1:21" ht="14.4" customHeight="1" x14ac:dyDescent="0.25">
      <c r="A2186" s="285" t="s">
        <v>1815</v>
      </c>
      <c r="B2186" t="s">
        <v>1096</v>
      </c>
      <c r="C2186" s="300">
        <v>49659928</v>
      </c>
      <c r="D2186" s="286">
        <f>ROWS(C$5:C2186)</f>
        <v>2182</v>
      </c>
      <c r="E2186" s="286" t="str">
        <f>IF(A2186='5.1'!$E$5,TXM!D2186,"")</f>
        <v/>
      </c>
      <c r="F2186" t="str">
        <f>IFERROR(SMALL($E$5:$E$8000,ROWS($E$5:E2186)),"")</f>
        <v/>
      </c>
      <c r="I2186" s="285" t="s">
        <v>1715</v>
      </c>
      <c r="J2186" t="s">
        <v>198</v>
      </c>
      <c r="K2186" s="300">
        <v>314884</v>
      </c>
      <c r="L2186" s="286">
        <f>ROWS(K$5:K2186)</f>
        <v>2182</v>
      </c>
      <c r="M2186" s="286" t="str">
        <f>IF(I2186='5.1'!$E$5,TXM!L2186,"")</f>
        <v/>
      </c>
      <c r="N2186" t="str">
        <f>IFERROR(SMALL($M$5:$M$8000,ROWS($M$5:M2186)),"")</f>
        <v/>
      </c>
      <c r="P2186" t="s">
        <v>1818</v>
      </c>
      <c r="Q2186" t="s">
        <v>719</v>
      </c>
      <c r="R2186">
        <v>1379197</v>
      </c>
      <c r="S2186" s="286">
        <f>ROWS(R$5:R2186)</f>
        <v>2182</v>
      </c>
      <c r="T2186" s="286" t="str">
        <f>IF(P2186='5.1'!$E$5,TXM!S2186,"")</f>
        <v/>
      </c>
      <c r="U2186" t="str">
        <f>IFERROR(SMALL($T$5:$T$8000,ROWS($T$5:T2186)),"")</f>
        <v/>
      </c>
    </row>
    <row r="2187" spans="1:21" ht="14.4" customHeight="1" x14ac:dyDescent="0.25">
      <c r="A2187" s="285" t="s">
        <v>1815</v>
      </c>
      <c r="B2187" t="s">
        <v>116</v>
      </c>
      <c r="C2187" s="300">
        <v>47873352</v>
      </c>
      <c r="D2187" s="286">
        <f>ROWS(C$5:C2187)</f>
        <v>2183</v>
      </c>
      <c r="E2187" s="286" t="str">
        <f>IF(A2187='5.1'!$E$5,TXM!D2187,"")</f>
        <v/>
      </c>
      <c r="F2187" t="str">
        <f>IFERROR(SMALL($E$5:$E$8000,ROWS($E$5:E2187)),"")</f>
        <v/>
      </c>
      <c r="I2187" s="285" t="s">
        <v>1715</v>
      </c>
      <c r="J2187" t="s">
        <v>103</v>
      </c>
      <c r="K2187" s="300">
        <v>132609</v>
      </c>
      <c r="L2187" s="286">
        <f>ROWS(K$5:K2187)</f>
        <v>2183</v>
      </c>
      <c r="M2187" s="286" t="str">
        <f>IF(I2187='5.1'!$E$5,TXM!L2187,"")</f>
        <v/>
      </c>
      <c r="N2187" t="str">
        <f>IFERROR(SMALL($M$5:$M$8000,ROWS($M$5:M2187)),"")</f>
        <v/>
      </c>
      <c r="P2187" t="s">
        <v>1818</v>
      </c>
      <c r="Q2187" t="s">
        <v>788</v>
      </c>
      <c r="R2187">
        <v>1339747</v>
      </c>
      <c r="S2187" s="286">
        <f>ROWS(R$5:R2187)</f>
        <v>2183</v>
      </c>
      <c r="T2187" s="286" t="str">
        <f>IF(P2187='5.1'!$E$5,TXM!S2187,"")</f>
        <v/>
      </c>
      <c r="U2187" t="str">
        <f>IFERROR(SMALL($T$5:$T$8000,ROWS($T$5:T2187)),"")</f>
        <v/>
      </c>
    </row>
    <row r="2188" spans="1:21" ht="14.4" customHeight="1" x14ac:dyDescent="0.25">
      <c r="A2188" s="285" t="s">
        <v>1815</v>
      </c>
      <c r="B2188" t="s">
        <v>105</v>
      </c>
      <c r="C2188" s="300">
        <v>36075008</v>
      </c>
      <c r="D2188" s="286">
        <f>ROWS(C$5:C2188)</f>
        <v>2184</v>
      </c>
      <c r="E2188" s="286" t="str">
        <f>IF(A2188='5.1'!$E$5,TXM!D2188,"")</f>
        <v/>
      </c>
      <c r="F2188" t="str">
        <f>IFERROR(SMALL($E$5:$E$8000,ROWS($E$5:E2188)),"")</f>
        <v/>
      </c>
      <c r="I2188" s="285" t="s">
        <v>1718</v>
      </c>
      <c r="J2188" t="s">
        <v>715</v>
      </c>
      <c r="K2188" s="300">
        <v>88578969</v>
      </c>
      <c r="L2188" s="286">
        <f>ROWS(K$5:K2188)</f>
        <v>2184</v>
      </c>
      <c r="M2188" s="286" t="str">
        <f>IF(I2188='5.1'!$E$5,TXM!L2188,"")</f>
        <v/>
      </c>
      <c r="N2188" t="str">
        <f>IFERROR(SMALL($M$5:$M$8000,ROWS($M$5:M2188)),"")</f>
        <v/>
      </c>
      <c r="P2188" t="s">
        <v>1818</v>
      </c>
      <c r="Q2188" t="s">
        <v>1081</v>
      </c>
      <c r="R2188">
        <v>1328609</v>
      </c>
      <c r="S2188" s="286">
        <f>ROWS(R$5:R2188)</f>
        <v>2184</v>
      </c>
      <c r="T2188" s="286" t="str">
        <f>IF(P2188='5.1'!$E$5,TXM!S2188,"")</f>
        <v/>
      </c>
      <c r="U2188" t="str">
        <f>IFERROR(SMALL($T$5:$T$8000,ROWS($T$5:T2188)),"")</f>
        <v/>
      </c>
    </row>
    <row r="2189" spans="1:21" ht="14.4" customHeight="1" x14ac:dyDescent="0.25">
      <c r="A2189" s="285" t="s">
        <v>1815</v>
      </c>
      <c r="B2189" t="s">
        <v>1082</v>
      </c>
      <c r="C2189" s="300">
        <v>35975811</v>
      </c>
      <c r="D2189" s="286">
        <f>ROWS(C$5:C2189)</f>
        <v>2185</v>
      </c>
      <c r="E2189" s="286" t="str">
        <f>IF(A2189='5.1'!$E$5,TXM!D2189,"")</f>
        <v/>
      </c>
      <c r="F2189" t="str">
        <f>IFERROR(SMALL($E$5:$E$8000,ROWS($E$5:E2189)),"")</f>
        <v/>
      </c>
      <c r="I2189" s="285" t="s">
        <v>1718</v>
      </c>
      <c r="J2189" t="s">
        <v>790</v>
      </c>
      <c r="K2189" s="300">
        <v>58944212</v>
      </c>
      <c r="L2189" s="286">
        <f>ROWS(K$5:K2189)</f>
        <v>2185</v>
      </c>
      <c r="M2189" s="286" t="str">
        <f>IF(I2189='5.1'!$E$5,TXM!L2189,"")</f>
        <v/>
      </c>
      <c r="N2189" t="str">
        <f>IFERROR(SMALL($M$5:$M$8000,ROWS($M$5:M2189)),"")</f>
        <v/>
      </c>
      <c r="P2189" t="s">
        <v>1818</v>
      </c>
      <c r="Q2189" t="s">
        <v>717</v>
      </c>
      <c r="R2189">
        <v>1196391</v>
      </c>
      <c r="S2189" s="286">
        <f>ROWS(R$5:R2189)</f>
        <v>2185</v>
      </c>
      <c r="T2189" s="286" t="str">
        <f>IF(P2189='5.1'!$E$5,TXM!S2189,"")</f>
        <v/>
      </c>
      <c r="U2189" t="str">
        <f>IFERROR(SMALL($T$5:$T$8000,ROWS($T$5:T2189)),"")</f>
        <v/>
      </c>
    </row>
    <row r="2190" spans="1:21" ht="14.4" customHeight="1" x14ac:dyDescent="0.25">
      <c r="A2190" s="285" t="s">
        <v>1815</v>
      </c>
      <c r="B2190" t="s">
        <v>199</v>
      </c>
      <c r="C2190" s="300">
        <v>34332070</v>
      </c>
      <c r="D2190" s="286">
        <f>ROWS(C$5:C2190)</f>
        <v>2186</v>
      </c>
      <c r="E2190" s="286" t="str">
        <f>IF(A2190='5.1'!$E$5,TXM!D2190,"")</f>
        <v/>
      </c>
      <c r="F2190" t="str">
        <f>IFERROR(SMALL($E$5:$E$8000,ROWS($E$5:E2190)),"")</f>
        <v/>
      </c>
      <c r="I2190" s="285" t="s">
        <v>1718</v>
      </c>
      <c r="J2190" t="s">
        <v>1085</v>
      </c>
      <c r="K2190" s="300">
        <v>13190278</v>
      </c>
      <c r="L2190" s="286">
        <f>ROWS(K$5:K2190)</f>
        <v>2186</v>
      </c>
      <c r="M2190" s="286" t="str">
        <f>IF(I2190='5.1'!$E$5,TXM!L2190,"")</f>
        <v/>
      </c>
      <c r="N2190" t="str">
        <f>IFERROR(SMALL($M$5:$M$8000,ROWS($M$5:M2190)),"")</f>
        <v/>
      </c>
      <c r="P2190" t="s">
        <v>1818</v>
      </c>
      <c r="Q2190" t="s">
        <v>734</v>
      </c>
      <c r="R2190">
        <v>1176758</v>
      </c>
      <c r="S2190" s="286">
        <f>ROWS(R$5:R2190)</f>
        <v>2186</v>
      </c>
      <c r="T2190" s="286" t="str">
        <f>IF(P2190='5.1'!$E$5,TXM!S2190,"")</f>
        <v/>
      </c>
      <c r="U2190" t="str">
        <f>IFERROR(SMALL($T$5:$T$8000,ROWS($T$5:T2190)),"")</f>
        <v/>
      </c>
    </row>
    <row r="2191" spans="1:21" ht="14.4" customHeight="1" x14ac:dyDescent="0.25">
      <c r="A2191" s="285" t="s">
        <v>1815</v>
      </c>
      <c r="B2191" t="s">
        <v>780</v>
      </c>
      <c r="C2191" s="300">
        <v>33054684</v>
      </c>
      <c r="D2191" s="286">
        <f>ROWS(C$5:C2191)</f>
        <v>2187</v>
      </c>
      <c r="E2191" s="286" t="str">
        <f>IF(A2191='5.1'!$E$5,TXM!D2191,"")</f>
        <v/>
      </c>
      <c r="F2191" t="str">
        <f>IFERROR(SMALL($E$5:$E$8000,ROWS($E$5:E2191)),"")</f>
        <v/>
      </c>
      <c r="I2191" s="285" t="s">
        <v>1718</v>
      </c>
      <c r="J2191" t="s">
        <v>111</v>
      </c>
      <c r="K2191" s="300">
        <v>4392289</v>
      </c>
      <c r="L2191" s="286">
        <f>ROWS(K$5:K2191)</f>
        <v>2187</v>
      </c>
      <c r="M2191" s="286" t="str">
        <f>IF(I2191='5.1'!$E$5,TXM!L2191,"")</f>
        <v/>
      </c>
      <c r="N2191" t="str">
        <f>IFERROR(SMALL($M$5:$M$8000,ROWS($M$5:M2191)),"")</f>
        <v/>
      </c>
      <c r="P2191" t="s">
        <v>1818</v>
      </c>
      <c r="Q2191" t="s">
        <v>786</v>
      </c>
      <c r="R2191">
        <v>1151369</v>
      </c>
      <c r="S2191" s="286">
        <f>ROWS(R$5:R2191)</f>
        <v>2187</v>
      </c>
      <c r="T2191" s="286" t="str">
        <f>IF(P2191='5.1'!$E$5,TXM!S2191,"")</f>
        <v/>
      </c>
      <c r="U2191" t="str">
        <f>IFERROR(SMALL($T$5:$T$8000,ROWS($T$5:T2191)),"")</f>
        <v/>
      </c>
    </row>
    <row r="2192" spans="1:21" ht="14.4" customHeight="1" x14ac:dyDescent="0.25">
      <c r="A2192" s="285" t="s">
        <v>1815</v>
      </c>
      <c r="B2192" t="s">
        <v>786</v>
      </c>
      <c r="C2192" s="300">
        <v>31057039</v>
      </c>
      <c r="D2192" s="286">
        <f>ROWS(C$5:C2192)</f>
        <v>2188</v>
      </c>
      <c r="E2192" s="286" t="str">
        <f>IF(A2192='5.1'!$E$5,TXM!D2192,"")</f>
        <v/>
      </c>
      <c r="F2192" t="str">
        <f>IFERROR(SMALL($E$5:$E$8000,ROWS($E$5:E2192)),"")</f>
        <v/>
      </c>
      <c r="I2192" s="285" t="s">
        <v>1718</v>
      </c>
      <c r="J2192" t="s">
        <v>115</v>
      </c>
      <c r="K2192" s="300">
        <v>4235440</v>
      </c>
      <c r="L2192" s="286">
        <f>ROWS(K$5:K2192)</f>
        <v>2188</v>
      </c>
      <c r="M2192" s="286" t="str">
        <f>IF(I2192='5.1'!$E$5,TXM!L2192,"")</f>
        <v/>
      </c>
      <c r="N2192" t="str">
        <f>IFERROR(SMALL($M$5:$M$8000,ROWS($M$5:M2192)),"")</f>
        <v/>
      </c>
      <c r="P2192" t="s">
        <v>1818</v>
      </c>
      <c r="Q2192" t="s">
        <v>774</v>
      </c>
      <c r="R2192">
        <v>953758</v>
      </c>
      <c r="S2192" s="286">
        <f>ROWS(R$5:R2192)</f>
        <v>2188</v>
      </c>
      <c r="T2192" s="286" t="str">
        <f>IF(P2192='5.1'!$E$5,TXM!S2192,"")</f>
        <v/>
      </c>
      <c r="U2192" t="str">
        <f>IFERROR(SMALL($T$5:$T$8000,ROWS($T$5:T2192)),"")</f>
        <v/>
      </c>
    </row>
    <row r="2193" spans="1:21" ht="14.4" customHeight="1" x14ac:dyDescent="0.25">
      <c r="A2193" s="285" t="s">
        <v>1815</v>
      </c>
      <c r="B2193" t="s">
        <v>717</v>
      </c>
      <c r="C2193" s="300">
        <v>30762485</v>
      </c>
      <c r="D2193" s="286">
        <f>ROWS(C$5:C2193)</f>
        <v>2189</v>
      </c>
      <c r="E2193" s="286" t="str">
        <f>IF(A2193='5.1'!$E$5,TXM!D2193,"")</f>
        <v/>
      </c>
      <c r="F2193" t="str">
        <f>IFERROR(SMALL($E$5:$E$8000,ROWS($E$5:E2193)),"")</f>
        <v/>
      </c>
      <c r="I2193" s="285" t="s">
        <v>1718</v>
      </c>
      <c r="J2193" t="s">
        <v>1080</v>
      </c>
      <c r="K2193" s="300">
        <v>2381311</v>
      </c>
      <c r="L2193" s="286">
        <f>ROWS(K$5:K2193)</f>
        <v>2189</v>
      </c>
      <c r="M2193" s="286" t="str">
        <f>IF(I2193='5.1'!$E$5,TXM!L2193,"")</f>
        <v/>
      </c>
      <c r="N2193" t="str">
        <f>IFERROR(SMALL($M$5:$M$8000,ROWS($M$5:M2193)),"")</f>
        <v/>
      </c>
      <c r="P2193" t="s">
        <v>1818</v>
      </c>
      <c r="Q2193" t="s">
        <v>119</v>
      </c>
      <c r="R2193">
        <v>895179</v>
      </c>
      <c r="S2193" s="286">
        <f>ROWS(R$5:R2193)</f>
        <v>2189</v>
      </c>
      <c r="T2193" s="286" t="str">
        <f>IF(P2193='5.1'!$E$5,TXM!S2193,"")</f>
        <v/>
      </c>
      <c r="U2193" t="str">
        <f>IFERROR(SMALL($T$5:$T$8000,ROWS($T$5:T2193)),"")</f>
        <v/>
      </c>
    </row>
    <row r="2194" spans="1:21" ht="14.4" customHeight="1" x14ac:dyDescent="0.25">
      <c r="A2194" s="285" t="s">
        <v>1815</v>
      </c>
      <c r="B2194" t="s">
        <v>814</v>
      </c>
      <c r="C2194" s="300">
        <v>25556774</v>
      </c>
      <c r="D2194" s="286">
        <f>ROWS(C$5:C2194)</f>
        <v>2190</v>
      </c>
      <c r="E2194" s="286" t="str">
        <f>IF(A2194='5.1'!$E$5,TXM!D2194,"")</f>
        <v/>
      </c>
      <c r="F2194" t="str">
        <f>IFERROR(SMALL($E$5:$E$8000,ROWS($E$5:E2194)),"")</f>
        <v/>
      </c>
      <c r="I2194" s="285" t="s">
        <v>1718</v>
      </c>
      <c r="J2194" t="s">
        <v>752</v>
      </c>
      <c r="K2194" s="300">
        <v>1098352</v>
      </c>
      <c r="L2194" s="286">
        <f>ROWS(K$5:K2194)</f>
        <v>2190</v>
      </c>
      <c r="M2194" s="286" t="str">
        <f>IF(I2194='5.1'!$E$5,TXM!L2194,"")</f>
        <v/>
      </c>
      <c r="N2194" t="str">
        <f>IFERROR(SMALL($M$5:$M$8000,ROWS($M$5:M2194)),"")</f>
        <v/>
      </c>
      <c r="P2194" t="s">
        <v>1818</v>
      </c>
      <c r="Q2194" t="s">
        <v>804</v>
      </c>
      <c r="R2194">
        <v>885091</v>
      </c>
      <c r="S2194" s="286">
        <f>ROWS(R$5:R2194)</f>
        <v>2190</v>
      </c>
      <c r="T2194" s="286" t="str">
        <f>IF(P2194='5.1'!$E$5,TXM!S2194,"")</f>
        <v/>
      </c>
      <c r="U2194" t="str">
        <f>IFERROR(SMALL($T$5:$T$8000,ROWS($T$5:T2194)),"")</f>
        <v/>
      </c>
    </row>
    <row r="2195" spans="1:21" ht="14.4" customHeight="1" x14ac:dyDescent="0.25">
      <c r="A2195" s="285" t="s">
        <v>1815</v>
      </c>
      <c r="B2195" t="s">
        <v>107</v>
      </c>
      <c r="C2195" s="300">
        <v>22952040</v>
      </c>
      <c r="D2195" s="286">
        <f>ROWS(C$5:C2195)</f>
        <v>2191</v>
      </c>
      <c r="E2195" s="286" t="str">
        <f>IF(A2195='5.1'!$E$5,TXM!D2195,"")</f>
        <v/>
      </c>
      <c r="F2195" t="str">
        <f>IFERROR(SMALL($E$5:$E$8000,ROWS($E$5:E2195)),"")</f>
        <v/>
      </c>
      <c r="I2195" s="285" t="s">
        <v>1718</v>
      </c>
      <c r="J2195" t="s">
        <v>719</v>
      </c>
      <c r="K2195" s="300">
        <v>996938</v>
      </c>
      <c r="L2195" s="286">
        <f>ROWS(K$5:K2195)</f>
        <v>2191</v>
      </c>
      <c r="M2195" s="286" t="str">
        <f>IF(I2195='5.1'!$E$5,TXM!L2195,"")</f>
        <v/>
      </c>
      <c r="N2195" t="str">
        <f>IFERROR(SMALL($M$5:$M$8000,ROWS($M$5:M2195)),"")</f>
        <v/>
      </c>
      <c r="P2195" t="s">
        <v>1818</v>
      </c>
      <c r="Q2195" t="s">
        <v>118</v>
      </c>
      <c r="R2195">
        <v>880745</v>
      </c>
      <c r="S2195" s="286">
        <f>ROWS(R$5:R2195)</f>
        <v>2191</v>
      </c>
      <c r="T2195" s="286" t="str">
        <f>IF(P2195='5.1'!$E$5,TXM!S2195,"")</f>
        <v/>
      </c>
      <c r="U2195" t="str">
        <f>IFERROR(SMALL($T$5:$T$8000,ROWS($T$5:T2195)),"")</f>
        <v/>
      </c>
    </row>
    <row r="2196" spans="1:21" ht="14.4" customHeight="1" x14ac:dyDescent="0.25">
      <c r="A2196" s="285" t="s">
        <v>1815</v>
      </c>
      <c r="B2196" t="s">
        <v>707</v>
      </c>
      <c r="C2196" s="300">
        <v>18563092</v>
      </c>
      <c r="D2196" s="286">
        <f>ROWS(C$5:C2196)</f>
        <v>2192</v>
      </c>
      <c r="E2196" s="286" t="str">
        <f>IF(A2196='5.1'!$E$5,TXM!D2196,"")</f>
        <v/>
      </c>
      <c r="F2196" t="str">
        <f>IFERROR(SMALL($E$5:$E$8000,ROWS($E$5:E2196)),"")</f>
        <v/>
      </c>
      <c r="I2196" s="285" t="s">
        <v>1718</v>
      </c>
      <c r="J2196" t="s">
        <v>105</v>
      </c>
      <c r="K2196" s="300">
        <v>980140</v>
      </c>
      <c r="L2196" s="286">
        <f>ROWS(K$5:K2196)</f>
        <v>2192</v>
      </c>
      <c r="M2196" s="286" t="str">
        <f>IF(I2196='5.1'!$E$5,TXM!L2196,"")</f>
        <v/>
      </c>
      <c r="N2196" t="str">
        <f>IFERROR(SMALL($M$5:$M$8000,ROWS($M$5:M2196)),"")</f>
        <v/>
      </c>
      <c r="P2196" t="s">
        <v>1818</v>
      </c>
      <c r="Q2196" t="s">
        <v>823</v>
      </c>
      <c r="R2196">
        <v>703480</v>
      </c>
      <c r="S2196" s="286">
        <f>ROWS(R$5:R2196)</f>
        <v>2192</v>
      </c>
      <c r="T2196" s="286" t="str">
        <f>IF(P2196='5.1'!$E$5,TXM!S2196,"")</f>
        <v/>
      </c>
      <c r="U2196" t="str">
        <f>IFERROR(SMALL($T$5:$T$8000,ROWS($T$5:T2196)),"")</f>
        <v/>
      </c>
    </row>
    <row r="2197" spans="1:21" ht="14.4" customHeight="1" x14ac:dyDescent="0.25">
      <c r="A2197" s="285" t="s">
        <v>1815</v>
      </c>
      <c r="B2197" t="s">
        <v>762</v>
      </c>
      <c r="C2197" s="300">
        <v>16586003</v>
      </c>
      <c r="D2197" s="286">
        <f>ROWS(C$5:C2197)</f>
        <v>2193</v>
      </c>
      <c r="E2197" s="286" t="str">
        <f>IF(A2197='5.1'!$E$5,TXM!D2197,"")</f>
        <v/>
      </c>
      <c r="F2197" t="str">
        <f>IFERROR(SMALL($E$5:$E$8000,ROWS($E$5:E2197)),"")</f>
        <v/>
      </c>
      <c r="I2197" s="285" t="s">
        <v>1718</v>
      </c>
      <c r="J2197" t="s">
        <v>705</v>
      </c>
      <c r="K2197" s="300">
        <v>806449</v>
      </c>
      <c r="L2197" s="286">
        <f>ROWS(K$5:K2197)</f>
        <v>2193</v>
      </c>
      <c r="M2197" s="286" t="str">
        <f>IF(I2197='5.1'!$E$5,TXM!L2197,"")</f>
        <v/>
      </c>
      <c r="N2197" t="str">
        <f>IFERROR(SMALL($M$5:$M$8000,ROWS($M$5:M2197)),"")</f>
        <v/>
      </c>
      <c r="P2197" t="s">
        <v>1818</v>
      </c>
      <c r="Q2197" t="s">
        <v>198</v>
      </c>
      <c r="R2197">
        <v>518888</v>
      </c>
      <c r="S2197" s="286">
        <f>ROWS(R$5:R2197)</f>
        <v>2193</v>
      </c>
      <c r="T2197" s="286" t="str">
        <f>IF(P2197='5.1'!$E$5,TXM!S2197,"")</f>
        <v/>
      </c>
      <c r="U2197" t="str">
        <f>IFERROR(SMALL($T$5:$T$8000,ROWS($T$5:T2197)),"")</f>
        <v/>
      </c>
    </row>
    <row r="2198" spans="1:21" ht="14.4" customHeight="1" x14ac:dyDescent="0.25">
      <c r="A2198" s="285" t="s">
        <v>1815</v>
      </c>
      <c r="B2198" t="s">
        <v>999</v>
      </c>
      <c r="C2198" s="300">
        <v>12401267</v>
      </c>
      <c r="D2198" s="286">
        <f>ROWS(C$5:C2198)</f>
        <v>2194</v>
      </c>
      <c r="E2198" s="286" t="str">
        <f>IF(A2198='5.1'!$E$5,TXM!D2198,"")</f>
        <v/>
      </c>
      <c r="F2198" t="str">
        <f>IFERROR(SMALL($E$5:$E$8000,ROWS($E$5:E2198)),"")</f>
        <v/>
      </c>
      <c r="I2198" s="285" t="s">
        <v>1718</v>
      </c>
      <c r="J2198" t="s">
        <v>997</v>
      </c>
      <c r="K2198" s="300">
        <v>783901</v>
      </c>
      <c r="L2198" s="286">
        <f>ROWS(K$5:K2198)</f>
        <v>2194</v>
      </c>
      <c r="M2198" s="286" t="str">
        <f>IF(I2198='5.1'!$E$5,TXM!L2198,"")</f>
        <v/>
      </c>
      <c r="N2198" t="str">
        <f>IFERROR(SMALL($M$5:$M$8000,ROWS($M$5:M2198)),"")</f>
        <v/>
      </c>
      <c r="P2198" t="s">
        <v>1818</v>
      </c>
      <c r="Q2198" t="s">
        <v>115</v>
      </c>
      <c r="R2198">
        <v>494002</v>
      </c>
      <c r="S2198" s="286">
        <f>ROWS(R$5:R2198)</f>
        <v>2194</v>
      </c>
      <c r="T2198" s="286" t="str">
        <f>IF(P2198='5.1'!$E$5,TXM!S2198,"")</f>
        <v/>
      </c>
      <c r="U2198" t="str">
        <f>IFERROR(SMALL($T$5:$T$8000,ROWS($T$5:T2198)),"")</f>
        <v/>
      </c>
    </row>
    <row r="2199" spans="1:21" ht="14.4" customHeight="1" x14ac:dyDescent="0.25">
      <c r="A2199" s="285" t="s">
        <v>1815</v>
      </c>
      <c r="B2199" t="s">
        <v>776</v>
      </c>
      <c r="C2199" s="300">
        <v>12005729</v>
      </c>
      <c r="D2199" s="286">
        <f>ROWS(C$5:C2199)</f>
        <v>2195</v>
      </c>
      <c r="E2199" s="286" t="str">
        <f>IF(A2199='5.1'!$E$5,TXM!D2199,"")</f>
        <v/>
      </c>
      <c r="F2199" t="str">
        <f>IFERROR(SMALL($E$5:$E$8000,ROWS($E$5:E2199)),"")</f>
        <v/>
      </c>
      <c r="I2199" s="285" t="s">
        <v>1718</v>
      </c>
      <c r="J2199" t="s">
        <v>118</v>
      </c>
      <c r="K2199" s="300">
        <v>497334</v>
      </c>
      <c r="L2199" s="286">
        <f>ROWS(K$5:K2199)</f>
        <v>2195</v>
      </c>
      <c r="M2199" s="286" t="str">
        <f>IF(I2199='5.1'!$E$5,TXM!L2199,"")</f>
        <v/>
      </c>
      <c r="N2199" t="str">
        <f>IFERROR(SMALL($M$5:$M$8000,ROWS($M$5:M2199)),"")</f>
        <v/>
      </c>
      <c r="P2199" t="s">
        <v>1818</v>
      </c>
      <c r="Q2199" t="s">
        <v>102</v>
      </c>
      <c r="R2199">
        <v>489969</v>
      </c>
      <c r="S2199" s="286">
        <f>ROWS(R$5:R2199)</f>
        <v>2195</v>
      </c>
      <c r="T2199" s="286" t="str">
        <f>IF(P2199='5.1'!$E$5,TXM!S2199,"")</f>
        <v/>
      </c>
      <c r="U2199" t="str">
        <f>IFERROR(SMALL($T$5:$T$8000,ROWS($T$5:T2199)),"")</f>
        <v/>
      </c>
    </row>
    <row r="2200" spans="1:21" ht="14.4" customHeight="1" x14ac:dyDescent="0.25">
      <c r="A2200" s="285" t="s">
        <v>1815</v>
      </c>
      <c r="B2200" t="s">
        <v>111</v>
      </c>
      <c r="C2200" s="300">
        <v>11994834</v>
      </c>
      <c r="D2200" s="286">
        <f>ROWS(C$5:C2200)</f>
        <v>2196</v>
      </c>
      <c r="E2200" s="286" t="str">
        <f>IF(A2200='5.1'!$E$5,TXM!D2200,"")</f>
        <v/>
      </c>
      <c r="F2200" t="str">
        <f>IFERROR(SMALL($E$5:$E$8000,ROWS($E$5:E2200)),"")</f>
        <v/>
      </c>
      <c r="I2200" s="285" t="s">
        <v>1718</v>
      </c>
      <c r="J2200" t="s">
        <v>806</v>
      </c>
      <c r="K2200" s="300">
        <v>484223</v>
      </c>
      <c r="L2200" s="286">
        <f>ROWS(K$5:K2200)</f>
        <v>2196</v>
      </c>
      <c r="M2200" s="286" t="str">
        <f>IF(I2200='5.1'!$E$5,TXM!L2200,"")</f>
        <v/>
      </c>
      <c r="N2200" t="str">
        <f>IFERROR(SMALL($M$5:$M$8000,ROWS($M$5:M2200)),"")</f>
        <v/>
      </c>
      <c r="P2200" t="s">
        <v>1818</v>
      </c>
      <c r="Q2200" t="s">
        <v>715</v>
      </c>
      <c r="R2200">
        <v>475544</v>
      </c>
      <c r="S2200" s="286">
        <f>ROWS(R$5:R2200)</f>
        <v>2196</v>
      </c>
      <c r="T2200" s="286" t="str">
        <f>IF(P2200='5.1'!$E$5,TXM!S2200,"")</f>
        <v/>
      </c>
      <c r="U2200" t="str">
        <f>IFERROR(SMALL($T$5:$T$8000,ROWS($T$5:T2200)),"")</f>
        <v/>
      </c>
    </row>
    <row r="2201" spans="1:21" ht="14.4" customHeight="1" x14ac:dyDescent="0.25">
      <c r="A2201" s="285" t="s">
        <v>1815</v>
      </c>
      <c r="B2201" t="s">
        <v>715</v>
      </c>
      <c r="C2201" s="300">
        <v>11846021</v>
      </c>
      <c r="D2201" s="286">
        <f>ROWS(C$5:C2201)</f>
        <v>2197</v>
      </c>
      <c r="E2201" s="286" t="str">
        <f>IF(A2201='5.1'!$E$5,TXM!D2201,"")</f>
        <v/>
      </c>
      <c r="F2201" t="str">
        <f>IFERROR(SMALL($E$5:$E$8000,ROWS($E$5:E2201)),"")</f>
        <v/>
      </c>
      <c r="I2201" s="285" t="s">
        <v>1718</v>
      </c>
      <c r="J2201" t="s">
        <v>727</v>
      </c>
      <c r="K2201" s="300">
        <v>433911</v>
      </c>
      <c r="L2201" s="286">
        <f>ROWS(K$5:K2201)</f>
        <v>2197</v>
      </c>
      <c r="M2201" s="286" t="str">
        <f>IF(I2201='5.1'!$E$5,TXM!L2201,"")</f>
        <v/>
      </c>
      <c r="N2201" t="str">
        <f>IFERROR(SMALL($M$5:$M$8000,ROWS($M$5:M2201)),"")</f>
        <v/>
      </c>
      <c r="P2201" t="s">
        <v>1818</v>
      </c>
      <c r="Q2201" t="s">
        <v>113</v>
      </c>
      <c r="R2201">
        <v>392656</v>
      </c>
      <c r="S2201" s="286">
        <f>ROWS(R$5:R2201)</f>
        <v>2197</v>
      </c>
      <c r="T2201" s="286" t="str">
        <f>IF(P2201='5.1'!$E$5,TXM!S2201,"")</f>
        <v/>
      </c>
      <c r="U2201" t="str">
        <f>IFERROR(SMALL($T$5:$T$8000,ROWS($T$5:T2201)),"")</f>
        <v/>
      </c>
    </row>
    <row r="2202" spans="1:21" ht="14.4" customHeight="1" x14ac:dyDescent="0.25">
      <c r="A2202" s="285" t="s">
        <v>1815</v>
      </c>
      <c r="B2202" t="s">
        <v>109</v>
      </c>
      <c r="C2202" s="300">
        <v>9009216</v>
      </c>
      <c r="D2202" s="286">
        <f>ROWS(C$5:C2202)</f>
        <v>2198</v>
      </c>
      <c r="E2202" s="286" t="str">
        <f>IF(A2202='5.1'!$E$5,TXM!D2202,"")</f>
        <v/>
      </c>
      <c r="F2202" t="str">
        <f>IFERROR(SMALL($E$5:$E$8000,ROWS($E$5:E2202)),"")</f>
        <v/>
      </c>
      <c r="I2202" s="285" t="s">
        <v>1718</v>
      </c>
      <c r="J2202" t="s">
        <v>1090</v>
      </c>
      <c r="K2202" s="300">
        <v>347522</v>
      </c>
      <c r="L2202" s="286">
        <f>ROWS(K$5:K2202)</f>
        <v>2198</v>
      </c>
      <c r="M2202" s="286" t="str">
        <f>IF(I2202='5.1'!$E$5,TXM!L2202,"")</f>
        <v/>
      </c>
      <c r="N2202" t="str">
        <f>IFERROR(SMALL($M$5:$M$8000,ROWS($M$5:M2202)),"")</f>
        <v/>
      </c>
      <c r="P2202" t="s">
        <v>1818</v>
      </c>
      <c r="Q2202" t="s">
        <v>705</v>
      </c>
      <c r="R2202">
        <v>316467</v>
      </c>
      <c r="S2202" s="286">
        <f>ROWS(R$5:R2202)</f>
        <v>2198</v>
      </c>
      <c r="T2202" s="286" t="str">
        <f>IF(P2202='5.1'!$E$5,TXM!S2202,"")</f>
        <v/>
      </c>
      <c r="U2202" t="str">
        <f>IFERROR(SMALL($T$5:$T$8000,ROWS($T$5:T2202)),"")</f>
        <v/>
      </c>
    </row>
    <row r="2203" spans="1:21" ht="14.4" customHeight="1" x14ac:dyDescent="0.25">
      <c r="A2203" s="285" t="s">
        <v>1815</v>
      </c>
      <c r="B2203" t="s">
        <v>752</v>
      </c>
      <c r="C2203" s="300">
        <v>8940530</v>
      </c>
      <c r="D2203" s="286">
        <f>ROWS(C$5:C2203)</f>
        <v>2199</v>
      </c>
      <c r="E2203" s="286" t="str">
        <f>IF(A2203='5.1'!$E$5,TXM!D2203,"")</f>
        <v/>
      </c>
      <c r="F2203" t="str">
        <f>IFERROR(SMALL($E$5:$E$8000,ROWS($E$5:E2203)),"")</f>
        <v/>
      </c>
      <c r="I2203" s="285" t="s">
        <v>1718</v>
      </c>
      <c r="J2203" t="s">
        <v>1093</v>
      </c>
      <c r="K2203" s="300">
        <v>346484</v>
      </c>
      <c r="L2203" s="286">
        <f>ROWS(K$5:K2203)</f>
        <v>2199</v>
      </c>
      <c r="M2203" s="286" t="str">
        <f>IF(I2203='5.1'!$E$5,TXM!L2203,"")</f>
        <v/>
      </c>
      <c r="N2203" t="str">
        <f>IFERROR(SMALL($M$5:$M$8000,ROWS($M$5:M2203)),"")</f>
        <v/>
      </c>
      <c r="P2203" t="s">
        <v>1818</v>
      </c>
      <c r="Q2203" t="s">
        <v>1076</v>
      </c>
      <c r="R2203">
        <v>271714</v>
      </c>
      <c r="S2203" s="286">
        <f>ROWS(R$5:R2203)</f>
        <v>2199</v>
      </c>
      <c r="T2203" s="286" t="str">
        <f>IF(P2203='5.1'!$E$5,TXM!S2203,"")</f>
        <v/>
      </c>
      <c r="U2203" t="str">
        <f>IFERROR(SMALL($T$5:$T$8000,ROWS($T$5:T2203)),"")</f>
        <v/>
      </c>
    </row>
    <row r="2204" spans="1:21" ht="14.4" customHeight="1" x14ac:dyDescent="0.25">
      <c r="A2204" s="285" t="s">
        <v>1815</v>
      </c>
      <c r="B2204" t="s">
        <v>1093</v>
      </c>
      <c r="C2204" s="300">
        <v>8916195</v>
      </c>
      <c r="D2204" s="286">
        <f>ROWS(C$5:C2204)</f>
        <v>2200</v>
      </c>
      <c r="E2204" s="286" t="str">
        <f>IF(A2204='5.1'!$E$5,TXM!D2204,"")</f>
        <v/>
      </c>
      <c r="F2204" t="str">
        <f>IFERROR(SMALL($E$5:$E$8000,ROWS($E$5:E2204)),"")</f>
        <v/>
      </c>
      <c r="I2204" s="285" t="s">
        <v>1718</v>
      </c>
      <c r="J2204" t="s">
        <v>1087</v>
      </c>
      <c r="K2204" s="300">
        <v>313684</v>
      </c>
      <c r="L2204" s="286">
        <f>ROWS(K$5:K2204)</f>
        <v>2200</v>
      </c>
      <c r="M2204" s="286" t="str">
        <f>IF(I2204='5.1'!$E$5,TXM!L2204,"")</f>
        <v/>
      </c>
      <c r="N2204" t="str">
        <f>IFERROR(SMALL($M$5:$M$8000,ROWS($M$5:M2204)),"")</f>
        <v/>
      </c>
      <c r="P2204" t="s">
        <v>1818</v>
      </c>
      <c r="Q2204" t="s">
        <v>999</v>
      </c>
      <c r="R2204">
        <v>262500</v>
      </c>
      <c r="S2204" s="286">
        <f>ROWS(R$5:R2204)</f>
        <v>2200</v>
      </c>
      <c r="T2204" s="286" t="str">
        <f>IF(P2204='5.1'!$E$5,TXM!S2204,"")</f>
        <v/>
      </c>
      <c r="U2204" t="str">
        <f>IFERROR(SMALL($T$5:$T$8000,ROWS($T$5:T2204)),"")</f>
        <v/>
      </c>
    </row>
    <row r="2205" spans="1:21" ht="14.4" customHeight="1" x14ac:dyDescent="0.25">
      <c r="A2205" s="285" t="s">
        <v>1815</v>
      </c>
      <c r="B2205" t="s">
        <v>750</v>
      </c>
      <c r="C2205" s="300">
        <v>5976527</v>
      </c>
      <c r="D2205" s="286">
        <f>ROWS(C$5:C2205)</f>
        <v>2201</v>
      </c>
      <c r="E2205" s="286" t="str">
        <f>IF(A2205='5.1'!$E$5,TXM!D2205,"")</f>
        <v/>
      </c>
      <c r="F2205" t="str">
        <f>IFERROR(SMALL($E$5:$E$8000,ROWS($E$5:E2205)),"")</f>
        <v/>
      </c>
      <c r="I2205" s="285" t="s">
        <v>1718</v>
      </c>
      <c r="J2205" t="s">
        <v>1086</v>
      </c>
      <c r="K2205" s="300">
        <v>236105</v>
      </c>
      <c r="L2205" s="286">
        <f>ROWS(K$5:K2205)</f>
        <v>2201</v>
      </c>
      <c r="M2205" s="286" t="str">
        <f>IF(I2205='5.1'!$E$5,TXM!L2205,"")</f>
        <v/>
      </c>
      <c r="N2205" t="str">
        <f>IFERROR(SMALL($M$5:$M$8000,ROWS($M$5:M2205)),"")</f>
        <v/>
      </c>
      <c r="P2205" t="s">
        <v>1818</v>
      </c>
      <c r="Q2205" t="s">
        <v>711</v>
      </c>
      <c r="R2205">
        <v>224661</v>
      </c>
      <c r="S2205" s="286">
        <f>ROWS(R$5:R2205)</f>
        <v>2201</v>
      </c>
      <c r="T2205" s="286" t="str">
        <f>IF(P2205='5.1'!$E$5,TXM!S2205,"")</f>
        <v/>
      </c>
      <c r="U2205" t="str">
        <f>IFERROR(SMALL($T$5:$T$8000,ROWS($T$5:T2205)),"")</f>
        <v/>
      </c>
    </row>
    <row r="2206" spans="1:21" ht="14.4" customHeight="1" x14ac:dyDescent="0.25">
      <c r="A2206" s="285" t="s">
        <v>1815</v>
      </c>
      <c r="B2206" t="s">
        <v>770</v>
      </c>
      <c r="C2206" s="300">
        <v>5273425</v>
      </c>
      <c r="D2206" s="286">
        <f>ROWS(C$5:C2206)</f>
        <v>2202</v>
      </c>
      <c r="E2206" s="286" t="str">
        <f>IF(A2206='5.1'!$E$5,TXM!D2206,"")</f>
        <v/>
      </c>
      <c r="F2206" t="str">
        <f>IFERROR(SMALL($E$5:$E$8000,ROWS($E$5:E2206)),"")</f>
        <v/>
      </c>
      <c r="I2206" s="285" t="s">
        <v>1718</v>
      </c>
      <c r="J2206" t="s">
        <v>108</v>
      </c>
      <c r="K2206" s="300">
        <v>230444</v>
      </c>
      <c r="L2206" s="286">
        <f>ROWS(K$5:K2206)</f>
        <v>2202</v>
      </c>
      <c r="M2206" s="286" t="str">
        <f>IF(I2206='5.1'!$E$5,TXM!L2206,"")</f>
        <v/>
      </c>
      <c r="N2206" t="str">
        <f>IFERROR(SMALL($M$5:$M$8000,ROWS($M$5:M2206)),"")</f>
        <v/>
      </c>
      <c r="P2206" t="s">
        <v>1818</v>
      </c>
      <c r="Q2206" t="s">
        <v>748</v>
      </c>
      <c r="R2206">
        <v>188632</v>
      </c>
      <c r="S2206" s="286">
        <f>ROWS(R$5:R2206)</f>
        <v>2202</v>
      </c>
      <c r="T2206" s="286" t="str">
        <f>IF(P2206='5.1'!$E$5,TXM!S2206,"")</f>
        <v/>
      </c>
      <c r="U2206" t="str">
        <f>IFERROR(SMALL($T$5:$T$8000,ROWS($T$5:T2206)),"")</f>
        <v/>
      </c>
    </row>
    <row r="2207" spans="1:21" ht="14.4" customHeight="1" x14ac:dyDescent="0.25">
      <c r="A2207" s="285" t="s">
        <v>1815</v>
      </c>
      <c r="B2207" t="s">
        <v>764</v>
      </c>
      <c r="C2207" s="300">
        <v>4128148</v>
      </c>
      <c r="D2207" s="286">
        <f>ROWS(C$5:C2207)</f>
        <v>2203</v>
      </c>
      <c r="E2207" s="286" t="str">
        <f>IF(A2207='5.1'!$E$5,TXM!D2207,"")</f>
        <v/>
      </c>
      <c r="F2207" t="str">
        <f>IFERROR(SMALL($E$5:$E$8000,ROWS($E$5:E2207)),"")</f>
        <v/>
      </c>
      <c r="I2207" s="285" t="s">
        <v>1718</v>
      </c>
      <c r="J2207" t="s">
        <v>740</v>
      </c>
      <c r="K2207" s="300">
        <v>168654</v>
      </c>
      <c r="L2207" s="286">
        <f>ROWS(K$5:K2207)</f>
        <v>2203</v>
      </c>
      <c r="M2207" s="286" t="str">
        <f>IF(I2207='5.1'!$E$5,TXM!L2207,"")</f>
        <v/>
      </c>
      <c r="N2207" t="str">
        <f>IFERROR(SMALL($M$5:$M$8000,ROWS($M$5:M2207)),"")</f>
        <v/>
      </c>
      <c r="P2207" t="s">
        <v>1818</v>
      </c>
      <c r="Q2207" t="s">
        <v>796</v>
      </c>
      <c r="R2207">
        <v>148408</v>
      </c>
      <c r="S2207" s="286">
        <f>ROWS(R$5:R2207)</f>
        <v>2203</v>
      </c>
      <c r="T2207" s="286" t="str">
        <f>IF(P2207='5.1'!$E$5,TXM!S2207,"")</f>
        <v/>
      </c>
      <c r="U2207" t="str">
        <f>IFERROR(SMALL($T$5:$T$8000,ROWS($T$5:T2207)),"")</f>
        <v/>
      </c>
    </row>
    <row r="2208" spans="1:21" ht="14.4" customHeight="1" x14ac:dyDescent="0.25">
      <c r="A2208" s="285" t="s">
        <v>1815</v>
      </c>
      <c r="B2208" t="s">
        <v>1081</v>
      </c>
      <c r="C2208" s="300">
        <v>3626681</v>
      </c>
      <c r="D2208" s="286">
        <f>ROWS(C$5:C2208)</f>
        <v>2204</v>
      </c>
      <c r="E2208" s="286" t="str">
        <f>IF(A2208='5.1'!$E$5,TXM!D2208,"")</f>
        <v/>
      </c>
      <c r="F2208" t="str">
        <f>IFERROR(SMALL($E$5:$E$8000,ROWS($E$5:E2208)),"")</f>
        <v/>
      </c>
      <c r="I2208" s="285" t="s">
        <v>1718</v>
      </c>
      <c r="J2208" t="s">
        <v>780</v>
      </c>
      <c r="K2208" s="300">
        <v>156884</v>
      </c>
      <c r="L2208" s="286">
        <f>ROWS(K$5:K2208)</f>
        <v>2204</v>
      </c>
      <c r="M2208" s="286" t="str">
        <f>IF(I2208='5.1'!$E$5,TXM!L2208,"")</f>
        <v/>
      </c>
      <c r="N2208" t="str">
        <f>IFERROR(SMALL($M$5:$M$8000,ROWS($M$5:M2208)),"")</f>
        <v/>
      </c>
      <c r="P2208" t="s">
        <v>1818</v>
      </c>
      <c r="Q2208" t="s">
        <v>756</v>
      </c>
      <c r="R2208">
        <v>110831</v>
      </c>
      <c r="S2208" s="286">
        <f>ROWS(R$5:R2208)</f>
        <v>2204</v>
      </c>
      <c r="T2208" s="286" t="str">
        <f>IF(P2208='5.1'!$E$5,TXM!S2208,"")</f>
        <v/>
      </c>
      <c r="U2208" t="str">
        <f>IFERROR(SMALL($T$5:$T$8000,ROWS($T$5:T2208)),"")</f>
        <v/>
      </c>
    </row>
    <row r="2209" spans="1:21" ht="14.4" customHeight="1" x14ac:dyDescent="0.25">
      <c r="A2209" s="285" t="s">
        <v>1815</v>
      </c>
      <c r="B2209" t="s">
        <v>810</v>
      </c>
      <c r="C2209" s="300">
        <v>3313499</v>
      </c>
      <c r="D2209" s="286">
        <f>ROWS(C$5:C2209)</f>
        <v>2205</v>
      </c>
      <c r="E2209" s="286" t="str">
        <f>IF(A2209='5.1'!$E$5,TXM!D2209,"")</f>
        <v/>
      </c>
      <c r="F2209" t="str">
        <f>IFERROR(SMALL($E$5:$E$8000,ROWS($E$5:E2209)),"")</f>
        <v/>
      </c>
      <c r="I2209" s="285" t="s">
        <v>1718</v>
      </c>
      <c r="J2209" t="s">
        <v>102</v>
      </c>
      <c r="K2209" s="300">
        <v>143619</v>
      </c>
      <c r="L2209" s="286">
        <f>ROWS(K$5:K2209)</f>
        <v>2205</v>
      </c>
      <c r="M2209" s="286" t="str">
        <f>IF(I2209='5.1'!$E$5,TXM!L2209,"")</f>
        <v/>
      </c>
      <c r="N2209" t="str">
        <f>IFERROR(SMALL($M$5:$M$8000,ROWS($M$5:M2209)),"")</f>
        <v/>
      </c>
      <c r="P2209" t="s">
        <v>1818</v>
      </c>
      <c r="Q2209" t="s">
        <v>1084</v>
      </c>
      <c r="R2209">
        <v>105560</v>
      </c>
      <c r="S2209" s="286">
        <f>ROWS(R$5:R2209)</f>
        <v>2205</v>
      </c>
      <c r="T2209" s="286" t="str">
        <f>IF(P2209='5.1'!$E$5,TXM!S2209,"")</f>
        <v/>
      </c>
      <c r="U2209" t="str">
        <f>IFERROR(SMALL($T$5:$T$8000,ROWS($T$5:T2209)),"")</f>
        <v/>
      </c>
    </row>
    <row r="2210" spans="1:21" ht="14.4" customHeight="1" x14ac:dyDescent="0.25">
      <c r="A2210" s="285" t="s">
        <v>1815</v>
      </c>
      <c r="B2210" t="s">
        <v>110</v>
      </c>
      <c r="C2210" s="300">
        <v>2960175</v>
      </c>
      <c r="D2210" s="286">
        <f>ROWS(C$5:C2210)</f>
        <v>2206</v>
      </c>
      <c r="E2210" s="286" t="str">
        <f>IF(A2210='5.1'!$E$5,TXM!D2210,"")</f>
        <v/>
      </c>
      <c r="F2210" t="str">
        <f>IFERROR(SMALL($E$5:$E$8000,ROWS($E$5:E2210)),"")</f>
        <v/>
      </c>
      <c r="I2210" s="285" t="s">
        <v>1718</v>
      </c>
      <c r="J2210" t="s">
        <v>117</v>
      </c>
      <c r="K2210" s="300">
        <v>142036</v>
      </c>
      <c r="L2210" s="286">
        <f>ROWS(K$5:K2210)</f>
        <v>2206</v>
      </c>
      <c r="M2210" s="286" t="str">
        <f>IF(I2210='5.1'!$E$5,TXM!L2210,"")</f>
        <v/>
      </c>
      <c r="N2210" t="str">
        <f>IFERROR(SMALL($M$5:$M$8000,ROWS($M$5:M2210)),"")</f>
        <v/>
      </c>
      <c r="P2210" t="s">
        <v>1818</v>
      </c>
      <c r="Q2210" t="s">
        <v>746</v>
      </c>
      <c r="R2210">
        <v>94219</v>
      </c>
      <c r="S2210" s="286">
        <f>ROWS(R$5:R2210)</f>
        <v>2206</v>
      </c>
      <c r="T2210" s="286" t="str">
        <f>IF(P2210='5.1'!$E$5,TXM!S2210,"")</f>
        <v/>
      </c>
      <c r="U2210" t="str">
        <f>IFERROR(SMALL($T$5:$T$8000,ROWS($T$5:T2210)),"")</f>
        <v/>
      </c>
    </row>
    <row r="2211" spans="1:21" ht="14.4" customHeight="1" x14ac:dyDescent="0.25">
      <c r="A2211" s="285" t="s">
        <v>1815</v>
      </c>
      <c r="B2211" t="s">
        <v>804</v>
      </c>
      <c r="C2211" s="300">
        <v>2145164</v>
      </c>
      <c r="D2211" s="286">
        <f>ROWS(C$5:C2211)</f>
        <v>2207</v>
      </c>
      <c r="E2211" s="286" t="str">
        <f>IF(A2211='5.1'!$E$5,TXM!D2211,"")</f>
        <v/>
      </c>
      <c r="F2211" t="str">
        <f>IFERROR(SMALL($E$5:$E$8000,ROWS($E$5:E2211)),"")</f>
        <v/>
      </c>
      <c r="I2211" s="285" t="s">
        <v>1718</v>
      </c>
      <c r="J2211" t="s">
        <v>116</v>
      </c>
      <c r="K2211" s="300">
        <v>54337</v>
      </c>
      <c r="L2211" s="286">
        <f>ROWS(K$5:K2211)</f>
        <v>2207</v>
      </c>
      <c r="M2211" s="286" t="str">
        <f>IF(I2211='5.1'!$E$5,TXM!L2211,"")</f>
        <v/>
      </c>
      <c r="N2211" t="str">
        <f>IFERROR(SMALL($M$5:$M$8000,ROWS($M$5:M2211)),"")</f>
        <v/>
      </c>
      <c r="P2211" t="s">
        <v>1818</v>
      </c>
      <c r="Q2211" t="s">
        <v>1094</v>
      </c>
      <c r="R2211">
        <v>84906</v>
      </c>
      <c r="S2211" s="286">
        <f>ROWS(R$5:R2211)</f>
        <v>2207</v>
      </c>
      <c r="T2211" s="286" t="str">
        <f>IF(P2211='5.1'!$E$5,TXM!S2211,"")</f>
        <v/>
      </c>
      <c r="U2211" t="str">
        <f>IFERROR(SMALL($T$5:$T$8000,ROWS($T$5:T2211)),"")</f>
        <v/>
      </c>
    </row>
    <row r="2212" spans="1:21" ht="14.4" customHeight="1" x14ac:dyDescent="0.25">
      <c r="A2212" s="285" t="s">
        <v>1815</v>
      </c>
      <c r="B2212" t="s">
        <v>796</v>
      </c>
      <c r="C2212" s="300">
        <v>1873090</v>
      </c>
      <c r="D2212" s="286">
        <f>ROWS(C$5:C2212)</f>
        <v>2208</v>
      </c>
      <c r="E2212" s="286" t="str">
        <f>IF(A2212='5.1'!$E$5,TXM!D2212,"")</f>
        <v/>
      </c>
      <c r="F2212" t="str">
        <f>IFERROR(SMALL($E$5:$E$8000,ROWS($E$5:E2212)),"")</f>
        <v/>
      </c>
      <c r="I2212" s="285" t="s">
        <v>1718</v>
      </c>
      <c r="J2212" t="s">
        <v>106</v>
      </c>
      <c r="K2212" s="300">
        <v>52500</v>
      </c>
      <c r="L2212" s="286">
        <f>ROWS(K$5:K2212)</f>
        <v>2208</v>
      </c>
      <c r="M2212" s="286" t="str">
        <f>IF(I2212='5.1'!$E$5,TXM!L2212,"")</f>
        <v/>
      </c>
      <c r="N2212" t="str">
        <f>IFERROR(SMALL($M$5:$M$8000,ROWS($M$5:M2212)),"")</f>
        <v/>
      </c>
      <c r="P2212" t="s">
        <v>1818</v>
      </c>
      <c r="Q2212" t="s">
        <v>770</v>
      </c>
      <c r="R2212">
        <v>84837</v>
      </c>
      <c r="S2212" s="286">
        <f>ROWS(R$5:R2212)</f>
        <v>2208</v>
      </c>
      <c r="T2212" s="286" t="str">
        <f>IF(P2212='5.1'!$E$5,TXM!S2212,"")</f>
        <v/>
      </c>
      <c r="U2212" t="str">
        <f>IFERROR(SMALL($T$5:$T$8000,ROWS($T$5:T2212)),"")</f>
        <v/>
      </c>
    </row>
    <row r="2213" spans="1:21" ht="14.4" customHeight="1" x14ac:dyDescent="0.25">
      <c r="A2213" s="285" t="s">
        <v>1815</v>
      </c>
      <c r="B2213" t="s">
        <v>768</v>
      </c>
      <c r="C2213" s="300">
        <v>1802926</v>
      </c>
      <c r="D2213" s="286">
        <f>ROWS(C$5:C2213)</f>
        <v>2209</v>
      </c>
      <c r="E2213" s="286" t="str">
        <f>IF(A2213='5.1'!$E$5,TXM!D2213,"")</f>
        <v/>
      </c>
      <c r="F2213" t="str">
        <f>IFERROR(SMALL($E$5:$E$8000,ROWS($E$5:E2213)),"")</f>
        <v/>
      </c>
      <c r="I2213" s="285" t="s">
        <v>1718</v>
      </c>
      <c r="J2213" t="s">
        <v>1081</v>
      </c>
      <c r="K2213" s="300">
        <v>50699</v>
      </c>
      <c r="L2213" s="286">
        <f>ROWS(K$5:K2213)</f>
        <v>2209</v>
      </c>
      <c r="M2213" s="286" t="str">
        <f>IF(I2213='5.1'!$E$5,TXM!L2213,"")</f>
        <v/>
      </c>
      <c r="N2213" t="str">
        <f>IFERROR(SMALL($M$5:$M$8000,ROWS($M$5:M2213)),"")</f>
        <v/>
      </c>
      <c r="P2213" t="s">
        <v>1818</v>
      </c>
      <c r="Q2213" t="s">
        <v>109</v>
      </c>
      <c r="R2213">
        <v>74482</v>
      </c>
      <c r="S2213" s="286">
        <f>ROWS(R$5:R2213)</f>
        <v>2209</v>
      </c>
      <c r="T2213" s="286" t="str">
        <f>IF(P2213='5.1'!$E$5,TXM!S2213,"")</f>
        <v/>
      </c>
      <c r="U2213" t="str">
        <f>IFERROR(SMALL($T$5:$T$8000,ROWS($T$5:T2213)),"")</f>
        <v/>
      </c>
    </row>
    <row r="2214" spans="1:21" ht="14.4" customHeight="1" x14ac:dyDescent="0.25">
      <c r="A2214" s="285" t="s">
        <v>1815</v>
      </c>
      <c r="B2214" t="s">
        <v>748</v>
      </c>
      <c r="C2214" s="300">
        <v>1015316</v>
      </c>
      <c r="D2214" s="286">
        <f>ROWS(C$5:C2214)</f>
        <v>2210</v>
      </c>
      <c r="E2214" s="286" t="str">
        <f>IF(A2214='5.1'!$E$5,TXM!D2214,"")</f>
        <v/>
      </c>
      <c r="F2214" t="str">
        <f>IFERROR(SMALL($E$5:$E$8000,ROWS($E$5:E2214)),"")</f>
        <v/>
      </c>
      <c r="I2214" s="285" t="s">
        <v>1718</v>
      </c>
      <c r="J2214" t="s">
        <v>784</v>
      </c>
      <c r="K2214" s="300">
        <v>48520</v>
      </c>
      <c r="L2214" s="286">
        <f>ROWS(K$5:K2214)</f>
        <v>2210</v>
      </c>
      <c r="M2214" s="286" t="str">
        <f>IF(I2214='5.1'!$E$5,TXM!L2214,"")</f>
        <v/>
      </c>
      <c r="N2214" t="str">
        <f>IFERROR(SMALL($M$5:$M$8000,ROWS($M$5:M2214)),"")</f>
        <v/>
      </c>
      <c r="P2214" t="s">
        <v>1818</v>
      </c>
      <c r="Q2214" t="s">
        <v>114</v>
      </c>
      <c r="R2214">
        <v>64562</v>
      </c>
      <c r="S2214" s="286">
        <f>ROWS(R$5:R2214)</f>
        <v>2210</v>
      </c>
      <c r="T2214" s="286" t="str">
        <f>IF(P2214='5.1'!$E$5,TXM!S2214,"")</f>
        <v/>
      </c>
      <c r="U2214" t="str">
        <f>IFERROR(SMALL($T$5:$T$8000,ROWS($T$5:T2214)),"")</f>
        <v/>
      </c>
    </row>
    <row r="2215" spans="1:21" ht="14.4" customHeight="1" x14ac:dyDescent="0.25">
      <c r="A2215" s="285" t="s">
        <v>1815</v>
      </c>
      <c r="B2215" t="s">
        <v>766</v>
      </c>
      <c r="C2215" s="300">
        <v>952961</v>
      </c>
      <c r="D2215" s="286">
        <f>ROWS(C$5:C2215)</f>
        <v>2211</v>
      </c>
      <c r="E2215" s="286" t="str">
        <f>IF(A2215='5.1'!$E$5,TXM!D2215,"")</f>
        <v/>
      </c>
      <c r="F2215" t="str">
        <f>IFERROR(SMALL($E$5:$E$8000,ROWS($E$5:E2215)),"")</f>
        <v/>
      </c>
      <c r="I2215" s="285" t="s">
        <v>1718</v>
      </c>
      <c r="J2215" t="s">
        <v>1096</v>
      </c>
      <c r="K2215" s="300">
        <v>42985</v>
      </c>
      <c r="L2215" s="286">
        <f>ROWS(K$5:K2215)</f>
        <v>2211</v>
      </c>
      <c r="M2215" s="286" t="str">
        <f>IF(I2215='5.1'!$E$5,TXM!L2215,"")</f>
        <v/>
      </c>
      <c r="N2215" t="str">
        <f>IFERROR(SMALL($M$5:$M$8000,ROWS($M$5:M2215)),"")</f>
        <v/>
      </c>
      <c r="P2215" t="s">
        <v>1818</v>
      </c>
      <c r="Q2215" t="s">
        <v>750</v>
      </c>
      <c r="R2215">
        <v>54597</v>
      </c>
      <c r="S2215" s="286">
        <f>ROWS(R$5:R2215)</f>
        <v>2211</v>
      </c>
      <c r="T2215" s="286" t="str">
        <f>IF(P2215='5.1'!$E$5,TXM!S2215,"")</f>
        <v/>
      </c>
      <c r="U2215" t="str">
        <f>IFERROR(SMALL($T$5:$T$8000,ROWS($T$5:T2215)),"")</f>
        <v/>
      </c>
    </row>
    <row r="2216" spans="1:21" ht="14.4" customHeight="1" x14ac:dyDescent="0.25">
      <c r="A2216" s="285" t="s">
        <v>1815</v>
      </c>
      <c r="B2216" t="s">
        <v>1087</v>
      </c>
      <c r="C2216" s="300">
        <v>743910</v>
      </c>
      <c r="D2216" s="286">
        <f>ROWS(C$5:C2216)</f>
        <v>2212</v>
      </c>
      <c r="E2216" s="286" t="str">
        <f>IF(A2216='5.1'!$E$5,TXM!D2216,"")</f>
        <v/>
      </c>
      <c r="F2216" t="str">
        <f>IFERROR(SMALL($E$5:$E$8000,ROWS($E$5:E2216)),"")</f>
        <v/>
      </c>
      <c r="I2216" s="285" t="s">
        <v>1718</v>
      </c>
      <c r="J2216" t="s">
        <v>104</v>
      </c>
      <c r="K2216" s="300">
        <v>38294</v>
      </c>
      <c r="L2216" s="286">
        <f>ROWS(K$5:K2216)</f>
        <v>2212</v>
      </c>
      <c r="M2216" s="286" t="str">
        <f>IF(I2216='5.1'!$E$5,TXM!L2216,"")</f>
        <v/>
      </c>
      <c r="N2216" t="str">
        <f>IFERROR(SMALL($M$5:$M$8000,ROWS($M$5:M2216)),"")</f>
        <v/>
      </c>
      <c r="P2216" t="s">
        <v>1818</v>
      </c>
      <c r="Q2216" t="s">
        <v>742</v>
      </c>
      <c r="R2216">
        <v>52537</v>
      </c>
      <c r="S2216" s="286">
        <f>ROWS(R$5:R2216)</f>
        <v>2212</v>
      </c>
      <c r="T2216" s="286" t="str">
        <f>IF(P2216='5.1'!$E$5,TXM!S2216,"")</f>
        <v/>
      </c>
      <c r="U2216" t="str">
        <f>IFERROR(SMALL($T$5:$T$8000,ROWS($T$5:T2216)),"")</f>
        <v/>
      </c>
    </row>
    <row r="2217" spans="1:21" ht="14.4" customHeight="1" x14ac:dyDescent="0.25">
      <c r="A2217" s="285" t="s">
        <v>1815</v>
      </c>
      <c r="B2217" t="s">
        <v>788</v>
      </c>
      <c r="C2217" s="300">
        <v>738332</v>
      </c>
      <c r="D2217" s="286">
        <f>ROWS(C$5:C2217)</f>
        <v>2213</v>
      </c>
      <c r="E2217" s="286" t="str">
        <f>IF(A2217='5.1'!$E$5,TXM!D2217,"")</f>
        <v/>
      </c>
      <c r="F2217" t="str">
        <f>IFERROR(SMALL($E$5:$E$8000,ROWS($E$5:E2217)),"")</f>
        <v/>
      </c>
      <c r="I2217" s="285" t="s">
        <v>1718</v>
      </c>
      <c r="J2217" t="s">
        <v>810</v>
      </c>
      <c r="K2217" s="300">
        <v>35152</v>
      </c>
      <c r="L2217" s="286">
        <f>ROWS(K$5:K2217)</f>
        <v>2213</v>
      </c>
      <c r="M2217" s="286" t="str">
        <f>IF(I2217='5.1'!$E$5,TXM!L2217,"")</f>
        <v/>
      </c>
      <c r="N2217" t="str">
        <f>IFERROR(SMALL($M$5:$M$8000,ROWS($M$5:M2217)),"")</f>
        <v/>
      </c>
      <c r="P2217" t="s">
        <v>1818</v>
      </c>
      <c r="Q2217" t="s">
        <v>772</v>
      </c>
      <c r="R2217">
        <v>46253</v>
      </c>
      <c r="S2217" s="286">
        <f>ROWS(R$5:R2217)</f>
        <v>2213</v>
      </c>
      <c r="T2217" s="286" t="str">
        <f>IF(P2217='5.1'!$E$5,TXM!S2217,"")</f>
        <v/>
      </c>
      <c r="U2217" t="str">
        <f>IFERROR(SMALL($T$5:$T$8000,ROWS($T$5:T2217)),"")</f>
        <v/>
      </c>
    </row>
    <row r="2218" spans="1:21" ht="14.4" customHeight="1" x14ac:dyDescent="0.25">
      <c r="A2218" s="285" t="s">
        <v>1815</v>
      </c>
      <c r="B2218" t="s">
        <v>754</v>
      </c>
      <c r="C2218" s="300">
        <v>546743</v>
      </c>
      <c r="D2218" s="286">
        <f>ROWS(C$5:C2218)</f>
        <v>2214</v>
      </c>
      <c r="E2218" s="286" t="str">
        <f>IF(A2218='5.1'!$E$5,TXM!D2218,"")</f>
        <v/>
      </c>
      <c r="F2218" t="str">
        <f>IFERROR(SMALL($E$5:$E$8000,ROWS($E$5:E2218)),"")</f>
        <v/>
      </c>
      <c r="I2218" s="285" t="s">
        <v>1718</v>
      </c>
      <c r="J2218" t="s">
        <v>808</v>
      </c>
      <c r="K2218" s="300">
        <v>27633</v>
      </c>
      <c r="L2218" s="286">
        <f>ROWS(K$5:K2218)</f>
        <v>2214</v>
      </c>
      <c r="M2218" s="286" t="str">
        <f>IF(I2218='5.1'!$E$5,TXM!L2218,"")</f>
        <v/>
      </c>
      <c r="N2218" t="str">
        <f>IFERROR(SMALL($M$5:$M$8000,ROWS($M$5:M2218)),"")</f>
        <v/>
      </c>
      <c r="P2218" t="s">
        <v>1818</v>
      </c>
      <c r="Q2218" t="s">
        <v>111</v>
      </c>
      <c r="R2218">
        <v>42383</v>
      </c>
      <c r="S2218" s="286">
        <f>ROWS(R$5:R2218)</f>
        <v>2214</v>
      </c>
      <c r="T2218" s="286" t="str">
        <f>IF(P2218='5.1'!$E$5,TXM!S2218,"")</f>
        <v/>
      </c>
      <c r="U2218" t="str">
        <f>IFERROR(SMALL($T$5:$T$8000,ROWS($T$5:T2218)),"")</f>
        <v/>
      </c>
    </row>
    <row r="2219" spans="1:21" ht="14.4" customHeight="1" x14ac:dyDescent="0.25">
      <c r="A2219" s="285" t="s">
        <v>1815</v>
      </c>
      <c r="B2219" t="s">
        <v>794</v>
      </c>
      <c r="C2219" s="300">
        <v>521924</v>
      </c>
      <c r="D2219" s="286">
        <f>ROWS(C$5:C2219)</f>
        <v>2215</v>
      </c>
      <c r="E2219" s="286" t="str">
        <f>IF(A2219='5.1'!$E$5,TXM!D2219,"")</f>
        <v/>
      </c>
      <c r="F2219" t="str">
        <f>IFERROR(SMALL($E$5:$E$8000,ROWS($E$5:E2219)),"")</f>
        <v/>
      </c>
      <c r="I2219" s="285" t="s">
        <v>1718</v>
      </c>
      <c r="J2219" t="s">
        <v>762</v>
      </c>
      <c r="K2219" s="300">
        <v>26981</v>
      </c>
      <c r="L2219" s="286">
        <f>ROWS(K$5:K2219)</f>
        <v>2215</v>
      </c>
      <c r="M2219" s="286" t="str">
        <f>IF(I2219='5.1'!$E$5,TXM!L2219,"")</f>
        <v/>
      </c>
      <c r="N2219" t="str">
        <f>IFERROR(SMALL($M$5:$M$8000,ROWS($M$5:M2219)),"")</f>
        <v/>
      </c>
      <c r="P2219" t="s">
        <v>1818</v>
      </c>
      <c r="Q2219" t="s">
        <v>754</v>
      </c>
      <c r="R2219">
        <v>41408</v>
      </c>
      <c r="S2219" s="286">
        <f>ROWS(R$5:R2219)</f>
        <v>2215</v>
      </c>
      <c r="T2219" s="286" t="str">
        <f>IF(P2219='5.1'!$E$5,TXM!S2219,"")</f>
        <v/>
      </c>
      <c r="U2219" t="str">
        <f>IFERROR(SMALL($T$5:$T$8000,ROWS($T$5:T2219)),"")</f>
        <v/>
      </c>
    </row>
    <row r="2220" spans="1:21" ht="14.4" customHeight="1" x14ac:dyDescent="0.25">
      <c r="A2220" s="285" t="s">
        <v>1815</v>
      </c>
      <c r="B2220" t="s">
        <v>756</v>
      </c>
      <c r="C2220" s="300">
        <v>416143</v>
      </c>
      <c r="D2220" s="286">
        <f>ROWS(C$5:C2220)</f>
        <v>2216</v>
      </c>
      <c r="E2220" s="286" t="str">
        <f>IF(A2220='5.1'!$E$5,TXM!D2220,"")</f>
        <v/>
      </c>
      <c r="F2220" t="str">
        <f>IFERROR(SMALL($E$5:$E$8000,ROWS($E$5:E2220)),"")</f>
        <v/>
      </c>
      <c r="I2220" s="285" t="s">
        <v>1718</v>
      </c>
      <c r="J2220" t="s">
        <v>1098</v>
      </c>
      <c r="K2220" s="300">
        <v>22026</v>
      </c>
      <c r="L2220" s="286">
        <f>ROWS(K$5:K2220)</f>
        <v>2216</v>
      </c>
      <c r="M2220" s="286" t="str">
        <f>IF(I2220='5.1'!$E$5,TXM!L2220,"")</f>
        <v/>
      </c>
      <c r="N2220" t="str">
        <f>IFERROR(SMALL($M$5:$M$8000,ROWS($M$5:M2220)),"")</f>
        <v/>
      </c>
      <c r="P2220" t="s">
        <v>1818</v>
      </c>
      <c r="Q2220" t="s">
        <v>736</v>
      </c>
      <c r="R2220">
        <v>30752</v>
      </c>
      <c r="S2220" s="286">
        <f>ROWS(R$5:R2220)</f>
        <v>2216</v>
      </c>
      <c r="T2220" s="286" t="str">
        <f>IF(P2220='5.1'!$E$5,TXM!S2220,"")</f>
        <v/>
      </c>
      <c r="U2220" t="str">
        <f>IFERROR(SMALL($T$5:$T$8000,ROWS($T$5:T2220)),"")</f>
        <v/>
      </c>
    </row>
    <row r="2221" spans="1:21" ht="14.4" customHeight="1" x14ac:dyDescent="0.25">
      <c r="A2221" s="285" t="s">
        <v>1815</v>
      </c>
      <c r="B2221" t="s">
        <v>1098</v>
      </c>
      <c r="C2221" s="300">
        <v>325748</v>
      </c>
      <c r="D2221" s="286">
        <f>ROWS(C$5:C2221)</f>
        <v>2217</v>
      </c>
      <c r="E2221" s="286" t="str">
        <f>IF(A2221='5.1'!$E$5,TXM!D2221,"")</f>
        <v/>
      </c>
      <c r="F2221" t="str">
        <f>IFERROR(SMALL($E$5:$E$8000,ROWS($E$5:E2221)),"")</f>
        <v/>
      </c>
      <c r="I2221" s="285" t="s">
        <v>1718</v>
      </c>
      <c r="J2221" t="s">
        <v>1082</v>
      </c>
      <c r="K2221" s="300">
        <v>18498</v>
      </c>
      <c r="L2221" s="286">
        <f>ROWS(K$5:K2221)</f>
        <v>2217</v>
      </c>
      <c r="M2221" s="286" t="str">
        <f>IF(I2221='5.1'!$E$5,TXM!L2221,"")</f>
        <v/>
      </c>
      <c r="N2221" t="str">
        <f>IFERROR(SMALL($M$5:$M$8000,ROWS($M$5:M2221)),"")</f>
        <v/>
      </c>
      <c r="P2221" t="s">
        <v>1818</v>
      </c>
      <c r="Q2221" t="s">
        <v>800</v>
      </c>
      <c r="R2221">
        <v>22403</v>
      </c>
      <c r="S2221" s="286">
        <f>ROWS(R$5:R2221)</f>
        <v>2217</v>
      </c>
      <c r="T2221" s="286" t="str">
        <f>IF(P2221='5.1'!$E$5,TXM!S2221,"")</f>
        <v/>
      </c>
      <c r="U2221" t="str">
        <f>IFERROR(SMALL($T$5:$T$8000,ROWS($T$5:T2221)),"")</f>
        <v/>
      </c>
    </row>
    <row r="2222" spans="1:21" ht="14.4" customHeight="1" x14ac:dyDescent="0.25">
      <c r="A2222" s="285" t="s">
        <v>1815</v>
      </c>
      <c r="B2222" t="s">
        <v>746</v>
      </c>
      <c r="C2222" s="300">
        <v>202020</v>
      </c>
      <c r="D2222" s="286">
        <f>ROWS(C$5:C2222)</f>
        <v>2218</v>
      </c>
      <c r="E2222" s="286" t="str">
        <f>IF(A2222='5.1'!$E$5,TXM!D2222,"")</f>
        <v/>
      </c>
      <c r="F2222" t="str">
        <f>IFERROR(SMALL($E$5:$E$8000,ROWS($E$5:E2222)),"")</f>
        <v/>
      </c>
      <c r="I2222" s="285" t="s">
        <v>1718</v>
      </c>
      <c r="J2222" t="s">
        <v>1094</v>
      </c>
      <c r="K2222" s="300">
        <v>12448</v>
      </c>
      <c r="L2222" s="286">
        <f>ROWS(K$5:K2222)</f>
        <v>2218</v>
      </c>
      <c r="M2222" s="286" t="str">
        <f>IF(I2222='5.1'!$E$5,TXM!L2222,"")</f>
        <v/>
      </c>
      <c r="N2222" t="str">
        <f>IFERROR(SMALL($M$5:$M$8000,ROWS($M$5:M2222)),"")</f>
        <v/>
      </c>
      <c r="P2222" t="s">
        <v>1818</v>
      </c>
      <c r="Q2222" t="s">
        <v>997</v>
      </c>
      <c r="R2222">
        <v>20840</v>
      </c>
      <c r="S2222" s="286">
        <f>ROWS(R$5:R2222)</f>
        <v>2218</v>
      </c>
      <c r="T2222" s="286" t="str">
        <f>IF(P2222='5.1'!$E$5,TXM!S2222,"")</f>
        <v/>
      </c>
      <c r="U2222" t="str">
        <f>IFERROR(SMALL($T$5:$T$8000,ROWS($T$5:T2222)),"")</f>
        <v/>
      </c>
    </row>
    <row r="2223" spans="1:21" ht="14.4" customHeight="1" x14ac:dyDescent="0.25">
      <c r="A2223" s="285" t="s">
        <v>1815</v>
      </c>
      <c r="B2223" t="s">
        <v>734</v>
      </c>
      <c r="C2223" s="300">
        <v>159205</v>
      </c>
      <c r="D2223" s="286">
        <f>ROWS(C$5:C2223)</f>
        <v>2219</v>
      </c>
      <c r="E2223" s="286" t="str">
        <f>IF(A2223='5.1'!$E$5,TXM!D2223,"")</f>
        <v/>
      </c>
      <c r="F2223" t="str">
        <f>IFERROR(SMALL($E$5:$E$8000,ROWS($E$5:E2223)),"")</f>
        <v/>
      </c>
      <c r="I2223" s="285" t="s">
        <v>1718</v>
      </c>
      <c r="J2223" t="s">
        <v>766</v>
      </c>
      <c r="K2223" s="300">
        <v>11794</v>
      </c>
      <c r="L2223" s="286">
        <f>ROWS(K$5:K2223)</f>
        <v>2219</v>
      </c>
      <c r="M2223" s="286" t="str">
        <f>IF(I2223='5.1'!$E$5,TXM!L2223,"")</f>
        <v/>
      </c>
      <c r="N2223" t="str">
        <f>IFERROR(SMALL($M$5:$M$8000,ROWS($M$5:M2223)),"")</f>
        <v/>
      </c>
      <c r="P2223" t="s">
        <v>1818</v>
      </c>
      <c r="Q2223" t="s">
        <v>812</v>
      </c>
      <c r="R2223">
        <v>17615</v>
      </c>
      <c r="S2223" s="286">
        <f>ROWS(R$5:R2223)</f>
        <v>2219</v>
      </c>
      <c r="T2223" s="286" t="str">
        <f>IF(P2223='5.1'!$E$5,TXM!S2223,"")</f>
        <v/>
      </c>
      <c r="U2223" t="str">
        <f>IFERROR(SMALL($T$5:$T$8000,ROWS($T$5:T2223)),"")</f>
        <v/>
      </c>
    </row>
    <row r="2224" spans="1:21" ht="14.4" customHeight="1" x14ac:dyDescent="0.25">
      <c r="A2224" s="285" t="s">
        <v>1815</v>
      </c>
      <c r="B2224" t="s">
        <v>772</v>
      </c>
      <c r="C2224" s="300">
        <v>126435</v>
      </c>
      <c r="D2224" s="286">
        <f>ROWS(C$5:C2224)</f>
        <v>2220</v>
      </c>
      <c r="E2224" s="286" t="str">
        <f>IF(A2224='5.1'!$E$5,TXM!D2224,"")</f>
        <v/>
      </c>
      <c r="F2224" t="str">
        <f>IFERROR(SMALL($E$5:$E$8000,ROWS($E$5:E2224)),"")</f>
        <v/>
      </c>
      <c r="I2224" s="285" t="s">
        <v>1718</v>
      </c>
      <c r="J2224" t="s">
        <v>110</v>
      </c>
      <c r="K2224" s="300">
        <v>9469</v>
      </c>
      <c r="L2224" s="286">
        <f>ROWS(K$5:K2224)</f>
        <v>2220</v>
      </c>
      <c r="M2224" s="286" t="str">
        <f>IF(I2224='5.1'!$E$5,TXM!L2224,"")</f>
        <v/>
      </c>
      <c r="N2224" t="str">
        <f>IFERROR(SMALL($M$5:$M$8000,ROWS($M$5:M2224)),"")</f>
        <v/>
      </c>
      <c r="P2224" t="s">
        <v>1818</v>
      </c>
      <c r="Q2224" t="s">
        <v>1083</v>
      </c>
      <c r="R2224">
        <v>3318</v>
      </c>
      <c r="S2224" s="286">
        <f>ROWS(R$5:R2224)</f>
        <v>2220</v>
      </c>
      <c r="T2224" s="286" t="str">
        <f>IF(P2224='5.1'!$E$5,TXM!S2224,"")</f>
        <v/>
      </c>
      <c r="U2224" t="str">
        <f>IFERROR(SMALL($T$5:$T$8000,ROWS($T$5:T2224)),"")</f>
        <v/>
      </c>
    </row>
    <row r="2225" spans="1:21" ht="14.4" customHeight="1" x14ac:dyDescent="0.25">
      <c r="A2225" s="285" t="s">
        <v>1815</v>
      </c>
      <c r="B2225" t="s">
        <v>1097</v>
      </c>
      <c r="C2225" s="300">
        <v>116471</v>
      </c>
      <c r="D2225" s="286">
        <f>ROWS(C$5:C2225)</f>
        <v>2221</v>
      </c>
      <c r="E2225" s="286" t="str">
        <f>IF(A2225='5.1'!$E$5,TXM!D2225,"")</f>
        <v/>
      </c>
      <c r="F2225" t="str">
        <f>IFERROR(SMALL($E$5:$E$8000,ROWS($E$5:E2225)),"")</f>
        <v/>
      </c>
      <c r="I2225" s="285" t="s">
        <v>1718</v>
      </c>
      <c r="J2225" t="s">
        <v>821</v>
      </c>
      <c r="K2225" s="300">
        <v>7224</v>
      </c>
      <c r="L2225" s="286">
        <f>ROWS(K$5:K2225)</f>
        <v>2221</v>
      </c>
      <c r="M2225" s="286" t="str">
        <f>IF(I2225='5.1'!$E$5,TXM!L2225,"")</f>
        <v/>
      </c>
      <c r="N2225" t="str">
        <f>IFERROR(SMALL($M$5:$M$8000,ROWS($M$5:M2225)),"")</f>
        <v/>
      </c>
      <c r="P2225" t="s">
        <v>1818</v>
      </c>
      <c r="Q2225" t="s">
        <v>1085</v>
      </c>
      <c r="R2225">
        <v>2800</v>
      </c>
      <c r="S2225" s="286">
        <f>ROWS(R$5:R2225)</f>
        <v>2221</v>
      </c>
      <c r="T2225" s="286" t="str">
        <f>IF(P2225='5.1'!$E$5,TXM!S2225,"")</f>
        <v/>
      </c>
      <c r="U2225" t="str">
        <f>IFERROR(SMALL($T$5:$T$8000,ROWS($T$5:T2225)),"")</f>
        <v/>
      </c>
    </row>
    <row r="2226" spans="1:21" ht="14.4" customHeight="1" x14ac:dyDescent="0.25">
      <c r="A2226" s="285" t="s">
        <v>1815</v>
      </c>
      <c r="B2226" t="s">
        <v>104</v>
      </c>
      <c r="C2226" s="300">
        <v>104800</v>
      </c>
      <c r="D2226" s="286">
        <f>ROWS(C$5:C2226)</f>
        <v>2222</v>
      </c>
      <c r="E2226" s="286" t="str">
        <f>IF(A2226='5.1'!$E$5,TXM!D2226,"")</f>
        <v/>
      </c>
      <c r="F2226" t="str">
        <f>IFERROR(SMALL($E$5:$E$8000,ROWS($E$5:E2226)),"")</f>
        <v/>
      </c>
      <c r="I2226" s="285" t="s">
        <v>1718</v>
      </c>
      <c r="J2226" t="s">
        <v>112</v>
      </c>
      <c r="K2226" s="300">
        <v>5615</v>
      </c>
      <c r="L2226" s="286">
        <f>ROWS(K$5:K2226)</f>
        <v>2222</v>
      </c>
      <c r="M2226" s="286" t="str">
        <f>IF(I2226='5.1'!$E$5,TXM!L2226,"")</f>
        <v/>
      </c>
      <c r="N2226" t="str">
        <f>IFERROR(SMALL($M$5:$M$8000,ROWS($M$5:M2226)),"")</f>
        <v/>
      </c>
      <c r="P2226" t="s">
        <v>1818</v>
      </c>
      <c r="Q2226" t="s">
        <v>1078</v>
      </c>
      <c r="R2226">
        <v>1754</v>
      </c>
      <c r="S2226" s="286">
        <f>ROWS(R$5:R2226)</f>
        <v>2222</v>
      </c>
      <c r="T2226" s="286" t="str">
        <f>IF(P2226='5.1'!$E$5,TXM!S2226,"")</f>
        <v/>
      </c>
      <c r="U2226" t="str">
        <f>IFERROR(SMALL($T$5:$T$8000,ROWS($T$5:T2226)),"")</f>
        <v/>
      </c>
    </row>
    <row r="2227" spans="1:21" ht="14.4" customHeight="1" x14ac:dyDescent="0.25">
      <c r="A2227" s="285" t="s">
        <v>1815</v>
      </c>
      <c r="B2227" t="s">
        <v>823</v>
      </c>
      <c r="C2227" s="300">
        <v>95943</v>
      </c>
      <c r="D2227" s="286">
        <f>ROWS(C$5:C2227)</f>
        <v>2223</v>
      </c>
      <c r="E2227" s="286" t="str">
        <f>IF(A2227='5.1'!$E$5,TXM!D2227,"")</f>
        <v/>
      </c>
      <c r="F2227" t="str">
        <f>IFERROR(SMALL($E$5:$E$8000,ROWS($E$5:E2227)),"")</f>
        <v/>
      </c>
      <c r="I2227" s="285" t="s">
        <v>1718</v>
      </c>
      <c r="J2227" t="s">
        <v>760</v>
      </c>
      <c r="K2227" s="300">
        <v>5153</v>
      </c>
      <c r="L2227" s="286">
        <f>ROWS(K$5:K2227)</f>
        <v>2223</v>
      </c>
      <c r="M2227" s="286" t="str">
        <f>IF(I2227='5.1'!$E$5,TXM!L2227,"")</f>
        <v/>
      </c>
      <c r="N2227" t="str">
        <f>IFERROR(SMALL($M$5:$M$8000,ROWS($M$5:M2227)),"")</f>
        <v/>
      </c>
      <c r="P2227" t="s">
        <v>1818</v>
      </c>
      <c r="Q2227" t="s">
        <v>1077</v>
      </c>
      <c r="R2227">
        <v>300</v>
      </c>
      <c r="S2227" s="286">
        <f>ROWS(R$5:R2227)</f>
        <v>2223</v>
      </c>
      <c r="T2227" s="286" t="str">
        <f>IF(P2227='5.1'!$E$5,TXM!S2227,"")</f>
        <v/>
      </c>
      <c r="U2227" t="str">
        <f>IFERROR(SMALL($T$5:$T$8000,ROWS($T$5:T2227)),"")</f>
        <v/>
      </c>
    </row>
    <row r="2228" spans="1:21" ht="14.4" customHeight="1" x14ac:dyDescent="0.25">
      <c r="A2228" s="285" t="s">
        <v>1815</v>
      </c>
      <c r="B2228" t="s">
        <v>1084</v>
      </c>
      <c r="C2228" s="300">
        <v>64126</v>
      </c>
      <c r="D2228" s="286">
        <f>ROWS(C$5:C2228)</f>
        <v>2224</v>
      </c>
      <c r="E2228" s="286" t="str">
        <f>IF(A2228='5.1'!$E$5,TXM!D2228,"")</f>
        <v/>
      </c>
      <c r="F2228" t="str">
        <f>IFERROR(SMALL($E$5:$E$8000,ROWS($E$5:E2228)),"")</f>
        <v/>
      </c>
      <c r="I2228" s="285" t="s">
        <v>1718</v>
      </c>
      <c r="J2228" t="s">
        <v>802</v>
      </c>
      <c r="K2228" s="300">
        <v>4116</v>
      </c>
      <c r="L2228" s="286">
        <f>ROWS(K$5:K2228)</f>
        <v>2224</v>
      </c>
      <c r="M2228" s="286" t="str">
        <f>IF(I2228='5.1'!$E$5,TXM!L2228,"")</f>
        <v/>
      </c>
      <c r="N2228" t="str">
        <f>IFERROR(SMALL($M$5:$M$8000,ROWS($M$5:M2228)),"")</f>
        <v/>
      </c>
      <c r="P2228" t="s">
        <v>2009</v>
      </c>
      <c r="Q2228" t="s">
        <v>806</v>
      </c>
      <c r="R2228">
        <v>659415</v>
      </c>
      <c r="S2228" s="286">
        <f>ROWS(R$5:R2228)</f>
        <v>2224</v>
      </c>
      <c r="T2228" s="286" t="str">
        <f>IF(P2228='5.1'!$E$5,TXM!S2228,"")</f>
        <v/>
      </c>
      <c r="U2228" t="str">
        <f>IFERROR(SMALL($T$5:$T$8000,ROWS($T$5:T2228)),"")</f>
        <v/>
      </c>
    </row>
    <row r="2229" spans="1:21" ht="14.4" customHeight="1" x14ac:dyDescent="0.25">
      <c r="A2229" s="285" t="s">
        <v>1815</v>
      </c>
      <c r="B2229" t="s">
        <v>1092</v>
      </c>
      <c r="C2229" s="300">
        <v>45625</v>
      </c>
      <c r="D2229" s="286">
        <f>ROWS(C$5:C2229)</f>
        <v>2225</v>
      </c>
      <c r="E2229" s="286" t="str">
        <f>IF(A2229='5.1'!$E$5,TXM!D2229,"")</f>
        <v/>
      </c>
      <c r="F2229" t="str">
        <f>IFERROR(SMALL($E$5:$E$8000,ROWS($E$5:E2229)),"")</f>
        <v/>
      </c>
      <c r="I2229" s="285" t="s">
        <v>1718</v>
      </c>
      <c r="J2229" t="s">
        <v>1097</v>
      </c>
      <c r="K2229" s="300">
        <v>3685</v>
      </c>
      <c r="L2229" s="286">
        <f>ROWS(K$5:K2229)</f>
        <v>2225</v>
      </c>
      <c r="M2229" s="286" t="str">
        <f>IF(I2229='5.1'!$E$5,TXM!L2229,"")</f>
        <v/>
      </c>
      <c r="N2229" t="str">
        <f>IFERROR(SMALL($M$5:$M$8000,ROWS($M$5:M2229)),"")</f>
        <v/>
      </c>
      <c r="P2229" t="s">
        <v>2010</v>
      </c>
      <c r="Q2229" t="s">
        <v>782</v>
      </c>
      <c r="R2229">
        <v>136468</v>
      </c>
      <c r="S2229" s="286">
        <f>ROWS(R$5:R2229)</f>
        <v>2225</v>
      </c>
      <c r="T2229" s="286" t="str">
        <f>IF(P2229='5.1'!$E$5,TXM!S2229,"")</f>
        <v/>
      </c>
      <c r="U2229" t="str">
        <f>IFERROR(SMALL($T$5:$T$8000,ROWS($T$5:T2229)),"")</f>
        <v/>
      </c>
    </row>
    <row r="2230" spans="1:21" ht="14.4" customHeight="1" x14ac:dyDescent="0.25">
      <c r="A2230" s="285" t="s">
        <v>1815</v>
      </c>
      <c r="B2230" t="s">
        <v>760</v>
      </c>
      <c r="C2230" s="300">
        <v>18471</v>
      </c>
      <c r="D2230" s="286">
        <f>ROWS(C$5:C2230)</f>
        <v>2226</v>
      </c>
      <c r="E2230" s="286" t="str">
        <f>IF(A2230='5.1'!$E$5,TXM!D2230,"")</f>
        <v/>
      </c>
      <c r="F2230" t="str">
        <f>IFERROR(SMALL($E$5:$E$8000,ROWS($E$5:E2230)),"")</f>
        <v/>
      </c>
      <c r="I2230" s="285" t="s">
        <v>1718</v>
      </c>
      <c r="J2230" t="s">
        <v>788</v>
      </c>
      <c r="K2230" s="300">
        <v>3666</v>
      </c>
      <c r="L2230" s="286">
        <f>ROWS(K$5:K2230)</f>
        <v>2226</v>
      </c>
      <c r="M2230" s="286" t="str">
        <f>IF(I2230='5.1'!$E$5,TXM!L2230,"")</f>
        <v/>
      </c>
      <c r="N2230" t="str">
        <f>IFERROR(SMALL($M$5:$M$8000,ROWS($M$5:M2230)),"")</f>
        <v/>
      </c>
      <c r="P2230" t="s">
        <v>2010</v>
      </c>
      <c r="Q2230" t="s">
        <v>804</v>
      </c>
      <c r="R2230">
        <v>127046</v>
      </c>
      <c r="S2230" s="286">
        <f>ROWS(R$5:R2230)</f>
        <v>2226</v>
      </c>
      <c r="T2230" s="286" t="str">
        <f>IF(P2230='5.1'!$E$5,TXM!S2230,"")</f>
        <v/>
      </c>
      <c r="U2230" t="str">
        <f>IFERROR(SMALL($T$5:$T$8000,ROWS($T$5:T2230)),"")</f>
        <v/>
      </c>
    </row>
    <row r="2231" spans="1:21" ht="14.4" customHeight="1" x14ac:dyDescent="0.25">
      <c r="A2231" s="285" t="s">
        <v>1815</v>
      </c>
      <c r="B2231" t="s">
        <v>740</v>
      </c>
      <c r="C2231" s="300">
        <v>10000</v>
      </c>
      <c r="D2231" s="286">
        <f>ROWS(C$5:C2231)</f>
        <v>2227</v>
      </c>
      <c r="E2231" s="286" t="str">
        <f>IF(A2231='5.1'!$E$5,TXM!D2231,"")</f>
        <v/>
      </c>
      <c r="F2231" t="str">
        <f>IFERROR(SMALL($E$5:$E$8000,ROWS($E$5:E2231)),"")</f>
        <v/>
      </c>
      <c r="I2231" s="285" t="s">
        <v>1718</v>
      </c>
      <c r="J2231" t="s">
        <v>776</v>
      </c>
      <c r="K2231" s="300">
        <v>3601</v>
      </c>
      <c r="L2231" s="286">
        <f>ROWS(K$5:K2231)</f>
        <v>2227</v>
      </c>
      <c r="M2231" s="286" t="str">
        <f>IF(I2231='5.1'!$E$5,TXM!L2231,"")</f>
        <v/>
      </c>
      <c r="N2231" t="str">
        <f>IFERROR(SMALL($M$5:$M$8000,ROWS($M$5:M2231)),"")</f>
        <v/>
      </c>
      <c r="P2231" t="s">
        <v>2010</v>
      </c>
      <c r="Q2231" t="s">
        <v>1098</v>
      </c>
      <c r="R2231">
        <v>21273</v>
      </c>
      <c r="S2231" s="286">
        <f>ROWS(R$5:R2231)</f>
        <v>2227</v>
      </c>
      <c r="T2231" s="286" t="str">
        <f>IF(P2231='5.1'!$E$5,TXM!S2231,"")</f>
        <v/>
      </c>
      <c r="U2231" t="str">
        <f>IFERROR(SMALL($T$5:$T$8000,ROWS($T$5:T2231)),"")</f>
        <v/>
      </c>
    </row>
    <row r="2232" spans="1:21" ht="14.4" customHeight="1" x14ac:dyDescent="0.25">
      <c r="A2232" s="285" t="s">
        <v>1815</v>
      </c>
      <c r="B2232" t="s">
        <v>1089</v>
      </c>
      <c r="C2232" s="300">
        <v>7000</v>
      </c>
      <c r="D2232" s="286">
        <f>ROWS(C$5:C2232)</f>
        <v>2228</v>
      </c>
      <c r="E2232" s="286" t="str">
        <f>IF(A2232='5.1'!$E$5,TXM!D2232,"")</f>
        <v/>
      </c>
      <c r="F2232" t="str">
        <f>IFERROR(SMALL($E$5:$E$8000,ROWS($E$5:E2232)),"")</f>
        <v/>
      </c>
      <c r="I2232" s="285" t="s">
        <v>1718</v>
      </c>
      <c r="J2232" t="s">
        <v>723</v>
      </c>
      <c r="K2232" s="300">
        <v>3338</v>
      </c>
      <c r="L2232" s="286">
        <f>ROWS(K$5:K2232)</f>
        <v>2228</v>
      </c>
      <c r="M2232" s="286" t="str">
        <f>IF(I2232='5.1'!$E$5,TXM!L2232,"")</f>
        <v/>
      </c>
      <c r="N2232" t="str">
        <f>IFERROR(SMALL($M$5:$M$8000,ROWS($M$5:M2232)),"")</f>
        <v/>
      </c>
      <c r="P2232" t="s">
        <v>2010</v>
      </c>
      <c r="Q2232" t="s">
        <v>808</v>
      </c>
      <c r="R2232">
        <v>2085</v>
      </c>
      <c r="S2232" s="286">
        <f>ROWS(R$5:R2232)</f>
        <v>2228</v>
      </c>
      <c r="T2232" s="286" t="str">
        <f>IF(P2232='5.1'!$E$5,TXM!S2232,"")</f>
        <v/>
      </c>
      <c r="U2232" t="str">
        <f>IFERROR(SMALL($T$5:$T$8000,ROWS($T$5:T2232)),"")</f>
        <v/>
      </c>
    </row>
    <row r="2233" spans="1:21" ht="14.4" customHeight="1" x14ac:dyDescent="0.25">
      <c r="A2233" s="285" t="s">
        <v>1815</v>
      </c>
      <c r="B2233" t="s">
        <v>1083</v>
      </c>
      <c r="C2233" s="300">
        <v>5949</v>
      </c>
      <c r="D2233" s="286">
        <f>ROWS(C$5:C2233)</f>
        <v>2229</v>
      </c>
      <c r="E2233" s="286" t="str">
        <f>IF(A2233='5.1'!$E$5,TXM!D2233,"")</f>
        <v/>
      </c>
      <c r="F2233" t="str">
        <f>IFERROR(SMALL($E$5:$E$8000,ROWS($E$5:E2233)),"")</f>
        <v/>
      </c>
      <c r="I2233" s="285" t="s">
        <v>1718</v>
      </c>
      <c r="J2233" t="s">
        <v>800</v>
      </c>
      <c r="K2233" s="300">
        <v>3150</v>
      </c>
      <c r="L2233" s="286">
        <f>ROWS(K$5:K2233)</f>
        <v>2229</v>
      </c>
      <c r="M2233" s="286" t="str">
        <f>IF(I2233='5.1'!$E$5,TXM!L2233,"")</f>
        <v/>
      </c>
      <c r="N2233" t="str">
        <f>IFERROR(SMALL($M$5:$M$8000,ROWS($M$5:M2233)),"")</f>
        <v/>
      </c>
      <c r="P2233" t="s">
        <v>1821</v>
      </c>
      <c r="Q2233" t="s">
        <v>1093</v>
      </c>
      <c r="R2233">
        <v>12496798</v>
      </c>
      <c r="S2233" s="286">
        <f>ROWS(R$5:R2233)</f>
        <v>2229</v>
      </c>
      <c r="T2233" s="286" t="str">
        <f>IF(P2233='5.1'!$E$5,TXM!S2233,"")</f>
        <v/>
      </c>
      <c r="U2233" t="str">
        <f>IFERROR(SMALL($T$5:$T$8000,ROWS($T$5:T2233)),"")</f>
        <v/>
      </c>
    </row>
    <row r="2234" spans="1:21" ht="14.4" customHeight="1" x14ac:dyDescent="0.25">
      <c r="A2234" s="285" t="s">
        <v>1815</v>
      </c>
      <c r="B2234" t="s">
        <v>1091</v>
      </c>
      <c r="C2234" s="300">
        <v>5000</v>
      </c>
      <c r="D2234" s="286">
        <f>ROWS(C$5:C2234)</f>
        <v>2230</v>
      </c>
      <c r="E2234" s="286" t="str">
        <f>IF(A2234='5.1'!$E$5,TXM!D2234,"")</f>
        <v/>
      </c>
      <c r="F2234" t="str">
        <f>IFERROR(SMALL($E$5:$E$8000,ROWS($E$5:E2234)),"")</f>
        <v/>
      </c>
      <c r="I2234" s="285" t="s">
        <v>1718</v>
      </c>
      <c r="J2234" t="s">
        <v>804</v>
      </c>
      <c r="K2234" s="300">
        <v>2190</v>
      </c>
      <c r="L2234" s="286">
        <f>ROWS(K$5:K2234)</f>
        <v>2230</v>
      </c>
      <c r="M2234" s="286" t="str">
        <f>IF(I2234='5.1'!$E$5,TXM!L2234,"")</f>
        <v/>
      </c>
      <c r="N2234" t="str">
        <f>IFERROR(SMALL($M$5:$M$8000,ROWS($M$5:M2234)),"")</f>
        <v/>
      </c>
      <c r="P2234" t="s">
        <v>1821</v>
      </c>
      <c r="Q2234" t="s">
        <v>1081</v>
      </c>
      <c r="R2234">
        <v>4918856</v>
      </c>
      <c r="S2234" s="286">
        <f>ROWS(R$5:R2234)</f>
        <v>2230</v>
      </c>
      <c r="T2234" s="286" t="str">
        <f>IF(P2234='5.1'!$E$5,TXM!S2234,"")</f>
        <v/>
      </c>
      <c r="U2234" t="str">
        <f>IFERROR(SMALL($T$5:$T$8000,ROWS($T$5:T2234)),"")</f>
        <v/>
      </c>
    </row>
    <row r="2235" spans="1:21" ht="14.4" customHeight="1" x14ac:dyDescent="0.25">
      <c r="A2235" s="285" t="s">
        <v>1815</v>
      </c>
      <c r="B2235" t="s">
        <v>1094</v>
      </c>
      <c r="C2235" s="300">
        <v>2500</v>
      </c>
      <c r="D2235" s="286">
        <f>ROWS(C$5:C2235)</f>
        <v>2231</v>
      </c>
      <c r="E2235" s="286" t="str">
        <f>IF(A2235='5.1'!$E$5,TXM!D2235,"")</f>
        <v/>
      </c>
      <c r="F2235" t="str">
        <f>IFERROR(SMALL($E$5:$E$8000,ROWS($E$5:E2235)),"")</f>
        <v/>
      </c>
      <c r="I2235" s="285" t="s">
        <v>1718</v>
      </c>
      <c r="J2235" t="s">
        <v>734</v>
      </c>
      <c r="K2235" s="300">
        <v>2028</v>
      </c>
      <c r="L2235" s="286">
        <f>ROWS(K$5:K2235)</f>
        <v>2231</v>
      </c>
      <c r="M2235" s="286" t="str">
        <f>IF(I2235='5.1'!$E$5,TXM!L2235,"")</f>
        <v/>
      </c>
      <c r="N2235" t="str">
        <f>IFERROR(SMALL($M$5:$M$8000,ROWS($M$5:M2235)),"")</f>
        <v/>
      </c>
      <c r="P2235" t="s">
        <v>1821</v>
      </c>
      <c r="Q2235" t="s">
        <v>806</v>
      </c>
      <c r="R2235">
        <v>1802025</v>
      </c>
      <c r="S2235" s="286">
        <f>ROWS(R$5:R2235)</f>
        <v>2231</v>
      </c>
      <c r="T2235" s="286" t="str">
        <f>IF(P2235='5.1'!$E$5,TXM!S2235,"")</f>
        <v/>
      </c>
      <c r="U2235" t="str">
        <f>IFERROR(SMALL($T$5:$T$8000,ROWS($T$5:T2235)),"")</f>
        <v/>
      </c>
    </row>
    <row r="2236" spans="1:21" ht="14.4" customHeight="1" x14ac:dyDescent="0.25">
      <c r="A2236" s="285" t="s">
        <v>1815</v>
      </c>
      <c r="B2236" t="s">
        <v>744</v>
      </c>
      <c r="C2236" s="300">
        <v>2000</v>
      </c>
      <c r="D2236" s="286">
        <f>ROWS(C$5:C2236)</f>
        <v>2232</v>
      </c>
      <c r="E2236" s="286" t="str">
        <f>IF(A2236='5.1'!$E$5,TXM!D2236,"")</f>
        <v/>
      </c>
      <c r="F2236" t="str">
        <f>IFERROR(SMALL($E$5:$E$8000,ROWS($E$5:E2236)),"")</f>
        <v/>
      </c>
      <c r="I2236" s="285" t="s">
        <v>1718</v>
      </c>
      <c r="J2236" t="s">
        <v>786</v>
      </c>
      <c r="K2236" s="300">
        <v>986</v>
      </c>
      <c r="L2236" s="286">
        <f>ROWS(K$5:K2236)</f>
        <v>2232</v>
      </c>
      <c r="M2236" s="286" t="str">
        <f>IF(I2236='5.1'!$E$5,TXM!L2236,"")</f>
        <v/>
      </c>
      <c r="N2236" t="str">
        <f>IFERROR(SMALL($M$5:$M$8000,ROWS($M$5:M2236)),"")</f>
        <v/>
      </c>
      <c r="P2236" t="s">
        <v>1821</v>
      </c>
      <c r="Q2236" t="s">
        <v>810</v>
      </c>
      <c r="R2236">
        <v>1124267</v>
      </c>
      <c r="S2236" s="286">
        <f>ROWS(R$5:R2236)</f>
        <v>2232</v>
      </c>
      <c r="T2236" s="286" t="str">
        <f>IF(P2236='5.1'!$E$5,TXM!S2236,"")</f>
        <v/>
      </c>
      <c r="U2236" t="str">
        <f>IFERROR(SMALL($T$5:$T$8000,ROWS($T$5:T2236)),"")</f>
        <v/>
      </c>
    </row>
    <row r="2237" spans="1:21" ht="14.4" customHeight="1" x14ac:dyDescent="0.25">
      <c r="A2237" s="285" t="s">
        <v>1815</v>
      </c>
      <c r="B2237" t="s">
        <v>742</v>
      </c>
      <c r="C2237" s="300">
        <v>800</v>
      </c>
      <c r="D2237" s="286">
        <f>ROWS(C$5:C2237)</f>
        <v>2233</v>
      </c>
      <c r="E2237" s="286" t="str">
        <f>IF(A2237='5.1'!$E$5,TXM!D2237,"")</f>
        <v/>
      </c>
      <c r="F2237" t="str">
        <f>IFERROR(SMALL($E$5:$E$8000,ROWS($E$5:E2237)),"")</f>
        <v/>
      </c>
      <c r="I2237" s="285" t="s">
        <v>1718</v>
      </c>
      <c r="J2237" t="s">
        <v>725</v>
      </c>
      <c r="K2237" s="300">
        <v>255</v>
      </c>
      <c r="L2237" s="286">
        <f>ROWS(K$5:K2237)</f>
        <v>2233</v>
      </c>
      <c r="M2237" s="286" t="str">
        <f>IF(I2237='5.1'!$E$5,TXM!L2237,"")</f>
        <v/>
      </c>
      <c r="N2237" t="str">
        <f>IFERROR(SMALL($M$5:$M$8000,ROWS($M$5:M2237)),"")</f>
        <v/>
      </c>
      <c r="P2237" t="s">
        <v>1821</v>
      </c>
      <c r="Q2237" t="s">
        <v>1080</v>
      </c>
      <c r="R2237">
        <v>494025</v>
      </c>
      <c r="S2237" s="286">
        <f>ROWS(R$5:R2237)</f>
        <v>2233</v>
      </c>
      <c r="T2237" s="286" t="str">
        <f>IF(P2237='5.1'!$E$5,TXM!S2237,"")</f>
        <v/>
      </c>
      <c r="U2237" t="str">
        <f>IFERROR(SMALL($T$5:$T$8000,ROWS($T$5:T2237)),"")</f>
        <v/>
      </c>
    </row>
    <row r="2238" spans="1:21" ht="14.4" customHeight="1" x14ac:dyDescent="0.25">
      <c r="A2238" s="285" t="s">
        <v>1818</v>
      </c>
      <c r="B2238" t="s">
        <v>715</v>
      </c>
      <c r="C2238" s="300">
        <v>485062475</v>
      </c>
      <c r="D2238" s="286">
        <f>ROWS(C$5:C2238)</f>
        <v>2234</v>
      </c>
      <c r="E2238" s="286" t="str">
        <f>IF(A2238='5.1'!$E$5,TXM!D2238,"")</f>
        <v/>
      </c>
      <c r="F2238" t="str">
        <f>IFERROR(SMALL($E$5:$E$8000,ROWS($E$5:E2238)),"")</f>
        <v/>
      </c>
      <c r="I2238" s="285" t="s">
        <v>1718</v>
      </c>
      <c r="J2238" t="s">
        <v>107</v>
      </c>
      <c r="K2238" s="300">
        <v>232</v>
      </c>
      <c r="L2238" s="286">
        <f>ROWS(K$5:K2238)</f>
        <v>2234</v>
      </c>
      <c r="M2238" s="286" t="str">
        <f>IF(I2238='5.1'!$E$5,TXM!L2238,"")</f>
        <v/>
      </c>
      <c r="N2238" t="str">
        <f>IFERROR(SMALL($M$5:$M$8000,ROWS($M$5:M2238)),"")</f>
        <v/>
      </c>
      <c r="P2238" t="s">
        <v>1821</v>
      </c>
      <c r="Q2238" t="s">
        <v>1082</v>
      </c>
      <c r="R2238">
        <v>198756</v>
      </c>
      <c r="S2238" s="286">
        <f>ROWS(R$5:R2238)</f>
        <v>2234</v>
      </c>
      <c r="T2238" s="286" t="str">
        <f>IF(P2238='5.1'!$E$5,TXM!S2238,"")</f>
        <v/>
      </c>
      <c r="U2238" t="str">
        <f>IFERROR(SMALL($T$5:$T$8000,ROWS($T$5:T2238)),"")</f>
        <v/>
      </c>
    </row>
    <row r="2239" spans="1:21" ht="14.4" customHeight="1" x14ac:dyDescent="0.25">
      <c r="A2239" s="285" t="s">
        <v>1818</v>
      </c>
      <c r="B2239" t="s">
        <v>1080</v>
      </c>
      <c r="C2239" s="300">
        <v>144141292</v>
      </c>
      <c r="D2239" s="286">
        <f>ROWS(C$5:C2239)</f>
        <v>2235</v>
      </c>
      <c r="E2239" s="286" t="str">
        <f>IF(A2239='5.1'!$E$5,TXM!D2239,"")</f>
        <v/>
      </c>
      <c r="F2239" t="str">
        <f>IFERROR(SMALL($E$5:$E$8000,ROWS($E$5:E2239)),"")</f>
        <v/>
      </c>
      <c r="I2239" s="285" t="s">
        <v>1718</v>
      </c>
      <c r="J2239" t="s">
        <v>119</v>
      </c>
      <c r="K2239" s="300">
        <v>161</v>
      </c>
      <c r="L2239" s="286">
        <f>ROWS(K$5:K2239)</f>
        <v>2235</v>
      </c>
      <c r="M2239" s="286" t="str">
        <f>IF(I2239='5.1'!$E$5,TXM!L2239,"")</f>
        <v/>
      </c>
      <c r="N2239" t="str">
        <f>IFERROR(SMALL($M$5:$M$8000,ROWS($M$5:M2239)),"")</f>
        <v/>
      </c>
      <c r="P2239" t="s">
        <v>1821</v>
      </c>
      <c r="Q2239" t="s">
        <v>1098</v>
      </c>
      <c r="R2239">
        <v>59164</v>
      </c>
      <c r="S2239" s="286">
        <f>ROWS(R$5:R2239)</f>
        <v>2235</v>
      </c>
      <c r="T2239" s="286" t="str">
        <f>IF(P2239='5.1'!$E$5,TXM!S2239,"")</f>
        <v/>
      </c>
      <c r="U2239" t="str">
        <f>IFERROR(SMALL($T$5:$T$8000,ROWS($T$5:T2239)),"")</f>
        <v/>
      </c>
    </row>
    <row r="2240" spans="1:21" ht="14.4" customHeight="1" x14ac:dyDescent="0.25">
      <c r="A2240" s="285" t="s">
        <v>1818</v>
      </c>
      <c r="B2240" t="s">
        <v>117</v>
      </c>
      <c r="C2240" s="300">
        <v>135382476</v>
      </c>
      <c r="D2240" s="286">
        <f>ROWS(C$5:C2240)</f>
        <v>2236</v>
      </c>
      <c r="E2240" s="286" t="str">
        <f>IF(A2240='5.1'!$E$5,TXM!D2240,"")</f>
        <v/>
      </c>
      <c r="F2240" t="str">
        <f>IFERROR(SMALL($E$5:$E$8000,ROWS($E$5:E2240)),"")</f>
        <v/>
      </c>
      <c r="I2240" s="285" t="s">
        <v>1718</v>
      </c>
      <c r="J2240" t="s">
        <v>768</v>
      </c>
      <c r="K2240" s="300">
        <v>27</v>
      </c>
      <c r="L2240" s="286">
        <f>ROWS(K$5:K2240)</f>
        <v>2236</v>
      </c>
      <c r="M2240" s="286" t="str">
        <f>IF(I2240='5.1'!$E$5,TXM!L2240,"")</f>
        <v/>
      </c>
      <c r="N2240" t="str">
        <f>IFERROR(SMALL($M$5:$M$8000,ROWS($M$5:M2240)),"")</f>
        <v/>
      </c>
      <c r="P2240" t="s">
        <v>1821</v>
      </c>
      <c r="Q2240" t="s">
        <v>823</v>
      </c>
      <c r="R2240">
        <v>40125</v>
      </c>
      <c r="S2240" s="286">
        <f>ROWS(R$5:R2240)</f>
        <v>2236</v>
      </c>
      <c r="T2240" s="286" t="str">
        <f>IF(P2240='5.1'!$E$5,TXM!S2240,"")</f>
        <v/>
      </c>
      <c r="U2240" t="str">
        <f>IFERROR(SMALL($T$5:$T$8000,ROWS($T$5:T2240)),"")</f>
        <v/>
      </c>
    </row>
    <row r="2241" spans="1:21" ht="14.4" customHeight="1" x14ac:dyDescent="0.25">
      <c r="A2241" s="285" t="s">
        <v>1818</v>
      </c>
      <c r="B2241" t="s">
        <v>1086</v>
      </c>
      <c r="C2241" s="300">
        <v>83886603</v>
      </c>
      <c r="D2241" s="286">
        <f>ROWS(C$5:C2241)</f>
        <v>2237</v>
      </c>
      <c r="E2241" s="286" t="str">
        <f>IF(A2241='5.1'!$E$5,TXM!D2241,"")</f>
        <v/>
      </c>
      <c r="F2241" t="str">
        <f>IFERROR(SMALL($E$5:$E$8000,ROWS($E$5:E2241)),"")</f>
        <v/>
      </c>
      <c r="I2241" s="285" t="s">
        <v>1718</v>
      </c>
      <c r="J2241" t="s">
        <v>109</v>
      </c>
      <c r="K2241" s="300">
        <v>21</v>
      </c>
      <c r="L2241" s="286">
        <f>ROWS(K$5:K2241)</f>
        <v>2237</v>
      </c>
      <c r="M2241" s="286" t="str">
        <f>IF(I2241='5.1'!$E$5,TXM!L2241,"")</f>
        <v/>
      </c>
      <c r="N2241" t="str">
        <f>IFERROR(SMALL($M$5:$M$8000,ROWS($M$5:M2241)),"")</f>
        <v/>
      </c>
      <c r="P2241" t="s">
        <v>1821</v>
      </c>
      <c r="Q2241" t="s">
        <v>821</v>
      </c>
      <c r="R2241">
        <v>18208</v>
      </c>
      <c r="S2241" s="286">
        <f>ROWS(R$5:R2241)</f>
        <v>2237</v>
      </c>
      <c r="T2241" s="286" t="str">
        <f>IF(P2241='5.1'!$E$5,TXM!S2241,"")</f>
        <v/>
      </c>
      <c r="U2241" t="str">
        <f>IFERROR(SMALL($T$5:$T$8000,ROWS($T$5:T2241)),"")</f>
        <v/>
      </c>
    </row>
    <row r="2242" spans="1:21" ht="14.4" customHeight="1" x14ac:dyDescent="0.25">
      <c r="A2242" s="285" t="s">
        <v>1818</v>
      </c>
      <c r="B2242" t="s">
        <v>727</v>
      </c>
      <c r="C2242" s="300">
        <v>72338418</v>
      </c>
      <c r="D2242" s="286">
        <f>ROWS(C$5:C2242)</f>
        <v>2238</v>
      </c>
      <c r="E2242" s="286" t="str">
        <f>IF(A2242='5.1'!$E$5,TXM!D2242,"")</f>
        <v/>
      </c>
      <c r="F2242" t="str">
        <f>IFERROR(SMALL($E$5:$E$8000,ROWS($E$5:E2242)),"")</f>
        <v/>
      </c>
      <c r="I2242" s="285" t="s">
        <v>1718</v>
      </c>
      <c r="J2242" t="s">
        <v>1079</v>
      </c>
      <c r="K2242" s="300">
        <v>4</v>
      </c>
      <c r="L2242" s="286">
        <f>ROWS(K$5:K2242)</f>
        <v>2238</v>
      </c>
      <c r="M2242" s="286" t="str">
        <f>IF(I2242='5.1'!$E$5,TXM!L2242,"")</f>
        <v/>
      </c>
      <c r="N2242" t="str">
        <f>IFERROR(SMALL($M$5:$M$8000,ROWS($M$5:M2242)),"")</f>
        <v/>
      </c>
      <c r="P2242" t="s">
        <v>1821</v>
      </c>
      <c r="Q2242" t="s">
        <v>197</v>
      </c>
      <c r="R2242">
        <v>5115</v>
      </c>
      <c r="S2242" s="286">
        <f>ROWS(R$5:R2242)</f>
        <v>2238</v>
      </c>
      <c r="T2242" s="286" t="str">
        <f>IF(P2242='5.1'!$E$5,TXM!S2242,"")</f>
        <v/>
      </c>
      <c r="U2242" t="str">
        <f>IFERROR(SMALL($T$5:$T$8000,ROWS($T$5:T2242)),"")</f>
        <v/>
      </c>
    </row>
    <row r="2243" spans="1:21" ht="14.4" customHeight="1" x14ac:dyDescent="0.25">
      <c r="A2243" s="285" t="s">
        <v>1818</v>
      </c>
      <c r="B2243" t="s">
        <v>106</v>
      </c>
      <c r="C2243" s="300">
        <v>63333843</v>
      </c>
      <c r="D2243" s="286">
        <f>ROWS(C$5:C2243)</f>
        <v>2239</v>
      </c>
      <c r="E2243" s="286" t="str">
        <f>IF(A2243='5.1'!$E$5,TXM!D2243,"")</f>
        <v/>
      </c>
      <c r="F2243" t="str">
        <f>IFERROR(SMALL($E$5:$E$8000,ROWS($E$5:E2243)),"")</f>
        <v/>
      </c>
      <c r="I2243" s="285" t="s">
        <v>1718</v>
      </c>
      <c r="J2243" t="s">
        <v>764</v>
      </c>
      <c r="K2243" s="300">
        <v>4</v>
      </c>
      <c r="L2243" s="286">
        <f>ROWS(K$5:K2243)</f>
        <v>2239</v>
      </c>
      <c r="M2243" s="286" t="str">
        <f>IF(I2243='5.1'!$E$5,TXM!L2243,"")</f>
        <v/>
      </c>
      <c r="N2243" t="str">
        <f>IFERROR(SMALL($M$5:$M$8000,ROWS($M$5:M2243)),"")</f>
        <v/>
      </c>
      <c r="P2243" t="s">
        <v>1823</v>
      </c>
      <c r="Q2243" t="s">
        <v>806</v>
      </c>
      <c r="R2243">
        <v>5736096</v>
      </c>
      <c r="S2243" s="286">
        <f>ROWS(R$5:R2243)</f>
        <v>2239</v>
      </c>
      <c r="T2243" s="286" t="str">
        <f>IF(P2243='5.1'!$E$5,TXM!S2243,"")</f>
        <v/>
      </c>
      <c r="U2243" t="str">
        <f>IFERROR(SMALL($T$5:$T$8000,ROWS($T$5:T2243)),"")</f>
        <v/>
      </c>
    </row>
    <row r="2244" spans="1:21" ht="14.4" customHeight="1" x14ac:dyDescent="0.25">
      <c r="A2244" s="285" t="s">
        <v>1818</v>
      </c>
      <c r="B2244" t="s">
        <v>780</v>
      </c>
      <c r="C2244" s="300">
        <v>60255557</v>
      </c>
      <c r="D2244" s="286">
        <f>ROWS(C$5:C2244)</f>
        <v>2240</v>
      </c>
      <c r="E2244" s="286" t="str">
        <f>IF(A2244='5.1'!$E$5,TXM!D2244,"")</f>
        <v/>
      </c>
      <c r="F2244" t="str">
        <f>IFERROR(SMALL($E$5:$E$8000,ROWS($E$5:E2244)),"")</f>
        <v/>
      </c>
      <c r="I2244" s="285" t="s">
        <v>1721</v>
      </c>
      <c r="J2244" t="s">
        <v>808</v>
      </c>
      <c r="K2244" s="300">
        <v>217268709</v>
      </c>
      <c r="L2244" s="286">
        <f>ROWS(K$5:K2244)</f>
        <v>2240</v>
      </c>
      <c r="M2244" s="286" t="str">
        <f>IF(I2244='5.1'!$E$5,TXM!L2244,"")</f>
        <v/>
      </c>
      <c r="N2244" t="str">
        <f>IFERROR(SMALL($M$5:$M$8000,ROWS($M$5:M2244)),"")</f>
        <v/>
      </c>
      <c r="P2244" t="s">
        <v>1823</v>
      </c>
      <c r="Q2244" t="s">
        <v>1093</v>
      </c>
      <c r="R2244">
        <v>4434946</v>
      </c>
      <c r="S2244" s="286">
        <f>ROWS(R$5:R2244)</f>
        <v>2240</v>
      </c>
      <c r="T2244" s="286" t="str">
        <f>IF(P2244='5.1'!$E$5,TXM!S2244,"")</f>
        <v/>
      </c>
      <c r="U2244" t="str">
        <f>IFERROR(SMALL($T$5:$T$8000,ROWS($T$5:T2244)),"")</f>
        <v/>
      </c>
    </row>
    <row r="2245" spans="1:21" ht="14.4" customHeight="1" x14ac:dyDescent="0.25">
      <c r="A2245" s="285" t="s">
        <v>1818</v>
      </c>
      <c r="B2245" t="s">
        <v>197</v>
      </c>
      <c r="C2245" s="300">
        <v>56614499</v>
      </c>
      <c r="D2245" s="286">
        <f>ROWS(C$5:C2245)</f>
        <v>2241</v>
      </c>
      <c r="E2245" s="286" t="str">
        <f>IF(A2245='5.1'!$E$5,TXM!D2245,"")</f>
        <v/>
      </c>
      <c r="F2245" t="str">
        <f>IFERROR(SMALL($E$5:$E$8000,ROWS($E$5:E2245)),"")</f>
        <v/>
      </c>
      <c r="I2245" s="285" t="s">
        <v>1721</v>
      </c>
      <c r="J2245" t="s">
        <v>106</v>
      </c>
      <c r="K2245" s="300">
        <v>185998323</v>
      </c>
      <c r="L2245" s="286">
        <f>ROWS(K$5:K2245)</f>
        <v>2241</v>
      </c>
      <c r="M2245" s="286" t="str">
        <f>IF(I2245='5.1'!$E$5,TXM!L2245,"")</f>
        <v/>
      </c>
      <c r="N2245" t="str">
        <f>IFERROR(SMALL($M$5:$M$8000,ROWS($M$5:M2245)),"")</f>
        <v/>
      </c>
      <c r="P2245" t="s">
        <v>1823</v>
      </c>
      <c r="Q2245" t="s">
        <v>808</v>
      </c>
      <c r="R2245">
        <v>2549835</v>
      </c>
      <c r="S2245" s="286">
        <f>ROWS(R$5:R2245)</f>
        <v>2241</v>
      </c>
      <c r="T2245" s="286" t="str">
        <f>IF(P2245='5.1'!$E$5,TXM!S2245,"")</f>
        <v/>
      </c>
      <c r="U2245" t="str">
        <f>IFERROR(SMALL($T$5:$T$8000,ROWS($T$5:T2245)),"")</f>
        <v/>
      </c>
    </row>
    <row r="2246" spans="1:21" ht="14.4" customHeight="1" x14ac:dyDescent="0.25">
      <c r="A2246" s="285" t="s">
        <v>1818</v>
      </c>
      <c r="B2246" t="s">
        <v>725</v>
      </c>
      <c r="C2246" s="300">
        <v>51543641</v>
      </c>
      <c r="D2246" s="286">
        <f>ROWS(C$5:C2246)</f>
        <v>2242</v>
      </c>
      <c r="E2246" s="286" t="str">
        <f>IF(A2246='5.1'!$E$5,TXM!D2246,"")</f>
        <v/>
      </c>
      <c r="F2246" t="str">
        <f>IFERROR(SMALL($E$5:$E$8000,ROWS($E$5:E2246)),"")</f>
        <v/>
      </c>
      <c r="I2246" s="285" t="s">
        <v>1721</v>
      </c>
      <c r="J2246" t="s">
        <v>806</v>
      </c>
      <c r="K2246" s="300">
        <v>105867525</v>
      </c>
      <c r="L2246" s="286">
        <f>ROWS(K$5:K2246)</f>
        <v>2242</v>
      </c>
      <c r="M2246" s="286" t="str">
        <f>IF(I2246='5.1'!$E$5,TXM!L2246,"")</f>
        <v/>
      </c>
      <c r="N2246" t="str">
        <f>IFERROR(SMALL($M$5:$M$8000,ROWS($M$5:M2246)),"")</f>
        <v/>
      </c>
      <c r="P2246" t="s">
        <v>1823</v>
      </c>
      <c r="Q2246" t="s">
        <v>198</v>
      </c>
      <c r="R2246">
        <v>2139587</v>
      </c>
      <c r="S2246" s="286">
        <f>ROWS(R$5:R2246)</f>
        <v>2242</v>
      </c>
      <c r="T2246" s="286" t="str">
        <f>IF(P2246='5.1'!$E$5,TXM!S2246,"")</f>
        <v/>
      </c>
      <c r="U2246" t="str">
        <f>IFERROR(SMALL($T$5:$T$8000,ROWS($T$5:T2246)),"")</f>
        <v/>
      </c>
    </row>
    <row r="2247" spans="1:21" ht="14.4" customHeight="1" x14ac:dyDescent="0.25">
      <c r="A2247" s="285" t="s">
        <v>1818</v>
      </c>
      <c r="B2247" t="s">
        <v>774</v>
      </c>
      <c r="C2247" s="300">
        <v>49218153</v>
      </c>
      <c r="D2247" s="286">
        <f>ROWS(C$5:C2247)</f>
        <v>2243</v>
      </c>
      <c r="E2247" s="286" t="str">
        <f>IF(A2247='5.1'!$E$5,TXM!D2247,"")</f>
        <v/>
      </c>
      <c r="F2247" t="str">
        <f>IFERROR(SMALL($E$5:$E$8000,ROWS($E$5:E2247)),"")</f>
        <v/>
      </c>
      <c r="I2247" s="285" t="s">
        <v>1721</v>
      </c>
      <c r="J2247" t="s">
        <v>725</v>
      </c>
      <c r="K2247" s="300">
        <v>57769777</v>
      </c>
      <c r="L2247" s="286">
        <f>ROWS(K$5:K2247)</f>
        <v>2243</v>
      </c>
      <c r="M2247" s="286" t="str">
        <f>IF(I2247='5.1'!$E$5,TXM!L2247,"")</f>
        <v/>
      </c>
      <c r="N2247" t="str">
        <f>IFERROR(SMALL($M$5:$M$8000,ROWS($M$5:M2247)),"")</f>
        <v/>
      </c>
      <c r="P2247" t="s">
        <v>1823</v>
      </c>
      <c r="Q2247" t="s">
        <v>784</v>
      </c>
      <c r="R2247">
        <v>125458</v>
      </c>
      <c r="S2247" s="286">
        <f>ROWS(R$5:R2247)</f>
        <v>2243</v>
      </c>
      <c r="T2247" s="286" t="str">
        <f>IF(P2247='5.1'!$E$5,TXM!S2247,"")</f>
        <v/>
      </c>
      <c r="U2247" t="str">
        <f>IFERROR(SMALL($T$5:$T$8000,ROWS($T$5:T2247)),"")</f>
        <v/>
      </c>
    </row>
    <row r="2248" spans="1:21" ht="14.4" customHeight="1" x14ac:dyDescent="0.25">
      <c r="A2248" s="285" t="s">
        <v>1818</v>
      </c>
      <c r="B2248" t="s">
        <v>105</v>
      </c>
      <c r="C2248" s="300">
        <v>48491603</v>
      </c>
      <c r="D2248" s="286">
        <f>ROWS(C$5:C2248)</f>
        <v>2244</v>
      </c>
      <c r="E2248" s="286" t="str">
        <f>IF(A2248='5.1'!$E$5,TXM!D2248,"")</f>
        <v/>
      </c>
      <c r="F2248" t="str">
        <f>IFERROR(SMALL($E$5:$E$8000,ROWS($E$5:E2248)),"")</f>
        <v/>
      </c>
      <c r="I2248" s="285" t="s">
        <v>1721</v>
      </c>
      <c r="J2248" t="s">
        <v>117</v>
      </c>
      <c r="K2248" s="300">
        <v>38801507</v>
      </c>
      <c r="L2248" s="286">
        <f>ROWS(K$5:K2248)</f>
        <v>2244</v>
      </c>
      <c r="M2248" s="286" t="str">
        <f>IF(I2248='5.1'!$E$5,TXM!L2248,"")</f>
        <v/>
      </c>
      <c r="N2248" t="str">
        <f>IFERROR(SMALL($M$5:$M$8000,ROWS($M$5:M2248)),"")</f>
        <v/>
      </c>
      <c r="P2248" t="s">
        <v>1823</v>
      </c>
      <c r="Q2248" t="s">
        <v>1098</v>
      </c>
      <c r="R2248">
        <v>77378</v>
      </c>
      <c r="S2248" s="286">
        <f>ROWS(R$5:R2248)</f>
        <v>2244</v>
      </c>
      <c r="T2248" s="286" t="str">
        <f>IF(P2248='5.1'!$E$5,TXM!S2248,"")</f>
        <v/>
      </c>
      <c r="U2248" t="str">
        <f>IFERROR(SMALL($T$5:$T$8000,ROWS($T$5:T2248)),"")</f>
        <v/>
      </c>
    </row>
    <row r="2249" spans="1:21" ht="14.4" customHeight="1" x14ac:dyDescent="0.25">
      <c r="A2249" s="285" t="s">
        <v>1818</v>
      </c>
      <c r="B2249" t="s">
        <v>1079</v>
      </c>
      <c r="C2249" s="300">
        <v>44082029</v>
      </c>
      <c r="D2249" s="286">
        <f>ROWS(C$5:C2249)</f>
        <v>2245</v>
      </c>
      <c r="E2249" s="286" t="str">
        <f>IF(A2249='5.1'!$E$5,TXM!D2249,"")</f>
        <v/>
      </c>
      <c r="F2249" t="str">
        <f>IFERROR(SMALL($E$5:$E$8000,ROWS($E$5:E2249)),"")</f>
        <v/>
      </c>
      <c r="I2249" s="285" t="s">
        <v>1721</v>
      </c>
      <c r="J2249" t="s">
        <v>119</v>
      </c>
      <c r="K2249" s="300">
        <v>21783000</v>
      </c>
      <c r="L2249" s="286">
        <f>ROWS(K$5:K2249)</f>
        <v>2245</v>
      </c>
      <c r="M2249" s="286" t="str">
        <f>IF(I2249='5.1'!$E$5,TXM!L2249,"")</f>
        <v/>
      </c>
      <c r="N2249" t="str">
        <f>IFERROR(SMALL($M$5:$M$8000,ROWS($M$5:M2249)),"")</f>
        <v/>
      </c>
      <c r="P2249" t="s">
        <v>1823</v>
      </c>
      <c r="Q2249" t="s">
        <v>823</v>
      </c>
      <c r="R2249">
        <v>75678</v>
      </c>
      <c r="S2249" s="286">
        <f>ROWS(R$5:R2249)</f>
        <v>2245</v>
      </c>
      <c r="T2249" s="286" t="str">
        <f>IF(P2249='5.1'!$E$5,TXM!S2249,"")</f>
        <v/>
      </c>
      <c r="U2249" t="str">
        <f>IFERROR(SMALL($T$5:$T$8000,ROWS($T$5:T2249)),"")</f>
        <v/>
      </c>
    </row>
    <row r="2250" spans="1:21" ht="14.4" customHeight="1" x14ac:dyDescent="0.25">
      <c r="A2250" s="285" t="s">
        <v>1818</v>
      </c>
      <c r="B2250" t="s">
        <v>705</v>
      </c>
      <c r="C2250" s="300">
        <v>43365242</v>
      </c>
      <c r="D2250" s="286">
        <f>ROWS(C$5:C2250)</f>
        <v>2246</v>
      </c>
      <c r="E2250" s="286" t="str">
        <f>IF(A2250='5.1'!$E$5,TXM!D2250,"")</f>
        <v/>
      </c>
      <c r="F2250" t="str">
        <f>IFERROR(SMALL($E$5:$E$8000,ROWS($E$5:E2250)),"")</f>
        <v/>
      </c>
      <c r="I2250" s="285" t="s">
        <v>1721</v>
      </c>
      <c r="J2250" t="s">
        <v>118</v>
      </c>
      <c r="K2250" s="300">
        <v>20584027</v>
      </c>
      <c r="L2250" s="286">
        <f>ROWS(K$5:K2250)</f>
        <v>2246</v>
      </c>
      <c r="M2250" s="286" t="str">
        <f>IF(I2250='5.1'!$E$5,TXM!L2250,"")</f>
        <v/>
      </c>
      <c r="N2250" t="str">
        <f>IFERROR(SMALL($M$5:$M$8000,ROWS($M$5:M2250)),"")</f>
        <v/>
      </c>
      <c r="P2250" t="s">
        <v>1823</v>
      </c>
      <c r="Q2250" t="s">
        <v>1080</v>
      </c>
      <c r="R2250">
        <v>34358</v>
      </c>
      <c r="S2250" s="286">
        <f>ROWS(R$5:R2250)</f>
        <v>2246</v>
      </c>
      <c r="T2250" s="286" t="str">
        <f>IF(P2250='5.1'!$E$5,TXM!S2250,"")</f>
        <v/>
      </c>
      <c r="U2250" t="str">
        <f>IFERROR(SMALL($T$5:$T$8000,ROWS($T$5:T2250)),"")</f>
        <v/>
      </c>
    </row>
    <row r="2251" spans="1:21" ht="14.4" customHeight="1" x14ac:dyDescent="0.25">
      <c r="A2251" s="285" t="s">
        <v>1818</v>
      </c>
      <c r="B2251" t="s">
        <v>116</v>
      </c>
      <c r="C2251" s="300">
        <v>33336799</v>
      </c>
      <c r="D2251" s="286">
        <f>ROWS(C$5:C2251)</f>
        <v>2247</v>
      </c>
      <c r="E2251" s="286" t="str">
        <f>IF(A2251='5.1'!$E$5,TXM!D2251,"")</f>
        <v/>
      </c>
      <c r="F2251" t="str">
        <f>IFERROR(SMALL($E$5:$E$8000,ROWS($E$5:E2251)),"")</f>
        <v/>
      </c>
      <c r="I2251" s="285" t="s">
        <v>1721</v>
      </c>
      <c r="J2251" t="s">
        <v>1096</v>
      </c>
      <c r="K2251" s="300">
        <v>18706378</v>
      </c>
      <c r="L2251" s="286">
        <f>ROWS(K$5:K2251)</f>
        <v>2247</v>
      </c>
      <c r="M2251" s="286" t="str">
        <f>IF(I2251='5.1'!$E$5,TXM!L2251,"")</f>
        <v/>
      </c>
      <c r="N2251" t="str">
        <f>IFERROR(SMALL($M$5:$M$8000,ROWS($M$5:M2251)),"")</f>
        <v/>
      </c>
      <c r="P2251" t="s">
        <v>1823</v>
      </c>
      <c r="Q2251" t="s">
        <v>802</v>
      </c>
      <c r="R2251">
        <v>10360</v>
      </c>
      <c r="S2251" s="286">
        <f>ROWS(R$5:R2251)</f>
        <v>2247</v>
      </c>
      <c r="T2251" s="286" t="str">
        <f>IF(P2251='5.1'!$E$5,TXM!S2251,"")</f>
        <v/>
      </c>
      <c r="U2251" t="str">
        <f>IFERROR(SMALL($T$5:$T$8000,ROWS($T$5:T2251)),"")</f>
        <v/>
      </c>
    </row>
    <row r="2252" spans="1:21" ht="14.4" customHeight="1" x14ac:dyDescent="0.25">
      <c r="A2252" s="285" t="s">
        <v>1818</v>
      </c>
      <c r="B2252" t="s">
        <v>102</v>
      </c>
      <c r="C2252" s="300">
        <v>31635410</v>
      </c>
      <c r="D2252" s="286">
        <f>ROWS(C$5:C2252)</f>
        <v>2248</v>
      </c>
      <c r="E2252" s="286" t="str">
        <f>IF(A2252='5.1'!$E$5,TXM!D2252,"")</f>
        <v/>
      </c>
      <c r="F2252" t="str">
        <f>IFERROR(SMALL($E$5:$E$8000,ROWS($E$5:E2252)),"")</f>
        <v/>
      </c>
      <c r="I2252" s="285" t="s">
        <v>1721</v>
      </c>
      <c r="J2252" t="s">
        <v>727</v>
      </c>
      <c r="K2252" s="300">
        <v>15154267</v>
      </c>
      <c r="L2252" s="286">
        <f>ROWS(K$5:K2252)</f>
        <v>2248</v>
      </c>
      <c r="M2252" s="286" t="str">
        <f>IF(I2252='5.1'!$E$5,TXM!L2252,"")</f>
        <v/>
      </c>
      <c r="N2252" t="str">
        <f>IFERROR(SMALL($M$5:$M$8000,ROWS($M$5:M2252)),"")</f>
        <v/>
      </c>
      <c r="P2252" t="s">
        <v>1823</v>
      </c>
      <c r="Q2252" t="s">
        <v>804</v>
      </c>
      <c r="R2252">
        <v>2699</v>
      </c>
      <c r="S2252" s="286">
        <f>ROWS(R$5:R2252)</f>
        <v>2248</v>
      </c>
      <c r="T2252" s="286" t="str">
        <f>IF(P2252='5.1'!$E$5,TXM!S2252,"")</f>
        <v/>
      </c>
      <c r="U2252" t="str">
        <f>IFERROR(SMALL($T$5:$T$8000,ROWS($T$5:T2252)),"")</f>
        <v/>
      </c>
    </row>
    <row r="2253" spans="1:21" ht="14.4" customHeight="1" x14ac:dyDescent="0.25">
      <c r="A2253" s="285" t="s">
        <v>1818</v>
      </c>
      <c r="B2253" t="s">
        <v>808</v>
      </c>
      <c r="C2253" s="300">
        <v>30820992</v>
      </c>
      <c r="D2253" s="286">
        <f>ROWS(C$5:C2253)</f>
        <v>2249</v>
      </c>
      <c r="E2253" s="286" t="str">
        <f>IF(A2253='5.1'!$E$5,TXM!D2253,"")</f>
        <v/>
      </c>
      <c r="F2253" t="str">
        <f>IFERROR(SMALL($E$5:$E$8000,ROWS($E$5:E2253)),"")</f>
        <v/>
      </c>
      <c r="I2253" s="285" t="s">
        <v>1721</v>
      </c>
      <c r="J2253" t="s">
        <v>1093</v>
      </c>
      <c r="K2253" s="300">
        <v>13898364</v>
      </c>
      <c r="L2253" s="286">
        <f>ROWS(K$5:K2253)</f>
        <v>2249</v>
      </c>
      <c r="M2253" s="286" t="str">
        <f>IF(I2253='5.1'!$E$5,TXM!L2253,"")</f>
        <v/>
      </c>
      <c r="N2253" t="str">
        <f>IFERROR(SMALL($M$5:$M$8000,ROWS($M$5:M2253)),"")</f>
        <v/>
      </c>
      <c r="P2253" t="s">
        <v>1823</v>
      </c>
      <c r="Q2253" t="s">
        <v>782</v>
      </c>
      <c r="R2253">
        <v>2365</v>
      </c>
      <c r="S2253" s="286">
        <f>ROWS(R$5:R2253)</f>
        <v>2249</v>
      </c>
      <c r="T2253" s="286" t="str">
        <f>IF(P2253='5.1'!$E$5,TXM!S2253,"")</f>
        <v/>
      </c>
      <c r="U2253" t="str">
        <f>IFERROR(SMALL($T$5:$T$8000,ROWS($T$5:T2253)),"")</f>
        <v/>
      </c>
    </row>
    <row r="2254" spans="1:21" ht="14.4" customHeight="1" x14ac:dyDescent="0.25">
      <c r="A2254" s="285" t="s">
        <v>1818</v>
      </c>
      <c r="B2254" t="s">
        <v>118</v>
      </c>
      <c r="C2254" s="300">
        <v>30016963</v>
      </c>
      <c r="D2254" s="286">
        <f>ROWS(C$5:C2254)</f>
        <v>2250</v>
      </c>
      <c r="E2254" s="286" t="str">
        <f>IF(A2254='5.1'!$E$5,TXM!D2254,"")</f>
        <v/>
      </c>
      <c r="F2254" t="str">
        <f>IFERROR(SMALL($E$5:$E$8000,ROWS($E$5:E2254)),"")</f>
        <v/>
      </c>
      <c r="I2254" s="285" t="s">
        <v>1721</v>
      </c>
      <c r="J2254" t="s">
        <v>762</v>
      </c>
      <c r="K2254" s="300">
        <v>9844036</v>
      </c>
      <c r="L2254" s="286">
        <f>ROWS(K$5:K2254)</f>
        <v>2250</v>
      </c>
      <c r="M2254" s="286" t="str">
        <f>IF(I2254='5.1'!$E$5,TXM!L2254,"")</f>
        <v/>
      </c>
      <c r="N2254" t="str">
        <f>IFERROR(SMALL($M$5:$M$8000,ROWS($M$5:M2254)),"")</f>
        <v/>
      </c>
      <c r="P2254" t="s">
        <v>1823</v>
      </c>
      <c r="Q2254" t="s">
        <v>1096</v>
      </c>
      <c r="R2254">
        <v>1348</v>
      </c>
      <c r="S2254" s="286">
        <f>ROWS(R$5:R2254)</f>
        <v>2250</v>
      </c>
      <c r="T2254" s="286" t="str">
        <f>IF(P2254='5.1'!$E$5,TXM!S2254,"")</f>
        <v/>
      </c>
      <c r="U2254" t="str">
        <f>IFERROR(SMALL($T$5:$T$8000,ROWS($T$5:T2254)),"")</f>
        <v/>
      </c>
    </row>
    <row r="2255" spans="1:21" ht="14.4" customHeight="1" x14ac:dyDescent="0.25">
      <c r="A2255" s="285" t="s">
        <v>1818</v>
      </c>
      <c r="B2255" t="s">
        <v>115</v>
      </c>
      <c r="C2255" s="300">
        <v>28894974</v>
      </c>
      <c r="D2255" s="286">
        <f>ROWS(C$5:C2255)</f>
        <v>2251</v>
      </c>
      <c r="E2255" s="286" t="str">
        <f>IF(A2255='5.1'!$E$5,TXM!D2255,"")</f>
        <v/>
      </c>
      <c r="F2255" t="str">
        <f>IFERROR(SMALL($E$5:$E$8000,ROWS($E$5:E2255)),"")</f>
        <v/>
      </c>
      <c r="I2255" s="285" t="s">
        <v>1721</v>
      </c>
      <c r="J2255" t="s">
        <v>760</v>
      </c>
      <c r="K2255" s="300">
        <v>9192527</v>
      </c>
      <c r="L2255" s="286">
        <f>ROWS(K$5:K2255)</f>
        <v>2251</v>
      </c>
      <c r="M2255" s="286" t="str">
        <f>IF(I2255='5.1'!$E$5,TXM!L2255,"")</f>
        <v/>
      </c>
      <c r="N2255" t="str">
        <f>IFERROR(SMALL($M$5:$M$8000,ROWS($M$5:M2255)),"")</f>
        <v/>
      </c>
      <c r="P2255" t="s">
        <v>1823</v>
      </c>
      <c r="Q2255" t="s">
        <v>1081</v>
      </c>
      <c r="R2255">
        <v>364</v>
      </c>
      <c r="S2255" s="286">
        <f>ROWS(R$5:R2255)</f>
        <v>2251</v>
      </c>
      <c r="T2255" s="286" t="str">
        <f>IF(P2255='5.1'!$E$5,TXM!S2255,"")</f>
        <v/>
      </c>
      <c r="U2255" t="str">
        <f>IFERROR(SMALL($T$5:$T$8000,ROWS($T$5:T2255)),"")</f>
        <v/>
      </c>
    </row>
    <row r="2256" spans="1:21" ht="14.4" customHeight="1" x14ac:dyDescent="0.25">
      <c r="A2256" s="285" t="s">
        <v>1818</v>
      </c>
      <c r="B2256" t="s">
        <v>794</v>
      </c>
      <c r="C2256" s="300">
        <v>27644168</v>
      </c>
      <c r="D2256" s="286">
        <f>ROWS(C$5:C2256)</f>
        <v>2252</v>
      </c>
      <c r="E2256" s="286" t="str">
        <f>IF(A2256='5.1'!$E$5,TXM!D2256,"")</f>
        <v/>
      </c>
      <c r="F2256" t="str">
        <f>IFERROR(SMALL($E$5:$E$8000,ROWS($E$5:E2256)),"")</f>
        <v/>
      </c>
      <c r="I2256" s="285" t="s">
        <v>1721</v>
      </c>
      <c r="J2256" t="s">
        <v>734</v>
      </c>
      <c r="K2256" s="300">
        <v>6678094</v>
      </c>
      <c r="L2256" s="286">
        <f>ROWS(K$5:K2256)</f>
        <v>2252</v>
      </c>
      <c r="M2256" s="286" t="str">
        <f>IF(I2256='5.1'!$E$5,TXM!L2256,"")</f>
        <v/>
      </c>
      <c r="N2256" t="str">
        <f>IFERROR(SMALL($M$5:$M$8000,ROWS($M$5:M2256)),"")</f>
        <v/>
      </c>
      <c r="P2256" t="s">
        <v>1823</v>
      </c>
      <c r="Q2256" t="s">
        <v>790</v>
      </c>
      <c r="R2256">
        <v>107</v>
      </c>
      <c r="S2256" s="286">
        <f>ROWS(R$5:R2256)</f>
        <v>2252</v>
      </c>
      <c r="T2256" s="286" t="str">
        <f>IF(P2256='5.1'!$E$5,TXM!S2256,"")</f>
        <v/>
      </c>
      <c r="U2256" t="str">
        <f>IFERROR(SMALL($T$5:$T$8000,ROWS($T$5:T2256)),"")</f>
        <v/>
      </c>
    </row>
    <row r="2257" spans="1:21" ht="14.4" customHeight="1" x14ac:dyDescent="0.25">
      <c r="A2257" s="285" t="s">
        <v>1818</v>
      </c>
      <c r="B2257" t="s">
        <v>723</v>
      </c>
      <c r="C2257" s="300">
        <v>25252378</v>
      </c>
      <c r="D2257" s="286">
        <f>ROWS(C$5:C2257)</f>
        <v>2253</v>
      </c>
      <c r="E2257" s="286" t="str">
        <f>IF(A2257='5.1'!$E$5,TXM!D2257,"")</f>
        <v/>
      </c>
      <c r="F2257" t="str">
        <f>IFERROR(SMALL($E$5:$E$8000,ROWS($E$5:E2257)),"")</f>
        <v/>
      </c>
      <c r="I2257" s="285" t="s">
        <v>1721</v>
      </c>
      <c r="J2257" t="s">
        <v>1081</v>
      </c>
      <c r="K2257" s="300">
        <v>6650847</v>
      </c>
      <c r="L2257" s="286">
        <f>ROWS(K$5:K2257)</f>
        <v>2253</v>
      </c>
      <c r="M2257" s="286" t="str">
        <f>IF(I2257='5.1'!$E$5,TXM!L2257,"")</f>
        <v/>
      </c>
      <c r="N2257" t="str">
        <f>IFERROR(SMALL($M$5:$M$8000,ROWS($M$5:M2257)),"")</f>
        <v/>
      </c>
      <c r="P2257" t="s">
        <v>2011</v>
      </c>
      <c r="Q2257" t="s">
        <v>810</v>
      </c>
      <c r="R2257">
        <v>60000</v>
      </c>
      <c r="S2257" s="286">
        <f>ROWS(R$5:R2257)</f>
        <v>2253</v>
      </c>
      <c r="T2257" s="286" t="str">
        <f>IF(P2257='5.1'!$E$5,TXM!S2257,"")</f>
        <v/>
      </c>
      <c r="U2257" t="str">
        <f>IFERROR(SMALL($T$5:$T$8000,ROWS($T$5:T2257)),"")</f>
        <v/>
      </c>
    </row>
    <row r="2258" spans="1:21" ht="14.4" customHeight="1" x14ac:dyDescent="0.25">
      <c r="A2258" s="285" t="s">
        <v>1818</v>
      </c>
      <c r="B2258" t="s">
        <v>711</v>
      </c>
      <c r="C2258" s="300">
        <v>24041394</v>
      </c>
      <c r="D2258" s="286">
        <f>ROWS(C$5:C2258)</f>
        <v>2254</v>
      </c>
      <c r="E2258" s="286" t="str">
        <f>IF(A2258='5.1'!$E$5,TXM!D2258,"")</f>
        <v/>
      </c>
      <c r="F2258" t="str">
        <f>IFERROR(SMALL($E$5:$E$8000,ROWS($E$5:E2258)),"")</f>
        <v/>
      </c>
      <c r="I2258" s="285" t="s">
        <v>1721</v>
      </c>
      <c r="J2258" t="s">
        <v>818</v>
      </c>
      <c r="K2258" s="300">
        <v>6464551</v>
      </c>
      <c r="L2258" s="286">
        <f>ROWS(K$5:K2258)</f>
        <v>2254</v>
      </c>
      <c r="M2258" s="286" t="str">
        <f>IF(I2258='5.1'!$E$5,TXM!L2258,"")</f>
        <v/>
      </c>
      <c r="N2258" t="str">
        <f>IFERROR(SMALL($M$5:$M$8000,ROWS($M$5:M2258)),"")</f>
        <v/>
      </c>
      <c r="P2258" t="s">
        <v>2011</v>
      </c>
      <c r="Q2258" t="s">
        <v>1098</v>
      </c>
      <c r="R2258">
        <v>36457</v>
      </c>
      <c r="S2258" s="286">
        <f>ROWS(R$5:R2258)</f>
        <v>2254</v>
      </c>
      <c r="T2258" s="286" t="str">
        <f>IF(P2258='5.1'!$E$5,TXM!S2258,"")</f>
        <v/>
      </c>
      <c r="U2258" t="str">
        <f>IFERROR(SMALL($T$5:$T$8000,ROWS($T$5:T2258)),"")</f>
        <v/>
      </c>
    </row>
    <row r="2259" spans="1:21" ht="14.4" customHeight="1" x14ac:dyDescent="0.25">
      <c r="A2259" s="285" t="s">
        <v>1818</v>
      </c>
      <c r="B2259" t="s">
        <v>821</v>
      </c>
      <c r="C2259" s="300">
        <v>23746641</v>
      </c>
      <c r="D2259" s="286">
        <f>ROWS(C$5:C2259)</f>
        <v>2255</v>
      </c>
      <c r="E2259" s="286" t="str">
        <f>IF(A2259='5.1'!$E$5,TXM!D2259,"")</f>
        <v/>
      </c>
      <c r="F2259" t="str">
        <f>IFERROR(SMALL($E$5:$E$8000,ROWS($E$5:E2259)),"")</f>
        <v/>
      </c>
      <c r="I2259" s="285" t="s">
        <v>1721</v>
      </c>
      <c r="J2259" t="s">
        <v>705</v>
      </c>
      <c r="K2259" s="300">
        <v>6138409</v>
      </c>
      <c r="L2259" s="286">
        <f>ROWS(K$5:K2259)</f>
        <v>2255</v>
      </c>
      <c r="M2259" s="286" t="str">
        <f>IF(I2259='5.1'!$E$5,TXM!L2259,"")</f>
        <v/>
      </c>
      <c r="N2259" t="str">
        <f>IFERROR(SMALL($M$5:$M$8000,ROWS($M$5:M2259)),"")</f>
        <v/>
      </c>
      <c r="P2259" t="s">
        <v>2011</v>
      </c>
      <c r="Q2259" t="s">
        <v>106</v>
      </c>
      <c r="R2259">
        <v>265</v>
      </c>
      <c r="S2259" s="286">
        <f>ROWS(R$5:R2259)</f>
        <v>2255</v>
      </c>
      <c r="T2259" s="286" t="str">
        <f>IF(P2259='5.1'!$E$5,TXM!S2259,"")</f>
        <v/>
      </c>
      <c r="U2259" t="str">
        <f>IFERROR(SMALL($T$5:$T$8000,ROWS($T$5:T2259)),"")</f>
        <v/>
      </c>
    </row>
    <row r="2260" spans="1:21" ht="14.4" customHeight="1" x14ac:dyDescent="0.25">
      <c r="A2260" s="285" t="s">
        <v>1818</v>
      </c>
      <c r="B2260" t="s">
        <v>784</v>
      </c>
      <c r="C2260" s="300">
        <v>23594471</v>
      </c>
      <c r="D2260" s="286">
        <f>ROWS(C$5:C2260)</f>
        <v>2256</v>
      </c>
      <c r="E2260" s="286" t="str">
        <f>IF(A2260='5.1'!$E$5,TXM!D2260,"")</f>
        <v/>
      </c>
      <c r="F2260" t="str">
        <f>IFERROR(SMALL($E$5:$E$8000,ROWS($E$5:E2260)),"")</f>
        <v/>
      </c>
      <c r="I2260" s="285" t="s">
        <v>1721</v>
      </c>
      <c r="J2260" t="s">
        <v>804</v>
      </c>
      <c r="K2260" s="300">
        <v>5354923</v>
      </c>
      <c r="L2260" s="286">
        <f>ROWS(K$5:K2260)</f>
        <v>2256</v>
      </c>
      <c r="M2260" s="286" t="str">
        <f>IF(I2260='5.1'!$E$5,TXM!L2260,"")</f>
        <v/>
      </c>
      <c r="N2260" t="str">
        <f>IFERROR(SMALL($M$5:$M$8000,ROWS($M$5:M2260)),"")</f>
        <v/>
      </c>
      <c r="P2260" t="s">
        <v>2012</v>
      </c>
      <c r="Q2260" t="s">
        <v>1093</v>
      </c>
      <c r="R2260">
        <v>85009</v>
      </c>
      <c r="S2260" s="286">
        <f>ROWS(R$5:R2260)</f>
        <v>2256</v>
      </c>
      <c r="T2260" s="286" t="str">
        <f>IF(P2260='5.1'!$E$5,TXM!S2260,"")</f>
        <v/>
      </c>
      <c r="U2260" t="str">
        <f>IFERROR(SMALL($T$5:$T$8000,ROWS($T$5:T2260)),"")</f>
        <v/>
      </c>
    </row>
    <row r="2261" spans="1:21" ht="14.4" customHeight="1" x14ac:dyDescent="0.25">
      <c r="A2261" s="285" t="s">
        <v>1818</v>
      </c>
      <c r="B2261" t="s">
        <v>707</v>
      </c>
      <c r="C2261" s="300">
        <v>23551438</v>
      </c>
      <c r="D2261" s="286">
        <f>ROWS(C$5:C2261)</f>
        <v>2257</v>
      </c>
      <c r="E2261" s="286" t="str">
        <f>IF(A2261='5.1'!$E$5,TXM!D2261,"")</f>
        <v/>
      </c>
      <c r="F2261" t="str">
        <f>IFERROR(SMALL($E$5:$E$8000,ROWS($E$5:E2261)),"")</f>
        <v/>
      </c>
      <c r="I2261" s="285" t="s">
        <v>1721</v>
      </c>
      <c r="J2261" t="s">
        <v>810</v>
      </c>
      <c r="K2261" s="300">
        <v>3634312</v>
      </c>
      <c r="L2261" s="286">
        <f>ROWS(K$5:K2261)</f>
        <v>2257</v>
      </c>
      <c r="M2261" s="286" t="str">
        <f>IF(I2261='5.1'!$E$5,TXM!L2261,"")</f>
        <v/>
      </c>
      <c r="N2261" t="str">
        <f>IFERROR(SMALL($M$5:$M$8000,ROWS($M$5:M2261)),"")</f>
        <v/>
      </c>
      <c r="P2261" t="s">
        <v>2012</v>
      </c>
      <c r="Q2261" t="s">
        <v>1098</v>
      </c>
      <c r="R2261">
        <v>14972</v>
      </c>
      <c r="S2261" s="286">
        <f>ROWS(R$5:R2261)</f>
        <v>2257</v>
      </c>
      <c r="T2261" s="286" t="str">
        <f>IF(P2261='5.1'!$E$5,TXM!S2261,"")</f>
        <v/>
      </c>
      <c r="U2261" t="str">
        <f>IFERROR(SMALL($T$5:$T$8000,ROWS($T$5:T2261)),"")</f>
        <v/>
      </c>
    </row>
    <row r="2262" spans="1:21" ht="14.4" customHeight="1" x14ac:dyDescent="0.25">
      <c r="A2262" s="285" t="s">
        <v>1818</v>
      </c>
      <c r="B2262" t="s">
        <v>1090</v>
      </c>
      <c r="C2262" s="300">
        <v>20747074</v>
      </c>
      <c r="D2262" s="286">
        <f>ROWS(C$5:C2262)</f>
        <v>2258</v>
      </c>
      <c r="E2262" s="286" t="str">
        <f>IF(A2262='5.1'!$E$5,TXM!D2262,"")</f>
        <v/>
      </c>
      <c r="F2262" t="str">
        <f>IFERROR(SMALL($E$5:$E$8000,ROWS($E$5:E2262)),"")</f>
        <v/>
      </c>
      <c r="I2262" s="285" t="s">
        <v>1721</v>
      </c>
      <c r="J2262" t="s">
        <v>1097</v>
      </c>
      <c r="K2262" s="300">
        <v>2521762</v>
      </c>
      <c r="L2262" s="286">
        <f>ROWS(K$5:K2262)</f>
        <v>2258</v>
      </c>
      <c r="M2262" s="286" t="str">
        <f>IF(I2262='5.1'!$E$5,TXM!L2262,"")</f>
        <v/>
      </c>
      <c r="N2262" t="str">
        <f>IFERROR(SMALL($M$5:$M$8000,ROWS($M$5:M2262)),"")</f>
        <v/>
      </c>
      <c r="P2262" t="s">
        <v>2013</v>
      </c>
      <c r="Q2262" t="s">
        <v>808</v>
      </c>
      <c r="R2262">
        <v>15813973</v>
      </c>
      <c r="S2262" s="286">
        <f>ROWS(R$5:R2262)</f>
        <v>2258</v>
      </c>
      <c r="T2262" s="286" t="str">
        <f>IF(P2262='5.1'!$E$5,TXM!S2262,"")</f>
        <v/>
      </c>
      <c r="U2262" t="str">
        <f>IFERROR(SMALL($T$5:$T$8000,ROWS($T$5:T2262)),"")</f>
        <v/>
      </c>
    </row>
    <row r="2263" spans="1:21" ht="14.4" customHeight="1" x14ac:dyDescent="0.25">
      <c r="A2263" s="285" t="s">
        <v>1818</v>
      </c>
      <c r="B2263" t="s">
        <v>719</v>
      </c>
      <c r="C2263" s="300">
        <v>17279629</v>
      </c>
      <c r="D2263" s="286">
        <f>ROWS(C$5:C2263)</f>
        <v>2259</v>
      </c>
      <c r="E2263" s="286" t="str">
        <f>IF(A2263='5.1'!$E$5,TXM!D2263,"")</f>
        <v/>
      </c>
      <c r="F2263" t="str">
        <f>IFERROR(SMALL($E$5:$E$8000,ROWS($E$5:E2263)),"")</f>
        <v/>
      </c>
      <c r="I2263" s="285" t="s">
        <v>1721</v>
      </c>
      <c r="J2263" t="s">
        <v>107</v>
      </c>
      <c r="K2263" s="300">
        <v>2444854</v>
      </c>
      <c r="L2263" s="286">
        <f>ROWS(K$5:K2263)</f>
        <v>2259</v>
      </c>
      <c r="M2263" s="286" t="str">
        <f>IF(I2263='5.1'!$E$5,TXM!L2263,"")</f>
        <v/>
      </c>
      <c r="N2263" t="str">
        <f>IFERROR(SMALL($M$5:$M$8000,ROWS($M$5:M2263)),"")</f>
        <v/>
      </c>
      <c r="P2263" t="s">
        <v>2013</v>
      </c>
      <c r="Q2263" t="s">
        <v>806</v>
      </c>
      <c r="R2263">
        <v>975771</v>
      </c>
      <c r="S2263" s="286">
        <f>ROWS(R$5:R2263)</f>
        <v>2259</v>
      </c>
      <c r="T2263" s="286" t="str">
        <f>IF(P2263='5.1'!$E$5,TXM!S2263,"")</f>
        <v/>
      </c>
      <c r="U2263" t="str">
        <f>IFERROR(SMALL($T$5:$T$8000,ROWS($T$5:T2263)),"")</f>
        <v/>
      </c>
    </row>
    <row r="2264" spans="1:21" ht="14.4" customHeight="1" x14ac:dyDescent="0.25">
      <c r="A2264" s="285" t="s">
        <v>1818</v>
      </c>
      <c r="B2264" t="s">
        <v>717</v>
      </c>
      <c r="C2264" s="300">
        <v>16342298</v>
      </c>
      <c r="D2264" s="286">
        <f>ROWS(C$5:C2264)</f>
        <v>2260</v>
      </c>
      <c r="E2264" s="286" t="str">
        <f>IF(A2264='5.1'!$E$5,TXM!D2264,"")</f>
        <v/>
      </c>
      <c r="F2264" t="str">
        <f>IFERROR(SMALL($E$5:$E$8000,ROWS($E$5:E2264)),"")</f>
        <v/>
      </c>
      <c r="I2264" s="285" t="s">
        <v>1721</v>
      </c>
      <c r="J2264" t="s">
        <v>784</v>
      </c>
      <c r="K2264" s="300">
        <v>2111703</v>
      </c>
      <c r="L2264" s="286">
        <f>ROWS(K$5:K2264)</f>
        <v>2260</v>
      </c>
      <c r="M2264" s="286" t="str">
        <f>IF(I2264='5.1'!$E$5,TXM!L2264,"")</f>
        <v/>
      </c>
      <c r="N2264" t="str">
        <f>IFERROR(SMALL($M$5:$M$8000,ROWS($M$5:M2264)),"")</f>
        <v/>
      </c>
      <c r="P2264" t="s">
        <v>2013</v>
      </c>
      <c r="Q2264" t="s">
        <v>810</v>
      </c>
      <c r="R2264">
        <v>463756</v>
      </c>
      <c r="S2264" s="286">
        <f>ROWS(R$5:R2264)</f>
        <v>2260</v>
      </c>
      <c r="T2264" s="286" t="str">
        <f>IF(P2264='5.1'!$E$5,TXM!S2264,"")</f>
        <v/>
      </c>
      <c r="U2264" t="str">
        <f>IFERROR(SMALL($T$5:$T$8000,ROWS($T$5:T2264)),"")</f>
        <v/>
      </c>
    </row>
    <row r="2265" spans="1:21" ht="14.4" customHeight="1" x14ac:dyDescent="0.25">
      <c r="A2265" s="285" t="s">
        <v>1818</v>
      </c>
      <c r="B2265" t="s">
        <v>806</v>
      </c>
      <c r="C2265" s="300">
        <v>15900498</v>
      </c>
      <c r="D2265" s="286">
        <f>ROWS(C$5:C2265)</f>
        <v>2261</v>
      </c>
      <c r="E2265" s="286" t="str">
        <f>IF(A2265='5.1'!$E$5,TXM!D2265,"")</f>
        <v/>
      </c>
      <c r="F2265" t="str">
        <f>IFERROR(SMALL($E$5:$E$8000,ROWS($E$5:E2265)),"")</f>
        <v/>
      </c>
      <c r="I2265" s="285" t="s">
        <v>1721</v>
      </c>
      <c r="J2265" t="s">
        <v>1080</v>
      </c>
      <c r="K2265" s="300">
        <v>1637768</v>
      </c>
      <c r="L2265" s="286">
        <f>ROWS(K$5:K2265)</f>
        <v>2261</v>
      </c>
      <c r="M2265" s="286" t="str">
        <f>IF(I2265='5.1'!$E$5,TXM!L2265,"")</f>
        <v/>
      </c>
      <c r="N2265" t="str">
        <f>IFERROR(SMALL($M$5:$M$8000,ROWS($M$5:M2265)),"")</f>
        <v/>
      </c>
      <c r="P2265" t="s">
        <v>2013</v>
      </c>
      <c r="Q2265" t="s">
        <v>1087</v>
      </c>
      <c r="R2265">
        <v>361000</v>
      </c>
      <c r="S2265" s="286">
        <f>ROWS(R$5:R2265)</f>
        <v>2261</v>
      </c>
      <c r="T2265" s="286" t="str">
        <f>IF(P2265='5.1'!$E$5,TXM!S2265,"")</f>
        <v/>
      </c>
      <c r="U2265" t="str">
        <f>IFERROR(SMALL($T$5:$T$8000,ROWS($T$5:T2265)),"")</f>
        <v/>
      </c>
    </row>
    <row r="2266" spans="1:21" ht="14.4" customHeight="1" x14ac:dyDescent="0.25">
      <c r="A2266" s="285" t="s">
        <v>1818</v>
      </c>
      <c r="B2266" t="s">
        <v>119</v>
      </c>
      <c r="C2266" s="300">
        <v>14785331</v>
      </c>
      <c r="D2266" s="286">
        <f>ROWS(C$5:C2266)</f>
        <v>2262</v>
      </c>
      <c r="E2266" s="286" t="str">
        <f>IF(A2266='5.1'!$E$5,TXM!D2266,"")</f>
        <v/>
      </c>
      <c r="F2266" t="str">
        <f>IFERROR(SMALL($E$5:$E$8000,ROWS($E$5:E2266)),"")</f>
        <v/>
      </c>
      <c r="I2266" s="285" t="s">
        <v>1721</v>
      </c>
      <c r="J2266" t="s">
        <v>768</v>
      </c>
      <c r="K2266" s="300">
        <v>1514599</v>
      </c>
      <c r="L2266" s="286">
        <f>ROWS(K$5:K2266)</f>
        <v>2262</v>
      </c>
      <c r="M2266" s="286" t="str">
        <f>IF(I2266='5.1'!$E$5,TXM!L2266,"")</f>
        <v/>
      </c>
      <c r="N2266" t="str">
        <f>IFERROR(SMALL($M$5:$M$8000,ROWS($M$5:M2266)),"")</f>
        <v/>
      </c>
      <c r="P2266" t="s">
        <v>2013</v>
      </c>
      <c r="Q2266" t="s">
        <v>1081</v>
      </c>
      <c r="R2266">
        <v>109250</v>
      </c>
      <c r="S2266" s="286">
        <f>ROWS(R$5:R2266)</f>
        <v>2262</v>
      </c>
      <c r="T2266" s="286" t="str">
        <f>IF(P2266='5.1'!$E$5,TXM!S2266,"")</f>
        <v/>
      </c>
      <c r="U2266" t="str">
        <f>IFERROR(SMALL($T$5:$T$8000,ROWS($T$5:T2266)),"")</f>
        <v/>
      </c>
    </row>
    <row r="2267" spans="1:21" ht="14.4" customHeight="1" x14ac:dyDescent="0.25">
      <c r="A2267" s="285" t="s">
        <v>1818</v>
      </c>
      <c r="B2267" t="s">
        <v>114</v>
      </c>
      <c r="C2267" s="300">
        <v>12181157</v>
      </c>
      <c r="D2267" s="286">
        <f>ROWS(C$5:C2267)</f>
        <v>2263</v>
      </c>
      <c r="E2267" s="286" t="str">
        <f>IF(A2267='5.1'!$E$5,TXM!D2267,"")</f>
        <v/>
      </c>
      <c r="F2267" t="str">
        <f>IFERROR(SMALL($E$5:$E$8000,ROWS($E$5:E2267)),"")</f>
        <v/>
      </c>
      <c r="I2267" s="285" t="s">
        <v>1721</v>
      </c>
      <c r="J2267" t="s">
        <v>109</v>
      </c>
      <c r="K2267" s="300">
        <v>1399388</v>
      </c>
      <c r="L2267" s="286">
        <f>ROWS(K$5:K2267)</f>
        <v>2263</v>
      </c>
      <c r="M2267" s="286" t="str">
        <f>IF(I2267='5.1'!$E$5,TXM!L2267,"")</f>
        <v/>
      </c>
      <c r="N2267" t="str">
        <f>IFERROR(SMALL($M$5:$M$8000,ROWS($M$5:M2267)),"")</f>
        <v/>
      </c>
      <c r="P2267" t="s">
        <v>2013</v>
      </c>
      <c r="Q2267" t="s">
        <v>1098</v>
      </c>
      <c r="R2267">
        <v>83400</v>
      </c>
      <c r="S2267" s="286">
        <f>ROWS(R$5:R2267)</f>
        <v>2263</v>
      </c>
      <c r="T2267" s="286" t="str">
        <f>IF(P2267='5.1'!$E$5,TXM!S2267,"")</f>
        <v/>
      </c>
      <c r="U2267" t="str">
        <f>IFERROR(SMALL($T$5:$T$8000,ROWS($T$5:T2267)),"")</f>
        <v/>
      </c>
    </row>
    <row r="2268" spans="1:21" ht="14.4" customHeight="1" x14ac:dyDescent="0.25">
      <c r="A2268" s="285" t="s">
        <v>1818</v>
      </c>
      <c r="B2268" t="s">
        <v>1096</v>
      </c>
      <c r="C2268" s="300">
        <v>11938967</v>
      </c>
      <c r="D2268" s="286">
        <f>ROWS(C$5:C2268)</f>
        <v>2264</v>
      </c>
      <c r="E2268" s="286" t="str">
        <f>IF(A2268='5.1'!$E$5,TXM!D2268,"")</f>
        <v/>
      </c>
      <c r="F2268" t="str">
        <f>IFERROR(SMALL($E$5:$E$8000,ROWS($E$5:E2268)),"")</f>
        <v/>
      </c>
      <c r="I2268" s="285" t="s">
        <v>1721</v>
      </c>
      <c r="J2268" t="s">
        <v>1082</v>
      </c>
      <c r="K2268" s="300">
        <v>1316449</v>
      </c>
      <c r="L2268" s="286">
        <f>ROWS(K$5:K2268)</f>
        <v>2264</v>
      </c>
      <c r="M2268" s="286" t="str">
        <f>IF(I2268='5.1'!$E$5,TXM!L2268,"")</f>
        <v/>
      </c>
      <c r="N2268" t="str">
        <f>IFERROR(SMALL($M$5:$M$8000,ROWS($M$5:M2268)),"")</f>
        <v/>
      </c>
      <c r="P2268" t="s">
        <v>2013</v>
      </c>
      <c r="Q2268" t="s">
        <v>1096</v>
      </c>
      <c r="R2268">
        <v>63400</v>
      </c>
      <c r="S2268" s="286">
        <f>ROWS(R$5:R2268)</f>
        <v>2264</v>
      </c>
      <c r="T2268" s="286" t="str">
        <f>IF(P2268='5.1'!$E$5,TXM!S2268,"")</f>
        <v/>
      </c>
      <c r="U2268" t="str">
        <f>IFERROR(SMALL($T$5:$T$8000,ROWS($T$5:T2268)),"")</f>
        <v/>
      </c>
    </row>
    <row r="2269" spans="1:21" ht="14.4" customHeight="1" x14ac:dyDescent="0.25">
      <c r="A2269" s="285" t="s">
        <v>1818</v>
      </c>
      <c r="B2269" t="s">
        <v>790</v>
      </c>
      <c r="C2269" s="300">
        <v>11580731</v>
      </c>
      <c r="D2269" s="286">
        <f>ROWS(C$5:C2269)</f>
        <v>2265</v>
      </c>
      <c r="E2269" s="286" t="str">
        <f>IF(A2269='5.1'!$E$5,TXM!D2269,"")</f>
        <v/>
      </c>
      <c r="F2269" t="str">
        <f>IFERROR(SMALL($E$5:$E$8000,ROWS($E$5:E2269)),"")</f>
        <v/>
      </c>
      <c r="I2269" s="285" t="s">
        <v>1721</v>
      </c>
      <c r="J2269" t="s">
        <v>723</v>
      </c>
      <c r="K2269" s="300">
        <v>1241815</v>
      </c>
      <c r="L2269" s="286">
        <f>ROWS(K$5:K2269)</f>
        <v>2265</v>
      </c>
      <c r="M2269" s="286" t="str">
        <f>IF(I2269='5.1'!$E$5,TXM!L2269,"")</f>
        <v/>
      </c>
      <c r="N2269" t="str">
        <f>IFERROR(SMALL($M$5:$M$8000,ROWS($M$5:M2269)),"")</f>
        <v/>
      </c>
      <c r="P2269" t="s">
        <v>2013</v>
      </c>
      <c r="Q2269" t="s">
        <v>1080</v>
      </c>
      <c r="R2269">
        <v>59452</v>
      </c>
      <c r="S2269" s="286">
        <f>ROWS(R$5:R2269)</f>
        <v>2265</v>
      </c>
      <c r="T2269" s="286" t="str">
        <f>IF(P2269='5.1'!$E$5,TXM!S2269,"")</f>
        <v/>
      </c>
      <c r="U2269" t="str">
        <f>IFERROR(SMALL($T$5:$T$8000,ROWS($T$5:T2269)),"")</f>
        <v/>
      </c>
    </row>
    <row r="2270" spans="1:21" ht="14.4" customHeight="1" x14ac:dyDescent="0.25">
      <c r="A2270" s="285" t="s">
        <v>1818</v>
      </c>
      <c r="B2270" t="s">
        <v>113</v>
      </c>
      <c r="C2270" s="300">
        <v>8252856</v>
      </c>
      <c r="D2270" s="286">
        <f>ROWS(C$5:C2270)</f>
        <v>2266</v>
      </c>
      <c r="E2270" s="286" t="str">
        <f>IF(A2270='5.1'!$E$5,TXM!D2270,"")</f>
        <v/>
      </c>
      <c r="F2270" t="str">
        <f>IFERROR(SMALL($E$5:$E$8000,ROWS($E$5:E2270)),"")</f>
        <v/>
      </c>
      <c r="I2270" s="285" t="s">
        <v>1721</v>
      </c>
      <c r="J2270" t="s">
        <v>766</v>
      </c>
      <c r="K2270" s="300">
        <v>1209335</v>
      </c>
      <c r="L2270" s="286">
        <f>ROWS(K$5:K2270)</f>
        <v>2266</v>
      </c>
      <c r="M2270" s="286" t="str">
        <f>IF(I2270='5.1'!$E$5,TXM!L2270,"")</f>
        <v/>
      </c>
      <c r="N2270" t="str">
        <f>IFERROR(SMALL($M$5:$M$8000,ROWS($M$5:M2270)),"")</f>
        <v/>
      </c>
      <c r="P2270" t="s">
        <v>2013</v>
      </c>
      <c r="Q2270" t="s">
        <v>784</v>
      </c>
      <c r="R2270">
        <v>52070</v>
      </c>
      <c r="S2270" s="286">
        <f>ROWS(R$5:R2270)</f>
        <v>2266</v>
      </c>
      <c r="T2270" s="286" t="str">
        <f>IF(P2270='5.1'!$E$5,TXM!S2270,"")</f>
        <v/>
      </c>
      <c r="U2270" t="str">
        <f>IFERROR(SMALL($T$5:$T$8000,ROWS($T$5:T2270)),"")</f>
        <v/>
      </c>
    </row>
    <row r="2271" spans="1:21" ht="14.4" customHeight="1" x14ac:dyDescent="0.25">
      <c r="A2271" s="285" t="s">
        <v>1818</v>
      </c>
      <c r="B2271" t="s">
        <v>782</v>
      </c>
      <c r="C2271" s="300">
        <v>7782886</v>
      </c>
      <c r="D2271" s="286">
        <f>ROWS(C$5:C2271)</f>
        <v>2267</v>
      </c>
      <c r="E2271" s="286" t="str">
        <f>IF(A2271='5.1'!$E$5,TXM!D2271,"")</f>
        <v/>
      </c>
      <c r="F2271" t="str">
        <f>IFERROR(SMALL($E$5:$E$8000,ROWS($E$5:E2271)),"")</f>
        <v/>
      </c>
      <c r="I2271" s="285" t="s">
        <v>1721</v>
      </c>
      <c r="J2271" t="s">
        <v>719</v>
      </c>
      <c r="K2271" s="300">
        <v>1194304</v>
      </c>
      <c r="L2271" s="286">
        <f>ROWS(K$5:K2271)</f>
        <v>2267</v>
      </c>
      <c r="M2271" s="286" t="str">
        <f>IF(I2271='5.1'!$E$5,TXM!L2271,"")</f>
        <v/>
      </c>
      <c r="N2271" t="str">
        <f>IFERROR(SMALL($M$5:$M$8000,ROWS($M$5:M2271)),"")</f>
        <v/>
      </c>
      <c r="P2271" t="s">
        <v>2013</v>
      </c>
      <c r="Q2271" t="s">
        <v>762</v>
      </c>
      <c r="R2271">
        <v>48250</v>
      </c>
      <c r="S2271" s="286">
        <f>ROWS(R$5:R2271)</f>
        <v>2267</v>
      </c>
      <c r="T2271" s="286" t="str">
        <f>IF(P2271='5.1'!$E$5,TXM!S2271,"")</f>
        <v/>
      </c>
      <c r="U2271" t="str">
        <f>IFERROR(SMALL($T$5:$T$8000,ROWS($T$5:T2271)),"")</f>
        <v/>
      </c>
    </row>
    <row r="2272" spans="1:21" ht="14.4" customHeight="1" x14ac:dyDescent="0.25">
      <c r="A2272" s="285" t="s">
        <v>1818</v>
      </c>
      <c r="B2272" t="s">
        <v>762</v>
      </c>
      <c r="C2272" s="300">
        <v>7426260</v>
      </c>
      <c r="D2272" s="286">
        <f>ROWS(C$5:C2272)</f>
        <v>2268</v>
      </c>
      <c r="E2272" s="286" t="str">
        <f>IF(A2272='5.1'!$E$5,TXM!D2272,"")</f>
        <v/>
      </c>
      <c r="F2272" t="str">
        <f>IFERROR(SMALL($E$5:$E$8000,ROWS($E$5:E2272)),"")</f>
        <v/>
      </c>
      <c r="I2272" s="285" t="s">
        <v>1721</v>
      </c>
      <c r="J2272" t="s">
        <v>1087</v>
      </c>
      <c r="K2272" s="300">
        <v>1146572</v>
      </c>
      <c r="L2272" s="286">
        <f>ROWS(K$5:K2272)</f>
        <v>2268</v>
      </c>
      <c r="M2272" s="286" t="str">
        <f>IF(I2272='5.1'!$E$5,TXM!L2272,"")</f>
        <v/>
      </c>
      <c r="N2272" t="str">
        <f>IFERROR(SMALL($M$5:$M$8000,ROWS($M$5:M2272)),"")</f>
        <v/>
      </c>
      <c r="P2272" t="s">
        <v>2013</v>
      </c>
      <c r="Q2272" t="s">
        <v>1091</v>
      </c>
      <c r="R2272">
        <v>32050</v>
      </c>
      <c r="S2272" s="286">
        <f>ROWS(R$5:R2272)</f>
        <v>2268</v>
      </c>
      <c r="T2272" s="286" t="str">
        <f>IF(P2272='5.1'!$E$5,TXM!S2272,"")</f>
        <v/>
      </c>
      <c r="U2272" t="str">
        <f>IFERROR(SMALL($T$5:$T$8000,ROWS($T$5:T2272)),"")</f>
        <v/>
      </c>
    </row>
    <row r="2273" spans="1:21" ht="14.4" customHeight="1" x14ac:dyDescent="0.25">
      <c r="A2273" s="285" t="s">
        <v>1818</v>
      </c>
      <c r="B2273" t="s">
        <v>810</v>
      </c>
      <c r="C2273" s="300">
        <v>7186382</v>
      </c>
      <c r="D2273" s="286">
        <f>ROWS(C$5:C2273)</f>
        <v>2269</v>
      </c>
      <c r="E2273" s="286" t="str">
        <f>IF(A2273='5.1'!$E$5,TXM!D2273,"")</f>
        <v/>
      </c>
      <c r="F2273" t="str">
        <f>IFERROR(SMALL($E$5:$E$8000,ROWS($E$5:E2273)),"")</f>
        <v/>
      </c>
      <c r="I2273" s="285" t="s">
        <v>1721</v>
      </c>
      <c r="J2273" t="s">
        <v>102</v>
      </c>
      <c r="K2273" s="300">
        <v>1121043</v>
      </c>
      <c r="L2273" s="286">
        <f>ROWS(K$5:K2273)</f>
        <v>2269</v>
      </c>
      <c r="M2273" s="286" t="str">
        <f>IF(I2273='5.1'!$E$5,TXM!L2273,"")</f>
        <v/>
      </c>
      <c r="N2273" t="str">
        <f>IFERROR(SMALL($M$5:$M$8000,ROWS($M$5:M2273)),"")</f>
        <v/>
      </c>
      <c r="P2273" t="s">
        <v>2013</v>
      </c>
      <c r="Q2273" t="s">
        <v>760</v>
      </c>
      <c r="R2273">
        <v>27500</v>
      </c>
      <c r="S2273" s="286">
        <f>ROWS(R$5:R2273)</f>
        <v>2269</v>
      </c>
      <c r="T2273" s="286" t="str">
        <f>IF(P2273='5.1'!$E$5,TXM!S2273,"")</f>
        <v/>
      </c>
      <c r="U2273" t="str">
        <f>IFERROR(SMALL($T$5:$T$8000,ROWS($T$5:T2273)),"")</f>
        <v/>
      </c>
    </row>
    <row r="2274" spans="1:21" ht="14.4" customHeight="1" x14ac:dyDescent="0.25">
      <c r="A2274" s="285" t="s">
        <v>1818</v>
      </c>
      <c r="B2274" t="s">
        <v>752</v>
      </c>
      <c r="C2274" s="300">
        <v>7050519</v>
      </c>
      <c r="D2274" s="286">
        <f>ROWS(C$5:C2274)</f>
        <v>2270</v>
      </c>
      <c r="E2274" s="286" t="str">
        <f>IF(A2274='5.1'!$E$5,TXM!D2274,"")</f>
        <v/>
      </c>
      <c r="F2274" t="str">
        <f>IFERROR(SMALL($E$5:$E$8000,ROWS($E$5:E2274)),"")</f>
        <v/>
      </c>
      <c r="I2274" s="285" t="s">
        <v>1721</v>
      </c>
      <c r="J2274" t="s">
        <v>812</v>
      </c>
      <c r="K2274" s="300">
        <v>1025019</v>
      </c>
      <c r="L2274" s="286">
        <f>ROWS(K$5:K2274)</f>
        <v>2270</v>
      </c>
      <c r="M2274" s="286" t="str">
        <f>IF(I2274='5.1'!$E$5,TXM!L2274,"")</f>
        <v/>
      </c>
      <c r="N2274" t="str">
        <f>IFERROR(SMALL($M$5:$M$8000,ROWS($M$5:M2274)),"")</f>
        <v/>
      </c>
      <c r="P2274" t="s">
        <v>2013</v>
      </c>
      <c r="Q2274" t="s">
        <v>752</v>
      </c>
      <c r="R2274">
        <v>7000</v>
      </c>
      <c r="S2274" s="286">
        <f>ROWS(R$5:R2274)</f>
        <v>2270</v>
      </c>
      <c r="T2274" s="286" t="str">
        <f>IF(P2274='5.1'!$E$5,TXM!S2274,"")</f>
        <v/>
      </c>
      <c r="U2274" t="str">
        <f>IFERROR(SMALL($T$5:$T$8000,ROWS($T$5:T2274)),"")</f>
        <v/>
      </c>
    </row>
    <row r="2275" spans="1:21" ht="14.4" customHeight="1" x14ac:dyDescent="0.25">
      <c r="A2275" s="285" t="s">
        <v>1818</v>
      </c>
      <c r="B2275" t="s">
        <v>198</v>
      </c>
      <c r="C2275" s="300">
        <v>6193128</v>
      </c>
      <c r="D2275" s="286">
        <f>ROWS(C$5:C2275)</f>
        <v>2271</v>
      </c>
      <c r="E2275" s="286" t="str">
        <f>IF(A2275='5.1'!$E$5,TXM!D2275,"")</f>
        <v/>
      </c>
      <c r="F2275" t="str">
        <f>IFERROR(SMALL($E$5:$E$8000,ROWS($E$5:E2275)),"")</f>
        <v/>
      </c>
      <c r="I2275" s="285" t="s">
        <v>1721</v>
      </c>
      <c r="J2275" t="s">
        <v>116</v>
      </c>
      <c r="K2275" s="300">
        <v>963187</v>
      </c>
      <c r="L2275" s="286">
        <f>ROWS(K$5:K2275)</f>
        <v>2271</v>
      </c>
      <c r="M2275" s="286" t="str">
        <f>IF(I2275='5.1'!$E$5,TXM!L2275,"")</f>
        <v/>
      </c>
      <c r="N2275" t="str">
        <f>IFERROR(SMALL($M$5:$M$8000,ROWS($M$5:M2275)),"")</f>
        <v/>
      </c>
      <c r="P2275" t="s">
        <v>2013</v>
      </c>
      <c r="Q2275" t="s">
        <v>725</v>
      </c>
      <c r="R2275">
        <v>2700</v>
      </c>
      <c r="S2275" s="286">
        <f>ROWS(R$5:R2275)</f>
        <v>2271</v>
      </c>
      <c r="T2275" s="286" t="str">
        <f>IF(P2275='5.1'!$E$5,TXM!S2275,"")</f>
        <v/>
      </c>
      <c r="U2275" t="str">
        <f>IFERROR(SMALL($T$5:$T$8000,ROWS($T$5:T2275)),"")</f>
        <v/>
      </c>
    </row>
    <row r="2276" spans="1:21" ht="14.4" customHeight="1" x14ac:dyDescent="0.25">
      <c r="A2276" s="285" t="s">
        <v>1818</v>
      </c>
      <c r="B2276" t="s">
        <v>1082</v>
      </c>
      <c r="C2276" s="300">
        <v>6141824</v>
      </c>
      <c r="D2276" s="286">
        <f>ROWS(C$5:C2276)</f>
        <v>2272</v>
      </c>
      <c r="E2276" s="286" t="str">
        <f>IF(A2276='5.1'!$E$5,TXM!D2276,"")</f>
        <v/>
      </c>
      <c r="F2276" t="str">
        <f>IFERROR(SMALL($E$5:$E$8000,ROWS($E$5:E2276)),"")</f>
        <v/>
      </c>
      <c r="I2276" s="285" t="s">
        <v>1721</v>
      </c>
      <c r="J2276" t="s">
        <v>115</v>
      </c>
      <c r="K2276" s="300">
        <v>894395</v>
      </c>
      <c r="L2276" s="286">
        <f>ROWS(K$5:K2276)</f>
        <v>2272</v>
      </c>
      <c r="M2276" s="286" t="str">
        <f>IF(I2276='5.1'!$E$5,TXM!L2276,"")</f>
        <v/>
      </c>
      <c r="N2276" t="str">
        <f>IFERROR(SMALL($M$5:$M$8000,ROWS($M$5:M2276)),"")</f>
        <v/>
      </c>
      <c r="P2276" t="s">
        <v>2013</v>
      </c>
      <c r="Q2276" t="s">
        <v>776</v>
      </c>
      <c r="R2276">
        <v>2000</v>
      </c>
      <c r="S2276" s="286">
        <f>ROWS(R$5:R2276)</f>
        <v>2272</v>
      </c>
      <c r="T2276" s="286" t="str">
        <f>IF(P2276='5.1'!$E$5,TXM!S2276,"")</f>
        <v/>
      </c>
      <c r="U2276" t="str">
        <f>IFERROR(SMALL($T$5:$T$8000,ROWS($T$5:T2276)),"")</f>
        <v/>
      </c>
    </row>
    <row r="2277" spans="1:21" ht="14.4" customHeight="1" x14ac:dyDescent="0.25">
      <c r="A2277" s="285" t="s">
        <v>1818</v>
      </c>
      <c r="B2277" t="s">
        <v>199</v>
      </c>
      <c r="C2277" s="300">
        <v>4912713</v>
      </c>
      <c r="D2277" s="286">
        <f>ROWS(C$5:C2277)</f>
        <v>2273</v>
      </c>
      <c r="E2277" s="286" t="str">
        <f>IF(A2277='5.1'!$E$5,TXM!D2277,"")</f>
        <v/>
      </c>
      <c r="F2277" t="str">
        <f>IFERROR(SMALL($E$5:$E$8000,ROWS($E$5:E2277)),"")</f>
        <v/>
      </c>
      <c r="I2277" s="285" t="s">
        <v>1721</v>
      </c>
      <c r="J2277" t="s">
        <v>764</v>
      </c>
      <c r="K2277" s="300">
        <v>663516</v>
      </c>
      <c r="L2277" s="286">
        <f>ROWS(K$5:K2277)</f>
        <v>2273</v>
      </c>
      <c r="M2277" s="286" t="str">
        <f>IF(I2277='5.1'!$E$5,TXM!L2277,"")</f>
        <v/>
      </c>
      <c r="N2277" t="str">
        <f>IFERROR(SMALL($M$5:$M$8000,ROWS($M$5:M2277)),"")</f>
        <v/>
      </c>
      <c r="P2277" t="s">
        <v>2013</v>
      </c>
      <c r="Q2277" t="s">
        <v>111</v>
      </c>
      <c r="R2277">
        <v>1000</v>
      </c>
      <c r="S2277" s="286">
        <f>ROWS(R$5:R2277)</f>
        <v>2273</v>
      </c>
      <c r="T2277" s="286" t="str">
        <f>IF(P2277='5.1'!$E$5,TXM!S2277,"")</f>
        <v/>
      </c>
      <c r="U2277" t="str">
        <f>IFERROR(SMALL($T$5:$T$8000,ROWS($T$5:T2277)),"")</f>
        <v/>
      </c>
    </row>
    <row r="2278" spans="1:21" ht="14.4" customHeight="1" x14ac:dyDescent="0.25">
      <c r="A2278" s="285" t="s">
        <v>1818</v>
      </c>
      <c r="B2278" t="s">
        <v>1077</v>
      </c>
      <c r="C2278" s="300">
        <v>4773120</v>
      </c>
      <c r="D2278" s="286">
        <f>ROWS(C$5:C2278)</f>
        <v>2274</v>
      </c>
      <c r="E2278" s="286" t="str">
        <f>IF(A2278='5.1'!$E$5,TXM!D2278,"")</f>
        <v/>
      </c>
      <c r="F2278" t="str">
        <f>IFERROR(SMALL($E$5:$E$8000,ROWS($E$5:E2278)),"")</f>
        <v/>
      </c>
      <c r="I2278" s="285" t="s">
        <v>1721</v>
      </c>
      <c r="J2278" t="s">
        <v>111</v>
      </c>
      <c r="K2278" s="300">
        <v>643469</v>
      </c>
      <c r="L2278" s="286">
        <f>ROWS(K$5:K2278)</f>
        <v>2274</v>
      </c>
      <c r="M2278" s="286" t="str">
        <f>IF(I2278='5.1'!$E$5,TXM!L2278,"")</f>
        <v/>
      </c>
      <c r="N2278" t="str">
        <f>IFERROR(SMALL($M$5:$M$8000,ROWS($M$5:M2278)),"")</f>
        <v/>
      </c>
      <c r="P2278" t="s">
        <v>2013</v>
      </c>
      <c r="Q2278" t="s">
        <v>106</v>
      </c>
      <c r="R2278">
        <v>500</v>
      </c>
      <c r="S2278" s="286">
        <f>ROWS(R$5:R2278)</f>
        <v>2274</v>
      </c>
      <c r="T2278" s="286" t="str">
        <f>IF(P2278='5.1'!$E$5,TXM!S2278,"")</f>
        <v/>
      </c>
      <c r="U2278" t="str">
        <f>IFERROR(SMALL($T$5:$T$8000,ROWS($T$5:T2278)),"")</f>
        <v/>
      </c>
    </row>
    <row r="2279" spans="1:21" ht="14.4" customHeight="1" x14ac:dyDescent="0.25">
      <c r="A2279" s="285" t="s">
        <v>1818</v>
      </c>
      <c r="B2279" t="s">
        <v>786</v>
      </c>
      <c r="C2279" s="300">
        <v>4644345</v>
      </c>
      <c r="D2279" s="286">
        <f>ROWS(C$5:C2279)</f>
        <v>2275</v>
      </c>
      <c r="E2279" s="286" t="str">
        <f>IF(A2279='5.1'!$E$5,TXM!D2279,"")</f>
        <v/>
      </c>
      <c r="F2279" t="str">
        <f>IFERROR(SMALL($E$5:$E$8000,ROWS($E$5:E2279)),"")</f>
        <v/>
      </c>
      <c r="I2279" s="285" t="s">
        <v>1721</v>
      </c>
      <c r="J2279" t="s">
        <v>1084</v>
      </c>
      <c r="K2279" s="300">
        <v>605698</v>
      </c>
      <c r="L2279" s="286">
        <f>ROWS(K$5:K2279)</f>
        <v>2275</v>
      </c>
      <c r="M2279" s="286" t="str">
        <f>IF(I2279='5.1'!$E$5,TXM!L2279,"")</f>
        <v/>
      </c>
      <c r="N2279" t="str">
        <f>IFERROR(SMALL($M$5:$M$8000,ROWS($M$5:M2279)),"")</f>
        <v/>
      </c>
      <c r="P2279" t="s">
        <v>2014</v>
      </c>
      <c r="Q2279" t="s">
        <v>1098</v>
      </c>
      <c r="R2279">
        <v>4500</v>
      </c>
      <c r="S2279" s="286">
        <f>ROWS(R$5:R2279)</f>
        <v>2275</v>
      </c>
      <c r="T2279" s="286" t="str">
        <f>IF(P2279='5.1'!$E$5,TXM!S2279,"")</f>
        <v/>
      </c>
      <c r="U2279" t="str">
        <f>IFERROR(SMALL($T$5:$T$8000,ROWS($T$5:T2279)),"")</f>
        <v/>
      </c>
    </row>
    <row r="2280" spans="1:21" ht="14.4" customHeight="1" x14ac:dyDescent="0.25">
      <c r="A2280" s="285" t="s">
        <v>1818</v>
      </c>
      <c r="B2280" t="s">
        <v>107</v>
      </c>
      <c r="C2280" s="300">
        <v>3195525</v>
      </c>
      <c r="D2280" s="286">
        <f>ROWS(C$5:C2280)</f>
        <v>2276</v>
      </c>
      <c r="E2280" s="286" t="str">
        <f>IF(A2280='5.1'!$E$5,TXM!D2280,"")</f>
        <v/>
      </c>
      <c r="F2280" t="str">
        <f>IFERROR(SMALL($E$5:$E$8000,ROWS($E$5:E2280)),"")</f>
        <v/>
      </c>
      <c r="I2280" s="285" t="s">
        <v>1721</v>
      </c>
      <c r="J2280" t="s">
        <v>1079</v>
      </c>
      <c r="K2280" s="300">
        <v>581445</v>
      </c>
      <c r="L2280" s="286">
        <f>ROWS(K$5:K2280)</f>
        <v>2276</v>
      </c>
      <c r="M2280" s="286" t="str">
        <f>IF(I2280='5.1'!$E$5,TXM!L2280,"")</f>
        <v/>
      </c>
      <c r="N2280" t="str">
        <f>IFERROR(SMALL($M$5:$M$8000,ROWS($M$5:M2280)),"")</f>
        <v/>
      </c>
      <c r="P2280" t="s">
        <v>1826</v>
      </c>
      <c r="Q2280" t="s">
        <v>814</v>
      </c>
      <c r="R2280">
        <v>15150000</v>
      </c>
      <c r="S2280" s="286">
        <f>ROWS(R$5:R2280)</f>
        <v>2276</v>
      </c>
      <c r="T2280" s="286" t="str">
        <f>IF(P2280='5.1'!$E$5,TXM!S2280,"")</f>
        <v/>
      </c>
      <c r="U2280" t="str">
        <f>IFERROR(SMALL($T$5:$T$8000,ROWS($T$5:T2280)),"")</f>
        <v/>
      </c>
    </row>
    <row r="2281" spans="1:21" ht="14.4" customHeight="1" x14ac:dyDescent="0.25">
      <c r="A2281" s="285" t="s">
        <v>1818</v>
      </c>
      <c r="B2281" t="s">
        <v>750</v>
      </c>
      <c r="C2281" s="300">
        <v>3016747</v>
      </c>
      <c r="D2281" s="286">
        <f>ROWS(C$5:C2281)</f>
        <v>2277</v>
      </c>
      <c r="E2281" s="286" t="str">
        <f>IF(A2281='5.1'!$E$5,TXM!D2281,"")</f>
        <v/>
      </c>
      <c r="F2281" t="str">
        <f>IFERROR(SMALL($E$5:$E$8000,ROWS($E$5:E2281)),"")</f>
        <v/>
      </c>
      <c r="I2281" s="285" t="s">
        <v>1721</v>
      </c>
      <c r="J2281" t="s">
        <v>113</v>
      </c>
      <c r="K2281" s="300">
        <v>511702</v>
      </c>
      <c r="L2281" s="286">
        <f>ROWS(K$5:K2281)</f>
        <v>2277</v>
      </c>
      <c r="M2281" s="286" t="str">
        <f>IF(I2281='5.1'!$E$5,TXM!L2281,"")</f>
        <v/>
      </c>
      <c r="N2281" t="str">
        <f>IFERROR(SMALL($M$5:$M$8000,ROWS($M$5:M2281)),"")</f>
        <v/>
      </c>
      <c r="P2281" t="s">
        <v>1826</v>
      </c>
      <c r="Q2281" t="s">
        <v>1098</v>
      </c>
      <c r="R2281">
        <v>5516020</v>
      </c>
      <c r="S2281" s="286">
        <f>ROWS(R$5:R2281)</f>
        <v>2277</v>
      </c>
      <c r="T2281" s="286" t="str">
        <f>IF(P2281='5.1'!$E$5,TXM!S2281,"")</f>
        <v/>
      </c>
      <c r="U2281" t="str">
        <f>IFERROR(SMALL($T$5:$T$8000,ROWS($T$5:T2281)),"")</f>
        <v/>
      </c>
    </row>
    <row r="2282" spans="1:21" ht="14.4" customHeight="1" x14ac:dyDescent="0.25">
      <c r="A2282" s="285" t="s">
        <v>1818</v>
      </c>
      <c r="B2282" t="s">
        <v>999</v>
      </c>
      <c r="C2282" s="300">
        <v>2936992</v>
      </c>
      <c r="D2282" s="286">
        <f>ROWS(C$5:C2282)</f>
        <v>2278</v>
      </c>
      <c r="E2282" s="286" t="str">
        <f>IF(A2282='5.1'!$E$5,TXM!D2282,"")</f>
        <v/>
      </c>
      <c r="F2282" t="str">
        <f>IFERROR(SMALL($E$5:$E$8000,ROWS($E$5:E2282)),"")</f>
        <v/>
      </c>
      <c r="I2282" s="285" t="s">
        <v>1721</v>
      </c>
      <c r="J2282" t="s">
        <v>114</v>
      </c>
      <c r="K2282" s="300">
        <v>471546</v>
      </c>
      <c r="L2282" s="286">
        <f>ROWS(K$5:K2282)</f>
        <v>2278</v>
      </c>
      <c r="M2282" s="286" t="str">
        <f>IF(I2282='5.1'!$E$5,TXM!L2282,"")</f>
        <v/>
      </c>
      <c r="N2282" t="str">
        <f>IFERROR(SMALL($M$5:$M$8000,ROWS($M$5:M2282)),"")</f>
        <v/>
      </c>
      <c r="P2282" t="s">
        <v>1826</v>
      </c>
      <c r="Q2282" t="s">
        <v>107</v>
      </c>
      <c r="R2282">
        <v>205875</v>
      </c>
      <c r="S2282" s="286">
        <f>ROWS(R$5:R2282)</f>
        <v>2278</v>
      </c>
      <c r="T2282" s="286" t="str">
        <f>IF(P2282='5.1'!$E$5,TXM!S2282,"")</f>
        <v/>
      </c>
      <c r="U2282" t="str">
        <f>IFERROR(SMALL($T$5:$T$8000,ROWS($T$5:T2282)),"")</f>
        <v/>
      </c>
    </row>
    <row r="2283" spans="1:21" ht="14.4" customHeight="1" x14ac:dyDescent="0.25">
      <c r="A2283" s="285" t="s">
        <v>1818</v>
      </c>
      <c r="B2283" t="s">
        <v>776</v>
      </c>
      <c r="C2283" s="300">
        <v>2895968</v>
      </c>
      <c r="D2283" s="286">
        <f>ROWS(C$5:C2283)</f>
        <v>2279</v>
      </c>
      <c r="E2283" s="286" t="str">
        <f>IF(A2283='5.1'!$E$5,TXM!D2283,"")</f>
        <v/>
      </c>
      <c r="F2283" t="str">
        <f>IFERROR(SMALL($E$5:$E$8000,ROWS($E$5:E2283)),"")</f>
        <v/>
      </c>
      <c r="I2283" s="285" t="s">
        <v>1721</v>
      </c>
      <c r="J2283" t="s">
        <v>105</v>
      </c>
      <c r="K2283" s="300">
        <v>462020</v>
      </c>
      <c r="L2283" s="286">
        <f>ROWS(K$5:K2283)</f>
        <v>2279</v>
      </c>
      <c r="M2283" s="286" t="str">
        <f>IF(I2283='5.1'!$E$5,TXM!L2283,"")</f>
        <v/>
      </c>
      <c r="N2283" t="str">
        <f>IFERROR(SMALL($M$5:$M$8000,ROWS($M$5:M2283)),"")</f>
        <v/>
      </c>
      <c r="P2283" t="s">
        <v>1826</v>
      </c>
      <c r="Q2283" t="s">
        <v>776</v>
      </c>
      <c r="R2283">
        <v>109461</v>
      </c>
      <c r="S2283" s="286">
        <f>ROWS(R$5:R2283)</f>
        <v>2279</v>
      </c>
      <c r="T2283" s="286" t="str">
        <f>IF(P2283='5.1'!$E$5,TXM!S2283,"")</f>
        <v/>
      </c>
      <c r="U2283" t="str">
        <f>IFERROR(SMALL($T$5:$T$8000,ROWS($T$5:T2283)),"")</f>
        <v/>
      </c>
    </row>
    <row r="2284" spans="1:21" ht="14.4" customHeight="1" x14ac:dyDescent="0.25">
      <c r="A2284" s="285" t="s">
        <v>1818</v>
      </c>
      <c r="B2284" t="s">
        <v>748</v>
      </c>
      <c r="C2284" s="300">
        <v>2689283</v>
      </c>
      <c r="D2284" s="286">
        <f>ROWS(C$5:C2284)</f>
        <v>2280</v>
      </c>
      <c r="E2284" s="286" t="str">
        <f>IF(A2284='5.1'!$E$5,TXM!D2284,"")</f>
        <v/>
      </c>
      <c r="F2284" t="str">
        <f>IFERROR(SMALL($E$5:$E$8000,ROWS($E$5:E2284)),"")</f>
        <v/>
      </c>
      <c r="I2284" s="285" t="s">
        <v>1721</v>
      </c>
      <c r="J2284" t="s">
        <v>776</v>
      </c>
      <c r="K2284" s="300">
        <v>384014</v>
      </c>
      <c r="L2284" s="286">
        <f>ROWS(K$5:K2284)</f>
        <v>2280</v>
      </c>
      <c r="M2284" s="286" t="str">
        <f>IF(I2284='5.1'!$E$5,TXM!L2284,"")</f>
        <v/>
      </c>
      <c r="N2284" t="str">
        <f>IFERROR(SMALL($M$5:$M$8000,ROWS($M$5:M2284)),"")</f>
        <v/>
      </c>
      <c r="P2284" t="s">
        <v>1826</v>
      </c>
      <c r="Q2284" t="s">
        <v>808</v>
      </c>
      <c r="R2284">
        <v>52776</v>
      </c>
      <c r="S2284" s="286">
        <f>ROWS(R$5:R2284)</f>
        <v>2280</v>
      </c>
      <c r="T2284" s="286" t="str">
        <f>IF(P2284='5.1'!$E$5,TXM!S2284,"")</f>
        <v/>
      </c>
      <c r="U2284" t="str">
        <f>IFERROR(SMALL($T$5:$T$8000,ROWS($T$5:T2284)),"")</f>
        <v/>
      </c>
    </row>
    <row r="2285" spans="1:21" ht="14.4" customHeight="1" x14ac:dyDescent="0.25">
      <c r="A2285" s="285" t="s">
        <v>1818</v>
      </c>
      <c r="B2285" t="s">
        <v>796</v>
      </c>
      <c r="C2285" s="300">
        <v>2519397</v>
      </c>
      <c r="D2285" s="286">
        <f>ROWS(C$5:C2285)</f>
        <v>2281</v>
      </c>
      <c r="E2285" s="286" t="str">
        <f>IF(A2285='5.1'!$E$5,TXM!D2285,"")</f>
        <v/>
      </c>
      <c r="F2285" t="str">
        <f>IFERROR(SMALL($E$5:$E$8000,ROWS($E$5:E2285)),"")</f>
        <v/>
      </c>
      <c r="I2285" s="285" t="s">
        <v>1721</v>
      </c>
      <c r="J2285" t="s">
        <v>709</v>
      </c>
      <c r="K2285" s="300">
        <v>371419</v>
      </c>
      <c r="L2285" s="286">
        <f>ROWS(K$5:K2285)</f>
        <v>2281</v>
      </c>
      <c r="M2285" s="286" t="str">
        <f>IF(I2285='5.1'!$E$5,TXM!L2285,"")</f>
        <v/>
      </c>
      <c r="N2285" t="str">
        <f>IFERROR(SMALL($M$5:$M$8000,ROWS($M$5:M2285)),"")</f>
        <v/>
      </c>
      <c r="P2285" t="s">
        <v>1826</v>
      </c>
      <c r="Q2285" t="s">
        <v>1096</v>
      </c>
      <c r="R2285">
        <v>51000</v>
      </c>
      <c r="S2285" s="286">
        <f>ROWS(R$5:R2285)</f>
        <v>2281</v>
      </c>
      <c r="T2285" s="286" t="str">
        <f>IF(P2285='5.1'!$E$5,TXM!S2285,"")</f>
        <v/>
      </c>
      <c r="U2285" t="str">
        <f>IFERROR(SMALL($T$5:$T$8000,ROWS($T$5:T2285)),"")</f>
        <v/>
      </c>
    </row>
    <row r="2286" spans="1:21" ht="14.4" customHeight="1" x14ac:dyDescent="0.25">
      <c r="A2286" s="285" t="s">
        <v>1818</v>
      </c>
      <c r="B2286" t="s">
        <v>802</v>
      </c>
      <c r="C2286" s="300">
        <v>2054174</v>
      </c>
      <c r="D2286" s="286">
        <f>ROWS(C$5:C2286)</f>
        <v>2282</v>
      </c>
      <c r="E2286" s="286" t="str">
        <f>IF(A2286='5.1'!$E$5,TXM!D2286,"")</f>
        <v/>
      </c>
      <c r="F2286" t="str">
        <f>IFERROR(SMALL($E$5:$E$8000,ROWS($E$5:E2286)),"")</f>
        <v/>
      </c>
      <c r="I2286" s="285" t="s">
        <v>1721</v>
      </c>
      <c r="J2286" t="s">
        <v>821</v>
      </c>
      <c r="K2286" s="300">
        <v>370430</v>
      </c>
      <c r="L2286" s="286">
        <f>ROWS(K$5:K2286)</f>
        <v>2282</v>
      </c>
      <c r="M2286" s="286" t="str">
        <f>IF(I2286='5.1'!$E$5,TXM!L2286,"")</f>
        <v/>
      </c>
      <c r="N2286" t="str">
        <f>IFERROR(SMALL($M$5:$M$8000,ROWS($M$5:M2286)),"")</f>
        <v/>
      </c>
      <c r="P2286" t="s">
        <v>1826</v>
      </c>
      <c r="Q2286" t="s">
        <v>1087</v>
      </c>
      <c r="R2286">
        <v>20000</v>
      </c>
      <c r="S2286" s="286">
        <f>ROWS(R$5:R2286)</f>
        <v>2282</v>
      </c>
      <c r="T2286" s="286" t="str">
        <f>IF(P2286='5.1'!$E$5,TXM!S2286,"")</f>
        <v/>
      </c>
      <c r="U2286" t="str">
        <f>IFERROR(SMALL($T$5:$T$8000,ROWS($T$5:T2286)),"")</f>
        <v/>
      </c>
    </row>
    <row r="2287" spans="1:21" ht="14.4" customHeight="1" x14ac:dyDescent="0.25">
      <c r="A2287" s="285" t="s">
        <v>1818</v>
      </c>
      <c r="B2287" t="s">
        <v>1087</v>
      </c>
      <c r="C2287" s="300">
        <v>1643304</v>
      </c>
      <c r="D2287" s="286">
        <f>ROWS(C$5:C2287)</f>
        <v>2283</v>
      </c>
      <c r="E2287" s="286" t="str">
        <f>IF(A2287='5.1'!$E$5,TXM!D2287,"")</f>
        <v/>
      </c>
      <c r="F2287" t="str">
        <f>IFERROR(SMALL($E$5:$E$8000,ROWS($E$5:E2287)),"")</f>
        <v/>
      </c>
      <c r="I2287" s="285" t="s">
        <v>1721</v>
      </c>
      <c r="J2287" t="s">
        <v>110</v>
      </c>
      <c r="K2287" s="300">
        <v>330872</v>
      </c>
      <c r="L2287" s="286">
        <f>ROWS(K$5:K2287)</f>
        <v>2283</v>
      </c>
      <c r="M2287" s="286" t="str">
        <f>IF(I2287='5.1'!$E$5,TXM!L2287,"")</f>
        <v/>
      </c>
      <c r="N2287" t="str">
        <f>IFERROR(SMALL($M$5:$M$8000,ROWS($M$5:M2287)),"")</f>
        <v/>
      </c>
      <c r="P2287" t="s">
        <v>1826</v>
      </c>
      <c r="Q2287" t="s">
        <v>806</v>
      </c>
      <c r="R2287">
        <v>16525</v>
      </c>
      <c r="S2287" s="286">
        <f>ROWS(R$5:R2287)</f>
        <v>2283</v>
      </c>
      <c r="T2287" s="286" t="str">
        <f>IF(P2287='5.1'!$E$5,TXM!S2287,"")</f>
        <v/>
      </c>
      <c r="U2287" t="str">
        <f>IFERROR(SMALL($T$5:$T$8000,ROWS($T$5:T2287)),"")</f>
        <v/>
      </c>
    </row>
    <row r="2288" spans="1:21" ht="14.4" customHeight="1" x14ac:dyDescent="0.25">
      <c r="A2288" s="285" t="s">
        <v>1818</v>
      </c>
      <c r="B2288" t="s">
        <v>111</v>
      </c>
      <c r="C2288" s="300">
        <v>1584388</v>
      </c>
      <c r="D2288" s="286">
        <f>ROWS(C$5:C2288)</f>
        <v>2284</v>
      </c>
      <c r="E2288" s="286" t="str">
        <f>IF(A2288='5.1'!$E$5,TXM!D2288,"")</f>
        <v/>
      </c>
      <c r="F2288" t="str">
        <f>IFERROR(SMALL($E$5:$E$8000,ROWS($E$5:E2288)),"")</f>
        <v/>
      </c>
      <c r="I2288" s="285" t="s">
        <v>1721</v>
      </c>
      <c r="J2288" t="s">
        <v>1086</v>
      </c>
      <c r="K2288" s="300">
        <v>326839</v>
      </c>
      <c r="L2288" s="286">
        <f>ROWS(K$5:K2288)</f>
        <v>2284</v>
      </c>
      <c r="M2288" s="286" t="str">
        <f>IF(I2288='5.1'!$E$5,TXM!L2288,"")</f>
        <v/>
      </c>
      <c r="N2288" t="str">
        <f>IFERROR(SMALL($M$5:$M$8000,ROWS($M$5:M2288)),"")</f>
        <v/>
      </c>
      <c r="P2288" t="s">
        <v>1826</v>
      </c>
      <c r="Q2288" t="s">
        <v>764</v>
      </c>
      <c r="R2288">
        <v>15000</v>
      </c>
      <c r="S2288" s="286">
        <f>ROWS(R$5:R2288)</f>
        <v>2284</v>
      </c>
      <c r="T2288" s="286" t="str">
        <f>IF(P2288='5.1'!$E$5,TXM!S2288,"")</f>
        <v/>
      </c>
      <c r="U2288" t="str">
        <f>IFERROR(SMALL($T$5:$T$8000,ROWS($T$5:T2288)),"")</f>
        <v/>
      </c>
    </row>
    <row r="2289" spans="1:21" ht="14.4" customHeight="1" x14ac:dyDescent="0.25">
      <c r="A2289" s="285" t="s">
        <v>1818</v>
      </c>
      <c r="B2289" t="s">
        <v>788</v>
      </c>
      <c r="C2289" s="300">
        <v>1317855</v>
      </c>
      <c r="D2289" s="286">
        <f>ROWS(C$5:C2289)</f>
        <v>2285</v>
      </c>
      <c r="E2289" s="286" t="str">
        <f>IF(A2289='5.1'!$E$5,TXM!D2289,"")</f>
        <v/>
      </c>
      <c r="F2289" t="str">
        <f>IFERROR(SMALL($E$5:$E$8000,ROWS($E$5:E2289)),"")</f>
        <v/>
      </c>
      <c r="I2289" s="285" t="s">
        <v>1721</v>
      </c>
      <c r="J2289" t="s">
        <v>1090</v>
      </c>
      <c r="K2289" s="300">
        <v>314545</v>
      </c>
      <c r="L2289" s="286">
        <f>ROWS(K$5:K2289)</f>
        <v>2285</v>
      </c>
      <c r="M2289" s="286" t="str">
        <f>IF(I2289='5.1'!$E$5,TXM!L2289,"")</f>
        <v/>
      </c>
      <c r="N2289" t="str">
        <f>IFERROR(SMALL($M$5:$M$8000,ROWS($M$5:M2289)),"")</f>
        <v/>
      </c>
      <c r="P2289" t="s">
        <v>1826</v>
      </c>
      <c r="Q2289" t="s">
        <v>762</v>
      </c>
      <c r="R2289">
        <v>11470</v>
      </c>
      <c r="S2289" s="286">
        <f>ROWS(R$5:R2289)</f>
        <v>2285</v>
      </c>
      <c r="T2289" s="286" t="str">
        <f>IF(P2289='5.1'!$E$5,TXM!S2289,"")</f>
        <v/>
      </c>
      <c r="U2289" t="str">
        <f>IFERROR(SMALL($T$5:$T$8000,ROWS($T$5:T2289)),"")</f>
        <v/>
      </c>
    </row>
    <row r="2290" spans="1:21" ht="14.4" customHeight="1" x14ac:dyDescent="0.25">
      <c r="A2290" s="285" t="s">
        <v>1818</v>
      </c>
      <c r="B2290" t="s">
        <v>764</v>
      </c>
      <c r="C2290" s="300">
        <v>1265072</v>
      </c>
      <c r="D2290" s="286">
        <f>ROWS(C$5:C2290)</f>
        <v>2286</v>
      </c>
      <c r="E2290" s="286" t="str">
        <f>IF(A2290='5.1'!$E$5,TXM!D2290,"")</f>
        <v/>
      </c>
      <c r="F2290" t="str">
        <f>IFERROR(SMALL($E$5:$E$8000,ROWS($E$5:E2290)),"")</f>
        <v/>
      </c>
      <c r="I2290" s="285" t="s">
        <v>1721</v>
      </c>
      <c r="J2290" t="s">
        <v>108</v>
      </c>
      <c r="K2290" s="300">
        <v>232381</v>
      </c>
      <c r="L2290" s="286">
        <f>ROWS(K$5:K2290)</f>
        <v>2286</v>
      </c>
      <c r="M2290" s="286" t="str">
        <f>IF(I2290='5.1'!$E$5,TXM!L2290,"")</f>
        <v/>
      </c>
      <c r="N2290" t="str">
        <f>IFERROR(SMALL($M$5:$M$8000,ROWS($M$5:M2290)),"")</f>
        <v/>
      </c>
      <c r="P2290" t="s">
        <v>1826</v>
      </c>
      <c r="Q2290" t="s">
        <v>119</v>
      </c>
      <c r="R2290">
        <v>10000</v>
      </c>
      <c r="S2290" s="286">
        <f>ROWS(R$5:R2290)</f>
        <v>2286</v>
      </c>
      <c r="T2290" s="286" t="str">
        <f>IF(P2290='5.1'!$E$5,TXM!S2290,"")</f>
        <v/>
      </c>
      <c r="U2290" t="str">
        <f>IFERROR(SMALL($T$5:$T$8000,ROWS($T$5:T2290)),"")</f>
        <v/>
      </c>
    </row>
    <row r="2291" spans="1:21" ht="14.4" customHeight="1" x14ac:dyDescent="0.25">
      <c r="A2291" s="285" t="s">
        <v>1818</v>
      </c>
      <c r="B2291" t="s">
        <v>104</v>
      </c>
      <c r="C2291" s="300">
        <v>865300</v>
      </c>
      <c r="D2291" s="286">
        <f>ROWS(C$5:C2291)</f>
        <v>2287</v>
      </c>
      <c r="E2291" s="286" t="str">
        <f>IF(A2291='5.1'!$E$5,TXM!D2291,"")</f>
        <v/>
      </c>
      <c r="F2291" t="str">
        <f>IFERROR(SMALL($E$5:$E$8000,ROWS($E$5:E2291)),"")</f>
        <v/>
      </c>
      <c r="I2291" s="285" t="s">
        <v>1721</v>
      </c>
      <c r="J2291" t="s">
        <v>780</v>
      </c>
      <c r="K2291" s="300">
        <v>210757</v>
      </c>
      <c r="L2291" s="286">
        <f>ROWS(K$5:K2291)</f>
        <v>2287</v>
      </c>
      <c r="M2291" s="286" t="str">
        <f>IF(I2291='5.1'!$E$5,TXM!L2291,"")</f>
        <v/>
      </c>
      <c r="N2291" t="str">
        <f>IFERROR(SMALL($M$5:$M$8000,ROWS($M$5:M2291)),"")</f>
        <v/>
      </c>
      <c r="P2291" t="s">
        <v>1826</v>
      </c>
      <c r="Q2291" t="s">
        <v>723</v>
      </c>
      <c r="R2291">
        <v>6176</v>
      </c>
      <c r="S2291" s="286">
        <f>ROWS(R$5:R2291)</f>
        <v>2287</v>
      </c>
      <c r="T2291" s="286" t="str">
        <f>IF(P2291='5.1'!$E$5,TXM!S2291,"")</f>
        <v/>
      </c>
      <c r="U2291" t="str">
        <f>IFERROR(SMALL($T$5:$T$8000,ROWS($T$5:T2291)),"")</f>
        <v/>
      </c>
    </row>
    <row r="2292" spans="1:21" ht="14.4" customHeight="1" x14ac:dyDescent="0.25">
      <c r="A2292" s="285" t="s">
        <v>1818</v>
      </c>
      <c r="B2292" t="s">
        <v>997</v>
      </c>
      <c r="C2292" s="300">
        <v>797937</v>
      </c>
      <c r="D2292" s="286">
        <f>ROWS(C$5:C2292)</f>
        <v>2288</v>
      </c>
      <c r="E2292" s="286" t="str">
        <f>IF(A2292='5.1'!$E$5,TXM!D2292,"")</f>
        <v/>
      </c>
      <c r="F2292" t="str">
        <f>IFERROR(SMALL($E$5:$E$8000,ROWS($E$5:E2292)),"")</f>
        <v/>
      </c>
      <c r="I2292" s="285" t="s">
        <v>1721</v>
      </c>
      <c r="J2292" t="s">
        <v>802</v>
      </c>
      <c r="K2292" s="300">
        <v>159420</v>
      </c>
      <c r="L2292" s="286">
        <f>ROWS(K$5:K2292)</f>
        <v>2288</v>
      </c>
      <c r="M2292" s="286" t="str">
        <f>IF(I2292='5.1'!$E$5,TXM!L2292,"")</f>
        <v/>
      </c>
      <c r="N2292" t="str">
        <f>IFERROR(SMALL($M$5:$M$8000,ROWS($M$5:M2292)),"")</f>
        <v/>
      </c>
      <c r="P2292" t="s">
        <v>1826</v>
      </c>
      <c r="Q2292" t="s">
        <v>784</v>
      </c>
      <c r="R2292">
        <v>5000</v>
      </c>
      <c r="S2292" s="286">
        <f>ROWS(R$5:R2292)</f>
        <v>2288</v>
      </c>
      <c r="T2292" s="286" t="str">
        <f>IF(P2292='5.1'!$E$5,TXM!S2292,"")</f>
        <v/>
      </c>
      <c r="U2292" t="str">
        <f>IFERROR(SMALL($T$5:$T$8000,ROWS($T$5:T2292)),"")</f>
        <v/>
      </c>
    </row>
    <row r="2293" spans="1:21" ht="14.4" customHeight="1" x14ac:dyDescent="0.25">
      <c r="A2293" s="285" t="s">
        <v>1818</v>
      </c>
      <c r="B2293" t="s">
        <v>1081</v>
      </c>
      <c r="C2293" s="300">
        <v>754214</v>
      </c>
      <c r="D2293" s="286">
        <f>ROWS(C$5:C2293)</f>
        <v>2289</v>
      </c>
      <c r="E2293" s="286" t="str">
        <f>IF(A2293='5.1'!$E$5,TXM!D2293,"")</f>
        <v/>
      </c>
      <c r="F2293" t="str">
        <f>IFERROR(SMALL($E$5:$E$8000,ROWS($E$5:E2293)),"")</f>
        <v/>
      </c>
      <c r="I2293" s="285" t="s">
        <v>1721</v>
      </c>
      <c r="J2293" t="s">
        <v>1078</v>
      </c>
      <c r="K2293" s="300">
        <v>113918</v>
      </c>
      <c r="L2293" s="286">
        <f>ROWS(K$5:K2293)</f>
        <v>2289</v>
      </c>
      <c r="M2293" s="286" t="str">
        <f>IF(I2293='5.1'!$E$5,TXM!L2293,"")</f>
        <v/>
      </c>
      <c r="N2293" t="str">
        <f>IFERROR(SMALL($M$5:$M$8000,ROWS($M$5:M2293)),"")</f>
        <v/>
      </c>
      <c r="P2293" t="s">
        <v>1826</v>
      </c>
      <c r="Q2293" t="s">
        <v>106</v>
      </c>
      <c r="R2293">
        <v>4545</v>
      </c>
      <c r="S2293" s="286">
        <f>ROWS(R$5:R2293)</f>
        <v>2289</v>
      </c>
      <c r="T2293" s="286" t="str">
        <f>IF(P2293='5.1'!$E$5,TXM!S2293,"")</f>
        <v/>
      </c>
      <c r="U2293" t="str">
        <f>IFERROR(SMALL($T$5:$T$8000,ROWS($T$5:T2293)),"")</f>
        <v/>
      </c>
    </row>
    <row r="2294" spans="1:21" ht="14.4" customHeight="1" x14ac:dyDescent="0.25">
      <c r="A2294" s="285" t="s">
        <v>1818</v>
      </c>
      <c r="B2294" t="s">
        <v>804</v>
      </c>
      <c r="C2294" s="300">
        <v>724615</v>
      </c>
      <c r="D2294" s="286">
        <f>ROWS(C$5:C2294)</f>
        <v>2290</v>
      </c>
      <c r="E2294" s="286" t="str">
        <f>IF(A2294='5.1'!$E$5,TXM!D2294,"")</f>
        <v/>
      </c>
      <c r="F2294" t="str">
        <f>IFERROR(SMALL($E$5:$E$8000,ROWS($E$5:E2294)),"")</f>
        <v/>
      </c>
      <c r="I2294" s="285" t="s">
        <v>1721</v>
      </c>
      <c r="J2294" t="s">
        <v>715</v>
      </c>
      <c r="K2294" s="300">
        <v>94126</v>
      </c>
      <c r="L2294" s="286">
        <f>ROWS(K$5:K2294)</f>
        <v>2290</v>
      </c>
      <c r="M2294" s="286" t="str">
        <f>IF(I2294='5.1'!$E$5,TXM!L2294,"")</f>
        <v/>
      </c>
      <c r="N2294" t="str">
        <f>IFERROR(SMALL($M$5:$M$8000,ROWS($M$5:M2294)),"")</f>
        <v/>
      </c>
      <c r="P2294" t="s">
        <v>1826</v>
      </c>
      <c r="Q2294" t="s">
        <v>1091</v>
      </c>
      <c r="R2294">
        <v>4500</v>
      </c>
      <c r="S2294" s="286">
        <f>ROWS(R$5:R2294)</f>
        <v>2290</v>
      </c>
      <c r="T2294" s="286" t="str">
        <f>IF(P2294='5.1'!$E$5,TXM!S2294,"")</f>
        <v/>
      </c>
      <c r="U2294" t="str">
        <f>IFERROR(SMALL($T$5:$T$8000,ROWS($T$5:T2294)),"")</f>
        <v/>
      </c>
    </row>
    <row r="2295" spans="1:21" ht="14.4" customHeight="1" x14ac:dyDescent="0.25">
      <c r="A2295" s="285" t="s">
        <v>1818</v>
      </c>
      <c r="B2295" t="s">
        <v>109</v>
      </c>
      <c r="C2295" s="300">
        <v>724169</v>
      </c>
      <c r="D2295" s="286">
        <f>ROWS(C$5:C2295)</f>
        <v>2291</v>
      </c>
      <c r="E2295" s="286" t="str">
        <f>IF(A2295='5.1'!$E$5,TXM!D2295,"")</f>
        <v/>
      </c>
      <c r="F2295" t="str">
        <f>IFERROR(SMALL($E$5:$E$8000,ROWS($E$5:E2295)),"")</f>
        <v/>
      </c>
      <c r="I2295" s="285" t="s">
        <v>1721</v>
      </c>
      <c r="J2295" t="s">
        <v>774</v>
      </c>
      <c r="K2295" s="300">
        <v>73110</v>
      </c>
      <c r="L2295" s="286">
        <f>ROWS(K$5:K2295)</f>
        <v>2291</v>
      </c>
      <c r="M2295" s="286" t="str">
        <f>IF(I2295='5.1'!$E$5,TXM!L2295,"")</f>
        <v/>
      </c>
      <c r="N2295" t="str">
        <f>IFERROR(SMALL($M$5:$M$8000,ROWS($M$5:M2295)),"")</f>
        <v/>
      </c>
      <c r="P2295" t="s">
        <v>1829</v>
      </c>
      <c r="Q2295" t="s">
        <v>814</v>
      </c>
      <c r="R2295">
        <v>311281783</v>
      </c>
      <c r="S2295" s="286">
        <f>ROWS(R$5:R2295)</f>
        <v>2291</v>
      </c>
      <c r="T2295" s="286" t="str">
        <f>IF(P2295='5.1'!$E$5,TXM!S2295,"")</f>
        <v/>
      </c>
      <c r="U2295" t="str">
        <f>IFERROR(SMALL($T$5:$T$8000,ROWS($T$5:T2295)),"")</f>
        <v/>
      </c>
    </row>
    <row r="2296" spans="1:21" ht="14.4" customHeight="1" x14ac:dyDescent="0.25">
      <c r="A2296" s="285" t="s">
        <v>1818</v>
      </c>
      <c r="B2296" t="s">
        <v>1093</v>
      </c>
      <c r="C2296" s="300">
        <v>566423</v>
      </c>
      <c r="D2296" s="286">
        <f>ROWS(C$5:C2296)</f>
        <v>2292</v>
      </c>
      <c r="E2296" s="286" t="str">
        <f>IF(A2296='5.1'!$E$5,TXM!D2296,"")</f>
        <v/>
      </c>
      <c r="F2296" t="str">
        <f>IFERROR(SMALL($E$5:$E$8000,ROWS($E$5:E2296)),"")</f>
        <v/>
      </c>
      <c r="I2296" s="285" t="s">
        <v>1721</v>
      </c>
      <c r="J2296" t="s">
        <v>752</v>
      </c>
      <c r="K2296" s="300">
        <v>68543</v>
      </c>
      <c r="L2296" s="286">
        <f>ROWS(K$5:K2296)</f>
        <v>2292</v>
      </c>
      <c r="M2296" s="286" t="str">
        <f>IF(I2296='5.1'!$E$5,TXM!L2296,"")</f>
        <v/>
      </c>
      <c r="N2296" t="str">
        <f>IFERROR(SMALL($M$5:$M$8000,ROWS($M$5:M2296)),"")</f>
        <v/>
      </c>
      <c r="P2296" t="s">
        <v>1829</v>
      </c>
      <c r="Q2296" t="s">
        <v>806</v>
      </c>
      <c r="R2296">
        <v>120883004</v>
      </c>
      <c r="S2296" s="286">
        <f>ROWS(R$5:R2296)</f>
        <v>2292</v>
      </c>
      <c r="T2296" s="286" t="str">
        <f>IF(P2296='5.1'!$E$5,TXM!S2296,"")</f>
        <v/>
      </c>
      <c r="U2296" t="str">
        <f>IFERROR(SMALL($T$5:$T$8000,ROWS($T$5:T2296)),"")</f>
        <v/>
      </c>
    </row>
    <row r="2297" spans="1:21" ht="14.4" customHeight="1" x14ac:dyDescent="0.25">
      <c r="A2297" s="285" t="s">
        <v>1818</v>
      </c>
      <c r="B2297" t="s">
        <v>768</v>
      </c>
      <c r="C2297" s="300">
        <v>519426</v>
      </c>
      <c r="D2297" s="286">
        <f>ROWS(C$5:C2297)</f>
        <v>2293</v>
      </c>
      <c r="E2297" s="286" t="str">
        <f>IF(A2297='5.1'!$E$5,TXM!D2297,"")</f>
        <v/>
      </c>
      <c r="F2297" t="str">
        <f>IFERROR(SMALL($E$5:$E$8000,ROWS($E$5:E2297)),"")</f>
        <v/>
      </c>
      <c r="I2297" s="285" t="s">
        <v>1721</v>
      </c>
      <c r="J2297" t="s">
        <v>754</v>
      </c>
      <c r="K2297" s="300">
        <v>64785</v>
      </c>
      <c r="L2297" s="286">
        <f>ROWS(K$5:K2297)</f>
        <v>2293</v>
      </c>
      <c r="M2297" s="286" t="str">
        <f>IF(I2297='5.1'!$E$5,TXM!L2297,"")</f>
        <v/>
      </c>
      <c r="N2297" t="str">
        <f>IFERROR(SMALL($M$5:$M$8000,ROWS($M$5:M2297)),"")</f>
        <v/>
      </c>
      <c r="P2297" t="s">
        <v>1829</v>
      </c>
      <c r="Q2297" t="s">
        <v>810</v>
      </c>
      <c r="R2297">
        <v>106356110</v>
      </c>
      <c r="S2297" s="286">
        <f>ROWS(R$5:R2297)</f>
        <v>2293</v>
      </c>
      <c r="T2297" s="286" t="str">
        <f>IF(P2297='5.1'!$E$5,TXM!S2297,"")</f>
        <v/>
      </c>
      <c r="U2297" t="str">
        <f>IFERROR(SMALL($T$5:$T$8000,ROWS($T$5:T2297)),"")</f>
        <v/>
      </c>
    </row>
    <row r="2298" spans="1:21" ht="14.4" customHeight="1" x14ac:dyDescent="0.25">
      <c r="A2298" s="285" t="s">
        <v>1818</v>
      </c>
      <c r="B2298" t="s">
        <v>110</v>
      </c>
      <c r="C2298" s="300">
        <v>429039</v>
      </c>
      <c r="D2298" s="286">
        <f>ROWS(C$5:C2298)</f>
        <v>2294</v>
      </c>
      <c r="E2298" s="286" t="str">
        <f>IF(A2298='5.1'!$E$5,TXM!D2298,"")</f>
        <v/>
      </c>
      <c r="F2298" t="str">
        <f>IFERROR(SMALL($E$5:$E$8000,ROWS($E$5:E2298)),"")</f>
        <v/>
      </c>
      <c r="I2298" s="285" t="s">
        <v>1721</v>
      </c>
      <c r="J2298" t="s">
        <v>786</v>
      </c>
      <c r="K2298" s="300">
        <v>51898</v>
      </c>
      <c r="L2298" s="286">
        <f>ROWS(K$5:K2298)</f>
        <v>2294</v>
      </c>
      <c r="M2298" s="286" t="str">
        <f>IF(I2298='5.1'!$E$5,TXM!L2298,"")</f>
        <v/>
      </c>
      <c r="N2298" t="str">
        <f>IFERROR(SMALL($M$5:$M$8000,ROWS($M$5:M2298)),"")</f>
        <v/>
      </c>
      <c r="P2298" t="s">
        <v>1829</v>
      </c>
      <c r="Q2298" t="s">
        <v>784</v>
      </c>
      <c r="R2298">
        <v>93678160</v>
      </c>
      <c r="S2298" s="286">
        <f>ROWS(R$5:R2298)</f>
        <v>2294</v>
      </c>
      <c r="T2298" s="286" t="str">
        <f>IF(P2298='5.1'!$E$5,TXM!S2298,"")</f>
        <v/>
      </c>
      <c r="U2298" t="str">
        <f>IFERROR(SMALL($T$5:$T$8000,ROWS($T$5:T2298)),"")</f>
        <v/>
      </c>
    </row>
    <row r="2299" spans="1:21" ht="14.4" customHeight="1" x14ac:dyDescent="0.25">
      <c r="A2299" s="285" t="s">
        <v>1818</v>
      </c>
      <c r="B2299" t="s">
        <v>1076</v>
      </c>
      <c r="C2299" s="300">
        <v>417057</v>
      </c>
      <c r="D2299" s="286">
        <f>ROWS(C$5:C2299)</f>
        <v>2295</v>
      </c>
      <c r="E2299" s="286" t="str">
        <f>IF(A2299='5.1'!$E$5,TXM!D2299,"")</f>
        <v/>
      </c>
      <c r="F2299" t="str">
        <f>IFERROR(SMALL($E$5:$E$8000,ROWS($E$5:E2299)),"")</f>
        <v/>
      </c>
      <c r="I2299" s="285" t="s">
        <v>1721</v>
      </c>
      <c r="J2299" t="s">
        <v>1098</v>
      </c>
      <c r="K2299" s="300">
        <v>46250</v>
      </c>
      <c r="L2299" s="286">
        <f>ROWS(K$5:K2299)</f>
        <v>2295</v>
      </c>
      <c r="M2299" s="286" t="str">
        <f>IF(I2299='5.1'!$E$5,TXM!L2299,"")</f>
        <v/>
      </c>
      <c r="N2299" t="str">
        <f>IFERROR(SMALL($M$5:$M$8000,ROWS($M$5:M2299)),"")</f>
        <v/>
      </c>
      <c r="P2299" t="s">
        <v>1829</v>
      </c>
      <c r="Q2299" t="s">
        <v>808</v>
      </c>
      <c r="R2299">
        <v>45266672</v>
      </c>
      <c r="S2299" s="286">
        <f>ROWS(R$5:R2299)</f>
        <v>2295</v>
      </c>
      <c r="T2299" s="286" t="str">
        <f>IF(P2299='5.1'!$E$5,TXM!S2299,"")</f>
        <v/>
      </c>
      <c r="U2299" t="str">
        <f>IFERROR(SMALL($T$5:$T$8000,ROWS($T$5:T2299)),"")</f>
        <v/>
      </c>
    </row>
    <row r="2300" spans="1:21" ht="14.4" customHeight="1" x14ac:dyDescent="0.25">
      <c r="A2300" s="285" t="s">
        <v>1818</v>
      </c>
      <c r="B2300" t="s">
        <v>746</v>
      </c>
      <c r="C2300" s="300">
        <v>399453</v>
      </c>
      <c r="D2300" s="286">
        <f>ROWS(C$5:C2300)</f>
        <v>2296</v>
      </c>
      <c r="E2300" s="286" t="str">
        <f>IF(A2300='5.1'!$E$5,TXM!D2300,"")</f>
        <v/>
      </c>
      <c r="F2300" t="str">
        <f>IFERROR(SMALL($E$5:$E$8000,ROWS($E$5:E2300)),"")</f>
        <v/>
      </c>
      <c r="I2300" s="285" t="s">
        <v>1721</v>
      </c>
      <c r="J2300" t="s">
        <v>740</v>
      </c>
      <c r="K2300" s="300">
        <v>34763</v>
      </c>
      <c r="L2300" s="286">
        <f>ROWS(K$5:K2300)</f>
        <v>2296</v>
      </c>
      <c r="M2300" s="286" t="str">
        <f>IF(I2300='5.1'!$E$5,TXM!L2300,"")</f>
        <v/>
      </c>
      <c r="N2300" t="str">
        <f>IFERROR(SMALL($M$5:$M$8000,ROWS($M$5:M2300)),"")</f>
        <v/>
      </c>
      <c r="P2300" t="s">
        <v>1829</v>
      </c>
      <c r="Q2300" t="s">
        <v>106</v>
      </c>
      <c r="R2300">
        <v>20337765</v>
      </c>
      <c r="S2300" s="286">
        <f>ROWS(R$5:R2300)</f>
        <v>2296</v>
      </c>
      <c r="T2300" s="286" t="str">
        <f>IF(P2300='5.1'!$E$5,TXM!S2300,"")</f>
        <v/>
      </c>
      <c r="U2300" t="str">
        <f>IFERROR(SMALL($T$5:$T$8000,ROWS($T$5:T2300)),"")</f>
        <v/>
      </c>
    </row>
    <row r="2301" spans="1:21" ht="14.4" customHeight="1" x14ac:dyDescent="0.25">
      <c r="A2301" s="285" t="s">
        <v>1818</v>
      </c>
      <c r="B2301" t="s">
        <v>766</v>
      </c>
      <c r="C2301" s="300">
        <v>325319</v>
      </c>
      <c r="D2301" s="286">
        <f>ROWS(C$5:C2301)</f>
        <v>2297</v>
      </c>
      <c r="E2301" s="286" t="str">
        <f>IF(A2301='5.1'!$E$5,TXM!D2301,"")</f>
        <v/>
      </c>
      <c r="F2301" t="str">
        <f>IFERROR(SMALL($E$5:$E$8000,ROWS($E$5:E2301)),"")</f>
        <v/>
      </c>
      <c r="I2301" s="285" t="s">
        <v>1721</v>
      </c>
      <c r="J2301" t="s">
        <v>756</v>
      </c>
      <c r="K2301" s="300">
        <v>27843</v>
      </c>
      <c r="L2301" s="286">
        <f>ROWS(K$5:K2301)</f>
        <v>2297</v>
      </c>
      <c r="M2301" s="286" t="str">
        <f>IF(I2301='5.1'!$E$5,TXM!L2301,"")</f>
        <v/>
      </c>
      <c r="N2301" t="str">
        <f>IFERROR(SMALL($M$5:$M$8000,ROWS($M$5:M2301)),"")</f>
        <v/>
      </c>
      <c r="P2301" t="s">
        <v>1829</v>
      </c>
      <c r="Q2301" t="s">
        <v>1093</v>
      </c>
      <c r="R2301">
        <v>17800484</v>
      </c>
      <c r="S2301" s="286">
        <f>ROWS(R$5:R2301)</f>
        <v>2297</v>
      </c>
      <c r="T2301" s="286" t="str">
        <f>IF(P2301='5.1'!$E$5,TXM!S2301,"")</f>
        <v/>
      </c>
      <c r="U2301" t="str">
        <f>IFERROR(SMALL($T$5:$T$8000,ROWS($T$5:T2301)),"")</f>
        <v/>
      </c>
    </row>
    <row r="2302" spans="1:21" ht="14.4" customHeight="1" x14ac:dyDescent="0.25">
      <c r="A2302" s="285" t="s">
        <v>1818</v>
      </c>
      <c r="B2302" t="s">
        <v>1084</v>
      </c>
      <c r="C2302" s="300">
        <v>269014</v>
      </c>
      <c r="D2302" s="286">
        <f>ROWS(C$5:C2302)</f>
        <v>2298</v>
      </c>
      <c r="E2302" s="286" t="str">
        <f>IF(A2302='5.1'!$E$5,TXM!D2302,"")</f>
        <v/>
      </c>
      <c r="F2302" t="str">
        <f>IFERROR(SMALL($E$5:$E$8000,ROWS($E$5:E2302)),"")</f>
        <v/>
      </c>
      <c r="I2302" s="285" t="s">
        <v>1721</v>
      </c>
      <c r="J2302" t="s">
        <v>750</v>
      </c>
      <c r="K2302" s="300">
        <v>26596</v>
      </c>
      <c r="L2302" s="286">
        <f>ROWS(K$5:K2302)</f>
        <v>2298</v>
      </c>
      <c r="M2302" s="286" t="str">
        <f>IF(I2302='5.1'!$E$5,TXM!L2302,"")</f>
        <v/>
      </c>
      <c r="N2302" t="str">
        <f>IFERROR(SMALL($M$5:$M$8000,ROWS($M$5:M2302)),"")</f>
        <v/>
      </c>
      <c r="P2302" t="s">
        <v>1829</v>
      </c>
      <c r="Q2302" t="s">
        <v>102</v>
      </c>
      <c r="R2302">
        <v>9578560</v>
      </c>
      <c r="S2302" s="286">
        <f>ROWS(R$5:R2302)</f>
        <v>2298</v>
      </c>
      <c r="T2302" s="286" t="str">
        <f>IF(P2302='5.1'!$E$5,TXM!S2302,"")</f>
        <v/>
      </c>
      <c r="U2302" t="str">
        <f>IFERROR(SMALL($T$5:$T$8000,ROWS($T$5:T2302)),"")</f>
        <v/>
      </c>
    </row>
    <row r="2303" spans="1:21" ht="14.4" customHeight="1" x14ac:dyDescent="0.25">
      <c r="A2303" s="285" t="s">
        <v>1818</v>
      </c>
      <c r="B2303" t="s">
        <v>756</v>
      </c>
      <c r="C2303" s="300">
        <v>239550</v>
      </c>
      <c r="D2303" s="286">
        <f>ROWS(C$5:C2303)</f>
        <v>2299</v>
      </c>
      <c r="E2303" s="286" t="str">
        <f>IF(A2303='5.1'!$E$5,TXM!D2303,"")</f>
        <v/>
      </c>
      <c r="F2303" t="str">
        <f>IFERROR(SMALL($E$5:$E$8000,ROWS($E$5:E2303)),"")</f>
        <v/>
      </c>
      <c r="I2303" s="285" t="s">
        <v>1721</v>
      </c>
      <c r="J2303" t="s">
        <v>823</v>
      </c>
      <c r="K2303" s="300">
        <v>24087</v>
      </c>
      <c r="L2303" s="286">
        <f>ROWS(K$5:K2303)</f>
        <v>2299</v>
      </c>
      <c r="M2303" s="286" t="str">
        <f>IF(I2303='5.1'!$E$5,TXM!L2303,"")</f>
        <v/>
      </c>
      <c r="N2303" t="str">
        <f>IFERROR(SMALL($M$5:$M$8000,ROWS($M$5:M2303)),"")</f>
        <v/>
      </c>
      <c r="P2303" t="s">
        <v>1829</v>
      </c>
      <c r="Q2303" t="s">
        <v>1080</v>
      </c>
      <c r="R2303">
        <v>9158787</v>
      </c>
      <c r="S2303" s="286">
        <f>ROWS(R$5:R2303)</f>
        <v>2299</v>
      </c>
      <c r="T2303" s="286" t="str">
        <f>IF(P2303='5.1'!$E$5,TXM!S2303,"")</f>
        <v/>
      </c>
      <c r="U2303" t="str">
        <f>IFERROR(SMALL($T$5:$T$8000,ROWS($T$5:T2303)),"")</f>
        <v/>
      </c>
    </row>
    <row r="2304" spans="1:21" ht="14.4" customHeight="1" x14ac:dyDescent="0.25">
      <c r="A2304" s="285" t="s">
        <v>1818</v>
      </c>
      <c r="B2304" t="s">
        <v>1083</v>
      </c>
      <c r="C2304" s="300">
        <v>156044</v>
      </c>
      <c r="D2304" s="286">
        <f>ROWS(C$5:C2304)</f>
        <v>2300</v>
      </c>
      <c r="E2304" s="286" t="str">
        <f>IF(A2304='5.1'!$E$5,TXM!D2304,"")</f>
        <v/>
      </c>
      <c r="F2304" t="str">
        <f>IFERROR(SMALL($E$5:$E$8000,ROWS($E$5:E2304)),"")</f>
        <v/>
      </c>
      <c r="I2304" s="285" t="s">
        <v>1721</v>
      </c>
      <c r="J2304" t="s">
        <v>1083</v>
      </c>
      <c r="K2304" s="300">
        <v>18500</v>
      </c>
      <c r="L2304" s="286">
        <f>ROWS(K$5:K2304)</f>
        <v>2300</v>
      </c>
      <c r="M2304" s="286" t="str">
        <f>IF(I2304='5.1'!$E$5,TXM!L2304,"")</f>
        <v/>
      </c>
      <c r="N2304" t="str">
        <f>IFERROR(SMALL($M$5:$M$8000,ROWS($M$5:M2304)),"")</f>
        <v/>
      </c>
      <c r="P2304" t="s">
        <v>1829</v>
      </c>
      <c r="Q2304" t="s">
        <v>1091</v>
      </c>
      <c r="R2304">
        <v>7777525</v>
      </c>
      <c r="S2304" s="286">
        <f>ROWS(R$5:R2304)</f>
        <v>2300</v>
      </c>
      <c r="T2304" s="286" t="str">
        <f>IF(P2304='5.1'!$E$5,TXM!S2304,"")</f>
        <v/>
      </c>
      <c r="U2304" t="str">
        <f>IFERROR(SMALL($T$5:$T$8000,ROWS($T$5:T2304)),"")</f>
        <v/>
      </c>
    </row>
    <row r="2305" spans="1:21" ht="14.4" customHeight="1" x14ac:dyDescent="0.25">
      <c r="A2305" s="285" t="s">
        <v>1818</v>
      </c>
      <c r="B2305" t="s">
        <v>1098</v>
      </c>
      <c r="C2305" s="300">
        <v>149745</v>
      </c>
      <c r="D2305" s="286">
        <f>ROWS(C$5:C2305)</f>
        <v>2301</v>
      </c>
      <c r="E2305" s="286" t="str">
        <f>IF(A2305='5.1'!$E$5,TXM!D2305,"")</f>
        <v/>
      </c>
      <c r="F2305" t="str">
        <f>IFERROR(SMALL($E$5:$E$8000,ROWS($E$5:E2305)),"")</f>
        <v/>
      </c>
      <c r="I2305" s="285" t="s">
        <v>1721</v>
      </c>
      <c r="J2305" t="s">
        <v>746</v>
      </c>
      <c r="K2305" s="300">
        <v>16564</v>
      </c>
      <c r="L2305" s="286">
        <f>ROWS(K$5:K2305)</f>
        <v>2301</v>
      </c>
      <c r="M2305" s="286" t="str">
        <f>IF(I2305='5.1'!$E$5,TXM!L2305,"")</f>
        <v/>
      </c>
      <c r="N2305" t="str">
        <f>IFERROR(SMALL($M$5:$M$8000,ROWS($M$5:M2305)),"")</f>
        <v/>
      </c>
      <c r="P2305" t="s">
        <v>1829</v>
      </c>
      <c r="Q2305" t="s">
        <v>1089</v>
      </c>
      <c r="R2305">
        <v>7108356</v>
      </c>
      <c r="S2305" s="286">
        <f>ROWS(R$5:R2305)</f>
        <v>2301</v>
      </c>
      <c r="T2305" s="286" t="str">
        <f>IF(P2305='5.1'!$E$5,TXM!S2305,"")</f>
        <v/>
      </c>
      <c r="U2305" t="str">
        <f>IFERROR(SMALL($T$5:$T$8000,ROWS($T$5:T2305)),"")</f>
        <v/>
      </c>
    </row>
    <row r="2306" spans="1:21" ht="14.4" customHeight="1" x14ac:dyDescent="0.25">
      <c r="A2306" s="285" t="s">
        <v>1818</v>
      </c>
      <c r="B2306" t="s">
        <v>814</v>
      </c>
      <c r="C2306" s="300">
        <v>145000</v>
      </c>
      <c r="D2306" s="286">
        <f>ROWS(C$5:C2306)</f>
        <v>2302</v>
      </c>
      <c r="E2306" s="286" t="str">
        <f>IF(A2306='5.1'!$E$5,TXM!D2306,"")</f>
        <v/>
      </c>
      <c r="F2306" t="str">
        <f>IFERROR(SMALL($E$5:$E$8000,ROWS($E$5:E2306)),"")</f>
        <v/>
      </c>
      <c r="I2306" s="285" t="s">
        <v>1721</v>
      </c>
      <c r="J2306" t="s">
        <v>104</v>
      </c>
      <c r="K2306" s="300">
        <v>14720</v>
      </c>
      <c r="L2306" s="286">
        <f>ROWS(K$5:K2306)</f>
        <v>2302</v>
      </c>
      <c r="M2306" s="286" t="str">
        <f>IF(I2306='5.1'!$E$5,TXM!L2306,"")</f>
        <v/>
      </c>
      <c r="N2306" t="str">
        <f>IFERROR(SMALL($M$5:$M$8000,ROWS($M$5:M2306)),"")</f>
        <v/>
      </c>
      <c r="P2306" t="s">
        <v>1829</v>
      </c>
      <c r="Q2306" t="s">
        <v>725</v>
      </c>
      <c r="R2306">
        <v>6402082</v>
      </c>
      <c r="S2306" s="286">
        <f>ROWS(R$5:R2306)</f>
        <v>2302</v>
      </c>
      <c r="T2306" s="286" t="str">
        <f>IF(P2306='5.1'!$E$5,TXM!S2306,"")</f>
        <v/>
      </c>
      <c r="U2306" t="str">
        <f>IFERROR(SMALL($T$5:$T$8000,ROWS($T$5:T2306)),"")</f>
        <v/>
      </c>
    </row>
    <row r="2307" spans="1:21" ht="14.4" customHeight="1" x14ac:dyDescent="0.25">
      <c r="A2307" s="285" t="s">
        <v>1818</v>
      </c>
      <c r="B2307" t="s">
        <v>742</v>
      </c>
      <c r="C2307" s="300">
        <v>111300</v>
      </c>
      <c r="D2307" s="286">
        <f>ROWS(C$5:C2307)</f>
        <v>2303</v>
      </c>
      <c r="E2307" s="286" t="str">
        <f>IF(A2307='5.1'!$E$5,TXM!D2307,"")</f>
        <v/>
      </c>
      <c r="F2307" t="str">
        <f>IFERROR(SMALL($E$5:$E$8000,ROWS($E$5:E2307)),"")</f>
        <v/>
      </c>
      <c r="I2307" s="285" t="s">
        <v>1721</v>
      </c>
      <c r="J2307" t="s">
        <v>788</v>
      </c>
      <c r="K2307" s="300">
        <v>14235</v>
      </c>
      <c r="L2307" s="286">
        <f>ROWS(K$5:K2307)</f>
        <v>2303</v>
      </c>
      <c r="M2307" s="286" t="str">
        <f>IF(I2307='5.1'!$E$5,TXM!L2307,"")</f>
        <v/>
      </c>
      <c r="N2307" t="str">
        <f>IFERROR(SMALL($M$5:$M$8000,ROWS($M$5:M2307)),"")</f>
        <v/>
      </c>
      <c r="P2307" t="s">
        <v>1829</v>
      </c>
      <c r="Q2307" t="s">
        <v>1096</v>
      </c>
      <c r="R2307">
        <v>5951252</v>
      </c>
      <c r="S2307" s="286">
        <f>ROWS(R$5:R2307)</f>
        <v>2303</v>
      </c>
      <c r="T2307" s="286" t="str">
        <f>IF(P2307='5.1'!$E$5,TXM!S2307,"")</f>
        <v/>
      </c>
      <c r="U2307" t="str">
        <f>IFERROR(SMALL($T$5:$T$8000,ROWS($T$5:T2307)),"")</f>
        <v/>
      </c>
    </row>
    <row r="2308" spans="1:21" ht="14.4" customHeight="1" x14ac:dyDescent="0.25">
      <c r="A2308" s="285" t="s">
        <v>1818</v>
      </c>
      <c r="B2308" t="s">
        <v>1089</v>
      </c>
      <c r="C2308" s="300">
        <v>77500</v>
      </c>
      <c r="D2308" s="286">
        <f>ROWS(C$5:C2308)</f>
        <v>2304</v>
      </c>
      <c r="E2308" s="286" t="str">
        <f>IF(A2308='5.1'!$E$5,TXM!D2308,"")</f>
        <v/>
      </c>
      <c r="F2308" t="str">
        <f>IFERROR(SMALL($E$5:$E$8000,ROWS($E$5:E2308)),"")</f>
        <v/>
      </c>
      <c r="I2308" s="285" t="s">
        <v>1721</v>
      </c>
      <c r="J2308" t="s">
        <v>103</v>
      </c>
      <c r="K2308" s="300">
        <v>7789</v>
      </c>
      <c r="L2308" s="286">
        <f>ROWS(K$5:K2308)</f>
        <v>2304</v>
      </c>
      <c r="M2308" s="286" t="str">
        <f>IF(I2308='5.1'!$E$5,TXM!L2308,"")</f>
        <v/>
      </c>
      <c r="N2308" t="str">
        <f>IFERROR(SMALL($M$5:$M$8000,ROWS($M$5:M2308)),"")</f>
        <v/>
      </c>
      <c r="P2308" t="s">
        <v>1829</v>
      </c>
      <c r="Q2308" t="s">
        <v>116</v>
      </c>
      <c r="R2308">
        <v>5788713</v>
      </c>
      <c r="S2308" s="286">
        <f>ROWS(R$5:R2308)</f>
        <v>2304</v>
      </c>
      <c r="T2308" s="286" t="str">
        <f>IF(P2308='5.1'!$E$5,TXM!S2308,"")</f>
        <v/>
      </c>
      <c r="U2308" t="str">
        <f>IFERROR(SMALL($T$5:$T$8000,ROWS($T$5:T2308)),"")</f>
        <v/>
      </c>
    </row>
    <row r="2309" spans="1:21" ht="14.4" customHeight="1" x14ac:dyDescent="0.25">
      <c r="A2309" s="285" t="s">
        <v>1818</v>
      </c>
      <c r="B2309" t="s">
        <v>823</v>
      </c>
      <c r="C2309" s="300">
        <v>74550</v>
      </c>
      <c r="D2309" s="286">
        <f>ROWS(C$5:C2309)</f>
        <v>2305</v>
      </c>
      <c r="E2309" s="286" t="str">
        <f>IF(A2309='5.1'!$E$5,TXM!D2309,"")</f>
        <v/>
      </c>
      <c r="F2309" t="str">
        <f>IFERROR(SMALL($E$5:$E$8000,ROWS($E$5:E2309)),"")</f>
        <v/>
      </c>
      <c r="I2309" s="285" t="s">
        <v>1721</v>
      </c>
      <c r="J2309" t="s">
        <v>790</v>
      </c>
      <c r="K2309" s="300">
        <v>5892</v>
      </c>
      <c r="L2309" s="286">
        <f>ROWS(K$5:K2309)</f>
        <v>2305</v>
      </c>
      <c r="M2309" s="286" t="str">
        <f>IF(I2309='5.1'!$E$5,TXM!L2309,"")</f>
        <v/>
      </c>
      <c r="N2309" t="str">
        <f>IFERROR(SMALL($M$5:$M$8000,ROWS($M$5:M2309)),"")</f>
        <v/>
      </c>
      <c r="P2309" t="s">
        <v>1829</v>
      </c>
      <c r="Q2309" t="s">
        <v>760</v>
      </c>
      <c r="R2309">
        <v>5513795</v>
      </c>
      <c r="S2309" s="286">
        <f>ROWS(R$5:R2309)</f>
        <v>2305</v>
      </c>
      <c r="T2309" s="286" t="str">
        <f>IF(P2309='5.1'!$E$5,TXM!S2309,"")</f>
        <v/>
      </c>
      <c r="U2309" t="str">
        <f>IFERROR(SMALL($T$5:$T$8000,ROWS($T$5:T2309)),"")</f>
        <v/>
      </c>
    </row>
    <row r="2310" spans="1:21" ht="14.4" customHeight="1" x14ac:dyDescent="0.25">
      <c r="A2310" s="285" t="s">
        <v>1818</v>
      </c>
      <c r="B2310" t="s">
        <v>772</v>
      </c>
      <c r="C2310" s="300">
        <v>70000</v>
      </c>
      <c r="D2310" s="286">
        <f>ROWS(C$5:C2310)</f>
        <v>2306</v>
      </c>
      <c r="E2310" s="286" t="str">
        <f>IF(A2310='5.1'!$E$5,TXM!D2310,"")</f>
        <v/>
      </c>
      <c r="F2310" t="str">
        <f>IFERROR(SMALL($E$5:$E$8000,ROWS($E$5:E2310)),"")</f>
        <v/>
      </c>
      <c r="I2310" s="285" t="s">
        <v>1721</v>
      </c>
      <c r="J2310" t="s">
        <v>796</v>
      </c>
      <c r="K2310" s="300">
        <v>5295</v>
      </c>
      <c r="L2310" s="286">
        <f>ROWS(K$5:K2310)</f>
        <v>2306</v>
      </c>
      <c r="M2310" s="286" t="str">
        <f>IF(I2310='5.1'!$E$5,TXM!L2310,"")</f>
        <v/>
      </c>
      <c r="N2310" t="str">
        <f>IFERROR(SMALL($M$5:$M$8000,ROWS($M$5:M2310)),"")</f>
        <v/>
      </c>
      <c r="P2310" t="s">
        <v>1829</v>
      </c>
      <c r="Q2310" t="s">
        <v>776</v>
      </c>
      <c r="R2310">
        <v>5225998</v>
      </c>
      <c r="S2310" s="286">
        <f>ROWS(R$5:R2310)</f>
        <v>2306</v>
      </c>
      <c r="T2310" s="286" t="str">
        <f>IF(P2310='5.1'!$E$5,TXM!S2310,"")</f>
        <v/>
      </c>
      <c r="U2310" t="str">
        <f>IFERROR(SMALL($T$5:$T$8000,ROWS($T$5:T2310)),"")</f>
        <v/>
      </c>
    </row>
    <row r="2311" spans="1:21" ht="14.4" customHeight="1" x14ac:dyDescent="0.25">
      <c r="A2311" s="285" t="s">
        <v>1818</v>
      </c>
      <c r="B2311" t="s">
        <v>734</v>
      </c>
      <c r="C2311" s="300">
        <v>34224</v>
      </c>
      <c r="D2311" s="286">
        <f>ROWS(C$5:C2311)</f>
        <v>2307</v>
      </c>
      <c r="E2311" s="286" t="str">
        <f>IF(A2311='5.1'!$E$5,TXM!D2311,"")</f>
        <v/>
      </c>
      <c r="F2311" t="str">
        <f>IFERROR(SMALL($E$5:$E$8000,ROWS($E$5:E2311)),"")</f>
        <v/>
      </c>
      <c r="I2311" s="285" t="s">
        <v>1721</v>
      </c>
      <c r="J2311" t="s">
        <v>997</v>
      </c>
      <c r="K2311" s="300">
        <v>4476</v>
      </c>
      <c r="L2311" s="286">
        <f>ROWS(K$5:K2311)</f>
        <v>2307</v>
      </c>
      <c r="M2311" s="286" t="str">
        <f>IF(I2311='5.1'!$E$5,TXM!L2311,"")</f>
        <v/>
      </c>
      <c r="N2311" t="str">
        <f>IFERROR(SMALL($M$5:$M$8000,ROWS($M$5:M2311)),"")</f>
        <v/>
      </c>
      <c r="P2311" t="s">
        <v>1829</v>
      </c>
      <c r="Q2311" t="s">
        <v>117</v>
      </c>
      <c r="R2311">
        <v>4888683</v>
      </c>
      <c r="S2311" s="286">
        <f>ROWS(R$5:R2311)</f>
        <v>2307</v>
      </c>
      <c r="T2311" s="286" t="str">
        <f>IF(P2311='5.1'!$E$5,TXM!S2311,"")</f>
        <v/>
      </c>
      <c r="U2311" t="str">
        <f>IFERROR(SMALL($T$5:$T$8000,ROWS($T$5:T2311)),"")</f>
        <v/>
      </c>
    </row>
    <row r="2312" spans="1:21" ht="14.4" customHeight="1" x14ac:dyDescent="0.25">
      <c r="A2312" s="285" t="s">
        <v>1818</v>
      </c>
      <c r="B2312" t="s">
        <v>760</v>
      </c>
      <c r="C2312" s="300">
        <v>30380</v>
      </c>
      <c r="D2312" s="286">
        <f>ROWS(C$5:C2312)</f>
        <v>2308</v>
      </c>
      <c r="E2312" s="286" t="str">
        <f>IF(A2312='5.1'!$E$5,TXM!D2312,"")</f>
        <v/>
      </c>
      <c r="F2312" t="str">
        <f>IFERROR(SMALL($E$5:$E$8000,ROWS($E$5:E2312)),"")</f>
        <v/>
      </c>
      <c r="I2312" s="285" t="s">
        <v>1721</v>
      </c>
      <c r="J2312" t="s">
        <v>1094</v>
      </c>
      <c r="K2312" s="300">
        <v>4415</v>
      </c>
      <c r="L2312" s="286">
        <f>ROWS(K$5:K2312)</f>
        <v>2308</v>
      </c>
      <c r="M2312" s="286" t="str">
        <f>IF(I2312='5.1'!$E$5,TXM!L2312,"")</f>
        <v/>
      </c>
      <c r="N2312" t="str">
        <f>IFERROR(SMALL($M$5:$M$8000,ROWS($M$5:M2312)),"")</f>
        <v/>
      </c>
      <c r="P2312" t="s">
        <v>1829</v>
      </c>
      <c r="Q2312" t="s">
        <v>1086</v>
      </c>
      <c r="R2312">
        <v>4748653</v>
      </c>
      <c r="S2312" s="286">
        <f>ROWS(R$5:R2312)</f>
        <v>2308</v>
      </c>
      <c r="T2312" s="286" t="str">
        <f>IF(P2312='5.1'!$E$5,TXM!S2312,"")</f>
        <v/>
      </c>
      <c r="U2312" t="str">
        <f>IFERROR(SMALL($T$5:$T$8000,ROWS($T$5:T2312)),"")</f>
        <v/>
      </c>
    </row>
    <row r="2313" spans="1:21" ht="14.4" customHeight="1" x14ac:dyDescent="0.25">
      <c r="A2313" s="285" t="s">
        <v>1818</v>
      </c>
      <c r="B2313" t="s">
        <v>800</v>
      </c>
      <c r="C2313" s="300">
        <v>18488</v>
      </c>
      <c r="D2313" s="286">
        <f>ROWS(C$5:C2313)</f>
        <v>2309</v>
      </c>
      <c r="E2313" s="286" t="str">
        <f>IF(A2313='5.1'!$E$5,TXM!D2313,"")</f>
        <v/>
      </c>
      <c r="F2313" t="str">
        <f>IFERROR(SMALL($E$5:$E$8000,ROWS($E$5:E2313)),"")</f>
        <v/>
      </c>
      <c r="I2313" s="285" t="s">
        <v>1721</v>
      </c>
      <c r="J2313" t="s">
        <v>1089</v>
      </c>
      <c r="K2313" s="300">
        <v>2126</v>
      </c>
      <c r="L2313" s="286">
        <f>ROWS(K$5:K2313)</f>
        <v>2309</v>
      </c>
      <c r="M2313" s="286" t="str">
        <f>IF(I2313='5.1'!$E$5,TXM!L2313,"")</f>
        <v/>
      </c>
      <c r="N2313" t="str">
        <f>IFERROR(SMALL($M$5:$M$8000,ROWS($M$5:M2313)),"")</f>
        <v/>
      </c>
      <c r="P2313" t="s">
        <v>1829</v>
      </c>
      <c r="Q2313" t="s">
        <v>119</v>
      </c>
      <c r="R2313">
        <v>4630280</v>
      </c>
      <c r="S2313" s="286">
        <f>ROWS(R$5:R2313)</f>
        <v>2309</v>
      </c>
      <c r="T2313" s="286" t="str">
        <f>IF(P2313='5.1'!$E$5,TXM!S2313,"")</f>
        <v/>
      </c>
      <c r="U2313" t="str">
        <f>IFERROR(SMALL($T$5:$T$8000,ROWS($T$5:T2313)),"")</f>
        <v/>
      </c>
    </row>
    <row r="2314" spans="1:21" ht="14.4" customHeight="1" x14ac:dyDescent="0.25">
      <c r="A2314" s="285" t="s">
        <v>1818</v>
      </c>
      <c r="B2314" t="s">
        <v>1091</v>
      </c>
      <c r="C2314" s="300">
        <v>17921</v>
      </c>
      <c r="D2314" s="286">
        <f>ROWS(C$5:C2314)</f>
        <v>2310</v>
      </c>
      <c r="E2314" s="286" t="str">
        <f>IF(A2314='5.1'!$E$5,TXM!D2314,"")</f>
        <v/>
      </c>
      <c r="F2314" t="str">
        <f>IFERROR(SMALL($E$5:$E$8000,ROWS($E$5:E2314)),"")</f>
        <v/>
      </c>
      <c r="I2314" s="285" t="s">
        <v>1721</v>
      </c>
      <c r="J2314" t="s">
        <v>717</v>
      </c>
      <c r="K2314" s="300">
        <v>1282</v>
      </c>
      <c r="L2314" s="286">
        <f>ROWS(K$5:K2314)</f>
        <v>2310</v>
      </c>
      <c r="M2314" s="286" t="str">
        <f>IF(I2314='5.1'!$E$5,TXM!L2314,"")</f>
        <v/>
      </c>
      <c r="N2314" t="str">
        <f>IFERROR(SMALL($M$5:$M$8000,ROWS($M$5:M2314)),"")</f>
        <v/>
      </c>
      <c r="P2314" t="s">
        <v>1829</v>
      </c>
      <c r="Q2314" t="s">
        <v>118</v>
      </c>
      <c r="R2314">
        <v>4161823</v>
      </c>
      <c r="S2314" s="286">
        <f>ROWS(R$5:R2314)</f>
        <v>2310</v>
      </c>
      <c r="T2314" s="286" t="str">
        <f>IF(P2314='5.1'!$E$5,TXM!S2314,"")</f>
        <v/>
      </c>
      <c r="U2314" t="str">
        <f>IFERROR(SMALL($T$5:$T$8000,ROWS($T$5:T2314)),"")</f>
        <v/>
      </c>
    </row>
    <row r="2315" spans="1:21" ht="14.4" customHeight="1" x14ac:dyDescent="0.25">
      <c r="A2315" s="285" t="s">
        <v>1818</v>
      </c>
      <c r="B2315" t="s">
        <v>770</v>
      </c>
      <c r="C2315" s="300">
        <v>15680</v>
      </c>
      <c r="D2315" s="286">
        <f>ROWS(C$5:C2315)</f>
        <v>2311</v>
      </c>
      <c r="E2315" s="286" t="str">
        <f>IF(A2315='5.1'!$E$5,TXM!D2315,"")</f>
        <v/>
      </c>
      <c r="F2315" t="str">
        <f>IFERROR(SMALL($E$5:$E$8000,ROWS($E$5:E2315)),"")</f>
        <v/>
      </c>
      <c r="I2315" s="285" t="s">
        <v>1721</v>
      </c>
      <c r="J2315" t="s">
        <v>800</v>
      </c>
      <c r="K2315" s="300">
        <v>864</v>
      </c>
      <c r="L2315" s="286">
        <f>ROWS(K$5:K2315)</f>
        <v>2311</v>
      </c>
      <c r="M2315" s="286" t="str">
        <f>IF(I2315='5.1'!$E$5,TXM!L2315,"")</f>
        <v/>
      </c>
      <c r="N2315" t="str">
        <f>IFERROR(SMALL($M$5:$M$8000,ROWS($M$5:M2315)),"")</f>
        <v/>
      </c>
      <c r="P2315" t="s">
        <v>1829</v>
      </c>
      <c r="Q2315" t="s">
        <v>821</v>
      </c>
      <c r="R2315">
        <v>3244547</v>
      </c>
      <c r="S2315" s="286">
        <f>ROWS(R$5:R2315)</f>
        <v>2311</v>
      </c>
      <c r="T2315" s="286" t="str">
        <f>IF(P2315='5.1'!$E$5,TXM!S2315,"")</f>
        <v/>
      </c>
      <c r="U2315" t="str">
        <f>IFERROR(SMALL($T$5:$T$8000,ROWS($T$5:T2315)),"")</f>
        <v/>
      </c>
    </row>
    <row r="2316" spans="1:21" ht="14.4" customHeight="1" x14ac:dyDescent="0.25">
      <c r="A2316" s="285" t="s">
        <v>1818</v>
      </c>
      <c r="B2316" t="s">
        <v>754</v>
      </c>
      <c r="C2316" s="300">
        <v>3472</v>
      </c>
      <c r="D2316" s="286">
        <f>ROWS(C$5:C2316)</f>
        <v>2312</v>
      </c>
      <c r="E2316" s="286" t="str">
        <f>IF(A2316='5.1'!$E$5,TXM!D2316,"")</f>
        <v/>
      </c>
      <c r="F2316" t="str">
        <f>IFERROR(SMALL($E$5:$E$8000,ROWS($E$5:E2316)),"")</f>
        <v/>
      </c>
      <c r="I2316" s="285" t="s">
        <v>1721</v>
      </c>
      <c r="J2316" t="s">
        <v>770</v>
      </c>
      <c r="K2316" s="300">
        <v>801</v>
      </c>
      <c r="L2316" s="286">
        <f>ROWS(K$5:K2316)</f>
        <v>2312</v>
      </c>
      <c r="M2316" s="286" t="str">
        <f>IF(I2316='5.1'!$E$5,TXM!L2316,"")</f>
        <v/>
      </c>
      <c r="N2316" t="str">
        <f>IFERROR(SMALL($M$5:$M$8000,ROWS($M$5:M2316)),"")</f>
        <v/>
      </c>
      <c r="P2316" t="s">
        <v>1829</v>
      </c>
      <c r="Q2316" t="s">
        <v>113</v>
      </c>
      <c r="R2316">
        <v>3195342</v>
      </c>
      <c r="S2316" s="286">
        <f>ROWS(R$5:R2316)</f>
        <v>2312</v>
      </c>
      <c r="T2316" s="286" t="str">
        <f>IF(P2316='5.1'!$E$5,TXM!S2316,"")</f>
        <v/>
      </c>
      <c r="U2316" t="str">
        <f>IFERROR(SMALL($T$5:$T$8000,ROWS($T$5:T2316)),"")</f>
        <v/>
      </c>
    </row>
    <row r="2317" spans="1:21" ht="14.4" customHeight="1" x14ac:dyDescent="0.25">
      <c r="A2317" s="285" t="s">
        <v>1818</v>
      </c>
      <c r="B2317" t="s">
        <v>740</v>
      </c>
      <c r="C2317" s="300">
        <v>2460</v>
      </c>
      <c r="D2317" s="286">
        <f>ROWS(C$5:C2317)</f>
        <v>2313</v>
      </c>
      <c r="E2317" s="286" t="str">
        <f>IF(A2317='5.1'!$E$5,TXM!D2317,"")</f>
        <v/>
      </c>
      <c r="F2317" t="str">
        <f>IFERROR(SMALL($E$5:$E$8000,ROWS($E$5:E2317)),"")</f>
        <v/>
      </c>
      <c r="I2317" s="285" t="s">
        <v>1721</v>
      </c>
      <c r="J2317" t="s">
        <v>198</v>
      </c>
      <c r="K2317" s="300">
        <v>535</v>
      </c>
      <c r="L2317" s="286">
        <f>ROWS(K$5:K2317)</f>
        <v>2313</v>
      </c>
      <c r="M2317" s="286" t="str">
        <f>IF(I2317='5.1'!$E$5,TXM!L2317,"")</f>
        <v/>
      </c>
      <c r="N2317" t="str">
        <f>IFERROR(SMALL($M$5:$M$8000,ROWS($M$5:M2317)),"")</f>
        <v/>
      </c>
      <c r="P2317" t="s">
        <v>1829</v>
      </c>
      <c r="Q2317" t="s">
        <v>107</v>
      </c>
      <c r="R2317">
        <v>2970076</v>
      </c>
      <c r="S2317" s="286">
        <f>ROWS(R$5:R2317)</f>
        <v>2313</v>
      </c>
      <c r="T2317" s="286" t="str">
        <f>IF(P2317='5.1'!$E$5,TXM!S2317,"")</f>
        <v/>
      </c>
      <c r="U2317" t="str">
        <f>IFERROR(SMALL($T$5:$T$8000,ROWS($T$5:T2317)),"")</f>
        <v/>
      </c>
    </row>
    <row r="2318" spans="1:21" ht="14.4" customHeight="1" x14ac:dyDescent="0.25">
      <c r="A2318" s="285" t="s">
        <v>2009</v>
      </c>
      <c r="B2318" t="s">
        <v>1080</v>
      </c>
      <c r="C2318" s="300">
        <v>2706441</v>
      </c>
      <c r="D2318" s="286">
        <f>ROWS(C$5:C2318)</f>
        <v>2314</v>
      </c>
      <c r="E2318" s="286" t="str">
        <f>IF(A2318='5.1'!$E$5,TXM!D2318,"")</f>
        <v/>
      </c>
      <c r="F2318" t="str">
        <f>IFERROR(SMALL($E$5:$E$8000,ROWS($E$5:E2318)),"")</f>
        <v/>
      </c>
      <c r="I2318" s="285" t="s">
        <v>1721</v>
      </c>
      <c r="J2318" t="s">
        <v>742</v>
      </c>
      <c r="K2318" s="300">
        <v>45</v>
      </c>
      <c r="L2318" s="286">
        <f>ROWS(K$5:K2318)</f>
        <v>2314</v>
      </c>
      <c r="M2318" s="286" t="str">
        <f>IF(I2318='5.1'!$E$5,TXM!L2318,"")</f>
        <v/>
      </c>
      <c r="N2318" t="str">
        <f>IFERROR(SMALL($M$5:$M$8000,ROWS($M$5:M2318)),"")</f>
        <v/>
      </c>
      <c r="P2318" t="s">
        <v>1829</v>
      </c>
      <c r="Q2318" t="s">
        <v>1079</v>
      </c>
      <c r="R2318">
        <v>2757386</v>
      </c>
      <c r="S2318" s="286">
        <f>ROWS(R$5:R2318)</f>
        <v>2314</v>
      </c>
      <c r="T2318" s="286" t="str">
        <f>IF(P2318='5.1'!$E$5,TXM!S2318,"")</f>
        <v/>
      </c>
      <c r="U2318" t="str">
        <f>IFERROR(SMALL($T$5:$T$8000,ROWS($T$5:T2318)),"")</f>
        <v/>
      </c>
    </row>
    <row r="2319" spans="1:21" ht="14.4" customHeight="1" x14ac:dyDescent="0.25">
      <c r="A2319" s="285" t="s">
        <v>2009</v>
      </c>
      <c r="B2319" t="s">
        <v>115</v>
      </c>
      <c r="C2319" s="300">
        <v>180740</v>
      </c>
      <c r="D2319" s="286">
        <f>ROWS(C$5:C2319)</f>
        <v>2315</v>
      </c>
      <c r="E2319" s="286" t="str">
        <f>IF(A2319='5.1'!$E$5,TXM!D2319,"")</f>
        <v/>
      </c>
      <c r="F2319" t="str">
        <f>IFERROR(SMALL($E$5:$E$8000,ROWS($E$5:E2319)),"")</f>
        <v/>
      </c>
      <c r="I2319" s="285" t="s">
        <v>1967</v>
      </c>
      <c r="J2319" t="s">
        <v>1082</v>
      </c>
      <c r="K2319" s="300">
        <v>27026453</v>
      </c>
      <c r="L2319" s="286">
        <f>ROWS(K$5:K2319)</f>
        <v>2315</v>
      </c>
      <c r="M2319" s="286" t="str">
        <f>IF(I2319='5.1'!$E$5,TXM!L2319,"")</f>
        <v/>
      </c>
      <c r="N2319" t="str">
        <f>IFERROR(SMALL($M$5:$M$8000,ROWS($M$5:M2319)),"")</f>
        <v/>
      </c>
      <c r="P2319" t="s">
        <v>1829</v>
      </c>
      <c r="Q2319" t="s">
        <v>790</v>
      </c>
      <c r="R2319">
        <v>2751581</v>
      </c>
      <c r="S2319" s="286">
        <f>ROWS(R$5:R2319)</f>
        <v>2315</v>
      </c>
      <c r="T2319" s="286" t="str">
        <f>IF(P2319='5.1'!$E$5,TXM!S2319,"")</f>
        <v/>
      </c>
      <c r="U2319" t="str">
        <f>IFERROR(SMALL($T$5:$T$8000,ROWS($T$5:T2319)),"")</f>
        <v/>
      </c>
    </row>
    <row r="2320" spans="1:21" ht="14.4" customHeight="1" x14ac:dyDescent="0.25">
      <c r="A2320" s="285" t="s">
        <v>2009</v>
      </c>
      <c r="B2320" t="s">
        <v>1090</v>
      </c>
      <c r="C2320" s="300">
        <v>58780</v>
      </c>
      <c r="D2320" s="286">
        <f>ROWS(C$5:C2320)</f>
        <v>2316</v>
      </c>
      <c r="E2320" s="286" t="str">
        <f>IF(A2320='5.1'!$E$5,TXM!D2320,"")</f>
        <v/>
      </c>
      <c r="F2320" t="str">
        <f>IFERROR(SMALL($E$5:$E$8000,ROWS($E$5:E2320)),"")</f>
        <v/>
      </c>
      <c r="I2320" s="285" t="s">
        <v>1967</v>
      </c>
      <c r="J2320" t="s">
        <v>110</v>
      </c>
      <c r="K2320" s="300">
        <v>259519</v>
      </c>
      <c r="L2320" s="286">
        <f>ROWS(K$5:K2320)</f>
        <v>2316</v>
      </c>
      <c r="M2320" s="286" t="str">
        <f>IF(I2320='5.1'!$E$5,TXM!L2320,"")</f>
        <v/>
      </c>
      <c r="N2320" t="str">
        <f>IFERROR(SMALL($M$5:$M$8000,ROWS($M$5:M2320)),"")</f>
        <v/>
      </c>
      <c r="P2320" t="s">
        <v>1829</v>
      </c>
      <c r="Q2320" t="s">
        <v>707</v>
      </c>
      <c r="R2320">
        <v>2735305</v>
      </c>
      <c r="S2320" s="286">
        <f>ROWS(R$5:R2320)</f>
        <v>2316</v>
      </c>
      <c r="T2320" s="286" t="str">
        <f>IF(P2320='5.1'!$E$5,TXM!S2320,"")</f>
        <v/>
      </c>
      <c r="U2320" t="str">
        <f>IFERROR(SMALL($T$5:$T$8000,ROWS($T$5:T2320)),"")</f>
        <v/>
      </c>
    </row>
    <row r="2321" spans="1:21" ht="14.4" customHeight="1" x14ac:dyDescent="0.25">
      <c r="A2321" s="285" t="s">
        <v>2010</v>
      </c>
      <c r="B2321" t="s">
        <v>1080</v>
      </c>
      <c r="C2321" s="300">
        <v>17480031</v>
      </c>
      <c r="D2321" s="286">
        <f>ROWS(C$5:C2321)</f>
        <v>2317</v>
      </c>
      <c r="E2321" s="286" t="str">
        <f>IF(A2321='5.1'!$E$5,TXM!D2321,"")</f>
        <v/>
      </c>
      <c r="F2321" t="str">
        <f>IFERROR(SMALL($E$5:$E$8000,ROWS($E$5:E2321)),"")</f>
        <v/>
      </c>
      <c r="I2321" s="285" t="s">
        <v>1967</v>
      </c>
      <c r="J2321" t="s">
        <v>1098</v>
      </c>
      <c r="K2321" s="300">
        <v>176777</v>
      </c>
      <c r="L2321" s="286">
        <f>ROWS(K$5:K2321)</f>
        <v>2317</v>
      </c>
      <c r="M2321" s="286" t="str">
        <f>IF(I2321='5.1'!$E$5,TXM!L2321,"")</f>
        <v/>
      </c>
      <c r="N2321" t="str">
        <f>IFERROR(SMALL($M$5:$M$8000,ROWS($M$5:M2321)),"")</f>
        <v/>
      </c>
      <c r="P2321" t="s">
        <v>1829</v>
      </c>
      <c r="Q2321" t="s">
        <v>1098</v>
      </c>
      <c r="R2321">
        <v>2438726</v>
      </c>
      <c r="S2321" s="286">
        <f>ROWS(R$5:R2321)</f>
        <v>2317</v>
      </c>
      <c r="T2321" s="286" t="str">
        <f>IF(P2321='5.1'!$E$5,TXM!S2321,"")</f>
        <v/>
      </c>
      <c r="U2321" t="str">
        <f>IFERROR(SMALL($T$5:$T$8000,ROWS($T$5:T2321)),"")</f>
        <v/>
      </c>
    </row>
    <row r="2322" spans="1:21" ht="14.4" customHeight="1" x14ac:dyDescent="0.25">
      <c r="A2322" s="285" t="s">
        <v>2010</v>
      </c>
      <c r="B2322" t="s">
        <v>707</v>
      </c>
      <c r="C2322" s="300">
        <v>343356</v>
      </c>
      <c r="D2322" s="286">
        <f>ROWS(C$5:C2322)</f>
        <v>2318</v>
      </c>
      <c r="E2322" s="286" t="str">
        <f>IF(A2322='5.1'!$E$5,TXM!D2322,"")</f>
        <v/>
      </c>
      <c r="F2322" t="str">
        <f>IFERROR(SMALL($E$5:$E$8000,ROWS($E$5:E2322)),"")</f>
        <v/>
      </c>
      <c r="I2322" s="285" t="s">
        <v>1967</v>
      </c>
      <c r="J2322" t="s">
        <v>806</v>
      </c>
      <c r="K2322" s="300">
        <v>37754</v>
      </c>
      <c r="L2322" s="286">
        <f>ROWS(K$5:K2322)</f>
        <v>2318</v>
      </c>
      <c r="M2322" s="286" t="str">
        <f>IF(I2322='5.1'!$E$5,TXM!L2322,"")</f>
        <v/>
      </c>
      <c r="N2322" t="str">
        <f>IFERROR(SMALL($M$5:$M$8000,ROWS($M$5:M2322)),"")</f>
        <v/>
      </c>
      <c r="P2322" t="s">
        <v>1829</v>
      </c>
      <c r="Q2322" t="s">
        <v>782</v>
      </c>
      <c r="R2322">
        <v>2248966</v>
      </c>
      <c r="S2322" s="286">
        <f>ROWS(R$5:R2322)</f>
        <v>2318</v>
      </c>
      <c r="T2322" s="286" t="str">
        <f>IF(P2322='5.1'!$E$5,TXM!S2322,"")</f>
        <v/>
      </c>
      <c r="U2322" t="str">
        <f>IFERROR(SMALL($T$5:$T$8000,ROWS($T$5:T2322)),"")</f>
        <v/>
      </c>
    </row>
    <row r="2323" spans="1:21" ht="14.4" customHeight="1" x14ac:dyDescent="0.25">
      <c r="A2323" s="285" t="s">
        <v>2010</v>
      </c>
      <c r="B2323" t="s">
        <v>1086</v>
      </c>
      <c r="C2323" s="300">
        <v>319345</v>
      </c>
      <c r="D2323" s="286">
        <f>ROWS(C$5:C2323)</f>
        <v>2319</v>
      </c>
      <c r="E2323" s="286" t="str">
        <f>IF(A2323='5.1'!$E$5,TXM!D2323,"")</f>
        <v/>
      </c>
      <c r="F2323" t="str">
        <f>IFERROR(SMALL($E$5:$E$8000,ROWS($E$5:E2323)),"")</f>
        <v/>
      </c>
      <c r="I2323" s="285" t="s">
        <v>1967</v>
      </c>
      <c r="J2323" t="s">
        <v>808</v>
      </c>
      <c r="K2323" s="300">
        <v>31271</v>
      </c>
      <c r="L2323" s="286">
        <f>ROWS(K$5:K2323)</f>
        <v>2319</v>
      </c>
      <c r="M2323" s="286" t="str">
        <f>IF(I2323='5.1'!$E$5,TXM!L2323,"")</f>
        <v/>
      </c>
      <c r="N2323" t="str">
        <f>IFERROR(SMALL($M$5:$M$8000,ROWS($M$5:M2323)),"")</f>
        <v/>
      </c>
      <c r="P2323" t="s">
        <v>1829</v>
      </c>
      <c r="Q2323" t="s">
        <v>727</v>
      </c>
      <c r="R2323">
        <v>2133582</v>
      </c>
      <c r="S2323" s="286">
        <f>ROWS(R$5:R2323)</f>
        <v>2319</v>
      </c>
      <c r="T2323" s="286" t="str">
        <f>IF(P2323='5.1'!$E$5,TXM!S2323,"")</f>
        <v/>
      </c>
      <c r="U2323" t="str">
        <f>IFERROR(SMALL($T$5:$T$8000,ROWS($T$5:T2323)),"")</f>
        <v/>
      </c>
    </row>
    <row r="2324" spans="1:21" ht="14.4" customHeight="1" x14ac:dyDescent="0.25">
      <c r="A2324" s="285" t="s">
        <v>2010</v>
      </c>
      <c r="B2324" t="s">
        <v>115</v>
      </c>
      <c r="C2324" s="300">
        <v>269973</v>
      </c>
      <c r="D2324" s="286">
        <f>ROWS(C$5:C2324)</f>
        <v>2320</v>
      </c>
      <c r="E2324" s="286" t="str">
        <f>IF(A2324='5.1'!$E$5,TXM!D2324,"")</f>
        <v/>
      </c>
      <c r="F2324" t="str">
        <f>IFERROR(SMALL($E$5:$E$8000,ROWS($E$5:E2324)),"")</f>
        <v/>
      </c>
      <c r="I2324" s="285" t="s">
        <v>1967</v>
      </c>
      <c r="J2324" t="s">
        <v>723</v>
      </c>
      <c r="K2324" s="300">
        <v>13642</v>
      </c>
      <c r="L2324" s="286">
        <f>ROWS(K$5:K2324)</f>
        <v>2320</v>
      </c>
      <c r="M2324" s="286" t="str">
        <f>IF(I2324='5.1'!$E$5,TXM!L2324,"")</f>
        <v/>
      </c>
      <c r="N2324" t="str">
        <f>IFERROR(SMALL($M$5:$M$8000,ROWS($M$5:M2324)),"")</f>
        <v/>
      </c>
      <c r="P2324" t="s">
        <v>1829</v>
      </c>
      <c r="Q2324" t="s">
        <v>802</v>
      </c>
      <c r="R2324">
        <v>2117656</v>
      </c>
      <c r="S2324" s="286">
        <f>ROWS(R$5:R2324)</f>
        <v>2320</v>
      </c>
      <c r="T2324" s="286" t="str">
        <f>IF(P2324='5.1'!$E$5,TXM!S2324,"")</f>
        <v/>
      </c>
      <c r="U2324" t="str">
        <f>IFERROR(SMALL($T$5:$T$8000,ROWS($T$5:T2324)),"")</f>
        <v/>
      </c>
    </row>
    <row r="2325" spans="1:21" ht="14.4" customHeight="1" x14ac:dyDescent="0.25">
      <c r="A2325" s="285" t="s">
        <v>2010</v>
      </c>
      <c r="B2325" t="s">
        <v>1090</v>
      </c>
      <c r="C2325" s="300">
        <v>245629</v>
      </c>
      <c r="D2325" s="286">
        <f>ROWS(C$5:C2325)</f>
        <v>2321</v>
      </c>
      <c r="E2325" s="286" t="str">
        <f>IF(A2325='5.1'!$E$5,TXM!D2325,"")</f>
        <v/>
      </c>
      <c r="F2325" t="str">
        <f>IFERROR(SMALL($E$5:$E$8000,ROWS($E$5:E2325)),"")</f>
        <v/>
      </c>
      <c r="I2325" s="285" t="s">
        <v>1967</v>
      </c>
      <c r="J2325" t="s">
        <v>802</v>
      </c>
      <c r="K2325" s="300">
        <v>13077</v>
      </c>
      <c r="L2325" s="286">
        <f>ROWS(K$5:K2325)</f>
        <v>2321</v>
      </c>
      <c r="M2325" s="286" t="str">
        <f>IF(I2325='5.1'!$E$5,TXM!L2325,"")</f>
        <v/>
      </c>
      <c r="N2325" t="str">
        <f>IFERROR(SMALL($M$5:$M$8000,ROWS($M$5:M2325)),"")</f>
        <v/>
      </c>
      <c r="P2325" t="s">
        <v>1829</v>
      </c>
      <c r="Q2325" t="s">
        <v>780</v>
      </c>
      <c r="R2325">
        <v>1878667</v>
      </c>
      <c r="S2325" s="286">
        <f>ROWS(R$5:R2325)</f>
        <v>2321</v>
      </c>
      <c r="T2325" s="286" t="str">
        <f>IF(P2325='5.1'!$E$5,TXM!S2325,"")</f>
        <v/>
      </c>
      <c r="U2325" t="str">
        <f>IFERROR(SMALL($T$5:$T$8000,ROWS($T$5:T2325)),"")</f>
        <v/>
      </c>
    </row>
    <row r="2326" spans="1:21" ht="14.4" customHeight="1" x14ac:dyDescent="0.25">
      <c r="A2326" s="285" t="s">
        <v>2010</v>
      </c>
      <c r="B2326" t="s">
        <v>1093</v>
      </c>
      <c r="C2326" s="300">
        <v>39352</v>
      </c>
      <c r="D2326" s="286">
        <f>ROWS(C$5:C2326)</f>
        <v>2322</v>
      </c>
      <c r="E2326" s="286" t="str">
        <f>IF(A2326='5.1'!$E$5,TXM!D2326,"")</f>
        <v/>
      </c>
      <c r="F2326" t="str">
        <f>IFERROR(SMALL($E$5:$E$8000,ROWS($E$5:E2326)),"")</f>
        <v/>
      </c>
      <c r="I2326" s="285" t="s">
        <v>1967</v>
      </c>
      <c r="J2326" t="s">
        <v>734</v>
      </c>
      <c r="K2326" s="300">
        <v>11854</v>
      </c>
      <c r="L2326" s="286">
        <f>ROWS(K$5:K2326)</f>
        <v>2322</v>
      </c>
      <c r="M2326" s="286" t="str">
        <f>IF(I2326='5.1'!$E$5,TXM!L2326,"")</f>
        <v/>
      </c>
      <c r="N2326" t="str">
        <f>IFERROR(SMALL($M$5:$M$8000,ROWS($M$5:M2326)),"")</f>
        <v/>
      </c>
      <c r="P2326" t="s">
        <v>1829</v>
      </c>
      <c r="Q2326" t="s">
        <v>786</v>
      </c>
      <c r="R2326">
        <v>1849655</v>
      </c>
      <c r="S2326" s="286">
        <f>ROWS(R$5:R2326)</f>
        <v>2322</v>
      </c>
      <c r="T2326" s="286" t="str">
        <f>IF(P2326='5.1'!$E$5,TXM!S2326,"")</f>
        <v/>
      </c>
      <c r="U2326" t="str">
        <f>IFERROR(SMALL($T$5:$T$8000,ROWS($T$5:T2326)),"")</f>
        <v/>
      </c>
    </row>
    <row r="2327" spans="1:21" ht="14.4" customHeight="1" x14ac:dyDescent="0.25">
      <c r="A2327" s="285" t="s">
        <v>2010</v>
      </c>
      <c r="B2327" t="s">
        <v>106</v>
      </c>
      <c r="C2327" s="300">
        <v>35006</v>
      </c>
      <c r="D2327" s="286">
        <f>ROWS(C$5:C2327)</f>
        <v>2323</v>
      </c>
      <c r="E2327" s="286" t="str">
        <f>IF(A2327='5.1'!$E$5,TXM!D2327,"")</f>
        <v/>
      </c>
      <c r="F2327" t="str">
        <f>IFERROR(SMALL($E$5:$E$8000,ROWS($E$5:E2327)),"")</f>
        <v/>
      </c>
      <c r="I2327" s="285" t="s">
        <v>1967</v>
      </c>
      <c r="J2327" t="s">
        <v>762</v>
      </c>
      <c r="K2327" s="300">
        <v>10851</v>
      </c>
      <c r="L2327" s="286">
        <f>ROWS(K$5:K2327)</f>
        <v>2323</v>
      </c>
      <c r="M2327" s="286" t="str">
        <f>IF(I2327='5.1'!$E$5,TXM!L2327,"")</f>
        <v/>
      </c>
      <c r="N2327" t="str">
        <f>IFERROR(SMALL($M$5:$M$8000,ROWS($M$5:M2327)),"")</f>
        <v/>
      </c>
      <c r="P2327" t="s">
        <v>1829</v>
      </c>
      <c r="Q2327" t="s">
        <v>705</v>
      </c>
      <c r="R2327">
        <v>1814095</v>
      </c>
      <c r="S2327" s="286">
        <f>ROWS(R$5:R2327)</f>
        <v>2323</v>
      </c>
      <c r="T2327" s="286" t="str">
        <f>IF(P2327='5.1'!$E$5,TXM!S2327,"")</f>
        <v/>
      </c>
      <c r="U2327" t="str">
        <f>IFERROR(SMALL($T$5:$T$8000,ROWS($T$5:T2327)),"")</f>
        <v/>
      </c>
    </row>
    <row r="2328" spans="1:21" ht="14.4" customHeight="1" x14ac:dyDescent="0.25">
      <c r="A2328" s="285" t="s">
        <v>2010</v>
      </c>
      <c r="B2328" t="s">
        <v>723</v>
      </c>
      <c r="C2328" s="300">
        <v>73</v>
      </c>
      <c r="D2328" s="286">
        <f>ROWS(C$5:C2328)</f>
        <v>2324</v>
      </c>
      <c r="E2328" s="286" t="str">
        <f>IF(A2328='5.1'!$E$5,TXM!D2328,"")</f>
        <v/>
      </c>
      <c r="F2328" t="str">
        <f>IFERROR(SMALL($E$5:$E$8000,ROWS($E$5:E2328)),"")</f>
        <v/>
      </c>
      <c r="I2328" s="285" t="s">
        <v>1967</v>
      </c>
      <c r="J2328" t="s">
        <v>997</v>
      </c>
      <c r="K2328" s="300">
        <v>5191</v>
      </c>
      <c r="L2328" s="286">
        <f>ROWS(K$5:K2328)</f>
        <v>2324</v>
      </c>
      <c r="M2328" s="286" t="str">
        <f>IF(I2328='5.1'!$E$5,TXM!L2328,"")</f>
        <v/>
      </c>
      <c r="N2328" t="str">
        <f>IFERROR(SMALL($M$5:$M$8000,ROWS($M$5:M2328)),"")</f>
        <v/>
      </c>
      <c r="P2328" t="s">
        <v>1829</v>
      </c>
      <c r="Q2328" t="s">
        <v>762</v>
      </c>
      <c r="R2328">
        <v>1673835</v>
      </c>
      <c r="S2328" s="286">
        <f>ROWS(R$5:R2328)</f>
        <v>2324</v>
      </c>
      <c r="T2328" s="286" t="str">
        <f>IF(P2328='5.1'!$E$5,TXM!S2328,"")</f>
        <v/>
      </c>
      <c r="U2328" t="str">
        <f>IFERROR(SMALL($T$5:$T$8000,ROWS($T$5:T2328)),"")</f>
        <v/>
      </c>
    </row>
    <row r="2329" spans="1:21" ht="14.4" customHeight="1" x14ac:dyDescent="0.25">
      <c r="A2329" s="285" t="s">
        <v>1821</v>
      </c>
      <c r="B2329" t="s">
        <v>199</v>
      </c>
      <c r="C2329" s="300">
        <v>57702963</v>
      </c>
      <c r="D2329" s="286">
        <f>ROWS(C$5:C2329)</f>
        <v>2325</v>
      </c>
      <c r="E2329" s="286" t="str">
        <f>IF(A2329='5.1'!$E$5,TXM!D2329,"")</f>
        <v/>
      </c>
      <c r="F2329" t="str">
        <f>IFERROR(SMALL($E$5:$E$8000,ROWS($E$5:E2329)),"")</f>
        <v/>
      </c>
      <c r="I2329" s="285" t="s">
        <v>1967</v>
      </c>
      <c r="J2329" t="s">
        <v>760</v>
      </c>
      <c r="K2329" s="300">
        <v>3055</v>
      </c>
      <c r="L2329" s="286">
        <f>ROWS(K$5:K2329)</f>
        <v>2325</v>
      </c>
      <c r="M2329" s="286" t="str">
        <f>IF(I2329='5.1'!$E$5,TXM!L2329,"")</f>
        <v/>
      </c>
      <c r="N2329" t="str">
        <f>IFERROR(SMALL($M$5:$M$8000,ROWS($M$5:M2329)),"")</f>
        <v/>
      </c>
      <c r="P2329" t="s">
        <v>1829</v>
      </c>
      <c r="Q2329" t="s">
        <v>1090</v>
      </c>
      <c r="R2329">
        <v>1380438</v>
      </c>
      <c r="S2329" s="286">
        <f>ROWS(R$5:R2329)</f>
        <v>2325</v>
      </c>
      <c r="T2329" s="286" t="str">
        <f>IF(P2329='5.1'!$E$5,TXM!S2329,"")</f>
        <v/>
      </c>
      <c r="U2329" t="str">
        <f>IFERROR(SMALL($T$5:$T$8000,ROWS($T$5:T2329)),"")</f>
        <v/>
      </c>
    </row>
    <row r="2330" spans="1:21" ht="14.4" customHeight="1" x14ac:dyDescent="0.25">
      <c r="A2330" s="285" t="s">
        <v>1821</v>
      </c>
      <c r="B2330" t="s">
        <v>1080</v>
      </c>
      <c r="C2330" s="300">
        <v>22154284</v>
      </c>
      <c r="D2330" s="286">
        <f>ROWS(C$5:C2330)</f>
        <v>2326</v>
      </c>
      <c r="E2330" s="286" t="str">
        <f>IF(A2330='5.1'!$E$5,TXM!D2330,"")</f>
        <v/>
      </c>
      <c r="F2330" t="str">
        <f>IFERROR(SMALL($E$5:$E$8000,ROWS($E$5:E2330)),"")</f>
        <v/>
      </c>
      <c r="I2330" s="285" t="s">
        <v>1967</v>
      </c>
      <c r="J2330" t="s">
        <v>106</v>
      </c>
      <c r="K2330" s="300">
        <v>393</v>
      </c>
      <c r="L2330" s="286">
        <f>ROWS(K$5:K2330)</f>
        <v>2326</v>
      </c>
      <c r="M2330" s="286" t="str">
        <f>IF(I2330='5.1'!$E$5,TXM!L2330,"")</f>
        <v/>
      </c>
      <c r="N2330" t="str">
        <f>IFERROR(SMALL($M$5:$M$8000,ROWS($M$5:M2330)),"")</f>
        <v/>
      </c>
      <c r="P2330" t="s">
        <v>1829</v>
      </c>
      <c r="Q2330" t="s">
        <v>804</v>
      </c>
      <c r="R2330">
        <v>1261818</v>
      </c>
      <c r="S2330" s="286">
        <f>ROWS(R$5:R2330)</f>
        <v>2326</v>
      </c>
      <c r="T2330" s="286" t="str">
        <f>IF(P2330='5.1'!$E$5,TXM!S2330,"")</f>
        <v/>
      </c>
      <c r="U2330" t="str">
        <f>IFERROR(SMALL($T$5:$T$8000,ROWS($T$5:T2330)),"")</f>
        <v/>
      </c>
    </row>
    <row r="2331" spans="1:21" ht="14.4" customHeight="1" x14ac:dyDescent="0.25">
      <c r="A2331" s="285" t="s">
        <v>1821</v>
      </c>
      <c r="B2331" t="s">
        <v>806</v>
      </c>
      <c r="C2331" s="300">
        <v>11308881</v>
      </c>
      <c r="D2331" s="286">
        <f>ROWS(C$5:C2331)</f>
        <v>2327</v>
      </c>
      <c r="E2331" s="286" t="str">
        <f>IF(A2331='5.1'!$E$5,TXM!D2331,"")</f>
        <v/>
      </c>
      <c r="F2331" t="str">
        <f>IFERROR(SMALL($E$5:$E$8000,ROWS($E$5:E2331)),"")</f>
        <v/>
      </c>
      <c r="I2331" s="285" t="s">
        <v>1967</v>
      </c>
      <c r="J2331" t="s">
        <v>105</v>
      </c>
      <c r="K2331" s="300">
        <v>323</v>
      </c>
      <c r="L2331" s="286">
        <f>ROWS(K$5:K2331)</f>
        <v>2327</v>
      </c>
      <c r="M2331" s="286" t="str">
        <f>IF(I2331='5.1'!$E$5,TXM!L2331,"")</f>
        <v/>
      </c>
      <c r="N2331" t="str">
        <f>IFERROR(SMALL($M$5:$M$8000,ROWS($M$5:M2331)),"")</f>
        <v/>
      </c>
      <c r="P2331" t="s">
        <v>1829</v>
      </c>
      <c r="Q2331" t="s">
        <v>1076</v>
      </c>
      <c r="R2331">
        <v>1136004</v>
      </c>
      <c r="S2331" s="286">
        <f>ROWS(R$5:R2331)</f>
        <v>2327</v>
      </c>
      <c r="T2331" s="286" t="str">
        <f>IF(P2331='5.1'!$E$5,TXM!S2331,"")</f>
        <v/>
      </c>
      <c r="U2331" t="str">
        <f>IFERROR(SMALL($T$5:$T$8000,ROWS($T$5:T2331)),"")</f>
        <v/>
      </c>
    </row>
    <row r="2332" spans="1:21" ht="14.4" customHeight="1" x14ac:dyDescent="0.25">
      <c r="A2332" s="285" t="s">
        <v>1821</v>
      </c>
      <c r="B2332" t="s">
        <v>1081</v>
      </c>
      <c r="C2332" s="300">
        <v>9208314</v>
      </c>
      <c r="D2332" s="286">
        <f>ROWS(C$5:C2332)</f>
        <v>2328</v>
      </c>
      <c r="E2332" s="286" t="str">
        <f>IF(A2332='5.1'!$E$5,TXM!D2332,"")</f>
        <v/>
      </c>
      <c r="F2332" t="str">
        <f>IFERROR(SMALL($E$5:$E$8000,ROWS($E$5:E2332)),"")</f>
        <v/>
      </c>
      <c r="I2332" s="285" t="s">
        <v>1967</v>
      </c>
      <c r="J2332" t="s">
        <v>104</v>
      </c>
      <c r="K2332" s="300">
        <v>124</v>
      </c>
      <c r="L2332" s="286">
        <f>ROWS(K$5:K2332)</f>
        <v>2328</v>
      </c>
      <c r="M2332" s="286" t="str">
        <f>IF(I2332='5.1'!$E$5,TXM!L2332,"")</f>
        <v/>
      </c>
      <c r="N2332" t="str">
        <f>IFERROR(SMALL($M$5:$M$8000,ROWS($M$5:M2332)),"")</f>
        <v/>
      </c>
      <c r="P2332" t="s">
        <v>1829</v>
      </c>
      <c r="Q2332" t="s">
        <v>788</v>
      </c>
      <c r="R2332">
        <v>1089263</v>
      </c>
      <c r="S2332" s="286">
        <f>ROWS(R$5:R2332)</f>
        <v>2328</v>
      </c>
      <c r="T2332" s="286" t="str">
        <f>IF(P2332='5.1'!$E$5,TXM!S2332,"")</f>
        <v/>
      </c>
      <c r="U2332" t="str">
        <f>IFERROR(SMALL($T$5:$T$8000,ROWS($T$5:T2332)),"")</f>
        <v/>
      </c>
    </row>
    <row r="2333" spans="1:21" ht="14.4" customHeight="1" x14ac:dyDescent="0.25">
      <c r="A2333" s="285" t="s">
        <v>1821</v>
      </c>
      <c r="B2333" t="s">
        <v>106</v>
      </c>
      <c r="C2333" s="300">
        <v>7424525</v>
      </c>
      <c r="D2333" s="286">
        <f>ROWS(C$5:C2333)</f>
        <v>2329</v>
      </c>
      <c r="E2333" s="286" t="str">
        <f>IF(A2333='5.1'!$E$5,TXM!D2333,"")</f>
        <v/>
      </c>
      <c r="F2333" t="str">
        <f>IFERROR(SMALL($E$5:$E$8000,ROWS($E$5:E2333)),"")</f>
        <v/>
      </c>
      <c r="I2333" s="285" t="s">
        <v>1967</v>
      </c>
      <c r="J2333" t="s">
        <v>784</v>
      </c>
      <c r="K2333" s="300">
        <v>97</v>
      </c>
      <c r="L2333" s="286">
        <f>ROWS(K$5:K2333)</f>
        <v>2329</v>
      </c>
      <c r="M2333" s="286" t="str">
        <f>IF(I2333='5.1'!$E$5,TXM!L2333,"")</f>
        <v/>
      </c>
      <c r="N2333" t="str">
        <f>IFERROR(SMALL($M$5:$M$8000,ROWS($M$5:M2333)),"")</f>
        <v/>
      </c>
      <c r="P2333" t="s">
        <v>1829</v>
      </c>
      <c r="Q2333" t="s">
        <v>723</v>
      </c>
      <c r="R2333">
        <v>1063910</v>
      </c>
      <c r="S2333" s="286">
        <f>ROWS(R$5:R2333)</f>
        <v>2329</v>
      </c>
      <c r="T2333" s="286" t="str">
        <f>IF(P2333='5.1'!$E$5,TXM!S2333,"")</f>
        <v/>
      </c>
      <c r="U2333" t="str">
        <f>IFERROR(SMALL($T$5:$T$8000,ROWS($T$5:T2333)),"")</f>
        <v/>
      </c>
    </row>
    <row r="2334" spans="1:21" ht="14.4" customHeight="1" x14ac:dyDescent="0.25">
      <c r="A2334" s="285" t="s">
        <v>1821</v>
      </c>
      <c r="B2334" t="s">
        <v>719</v>
      </c>
      <c r="C2334" s="300">
        <v>6740015</v>
      </c>
      <c r="D2334" s="286">
        <f>ROWS(C$5:C2334)</f>
        <v>2330</v>
      </c>
      <c r="E2334" s="286" t="str">
        <f>IF(A2334='5.1'!$E$5,TXM!D2334,"")</f>
        <v/>
      </c>
      <c r="F2334" t="str">
        <f>IFERROR(SMALL($E$5:$E$8000,ROWS($E$5:E2334)),"")</f>
        <v/>
      </c>
      <c r="I2334" s="285" t="s">
        <v>1967</v>
      </c>
      <c r="J2334" t="s">
        <v>821</v>
      </c>
      <c r="K2334" s="300">
        <v>84</v>
      </c>
      <c r="L2334" s="286">
        <f>ROWS(K$5:K2334)</f>
        <v>2330</v>
      </c>
      <c r="M2334" s="286" t="str">
        <f>IF(I2334='5.1'!$E$5,TXM!L2334,"")</f>
        <v/>
      </c>
      <c r="N2334" t="str">
        <f>IFERROR(SMALL($M$5:$M$8000,ROWS($M$5:M2334)),"")</f>
        <v/>
      </c>
      <c r="P2334" t="s">
        <v>1829</v>
      </c>
      <c r="Q2334" t="s">
        <v>110</v>
      </c>
      <c r="R2334">
        <v>1023365</v>
      </c>
      <c r="S2334" s="286">
        <f>ROWS(R$5:R2334)</f>
        <v>2330</v>
      </c>
      <c r="T2334" s="286" t="str">
        <f>IF(P2334='5.1'!$E$5,TXM!S2334,"")</f>
        <v/>
      </c>
      <c r="U2334" t="str">
        <f>IFERROR(SMALL($T$5:$T$8000,ROWS($T$5:T2334)),"")</f>
        <v/>
      </c>
    </row>
    <row r="2335" spans="1:21" ht="14.4" customHeight="1" x14ac:dyDescent="0.25">
      <c r="A2335" s="285" t="s">
        <v>1821</v>
      </c>
      <c r="B2335" t="s">
        <v>1086</v>
      </c>
      <c r="C2335" s="300">
        <v>5040316</v>
      </c>
      <c r="D2335" s="286">
        <f>ROWS(C$5:C2335)</f>
        <v>2331</v>
      </c>
      <c r="E2335" s="286" t="str">
        <f>IF(A2335='5.1'!$E$5,TXM!D2335,"")</f>
        <v/>
      </c>
      <c r="F2335" t="str">
        <f>IFERROR(SMALL($E$5:$E$8000,ROWS($E$5:E2335)),"")</f>
        <v/>
      </c>
      <c r="I2335" s="285" t="s">
        <v>1968</v>
      </c>
      <c r="J2335" t="s">
        <v>806</v>
      </c>
      <c r="K2335" s="300">
        <v>2331058</v>
      </c>
      <c r="L2335" s="286">
        <f>ROWS(K$5:K2335)</f>
        <v>2331</v>
      </c>
      <c r="M2335" s="286" t="str">
        <f>IF(I2335='5.1'!$E$5,TXM!L2335,"")</f>
        <v/>
      </c>
      <c r="N2335" t="str">
        <f>IFERROR(SMALL($M$5:$M$8000,ROWS($M$5:M2335)),"")</f>
        <v/>
      </c>
      <c r="P2335" t="s">
        <v>1829</v>
      </c>
      <c r="Q2335" t="s">
        <v>719</v>
      </c>
      <c r="R2335">
        <v>989806</v>
      </c>
      <c r="S2335" s="286">
        <f>ROWS(R$5:R2335)</f>
        <v>2331</v>
      </c>
      <c r="T2335" s="286" t="str">
        <f>IF(P2335='5.1'!$E$5,TXM!S2335,"")</f>
        <v/>
      </c>
      <c r="U2335" t="str">
        <f>IFERROR(SMALL($T$5:$T$8000,ROWS($T$5:T2335)),"")</f>
        <v/>
      </c>
    </row>
    <row r="2336" spans="1:21" ht="14.4" customHeight="1" x14ac:dyDescent="0.25">
      <c r="A2336" s="285" t="s">
        <v>1821</v>
      </c>
      <c r="B2336" t="s">
        <v>705</v>
      </c>
      <c r="C2336" s="300">
        <v>4757936</v>
      </c>
      <c r="D2336" s="286">
        <f>ROWS(C$5:C2336)</f>
        <v>2332</v>
      </c>
      <c r="E2336" s="286" t="str">
        <f>IF(A2336='5.1'!$E$5,TXM!D2336,"")</f>
        <v/>
      </c>
      <c r="F2336" t="str">
        <f>IFERROR(SMALL($E$5:$E$8000,ROWS($E$5:E2336)),"")</f>
        <v/>
      </c>
      <c r="I2336" s="285" t="s">
        <v>1968</v>
      </c>
      <c r="J2336" t="s">
        <v>1086</v>
      </c>
      <c r="K2336" s="300">
        <v>1866461</v>
      </c>
      <c r="L2336" s="286">
        <f>ROWS(K$5:K2336)</f>
        <v>2332</v>
      </c>
      <c r="M2336" s="286" t="str">
        <f>IF(I2336='5.1'!$E$5,TXM!L2336,"")</f>
        <v/>
      </c>
      <c r="N2336" t="str">
        <f>IFERROR(SMALL($M$5:$M$8000,ROWS($M$5:M2336)),"")</f>
        <v/>
      </c>
      <c r="P2336" t="s">
        <v>1829</v>
      </c>
      <c r="Q2336" t="s">
        <v>1082</v>
      </c>
      <c r="R2336">
        <v>903857</v>
      </c>
      <c r="S2336" s="286">
        <f>ROWS(R$5:R2336)</f>
        <v>2332</v>
      </c>
      <c r="T2336" s="286" t="str">
        <f>IF(P2336='5.1'!$E$5,TXM!S2336,"")</f>
        <v/>
      </c>
      <c r="U2336" t="str">
        <f>IFERROR(SMALL($T$5:$T$8000,ROWS($T$5:T2336)),"")</f>
        <v/>
      </c>
    </row>
    <row r="2337" spans="1:21" ht="14.4" customHeight="1" x14ac:dyDescent="0.25">
      <c r="A2337" s="285" t="s">
        <v>1821</v>
      </c>
      <c r="B2337" t="s">
        <v>746</v>
      </c>
      <c r="C2337" s="300">
        <v>3553316</v>
      </c>
      <c r="D2337" s="286">
        <f>ROWS(C$5:C2337)</f>
        <v>2333</v>
      </c>
      <c r="E2337" s="286" t="str">
        <f>IF(A2337='5.1'!$E$5,TXM!D2337,"")</f>
        <v/>
      </c>
      <c r="F2337" t="str">
        <f>IFERROR(SMALL($E$5:$E$8000,ROWS($E$5:E2337)),"")</f>
        <v/>
      </c>
      <c r="I2337" s="285" t="s">
        <v>1968</v>
      </c>
      <c r="J2337" t="s">
        <v>719</v>
      </c>
      <c r="K2337" s="300">
        <v>623293</v>
      </c>
      <c r="L2337" s="286">
        <f>ROWS(K$5:K2337)</f>
        <v>2333</v>
      </c>
      <c r="M2337" s="286" t="str">
        <f>IF(I2337='5.1'!$E$5,TXM!L2337,"")</f>
        <v/>
      </c>
      <c r="N2337" t="str">
        <f>IFERROR(SMALL($M$5:$M$8000,ROWS($M$5:M2337)),"")</f>
        <v/>
      </c>
      <c r="P2337" t="s">
        <v>1829</v>
      </c>
      <c r="Q2337" t="s">
        <v>1081</v>
      </c>
      <c r="R2337">
        <v>879896</v>
      </c>
      <c r="S2337" s="286">
        <f>ROWS(R$5:R2337)</f>
        <v>2333</v>
      </c>
      <c r="T2337" s="286" t="str">
        <f>IF(P2337='5.1'!$E$5,TXM!S2337,"")</f>
        <v/>
      </c>
      <c r="U2337" t="str">
        <f>IFERROR(SMALL($T$5:$T$8000,ROWS($T$5:T2337)),"")</f>
        <v/>
      </c>
    </row>
    <row r="2338" spans="1:21" ht="14.4" customHeight="1" x14ac:dyDescent="0.25">
      <c r="A2338" s="285" t="s">
        <v>1821</v>
      </c>
      <c r="B2338" t="s">
        <v>790</v>
      </c>
      <c r="C2338" s="300">
        <v>863066</v>
      </c>
      <c r="D2338" s="286">
        <f>ROWS(C$5:C2338)</f>
        <v>2334</v>
      </c>
      <c r="E2338" s="286" t="str">
        <f>IF(A2338='5.1'!$E$5,TXM!D2338,"")</f>
        <v/>
      </c>
      <c r="F2338" t="str">
        <f>IFERROR(SMALL($E$5:$E$8000,ROWS($E$5:E2338)),"")</f>
        <v/>
      </c>
      <c r="I2338" s="285" t="s">
        <v>1968</v>
      </c>
      <c r="J2338" t="s">
        <v>814</v>
      </c>
      <c r="K2338" s="300">
        <v>438206</v>
      </c>
      <c r="L2338" s="286">
        <f>ROWS(K$5:K2338)</f>
        <v>2334</v>
      </c>
      <c r="M2338" s="286" t="str">
        <f>IF(I2338='5.1'!$E$5,TXM!L2338,"")</f>
        <v/>
      </c>
      <c r="N2338" t="str">
        <f>IFERROR(SMALL($M$5:$M$8000,ROWS($M$5:M2338)),"")</f>
        <v/>
      </c>
      <c r="P2338" t="s">
        <v>1829</v>
      </c>
      <c r="Q2338" t="s">
        <v>108</v>
      </c>
      <c r="R2338">
        <v>836820</v>
      </c>
      <c r="S2338" s="286">
        <f>ROWS(R$5:R2338)</f>
        <v>2334</v>
      </c>
      <c r="T2338" s="286" t="str">
        <f>IF(P2338='5.1'!$E$5,TXM!S2338,"")</f>
        <v/>
      </c>
      <c r="U2338" t="str">
        <f>IFERROR(SMALL($T$5:$T$8000,ROWS($T$5:T2338)),"")</f>
        <v/>
      </c>
    </row>
    <row r="2339" spans="1:21" ht="14.4" customHeight="1" x14ac:dyDescent="0.25">
      <c r="A2339" s="285" t="s">
        <v>1821</v>
      </c>
      <c r="B2339" t="s">
        <v>756</v>
      </c>
      <c r="C2339" s="300">
        <v>715002</v>
      </c>
      <c r="D2339" s="286">
        <f>ROWS(C$5:C2339)</f>
        <v>2335</v>
      </c>
      <c r="E2339" s="286" t="str">
        <f>IF(A2339='5.1'!$E$5,TXM!D2339,"")</f>
        <v/>
      </c>
      <c r="F2339" t="str">
        <f>IFERROR(SMALL($E$5:$E$8000,ROWS($E$5:E2339)),"")</f>
        <v/>
      </c>
      <c r="I2339" s="285" t="s">
        <v>1968</v>
      </c>
      <c r="J2339" t="s">
        <v>760</v>
      </c>
      <c r="K2339" s="300">
        <v>17224</v>
      </c>
      <c r="L2339" s="286">
        <f>ROWS(K$5:K2339)</f>
        <v>2335</v>
      </c>
      <c r="M2339" s="286" t="str">
        <f>IF(I2339='5.1'!$E$5,TXM!L2339,"")</f>
        <v/>
      </c>
      <c r="N2339" t="str">
        <f>IFERROR(SMALL($M$5:$M$8000,ROWS($M$5:M2339)),"")</f>
        <v/>
      </c>
      <c r="P2339" t="s">
        <v>1829</v>
      </c>
      <c r="Q2339" t="s">
        <v>717</v>
      </c>
      <c r="R2339">
        <v>679820</v>
      </c>
      <c r="S2339" s="286">
        <f>ROWS(R$5:R2339)</f>
        <v>2335</v>
      </c>
      <c r="T2339" s="286" t="str">
        <f>IF(P2339='5.1'!$E$5,TXM!S2339,"")</f>
        <v/>
      </c>
      <c r="U2339" t="str">
        <f>IFERROR(SMALL($T$5:$T$8000,ROWS($T$5:T2339)),"")</f>
        <v/>
      </c>
    </row>
    <row r="2340" spans="1:21" ht="14.4" customHeight="1" x14ac:dyDescent="0.25">
      <c r="A2340" s="285" t="s">
        <v>1821</v>
      </c>
      <c r="B2340" t="s">
        <v>715</v>
      </c>
      <c r="C2340" s="300">
        <v>226046</v>
      </c>
      <c r="D2340" s="286">
        <f>ROWS(C$5:C2340)</f>
        <v>2336</v>
      </c>
      <c r="E2340" s="286" t="str">
        <f>IF(A2340='5.1'!$E$5,TXM!D2340,"")</f>
        <v/>
      </c>
      <c r="F2340" t="str">
        <f>IFERROR(SMALL($E$5:$E$8000,ROWS($E$5:E2340)),"")</f>
        <v/>
      </c>
      <c r="I2340" s="285" t="s">
        <v>1968</v>
      </c>
      <c r="J2340" t="s">
        <v>1098</v>
      </c>
      <c r="K2340" s="300">
        <v>10251</v>
      </c>
      <c r="L2340" s="286">
        <f>ROWS(K$5:K2340)</f>
        <v>2336</v>
      </c>
      <c r="M2340" s="286" t="str">
        <f>IF(I2340='5.1'!$E$5,TXM!L2340,"")</f>
        <v/>
      </c>
      <c r="N2340" t="str">
        <f>IFERROR(SMALL($M$5:$M$8000,ROWS($M$5:M2340)),"")</f>
        <v/>
      </c>
      <c r="P2340" t="s">
        <v>1829</v>
      </c>
      <c r="Q2340" t="s">
        <v>1097</v>
      </c>
      <c r="R2340">
        <v>645201</v>
      </c>
      <c r="S2340" s="286">
        <f>ROWS(R$5:R2340)</f>
        <v>2336</v>
      </c>
      <c r="T2340" s="286" t="str">
        <f>IF(P2340='5.1'!$E$5,TXM!S2340,"")</f>
        <v/>
      </c>
      <c r="U2340" t="str">
        <f>IFERROR(SMALL($T$5:$T$8000,ROWS($T$5:T2340)),"")</f>
        <v/>
      </c>
    </row>
    <row r="2341" spans="1:21" ht="14.4" customHeight="1" x14ac:dyDescent="0.25">
      <c r="A2341" s="285" t="s">
        <v>1821</v>
      </c>
      <c r="B2341" t="s">
        <v>723</v>
      </c>
      <c r="C2341" s="300">
        <v>221411</v>
      </c>
      <c r="D2341" s="286">
        <f>ROWS(C$5:C2341)</f>
        <v>2337</v>
      </c>
      <c r="E2341" s="286" t="str">
        <f>IF(A2341='5.1'!$E$5,TXM!D2341,"")</f>
        <v/>
      </c>
      <c r="F2341" t="str">
        <f>IFERROR(SMALL($E$5:$E$8000,ROWS($E$5:E2341)),"")</f>
        <v/>
      </c>
      <c r="I2341" s="285" t="s">
        <v>1968</v>
      </c>
      <c r="J2341" t="s">
        <v>119</v>
      </c>
      <c r="K2341" s="300">
        <v>4759</v>
      </c>
      <c r="L2341" s="286">
        <f>ROWS(K$5:K2341)</f>
        <v>2337</v>
      </c>
      <c r="M2341" s="286" t="str">
        <f>IF(I2341='5.1'!$E$5,TXM!L2341,"")</f>
        <v/>
      </c>
      <c r="N2341" t="str">
        <f>IFERROR(SMALL($M$5:$M$8000,ROWS($M$5:M2341)),"")</f>
        <v/>
      </c>
      <c r="P2341" t="s">
        <v>1829</v>
      </c>
      <c r="Q2341" t="s">
        <v>734</v>
      </c>
      <c r="R2341">
        <v>629442</v>
      </c>
      <c r="S2341" s="286">
        <f>ROWS(R$5:R2341)</f>
        <v>2337</v>
      </c>
      <c r="T2341" s="286" t="str">
        <f>IF(P2341='5.1'!$E$5,TXM!S2341,"")</f>
        <v/>
      </c>
      <c r="U2341" t="str">
        <f>IFERROR(SMALL($T$5:$T$8000,ROWS($T$5:T2341)),"")</f>
        <v/>
      </c>
    </row>
    <row r="2342" spans="1:21" ht="14.4" customHeight="1" x14ac:dyDescent="0.25">
      <c r="A2342" s="285" t="s">
        <v>1821</v>
      </c>
      <c r="B2342" t="s">
        <v>115</v>
      </c>
      <c r="C2342" s="300">
        <v>185250</v>
      </c>
      <c r="D2342" s="286">
        <f>ROWS(C$5:C2342)</f>
        <v>2338</v>
      </c>
      <c r="E2342" s="286" t="str">
        <f>IF(A2342='5.1'!$E$5,TXM!D2342,"")</f>
        <v/>
      </c>
      <c r="F2342" t="str">
        <f>IFERROR(SMALL($E$5:$E$8000,ROWS($E$5:E2342)),"")</f>
        <v/>
      </c>
      <c r="I2342" s="285" t="s">
        <v>1968</v>
      </c>
      <c r="J2342" t="s">
        <v>1096</v>
      </c>
      <c r="K2342" s="300">
        <v>4477</v>
      </c>
      <c r="L2342" s="286">
        <f>ROWS(K$5:K2342)</f>
        <v>2338</v>
      </c>
      <c r="M2342" s="286" t="str">
        <f>IF(I2342='5.1'!$E$5,TXM!L2342,"")</f>
        <v/>
      </c>
      <c r="N2342" t="str">
        <f>IFERROR(SMALL($M$5:$M$8000,ROWS($M$5:M2342)),"")</f>
        <v/>
      </c>
      <c r="P2342" t="s">
        <v>1829</v>
      </c>
      <c r="Q2342" t="s">
        <v>750</v>
      </c>
      <c r="R2342">
        <v>529587</v>
      </c>
      <c r="S2342" s="286">
        <f>ROWS(R$5:R2342)</f>
        <v>2338</v>
      </c>
      <c r="T2342" s="286" t="str">
        <f>IF(P2342='5.1'!$E$5,TXM!S2342,"")</f>
        <v/>
      </c>
      <c r="U2342" t="str">
        <f>IFERROR(SMALL($T$5:$T$8000,ROWS($T$5:T2342)),"")</f>
        <v/>
      </c>
    </row>
    <row r="2343" spans="1:21" ht="14.4" customHeight="1" x14ac:dyDescent="0.25">
      <c r="A2343" s="285" t="s">
        <v>1821</v>
      </c>
      <c r="B2343" t="s">
        <v>725</v>
      </c>
      <c r="C2343" s="300">
        <v>170741</v>
      </c>
      <c r="D2343" s="286">
        <f>ROWS(C$5:C2343)</f>
        <v>2339</v>
      </c>
      <c r="E2343" s="286" t="str">
        <f>IF(A2343='5.1'!$E$5,TXM!D2343,"")</f>
        <v/>
      </c>
      <c r="F2343" t="str">
        <f>IFERROR(SMALL($E$5:$E$8000,ROWS($E$5:E2343)),"")</f>
        <v/>
      </c>
      <c r="I2343" s="285" t="s">
        <v>1968</v>
      </c>
      <c r="J2343" t="s">
        <v>1093</v>
      </c>
      <c r="K2343" s="300">
        <v>3203</v>
      </c>
      <c r="L2343" s="286">
        <f>ROWS(K$5:K2343)</f>
        <v>2339</v>
      </c>
      <c r="M2343" s="286" t="str">
        <f>IF(I2343='5.1'!$E$5,TXM!L2343,"")</f>
        <v/>
      </c>
      <c r="N2343" t="str">
        <f>IFERROR(SMALL($M$5:$M$8000,ROWS($M$5:M2343)),"")</f>
        <v/>
      </c>
      <c r="P2343" t="s">
        <v>1829</v>
      </c>
      <c r="Q2343" t="s">
        <v>115</v>
      </c>
      <c r="R2343">
        <v>529356</v>
      </c>
      <c r="S2343" s="286">
        <f>ROWS(R$5:R2343)</f>
        <v>2339</v>
      </c>
      <c r="T2343" s="286" t="str">
        <f>IF(P2343='5.1'!$E$5,TXM!S2343,"")</f>
        <v/>
      </c>
      <c r="U2343" t="str">
        <f>IFERROR(SMALL($T$5:$T$8000,ROWS($T$5:T2343)),"")</f>
        <v/>
      </c>
    </row>
    <row r="2344" spans="1:21" ht="14.4" customHeight="1" x14ac:dyDescent="0.25">
      <c r="A2344" s="285" t="s">
        <v>1821</v>
      </c>
      <c r="B2344" t="s">
        <v>1079</v>
      </c>
      <c r="C2344" s="300">
        <v>70711</v>
      </c>
      <c r="D2344" s="286">
        <f>ROWS(C$5:C2344)</f>
        <v>2340</v>
      </c>
      <c r="E2344" s="286" t="str">
        <f>IF(A2344='5.1'!$E$5,TXM!D2344,"")</f>
        <v/>
      </c>
      <c r="F2344" t="str">
        <f>IFERROR(SMALL($E$5:$E$8000,ROWS($E$5:E2344)),"")</f>
        <v/>
      </c>
      <c r="I2344" s="285" t="s">
        <v>1968</v>
      </c>
      <c r="J2344" t="s">
        <v>808</v>
      </c>
      <c r="K2344" s="300">
        <v>1423</v>
      </c>
      <c r="L2344" s="286">
        <f>ROWS(K$5:K2344)</f>
        <v>2340</v>
      </c>
      <c r="M2344" s="286" t="str">
        <f>IF(I2344='5.1'!$E$5,TXM!L2344,"")</f>
        <v/>
      </c>
      <c r="N2344" t="str">
        <f>IFERROR(SMALL($M$5:$M$8000,ROWS($M$5:M2344)),"")</f>
        <v/>
      </c>
      <c r="P2344" t="s">
        <v>1829</v>
      </c>
      <c r="Q2344" t="s">
        <v>766</v>
      </c>
      <c r="R2344">
        <v>482232</v>
      </c>
      <c r="S2344" s="286">
        <f>ROWS(R$5:R2344)</f>
        <v>2340</v>
      </c>
      <c r="T2344" s="286" t="str">
        <f>IF(P2344='5.1'!$E$5,TXM!S2344,"")</f>
        <v/>
      </c>
      <c r="U2344" t="str">
        <f>IFERROR(SMALL($T$5:$T$8000,ROWS($T$5:T2344)),"")</f>
        <v/>
      </c>
    </row>
    <row r="2345" spans="1:21" ht="14.4" customHeight="1" x14ac:dyDescent="0.25">
      <c r="A2345" s="285" t="s">
        <v>1821</v>
      </c>
      <c r="B2345" t="s">
        <v>717</v>
      </c>
      <c r="C2345" s="300">
        <v>38220</v>
      </c>
      <c r="D2345" s="286">
        <f>ROWS(C$5:C2345)</f>
        <v>2341</v>
      </c>
      <c r="E2345" s="286" t="str">
        <f>IF(A2345='5.1'!$E$5,TXM!D2345,"")</f>
        <v/>
      </c>
      <c r="F2345" t="str">
        <f>IFERROR(SMALL($E$5:$E$8000,ROWS($E$5:E2345)),"")</f>
        <v/>
      </c>
      <c r="I2345" s="285" t="s">
        <v>1968</v>
      </c>
      <c r="J2345" t="s">
        <v>1081</v>
      </c>
      <c r="K2345" s="300">
        <v>128</v>
      </c>
      <c r="L2345" s="286">
        <f>ROWS(K$5:K2345)</f>
        <v>2341</v>
      </c>
      <c r="M2345" s="286" t="str">
        <f>IF(I2345='5.1'!$E$5,TXM!L2345,"")</f>
        <v/>
      </c>
      <c r="N2345" t="str">
        <f>IFERROR(SMALL($M$5:$M$8000,ROWS($M$5:M2345)),"")</f>
        <v/>
      </c>
      <c r="P2345" t="s">
        <v>1829</v>
      </c>
      <c r="Q2345" t="s">
        <v>1087</v>
      </c>
      <c r="R2345">
        <v>474237</v>
      </c>
      <c r="S2345" s="286">
        <f>ROWS(R$5:R2345)</f>
        <v>2341</v>
      </c>
      <c r="T2345" s="286" t="str">
        <f>IF(P2345='5.1'!$E$5,TXM!S2345,"")</f>
        <v/>
      </c>
      <c r="U2345" t="str">
        <f>IFERROR(SMALL($T$5:$T$8000,ROWS($T$5:T2345)),"")</f>
        <v/>
      </c>
    </row>
    <row r="2346" spans="1:21" ht="14.4" customHeight="1" x14ac:dyDescent="0.25">
      <c r="A2346" s="285" t="s">
        <v>1821</v>
      </c>
      <c r="B2346" t="s">
        <v>802</v>
      </c>
      <c r="C2346" s="300">
        <v>35400</v>
      </c>
      <c r="D2346" s="286">
        <f>ROWS(C$5:C2346)</f>
        <v>2342</v>
      </c>
      <c r="E2346" s="286" t="str">
        <f>IF(A2346='5.1'!$E$5,TXM!D2346,"")</f>
        <v/>
      </c>
      <c r="F2346" t="str">
        <f>IFERROR(SMALL($E$5:$E$8000,ROWS($E$5:E2346)),"")</f>
        <v/>
      </c>
      <c r="I2346" s="285" t="s">
        <v>1968</v>
      </c>
      <c r="J2346" t="s">
        <v>1087</v>
      </c>
      <c r="K2346" s="300">
        <v>77</v>
      </c>
      <c r="L2346" s="286">
        <f>ROWS(K$5:K2346)</f>
        <v>2342</v>
      </c>
      <c r="M2346" s="286" t="str">
        <f>IF(I2346='5.1'!$E$5,TXM!L2346,"")</f>
        <v/>
      </c>
      <c r="N2346" t="str">
        <f>IFERROR(SMALL($M$5:$M$8000,ROWS($M$5:M2346)),"")</f>
        <v/>
      </c>
      <c r="P2346" t="s">
        <v>1829</v>
      </c>
      <c r="Q2346" t="s">
        <v>774</v>
      </c>
      <c r="R2346">
        <v>375117</v>
      </c>
      <c r="S2346" s="286">
        <f>ROWS(R$5:R2346)</f>
        <v>2342</v>
      </c>
      <c r="T2346" s="286" t="str">
        <f>IF(P2346='5.1'!$E$5,TXM!S2346,"")</f>
        <v/>
      </c>
      <c r="U2346" t="str">
        <f>IFERROR(SMALL($T$5:$T$8000,ROWS($T$5:T2346)),"")</f>
        <v/>
      </c>
    </row>
    <row r="2347" spans="1:21" ht="14.4" customHeight="1" x14ac:dyDescent="0.25">
      <c r="A2347" s="285" t="s">
        <v>1821</v>
      </c>
      <c r="B2347" t="s">
        <v>727</v>
      </c>
      <c r="C2347" s="300">
        <v>7766</v>
      </c>
      <c r="D2347" s="286">
        <f>ROWS(C$5:C2347)</f>
        <v>2343</v>
      </c>
      <c r="E2347" s="286" t="str">
        <f>IF(A2347='5.1'!$E$5,TXM!D2347,"")</f>
        <v/>
      </c>
      <c r="F2347" t="str">
        <f>IFERROR(SMALL($E$5:$E$8000,ROWS($E$5:E2347)),"")</f>
        <v/>
      </c>
      <c r="I2347" s="285" t="s">
        <v>1968</v>
      </c>
      <c r="J2347" t="s">
        <v>782</v>
      </c>
      <c r="K2347" s="300">
        <v>19</v>
      </c>
      <c r="L2347" s="286">
        <f>ROWS(K$5:K2347)</f>
        <v>2343</v>
      </c>
      <c r="M2347" s="286" t="str">
        <f>IF(I2347='5.1'!$E$5,TXM!L2347,"")</f>
        <v/>
      </c>
      <c r="N2347" t="str">
        <f>IFERROR(SMALL($M$5:$M$8000,ROWS($M$5:M2347)),"")</f>
        <v/>
      </c>
      <c r="P2347" t="s">
        <v>1829</v>
      </c>
      <c r="Q2347" t="s">
        <v>818</v>
      </c>
      <c r="R2347">
        <v>369867</v>
      </c>
      <c r="S2347" s="286">
        <f>ROWS(R$5:R2347)</f>
        <v>2343</v>
      </c>
      <c r="T2347" s="286" t="str">
        <f>IF(P2347='5.1'!$E$5,TXM!S2347,"")</f>
        <v/>
      </c>
      <c r="U2347" t="str">
        <f>IFERROR(SMALL($T$5:$T$8000,ROWS($T$5:T2347)),"")</f>
        <v/>
      </c>
    </row>
    <row r="2348" spans="1:21" ht="14.4" customHeight="1" x14ac:dyDescent="0.25">
      <c r="A2348" s="285" t="s">
        <v>1821</v>
      </c>
      <c r="B2348" t="s">
        <v>784</v>
      </c>
      <c r="C2348" s="300">
        <v>1825</v>
      </c>
      <c r="D2348" s="286">
        <f>ROWS(C$5:C2348)</f>
        <v>2344</v>
      </c>
      <c r="E2348" s="286" t="str">
        <f>IF(A2348='5.1'!$E$5,TXM!D2348,"")</f>
        <v/>
      </c>
      <c r="F2348" t="str">
        <f>IFERROR(SMALL($E$5:$E$8000,ROWS($E$5:E2348)),"")</f>
        <v/>
      </c>
      <c r="I2348" s="285" t="s">
        <v>1724</v>
      </c>
      <c r="J2348" t="s">
        <v>806</v>
      </c>
      <c r="K2348" s="300">
        <v>763043474</v>
      </c>
      <c r="L2348" s="286">
        <f>ROWS(K$5:K2348)</f>
        <v>2344</v>
      </c>
      <c r="M2348" s="286" t="str">
        <f>IF(I2348='5.1'!$E$5,TXM!L2348,"")</f>
        <v/>
      </c>
      <c r="N2348" t="str">
        <f>IFERROR(SMALL($M$5:$M$8000,ROWS($M$5:M2348)),"")</f>
        <v/>
      </c>
      <c r="P2348" t="s">
        <v>1829</v>
      </c>
      <c r="Q2348" t="s">
        <v>111</v>
      </c>
      <c r="R2348">
        <v>362160</v>
      </c>
      <c r="S2348" s="286">
        <f>ROWS(R$5:R2348)</f>
        <v>2344</v>
      </c>
      <c r="T2348" s="286" t="str">
        <f>IF(P2348='5.1'!$E$5,TXM!S2348,"")</f>
        <v/>
      </c>
      <c r="U2348" t="str">
        <f>IFERROR(SMALL($T$5:$T$8000,ROWS($T$5:T2348)),"")</f>
        <v/>
      </c>
    </row>
    <row r="2349" spans="1:21" ht="14.4" customHeight="1" x14ac:dyDescent="0.25">
      <c r="A2349" s="285" t="s">
        <v>1821</v>
      </c>
      <c r="B2349" t="s">
        <v>711</v>
      </c>
      <c r="C2349" s="300">
        <v>188</v>
      </c>
      <c r="D2349" s="286">
        <f>ROWS(C$5:C2349)</f>
        <v>2345</v>
      </c>
      <c r="E2349" s="286" t="str">
        <f>IF(A2349='5.1'!$E$5,TXM!D2349,"")</f>
        <v/>
      </c>
      <c r="F2349" t="str">
        <f>IFERROR(SMALL($E$5:$E$8000,ROWS($E$5:E2349)),"")</f>
        <v/>
      </c>
      <c r="I2349" s="285" t="s">
        <v>1724</v>
      </c>
      <c r="J2349" t="s">
        <v>808</v>
      </c>
      <c r="K2349" s="300">
        <v>420380887</v>
      </c>
      <c r="L2349" s="286">
        <f>ROWS(K$5:K2349)</f>
        <v>2345</v>
      </c>
      <c r="M2349" s="286" t="str">
        <f>IF(I2349='5.1'!$E$5,TXM!L2349,"")</f>
        <v/>
      </c>
      <c r="N2349" t="str">
        <f>IFERROR(SMALL($M$5:$M$8000,ROWS($M$5:M2349)),"")</f>
        <v/>
      </c>
      <c r="P2349" t="s">
        <v>1829</v>
      </c>
      <c r="Q2349" t="s">
        <v>105</v>
      </c>
      <c r="R2349">
        <v>361273</v>
      </c>
      <c r="S2349" s="286">
        <f>ROWS(R$5:R2349)</f>
        <v>2345</v>
      </c>
      <c r="T2349" s="286" t="str">
        <f>IF(P2349='5.1'!$E$5,TXM!S2349,"")</f>
        <v/>
      </c>
      <c r="U2349" t="str">
        <f>IFERROR(SMALL($T$5:$T$8000,ROWS($T$5:T2349)),"")</f>
        <v/>
      </c>
    </row>
    <row r="2350" spans="1:21" ht="14.4" customHeight="1" x14ac:dyDescent="0.25">
      <c r="A2350" s="285" t="s">
        <v>1821</v>
      </c>
      <c r="B2350" t="s">
        <v>780</v>
      </c>
      <c r="C2350" s="300">
        <v>124</v>
      </c>
      <c r="D2350" s="286">
        <f>ROWS(C$5:C2350)</f>
        <v>2346</v>
      </c>
      <c r="E2350" s="286" t="str">
        <f>IF(A2350='5.1'!$E$5,TXM!D2350,"")</f>
        <v/>
      </c>
      <c r="F2350" t="str">
        <f>IFERROR(SMALL($E$5:$E$8000,ROWS($E$5:E2350)),"")</f>
        <v/>
      </c>
      <c r="I2350" s="285" t="s">
        <v>1724</v>
      </c>
      <c r="J2350" t="s">
        <v>810</v>
      </c>
      <c r="K2350" s="300">
        <v>173127756</v>
      </c>
      <c r="L2350" s="286">
        <f>ROWS(K$5:K2350)</f>
        <v>2346</v>
      </c>
      <c r="M2350" s="286" t="str">
        <f>IF(I2350='5.1'!$E$5,TXM!L2350,"")</f>
        <v/>
      </c>
      <c r="N2350" t="str">
        <f>IFERROR(SMALL($M$5:$M$8000,ROWS($M$5:M2350)),"")</f>
        <v/>
      </c>
      <c r="P2350" t="s">
        <v>1829</v>
      </c>
      <c r="Q2350" t="s">
        <v>764</v>
      </c>
      <c r="R2350">
        <v>360696</v>
      </c>
      <c r="S2350" s="286">
        <f>ROWS(R$5:R2350)</f>
        <v>2346</v>
      </c>
      <c r="T2350" s="286" t="str">
        <f>IF(P2350='5.1'!$E$5,TXM!S2350,"")</f>
        <v/>
      </c>
      <c r="U2350" t="str">
        <f>IFERROR(SMALL($T$5:$T$8000,ROWS($T$5:T2350)),"")</f>
        <v/>
      </c>
    </row>
    <row r="2351" spans="1:21" ht="14.4" customHeight="1" x14ac:dyDescent="0.25">
      <c r="A2351" s="285" t="s">
        <v>1823</v>
      </c>
      <c r="B2351" t="s">
        <v>715</v>
      </c>
      <c r="C2351" s="300">
        <v>1262503019</v>
      </c>
      <c r="D2351" s="286">
        <f>ROWS(C$5:C2351)</f>
        <v>2347</v>
      </c>
      <c r="E2351" s="286" t="str">
        <f>IF(A2351='5.1'!$E$5,TXM!D2351,"")</f>
        <v/>
      </c>
      <c r="F2351" t="str">
        <f>IFERROR(SMALL($E$5:$E$8000,ROWS($E$5:E2351)),"")</f>
        <v/>
      </c>
      <c r="I2351" s="285" t="s">
        <v>1724</v>
      </c>
      <c r="J2351" t="s">
        <v>997</v>
      </c>
      <c r="K2351" s="300">
        <v>91390964</v>
      </c>
      <c r="L2351" s="286">
        <f>ROWS(K$5:K2351)</f>
        <v>2347</v>
      </c>
      <c r="M2351" s="286" t="str">
        <f>IF(I2351='5.1'!$E$5,TXM!L2351,"")</f>
        <v/>
      </c>
      <c r="N2351" t="str">
        <f>IFERROR(SMALL($M$5:$M$8000,ROWS($M$5:M2351)),"")</f>
        <v/>
      </c>
      <c r="P2351" t="s">
        <v>1829</v>
      </c>
      <c r="Q2351" t="s">
        <v>197</v>
      </c>
      <c r="R2351">
        <v>297811</v>
      </c>
      <c r="S2351" s="286">
        <f>ROWS(R$5:R2351)</f>
        <v>2347</v>
      </c>
      <c r="T2351" s="286" t="str">
        <f>IF(P2351='5.1'!$E$5,TXM!S2351,"")</f>
        <v/>
      </c>
      <c r="U2351" t="str">
        <f>IFERROR(SMALL($T$5:$T$8000,ROWS($T$5:T2351)),"")</f>
        <v/>
      </c>
    </row>
    <row r="2352" spans="1:21" ht="14.4" customHeight="1" x14ac:dyDescent="0.25">
      <c r="A2352" s="285" t="s">
        <v>1823</v>
      </c>
      <c r="B2352" t="s">
        <v>1080</v>
      </c>
      <c r="C2352" s="300">
        <v>110297993</v>
      </c>
      <c r="D2352" s="286">
        <f>ROWS(C$5:C2352)</f>
        <v>2348</v>
      </c>
      <c r="E2352" s="286" t="str">
        <f>IF(A2352='5.1'!$E$5,TXM!D2352,"")</f>
        <v/>
      </c>
      <c r="F2352" t="str">
        <f>IFERROR(SMALL($E$5:$E$8000,ROWS($E$5:E2352)),"")</f>
        <v/>
      </c>
      <c r="I2352" s="285" t="s">
        <v>1724</v>
      </c>
      <c r="J2352" t="s">
        <v>102</v>
      </c>
      <c r="K2352" s="300">
        <v>79119906</v>
      </c>
      <c r="L2352" s="286">
        <f>ROWS(K$5:K2352)</f>
        <v>2348</v>
      </c>
      <c r="M2352" s="286" t="str">
        <f>IF(I2352='5.1'!$E$5,TXM!L2352,"")</f>
        <v/>
      </c>
      <c r="N2352" t="str">
        <f>IFERROR(SMALL($M$5:$M$8000,ROWS($M$5:M2352)),"")</f>
        <v/>
      </c>
      <c r="P2352" t="s">
        <v>1829</v>
      </c>
      <c r="Q2352" t="s">
        <v>1092</v>
      </c>
      <c r="R2352">
        <v>283360</v>
      </c>
      <c r="S2352" s="286">
        <f>ROWS(R$5:R2352)</f>
        <v>2348</v>
      </c>
      <c r="T2352" s="286" t="str">
        <f>IF(P2352='5.1'!$E$5,TXM!S2352,"")</f>
        <v/>
      </c>
      <c r="U2352" t="str">
        <f>IFERROR(SMALL($T$5:$T$8000,ROWS($T$5:T2352)),"")</f>
        <v/>
      </c>
    </row>
    <row r="2353" spans="1:21" ht="14.4" customHeight="1" x14ac:dyDescent="0.25">
      <c r="A2353" s="285" t="s">
        <v>1823</v>
      </c>
      <c r="B2353" t="s">
        <v>806</v>
      </c>
      <c r="C2353" s="300">
        <v>4776535</v>
      </c>
      <c r="D2353" s="286">
        <f>ROWS(C$5:C2353)</f>
        <v>2349</v>
      </c>
      <c r="E2353" s="286" t="str">
        <f>IF(A2353='5.1'!$E$5,TXM!D2353,"")</f>
        <v/>
      </c>
      <c r="F2353" t="str">
        <f>IFERROR(SMALL($E$5:$E$8000,ROWS($E$5:E2353)),"")</f>
        <v/>
      </c>
      <c r="I2353" s="285" t="s">
        <v>1724</v>
      </c>
      <c r="J2353" t="s">
        <v>108</v>
      </c>
      <c r="K2353" s="300">
        <v>69023619</v>
      </c>
      <c r="L2353" s="286">
        <f>ROWS(K$5:K2353)</f>
        <v>2349</v>
      </c>
      <c r="M2353" s="286" t="str">
        <f>IF(I2353='5.1'!$E$5,TXM!L2353,"")</f>
        <v/>
      </c>
      <c r="N2353" t="str">
        <f>IFERROR(SMALL($M$5:$M$8000,ROWS($M$5:M2353)),"")</f>
        <v/>
      </c>
      <c r="P2353" t="s">
        <v>1829</v>
      </c>
      <c r="Q2353" t="s">
        <v>748</v>
      </c>
      <c r="R2353">
        <v>241884</v>
      </c>
      <c r="S2353" s="286">
        <f>ROWS(R$5:R2353)</f>
        <v>2349</v>
      </c>
      <c r="T2353" s="286" t="str">
        <f>IF(P2353='5.1'!$E$5,TXM!S2353,"")</f>
        <v/>
      </c>
      <c r="U2353" t="str">
        <f>IFERROR(SMALL($T$5:$T$8000,ROWS($T$5:T2353)),"")</f>
        <v/>
      </c>
    </row>
    <row r="2354" spans="1:21" ht="14.4" customHeight="1" x14ac:dyDescent="0.25">
      <c r="A2354" s="285" t="s">
        <v>1823</v>
      </c>
      <c r="B2354" t="s">
        <v>1081</v>
      </c>
      <c r="C2354" s="300">
        <v>828500</v>
      </c>
      <c r="D2354" s="286">
        <f>ROWS(C$5:C2354)</f>
        <v>2350</v>
      </c>
      <c r="E2354" s="286" t="str">
        <f>IF(A2354='5.1'!$E$5,TXM!D2354,"")</f>
        <v/>
      </c>
      <c r="F2354" t="str">
        <f>IFERROR(SMALL($E$5:$E$8000,ROWS($E$5:E2354)),"")</f>
        <v/>
      </c>
      <c r="I2354" s="285" t="s">
        <v>1724</v>
      </c>
      <c r="J2354" t="s">
        <v>1093</v>
      </c>
      <c r="K2354" s="300">
        <v>64628427</v>
      </c>
      <c r="L2354" s="286">
        <f>ROWS(K$5:K2354)</f>
        <v>2350</v>
      </c>
      <c r="M2354" s="286" t="str">
        <f>IF(I2354='5.1'!$E$5,TXM!L2354,"")</f>
        <v/>
      </c>
      <c r="N2354" t="str">
        <f>IFERROR(SMALL($M$5:$M$8000,ROWS($M$5:M2354)),"")</f>
        <v/>
      </c>
      <c r="P2354" t="s">
        <v>1829</v>
      </c>
      <c r="Q2354" t="s">
        <v>713</v>
      </c>
      <c r="R2354">
        <v>201806</v>
      </c>
      <c r="S2354" s="286">
        <f>ROWS(R$5:R2354)</f>
        <v>2350</v>
      </c>
      <c r="T2354" s="286" t="str">
        <f>IF(P2354='5.1'!$E$5,TXM!S2354,"")</f>
        <v/>
      </c>
      <c r="U2354" t="str">
        <f>IFERROR(SMALL($T$5:$T$8000,ROWS($T$5:T2354)),"")</f>
        <v/>
      </c>
    </row>
    <row r="2355" spans="1:21" ht="14.4" customHeight="1" x14ac:dyDescent="0.25">
      <c r="A2355" s="285" t="s">
        <v>1823</v>
      </c>
      <c r="B2355" t="s">
        <v>784</v>
      </c>
      <c r="C2355" s="300">
        <v>492207</v>
      </c>
      <c r="D2355" s="286">
        <f>ROWS(C$5:C2355)</f>
        <v>2351</v>
      </c>
      <c r="E2355" s="286" t="str">
        <f>IF(A2355='5.1'!$E$5,TXM!D2355,"")</f>
        <v/>
      </c>
      <c r="F2355" t="str">
        <f>IFERROR(SMALL($E$5:$E$8000,ROWS($E$5:E2355)),"")</f>
        <v/>
      </c>
      <c r="I2355" s="285" t="s">
        <v>1724</v>
      </c>
      <c r="J2355" t="s">
        <v>1081</v>
      </c>
      <c r="K2355" s="300">
        <v>55148247</v>
      </c>
      <c r="L2355" s="286">
        <f>ROWS(K$5:K2355)</f>
        <v>2351</v>
      </c>
      <c r="M2355" s="286" t="str">
        <f>IF(I2355='5.1'!$E$5,TXM!L2355,"")</f>
        <v/>
      </c>
      <c r="N2355" t="str">
        <f>IFERROR(SMALL($M$5:$M$8000,ROWS($M$5:M2355)),"")</f>
        <v/>
      </c>
      <c r="P2355" t="s">
        <v>1829</v>
      </c>
      <c r="Q2355" t="s">
        <v>999</v>
      </c>
      <c r="R2355">
        <v>199219</v>
      </c>
      <c r="S2355" s="286">
        <f>ROWS(R$5:R2355)</f>
        <v>2351</v>
      </c>
      <c r="T2355" s="286" t="str">
        <f>IF(P2355='5.1'!$E$5,TXM!S2355,"")</f>
        <v/>
      </c>
      <c r="U2355" t="str">
        <f>IFERROR(SMALL($T$5:$T$8000,ROWS($T$5:T2355)),"")</f>
        <v/>
      </c>
    </row>
    <row r="2356" spans="1:21" ht="14.4" customHeight="1" x14ac:dyDescent="0.25">
      <c r="A2356" s="285" t="s">
        <v>1823</v>
      </c>
      <c r="B2356" t="s">
        <v>999</v>
      </c>
      <c r="C2356" s="300">
        <v>287475</v>
      </c>
      <c r="D2356" s="286">
        <f>ROWS(C$5:C2356)</f>
        <v>2352</v>
      </c>
      <c r="E2356" s="286" t="str">
        <f>IF(A2356='5.1'!$E$5,TXM!D2356,"")</f>
        <v/>
      </c>
      <c r="F2356" t="str">
        <f>IFERROR(SMALL($E$5:$E$8000,ROWS($E$5:E2356)),"")</f>
        <v/>
      </c>
      <c r="I2356" s="285" t="s">
        <v>1724</v>
      </c>
      <c r="J2356" t="s">
        <v>119</v>
      </c>
      <c r="K2356" s="300">
        <v>32697294</v>
      </c>
      <c r="L2356" s="286">
        <f>ROWS(K$5:K2356)</f>
        <v>2352</v>
      </c>
      <c r="M2356" s="286" t="str">
        <f>IF(I2356='5.1'!$E$5,TXM!L2356,"")</f>
        <v/>
      </c>
      <c r="N2356" t="str">
        <f>IFERROR(SMALL($M$5:$M$8000,ROWS($M$5:M2356)),"")</f>
        <v/>
      </c>
      <c r="P2356" t="s">
        <v>1829</v>
      </c>
      <c r="Q2356" t="s">
        <v>796</v>
      </c>
      <c r="R2356">
        <v>163717</v>
      </c>
      <c r="S2356" s="286">
        <f>ROWS(R$5:R2356)</f>
        <v>2352</v>
      </c>
      <c r="T2356" s="286" t="str">
        <f>IF(P2356='5.1'!$E$5,TXM!S2356,"")</f>
        <v/>
      </c>
      <c r="U2356" t="str">
        <f>IFERROR(SMALL($T$5:$T$8000,ROWS($T$5:T2356)),"")</f>
        <v/>
      </c>
    </row>
    <row r="2357" spans="1:21" ht="14.4" customHeight="1" x14ac:dyDescent="0.25">
      <c r="A2357" s="285" t="s">
        <v>1823</v>
      </c>
      <c r="B2357" t="s">
        <v>106</v>
      </c>
      <c r="C2357" s="300">
        <v>206157</v>
      </c>
      <c r="D2357" s="286">
        <f>ROWS(C$5:C2357)</f>
        <v>2353</v>
      </c>
      <c r="E2357" s="286" t="str">
        <f>IF(A2357='5.1'!$E$5,TXM!D2357,"")</f>
        <v/>
      </c>
      <c r="F2357" t="str">
        <f>IFERROR(SMALL($E$5:$E$8000,ROWS($E$5:E2357)),"")</f>
        <v/>
      </c>
      <c r="I2357" s="285" t="s">
        <v>1724</v>
      </c>
      <c r="J2357" t="s">
        <v>1097</v>
      </c>
      <c r="K2357" s="300">
        <v>30541441</v>
      </c>
      <c r="L2357" s="286">
        <f>ROWS(K$5:K2357)</f>
        <v>2353</v>
      </c>
      <c r="M2357" s="286" t="str">
        <f>IF(I2357='5.1'!$E$5,TXM!L2357,"")</f>
        <v/>
      </c>
      <c r="N2357" t="str">
        <f>IFERROR(SMALL($M$5:$M$8000,ROWS($M$5:M2357)),"")</f>
        <v/>
      </c>
      <c r="P2357" t="s">
        <v>1829</v>
      </c>
      <c r="Q2357" t="s">
        <v>715</v>
      </c>
      <c r="R2357">
        <v>163216</v>
      </c>
      <c r="S2357" s="286">
        <f>ROWS(R$5:R2357)</f>
        <v>2353</v>
      </c>
      <c r="T2357" s="286" t="str">
        <f>IF(P2357='5.1'!$E$5,TXM!S2357,"")</f>
        <v/>
      </c>
      <c r="U2357" t="str">
        <f>IFERROR(SMALL($T$5:$T$8000,ROWS($T$5:T2357)),"")</f>
        <v/>
      </c>
    </row>
    <row r="2358" spans="1:21" ht="14.4" customHeight="1" x14ac:dyDescent="0.25">
      <c r="A2358" s="285" t="s">
        <v>1823</v>
      </c>
      <c r="B2358" t="s">
        <v>115</v>
      </c>
      <c r="C2358" s="300">
        <v>195162</v>
      </c>
      <c r="D2358" s="286">
        <f>ROWS(C$5:C2358)</f>
        <v>2354</v>
      </c>
      <c r="E2358" s="286" t="str">
        <f>IF(A2358='5.1'!$E$5,TXM!D2358,"")</f>
        <v/>
      </c>
      <c r="F2358" t="str">
        <f>IFERROR(SMALL($E$5:$E$8000,ROWS($E$5:E2358)),"")</f>
        <v/>
      </c>
      <c r="I2358" s="285" t="s">
        <v>1724</v>
      </c>
      <c r="J2358" t="s">
        <v>1086</v>
      </c>
      <c r="K2358" s="300">
        <v>23017015</v>
      </c>
      <c r="L2358" s="286">
        <f>ROWS(K$5:K2358)</f>
        <v>2354</v>
      </c>
      <c r="M2358" s="286" t="str">
        <f>IF(I2358='5.1'!$E$5,TXM!L2358,"")</f>
        <v/>
      </c>
      <c r="N2358" t="str">
        <f>IFERROR(SMALL($M$5:$M$8000,ROWS($M$5:M2358)),"")</f>
        <v/>
      </c>
      <c r="P2358" t="s">
        <v>1829</v>
      </c>
      <c r="Q2358" t="s">
        <v>711</v>
      </c>
      <c r="R2358">
        <v>108920</v>
      </c>
      <c r="S2358" s="286">
        <f>ROWS(R$5:R2358)</f>
        <v>2354</v>
      </c>
      <c r="T2358" s="286" t="str">
        <f>IF(P2358='5.1'!$E$5,TXM!S2358,"")</f>
        <v/>
      </c>
      <c r="U2358" t="str">
        <f>IFERROR(SMALL($T$5:$T$8000,ROWS($T$5:T2358)),"")</f>
        <v/>
      </c>
    </row>
    <row r="2359" spans="1:21" ht="14.4" customHeight="1" x14ac:dyDescent="0.25">
      <c r="A2359" s="285" t="s">
        <v>1823</v>
      </c>
      <c r="B2359" t="s">
        <v>774</v>
      </c>
      <c r="C2359" s="300">
        <v>131961</v>
      </c>
      <c r="D2359" s="286">
        <f>ROWS(C$5:C2359)</f>
        <v>2355</v>
      </c>
      <c r="E2359" s="286" t="str">
        <f>IF(A2359='5.1'!$E$5,TXM!D2359,"")</f>
        <v/>
      </c>
      <c r="F2359" t="str">
        <f>IFERROR(SMALL($E$5:$E$8000,ROWS($E$5:E2359)),"")</f>
        <v/>
      </c>
      <c r="I2359" s="285" t="s">
        <v>1724</v>
      </c>
      <c r="J2359" t="s">
        <v>717</v>
      </c>
      <c r="K2359" s="300">
        <v>20634746</v>
      </c>
      <c r="L2359" s="286">
        <f>ROWS(K$5:K2359)</f>
        <v>2355</v>
      </c>
      <c r="M2359" s="286" t="str">
        <f>IF(I2359='5.1'!$E$5,TXM!L2359,"")</f>
        <v/>
      </c>
      <c r="N2359" t="str">
        <f>IFERROR(SMALL($M$5:$M$8000,ROWS($M$5:M2359)),"")</f>
        <v/>
      </c>
      <c r="P2359" t="s">
        <v>1829</v>
      </c>
      <c r="Q2359" t="s">
        <v>752</v>
      </c>
      <c r="R2359">
        <v>101978</v>
      </c>
      <c r="S2359" s="286">
        <f>ROWS(R$5:R2359)</f>
        <v>2355</v>
      </c>
      <c r="T2359" s="286" t="str">
        <f>IF(P2359='5.1'!$E$5,TXM!S2359,"")</f>
        <v/>
      </c>
      <c r="U2359" t="str">
        <f>IFERROR(SMALL($T$5:$T$8000,ROWS($T$5:T2359)),"")</f>
        <v/>
      </c>
    </row>
    <row r="2360" spans="1:21" ht="14.4" customHeight="1" x14ac:dyDescent="0.25">
      <c r="A2360" s="285" t="s">
        <v>1823</v>
      </c>
      <c r="B2360" t="s">
        <v>790</v>
      </c>
      <c r="C2360" s="300">
        <v>123254</v>
      </c>
      <c r="D2360" s="286">
        <f>ROWS(C$5:C2360)</f>
        <v>2356</v>
      </c>
      <c r="E2360" s="286" t="str">
        <f>IF(A2360='5.1'!$E$5,TXM!D2360,"")</f>
        <v/>
      </c>
      <c r="F2360" t="str">
        <f>IFERROR(SMALL($E$5:$E$8000,ROWS($E$5:E2360)),"")</f>
        <v/>
      </c>
      <c r="I2360" s="285" t="s">
        <v>1724</v>
      </c>
      <c r="J2360" t="s">
        <v>1080</v>
      </c>
      <c r="K2360" s="300">
        <v>11371251</v>
      </c>
      <c r="L2360" s="286">
        <f>ROWS(K$5:K2360)</f>
        <v>2356</v>
      </c>
      <c r="M2360" s="286" t="str">
        <f>IF(I2360='5.1'!$E$5,TXM!L2360,"")</f>
        <v/>
      </c>
      <c r="N2360" t="str">
        <f>IFERROR(SMALL($M$5:$M$8000,ROWS($M$5:M2360)),"")</f>
        <v/>
      </c>
      <c r="P2360" t="s">
        <v>1829</v>
      </c>
      <c r="Q2360" t="s">
        <v>754</v>
      </c>
      <c r="R2360">
        <v>80900</v>
      </c>
      <c r="S2360" s="286">
        <f>ROWS(R$5:R2360)</f>
        <v>2356</v>
      </c>
      <c r="T2360" s="286" t="str">
        <f>IF(P2360='5.1'!$E$5,TXM!S2360,"")</f>
        <v/>
      </c>
      <c r="U2360" t="str">
        <f>IFERROR(SMALL($T$5:$T$8000,ROWS($T$5:T2360)),"")</f>
        <v/>
      </c>
    </row>
    <row r="2361" spans="1:21" ht="14.4" customHeight="1" x14ac:dyDescent="0.25">
      <c r="A2361" s="285" t="s">
        <v>1823</v>
      </c>
      <c r="B2361" t="s">
        <v>776</v>
      </c>
      <c r="C2361" s="300">
        <v>100453</v>
      </c>
      <c r="D2361" s="286">
        <f>ROWS(C$5:C2361)</f>
        <v>2357</v>
      </c>
      <c r="E2361" s="286" t="str">
        <f>IF(A2361='5.1'!$E$5,TXM!D2361,"")</f>
        <v/>
      </c>
      <c r="F2361" t="str">
        <f>IFERROR(SMALL($E$5:$E$8000,ROWS($E$5:E2361)),"")</f>
        <v/>
      </c>
      <c r="I2361" s="285" t="s">
        <v>1724</v>
      </c>
      <c r="J2361" t="s">
        <v>784</v>
      </c>
      <c r="K2361" s="300">
        <v>9579223</v>
      </c>
      <c r="L2361" s="286">
        <f>ROWS(K$5:K2361)</f>
        <v>2357</v>
      </c>
      <c r="M2361" s="286" t="str">
        <f>IF(I2361='5.1'!$E$5,TXM!L2361,"")</f>
        <v/>
      </c>
      <c r="N2361" t="str">
        <f>IFERROR(SMALL($M$5:$M$8000,ROWS($M$5:M2361)),"")</f>
        <v/>
      </c>
      <c r="P2361" t="s">
        <v>1829</v>
      </c>
      <c r="Q2361" t="s">
        <v>1083</v>
      </c>
      <c r="R2361">
        <v>79654</v>
      </c>
      <c r="S2361" s="286">
        <f>ROWS(R$5:R2361)</f>
        <v>2357</v>
      </c>
      <c r="T2361" s="286" t="str">
        <f>IF(P2361='5.1'!$E$5,TXM!S2361,"")</f>
        <v/>
      </c>
      <c r="U2361" t="str">
        <f>IFERROR(SMALL($T$5:$T$8000,ROWS($T$5:T2361)),"")</f>
        <v/>
      </c>
    </row>
    <row r="2362" spans="1:21" ht="14.4" customHeight="1" x14ac:dyDescent="0.25">
      <c r="A2362" s="285" t="s">
        <v>1823</v>
      </c>
      <c r="B2362" t="s">
        <v>756</v>
      </c>
      <c r="C2362" s="300">
        <v>90000</v>
      </c>
      <c r="D2362" s="286">
        <f>ROWS(C$5:C2362)</f>
        <v>2358</v>
      </c>
      <c r="E2362" s="286" t="str">
        <f>IF(A2362='5.1'!$E$5,TXM!D2362,"")</f>
        <v/>
      </c>
      <c r="F2362" t="str">
        <f>IFERROR(SMALL($E$5:$E$8000,ROWS($E$5:E2362)),"")</f>
        <v/>
      </c>
      <c r="I2362" s="285" t="s">
        <v>1724</v>
      </c>
      <c r="J2362" t="s">
        <v>790</v>
      </c>
      <c r="K2362" s="300">
        <v>7381814</v>
      </c>
      <c r="L2362" s="286">
        <f>ROWS(K$5:K2362)</f>
        <v>2358</v>
      </c>
      <c r="M2362" s="286" t="str">
        <f>IF(I2362='5.1'!$E$5,TXM!L2362,"")</f>
        <v/>
      </c>
      <c r="N2362" t="str">
        <f>IFERROR(SMALL($M$5:$M$8000,ROWS($M$5:M2362)),"")</f>
        <v/>
      </c>
      <c r="P2362" t="s">
        <v>1829</v>
      </c>
      <c r="Q2362" t="s">
        <v>1084</v>
      </c>
      <c r="R2362">
        <v>58154</v>
      </c>
      <c r="S2362" s="286">
        <f>ROWS(R$5:R2362)</f>
        <v>2358</v>
      </c>
      <c r="T2362" s="286" t="str">
        <f>IF(P2362='5.1'!$E$5,TXM!S2362,"")</f>
        <v/>
      </c>
      <c r="U2362" t="str">
        <f>IFERROR(SMALL($T$5:$T$8000,ROWS($T$5:T2362)),"")</f>
        <v/>
      </c>
    </row>
    <row r="2363" spans="1:21" ht="14.4" customHeight="1" x14ac:dyDescent="0.25">
      <c r="A2363" s="285" t="s">
        <v>1823</v>
      </c>
      <c r="B2363" t="s">
        <v>1090</v>
      </c>
      <c r="C2363" s="300">
        <v>81669</v>
      </c>
      <c r="D2363" s="286">
        <f>ROWS(C$5:C2363)</f>
        <v>2359</v>
      </c>
      <c r="E2363" s="286" t="str">
        <f>IF(A2363='5.1'!$E$5,TXM!D2363,"")</f>
        <v/>
      </c>
      <c r="F2363" t="str">
        <f>IFERROR(SMALL($E$5:$E$8000,ROWS($E$5:E2363)),"")</f>
        <v/>
      </c>
      <c r="I2363" s="285" t="s">
        <v>1724</v>
      </c>
      <c r="J2363" t="s">
        <v>1096</v>
      </c>
      <c r="K2363" s="300">
        <v>6772496</v>
      </c>
      <c r="L2363" s="286">
        <f>ROWS(K$5:K2363)</f>
        <v>2359</v>
      </c>
      <c r="M2363" s="286" t="str">
        <f>IF(I2363='5.1'!$E$5,TXM!L2363,"")</f>
        <v/>
      </c>
      <c r="N2363" t="str">
        <f>IFERROR(SMALL($M$5:$M$8000,ROWS($M$5:M2363)),"")</f>
        <v/>
      </c>
      <c r="P2363" t="s">
        <v>1829</v>
      </c>
      <c r="Q2363" t="s">
        <v>772</v>
      </c>
      <c r="R2363">
        <v>30830</v>
      </c>
      <c r="S2363" s="286">
        <f>ROWS(R$5:R2363)</f>
        <v>2359</v>
      </c>
      <c r="T2363" s="286" t="str">
        <f>IF(P2363='5.1'!$E$5,TXM!S2363,"")</f>
        <v/>
      </c>
      <c r="U2363" t="str">
        <f>IFERROR(SMALL($T$5:$T$8000,ROWS($T$5:T2363)),"")</f>
        <v/>
      </c>
    </row>
    <row r="2364" spans="1:21" ht="14.4" customHeight="1" x14ac:dyDescent="0.25">
      <c r="A2364" s="285" t="s">
        <v>1823</v>
      </c>
      <c r="B2364" t="s">
        <v>804</v>
      </c>
      <c r="C2364" s="300">
        <v>35407</v>
      </c>
      <c r="D2364" s="286">
        <f>ROWS(C$5:C2364)</f>
        <v>2360</v>
      </c>
      <c r="E2364" s="286" t="str">
        <f>IF(A2364='5.1'!$E$5,TXM!D2364,"")</f>
        <v/>
      </c>
      <c r="F2364" t="str">
        <f>IFERROR(SMALL($E$5:$E$8000,ROWS($E$5:E2364)),"")</f>
        <v/>
      </c>
      <c r="I2364" s="285" t="s">
        <v>1724</v>
      </c>
      <c r="J2364" t="s">
        <v>1092</v>
      </c>
      <c r="K2364" s="300">
        <v>6726292</v>
      </c>
      <c r="L2364" s="286">
        <f>ROWS(K$5:K2364)</f>
        <v>2360</v>
      </c>
      <c r="M2364" s="286" t="str">
        <f>IF(I2364='5.1'!$E$5,TXM!L2364,"")</f>
        <v/>
      </c>
      <c r="N2364" t="str">
        <f>IFERROR(SMALL($M$5:$M$8000,ROWS($M$5:M2364)),"")</f>
        <v/>
      </c>
      <c r="P2364" t="s">
        <v>1829</v>
      </c>
      <c r="Q2364" t="s">
        <v>770</v>
      </c>
      <c r="R2364">
        <v>15450</v>
      </c>
      <c r="S2364" s="286">
        <f>ROWS(R$5:R2364)</f>
        <v>2360</v>
      </c>
      <c r="T2364" s="286" t="str">
        <f>IF(P2364='5.1'!$E$5,TXM!S2364,"")</f>
        <v/>
      </c>
      <c r="U2364" t="str">
        <f>IFERROR(SMALL($T$5:$T$8000,ROWS($T$5:T2364)),"")</f>
        <v/>
      </c>
    </row>
    <row r="2365" spans="1:21" ht="14.4" customHeight="1" x14ac:dyDescent="0.25">
      <c r="A2365" s="285" t="s">
        <v>1823</v>
      </c>
      <c r="B2365" t="s">
        <v>705</v>
      </c>
      <c r="C2365" s="300">
        <v>32874</v>
      </c>
      <c r="D2365" s="286">
        <f>ROWS(C$5:C2365)</f>
        <v>2361</v>
      </c>
      <c r="E2365" s="286" t="str">
        <f>IF(A2365='5.1'!$E$5,TXM!D2365,"")</f>
        <v/>
      </c>
      <c r="F2365" t="str">
        <f>IFERROR(SMALL($E$5:$E$8000,ROWS($E$5:E2365)),"")</f>
        <v/>
      </c>
      <c r="I2365" s="285" t="s">
        <v>1724</v>
      </c>
      <c r="J2365" t="s">
        <v>1079</v>
      </c>
      <c r="K2365" s="300">
        <v>5308689</v>
      </c>
      <c r="L2365" s="286">
        <f>ROWS(K$5:K2365)</f>
        <v>2361</v>
      </c>
      <c r="M2365" s="286" t="str">
        <f>IF(I2365='5.1'!$E$5,TXM!L2365,"")</f>
        <v/>
      </c>
      <c r="N2365" t="str">
        <f>IFERROR(SMALL($M$5:$M$8000,ROWS($M$5:M2365)),"")</f>
        <v/>
      </c>
      <c r="P2365" t="s">
        <v>1829</v>
      </c>
      <c r="Q2365" t="s">
        <v>746</v>
      </c>
      <c r="R2365">
        <v>11810</v>
      </c>
      <c r="S2365" s="286">
        <f>ROWS(R$5:R2365)</f>
        <v>2361</v>
      </c>
      <c r="T2365" s="286" t="str">
        <f>IF(P2365='5.1'!$E$5,TXM!S2365,"")</f>
        <v/>
      </c>
      <c r="U2365" t="str">
        <f>IFERROR(SMALL($T$5:$T$8000,ROWS($T$5:T2365)),"")</f>
        <v/>
      </c>
    </row>
    <row r="2366" spans="1:21" ht="14.4" customHeight="1" x14ac:dyDescent="0.25">
      <c r="A2366" s="285" t="s">
        <v>1823</v>
      </c>
      <c r="B2366" t="s">
        <v>821</v>
      </c>
      <c r="C2366" s="300">
        <v>4065</v>
      </c>
      <c r="D2366" s="286">
        <f>ROWS(C$5:C2366)</f>
        <v>2362</v>
      </c>
      <c r="E2366" s="286" t="str">
        <f>IF(A2366='5.1'!$E$5,TXM!D2366,"")</f>
        <v/>
      </c>
      <c r="F2366" t="str">
        <f>IFERROR(SMALL($E$5:$E$8000,ROWS($E$5:E2366)),"")</f>
        <v/>
      </c>
      <c r="I2366" s="285" t="s">
        <v>1724</v>
      </c>
      <c r="J2366" t="s">
        <v>707</v>
      </c>
      <c r="K2366" s="300">
        <v>5289374</v>
      </c>
      <c r="L2366" s="286">
        <f>ROWS(K$5:K2366)</f>
        <v>2362</v>
      </c>
      <c r="M2366" s="286" t="str">
        <f>IF(I2366='5.1'!$E$5,TXM!L2366,"")</f>
        <v/>
      </c>
      <c r="N2366" t="str">
        <f>IFERROR(SMALL($M$5:$M$8000,ROWS($M$5:M2366)),"")</f>
        <v/>
      </c>
      <c r="P2366" t="s">
        <v>1829</v>
      </c>
      <c r="Q2366" t="s">
        <v>756</v>
      </c>
      <c r="R2366">
        <v>11151</v>
      </c>
      <c r="S2366" s="286">
        <f>ROWS(R$5:R2366)</f>
        <v>2362</v>
      </c>
      <c r="T2366" s="286" t="str">
        <f>IF(P2366='5.1'!$E$5,TXM!S2366,"")</f>
        <v/>
      </c>
      <c r="U2366" t="str">
        <f>IFERROR(SMALL($T$5:$T$8000,ROWS($T$5:T2366)),"")</f>
        <v/>
      </c>
    </row>
    <row r="2367" spans="1:21" ht="14.4" customHeight="1" x14ac:dyDescent="0.25">
      <c r="A2367" s="285" t="s">
        <v>2011</v>
      </c>
      <c r="B2367" t="s">
        <v>1080</v>
      </c>
      <c r="C2367" s="300">
        <v>8221967</v>
      </c>
      <c r="D2367" s="286">
        <f>ROWS(C$5:C2367)</f>
        <v>2363</v>
      </c>
      <c r="E2367" s="286" t="str">
        <f>IF(A2367='5.1'!$E$5,TXM!D2367,"")</f>
        <v/>
      </c>
      <c r="F2367" t="str">
        <f>IFERROR(SMALL($E$5:$E$8000,ROWS($E$5:E2367)),"")</f>
        <v/>
      </c>
      <c r="I2367" s="285" t="s">
        <v>1724</v>
      </c>
      <c r="J2367" t="s">
        <v>105</v>
      </c>
      <c r="K2367" s="300">
        <v>5166373</v>
      </c>
      <c r="L2367" s="286">
        <f>ROWS(K$5:K2367)</f>
        <v>2363</v>
      </c>
      <c r="M2367" s="286" t="str">
        <f>IF(I2367='5.1'!$E$5,TXM!L2367,"")</f>
        <v/>
      </c>
      <c r="N2367" t="str">
        <f>IFERROR(SMALL($M$5:$M$8000,ROWS($M$5:M2367)),"")</f>
        <v/>
      </c>
      <c r="P2367" t="s">
        <v>1829</v>
      </c>
      <c r="Q2367" t="s">
        <v>109</v>
      </c>
      <c r="R2367">
        <v>5876</v>
      </c>
      <c r="S2367" s="286">
        <f>ROWS(R$5:R2367)</f>
        <v>2363</v>
      </c>
      <c r="T2367" s="286" t="str">
        <f>IF(P2367='5.1'!$E$5,TXM!S2367,"")</f>
        <v/>
      </c>
      <c r="U2367" t="str">
        <f>IFERROR(SMALL($T$5:$T$8000,ROWS($T$5:T2367)),"")</f>
        <v/>
      </c>
    </row>
    <row r="2368" spans="1:21" ht="14.4" customHeight="1" x14ac:dyDescent="0.25">
      <c r="A2368" s="285" t="s">
        <v>2011</v>
      </c>
      <c r="B2368" t="s">
        <v>115</v>
      </c>
      <c r="C2368" s="300">
        <v>6239604</v>
      </c>
      <c r="D2368" s="286">
        <f>ROWS(C$5:C2368)</f>
        <v>2364</v>
      </c>
      <c r="E2368" s="286" t="str">
        <f>IF(A2368='5.1'!$E$5,TXM!D2368,"")</f>
        <v/>
      </c>
      <c r="F2368" t="str">
        <f>IFERROR(SMALL($E$5:$E$8000,ROWS($E$5:E2368)),"")</f>
        <v/>
      </c>
      <c r="I2368" s="285" t="s">
        <v>1724</v>
      </c>
      <c r="J2368" t="s">
        <v>802</v>
      </c>
      <c r="K2368" s="300">
        <v>4802184</v>
      </c>
      <c r="L2368" s="286">
        <f>ROWS(K$5:K2368)</f>
        <v>2364</v>
      </c>
      <c r="M2368" s="286" t="str">
        <f>IF(I2368='5.1'!$E$5,TXM!L2368,"")</f>
        <v/>
      </c>
      <c r="N2368" t="str">
        <f>IFERROR(SMALL($M$5:$M$8000,ROWS($M$5:M2368)),"")</f>
        <v/>
      </c>
      <c r="P2368" t="s">
        <v>1829</v>
      </c>
      <c r="Q2368" t="s">
        <v>768</v>
      </c>
      <c r="R2368">
        <v>4120</v>
      </c>
      <c r="S2368" s="286">
        <f>ROWS(R$5:R2368)</f>
        <v>2364</v>
      </c>
      <c r="T2368" s="286" t="str">
        <f>IF(P2368='5.1'!$E$5,TXM!S2368,"")</f>
        <v/>
      </c>
      <c r="U2368" t="str">
        <f>IFERROR(SMALL($T$5:$T$8000,ROWS($T$5:T2368)),"")</f>
        <v/>
      </c>
    </row>
    <row r="2369" spans="1:21" ht="14.4" customHeight="1" x14ac:dyDescent="0.25">
      <c r="A2369" s="285" t="s">
        <v>2011</v>
      </c>
      <c r="B2369" t="s">
        <v>106</v>
      </c>
      <c r="C2369" s="300">
        <v>310226</v>
      </c>
      <c r="D2369" s="286">
        <f>ROWS(C$5:C2369)</f>
        <v>2365</v>
      </c>
      <c r="E2369" s="286" t="str">
        <f>IF(A2369='5.1'!$E$5,TXM!D2369,"")</f>
        <v/>
      </c>
      <c r="F2369" t="str">
        <f>IFERROR(SMALL($E$5:$E$8000,ROWS($E$5:E2369)),"")</f>
        <v/>
      </c>
      <c r="I2369" s="285" t="s">
        <v>1724</v>
      </c>
      <c r="J2369" t="s">
        <v>1090</v>
      </c>
      <c r="K2369" s="300">
        <v>4667677</v>
      </c>
      <c r="L2369" s="286">
        <f>ROWS(K$5:K2369)</f>
        <v>2365</v>
      </c>
      <c r="M2369" s="286" t="str">
        <f>IF(I2369='5.1'!$E$5,TXM!L2369,"")</f>
        <v/>
      </c>
      <c r="N2369" t="str">
        <f>IFERROR(SMALL($M$5:$M$8000,ROWS($M$5:M2369)),"")</f>
        <v/>
      </c>
      <c r="P2369" t="s">
        <v>1829</v>
      </c>
      <c r="Q2369" t="s">
        <v>800</v>
      </c>
      <c r="R2369">
        <v>3019</v>
      </c>
      <c r="S2369" s="286">
        <f>ROWS(R$5:R2369)</f>
        <v>2365</v>
      </c>
      <c r="T2369" s="286" t="str">
        <f>IF(P2369='5.1'!$E$5,TXM!S2369,"")</f>
        <v/>
      </c>
      <c r="U2369" t="str">
        <f>IFERROR(SMALL($T$5:$T$8000,ROWS($T$5:T2369)),"")</f>
        <v/>
      </c>
    </row>
    <row r="2370" spans="1:21" ht="14.4" customHeight="1" x14ac:dyDescent="0.25">
      <c r="A2370" s="285" t="s">
        <v>2011</v>
      </c>
      <c r="B2370" t="s">
        <v>1098</v>
      </c>
      <c r="C2370" s="300">
        <v>11823</v>
      </c>
      <c r="D2370" s="286">
        <f>ROWS(C$5:C2370)</f>
        <v>2366</v>
      </c>
      <c r="E2370" s="286" t="str">
        <f>IF(A2370='5.1'!$E$5,TXM!D2370,"")</f>
        <v/>
      </c>
      <c r="F2370" t="str">
        <f>IFERROR(SMALL($E$5:$E$8000,ROWS($E$5:E2370)),"")</f>
        <v/>
      </c>
      <c r="I2370" s="285" t="s">
        <v>1724</v>
      </c>
      <c r="J2370" t="s">
        <v>782</v>
      </c>
      <c r="K2370" s="300">
        <v>4463673</v>
      </c>
      <c r="L2370" s="286">
        <f>ROWS(K$5:K2370)</f>
        <v>2366</v>
      </c>
      <c r="M2370" s="286" t="str">
        <f>IF(I2370='5.1'!$E$5,TXM!L2370,"")</f>
        <v/>
      </c>
      <c r="N2370" t="str">
        <f>IFERROR(SMALL($M$5:$M$8000,ROWS($M$5:M2370)),"")</f>
        <v/>
      </c>
      <c r="P2370" t="s">
        <v>1829</v>
      </c>
      <c r="Q2370" t="s">
        <v>1094</v>
      </c>
      <c r="R2370">
        <v>2104</v>
      </c>
      <c r="S2370" s="286">
        <f>ROWS(R$5:R2370)</f>
        <v>2366</v>
      </c>
      <c r="T2370" s="286" t="str">
        <f>IF(P2370='5.1'!$E$5,TXM!S2370,"")</f>
        <v/>
      </c>
      <c r="U2370" t="str">
        <f>IFERROR(SMALL($T$5:$T$8000,ROWS($T$5:T2370)),"")</f>
        <v/>
      </c>
    </row>
    <row r="2371" spans="1:21" ht="14.4" customHeight="1" x14ac:dyDescent="0.25">
      <c r="A2371" s="285" t="s">
        <v>2011</v>
      </c>
      <c r="B2371" t="s">
        <v>116</v>
      </c>
      <c r="C2371" s="300">
        <v>6246</v>
      </c>
      <c r="D2371" s="286">
        <f>ROWS(C$5:C2371)</f>
        <v>2367</v>
      </c>
      <c r="E2371" s="286" t="str">
        <f>IF(A2371='5.1'!$E$5,TXM!D2371,"")</f>
        <v/>
      </c>
      <c r="F2371" t="str">
        <f>IFERROR(SMALL($E$5:$E$8000,ROWS($E$5:E2371)),"")</f>
        <v/>
      </c>
      <c r="I2371" s="285" t="s">
        <v>1724</v>
      </c>
      <c r="J2371" t="s">
        <v>725</v>
      </c>
      <c r="K2371" s="300">
        <v>4423376</v>
      </c>
      <c r="L2371" s="286">
        <f>ROWS(K$5:K2371)</f>
        <v>2367</v>
      </c>
      <c r="M2371" s="286" t="str">
        <f>IF(I2371='5.1'!$E$5,TXM!L2371,"")</f>
        <v/>
      </c>
      <c r="N2371" t="str">
        <f>IFERROR(SMALL($M$5:$M$8000,ROWS($M$5:M2371)),"")</f>
        <v/>
      </c>
      <c r="P2371" t="s">
        <v>1829</v>
      </c>
      <c r="Q2371" t="s">
        <v>997</v>
      </c>
      <c r="R2371">
        <v>423</v>
      </c>
      <c r="S2371" s="286">
        <f>ROWS(R$5:R2371)</f>
        <v>2367</v>
      </c>
      <c r="T2371" s="286" t="str">
        <f>IF(P2371='5.1'!$E$5,TXM!S2371,"")</f>
        <v/>
      </c>
      <c r="U2371" t="str">
        <f>IFERROR(SMALL($T$5:$T$8000,ROWS($T$5:T2371)),"")</f>
        <v/>
      </c>
    </row>
    <row r="2372" spans="1:21" ht="14.4" customHeight="1" x14ac:dyDescent="0.25">
      <c r="A2372" s="285" t="s">
        <v>2012</v>
      </c>
      <c r="B2372" t="s">
        <v>1080</v>
      </c>
      <c r="C2372" s="300">
        <v>2790247</v>
      </c>
      <c r="D2372" s="286">
        <f>ROWS(C$5:C2372)</f>
        <v>2368</v>
      </c>
      <c r="E2372" s="286" t="str">
        <f>IF(A2372='5.1'!$E$5,TXM!D2372,"")</f>
        <v/>
      </c>
      <c r="F2372" t="str">
        <f>IFERROR(SMALL($E$5:$E$8000,ROWS($E$5:E2372)),"")</f>
        <v/>
      </c>
      <c r="I2372" s="285" t="s">
        <v>1724</v>
      </c>
      <c r="J2372" t="s">
        <v>113</v>
      </c>
      <c r="K2372" s="300">
        <v>4136561</v>
      </c>
      <c r="L2372" s="286">
        <f>ROWS(K$5:K2372)</f>
        <v>2368</v>
      </c>
      <c r="M2372" s="286" t="str">
        <f>IF(I2372='5.1'!$E$5,TXM!L2372,"")</f>
        <v/>
      </c>
      <c r="N2372" t="str">
        <f>IFERROR(SMALL($M$5:$M$8000,ROWS($M$5:M2372)),"")</f>
        <v/>
      </c>
      <c r="P2372" t="s">
        <v>1833</v>
      </c>
      <c r="Q2372" t="s">
        <v>812</v>
      </c>
      <c r="R2372">
        <v>27221</v>
      </c>
      <c r="S2372" s="286">
        <f>ROWS(R$5:R2372)</f>
        <v>2368</v>
      </c>
      <c r="T2372" s="286" t="str">
        <f>IF(P2372='5.1'!$E$5,TXM!S2372,"")</f>
        <v/>
      </c>
      <c r="U2372" t="str">
        <f>IFERROR(SMALL($T$5:$T$8000,ROWS($T$5:T2372)),"")</f>
        <v/>
      </c>
    </row>
    <row r="2373" spans="1:21" ht="14.4" customHeight="1" x14ac:dyDescent="0.25">
      <c r="A2373" s="285" t="s">
        <v>2012</v>
      </c>
      <c r="B2373" t="s">
        <v>774</v>
      </c>
      <c r="C2373" s="300">
        <v>128927</v>
      </c>
      <c r="D2373" s="286">
        <f>ROWS(C$5:C2373)</f>
        <v>2369</v>
      </c>
      <c r="E2373" s="286" t="str">
        <f>IF(A2373='5.1'!$E$5,TXM!D2373,"")</f>
        <v/>
      </c>
      <c r="F2373" t="str">
        <f>IFERROR(SMALL($E$5:$E$8000,ROWS($E$5:E2373)),"")</f>
        <v/>
      </c>
      <c r="I2373" s="285" t="s">
        <v>1724</v>
      </c>
      <c r="J2373" t="s">
        <v>774</v>
      </c>
      <c r="K2373" s="300">
        <v>3905345</v>
      </c>
      <c r="L2373" s="286">
        <f>ROWS(K$5:K2373)</f>
        <v>2369</v>
      </c>
      <c r="M2373" s="286" t="str">
        <f>IF(I2373='5.1'!$E$5,TXM!L2373,"")</f>
        <v/>
      </c>
      <c r="N2373" t="str">
        <f>IFERROR(SMALL($M$5:$M$8000,ROWS($M$5:M2373)),"")</f>
        <v/>
      </c>
      <c r="P2373" t="s">
        <v>1833</v>
      </c>
      <c r="Q2373" t="s">
        <v>1093</v>
      </c>
      <c r="R2373">
        <v>25257</v>
      </c>
      <c r="S2373" s="286">
        <f>ROWS(R$5:R2373)</f>
        <v>2369</v>
      </c>
      <c r="T2373" s="286" t="str">
        <f>IF(P2373='5.1'!$E$5,TXM!S2373,"")</f>
        <v/>
      </c>
      <c r="U2373" t="str">
        <f>IFERROR(SMALL($T$5:$T$8000,ROWS($T$5:T2373)),"")</f>
        <v/>
      </c>
    </row>
    <row r="2374" spans="1:21" ht="14.4" customHeight="1" x14ac:dyDescent="0.25">
      <c r="A2374" s="285" t="s">
        <v>2012</v>
      </c>
      <c r="B2374" t="s">
        <v>106</v>
      </c>
      <c r="C2374" s="300">
        <v>29415</v>
      </c>
      <c r="D2374" s="286">
        <f>ROWS(C$5:C2374)</f>
        <v>2370</v>
      </c>
      <c r="E2374" s="286" t="str">
        <f>IF(A2374='5.1'!$E$5,TXM!D2374,"")</f>
        <v/>
      </c>
      <c r="F2374" t="str">
        <f>IFERROR(SMALL($E$5:$E$8000,ROWS($E$5:E2374)),"")</f>
        <v/>
      </c>
      <c r="I2374" s="285" t="s">
        <v>1724</v>
      </c>
      <c r="J2374" t="s">
        <v>719</v>
      </c>
      <c r="K2374" s="300">
        <v>3536369</v>
      </c>
      <c r="L2374" s="286">
        <f>ROWS(K$5:K2374)</f>
        <v>2370</v>
      </c>
      <c r="M2374" s="286" t="str">
        <f>IF(I2374='5.1'!$E$5,TXM!L2374,"")</f>
        <v/>
      </c>
      <c r="N2374" t="str">
        <f>IFERROR(SMALL($M$5:$M$8000,ROWS($M$5:M2374)),"")</f>
        <v/>
      </c>
      <c r="P2374" t="s">
        <v>1833</v>
      </c>
      <c r="Q2374" t="s">
        <v>806</v>
      </c>
      <c r="R2374">
        <v>11191</v>
      </c>
      <c r="S2374" s="286">
        <f>ROWS(R$5:R2374)</f>
        <v>2370</v>
      </c>
      <c r="T2374" s="286" t="str">
        <f>IF(P2374='5.1'!$E$5,TXM!S2374,"")</f>
        <v/>
      </c>
      <c r="U2374" t="str">
        <f>IFERROR(SMALL($T$5:$T$8000,ROWS($T$5:T2374)),"")</f>
        <v/>
      </c>
    </row>
    <row r="2375" spans="1:21" ht="14.4" customHeight="1" x14ac:dyDescent="0.25">
      <c r="A2375" s="285" t="s">
        <v>2013</v>
      </c>
      <c r="B2375" t="s">
        <v>1080</v>
      </c>
      <c r="C2375" s="300">
        <v>425799700</v>
      </c>
      <c r="D2375" s="286">
        <f>ROWS(C$5:C2375)</f>
        <v>2371</v>
      </c>
      <c r="E2375" s="286" t="str">
        <f>IF(A2375='5.1'!$E$5,TXM!D2375,"")</f>
        <v/>
      </c>
      <c r="F2375" t="str">
        <f>IFERROR(SMALL($E$5:$E$8000,ROWS($E$5:E2375)),"")</f>
        <v/>
      </c>
      <c r="I2375" s="285" t="s">
        <v>1724</v>
      </c>
      <c r="J2375" t="s">
        <v>723</v>
      </c>
      <c r="K2375" s="300">
        <v>3504522</v>
      </c>
      <c r="L2375" s="286">
        <f>ROWS(K$5:K2375)</f>
        <v>2371</v>
      </c>
      <c r="M2375" s="286" t="str">
        <f>IF(I2375='5.1'!$E$5,TXM!L2375,"")</f>
        <v/>
      </c>
      <c r="N2375" t="str">
        <f>IFERROR(SMALL($M$5:$M$8000,ROWS($M$5:M2375)),"")</f>
        <v/>
      </c>
      <c r="P2375" t="s">
        <v>1833</v>
      </c>
      <c r="Q2375" t="s">
        <v>1092</v>
      </c>
      <c r="R2375">
        <v>10221</v>
      </c>
      <c r="S2375" s="286">
        <f>ROWS(R$5:R2375)</f>
        <v>2371</v>
      </c>
      <c r="T2375" s="286" t="str">
        <f>IF(P2375='5.1'!$E$5,TXM!S2375,"")</f>
        <v/>
      </c>
      <c r="U2375" t="str">
        <f>IFERROR(SMALL($T$5:$T$8000,ROWS($T$5:T2375)),"")</f>
        <v/>
      </c>
    </row>
    <row r="2376" spans="1:21" ht="14.4" customHeight="1" x14ac:dyDescent="0.25">
      <c r="A2376" s="285" t="s">
        <v>2013</v>
      </c>
      <c r="B2376" t="s">
        <v>711</v>
      </c>
      <c r="C2376" s="300">
        <v>35193930</v>
      </c>
      <c r="D2376" s="286">
        <f>ROWS(C$5:C2376)</f>
        <v>2372</v>
      </c>
      <c r="E2376" s="286" t="str">
        <f>IF(A2376='5.1'!$E$5,TXM!D2376,"")</f>
        <v/>
      </c>
      <c r="F2376" t="str">
        <f>IFERROR(SMALL($E$5:$E$8000,ROWS($E$5:E2376)),"")</f>
        <v/>
      </c>
      <c r="I2376" s="285" t="s">
        <v>1724</v>
      </c>
      <c r="J2376" t="s">
        <v>821</v>
      </c>
      <c r="K2376" s="300">
        <v>3367392</v>
      </c>
      <c r="L2376" s="286">
        <f>ROWS(K$5:K2376)</f>
        <v>2372</v>
      </c>
      <c r="M2376" s="286" t="str">
        <f>IF(I2376='5.1'!$E$5,TXM!L2376,"")</f>
        <v/>
      </c>
      <c r="N2376" t="str">
        <f>IFERROR(SMALL($M$5:$M$8000,ROWS($M$5:M2376)),"")</f>
        <v/>
      </c>
      <c r="P2376" t="s">
        <v>1833</v>
      </c>
      <c r="Q2376" t="s">
        <v>1098</v>
      </c>
      <c r="R2376">
        <v>9106</v>
      </c>
      <c r="S2376" s="286">
        <f>ROWS(R$5:R2376)</f>
        <v>2372</v>
      </c>
      <c r="T2376" s="286" t="str">
        <f>IF(P2376='5.1'!$E$5,TXM!S2376,"")</f>
        <v/>
      </c>
      <c r="U2376" t="str">
        <f>IFERROR(SMALL($T$5:$T$8000,ROWS($T$5:T2376)),"")</f>
        <v/>
      </c>
    </row>
    <row r="2377" spans="1:21" ht="14.4" customHeight="1" x14ac:dyDescent="0.25">
      <c r="A2377" s="285" t="s">
        <v>2013</v>
      </c>
      <c r="B2377" t="s">
        <v>717</v>
      </c>
      <c r="C2377" s="300">
        <v>3538836</v>
      </c>
      <c r="D2377" s="286">
        <f>ROWS(C$5:C2377)</f>
        <v>2373</v>
      </c>
      <c r="E2377" s="286" t="str">
        <f>IF(A2377='5.1'!$E$5,TXM!D2377,"")</f>
        <v/>
      </c>
      <c r="F2377" t="str">
        <f>IFERROR(SMALL($E$5:$E$8000,ROWS($E$5:E2377)),"")</f>
        <v/>
      </c>
      <c r="I2377" s="285" t="s">
        <v>1724</v>
      </c>
      <c r="J2377" t="s">
        <v>705</v>
      </c>
      <c r="K2377" s="300">
        <v>3359650</v>
      </c>
      <c r="L2377" s="286">
        <f>ROWS(K$5:K2377)</f>
        <v>2373</v>
      </c>
      <c r="M2377" s="286" t="str">
        <f>IF(I2377='5.1'!$E$5,TXM!L2377,"")</f>
        <v/>
      </c>
      <c r="N2377" t="str">
        <f>IFERROR(SMALL($M$5:$M$8000,ROWS($M$5:M2377)),"")</f>
        <v/>
      </c>
      <c r="P2377" t="s">
        <v>1833</v>
      </c>
      <c r="Q2377" t="s">
        <v>808</v>
      </c>
      <c r="R2377">
        <v>419</v>
      </c>
      <c r="S2377" s="286">
        <f>ROWS(R$5:R2377)</f>
        <v>2373</v>
      </c>
      <c r="T2377" s="286" t="str">
        <f>IF(P2377='5.1'!$E$5,TXM!S2377,"")</f>
        <v/>
      </c>
      <c r="U2377" t="str">
        <f>IFERROR(SMALL($T$5:$T$8000,ROWS($T$5:T2377)),"")</f>
        <v/>
      </c>
    </row>
    <row r="2378" spans="1:21" ht="14.4" customHeight="1" x14ac:dyDescent="0.25">
      <c r="A2378" s="285" t="s">
        <v>2013</v>
      </c>
      <c r="B2378" t="s">
        <v>719</v>
      </c>
      <c r="C2378" s="300">
        <v>2685466</v>
      </c>
      <c r="D2378" s="286">
        <f>ROWS(C$5:C2378)</f>
        <v>2374</v>
      </c>
      <c r="E2378" s="286" t="str">
        <f>IF(A2378='5.1'!$E$5,TXM!D2378,"")</f>
        <v/>
      </c>
      <c r="F2378" t="str">
        <f>IFERROR(SMALL($E$5:$E$8000,ROWS($E$5:E2378)),"")</f>
        <v/>
      </c>
      <c r="I2378" s="285" t="s">
        <v>1724</v>
      </c>
      <c r="J2378" t="s">
        <v>1082</v>
      </c>
      <c r="K2378" s="300">
        <v>2713414</v>
      </c>
      <c r="L2378" s="286">
        <f>ROWS(K$5:K2378)</f>
        <v>2374</v>
      </c>
      <c r="M2378" s="286" t="str">
        <f>IF(I2378='5.1'!$E$5,TXM!L2378,"")</f>
        <v/>
      </c>
      <c r="N2378" t="str">
        <f>IFERROR(SMALL($M$5:$M$8000,ROWS($M$5:M2378)),"")</f>
        <v/>
      </c>
      <c r="P2378" t="s">
        <v>1833</v>
      </c>
      <c r="Q2378" t="s">
        <v>821</v>
      </c>
      <c r="R2378">
        <v>404</v>
      </c>
      <c r="S2378" s="286">
        <f>ROWS(R$5:R2378)</f>
        <v>2374</v>
      </c>
      <c r="T2378" s="286" t="str">
        <f>IF(P2378='5.1'!$E$5,TXM!S2378,"")</f>
        <v/>
      </c>
      <c r="U2378" t="str">
        <f>IFERROR(SMALL($T$5:$T$8000,ROWS($T$5:T2378)),"")</f>
        <v/>
      </c>
    </row>
    <row r="2379" spans="1:21" ht="14.4" customHeight="1" x14ac:dyDescent="0.25">
      <c r="A2379" s="285" t="s">
        <v>2013</v>
      </c>
      <c r="B2379" t="s">
        <v>723</v>
      </c>
      <c r="C2379" s="300">
        <v>1683572</v>
      </c>
      <c r="D2379" s="286">
        <f>ROWS(C$5:C2379)</f>
        <v>2375</v>
      </c>
      <c r="E2379" s="286" t="str">
        <f>IF(A2379='5.1'!$E$5,TXM!D2379,"")</f>
        <v/>
      </c>
      <c r="F2379" t="str">
        <f>IFERROR(SMALL($E$5:$E$8000,ROWS($E$5:E2379)),"")</f>
        <v/>
      </c>
      <c r="I2379" s="285" t="s">
        <v>1724</v>
      </c>
      <c r="J2379" t="s">
        <v>107</v>
      </c>
      <c r="K2379" s="300">
        <v>2486044</v>
      </c>
      <c r="L2379" s="286">
        <f>ROWS(K$5:K2379)</f>
        <v>2375</v>
      </c>
      <c r="M2379" s="286" t="str">
        <f>IF(I2379='5.1'!$E$5,TXM!L2379,"")</f>
        <v/>
      </c>
      <c r="N2379" t="str">
        <f>IFERROR(SMALL($M$5:$M$8000,ROWS($M$5:M2379)),"")</f>
        <v/>
      </c>
      <c r="P2379" t="s">
        <v>1833</v>
      </c>
      <c r="Q2379" t="s">
        <v>1080</v>
      </c>
      <c r="R2379">
        <v>202</v>
      </c>
      <c r="S2379" s="286">
        <f>ROWS(R$5:R2379)</f>
        <v>2375</v>
      </c>
      <c r="T2379" s="286" t="str">
        <f>IF(P2379='5.1'!$E$5,TXM!S2379,"")</f>
        <v/>
      </c>
      <c r="U2379" t="str">
        <f>IFERROR(SMALL($T$5:$T$8000,ROWS($T$5:T2379)),"")</f>
        <v/>
      </c>
    </row>
    <row r="2380" spans="1:21" ht="14.4" customHeight="1" x14ac:dyDescent="0.25">
      <c r="A2380" s="285" t="s">
        <v>2013</v>
      </c>
      <c r="B2380" t="s">
        <v>115</v>
      </c>
      <c r="C2380" s="300">
        <v>1554496</v>
      </c>
      <c r="D2380" s="286">
        <f>ROWS(C$5:C2380)</f>
        <v>2376</v>
      </c>
      <c r="E2380" s="286" t="str">
        <f>IF(A2380='5.1'!$E$5,TXM!D2380,"")</f>
        <v/>
      </c>
      <c r="F2380" t="str">
        <f>IFERROR(SMALL($E$5:$E$8000,ROWS($E$5:E2380)),"")</f>
        <v/>
      </c>
      <c r="I2380" s="285" t="s">
        <v>1724</v>
      </c>
      <c r="J2380" t="s">
        <v>776</v>
      </c>
      <c r="K2380" s="300">
        <v>2261351</v>
      </c>
      <c r="L2380" s="286">
        <f>ROWS(K$5:K2380)</f>
        <v>2376</v>
      </c>
      <c r="M2380" s="286" t="str">
        <f>IF(I2380='5.1'!$E$5,TXM!L2380,"")</f>
        <v/>
      </c>
      <c r="N2380" t="str">
        <f>IFERROR(SMALL($M$5:$M$8000,ROWS($M$5:M2380)),"")</f>
        <v/>
      </c>
      <c r="P2380" t="s">
        <v>2015</v>
      </c>
      <c r="Q2380" t="s">
        <v>808</v>
      </c>
      <c r="R2380">
        <v>323233</v>
      </c>
      <c r="S2380" s="286">
        <f>ROWS(R$5:R2380)</f>
        <v>2376</v>
      </c>
      <c r="T2380" s="286" t="str">
        <f>IF(P2380='5.1'!$E$5,TXM!S2380,"")</f>
        <v/>
      </c>
      <c r="U2380" t="str">
        <f>IFERROR(SMALL($T$5:$T$8000,ROWS($T$5:T2380)),"")</f>
        <v/>
      </c>
    </row>
    <row r="2381" spans="1:21" ht="14.4" customHeight="1" x14ac:dyDescent="0.25">
      <c r="A2381" s="285" t="s">
        <v>2013</v>
      </c>
      <c r="B2381" t="s">
        <v>750</v>
      </c>
      <c r="C2381" s="300">
        <v>1108188</v>
      </c>
      <c r="D2381" s="286">
        <f>ROWS(C$5:C2381)</f>
        <v>2377</v>
      </c>
      <c r="E2381" s="286" t="str">
        <f>IF(A2381='5.1'!$E$5,TXM!D2381,"")</f>
        <v/>
      </c>
      <c r="F2381" t="str">
        <f>IFERROR(SMALL($E$5:$E$8000,ROWS($E$5:E2381)),"")</f>
        <v/>
      </c>
      <c r="I2381" s="285" t="s">
        <v>1724</v>
      </c>
      <c r="J2381" t="s">
        <v>762</v>
      </c>
      <c r="K2381" s="300">
        <v>2013616</v>
      </c>
      <c r="L2381" s="286">
        <f>ROWS(K$5:K2381)</f>
        <v>2377</v>
      </c>
      <c r="M2381" s="286" t="str">
        <f>IF(I2381='5.1'!$E$5,TXM!L2381,"")</f>
        <v/>
      </c>
      <c r="N2381" t="str">
        <f>IFERROR(SMALL($M$5:$M$8000,ROWS($M$5:M2381)),"")</f>
        <v/>
      </c>
      <c r="P2381" t="s">
        <v>2015</v>
      </c>
      <c r="Q2381" t="s">
        <v>784</v>
      </c>
      <c r="R2381">
        <v>285511</v>
      </c>
      <c r="S2381" s="286">
        <f>ROWS(R$5:R2381)</f>
        <v>2377</v>
      </c>
      <c r="T2381" s="286" t="str">
        <f>IF(P2381='5.1'!$E$5,TXM!S2381,"")</f>
        <v/>
      </c>
      <c r="U2381" t="str">
        <f>IFERROR(SMALL($T$5:$T$8000,ROWS($T$5:T2381)),"")</f>
        <v/>
      </c>
    </row>
    <row r="2382" spans="1:21" ht="14.4" customHeight="1" x14ac:dyDescent="0.25">
      <c r="A2382" s="285" t="s">
        <v>2013</v>
      </c>
      <c r="B2382" t="s">
        <v>786</v>
      </c>
      <c r="C2382" s="300">
        <v>880363</v>
      </c>
      <c r="D2382" s="286">
        <f>ROWS(C$5:C2382)</f>
        <v>2378</v>
      </c>
      <c r="E2382" s="286" t="str">
        <f>IF(A2382='5.1'!$E$5,TXM!D2382,"")</f>
        <v/>
      </c>
      <c r="F2382" t="str">
        <f>IFERROR(SMALL($E$5:$E$8000,ROWS($E$5:E2382)),"")</f>
        <v/>
      </c>
      <c r="I2382" s="285" t="s">
        <v>1724</v>
      </c>
      <c r="J2382" t="s">
        <v>804</v>
      </c>
      <c r="K2382" s="300">
        <v>2008937</v>
      </c>
      <c r="L2382" s="286">
        <f>ROWS(K$5:K2382)</f>
        <v>2378</v>
      </c>
      <c r="M2382" s="286" t="str">
        <f>IF(I2382='5.1'!$E$5,TXM!L2382,"")</f>
        <v/>
      </c>
      <c r="N2382" t="str">
        <f>IFERROR(SMALL($M$5:$M$8000,ROWS($M$5:M2382)),"")</f>
        <v/>
      </c>
      <c r="P2382" t="s">
        <v>2015</v>
      </c>
      <c r="Q2382" t="s">
        <v>742</v>
      </c>
      <c r="R2382">
        <v>234654</v>
      </c>
      <c r="S2382" s="286">
        <f>ROWS(R$5:R2382)</f>
        <v>2378</v>
      </c>
      <c r="T2382" s="286" t="str">
        <f>IF(P2382='5.1'!$E$5,TXM!S2382,"")</f>
        <v/>
      </c>
      <c r="U2382" t="str">
        <f>IFERROR(SMALL($T$5:$T$8000,ROWS($T$5:T2382)),"")</f>
        <v/>
      </c>
    </row>
    <row r="2383" spans="1:21" ht="14.4" customHeight="1" x14ac:dyDescent="0.25">
      <c r="A2383" s="285" t="s">
        <v>2013</v>
      </c>
      <c r="B2383" t="s">
        <v>802</v>
      </c>
      <c r="C2383" s="300">
        <v>774967</v>
      </c>
      <c r="D2383" s="286">
        <f>ROWS(C$5:C2383)</f>
        <v>2379</v>
      </c>
      <c r="E2383" s="286" t="str">
        <f>IF(A2383='5.1'!$E$5,TXM!D2383,"")</f>
        <v/>
      </c>
      <c r="F2383" t="str">
        <f>IFERROR(SMALL($E$5:$E$8000,ROWS($E$5:E2383)),"")</f>
        <v/>
      </c>
      <c r="I2383" s="285" t="s">
        <v>1724</v>
      </c>
      <c r="J2383" t="s">
        <v>115</v>
      </c>
      <c r="K2383" s="300">
        <v>1615070</v>
      </c>
      <c r="L2383" s="286">
        <f>ROWS(K$5:K2383)</f>
        <v>2379</v>
      </c>
      <c r="M2383" s="286" t="str">
        <f>IF(I2383='5.1'!$E$5,TXM!L2383,"")</f>
        <v/>
      </c>
      <c r="N2383" t="str">
        <f>IFERROR(SMALL($M$5:$M$8000,ROWS($M$5:M2383)),"")</f>
        <v/>
      </c>
      <c r="P2383" t="s">
        <v>2015</v>
      </c>
      <c r="Q2383" t="s">
        <v>812</v>
      </c>
      <c r="R2383">
        <v>222522</v>
      </c>
      <c r="S2383" s="286">
        <f>ROWS(R$5:R2383)</f>
        <v>2379</v>
      </c>
      <c r="T2383" s="286" t="str">
        <f>IF(P2383='5.1'!$E$5,TXM!S2383,"")</f>
        <v/>
      </c>
      <c r="U2383" t="str">
        <f>IFERROR(SMALL($T$5:$T$8000,ROWS($T$5:T2383)),"")</f>
        <v/>
      </c>
    </row>
    <row r="2384" spans="1:21" ht="14.4" customHeight="1" x14ac:dyDescent="0.25">
      <c r="A2384" s="285" t="s">
        <v>2013</v>
      </c>
      <c r="B2384" t="s">
        <v>106</v>
      </c>
      <c r="C2384" s="300">
        <v>643656</v>
      </c>
      <c r="D2384" s="286">
        <f>ROWS(C$5:C2384)</f>
        <v>2380</v>
      </c>
      <c r="E2384" s="286" t="str">
        <f>IF(A2384='5.1'!$E$5,TXM!D2384,"")</f>
        <v/>
      </c>
      <c r="F2384" t="str">
        <f>IFERROR(SMALL($E$5:$E$8000,ROWS($E$5:E2384)),"")</f>
        <v/>
      </c>
      <c r="I2384" s="285" t="s">
        <v>1724</v>
      </c>
      <c r="J2384" t="s">
        <v>1076</v>
      </c>
      <c r="K2384" s="300">
        <v>1437451</v>
      </c>
      <c r="L2384" s="286">
        <f>ROWS(K$5:K2384)</f>
        <v>2380</v>
      </c>
      <c r="M2384" s="286" t="str">
        <f>IF(I2384='5.1'!$E$5,TXM!L2384,"")</f>
        <v/>
      </c>
      <c r="N2384" t="str">
        <f>IFERROR(SMALL($M$5:$M$8000,ROWS($M$5:M2384)),"")</f>
        <v/>
      </c>
      <c r="P2384" t="s">
        <v>2015</v>
      </c>
      <c r="Q2384" t="s">
        <v>810</v>
      </c>
      <c r="R2384">
        <v>150000</v>
      </c>
      <c r="S2384" s="286">
        <f>ROWS(R$5:R2384)</f>
        <v>2380</v>
      </c>
      <c r="T2384" s="286" t="str">
        <f>IF(P2384='5.1'!$E$5,TXM!S2384,"")</f>
        <v/>
      </c>
      <c r="U2384" t="str">
        <f>IFERROR(SMALL($T$5:$T$8000,ROWS($T$5:T2384)),"")</f>
        <v/>
      </c>
    </row>
    <row r="2385" spans="1:21" ht="14.4" customHeight="1" x14ac:dyDescent="0.25">
      <c r="A2385" s="285" t="s">
        <v>2013</v>
      </c>
      <c r="B2385" t="s">
        <v>117</v>
      </c>
      <c r="C2385" s="300">
        <v>544591</v>
      </c>
      <c r="D2385" s="286">
        <f>ROWS(C$5:C2385)</f>
        <v>2381</v>
      </c>
      <c r="E2385" s="286" t="str">
        <f>IF(A2385='5.1'!$E$5,TXM!D2385,"")</f>
        <v/>
      </c>
      <c r="F2385" t="str">
        <f>IFERROR(SMALL($E$5:$E$8000,ROWS($E$5:E2385)),"")</f>
        <v/>
      </c>
      <c r="I2385" s="285" t="s">
        <v>1724</v>
      </c>
      <c r="J2385" t="s">
        <v>106</v>
      </c>
      <c r="K2385" s="300">
        <v>1389225</v>
      </c>
      <c r="L2385" s="286">
        <f>ROWS(K$5:K2385)</f>
        <v>2381</v>
      </c>
      <c r="M2385" s="286" t="str">
        <f>IF(I2385='5.1'!$E$5,TXM!L2385,"")</f>
        <v/>
      </c>
      <c r="N2385" t="str">
        <f>IFERROR(SMALL($M$5:$M$8000,ROWS($M$5:M2385)),"")</f>
        <v/>
      </c>
      <c r="P2385" t="s">
        <v>2015</v>
      </c>
      <c r="Q2385" t="s">
        <v>1093</v>
      </c>
      <c r="R2385">
        <v>63000</v>
      </c>
      <c r="S2385" s="286">
        <f>ROWS(R$5:R2385)</f>
        <v>2381</v>
      </c>
      <c r="T2385" s="286" t="str">
        <f>IF(P2385='5.1'!$E$5,TXM!S2385,"")</f>
        <v/>
      </c>
      <c r="U2385" t="str">
        <f>IFERROR(SMALL($T$5:$T$8000,ROWS($T$5:T2385)),"")</f>
        <v/>
      </c>
    </row>
    <row r="2386" spans="1:21" ht="14.4" customHeight="1" x14ac:dyDescent="0.25">
      <c r="A2386" s="285" t="s">
        <v>2013</v>
      </c>
      <c r="B2386" t="s">
        <v>198</v>
      </c>
      <c r="C2386" s="300">
        <v>280606</v>
      </c>
      <c r="D2386" s="286">
        <f>ROWS(C$5:C2386)</f>
        <v>2382</v>
      </c>
      <c r="E2386" s="286" t="str">
        <f>IF(A2386='5.1'!$E$5,TXM!D2386,"")</f>
        <v/>
      </c>
      <c r="F2386" t="str">
        <f>IFERROR(SMALL($E$5:$E$8000,ROWS($E$5:E2386)),"")</f>
        <v/>
      </c>
      <c r="I2386" s="285" t="s">
        <v>1724</v>
      </c>
      <c r="J2386" t="s">
        <v>786</v>
      </c>
      <c r="K2386" s="300">
        <v>1233651</v>
      </c>
      <c r="L2386" s="286">
        <f>ROWS(K$5:K2386)</f>
        <v>2382</v>
      </c>
      <c r="M2386" s="286" t="str">
        <f>IF(I2386='5.1'!$E$5,TXM!L2386,"")</f>
        <v/>
      </c>
      <c r="N2386" t="str">
        <f>IFERROR(SMALL($M$5:$M$8000,ROWS($M$5:M2386)),"")</f>
        <v/>
      </c>
      <c r="P2386" t="s">
        <v>2015</v>
      </c>
      <c r="Q2386" t="s">
        <v>1098</v>
      </c>
      <c r="R2386">
        <v>11108</v>
      </c>
      <c r="S2386" s="286">
        <f>ROWS(R$5:R2386)</f>
        <v>2382</v>
      </c>
      <c r="T2386" s="286" t="str">
        <f>IF(P2386='5.1'!$E$5,TXM!S2386,"")</f>
        <v/>
      </c>
      <c r="U2386" t="str">
        <f>IFERROR(SMALL($T$5:$T$8000,ROWS($T$5:T2386)),"")</f>
        <v/>
      </c>
    </row>
    <row r="2387" spans="1:21" ht="14.4" customHeight="1" x14ac:dyDescent="0.25">
      <c r="A2387" s="285" t="s">
        <v>2013</v>
      </c>
      <c r="B2387" t="s">
        <v>808</v>
      </c>
      <c r="C2387" s="300">
        <v>233657</v>
      </c>
      <c r="D2387" s="286">
        <f>ROWS(C$5:C2387)</f>
        <v>2383</v>
      </c>
      <c r="E2387" s="286" t="str">
        <f>IF(A2387='5.1'!$E$5,TXM!D2387,"")</f>
        <v/>
      </c>
      <c r="F2387" t="str">
        <f>IFERROR(SMALL($E$5:$E$8000,ROWS($E$5:E2387)),"")</f>
        <v/>
      </c>
      <c r="I2387" s="285" t="s">
        <v>1724</v>
      </c>
      <c r="J2387" t="s">
        <v>734</v>
      </c>
      <c r="K2387" s="300">
        <v>1124479</v>
      </c>
      <c r="L2387" s="286">
        <f>ROWS(K$5:K2387)</f>
        <v>2383</v>
      </c>
      <c r="M2387" s="286" t="str">
        <f>IF(I2387='5.1'!$E$5,TXM!L2387,"")</f>
        <v/>
      </c>
      <c r="N2387" t="str">
        <f>IFERROR(SMALL($M$5:$M$8000,ROWS($M$5:M2387)),"")</f>
        <v/>
      </c>
      <c r="P2387" t="s">
        <v>2015</v>
      </c>
      <c r="Q2387" t="s">
        <v>717</v>
      </c>
      <c r="R2387">
        <v>5625</v>
      </c>
      <c r="S2387" s="286">
        <f>ROWS(R$5:R2387)</f>
        <v>2383</v>
      </c>
      <c r="T2387" s="286" t="str">
        <f>IF(P2387='5.1'!$E$5,TXM!S2387,"")</f>
        <v/>
      </c>
      <c r="U2387" t="str">
        <f>IFERROR(SMALL($T$5:$T$8000,ROWS($T$5:T2387)),"")</f>
        <v/>
      </c>
    </row>
    <row r="2388" spans="1:21" ht="14.4" customHeight="1" x14ac:dyDescent="0.25">
      <c r="A2388" s="285" t="s">
        <v>2013</v>
      </c>
      <c r="B2388" t="s">
        <v>118</v>
      </c>
      <c r="C2388" s="300">
        <v>199438</v>
      </c>
      <c r="D2388" s="286">
        <f>ROWS(C$5:C2388)</f>
        <v>2384</v>
      </c>
      <c r="E2388" s="286" t="str">
        <f>IF(A2388='5.1'!$E$5,TXM!D2388,"")</f>
        <v/>
      </c>
      <c r="F2388" t="str">
        <f>IFERROR(SMALL($E$5:$E$8000,ROWS($E$5:E2388)),"")</f>
        <v/>
      </c>
      <c r="I2388" s="285" t="s">
        <v>1724</v>
      </c>
      <c r="J2388" t="s">
        <v>766</v>
      </c>
      <c r="K2388" s="300">
        <v>877336</v>
      </c>
      <c r="L2388" s="286">
        <f>ROWS(K$5:K2388)</f>
        <v>2384</v>
      </c>
      <c r="M2388" s="286" t="str">
        <f>IF(I2388='5.1'!$E$5,TXM!L2388,"")</f>
        <v/>
      </c>
      <c r="N2388" t="str">
        <f>IFERROR(SMALL($M$5:$M$8000,ROWS($M$5:M2388)),"")</f>
        <v/>
      </c>
      <c r="P2388" t="s">
        <v>2015</v>
      </c>
      <c r="Q2388" t="s">
        <v>107</v>
      </c>
      <c r="R2388">
        <v>4200</v>
      </c>
      <c r="S2388" s="286">
        <f>ROWS(R$5:R2388)</f>
        <v>2384</v>
      </c>
      <c r="T2388" s="286" t="str">
        <f>IF(P2388='5.1'!$E$5,TXM!S2388,"")</f>
        <v/>
      </c>
      <c r="U2388" t="str">
        <f>IFERROR(SMALL($T$5:$T$8000,ROWS($T$5:T2388)),"")</f>
        <v/>
      </c>
    </row>
    <row r="2389" spans="1:21" ht="14.4" customHeight="1" x14ac:dyDescent="0.25">
      <c r="A2389" s="285" t="s">
        <v>2013</v>
      </c>
      <c r="B2389" t="s">
        <v>774</v>
      </c>
      <c r="C2389" s="300">
        <v>157407</v>
      </c>
      <c r="D2389" s="286">
        <f>ROWS(C$5:C2389)</f>
        <v>2385</v>
      </c>
      <c r="E2389" s="286" t="str">
        <f>IF(A2389='5.1'!$E$5,TXM!D2389,"")</f>
        <v/>
      </c>
      <c r="F2389" t="str">
        <f>IFERROR(SMALL($E$5:$E$8000,ROWS($E$5:E2389)),"")</f>
        <v/>
      </c>
      <c r="I2389" s="285" t="s">
        <v>1724</v>
      </c>
      <c r="J2389" t="s">
        <v>727</v>
      </c>
      <c r="K2389" s="300">
        <v>740528</v>
      </c>
      <c r="L2389" s="286">
        <f>ROWS(K$5:K2389)</f>
        <v>2385</v>
      </c>
      <c r="M2389" s="286" t="str">
        <f>IF(I2389='5.1'!$E$5,TXM!L2389,"")</f>
        <v/>
      </c>
      <c r="N2389" t="str">
        <f>IFERROR(SMALL($M$5:$M$8000,ROWS($M$5:M2389)),"")</f>
        <v/>
      </c>
      <c r="P2389" t="s">
        <v>2015</v>
      </c>
      <c r="Q2389" t="s">
        <v>106</v>
      </c>
      <c r="R2389">
        <v>3200</v>
      </c>
      <c r="S2389" s="286">
        <f>ROWS(R$5:R2389)</f>
        <v>2385</v>
      </c>
      <c r="T2389" s="286" t="str">
        <f>IF(P2389='5.1'!$E$5,TXM!S2389,"")</f>
        <v/>
      </c>
      <c r="U2389" t="str">
        <f>IFERROR(SMALL($T$5:$T$8000,ROWS($T$5:T2389)),"")</f>
        <v/>
      </c>
    </row>
    <row r="2390" spans="1:21" ht="14.4" customHeight="1" x14ac:dyDescent="0.25">
      <c r="A2390" s="285" t="s">
        <v>2013</v>
      </c>
      <c r="B2390" t="s">
        <v>784</v>
      </c>
      <c r="C2390" s="300">
        <v>111873</v>
      </c>
      <c r="D2390" s="286">
        <f>ROWS(C$5:C2390)</f>
        <v>2386</v>
      </c>
      <c r="E2390" s="286" t="str">
        <f>IF(A2390='5.1'!$E$5,TXM!D2390,"")</f>
        <v/>
      </c>
      <c r="F2390" t="str">
        <f>IFERROR(SMALL($E$5:$E$8000,ROWS($E$5:E2390)),"")</f>
        <v/>
      </c>
      <c r="I2390" s="285" t="s">
        <v>1724</v>
      </c>
      <c r="J2390" t="s">
        <v>715</v>
      </c>
      <c r="K2390" s="300">
        <v>740308</v>
      </c>
      <c r="L2390" s="286">
        <f>ROWS(K$5:K2390)</f>
        <v>2386</v>
      </c>
      <c r="M2390" s="286" t="str">
        <f>IF(I2390='5.1'!$E$5,TXM!L2390,"")</f>
        <v/>
      </c>
      <c r="N2390" t="str">
        <f>IFERROR(SMALL($M$5:$M$8000,ROWS($M$5:M2390)),"")</f>
        <v/>
      </c>
      <c r="P2390" t="s">
        <v>2015</v>
      </c>
      <c r="Q2390" t="s">
        <v>118</v>
      </c>
      <c r="R2390">
        <v>1250</v>
      </c>
      <c r="S2390" s="286">
        <f>ROWS(R$5:R2390)</f>
        <v>2386</v>
      </c>
      <c r="T2390" s="286" t="str">
        <f>IF(P2390='5.1'!$E$5,TXM!S2390,"")</f>
        <v/>
      </c>
      <c r="U2390" t="str">
        <f>IFERROR(SMALL($T$5:$T$8000,ROWS($T$5:T2390)),"")</f>
        <v/>
      </c>
    </row>
    <row r="2391" spans="1:21" ht="14.4" customHeight="1" x14ac:dyDescent="0.25">
      <c r="A2391" s="285" t="s">
        <v>2013</v>
      </c>
      <c r="B2391" t="s">
        <v>806</v>
      </c>
      <c r="C2391" s="300">
        <v>98888</v>
      </c>
      <c r="D2391" s="286">
        <f>ROWS(C$5:C2391)</f>
        <v>2387</v>
      </c>
      <c r="E2391" s="286" t="str">
        <f>IF(A2391='5.1'!$E$5,TXM!D2391,"")</f>
        <v/>
      </c>
      <c r="F2391" t="str">
        <f>IFERROR(SMALL($E$5:$E$8000,ROWS($E$5:E2391)),"")</f>
        <v/>
      </c>
      <c r="I2391" s="285" t="s">
        <v>1724</v>
      </c>
      <c r="J2391" t="s">
        <v>760</v>
      </c>
      <c r="K2391" s="300">
        <v>646027</v>
      </c>
      <c r="L2391" s="286">
        <f>ROWS(K$5:K2391)</f>
        <v>2387</v>
      </c>
      <c r="M2391" s="286" t="str">
        <f>IF(I2391='5.1'!$E$5,TXM!L2391,"")</f>
        <v/>
      </c>
      <c r="N2391" t="str">
        <f>IFERROR(SMALL($M$5:$M$8000,ROWS($M$5:M2391)),"")</f>
        <v/>
      </c>
      <c r="P2391" t="s">
        <v>2015</v>
      </c>
      <c r="Q2391" t="s">
        <v>1091</v>
      </c>
      <c r="R2391">
        <v>900</v>
      </c>
      <c r="S2391" s="286">
        <f>ROWS(R$5:R2391)</f>
        <v>2387</v>
      </c>
      <c r="T2391" s="286" t="str">
        <f>IF(P2391='5.1'!$E$5,TXM!S2391,"")</f>
        <v/>
      </c>
      <c r="U2391" t="str">
        <f>IFERROR(SMALL($T$5:$T$8000,ROWS($T$5:T2391)),"")</f>
        <v/>
      </c>
    </row>
    <row r="2392" spans="1:21" ht="14.4" customHeight="1" x14ac:dyDescent="0.25">
      <c r="A2392" s="285" t="s">
        <v>2013</v>
      </c>
      <c r="B2392" t="s">
        <v>119</v>
      </c>
      <c r="C2392" s="300">
        <v>64773</v>
      </c>
      <c r="D2392" s="286">
        <f>ROWS(C$5:C2392)</f>
        <v>2388</v>
      </c>
      <c r="E2392" s="286" t="str">
        <f>IF(A2392='5.1'!$E$5,TXM!D2392,"")</f>
        <v/>
      </c>
      <c r="F2392" t="str">
        <f>IFERROR(SMALL($E$5:$E$8000,ROWS($E$5:E2392)),"")</f>
        <v/>
      </c>
      <c r="I2392" s="285" t="s">
        <v>1724</v>
      </c>
      <c r="J2392" t="s">
        <v>117</v>
      </c>
      <c r="K2392" s="300">
        <v>408709</v>
      </c>
      <c r="L2392" s="286">
        <f>ROWS(K$5:K2392)</f>
        <v>2388</v>
      </c>
      <c r="M2392" s="286" t="str">
        <f>IF(I2392='5.1'!$E$5,TXM!L2392,"")</f>
        <v/>
      </c>
      <c r="N2392" t="str">
        <f>IFERROR(SMALL($M$5:$M$8000,ROWS($M$5:M2392)),"")</f>
        <v/>
      </c>
      <c r="P2392" t="s">
        <v>2015</v>
      </c>
      <c r="Q2392" t="s">
        <v>1079</v>
      </c>
      <c r="R2392">
        <v>239</v>
      </c>
      <c r="S2392" s="286">
        <f>ROWS(R$5:R2392)</f>
        <v>2388</v>
      </c>
      <c r="T2392" s="286" t="str">
        <f>IF(P2392='5.1'!$E$5,TXM!S2392,"")</f>
        <v/>
      </c>
      <c r="U2392" t="str">
        <f>IFERROR(SMALL($T$5:$T$8000,ROWS($T$5:T2392)),"")</f>
        <v/>
      </c>
    </row>
    <row r="2393" spans="1:21" ht="14.4" customHeight="1" x14ac:dyDescent="0.25">
      <c r="A2393" s="285" t="s">
        <v>2013</v>
      </c>
      <c r="B2393" t="s">
        <v>1093</v>
      </c>
      <c r="C2393" s="300">
        <v>30345</v>
      </c>
      <c r="D2393" s="286">
        <f>ROWS(C$5:C2393)</f>
        <v>2389</v>
      </c>
      <c r="E2393" s="286" t="str">
        <f>IF(A2393='5.1'!$E$5,TXM!D2393,"")</f>
        <v/>
      </c>
      <c r="F2393" t="str">
        <f>IFERROR(SMALL($E$5:$E$8000,ROWS($E$5:E2393)),"")</f>
        <v/>
      </c>
      <c r="I2393" s="285" t="s">
        <v>1724</v>
      </c>
      <c r="J2393" t="s">
        <v>1091</v>
      </c>
      <c r="K2393" s="300">
        <v>343994</v>
      </c>
      <c r="L2393" s="286">
        <f>ROWS(K$5:K2393)</f>
        <v>2389</v>
      </c>
      <c r="M2393" s="286" t="str">
        <f>IF(I2393='5.1'!$E$5,TXM!L2393,"")</f>
        <v/>
      </c>
      <c r="N2393" t="str">
        <f>IFERROR(SMALL($M$5:$M$8000,ROWS($M$5:M2393)),"")</f>
        <v/>
      </c>
      <c r="P2393" t="s">
        <v>1836</v>
      </c>
      <c r="Q2393" t="s">
        <v>814</v>
      </c>
      <c r="R2393">
        <v>2226261782</v>
      </c>
      <c r="S2393" s="286">
        <f>ROWS(R$5:R2393)</f>
        <v>2389</v>
      </c>
      <c r="T2393" s="286" t="str">
        <f>IF(P2393='5.1'!$E$5,TXM!S2393,"")</f>
        <v/>
      </c>
      <c r="U2393" t="str">
        <f>IFERROR(SMALL($T$5:$T$8000,ROWS($T$5:T2393)),"")</f>
        <v/>
      </c>
    </row>
    <row r="2394" spans="1:21" ht="14.4" customHeight="1" x14ac:dyDescent="0.25">
      <c r="A2394" s="285" t="s">
        <v>2013</v>
      </c>
      <c r="B2394" t="s">
        <v>1081</v>
      </c>
      <c r="C2394" s="300">
        <v>30319</v>
      </c>
      <c r="D2394" s="286">
        <f>ROWS(C$5:C2394)</f>
        <v>2390</v>
      </c>
      <c r="E2394" s="286" t="str">
        <f>IF(A2394='5.1'!$E$5,TXM!D2394,"")</f>
        <v/>
      </c>
      <c r="F2394" t="str">
        <f>IFERROR(SMALL($E$5:$E$8000,ROWS($E$5:E2394)),"")</f>
        <v/>
      </c>
      <c r="I2394" s="285" t="s">
        <v>1724</v>
      </c>
      <c r="J2394" t="s">
        <v>116</v>
      </c>
      <c r="K2394" s="300">
        <v>335580</v>
      </c>
      <c r="L2394" s="286">
        <f>ROWS(K$5:K2394)</f>
        <v>2390</v>
      </c>
      <c r="M2394" s="286" t="str">
        <f>IF(I2394='5.1'!$E$5,TXM!L2394,"")</f>
        <v/>
      </c>
      <c r="N2394" t="str">
        <f>IFERROR(SMALL($M$5:$M$8000,ROWS($M$5:M2394)),"")</f>
        <v/>
      </c>
      <c r="P2394" t="s">
        <v>1836</v>
      </c>
      <c r="Q2394" t="s">
        <v>806</v>
      </c>
      <c r="R2394">
        <v>182450412</v>
      </c>
      <c r="S2394" s="286">
        <f>ROWS(R$5:R2394)</f>
        <v>2390</v>
      </c>
      <c r="T2394" s="286" t="str">
        <f>IF(P2394='5.1'!$E$5,TXM!S2394,"")</f>
        <v/>
      </c>
      <c r="U2394" t="str">
        <f>IFERROR(SMALL($T$5:$T$8000,ROWS($T$5:T2394)),"")</f>
        <v/>
      </c>
    </row>
    <row r="2395" spans="1:21" ht="14.4" customHeight="1" x14ac:dyDescent="0.25">
      <c r="A2395" s="285" t="s">
        <v>2013</v>
      </c>
      <c r="B2395" t="s">
        <v>790</v>
      </c>
      <c r="C2395" s="300">
        <v>441</v>
      </c>
      <c r="D2395" s="286">
        <f>ROWS(C$5:C2395)</f>
        <v>2391</v>
      </c>
      <c r="E2395" s="286" t="str">
        <f>IF(A2395='5.1'!$E$5,TXM!D2395,"")</f>
        <v/>
      </c>
      <c r="F2395" t="str">
        <f>IFERROR(SMALL($E$5:$E$8000,ROWS($E$5:E2395)),"")</f>
        <v/>
      </c>
      <c r="I2395" s="285" t="s">
        <v>1724</v>
      </c>
      <c r="J2395" t="s">
        <v>756</v>
      </c>
      <c r="K2395" s="300">
        <v>323967</v>
      </c>
      <c r="L2395" s="286">
        <f>ROWS(K$5:K2395)</f>
        <v>2391</v>
      </c>
      <c r="M2395" s="286" t="str">
        <f>IF(I2395='5.1'!$E$5,TXM!L2395,"")</f>
        <v/>
      </c>
      <c r="N2395" t="str">
        <f>IFERROR(SMALL($M$5:$M$8000,ROWS($M$5:M2395)),"")</f>
        <v/>
      </c>
      <c r="P2395" t="s">
        <v>1836</v>
      </c>
      <c r="Q2395" t="s">
        <v>1093</v>
      </c>
      <c r="R2395">
        <v>155896920</v>
      </c>
      <c r="S2395" s="286">
        <f>ROWS(R$5:R2395)</f>
        <v>2391</v>
      </c>
      <c r="T2395" s="286" t="str">
        <f>IF(P2395='5.1'!$E$5,TXM!S2395,"")</f>
        <v/>
      </c>
      <c r="U2395" t="str">
        <f>IFERROR(SMALL($T$5:$T$8000,ROWS($T$5:T2395)),"")</f>
        <v/>
      </c>
    </row>
    <row r="2396" spans="1:21" ht="14.4" customHeight="1" x14ac:dyDescent="0.25">
      <c r="A2396" s="285" t="s">
        <v>2013</v>
      </c>
      <c r="B2396" t="s">
        <v>804</v>
      </c>
      <c r="C2396" s="300">
        <v>120</v>
      </c>
      <c r="D2396" s="286">
        <f>ROWS(C$5:C2396)</f>
        <v>2392</v>
      </c>
      <c r="E2396" s="286" t="str">
        <f>IF(A2396='5.1'!$E$5,TXM!D2396,"")</f>
        <v/>
      </c>
      <c r="F2396" t="str">
        <f>IFERROR(SMALL($E$5:$E$8000,ROWS($E$5:E2396)),"")</f>
        <v/>
      </c>
      <c r="I2396" s="285" t="s">
        <v>1724</v>
      </c>
      <c r="J2396" t="s">
        <v>1083</v>
      </c>
      <c r="K2396" s="300">
        <v>272572</v>
      </c>
      <c r="L2396" s="286">
        <f>ROWS(K$5:K2396)</f>
        <v>2392</v>
      </c>
      <c r="M2396" s="286" t="str">
        <f>IF(I2396='5.1'!$E$5,TXM!L2396,"")</f>
        <v/>
      </c>
      <c r="N2396" t="str">
        <f>IFERROR(SMALL($M$5:$M$8000,ROWS($M$5:M2396)),"")</f>
        <v/>
      </c>
      <c r="P2396" t="s">
        <v>1836</v>
      </c>
      <c r="Q2396" t="s">
        <v>725</v>
      </c>
      <c r="R2396">
        <v>61527454</v>
      </c>
      <c r="S2396" s="286">
        <f>ROWS(R$5:R2396)</f>
        <v>2392</v>
      </c>
      <c r="T2396" s="286" t="str">
        <f>IF(P2396='5.1'!$E$5,TXM!S2396,"")</f>
        <v/>
      </c>
      <c r="U2396" t="str">
        <f>IFERROR(SMALL($T$5:$T$8000,ROWS($T$5:T2396)),"")</f>
        <v/>
      </c>
    </row>
    <row r="2397" spans="1:21" ht="14.4" customHeight="1" x14ac:dyDescent="0.25">
      <c r="A2397" s="285" t="s">
        <v>1826</v>
      </c>
      <c r="B2397" t="s">
        <v>715</v>
      </c>
      <c r="C2397" s="300">
        <v>261207425</v>
      </c>
      <c r="D2397" s="286">
        <f>ROWS(C$5:C2397)</f>
        <v>2393</v>
      </c>
      <c r="E2397" s="286" t="str">
        <f>IF(A2397='5.1'!$E$5,TXM!D2397,"")</f>
        <v/>
      </c>
      <c r="F2397" t="str">
        <f>IFERROR(SMALL($E$5:$E$8000,ROWS($E$5:E2397)),"")</f>
        <v/>
      </c>
      <c r="I2397" s="285" t="s">
        <v>1724</v>
      </c>
      <c r="J2397" t="s">
        <v>764</v>
      </c>
      <c r="K2397" s="300">
        <v>237224</v>
      </c>
      <c r="L2397" s="286">
        <f>ROWS(K$5:K2397)</f>
        <v>2393</v>
      </c>
      <c r="M2397" s="286" t="str">
        <f>IF(I2397='5.1'!$E$5,TXM!L2397,"")</f>
        <v/>
      </c>
      <c r="N2397" t="str">
        <f>IFERROR(SMALL($M$5:$M$8000,ROWS($M$5:M2397)),"")</f>
        <v/>
      </c>
      <c r="P2397" t="s">
        <v>1836</v>
      </c>
      <c r="Q2397" t="s">
        <v>810</v>
      </c>
      <c r="R2397">
        <v>32153705</v>
      </c>
      <c r="S2397" s="286">
        <f>ROWS(R$5:R2397)</f>
        <v>2393</v>
      </c>
      <c r="T2397" s="286" t="str">
        <f>IF(P2397='5.1'!$E$5,TXM!S2397,"")</f>
        <v/>
      </c>
      <c r="U2397" t="str">
        <f>IFERROR(SMALL($T$5:$T$8000,ROWS($T$5:T2397)),"")</f>
        <v/>
      </c>
    </row>
    <row r="2398" spans="1:21" ht="14.4" customHeight="1" x14ac:dyDescent="0.25">
      <c r="A2398" s="285" t="s">
        <v>1826</v>
      </c>
      <c r="B2398" t="s">
        <v>1080</v>
      </c>
      <c r="C2398" s="300">
        <v>129583451</v>
      </c>
      <c r="D2398" s="286">
        <f>ROWS(C$5:C2398)</f>
        <v>2394</v>
      </c>
      <c r="E2398" s="286" t="str">
        <f>IF(A2398='5.1'!$E$5,TXM!D2398,"")</f>
        <v/>
      </c>
      <c r="F2398" t="str">
        <f>IFERROR(SMALL($E$5:$E$8000,ROWS($E$5:E2398)),"")</f>
        <v/>
      </c>
      <c r="I2398" s="285" t="s">
        <v>1724</v>
      </c>
      <c r="J2398" t="s">
        <v>118</v>
      </c>
      <c r="K2398" s="300">
        <v>160665</v>
      </c>
      <c r="L2398" s="286">
        <f>ROWS(K$5:K2398)</f>
        <v>2394</v>
      </c>
      <c r="M2398" s="286" t="str">
        <f>IF(I2398='5.1'!$E$5,TXM!L2398,"")</f>
        <v/>
      </c>
      <c r="N2398" t="str">
        <f>IFERROR(SMALL($M$5:$M$8000,ROWS($M$5:M2398)),"")</f>
        <v/>
      </c>
      <c r="P2398" t="s">
        <v>1836</v>
      </c>
      <c r="Q2398" t="s">
        <v>812</v>
      </c>
      <c r="R2398">
        <v>16747337</v>
      </c>
      <c r="S2398" s="286">
        <f>ROWS(R$5:R2398)</f>
        <v>2394</v>
      </c>
      <c r="T2398" s="286" t="str">
        <f>IF(P2398='5.1'!$E$5,TXM!S2398,"")</f>
        <v/>
      </c>
      <c r="U2398" t="str">
        <f>IFERROR(SMALL($T$5:$T$8000,ROWS($T$5:T2398)),"")</f>
        <v/>
      </c>
    </row>
    <row r="2399" spans="1:21" ht="14.4" customHeight="1" x14ac:dyDescent="0.25">
      <c r="A2399" s="285" t="s">
        <v>1826</v>
      </c>
      <c r="B2399" t="s">
        <v>999</v>
      </c>
      <c r="C2399" s="300">
        <v>67469303</v>
      </c>
      <c r="D2399" s="286">
        <f>ROWS(C$5:C2399)</f>
        <v>2395</v>
      </c>
      <c r="E2399" s="286" t="str">
        <f>IF(A2399='5.1'!$E$5,TXM!D2399,"")</f>
        <v/>
      </c>
      <c r="F2399" t="str">
        <f>IFERROR(SMALL($E$5:$E$8000,ROWS($E$5:E2399)),"")</f>
        <v/>
      </c>
      <c r="I2399" s="285" t="s">
        <v>1724</v>
      </c>
      <c r="J2399" t="s">
        <v>1087</v>
      </c>
      <c r="K2399" s="300">
        <v>81572</v>
      </c>
      <c r="L2399" s="286">
        <f>ROWS(K$5:K2399)</f>
        <v>2395</v>
      </c>
      <c r="M2399" s="286" t="str">
        <f>IF(I2399='5.1'!$E$5,TXM!L2399,"")</f>
        <v/>
      </c>
      <c r="N2399" t="str">
        <f>IFERROR(SMALL($M$5:$M$8000,ROWS($M$5:M2399)),"")</f>
        <v/>
      </c>
      <c r="P2399" t="s">
        <v>1836</v>
      </c>
      <c r="Q2399" t="s">
        <v>808</v>
      </c>
      <c r="R2399">
        <v>15686149</v>
      </c>
      <c r="S2399" s="286">
        <f>ROWS(R$5:R2399)</f>
        <v>2395</v>
      </c>
      <c r="T2399" s="286" t="str">
        <f>IF(P2399='5.1'!$E$5,TXM!S2399,"")</f>
        <v/>
      </c>
      <c r="U2399" t="str">
        <f>IFERROR(SMALL($T$5:$T$8000,ROWS($T$5:T2399)),"")</f>
        <v/>
      </c>
    </row>
    <row r="2400" spans="1:21" ht="14.4" customHeight="1" x14ac:dyDescent="0.25">
      <c r="A2400" s="285" t="s">
        <v>1826</v>
      </c>
      <c r="B2400" t="s">
        <v>1086</v>
      </c>
      <c r="C2400" s="300">
        <v>6758295</v>
      </c>
      <c r="D2400" s="286">
        <f>ROWS(C$5:C2400)</f>
        <v>2396</v>
      </c>
      <c r="E2400" s="286" t="str">
        <f>IF(A2400='5.1'!$E$5,TXM!D2400,"")</f>
        <v/>
      </c>
      <c r="F2400" t="str">
        <f>IFERROR(SMALL($E$5:$E$8000,ROWS($E$5:E2400)),"")</f>
        <v/>
      </c>
      <c r="I2400" s="285" t="s">
        <v>1724</v>
      </c>
      <c r="J2400" t="s">
        <v>709</v>
      </c>
      <c r="K2400" s="300">
        <v>58082</v>
      </c>
      <c r="L2400" s="286">
        <f>ROWS(K$5:K2400)</f>
        <v>2396</v>
      </c>
      <c r="M2400" s="286" t="str">
        <f>IF(I2400='5.1'!$E$5,TXM!L2400,"")</f>
        <v/>
      </c>
      <c r="N2400" t="str">
        <f>IFERROR(SMALL($M$5:$M$8000,ROWS($M$5:M2400)),"")</f>
        <v/>
      </c>
      <c r="P2400" t="s">
        <v>1836</v>
      </c>
      <c r="Q2400" t="s">
        <v>784</v>
      </c>
      <c r="R2400">
        <v>12070751</v>
      </c>
      <c r="S2400" s="286">
        <f>ROWS(R$5:R2400)</f>
        <v>2396</v>
      </c>
      <c r="T2400" s="286" t="str">
        <f>IF(P2400='5.1'!$E$5,TXM!S2400,"")</f>
        <v/>
      </c>
      <c r="U2400" t="str">
        <f>IFERROR(SMALL($T$5:$T$8000,ROWS($T$5:T2400)),"")</f>
        <v/>
      </c>
    </row>
    <row r="2401" spans="1:21" ht="14.4" customHeight="1" x14ac:dyDescent="0.25">
      <c r="A2401" s="285" t="s">
        <v>1826</v>
      </c>
      <c r="B2401" t="s">
        <v>106</v>
      </c>
      <c r="C2401" s="300">
        <v>5566482</v>
      </c>
      <c r="D2401" s="286">
        <f>ROWS(C$5:C2401)</f>
        <v>2397</v>
      </c>
      <c r="E2401" s="286" t="str">
        <f>IF(A2401='5.1'!$E$5,TXM!D2401,"")</f>
        <v/>
      </c>
      <c r="F2401" t="str">
        <f>IFERROR(SMALL($E$5:$E$8000,ROWS($E$5:E2401)),"")</f>
        <v/>
      </c>
      <c r="I2401" s="285" t="s">
        <v>1724</v>
      </c>
      <c r="J2401" t="s">
        <v>110</v>
      </c>
      <c r="K2401" s="300">
        <v>56467</v>
      </c>
      <c r="L2401" s="286">
        <f>ROWS(K$5:K2401)</f>
        <v>2397</v>
      </c>
      <c r="M2401" s="286" t="str">
        <f>IF(I2401='5.1'!$E$5,TXM!L2401,"")</f>
        <v/>
      </c>
      <c r="N2401" t="str">
        <f>IFERROR(SMALL($M$5:$M$8000,ROWS($M$5:M2401)),"")</f>
        <v/>
      </c>
      <c r="P2401" t="s">
        <v>1836</v>
      </c>
      <c r="Q2401" t="s">
        <v>818</v>
      </c>
      <c r="R2401">
        <v>8712548</v>
      </c>
      <c r="S2401" s="286">
        <f>ROWS(R$5:R2401)</f>
        <v>2397</v>
      </c>
      <c r="T2401" s="286" t="str">
        <f>IF(P2401='5.1'!$E$5,TXM!S2401,"")</f>
        <v/>
      </c>
      <c r="U2401" t="str">
        <f>IFERROR(SMALL($T$5:$T$8000,ROWS($T$5:T2401)),"")</f>
        <v/>
      </c>
    </row>
    <row r="2402" spans="1:21" ht="14.4" customHeight="1" x14ac:dyDescent="0.25">
      <c r="A2402" s="285" t="s">
        <v>1826</v>
      </c>
      <c r="B2402" t="s">
        <v>109</v>
      </c>
      <c r="C2402" s="300">
        <v>2769810</v>
      </c>
      <c r="D2402" s="286">
        <f>ROWS(C$5:C2402)</f>
        <v>2398</v>
      </c>
      <c r="E2402" s="286" t="str">
        <f>IF(A2402='5.1'!$E$5,TXM!D2402,"")</f>
        <v/>
      </c>
      <c r="F2402" t="str">
        <f>IFERROR(SMALL($E$5:$E$8000,ROWS($E$5:E2402)),"")</f>
        <v/>
      </c>
      <c r="I2402" s="285" t="s">
        <v>1724</v>
      </c>
      <c r="J2402" t="s">
        <v>788</v>
      </c>
      <c r="K2402" s="300">
        <v>40714</v>
      </c>
      <c r="L2402" s="286">
        <f>ROWS(K$5:K2402)</f>
        <v>2398</v>
      </c>
      <c r="M2402" s="286" t="str">
        <f>IF(I2402='5.1'!$E$5,TXM!L2402,"")</f>
        <v/>
      </c>
      <c r="N2402" t="str">
        <f>IFERROR(SMALL($M$5:$M$8000,ROWS($M$5:M2402)),"")</f>
        <v/>
      </c>
      <c r="P2402" t="s">
        <v>1836</v>
      </c>
      <c r="Q2402" t="s">
        <v>1097</v>
      </c>
      <c r="R2402">
        <v>6398442</v>
      </c>
      <c r="S2402" s="286">
        <f>ROWS(R$5:R2402)</f>
        <v>2398</v>
      </c>
      <c r="T2402" s="286" t="str">
        <f>IF(P2402='5.1'!$E$5,TXM!S2402,"")</f>
        <v/>
      </c>
      <c r="U2402" t="str">
        <f>IFERROR(SMALL($T$5:$T$8000,ROWS($T$5:T2402)),"")</f>
        <v/>
      </c>
    </row>
    <row r="2403" spans="1:21" ht="14.4" customHeight="1" x14ac:dyDescent="0.25">
      <c r="A2403" s="285" t="s">
        <v>1826</v>
      </c>
      <c r="B2403" t="s">
        <v>1081</v>
      </c>
      <c r="C2403" s="300">
        <v>2337719</v>
      </c>
      <c r="D2403" s="286">
        <f>ROWS(C$5:C2403)</f>
        <v>2399</v>
      </c>
      <c r="E2403" s="286" t="str">
        <f>IF(A2403='5.1'!$E$5,TXM!D2403,"")</f>
        <v/>
      </c>
      <c r="F2403" t="str">
        <f>IFERROR(SMALL($E$5:$E$8000,ROWS($E$5:E2403)),"")</f>
        <v/>
      </c>
      <c r="I2403" s="285" t="s">
        <v>1724</v>
      </c>
      <c r="J2403" t="s">
        <v>197</v>
      </c>
      <c r="K2403" s="300">
        <v>32434</v>
      </c>
      <c r="L2403" s="286">
        <f>ROWS(K$5:K2403)</f>
        <v>2399</v>
      </c>
      <c r="M2403" s="286" t="str">
        <f>IF(I2403='5.1'!$E$5,TXM!L2403,"")</f>
        <v/>
      </c>
      <c r="N2403" t="str">
        <f>IFERROR(SMALL($M$5:$M$8000,ROWS($M$5:M2403)),"")</f>
        <v/>
      </c>
      <c r="P2403" t="s">
        <v>1836</v>
      </c>
      <c r="Q2403" t="s">
        <v>1080</v>
      </c>
      <c r="R2403">
        <v>4309788</v>
      </c>
      <c r="S2403" s="286">
        <f>ROWS(R$5:R2403)</f>
        <v>2399</v>
      </c>
      <c r="T2403" s="286" t="str">
        <f>IF(P2403='5.1'!$E$5,TXM!S2403,"")</f>
        <v/>
      </c>
      <c r="U2403" t="str">
        <f>IFERROR(SMALL($T$5:$T$8000,ROWS($T$5:T2403)),"")</f>
        <v/>
      </c>
    </row>
    <row r="2404" spans="1:21" ht="14.4" customHeight="1" x14ac:dyDescent="0.25">
      <c r="A2404" s="285" t="s">
        <v>1826</v>
      </c>
      <c r="B2404" t="s">
        <v>113</v>
      </c>
      <c r="C2404" s="300">
        <v>1794139</v>
      </c>
      <c r="D2404" s="286">
        <f>ROWS(C$5:C2404)</f>
        <v>2400</v>
      </c>
      <c r="E2404" s="286" t="str">
        <f>IF(A2404='5.1'!$E$5,TXM!D2404,"")</f>
        <v/>
      </c>
      <c r="F2404" t="str">
        <f>IFERROR(SMALL($E$5:$E$8000,ROWS($E$5:E2404)),"")</f>
        <v/>
      </c>
      <c r="I2404" s="285" t="s">
        <v>1724</v>
      </c>
      <c r="J2404" t="s">
        <v>823</v>
      </c>
      <c r="K2404" s="300">
        <v>24643</v>
      </c>
      <c r="L2404" s="286">
        <f>ROWS(K$5:K2404)</f>
        <v>2400</v>
      </c>
      <c r="M2404" s="286" t="str">
        <f>IF(I2404='5.1'!$E$5,TXM!L2404,"")</f>
        <v/>
      </c>
      <c r="N2404" t="str">
        <f>IFERROR(SMALL($M$5:$M$8000,ROWS($M$5:M2404)),"")</f>
        <v/>
      </c>
      <c r="P2404" t="s">
        <v>1836</v>
      </c>
      <c r="Q2404" t="s">
        <v>1079</v>
      </c>
      <c r="R2404">
        <v>1648488</v>
      </c>
      <c r="S2404" s="286">
        <f>ROWS(R$5:R2404)</f>
        <v>2400</v>
      </c>
      <c r="T2404" s="286" t="str">
        <f>IF(P2404='5.1'!$E$5,TXM!S2404,"")</f>
        <v/>
      </c>
      <c r="U2404" t="str">
        <f>IFERROR(SMALL($T$5:$T$8000,ROWS($T$5:T2404)),"")</f>
        <v/>
      </c>
    </row>
    <row r="2405" spans="1:21" ht="14.4" customHeight="1" x14ac:dyDescent="0.25">
      <c r="A2405" s="285" t="s">
        <v>1826</v>
      </c>
      <c r="B2405" t="s">
        <v>723</v>
      </c>
      <c r="C2405" s="300">
        <v>1640767</v>
      </c>
      <c r="D2405" s="286">
        <f>ROWS(C$5:C2405)</f>
        <v>2401</v>
      </c>
      <c r="E2405" s="286" t="str">
        <f>IF(A2405='5.1'!$E$5,TXM!D2405,"")</f>
        <v/>
      </c>
      <c r="F2405" t="str">
        <f>IFERROR(SMALL($E$5:$E$8000,ROWS($E$5:E2405)),"")</f>
        <v/>
      </c>
      <c r="I2405" s="285" t="s">
        <v>1724</v>
      </c>
      <c r="J2405" t="s">
        <v>768</v>
      </c>
      <c r="K2405" s="300">
        <v>22522</v>
      </c>
      <c r="L2405" s="286">
        <f>ROWS(K$5:K2405)</f>
        <v>2401</v>
      </c>
      <c r="M2405" s="286" t="str">
        <f>IF(I2405='5.1'!$E$5,TXM!L2405,"")</f>
        <v/>
      </c>
      <c r="N2405" t="str">
        <f>IFERROR(SMALL($M$5:$M$8000,ROWS($M$5:M2405)),"")</f>
        <v/>
      </c>
      <c r="P2405" t="s">
        <v>1836</v>
      </c>
      <c r="Q2405" t="s">
        <v>804</v>
      </c>
      <c r="R2405">
        <v>1489896</v>
      </c>
      <c r="S2405" s="286">
        <f>ROWS(R$5:R2405)</f>
        <v>2401</v>
      </c>
      <c r="T2405" s="286" t="str">
        <f>IF(P2405='5.1'!$E$5,TXM!S2405,"")</f>
        <v/>
      </c>
      <c r="U2405" t="str">
        <f>IFERROR(SMALL($T$5:$T$8000,ROWS($T$5:T2405)),"")</f>
        <v/>
      </c>
    </row>
    <row r="2406" spans="1:21" ht="14.4" customHeight="1" x14ac:dyDescent="0.25">
      <c r="A2406" s="285" t="s">
        <v>1826</v>
      </c>
      <c r="B2406" t="s">
        <v>719</v>
      </c>
      <c r="C2406" s="300">
        <v>1235780</v>
      </c>
      <c r="D2406" s="286">
        <f>ROWS(C$5:C2406)</f>
        <v>2402</v>
      </c>
      <c r="E2406" s="286" t="str">
        <f>IF(A2406='5.1'!$E$5,TXM!D2406,"")</f>
        <v/>
      </c>
      <c r="F2406" t="str">
        <f>IFERROR(SMALL($E$5:$E$8000,ROWS($E$5:E2406)),"")</f>
        <v/>
      </c>
      <c r="I2406" s="285" t="s">
        <v>1724</v>
      </c>
      <c r="J2406" t="s">
        <v>780</v>
      </c>
      <c r="K2406" s="300">
        <v>22149</v>
      </c>
      <c r="L2406" s="286">
        <f>ROWS(K$5:K2406)</f>
        <v>2402</v>
      </c>
      <c r="M2406" s="286" t="str">
        <f>IF(I2406='5.1'!$E$5,TXM!L2406,"")</f>
        <v/>
      </c>
      <c r="N2406" t="str">
        <f>IFERROR(SMALL($M$5:$M$8000,ROWS($M$5:M2406)),"")</f>
        <v/>
      </c>
      <c r="P2406" t="s">
        <v>1836</v>
      </c>
      <c r="Q2406" t="s">
        <v>1081</v>
      </c>
      <c r="R2406">
        <v>1360316</v>
      </c>
      <c r="S2406" s="286">
        <f>ROWS(R$5:R2406)</f>
        <v>2402</v>
      </c>
      <c r="T2406" s="286" t="str">
        <f>IF(P2406='5.1'!$E$5,TXM!S2406,"")</f>
        <v/>
      </c>
      <c r="U2406" t="str">
        <f>IFERROR(SMALL($T$5:$T$8000,ROWS($T$5:T2406)),"")</f>
        <v/>
      </c>
    </row>
    <row r="2407" spans="1:21" ht="14.4" customHeight="1" x14ac:dyDescent="0.25">
      <c r="A2407" s="285" t="s">
        <v>1826</v>
      </c>
      <c r="B2407" t="s">
        <v>796</v>
      </c>
      <c r="C2407" s="300">
        <v>1024490</v>
      </c>
      <c r="D2407" s="286">
        <f>ROWS(C$5:C2407)</f>
        <v>2403</v>
      </c>
      <c r="E2407" s="286" t="str">
        <f>IF(A2407='5.1'!$E$5,TXM!D2407,"")</f>
        <v/>
      </c>
      <c r="F2407" t="str">
        <f>IFERROR(SMALL($E$5:$E$8000,ROWS($E$5:E2407)),"")</f>
        <v/>
      </c>
      <c r="I2407" s="285" t="s">
        <v>1724</v>
      </c>
      <c r="J2407" t="s">
        <v>814</v>
      </c>
      <c r="K2407" s="300">
        <v>20381</v>
      </c>
      <c r="L2407" s="286">
        <f>ROWS(K$5:K2407)</f>
        <v>2403</v>
      </c>
      <c r="M2407" s="286" t="str">
        <f>IF(I2407='5.1'!$E$5,TXM!L2407,"")</f>
        <v/>
      </c>
      <c r="N2407" t="str">
        <f>IFERROR(SMALL($M$5:$M$8000,ROWS($M$5:M2407)),"")</f>
        <v/>
      </c>
      <c r="P2407" t="s">
        <v>1836</v>
      </c>
      <c r="Q2407" t="s">
        <v>1092</v>
      </c>
      <c r="R2407">
        <v>1065488</v>
      </c>
      <c r="S2407" s="286">
        <f>ROWS(R$5:R2407)</f>
        <v>2403</v>
      </c>
      <c r="T2407" s="286" t="str">
        <f>IF(P2407='5.1'!$E$5,TXM!S2407,"")</f>
        <v/>
      </c>
      <c r="U2407" t="str">
        <f>IFERROR(SMALL($T$5:$T$8000,ROWS($T$5:T2407)),"")</f>
        <v/>
      </c>
    </row>
    <row r="2408" spans="1:21" ht="14.4" customHeight="1" x14ac:dyDescent="0.25">
      <c r="A2408" s="285" t="s">
        <v>1826</v>
      </c>
      <c r="B2408" t="s">
        <v>774</v>
      </c>
      <c r="C2408" s="300">
        <v>983853</v>
      </c>
      <c r="D2408" s="286">
        <f>ROWS(C$5:C2408)</f>
        <v>2404</v>
      </c>
      <c r="E2408" s="286" t="str">
        <f>IF(A2408='5.1'!$E$5,TXM!D2408,"")</f>
        <v/>
      </c>
      <c r="F2408" t="str">
        <f>IFERROR(SMALL($E$5:$E$8000,ROWS($E$5:E2408)),"")</f>
        <v/>
      </c>
      <c r="I2408" s="285" t="s">
        <v>1724</v>
      </c>
      <c r="J2408" t="s">
        <v>1098</v>
      </c>
      <c r="K2408" s="300">
        <v>17885</v>
      </c>
      <c r="L2408" s="286">
        <f>ROWS(K$5:K2408)</f>
        <v>2404</v>
      </c>
      <c r="M2408" s="286" t="str">
        <f>IF(I2408='5.1'!$E$5,TXM!L2408,"")</f>
        <v/>
      </c>
      <c r="N2408" t="str">
        <f>IFERROR(SMALL($M$5:$M$8000,ROWS($M$5:M2408)),"")</f>
        <v/>
      </c>
      <c r="P2408" t="s">
        <v>1836</v>
      </c>
      <c r="Q2408" t="s">
        <v>1096</v>
      </c>
      <c r="R2408">
        <v>900885</v>
      </c>
      <c r="S2408" s="286">
        <f>ROWS(R$5:R2408)</f>
        <v>2404</v>
      </c>
      <c r="T2408" s="286" t="str">
        <f>IF(P2408='5.1'!$E$5,TXM!S2408,"")</f>
        <v/>
      </c>
      <c r="U2408" t="str">
        <f>IFERROR(SMALL($T$5:$T$8000,ROWS($T$5:T2408)),"")</f>
        <v/>
      </c>
    </row>
    <row r="2409" spans="1:21" ht="14.4" customHeight="1" x14ac:dyDescent="0.25">
      <c r="A2409" s="285" t="s">
        <v>1826</v>
      </c>
      <c r="B2409" t="s">
        <v>1079</v>
      </c>
      <c r="C2409" s="300">
        <v>810051</v>
      </c>
      <c r="D2409" s="286">
        <f>ROWS(C$5:C2409)</f>
        <v>2405</v>
      </c>
      <c r="E2409" s="286" t="str">
        <f>IF(A2409='5.1'!$E$5,TXM!D2409,"")</f>
        <v/>
      </c>
      <c r="F2409" t="str">
        <f>IFERROR(SMALL($E$5:$E$8000,ROWS($E$5:E2409)),"")</f>
        <v/>
      </c>
      <c r="I2409" s="285" t="s">
        <v>1724</v>
      </c>
      <c r="J2409" t="s">
        <v>818</v>
      </c>
      <c r="K2409" s="300">
        <v>16823</v>
      </c>
      <c r="L2409" s="286">
        <f>ROWS(K$5:K2409)</f>
        <v>2405</v>
      </c>
      <c r="M2409" s="286" t="str">
        <f>IF(I2409='5.1'!$E$5,TXM!L2409,"")</f>
        <v/>
      </c>
      <c r="N2409" t="str">
        <f>IFERROR(SMALL($M$5:$M$8000,ROWS($M$5:M2409)),"")</f>
        <v/>
      </c>
      <c r="P2409" t="s">
        <v>1836</v>
      </c>
      <c r="Q2409" t="s">
        <v>782</v>
      </c>
      <c r="R2409">
        <v>592680</v>
      </c>
      <c r="S2409" s="286">
        <f>ROWS(R$5:R2409)</f>
        <v>2405</v>
      </c>
      <c r="T2409" s="286" t="str">
        <f>IF(P2409='5.1'!$E$5,TXM!S2409,"")</f>
        <v/>
      </c>
      <c r="U2409" t="str">
        <f>IFERROR(SMALL($T$5:$T$8000,ROWS($T$5:T2409)),"")</f>
        <v/>
      </c>
    </row>
    <row r="2410" spans="1:21" ht="14.4" customHeight="1" x14ac:dyDescent="0.25">
      <c r="A2410" s="285" t="s">
        <v>1826</v>
      </c>
      <c r="B2410" t="s">
        <v>790</v>
      </c>
      <c r="C2410" s="300">
        <v>662208</v>
      </c>
      <c r="D2410" s="286">
        <f>ROWS(C$5:C2410)</f>
        <v>2406</v>
      </c>
      <c r="E2410" s="286" t="str">
        <f>IF(A2410='5.1'!$E$5,TXM!D2410,"")</f>
        <v/>
      </c>
      <c r="F2410" t="str">
        <f>IFERROR(SMALL($E$5:$E$8000,ROWS($E$5:E2410)),"")</f>
        <v/>
      </c>
      <c r="I2410" s="285" t="s">
        <v>1724</v>
      </c>
      <c r="J2410" t="s">
        <v>109</v>
      </c>
      <c r="K2410" s="300">
        <v>9912</v>
      </c>
      <c r="L2410" s="286">
        <f>ROWS(K$5:K2410)</f>
        <v>2406</v>
      </c>
      <c r="M2410" s="286" t="str">
        <f>IF(I2410='5.1'!$E$5,TXM!L2410,"")</f>
        <v/>
      </c>
      <c r="N2410" t="str">
        <f>IFERROR(SMALL($M$5:$M$8000,ROWS($M$5:M2410)),"")</f>
        <v/>
      </c>
      <c r="P2410" t="s">
        <v>1836</v>
      </c>
      <c r="Q2410" t="s">
        <v>774</v>
      </c>
      <c r="R2410">
        <v>592457</v>
      </c>
      <c r="S2410" s="286">
        <f>ROWS(R$5:R2410)</f>
        <v>2406</v>
      </c>
      <c r="T2410" s="286" t="str">
        <f>IF(P2410='5.1'!$E$5,TXM!S2410,"")</f>
        <v/>
      </c>
      <c r="U2410" t="str">
        <f>IFERROR(SMALL($T$5:$T$8000,ROWS($T$5:T2410)),"")</f>
        <v/>
      </c>
    </row>
    <row r="2411" spans="1:21" ht="14.4" customHeight="1" x14ac:dyDescent="0.25">
      <c r="A2411" s="285" t="s">
        <v>1826</v>
      </c>
      <c r="B2411" t="s">
        <v>717</v>
      </c>
      <c r="C2411" s="300">
        <v>400478</v>
      </c>
      <c r="D2411" s="286">
        <f>ROWS(C$5:C2411)</f>
        <v>2407</v>
      </c>
      <c r="E2411" s="286" t="str">
        <f>IF(A2411='5.1'!$E$5,TXM!D2411,"")</f>
        <v/>
      </c>
      <c r="F2411" t="str">
        <f>IFERROR(SMALL($E$5:$E$8000,ROWS($E$5:E2411)),"")</f>
        <v/>
      </c>
      <c r="I2411" s="285" t="s">
        <v>1724</v>
      </c>
      <c r="J2411" t="s">
        <v>812</v>
      </c>
      <c r="K2411" s="300">
        <v>9302</v>
      </c>
      <c r="L2411" s="286">
        <f>ROWS(K$5:K2411)</f>
        <v>2407</v>
      </c>
      <c r="M2411" s="286" t="str">
        <f>IF(I2411='5.1'!$E$5,TXM!L2411,"")</f>
        <v/>
      </c>
      <c r="N2411" t="str">
        <f>IFERROR(SMALL($M$5:$M$8000,ROWS($M$5:M2411)),"")</f>
        <v/>
      </c>
      <c r="P2411" t="s">
        <v>1836</v>
      </c>
      <c r="Q2411" t="s">
        <v>717</v>
      </c>
      <c r="R2411">
        <v>592290</v>
      </c>
      <c r="S2411" s="286">
        <f>ROWS(R$5:R2411)</f>
        <v>2407</v>
      </c>
      <c r="T2411" s="286" t="str">
        <f>IF(P2411='5.1'!$E$5,TXM!S2411,"")</f>
        <v/>
      </c>
      <c r="U2411" t="str">
        <f>IFERROR(SMALL($T$5:$T$8000,ROWS($T$5:T2411)),"")</f>
        <v/>
      </c>
    </row>
    <row r="2412" spans="1:21" ht="14.4" customHeight="1" x14ac:dyDescent="0.25">
      <c r="A2412" s="285" t="s">
        <v>1826</v>
      </c>
      <c r="B2412" t="s">
        <v>707</v>
      </c>
      <c r="C2412" s="300">
        <v>380928</v>
      </c>
      <c r="D2412" s="286">
        <f>ROWS(C$5:C2412)</f>
        <v>2408</v>
      </c>
      <c r="E2412" s="286" t="str">
        <f>IF(A2412='5.1'!$E$5,TXM!D2412,"")</f>
        <v/>
      </c>
      <c r="F2412" t="str">
        <f>IFERROR(SMALL($E$5:$E$8000,ROWS($E$5:E2412)),"")</f>
        <v/>
      </c>
      <c r="I2412" s="285" t="s">
        <v>1724</v>
      </c>
      <c r="J2412" t="s">
        <v>104</v>
      </c>
      <c r="K2412" s="300">
        <v>8415</v>
      </c>
      <c r="L2412" s="286">
        <f>ROWS(K$5:K2412)</f>
        <v>2408</v>
      </c>
      <c r="M2412" s="286" t="str">
        <f>IF(I2412='5.1'!$E$5,TXM!L2412,"")</f>
        <v/>
      </c>
      <c r="N2412" t="str">
        <f>IFERROR(SMALL($M$5:$M$8000,ROWS($M$5:M2412)),"")</f>
        <v/>
      </c>
      <c r="P2412" t="s">
        <v>1836</v>
      </c>
      <c r="Q2412" t="s">
        <v>776</v>
      </c>
      <c r="R2412">
        <v>501992</v>
      </c>
      <c r="S2412" s="286">
        <f>ROWS(R$5:R2412)</f>
        <v>2408</v>
      </c>
      <c r="T2412" s="286" t="str">
        <f>IF(P2412='5.1'!$E$5,TXM!S2412,"")</f>
        <v/>
      </c>
      <c r="U2412" t="str">
        <f>IFERROR(SMALL($T$5:$T$8000,ROWS($T$5:T2412)),"")</f>
        <v/>
      </c>
    </row>
    <row r="2413" spans="1:21" ht="14.4" customHeight="1" x14ac:dyDescent="0.25">
      <c r="A2413" s="285" t="s">
        <v>1826</v>
      </c>
      <c r="B2413" t="s">
        <v>711</v>
      </c>
      <c r="C2413" s="300">
        <v>223842</v>
      </c>
      <c r="D2413" s="286">
        <f>ROWS(C$5:C2413)</f>
        <v>2409</v>
      </c>
      <c r="E2413" s="286" t="str">
        <f>IF(A2413='5.1'!$E$5,TXM!D2413,"")</f>
        <v/>
      </c>
      <c r="F2413" t="str">
        <f>IFERROR(SMALL($E$5:$E$8000,ROWS($E$5:E2413)),"")</f>
        <v/>
      </c>
      <c r="I2413" s="285" t="s">
        <v>1724</v>
      </c>
      <c r="J2413" t="s">
        <v>752</v>
      </c>
      <c r="K2413" s="300">
        <v>7795</v>
      </c>
      <c r="L2413" s="286">
        <f>ROWS(K$5:K2413)</f>
        <v>2409</v>
      </c>
      <c r="M2413" s="286" t="str">
        <f>IF(I2413='5.1'!$E$5,TXM!L2413,"")</f>
        <v/>
      </c>
      <c r="N2413" t="str">
        <f>IFERROR(SMALL($M$5:$M$8000,ROWS($M$5:M2413)),"")</f>
        <v/>
      </c>
      <c r="P2413" t="s">
        <v>1836</v>
      </c>
      <c r="Q2413" t="s">
        <v>715</v>
      </c>
      <c r="R2413">
        <v>413598</v>
      </c>
      <c r="S2413" s="286">
        <f>ROWS(R$5:R2413)</f>
        <v>2409</v>
      </c>
      <c r="T2413" s="286" t="str">
        <f>IF(P2413='5.1'!$E$5,TXM!S2413,"")</f>
        <v/>
      </c>
      <c r="U2413" t="str">
        <f>IFERROR(SMALL($T$5:$T$8000,ROWS($T$5:T2413)),"")</f>
        <v/>
      </c>
    </row>
    <row r="2414" spans="1:21" ht="14.4" customHeight="1" x14ac:dyDescent="0.25">
      <c r="A2414" s="285" t="s">
        <v>1826</v>
      </c>
      <c r="B2414" t="s">
        <v>115</v>
      </c>
      <c r="C2414" s="300">
        <v>171877</v>
      </c>
      <c r="D2414" s="286">
        <f>ROWS(C$5:C2414)</f>
        <v>2410</v>
      </c>
      <c r="E2414" s="286" t="str">
        <f>IF(A2414='5.1'!$E$5,TXM!D2414,"")</f>
        <v/>
      </c>
      <c r="F2414" t="str">
        <f>IFERROR(SMALL($E$5:$E$8000,ROWS($E$5:E2414)),"")</f>
        <v/>
      </c>
      <c r="I2414" s="285" t="s">
        <v>1724</v>
      </c>
      <c r="J2414" t="s">
        <v>103</v>
      </c>
      <c r="K2414" s="300">
        <v>7529</v>
      </c>
      <c r="L2414" s="286">
        <f>ROWS(K$5:K2414)</f>
        <v>2410</v>
      </c>
      <c r="M2414" s="286" t="str">
        <f>IF(I2414='5.1'!$E$5,TXM!L2414,"")</f>
        <v/>
      </c>
      <c r="N2414" t="str">
        <f>IFERROR(SMALL($M$5:$M$8000,ROWS($M$5:M2414)),"")</f>
        <v/>
      </c>
      <c r="P2414" t="s">
        <v>1836</v>
      </c>
      <c r="Q2414" t="s">
        <v>102</v>
      </c>
      <c r="R2414">
        <v>367218</v>
      </c>
      <c r="S2414" s="286">
        <f>ROWS(R$5:R2414)</f>
        <v>2410</v>
      </c>
      <c r="T2414" s="286" t="str">
        <f>IF(P2414='5.1'!$E$5,TXM!S2414,"")</f>
        <v/>
      </c>
      <c r="U2414" t="str">
        <f>IFERROR(SMALL($T$5:$T$8000,ROWS($T$5:T2414)),"")</f>
        <v/>
      </c>
    </row>
    <row r="2415" spans="1:21" ht="14.4" customHeight="1" x14ac:dyDescent="0.25">
      <c r="A2415" s="285" t="s">
        <v>1826</v>
      </c>
      <c r="B2415" t="s">
        <v>1085</v>
      </c>
      <c r="C2415" s="300">
        <v>153553</v>
      </c>
      <c r="D2415" s="286">
        <f>ROWS(C$5:C2415)</f>
        <v>2411</v>
      </c>
      <c r="E2415" s="286" t="str">
        <f>IF(A2415='5.1'!$E$5,TXM!D2415,"")</f>
        <v/>
      </c>
      <c r="F2415" t="str">
        <f>IFERROR(SMALL($E$5:$E$8000,ROWS($E$5:E2415)),"")</f>
        <v/>
      </c>
      <c r="I2415" s="285" t="s">
        <v>1724</v>
      </c>
      <c r="J2415" t="s">
        <v>742</v>
      </c>
      <c r="K2415" s="300">
        <v>6078</v>
      </c>
      <c r="L2415" s="286">
        <f>ROWS(K$5:K2415)</f>
        <v>2411</v>
      </c>
      <c r="M2415" s="286" t="str">
        <f>IF(I2415='5.1'!$E$5,TXM!L2415,"")</f>
        <v/>
      </c>
      <c r="N2415" t="str">
        <f>IFERROR(SMALL($M$5:$M$8000,ROWS($M$5:M2415)),"")</f>
        <v/>
      </c>
      <c r="P2415" t="s">
        <v>1836</v>
      </c>
      <c r="Q2415" t="s">
        <v>802</v>
      </c>
      <c r="R2415">
        <v>343604</v>
      </c>
      <c r="S2415" s="286">
        <f>ROWS(R$5:R2415)</f>
        <v>2411</v>
      </c>
      <c r="T2415" s="286" t="str">
        <f>IF(P2415='5.1'!$E$5,TXM!S2415,"")</f>
        <v/>
      </c>
      <c r="U2415" t="str">
        <f>IFERROR(SMALL($T$5:$T$8000,ROWS($T$5:T2415)),"")</f>
        <v/>
      </c>
    </row>
    <row r="2416" spans="1:21" ht="14.4" customHeight="1" x14ac:dyDescent="0.25">
      <c r="A2416" s="285" t="s">
        <v>1826</v>
      </c>
      <c r="B2416" t="s">
        <v>752</v>
      </c>
      <c r="C2416" s="300">
        <v>116890</v>
      </c>
      <c r="D2416" s="286">
        <f>ROWS(C$5:C2416)</f>
        <v>2412</v>
      </c>
      <c r="E2416" s="286" t="str">
        <f>IF(A2416='5.1'!$E$5,TXM!D2416,"")</f>
        <v/>
      </c>
      <c r="F2416" t="str">
        <f>IFERROR(SMALL($E$5:$E$8000,ROWS($E$5:E2416)),"")</f>
        <v/>
      </c>
      <c r="I2416" s="285" t="s">
        <v>1724</v>
      </c>
      <c r="J2416" t="s">
        <v>800</v>
      </c>
      <c r="K2416" s="300">
        <v>2668</v>
      </c>
      <c r="L2416" s="286">
        <f>ROWS(K$5:K2416)</f>
        <v>2412</v>
      </c>
      <c r="M2416" s="286" t="str">
        <f>IF(I2416='5.1'!$E$5,TXM!L2416,"")</f>
        <v/>
      </c>
      <c r="N2416" t="str">
        <f>IFERROR(SMALL($M$5:$M$8000,ROWS($M$5:M2416)),"")</f>
        <v/>
      </c>
      <c r="P2416" t="s">
        <v>1836</v>
      </c>
      <c r="Q2416" t="s">
        <v>790</v>
      </c>
      <c r="R2416">
        <v>277758</v>
      </c>
      <c r="S2416" s="286">
        <f>ROWS(R$5:R2416)</f>
        <v>2412</v>
      </c>
      <c r="T2416" s="286" t="str">
        <f>IF(P2416='5.1'!$E$5,TXM!S2416,"")</f>
        <v/>
      </c>
      <c r="U2416" t="str">
        <f>IFERROR(SMALL($T$5:$T$8000,ROWS($T$5:T2416)),"")</f>
        <v/>
      </c>
    </row>
    <row r="2417" spans="1:21" ht="14.4" customHeight="1" x14ac:dyDescent="0.25">
      <c r="A2417" s="285" t="s">
        <v>1826</v>
      </c>
      <c r="B2417" t="s">
        <v>102</v>
      </c>
      <c r="C2417" s="300">
        <v>114348</v>
      </c>
      <c r="D2417" s="286">
        <f>ROWS(C$5:C2417)</f>
        <v>2413</v>
      </c>
      <c r="E2417" s="286" t="str">
        <f>IF(A2417='5.1'!$E$5,TXM!D2417,"")</f>
        <v/>
      </c>
      <c r="F2417" t="str">
        <f>IFERROR(SMALL($E$5:$E$8000,ROWS($E$5:E2417)),"")</f>
        <v/>
      </c>
      <c r="I2417" s="285" t="s">
        <v>1724</v>
      </c>
      <c r="J2417" t="s">
        <v>1077</v>
      </c>
      <c r="K2417" s="300">
        <v>2001</v>
      </c>
      <c r="L2417" s="286">
        <f>ROWS(K$5:K2417)</f>
        <v>2413</v>
      </c>
      <c r="M2417" s="286" t="str">
        <f>IF(I2417='5.1'!$E$5,TXM!L2417,"")</f>
        <v/>
      </c>
      <c r="N2417" t="str">
        <f>IFERROR(SMALL($M$5:$M$8000,ROWS($M$5:M2417)),"")</f>
        <v/>
      </c>
      <c r="P2417" t="s">
        <v>1836</v>
      </c>
      <c r="Q2417" t="s">
        <v>1098</v>
      </c>
      <c r="R2417">
        <v>274631</v>
      </c>
      <c r="S2417" s="286">
        <f>ROWS(R$5:R2417)</f>
        <v>2413</v>
      </c>
      <c r="T2417" s="286" t="str">
        <f>IF(P2417='5.1'!$E$5,TXM!S2417,"")</f>
        <v/>
      </c>
      <c r="U2417" t="str">
        <f>IFERROR(SMALL($T$5:$T$8000,ROWS($T$5:T2417)),"")</f>
        <v/>
      </c>
    </row>
    <row r="2418" spans="1:21" ht="14.4" customHeight="1" x14ac:dyDescent="0.25">
      <c r="A2418" s="285" t="s">
        <v>1826</v>
      </c>
      <c r="B2418" t="s">
        <v>784</v>
      </c>
      <c r="C2418" s="300">
        <v>100000</v>
      </c>
      <c r="D2418" s="286">
        <f>ROWS(C$5:C2418)</f>
        <v>2414</v>
      </c>
      <c r="E2418" s="286" t="str">
        <f>IF(A2418='5.1'!$E$5,TXM!D2418,"")</f>
        <v/>
      </c>
      <c r="F2418" t="str">
        <f>IFERROR(SMALL($E$5:$E$8000,ROWS($E$5:E2418)),"")</f>
        <v/>
      </c>
      <c r="I2418" s="285" t="s">
        <v>1724</v>
      </c>
      <c r="J2418" t="s">
        <v>772</v>
      </c>
      <c r="K2418" s="300">
        <v>1077</v>
      </c>
      <c r="L2418" s="286">
        <f>ROWS(K$5:K2418)</f>
        <v>2414</v>
      </c>
      <c r="M2418" s="286" t="str">
        <f>IF(I2418='5.1'!$E$5,TXM!L2418,"")</f>
        <v/>
      </c>
      <c r="N2418" t="str">
        <f>IFERROR(SMALL($M$5:$M$8000,ROWS($M$5:M2418)),"")</f>
        <v/>
      </c>
      <c r="P2418" t="s">
        <v>1836</v>
      </c>
      <c r="Q2418" t="s">
        <v>796</v>
      </c>
      <c r="R2418">
        <v>85358</v>
      </c>
      <c r="S2418" s="286">
        <f>ROWS(R$5:R2418)</f>
        <v>2414</v>
      </c>
      <c r="T2418" s="286" t="str">
        <f>IF(P2418='5.1'!$E$5,TXM!S2418,"")</f>
        <v/>
      </c>
      <c r="U2418" t="str">
        <f>IFERROR(SMALL($T$5:$T$8000,ROWS($T$5:T2418)),"")</f>
        <v/>
      </c>
    </row>
    <row r="2419" spans="1:21" ht="14.4" customHeight="1" x14ac:dyDescent="0.25">
      <c r="A2419" s="285" t="s">
        <v>1826</v>
      </c>
      <c r="B2419" t="s">
        <v>750</v>
      </c>
      <c r="C2419" s="300">
        <v>67634</v>
      </c>
      <c r="D2419" s="286">
        <f>ROWS(C$5:C2419)</f>
        <v>2415</v>
      </c>
      <c r="E2419" s="286" t="str">
        <f>IF(A2419='5.1'!$E$5,TXM!D2419,"")</f>
        <v/>
      </c>
      <c r="F2419" t="str">
        <f>IFERROR(SMALL($E$5:$E$8000,ROWS($E$5:E2419)),"")</f>
        <v/>
      </c>
      <c r="I2419" s="285" t="s">
        <v>1724</v>
      </c>
      <c r="J2419" t="s">
        <v>796</v>
      </c>
      <c r="K2419" s="300">
        <v>874</v>
      </c>
      <c r="L2419" s="286">
        <f>ROWS(K$5:K2419)</f>
        <v>2415</v>
      </c>
      <c r="M2419" s="286" t="str">
        <f>IF(I2419='5.1'!$E$5,TXM!L2419,"")</f>
        <v/>
      </c>
      <c r="N2419" t="str">
        <f>IFERROR(SMALL($M$5:$M$8000,ROWS($M$5:M2419)),"")</f>
        <v/>
      </c>
      <c r="P2419" t="s">
        <v>1836</v>
      </c>
      <c r="Q2419" t="s">
        <v>1082</v>
      </c>
      <c r="R2419">
        <v>61811</v>
      </c>
      <c r="S2419" s="286">
        <f>ROWS(R$5:R2419)</f>
        <v>2415</v>
      </c>
      <c r="T2419" s="286" t="str">
        <f>IF(P2419='5.1'!$E$5,TXM!S2419,"")</f>
        <v/>
      </c>
      <c r="U2419" t="str">
        <f>IFERROR(SMALL($T$5:$T$8000,ROWS($T$5:T2419)),"")</f>
        <v/>
      </c>
    </row>
    <row r="2420" spans="1:21" ht="14.4" customHeight="1" x14ac:dyDescent="0.25">
      <c r="A2420" s="285" t="s">
        <v>1826</v>
      </c>
      <c r="B2420" t="s">
        <v>1090</v>
      </c>
      <c r="C2420" s="300">
        <v>61230</v>
      </c>
      <c r="D2420" s="286">
        <f>ROWS(C$5:C2420)</f>
        <v>2416</v>
      </c>
      <c r="E2420" s="286" t="str">
        <f>IF(A2420='5.1'!$E$5,TXM!D2420,"")</f>
        <v/>
      </c>
      <c r="F2420" t="str">
        <f>IFERROR(SMALL($E$5:$E$8000,ROWS($E$5:E2420)),"")</f>
        <v/>
      </c>
      <c r="I2420" s="285" t="s">
        <v>1724</v>
      </c>
      <c r="J2420" t="s">
        <v>750</v>
      </c>
      <c r="K2420" s="300">
        <v>377</v>
      </c>
      <c r="L2420" s="286">
        <f>ROWS(K$5:K2420)</f>
        <v>2416</v>
      </c>
      <c r="M2420" s="286" t="str">
        <f>IF(I2420='5.1'!$E$5,TXM!L2420,"")</f>
        <v/>
      </c>
      <c r="N2420" t="str">
        <f>IFERROR(SMALL($M$5:$M$8000,ROWS($M$5:M2420)),"")</f>
        <v/>
      </c>
      <c r="P2420" t="s">
        <v>1836</v>
      </c>
      <c r="Q2420" t="s">
        <v>760</v>
      </c>
      <c r="R2420">
        <v>55345</v>
      </c>
      <c r="S2420" s="286">
        <f>ROWS(R$5:R2420)</f>
        <v>2416</v>
      </c>
      <c r="T2420" s="286" t="str">
        <f>IF(P2420='5.1'!$E$5,TXM!S2420,"")</f>
        <v/>
      </c>
      <c r="U2420" t="str">
        <f>IFERROR(SMALL($T$5:$T$8000,ROWS($T$5:T2420)),"")</f>
        <v/>
      </c>
    </row>
    <row r="2421" spans="1:21" ht="14.4" customHeight="1" x14ac:dyDescent="0.25">
      <c r="A2421" s="285" t="s">
        <v>1826</v>
      </c>
      <c r="B2421" t="s">
        <v>199</v>
      </c>
      <c r="C2421" s="300">
        <v>21634</v>
      </c>
      <c r="D2421" s="286">
        <f>ROWS(C$5:C2421)</f>
        <v>2417</v>
      </c>
      <c r="E2421" s="286" t="str">
        <f>IF(A2421='5.1'!$E$5,TXM!D2421,"")</f>
        <v/>
      </c>
      <c r="F2421" t="str">
        <f>IFERROR(SMALL($E$5:$E$8000,ROWS($E$5:E2421)),"")</f>
        <v/>
      </c>
      <c r="I2421" s="285" t="s">
        <v>1724</v>
      </c>
      <c r="J2421" t="s">
        <v>732</v>
      </c>
      <c r="K2421" s="300">
        <v>287</v>
      </c>
      <c r="L2421" s="286">
        <f>ROWS(K$5:K2421)</f>
        <v>2417</v>
      </c>
      <c r="M2421" s="286" t="str">
        <f>IF(I2421='5.1'!$E$5,TXM!L2421,"")</f>
        <v/>
      </c>
      <c r="N2421" t="str">
        <f>IFERROR(SMALL($M$5:$M$8000,ROWS($M$5:M2421)),"")</f>
        <v/>
      </c>
      <c r="P2421" t="s">
        <v>1836</v>
      </c>
      <c r="Q2421" t="s">
        <v>1090</v>
      </c>
      <c r="R2421">
        <v>37076</v>
      </c>
      <c r="S2421" s="286">
        <f>ROWS(R$5:R2421)</f>
        <v>2417</v>
      </c>
      <c r="T2421" s="286" t="str">
        <f>IF(P2421='5.1'!$E$5,TXM!S2421,"")</f>
        <v/>
      </c>
      <c r="U2421" t="str">
        <f>IFERROR(SMALL($T$5:$T$8000,ROWS($T$5:T2421)),"")</f>
        <v/>
      </c>
    </row>
    <row r="2422" spans="1:21" ht="14.4" customHeight="1" x14ac:dyDescent="0.25">
      <c r="A2422" s="285" t="s">
        <v>1826</v>
      </c>
      <c r="B2422" t="s">
        <v>1098</v>
      </c>
      <c r="C2422" s="300">
        <v>8727</v>
      </c>
      <c r="D2422" s="286">
        <f>ROWS(C$5:C2422)</f>
        <v>2418</v>
      </c>
      <c r="E2422" s="286" t="str">
        <f>IF(A2422='5.1'!$E$5,TXM!D2422,"")</f>
        <v/>
      </c>
      <c r="F2422" t="str">
        <f>IFERROR(SMALL($E$5:$E$8000,ROWS($E$5:E2422)),"")</f>
        <v/>
      </c>
      <c r="I2422" s="285" t="s">
        <v>1724</v>
      </c>
      <c r="J2422" t="s">
        <v>754</v>
      </c>
      <c r="K2422" s="300">
        <v>181</v>
      </c>
      <c r="L2422" s="286">
        <f>ROWS(K$5:K2422)</f>
        <v>2418</v>
      </c>
      <c r="M2422" s="286" t="str">
        <f>IF(I2422='5.1'!$E$5,TXM!L2422,"")</f>
        <v/>
      </c>
      <c r="N2422" t="str">
        <f>IFERROR(SMALL($M$5:$M$8000,ROWS($M$5:M2422)),"")</f>
        <v/>
      </c>
      <c r="P2422" t="s">
        <v>1836</v>
      </c>
      <c r="Q2422" t="s">
        <v>750</v>
      </c>
      <c r="R2422">
        <v>29204</v>
      </c>
      <c r="S2422" s="286">
        <f>ROWS(R$5:R2422)</f>
        <v>2418</v>
      </c>
      <c r="T2422" s="286" t="str">
        <f>IF(P2422='5.1'!$E$5,TXM!S2422,"")</f>
        <v/>
      </c>
      <c r="U2422" t="str">
        <f>IFERROR(SMALL($T$5:$T$8000,ROWS($T$5:T2422)),"")</f>
        <v/>
      </c>
    </row>
    <row r="2423" spans="1:21" ht="14.4" customHeight="1" x14ac:dyDescent="0.25">
      <c r="A2423" s="285" t="s">
        <v>1826</v>
      </c>
      <c r="B2423" t="s">
        <v>197</v>
      </c>
      <c r="C2423" s="300">
        <v>1520</v>
      </c>
      <c r="D2423" s="286">
        <f>ROWS(C$5:C2423)</f>
        <v>2419</v>
      </c>
      <c r="E2423" s="286" t="str">
        <f>IF(A2423='5.1'!$E$5,TXM!D2423,"")</f>
        <v/>
      </c>
      <c r="F2423" t="str">
        <f>IFERROR(SMALL($E$5:$E$8000,ROWS($E$5:E2423)),"")</f>
        <v/>
      </c>
      <c r="I2423" s="285" t="s">
        <v>1726</v>
      </c>
      <c r="J2423" t="s">
        <v>810</v>
      </c>
      <c r="K2423" s="300">
        <v>184942864</v>
      </c>
      <c r="L2423" s="286">
        <f>ROWS(K$5:K2423)</f>
        <v>2419</v>
      </c>
      <c r="M2423" s="286" t="str">
        <f>IF(I2423='5.1'!$E$5,TXM!L2423,"")</f>
        <v/>
      </c>
      <c r="N2423" t="str">
        <f>IFERROR(SMALL($M$5:$M$8000,ROWS($M$5:M2423)),"")</f>
        <v/>
      </c>
      <c r="P2423" t="s">
        <v>1836</v>
      </c>
      <c r="Q2423" t="s">
        <v>107</v>
      </c>
      <c r="R2423">
        <v>21610</v>
      </c>
      <c r="S2423" s="286">
        <f>ROWS(R$5:R2423)</f>
        <v>2419</v>
      </c>
      <c r="T2423" s="286" t="str">
        <f>IF(P2423='5.1'!$E$5,TXM!S2423,"")</f>
        <v/>
      </c>
      <c r="U2423" t="str">
        <f>IFERROR(SMALL($T$5:$T$8000,ROWS($T$5:T2423)),"")</f>
        <v/>
      </c>
    </row>
    <row r="2424" spans="1:21" ht="14.4" customHeight="1" x14ac:dyDescent="0.25">
      <c r="A2424" s="285" t="s">
        <v>1829</v>
      </c>
      <c r="B2424" t="s">
        <v>715</v>
      </c>
      <c r="C2424" s="300">
        <v>12412690586</v>
      </c>
      <c r="D2424" s="286">
        <f>ROWS(C$5:C2424)</f>
        <v>2420</v>
      </c>
      <c r="E2424" s="286" t="str">
        <f>IF(A2424='5.1'!$E$5,TXM!D2424,"")</f>
        <v/>
      </c>
      <c r="F2424" t="str">
        <f>IFERROR(SMALL($E$5:$E$8000,ROWS($E$5:E2424)),"")</f>
        <v/>
      </c>
      <c r="I2424" s="285" t="s">
        <v>1726</v>
      </c>
      <c r="J2424" t="s">
        <v>762</v>
      </c>
      <c r="K2424" s="300">
        <v>96948902</v>
      </c>
      <c r="L2424" s="286">
        <f>ROWS(K$5:K2424)</f>
        <v>2420</v>
      </c>
      <c r="M2424" s="286" t="str">
        <f>IF(I2424='5.1'!$E$5,TXM!L2424,"")</f>
        <v/>
      </c>
      <c r="N2424" t="str">
        <f>IFERROR(SMALL($M$5:$M$8000,ROWS($M$5:M2424)),"")</f>
        <v/>
      </c>
      <c r="P2424" t="s">
        <v>1836</v>
      </c>
      <c r="Q2424" t="s">
        <v>119</v>
      </c>
      <c r="R2424">
        <v>17400</v>
      </c>
      <c r="S2424" s="286">
        <f>ROWS(R$5:R2424)</f>
        <v>2420</v>
      </c>
      <c r="T2424" s="286" t="str">
        <f>IF(P2424='5.1'!$E$5,TXM!S2424,"")</f>
        <v/>
      </c>
      <c r="U2424" t="str">
        <f>IFERROR(SMALL($T$5:$T$8000,ROWS($T$5:T2424)),"")</f>
        <v/>
      </c>
    </row>
    <row r="2425" spans="1:21" ht="14.4" customHeight="1" x14ac:dyDescent="0.25">
      <c r="A2425" s="285" t="s">
        <v>1829</v>
      </c>
      <c r="B2425" t="s">
        <v>102</v>
      </c>
      <c r="C2425" s="300">
        <v>534747829</v>
      </c>
      <c r="D2425" s="286">
        <f>ROWS(C$5:C2425)</f>
        <v>2421</v>
      </c>
      <c r="E2425" s="286" t="str">
        <f>IF(A2425='5.1'!$E$5,TXM!D2425,"")</f>
        <v/>
      </c>
      <c r="F2425" t="str">
        <f>IFERROR(SMALL($E$5:$E$8000,ROWS($E$5:E2425)),"")</f>
        <v/>
      </c>
      <c r="I2425" s="285" t="s">
        <v>1726</v>
      </c>
      <c r="J2425" t="s">
        <v>106</v>
      </c>
      <c r="K2425" s="300">
        <v>93234132</v>
      </c>
      <c r="L2425" s="286">
        <f>ROWS(K$5:K2425)</f>
        <v>2421</v>
      </c>
      <c r="M2425" s="286" t="str">
        <f>IF(I2425='5.1'!$E$5,TXM!L2425,"")</f>
        <v/>
      </c>
      <c r="N2425" t="str">
        <f>IFERROR(SMALL($M$5:$M$8000,ROWS($M$5:M2425)),"")</f>
        <v/>
      </c>
      <c r="P2425" t="s">
        <v>1836</v>
      </c>
      <c r="Q2425" t="s">
        <v>1086</v>
      </c>
      <c r="R2425">
        <v>14192</v>
      </c>
      <c r="S2425" s="286">
        <f>ROWS(R$5:R2425)</f>
        <v>2421</v>
      </c>
      <c r="T2425" s="286" t="str">
        <f>IF(P2425='5.1'!$E$5,TXM!S2425,"")</f>
        <v/>
      </c>
      <c r="U2425" t="str">
        <f>IFERROR(SMALL($T$5:$T$8000,ROWS($T$5:T2425)),"")</f>
        <v/>
      </c>
    </row>
    <row r="2426" spans="1:21" ht="14.4" customHeight="1" x14ac:dyDescent="0.25">
      <c r="A2426" s="285" t="s">
        <v>1829</v>
      </c>
      <c r="B2426" t="s">
        <v>719</v>
      </c>
      <c r="C2426" s="300">
        <v>498640537</v>
      </c>
      <c r="D2426" s="286">
        <f>ROWS(C$5:C2426)</f>
        <v>2422</v>
      </c>
      <c r="E2426" s="286" t="str">
        <f>IF(A2426='5.1'!$E$5,TXM!D2426,"")</f>
        <v/>
      </c>
      <c r="F2426" t="str">
        <f>IFERROR(SMALL($E$5:$E$8000,ROWS($E$5:E2426)),"")</f>
        <v/>
      </c>
      <c r="I2426" s="285" t="s">
        <v>1726</v>
      </c>
      <c r="J2426" t="s">
        <v>760</v>
      </c>
      <c r="K2426" s="300">
        <v>91666850</v>
      </c>
      <c r="L2426" s="286">
        <f>ROWS(K$5:K2426)</f>
        <v>2422</v>
      </c>
      <c r="M2426" s="286" t="str">
        <f>IF(I2426='5.1'!$E$5,TXM!L2426,"")</f>
        <v/>
      </c>
      <c r="N2426" t="str">
        <f>IFERROR(SMALL($M$5:$M$8000,ROWS($M$5:M2426)),"")</f>
        <v/>
      </c>
      <c r="P2426" t="s">
        <v>1836</v>
      </c>
      <c r="Q2426" t="s">
        <v>734</v>
      </c>
      <c r="R2426">
        <v>12572</v>
      </c>
      <c r="S2426" s="286">
        <f>ROWS(R$5:R2426)</f>
        <v>2422</v>
      </c>
      <c r="T2426" s="286" t="str">
        <f>IF(P2426='5.1'!$E$5,TXM!S2426,"")</f>
        <v/>
      </c>
      <c r="U2426" t="str">
        <f>IFERROR(SMALL($T$5:$T$8000,ROWS($T$5:T2426)),"")</f>
        <v/>
      </c>
    </row>
    <row r="2427" spans="1:21" ht="14.4" customHeight="1" x14ac:dyDescent="0.25">
      <c r="A2427" s="285" t="s">
        <v>1829</v>
      </c>
      <c r="B2427" t="s">
        <v>1080</v>
      </c>
      <c r="C2427" s="300">
        <v>415178770</v>
      </c>
      <c r="D2427" s="286">
        <f>ROWS(C$5:C2427)</f>
        <v>2423</v>
      </c>
      <c r="E2427" s="286" t="str">
        <f>IF(A2427='5.1'!$E$5,TXM!D2427,"")</f>
        <v/>
      </c>
      <c r="F2427" t="str">
        <f>IFERROR(SMALL($E$5:$E$8000,ROWS($E$5:E2427)),"")</f>
        <v/>
      </c>
      <c r="I2427" s="285" t="s">
        <v>1726</v>
      </c>
      <c r="J2427" t="s">
        <v>997</v>
      </c>
      <c r="K2427" s="300">
        <v>21423807</v>
      </c>
      <c r="L2427" s="286">
        <f>ROWS(K$5:K2427)</f>
        <v>2423</v>
      </c>
      <c r="M2427" s="286" t="str">
        <f>IF(I2427='5.1'!$E$5,TXM!L2427,"")</f>
        <v/>
      </c>
      <c r="N2427" t="str">
        <f>IFERROR(SMALL($M$5:$M$8000,ROWS($M$5:M2427)),"")</f>
        <v/>
      </c>
      <c r="P2427" t="s">
        <v>1836</v>
      </c>
      <c r="Q2427" t="s">
        <v>1087</v>
      </c>
      <c r="R2427">
        <v>9669</v>
      </c>
      <c r="S2427" s="286">
        <f>ROWS(R$5:R2427)</f>
        <v>2423</v>
      </c>
      <c r="T2427" s="286" t="str">
        <f>IF(P2427='5.1'!$E$5,TXM!S2427,"")</f>
        <v/>
      </c>
      <c r="U2427" t="str">
        <f>IFERROR(SMALL($T$5:$T$8000,ROWS($T$5:T2427)),"")</f>
        <v/>
      </c>
    </row>
    <row r="2428" spans="1:21" ht="14.4" customHeight="1" x14ac:dyDescent="0.25">
      <c r="A2428" s="285" t="s">
        <v>1829</v>
      </c>
      <c r="B2428" t="s">
        <v>790</v>
      </c>
      <c r="C2428" s="300">
        <v>243611337</v>
      </c>
      <c r="D2428" s="286">
        <f>ROWS(C$5:C2428)</f>
        <v>2424</v>
      </c>
      <c r="E2428" s="286" t="str">
        <f>IF(A2428='5.1'!$E$5,TXM!D2428,"")</f>
        <v/>
      </c>
      <c r="F2428" t="str">
        <f>IFERROR(SMALL($E$5:$E$8000,ROWS($E$5:E2428)),"")</f>
        <v/>
      </c>
      <c r="I2428" s="285" t="s">
        <v>1726</v>
      </c>
      <c r="J2428" t="s">
        <v>119</v>
      </c>
      <c r="K2428" s="300">
        <v>16539343</v>
      </c>
      <c r="L2428" s="286">
        <f>ROWS(K$5:K2428)</f>
        <v>2424</v>
      </c>
      <c r="M2428" s="286" t="str">
        <f>IF(I2428='5.1'!$E$5,TXM!L2428,"")</f>
        <v/>
      </c>
      <c r="N2428" t="str">
        <f>IFERROR(SMALL($M$5:$M$8000,ROWS($M$5:M2428)),"")</f>
        <v/>
      </c>
      <c r="P2428" t="s">
        <v>1836</v>
      </c>
      <c r="Q2428" t="s">
        <v>756</v>
      </c>
      <c r="R2428">
        <v>8076</v>
      </c>
      <c r="S2428" s="286">
        <f>ROWS(R$5:R2428)</f>
        <v>2424</v>
      </c>
      <c r="T2428" s="286" t="str">
        <f>IF(P2428='5.1'!$E$5,TXM!S2428,"")</f>
        <v/>
      </c>
      <c r="U2428" t="str">
        <f>IFERROR(SMALL($T$5:$T$8000,ROWS($T$5:T2428)),"")</f>
        <v/>
      </c>
    </row>
    <row r="2429" spans="1:21" ht="14.4" customHeight="1" x14ac:dyDescent="0.25">
      <c r="A2429" s="285" t="s">
        <v>1829</v>
      </c>
      <c r="B2429" t="s">
        <v>117</v>
      </c>
      <c r="C2429" s="300">
        <v>204515319</v>
      </c>
      <c r="D2429" s="286">
        <f>ROWS(C$5:C2429)</f>
        <v>2425</v>
      </c>
      <c r="E2429" s="286" t="str">
        <f>IF(A2429='5.1'!$E$5,TXM!D2429,"")</f>
        <v/>
      </c>
      <c r="F2429" t="str">
        <f>IFERROR(SMALL($E$5:$E$8000,ROWS($E$5:E2429)),"")</f>
        <v/>
      </c>
      <c r="I2429" s="285" t="s">
        <v>1726</v>
      </c>
      <c r="J2429" t="s">
        <v>105</v>
      </c>
      <c r="K2429" s="300">
        <v>16336413</v>
      </c>
      <c r="L2429" s="286">
        <f>ROWS(K$5:K2429)</f>
        <v>2425</v>
      </c>
      <c r="M2429" s="286" t="str">
        <f>IF(I2429='5.1'!$E$5,TXM!L2429,"")</f>
        <v/>
      </c>
      <c r="N2429" t="str">
        <f>IFERROR(SMALL($M$5:$M$8000,ROWS($M$5:M2429)),"")</f>
        <v/>
      </c>
      <c r="P2429" t="s">
        <v>1836</v>
      </c>
      <c r="Q2429" t="s">
        <v>1091</v>
      </c>
      <c r="R2429">
        <v>6250</v>
      </c>
      <c r="S2429" s="286">
        <f>ROWS(R$5:R2429)</f>
        <v>2425</v>
      </c>
      <c r="T2429" s="286" t="str">
        <f>IF(P2429='5.1'!$E$5,TXM!S2429,"")</f>
        <v/>
      </c>
      <c r="U2429" t="str">
        <f>IFERROR(SMALL($T$5:$T$8000,ROWS($T$5:T2429)),"")</f>
        <v/>
      </c>
    </row>
    <row r="2430" spans="1:21" ht="14.4" customHeight="1" x14ac:dyDescent="0.25">
      <c r="A2430" s="285" t="s">
        <v>1829</v>
      </c>
      <c r="B2430" t="s">
        <v>727</v>
      </c>
      <c r="C2430" s="300">
        <v>198236228</v>
      </c>
      <c r="D2430" s="286">
        <f>ROWS(C$5:C2430)</f>
        <v>2426</v>
      </c>
      <c r="E2430" s="286" t="str">
        <f>IF(A2430='5.1'!$E$5,TXM!D2430,"")</f>
        <v/>
      </c>
      <c r="F2430" t="str">
        <f>IFERROR(SMALL($E$5:$E$8000,ROWS($E$5:E2430)),"")</f>
        <v/>
      </c>
      <c r="I2430" s="285" t="s">
        <v>1726</v>
      </c>
      <c r="J2430" t="s">
        <v>725</v>
      </c>
      <c r="K2430" s="300">
        <v>15313035</v>
      </c>
      <c r="L2430" s="286">
        <f>ROWS(K$5:K2430)</f>
        <v>2426</v>
      </c>
      <c r="M2430" s="286" t="str">
        <f>IF(I2430='5.1'!$E$5,TXM!L2430,"")</f>
        <v/>
      </c>
      <c r="N2430" t="str">
        <f>IFERROR(SMALL($M$5:$M$8000,ROWS($M$5:M2430)),"")</f>
        <v/>
      </c>
      <c r="P2430" t="s">
        <v>1836</v>
      </c>
      <c r="Q2430" t="s">
        <v>197</v>
      </c>
      <c r="R2430">
        <v>5058</v>
      </c>
      <c r="S2430" s="286">
        <f>ROWS(R$5:R2430)</f>
        <v>2426</v>
      </c>
      <c r="T2430" s="286" t="str">
        <f>IF(P2430='5.1'!$E$5,TXM!S2430,"")</f>
        <v/>
      </c>
      <c r="U2430" t="str">
        <f>IFERROR(SMALL($T$5:$T$8000,ROWS($T$5:T2430)),"")</f>
        <v/>
      </c>
    </row>
    <row r="2431" spans="1:21" ht="14.4" customHeight="1" x14ac:dyDescent="0.25">
      <c r="A2431" s="285" t="s">
        <v>1829</v>
      </c>
      <c r="B2431" t="s">
        <v>118</v>
      </c>
      <c r="C2431" s="300">
        <v>188620244</v>
      </c>
      <c r="D2431" s="286">
        <f>ROWS(C$5:C2431)</f>
        <v>2427</v>
      </c>
      <c r="E2431" s="286" t="str">
        <f>IF(A2431='5.1'!$E$5,TXM!D2431,"")</f>
        <v/>
      </c>
      <c r="F2431" t="str">
        <f>IFERROR(SMALL($E$5:$E$8000,ROWS($E$5:E2431)),"")</f>
        <v/>
      </c>
      <c r="I2431" s="285" t="s">
        <v>1726</v>
      </c>
      <c r="J2431" t="s">
        <v>102</v>
      </c>
      <c r="K2431" s="300">
        <v>14449966</v>
      </c>
      <c r="L2431" s="286">
        <f>ROWS(K$5:K2431)</f>
        <v>2427</v>
      </c>
      <c r="M2431" s="286" t="str">
        <f>IF(I2431='5.1'!$E$5,TXM!L2431,"")</f>
        <v/>
      </c>
      <c r="N2431" t="str">
        <f>IFERROR(SMALL($M$5:$M$8000,ROWS($M$5:M2431)),"")</f>
        <v/>
      </c>
      <c r="P2431" t="s">
        <v>1836</v>
      </c>
      <c r="Q2431" t="s">
        <v>762</v>
      </c>
      <c r="R2431">
        <v>4875</v>
      </c>
      <c r="S2431" s="286">
        <f>ROWS(R$5:R2431)</f>
        <v>2427</v>
      </c>
      <c r="T2431" s="286" t="str">
        <f>IF(P2431='5.1'!$E$5,TXM!S2431,"")</f>
        <v/>
      </c>
      <c r="U2431" t="str">
        <f>IFERROR(SMALL($T$5:$T$8000,ROWS($T$5:T2431)),"")</f>
        <v/>
      </c>
    </row>
    <row r="2432" spans="1:21" ht="14.4" customHeight="1" x14ac:dyDescent="0.25">
      <c r="A2432" s="285" t="s">
        <v>1829</v>
      </c>
      <c r="B2432" t="s">
        <v>806</v>
      </c>
      <c r="C2432" s="300">
        <v>158471433</v>
      </c>
      <c r="D2432" s="286">
        <f>ROWS(C$5:C2432)</f>
        <v>2428</v>
      </c>
      <c r="E2432" s="286" t="str">
        <f>IF(A2432='5.1'!$E$5,TXM!D2432,"")</f>
        <v/>
      </c>
      <c r="F2432" t="str">
        <f>IFERROR(SMALL($E$5:$E$8000,ROWS($E$5:E2432)),"")</f>
        <v/>
      </c>
      <c r="I2432" s="285" t="s">
        <v>1726</v>
      </c>
      <c r="J2432" t="s">
        <v>118</v>
      </c>
      <c r="K2432" s="300">
        <v>13502465</v>
      </c>
      <c r="L2432" s="286">
        <f>ROWS(K$5:K2432)</f>
        <v>2428</v>
      </c>
      <c r="M2432" s="286" t="str">
        <f>IF(I2432='5.1'!$E$5,TXM!L2432,"")</f>
        <v/>
      </c>
      <c r="N2432" t="str">
        <f>IFERROR(SMALL($M$5:$M$8000,ROWS($M$5:M2432)),"")</f>
        <v/>
      </c>
      <c r="P2432" t="s">
        <v>1836</v>
      </c>
      <c r="Q2432" t="s">
        <v>1076</v>
      </c>
      <c r="R2432">
        <v>3951</v>
      </c>
      <c r="S2432" s="286">
        <f>ROWS(R$5:R2432)</f>
        <v>2428</v>
      </c>
      <c r="T2432" s="286" t="str">
        <f>IF(P2432='5.1'!$E$5,TXM!S2432,"")</f>
        <v/>
      </c>
      <c r="U2432" t="str">
        <f>IFERROR(SMALL($T$5:$T$8000,ROWS($T$5:T2432)),"")</f>
        <v/>
      </c>
    </row>
    <row r="2433" spans="1:21" ht="14.4" customHeight="1" x14ac:dyDescent="0.25">
      <c r="A2433" s="285" t="s">
        <v>1829</v>
      </c>
      <c r="B2433" t="s">
        <v>784</v>
      </c>
      <c r="C2433" s="300">
        <v>156996729</v>
      </c>
      <c r="D2433" s="286">
        <f>ROWS(C$5:C2433)</f>
        <v>2429</v>
      </c>
      <c r="E2433" s="286" t="str">
        <f>IF(A2433='5.1'!$E$5,TXM!D2433,"")</f>
        <v/>
      </c>
      <c r="F2433" t="str">
        <f>IFERROR(SMALL($E$5:$E$8000,ROWS($E$5:E2433)),"")</f>
        <v/>
      </c>
      <c r="I2433" s="285" t="s">
        <v>1726</v>
      </c>
      <c r="J2433" t="s">
        <v>707</v>
      </c>
      <c r="K2433" s="300">
        <v>8464208</v>
      </c>
      <c r="L2433" s="286">
        <f>ROWS(K$5:K2433)</f>
        <v>2429</v>
      </c>
      <c r="M2433" s="286" t="str">
        <f>IF(I2433='5.1'!$E$5,TXM!L2433,"")</f>
        <v/>
      </c>
      <c r="N2433" t="str">
        <f>IFERROR(SMALL($M$5:$M$8000,ROWS($M$5:M2433)),"")</f>
        <v/>
      </c>
      <c r="P2433" t="s">
        <v>1836</v>
      </c>
      <c r="Q2433" t="s">
        <v>823</v>
      </c>
      <c r="R2433">
        <v>3225</v>
      </c>
      <c r="S2433" s="286">
        <f>ROWS(R$5:R2433)</f>
        <v>2429</v>
      </c>
      <c r="T2433" s="286" t="str">
        <f>IF(P2433='5.1'!$E$5,TXM!S2433,"")</f>
        <v/>
      </c>
      <c r="U2433" t="str">
        <f>IFERROR(SMALL($T$5:$T$8000,ROWS($T$5:T2433)),"")</f>
        <v/>
      </c>
    </row>
    <row r="2434" spans="1:21" ht="14.4" customHeight="1" x14ac:dyDescent="0.25">
      <c r="A2434" s="285" t="s">
        <v>1829</v>
      </c>
      <c r="B2434" t="s">
        <v>705</v>
      </c>
      <c r="C2434" s="300">
        <v>153288939</v>
      </c>
      <c r="D2434" s="286">
        <f>ROWS(C$5:C2434)</f>
        <v>2430</v>
      </c>
      <c r="E2434" s="286" t="str">
        <f>IF(A2434='5.1'!$E$5,TXM!D2434,"")</f>
        <v/>
      </c>
      <c r="F2434" t="str">
        <f>IFERROR(SMALL($E$5:$E$8000,ROWS($E$5:E2434)),"")</f>
        <v/>
      </c>
      <c r="I2434" s="285" t="s">
        <v>1726</v>
      </c>
      <c r="J2434" t="s">
        <v>715</v>
      </c>
      <c r="K2434" s="300">
        <v>7454587</v>
      </c>
      <c r="L2434" s="286">
        <f>ROWS(K$5:K2434)</f>
        <v>2430</v>
      </c>
      <c r="M2434" s="286" t="str">
        <f>IF(I2434='5.1'!$E$5,TXM!L2434,"")</f>
        <v/>
      </c>
      <c r="N2434" t="str">
        <f>IFERROR(SMALL($M$5:$M$8000,ROWS($M$5:M2434)),"")</f>
        <v/>
      </c>
      <c r="P2434" t="s">
        <v>1836</v>
      </c>
      <c r="Q2434" t="s">
        <v>766</v>
      </c>
      <c r="R2434">
        <v>2026</v>
      </c>
      <c r="S2434" s="286">
        <f>ROWS(R$5:R2434)</f>
        <v>2430</v>
      </c>
      <c r="T2434" s="286" t="str">
        <f>IF(P2434='5.1'!$E$5,TXM!S2434,"")</f>
        <v/>
      </c>
      <c r="U2434" t="str">
        <f>IFERROR(SMALL($T$5:$T$8000,ROWS($T$5:T2434)),"")</f>
        <v/>
      </c>
    </row>
    <row r="2435" spans="1:21" ht="14.4" customHeight="1" x14ac:dyDescent="0.25">
      <c r="A2435" s="285" t="s">
        <v>1829</v>
      </c>
      <c r="B2435" t="s">
        <v>808</v>
      </c>
      <c r="C2435" s="300">
        <v>132314730</v>
      </c>
      <c r="D2435" s="286">
        <f>ROWS(C$5:C2435)</f>
        <v>2431</v>
      </c>
      <c r="E2435" s="286" t="str">
        <f>IF(A2435='5.1'!$E$5,TXM!D2435,"")</f>
        <v/>
      </c>
      <c r="F2435" t="str">
        <f>IFERROR(SMALL($E$5:$E$8000,ROWS($E$5:E2435)),"")</f>
        <v/>
      </c>
      <c r="I2435" s="285" t="s">
        <v>1726</v>
      </c>
      <c r="J2435" t="s">
        <v>776</v>
      </c>
      <c r="K2435" s="300">
        <v>5458493</v>
      </c>
      <c r="L2435" s="286">
        <f>ROWS(K$5:K2435)</f>
        <v>2431</v>
      </c>
      <c r="M2435" s="286" t="str">
        <f>IF(I2435='5.1'!$E$5,TXM!L2435,"")</f>
        <v/>
      </c>
      <c r="N2435" t="str">
        <f>IFERROR(SMALL($M$5:$M$8000,ROWS($M$5:M2435)),"")</f>
        <v/>
      </c>
      <c r="P2435" t="s">
        <v>1836</v>
      </c>
      <c r="Q2435" t="s">
        <v>788</v>
      </c>
      <c r="R2435">
        <v>1204</v>
      </c>
      <c r="S2435" s="286">
        <f>ROWS(R$5:R2435)</f>
        <v>2431</v>
      </c>
      <c r="T2435" s="286" t="str">
        <f>IF(P2435='5.1'!$E$5,TXM!S2435,"")</f>
        <v/>
      </c>
      <c r="U2435" t="str">
        <f>IFERROR(SMALL($T$5:$T$8000,ROWS($T$5:T2435)),"")</f>
        <v/>
      </c>
    </row>
    <row r="2436" spans="1:21" ht="14.4" customHeight="1" x14ac:dyDescent="0.25">
      <c r="A2436" s="285" t="s">
        <v>1829</v>
      </c>
      <c r="B2436" t="s">
        <v>997</v>
      </c>
      <c r="C2436" s="300">
        <v>128490792</v>
      </c>
      <c r="D2436" s="286">
        <f>ROWS(C$5:C2436)</f>
        <v>2432</v>
      </c>
      <c r="E2436" s="286" t="str">
        <f>IF(A2436='5.1'!$E$5,TXM!D2436,"")</f>
        <v/>
      </c>
      <c r="F2436" t="str">
        <f>IFERROR(SMALL($E$5:$E$8000,ROWS($E$5:E2436)),"")</f>
        <v/>
      </c>
      <c r="I2436" s="285" t="s">
        <v>1726</v>
      </c>
      <c r="J2436" t="s">
        <v>727</v>
      </c>
      <c r="K2436" s="300">
        <v>5409912</v>
      </c>
      <c r="L2436" s="286">
        <f>ROWS(K$5:K2436)</f>
        <v>2432</v>
      </c>
      <c r="M2436" s="286" t="str">
        <f>IF(I2436='5.1'!$E$5,TXM!L2436,"")</f>
        <v/>
      </c>
      <c r="N2436" t="str">
        <f>IFERROR(SMALL($M$5:$M$8000,ROWS($M$5:M2436)),"")</f>
        <v/>
      </c>
      <c r="P2436" t="s">
        <v>1836</v>
      </c>
      <c r="Q2436" t="s">
        <v>108</v>
      </c>
      <c r="R2436">
        <v>1100</v>
      </c>
      <c r="S2436" s="286">
        <f>ROWS(R$5:R2436)</f>
        <v>2432</v>
      </c>
      <c r="T2436" s="286" t="str">
        <f>IF(P2436='5.1'!$E$5,TXM!S2436,"")</f>
        <v/>
      </c>
      <c r="U2436" t="str">
        <f>IFERROR(SMALL($T$5:$T$8000,ROWS($T$5:T2436)),"")</f>
        <v/>
      </c>
    </row>
    <row r="2437" spans="1:21" ht="14.4" customHeight="1" x14ac:dyDescent="0.25">
      <c r="A2437" s="285" t="s">
        <v>1829</v>
      </c>
      <c r="B2437" t="s">
        <v>723</v>
      </c>
      <c r="C2437" s="300">
        <v>114123559</v>
      </c>
      <c r="D2437" s="286">
        <f>ROWS(C$5:C2437)</f>
        <v>2433</v>
      </c>
      <c r="E2437" s="286" t="str">
        <f>IF(A2437='5.1'!$E$5,TXM!D2437,"")</f>
        <v/>
      </c>
      <c r="F2437" t="str">
        <f>IFERROR(SMALL($E$5:$E$8000,ROWS($E$5:E2437)),"")</f>
        <v/>
      </c>
      <c r="I2437" s="285" t="s">
        <v>1726</v>
      </c>
      <c r="J2437" t="s">
        <v>808</v>
      </c>
      <c r="K2437" s="300">
        <v>3856581</v>
      </c>
      <c r="L2437" s="286">
        <f>ROWS(K$5:K2437)</f>
        <v>2433</v>
      </c>
      <c r="M2437" s="286" t="str">
        <f>IF(I2437='5.1'!$E$5,TXM!L2437,"")</f>
        <v/>
      </c>
      <c r="N2437" t="str">
        <f>IFERROR(SMALL($M$5:$M$8000,ROWS($M$5:M2437)),"")</f>
        <v/>
      </c>
      <c r="P2437" t="s">
        <v>1836</v>
      </c>
      <c r="Q2437" t="s">
        <v>727</v>
      </c>
      <c r="R2437">
        <v>926</v>
      </c>
      <c r="S2437" s="286">
        <f>ROWS(R$5:R2437)</f>
        <v>2433</v>
      </c>
      <c r="T2437" s="286" t="str">
        <f>IF(P2437='5.1'!$E$5,TXM!S2437,"")</f>
        <v/>
      </c>
      <c r="U2437" t="str">
        <f>IFERROR(SMALL($T$5:$T$8000,ROWS($T$5:T2437)),"")</f>
        <v/>
      </c>
    </row>
    <row r="2438" spans="1:21" ht="14.4" customHeight="1" x14ac:dyDescent="0.25">
      <c r="A2438" s="285" t="s">
        <v>1829</v>
      </c>
      <c r="B2438" t="s">
        <v>821</v>
      </c>
      <c r="C2438" s="300">
        <v>100774987</v>
      </c>
      <c r="D2438" s="286">
        <f>ROWS(C$5:C2438)</f>
        <v>2434</v>
      </c>
      <c r="E2438" s="286" t="str">
        <f>IF(A2438='5.1'!$E$5,TXM!D2438,"")</f>
        <v/>
      </c>
      <c r="F2438" t="str">
        <f>IFERROR(SMALL($E$5:$E$8000,ROWS($E$5:E2438)),"")</f>
        <v/>
      </c>
      <c r="I2438" s="285" t="s">
        <v>1726</v>
      </c>
      <c r="J2438" t="s">
        <v>114</v>
      </c>
      <c r="K2438" s="300">
        <v>3834996</v>
      </c>
      <c r="L2438" s="286">
        <f>ROWS(K$5:K2438)</f>
        <v>2434</v>
      </c>
      <c r="M2438" s="286" t="str">
        <f>IF(I2438='5.1'!$E$5,TXM!L2438,"")</f>
        <v/>
      </c>
      <c r="N2438" t="str">
        <f>IFERROR(SMALL($M$5:$M$8000,ROWS($M$5:M2438)),"")</f>
        <v/>
      </c>
      <c r="P2438" t="s">
        <v>1836</v>
      </c>
      <c r="Q2438" t="s">
        <v>1084</v>
      </c>
      <c r="R2438">
        <v>90</v>
      </c>
      <c r="S2438" s="286">
        <f>ROWS(R$5:R2438)</f>
        <v>2434</v>
      </c>
      <c r="T2438" s="286" t="str">
        <f>IF(P2438='5.1'!$E$5,TXM!S2438,"")</f>
        <v/>
      </c>
      <c r="U2438" t="str">
        <f>IFERROR(SMALL($T$5:$T$8000,ROWS($T$5:T2438)),"")</f>
        <v/>
      </c>
    </row>
    <row r="2439" spans="1:21" ht="14.4" customHeight="1" x14ac:dyDescent="0.25">
      <c r="A2439" s="285" t="s">
        <v>1829</v>
      </c>
      <c r="B2439" t="s">
        <v>725</v>
      </c>
      <c r="C2439" s="300">
        <v>90355339</v>
      </c>
      <c r="D2439" s="286">
        <f>ROWS(C$5:C2439)</f>
        <v>2435</v>
      </c>
      <c r="E2439" s="286" t="str">
        <f>IF(A2439='5.1'!$E$5,TXM!D2439,"")</f>
        <v/>
      </c>
      <c r="F2439" t="str">
        <f>IFERROR(SMALL($E$5:$E$8000,ROWS($E$5:E2439)),"")</f>
        <v/>
      </c>
      <c r="I2439" s="285" t="s">
        <v>1726</v>
      </c>
      <c r="J2439" t="s">
        <v>1096</v>
      </c>
      <c r="K2439" s="300">
        <v>2782154</v>
      </c>
      <c r="L2439" s="286">
        <f>ROWS(K$5:K2439)</f>
        <v>2435</v>
      </c>
      <c r="M2439" s="286" t="str">
        <f>IF(I2439='5.1'!$E$5,TXM!L2439,"")</f>
        <v/>
      </c>
      <c r="N2439" t="str">
        <f>IFERROR(SMALL($M$5:$M$8000,ROWS($M$5:M2439)),"")</f>
        <v/>
      </c>
      <c r="P2439" t="s">
        <v>1839</v>
      </c>
      <c r="Q2439" t="s">
        <v>107</v>
      </c>
      <c r="R2439">
        <v>3084782</v>
      </c>
      <c r="S2439" s="286">
        <f>ROWS(R$5:R2439)</f>
        <v>2435</v>
      </c>
      <c r="T2439" s="286" t="str">
        <f>IF(P2439='5.1'!$E$5,TXM!S2439,"")</f>
        <v/>
      </c>
      <c r="U2439" t="str">
        <f>IFERROR(SMALL($T$5:$T$8000,ROWS($T$5:T2439)),"")</f>
        <v/>
      </c>
    </row>
    <row r="2440" spans="1:21" ht="14.4" customHeight="1" x14ac:dyDescent="0.25">
      <c r="A2440" s="285" t="s">
        <v>1829</v>
      </c>
      <c r="B2440" t="s">
        <v>1090</v>
      </c>
      <c r="C2440" s="300">
        <v>90315951</v>
      </c>
      <c r="D2440" s="286">
        <f>ROWS(C$5:C2440)</f>
        <v>2436</v>
      </c>
      <c r="E2440" s="286" t="str">
        <f>IF(A2440='5.1'!$E$5,TXM!D2440,"")</f>
        <v/>
      </c>
      <c r="F2440" t="str">
        <f>IFERROR(SMALL($E$5:$E$8000,ROWS($E$5:E2440)),"")</f>
        <v/>
      </c>
      <c r="I2440" s="285" t="s">
        <v>1726</v>
      </c>
      <c r="J2440" t="s">
        <v>117</v>
      </c>
      <c r="K2440" s="300">
        <v>2628936</v>
      </c>
      <c r="L2440" s="286">
        <f>ROWS(K$5:K2440)</f>
        <v>2436</v>
      </c>
      <c r="M2440" s="286" t="str">
        <f>IF(I2440='5.1'!$E$5,TXM!L2440,"")</f>
        <v/>
      </c>
      <c r="N2440" t="str">
        <f>IFERROR(SMALL($M$5:$M$8000,ROWS($M$5:M2440)),"")</f>
        <v/>
      </c>
      <c r="P2440" t="s">
        <v>1839</v>
      </c>
      <c r="Q2440" t="s">
        <v>1080</v>
      </c>
      <c r="R2440">
        <v>667144</v>
      </c>
      <c r="S2440" s="286">
        <f>ROWS(R$5:R2440)</f>
        <v>2436</v>
      </c>
      <c r="T2440" s="286" t="str">
        <f>IF(P2440='5.1'!$E$5,TXM!S2440,"")</f>
        <v/>
      </c>
      <c r="U2440" t="str">
        <f>IFERROR(SMALL($T$5:$T$8000,ROWS($T$5:T2440)),"")</f>
        <v/>
      </c>
    </row>
    <row r="2441" spans="1:21" ht="14.4" customHeight="1" x14ac:dyDescent="0.25">
      <c r="A2441" s="285" t="s">
        <v>1829</v>
      </c>
      <c r="B2441" t="s">
        <v>782</v>
      </c>
      <c r="C2441" s="300">
        <v>69561319</v>
      </c>
      <c r="D2441" s="286">
        <f>ROWS(C$5:C2441)</f>
        <v>2437</v>
      </c>
      <c r="E2441" s="286" t="str">
        <f>IF(A2441='5.1'!$E$5,TXM!D2441,"")</f>
        <v/>
      </c>
      <c r="F2441" t="str">
        <f>IFERROR(SMALL($E$5:$E$8000,ROWS($E$5:E2441)),"")</f>
        <v/>
      </c>
      <c r="I2441" s="285" t="s">
        <v>1726</v>
      </c>
      <c r="J2441" t="s">
        <v>766</v>
      </c>
      <c r="K2441" s="300">
        <v>2547104</v>
      </c>
      <c r="L2441" s="286">
        <f>ROWS(K$5:K2441)</f>
        <v>2437</v>
      </c>
      <c r="M2441" s="286" t="str">
        <f>IF(I2441='5.1'!$E$5,TXM!L2441,"")</f>
        <v/>
      </c>
      <c r="N2441" t="str">
        <f>IFERROR(SMALL($M$5:$M$8000,ROWS($M$5:M2441)),"")</f>
        <v/>
      </c>
      <c r="P2441" t="s">
        <v>1839</v>
      </c>
      <c r="Q2441" t="s">
        <v>106</v>
      </c>
      <c r="R2441">
        <v>542988</v>
      </c>
      <c r="S2441" s="286">
        <f>ROWS(R$5:R2441)</f>
        <v>2437</v>
      </c>
      <c r="T2441" s="286" t="str">
        <f>IF(P2441='5.1'!$E$5,TXM!S2441,"")</f>
        <v/>
      </c>
      <c r="U2441" t="str">
        <f>IFERROR(SMALL($T$5:$T$8000,ROWS($T$5:T2441)),"")</f>
        <v/>
      </c>
    </row>
    <row r="2442" spans="1:21" ht="14.4" customHeight="1" x14ac:dyDescent="0.25">
      <c r="A2442" s="285" t="s">
        <v>1829</v>
      </c>
      <c r="B2442" t="s">
        <v>1086</v>
      </c>
      <c r="C2442" s="300">
        <v>63009662</v>
      </c>
      <c r="D2442" s="286">
        <f>ROWS(C$5:C2442)</f>
        <v>2438</v>
      </c>
      <c r="E2442" s="286" t="str">
        <f>IF(A2442='5.1'!$E$5,TXM!D2442,"")</f>
        <v/>
      </c>
      <c r="F2442" t="str">
        <f>IFERROR(SMALL($E$5:$E$8000,ROWS($E$5:E2442)),"")</f>
        <v/>
      </c>
      <c r="I2442" s="285" t="s">
        <v>1726</v>
      </c>
      <c r="J2442" t="s">
        <v>113</v>
      </c>
      <c r="K2442" s="300">
        <v>2125384</v>
      </c>
      <c r="L2442" s="286">
        <f>ROWS(K$5:K2442)</f>
        <v>2438</v>
      </c>
      <c r="M2442" s="286" t="str">
        <f>IF(I2442='5.1'!$E$5,TXM!L2442,"")</f>
        <v/>
      </c>
      <c r="N2442" t="str">
        <f>IFERROR(SMALL($M$5:$M$8000,ROWS($M$5:M2442)),"")</f>
        <v/>
      </c>
      <c r="P2442" t="s">
        <v>1839</v>
      </c>
      <c r="Q2442" t="s">
        <v>118</v>
      </c>
      <c r="R2442">
        <v>500441</v>
      </c>
      <c r="S2442" s="286">
        <f>ROWS(R$5:R2442)</f>
        <v>2438</v>
      </c>
      <c r="T2442" s="286" t="str">
        <f>IF(P2442='5.1'!$E$5,TXM!S2442,"")</f>
        <v/>
      </c>
      <c r="U2442" t="str">
        <f>IFERROR(SMALL($T$5:$T$8000,ROWS($T$5:T2442)),"")</f>
        <v/>
      </c>
    </row>
    <row r="2443" spans="1:21" ht="14.4" customHeight="1" x14ac:dyDescent="0.25">
      <c r="A2443" s="285" t="s">
        <v>1829</v>
      </c>
      <c r="B2443" t="s">
        <v>774</v>
      </c>
      <c r="C2443" s="300">
        <v>56100140</v>
      </c>
      <c r="D2443" s="286">
        <f>ROWS(C$5:C2443)</f>
        <v>2439</v>
      </c>
      <c r="E2443" s="286" t="str">
        <f>IF(A2443='5.1'!$E$5,TXM!D2443,"")</f>
        <v/>
      </c>
      <c r="F2443" t="str">
        <f>IFERROR(SMALL($E$5:$E$8000,ROWS($E$5:E2443)),"")</f>
        <v/>
      </c>
      <c r="I2443" s="285" t="s">
        <v>1726</v>
      </c>
      <c r="J2443" t="s">
        <v>109</v>
      </c>
      <c r="K2443" s="300">
        <v>1943395</v>
      </c>
      <c r="L2443" s="286">
        <f>ROWS(K$5:K2443)</f>
        <v>2439</v>
      </c>
      <c r="M2443" s="286" t="str">
        <f>IF(I2443='5.1'!$E$5,TXM!L2443,"")</f>
        <v/>
      </c>
      <c r="N2443" t="str">
        <f>IFERROR(SMALL($M$5:$M$8000,ROWS($M$5:M2443)),"")</f>
        <v/>
      </c>
      <c r="P2443" t="s">
        <v>1839</v>
      </c>
      <c r="Q2443" t="s">
        <v>810</v>
      </c>
      <c r="R2443">
        <v>488025</v>
      </c>
      <c r="S2443" s="286">
        <f>ROWS(R$5:R2443)</f>
        <v>2439</v>
      </c>
      <c r="T2443" s="286" t="str">
        <f>IF(P2443='5.1'!$E$5,TXM!S2443,"")</f>
        <v/>
      </c>
      <c r="U2443" t="str">
        <f>IFERROR(SMALL($T$5:$T$8000,ROWS($T$5:T2443)),"")</f>
        <v/>
      </c>
    </row>
    <row r="2444" spans="1:21" ht="14.4" customHeight="1" x14ac:dyDescent="0.25">
      <c r="A2444" s="285" t="s">
        <v>1829</v>
      </c>
      <c r="B2444" t="s">
        <v>106</v>
      </c>
      <c r="C2444" s="300">
        <v>55031174</v>
      </c>
      <c r="D2444" s="286">
        <f>ROWS(C$5:C2444)</f>
        <v>2440</v>
      </c>
      <c r="E2444" s="286" t="str">
        <f>IF(A2444='5.1'!$E$5,TXM!D2444,"")</f>
        <v/>
      </c>
      <c r="F2444" t="str">
        <f>IFERROR(SMALL($E$5:$E$8000,ROWS($E$5:E2444)),"")</f>
        <v/>
      </c>
      <c r="I2444" s="285" t="s">
        <v>1726</v>
      </c>
      <c r="J2444" t="s">
        <v>116</v>
      </c>
      <c r="K2444" s="300">
        <v>1801717</v>
      </c>
      <c r="L2444" s="286">
        <f>ROWS(K$5:K2444)</f>
        <v>2440</v>
      </c>
      <c r="M2444" s="286" t="str">
        <f>IF(I2444='5.1'!$E$5,TXM!L2444,"")</f>
        <v/>
      </c>
      <c r="N2444" t="str">
        <f>IFERROR(SMALL($M$5:$M$8000,ROWS($M$5:M2444)),"")</f>
        <v/>
      </c>
      <c r="P2444" t="s">
        <v>1839</v>
      </c>
      <c r="Q2444" t="s">
        <v>806</v>
      </c>
      <c r="R2444">
        <v>358620</v>
      </c>
      <c r="S2444" s="286">
        <f>ROWS(R$5:R2444)</f>
        <v>2440</v>
      </c>
      <c r="T2444" s="286" t="str">
        <f>IF(P2444='5.1'!$E$5,TXM!S2444,"")</f>
        <v/>
      </c>
      <c r="U2444" t="str">
        <f>IFERROR(SMALL($T$5:$T$8000,ROWS($T$5:T2444)),"")</f>
        <v/>
      </c>
    </row>
    <row r="2445" spans="1:21" ht="14.4" customHeight="1" x14ac:dyDescent="0.25">
      <c r="A2445" s="285" t="s">
        <v>1829</v>
      </c>
      <c r="B2445" t="s">
        <v>119</v>
      </c>
      <c r="C2445" s="300">
        <v>46777836</v>
      </c>
      <c r="D2445" s="286">
        <f>ROWS(C$5:C2445)</f>
        <v>2441</v>
      </c>
      <c r="E2445" s="286" t="str">
        <f>IF(A2445='5.1'!$E$5,TXM!D2445,"")</f>
        <v/>
      </c>
      <c r="F2445" t="str">
        <f>IFERROR(SMALL($E$5:$E$8000,ROWS($E$5:E2445)),"")</f>
        <v/>
      </c>
      <c r="I2445" s="285" t="s">
        <v>1726</v>
      </c>
      <c r="J2445" t="s">
        <v>1084</v>
      </c>
      <c r="K2445" s="300">
        <v>1762331</v>
      </c>
      <c r="L2445" s="286">
        <f>ROWS(K$5:K2445)</f>
        <v>2441</v>
      </c>
      <c r="M2445" s="286" t="str">
        <f>IF(I2445='5.1'!$E$5,TXM!L2445,"")</f>
        <v/>
      </c>
      <c r="N2445" t="str">
        <f>IFERROR(SMALL($M$5:$M$8000,ROWS($M$5:M2445)),"")</f>
        <v/>
      </c>
      <c r="P2445" t="s">
        <v>1839</v>
      </c>
      <c r="Q2445" t="s">
        <v>784</v>
      </c>
      <c r="R2445">
        <v>289800</v>
      </c>
      <c r="S2445" s="286">
        <f>ROWS(R$5:R2445)</f>
        <v>2441</v>
      </c>
      <c r="T2445" s="286" t="str">
        <f>IF(P2445='5.1'!$E$5,TXM!S2445,"")</f>
        <v/>
      </c>
      <c r="U2445" t="str">
        <f>IFERROR(SMALL($T$5:$T$8000,ROWS($T$5:T2445)),"")</f>
        <v/>
      </c>
    </row>
    <row r="2446" spans="1:21" ht="14.4" customHeight="1" x14ac:dyDescent="0.25">
      <c r="A2446" s="285" t="s">
        <v>1829</v>
      </c>
      <c r="B2446" t="s">
        <v>1093</v>
      </c>
      <c r="C2446" s="300">
        <v>41303766</v>
      </c>
      <c r="D2446" s="286">
        <f>ROWS(C$5:C2446)</f>
        <v>2442</v>
      </c>
      <c r="E2446" s="286" t="str">
        <f>IF(A2446='5.1'!$E$5,TXM!D2446,"")</f>
        <v/>
      </c>
      <c r="F2446" t="str">
        <f>IFERROR(SMALL($E$5:$E$8000,ROWS($E$5:E2446)),"")</f>
        <v/>
      </c>
      <c r="I2446" s="285" t="s">
        <v>1726</v>
      </c>
      <c r="J2446" t="s">
        <v>115</v>
      </c>
      <c r="K2446" s="300">
        <v>1543608</v>
      </c>
      <c r="L2446" s="286">
        <f>ROWS(K$5:K2446)</f>
        <v>2442</v>
      </c>
      <c r="M2446" s="286" t="str">
        <f>IF(I2446='5.1'!$E$5,TXM!L2446,"")</f>
        <v/>
      </c>
      <c r="N2446" t="str">
        <f>IFERROR(SMALL($M$5:$M$8000,ROWS($M$5:M2446)),"")</f>
        <v/>
      </c>
      <c r="P2446" t="s">
        <v>1839</v>
      </c>
      <c r="Q2446" t="s">
        <v>102</v>
      </c>
      <c r="R2446">
        <v>185872</v>
      </c>
      <c r="S2446" s="286">
        <f>ROWS(R$5:R2446)</f>
        <v>2442</v>
      </c>
      <c r="T2446" s="286" t="str">
        <f>IF(P2446='5.1'!$E$5,TXM!S2446,"")</f>
        <v/>
      </c>
      <c r="U2446" t="str">
        <f>IFERROR(SMALL($T$5:$T$8000,ROWS($T$5:T2446)),"")</f>
        <v/>
      </c>
    </row>
    <row r="2447" spans="1:21" ht="14.4" customHeight="1" x14ac:dyDescent="0.25">
      <c r="A2447" s="285" t="s">
        <v>1829</v>
      </c>
      <c r="B2447" t="s">
        <v>115</v>
      </c>
      <c r="C2447" s="300">
        <v>33194977</v>
      </c>
      <c r="D2447" s="286">
        <f>ROWS(C$5:C2447)</f>
        <v>2443</v>
      </c>
      <c r="E2447" s="286" t="str">
        <f>IF(A2447='5.1'!$E$5,TXM!D2447,"")</f>
        <v/>
      </c>
      <c r="F2447" t="str">
        <f>IFERROR(SMALL($E$5:$E$8000,ROWS($E$5:E2447)),"")</f>
        <v/>
      </c>
      <c r="I2447" s="285" t="s">
        <v>1726</v>
      </c>
      <c r="J2447" t="s">
        <v>806</v>
      </c>
      <c r="K2447" s="300">
        <v>1460184</v>
      </c>
      <c r="L2447" s="286">
        <f>ROWS(K$5:K2447)</f>
        <v>2443</v>
      </c>
      <c r="M2447" s="286" t="str">
        <f>IF(I2447='5.1'!$E$5,TXM!L2447,"")</f>
        <v/>
      </c>
      <c r="N2447" t="str">
        <f>IFERROR(SMALL($M$5:$M$8000,ROWS($M$5:M2447)),"")</f>
        <v/>
      </c>
      <c r="P2447" t="s">
        <v>1839</v>
      </c>
      <c r="Q2447" t="s">
        <v>1090</v>
      </c>
      <c r="R2447">
        <v>182539</v>
      </c>
      <c r="S2447" s="286">
        <f>ROWS(R$5:R2447)</f>
        <v>2443</v>
      </c>
      <c r="T2447" s="286" t="str">
        <f>IF(P2447='5.1'!$E$5,TXM!S2447,"")</f>
        <v/>
      </c>
      <c r="U2447" t="str">
        <f>IFERROR(SMALL($T$5:$T$8000,ROWS($T$5:T2447)),"")</f>
        <v/>
      </c>
    </row>
    <row r="2448" spans="1:21" ht="14.4" customHeight="1" x14ac:dyDescent="0.25">
      <c r="A2448" s="285" t="s">
        <v>1829</v>
      </c>
      <c r="B2448" t="s">
        <v>711</v>
      </c>
      <c r="C2448" s="300">
        <v>30268527</v>
      </c>
      <c r="D2448" s="286">
        <f>ROWS(C$5:C2448)</f>
        <v>2444</v>
      </c>
      <c r="E2448" s="286" t="str">
        <f>IF(A2448='5.1'!$E$5,TXM!D2448,"")</f>
        <v/>
      </c>
      <c r="F2448" t="str">
        <f>IFERROR(SMALL($E$5:$E$8000,ROWS($E$5:E2448)),"")</f>
        <v/>
      </c>
      <c r="I2448" s="285" t="s">
        <v>1726</v>
      </c>
      <c r="J2448" t="s">
        <v>774</v>
      </c>
      <c r="K2448" s="300">
        <v>1355484</v>
      </c>
      <c r="L2448" s="286">
        <f>ROWS(K$5:K2448)</f>
        <v>2444</v>
      </c>
      <c r="M2448" s="286" t="str">
        <f>IF(I2448='5.1'!$E$5,TXM!L2448,"")</f>
        <v/>
      </c>
      <c r="N2448" t="str">
        <f>IFERROR(SMALL($M$5:$M$8000,ROWS($M$5:M2448)),"")</f>
        <v/>
      </c>
      <c r="P2448" t="s">
        <v>1839</v>
      </c>
      <c r="Q2448" t="s">
        <v>108</v>
      </c>
      <c r="R2448">
        <v>113148</v>
      </c>
      <c r="S2448" s="286">
        <f>ROWS(R$5:R2448)</f>
        <v>2444</v>
      </c>
      <c r="T2448" s="286" t="str">
        <f>IF(P2448='5.1'!$E$5,TXM!S2448,"")</f>
        <v/>
      </c>
      <c r="U2448" t="str">
        <f>IFERROR(SMALL($T$5:$T$8000,ROWS($T$5:T2448)),"")</f>
        <v/>
      </c>
    </row>
    <row r="2449" spans="1:21" ht="14.4" customHeight="1" x14ac:dyDescent="0.25">
      <c r="A2449" s="285" t="s">
        <v>1829</v>
      </c>
      <c r="B2449" t="s">
        <v>786</v>
      </c>
      <c r="C2449" s="300">
        <v>28507199</v>
      </c>
      <c r="D2449" s="286">
        <f>ROWS(C$5:C2449)</f>
        <v>2445</v>
      </c>
      <c r="E2449" s="286" t="str">
        <f>IF(A2449='5.1'!$E$5,TXM!D2449,"")</f>
        <v/>
      </c>
      <c r="F2449" t="str">
        <f>IFERROR(SMALL($E$5:$E$8000,ROWS($E$5:E2449)),"")</f>
        <v/>
      </c>
      <c r="I2449" s="285" t="s">
        <v>1726</v>
      </c>
      <c r="J2449" t="s">
        <v>1080</v>
      </c>
      <c r="K2449" s="300">
        <v>1348215</v>
      </c>
      <c r="L2449" s="286">
        <f>ROWS(K$5:K2449)</f>
        <v>2445</v>
      </c>
      <c r="M2449" s="286" t="str">
        <f>IF(I2449='5.1'!$E$5,TXM!L2449,"")</f>
        <v/>
      </c>
      <c r="N2449" t="str">
        <f>IFERROR(SMALL($M$5:$M$8000,ROWS($M$5:M2449)),"")</f>
        <v/>
      </c>
      <c r="P2449" t="s">
        <v>1839</v>
      </c>
      <c r="Q2449" t="s">
        <v>707</v>
      </c>
      <c r="R2449">
        <v>45197</v>
      </c>
      <c r="S2449" s="286">
        <f>ROWS(R$5:R2449)</f>
        <v>2445</v>
      </c>
      <c r="T2449" s="286" t="str">
        <f>IF(P2449='5.1'!$E$5,TXM!S2449,"")</f>
        <v/>
      </c>
      <c r="U2449" t="str">
        <f>IFERROR(SMALL($T$5:$T$8000,ROWS($T$5:T2449)),"")</f>
        <v/>
      </c>
    </row>
    <row r="2450" spans="1:21" ht="14.4" customHeight="1" x14ac:dyDescent="0.25">
      <c r="A2450" s="285" t="s">
        <v>1829</v>
      </c>
      <c r="B2450" t="s">
        <v>1079</v>
      </c>
      <c r="C2450" s="300">
        <v>25786965</v>
      </c>
      <c r="D2450" s="286">
        <f>ROWS(C$5:C2450)</f>
        <v>2446</v>
      </c>
      <c r="E2450" s="286" t="str">
        <f>IF(A2450='5.1'!$E$5,TXM!D2450,"")</f>
        <v/>
      </c>
      <c r="F2450" t="str">
        <f>IFERROR(SMALL($E$5:$E$8000,ROWS($E$5:E2450)),"")</f>
        <v/>
      </c>
      <c r="I2450" s="285" t="s">
        <v>1726</v>
      </c>
      <c r="J2450" t="s">
        <v>734</v>
      </c>
      <c r="K2450" s="300">
        <v>966101</v>
      </c>
      <c r="L2450" s="286">
        <f>ROWS(K$5:K2450)</f>
        <v>2446</v>
      </c>
      <c r="M2450" s="286" t="str">
        <f>IF(I2450='5.1'!$E$5,TXM!L2450,"")</f>
        <v/>
      </c>
      <c r="N2450" t="str">
        <f>IFERROR(SMALL($M$5:$M$8000,ROWS($M$5:M2450)),"")</f>
        <v/>
      </c>
      <c r="P2450" t="s">
        <v>1839</v>
      </c>
      <c r="Q2450" t="s">
        <v>719</v>
      </c>
      <c r="R2450">
        <v>32400</v>
      </c>
      <c r="S2450" s="286">
        <f>ROWS(R$5:R2450)</f>
        <v>2446</v>
      </c>
      <c r="T2450" s="286" t="str">
        <f>IF(P2450='5.1'!$E$5,TXM!S2450,"")</f>
        <v/>
      </c>
      <c r="U2450" t="str">
        <f>IFERROR(SMALL($T$5:$T$8000,ROWS($T$5:T2450)),"")</f>
        <v/>
      </c>
    </row>
    <row r="2451" spans="1:21" ht="14.4" customHeight="1" x14ac:dyDescent="0.25">
      <c r="A2451" s="285" t="s">
        <v>1829</v>
      </c>
      <c r="B2451" t="s">
        <v>1076</v>
      </c>
      <c r="C2451" s="300">
        <v>25173050</v>
      </c>
      <c r="D2451" s="286">
        <f>ROWS(C$5:C2451)</f>
        <v>2447</v>
      </c>
      <c r="E2451" s="286" t="str">
        <f>IF(A2451='5.1'!$E$5,TXM!D2451,"")</f>
        <v/>
      </c>
      <c r="F2451" t="str">
        <f>IFERROR(SMALL($E$5:$E$8000,ROWS($E$5:E2451)),"")</f>
        <v/>
      </c>
      <c r="I2451" s="285" t="s">
        <v>1726</v>
      </c>
      <c r="J2451" t="s">
        <v>790</v>
      </c>
      <c r="K2451" s="300">
        <v>942832</v>
      </c>
      <c r="L2451" s="286">
        <f>ROWS(K$5:K2451)</f>
        <v>2447</v>
      </c>
      <c r="M2451" s="286" t="str">
        <f>IF(I2451='5.1'!$E$5,TXM!L2451,"")</f>
        <v/>
      </c>
      <c r="N2451" t="str">
        <f>IFERROR(SMALL($M$5:$M$8000,ROWS($M$5:M2451)),"")</f>
        <v/>
      </c>
      <c r="P2451" t="s">
        <v>1839</v>
      </c>
      <c r="Q2451" t="s">
        <v>117</v>
      </c>
      <c r="R2451">
        <v>32276</v>
      </c>
      <c r="S2451" s="286">
        <f>ROWS(R$5:R2451)</f>
        <v>2447</v>
      </c>
      <c r="T2451" s="286" t="str">
        <f>IF(P2451='5.1'!$E$5,TXM!S2451,"")</f>
        <v/>
      </c>
      <c r="U2451" t="str">
        <f>IFERROR(SMALL($T$5:$T$8000,ROWS($T$5:T2451)),"")</f>
        <v/>
      </c>
    </row>
    <row r="2452" spans="1:21" ht="14.4" customHeight="1" x14ac:dyDescent="0.25">
      <c r="A2452" s="285" t="s">
        <v>1829</v>
      </c>
      <c r="B2452" t="s">
        <v>707</v>
      </c>
      <c r="C2452" s="300">
        <v>21258368</v>
      </c>
      <c r="D2452" s="286">
        <f>ROWS(C$5:C2452)</f>
        <v>2448</v>
      </c>
      <c r="E2452" s="286" t="str">
        <f>IF(A2452='5.1'!$E$5,TXM!D2452,"")</f>
        <v/>
      </c>
      <c r="F2452" t="str">
        <f>IFERROR(SMALL($E$5:$E$8000,ROWS($E$5:E2452)),"")</f>
        <v/>
      </c>
      <c r="I2452" s="285" t="s">
        <v>1726</v>
      </c>
      <c r="J2452" t="s">
        <v>1082</v>
      </c>
      <c r="K2452" s="300">
        <v>914669</v>
      </c>
      <c r="L2452" s="286">
        <f>ROWS(K$5:K2452)</f>
        <v>2448</v>
      </c>
      <c r="M2452" s="286" t="str">
        <f>IF(I2452='5.1'!$E$5,TXM!L2452,"")</f>
        <v/>
      </c>
      <c r="N2452" t="str">
        <f>IFERROR(SMALL($M$5:$M$8000,ROWS($M$5:M2452)),"")</f>
        <v/>
      </c>
      <c r="P2452" t="s">
        <v>1839</v>
      </c>
      <c r="Q2452" t="s">
        <v>115</v>
      </c>
      <c r="R2452">
        <v>23813</v>
      </c>
      <c r="S2452" s="286">
        <f>ROWS(R$5:R2452)</f>
        <v>2448</v>
      </c>
      <c r="T2452" s="286" t="str">
        <f>IF(P2452='5.1'!$E$5,TXM!S2452,"")</f>
        <v/>
      </c>
      <c r="U2452" t="str">
        <f>IFERROR(SMALL($T$5:$T$8000,ROWS($T$5:T2452)),"")</f>
        <v/>
      </c>
    </row>
    <row r="2453" spans="1:21" ht="14.4" customHeight="1" x14ac:dyDescent="0.25">
      <c r="A2453" s="285" t="s">
        <v>1829</v>
      </c>
      <c r="B2453" t="s">
        <v>113</v>
      </c>
      <c r="C2453" s="300">
        <v>19972491</v>
      </c>
      <c r="D2453" s="286">
        <f>ROWS(C$5:C2453)</f>
        <v>2449</v>
      </c>
      <c r="E2453" s="286" t="str">
        <f>IF(A2453='5.1'!$E$5,TXM!D2453,"")</f>
        <v/>
      </c>
      <c r="F2453" t="str">
        <f>IFERROR(SMALL($E$5:$E$8000,ROWS($E$5:E2453)),"")</f>
        <v/>
      </c>
      <c r="I2453" s="285" t="s">
        <v>1726</v>
      </c>
      <c r="J2453" t="s">
        <v>713</v>
      </c>
      <c r="K2453" s="300">
        <v>796720</v>
      </c>
      <c r="L2453" s="286">
        <f>ROWS(K$5:K2453)</f>
        <v>2449</v>
      </c>
      <c r="M2453" s="286" t="str">
        <f>IF(I2453='5.1'!$E$5,TXM!L2453,"")</f>
        <v/>
      </c>
      <c r="N2453" t="str">
        <f>IFERROR(SMALL($M$5:$M$8000,ROWS($M$5:M2453)),"")</f>
        <v/>
      </c>
      <c r="P2453" t="s">
        <v>1839</v>
      </c>
      <c r="Q2453" t="s">
        <v>802</v>
      </c>
      <c r="R2453">
        <v>20000</v>
      </c>
      <c r="S2453" s="286">
        <f>ROWS(R$5:R2453)</f>
        <v>2449</v>
      </c>
      <c r="T2453" s="286" t="str">
        <f>IF(P2453='5.1'!$E$5,TXM!S2453,"")</f>
        <v/>
      </c>
      <c r="U2453" t="str">
        <f>IFERROR(SMALL($T$5:$T$8000,ROWS($T$5:T2453)),"")</f>
        <v/>
      </c>
    </row>
    <row r="2454" spans="1:21" ht="14.4" customHeight="1" x14ac:dyDescent="0.25">
      <c r="A2454" s="285" t="s">
        <v>1829</v>
      </c>
      <c r="B2454" t="s">
        <v>198</v>
      </c>
      <c r="C2454" s="300">
        <v>18126906</v>
      </c>
      <c r="D2454" s="286">
        <f>ROWS(C$5:C2454)</f>
        <v>2450</v>
      </c>
      <c r="E2454" s="286" t="str">
        <f>IF(A2454='5.1'!$E$5,TXM!D2454,"")</f>
        <v/>
      </c>
      <c r="F2454" t="str">
        <f>IFERROR(SMALL($E$5:$E$8000,ROWS($E$5:E2454)),"")</f>
        <v/>
      </c>
      <c r="I2454" s="285" t="s">
        <v>1726</v>
      </c>
      <c r="J2454" t="s">
        <v>1093</v>
      </c>
      <c r="K2454" s="300">
        <v>787685</v>
      </c>
      <c r="L2454" s="286">
        <f>ROWS(K$5:K2454)</f>
        <v>2450</v>
      </c>
      <c r="M2454" s="286" t="str">
        <f>IF(I2454='5.1'!$E$5,TXM!L2454,"")</f>
        <v/>
      </c>
      <c r="N2454" t="str">
        <f>IFERROR(SMALL($M$5:$M$8000,ROWS($M$5:M2454)),"")</f>
        <v/>
      </c>
      <c r="P2454" t="s">
        <v>1839</v>
      </c>
      <c r="Q2454" t="s">
        <v>119</v>
      </c>
      <c r="R2454">
        <v>9675</v>
      </c>
      <c r="S2454" s="286">
        <f>ROWS(R$5:R2454)</f>
        <v>2450</v>
      </c>
      <c r="T2454" s="286" t="str">
        <f>IF(P2454='5.1'!$E$5,TXM!S2454,"")</f>
        <v/>
      </c>
      <c r="U2454" t="str">
        <f>IFERROR(SMALL($T$5:$T$8000,ROWS($T$5:T2454)),"")</f>
        <v/>
      </c>
    </row>
    <row r="2455" spans="1:21" ht="14.4" customHeight="1" x14ac:dyDescent="0.25">
      <c r="A2455" s="285" t="s">
        <v>1829</v>
      </c>
      <c r="B2455" t="s">
        <v>794</v>
      </c>
      <c r="C2455" s="300">
        <v>17818123</v>
      </c>
      <c r="D2455" s="286">
        <f>ROWS(C$5:C2455)</f>
        <v>2451</v>
      </c>
      <c r="E2455" s="286" t="str">
        <f>IF(A2455='5.1'!$E$5,TXM!D2455,"")</f>
        <v/>
      </c>
      <c r="F2455" t="str">
        <f>IFERROR(SMALL($E$5:$E$8000,ROWS($E$5:E2455)),"")</f>
        <v/>
      </c>
      <c r="I2455" s="285" t="s">
        <v>1726</v>
      </c>
      <c r="J2455" t="s">
        <v>823</v>
      </c>
      <c r="K2455" s="300">
        <v>681440</v>
      </c>
      <c r="L2455" s="286">
        <f>ROWS(K$5:K2455)</f>
        <v>2451</v>
      </c>
      <c r="M2455" s="286" t="str">
        <f>IF(I2455='5.1'!$E$5,TXM!L2455,"")</f>
        <v/>
      </c>
      <c r="N2455" t="str">
        <f>IFERROR(SMALL($M$5:$M$8000,ROWS($M$5:M2455)),"")</f>
        <v/>
      </c>
      <c r="P2455" t="s">
        <v>1839</v>
      </c>
      <c r="Q2455" t="s">
        <v>1098</v>
      </c>
      <c r="R2455">
        <v>7237</v>
      </c>
      <c r="S2455" s="286">
        <f>ROWS(R$5:R2455)</f>
        <v>2451</v>
      </c>
      <c r="T2455" s="286" t="str">
        <f>IF(P2455='5.1'!$E$5,TXM!S2455,"")</f>
        <v/>
      </c>
      <c r="U2455" t="str">
        <f>IFERROR(SMALL($T$5:$T$8000,ROWS($T$5:T2455)),"")</f>
        <v/>
      </c>
    </row>
    <row r="2456" spans="1:21" ht="14.4" customHeight="1" x14ac:dyDescent="0.25">
      <c r="A2456" s="285" t="s">
        <v>1829</v>
      </c>
      <c r="B2456" t="s">
        <v>116</v>
      </c>
      <c r="C2456" s="300">
        <v>17224985</v>
      </c>
      <c r="D2456" s="286">
        <f>ROWS(C$5:C2456)</f>
        <v>2452</v>
      </c>
      <c r="E2456" s="286" t="str">
        <f>IF(A2456='5.1'!$E$5,TXM!D2456,"")</f>
        <v/>
      </c>
      <c r="F2456" t="str">
        <f>IFERROR(SMALL($E$5:$E$8000,ROWS($E$5:E2456)),"")</f>
        <v/>
      </c>
      <c r="I2456" s="285" t="s">
        <v>1726</v>
      </c>
      <c r="J2456" t="s">
        <v>111</v>
      </c>
      <c r="K2456" s="300">
        <v>680953</v>
      </c>
      <c r="L2456" s="286">
        <f>ROWS(K$5:K2456)</f>
        <v>2452</v>
      </c>
      <c r="M2456" s="286" t="str">
        <f>IF(I2456='5.1'!$E$5,TXM!L2456,"")</f>
        <v/>
      </c>
      <c r="N2456" t="str">
        <f>IFERROR(SMALL($M$5:$M$8000,ROWS($M$5:M2456)),"")</f>
        <v/>
      </c>
      <c r="P2456" t="s">
        <v>1839</v>
      </c>
      <c r="Q2456" t="s">
        <v>821</v>
      </c>
      <c r="R2456">
        <v>3575</v>
      </c>
      <c r="S2456" s="286">
        <f>ROWS(R$5:R2456)</f>
        <v>2452</v>
      </c>
      <c r="T2456" s="286" t="str">
        <f>IF(P2456='5.1'!$E$5,TXM!S2456,"")</f>
        <v/>
      </c>
      <c r="U2456" t="str">
        <f>IFERROR(SMALL($T$5:$T$8000,ROWS($T$5:T2456)),"")</f>
        <v/>
      </c>
    </row>
    <row r="2457" spans="1:21" ht="14.4" customHeight="1" x14ac:dyDescent="0.25">
      <c r="A2457" s="285" t="s">
        <v>1829</v>
      </c>
      <c r="B2457" t="s">
        <v>1081</v>
      </c>
      <c r="C2457" s="300">
        <v>16271969</v>
      </c>
      <c r="D2457" s="286">
        <f>ROWS(C$5:C2457)</f>
        <v>2453</v>
      </c>
      <c r="E2457" s="286" t="str">
        <f>IF(A2457='5.1'!$E$5,TXM!D2457,"")</f>
        <v/>
      </c>
      <c r="F2457" t="str">
        <f>IFERROR(SMALL($E$5:$E$8000,ROWS($E$5:E2457)),"")</f>
        <v/>
      </c>
      <c r="I2457" s="285" t="s">
        <v>1726</v>
      </c>
      <c r="J2457" t="s">
        <v>107</v>
      </c>
      <c r="K2457" s="300">
        <v>545029</v>
      </c>
      <c r="L2457" s="286">
        <f>ROWS(K$5:K2457)</f>
        <v>2453</v>
      </c>
      <c r="M2457" s="286" t="str">
        <f>IF(I2457='5.1'!$E$5,TXM!L2457,"")</f>
        <v/>
      </c>
      <c r="N2457" t="str">
        <f>IFERROR(SMALL($M$5:$M$8000,ROWS($M$5:M2457)),"")</f>
        <v/>
      </c>
      <c r="P2457" t="s">
        <v>1839</v>
      </c>
      <c r="Q2457" t="s">
        <v>105</v>
      </c>
      <c r="R2457">
        <v>2100</v>
      </c>
      <c r="S2457" s="286">
        <f>ROWS(R$5:R2457)</f>
        <v>2453</v>
      </c>
      <c r="T2457" s="286" t="str">
        <f>IF(P2457='5.1'!$E$5,TXM!S2457,"")</f>
        <v/>
      </c>
      <c r="U2457" t="str">
        <f>IFERROR(SMALL($T$5:$T$8000,ROWS($T$5:T2457)),"")</f>
        <v/>
      </c>
    </row>
    <row r="2458" spans="1:21" ht="14.4" customHeight="1" x14ac:dyDescent="0.25">
      <c r="A2458" s="285" t="s">
        <v>1829</v>
      </c>
      <c r="B2458" t="s">
        <v>109</v>
      </c>
      <c r="C2458" s="300">
        <v>14291574</v>
      </c>
      <c r="D2458" s="286">
        <f>ROWS(C$5:C2458)</f>
        <v>2454</v>
      </c>
      <c r="E2458" s="286" t="str">
        <f>IF(A2458='5.1'!$E$5,TXM!D2458,"")</f>
        <v/>
      </c>
      <c r="F2458" t="str">
        <f>IFERROR(SMALL($E$5:$E$8000,ROWS($E$5:E2458)),"")</f>
        <v/>
      </c>
      <c r="I2458" s="285" t="s">
        <v>1726</v>
      </c>
      <c r="J2458" t="s">
        <v>110</v>
      </c>
      <c r="K2458" s="300">
        <v>481175</v>
      </c>
      <c r="L2458" s="286">
        <f>ROWS(K$5:K2458)</f>
        <v>2454</v>
      </c>
      <c r="M2458" s="286" t="str">
        <f>IF(I2458='5.1'!$E$5,TXM!L2458,"")</f>
        <v/>
      </c>
      <c r="N2458" t="str">
        <f>IFERROR(SMALL($M$5:$M$8000,ROWS($M$5:M2458)),"")</f>
        <v/>
      </c>
      <c r="P2458" t="s">
        <v>1839</v>
      </c>
      <c r="Q2458" t="s">
        <v>705</v>
      </c>
      <c r="R2458">
        <v>1286</v>
      </c>
      <c r="S2458" s="286">
        <f>ROWS(R$5:R2458)</f>
        <v>2454</v>
      </c>
      <c r="T2458" s="286" t="str">
        <f>IF(P2458='5.1'!$E$5,TXM!S2458,"")</f>
        <v/>
      </c>
      <c r="U2458" t="str">
        <f>IFERROR(SMALL($T$5:$T$8000,ROWS($T$5:T2458)),"")</f>
        <v/>
      </c>
    </row>
    <row r="2459" spans="1:21" ht="14.4" customHeight="1" x14ac:dyDescent="0.25">
      <c r="A2459" s="285" t="s">
        <v>1829</v>
      </c>
      <c r="B2459" t="s">
        <v>999</v>
      </c>
      <c r="C2459" s="300">
        <v>12008407</v>
      </c>
      <c r="D2459" s="286">
        <f>ROWS(C$5:C2459)</f>
        <v>2455</v>
      </c>
      <c r="E2459" s="286" t="str">
        <f>IF(A2459='5.1'!$E$5,TXM!D2459,"")</f>
        <v/>
      </c>
      <c r="F2459" t="str">
        <f>IFERROR(SMALL($E$5:$E$8000,ROWS($E$5:E2459)),"")</f>
        <v/>
      </c>
      <c r="I2459" s="285" t="s">
        <v>1726</v>
      </c>
      <c r="J2459" t="s">
        <v>711</v>
      </c>
      <c r="K2459" s="300">
        <v>457997</v>
      </c>
      <c r="L2459" s="286">
        <f>ROWS(K$5:K2459)</f>
        <v>2455</v>
      </c>
      <c r="M2459" s="286" t="str">
        <f>IF(I2459='5.1'!$E$5,TXM!L2459,"")</f>
        <v/>
      </c>
      <c r="N2459" t="str">
        <f>IFERROR(SMALL($M$5:$M$8000,ROWS($M$5:M2459)),"")</f>
        <v/>
      </c>
      <c r="P2459" t="s">
        <v>1839</v>
      </c>
      <c r="Q2459" t="s">
        <v>1092</v>
      </c>
      <c r="R2459">
        <v>1200</v>
      </c>
      <c r="S2459" s="286">
        <f>ROWS(R$5:R2459)</f>
        <v>2455</v>
      </c>
      <c r="T2459" s="286" t="str">
        <f>IF(P2459='5.1'!$E$5,TXM!S2459,"")</f>
        <v/>
      </c>
      <c r="U2459" t="str">
        <f>IFERROR(SMALL($T$5:$T$8000,ROWS($T$5:T2459)),"")</f>
        <v/>
      </c>
    </row>
    <row r="2460" spans="1:21" ht="14.4" customHeight="1" x14ac:dyDescent="0.25">
      <c r="A2460" s="285" t="s">
        <v>1829</v>
      </c>
      <c r="B2460" t="s">
        <v>1096</v>
      </c>
      <c r="C2460" s="300">
        <v>10879220</v>
      </c>
      <c r="D2460" s="286">
        <f>ROWS(C$5:C2460)</f>
        <v>2456</v>
      </c>
      <c r="E2460" s="286" t="str">
        <f>IF(A2460='5.1'!$E$5,TXM!D2460,"")</f>
        <v/>
      </c>
      <c r="F2460" t="str">
        <f>IFERROR(SMALL($E$5:$E$8000,ROWS($E$5:E2460)),"")</f>
        <v/>
      </c>
      <c r="I2460" s="285" t="s">
        <v>1726</v>
      </c>
      <c r="J2460" t="s">
        <v>717</v>
      </c>
      <c r="K2460" s="300">
        <v>410376</v>
      </c>
      <c r="L2460" s="286">
        <f>ROWS(K$5:K2460)</f>
        <v>2456</v>
      </c>
      <c r="M2460" s="286" t="str">
        <f>IF(I2460='5.1'!$E$5,TXM!L2460,"")</f>
        <v/>
      </c>
      <c r="N2460" t="str">
        <f>IFERROR(SMALL($M$5:$M$8000,ROWS($M$5:M2460)),"")</f>
        <v/>
      </c>
      <c r="P2460" t="s">
        <v>1839</v>
      </c>
      <c r="Q2460" t="s">
        <v>808</v>
      </c>
      <c r="R2460">
        <v>1100</v>
      </c>
      <c r="S2460" s="286">
        <f>ROWS(R$5:R2460)</f>
        <v>2456</v>
      </c>
      <c r="T2460" s="286" t="str">
        <f>IF(P2460='5.1'!$E$5,TXM!S2460,"")</f>
        <v/>
      </c>
      <c r="U2460" t="str">
        <f>IFERROR(SMALL($T$5:$T$8000,ROWS($T$5:T2460)),"")</f>
        <v/>
      </c>
    </row>
    <row r="2461" spans="1:21" ht="14.4" customHeight="1" x14ac:dyDescent="0.25">
      <c r="A2461" s="285" t="s">
        <v>1829</v>
      </c>
      <c r="B2461" t="s">
        <v>750</v>
      </c>
      <c r="C2461" s="300">
        <v>10298902</v>
      </c>
      <c r="D2461" s="286">
        <f>ROWS(C$5:C2461)</f>
        <v>2457</v>
      </c>
      <c r="E2461" s="286" t="str">
        <f>IF(A2461='5.1'!$E$5,TXM!D2461,"")</f>
        <v/>
      </c>
      <c r="F2461" t="str">
        <f>IFERROR(SMALL($E$5:$E$8000,ROWS($E$5:E2461)),"")</f>
        <v/>
      </c>
      <c r="I2461" s="285" t="s">
        <v>1726</v>
      </c>
      <c r="J2461" t="s">
        <v>1083</v>
      </c>
      <c r="K2461" s="300">
        <v>410316</v>
      </c>
      <c r="L2461" s="286">
        <f>ROWS(K$5:K2461)</f>
        <v>2457</v>
      </c>
      <c r="M2461" s="286" t="str">
        <f>IF(I2461='5.1'!$E$5,TXM!L2461,"")</f>
        <v/>
      </c>
      <c r="N2461" t="str">
        <f>IFERROR(SMALL($M$5:$M$8000,ROWS($M$5:M2461)),"")</f>
        <v/>
      </c>
      <c r="P2461" t="s">
        <v>1839</v>
      </c>
      <c r="Q2461" t="s">
        <v>111</v>
      </c>
      <c r="R2461">
        <v>900</v>
      </c>
      <c r="S2461" s="286">
        <f>ROWS(R$5:R2461)</f>
        <v>2457</v>
      </c>
      <c r="T2461" s="286" t="str">
        <f>IF(P2461='5.1'!$E$5,TXM!S2461,"")</f>
        <v/>
      </c>
      <c r="U2461" t="str">
        <f>IFERROR(SMALL($T$5:$T$8000,ROWS($T$5:T2461)),"")</f>
        <v/>
      </c>
    </row>
    <row r="2462" spans="1:21" ht="14.4" customHeight="1" x14ac:dyDescent="0.25">
      <c r="A2462" s="285" t="s">
        <v>1829</v>
      </c>
      <c r="B2462" t="s">
        <v>114</v>
      </c>
      <c r="C2462" s="300">
        <v>9740058</v>
      </c>
      <c r="D2462" s="286">
        <f>ROWS(C$5:C2462)</f>
        <v>2458</v>
      </c>
      <c r="E2462" s="286" t="str">
        <f>IF(A2462='5.1'!$E$5,TXM!D2462,"")</f>
        <v/>
      </c>
      <c r="F2462" t="str">
        <f>IFERROR(SMALL($E$5:$E$8000,ROWS($E$5:E2462)),"")</f>
        <v/>
      </c>
      <c r="I2462" s="285" t="s">
        <v>1726</v>
      </c>
      <c r="J2462" t="s">
        <v>999</v>
      </c>
      <c r="K2462" s="300">
        <v>345420</v>
      </c>
      <c r="L2462" s="286">
        <f>ROWS(K$5:K2462)</f>
        <v>2458</v>
      </c>
      <c r="M2462" s="286" t="str">
        <f>IF(I2462='5.1'!$E$5,TXM!L2462,"")</f>
        <v/>
      </c>
      <c r="N2462" t="str">
        <f>IFERROR(SMALL($M$5:$M$8000,ROWS($M$5:M2462)),"")</f>
        <v/>
      </c>
      <c r="P2462" t="s">
        <v>1839</v>
      </c>
      <c r="Q2462" t="s">
        <v>1093</v>
      </c>
      <c r="R2462">
        <v>350</v>
      </c>
      <c r="S2462" s="286">
        <f>ROWS(R$5:R2462)</f>
        <v>2458</v>
      </c>
      <c r="T2462" s="286" t="str">
        <f>IF(P2462='5.1'!$E$5,TXM!S2462,"")</f>
        <v/>
      </c>
      <c r="U2462" t="str">
        <f>IFERROR(SMALL($T$5:$T$8000,ROWS($T$5:T2462)),"")</f>
        <v/>
      </c>
    </row>
    <row r="2463" spans="1:21" ht="14.4" customHeight="1" x14ac:dyDescent="0.25">
      <c r="A2463" s="285" t="s">
        <v>1829</v>
      </c>
      <c r="B2463" t="s">
        <v>717</v>
      </c>
      <c r="C2463" s="300">
        <v>7204675</v>
      </c>
      <c r="D2463" s="286">
        <f>ROWS(C$5:C2463)</f>
        <v>2459</v>
      </c>
      <c r="E2463" s="286" t="str">
        <f>IF(A2463='5.1'!$E$5,TXM!D2463,"")</f>
        <v/>
      </c>
      <c r="F2463" t="str">
        <f>IFERROR(SMALL($E$5:$E$8000,ROWS($E$5:E2463)),"")</f>
        <v/>
      </c>
      <c r="I2463" s="285" t="s">
        <v>1726</v>
      </c>
      <c r="J2463" t="s">
        <v>804</v>
      </c>
      <c r="K2463" s="300">
        <v>324227</v>
      </c>
      <c r="L2463" s="286">
        <f>ROWS(K$5:K2463)</f>
        <v>2459</v>
      </c>
      <c r="M2463" s="286" t="str">
        <f>IF(I2463='5.1'!$E$5,TXM!L2463,"")</f>
        <v/>
      </c>
      <c r="N2463" t="str">
        <f>IFERROR(SMALL($M$5:$M$8000,ROWS($M$5:M2463)),"")</f>
        <v/>
      </c>
      <c r="P2463" t="s">
        <v>1841</v>
      </c>
      <c r="Q2463" t="s">
        <v>780</v>
      </c>
      <c r="R2463">
        <v>167015922</v>
      </c>
      <c r="S2463" s="286">
        <f>ROWS(R$5:R2463)</f>
        <v>2459</v>
      </c>
      <c r="T2463" s="286" t="str">
        <f>IF(P2463='5.1'!$E$5,TXM!S2463,"")</f>
        <v/>
      </c>
      <c r="U2463" t="str">
        <f>IFERROR(SMALL($T$5:$T$8000,ROWS($T$5:T2463)),"")</f>
        <v/>
      </c>
    </row>
    <row r="2464" spans="1:21" ht="14.4" customHeight="1" x14ac:dyDescent="0.25">
      <c r="A2464" s="285" t="s">
        <v>1829</v>
      </c>
      <c r="B2464" t="s">
        <v>105</v>
      </c>
      <c r="C2464" s="300">
        <v>5738943</v>
      </c>
      <c r="D2464" s="286">
        <f>ROWS(C$5:C2464)</f>
        <v>2460</v>
      </c>
      <c r="E2464" s="286" t="str">
        <f>IF(A2464='5.1'!$E$5,TXM!D2464,"")</f>
        <v/>
      </c>
      <c r="F2464" t="str">
        <f>IFERROR(SMALL($E$5:$E$8000,ROWS($E$5:E2464)),"")</f>
        <v/>
      </c>
      <c r="I2464" s="285" t="s">
        <v>1726</v>
      </c>
      <c r="J2464" t="s">
        <v>812</v>
      </c>
      <c r="K2464" s="300">
        <v>321986</v>
      </c>
      <c r="L2464" s="286">
        <f>ROWS(K$5:K2464)</f>
        <v>2460</v>
      </c>
      <c r="M2464" s="286" t="str">
        <f>IF(I2464='5.1'!$E$5,TXM!L2464,"")</f>
        <v/>
      </c>
      <c r="N2464" t="str">
        <f>IFERROR(SMALL($M$5:$M$8000,ROWS($M$5:M2464)),"")</f>
        <v/>
      </c>
      <c r="P2464" t="s">
        <v>1841</v>
      </c>
      <c r="Q2464" t="s">
        <v>818</v>
      </c>
      <c r="R2464">
        <v>108362168</v>
      </c>
      <c r="S2464" s="286">
        <f>ROWS(R$5:R2464)</f>
        <v>2460</v>
      </c>
      <c r="T2464" s="286" t="str">
        <f>IF(P2464='5.1'!$E$5,TXM!S2464,"")</f>
        <v/>
      </c>
      <c r="U2464" t="str">
        <f>IFERROR(SMALL($T$5:$T$8000,ROWS($T$5:T2464)),"")</f>
        <v/>
      </c>
    </row>
    <row r="2465" spans="1:21" ht="14.4" customHeight="1" x14ac:dyDescent="0.25">
      <c r="A2465" s="285" t="s">
        <v>1829</v>
      </c>
      <c r="B2465" t="s">
        <v>802</v>
      </c>
      <c r="C2465" s="300">
        <v>5030700</v>
      </c>
      <c r="D2465" s="286">
        <f>ROWS(C$5:C2465)</f>
        <v>2461</v>
      </c>
      <c r="E2465" s="286" t="str">
        <f>IF(A2465='5.1'!$E$5,TXM!D2465,"")</f>
        <v/>
      </c>
      <c r="F2465" t="str">
        <f>IFERROR(SMALL($E$5:$E$8000,ROWS($E$5:E2465)),"")</f>
        <v/>
      </c>
      <c r="I2465" s="285" t="s">
        <v>1726</v>
      </c>
      <c r="J2465" t="s">
        <v>1090</v>
      </c>
      <c r="K2465" s="300">
        <v>190524</v>
      </c>
      <c r="L2465" s="286">
        <f>ROWS(K$5:K2465)</f>
        <v>2461</v>
      </c>
      <c r="M2465" s="286" t="str">
        <f>IF(I2465='5.1'!$E$5,TXM!L2465,"")</f>
        <v/>
      </c>
      <c r="N2465" t="str">
        <f>IFERROR(SMALL($M$5:$M$8000,ROWS($M$5:M2465)),"")</f>
        <v/>
      </c>
      <c r="P2465" t="s">
        <v>1841</v>
      </c>
      <c r="Q2465" t="s">
        <v>808</v>
      </c>
      <c r="R2465">
        <v>68142721</v>
      </c>
      <c r="S2465" s="286">
        <f>ROWS(R$5:R2465)</f>
        <v>2461</v>
      </c>
      <c r="T2465" s="286" t="str">
        <f>IF(P2465='5.1'!$E$5,TXM!S2465,"")</f>
        <v/>
      </c>
      <c r="U2465" t="str">
        <f>IFERROR(SMALL($T$5:$T$8000,ROWS($T$5:T2465)),"")</f>
        <v/>
      </c>
    </row>
    <row r="2466" spans="1:21" ht="14.4" customHeight="1" x14ac:dyDescent="0.25">
      <c r="A2466" s="285" t="s">
        <v>1829</v>
      </c>
      <c r="B2466" t="s">
        <v>762</v>
      </c>
      <c r="C2466" s="300">
        <v>4900345</v>
      </c>
      <c r="D2466" s="286">
        <f>ROWS(C$5:C2466)</f>
        <v>2462</v>
      </c>
      <c r="E2466" s="286" t="str">
        <f>IF(A2466='5.1'!$E$5,TXM!D2466,"")</f>
        <v/>
      </c>
      <c r="F2466" t="str">
        <f>IFERROR(SMALL($E$5:$E$8000,ROWS($E$5:E2466)),"")</f>
        <v/>
      </c>
      <c r="I2466" s="285" t="s">
        <v>1726</v>
      </c>
      <c r="J2466" t="s">
        <v>786</v>
      </c>
      <c r="K2466" s="300">
        <v>184946</v>
      </c>
      <c r="L2466" s="286">
        <f>ROWS(K$5:K2466)</f>
        <v>2462</v>
      </c>
      <c r="M2466" s="286" t="str">
        <f>IF(I2466='5.1'!$E$5,TXM!L2466,"")</f>
        <v/>
      </c>
      <c r="N2466" t="str">
        <f>IFERROR(SMALL($M$5:$M$8000,ROWS($M$5:M2466)),"")</f>
        <v/>
      </c>
      <c r="P2466" t="s">
        <v>1841</v>
      </c>
      <c r="Q2466" t="s">
        <v>812</v>
      </c>
      <c r="R2466">
        <v>42075962</v>
      </c>
      <c r="S2466" s="286">
        <f>ROWS(R$5:R2466)</f>
        <v>2462</v>
      </c>
      <c r="T2466" s="286" t="str">
        <f>IF(P2466='5.1'!$E$5,TXM!S2466,"")</f>
        <v/>
      </c>
      <c r="U2466" t="str">
        <f>IFERROR(SMALL($T$5:$T$8000,ROWS($T$5:T2466)),"")</f>
        <v/>
      </c>
    </row>
    <row r="2467" spans="1:21" ht="14.4" customHeight="1" x14ac:dyDescent="0.25">
      <c r="A2467" s="285" t="s">
        <v>1829</v>
      </c>
      <c r="B2467" t="s">
        <v>776</v>
      </c>
      <c r="C2467" s="300">
        <v>4778333</v>
      </c>
      <c r="D2467" s="286">
        <f>ROWS(C$5:C2467)</f>
        <v>2463</v>
      </c>
      <c r="E2467" s="286" t="str">
        <f>IF(A2467='5.1'!$E$5,TXM!D2467,"")</f>
        <v/>
      </c>
      <c r="F2467" t="str">
        <f>IFERROR(SMALL($E$5:$E$8000,ROWS($E$5:E2467)),"")</f>
        <v/>
      </c>
      <c r="I2467" s="285" t="s">
        <v>1726</v>
      </c>
      <c r="J2467" t="s">
        <v>1098</v>
      </c>
      <c r="K2467" s="300">
        <v>176503</v>
      </c>
      <c r="L2467" s="286">
        <f>ROWS(K$5:K2467)</f>
        <v>2463</v>
      </c>
      <c r="M2467" s="286" t="str">
        <f>IF(I2467='5.1'!$E$5,TXM!L2467,"")</f>
        <v/>
      </c>
      <c r="N2467" t="str">
        <f>IFERROR(SMALL($M$5:$M$8000,ROWS($M$5:M2467)),"")</f>
        <v/>
      </c>
      <c r="P2467" t="s">
        <v>1841</v>
      </c>
      <c r="Q2467" t="s">
        <v>1093</v>
      </c>
      <c r="R2467">
        <v>13125951</v>
      </c>
      <c r="S2467" s="286">
        <f>ROWS(R$5:R2467)</f>
        <v>2463</v>
      </c>
      <c r="T2467" s="286" t="str">
        <f>IF(P2467='5.1'!$E$5,TXM!S2467,"")</f>
        <v/>
      </c>
      <c r="U2467" t="str">
        <f>IFERROR(SMALL($T$5:$T$8000,ROWS($T$5:T2467)),"")</f>
        <v/>
      </c>
    </row>
    <row r="2468" spans="1:21" ht="14.4" customHeight="1" x14ac:dyDescent="0.25">
      <c r="A2468" s="285" t="s">
        <v>1829</v>
      </c>
      <c r="B2468" t="s">
        <v>752</v>
      </c>
      <c r="C2468" s="300">
        <v>4756696</v>
      </c>
      <c r="D2468" s="286">
        <f>ROWS(C$5:C2468)</f>
        <v>2464</v>
      </c>
      <c r="E2468" s="286" t="str">
        <f>IF(A2468='5.1'!$E$5,TXM!D2468,"")</f>
        <v/>
      </c>
      <c r="F2468" t="str">
        <f>IFERROR(SMALL($E$5:$E$8000,ROWS($E$5:E2468)),"")</f>
        <v/>
      </c>
      <c r="I2468" s="285" t="s">
        <v>1726</v>
      </c>
      <c r="J2468" t="s">
        <v>752</v>
      </c>
      <c r="K2468" s="300">
        <v>143582</v>
      </c>
      <c r="L2468" s="286">
        <f>ROWS(K$5:K2468)</f>
        <v>2464</v>
      </c>
      <c r="M2468" s="286" t="str">
        <f>IF(I2468='5.1'!$E$5,TXM!L2468,"")</f>
        <v/>
      </c>
      <c r="N2468" t="str">
        <f>IFERROR(SMALL($M$5:$M$8000,ROWS($M$5:M2468)),"")</f>
        <v/>
      </c>
      <c r="P2468" t="s">
        <v>1841</v>
      </c>
      <c r="Q2468" t="s">
        <v>806</v>
      </c>
      <c r="R2468">
        <v>9856670</v>
      </c>
      <c r="S2468" s="286">
        <f>ROWS(R$5:R2468)</f>
        <v>2464</v>
      </c>
      <c r="T2468" s="286" t="str">
        <f>IF(P2468='5.1'!$E$5,TXM!S2468,"")</f>
        <v/>
      </c>
      <c r="U2468" t="str">
        <f>IFERROR(SMALL($T$5:$T$8000,ROWS($T$5:T2468)),"")</f>
        <v/>
      </c>
    </row>
    <row r="2469" spans="1:21" ht="14.4" customHeight="1" x14ac:dyDescent="0.25">
      <c r="A2469" s="285" t="s">
        <v>1829</v>
      </c>
      <c r="B2469" t="s">
        <v>780</v>
      </c>
      <c r="C2469" s="300">
        <v>4294148</v>
      </c>
      <c r="D2469" s="286">
        <f>ROWS(C$5:C2469)</f>
        <v>2465</v>
      </c>
      <c r="E2469" s="286" t="str">
        <f>IF(A2469='5.1'!$E$5,TXM!D2469,"")</f>
        <v/>
      </c>
      <c r="F2469" t="str">
        <f>IFERROR(SMALL($E$5:$E$8000,ROWS($E$5:E2469)),"")</f>
        <v/>
      </c>
      <c r="I2469" s="285" t="s">
        <v>1726</v>
      </c>
      <c r="J2469" t="s">
        <v>197</v>
      </c>
      <c r="K2469" s="300">
        <v>135099</v>
      </c>
      <c r="L2469" s="286">
        <f>ROWS(K$5:K2469)</f>
        <v>2465</v>
      </c>
      <c r="M2469" s="286" t="str">
        <f>IF(I2469='5.1'!$E$5,TXM!L2469,"")</f>
        <v/>
      </c>
      <c r="N2469" t="str">
        <f>IFERROR(SMALL($M$5:$M$8000,ROWS($M$5:M2469)),"")</f>
        <v/>
      </c>
      <c r="P2469" t="s">
        <v>1841</v>
      </c>
      <c r="Q2469" t="s">
        <v>725</v>
      </c>
      <c r="R2469">
        <v>7666543</v>
      </c>
      <c r="S2469" s="286">
        <f>ROWS(R$5:R2469)</f>
        <v>2465</v>
      </c>
      <c r="T2469" s="286" t="str">
        <f>IF(P2469='5.1'!$E$5,TXM!S2469,"")</f>
        <v/>
      </c>
      <c r="U2469" t="str">
        <f>IFERROR(SMALL($T$5:$T$8000,ROWS($T$5:T2469)),"")</f>
        <v/>
      </c>
    </row>
    <row r="2470" spans="1:21" ht="14.4" customHeight="1" x14ac:dyDescent="0.25">
      <c r="A2470" s="285" t="s">
        <v>1829</v>
      </c>
      <c r="B2470" t="s">
        <v>1082</v>
      </c>
      <c r="C2470" s="300">
        <v>4274090</v>
      </c>
      <c r="D2470" s="286">
        <f>ROWS(C$5:C2470)</f>
        <v>2466</v>
      </c>
      <c r="E2470" s="286" t="str">
        <f>IF(A2470='5.1'!$E$5,TXM!D2470,"")</f>
        <v/>
      </c>
      <c r="F2470" t="str">
        <f>IFERROR(SMALL($E$5:$E$8000,ROWS($E$5:E2470)),"")</f>
        <v/>
      </c>
      <c r="I2470" s="285" t="s">
        <v>1726</v>
      </c>
      <c r="J2470" t="s">
        <v>784</v>
      </c>
      <c r="K2470" s="300">
        <v>134615</v>
      </c>
      <c r="L2470" s="286">
        <f>ROWS(K$5:K2470)</f>
        <v>2466</v>
      </c>
      <c r="M2470" s="286" t="str">
        <f>IF(I2470='5.1'!$E$5,TXM!L2470,"")</f>
        <v/>
      </c>
      <c r="N2470" t="str">
        <f>IFERROR(SMALL($M$5:$M$8000,ROWS($M$5:M2470)),"")</f>
        <v/>
      </c>
      <c r="P2470" t="s">
        <v>1841</v>
      </c>
      <c r="Q2470" t="s">
        <v>734</v>
      </c>
      <c r="R2470">
        <v>3469739</v>
      </c>
      <c r="S2470" s="286">
        <f>ROWS(R$5:R2470)</f>
        <v>2466</v>
      </c>
      <c r="T2470" s="286" t="str">
        <f>IF(P2470='5.1'!$E$5,TXM!S2470,"")</f>
        <v/>
      </c>
      <c r="U2470" t="str">
        <f>IFERROR(SMALL($T$5:$T$8000,ROWS($T$5:T2470)),"")</f>
        <v/>
      </c>
    </row>
    <row r="2471" spans="1:21" ht="14.4" customHeight="1" x14ac:dyDescent="0.25">
      <c r="A2471" s="285" t="s">
        <v>1829</v>
      </c>
      <c r="B2471" t="s">
        <v>197</v>
      </c>
      <c r="C2471" s="300">
        <v>3371221</v>
      </c>
      <c r="D2471" s="286">
        <f>ROWS(C$5:C2471)</f>
        <v>2467</v>
      </c>
      <c r="E2471" s="286" t="str">
        <f>IF(A2471='5.1'!$E$5,TXM!D2471,"")</f>
        <v/>
      </c>
      <c r="F2471" t="str">
        <f>IFERROR(SMALL($E$5:$E$8000,ROWS($E$5:E2471)),"")</f>
        <v/>
      </c>
      <c r="I2471" s="285" t="s">
        <v>1726</v>
      </c>
      <c r="J2471" t="s">
        <v>1086</v>
      </c>
      <c r="K2471" s="300">
        <v>117383</v>
      </c>
      <c r="L2471" s="286">
        <f>ROWS(K$5:K2471)</f>
        <v>2467</v>
      </c>
      <c r="M2471" s="286" t="str">
        <f>IF(I2471='5.1'!$E$5,TXM!L2471,"")</f>
        <v/>
      </c>
      <c r="N2471" t="str">
        <f>IFERROR(SMALL($M$5:$M$8000,ROWS($M$5:M2471)),"")</f>
        <v/>
      </c>
      <c r="P2471" t="s">
        <v>1841</v>
      </c>
      <c r="Q2471" t="s">
        <v>776</v>
      </c>
      <c r="R2471">
        <v>1057687</v>
      </c>
      <c r="S2471" s="286">
        <f>ROWS(R$5:R2471)</f>
        <v>2467</v>
      </c>
      <c r="T2471" s="286" t="str">
        <f>IF(P2471='5.1'!$E$5,TXM!S2471,"")</f>
        <v/>
      </c>
      <c r="U2471" t="str">
        <f>IFERROR(SMALL($T$5:$T$8000,ROWS($T$5:T2471)),"")</f>
        <v/>
      </c>
    </row>
    <row r="2472" spans="1:21" ht="14.4" customHeight="1" x14ac:dyDescent="0.25">
      <c r="A2472" s="285" t="s">
        <v>1829</v>
      </c>
      <c r="B2472" t="s">
        <v>107</v>
      </c>
      <c r="C2472" s="300">
        <v>2370076</v>
      </c>
      <c r="D2472" s="286">
        <f>ROWS(C$5:C2472)</f>
        <v>2468</v>
      </c>
      <c r="E2472" s="286" t="str">
        <f>IF(A2472='5.1'!$E$5,TXM!D2472,"")</f>
        <v/>
      </c>
      <c r="F2472" t="str">
        <f>IFERROR(SMALL($E$5:$E$8000,ROWS($E$5:E2472)),"")</f>
        <v/>
      </c>
      <c r="I2472" s="285" t="s">
        <v>1726</v>
      </c>
      <c r="J2472" t="s">
        <v>821</v>
      </c>
      <c r="K2472" s="300">
        <v>98217</v>
      </c>
      <c r="L2472" s="286">
        <f>ROWS(K$5:K2472)</f>
        <v>2468</v>
      </c>
      <c r="M2472" s="286" t="str">
        <f>IF(I2472='5.1'!$E$5,TXM!L2472,"")</f>
        <v/>
      </c>
      <c r="N2472" t="str">
        <f>IFERROR(SMALL($M$5:$M$8000,ROWS($M$5:M2472)),"")</f>
        <v/>
      </c>
      <c r="P2472" t="s">
        <v>1841</v>
      </c>
      <c r="Q2472" t="s">
        <v>810</v>
      </c>
      <c r="R2472">
        <v>1035391</v>
      </c>
      <c r="S2472" s="286">
        <f>ROWS(R$5:R2472)</f>
        <v>2468</v>
      </c>
      <c r="T2472" s="286" t="str">
        <f>IF(P2472='5.1'!$E$5,TXM!S2472,"")</f>
        <v/>
      </c>
      <c r="U2472" t="str">
        <f>IFERROR(SMALL($T$5:$T$8000,ROWS($T$5:T2472)),"")</f>
        <v/>
      </c>
    </row>
    <row r="2473" spans="1:21" ht="14.4" customHeight="1" x14ac:dyDescent="0.25">
      <c r="A2473" s="285" t="s">
        <v>1829</v>
      </c>
      <c r="B2473" t="s">
        <v>796</v>
      </c>
      <c r="C2473" s="300">
        <v>1484106</v>
      </c>
      <c r="D2473" s="286">
        <f>ROWS(C$5:C2473)</f>
        <v>2469</v>
      </c>
      <c r="E2473" s="286" t="str">
        <f>IF(A2473='5.1'!$E$5,TXM!D2473,"")</f>
        <v/>
      </c>
      <c r="F2473" t="str">
        <f>IFERROR(SMALL($E$5:$E$8000,ROWS($E$5:E2473)),"")</f>
        <v/>
      </c>
      <c r="I2473" s="285" t="s">
        <v>1726</v>
      </c>
      <c r="J2473" t="s">
        <v>764</v>
      </c>
      <c r="K2473" s="300">
        <v>83431</v>
      </c>
      <c r="L2473" s="286">
        <f>ROWS(K$5:K2473)</f>
        <v>2469</v>
      </c>
      <c r="M2473" s="286" t="str">
        <f>IF(I2473='5.1'!$E$5,TXM!L2473,"")</f>
        <v/>
      </c>
      <c r="N2473" t="str">
        <f>IFERROR(SMALL($M$5:$M$8000,ROWS($M$5:M2473)),"")</f>
        <v/>
      </c>
      <c r="P2473" t="s">
        <v>1841</v>
      </c>
      <c r="Q2473" t="s">
        <v>766</v>
      </c>
      <c r="R2473">
        <v>761155</v>
      </c>
      <c r="S2473" s="286">
        <f>ROWS(R$5:R2473)</f>
        <v>2469</v>
      </c>
      <c r="T2473" s="286" t="str">
        <f>IF(P2473='5.1'!$E$5,TXM!S2473,"")</f>
        <v/>
      </c>
      <c r="U2473" t="str">
        <f>IFERROR(SMALL($T$5:$T$8000,ROWS($T$5:T2473)),"")</f>
        <v/>
      </c>
    </row>
    <row r="2474" spans="1:21" ht="14.4" customHeight="1" x14ac:dyDescent="0.25">
      <c r="A2474" s="285" t="s">
        <v>1829</v>
      </c>
      <c r="B2474" t="s">
        <v>804</v>
      </c>
      <c r="C2474" s="300">
        <v>1228174</v>
      </c>
      <c r="D2474" s="286">
        <f>ROWS(C$5:C2474)</f>
        <v>2470</v>
      </c>
      <c r="E2474" s="286" t="str">
        <f>IF(A2474='5.1'!$E$5,TXM!D2474,"")</f>
        <v/>
      </c>
      <c r="F2474" t="str">
        <f>IFERROR(SMALL($E$5:$E$8000,ROWS($E$5:E2474)),"")</f>
        <v/>
      </c>
      <c r="I2474" s="285" t="s">
        <v>1726</v>
      </c>
      <c r="J2474" t="s">
        <v>802</v>
      </c>
      <c r="K2474" s="300">
        <v>75848</v>
      </c>
      <c r="L2474" s="286">
        <f>ROWS(K$5:K2474)</f>
        <v>2470</v>
      </c>
      <c r="M2474" s="286" t="str">
        <f>IF(I2474='5.1'!$E$5,TXM!L2474,"")</f>
        <v/>
      </c>
      <c r="N2474" t="str">
        <f>IFERROR(SMALL($M$5:$M$8000,ROWS($M$5:M2474)),"")</f>
        <v/>
      </c>
      <c r="P2474" t="s">
        <v>1841</v>
      </c>
      <c r="Q2474" t="s">
        <v>821</v>
      </c>
      <c r="R2474">
        <v>632545</v>
      </c>
      <c r="S2474" s="286">
        <f>ROWS(R$5:R2474)</f>
        <v>2470</v>
      </c>
      <c r="T2474" s="286" t="str">
        <f>IF(P2474='5.1'!$E$5,TXM!S2474,"")</f>
        <v/>
      </c>
      <c r="U2474" t="str">
        <f>IFERROR(SMALL($T$5:$T$8000,ROWS($T$5:T2474)),"")</f>
        <v/>
      </c>
    </row>
    <row r="2475" spans="1:21" ht="14.4" customHeight="1" x14ac:dyDescent="0.25">
      <c r="A2475" s="285" t="s">
        <v>1829</v>
      </c>
      <c r="B2475" t="s">
        <v>1087</v>
      </c>
      <c r="C2475" s="300">
        <v>1094033</v>
      </c>
      <c r="D2475" s="286">
        <f>ROWS(C$5:C2475)</f>
        <v>2471</v>
      </c>
      <c r="E2475" s="286" t="str">
        <f>IF(A2475='5.1'!$E$5,TXM!D2475,"")</f>
        <v/>
      </c>
      <c r="F2475" t="str">
        <f>IFERROR(SMALL($E$5:$E$8000,ROWS($E$5:E2475)),"")</f>
        <v/>
      </c>
      <c r="I2475" s="285" t="s">
        <v>1726</v>
      </c>
      <c r="J2475" t="s">
        <v>768</v>
      </c>
      <c r="K2475" s="300">
        <v>70179</v>
      </c>
      <c r="L2475" s="286">
        <f>ROWS(K$5:K2475)</f>
        <v>2471</v>
      </c>
      <c r="M2475" s="286" t="str">
        <f>IF(I2475='5.1'!$E$5,TXM!L2475,"")</f>
        <v/>
      </c>
      <c r="N2475" t="str">
        <f>IFERROR(SMALL($M$5:$M$8000,ROWS($M$5:M2475)),"")</f>
        <v/>
      </c>
      <c r="P2475" t="s">
        <v>1841</v>
      </c>
      <c r="Q2475" t="s">
        <v>1098</v>
      </c>
      <c r="R2475">
        <v>572784</v>
      </c>
      <c r="S2475" s="286">
        <f>ROWS(R$5:R2475)</f>
        <v>2471</v>
      </c>
      <c r="T2475" s="286" t="str">
        <f>IF(P2475='5.1'!$E$5,TXM!S2475,"")</f>
        <v/>
      </c>
      <c r="U2475" t="str">
        <f>IFERROR(SMALL($T$5:$T$8000,ROWS($T$5:T2475)),"")</f>
        <v/>
      </c>
    </row>
    <row r="2476" spans="1:21" ht="14.4" customHeight="1" x14ac:dyDescent="0.25">
      <c r="A2476" s="285" t="s">
        <v>1829</v>
      </c>
      <c r="B2476" t="s">
        <v>810</v>
      </c>
      <c r="C2476" s="300">
        <v>822747</v>
      </c>
      <c r="D2476" s="286">
        <f>ROWS(C$5:C2476)</f>
        <v>2472</v>
      </c>
      <c r="E2476" s="286" t="str">
        <f>IF(A2476='5.1'!$E$5,TXM!D2476,"")</f>
        <v/>
      </c>
      <c r="F2476" t="str">
        <f>IFERROR(SMALL($E$5:$E$8000,ROWS($E$5:E2476)),"")</f>
        <v/>
      </c>
      <c r="I2476" s="285" t="s">
        <v>1726</v>
      </c>
      <c r="J2476" t="s">
        <v>1097</v>
      </c>
      <c r="K2476" s="300">
        <v>63015</v>
      </c>
      <c r="L2476" s="286">
        <f>ROWS(K$5:K2476)</f>
        <v>2472</v>
      </c>
      <c r="M2476" s="286" t="str">
        <f>IF(I2476='5.1'!$E$5,TXM!L2476,"")</f>
        <v/>
      </c>
      <c r="N2476" t="str">
        <f>IFERROR(SMALL($M$5:$M$8000,ROWS($M$5:M2476)),"")</f>
        <v/>
      </c>
      <c r="P2476" t="s">
        <v>1841</v>
      </c>
      <c r="Q2476" t="s">
        <v>1096</v>
      </c>
      <c r="R2476">
        <v>459808</v>
      </c>
      <c r="S2476" s="286">
        <f>ROWS(R$5:R2476)</f>
        <v>2472</v>
      </c>
      <c r="T2476" s="286" t="str">
        <f>IF(P2476='5.1'!$E$5,TXM!S2476,"")</f>
        <v/>
      </c>
      <c r="U2476" t="str">
        <f>IFERROR(SMALL($T$5:$T$8000,ROWS($T$5:T2476)),"")</f>
        <v/>
      </c>
    </row>
    <row r="2477" spans="1:21" ht="14.4" customHeight="1" x14ac:dyDescent="0.25">
      <c r="A2477" s="285" t="s">
        <v>1829</v>
      </c>
      <c r="B2477" t="s">
        <v>734</v>
      </c>
      <c r="C2477" s="300">
        <v>466210</v>
      </c>
      <c r="D2477" s="286">
        <f>ROWS(C$5:C2477)</f>
        <v>2473</v>
      </c>
      <c r="E2477" s="286" t="str">
        <f>IF(A2477='5.1'!$E$5,TXM!D2477,"")</f>
        <v/>
      </c>
      <c r="F2477" t="str">
        <f>IFERROR(SMALL($E$5:$E$8000,ROWS($E$5:E2477)),"")</f>
        <v/>
      </c>
      <c r="I2477" s="285" t="s">
        <v>1726</v>
      </c>
      <c r="J2477" t="s">
        <v>104</v>
      </c>
      <c r="K2477" s="300">
        <v>48040</v>
      </c>
      <c r="L2477" s="286">
        <f>ROWS(K$5:K2477)</f>
        <v>2473</v>
      </c>
      <c r="M2477" s="286" t="str">
        <f>IF(I2477='5.1'!$E$5,TXM!L2477,"")</f>
        <v/>
      </c>
      <c r="N2477" t="str">
        <f>IFERROR(SMALL($M$5:$M$8000,ROWS($M$5:M2477)),"")</f>
        <v/>
      </c>
      <c r="P2477" t="s">
        <v>1841</v>
      </c>
      <c r="Q2477" t="s">
        <v>823</v>
      </c>
      <c r="R2477">
        <v>370186</v>
      </c>
      <c r="S2477" s="286">
        <f>ROWS(R$5:R2477)</f>
        <v>2473</v>
      </c>
      <c r="T2477" s="286" t="str">
        <f>IF(P2477='5.1'!$E$5,TXM!S2477,"")</f>
        <v/>
      </c>
      <c r="U2477" t="str">
        <f>IFERROR(SMALL($T$5:$T$8000,ROWS($T$5:T2477)),"")</f>
        <v/>
      </c>
    </row>
    <row r="2478" spans="1:21" ht="14.4" customHeight="1" x14ac:dyDescent="0.25">
      <c r="A2478" s="285" t="s">
        <v>1829</v>
      </c>
      <c r="B2478" t="s">
        <v>111</v>
      </c>
      <c r="C2478" s="300">
        <v>413604</v>
      </c>
      <c r="D2478" s="286">
        <f>ROWS(C$5:C2478)</f>
        <v>2474</v>
      </c>
      <c r="E2478" s="286" t="str">
        <f>IF(A2478='5.1'!$E$5,TXM!D2478,"")</f>
        <v/>
      </c>
      <c r="F2478" t="str">
        <f>IFERROR(SMALL($E$5:$E$8000,ROWS($E$5:E2478)),"")</f>
        <v/>
      </c>
      <c r="I2478" s="285" t="s">
        <v>1726</v>
      </c>
      <c r="J2478" t="s">
        <v>1081</v>
      </c>
      <c r="K2478" s="300">
        <v>26027</v>
      </c>
      <c r="L2478" s="286">
        <f>ROWS(K$5:K2478)</f>
        <v>2474</v>
      </c>
      <c r="M2478" s="286" t="str">
        <f>IF(I2478='5.1'!$E$5,TXM!L2478,"")</f>
        <v/>
      </c>
      <c r="N2478" t="str">
        <f>IFERROR(SMALL($M$5:$M$8000,ROWS($M$5:M2478)),"")</f>
        <v/>
      </c>
      <c r="P2478" t="s">
        <v>1841</v>
      </c>
      <c r="Q2478" t="s">
        <v>107</v>
      </c>
      <c r="R2478">
        <v>286857</v>
      </c>
      <c r="S2478" s="286">
        <f>ROWS(R$5:R2478)</f>
        <v>2474</v>
      </c>
      <c r="T2478" s="286" t="str">
        <f>IF(P2478='5.1'!$E$5,TXM!S2478,"")</f>
        <v/>
      </c>
      <c r="U2478" t="str">
        <f>IFERROR(SMALL($T$5:$T$8000,ROWS($T$5:T2478)),"")</f>
        <v/>
      </c>
    </row>
    <row r="2479" spans="1:21" ht="14.4" customHeight="1" x14ac:dyDescent="0.25">
      <c r="A2479" s="285" t="s">
        <v>1829</v>
      </c>
      <c r="B2479" t="s">
        <v>788</v>
      </c>
      <c r="C2479" s="300">
        <v>371076</v>
      </c>
      <c r="D2479" s="286">
        <f>ROWS(C$5:C2479)</f>
        <v>2475</v>
      </c>
      <c r="E2479" s="286" t="str">
        <f>IF(A2479='5.1'!$E$5,TXM!D2479,"")</f>
        <v/>
      </c>
      <c r="F2479" t="str">
        <f>IFERROR(SMALL($E$5:$E$8000,ROWS($E$5:E2479)),"")</f>
        <v/>
      </c>
      <c r="I2479" s="285" t="s">
        <v>1726</v>
      </c>
      <c r="J2479" t="s">
        <v>705</v>
      </c>
      <c r="K2479" s="300">
        <v>23018</v>
      </c>
      <c r="L2479" s="286">
        <f>ROWS(K$5:K2479)</f>
        <v>2475</v>
      </c>
      <c r="M2479" s="286" t="str">
        <f>IF(I2479='5.1'!$E$5,TXM!L2479,"")</f>
        <v/>
      </c>
      <c r="N2479" t="str">
        <f>IFERROR(SMALL($M$5:$M$8000,ROWS($M$5:M2479)),"")</f>
        <v/>
      </c>
      <c r="P2479" t="s">
        <v>1841</v>
      </c>
      <c r="Q2479" t="s">
        <v>762</v>
      </c>
      <c r="R2479">
        <v>282257</v>
      </c>
      <c r="S2479" s="286">
        <f>ROWS(R$5:R2479)</f>
        <v>2475</v>
      </c>
      <c r="T2479" s="286" t="str">
        <f>IF(P2479='5.1'!$E$5,TXM!S2479,"")</f>
        <v/>
      </c>
      <c r="U2479" t="str">
        <f>IFERROR(SMALL($T$5:$T$8000,ROWS($T$5:T2479)),"")</f>
        <v/>
      </c>
    </row>
    <row r="2480" spans="1:21" ht="14.4" customHeight="1" x14ac:dyDescent="0.25">
      <c r="A2480" s="285" t="s">
        <v>1829</v>
      </c>
      <c r="B2480" t="s">
        <v>756</v>
      </c>
      <c r="C2480" s="300">
        <v>368778</v>
      </c>
      <c r="D2480" s="286">
        <f>ROWS(C$5:C2480)</f>
        <v>2476</v>
      </c>
      <c r="E2480" s="286" t="str">
        <f>IF(A2480='5.1'!$E$5,TXM!D2480,"")</f>
        <v/>
      </c>
      <c r="F2480" t="str">
        <f>IFERROR(SMALL($E$5:$E$8000,ROWS($E$5:E2480)),"")</f>
        <v/>
      </c>
      <c r="I2480" s="285" t="s">
        <v>1726</v>
      </c>
      <c r="J2480" t="s">
        <v>754</v>
      </c>
      <c r="K2480" s="300">
        <v>22203</v>
      </c>
      <c r="L2480" s="286">
        <f>ROWS(K$5:K2480)</f>
        <v>2476</v>
      </c>
      <c r="M2480" s="286" t="str">
        <f>IF(I2480='5.1'!$E$5,TXM!L2480,"")</f>
        <v/>
      </c>
      <c r="N2480" t="str">
        <f>IFERROR(SMALL($M$5:$M$8000,ROWS($M$5:M2480)),"")</f>
        <v/>
      </c>
      <c r="P2480" t="s">
        <v>1841</v>
      </c>
      <c r="Q2480" t="s">
        <v>1080</v>
      </c>
      <c r="R2480">
        <v>278229</v>
      </c>
      <c r="S2480" s="286">
        <f>ROWS(R$5:R2480)</f>
        <v>2476</v>
      </c>
      <c r="T2480" s="286" t="str">
        <f>IF(P2480='5.1'!$E$5,TXM!S2480,"")</f>
        <v/>
      </c>
      <c r="U2480" t="str">
        <f>IFERROR(SMALL($T$5:$T$8000,ROWS($T$5:T2480)),"")</f>
        <v/>
      </c>
    </row>
    <row r="2481" spans="1:21" ht="14.4" customHeight="1" x14ac:dyDescent="0.25">
      <c r="A2481" s="285" t="s">
        <v>1829</v>
      </c>
      <c r="B2481" t="s">
        <v>1098</v>
      </c>
      <c r="C2481" s="300">
        <v>294979</v>
      </c>
      <c r="D2481" s="286">
        <f>ROWS(C$5:C2481)</f>
        <v>2477</v>
      </c>
      <c r="E2481" s="286" t="str">
        <f>IF(A2481='5.1'!$E$5,TXM!D2481,"")</f>
        <v/>
      </c>
      <c r="F2481" t="str">
        <f>IFERROR(SMALL($E$5:$E$8000,ROWS($E$5:E2481)),"")</f>
        <v/>
      </c>
      <c r="I2481" s="285" t="s">
        <v>1726</v>
      </c>
      <c r="J2481" t="s">
        <v>723</v>
      </c>
      <c r="K2481" s="300">
        <v>16073</v>
      </c>
      <c r="L2481" s="286">
        <f>ROWS(K$5:K2481)</f>
        <v>2477</v>
      </c>
      <c r="M2481" s="286" t="str">
        <f>IF(I2481='5.1'!$E$5,TXM!L2481,"")</f>
        <v/>
      </c>
      <c r="N2481" t="str">
        <f>IFERROR(SMALL($M$5:$M$8000,ROWS($M$5:M2481)),"")</f>
        <v/>
      </c>
      <c r="P2481" t="s">
        <v>1841</v>
      </c>
      <c r="Q2481" t="s">
        <v>709</v>
      </c>
      <c r="R2481">
        <v>144207</v>
      </c>
      <c r="S2481" s="286">
        <f>ROWS(R$5:R2481)</f>
        <v>2477</v>
      </c>
      <c r="T2481" s="286" t="str">
        <f>IF(P2481='5.1'!$E$5,TXM!S2481,"")</f>
        <v/>
      </c>
      <c r="U2481" t="str">
        <f>IFERROR(SMALL($T$5:$T$8000,ROWS($T$5:T2481)),"")</f>
        <v/>
      </c>
    </row>
    <row r="2482" spans="1:21" ht="14.4" customHeight="1" x14ac:dyDescent="0.25">
      <c r="A2482" s="285" t="s">
        <v>1829</v>
      </c>
      <c r="B2482" t="s">
        <v>764</v>
      </c>
      <c r="C2482" s="300">
        <v>175368</v>
      </c>
      <c r="D2482" s="286">
        <f>ROWS(C$5:C2482)</f>
        <v>2478</v>
      </c>
      <c r="E2482" s="286" t="str">
        <f>IF(A2482='5.1'!$E$5,TXM!D2482,"")</f>
        <v/>
      </c>
      <c r="F2482" t="str">
        <f>IFERROR(SMALL($E$5:$E$8000,ROWS($E$5:E2482)),"")</f>
        <v/>
      </c>
      <c r="I2482" s="285" t="s">
        <v>1726</v>
      </c>
      <c r="J2482" t="s">
        <v>1087</v>
      </c>
      <c r="K2482" s="300">
        <v>9229</v>
      </c>
      <c r="L2482" s="286">
        <f>ROWS(K$5:K2482)</f>
        <v>2478</v>
      </c>
      <c r="M2482" s="286" t="str">
        <f>IF(I2482='5.1'!$E$5,TXM!L2482,"")</f>
        <v/>
      </c>
      <c r="N2482" t="str">
        <f>IFERROR(SMALL($M$5:$M$8000,ROWS($M$5:M2482)),"")</f>
        <v/>
      </c>
      <c r="P2482" t="s">
        <v>1841</v>
      </c>
      <c r="Q2482" t="s">
        <v>784</v>
      </c>
      <c r="R2482">
        <v>86777</v>
      </c>
      <c r="S2482" s="286">
        <f>ROWS(R$5:R2482)</f>
        <v>2478</v>
      </c>
      <c r="T2482" s="286" t="str">
        <f>IF(P2482='5.1'!$E$5,TXM!S2482,"")</f>
        <v/>
      </c>
      <c r="U2482" t="str">
        <f>IFERROR(SMALL($T$5:$T$8000,ROWS($T$5:T2482)),"")</f>
        <v/>
      </c>
    </row>
    <row r="2483" spans="1:21" ht="14.4" customHeight="1" x14ac:dyDescent="0.25">
      <c r="A2483" s="285" t="s">
        <v>1829</v>
      </c>
      <c r="B2483" t="s">
        <v>748</v>
      </c>
      <c r="C2483" s="300">
        <v>150801</v>
      </c>
      <c r="D2483" s="286">
        <f>ROWS(C$5:C2483)</f>
        <v>2479</v>
      </c>
      <c r="E2483" s="286" t="str">
        <f>IF(A2483='5.1'!$E$5,TXM!D2483,"")</f>
        <v/>
      </c>
      <c r="F2483" t="str">
        <f>IFERROR(SMALL($E$5:$E$8000,ROWS($E$5:E2483)),"")</f>
        <v/>
      </c>
      <c r="I2483" s="285" t="s">
        <v>1726</v>
      </c>
      <c r="J2483" t="s">
        <v>748</v>
      </c>
      <c r="K2483" s="300">
        <v>9027</v>
      </c>
      <c r="L2483" s="286">
        <f>ROWS(K$5:K2483)</f>
        <v>2479</v>
      </c>
      <c r="M2483" s="286" t="str">
        <f>IF(I2483='5.1'!$E$5,TXM!L2483,"")</f>
        <v/>
      </c>
      <c r="N2483" t="str">
        <f>IFERROR(SMALL($M$5:$M$8000,ROWS($M$5:M2483)),"")</f>
        <v/>
      </c>
      <c r="P2483" t="s">
        <v>1841</v>
      </c>
      <c r="Q2483" t="s">
        <v>760</v>
      </c>
      <c r="R2483">
        <v>76109</v>
      </c>
      <c r="S2483" s="286">
        <f>ROWS(R$5:R2483)</f>
        <v>2479</v>
      </c>
      <c r="T2483" s="286" t="str">
        <f>IF(P2483='5.1'!$E$5,TXM!S2483,"")</f>
        <v/>
      </c>
      <c r="U2483" t="str">
        <f>IFERROR(SMALL($T$5:$T$8000,ROWS($T$5:T2483)),"")</f>
        <v/>
      </c>
    </row>
    <row r="2484" spans="1:21" ht="14.4" customHeight="1" x14ac:dyDescent="0.25">
      <c r="A2484" s="285" t="s">
        <v>1829</v>
      </c>
      <c r="B2484" t="s">
        <v>104</v>
      </c>
      <c r="C2484" s="300">
        <v>110600</v>
      </c>
      <c r="D2484" s="286">
        <f>ROWS(C$5:C2484)</f>
        <v>2480</v>
      </c>
      <c r="E2484" s="286" t="str">
        <f>IF(A2484='5.1'!$E$5,TXM!D2484,"")</f>
        <v/>
      </c>
      <c r="F2484" t="str">
        <f>IFERROR(SMALL($E$5:$E$8000,ROWS($E$5:E2484)),"")</f>
        <v/>
      </c>
      <c r="I2484" s="285" t="s">
        <v>1726</v>
      </c>
      <c r="J2484" t="s">
        <v>742</v>
      </c>
      <c r="K2484" s="300">
        <v>7116</v>
      </c>
      <c r="L2484" s="286">
        <f>ROWS(K$5:K2484)</f>
        <v>2480</v>
      </c>
      <c r="M2484" s="286" t="str">
        <f>IF(I2484='5.1'!$E$5,TXM!L2484,"")</f>
        <v/>
      </c>
      <c r="N2484" t="str">
        <f>IFERROR(SMALL($M$5:$M$8000,ROWS($M$5:M2484)),"")</f>
        <v/>
      </c>
      <c r="P2484" t="s">
        <v>1841</v>
      </c>
      <c r="Q2484" t="s">
        <v>1086</v>
      </c>
      <c r="R2484">
        <v>62877</v>
      </c>
      <c r="S2484" s="286">
        <f>ROWS(R$5:R2484)</f>
        <v>2480</v>
      </c>
      <c r="T2484" s="286" t="str">
        <f>IF(P2484='5.1'!$E$5,TXM!S2484,"")</f>
        <v/>
      </c>
      <c r="U2484" t="str">
        <f>IFERROR(SMALL($T$5:$T$8000,ROWS($T$5:T2484)),"")</f>
        <v/>
      </c>
    </row>
    <row r="2485" spans="1:21" ht="14.4" customHeight="1" x14ac:dyDescent="0.25">
      <c r="A2485" s="285" t="s">
        <v>1829</v>
      </c>
      <c r="B2485" t="s">
        <v>746</v>
      </c>
      <c r="C2485" s="300">
        <v>100800</v>
      </c>
      <c r="D2485" s="286">
        <f>ROWS(C$5:C2485)</f>
        <v>2481</v>
      </c>
      <c r="E2485" s="286" t="str">
        <f>IF(A2485='5.1'!$E$5,TXM!D2485,"")</f>
        <v/>
      </c>
      <c r="F2485" t="str">
        <f>IFERROR(SMALL($E$5:$E$8000,ROWS($E$5:E2485)),"")</f>
        <v/>
      </c>
      <c r="I2485" s="285" t="s">
        <v>1726</v>
      </c>
      <c r="J2485" t="s">
        <v>1091</v>
      </c>
      <c r="K2485" s="300">
        <v>4492</v>
      </c>
      <c r="L2485" s="286">
        <f>ROWS(K$5:K2485)</f>
        <v>2481</v>
      </c>
      <c r="M2485" s="286" t="str">
        <f>IF(I2485='5.1'!$E$5,TXM!L2485,"")</f>
        <v/>
      </c>
      <c r="N2485" t="str">
        <f>IFERROR(SMALL($M$5:$M$8000,ROWS($M$5:M2485)),"")</f>
        <v/>
      </c>
      <c r="P2485" t="s">
        <v>1841</v>
      </c>
      <c r="Q2485" t="s">
        <v>802</v>
      </c>
      <c r="R2485">
        <v>42741</v>
      </c>
      <c r="S2485" s="286">
        <f>ROWS(R$5:R2485)</f>
        <v>2481</v>
      </c>
      <c r="T2485" s="286" t="str">
        <f>IF(P2485='5.1'!$E$5,TXM!S2485,"")</f>
        <v/>
      </c>
      <c r="U2485" t="str">
        <f>IFERROR(SMALL($T$5:$T$8000,ROWS($T$5:T2485)),"")</f>
        <v/>
      </c>
    </row>
    <row r="2486" spans="1:21" ht="14.4" customHeight="1" x14ac:dyDescent="0.25">
      <c r="A2486" s="285" t="s">
        <v>1829</v>
      </c>
      <c r="B2486" t="s">
        <v>1084</v>
      </c>
      <c r="C2486" s="300">
        <v>86844</v>
      </c>
      <c r="D2486" s="286">
        <f>ROWS(C$5:C2486)</f>
        <v>2482</v>
      </c>
      <c r="E2486" s="286" t="str">
        <f>IF(A2486='5.1'!$E$5,TXM!D2486,"")</f>
        <v/>
      </c>
      <c r="F2486" t="str">
        <f>IFERROR(SMALL($E$5:$E$8000,ROWS($E$5:E2486)),"")</f>
        <v/>
      </c>
      <c r="I2486" s="285" t="s">
        <v>1726</v>
      </c>
      <c r="J2486" t="s">
        <v>780</v>
      </c>
      <c r="K2486" s="300">
        <v>4049</v>
      </c>
      <c r="L2486" s="286">
        <f>ROWS(K$5:K2486)</f>
        <v>2482</v>
      </c>
      <c r="M2486" s="286" t="str">
        <f>IF(I2486='5.1'!$E$5,TXM!L2486,"")</f>
        <v/>
      </c>
      <c r="N2486" t="str">
        <f>IFERROR(SMALL($M$5:$M$8000,ROWS($M$5:M2486)),"")</f>
        <v/>
      </c>
      <c r="P2486" t="s">
        <v>1841</v>
      </c>
      <c r="Q2486" t="s">
        <v>1097</v>
      </c>
      <c r="R2486">
        <v>42091</v>
      </c>
      <c r="S2486" s="286">
        <f>ROWS(R$5:R2486)</f>
        <v>2482</v>
      </c>
      <c r="T2486" s="286" t="str">
        <f>IF(P2486='5.1'!$E$5,TXM!S2486,"")</f>
        <v/>
      </c>
      <c r="U2486" t="str">
        <f>IFERROR(SMALL($T$5:$T$8000,ROWS($T$5:T2486)),"")</f>
        <v/>
      </c>
    </row>
    <row r="2487" spans="1:21" ht="14.4" customHeight="1" x14ac:dyDescent="0.25">
      <c r="A2487" s="285" t="s">
        <v>1829</v>
      </c>
      <c r="B2487" t="s">
        <v>1091</v>
      </c>
      <c r="C2487" s="300">
        <v>56470</v>
      </c>
      <c r="D2487" s="286">
        <f>ROWS(C$5:C2487)</f>
        <v>2483</v>
      </c>
      <c r="E2487" s="286" t="str">
        <f>IF(A2487='5.1'!$E$5,TXM!D2487,"")</f>
        <v/>
      </c>
      <c r="F2487" t="str">
        <f>IFERROR(SMALL($E$5:$E$8000,ROWS($E$5:E2487)),"")</f>
        <v/>
      </c>
      <c r="I2487" s="285" t="s">
        <v>1726</v>
      </c>
      <c r="J2487" t="s">
        <v>1092</v>
      </c>
      <c r="K2487" s="300">
        <v>3896</v>
      </c>
      <c r="L2487" s="286">
        <f>ROWS(K$5:K2487)</f>
        <v>2483</v>
      </c>
      <c r="M2487" s="286" t="str">
        <f>IF(I2487='5.1'!$E$5,TXM!L2487,"")</f>
        <v/>
      </c>
      <c r="N2487" t="str">
        <f>IFERROR(SMALL($M$5:$M$8000,ROWS($M$5:M2487)),"")</f>
        <v/>
      </c>
      <c r="P2487" t="s">
        <v>1841</v>
      </c>
      <c r="Q2487" t="s">
        <v>768</v>
      </c>
      <c r="R2487">
        <v>30978</v>
      </c>
      <c r="S2487" s="286">
        <f>ROWS(R$5:R2487)</f>
        <v>2483</v>
      </c>
      <c r="T2487" s="286" t="str">
        <f>IF(P2487='5.1'!$E$5,TXM!S2487,"")</f>
        <v/>
      </c>
      <c r="U2487" t="str">
        <f>IFERROR(SMALL($T$5:$T$8000,ROWS($T$5:T2487)),"")</f>
        <v/>
      </c>
    </row>
    <row r="2488" spans="1:21" ht="14.4" customHeight="1" x14ac:dyDescent="0.25">
      <c r="A2488" s="285" t="s">
        <v>1829</v>
      </c>
      <c r="B2488" t="s">
        <v>754</v>
      </c>
      <c r="C2488" s="300">
        <v>55220</v>
      </c>
      <c r="D2488" s="286">
        <f>ROWS(C$5:C2488)</f>
        <v>2484</v>
      </c>
      <c r="E2488" s="286" t="str">
        <f>IF(A2488='5.1'!$E$5,TXM!D2488,"")</f>
        <v/>
      </c>
      <c r="F2488" t="str">
        <f>IFERROR(SMALL($E$5:$E$8000,ROWS($E$5:E2488)),"")</f>
        <v/>
      </c>
      <c r="I2488" s="285" t="s">
        <v>1726</v>
      </c>
      <c r="J2488" t="s">
        <v>796</v>
      </c>
      <c r="K2488" s="300">
        <v>3114</v>
      </c>
      <c r="L2488" s="286">
        <f>ROWS(K$5:K2488)</f>
        <v>2484</v>
      </c>
      <c r="M2488" s="286" t="str">
        <f>IF(I2488='5.1'!$E$5,TXM!L2488,"")</f>
        <v/>
      </c>
      <c r="N2488" t="str">
        <f>IFERROR(SMALL($M$5:$M$8000,ROWS($M$5:M2488)),"")</f>
        <v/>
      </c>
      <c r="P2488" t="s">
        <v>1841</v>
      </c>
      <c r="Q2488" t="s">
        <v>1090</v>
      </c>
      <c r="R2488">
        <v>28378</v>
      </c>
      <c r="S2488" s="286">
        <f>ROWS(R$5:R2488)</f>
        <v>2484</v>
      </c>
      <c r="T2488" s="286" t="str">
        <f>IF(P2488='5.1'!$E$5,TXM!S2488,"")</f>
        <v/>
      </c>
      <c r="U2488" t="str">
        <f>IFERROR(SMALL($T$5:$T$8000,ROWS($T$5:T2488)),"")</f>
        <v/>
      </c>
    </row>
    <row r="2489" spans="1:21" ht="14.4" customHeight="1" x14ac:dyDescent="0.25">
      <c r="A2489" s="285" t="s">
        <v>1829</v>
      </c>
      <c r="B2489" t="s">
        <v>760</v>
      </c>
      <c r="C2489" s="300">
        <v>45670</v>
      </c>
      <c r="D2489" s="286">
        <f>ROWS(C$5:C2489)</f>
        <v>2485</v>
      </c>
      <c r="E2489" s="286" t="str">
        <f>IF(A2489='5.1'!$E$5,TXM!D2489,"")</f>
        <v/>
      </c>
      <c r="F2489" t="str">
        <f>IFERROR(SMALL($E$5:$E$8000,ROWS($E$5:E2489)),"")</f>
        <v/>
      </c>
      <c r="I2489" s="285" t="s">
        <v>1726</v>
      </c>
      <c r="J2489" t="s">
        <v>736</v>
      </c>
      <c r="K2489" s="300">
        <v>1313</v>
      </c>
      <c r="L2489" s="286">
        <f>ROWS(K$5:K2489)</f>
        <v>2485</v>
      </c>
      <c r="M2489" s="286" t="str">
        <f>IF(I2489='5.1'!$E$5,TXM!L2489,"")</f>
        <v/>
      </c>
      <c r="N2489" t="str">
        <f>IFERROR(SMALL($M$5:$M$8000,ROWS($M$5:M2489)),"")</f>
        <v/>
      </c>
      <c r="P2489" t="s">
        <v>1841</v>
      </c>
      <c r="Q2489" t="s">
        <v>790</v>
      </c>
      <c r="R2489">
        <v>28037</v>
      </c>
      <c r="S2489" s="286">
        <f>ROWS(R$5:R2489)</f>
        <v>2485</v>
      </c>
      <c r="T2489" s="286" t="str">
        <f>IF(P2489='5.1'!$E$5,TXM!S2489,"")</f>
        <v/>
      </c>
      <c r="U2489" t="str">
        <f>IFERROR(SMALL($T$5:$T$8000,ROWS($T$5:T2489)),"")</f>
        <v/>
      </c>
    </row>
    <row r="2490" spans="1:21" ht="14.4" customHeight="1" x14ac:dyDescent="0.25">
      <c r="A2490" s="285" t="s">
        <v>1829</v>
      </c>
      <c r="B2490" t="s">
        <v>1092</v>
      </c>
      <c r="C2490" s="300">
        <v>40000</v>
      </c>
      <c r="D2490" s="286">
        <f>ROWS(C$5:C2490)</f>
        <v>2486</v>
      </c>
      <c r="E2490" s="286" t="str">
        <f>IF(A2490='5.1'!$E$5,TXM!D2490,"")</f>
        <v/>
      </c>
      <c r="F2490" t="str">
        <f>IFERROR(SMALL($E$5:$E$8000,ROWS($E$5:E2490)),"")</f>
        <v/>
      </c>
      <c r="I2490" s="285" t="s">
        <v>1726</v>
      </c>
      <c r="J2490" t="s">
        <v>1094</v>
      </c>
      <c r="K2490" s="300">
        <v>1055</v>
      </c>
      <c r="L2490" s="286">
        <f>ROWS(K$5:K2490)</f>
        <v>2486</v>
      </c>
      <c r="M2490" s="286" t="str">
        <f>IF(I2490='5.1'!$E$5,TXM!L2490,"")</f>
        <v/>
      </c>
      <c r="N2490" t="str">
        <f>IFERROR(SMALL($M$5:$M$8000,ROWS($M$5:M2490)),"")</f>
        <v/>
      </c>
      <c r="P2490" t="s">
        <v>1841</v>
      </c>
      <c r="Q2490" t="s">
        <v>1082</v>
      </c>
      <c r="R2490">
        <v>28002</v>
      </c>
      <c r="S2490" s="286">
        <f>ROWS(R$5:R2490)</f>
        <v>2486</v>
      </c>
      <c r="T2490" s="286" t="str">
        <f>IF(P2490='5.1'!$E$5,TXM!S2490,"")</f>
        <v/>
      </c>
      <c r="U2490" t="str">
        <f>IFERROR(SMALL($T$5:$T$8000,ROWS($T$5:T2490)),"")</f>
        <v/>
      </c>
    </row>
    <row r="2491" spans="1:21" ht="14.4" customHeight="1" x14ac:dyDescent="0.25">
      <c r="A2491" s="285" t="s">
        <v>1829</v>
      </c>
      <c r="B2491" t="s">
        <v>110</v>
      </c>
      <c r="C2491" s="300">
        <v>26260</v>
      </c>
      <c r="D2491" s="286">
        <f>ROWS(C$5:C2491)</f>
        <v>2487</v>
      </c>
      <c r="E2491" s="286" t="str">
        <f>IF(A2491='5.1'!$E$5,TXM!D2491,"")</f>
        <v/>
      </c>
      <c r="F2491" t="str">
        <f>IFERROR(SMALL($E$5:$E$8000,ROWS($E$5:E2491)),"")</f>
        <v/>
      </c>
      <c r="I2491" s="285" t="s">
        <v>1726</v>
      </c>
      <c r="J2491" t="s">
        <v>782</v>
      </c>
      <c r="K2491" s="300">
        <v>792</v>
      </c>
      <c r="L2491" s="286">
        <f>ROWS(K$5:K2491)</f>
        <v>2487</v>
      </c>
      <c r="M2491" s="286" t="str">
        <f>IF(I2491='5.1'!$E$5,TXM!L2491,"")</f>
        <v/>
      </c>
      <c r="N2491" t="str">
        <f>IFERROR(SMALL($M$5:$M$8000,ROWS($M$5:M2491)),"")</f>
        <v/>
      </c>
      <c r="P2491" t="s">
        <v>1841</v>
      </c>
      <c r="Q2491" t="s">
        <v>814</v>
      </c>
      <c r="R2491">
        <v>24091</v>
      </c>
      <c r="S2491" s="286">
        <f>ROWS(R$5:R2491)</f>
        <v>2487</v>
      </c>
      <c r="T2491" s="286" t="str">
        <f>IF(P2491='5.1'!$E$5,TXM!S2491,"")</f>
        <v/>
      </c>
      <c r="U2491" t="str">
        <f>IFERROR(SMALL($T$5:$T$8000,ROWS($T$5:T2491)),"")</f>
        <v/>
      </c>
    </row>
    <row r="2492" spans="1:21" ht="14.4" customHeight="1" x14ac:dyDescent="0.25">
      <c r="A2492" s="285" t="s">
        <v>1829</v>
      </c>
      <c r="B2492" t="s">
        <v>772</v>
      </c>
      <c r="C2492" s="300">
        <v>16881</v>
      </c>
      <c r="D2492" s="286">
        <f>ROWS(C$5:C2492)</f>
        <v>2488</v>
      </c>
      <c r="E2492" s="286" t="str">
        <f>IF(A2492='5.1'!$E$5,TXM!D2492,"")</f>
        <v/>
      </c>
      <c r="F2492" t="str">
        <f>IFERROR(SMALL($E$5:$E$8000,ROWS($E$5:E2492)),"")</f>
        <v/>
      </c>
      <c r="I2492" s="285" t="s">
        <v>1726</v>
      </c>
      <c r="J2492" t="s">
        <v>719</v>
      </c>
      <c r="K2492" s="300">
        <v>202</v>
      </c>
      <c r="L2492" s="286">
        <f>ROWS(K$5:K2492)</f>
        <v>2488</v>
      </c>
      <c r="M2492" s="286" t="str">
        <f>IF(I2492='5.1'!$E$5,TXM!L2492,"")</f>
        <v/>
      </c>
      <c r="N2492" t="str">
        <f>IFERROR(SMALL($M$5:$M$8000,ROWS($M$5:M2492)),"")</f>
        <v/>
      </c>
      <c r="P2492" t="s">
        <v>1841</v>
      </c>
      <c r="Q2492" t="s">
        <v>1081</v>
      </c>
      <c r="R2492">
        <v>19798</v>
      </c>
      <c r="S2492" s="286">
        <f>ROWS(R$5:R2492)</f>
        <v>2488</v>
      </c>
      <c r="T2492" s="286" t="str">
        <f>IF(P2492='5.1'!$E$5,TXM!S2492,"")</f>
        <v/>
      </c>
      <c r="U2492" t="str">
        <f>IFERROR(SMALL($T$5:$T$8000,ROWS($T$5:T2492)),"")</f>
        <v/>
      </c>
    </row>
    <row r="2493" spans="1:21" ht="14.4" customHeight="1" x14ac:dyDescent="0.25">
      <c r="A2493" s="285" t="s">
        <v>1829</v>
      </c>
      <c r="B2493" t="s">
        <v>740</v>
      </c>
      <c r="C2493" s="300">
        <v>14208</v>
      </c>
      <c r="D2493" s="286">
        <f>ROWS(C$5:C2493)</f>
        <v>2489</v>
      </c>
      <c r="E2493" s="286" t="str">
        <f>IF(A2493='5.1'!$E$5,TXM!D2493,"")</f>
        <v/>
      </c>
      <c r="F2493" t="str">
        <f>IFERROR(SMALL($E$5:$E$8000,ROWS($E$5:E2493)),"")</f>
        <v/>
      </c>
      <c r="I2493" s="285" t="s">
        <v>1726</v>
      </c>
      <c r="J2493" t="s">
        <v>818</v>
      </c>
      <c r="K2493" s="300">
        <v>168</v>
      </c>
      <c r="L2493" s="286">
        <f>ROWS(K$5:K2493)</f>
        <v>2489</v>
      </c>
      <c r="M2493" s="286" t="str">
        <f>IF(I2493='5.1'!$E$5,TXM!L2493,"")</f>
        <v/>
      </c>
      <c r="N2493" t="str">
        <f>IFERROR(SMALL($M$5:$M$8000,ROWS($M$5:M2493)),"")</f>
        <v/>
      </c>
      <c r="P2493" t="s">
        <v>1841</v>
      </c>
      <c r="Q2493" t="s">
        <v>764</v>
      </c>
      <c r="R2493">
        <v>17928</v>
      </c>
      <c r="S2493" s="286">
        <f>ROWS(R$5:R2493)</f>
        <v>2489</v>
      </c>
      <c r="T2493" s="286" t="str">
        <f>IF(P2493='5.1'!$E$5,TXM!S2493,"")</f>
        <v/>
      </c>
      <c r="U2493" t="str">
        <f>IFERROR(SMALL($T$5:$T$8000,ROWS($T$5:T2493)),"")</f>
        <v/>
      </c>
    </row>
    <row r="2494" spans="1:21" ht="14.4" customHeight="1" x14ac:dyDescent="0.25">
      <c r="A2494" s="285" t="s">
        <v>1829</v>
      </c>
      <c r="B2494" t="s">
        <v>742</v>
      </c>
      <c r="C2494" s="300">
        <v>13125</v>
      </c>
      <c r="D2494" s="286">
        <f>ROWS(C$5:C2494)</f>
        <v>2490</v>
      </c>
      <c r="E2494" s="286" t="str">
        <f>IF(A2494='5.1'!$E$5,TXM!D2494,"")</f>
        <v/>
      </c>
      <c r="F2494" t="str">
        <f>IFERROR(SMALL($E$5:$E$8000,ROWS($E$5:E2494)),"")</f>
        <v/>
      </c>
      <c r="I2494" s="285" t="s">
        <v>1726</v>
      </c>
      <c r="J2494" t="s">
        <v>770</v>
      </c>
      <c r="K2494" s="300">
        <v>141</v>
      </c>
      <c r="L2494" s="286">
        <f>ROWS(K$5:K2494)</f>
        <v>2490</v>
      </c>
      <c r="M2494" s="286" t="str">
        <f>IF(I2494='5.1'!$E$5,TXM!L2494,"")</f>
        <v/>
      </c>
      <c r="N2494" t="str">
        <f>IFERROR(SMALL($M$5:$M$8000,ROWS($M$5:M2494)),"")</f>
        <v/>
      </c>
      <c r="P2494" t="s">
        <v>1841</v>
      </c>
      <c r="Q2494" t="s">
        <v>997</v>
      </c>
      <c r="R2494">
        <v>16084</v>
      </c>
      <c r="S2494" s="286">
        <f>ROWS(R$5:R2494)</f>
        <v>2490</v>
      </c>
      <c r="T2494" s="286" t="str">
        <f>IF(P2494='5.1'!$E$5,TXM!S2494,"")</f>
        <v/>
      </c>
      <c r="U2494" t="str">
        <f>IFERROR(SMALL($T$5:$T$8000,ROWS($T$5:T2494)),"")</f>
        <v/>
      </c>
    </row>
    <row r="2495" spans="1:21" ht="14.4" customHeight="1" x14ac:dyDescent="0.25">
      <c r="A2495" s="285" t="s">
        <v>1829</v>
      </c>
      <c r="B2495" t="s">
        <v>770</v>
      </c>
      <c r="C2495" s="300">
        <v>12692</v>
      </c>
      <c r="D2495" s="286">
        <f>ROWS(C$5:C2495)</f>
        <v>2491</v>
      </c>
      <c r="E2495" s="286" t="str">
        <f>IF(A2495='5.1'!$E$5,TXM!D2495,"")</f>
        <v/>
      </c>
      <c r="F2495" t="str">
        <f>IFERROR(SMALL($E$5:$E$8000,ROWS($E$5:E2495)),"")</f>
        <v/>
      </c>
      <c r="I2495" s="285" t="s">
        <v>1726</v>
      </c>
      <c r="J2495" t="s">
        <v>800</v>
      </c>
      <c r="K2495" s="300">
        <v>131</v>
      </c>
      <c r="L2495" s="286">
        <f>ROWS(K$5:K2495)</f>
        <v>2491</v>
      </c>
      <c r="M2495" s="286" t="str">
        <f>IF(I2495='5.1'!$E$5,TXM!L2495,"")</f>
        <v/>
      </c>
      <c r="N2495" t="str">
        <f>IFERROR(SMALL($M$5:$M$8000,ROWS($M$5:M2495)),"")</f>
        <v/>
      </c>
      <c r="P2495" t="s">
        <v>1841</v>
      </c>
      <c r="Q2495" t="s">
        <v>804</v>
      </c>
      <c r="R2495">
        <v>14292</v>
      </c>
      <c r="S2495" s="286">
        <f>ROWS(R$5:R2495)</f>
        <v>2491</v>
      </c>
      <c r="T2495" s="286" t="str">
        <f>IF(P2495='5.1'!$E$5,TXM!S2495,"")</f>
        <v/>
      </c>
      <c r="U2495" t="str">
        <f>IFERROR(SMALL($T$5:$T$8000,ROWS($T$5:T2495)),"")</f>
        <v/>
      </c>
    </row>
    <row r="2496" spans="1:21" ht="14.4" customHeight="1" x14ac:dyDescent="0.25">
      <c r="A2496" s="285" t="s">
        <v>1829</v>
      </c>
      <c r="B2496" t="s">
        <v>1089</v>
      </c>
      <c r="C2496" s="300">
        <v>5650</v>
      </c>
      <c r="D2496" s="286">
        <f>ROWS(C$5:C2496)</f>
        <v>2492</v>
      </c>
      <c r="E2496" s="286" t="str">
        <f>IF(A2496='5.1'!$E$5,TXM!D2496,"")</f>
        <v/>
      </c>
      <c r="F2496" t="str">
        <f>IFERROR(SMALL($E$5:$E$8000,ROWS($E$5:E2496)),"")</f>
        <v/>
      </c>
      <c r="I2496" s="285" t="s">
        <v>1726</v>
      </c>
      <c r="J2496" t="s">
        <v>1088</v>
      </c>
      <c r="K2496" s="300">
        <v>77</v>
      </c>
      <c r="L2496" s="286">
        <f>ROWS(K$5:K2496)</f>
        <v>2492</v>
      </c>
      <c r="M2496" s="286" t="str">
        <f>IF(I2496='5.1'!$E$5,TXM!L2496,"")</f>
        <v/>
      </c>
      <c r="N2496" t="str">
        <f>IFERROR(SMALL($M$5:$M$8000,ROWS($M$5:M2496)),"")</f>
        <v/>
      </c>
      <c r="P2496" t="s">
        <v>1841</v>
      </c>
      <c r="Q2496" t="s">
        <v>736</v>
      </c>
      <c r="R2496">
        <v>9355</v>
      </c>
      <c r="S2496" s="286">
        <f>ROWS(R$5:R2496)</f>
        <v>2492</v>
      </c>
      <c r="T2496" s="286" t="str">
        <f>IF(P2496='5.1'!$E$5,TXM!S2496,"")</f>
        <v/>
      </c>
      <c r="U2496" t="str">
        <f>IFERROR(SMALL($T$5:$T$8000,ROWS($T$5:T2496)),"")</f>
        <v/>
      </c>
    </row>
    <row r="2497" spans="1:21" ht="14.4" customHeight="1" x14ac:dyDescent="0.25">
      <c r="A2497" s="285" t="s">
        <v>1829</v>
      </c>
      <c r="B2497" t="s">
        <v>1078</v>
      </c>
      <c r="C2497" s="300">
        <v>4725</v>
      </c>
      <c r="D2497" s="286">
        <f>ROWS(C$5:C2497)</f>
        <v>2493</v>
      </c>
      <c r="E2497" s="286" t="str">
        <f>IF(A2497='5.1'!$E$5,TXM!D2497,"")</f>
        <v/>
      </c>
      <c r="F2497" t="str">
        <f>IFERROR(SMALL($E$5:$E$8000,ROWS($E$5:E2497)),"")</f>
        <v/>
      </c>
      <c r="I2497" s="285" t="s">
        <v>1726</v>
      </c>
      <c r="J2497" t="s">
        <v>1079</v>
      </c>
      <c r="K2497" s="300">
        <v>62</v>
      </c>
      <c r="L2497" s="286">
        <f>ROWS(K$5:K2497)</f>
        <v>2493</v>
      </c>
      <c r="M2497" s="286" t="str">
        <f>IF(I2497='5.1'!$E$5,TXM!L2497,"")</f>
        <v/>
      </c>
      <c r="N2497" t="str">
        <f>IFERROR(SMALL($M$5:$M$8000,ROWS($M$5:M2497)),"")</f>
        <v/>
      </c>
      <c r="P2497" t="s">
        <v>1841</v>
      </c>
      <c r="Q2497" t="s">
        <v>106</v>
      </c>
      <c r="R2497">
        <v>9294</v>
      </c>
      <c r="S2497" s="286">
        <f>ROWS(R$5:R2497)</f>
        <v>2493</v>
      </c>
      <c r="T2497" s="286" t="str">
        <f>IF(P2497='5.1'!$E$5,TXM!S2497,"")</f>
        <v/>
      </c>
      <c r="U2497" t="str">
        <f>IFERROR(SMALL($T$5:$T$8000,ROWS($T$5:T2497)),"")</f>
        <v/>
      </c>
    </row>
    <row r="2498" spans="1:21" ht="14.4" customHeight="1" x14ac:dyDescent="0.25">
      <c r="A2498" s="285" t="s">
        <v>1829</v>
      </c>
      <c r="B2498" t="s">
        <v>814</v>
      </c>
      <c r="C2498" s="300">
        <v>3000</v>
      </c>
      <c r="D2498" s="286">
        <f>ROWS(C$5:C2498)</f>
        <v>2494</v>
      </c>
      <c r="E2498" s="286" t="str">
        <f>IF(A2498='5.1'!$E$5,TXM!D2498,"")</f>
        <v/>
      </c>
      <c r="F2498" t="str">
        <f>IFERROR(SMALL($E$5:$E$8000,ROWS($E$5:E2498)),"")</f>
        <v/>
      </c>
      <c r="I2498" s="285" t="s">
        <v>1728</v>
      </c>
      <c r="J2498" t="s">
        <v>784</v>
      </c>
      <c r="K2498" s="300">
        <v>1456705971</v>
      </c>
      <c r="L2498" s="286">
        <f>ROWS(K$5:K2498)</f>
        <v>2494</v>
      </c>
      <c r="M2498" s="286" t="str">
        <f>IF(I2498='5.1'!$E$5,TXM!L2498,"")</f>
        <v/>
      </c>
      <c r="N2498" t="str">
        <f>IFERROR(SMALL($M$5:$M$8000,ROWS($M$5:M2498)),"")</f>
        <v/>
      </c>
      <c r="P2498" t="s">
        <v>1841</v>
      </c>
      <c r="Q2498" t="s">
        <v>752</v>
      </c>
      <c r="R2498">
        <v>5173</v>
      </c>
      <c r="S2498" s="286">
        <f>ROWS(R$5:R2498)</f>
        <v>2494</v>
      </c>
      <c r="T2498" s="286" t="str">
        <f>IF(P2498='5.1'!$E$5,TXM!S2498,"")</f>
        <v/>
      </c>
      <c r="U2498" t="str">
        <f>IFERROR(SMALL($T$5:$T$8000,ROWS($T$5:T2498)),"")</f>
        <v/>
      </c>
    </row>
    <row r="2499" spans="1:21" ht="14.4" customHeight="1" x14ac:dyDescent="0.25">
      <c r="A2499" s="285" t="s">
        <v>1829</v>
      </c>
      <c r="B2499" t="s">
        <v>768</v>
      </c>
      <c r="C2499" s="300">
        <v>1837</v>
      </c>
      <c r="D2499" s="286">
        <f>ROWS(C$5:C2499)</f>
        <v>2495</v>
      </c>
      <c r="E2499" s="286" t="str">
        <f>IF(A2499='5.1'!$E$5,TXM!D2499,"")</f>
        <v/>
      </c>
      <c r="F2499" t="str">
        <f>IFERROR(SMALL($E$5:$E$8000,ROWS($E$5:E2499)),"")</f>
        <v/>
      </c>
      <c r="I2499" s="285" t="s">
        <v>1728</v>
      </c>
      <c r="J2499" t="s">
        <v>808</v>
      </c>
      <c r="K2499" s="300">
        <v>1316250965</v>
      </c>
      <c r="L2499" s="286">
        <f>ROWS(K$5:K2499)</f>
        <v>2495</v>
      </c>
      <c r="M2499" s="286" t="str">
        <f>IF(I2499='5.1'!$E$5,TXM!L2499,"")</f>
        <v/>
      </c>
      <c r="N2499" t="str">
        <f>IFERROR(SMALL($M$5:$M$8000,ROWS($M$5:M2499)),"")</f>
        <v/>
      </c>
      <c r="P2499" t="s">
        <v>1841</v>
      </c>
      <c r="Q2499" t="s">
        <v>197</v>
      </c>
      <c r="R2499">
        <v>5087</v>
      </c>
      <c r="S2499" s="286">
        <f>ROWS(R$5:R2499)</f>
        <v>2495</v>
      </c>
      <c r="T2499" s="286" t="str">
        <f>IF(P2499='5.1'!$E$5,TXM!S2499,"")</f>
        <v/>
      </c>
      <c r="U2499" t="str">
        <f>IFERROR(SMALL($T$5:$T$8000,ROWS($T$5:T2499)),"")</f>
        <v/>
      </c>
    </row>
    <row r="2500" spans="1:21" ht="14.4" customHeight="1" x14ac:dyDescent="0.25">
      <c r="A2500" s="285" t="s">
        <v>1829</v>
      </c>
      <c r="B2500" t="s">
        <v>1097</v>
      </c>
      <c r="C2500" s="300">
        <v>600</v>
      </c>
      <c r="D2500" s="286">
        <f>ROWS(C$5:C2500)</f>
        <v>2496</v>
      </c>
      <c r="E2500" s="286" t="str">
        <f>IF(A2500='5.1'!$E$5,TXM!D2500,"")</f>
        <v/>
      </c>
      <c r="F2500" t="str">
        <f>IFERROR(SMALL($E$5:$E$8000,ROWS($E$5:E2500)),"")</f>
        <v/>
      </c>
      <c r="I2500" s="285" t="s">
        <v>1728</v>
      </c>
      <c r="J2500" t="s">
        <v>810</v>
      </c>
      <c r="K2500" s="300">
        <v>1175484596</v>
      </c>
      <c r="L2500" s="286">
        <f>ROWS(K$5:K2500)</f>
        <v>2496</v>
      </c>
      <c r="M2500" s="286" t="str">
        <f>IF(I2500='5.1'!$E$5,TXM!L2500,"")</f>
        <v/>
      </c>
      <c r="N2500" t="str">
        <f>IFERROR(SMALL($M$5:$M$8000,ROWS($M$5:M2500)),"")</f>
        <v/>
      </c>
      <c r="P2500" t="s">
        <v>1841</v>
      </c>
      <c r="Q2500" t="s">
        <v>1087</v>
      </c>
      <c r="R2500">
        <v>4239</v>
      </c>
      <c r="S2500" s="286">
        <f>ROWS(R$5:R2500)</f>
        <v>2496</v>
      </c>
      <c r="T2500" s="286" t="str">
        <f>IF(P2500='5.1'!$E$5,TXM!S2500,"")</f>
        <v/>
      </c>
      <c r="U2500" t="str">
        <f>IFERROR(SMALL($T$5:$T$8000,ROWS($T$5:T2500)),"")</f>
        <v/>
      </c>
    </row>
    <row r="2501" spans="1:21" ht="14.4" customHeight="1" x14ac:dyDescent="0.25">
      <c r="A2501" s="285" t="s">
        <v>1833</v>
      </c>
      <c r="B2501" t="s">
        <v>997</v>
      </c>
      <c r="C2501" s="300">
        <v>4039447</v>
      </c>
      <c r="D2501" s="286">
        <f>ROWS(C$5:C2501)</f>
        <v>2497</v>
      </c>
      <c r="E2501" s="286" t="str">
        <f>IF(A2501='5.1'!$E$5,TXM!D2501,"")</f>
        <v/>
      </c>
      <c r="F2501" t="str">
        <f>IFERROR(SMALL($E$5:$E$8000,ROWS($E$5:E2501)),"")</f>
        <v/>
      </c>
      <c r="I2501" s="285" t="s">
        <v>1728</v>
      </c>
      <c r="J2501" t="s">
        <v>1093</v>
      </c>
      <c r="K2501" s="300">
        <v>914106836</v>
      </c>
      <c r="L2501" s="286">
        <f>ROWS(K$5:K2501)</f>
        <v>2497</v>
      </c>
      <c r="M2501" s="286" t="str">
        <f>IF(I2501='5.1'!$E$5,TXM!L2501,"")</f>
        <v/>
      </c>
      <c r="N2501" t="str">
        <f>IFERROR(SMALL($M$5:$M$8000,ROWS($M$5:M2501)),"")</f>
        <v/>
      </c>
      <c r="P2501" t="s">
        <v>1841</v>
      </c>
      <c r="Q2501" t="s">
        <v>742</v>
      </c>
      <c r="R2501">
        <v>3803</v>
      </c>
      <c r="S2501" s="286">
        <f>ROWS(R$5:R2501)</f>
        <v>2497</v>
      </c>
      <c r="T2501" s="286" t="str">
        <f>IF(P2501='5.1'!$E$5,TXM!S2501,"")</f>
        <v/>
      </c>
      <c r="U2501" t="str">
        <f>IFERROR(SMALL($T$5:$T$8000,ROWS($T$5:T2501)),"")</f>
        <v/>
      </c>
    </row>
    <row r="2502" spans="1:21" ht="14.4" customHeight="1" x14ac:dyDescent="0.25">
      <c r="A2502" s="285" t="s">
        <v>1833</v>
      </c>
      <c r="B2502" t="s">
        <v>1080</v>
      </c>
      <c r="C2502" s="300">
        <v>1226621</v>
      </c>
      <c r="D2502" s="286">
        <f>ROWS(C$5:C2502)</f>
        <v>2498</v>
      </c>
      <c r="E2502" s="286" t="str">
        <f>IF(A2502='5.1'!$E$5,TXM!D2502,"")</f>
        <v/>
      </c>
      <c r="F2502" t="str">
        <f>IFERROR(SMALL($E$5:$E$8000,ROWS($E$5:E2502)),"")</f>
        <v/>
      </c>
      <c r="I2502" s="285" t="s">
        <v>1728</v>
      </c>
      <c r="J2502" t="s">
        <v>806</v>
      </c>
      <c r="K2502" s="300">
        <v>889692769</v>
      </c>
      <c r="L2502" s="286">
        <f>ROWS(K$5:K2502)</f>
        <v>2498</v>
      </c>
      <c r="M2502" s="286" t="str">
        <f>IF(I2502='5.1'!$E$5,TXM!L2502,"")</f>
        <v/>
      </c>
      <c r="N2502" t="str">
        <f>IFERROR(SMALL($M$5:$M$8000,ROWS($M$5:M2502)),"")</f>
        <v/>
      </c>
      <c r="P2502" t="s">
        <v>1841</v>
      </c>
      <c r="Q2502" t="s">
        <v>782</v>
      </c>
      <c r="R2502">
        <v>3097</v>
      </c>
      <c r="S2502" s="286">
        <f>ROWS(R$5:R2502)</f>
        <v>2498</v>
      </c>
      <c r="T2502" s="286" t="str">
        <f>IF(P2502='5.1'!$E$5,TXM!S2502,"")</f>
        <v/>
      </c>
      <c r="U2502" t="str">
        <f>IFERROR(SMALL($T$5:$T$8000,ROWS($T$5:T2502)),"")</f>
        <v/>
      </c>
    </row>
    <row r="2503" spans="1:21" ht="14.4" customHeight="1" x14ac:dyDescent="0.25">
      <c r="A2503" s="285" t="s">
        <v>1833</v>
      </c>
      <c r="B2503" t="s">
        <v>748</v>
      </c>
      <c r="C2503" s="300">
        <v>673285</v>
      </c>
      <c r="D2503" s="286">
        <f>ROWS(C$5:C2503)</f>
        <v>2499</v>
      </c>
      <c r="E2503" s="286" t="str">
        <f>IF(A2503='5.1'!$E$5,TXM!D2503,"")</f>
        <v/>
      </c>
      <c r="F2503" t="str">
        <f>IFERROR(SMALL($E$5:$E$8000,ROWS($E$5:E2503)),"")</f>
        <v/>
      </c>
      <c r="I2503" s="285" t="s">
        <v>1728</v>
      </c>
      <c r="J2503" t="s">
        <v>1080</v>
      </c>
      <c r="K2503" s="300">
        <v>73869294</v>
      </c>
      <c r="L2503" s="286">
        <f>ROWS(K$5:K2503)</f>
        <v>2499</v>
      </c>
      <c r="M2503" s="286" t="str">
        <f>IF(I2503='5.1'!$E$5,TXM!L2503,"")</f>
        <v/>
      </c>
      <c r="N2503" t="str">
        <f>IFERROR(SMALL($M$5:$M$8000,ROWS($M$5:M2503)),"")</f>
        <v/>
      </c>
      <c r="P2503" t="s">
        <v>1841</v>
      </c>
      <c r="Q2503" t="s">
        <v>786</v>
      </c>
      <c r="R2503">
        <v>1965</v>
      </c>
      <c r="S2503" s="286">
        <f>ROWS(R$5:R2503)</f>
        <v>2499</v>
      </c>
      <c r="T2503" s="286" t="str">
        <f>IF(P2503='5.1'!$E$5,TXM!S2503,"")</f>
        <v/>
      </c>
      <c r="U2503" t="str">
        <f>IFERROR(SMALL($T$5:$T$8000,ROWS($T$5:T2503)),"")</f>
        <v/>
      </c>
    </row>
    <row r="2504" spans="1:21" ht="14.4" customHeight="1" x14ac:dyDescent="0.25">
      <c r="A2504" s="285" t="s">
        <v>2015</v>
      </c>
      <c r="B2504" t="s">
        <v>715</v>
      </c>
      <c r="C2504" s="300">
        <v>42201619</v>
      </c>
      <c r="D2504" s="286">
        <f>ROWS(C$5:C2504)</f>
        <v>2500</v>
      </c>
      <c r="E2504" s="286" t="str">
        <f>IF(A2504='5.1'!$E$5,TXM!D2504,"")</f>
        <v/>
      </c>
      <c r="F2504" t="str">
        <f>IFERROR(SMALL($E$5:$E$8000,ROWS($E$5:E2504)),"")</f>
        <v/>
      </c>
      <c r="I2504" s="285" t="s">
        <v>1728</v>
      </c>
      <c r="J2504" t="s">
        <v>1081</v>
      </c>
      <c r="K2504" s="300">
        <v>59633025</v>
      </c>
      <c r="L2504" s="286">
        <f>ROWS(K$5:K2504)</f>
        <v>2500</v>
      </c>
      <c r="M2504" s="286" t="str">
        <f>IF(I2504='5.1'!$E$5,TXM!L2504,"")</f>
        <v/>
      </c>
      <c r="N2504" t="str">
        <f>IFERROR(SMALL($M$5:$M$8000,ROWS($M$5:M2504)),"")</f>
        <v/>
      </c>
      <c r="P2504" t="s">
        <v>2016</v>
      </c>
      <c r="Q2504" t="s">
        <v>1098</v>
      </c>
      <c r="R2504">
        <v>97495</v>
      </c>
      <c r="S2504" s="286">
        <f>ROWS(R$5:R2504)</f>
        <v>2500</v>
      </c>
      <c r="T2504" s="286" t="str">
        <f>IF(P2504='5.1'!$E$5,TXM!S2504,"")</f>
        <v/>
      </c>
      <c r="U2504" t="str">
        <f>IFERROR(SMALL($T$5:$T$8000,ROWS($T$5:T2504)),"")</f>
        <v/>
      </c>
    </row>
    <row r="2505" spans="1:21" ht="14.4" customHeight="1" x14ac:dyDescent="0.25">
      <c r="A2505" s="285" t="s">
        <v>2015</v>
      </c>
      <c r="B2505" t="s">
        <v>719</v>
      </c>
      <c r="C2505" s="300">
        <v>31736700</v>
      </c>
      <c r="D2505" s="286">
        <f>ROWS(C$5:C2505)</f>
        <v>2501</v>
      </c>
      <c r="E2505" s="286" t="str">
        <f>IF(A2505='5.1'!$E$5,TXM!D2505,"")</f>
        <v/>
      </c>
      <c r="F2505" t="str">
        <f>IFERROR(SMALL($E$5:$E$8000,ROWS($E$5:E2505)),"")</f>
        <v/>
      </c>
      <c r="I2505" s="285" t="s">
        <v>1728</v>
      </c>
      <c r="J2505" t="s">
        <v>106</v>
      </c>
      <c r="K2505" s="300">
        <v>51841760</v>
      </c>
      <c r="L2505" s="286">
        <f>ROWS(K$5:K2505)</f>
        <v>2501</v>
      </c>
      <c r="M2505" s="286" t="str">
        <f>IF(I2505='5.1'!$E$5,TXM!L2505,"")</f>
        <v/>
      </c>
      <c r="N2505" t="str">
        <f>IFERROR(SMALL($M$5:$M$8000,ROWS($M$5:M2505)),"")</f>
        <v/>
      </c>
      <c r="P2505" t="s">
        <v>2016</v>
      </c>
      <c r="Q2505" t="s">
        <v>764</v>
      </c>
      <c r="R2505">
        <v>20200</v>
      </c>
      <c r="S2505" s="286">
        <f>ROWS(R$5:R2505)</f>
        <v>2501</v>
      </c>
      <c r="T2505" s="286" t="str">
        <f>IF(P2505='5.1'!$E$5,TXM!S2505,"")</f>
        <v/>
      </c>
      <c r="U2505" t="str">
        <f>IFERROR(SMALL($T$5:$T$8000,ROWS($T$5:T2505)),"")</f>
        <v/>
      </c>
    </row>
    <row r="2506" spans="1:21" ht="14.4" customHeight="1" x14ac:dyDescent="0.25">
      <c r="A2506" s="285" t="s">
        <v>2015</v>
      </c>
      <c r="B2506" t="s">
        <v>1080</v>
      </c>
      <c r="C2506" s="300">
        <v>21461021</v>
      </c>
      <c r="D2506" s="286">
        <f>ROWS(C$5:C2506)</f>
        <v>2502</v>
      </c>
      <c r="E2506" s="286" t="str">
        <f>IF(A2506='5.1'!$E$5,TXM!D2506,"")</f>
        <v/>
      </c>
      <c r="F2506" t="str">
        <f>IFERROR(SMALL($E$5:$E$8000,ROWS($E$5:E2506)),"")</f>
        <v/>
      </c>
      <c r="I2506" s="285" t="s">
        <v>1728</v>
      </c>
      <c r="J2506" t="s">
        <v>1096</v>
      </c>
      <c r="K2506" s="300">
        <v>47992324</v>
      </c>
      <c r="L2506" s="286">
        <f>ROWS(K$5:K2506)</f>
        <v>2502</v>
      </c>
      <c r="M2506" s="286" t="str">
        <f>IF(I2506='5.1'!$E$5,TXM!L2506,"")</f>
        <v/>
      </c>
      <c r="N2506" t="str">
        <f>IFERROR(SMALL($M$5:$M$8000,ROWS($M$5:M2506)),"")</f>
        <v/>
      </c>
      <c r="P2506" t="s">
        <v>2016</v>
      </c>
      <c r="Q2506" t="s">
        <v>752</v>
      </c>
      <c r="R2506">
        <v>6530</v>
      </c>
      <c r="S2506" s="286">
        <f>ROWS(R$5:R2506)</f>
        <v>2502</v>
      </c>
      <c r="T2506" s="286" t="str">
        <f>IF(P2506='5.1'!$E$5,TXM!S2506,"")</f>
        <v/>
      </c>
      <c r="U2506" t="str">
        <f>IFERROR(SMALL($T$5:$T$8000,ROWS($T$5:T2506)),"")</f>
        <v/>
      </c>
    </row>
    <row r="2507" spans="1:21" ht="14.4" customHeight="1" x14ac:dyDescent="0.25">
      <c r="A2507" s="285" t="s">
        <v>2015</v>
      </c>
      <c r="B2507" t="s">
        <v>1081</v>
      </c>
      <c r="C2507" s="300">
        <v>2212851</v>
      </c>
      <c r="D2507" s="286">
        <f>ROWS(C$5:C2507)</f>
        <v>2503</v>
      </c>
      <c r="E2507" s="286" t="str">
        <f>IF(A2507='5.1'!$E$5,TXM!D2507,"")</f>
        <v/>
      </c>
      <c r="F2507" t="str">
        <f>IFERROR(SMALL($E$5:$E$8000,ROWS($E$5:E2507)),"")</f>
        <v/>
      </c>
      <c r="I2507" s="285" t="s">
        <v>1728</v>
      </c>
      <c r="J2507" t="s">
        <v>117</v>
      </c>
      <c r="K2507" s="300">
        <v>45720690</v>
      </c>
      <c r="L2507" s="286">
        <f>ROWS(K$5:K2507)</f>
        <v>2503</v>
      </c>
      <c r="M2507" s="286" t="str">
        <f>IF(I2507='5.1'!$E$5,TXM!L2507,"")</f>
        <v/>
      </c>
      <c r="N2507" t="str">
        <f>IFERROR(SMALL($M$5:$M$8000,ROWS($M$5:M2507)),"")</f>
        <v/>
      </c>
      <c r="P2507" t="s">
        <v>2016</v>
      </c>
      <c r="Q2507" t="s">
        <v>1091</v>
      </c>
      <c r="R2507">
        <v>3000</v>
      </c>
      <c r="S2507" s="286">
        <f>ROWS(R$5:R2507)</f>
        <v>2503</v>
      </c>
      <c r="T2507" s="286" t="str">
        <f>IF(P2507='5.1'!$E$5,TXM!S2507,"")</f>
        <v/>
      </c>
      <c r="U2507" t="str">
        <f>IFERROR(SMALL($T$5:$T$8000,ROWS($T$5:T2507)),"")</f>
        <v/>
      </c>
    </row>
    <row r="2508" spans="1:21" ht="14.4" customHeight="1" x14ac:dyDescent="0.25">
      <c r="A2508" s="285" t="s">
        <v>2015</v>
      </c>
      <c r="B2508" t="s">
        <v>790</v>
      </c>
      <c r="C2508" s="300">
        <v>1615587</v>
      </c>
      <c r="D2508" s="286">
        <f>ROWS(C$5:C2508)</f>
        <v>2504</v>
      </c>
      <c r="E2508" s="286" t="str">
        <f>IF(A2508='5.1'!$E$5,TXM!D2508,"")</f>
        <v/>
      </c>
      <c r="F2508" t="str">
        <f>IFERROR(SMALL($E$5:$E$8000,ROWS($E$5:E2508)),"")</f>
        <v/>
      </c>
      <c r="I2508" s="285" t="s">
        <v>1728</v>
      </c>
      <c r="J2508" t="s">
        <v>997</v>
      </c>
      <c r="K2508" s="300">
        <v>43219530</v>
      </c>
      <c r="L2508" s="286">
        <f>ROWS(K$5:K2508)</f>
        <v>2504</v>
      </c>
      <c r="M2508" s="286" t="str">
        <f>IF(I2508='5.1'!$E$5,TXM!L2508,"")</f>
        <v/>
      </c>
      <c r="N2508" t="str">
        <f>IFERROR(SMALL($M$5:$M$8000,ROWS($M$5:M2508)),"")</f>
        <v/>
      </c>
      <c r="P2508" t="s">
        <v>2016</v>
      </c>
      <c r="Q2508" t="s">
        <v>762</v>
      </c>
      <c r="R2508">
        <v>3000</v>
      </c>
      <c r="S2508" s="286">
        <f>ROWS(R$5:R2508)</f>
        <v>2504</v>
      </c>
      <c r="T2508" s="286" t="str">
        <f>IF(P2508='5.1'!$E$5,TXM!S2508,"")</f>
        <v/>
      </c>
      <c r="U2508" t="str">
        <f>IFERROR(SMALL($T$5:$T$8000,ROWS($T$5:T2508)),"")</f>
        <v/>
      </c>
    </row>
    <row r="2509" spans="1:21" ht="14.4" customHeight="1" x14ac:dyDescent="0.25">
      <c r="A2509" s="285" t="s">
        <v>2015</v>
      </c>
      <c r="B2509" t="s">
        <v>106</v>
      </c>
      <c r="C2509" s="300">
        <v>363974</v>
      </c>
      <c r="D2509" s="286">
        <f>ROWS(C$5:C2509)</f>
        <v>2505</v>
      </c>
      <c r="E2509" s="286" t="str">
        <f>IF(A2509='5.1'!$E$5,TXM!D2509,"")</f>
        <v/>
      </c>
      <c r="F2509" t="str">
        <f>IFERROR(SMALL($E$5:$E$8000,ROWS($E$5:E2509)),"")</f>
        <v/>
      </c>
      <c r="I2509" s="285" t="s">
        <v>1728</v>
      </c>
      <c r="J2509" t="s">
        <v>719</v>
      </c>
      <c r="K2509" s="300">
        <v>33301024</v>
      </c>
      <c r="L2509" s="286">
        <f>ROWS(K$5:K2509)</f>
        <v>2505</v>
      </c>
      <c r="M2509" s="286" t="str">
        <f>IF(I2509='5.1'!$E$5,TXM!L2509,"")</f>
        <v/>
      </c>
      <c r="N2509" t="str">
        <f>IFERROR(SMALL($M$5:$M$8000,ROWS($M$5:M2509)),"")</f>
        <v/>
      </c>
      <c r="P2509" t="s">
        <v>2016</v>
      </c>
      <c r="Q2509" t="s">
        <v>1096</v>
      </c>
      <c r="R2509">
        <v>2525</v>
      </c>
      <c r="S2509" s="286">
        <f>ROWS(R$5:R2509)</f>
        <v>2505</v>
      </c>
      <c r="T2509" s="286" t="str">
        <f>IF(P2509='5.1'!$E$5,TXM!S2509,"")</f>
        <v/>
      </c>
      <c r="U2509" t="str">
        <f>IFERROR(SMALL($T$5:$T$8000,ROWS($T$5:T2509)),"")</f>
        <v/>
      </c>
    </row>
    <row r="2510" spans="1:21" ht="14.4" customHeight="1" x14ac:dyDescent="0.25">
      <c r="A2510" s="285" t="s">
        <v>2015</v>
      </c>
      <c r="B2510" t="s">
        <v>748</v>
      </c>
      <c r="C2510" s="300">
        <v>194477</v>
      </c>
      <c r="D2510" s="286">
        <f>ROWS(C$5:C2510)</f>
        <v>2506</v>
      </c>
      <c r="E2510" s="286" t="str">
        <f>IF(A2510='5.1'!$E$5,TXM!D2510,"")</f>
        <v/>
      </c>
      <c r="F2510" t="str">
        <f>IFERROR(SMALL($E$5:$E$8000,ROWS($E$5:E2510)),"")</f>
        <v/>
      </c>
      <c r="I2510" s="285" t="s">
        <v>1728</v>
      </c>
      <c r="J2510" t="s">
        <v>725</v>
      </c>
      <c r="K2510" s="300">
        <v>32034528</v>
      </c>
      <c r="L2510" s="286">
        <f>ROWS(K$5:K2510)</f>
        <v>2506</v>
      </c>
      <c r="M2510" s="286" t="str">
        <f>IF(I2510='5.1'!$E$5,TXM!L2510,"")</f>
        <v/>
      </c>
      <c r="N2510" t="str">
        <f>IFERROR(SMALL($M$5:$M$8000,ROWS($M$5:M2510)),"")</f>
        <v/>
      </c>
      <c r="P2510" t="s">
        <v>2016</v>
      </c>
      <c r="Q2510" t="s">
        <v>1084</v>
      </c>
      <c r="R2510">
        <v>2020</v>
      </c>
      <c r="S2510" s="286">
        <f>ROWS(R$5:R2510)</f>
        <v>2506</v>
      </c>
      <c r="T2510" s="286" t="str">
        <f>IF(P2510='5.1'!$E$5,TXM!S2510,"")</f>
        <v/>
      </c>
      <c r="U2510" t="str">
        <f>IFERROR(SMALL($T$5:$T$8000,ROWS($T$5:T2510)),"")</f>
        <v/>
      </c>
    </row>
    <row r="2511" spans="1:21" ht="14.4" customHeight="1" x14ac:dyDescent="0.25">
      <c r="A2511" s="285" t="s">
        <v>2015</v>
      </c>
      <c r="B2511" t="s">
        <v>117</v>
      </c>
      <c r="C2511" s="300">
        <v>144788</v>
      </c>
      <c r="D2511" s="286">
        <f>ROWS(C$5:C2511)</f>
        <v>2507</v>
      </c>
      <c r="E2511" s="286" t="str">
        <f>IF(A2511='5.1'!$E$5,TXM!D2511,"")</f>
        <v/>
      </c>
      <c r="F2511" t="str">
        <f>IFERROR(SMALL($E$5:$E$8000,ROWS($E$5:E2511)),"")</f>
        <v/>
      </c>
      <c r="I2511" s="285" t="s">
        <v>1728</v>
      </c>
      <c r="J2511" t="s">
        <v>802</v>
      </c>
      <c r="K2511" s="300">
        <v>25955549</v>
      </c>
      <c r="L2511" s="286">
        <f>ROWS(K$5:K2511)</f>
        <v>2507</v>
      </c>
      <c r="M2511" s="286" t="str">
        <f>IF(I2511='5.1'!$E$5,TXM!L2511,"")</f>
        <v/>
      </c>
      <c r="N2511" t="str">
        <f>IFERROR(SMALL($M$5:$M$8000,ROWS($M$5:M2511)),"")</f>
        <v/>
      </c>
      <c r="P2511" t="s">
        <v>2016</v>
      </c>
      <c r="Q2511" t="s">
        <v>1080</v>
      </c>
      <c r="R2511">
        <v>1515</v>
      </c>
      <c r="S2511" s="286">
        <f>ROWS(R$5:R2511)</f>
        <v>2507</v>
      </c>
      <c r="T2511" s="286" t="str">
        <f>IF(P2511='5.1'!$E$5,TXM!S2511,"")</f>
        <v/>
      </c>
      <c r="U2511" t="str">
        <f>IFERROR(SMALL($T$5:$T$8000,ROWS($T$5:T2511)),"")</f>
        <v/>
      </c>
    </row>
    <row r="2512" spans="1:21" ht="14.4" customHeight="1" x14ac:dyDescent="0.25">
      <c r="A2512" s="285" t="s">
        <v>1836</v>
      </c>
      <c r="B2512" t="s">
        <v>715</v>
      </c>
      <c r="C2512" s="300">
        <v>17124576474</v>
      </c>
      <c r="D2512" s="286">
        <f>ROWS(C$5:C2512)</f>
        <v>2508</v>
      </c>
      <c r="E2512" s="286" t="str">
        <f>IF(A2512='5.1'!$E$5,TXM!D2512,"")</f>
        <v/>
      </c>
      <c r="F2512" t="str">
        <f>IFERROR(SMALL($E$5:$E$8000,ROWS($E$5:E2512)),"")</f>
        <v/>
      </c>
      <c r="I2512" s="285" t="s">
        <v>1728</v>
      </c>
      <c r="J2512" t="s">
        <v>812</v>
      </c>
      <c r="K2512" s="300">
        <v>25619363</v>
      </c>
      <c r="L2512" s="286">
        <f>ROWS(K$5:K2512)</f>
        <v>2508</v>
      </c>
      <c r="M2512" s="286" t="str">
        <f>IF(I2512='5.1'!$E$5,TXM!L2512,"")</f>
        <v/>
      </c>
      <c r="N2512" t="str">
        <f>IFERROR(SMALL($M$5:$M$8000,ROWS($M$5:M2512)),"")</f>
        <v/>
      </c>
      <c r="P2512" t="s">
        <v>2017</v>
      </c>
      <c r="Q2512" t="s">
        <v>1098</v>
      </c>
      <c r="R2512">
        <v>3313</v>
      </c>
      <c r="S2512" s="286">
        <f>ROWS(R$5:R2512)</f>
        <v>2508</v>
      </c>
      <c r="T2512" s="286" t="str">
        <f>IF(P2512='5.1'!$E$5,TXM!S2512,"")</f>
        <v/>
      </c>
      <c r="U2512" t="str">
        <f>IFERROR(SMALL($T$5:$T$8000,ROWS($T$5:T2512)),"")</f>
        <v/>
      </c>
    </row>
    <row r="2513" spans="1:21" ht="14.4" customHeight="1" x14ac:dyDescent="0.25">
      <c r="A2513" s="285" t="s">
        <v>1836</v>
      </c>
      <c r="B2513" t="s">
        <v>1080</v>
      </c>
      <c r="C2513" s="300">
        <v>5073603252</v>
      </c>
      <c r="D2513" s="286">
        <f>ROWS(C$5:C2513)</f>
        <v>2509</v>
      </c>
      <c r="E2513" s="286" t="str">
        <f>IF(A2513='5.1'!$E$5,TXM!D2513,"")</f>
        <v/>
      </c>
      <c r="F2513" t="str">
        <f>IFERROR(SMALL($E$5:$E$8000,ROWS($E$5:E2513)),"")</f>
        <v/>
      </c>
      <c r="I2513" s="285" t="s">
        <v>1728</v>
      </c>
      <c r="J2513" t="s">
        <v>105</v>
      </c>
      <c r="K2513" s="300">
        <v>23859670</v>
      </c>
      <c r="L2513" s="286">
        <f>ROWS(K$5:K2513)</f>
        <v>2509</v>
      </c>
      <c r="M2513" s="286" t="str">
        <f>IF(I2513='5.1'!$E$5,TXM!L2513,"")</f>
        <v/>
      </c>
      <c r="N2513" t="str">
        <f>IFERROR(SMALL($M$5:$M$8000,ROWS($M$5:M2513)),"")</f>
        <v/>
      </c>
      <c r="P2513" t="s">
        <v>2018</v>
      </c>
      <c r="Q2513" t="s">
        <v>1093</v>
      </c>
      <c r="R2513">
        <v>346718</v>
      </c>
      <c r="S2513" s="286">
        <f>ROWS(R$5:R2513)</f>
        <v>2509</v>
      </c>
      <c r="T2513" s="286" t="str">
        <f>IF(P2513='5.1'!$E$5,TXM!S2513,"")</f>
        <v/>
      </c>
      <c r="U2513" t="str">
        <f>IFERROR(SMALL($T$5:$T$8000,ROWS($T$5:T2513)),"")</f>
        <v/>
      </c>
    </row>
    <row r="2514" spans="1:21" ht="14.4" customHeight="1" x14ac:dyDescent="0.25">
      <c r="A2514" s="285" t="s">
        <v>1836</v>
      </c>
      <c r="B2514" t="s">
        <v>719</v>
      </c>
      <c r="C2514" s="300">
        <v>3482652081</v>
      </c>
      <c r="D2514" s="286">
        <f>ROWS(C$5:C2514)</f>
        <v>2510</v>
      </c>
      <c r="E2514" s="286" t="str">
        <f>IF(A2514='5.1'!$E$5,TXM!D2514,"")</f>
        <v/>
      </c>
      <c r="F2514" t="str">
        <f>IFERROR(SMALL($E$5:$E$8000,ROWS($E$5:E2514)),"")</f>
        <v/>
      </c>
      <c r="I2514" s="285" t="s">
        <v>1728</v>
      </c>
      <c r="J2514" t="s">
        <v>102</v>
      </c>
      <c r="K2514" s="300">
        <v>21178558</v>
      </c>
      <c r="L2514" s="286">
        <f>ROWS(K$5:K2514)</f>
        <v>2510</v>
      </c>
      <c r="M2514" s="286" t="str">
        <f>IF(I2514='5.1'!$E$5,TXM!L2514,"")</f>
        <v/>
      </c>
      <c r="N2514" t="str">
        <f>IFERROR(SMALL($M$5:$M$8000,ROWS($M$5:M2514)),"")</f>
        <v/>
      </c>
      <c r="P2514" t="s">
        <v>2018</v>
      </c>
      <c r="Q2514" t="s">
        <v>802</v>
      </c>
      <c r="R2514">
        <v>81218</v>
      </c>
      <c r="S2514" s="286">
        <f>ROWS(R$5:R2514)</f>
        <v>2510</v>
      </c>
      <c r="T2514" s="286" t="str">
        <f>IF(P2514='5.1'!$E$5,TXM!S2514,"")</f>
        <v/>
      </c>
      <c r="U2514" t="str">
        <f>IFERROR(SMALL($T$5:$T$8000,ROWS($T$5:T2514)),"")</f>
        <v/>
      </c>
    </row>
    <row r="2515" spans="1:21" ht="14.4" customHeight="1" x14ac:dyDescent="0.25">
      <c r="A2515" s="285" t="s">
        <v>1836</v>
      </c>
      <c r="B2515" t="s">
        <v>806</v>
      </c>
      <c r="C2515" s="300">
        <v>47850429</v>
      </c>
      <c r="D2515" s="286">
        <f>ROWS(C$5:C2515)</f>
        <v>2511</v>
      </c>
      <c r="E2515" s="286" t="str">
        <f>IF(A2515='5.1'!$E$5,TXM!D2515,"")</f>
        <v/>
      </c>
      <c r="F2515" t="str">
        <f>IFERROR(SMALL($E$5:$E$8000,ROWS($E$5:E2515)),"")</f>
        <v/>
      </c>
      <c r="I2515" s="285" t="s">
        <v>1728</v>
      </c>
      <c r="J2515" t="s">
        <v>116</v>
      </c>
      <c r="K2515" s="300">
        <v>17067017</v>
      </c>
      <c r="L2515" s="286">
        <f>ROWS(K$5:K2515)</f>
        <v>2511</v>
      </c>
      <c r="M2515" s="286" t="str">
        <f>IF(I2515='5.1'!$E$5,TXM!L2515,"")</f>
        <v/>
      </c>
      <c r="N2515" t="str">
        <f>IFERROR(SMALL($M$5:$M$8000,ROWS($M$5:M2515)),"")</f>
        <v/>
      </c>
      <c r="P2515" t="s">
        <v>2018</v>
      </c>
      <c r="Q2515" t="s">
        <v>197</v>
      </c>
      <c r="R2515">
        <v>15826</v>
      </c>
      <c r="S2515" s="286">
        <f>ROWS(R$5:R2515)</f>
        <v>2511</v>
      </c>
      <c r="T2515" s="286" t="str">
        <f>IF(P2515='5.1'!$E$5,TXM!S2515,"")</f>
        <v/>
      </c>
      <c r="U2515" t="str">
        <f>IFERROR(SMALL($T$5:$T$8000,ROWS($T$5:T2515)),"")</f>
        <v/>
      </c>
    </row>
    <row r="2516" spans="1:21" ht="14.4" customHeight="1" x14ac:dyDescent="0.25">
      <c r="A2516" s="285" t="s">
        <v>1836</v>
      </c>
      <c r="B2516" t="s">
        <v>1081</v>
      </c>
      <c r="C2516" s="300">
        <v>43715166</v>
      </c>
      <c r="D2516" s="286">
        <f>ROWS(C$5:C2516)</f>
        <v>2512</v>
      </c>
      <c r="E2516" s="286" t="str">
        <f>IF(A2516='5.1'!$E$5,TXM!D2516,"")</f>
        <v/>
      </c>
      <c r="F2516" t="str">
        <f>IFERROR(SMALL($E$5:$E$8000,ROWS($E$5:E2516)),"")</f>
        <v/>
      </c>
      <c r="I2516" s="285" t="s">
        <v>1728</v>
      </c>
      <c r="J2516" t="s">
        <v>804</v>
      </c>
      <c r="K2516" s="300">
        <v>12529964</v>
      </c>
      <c r="L2516" s="286">
        <f>ROWS(K$5:K2516)</f>
        <v>2512</v>
      </c>
      <c r="M2516" s="286" t="str">
        <f>IF(I2516='5.1'!$E$5,TXM!L2516,"")</f>
        <v/>
      </c>
      <c r="N2516" t="str">
        <f>IFERROR(SMALL($M$5:$M$8000,ROWS($M$5:M2516)),"")</f>
        <v/>
      </c>
      <c r="P2516" t="s">
        <v>2018</v>
      </c>
      <c r="Q2516" t="s">
        <v>1098</v>
      </c>
      <c r="R2516">
        <v>2254</v>
      </c>
      <c r="S2516" s="286">
        <f>ROWS(R$5:R2516)</f>
        <v>2512</v>
      </c>
      <c r="T2516" s="286" t="str">
        <f>IF(P2516='5.1'!$E$5,TXM!S2516,"")</f>
        <v/>
      </c>
      <c r="U2516" t="str">
        <f>IFERROR(SMALL($T$5:$T$8000,ROWS($T$5:T2516)),"")</f>
        <v/>
      </c>
    </row>
    <row r="2517" spans="1:21" ht="14.4" customHeight="1" x14ac:dyDescent="0.25">
      <c r="A2517" s="285" t="s">
        <v>1836</v>
      </c>
      <c r="B2517" t="s">
        <v>808</v>
      </c>
      <c r="C2517" s="300">
        <v>37067259</v>
      </c>
      <c r="D2517" s="286">
        <f>ROWS(C$5:C2517)</f>
        <v>2513</v>
      </c>
      <c r="E2517" s="286" t="str">
        <f>IF(A2517='5.1'!$E$5,TXM!D2517,"")</f>
        <v/>
      </c>
      <c r="F2517" t="str">
        <f>IFERROR(SMALL($E$5:$E$8000,ROWS($E$5:E2517)),"")</f>
        <v/>
      </c>
      <c r="I2517" s="285" t="s">
        <v>1728</v>
      </c>
      <c r="J2517" t="s">
        <v>119</v>
      </c>
      <c r="K2517" s="300">
        <v>10135664</v>
      </c>
      <c r="L2517" s="286">
        <f>ROWS(K$5:K2517)</f>
        <v>2513</v>
      </c>
      <c r="M2517" s="286" t="str">
        <f>IF(I2517='5.1'!$E$5,TXM!L2517,"")</f>
        <v/>
      </c>
      <c r="N2517" t="str">
        <f>IFERROR(SMALL($M$5:$M$8000,ROWS($M$5:M2517)),"")</f>
        <v/>
      </c>
      <c r="P2517" t="s">
        <v>2019</v>
      </c>
      <c r="Q2517" t="s">
        <v>1098</v>
      </c>
      <c r="R2517">
        <v>19893</v>
      </c>
      <c r="S2517" s="286">
        <f>ROWS(R$5:R2517)</f>
        <v>2513</v>
      </c>
      <c r="T2517" s="286" t="str">
        <f>IF(P2517='5.1'!$E$5,TXM!S2517,"")</f>
        <v/>
      </c>
      <c r="U2517" t="str">
        <f>IFERROR(SMALL($T$5:$T$8000,ROWS($T$5:T2517)),"")</f>
        <v/>
      </c>
    </row>
    <row r="2518" spans="1:21" ht="14.4" customHeight="1" x14ac:dyDescent="0.25">
      <c r="A2518" s="285" t="s">
        <v>1836</v>
      </c>
      <c r="B2518" t="s">
        <v>800</v>
      </c>
      <c r="C2518" s="300">
        <v>34490869</v>
      </c>
      <c r="D2518" s="286">
        <f>ROWS(C$5:C2518)</f>
        <v>2514</v>
      </c>
      <c r="E2518" s="286" t="str">
        <f>IF(A2518='5.1'!$E$5,TXM!D2518,"")</f>
        <v/>
      </c>
      <c r="F2518" t="str">
        <f>IFERROR(SMALL($E$5:$E$8000,ROWS($E$5:E2518)),"")</f>
        <v/>
      </c>
      <c r="I2518" s="285" t="s">
        <v>1728</v>
      </c>
      <c r="J2518" t="s">
        <v>1079</v>
      </c>
      <c r="K2518" s="300">
        <v>8112081</v>
      </c>
      <c r="L2518" s="286">
        <f>ROWS(K$5:K2518)</f>
        <v>2514</v>
      </c>
      <c r="M2518" s="286" t="str">
        <f>IF(I2518='5.1'!$E$5,TXM!L2518,"")</f>
        <v/>
      </c>
      <c r="N2518" t="str">
        <f>IFERROR(SMALL($M$5:$M$8000,ROWS($M$5:M2518)),"")</f>
        <v/>
      </c>
      <c r="P2518" t="s">
        <v>2020</v>
      </c>
      <c r="Q2518" t="s">
        <v>806</v>
      </c>
      <c r="R2518">
        <v>5582565</v>
      </c>
      <c r="S2518" s="286">
        <f>ROWS(R$5:R2518)</f>
        <v>2514</v>
      </c>
      <c r="T2518" s="286" t="str">
        <f>IF(P2518='5.1'!$E$5,TXM!S2518,"")</f>
        <v/>
      </c>
      <c r="U2518" t="str">
        <f>IFERROR(SMALL($T$5:$T$8000,ROWS($T$5:T2518)),"")</f>
        <v/>
      </c>
    </row>
    <row r="2519" spans="1:21" ht="14.4" customHeight="1" x14ac:dyDescent="0.25">
      <c r="A2519" s="285" t="s">
        <v>1836</v>
      </c>
      <c r="B2519" t="s">
        <v>784</v>
      </c>
      <c r="C2519" s="300">
        <v>34260765</v>
      </c>
      <c r="D2519" s="286">
        <f>ROWS(C$5:C2519)</f>
        <v>2515</v>
      </c>
      <c r="E2519" s="286" t="str">
        <f>IF(A2519='5.1'!$E$5,TXM!D2519,"")</f>
        <v/>
      </c>
      <c r="F2519" t="str">
        <f>IFERROR(SMALL($E$5:$E$8000,ROWS($E$5:E2519)),"")</f>
        <v/>
      </c>
      <c r="I2519" s="285" t="s">
        <v>1728</v>
      </c>
      <c r="J2519" t="s">
        <v>796</v>
      </c>
      <c r="K2519" s="300">
        <v>8038910</v>
      </c>
      <c r="L2519" s="286">
        <f>ROWS(K$5:K2519)</f>
        <v>2515</v>
      </c>
      <c r="M2519" s="286" t="str">
        <f>IF(I2519='5.1'!$E$5,TXM!L2519,"")</f>
        <v/>
      </c>
      <c r="N2519" t="str">
        <f>IFERROR(SMALL($M$5:$M$8000,ROWS($M$5:M2519)),"")</f>
        <v/>
      </c>
      <c r="P2519" t="s">
        <v>2020</v>
      </c>
      <c r="Q2519" t="s">
        <v>810</v>
      </c>
      <c r="R2519">
        <v>1946447</v>
      </c>
      <c r="S2519" s="286">
        <f>ROWS(R$5:R2519)</f>
        <v>2515</v>
      </c>
      <c r="T2519" s="286" t="str">
        <f>IF(P2519='5.1'!$E$5,TXM!S2519,"")</f>
        <v/>
      </c>
      <c r="U2519" t="str">
        <f>IFERROR(SMALL($T$5:$T$8000,ROWS($T$5:T2519)),"")</f>
        <v/>
      </c>
    </row>
    <row r="2520" spans="1:21" ht="14.4" customHeight="1" x14ac:dyDescent="0.25">
      <c r="A2520" s="285" t="s">
        <v>1836</v>
      </c>
      <c r="B2520" t="s">
        <v>790</v>
      </c>
      <c r="C2520" s="300">
        <v>17182350</v>
      </c>
      <c r="D2520" s="286">
        <f>ROWS(C$5:C2520)</f>
        <v>2516</v>
      </c>
      <c r="E2520" s="286" t="str">
        <f>IF(A2520='5.1'!$E$5,TXM!D2520,"")</f>
        <v/>
      </c>
      <c r="F2520" t="str">
        <f>IFERROR(SMALL($E$5:$E$8000,ROWS($E$5:E2520)),"")</f>
        <v/>
      </c>
      <c r="I2520" s="285" t="s">
        <v>1728</v>
      </c>
      <c r="J2520" t="s">
        <v>1086</v>
      </c>
      <c r="K2520" s="300">
        <v>6987356</v>
      </c>
      <c r="L2520" s="286">
        <f>ROWS(K$5:K2520)</f>
        <v>2516</v>
      </c>
      <c r="M2520" s="286" t="str">
        <f>IF(I2520='5.1'!$E$5,TXM!L2520,"")</f>
        <v/>
      </c>
      <c r="N2520" t="str">
        <f>IFERROR(SMALL($M$5:$M$8000,ROWS($M$5:M2520)),"")</f>
        <v/>
      </c>
      <c r="P2520" t="s">
        <v>2020</v>
      </c>
      <c r="Q2520" t="s">
        <v>762</v>
      </c>
      <c r="R2520">
        <v>967525</v>
      </c>
      <c r="S2520" s="286">
        <f>ROWS(R$5:R2520)</f>
        <v>2516</v>
      </c>
      <c r="T2520" s="286" t="str">
        <f>IF(P2520='5.1'!$E$5,TXM!S2520,"")</f>
        <v/>
      </c>
      <c r="U2520" t="str">
        <f>IFERROR(SMALL($T$5:$T$8000,ROWS($T$5:T2520)),"")</f>
        <v/>
      </c>
    </row>
    <row r="2521" spans="1:21" ht="14.4" customHeight="1" x14ac:dyDescent="0.25">
      <c r="A2521" s="285" t="s">
        <v>1836</v>
      </c>
      <c r="B2521" t="s">
        <v>115</v>
      </c>
      <c r="C2521" s="300">
        <v>15886151</v>
      </c>
      <c r="D2521" s="286">
        <f>ROWS(C$5:C2521)</f>
        <v>2517</v>
      </c>
      <c r="E2521" s="286" t="str">
        <f>IF(A2521='5.1'!$E$5,TXM!D2521,"")</f>
        <v/>
      </c>
      <c r="F2521" t="str">
        <f>IFERROR(SMALL($E$5:$E$8000,ROWS($E$5:E2521)),"")</f>
        <v/>
      </c>
      <c r="I2521" s="285" t="s">
        <v>1728</v>
      </c>
      <c r="J2521" t="s">
        <v>107</v>
      </c>
      <c r="K2521" s="300">
        <v>6957481</v>
      </c>
      <c r="L2521" s="286">
        <f>ROWS(K$5:K2521)</f>
        <v>2517</v>
      </c>
      <c r="M2521" s="286" t="str">
        <f>IF(I2521='5.1'!$E$5,TXM!L2521,"")</f>
        <v/>
      </c>
      <c r="N2521" t="str">
        <f>IFERROR(SMALL($M$5:$M$8000,ROWS($M$5:M2521)),"")</f>
        <v/>
      </c>
      <c r="P2521" t="s">
        <v>2020</v>
      </c>
      <c r="Q2521" t="s">
        <v>1098</v>
      </c>
      <c r="R2521">
        <v>519301</v>
      </c>
      <c r="S2521" s="286">
        <f>ROWS(R$5:R2521)</f>
        <v>2517</v>
      </c>
      <c r="T2521" s="286" t="str">
        <f>IF(P2521='5.1'!$E$5,TXM!S2521,"")</f>
        <v/>
      </c>
      <c r="U2521" t="str">
        <f>IFERROR(SMALL($T$5:$T$8000,ROWS($T$5:T2521)),"")</f>
        <v/>
      </c>
    </row>
    <row r="2522" spans="1:21" ht="14.4" customHeight="1" x14ac:dyDescent="0.25">
      <c r="A2522" s="285" t="s">
        <v>1836</v>
      </c>
      <c r="B2522" t="s">
        <v>786</v>
      </c>
      <c r="C2522" s="300">
        <v>8443300</v>
      </c>
      <c r="D2522" s="286">
        <f>ROWS(C$5:C2522)</f>
        <v>2518</v>
      </c>
      <c r="E2522" s="286" t="str">
        <f>IF(A2522='5.1'!$E$5,TXM!D2522,"")</f>
        <v/>
      </c>
      <c r="F2522" t="str">
        <f>IFERROR(SMALL($E$5:$E$8000,ROWS($E$5:E2522)),"")</f>
        <v/>
      </c>
      <c r="I2522" s="285" t="s">
        <v>1728</v>
      </c>
      <c r="J2522" t="s">
        <v>762</v>
      </c>
      <c r="K2522" s="300">
        <v>6897974</v>
      </c>
      <c r="L2522" s="286">
        <f>ROWS(K$5:K2522)</f>
        <v>2518</v>
      </c>
      <c r="M2522" s="286" t="str">
        <f>IF(I2522='5.1'!$E$5,TXM!L2522,"")</f>
        <v/>
      </c>
      <c r="N2522" t="str">
        <f>IFERROR(SMALL($M$5:$M$8000,ROWS($M$5:M2522)),"")</f>
        <v/>
      </c>
      <c r="P2522" t="s">
        <v>2020</v>
      </c>
      <c r="Q2522" t="s">
        <v>760</v>
      </c>
      <c r="R2522">
        <v>345270</v>
      </c>
      <c r="S2522" s="286">
        <f>ROWS(R$5:R2522)</f>
        <v>2518</v>
      </c>
      <c r="T2522" s="286" t="str">
        <f>IF(P2522='5.1'!$E$5,TXM!S2522,"")</f>
        <v/>
      </c>
      <c r="U2522" t="str">
        <f>IFERROR(SMALL($T$5:$T$8000,ROWS($T$5:T2522)),"")</f>
        <v/>
      </c>
    </row>
    <row r="2523" spans="1:21" ht="14.4" customHeight="1" x14ac:dyDescent="0.25">
      <c r="A2523" s="285" t="s">
        <v>1836</v>
      </c>
      <c r="B2523" t="s">
        <v>106</v>
      </c>
      <c r="C2523" s="300">
        <v>7013995</v>
      </c>
      <c r="D2523" s="286">
        <f>ROWS(C$5:C2523)</f>
        <v>2519</v>
      </c>
      <c r="E2523" s="286" t="str">
        <f>IF(A2523='5.1'!$E$5,TXM!D2523,"")</f>
        <v/>
      </c>
      <c r="F2523" t="str">
        <f>IFERROR(SMALL($E$5:$E$8000,ROWS($E$5:E2523)),"")</f>
        <v/>
      </c>
      <c r="I2523" s="285" t="s">
        <v>1728</v>
      </c>
      <c r="J2523" t="s">
        <v>110</v>
      </c>
      <c r="K2523" s="300">
        <v>6700986</v>
      </c>
      <c r="L2523" s="286">
        <f>ROWS(K$5:K2523)</f>
        <v>2519</v>
      </c>
      <c r="M2523" s="286" t="str">
        <f>IF(I2523='5.1'!$E$5,TXM!L2523,"")</f>
        <v/>
      </c>
      <c r="N2523" t="str">
        <f>IFERROR(SMALL($M$5:$M$8000,ROWS($M$5:M2523)),"")</f>
        <v/>
      </c>
      <c r="P2523" t="s">
        <v>2020</v>
      </c>
      <c r="Q2523" t="s">
        <v>1081</v>
      </c>
      <c r="R2523">
        <v>58148</v>
      </c>
      <c r="S2523" s="286">
        <f>ROWS(R$5:R2523)</f>
        <v>2519</v>
      </c>
      <c r="T2523" s="286" t="str">
        <f>IF(P2523='5.1'!$E$5,TXM!S2523,"")</f>
        <v/>
      </c>
      <c r="U2523" t="str">
        <f>IFERROR(SMALL($T$5:$T$8000,ROWS($T$5:T2523)),"")</f>
        <v/>
      </c>
    </row>
    <row r="2524" spans="1:21" ht="14.4" customHeight="1" x14ac:dyDescent="0.25">
      <c r="A2524" s="285" t="s">
        <v>1836</v>
      </c>
      <c r="B2524" t="s">
        <v>788</v>
      </c>
      <c r="C2524" s="300">
        <v>6132258</v>
      </c>
      <c r="D2524" s="286">
        <f>ROWS(C$5:C2524)</f>
        <v>2520</v>
      </c>
      <c r="E2524" s="286" t="str">
        <f>IF(A2524='5.1'!$E$5,TXM!D2524,"")</f>
        <v/>
      </c>
      <c r="F2524" t="str">
        <f>IFERROR(SMALL($E$5:$E$8000,ROWS($E$5:E2524)),"")</f>
        <v/>
      </c>
      <c r="I2524" s="285" t="s">
        <v>1728</v>
      </c>
      <c r="J2524" t="s">
        <v>727</v>
      </c>
      <c r="K2524" s="300">
        <v>6627901</v>
      </c>
      <c r="L2524" s="286">
        <f>ROWS(K$5:K2524)</f>
        <v>2520</v>
      </c>
      <c r="M2524" s="286" t="str">
        <f>IF(I2524='5.1'!$E$5,TXM!L2524,"")</f>
        <v/>
      </c>
      <c r="N2524" t="str">
        <f>IFERROR(SMALL($M$5:$M$8000,ROWS($M$5:M2524)),"")</f>
        <v/>
      </c>
      <c r="P2524" t="s">
        <v>2020</v>
      </c>
      <c r="Q2524" t="s">
        <v>1087</v>
      </c>
      <c r="R2524">
        <v>35500</v>
      </c>
      <c r="S2524" s="286">
        <f>ROWS(R$5:R2524)</f>
        <v>2520</v>
      </c>
      <c r="T2524" s="286" t="str">
        <f>IF(P2524='5.1'!$E$5,TXM!S2524,"")</f>
        <v/>
      </c>
      <c r="U2524" t="str">
        <f>IFERROR(SMALL($T$5:$T$8000,ROWS($T$5:T2524)),"")</f>
        <v/>
      </c>
    </row>
    <row r="2525" spans="1:21" ht="14.4" customHeight="1" x14ac:dyDescent="0.25">
      <c r="A2525" s="285" t="s">
        <v>1836</v>
      </c>
      <c r="B2525" t="s">
        <v>199</v>
      </c>
      <c r="C2525" s="300">
        <v>5929076</v>
      </c>
      <c r="D2525" s="286">
        <f>ROWS(C$5:C2525)</f>
        <v>2521</v>
      </c>
      <c r="E2525" s="286" t="str">
        <f>IF(A2525='5.1'!$E$5,TXM!D2525,"")</f>
        <v/>
      </c>
      <c r="F2525" t="str">
        <f>IFERROR(SMALL($E$5:$E$8000,ROWS($E$5:E2525)),"")</f>
        <v/>
      </c>
      <c r="I2525" s="285" t="s">
        <v>1728</v>
      </c>
      <c r="J2525" t="s">
        <v>115</v>
      </c>
      <c r="K2525" s="300">
        <v>6268500</v>
      </c>
      <c r="L2525" s="286">
        <f>ROWS(K$5:K2525)</f>
        <v>2521</v>
      </c>
      <c r="M2525" s="286" t="str">
        <f>IF(I2525='5.1'!$E$5,TXM!L2525,"")</f>
        <v/>
      </c>
      <c r="N2525" t="str">
        <f>IFERROR(SMALL($M$5:$M$8000,ROWS($M$5:M2525)),"")</f>
        <v/>
      </c>
      <c r="P2525" t="s">
        <v>2020</v>
      </c>
      <c r="Q2525" t="s">
        <v>106</v>
      </c>
      <c r="R2525">
        <v>32607</v>
      </c>
      <c r="S2525" s="286">
        <f>ROWS(R$5:R2525)</f>
        <v>2521</v>
      </c>
      <c r="T2525" s="286" t="str">
        <f>IF(P2525='5.1'!$E$5,TXM!S2525,"")</f>
        <v/>
      </c>
      <c r="U2525" t="str">
        <f>IFERROR(SMALL($T$5:$T$8000,ROWS($T$5:T2525)),"")</f>
        <v/>
      </c>
    </row>
    <row r="2526" spans="1:21" ht="14.4" customHeight="1" x14ac:dyDescent="0.25">
      <c r="A2526" s="285" t="s">
        <v>1836</v>
      </c>
      <c r="B2526" t="s">
        <v>1079</v>
      </c>
      <c r="C2526" s="300">
        <v>5588083</v>
      </c>
      <c r="D2526" s="286">
        <f>ROWS(C$5:C2526)</f>
        <v>2522</v>
      </c>
      <c r="E2526" s="286" t="str">
        <f>IF(A2526='5.1'!$E$5,TXM!D2526,"")</f>
        <v/>
      </c>
      <c r="F2526" t="str">
        <f>IFERROR(SMALL($E$5:$E$8000,ROWS($E$5:E2526)),"")</f>
        <v/>
      </c>
      <c r="I2526" s="285" t="s">
        <v>1728</v>
      </c>
      <c r="J2526" t="s">
        <v>707</v>
      </c>
      <c r="K2526" s="300">
        <v>5874427</v>
      </c>
      <c r="L2526" s="286">
        <f>ROWS(K$5:K2526)</f>
        <v>2522</v>
      </c>
      <c r="M2526" s="286" t="str">
        <f>IF(I2526='5.1'!$E$5,TXM!L2526,"")</f>
        <v/>
      </c>
      <c r="N2526" t="str">
        <f>IFERROR(SMALL($M$5:$M$8000,ROWS($M$5:M2526)),"")</f>
        <v/>
      </c>
      <c r="P2526" t="s">
        <v>2020</v>
      </c>
      <c r="Q2526" t="s">
        <v>725</v>
      </c>
      <c r="R2526">
        <v>31915</v>
      </c>
      <c r="S2526" s="286">
        <f>ROWS(R$5:R2526)</f>
        <v>2522</v>
      </c>
      <c r="T2526" s="286" t="str">
        <f>IF(P2526='5.1'!$E$5,TXM!S2526,"")</f>
        <v/>
      </c>
      <c r="U2526" t="str">
        <f>IFERROR(SMALL($T$5:$T$8000,ROWS($T$5:T2526)),"")</f>
        <v/>
      </c>
    </row>
    <row r="2527" spans="1:21" ht="14.4" customHeight="1" x14ac:dyDescent="0.25">
      <c r="A2527" s="285" t="s">
        <v>1836</v>
      </c>
      <c r="B2527" t="s">
        <v>999</v>
      </c>
      <c r="C2527" s="300">
        <v>3122246</v>
      </c>
      <c r="D2527" s="286">
        <f>ROWS(C$5:C2527)</f>
        <v>2523</v>
      </c>
      <c r="E2527" s="286" t="str">
        <f>IF(A2527='5.1'!$E$5,TXM!D2527,"")</f>
        <v/>
      </c>
      <c r="F2527" t="str">
        <f>IFERROR(SMALL($E$5:$E$8000,ROWS($E$5:E2527)),"")</f>
        <v/>
      </c>
      <c r="I2527" s="285" t="s">
        <v>1728</v>
      </c>
      <c r="J2527" t="s">
        <v>999</v>
      </c>
      <c r="K2527" s="300">
        <v>5854120</v>
      </c>
      <c r="L2527" s="286">
        <f>ROWS(K$5:K2527)</f>
        <v>2523</v>
      </c>
      <c r="M2527" s="286" t="str">
        <f>IF(I2527='5.1'!$E$5,TXM!L2527,"")</f>
        <v/>
      </c>
      <c r="N2527" t="str">
        <f>IFERROR(SMALL($M$5:$M$8000,ROWS($M$5:M2527)),"")</f>
        <v/>
      </c>
      <c r="P2527" t="s">
        <v>2020</v>
      </c>
      <c r="Q2527" t="s">
        <v>808</v>
      </c>
      <c r="R2527">
        <v>31420</v>
      </c>
      <c r="S2527" s="286">
        <f>ROWS(R$5:R2527)</f>
        <v>2523</v>
      </c>
      <c r="T2527" s="286" t="str">
        <f>IF(P2527='5.1'!$E$5,TXM!S2527,"")</f>
        <v/>
      </c>
      <c r="U2527" t="str">
        <f>IFERROR(SMALL($T$5:$T$8000,ROWS($T$5:T2527)),"")</f>
        <v/>
      </c>
    </row>
    <row r="2528" spans="1:21" ht="14.4" customHeight="1" x14ac:dyDescent="0.25">
      <c r="A2528" s="285" t="s">
        <v>1836</v>
      </c>
      <c r="B2528" t="s">
        <v>1093</v>
      </c>
      <c r="C2528" s="300">
        <v>2871217</v>
      </c>
      <c r="D2528" s="286">
        <f>ROWS(C$5:C2528)</f>
        <v>2524</v>
      </c>
      <c r="E2528" s="286" t="str">
        <f>IF(A2528='5.1'!$E$5,TXM!D2528,"")</f>
        <v/>
      </c>
      <c r="F2528" t="str">
        <f>IFERROR(SMALL($E$5:$E$8000,ROWS($E$5:E2528)),"")</f>
        <v/>
      </c>
      <c r="I2528" s="285" t="s">
        <v>1728</v>
      </c>
      <c r="J2528" t="s">
        <v>717</v>
      </c>
      <c r="K2528" s="300">
        <v>4332886</v>
      </c>
      <c r="L2528" s="286">
        <f>ROWS(K$5:K2528)</f>
        <v>2524</v>
      </c>
      <c r="M2528" s="286" t="str">
        <f>IF(I2528='5.1'!$E$5,TXM!L2528,"")</f>
        <v/>
      </c>
      <c r="N2528" t="str">
        <f>IFERROR(SMALL($M$5:$M$8000,ROWS($M$5:M2528)),"")</f>
        <v/>
      </c>
      <c r="P2528" t="s">
        <v>2020</v>
      </c>
      <c r="Q2528" t="s">
        <v>1096</v>
      </c>
      <c r="R2528">
        <v>24020</v>
      </c>
      <c r="S2528" s="286">
        <f>ROWS(R$5:R2528)</f>
        <v>2524</v>
      </c>
      <c r="T2528" s="286" t="str">
        <f>IF(P2528='5.1'!$E$5,TXM!S2528,"")</f>
        <v/>
      </c>
      <c r="U2528" t="str">
        <f>IFERROR(SMALL($T$5:$T$8000,ROWS($T$5:T2528)),"")</f>
        <v/>
      </c>
    </row>
    <row r="2529" spans="1:21" ht="14.4" customHeight="1" x14ac:dyDescent="0.25">
      <c r="A2529" s="285" t="s">
        <v>1836</v>
      </c>
      <c r="B2529" t="s">
        <v>782</v>
      </c>
      <c r="C2529" s="300">
        <v>2609068</v>
      </c>
      <c r="D2529" s="286">
        <f>ROWS(C$5:C2529)</f>
        <v>2525</v>
      </c>
      <c r="E2529" s="286" t="str">
        <f>IF(A2529='5.1'!$E$5,TXM!D2529,"")</f>
        <v/>
      </c>
      <c r="F2529" t="str">
        <f>IFERROR(SMALL($E$5:$E$8000,ROWS($E$5:E2529)),"")</f>
        <v/>
      </c>
      <c r="I2529" s="285" t="s">
        <v>1728</v>
      </c>
      <c r="J2529" t="s">
        <v>764</v>
      </c>
      <c r="K2529" s="300">
        <v>3904729</v>
      </c>
      <c r="L2529" s="286">
        <f>ROWS(K$5:K2529)</f>
        <v>2525</v>
      </c>
      <c r="M2529" s="286" t="str">
        <f>IF(I2529='5.1'!$E$5,TXM!L2529,"")</f>
        <v/>
      </c>
      <c r="N2529" t="str">
        <f>IFERROR(SMALL($M$5:$M$8000,ROWS($M$5:M2529)),"")</f>
        <v/>
      </c>
      <c r="P2529" t="s">
        <v>2020</v>
      </c>
      <c r="Q2529" t="s">
        <v>1091</v>
      </c>
      <c r="R2529">
        <v>23600</v>
      </c>
      <c r="S2529" s="286">
        <f>ROWS(R$5:R2529)</f>
        <v>2525</v>
      </c>
      <c r="T2529" s="286" t="str">
        <f>IF(P2529='5.1'!$E$5,TXM!S2529,"")</f>
        <v/>
      </c>
      <c r="U2529" t="str">
        <f>IFERROR(SMALL($T$5:$T$8000,ROWS($T$5:T2529)),"")</f>
        <v/>
      </c>
    </row>
    <row r="2530" spans="1:21" ht="14.4" customHeight="1" x14ac:dyDescent="0.25">
      <c r="A2530" s="285" t="s">
        <v>1836</v>
      </c>
      <c r="B2530" t="s">
        <v>1096</v>
      </c>
      <c r="C2530" s="300">
        <v>2165984</v>
      </c>
      <c r="D2530" s="286">
        <f>ROWS(C$5:C2530)</f>
        <v>2526</v>
      </c>
      <c r="E2530" s="286" t="str">
        <f>IF(A2530='5.1'!$E$5,TXM!D2530,"")</f>
        <v/>
      </c>
      <c r="F2530" t="str">
        <f>IFERROR(SMALL($E$5:$E$8000,ROWS($E$5:E2530)),"")</f>
        <v/>
      </c>
      <c r="I2530" s="285" t="s">
        <v>1728</v>
      </c>
      <c r="J2530" t="s">
        <v>821</v>
      </c>
      <c r="K2530" s="300">
        <v>3805032</v>
      </c>
      <c r="L2530" s="286">
        <f>ROWS(K$5:K2530)</f>
        <v>2526</v>
      </c>
      <c r="M2530" s="286" t="str">
        <f>IF(I2530='5.1'!$E$5,TXM!L2530,"")</f>
        <v/>
      </c>
      <c r="N2530" t="str">
        <f>IFERROR(SMALL($M$5:$M$8000,ROWS($M$5:M2530)),"")</f>
        <v/>
      </c>
      <c r="P2530" t="s">
        <v>2020</v>
      </c>
      <c r="Q2530" t="s">
        <v>108</v>
      </c>
      <c r="R2530">
        <v>8885</v>
      </c>
      <c r="S2530" s="286">
        <f>ROWS(R$5:R2530)</f>
        <v>2526</v>
      </c>
      <c r="T2530" s="286" t="str">
        <f>IF(P2530='5.1'!$E$5,TXM!S2530,"")</f>
        <v/>
      </c>
      <c r="U2530" t="str">
        <f>IFERROR(SMALL($T$5:$T$8000,ROWS($T$5:T2530)),"")</f>
        <v/>
      </c>
    </row>
    <row r="2531" spans="1:21" ht="14.4" customHeight="1" x14ac:dyDescent="0.25">
      <c r="A2531" s="285" t="s">
        <v>1836</v>
      </c>
      <c r="B2531" t="s">
        <v>102</v>
      </c>
      <c r="C2531" s="300">
        <v>1948013</v>
      </c>
      <c r="D2531" s="286">
        <f>ROWS(C$5:C2531)</f>
        <v>2527</v>
      </c>
      <c r="E2531" s="286" t="str">
        <f>IF(A2531='5.1'!$E$5,TXM!D2531,"")</f>
        <v/>
      </c>
      <c r="F2531" t="str">
        <f>IFERROR(SMALL($E$5:$E$8000,ROWS($E$5:E2531)),"")</f>
        <v/>
      </c>
      <c r="I2531" s="285" t="s">
        <v>1728</v>
      </c>
      <c r="J2531" t="s">
        <v>760</v>
      </c>
      <c r="K2531" s="300">
        <v>3277798</v>
      </c>
      <c r="L2531" s="286">
        <f>ROWS(K$5:K2531)</f>
        <v>2527</v>
      </c>
      <c r="M2531" s="286" t="str">
        <f>IF(I2531='5.1'!$E$5,TXM!L2531,"")</f>
        <v/>
      </c>
      <c r="N2531" t="str">
        <f>IFERROR(SMALL($M$5:$M$8000,ROWS($M$5:M2531)),"")</f>
        <v/>
      </c>
      <c r="P2531" t="s">
        <v>2020</v>
      </c>
      <c r="Q2531" t="s">
        <v>119</v>
      </c>
      <c r="R2531">
        <v>7700</v>
      </c>
      <c r="S2531" s="286">
        <f>ROWS(R$5:R2531)</f>
        <v>2527</v>
      </c>
      <c r="T2531" s="286" t="str">
        <f>IF(P2531='5.1'!$E$5,TXM!S2531,"")</f>
        <v/>
      </c>
      <c r="U2531" t="str">
        <f>IFERROR(SMALL($T$5:$T$8000,ROWS($T$5:T2531)),"")</f>
        <v/>
      </c>
    </row>
    <row r="2532" spans="1:21" ht="14.4" customHeight="1" x14ac:dyDescent="0.25">
      <c r="A2532" s="285" t="s">
        <v>1836</v>
      </c>
      <c r="B2532" t="s">
        <v>711</v>
      </c>
      <c r="C2532" s="300">
        <v>1264186</v>
      </c>
      <c r="D2532" s="286">
        <f>ROWS(C$5:C2532)</f>
        <v>2528</v>
      </c>
      <c r="E2532" s="286" t="str">
        <f>IF(A2532='5.1'!$E$5,TXM!D2532,"")</f>
        <v/>
      </c>
      <c r="F2532" t="str">
        <f>IFERROR(SMALL($E$5:$E$8000,ROWS($E$5:E2532)),"")</f>
        <v/>
      </c>
      <c r="I2532" s="285" t="s">
        <v>1728</v>
      </c>
      <c r="J2532" t="s">
        <v>118</v>
      </c>
      <c r="K2532" s="300">
        <v>3181109</v>
      </c>
      <c r="L2532" s="286">
        <f>ROWS(K$5:K2532)</f>
        <v>2528</v>
      </c>
      <c r="M2532" s="286" t="str">
        <f>IF(I2532='5.1'!$E$5,TXM!L2532,"")</f>
        <v/>
      </c>
      <c r="N2532" t="str">
        <f>IFERROR(SMALL($M$5:$M$8000,ROWS($M$5:M2532)),"")</f>
        <v/>
      </c>
      <c r="P2532" t="s">
        <v>2020</v>
      </c>
      <c r="Q2532" t="s">
        <v>727</v>
      </c>
      <c r="R2532">
        <v>7647</v>
      </c>
      <c r="S2532" s="286">
        <f>ROWS(R$5:R2532)</f>
        <v>2528</v>
      </c>
      <c r="T2532" s="286" t="str">
        <f>IF(P2532='5.1'!$E$5,TXM!S2532,"")</f>
        <v/>
      </c>
      <c r="U2532" t="str">
        <f>IFERROR(SMALL($T$5:$T$8000,ROWS($T$5:T2532)),"")</f>
        <v/>
      </c>
    </row>
    <row r="2533" spans="1:21" ht="14.4" customHeight="1" x14ac:dyDescent="0.25">
      <c r="A2533" s="285" t="s">
        <v>1836</v>
      </c>
      <c r="B2533" t="s">
        <v>746</v>
      </c>
      <c r="C2533" s="300">
        <v>1248939</v>
      </c>
      <c r="D2533" s="286">
        <f>ROWS(C$5:C2533)</f>
        <v>2529</v>
      </c>
      <c r="E2533" s="286" t="str">
        <f>IF(A2533='5.1'!$E$5,TXM!D2533,"")</f>
        <v/>
      </c>
      <c r="F2533" t="str">
        <f>IFERROR(SMALL($E$5:$E$8000,ROWS($E$5:E2533)),"")</f>
        <v/>
      </c>
      <c r="I2533" s="285" t="s">
        <v>1728</v>
      </c>
      <c r="J2533" t="s">
        <v>814</v>
      </c>
      <c r="K2533" s="300">
        <v>3166925</v>
      </c>
      <c r="L2533" s="286">
        <f>ROWS(K$5:K2533)</f>
        <v>2529</v>
      </c>
      <c r="M2533" s="286" t="str">
        <f>IF(I2533='5.1'!$E$5,TXM!L2533,"")</f>
        <v/>
      </c>
      <c r="N2533" t="str">
        <f>IFERROR(SMALL($M$5:$M$8000,ROWS($M$5:M2533)),"")</f>
        <v/>
      </c>
      <c r="P2533" t="s">
        <v>2020</v>
      </c>
      <c r="Q2533" t="s">
        <v>111</v>
      </c>
      <c r="R2533">
        <v>3500</v>
      </c>
      <c r="S2533" s="286">
        <f>ROWS(R$5:R2533)</f>
        <v>2529</v>
      </c>
      <c r="T2533" s="286" t="str">
        <f>IF(P2533='5.1'!$E$5,TXM!S2533,"")</f>
        <v/>
      </c>
      <c r="U2533" t="str">
        <f>IFERROR(SMALL($T$5:$T$8000,ROWS($T$5:T2533)),"")</f>
        <v/>
      </c>
    </row>
    <row r="2534" spans="1:21" ht="14.4" customHeight="1" x14ac:dyDescent="0.25">
      <c r="A2534" s="285" t="s">
        <v>1836</v>
      </c>
      <c r="B2534" t="s">
        <v>717</v>
      </c>
      <c r="C2534" s="300">
        <v>1235838</v>
      </c>
      <c r="D2534" s="286">
        <f>ROWS(C$5:C2534)</f>
        <v>2530</v>
      </c>
      <c r="E2534" s="286" t="str">
        <f>IF(A2534='5.1'!$E$5,TXM!D2534,"")</f>
        <v/>
      </c>
      <c r="F2534" t="str">
        <f>IFERROR(SMALL($E$5:$E$8000,ROWS($E$5:E2534)),"")</f>
        <v/>
      </c>
      <c r="I2534" s="285" t="s">
        <v>1728</v>
      </c>
      <c r="J2534" t="s">
        <v>774</v>
      </c>
      <c r="K2534" s="300">
        <v>3133983</v>
      </c>
      <c r="L2534" s="286">
        <f>ROWS(K$5:K2534)</f>
        <v>2530</v>
      </c>
      <c r="M2534" s="286" t="str">
        <f>IF(I2534='5.1'!$E$5,TXM!L2534,"")</f>
        <v/>
      </c>
      <c r="N2534" t="str">
        <f>IFERROR(SMALL($M$5:$M$8000,ROWS($M$5:M2534)),"")</f>
        <v/>
      </c>
      <c r="P2534" t="s">
        <v>2020</v>
      </c>
      <c r="Q2534" t="s">
        <v>1090</v>
      </c>
      <c r="R2534">
        <v>2500</v>
      </c>
      <c r="S2534" s="286">
        <f>ROWS(R$5:R2534)</f>
        <v>2530</v>
      </c>
      <c r="T2534" s="286" t="str">
        <f>IF(P2534='5.1'!$E$5,TXM!S2534,"")</f>
        <v/>
      </c>
      <c r="U2534" t="str">
        <f>IFERROR(SMALL($T$5:$T$8000,ROWS($T$5:T2534)),"")</f>
        <v/>
      </c>
    </row>
    <row r="2535" spans="1:21" ht="14.4" customHeight="1" x14ac:dyDescent="0.25">
      <c r="A2535" s="285" t="s">
        <v>1836</v>
      </c>
      <c r="B2535" t="s">
        <v>774</v>
      </c>
      <c r="C2535" s="300">
        <v>913771</v>
      </c>
      <c r="D2535" s="286">
        <f>ROWS(C$5:C2535)</f>
        <v>2531</v>
      </c>
      <c r="E2535" s="286" t="str">
        <f>IF(A2535='5.1'!$E$5,TXM!D2535,"")</f>
        <v/>
      </c>
      <c r="F2535" t="str">
        <f>IFERROR(SMALL($E$5:$E$8000,ROWS($E$5:E2535)),"")</f>
        <v/>
      </c>
      <c r="I2535" s="285" t="s">
        <v>1728</v>
      </c>
      <c r="J2535" t="s">
        <v>776</v>
      </c>
      <c r="K2535" s="300">
        <v>3037663</v>
      </c>
      <c r="L2535" s="286">
        <f>ROWS(K$5:K2535)</f>
        <v>2531</v>
      </c>
      <c r="M2535" s="286" t="str">
        <f>IF(I2535='5.1'!$E$5,TXM!L2535,"")</f>
        <v/>
      </c>
      <c r="N2535" t="str">
        <f>IFERROR(SMALL($M$5:$M$8000,ROWS($M$5:M2535)),"")</f>
        <v/>
      </c>
      <c r="P2535" t="s">
        <v>2020</v>
      </c>
      <c r="Q2535" t="s">
        <v>766</v>
      </c>
      <c r="R2535">
        <v>1500</v>
      </c>
      <c r="S2535" s="286">
        <f>ROWS(R$5:R2535)</f>
        <v>2531</v>
      </c>
      <c r="T2535" s="286" t="str">
        <f>IF(P2535='5.1'!$E$5,TXM!S2535,"")</f>
        <v/>
      </c>
      <c r="U2535" t="str">
        <f>IFERROR(SMALL($T$5:$T$8000,ROWS($T$5:T2535)),"")</f>
        <v/>
      </c>
    </row>
    <row r="2536" spans="1:21" ht="14.4" customHeight="1" x14ac:dyDescent="0.25">
      <c r="A2536" s="285" t="s">
        <v>1836</v>
      </c>
      <c r="B2536" t="s">
        <v>750</v>
      </c>
      <c r="C2536" s="300">
        <v>803331</v>
      </c>
      <c r="D2536" s="286">
        <f>ROWS(C$5:C2536)</f>
        <v>2532</v>
      </c>
      <c r="E2536" s="286" t="str">
        <f>IF(A2536='5.1'!$E$5,TXM!D2536,"")</f>
        <v/>
      </c>
      <c r="F2536" t="str">
        <f>IFERROR(SMALL($E$5:$E$8000,ROWS($E$5:E2536)),"")</f>
        <v/>
      </c>
      <c r="I2536" s="285" t="s">
        <v>1728</v>
      </c>
      <c r="J2536" t="s">
        <v>790</v>
      </c>
      <c r="K2536" s="300">
        <v>2921972</v>
      </c>
      <c r="L2536" s="286">
        <f>ROWS(K$5:K2536)</f>
        <v>2532</v>
      </c>
      <c r="M2536" s="286" t="str">
        <f>IF(I2536='5.1'!$E$5,TXM!L2536,"")</f>
        <v/>
      </c>
      <c r="N2536" t="str">
        <f>IFERROR(SMALL($M$5:$M$8000,ROWS($M$5:M2536)),"")</f>
        <v/>
      </c>
      <c r="P2536" t="s">
        <v>2021</v>
      </c>
      <c r="Q2536" t="s">
        <v>806</v>
      </c>
      <c r="R2536">
        <v>1119302</v>
      </c>
      <c r="S2536" s="286">
        <f>ROWS(R$5:R2536)</f>
        <v>2532</v>
      </c>
      <c r="T2536" s="286" t="str">
        <f>IF(P2536='5.1'!$E$5,TXM!S2536,"")</f>
        <v/>
      </c>
      <c r="U2536" t="str">
        <f>IFERROR(SMALL($T$5:$T$8000,ROWS($T$5:T2536)),"")</f>
        <v/>
      </c>
    </row>
    <row r="2537" spans="1:21" ht="14.4" customHeight="1" x14ac:dyDescent="0.25">
      <c r="A2537" s="285" t="s">
        <v>1836</v>
      </c>
      <c r="B2537" t="s">
        <v>727</v>
      </c>
      <c r="C2537" s="300">
        <v>689883</v>
      </c>
      <c r="D2537" s="286">
        <f>ROWS(C$5:C2537)</f>
        <v>2533</v>
      </c>
      <c r="E2537" s="286" t="str">
        <f>IF(A2537='5.1'!$E$5,TXM!D2537,"")</f>
        <v/>
      </c>
      <c r="F2537" t="str">
        <f>IFERROR(SMALL($E$5:$E$8000,ROWS($E$5:E2537)),"")</f>
        <v/>
      </c>
      <c r="I2537" s="285" t="s">
        <v>1728</v>
      </c>
      <c r="J2537" t="s">
        <v>723</v>
      </c>
      <c r="K2537" s="300">
        <v>2835906</v>
      </c>
      <c r="L2537" s="286">
        <f>ROWS(K$5:K2537)</f>
        <v>2533</v>
      </c>
      <c r="M2537" s="286" t="str">
        <f>IF(I2537='5.1'!$E$5,TXM!L2537,"")</f>
        <v/>
      </c>
      <c r="N2537" t="str">
        <f>IFERROR(SMALL($M$5:$M$8000,ROWS($M$5:M2537)),"")</f>
        <v/>
      </c>
      <c r="P2537" t="s">
        <v>2021</v>
      </c>
      <c r="Q2537" t="s">
        <v>1093</v>
      </c>
      <c r="R2537">
        <v>289261</v>
      </c>
      <c r="S2537" s="286">
        <f>ROWS(R$5:R2537)</f>
        <v>2533</v>
      </c>
      <c r="T2537" s="286" t="str">
        <f>IF(P2537='5.1'!$E$5,TXM!S2537,"")</f>
        <v/>
      </c>
      <c r="U2537" t="str">
        <f>IFERROR(SMALL($T$5:$T$8000,ROWS($T$5:T2537)),"")</f>
        <v/>
      </c>
    </row>
    <row r="2538" spans="1:21" ht="14.4" customHeight="1" x14ac:dyDescent="0.25">
      <c r="A2538" s="285" t="s">
        <v>1836</v>
      </c>
      <c r="B2538" t="s">
        <v>1090</v>
      </c>
      <c r="C2538" s="300">
        <v>609689</v>
      </c>
      <c r="D2538" s="286">
        <f>ROWS(C$5:C2538)</f>
        <v>2534</v>
      </c>
      <c r="E2538" s="286" t="str">
        <f>IF(A2538='5.1'!$E$5,TXM!D2538,"")</f>
        <v/>
      </c>
      <c r="F2538" t="str">
        <f>IFERROR(SMALL($E$5:$E$8000,ROWS($E$5:E2538)),"")</f>
        <v/>
      </c>
      <c r="I2538" s="285" t="s">
        <v>1728</v>
      </c>
      <c r="J2538" t="s">
        <v>1092</v>
      </c>
      <c r="K2538" s="300">
        <v>2472947</v>
      </c>
      <c r="L2538" s="286">
        <f>ROWS(K$5:K2538)</f>
        <v>2534</v>
      </c>
      <c r="M2538" s="286" t="str">
        <f>IF(I2538='5.1'!$E$5,TXM!L2538,"")</f>
        <v/>
      </c>
      <c r="N2538" t="str">
        <f>IFERROR(SMALL($M$5:$M$8000,ROWS($M$5:M2538)),"")</f>
        <v/>
      </c>
      <c r="P2538" t="s">
        <v>2021</v>
      </c>
      <c r="Q2538" t="s">
        <v>808</v>
      </c>
      <c r="R2538">
        <v>56723</v>
      </c>
      <c r="S2538" s="286">
        <f>ROWS(R$5:R2538)</f>
        <v>2534</v>
      </c>
      <c r="T2538" s="286" t="str">
        <f>IF(P2538='5.1'!$E$5,TXM!S2538,"")</f>
        <v/>
      </c>
      <c r="U2538" t="str">
        <f>IFERROR(SMALL($T$5:$T$8000,ROWS($T$5:T2538)),"")</f>
        <v/>
      </c>
    </row>
    <row r="2539" spans="1:21" ht="14.4" customHeight="1" x14ac:dyDescent="0.25">
      <c r="A2539" s="285" t="s">
        <v>1836</v>
      </c>
      <c r="B2539" t="s">
        <v>804</v>
      </c>
      <c r="C2539" s="300">
        <v>221100</v>
      </c>
      <c r="D2539" s="286">
        <f>ROWS(C$5:C2539)</f>
        <v>2535</v>
      </c>
      <c r="E2539" s="286" t="str">
        <f>IF(A2539='5.1'!$E$5,TXM!D2539,"")</f>
        <v/>
      </c>
      <c r="F2539" t="str">
        <f>IFERROR(SMALL($E$5:$E$8000,ROWS($E$5:E2539)),"")</f>
        <v/>
      </c>
      <c r="I2539" s="285" t="s">
        <v>1728</v>
      </c>
      <c r="J2539" t="s">
        <v>1087</v>
      </c>
      <c r="K2539" s="300">
        <v>2239709</v>
      </c>
      <c r="L2539" s="286">
        <f>ROWS(K$5:K2539)</f>
        <v>2535</v>
      </c>
      <c r="M2539" s="286" t="str">
        <f>IF(I2539='5.1'!$E$5,TXM!L2539,"")</f>
        <v/>
      </c>
      <c r="N2539" t="str">
        <f>IFERROR(SMALL($M$5:$M$8000,ROWS($M$5:M2539)),"")</f>
        <v/>
      </c>
      <c r="P2539" t="s">
        <v>2021</v>
      </c>
      <c r="Q2539" t="s">
        <v>784</v>
      </c>
      <c r="R2539">
        <v>2701</v>
      </c>
      <c r="S2539" s="286">
        <f>ROWS(R$5:R2539)</f>
        <v>2535</v>
      </c>
      <c r="T2539" s="286" t="str">
        <f>IF(P2539='5.1'!$E$5,TXM!S2539,"")</f>
        <v/>
      </c>
      <c r="U2539" t="str">
        <f>IFERROR(SMALL($T$5:$T$8000,ROWS($T$5:T2539)),"")</f>
        <v/>
      </c>
    </row>
    <row r="2540" spans="1:21" ht="14.4" customHeight="1" x14ac:dyDescent="0.25">
      <c r="A2540" s="285" t="s">
        <v>1836</v>
      </c>
      <c r="B2540" t="s">
        <v>796</v>
      </c>
      <c r="C2540" s="300">
        <v>216000</v>
      </c>
      <c r="D2540" s="286">
        <f>ROWS(C$5:C2540)</f>
        <v>2536</v>
      </c>
      <c r="E2540" s="286" t="str">
        <f>IF(A2540='5.1'!$E$5,TXM!D2540,"")</f>
        <v/>
      </c>
      <c r="F2540" t="str">
        <f>IFERROR(SMALL($E$5:$E$8000,ROWS($E$5:E2540)),"")</f>
        <v/>
      </c>
      <c r="I2540" s="285" t="s">
        <v>1728</v>
      </c>
      <c r="J2540" t="s">
        <v>711</v>
      </c>
      <c r="K2540" s="300">
        <v>1614903</v>
      </c>
      <c r="L2540" s="286">
        <f>ROWS(K$5:K2540)</f>
        <v>2536</v>
      </c>
      <c r="M2540" s="286" t="str">
        <f>IF(I2540='5.1'!$E$5,TXM!L2540,"")</f>
        <v/>
      </c>
      <c r="N2540" t="str">
        <f>IFERROR(SMALL($M$5:$M$8000,ROWS($M$5:M2540)),"")</f>
        <v/>
      </c>
      <c r="P2540" t="s">
        <v>2022</v>
      </c>
      <c r="Q2540" t="s">
        <v>806</v>
      </c>
      <c r="R2540">
        <v>15055019</v>
      </c>
      <c r="S2540" s="286">
        <f>ROWS(R$5:R2540)</f>
        <v>2536</v>
      </c>
      <c r="T2540" s="286" t="str">
        <f>IF(P2540='5.1'!$E$5,TXM!S2540,"")</f>
        <v/>
      </c>
      <c r="U2540" t="str">
        <f>IFERROR(SMALL($T$5:$T$8000,ROWS($T$5:T2540)),"")</f>
        <v/>
      </c>
    </row>
    <row r="2541" spans="1:21" ht="14.4" customHeight="1" x14ac:dyDescent="0.25">
      <c r="A2541" s="285" t="s">
        <v>1836</v>
      </c>
      <c r="B2541" t="s">
        <v>116</v>
      </c>
      <c r="C2541" s="300">
        <v>211320</v>
      </c>
      <c r="D2541" s="286">
        <f>ROWS(C$5:C2541)</f>
        <v>2537</v>
      </c>
      <c r="E2541" s="286" t="str">
        <f>IF(A2541='5.1'!$E$5,TXM!D2541,"")</f>
        <v/>
      </c>
      <c r="F2541" t="str">
        <f>IFERROR(SMALL($E$5:$E$8000,ROWS($E$5:E2541)),"")</f>
        <v/>
      </c>
      <c r="I2541" s="285" t="s">
        <v>1728</v>
      </c>
      <c r="J2541" t="s">
        <v>1090</v>
      </c>
      <c r="K2541" s="300">
        <v>1538241</v>
      </c>
      <c r="L2541" s="286">
        <f>ROWS(K$5:K2541)</f>
        <v>2537</v>
      </c>
      <c r="M2541" s="286" t="str">
        <f>IF(I2541='5.1'!$E$5,TXM!L2541,"")</f>
        <v/>
      </c>
      <c r="N2541" t="str">
        <f>IFERROR(SMALL($M$5:$M$8000,ROWS($M$5:M2541)),"")</f>
        <v/>
      </c>
      <c r="P2541" t="s">
        <v>2022</v>
      </c>
      <c r="Q2541" t="s">
        <v>810</v>
      </c>
      <c r="R2541">
        <v>1644350</v>
      </c>
      <c r="S2541" s="286">
        <f>ROWS(R$5:R2541)</f>
        <v>2537</v>
      </c>
      <c r="T2541" s="286" t="str">
        <f>IF(P2541='5.1'!$E$5,TXM!S2541,"")</f>
        <v/>
      </c>
      <c r="U2541" t="str">
        <f>IFERROR(SMALL($T$5:$T$8000,ROWS($T$5:T2541)),"")</f>
        <v/>
      </c>
    </row>
    <row r="2542" spans="1:21" ht="14.4" customHeight="1" x14ac:dyDescent="0.25">
      <c r="A2542" s="285" t="s">
        <v>1836</v>
      </c>
      <c r="B2542" t="s">
        <v>762</v>
      </c>
      <c r="C2542" s="300">
        <v>164336</v>
      </c>
      <c r="D2542" s="286">
        <f>ROWS(C$5:C2542)</f>
        <v>2538</v>
      </c>
      <c r="E2542" s="286" t="str">
        <f>IF(A2542='5.1'!$E$5,TXM!D2542,"")</f>
        <v/>
      </c>
      <c r="F2542" t="str">
        <f>IFERROR(SMALL($E$5:$E$8000,ROWS($E$5:E2542)),"")</f>
        <v/>
      </c>
      <c r="I2542" s="285" t="s">
        <v>1728</v>
      </c>
      <c r="J2542" t="s">
        <v>734</v>
      </c>
      <c r="K2542" s="300">
        <v>1462407</v>
      </c>
      <c r="L2542" s="286">
        <f>ROWS(K$5:K2542)</f>
        <v>2538</v>
      </c>
      <c r="M2542" s="286" t="str">
        <f>IF(I2542='5.1'!$E$5,TXM!L2542,"")</f>
        <v/>
      </c>
      <c r="N2542" t="str">
        <f>IFERROR(SMALL($M$5:$M$8000,ROWS($M$5:M2542)),"")</f>
        <v/>
      </c>
      <c r="P2542" t="s">
        <v>2022</v>
      </c>
      <c r="Q2542" t="s">
        <v>752</v>
      </c>
      <c r="R2542">
        <v>844833</v>
      </c>
      <c r="S2542" s="286">
        <f>ROWS(R$5:R2542)</f>
        <v>2538</v>
      </c>
      <c r="T2542" s="286" t="str">
        <f>IF(P2542='5.1'!$E$5,TXM!S2542,"")</f>
        <v/>
      </c>
      <c r="U2542" t="str">
        <f>IFERROR(SMALL($T$5:$T$8000,ROWS($T$5:T2542)),"")</f>
        <v/>
      </c>
    </row>
    <row r="2543" spans="1:21" ht="14.4" customHeight="1" x14ac:dyDescent="0.25">
      <c r="A2543" s="285" t="s">
        <v>1836</v>
      </c>
      <c r="B2543" t="s">
        <v>760</v>
      </c>
      <c r="C2543" s="300">
        <v>160641</v>
      </c>
      <c r="D2543" s="286">
        <f>ROWS(C$5:C2543)</f>
        <v>2539</v>
      </c>
      <c r="E2543" s="286" t="str">
        <f>IF(A2543='5.1'!$E$5,TXM!D2543,"")</f>
        <v/>
      </c>
      <c r="F2543" t="str">
        <f>IFERROR(SMALL($E$5:$E$8000,ROWS($E$5:E2543)),"")</f>
        <v/>
      </c>
      <c r="I2543" s="285" t="s">
        <v>1728</v>
      </c>
      <c r="J2543" t="s">
        <v>786</v>
      </c>
      <c r="K2543" s="300">
        <v>1453391</v>
      </c>
      <c r="L2543" s="286">
        <f>ROWS(K$5:K2543)</f>
        <v>2539</v>
      </c>
      <c r="M2543" s="286" t="str">
        <f>IF(I2543='5.1'!$E$5,TXM!L2543,"")</f>
        <v/>
      </c>
      <c r="N2543" t="str">
        <f>IFERROR(SMALL($M$5:$M$8000,ROWS($M$5:M2543)),"")</f>
        <v/>
      </c>
      <c r="P2543" t="s">
        <v>2022</v>
      </c>
      <c r="Q2543" t="s">
        <v>762</v>
      </c>
      <c r="R2543">
        <v>304700</v>
      </c>
      <c r="S2543" s="286">
        <f>ROWS(R$5:R2543)</f>
        <v>2539</v>
      </c>
      <c r="T2543" s="286" t="str">
        <f>IF(P2543='5.1'!$E$5,TXM!S2543,"")</f>
        <v/>
      </c>
      <c r="U2543" t="str">
        <f>IFERROR(SMALL($T$5:$T$8000,ROWS($T$5:T2543)),"")</f>
        <v/>
      </c>
    </row>
    <row r="2544" spans="1:21" ht="14.4" customHeight="1" x14ac:dyDescent="0.25">
      <c r="A2544" s="285" t="s">
        <v>1836</v>
      </c>
      <c r="B2544" t="s">
        <v>103</v>
      </c>
      <c r="C2544" s="300">
        <v>110913</v>
      </c>
      <c r="D2544" s="286">
        <f>ROWS(C$5:C2544)</f>
        <v>2540</v>
      </c>
      <c r="E2544" s="286" t="str">
        <f>IF(A2544='5.1'!$E$5,TXM!D2544,"")</f>
        <v/>
      </c>
      <c r="F2544" t="str">
        <f>IFERROR(SMALL($E$5:$E$8000,ROWS($E$5:E2544)),"")</f>
        <v/>
      </c>
      <c r="I2544" s="285" t="s">
        <v>1728</v>
      </c>
      <c r="J2544" t="s">
        <v>1097</v>
      </c>
      <c r="K2544" s="300">
        <v>1011419</v>
      </c>
      <c r="L2544" s="286">
        <f>ROWS(K$5:K2544)</f>
        <v>2540</v>
      </c>
      <c r="M2544" s="286" t="str">
        <f>IF(I2544='5.1'!$E$5,TXM!L2544,"")</f>
        <v/>
      </c>
      <c r="N2544" t="str">
        <f>IFERROR(SMALL($M$5:$M$8000,ROWS($M$5:M2544)),"")</f>
        <v/>
      </c>
      <c r="P2544" t="s">
        <v>2022</v>
      </c>
      <c r="Q2544" t="s">
        <v>1098</v>
      </c>
      <c r="R2544">
        <v>274216</v>
      </c>
      <c r="S2544" s="286">
        <f>ROWS(R$5:R2544)</f>
        <v>2540</v>
      </c>
      <c r="T2544" s="286" t="str">
        <f>IF(P2544='5.1'!$E$5,TXM!S2544,"")</f>
        <v/>
      </c>
      <c r="U2544" t="str">
        <f>IFERROR(SMALL($T$5:$T$8000,ROWS($T$5:T2544)),"")</f>
        <v/>
      </c>
    </row>
    <row r="2545" spans="1:21" ht="14.4" customHeight="1" x14ac:dyDescent="0.25">
      <c r="A2545" s="285" t="s">
        <v>1836</v>
      </c>
      <c r="B2545" t="s">
        <v>117</v>
      </c>
      <c r="C2545" s="300">
        <v>100488</v>
      </c>
      <c r="D2545" s="286">
        <f>ROWS(C$5:C2545)</f>
        <v>2541</v>
      </c>
      <c r="E2545" s="286" t="str">
        <f>IF(A2545='5.1'!$E$5,TXM!D2545,"")</f>
        <v/>
      </c>
      <c r="F2545" t="str">
        <f>IFERROR(SMALL($E$5:$E$8000,ROWS($E$5:E2545)),"")</f>
        <v/>
      </c>
      <c r="I2545" s="285" t="s">
        <v>1728</v>
      </c>
      <c r="J2545" t="s">
        <v>113</v>
      </c>
      <c r="K2545" s="300">
        <v>957380</v>
      </c>
      <c r="L2545" s="286">
        <f>ROWS(K$5:K2545)</f>
        <v>2541</v>
      </c>
      <c r="M2545" s="286" t="str">
        <f>IF(I2545='5.1'!$E$5,TXM!L2545,"")</f>
        <v/>
      </c>
      <c r="N2545" t="str">
        <f>IFERROR(SMALL($M$5:$M$8000,ROWS($M$5:M2545)),"")</f>
        <v/>
      </c>
      <c r="P2545" t="s">
        <v>2022</v>
      </c>
      <c r="Q2545" t="s">
        <v>804</v>
      </c>
      <c r="R2545">
        <v>157152</v>
      </c>
      <c r="S2545" s="286">
        <f>ROWS(R$5:R2545)</f>
        <v>2541</v>
      </c>
      <c r="T2545" s="286" t="str">
        <f>IF(P2545='5.1'!$E$5,TXM!S2545,"")</f>
        <v/>
      </c>
      <c r="U2545" t="str">
        <f>IFERROR(SMALL($T$5:$T$8000,ROWS($T$5:T2545)),"")</f>
        <v/>
      </c>
    </row>
    <row r="2546" spans="1:21" ht="14.4" customHeight="1" x14ac:dyDescent="0.25">
      <c r="A2546" s="285" t="s">
        <v>1836</v>
      </c>
      <c r="B2546" t="s">
        <v>725</v>
      </c>
      <c r="C2546" s="300">
        <v>81579</v>
      </c>
      <c r="D2546" s="286">
        <f>ROWS(C$5:C2546)</f>
        <v>2542</v>
      </c>
      <c r="E2546" s="286" t="str">
        <f>IF(A2546='5.1'!$E$5,TXM!D2546,"")</f>
        <v/>
      </c>
      <c r="F2546" t="str">
        <f>IFERROR(SMALL($E$5:$E$8000,ROWS($E$5:E2546)),"")</f>
        <v/>
      </c>
      <c r="I2546" s="285" t="s">
        <v>1728</v>
      </c>
      <c r="J2546" t="s">
        <v>768</v>
      </c>
      <c r="K2546" s="300">
        <v>922407</v>
      </c>
      <c r="L2546" s="286">
        <f>ROWS(K$5:K2546)</f>
        <v>2542</v>
      </c>
      <c r="M2546" s="286" t="str">
        <f>IF(I2546='5.1'!$E$5,TXM!L2546,"")</f>
        <v/>
      </c>
      <c r="N2546" t="str">
        <f>IFERROR(SMALL($M$5:$M$8000,ROWS($M$5:M2546)),"")</f>
        <v/>
      </c>
      <c r="P2546" t="s">
        <v>2022</v>
      </c>
      <c r="Q2546" t="s">
        <v>1091</v>
      </c>
      <c r="R2546">
        <v>124330</v>
      </c>
      <c r="S2546" s="286">
        <f>ROWS(R$5:R2546)</f>
        <v>2542</v>
      </c>
      <c r="T2546" s="286" t="str">
        <f>IF(P2546='5.1'!$E$5,TXM!S2546,"")</f>
        <v/>
      </c>
      <c r="U2546" t="str">
        <f>IFERROR(SMALL($T$5:$T$8000,ROWS($T$5:T2546)),"")</f>
        <v/>
      </c>
    </row>
    <row r="2547" spans="1:21" ht="14.4" customHeight="1" x14ac:dyDescent="0.25">
      <c r="A2547" s="285" t="s">
        <v>1836</v>
      </c>
      <c r="B2547" t="s">
        <v>752</v>
      </c>
      <c r="C2547" s="300">
        <v>70425</v>
      </c>
      <c r="D2547" s="286">
        <f>ROWS(C$5:C2547)</f>
        <v>2543</v>
      </c>
      <c r="E2547" s="286" t="str">
        <f>IF(A2547='5.1'!$E$5,TXM!D2547,"")</f>
        <v/>
      </c>
      <c r="F2547" t="str">
        <f>IFERROR(SMALL($E$5:$E$8000,ROWS($E$5:E2547)),"")</f>
        <v/>
      </c>
      <c r="I2547" s="285" t="s">
        <v>1728</v>
      </c>
      <c r="J2547" t="s">
        <v>109</v>
      </c>
      <c r="K2547" s="300">
        <v>737923</v>
      </c>
      <c r="L2547" s="286">
        <f>ROWS(K$5:K2547)</f>
        <v>2543</v>
      </c>
      <c r="M2547" s="286" t="str">
        <f>IF(I2547='5.1'!$E$5,TXM!L2547,"")</f>
        <v/>
      </c>
      <c r="N2547" t="str">
        <f>IFERROR(SMALL($M$5:$M$8000,ROWS($M$5:M2547)),"")</f>
        <v/>
      </c>
      <c r="P2547" t="s">
        <v>2022</v>
      </c>
      <c r="Q2547" t="s">
        <v>1080</v>
      </c>
      <c r="R2547">
        <v>71975</v>
      </c>
      <c r="S2547" s="286">
        <f>ROWS(R$5:R2547)</f>
        <v>2543</v>
      </c>
      <c r="T2547" s="286" t="str">
        <f>IF(P2547='5.1'!$E$5,TXM!S2547,"")</f>
        <v/>
      </c>
      <c r="U2547" t="str">
        <f>IFERROR(SMALL($T$5:$T$8000,ROWS($T$5:T2547)),"")</f>
        <v/>
      </c>
    </row>
    <row r="2548" spans="1:21" ht="14.4" customHeight="1" x14ac:dyDescent="0.25">
      <c r="A2548" s="285" t="s">
        <v>1836</v>
      </c>
      <c r="B2548" t="s">
        <v>780</v>
      </c>
      <c r="C2548" s="300">
        <v>56815</v>
      </c>
      <c r="D2548" s="286">
        <f>ROWS(C$5:C2548)</f>
        <v>2544</v>
      </c>
      <c r="E2548" s="286" t="str">
        <f>IF(A2548='5.1'!$E$5,TXM!D2548,"")</f>
        <v/>
      </c>
      <c r="F2548" t="str">
        <f>IFERROR(SMALL($E$5:$E$8000,ROWS($E$5:E2548)),"")</f>
        <v/>
      </c>
      <c r="I2548" s="285" t="s">
        <v>1728</v>
      </c>
      <c r="J2548" t="s">
        <v>756</v>
      </c>
      <c r="K2548" s="300">
        <v>710808</v>
      </c>
      <c r="L2548" s="286">
        <f>ROWS(K$5:K2548)</f>
        <v>2544</v>
      </c>
      <c r="M2548" s="286" t="str">
        <f>IF(I2548='5.1'!$E$5,TXM!L2548,"")</f>
        <v/>
      </c>
      <c r="N2548" t="str">
        <f>IFERROR(SMALL($M$5:$M$8000,ROWS($M$5:M2548)),"")</f>
        <v/>
      </c>
      <c r="P2548" t="s">
        <v>2022</v>
      </c>
      <c r="Q2548" t="s">
        <v>746</v>
      </c>
      <c r="R2548">
        <v>62475</v>
      </c>
      <c r="S2548" s="286">
        <f>ROWS(R$5:R2548)</f>
        <v>2544</v>
      </c>
      <c r="T2548" s="286" t="str">
        <f>IF(P2548='5.1'!$E$5,TXM!S2548,"")</f>
        <v/>
      </c>
      <c r="U2548" t="str">
        <f>IFERROR(SMALL($T$5:$T$8000,ROWS($T$5:T2548)),"")</f>
        <v/>
      </c>
    </row>
    <row r="2549" spans="1:21" ht="14.4" customHeight="1" x14ac:dyDescent="0.25">
      <c r="A2549" s="285" t="s">
        <v>1836</v>
      </c>
      <c r="B2549" t="s">
        <v>823</v>
      </c>
      <c r="C2549" s="300">
        <v>56250</v>
      </c>
      <c r="D2549" s="286">
        <f>ROWS(C$5:C2549)</f>
        <v>2545</v>
      </c>
      <c r="E2549" s="286" t="str">
        <f>IF(A2549='5.1'!$E$5,TXM!D2549,"")</f>
        <v/>
      </c>
      <c r="F2549" t="str">
        <f>IFERROR(SMALL($E$5:$E$8000,ROWS($E$5:E2549)),"")</f>
        <v/>
      </c>
      <c r="I2549" s="285" t="s">
        <v>1728</v>
      </c>
      <c r="J2549" t="s">
        <v>823</v>
      </c>
      <c r="K2549" s="300">
        <v>639702</v>
      </c>
      <c r="L2549" s="286">
        <f>ROWS(K$5:K2549)</f>
        <v>2545</v>
      </c>
      <c r="M2549" s="286" t="str">
        <f>IF(I2549='5.1'!$E$5,TXM!L2549,"")</f>
        <v/>
      </c>
      <c r="N2549" t="str">
        <f>IFERROR(SMALL($M$5:$M$8000,ROWS($M$5:M2549)),"")</f>
        <v/>
      </c>
      <c r="P2549" t="s">
        <v>2022</v>
      </c>
      <c r="Q2549" t="s">
        <v>1096</v>
      </c>
      <c r="R2549">
        <v>61350</v>
      </c>
      <c r="S2549" s="286">
        <f>ROWS(R$5:R2549)</f>
        <v>2545</v>
      </c>
      <c r="T2549" s="286" t="str">
        <f>IF(P2549='5.1'!$E$5,TXM!S2549,"")</f>
        <v/>
      </c>
      <c r="U2549" t="str">
        <f>IFERROR(SMALL($T$5:$T$8000,ROWS($T$5:T2549)),"")</f>
        <v/>
      </c>
    </row>
    <row r="2550" spans="1:21" ht="14.4" customHeight="1" x14ac:dyDescent="0.25">
      <c r="A2550" s="285" t="s">
        <v>1836</v>
      </c>
      <c r="B2550" t="s">
        <v>1092</v>
      </c>
      <c r="C2550" s="300">
        <v>56153</v>
      </c>
      <c r="D2550" s="286">
        <f>ROWS(C$5:C2550)</f>
        <v>2546</v>
      </c>
      <c r="E2550" s="286" t="str">
        <f>IF(A2550='5.1'!$E$5,TXM!D2550,"")</f>
        <v/>
      </c>
      <c r="F2550" t="str">
        <f>IFERROR(SMALL($E$5:$E$8000,ROWS($E$5:E2550)),"")</f>
        <v/>
      </c>
      <c r="I2550" s="285" t="s">
        <v>1728</v>
      </c>
      <c r="J2550" t="s">
        <v>1082</v>
      </c>
      <c r="K2550" s="300">
        <v>578549</v>
      </c>
      <c r="L2550" s="286">
        <f>ROWS(K$5:K2550)</f>
        <v>2546</v>
      </c>
      <c r="M2550" s="286" t="str">
        <f>IF(I2550='5.1'!$E$5,TXM!L2550,"")</f>
        <v/>
      </c>
      <c r="N2550" t="str">
        <f>IFERROR(SMALL($M$5:$M$8000,ROWS($M$5:M2550)),"")</f>
        <v/>
      </c>
      <c r="P2550" t="s">
        <v>2022</v>
      </c>
      <c r="Q2550" t="s">
        <v>1081</v>
      </c>
      <c r="R2550">
        <v>58900</v>
      </c>
      <c r="S2550" s="286">
        <f>ROWS(R$5:R2550)</f>
        <v>2546</v>
      </c>
      <c r="T2550" s="286" t="str">
        <f>IF(P2550='5.1'!$E$5,TXM!S2550,"")</f>
        <v/>
      </c>
      <c r="U2550" t="str">
        <f>IFERROR(SMALL($T$5:$T$8000,ROWS($T$5:T2550)),"")</f>
        <v/>
      </c>
    </row>
    <row r="2551" spans="1:21" ht="14.4" customHeight="1" x14ac:dyDescent="0.25">
      <c r="A2551" s="285" t="s">
        <v>1836</v>
      </c>
      <c r="B2551" t="s">
        <v>748</v>
      </c>
      <c r="C2551" s="300">
        <v>14418</v>
      </c>
      <c r="D2551" s="286">
        <f>ROWS(C$5:C2551)</f>
        <v>2547</v>
      </c>
      <c r="E2551" s="286" t="str">
        <f>IF(A2551='5.1'!$E$5,TXM!D2551,"")</f>
        <v/>
      </c>
      <c r="F2551" t="str">
        <f>IFERROR(SMALL($E$5:$E$8000,ROWS($E$5:E2551)),"")</f>
        <v/>
      </c>
      <c r="I2551" s="285" t="s">
        <v>1728</v>
      </c>
      <c r="J2551" t="s">
        <v>818</v>
      </c>
      <c r="K2551" s="300">
        <v>448445</v>
      </c>
      <c r="L2551" s="286">
        <f>ROWS(K$5:K2551)</f>
        <v>2547</v>
      </c>
      <c r="M2551" s="286" t="str">
        <f>IF(I2551='5.1'!$E$5,TXM!L2551,"")</f>
        <v/>
      </c>
      <c r="N2551" t="str">
        <f>IFERROR(SMALL($M$5:$M$8000,ROWS($M$5:M2551)),"")</f>
        <v/>
      </c>
      <c r="P2551" t="s">
        <v>2022</v>
      </c>
      <c r="Q2551" t="s">
        <v>776</v>
      </c>
      <c r="R2551">
        <v>52050</v>
      </c>
      <c r="S2551" s="286">
        <f>ROWS(R$5:R2551)</f>
        <v>2547</v>
      </c>
      <c r="T2551" s="286" t="str">
        <f>IF(P2551='5.1'!$E$5,TXM!S2551,"")</f>
        <v/>
      </c>
      <c r="U2551" t="str">
        <f>IFERROR(SMALL($T$5:$T$8000,ROWS($T$5:T2551)),"")</f>
        <v/>
      </c>
    </row>
    <row r="2552" spans="1:21" ht="14.4" customHeight="1" x14ac:dyDescent="0.25">
      <c r="A2552" s="285" t="s">
        <v>1836</v>
      </c>
      <c r="B2552" t="s">
        <v>723</v>
      </c>
      <c r="C2552" s="300">
        <v>2241</v>
      </c>
      <c r="D2552" s="286">
        <f>ROWS(C$5:C2552)</f>
        <v>2548</v>
      </c>
      <c r="E2552" s="286" t="str">
        <f>IF(A2552='5.1'!$E$5,TXM!D2552,"")</f>
        <v/>
      </c>
      <c r="F2552" t="str">
        <f>IFERROR(SMALL($E$5:$E$8000,ROWS($E$5:E2552)),"")</f>
        <v/>
      </c>
      <c r="I2552" s="285" t="s">
        <v>1728</v>
      </c>
      <c r="J2552" t="s">
        <v>1083</v>
      </c>
      <c r="K2552" s="300">
        <v>390985</v>
      </c>
      <c r="L2552" s="286">
        <f>ROWS(K$5:K2552)</f>
        <v>2548</v>
      </c>
      <c r="M2552" s="286" t="str">
        <f>IF(I2552='5.1'!$E$5,TXM!L2552,"")</f>
        <v/>
      </c>
      <c r="N2552" t="str">
        <f>IFERROR(SMALL($M$5:$M$8000,ROWS($M$5:M2552)),"")</f>
        <v/>
      </c>
      <c r="P2552" t="s">
        <v>2022</v>
      </c>
      <c r="Q2552" t="s">
        <v>113</v>
      </c>
      <c r="R2552">
        <v>39280</v>
      </c>
      <c r="S2552" s="286">
        <f>ROWS(R$5:R2552)</f>
        <v>2548</v>
      </c>
      <c r="T2552" s="286" t="str">
        <f>IF(P2552='5.1'!$E$5,TXM!S2552,"")</f>
        <v/>
      </c>
      <c r="U2552" t="str">
        <f>IFERROR(SMALL($T$5:$T$8000,ROWS($T$5:T2552)),"")</f>
        <v/>
      </c>
    </row>
    <row r="2553" spans="1:21" ht="14.4" customHeight="1" x14ac:dyDescent="0.25">
      <c r="A2553" s="285" t="s">
        <v>1836</v>
      </c>
      <c r="B2553" t="s">
        <v>766</v>
      </c>
      <c r="C2553" s="300">
        <v>1785</v>
      </c>
      <c r="D2553" s="286">
        <f>ROWS(C$5:C2553)</f>
        <v>2549</v>
      </c>
      <c r="E2553" s="286" t="str">
        <f>IF(A2553='5.1'!$E$5,TXM!D2553,"")</f>
        <v/>
      </c>
      <c r="F2553" t="str">
        <f>IFERROR(SMALL($E$5:$E$8000,ROWS($E$5:E2553)),"")</f>
        <v/>
      </c>
      <c r="I2553" s="285" t="s">
        <v>1728</v>
      </c>
      <c r="J2553" t="s">
        <v>766</v>
      </c>
      <c r="K2553" s="300">
        <v>377853</v>
      </c>
      <c r="L2553" s="286">
        <f>ROWS(K$5:K2553)</f>
        <v>2549</v>
      </c>
      <c r="M2553" s="286" t="str">
        <f>IF(I2553='5.1'!$E$5,TXM!L2553,"")</f>
        <v/>
      </c>
      <c r="N2553" t="str">
        <f>IFERROR(SMALL($M$5:$M$8000,ROWS($M$5:M2553)),"")</f>
        <v/>
      </c>
      <c r="P2553" t="s">
        <v>2022</v>
      </c>
      <c r="Q2553" t="s">
        <v>119</v>
      </c>
      <c r="R2553">
        <v>31050</v>
      </c>
      <c r="S2553" s="286">
        <f>ROWS(R$5:R2553)</f>
        <v>2549</v>
      </c>
      <c r="T2553" s="286" t="str">
        <f>IF(P2553='5.1'!$E$5,TXM!S2553,"")</f>
        <v/>
      </c>
      <c r="U2553" t="str">
        <f>IFERROR(SMALL($T$5:$T$8000,ROWS($T$5:T2553)),"")</f>
        <v/>
      </c>
    </row>
    <row r="2554" spans="1:21" ht="14.4" customHeight="1" x14ac:dyDescent="0.25">
      <c r="A2554" s="285" t="s">
        <v>1836</v>
      </c>
      <c r="B2554" t="s">
        <v>1087</v>
      </c>
      <c r="C2554" s="300">
        <v>1172</v>
      </c>
      <c r="D2554" s="286">
        <f>ROWS(C$5:C2554)</f>
        <v>2550</v>
      </c>
      <c r="E2554" s="286" t="str">
        <f>IF(A2554='5.1'!$E$5,TXM!D2554,"")</f>
        <v/>
      </c>
      <c r="F2554" t="str">
        <f>IFERROR(SMALL($E$5:$E$8000,ROWS($E$5:E2554)),"")</f>
        <v/>
      </c>
      <c r="I2554" s="285" t="s">
        <v>1728</v>
      </c>
      <c r="J2554" t="s">
        <v>800</v>
      </c>
      <c r="K2554" s="300">
        <v>298797</v>
      </c>
      <c r="L2554" s="286">
        <f>ROWS(K$5:K2554)</f>
        <v>2550</v>
      </c>
      <c r="M2554" s="286" t="str">
        <f>IF(I2554='5.1'!$E$5,TXM!L2554,"")</f>
        <v/>
      </c>
      <c r="N2554" t="str">
        <f>IFERROR(SMALL($M$5:$M$8000,ROWS($M$5:M2554)),"")</f>
        <v/>
      </c>
      <c r="P2554" t="s">
        <v>2022</v>
      </c>
      <c r="Q2554" t="s">
        <v>768</v>
      </c>
      <c r="R2554">
        <v>20600</v>
      </c>
      <c r="S2554" s="286">
        <f>ROWS(R$5:R2554)</f>
        <v>2550</v>
      </c>
      <c r="T2554" s="286" t="str">
        <f>IF(P2554='5.1'!$E$5,TXM!S2554,"")</f>
        <v/>
      </c>
      <c r="U2554" t="str">
        <f>IFERROR(SMALL($T$5:$T$8000,ROWS($T$5:T2554)),"")</f>
        <v/>
      </c>
    </row>
    <row r="2555" spans="1:21" ht="14.4" customHeight="1" x14ac:dyDescent="0.25">
      <c r="A2555" s="285" t="s">
        <v>1836</v>
      </c>
      <c r="B2555" t="s">
        <v>1098</v>
      </c>
      <c r="C2555" s="300">
        <v>1158</v>
      </c>
      <c r="D2555" s="286">
        <f>ROWS(C$5:C2555)</f>
        <v>2551</v>
      </c>
      <c r="E2555" s="286" t="str">
        <f>IF(A2555='5.1'!$E$5,TXM!D2555,"")</f>
        <v/>
      </c>
      <c r="F2555" t="str">
        <f>IFERROR(SMALL($E$5:$E$8000,ROWS($E$5:E2555)),"")</f>
        <v/>
      </c>
      <c r="I2555" s="285" t="s">
        <v>1728</v>
      </c>
      <c r="J2555" t="s">
        <v>782</v>
      </c>
      <c r="K2555" s="300">
        <v>278569</v>
      </c>
      <c r="L2555" s="286">
        <f>ROWS(K$5:K2555)</f>
        <v>2551</v>
      </c>
      <c r="M2555" s="286" t="str">
        <f>IF(I2555='5.1'!$E$5,TXM!L2555,"")</f>
        <v/>
      </c>
      <c r="N2555" t="str">
        <f>IFERROR(SMALL($M$5:$M$8000,ROWS($M$5:M2555)),"")</f>
        <v/>
      </c>
      <c r="P2555" t="s">
        <v>2022</v>
      </c>
      <c r="Q2555" t="s">
        <v>102</v>
      </c>
      <c r="R2555">
        <v>17400</v>
      </c>
      <c r="S2555" s="286">
        <f>ROWS(R$5:R2555)</f>
        <v>2551</v>
      </c>
      <c r="T2555" s="286" t="str">
        <f>IF(P2555='5.1'!$E$5,TXM!S2555,"")</f>
        <v/>
      </c>
      <c r="U2555" t="str">
        <f>IFERROR(SMALL($T$5:$T$8000,ROWS($T$5:T2555)),"")</f>
        <v/>
      </c>
    </row>
    <row r="2556" spans="1:21" ht="14.4" customHeight="1" x14ac:dyDescent="0.25">
      <c r="A2556" s="285" t="s">
        <v>1836</v>
      </c>
      <c r="B2556" t="s">
        <v>197</v>
      </c>
      <c r="C2556" s="300">
        <v>409</v>
      </c>
      <c r="D2556" s="286">
        <f>ROWS(C$5:C2556)</f>
        <v>2552</v>
      </c>
      <c r="E2556" s="286" t="str">
        <f>IF(A2556='5.1'!$E$5,TXM!D2556,"")</f>
        <v/>
      </c>
      <c r="F2556" t="str">
        <f>IFERROR(SMALL($E$5:$E$8000,ROWS($E$5:E2556)),"")</f>
        <v/>
      </c>
      <c r="I2556" s="285" t="s">
        <v>1728</v>
      </c>
      <c r="J2556" t="s">
        <v>1098</v>
      </c>
      <c r="K2556" s="300">
        <v>264549</v>
      </c>
      <c r="L2556" s="286">
        <f>ROWS(K$5:K2556)</f>
        <v>2552</v>
      </c>
      <c r="M2556" s="286" t="str">
        <f>IF(I2556='5.1'!$E$5,TXM!L2556,"")</f>
        <v/>
      </c>
      <c r="N2556" t="str">
        <f>IFERROR(SMALL($M$5:$M$8000,ROWS($M$5:M2556)),"")</f>
        <v/>
      </c>
      <c r="P2556" t="s">
        <v>2022</v>
      </c>
      <c r="Q2556" t="s">
        <v>808</v>
      </c>
      <c r="R2556">
        <v>15500</v>
      </c>
      <c r="S2556" s="286">
        <f>ROWS(R$5:R2556)</f>
        <v>2552</v>
      </c>
      <c r="T2556" s="286" t="str">
        <f>IF(P2556='5.1'!$E$5,TXM!S2556,"")</f>
        <v/>
      </c>
      <c r="U2556" t="str">
        <f>IFERROR(SMALL($T$5:$T$8000,ROWS($T$5:T2556)),"")</f>
        <v/>
      </c>
    </row>
    <row r="2557" spans="1:21" ht="14.4" customHeight="1" x14ac:dyDescent="0.25">
      <c r="A2557" s="285" t="s">
        <v>1836</v>
      </c>
      <c r="B2557" t="s">
        <v>770</v>
      </c>
      <c r="C2557" s="300">
        <v>57</v>
      </c>
      <c r="D2557" s="286">
        <f>ROWS(C$5:C2557)</f>
        <v>2553</v>
      </c>
      <c r="E2557" s="286" t="str">
        <f>IF(A2557='5.1'!$E$5,TXM!D2557,"")</f>
        <v/>
      </c>
      <c r="F2557" t="str">
        <f>IFERROR(SMALL($E$5:$E$8000,ROWS($E$5:E2557)),"")</f>
        <v/>
      </c>
      <c r="I2557" s="285" t="s">
        <v>1728</v>
      </c>
      <c r="J2557" t="s">
        <v>772</v>
      </c>
      <c r="K2557" s="300">
        <v>236252</v>
      </c>
      <c r="L2557" s="286">
        <f>ROWS(K$5:K2557)</f>
        <v>2553</v>
      </c>
      <c r="M2557" s="286" t="str">
        <f>IF(I2557='5.1'!$E$5,TXM!L2557,"")</f>
        <v/>
      </c>
      <c r="N2557" t="str">
        <f>IFERROR(SMALL($M$5:$M$8000,ROWS($M$5:M2557)),"")</f>
        <v/>
      </c>
      <c r="P2557" t="s">
        <v>2022</v>
      </c>
      <c r="Q2557" t="s">
        <v>1087</v>
      </c>
      <c r="R2557">
        <v>15001</v>
      </c>
      <c r="S2557" s="286">
        <f>ROWS(R$5:R2557)</f>
        <v>2553</v>
      </c>
      <c r="T2557" s="286" t="str">
        <f>IF(P2557='5.1'!$E$5,TXM!S2557,"")</f>
        <v/>
      </c>
      <c r="U2557" t="str">
        <f>IFERROR(SMALL($T$5:$T$8000,ROWS($T$5:T2557)),"")</f>
        <v/>
      </c>
    </row>
    <row r="2558" spans="1:21" ht="14.4" customHeight="1" x14ac:dyDescent="0.25">
      <c r="A2558" s="285" t="s">
        <v>1839</v>
      </c>
      <c r="B2558" t="s">
        <v>1080</v>
      </c>
      <c r="C2558" s="300">
        <v>358860538</v>
      </c>
      <c r="D2558" s="286">
        <f>ROWS(C$5:C2558)</f>
        <v>2554</v>
      </c>
      <c r="E2558" s="286" t="str">
        <f>IF(A2558='5.1'!$E$5,TXM!D2558,"")</f>
        <v/>
      </c>
      <c r="F2558" t="str">
        <f>IFERROR(SMALL($E$5:$E$8000,ROWS($E$5:E2558)),"")</f>
        <v/>
      </c>
      <c r="I2558" s="285" t="s">
        <v>1728</v>
      </c>
      <c r="J2558" t="s">
        <v>103</v>
      </c>
      <c r="K2558" s="300">
        <v>203112</v>
      </c>
      <c r="L2558" s="286">
        <f>ROWS(K$5:K2558)</f>
        <v>2554</v>
      </c>
      <c r="M2558" s="286" t="str">
        <f>IF(I2558='5.1'!$E$5,TXM!L2558,"")</f>
        <v/>
      </c>
      <c r="N2558" t="str">
        <f>IFERROR(SMALL($M$5:$M$8000,ROWS($M$5:M2558)),"")</f>
        <v/>
      </c>
      <c r="P2558" t="s">
        <v>2022</v>
      </c>
      <c r="Q2558" t="s">
        <v>110</v>
      </c>
      <c r="R2558">
        <v>10244</v>
      </c>
      <c r="S2558" s="286">
        <f>ROWS(R$5:R2558)</f>
        <v>2554</v>
      </c>
      <c r="T2558" s="286" t="str">
        <f>IF(P2558='5.1'!$E$5,TXM!S2558,"")</f>
        <v/>
      </c>
      <c r="U2558" t="str">
        <f>IFERROR(SMALL($T$5:$T$8000,ROWS($T$5:T2558)),"")</f>
        <v/>
      </c>
    </row>
    <row r="2559" spans="1:21" ht="14.4" customHeight="1" x14ac:dyDescent="0.25">
      <c r="A2559" s="285" t="s">
        <v>1839</v>
      </c>
      <c r="B2559" t="s">
        <v>107</v>
      </c>
      <c r="C2559" s="300">
        <v>61756889</v>
      </c>
      <c r="D2559" s="286">
        <f>ROWS(C$5:C2559)</f>
        <v>2555</v>
      </c>
      <c r="E2559" s="286" t="str">
        <f>IF(A2559='5.1'!$E$5,TXM!D2559,"")</f>
        <v/>
      </c>
      <c r="F2559" t="str">
        <f>IFERROR(SMALL($E$5:$E$8000,ROWS($E$5:E2559)),"")</f>
        <v/>
      </c>
      <c r="I2559" s="285" t="s">
        <v>1728</v>
      </c>
      <c r="J2559" t="s">
        <v>104</v>
      </c>
      <c r="K2559" s="300">
        <v>173803</v>
      </c>
      <c r="L2559" s="286">
        <f>ROWS(K$5:K2559)</f>
        <v>2555</v>
      </c>
      <c r="M2559" s="286" t="str">
        <f>IF(I2559='5.1'!$E$5,TXM!L2559,"")</f>
        <v/>
      </c>
      <c r="N2559" t="str">
        <f>IFERROR(SMALL($M$5:$M$8000,ROWS($M$5:M2559)),"")</f>
        <v/>
      </c>
      <c r="P2559" t="s">
        <v>2022</v>
      </c>
      <c r="Q2559" t="s">
        <v>108</v>
      </c>
      <c r="R2559">
        <v>9840</v>
      </c>
      <c r="S2559" s="286">
        <f>ROWS(R$5:R2559)</f>
        <v>2555</v>
      </c>
      <c r="T2559" s="286" t="str">
        <f>IF(P2559='5.1'!$E$5,TXM!S2559,"")</f>
        <v/>
      </c>
      <c r="U2559" t="str">
        <f>IFERROR(SMALL($T$5:$T$8000,ROWS($T$5:T2559)),"")</f>
        <v/>
      </c>
    </row>
    <row r="2560" spans="1:21" ht="14.4" customHeight="1" x14ac:dyDescent="0.25">
      <c r="A2560" s="285" t="s">
        <v>1839</v>
      </c>
      <c r="B2560" t="s">
        <v>776</v>
      </c>
      <c r="C2560" s="300">
        <v>31332900</v>
      </c>
      <c r="D2560" s="286">
        <f>ROWS(C$5:C2560)</f>
        <v>2556</v>
      </c>
      <c r="E2560" s="286" t="str">
        <f>IF(A2560='5.1'!$E$5,TXM!D2560,"")</f>
        <v/>
      </c>
      <c r="F2560" t="str">
        <f>IFERROR(SMALL($E$5:$E$8000,ROWS($E$5:E2560)),"")</f>
        <v/>
      </c>
      <c r="I2560" s="285" t="s">
        <v>1728</v>
      </c>
      <c r="J2560" t="s">
        <v>705</v>
      </c>
      <c r="K2560" s="300">
        <v>167856</v>
      </c>
      <c r="L2560" s="286">
        <f>ROWS(K$5:K2560)</f>
        <v>2556</v>
      </c>
      <c r="M2560" s="286" t="str">
        <f>IF(I2560='5.1'!$E$5,TXM!L2560,"")</f>
        <v/>
      </c>
      <c r="N2560" t="str">
        <f>IFERROR(SMALL($M$5:$M$8000,ROWS($M$5:M2560)),"")</f>
        <v/>
      </c>
      <c r="P2560" t="s">
        <v>2022</v>
      </c>
      <c r="Q2560" t="s">
        <v>727</v>
      </c>
      <c r="R2560">
        <v>9600</v>
      </c>
      <c r="S2560" s="286">
        <f>ROWS(R$5:R2560)</f>
        <v>2556</v>
      </c>
      <c r="T2560" s="286" t="str">
        <f>IF(P2560='5.1'!$E$5,TXM!S2560,"")</f>
        <v/>
      </c>
      <c r="U2560" t="str">
        <f>IFERROR(SMALL($T$5:$T$8000,ROWS($T$5:T2560)),"")</f>
        <v/>
      </c>
    </row>
    <row r="2561" spans="1:21" ht="14.4" customHeight="1" x14ac:dyDescent="0.25">
      <c r="A2561" s="285" t="s">
        <v>1839</v>
      </c>
      <c r="B2561" t="s">
        <v>106</v>
      </c>
      <c r="C2561" s="300">
        <v>25107209</v>
      </c>
      <c r="D2561" s="286">
        <f>ROWS(C$5:C2561)</f>
        <v>2557</v>
      </c>
      <c r="E2561" s="286" t="str">
        <f>IF(A2561='5.1'!$E$5,TXM!D2561,"")</f>
        <v/>
      </c>
      <c r="F2561" t="str">
        <f>IFERROR(SMALL($E$5:$E$8000,ROWS($E$5:E2561)),"")</f>
        <v/>
      </c>
      <c r="I2561" s="285" t="s">
        <v>1728</v>
      </c>
      <c r="J2561" t="s">
        <v>788</v>
      </c>
      <c r="K2561" s="300">
        <v>151059</v>
      </c>
      <c r="L2561" s="286">
        <f>ROWS(K$5:K2561)</f>
        <v>2557</v>
      </c>
      <c r="M2561" s="286" t="str">
        <f>IF(I2561='5.1'!$E$5,TXM!L2561,"")</f>
        <v/>
      </c>
      <c r="N2561" t="str">
        <f>IFERROR(SMALL($M$5:$M$8000,ROWS($M$5:M2561)),"")</f>
        <v/>
      </c>
      <c r="P2561" t="s">
        <v>2022</v>
      </c>
      <c r="Q2561" t="s">
        <v>725</v>
      </c>
      <c r="R2561">
        <v>6400</v>
      </c>
      <c r="S2561" s="286">
        <f>ROWS(R$5:R2561)</f>
        <v>2557</v>
      </c>
      <c r="T2561" s="286" t="str">
        <f>IF(P2561='5.1'!$E$5,TXM!S2561,"")</f>
        <v/>
      </c>
      <c r="U2561" t="str">
        <f>IFERROR(SMALL($T$5:$T$8000,ROWS($T$5:T2561)),"")</f>
        <v/>
      </c>
    </row>
    <row r="2562" spans="1:21" ht="14.4" customHeight="1" x14ac:dyDescent="0.25">
      <c r="A2562" s="285" t="s">
        <v>1839</v>
      </c>
      <c r="B2562" t="s">
        <v>717</v>
      </c>
      <c r="C2562" s="300">
        <v>12495217</v>
      </c>
      <c r="D2562" s="286">
        <f>ROWS(C$5:C2562)</f>
        <v>2558</v>
      </c>
      <c r="E2562" s="286" t="str">
        <f>IF(A2562='5.1'!$E$5,TXM!D2562,"")</f>
        <v/>
      </c>
      <c r="F2562" t="str">
        <f>IFERROR(SMALL($E$5:$E$8000,ROWS($E$5:E2562)),"")</f>
        <v/>
      </c>
      <c r="I2562" s="285" t="s">
        <v>1728</v>
      </c>
      <c r="J2562" t="s">
        <v>1076</v>
      </c>
      <c r="K2562" s="300">
        <v>144791</v>
      </c>
      <c r="L2562" s="286">
        <f>ROWS(K$5:K2562)</f>
        <v>2558</v>
      </c>
      <c r="M2562" s="286" t="str">
        <f>IF(I2562='5.1'!$E$5,TXM!L2562,"")</f>
        <v/>
      </c>
      <c r="N2562" t="str">
        <f>IFERROR(SMALL($M$5:$M$8000,ROWS($M$5:M2562)),"")</f>
        <v/>
      </c>
      <c r="P2562" t="s">
        <v>2022</v>
      </c>
      <c r="Q2562" t="s">
        <v>1086</v>
      </c>
      <c r="R2562">
        <v>5740</v>
      </c>
      <c r="S2562" s="286">
        <f>ROWS(R$5:R2562)</f>
        <v>2558</v>
      </c>
      <c r="T2562" s="286" t="str">
        <f>IF(P2562='5.1'!$E$5,TXM!S2562,"")</f>
        <v/>
      </c>
      <c r="U2562" t="str">
        <f>IFERROR(SMALL($T$5:$T$8000,ROWS($T$5:T2562)),"")</f>
        <v/>
      </c>
    </row>
    <row r="2563" spans="1:21" ht="14.4" customHeight="1" x14ac:dyDescent="0.25">
      <c r="A2563" s="285" t="s">
        <v>1839</v>
      </c>
      <c r="B2563" t="s">
        <v>790</v>
      </c>
      <c r="C2563" s="300">
        <v>10190920</v>
      </c>
      <c r="D2563" s="286">
        <f>ROWS(C$5:C2563)</f>
        <v>2559</v>
      </c>
      <c r="E2563" s="286" t="str">
        <f>IF(A2563='5.1'!$E$5,TXM!D2563,"")</f>
        <v/>
      </c>
      <c r="F2563" t="str">
        <f>IFERROR(SMALL($E$5:$E$8000,ROWS($E$5:E2563)),"")</f>
        <v/>
      </c>
      <c r="I2563" s="285" t="s">
        <v>1728</v>
      </c>
      <c r="J2563" t="s">
        <v>111</v>
      </c>
      <c r="K2563" s="300">
        <v>107883</v>
      </c>
      <c r="L2563" s="286">
        <f>ROWS(K$5:K2563)</f>
        <v>2559</v>
      </c>
      <c r="M2563" s="286" t="str">
        <f>IF(I2563='5.1'!$E$5,TXM!L2563,"")</f>
        <v/>
      </c>
      <c r="N2563" t="str">
        <f>IFERROR(SMALL($M$5:$M$8000,ROWS($M$5:M2563)),"")</f>
        <v/>
      </c>
      <c r="P2563" t="s">
        <v>2022</v>
      </c>
      <c r="Q2563" t="s">
        <v>107</v>
      </c>
      <c r="R2563">
        <v>4748</v>
      </c>
      <c r="S2563" s="286">
        <f>ROWS(R$5:R2563)</f>
        <v>2559</v>
      </c>
      <c r="T2563" s="286" t="str">
        <f>IF(P2563='5.1'!$E$5,TXM!S2563,"")</f>
        <v/>
      </c>
      <c r="U2563" t="str">
        <f>IFERROR(SMALL($T$5:$T$8000,ROWS($T$5:T2563)),"")</f>
        <v/>
      </c>
    </row>
    <row r="2564" spans="1:21" ht="14.4" customHeight="1" x14ac:dyDescent="0.25">
      <c r="A2564" s="285" t="s">
        <v>1839</v>
      </c>
      <c r="B2564" t="s">
        <v>719</v>
      </c>
      <c r="C2564" s="300">
        <v>10100907</v>
      </c>
      <c r="D2564" s="286">
        <f>ROWS(C$5:C2564)</f>
        <v>2560</v>
      </c>
      <c r="E2564" s="286" t="str">
        <f>IF(A2564='5.1'!$E$5,TXM!D2564,"")</f>
        <v/>
      </c>
      <c r="F2564" t="str">
        <f>IFERROR(SMALL($E$5:$E$8000,ROWS($E$5:E2564)),"")</f>
        <v/>
      </c>
      <c r="I2564" s="285" t="s">
        <v>1728</v>
      </c>
      <c r="J2564" t="s">
        <v>1094</v>
      </c>
      <c r="K2564" s="300">
        <v>100508</v>
      </c>
      <c r="L2564" s="286">
        <f>ROWS(K$5:K2564)</f>
        <v>2560</v>
      </c>
      <c r="M2564" s="286" t="str">
        <f>IF(I2564='5.1'!$E$5,TXM!L2564,"")</f>
        <v/>
      </c>
      <c r="N2564" t="str">
        <f>IFERROR(SMALL($M$5:$M$8000,ROWS($M$5:M2564)),"")</f>
        <v/>
      </c>
      <c r="P2564" t="s">
        <v>2022</v>
      </c>
      <c r="Q2564" t="s">
        <v>723</v>
      </c>
      <c r="R2564">
        <v>4014</v>
      </c>
      <c r="S2564" s="286">
        <f>ROWS(R$5:R2564)</f>
        <v>2560</v>
      </c>
      <c r="T2564" s="286" t="str">
        <f>IF(P2564='5.1'!$E$5,TXM!S2564,"")</f>
        <v/>
      </c>
      <c r="U2564" t="str">
        <f>IFERROR(SMALL($T$5:$T$8000,ROWS($T$5:T2564)),"")</f>
        <v/>
      </c>
    </row>
    <row r="2565" spans="1:21" ht="14.4" customHeight="1" x14ac:dyDescent="0.25">
      <c r="A2565" s="285" t="s">
        <v>1839</v>
      </c>
      <c r="B2565" t="s">
        <v>727</v>
      </c>
      <c r="C2565" s="300">
        <v>7381568</v>
      </c>
      <c r="D2565" s="286">
        <f>ROWS(C$5:C2565)</f>
        <v>2561</v>
      </c>
      <c r="E2565" s="286" t="str">
        <f>IF(A2565='5.1'!$E$5,TXM!D2565,"")</f>
        <v/>
      </c>
      <c r="F2565" t="str">
        <f>IFERROR(SMALL($E$5:$E$8000,ROWS($E$5:E2565)),"")</f>
        <v/>
      </c>
      <c r="I2565" s="285" t="s">
        <v>1728</v>
      </c>
      <c r="J2565" t="s">
        <v>715</v>
      </c>
      <c r="K2565" s="300">
        <v>93295</v>
      </c>
      <c r="L2565" s="286">
        <f>ROWS(K$5:K2565)</f>
        <v>2561</v>
      </c>
      <c r="M2565" s="286" t="str">
        <f>IF(I2565='5.1'!$E$5,TXM!L2565,"")</f>
        <v/>
      </c>
      <c r="N2565" t="str">
        <f>IFERROR(SMALL($M$5:$M$8000,ROWS($M$5:M2565)),"")</f>
        <v/>
      </c>
      <c r="P2565" t="s">
        <v>2022</v>
      </c>
      <c r="Q2565" t="s">
        <v>784</v>
      </c>
      <c r="R2565">
        <v>3600</v>
      </c>
      <c r="S2565" s="286">
        <f>ROWS(R$5:R2565)</f>
        <v>2561</v>
      </c>
      <c r="T2565" s="286" t="str">
        <f>IF(P2565='5.1'!$E$5,TXM!S2565,"")</f>
        <v/>
      </c>
      <c r="U2565" t="str">
        <f>IFERROR(SMALL($T$5:$T$8000,ROWS($T$5:T2565)),"")</f>
        <v/>
      </c>
    </row>
    <row r="2566" spans="1:21" ht="14.4" customHeight="1" x14ac:dyDescent="0.25">
      <c r="A2566" s="285" t="s">
        <v>1839</v>
      </c>
      <c r="B2566" t="s">
        <v>1086</v>
      </c>
      <c r="C2566" s="300">
        <v>6523629</v>
      </c>
      <c r="D2566" s="286">
        <f>ROWS(C$5:C2566)</f>
        <v>2562</v>
      </c>
      <c r="E2566" s="286" t="str">
        <f>IF(A2566='5.1'!$E$5,TXM!D2566,"")</f>
        <v/>
      </c>
      <c r="F2566" t="str">
        <f>IFERROR(SMALL($E$5:$E$8000,ROWS($E$5:E2566)),"")</f>
        <v/>
      </c>
      <c r="I2566" s="285" t="s">
        <v>1728</v>
      </c>
      <c r="J2566" t="s">
        <v>750</v>
      </c>
      <c r="K2566" s="300">
        <v>82802</v>
      </c>
      <c r="L2566" s="286">
        <f>ROWS(K$5:K2566)</f>
        <v>2562</v>
      </c>
      <c r="M2566" s="286" t="str">
        <f>IF(I2566='5.1'!$E$5,TXM!L2566,"")</f>
        <v/>
      </c>
      <c r="N2566" t="str">
        <f>IFERROR(SMALL($M$5:$M$8000,ROWS($M$5:M2566)),"")</f>
        <v/>
      </c>
      <c r="P2566" t="s">
        <v>2022</v>
      </c>
      <c r="Q2566" t="s">
        <v>115</v>
      </c>
      <c r="R2566">
        <v>2700</v>
      </c>
      <c r="S2566" s="286">
        <f>ROWS(R$5:R2566)</f>
        <v>2562</v>
      </c>
      <c r="T2566" s="286" t="str">
        <f>IF(P2566='5.1'!$E$5,TXM!S2566,"")</f>
        <v/>
      </c>
      <c r="U2566" t="str">
        <f>IFERROR(SMALL($T$5:$T$8000,ROWS($T$5:T2566)),"")</f>
        <v/>
      </c>
    </row>
    <row r="2567" spans="1:21" ht="14.4" customHeight="1" x14ac:dyDescent="0.25">
      <c r="A2567" s="285" t="s">
        <v>1839</v>
      </c>
      <c r="B2567" t="s">
        <v>198</v>
      </c>
      <c r="C2567" s="300">
        <v>4571865</v>
      </c>
      <c r="D2567" s="286">
        <f>ROWS(C$5:C2567)</f>
        <v>2563</v>
      </c>
      <c r="E2567" s="286" t="str">
        <f>IF(A2567='5.1'!$E$5,TXM!D2567,"")</f>
        <v/>
      </c>
      <c r="F2567" t="str">
        <f>IFERROR(SMALL($E$5:$E$8000,ROWS($E$5:E2567)),"")</f>
        <v/>
      </c>
      <c r="I2567" s="285" t="s">
        <v>1728</v>
      </c>
      <c r="J2567" t="s">
        <v>748</v>
      </c>
      <c r="K2567" s="300">
        <v>80247</v>
      </c>
      <c r="L2567" s="286">
        <f>ROWS(K$5:K2567)</f>
        <v>2563</v>
      </c>
      <c r="M2567" s="286" t="str">
        <f>IF(I2567='5.1'!$E$5,TXM!L2567,"")</f>
        <v/>
      </c>
      <c r="N2567" t="str">
        <f>IFERROR(SMALL($M$5:$M$8000,ROWS($M$5:M2567)),"")</f>
        <v/>
      </c>
      <c r="P2567" t="s">
        <v>2022</v>
      </c>
      <c r="Q2567" t="s">
        <v>106</v>
      </c>
      <c r="R2567">
        <v>2400</v>
      </c>
      <c r="S2567" s="286">
        <f>ROWS(R$5:R2567)</f>
        <v>2563</v>
      </c>
      <c r="T2567" s="286" t="str">
        <f>IF(P2567='5.1'!$E$5,TXM!S2567,"")</f>
        <v/>
      </c>
      <c r="U2567" t="str">
        <f>IFERROR(SMALL($T$5:$T$8000,ROWS($T$5:T2567)),"")</f>
        <v/>
      </c>
    </row>
    <row r="2568" spans="1:21" ht="14.4" customHeight="1" x14ac:dyDescent="0.25">
      <c r="A2568" s="285" t="s">
        <v>1839</v>
      </c>
      <c r="B2568" t="s">
        <v>115</v>
      </c>
      <c r="C2568" s="300">
        <v>4245441</v>
      </c>
      <c r="D2568" s="286">
        <f>ROWS(C$5:C2568)</f>
        <v>2564</v>
      </c>
      <c r="E2568" s="286" t="str">
        <f>IF(A2568='5.1'!$E$5,TXM!D2568,"")</f>
        <v/>
      </c>
      <c r="F2568" t="str">
        <f>IFERROR(SMALL($E$5:$E$8000,ROWS($E$5:E2568)),"")</f>
        <v/>
      </c>
      <c r="I2568" s="285" t="s">
        <v>1728</v>
      </c>
      <c r="J2568" t="s">
        <v>754</v>
      </c>
      <c r="K2568" s="300">
        <v>75902</v>
      </c>
      <c r="L2568" s="286">
        <f>ROWS(K$5:K2568)</f>
        <v>2564</v>
      </c>
      <c r="M2568" s="286" t="str">
        <f>IF(I2568='5.1'!$E$5,TXM!L2568,"")</f>
        <v/>
      </c>
      <c r="N2568" t="str">
        <f>IFERROR(SMALL($M$5:$M$8000,ROWS($M$5:M2568)),"")</f>
        <v/>
      </c>
      <c r="P2568" t="s">
        <v>2022</v>
      </c>
      <c r="Q2568" t="s">
        <v>1084</v>
      </c>
      <c r="R2568">
        <v>2000</v>
      </c>
      <c r="S2568" s="286">
        <f>ROWS(R$5:R2568)</f>
        <v>2564</v>
      </c>
      <c r="T2568" s="286" t="str">
        <f>IF(P2568='5.1'!$E$5,TXM!S2568,"")</f>
        <v/>
      </c>
      <c r="U2568" t="str">
        <f>IFERROR(SMALL($T$5:$T$8000,ROWS($T$5:T2568)),"")</f>
        <v/>
      </c>
    </row>
    <row r="2569" spans="1:21" ht="14.4" customHeight="1" x14ac:dyDescent="0.25">
      <c r="A2569" s="285" t="s">
        <v>1839</v>
      </c>
      <c r="B2569" t="s">
        <v>748</v>
      </c>
      <c r="C2569" s="300">
        <v>3684996</v>
      </c>
      <c r="D2569" s="286">
        <f>ROWS(C$5:C2569)</f>
        <v>2565</v>
      </c>
      <c r="E2569" s="286" t="str">
        <f>IF(A2569='5.1'!$E$5,TXM!D2569,"")</f>
        <v/>
      </c>
      <c r="F2569" t="str">
        <f>IFERROR(SMALL($E$5:$E$8000,ROWS($E$5:E2569)),"")</f>
        <v/>
      </c>
      <c r="I2569" s="285" t="s">
        <v>1728</v>
      </c>
      <c r="J2569" t="s">
        <v>780</v>
      </c>
      <c r="K2569" s="300">
        <v>23514</v>
      </c>
      <c r="L2569" s="286">
        <f>ROWS(K$5:K2569)</f>
        <v>2565</v>
      </c>
      <c r="M2569" s="286" t="str">
        <f>IF(I2569='5.1'!$E$5,TXM!L2569,"")</f>
        <v/>
      </c>
      <c r="N2569" t="str">
        <f>IFERROR(SMALL($M$5:$M$8000,ROWS($M$5:M2569)),"")</f>
        <v/>
      </c>
      <c r="P2569" t="s">
        <v>2022</v>
      </c>
      <c r="Q2569" t="s">
        <v>750</v>
      </c>
      <c r="R2569">
        <v>1750</v>
      </c>
      <c r="S2569" s="286">
        <f>ROWS(R$5:R2569)</f>
        <v>2565</v>
      </c>
      <c r="T2569" s="286" t="str">
        <f>IF(P2569='5.1'!$E$5,TXM!S2569,"")</f>
        <v/>
      </c>
      <c r="U2569" t="str">
        <f>IFERROR(SMALL($T$5:$T$8000,ROWS($T$5:T2569)),"")</f>
        <v/>
      </c>
    </row>
    <row r="2570" spans="1:21" ht="14.4" customHeight="1" x14ac:dyDescent="0.25">
      <c r="A2570" s="285" t="s">
        <v>1839</v>
      </c>
      <c r="B2570" t="s">
        <v>784</v>
      </c>
      <c r="C2570" s="300">
        <v>3022450</v>
      </c>
      <c r="D2570" s="286">
        <f>ROWS(C$5:C2570)</f>
        <v>2566</v>
      </c>
      <c r="E2570" s="286" t="str">
        <f>IF(A2570='5.1'!$E$5,TXM!D2570,"")</f>
        <v/>
      </c>
      <c r="F2570" t="str">
        <f>IFERROR(SMALL($E$5:$E$8000,ROWS($E$5:E2570)),"")</f>
        <v/>
      </c>
      <c r="I2570" s="285" t="s">
        <v>1728</v>
      </c>
      <c r="J2570" t="s">
        <v>742</v>
      </c>
      <c r="K2570" s="300">
        <v>10983</v>
      </c>
      <c r="L2570" s="286">
        <f>ROWS(K$5:K2570)</f>
        <v>2566</v>
      </c>
      <c r="M2570" s="286" t="str">
        <f>IF(I2570='5.1'!$E$5,TXM!L2570,"")</f>
        <v/>
      </c>
      <c r="N2570" t="str">
        <f>IFERROR(SMALL($M$5:$M$8000,ROWS($M$5:M2570)),"")</f>
        <v/>
      </c>
      <c r="P2570" t="s">
        <v>2022</v>
      </c>
      <c r="Q2570" t="s">
        <v>764</v>
      </c>
      <c r="R2570">
        <v>1000</v>
      </c>
      <c r="S2570" s="286">
        <f>ROWS(R$5:R2570)</f>
        <v>2566</v>
      </c>
      <c r="T2570" s="286" t="str">
        <f>IF(P2570='5.1'!$E$5,TXM!S2570,"")</f>
        <v/>
      </c>
      <c r="U2570" t="str">
        <f>IFERROR(SMALL($T$5:$T$8000,ROWS($T$5:T2570)),"")</f>
        <v/>
      </c>
    </row>
    <row r="2571" spans="1:21" ht="14.4" customHeight="1" x14ac:dyDescent="0.25">
      <c r="A2571" s="285" t="s">
        <v>1839</v>
      </c>
      <c r="B2571" t="s">
        <v>1090</v>
      </c>
      <c r="C2571" s="300">
        <v>2486637</v>
      </c>
      <c r="D2571" s="286">
        <f>ROWS(C$5:C2571)</f>
        <v>2567</v>
      </c>
      <c r="E2571" s="286" t="str">
        <f>IF(A2571='5.1'!$E$5,TXM!D2571,"")</f>
        <v/>
      </c>
      <c r="F2571" t="str">
        <f>IFERROR(SMALL($E$5:$E$8000,ROWS($E$5:E2571)),"")</f>
        <v/>
      </c>
      <c r="I2571" s="285" t="s">
        <v>1728</v>
      </c>
      <c r="J2571" t="s">
        <v>746</v>
      </c>
      <c r="K2571" s="300">
        <v>6509</v>
      </c>
      <c r="L2571" s="286">
        <f>ROWS(K$5:K2571)</f>
        <v>2567</v>
      </c>
      <c r="M2571" s="286" t="str">
        <f>IF(I2571='5.1'!$E$5,TXM!L2571,"")</f>
        <v/>
      </c>
      <c r="N2571" t="str">
        <f>IFERROR(SMALL($M$5:$M$8000,ROWS($M$5:M2571)),"")</f>
        <v/>
      </c>
      <c r="P2571" t="s">
        <v>2023</v>
      </c>
      <c r="Q2571" t="s">
        <v>806</v>
      </c>
      <c r="R2571">
        <v>54341</v>
      </c>
      <c r="S2571" s="286">
        <f>ROWS(R$5:R2571)</f>
        <v>2567</v>
      </c>
      <c r="T2571" s="286" t="str">
        <f>IF(P2571='5.1'!$E$5,TXM!S2571,"")</f>
        <v/>
      </c>
      <c r="U2571" t="str">
        <f>IFERROR(SMALL($T$5:$T$8000,ROWS($T$5:T2571)),"")</f>
        <v/>
      </c>
    </row>
    <row r="2572" spans="1:21" ht="14.4" customHeight="1" x14ac:dyDescent="0.25">
      <c r="A2572" s="285" t="s">
        <v>1839</v>
      </c>
      <c r="B2572" t="s">
        <v>109</v>
      </c>
      <c r="C2572" s="300">
        <v>1759221</v>
      </c>
      <c r="D2572" s="286">
        <f>ROWS(C$5:C2572)</f>
        <v>2568</v>
      </c>
      <c r="E2572" s="286" t="str">
        <f>IF(A2572='5.1'!$E$5,TXM!D2572,"")</f>
        <v/>
      </c>
      <c r="F2572" t="str">
        <f>IFERROR(SMALL($E$5:$E$8000,ROWS($E$5:E2572)),"")</f>
        <v/>
      </c>
      <c r="I2572" s="285" t="s">
        <v>1728</v>
      </c>
      <c r="J2572" t="s">
        <v>197</v>
      </c>
      <c r="K2572" s="300">
        <v>2393</v>
      </c>
      <c r="L2572" s="286">
        <f>ROWS(K$5:K2572)</f>
        <v>2568</v>
      </c>
      <c r="M2572" s="286" t="str">
        <f>IF(I2572='5.1'!$E$5,TXM!L2572,"")</f>
        <v/>
      </c>
      <c r="N2572" t="str">
        <f>IFERROR(SMALL($M$5:$M$8000,ROWS($M$5:M2572)),"")</f>
        <v/>
      </c>
      <c r="P2572" t="s">
        <v>2023</v>
      </c>
      <c r="Q2572" t="s">
        <v>812</v>
      </c>
      <c r="R2572">
        <v>20556</v>
      </c>
      <c r="S2572" s="286">
        <f>ROWS(R$5:R2572)</f>
        <v>2568</v>
      </c>
      <c r="T2572" s="286" t="str">
        <f>IF(P2572='5.1'!$E$5,TXM!S2572,"")</f>
        <v/>
      </c>
      <c r="U2572" t="str">
        <f>IFERROR(SMALL($T$5:$T$8000,ROWS($T$5:T2572)),"")</f>
        <v/>
      </c>
    </row>
    <row r="2573" spans="1:21" ht="14.4" customHeight="1" x14ac:dyDescent="0.25">
      <c r="A2573" s="285" t="s">
        <v>1839</v>
      </c>
      <c r="B2573" t="s">
        <v>113</v>
      </c>
      <c r="C2573" s="300">
        <v>1248188</v>
      </c>
      <c r="D2573" s="286">
        <f>ROWS(C$5:C2573)</f>
        <v>2569</v>
      </c>
      <c r="E2573" s="286" t="str">
        <f>IF(A2573='5.1'!$E$5,TXM!D2573,"")</f>
        <v/>
      </c>
      <c r="F2573" t="str">
        <f>IFERROR(SMALL($E$5:$E$8000,ROWS($E$5:E2573)),"")</f>
        <v/>
      </c>
      <c r="I2573" s="285" t="s">
        <v>1728</v>
      </c>
      <c r="J2573" t="s">
        <v>1084</v>
      </c>
      <c r="K2573" s="300">
        <v>1755</v>
      </c>
      <c r="L2573" s="286">
        <f>ROWS(K$5:K2573)</f>
        <v>2569</v>
      </c>
      <c r="M2573" s="286" t="str">
        <f>IF(I2573='5.1'!$E$5,TXM!L2573,"")</f>
        <v/>
      </c>
      <c r="N2573" t="str">
        <f>IFERROR(SMALL($M$5:$M$8000,ROWS($M$5:M2573)),"")</f>
        <v/>
      </c>
      <c r="P2573" t="s">
        <v>2024</v>
      </c>
      <c r="Q2573" t="s">
        <v>198</v>
      </c>
      <c r="R2573">
        <v>86355</v>
      </c>
      <c r="S2573" s="286">
        <f>ROWS(R$5:R2573)</f>
        <v>2569</v>
      </c>
      <c r="T2573" s="286" t="str">
        <f>IF(P2573='5.1'!$E$5,TXM!S2573,"")</f>
        <v/>
      </c>
      <c r="U2573" t="str">
        <f>IFERROR(SMALL($T$5:$T$8000,ROWS($T$5:T2573)),"")</f>
        <v/>
      </c>
    </row>
    <row r="2574" spans="1:21" ht="14.4" customHeight="1" x14ac:dyDescent="0.25">
      <c r="A2574" s="285" t="s">
        <v>1839</v>
      </c>
      <c r="B2574" t="s">
        <v>774</v>
      </c>
      <c r="C2574" s="300">
        <v>1241225</v>
      </c>
      <c r="D2574" s="286">
        <f>ROWS(C$5:C2574)</f>
        <v>2570</v>
      </c>
      <c r="E2574" s="286" t="str">
        <f>IF(A2574='5.1'!$E$5,TXM!D2574,"")</f>
        <v/>
      </c>
      <c r="F2574" t="str">
        <f>IFERROR(SMALL($E$5:$E$8000,ROWS($E$5:E2574)),"")</f>
        <v/>
      </c>
      <c r="I2574" s="285" t="s">
        <v>1728</v>
      </c>
      <c r="J2574" t="s">
        <v>709</v>
      </c>
      <c r="K2574" s="300">
        <v>1567</v>
      </c>
      <c r="L2574" s="286">
        <f>ROWS(K$5:K2574)</f>
        <v>2570</v>
      </c>
      <c r="M2574" s="286" t="str">
        <f>IF(I2574='5.1'!$E$5,TXM!L2574,"")</f>
        <v/>
      </c>
      <c r="N2574" t="str">
        <f>IFERROR(SMALL($M$5:$M$8000,ROWS($M$5:M2574)),"")</f>
        <v/>
      </c>
      <c r="P2574" t="s">
        <v>1844</v>
      </c>
      <c r="Q2574" t="s">
        <v>806</v>
      </c>
      <c r="R2574">
        <v>1116489515</v>
      </c>
      <c r="S2574" s="286">
        <f>ROWS(R$5:R2574)</f>
        <v>2570</v>
      </c>
      <c r="T2574" s="286" t="str">
        <f>IF(P2574='5.1'!$E$5,TXM!S2574,"")</f>
        <v/>
      </c>
      <c r="U2574" t="str">
        <f>IFERROR(SMALL($T$5:$T$8000,ROWS($T$5:T2574)),"")</f>
        <v/>
      </c>
    </row>
    <row r="2575" spans="1:21" ht="14.4" customHeight="1" x14ac:dyDescent="0.25">
      <c r="A2575" s="285" t="s">
        <v>1839</v>
      </c>
      <c r="B2575" t="s">
        <v>102</v>
      </c>
      <c r="C2575" s="300">
        <v>883478</v>
      </c>
      <c r="D2575" s="286">
        <f>ROWS(C$5:C2575)</f>
        <v>2571</v>
      </c>
      <c r="E2575" s="286" t="str">
        <f>IF(A2575='5.1'!$E$5,TXM!D2575,"")</f>
        <v/>
      </c>
      <c r="F2575" t="str">
        <f>IFERROR(SMALL($E$5:$E$8000,ROWS($E$5:E2575)),"")</f>
        <v/>
      </c>
      <c r="I2575" s="285" t="s">
        <v>1728</v>
      </c>
      <c r="J2575" t="s">
        <v>114</v>
      </c>
      <c r="K2575" s="300">
        <v>1319</v>
      </c>
      <c r="L2575" s="286">
        <f>ROWS(K$5:K2575)</f>
        <v>2571</v>
      </c>
      <c r="M2575" s="286" t="str">
        <f>IF(I2575='5.1'!$E$5,TXM!L2575,"")</f>
        <v/>
      </c>
      <c r="N2575" t="str">
        <f>IFERROR(SMALL($M$5:$M$8000,ROWS($M$5:M2575)),"")</f>
        <v/>
      </c>
      <c r="P2575" t="s">
        <v>1844</v>
      </c>
      <c r="Q2575" t="s">
        <v>812</v>
      </c>
      <c r="R2575">
        <v>120235027</v>
      </c>
      <c r="S2575" s="286">
        <f>ROWS(R$5:R2575)</f>
        <v>2571</v>
      </c>
      <c r="T2575" s="286" t="str">
        <f>IF(P2575='5.1'!$E$5,TXM!S2575,"")</f>
        <v/>
      </c>
      <c r="U2575" t="str">
        <f>IFERROR(SMALL($T$5:$T$8000,ROWS($T$5:T2575)),"")</f>
        <v/>
      </c>
    </row>
    <row r="2576" spans="1:21" ht="14.4" customHeight="1" x14ac:dyDescent="0.25">
      <c r="A2576" s="285" t="s">
        <v>1839</v>
      </c>
      <c r="B2576" t="s">
        <v>808</v>
      </c>
      <c r="C2576" s="300">
        <v>823327</v>
      </c>
      <c r="D2576" s="286">
        <f>ROWS(C$5:C2576)</f>
        <v>2572</v>
      </c>
      <c r="E2576" s="286" t="str">
        <f>IF(A2576='5.1'!$E$5,TXM!D2576,"")</f>
        <v/>
      </c>
      <c r="F2576" t="str">
        <f>IFERROR(SMALL($E$5:$E$8000,ROWS($E$5:E2576)),"")</f>
        <v/>
      </c>
      <c r="I2576" s="285" t="s">
        <v>1728</v>
      </c>
      <c r="J2576" t="s">
        <v>1091</v>
      </c>
      <c r="K2576" s="300">
        <v>1108</v>
      </c>
      <c r="L2576" s="286">
        <f>ROWS(K$5:K2576)</f>
        <v>2572</v>
      </c>
      <c r="M2576" s="286" t="str">
        <f>IF(I2576='5.1'!$E$5,TXM!L2576,"")</f>
        <v/>
      </c>
      <c r="N2576" t="str">
        <f>IFERROR(SMALL($M$5:$M$8000,ROWS($M$5:M2576)),"")</f>
        <v/>
      </c>
      <c r="P2576" t="s">
        <v>1844</v>
      </c>
      <c r="Q2576" t="s">
        <v>823</v>
      </c>
      <c r="R2576">
        <v>85463907</v>
      </c>
      <c r="S2576" s="286">
        <f>ROWS(R$5:R2576)</f>
        <v>2572</v>
      </c>
      <c r="T2576" s="286" t="str">
        <f>IF(P2576='5.1'!$E$5,TXM!S2576,"")</f>
        <v/>
      </c>
      <c r="U2576" t="str">
        <f>IFERROR(SMALL($T$5:$T$8000,ROWS($T$5:T2576)),"")</f>
        <v/>
      </c>
    </row>
    <row r="2577" spans="1:21" ht="14.4" customHeight="1" x14ac:dyDescent="0.25">
      <c r="A2577" s="285" t="s">
        <v>1839</v>
      </c>
      <c r="B2577" t="s">
        <v>114</v>
      </c>
      <c r="C2577" s="300">
        <v>743400</v>
      </c>
      <c r="D2577" s="286">
        <f>ROWS(C$5:C2577)</f>
        <v>2573</v>
      </c>
      <c r="E2577" s="286" t="str">
        <f>IF(A2577='5.1'!$E$5,TXM!D2577,"")</f>
        <v/>
      </c>
      <c r="F2577" t="str">
        <f>IFERROR(SMALL($E$5:$E$8000,ROWS($E$5:E2577)),"")</f>
        <v/>
      </c>
      <c r="I2577" s="285" t="s">
        <v>1728</v>
      </c>
      <c r="J2577" t="s">
        <v>794</v>
      </c>
      <c r="K2577" s="300">
        <v>133</v>
      </c>
      <c r="L2577" s="286">
        <f>ROWS(K$5:K2577)</f>
        <v>2573</v>
      </c>
      <c r="M2577" s="286" t="str">
        <f>IF(I2577='5.1'!$E$5,TXM!L2577,"")</f>
        <v/>
      </c>
      <c r="N2577" t="str">
        <f>IFERROR(SMALL($M$5:$M$8000,ROWS($M$5:M2577)),"")</f>
        <v/>
      </c>
      <c r="P2577" t="s">
        <v>1844</v>
      </c>
      <c r="Q2577" t="s">
        <v>808</v>
      </c>
      <c r="R2577">
        <v>63787032</v>
      </c>
      <c r="S2577" s="286">
        <f>ROWS(R$5:R2577)</f>
        <v>2573</v>
      </c>
      <c r="T2577" s="286" t="str">
        <f>IF(P2577='5.1'!$E$5,TXM!S2577,"")</f>
        <v/>
      </c>
      <c r="U2577" t="str">
        <f>IFERROR(SMALL($T$5:$T$8000,ROWS($T$5:T2577)),"")</f>
        <v/>
      </c>
    </row>
    <row r="2578" spans="1:21" ht="14.4" customHeight="1" x14ac:dyDescent="0.25">
      <c r="A2578" s="285" t="s">
        <v>1839</v>
      </c>
      <c r="B2578" t="s">
        <v>782</v>
      </c>
      <c r="C2578" s="300">
        <v>708750</v>
      </c>
      <c r="D2578" s="286">
        <f>ROWS(C$5:C2578)</f>
        <v>2574</v>
      </c>
      <c r="E2578" s="286" t="str">
        <f>IF(A2578='5.1'!$E$5,TXM!D2578,"")</f>
        <v/>
      </c>
      <c r="F2578" t="str">
        <f>IFERROR(SMALL($E$5:$E$8000,ROWS($E$5:E2578)),"")</f>
        <v/>
      </c>
      <c r="I2578" s="285" t="s">
        <v>1728</v>
      </c>
      <c r="J2578" t="s">
        <v>752</v>
      </c>
      <c r="K2578" s="300">
        <v>46</v>
      </c>
      <c r="L2578" s="286">
        <f>ROWS(K$5:K2578)</f>
        <v>2574</v>
      </c>
      <c r="M2578" s="286" t="str">
        <f>IF(I2578='5.1'!$E$5,TXM!L2578,"")</f>
        <v/>
      </c>
      <c r="N2578" t="str">
        <f>IFERROR(SMALL($M$5:$M$8000,ROWS($M$5:M2578)),"")</f>
        <v/>
      </c>
      <c r="P2578" t="s">
        <v>1844</v>
      </c>
      <c r="Q2578" t="s">
        <v>1093</v>
      </c>
      <c r="R2578">
        <v>54816297</v>
      </c>
      <c r="S2578" s="286">
        <f>ROWS(R$5:R2578)</f>
        <v>2574</v>
      </c>
      <c r="T2578" s="286" t="str">
        <f>IF(P2578='5.1'!$E$5,TXM!S2578,"")</f>
        <v/>
      </c>
      <c r="U2578" t="str">
        <f>IFERROR(SMALL($T$5:$T$8000,ROWS($T$5:T2578)),"")</f>
        <v/>
      </c>
    </row>
    <row r="2579" spans="1:21" ht="14.4" customHeight="1" x14ac:dyDescent="0.25">
      <c r="A2579" s="285" t="s">
        <v>1839</v>
      </c>
      <c r="B2579" t="s">
        <v>1082</v>
      </c>
      <c r="C2579" s="300">
        <v>552680</v>
      </c>
      <c r="D2579" s="286">
        <f>ROWS(C$5:C2579)</f>
        <v>2575</v>
      </c>
      <c r="E2579" s="286" t="str">
        <f>IF(A2579='5.1'!$E$5,TXM!D2579,"")</f>
        <v/>
      </c>
      <c r="F2579" t="str">
        <f>IFERROR(SMALL($E$5:$E$8000,ROWS($E$5:E2579)),"")</f>
        <v/>
      </c>
      <c r="I2579" s="285" t="s">
        <v>1731</v>
      </c>
      <c r="J2579" t="s">
        <v>810</v>
      </c>
      <c r="K2579" s="300">
        <v>3623312010</v>
      </c>
      <c r="L2579" s="286">
        <f>ROWS(K$5:K2579)</f>
        <v>2575</v>
      </c>
      <c r="M2579" s="286" t="str">
        <f>IF(I2579='5.1'!$E$5,TXM!L2579,"")</f>
        <v/>
      </c>
      <c r="N2579" t="str">
        <f>IFERROR(SMALL($M$5:$M$8000,ROWS($M$5:M2579)),"")</f>
        <v/>
      </c>
      <c r="P2579" t="s">
        <v>1844</v>
      </c>
      <c r="Q2579" t="s">
        <v>810</v>
      </c>
      <c r="R2579">
        <v>41546163</v>
      </c>
      <c r="S2579" s="286">
        <f>ROWS(R$5:R2579)</f>
        <v>2575</v>
      </c>
      <c r="T2579" s="286" t="str">
        <f>IF(P2579='5.1'!$E$5,TXM!S2579,"")</f>
        <v/>
      </c>
      <c r="U2579" t="str">
        <f>IFERROR(SMALL($T$5:$T$8000,ROWS($T$5:T2579)),"")</f>
        <v/>
      </c>
    </row>
    <row r="2580" spans="1:21" ht="14.4" customHeight="1" x14ac:dyDescent="0.25">
      <c r="A2580" s="285" t="s">
        <v>1839</v>
      </c>
      <c r="B2580" t="s">
        <v>750</v>
      </c>
      <c r="C2580" s="300">
        <v>455627</v>
      </c>
      <c r="D2580" s="286">
        <f>ROWS(C$5:C2580)</f>
        <v>2576</v>
      </c>
      <c r="E2580" s="286" t="str">
        <f>IF(A2580='5.1'!$E$5,TXM!D2580,"")</f>
        <v/>
      </c>
      <c r="F2580" t="str">
        <f>IFERROR(SMALL($E$5:$E$8000,ROWS($E$5:E2580)),"")</f>
        <v/>
      </c>
      <c r="I2580" s="285" t="s">
        <v>1731</v>
      </c>
      <c r="J2580" t="s">
        <v>806</v>
      </c>
      <c r="K2580" s="300">
        <v>3060269508</v>
      </c>
      <c r="L2580" s="286">
        <f>ROWS(K$5:K2580)</f>
        <v>2576</v>
      </c>
      <c r="M2580" s="286" t="str">
        <f>IF(I2580='5.1'!$E$5,TXM!L2580,"")</f>
        <v/>
      </c>
      <c r="N2580" t="str">
        <f>IFERROR(SMALL($M$5:$M$8000,ROWS($M$5:M2580)),"")</f>
        <v/>
      </c>
      <c r="P2580" t="s">
        <v>1844</v>
      </c>
      <c r="Q2580" t="s">
        <v>1092</v>
      </c>
      <c r="R2580">
        <v>22788129</v>
      </c>
      <c r="S2580" s="286">
        <f>ROWS(R$5:R2580)</f>
        <v>2576</v>
      </c>
      <c r="T2580" s="286" t="str">
        <f>IF(P2580='5.1'!$E$5,TXM!S2580,"")</f>
        <v/>
      </c>
      <c r="U2580" t="str">
        <f>IFERROR(SMALL($T$5:$T$8000,ROWS($T$5:T2580)),"")</f>
        <v/>
      </c>
    </row>
    <row r="2581" spans="1:21" ht="14.4" customHeight="1" x14ac:dyDescent="0.25">
      <c r="A2581" s="285" t="s">
        <v>1839</v>
      </c>
      <c r="B2581" t="s">
        <v>711</v>
      </c>
      <c r="C2581" s="300">
        <v>391230</v>
      </c>
      <c r="D2581" s="286">
        <f>ROWS(C$5:C2581)</f>
        <v>2577</v>
      </c>
      <c r="E2581" s="286" t="str">
        <f>IF(A2581='5.1'!$E$5,TXM!D2581,"")</f>
        <v/>
      </c>
      <c r="F2581" t="str">
        <f>IFERROR(SMALL($E$5:$E$8000,ROWS($E$5:E2581)),"")</f>
        <v/>
      </c>
      <c r="I2581" s="285" t="s">
        <v>1731</v>
      </c>
      <c r="J2581" t="s">
        <v>812</v>
      </c>
      <c r="K2581" s="300">
        <v>2798305112</v>
      </c>
      <c r="L2581" s="286">
        <f>ROWS(K$5:K2581)</f>
        <v>2577</v>
      </c>
      <c r="M2581" s="286" t="str">
        <f>IF(I2581='5.1'!$E$5,TXM!L2581,"")</f>
        <v/>
      </c>
      <c r="N2581" t="str">
        <f>IFERROR(SMALL($M$5:$M$8000,ROWS($M$5:M2581)),"")</f>
        <v/>
      </c>
      <c r="P2581" t="s">
        <v>1844</v>
      </c>
      <c r="Q2581" t="s">
        <v>780</v>
      </c>
      <c r="R2581">
        <v>20930104</v>
      </c>
      <c r="S2581" s="286">
        <f>ROWS(R$5:R2581)</f>
        <v>2577</v>
      </c>
      <c r="T2581" s="286" t="str">
        <f>IF(P2581='5.1'!$E$5,TXM!S2581,"")</f>
        <v/>
      </c>
      <c r="U2581" t="str">
        <f>IFERROR(SMALL($T$5:$T$8000,ROWS($T$5:T2581)),"")</f>
        <v/>
      </c>
    </row>
    <row r="2582" spans="1:21" ht="14.4" customHeight="1" x14ac:dyDescent="0.25">
      <c r="A2582" s="285" t="s">
        <v>1839</v>
      </c>
      <c r="B2582" t="s">
        <v>1079</v>
      </c>
      <c r="C2582" s="300">
        <v>300611</v>
      </c>
      <c r="D2582" s="286">
        <f>ROWS(C$5:C2582)</f>
        <v>2578</v>
      </c>
      <c r="E2582" s="286" t="str">
        <f>IF(A2582='5.1'!$E$5,TXM!D2582,"")</f>
        <v/>
      </c>
      <c r="F2582" t="str">
        <f>IFERROR(SMALL($E$5:$E$8000,ROWS($E$5:E2582)),"")</f>
        <v/>
      </c>
      <c r="I2582" s="285" t="s">
        <v>1731</v>
      </c>
      <c r="J2582" t="s">
        <v>997</v>
      </c>
      <c r="K2582" s="300">
        <v>1344371705</v>
      </c>
      <c r="L2582" s="286">
        <f>ROWS(K$5:K2582)</f>
        <v>2578</v>
      </c>
      <c r="M2582" s="286" t="str">
        <f>IF(I2582='5.1'!$E$5,TXM!L2582,"")</f>
        <v/>
      </c>
      <c r="N2582" t="str">
        <f>IFERROR(SMALL($M$5:$M$8000,ROWS($M$5:M2582)),"")</f>
        <v/>
      </c>
      <c r="P2582" t="s">
        <v>1844</v>
      </c>
      <c r="Q2582" t="s">
        <v>1080</v>
      </c>
      <c r="R2582">
        <v>8265605</v>
      </c>
      <c r="S2582" s="286">
        <f>ROWS(R$5:R2582)</f>
        <v>2578</v>
      </c>
      <c r="T2582" s="286" t="str">
        <f>IF(P2582='5.1'!$E$5,TXM!S2582,"")</f>
        <v/>
      </c>
      <c r="U2582" t="str">
        <f>IFERROR(SMALL($T$5:$T$8000,ROWS($T$5:T2582)),"")</f>
        <v/>
      </c>
    </row>
    <row r="2583" spans="1:21" ht="14.4" customHeight="1" x14ac:dyDescent="0.25">
      <c r="A2583" s="285" t="s">
        <v>1839</v>
      </c>
      <c r="B2583" t="s">
        <v>723</v>
      </c>
      <c r="C2583" s="300">
        <v>153750</v>
      </c>
      <c r="D2583" s="286">
        <f>ROWS(C$5:C2583)</f>
        <v>2579</v>
      </c>
      <c r="E2583" s="286" t="str">
        <f>IF(A2583='5.1'!$E$5,TXM!D2583,"")</f>
        <v/>
      </c>
      <c r="F2583" t="str">
        <f>IFERROR(SMALL($E$5:$E$8000,ROWS($E$5:E2583)),"")</f>
        <v/>
      </c>
      <c r="I2583" s="285" t="s">
        <v>1731</v>
      </c>
      <c r="J2583" t="s">
        <v>808</v>
      </c>
      <c r="K2583" s="300">
        <v>1274160759</v>
      </c>
      <c r="L2583" s="286">
        <f>ROWS(K$5:K2583)</f>
        <v>2579</v>
      </c>
      <c r="M2583" s="286" t="str">
        <f>IF(I2583='5.1'!$E$5,TXM!L2583,"")</f>
        <v/>
      </c>
      <c r="N2583" t="str">
        <f>IFERROR(SMALL($M$5:$M$8000,ROWS($M$5:M2583)),"")</f>
        <v/>
      </c>
      <c r="P2583" t="s">
        <v>1844</v>
      </c>
      <c r="Q2583" t="s">
        <v>1097</v>
      </c>
      <c r="R2583">
        <v>7795151</v>
      </c>
      <c r="S2583" s="286">
        <f>ROWS(R$5:R2583)</f>
        <v>2579</v>
      </c>
      <c r="T2583" s="286" t="str">
        <f>IF(P2583='5.1'!$E$5,TXM!S2583,"")</f>
        <v/>
      </c>
      <c r="U2583" t="str">
        <f>IFERROR(SMALL($T$5:$T$8000,ROWS($T$5:T2583)),"")</f>
        <v/>
      </c>
    </row>
    <row r="2584" spans="1:21" ht="14.4" customHeight="1" x14ac:dyDescent="0.25">
      <c r="A2584" s="285" t="s">
        <v>1839</v>
      </c>
      <c r="B2584" t="s">
        <v>1081</v>
      </c>
      <c r="C2584" s="300">
        <v>136707</v>
      </c>
      <c r="D2584" s="286">
        <f>ROWS(C$5:C2584)</f>
        <v>2580</v>
      </c>
      <c r="E2584" s="286" t="str">
        <f>IF(A2584='5.1'!$E$5,TXM!D2584,"")</f>
        <v/>
      </c>
      <c r="F2584" t="str">
        <f>IFERROR(SMALL($E$5:$E$8000,ROWS($E$5:E2584)),"")</f>
        <v/>
      </c>
      <c r="I2584" s="285" t="s">
        <v>1731</v>
      </c>
      <c r="J2584" t="s">
        <v>823</v>
      </c>
      <c r="K2584" s="300">
        <v>986041891</v>
      </c>
      <c r="L2584" s="286">
        <f>ROWS(K$5:K2584)</f>
        <v>2580</v>
      </c>
      <c r="M2584" s="286" t="str">
        <f>IF(I2584='5.1'!$E$5,TXM!L2584,"")</f>
        <v/>
      </c>
      <c r="N2584" t="str">
        <f>IFERROR(SMALL($M$5:$M$8000,ROWS($M$5:M2584)),"")</f>
        <v/>
      </c>
      <c r="P2584" t="s">
        <v>1844</v>
      </c>
      <c r="Q2584" t="s">
        <v>719</v>
      </c>
      <c r="R2584">
        <v>7608421</v>
      </c>
      <c r="S2584" s="286">
        <f>ROWS(R$5:R2584)</f>
        <v>2580</v>
      </c>
      <c r="T2584" s="286" t="str">
        <f>IF(P2584='5.1'!$E$5,TXM!S2584,"")</f>
        <v/>
      </c>
      <c r="U2584" t="str">
        <f>IFERROR(SMALL($T$5:$T$8000,ROWS($T$5:T2584)),"")</f>
        <v/>
      </c>
    </row>
    <row r="2585" spans="1:21" ht="14.4" customHeight="1" x14ac:dyDescent="0.25">
      <c r="A2585" s="285" t="s">
        <v>1839</v>
      </c>
      <c r="B2585" t="s">
        <v>715</v>
      </c>
      <c r="C2585" s="300">
        <v>119028</v>
      </c>
      <c r="D2585" s="286">
        <f>ROWS(C$5:C2585)</f>
        <v>2581</v>
      </c>
      <c r="E2585" s="286" t="str">
        <f>IF(A2585='5.1'!$E$5,TXM!D2585,"")</f>
        <v/>
      </c>
      <c r="F2585" t="str">
        <f>IFERROR(SMALL($E$5:$E$8000,ROWS($E$5:E2585)),"")</f>
        <v/>
      </c>
      <c r="I2585" s="285" t="s">
        <v>1731</v>
      </c>
      <c r="J2585" t="s">
        <v>1093</v>
      </c>
      <c r="K2585" s="300">
        <v>952306877</v>
      </c>
      <c r="L2585" s="286">
        <f>ROWS(K$5:K2585)</f>
        <v>2581</v>
      </c>
      <c r="M2585" s="286" t="str">
        <f>IF(I2585='5.1'!$E$5,TXM!L2585,"")</f>
        <v/>
      </c>
      <c r="N2585" t="str">
        <f>IFERROR(SMALL($M$5:$M$8000,ROWS($M$5:M2585)),"")</f>
        <v/>
      </c>
      <c r="P2585" t="s">
        <v>1844</v>
      </c>
      <c r="Q2585" t="s">
        <v>814</v>
      </c>
      <c r="R2585">
        <v>6401818</v>
      </c>
      <c r="S2585" s="286">
        <f>ROWS(R$5:R2585)</f>
        <v>2581</v>
      </c>
      <c r="T2585" s="286" t="str">
        <f>IF(P2585='5.1'!$E$5,TXM!S2585,"")</f>
        <v/>
      </c>
      <c r="U2585" t="str">
        <f>IFERROR(SMALL($T$5:$T$8000,ROWS($T$5:T2585)),"")</f>
        <v/>
      </c>
    </row>
    <row r="2586" spans="1:21" ht="14.4" customHeight="1" x14ac:dyDescent="0.25">
      <c r="A2586" s="285" t="s">
        <v>1839</v>
      </c>
      <c r="B2586" t="s">
        <v>821</v>
      </c>
      <c r="C2586" s="300">
        <v>115037</v>
      </c>
      <c r="D2586" s="286">
        <f>ROWS(C$5:C2586)</f>
        <v>2582</v>
      </c>
      <c r="E2586" s="286" t="str">
        <f>IF(A2586='5.1'!$E$5,TXM!D2586,"")</f>
        <v/>
      </c>
      <c r="F2586" t="str">
        <f>IFERROR(SMALL($E$5:$E$8000,ROWS($E$5:E2586)),"")</f>
        <v/>
      </c>
      <c r="I2586" s="285" t="s">
        <v>1731</v>
      </c>
      <c r="J2586" t="s">
        <v>1098</v>
      </c>
      <c r="K2586" s="300">
        <v>688834457</v>
      </c>
      <c r="L2586" s="286">
        <f>ROWS(K$5:K2586)</f>
        <v>2582</v>
      </c>
      <c r="M2586" s="286" t="str">
        <f>IF(I2586='5.1'!$E$5,TXM!L2586,"")</f>
        <v/>
      </c>
      <c r="N2586" t="str">
        <f>IFERROR(SMALL($M$5:$M$8000,ROWS($M$5:M2586)),"")</f>
        <v/>
      </c>
      <c r="P2586" t="s">
        <v>1844</v>
      </c>
      <c r="Q2586" t="s">
        <v>762</v>
      </c>
      <c r="R2586">
        <v>5523112</v>
      </c>
      <c r="S2586" s="286">
        <f>ROWS(R$5:R2586)</f>
        <v>2582</v>
      </c>
      <c r="T2586" s="286" t="str">
        <f>IF(P2586='5.1'!$E$5,TXM!S2586,"")</f>
        <v/>
      </c>
      <c r="U2586" t="str">
        <f>IFERROR(SMALL($T$5:$T$8000,ROWS($T$5:T2586)),"")</f>
        <v/>
      </c>
    </row>
    <row r="2587" spans="1:21" ht="14.4" customHeight="1" x14ac:dyDescent="0.25">
      <c r="A2587" s="285" t="s">
        <v>1839</v>
      </c>
      <c r="B2587" t="s">
        <v>806</v>
      </c>
      <c r="C2587" s="300">
        <v>107813</v>
      </c>
      <c r="D2587" s="286">
        <f>ROWS(C$5:C2587)</f>
        <v>2583</v>
      </c>
      <c r="E2587" s="286" t="str">
        <f>IF(A2587='5.1'!$E$5,TXM!D2587,"")</f>
        <v/>
      </c>
      <c r="F2587" t="str">
        <f>IFERROR(SMALL($E$5:$E$8000,ROWS($E$5:E2587)),"")</f>
        <v/>
      </c>
      <c r="I2587" s="285" t="s">
        <v>1731</v>
      </c>
      <c r="J2587" t="s">
        <v>1079</v>
      </c>
      <c r="K2587" s="300">
        <v>472601150</v>
      </c>
      <c r="L2587" s="286">
        <f>ROWS(K$5:K2587)</f>
        <v>2583</v>
      </c>
      <c r="M2587" s="286" t="str">
        <f>IF(I2587='5.1'!$E$5,TXM!L2587,"")</f>
        <v/>
      </c>
      <c r="N2587" t="str">
        <f>IFERROR(SMALL($M$5:$M$8000,ROWS($M$5:M2587)),"")</f>
        <v/>
      </c>
      <c r="P2587" t="s">
        <v>1844</v>
      </c>
      <c r="Q2587" t="s">
        <v>818</v>
      </c>
      <c r="R2587">
        <v>4138535</v>
      </c>
      <c r="S2587" s="286">
        <f>ROWS(R$5:R2587)</f>
        <v>2583</v>
      </c>
      <c r="T2587" s="286" t="str">
        <f>IF(P2587='5.1'!$E$5,TXM!S2587,"")</f>
        <v/>
      </c>
      <c r="U2587" t="str">
        <f>IFERROR(SMALL($T$5:$T$8000,ROWS($T$5:T2587)),"")</f>
        <v/>
      </c>
    </row>
    <row r="2588" spans="1:21" ht="14.4" customHeight="1" x14ac:dyDescent="0.25">
      <c r="A2588" s="285" t="s">
        <v>1839</v>
      </c>
      <c r="B2588" t="s">
        <v>1076</v>
      </c>
      <c r="C2588" s="300">
        <v>35640</v>
      </c>
      <c r="D2588" s="286">
        <f>ROWS(C$5:C2588)</f>
        <v>2584</v>
      </c>
      <c r="E2588" s="286" t="str">
        <f>IF(A2588='5.1'!$E$5,TXM!D2588,"")</f>
        <v/>
      </c>
      <c r="F2588" t="str">
        <f>IFERROR(SMALL($E$5:$E$8000,ROWS($E$5:E2588)),"")</f>
        <v/>
      </c>
      <c r="I2588" s="285" t="s">
        <v>1731</v>
      </c>
      <c r="J2588" t="s">
        <v>784</v>
      </c>
      <c r="K2588" s="300">
        <v>355028289</v>
      </c>
      <c r="L2588" s="286">
        <f>ROWS(K$5:K2588)</f>
        <v>2584</v>
      </c>
      <c r="M2588" s="286" t="str">
        <f>IF(I2588='5.1'!$E$5,TXM!L2588,"")</f>
        <v/>
      </c>
      <c r="N2588" t="str">
        <f>IFERROR(SMALL($M$5:$M$8000,ROWS($M$5:M2588)),"")</f>
        <v/>
      </c>
      <c r="P2588" t="s">
        <v>1844</v>
      </c>
      <c r="Q2588" t="s">
        <v>198</v>
      </c>
      <c r="R2588">
        <v>3379305</v>
      </c>
      <c r="S2588" s="286">
        <f>ROWS(R$5:R2588)</f>
        <v>2584</v>
      </c>
      <c r="T2588" s="286" t="str">
        <f>IF(P2588='5.1'!$E$5,TXM!S2588,"")</f>
        <v/>
      </c>
      <c r="U2588" t="str">
        <f>IFERROR(SMALL($T$5:$T$8000,ROWS($T$5:T2588)),"")</f>
        <v/>
      </c>
    </row>
    <row r="2589" spans="1:21" ht="14.4" customHeight="1" x14ac:dyDescent="0.25">
      <c r="A2589" s="285" t="s">
        <v>1839</v>
      </c>
      <c r="B2589" t="s">
        <v>1098</v>
      </c>
      <c r="C2589" s="300">
        <v>1710</v>
      </c>
      <c r="D2589" s="286">
        <f>ROWS(C$5:C2589)</f>
        <v>2585</v>
      </c>
      <c r="E2589" s="286" t="str">
        <f>IF(A2589='5.1'!$E$5,TXM!D2589,"")</f>
        <v/>
      </c>
      <c r="F2589" t="str">
        <f>IFERROR(SMALL($E$5:$E$8000,ROWS($E$5:E2589)),"")</f>
        <v/>
      </c>
      <c r="I2589" s="285" t="s">
        <v>1731</v>
      </c>
      <c r="J2589" t="s">
        <v>725</v>
      </c>
      <c r="K2589" s="300">
        <v>341747237</v>
      </c>
      <c r="L2589" s="286">
        <f>ROWS(K$5:K2589)</f>
        <v>2585</v>
      </c>
      <c r="M2589" s="286" t="str">
        <f>IF(I2589='5.1'!$E$5,TXM!L2589,"")</f>
        <v/>
      </c>
      <c r="N2589" t="str">
        <f>IFERROR(SMALL($M$5:$M$8000,ROWS($M$5:M2589)),"")</f>
        <v/>
      </c>
      <c r="P2589" t="s">
        <v>1844</v>
      </c>
      <c r="Q2589" t="s">
        <v>717</v>
      </c>
      <c r="R2589">
        <v>3019671</v>
      </c>
      <c r="S2589" s="286">
        <f>ROWS(R$5:R2589)</f>
        <v>2585</v>
      </c>
      <c r="T2589" s="286" t="str">
        <f>IF(P2589='5.1'!$E$5,TXM!S2589,"")</f>
        <v/>
      </c>
      <c r="U2589" t="str">
        <f>IFERROR(SMALL($T$5:$T$8000,ROWS($T$5:T2589)),"")</f>
        <v/>
      </c>
    </row>
    <row r="2590" spans="1:21" ht="14.4" customHeight="1" x14ac:dyDescent="0.25">
      <c r="A2590" s="285" t="s">
        <v>2025</v>
      </c>
      <c r="B2590" t="s">
        <v>808</v>
      </c>
      <c r="C2590" s="300">
        <v>4682134</v>
      </c>
      <c r="D2590" s="286">
        <f>ROWS(C$5:C2590)</f>
        <v>2586</v>
      </c>
      <c r="E2590" s="286" t="str">
        <f>IF(A2590='5.1'!$E$5,TXM!D2590,"")</f>
        <v/>
      </c>
      <c r="F2590" t="str">
        <f>IFERROR(SMALL($E$5:$E$8000,ROWS($E$5:E2590)),"")</f>
        <v/>
      </c>
      <c r="I2590" s="285" t="s">
        <v>1731</v>
      </c>
      <c r="J2590" t="s">
        <v>1080</v>
      </c>
      <c r="K2590" s="300">
        <v>305551616</v>
      </c>
      <c r="L2590" s="286">
        <f>ROWS(K$5:K2590)</f>
        <v>2586</v>
      </c>
      <c r="M2590" s="286" t="str">
        <f>IF(I2590='5.1'!$E$5,TXM!L2590,"")</f>
        <v/>
      </c>
      <c r="N2590" t="str">
        <f>IFERROR(SMALL($M$5:$M$8000,ROWS($M$5:M2590)),"")</f>
        <v/>
      </c>
      <c r="P2590" t="s">
        <v>1844</v>
      </c>
      <c r="Q2590" t="s">
        <v>790</v>
      </c>
      <c r="R2590">
        <v>2850906</v>
      </c>
      <c r="S2590" s="286">
        <f>ROWS(R$5:R2590)</f>
        <v>2586</v>
      </c>
      <c r="T2590" s="286" t="str">
        <f>IF(P2590='5.1'!$E$5,TXM!S2590,"")</f>
        <v/>
      </c>
      <c r="U2590" t="str">
        <f>IFERROR(SMALL($T$5:$T$8000,ROWS($T$5:T2590)),"")</f>
        <v/>
      </c>
    </row>
    <row r="2591" spans="1:21" ht="14.4" customHeight="1" x14ac:dyDescent="0.25">
      <c r="A2591" s="285" t="s">
        <v>2025</v>
      </c>
      <c r="B2591" t="s">
        <v>717</v>
      </c>
      <c r="C2591" s="300">
        <v>2350638</v>
      </c>
      <c r="D2591" s="286">
        <f>ROWS(C$5:C2591)</f>
        <v>2587</v>
      </c>
      <c r="E2591" s="286" t="str">
        <f>IF(A2591='5.1'!$E$5,TXM!D2591,"")</f>
        <v/>
      </c>
      <c r="F2591" t="str">
        <f>IFERROR(SMALL($E$5:$E$8000,ROWS($E$5:E2591)),"")</f>
        <v/>
      </c>
      <c r="I2591" s="285" t="s">
        <v>1731</v>
      </c>
      <c r="J2591" t="s">
        <v>727</v>
      </c>
      <c r="K2591" s="300">
        <v>261861256</v>
      </c>
      <c r="L2591" s="286">
        <f>ROWS(K$5:K2591)</f>
        <v>2587</v>
      </c>
      <c r="M2591" s="286" t="str">
        <f>IF(I2591='5.1'!$E$5,TXM!L2591,"")</f>
        <v/>
      </c>
      <c r="N2591" t="str">
        <f>IFERROR(SMALL($M$5:$M$8000,ROWS($M$5:M2591)),"")</f>
        <v/>
      </c>
      <c r="P2591" t="s">
        <v>1844</v>
      </c>
      <c r="Q2591" t="s">
        <v>802</v>
      </c>
      <c r="R2591">
        <v>2797981</v>
      </c>
      <c r="S2591" s="286">
        <f>ROWS(R$5:R2591)</f>
        <v>2587</v>
      </c>
      <c r="T2591" s="286" t="str">
        <f>IF(P2591='5.1'!$E$5,TXM!S2591,"")</f>
        <v/>
      </c>
      <c r="U2591" t="str">
        <f>IFERROR(SMALL($T$5:$T$8000,ROWS($T$5:T2591)),"")</f>
        <v/>
      </c>
    </row>
    <row r="2592" spans="1:21" ht="14.4" customHeight="1" x14ac:dyDescent="0.25">
      <c r="A2592" s="285" t="s">
        <v>2025</v>
      </c>
      <c r="B2592" t="s">
        <v>705</v>
      </c>
      <c r="C2592" s="300">
        <v>158379</v>
      </c>
      <c r="D2592" s="286">
        <f>ROWS(C$5:C2592)</f>
        <v>2588</v>
      </c>
      <c r="E2592" s="286" t="str">
        <f>IF(A2592='5.1'!$E$5,TXM!D2592,"")</f>
        <v/>
      </c>
      <c r="F2592" t="str">
        <f>IFERROR(SMALL($E$5:$E$8000,ROWS($E$5:E2592)),"")</f>
        <v/>
      </c>
      <c r="I2592" s="285" t="s">
        <v>1731</v>
      </c>
      <c r="J2592" t="s">
        <v>119</v>
      </c>
      <c r="K2592" s="300">
        <v>254331089</v>
      </c>
      <c r="L2592" s="286">
        <f>ROWS(K$5:K2592)</f>
        <v>2588</v>
      </c>
      <c r="M2592" s="286" t="str">
        <f>IF(I2592='5.1'!$E$5,TXM!L2592,"")</f>
        <v/>
      </c>
      <c r="N2592" t="str">
        <f>IFERROR(SMALL($M$5:$M$8000,ROWS($M$5:M2592)),"")</f>
        <v/>
      </c>
      <c r="P2592" t="s">
        <v>1844</v>
      </c>
      <c r="Q2592" t="s">
        <v>1096</v>
      </c>
      <c r="R2592">
        <v>2784815</v>
      </c>
      <c r="S2592" s="286">
        <f>ROWS(R$5:R2592)</f>
        <v>2588</v>
      </c>
      <c r="T2592" s="286" t="str">
        <f>IF(P2592='5.1'!$E$5,TXM!S2592,"")</f>
        <v/>
      </c>
      <c r="U2592" t="str">
        <f>IFERROR(SMALL($T$5:$T$8000,ROWS($T$5:T2592)),"")</f>
        <v/>
      </c>
    </row>
    <row r="2593" spans="1:21" ht="14.4" customHeight="1" x14ac:dyDescent="0.25">
      <c r="A2593" s="285" t="s">
        <v>1841</v>
      </c>
      <c r="B2593" t="s">
        <v>780</v>
      </c>
      <c r="C2593" s="300">
        <v>2674292423</v>
      </c>
      <c r="D2593" s="286">
        <f>ROWS(C$5:C2593)</f>
        <v>2589</v>
      </c>
      <c r="E2593" s="286" t="str">
        <f>IF(A2593='5.1'!$E$5,TXM!D2593,"")</f>
        <v/>
      </c>
      <c r="F2593" t="str">
        <f>IFERROR(SMALL($E$5:$E$8000,ROWS($E$5:E2593)),"")</f>
        <v/>
      </c>
      <c r="I2593" s="285" t="s">
        <v>1731</v>
      </c>
      <c r="J2593" t="s">
        <v>1097</v>
      </c>
      <c r="K2593" s="300">
        <v>248357679</v>
      </c>
      <c r="L2593" s="286">
        <f>ROWS(K$5:K2593)</f>
        <v>2589</v>
      </c>
      <c r="M2593" s="286" t="str">
        <f>IF(I2593='5.1'!$E$5,TXM!L2593,"")</f>
        <v/>
      </c>
      <c r="N2593" t="str">
        <f>IFERROR(SMALL($M$5:$M$8000,ROWS($M$5:M2593)),"")</f>
        <v/>
      </c>
      <c r="P2593" t="s">
        <v>1844</v>
      </c>
      <c r="Q2593" t="s">
        <v>766</v>
      </c>
      <c r="R2593">
        <v>2173240</v>
      </c>
      <c r="S2593" s="286">
        <f>ROWS(R$5:R2593)</f>
        <v>2589</v>
      </c>
      <c r="T2593" s="286" t="str">
        <f>IF(P2593='5.1'!$E$5,TXM!S2593,"")</f>
        <v/>
      </c>
      <c r="U2593" t="str">
        <f>IFERROR(SMALL($T$5:$T$8000,ROWS($T$5:T2593)),"")</f>
        <v/>
      </c>
    </row>
    <row r="2594" spans="1:21" ht="14.4" customHeight="1" x14ac:dyDescent="0.25">
      <c r="A2594" s="285" t="s">
        <v>1841</v>
      </c>
      <c r="B2594" t="s">
        <v>790</v>
      </c>
      <c r="C2594" s="300">
        <v>65358069</v>
      </c>
      <c r="D2594" s="286">
        <f>ROWS(C$5:C2594)</f>
        <v>2590</v>
      </c>
      <c r="E2594" s="286" t="str">
        <f>IF(A2594='5.1'!$E$5,TXM!D2594,"")</f>
        <v/>
      </c>
      <c r="F2594" t="str">
        <f>IFERROR(SMALL($E$5:$E$8000,ROWS($E$5:E2594)),"")</f>
        <v/>
      </c>
      <c r="I2594" s="285" t="s">
        <v>1731</v>
      </c>
      <c r="J2594" t="s">
        <v>117</v>
      </c>
      <c r="K2594" s="300">
        <v>229060868</v>
      </c>
      <c r="L2594" s="286">
        <f>ROWS(K$5:K2594)</f>
        <v>2590</v>
      </c>
      <c r="M2594" s="286" t="str">
        <f>IF(I2594='5.1'!$E$5,TXM!L2594,"")</f>
        <v/>
      </c>
      <c r="N2594" t="str">
        <f>IFERROR(SMALL($M$5:$M$8000,ROWS($M$5:M2594)),"")</f>
        <v/>
      </c>
      <c r="P2594" t="s">
        <v>1844</v>
      </c>
      <c r="Q2594" t="s">
        <v>776</v>
      </c>
      <c r="R2594">
        <v>1633228</v>
      </c>
      <c r="S2594" s="286">
        <f>ROWS(R$5:R2594)</f>
        <v>2590</v>
      </c>
      <c r="T2594" s="286" t="str">
        <f>IF(P2594='5.1'!$E$5,TXM!S2594,"")</f>
        <v/>
      </c>
      <c r="U2594" t="str">
        <f>IFERROR(SMALL($T$5:$T$8000,ROWS($T$5:T2594)),"")</f>
        <v/>
      </c>
    </row>
    <row r="2595" spans="1:21" ht="14.4" customHeight="1" x14ac:dyDescent="0.25">
      <c r="A2595" s="285" t="s">
        <v>1841</v>
      </c>
      <c r="B2595" t="s">
        <v>719</v>
      </c>
      <c r="C2595" s="300">
        <v>28418042</v>
      </c>
      <c r="D2595" s="286">
        <f>ROWS(C$5:C2595)</f>
        <v>2591</v>
      </c>
      <c r="E2595" s="286" t="str">
        <f>IF(A2595='5.1'!$E$5,TXM!D2595,"")</f>
        <v/>
      </c>
      <c r="F2595" t="str">
        <f>IFERROR(SMALL($E$5:$E$8000,ROWS($E$5:E2595)),"")</f>
        <v/>
      </c>
      <c r="I2595" s="285" t="s">
        <v>1731</v>
      </c>
      <c r="J2595" t="s">
        <v>723</v>
      </c>
      <c r="K2595" s="300">
        <v>226852011</v>
      </c>
      <c r="L2595" s="286">
        <f>ROWS(K$5:K2595)</f>
        <v>2591</v>
      </c>
      <c r="M2595" s="286" t="str">
        <f>IF(I2595='5.1'!$E$5,TXM!L2595,"")</f>
        <v/>
      </c>
      <c r="N2595" t="str">
        <f>IFERROR(SMALL($M$5:$M$8000,ROWS($M$5:M2595)),"")</f>
        <v/>
      </c>
      <c r="P2595" t="s">
        <v>1844</v>
      </c>
      <c r="Q2595" t="s">
        <v>734</v>
      </c>
      <c r="R2595">
        <v>1535262</v>
      </c>
      <c r="S2595" s="286">
        <f>ROWS(R$5:R2595)</f>
        <v>2591</v>
      </c>
      <c r="T2595" s="286" t="str">
        <f>IF(P2595='5.1'!$E$5,TXM!S2595,"")</f>
        <v/>
      </c>
      <c r="U2595" t="str">
        <f>IFERROR(SMALL($T$5:$T$8000,ROWS($T$5:T2595)),"")</f>
        <v/>
      </c>
    </row>
    <row r="2596" spans="1:21" ht="14.4" customHeight="1" x14ac:dyDescent="0.25">
      <c r="A2596" s="285" t="s">
        <v>1841</v>
      </c>
      <c r="B2596" t="s">
        <v>1080</v>
      </c>
      <c r="C2596" s="300">
        <v>6518737</v>
      </c>
      <c r="D2596" s="286">
        <f>ROWS(C$5:C2596)</f>
        <v>2592</v>
      </c>
      <c r="E2596" s="286" t="str">
        <f>IF(A2596='5.1'!$E$5,TXM!D2596,"")</f>
        <v/>
      </c>
      <c r="F2596" t="str">
        <f>IFERROR(SMALL($E$5:$E$8000,ROWS($E$5:E2596)),"")</f>
        <v/>
      </c>
      <c r="I2596" s="285" t="s">
        <v>1731</v>
      </c>
      <c r="J2596" t="s">
        <v>782</v>
      </c>
      <c r="K2596" s="300">
        <v>208743455</v>
      </c>
      <c r="L2596" s="286">
        <f>ROWS(K$5:K2596)</f>
        <v>2592</v>
      </c>
      <c r="M2596" s="286" t="str">
        <f>IF(I2596='5.1'!$E$5,TXM!L2596,"")</f>
        <v/>
      </c>
      <c r="N2596" t="str">
        <f>IFERROR(SMALL($M$5:$M$8000,ROWS($M$5:M2596)),"")</f>
        <v/>
      </c>
      <c r="P2596" t="s">
        <v>1844</v>
      </c>
      <c r="Q2596" t="s">
        <v>1098</v>
      </c>
      <c r="R2596">
        <v>1010794</v>
      </c>
      <c r="S2596" s="286">
        <f>ROWS(R$5:R2596)</f>
        <v>2592</v>
      </c>
      <c r="T2596" s="286" t="str">
        <f>IF(P2596='5.1'!$E$5,TXM!S2596,"")</f>
        <v/>
      </c>
      <c r="U2596" t="str">
        <f>IFERROR(SMALL($T$5:$T$8000,ROWS($T$5:T2596)),"")</f>
        <v/>
      </c>
    </row>
    <row r="2597" spans="1:21" ht="14.4" customHeight="1" x14ac:dyDescent="0.25">
      <c r="A2597" s="285" t="s">
        <v>1841</v>
      </c>
      <c r="B2597" t="s">
        <v>997</v>
      </c>
      <c r="C2597" s="300">
        <v>1627464</v>
      </c>
      <c r="D2597" s="286">
        <f>ROWS(C$5:C2597)</f>
        <v>2593</v>
      </c>
      <c r="E2597" s="286" t="str">
        <f>IF(A2597='5.1'!$E$5,TXM!D2597,"")</f>
        <v/>
      </c>
      <c r="F2597" t="str">
        <f>IFERROR(SMALL($E$5:$E$8000,ROWS($E$5:E2597)),"")</f>
        <v/>
      </c>
      <c r="I2597" s="285" t="s">
        <v>1731</v>
      </c>
      <c r="J2597" t="s">
        <v>1096</v>
      </c>
      <c r="K2597" s="300">
        <v>196493874</v>
      </c>
      <c r="L2597" s="286">
        <f>ROWS(K$5:K2597)</f>
        <v>2593</v>
      </c>
      <c r="M2597" s="286" t="str">
        <f>IF(I2597='5.1'!$E$5,TXM!L2597,"")</f>
        <v/>
      </c>
      <c r="N2597" t="str">
        <f>IFERROR(SMALL($M$5:$M$8000,ROWS($M$5:M2597)),"")</f>
        <v/>
      </c>
      <c r="P2597" t="s">
        <v>1844</v>
      </c>
      <c r="Q2597" t="s">
        <v>784</v>
      </c>
      <c r="R2597">
        <v>847092</v>
      </c>
      <c r="S2597" s="286">
        <f>ROWS(R$5:R2597)</f>
        <v>2593</v>
      </c>
      <c r="T2597" s="286" t="str">
        <f>IF(P2597='5.1'!$E$5,TXM!S2597,"")</f>
        <v/>
      </c>
      <c r="U2597" t="str">
        <f>IFERROR(SMALL($T$5:$T$8000,ROWS($T$5:T2597)),"")</f>
        <v/>
      </c>
    </row>
    <row r="2598" spans="1:21" ht="14.4" customHeight="1" x14ac:dyDescent="0.25">
      <c r="A2598" s="285" t="s">
        <v>1841</v>
      </c>
      <c r="B2598" t="s">
        <v>717</v>
      </c>
      <c r="C2598" s="300">
        <v>1015492</v>
      </c>
      <c r="D2598" s="286">
        <f>ROWS(C$5:C2598)</f>
        <v>2594</v>
      </c>
      <c r="E2598" s="286" t="str">
        <f>IF(A2598='5.1'!$E$5,TXM!D2598,"")</f>
        <v/>
      </c>
      <c r="F2598" t="str">
        <f>IFERROR(SMALL($E$5:$E$8000,ROWS($E$5:E2598)),"")</f>
        <v/>
      </c>
      <c r="I2598" s="285" t="s">
        <v>1731</v>
      </c>
      <c r="J2598" t="s">
        <v>719</v>
      </c>
      <c r="K2598" s="300">
        <v>180675693</v>
      </c>
      <c r="L2598" s="286">
        <f>ROWS(K$5:K2598)</f>
        <v>2594</v>
      </c>
      <c r="M2598" s="286" t="str">
        <f>IF(I2598='5.1'!$E$5,TXM!L2598,"")</f>
        <v/>
      </c>
      <c r="N2598" t="str">
        <f>IFERROR(SMALL($M$5:$M$8000,ROWS($M$5:M2598)),"")</f>
        <v/>
      </c>
      <c r="P2598" t="s">
        <v>1844</v>
      </c>
      <c r="Q2598" t="s">
        <v>1090</v>
      </c>
      <c r="R2598">
        <v>785321</v>
      </c>
      <c r="S2598" s="286">
        <f>ROWS(R$5:R2598)</f>
        <v>2594</v>
      </c>
      <c r="T2598" s="286" t="str">
        <f>IF(P2598='5.1'!$E$5,TXM!S2598,"")</f>
        <v/>
      </c>
      <c r="U2598" t="str">
        <f>IFERROR(SMALL($T$5:$T$8000,ROWS($T$5:T2598)),"")</f>
        <v/>
      </c>
    </row>
    <row r="2599" spans="1:21" ht="14.4" customHeight="1" x14ac:dyDescent="0.25">
      <c r="A2599" s="285" t="s">
        <v>1841</v>
      </c>
      <c r="B2599" t="s">
        <v>774</v>
      </c>
      <c r="C2599" s="300">
        <v>859627</v>
      </c>
      <c r="D2599" s="286">
        <f>ROWS(C$5:C2599)</f>
        <v>2595</v>
      </c>
      <c r="E2599" s="286" t="str">
        <f>IF(A2599='5.1'!$E$5,TXM!D2599,"")</f>
        <v/>
      </c>
      <c r="F2599" t="str">
        <f>IFERROR(SMALL($E$5:$E$8000,ROWS($E$5:E2599)),"")</f>
        <v/>
      </c>
      <c r="I2599" s="285" t="s">
        <v>1731</v>
      </c>
      <c r="J2599" t="s">
        <v>1087</v>
      </c>
      <c r="K2599" s="300">
        <v>176416511</v>
      </c>
      <c r="L2599" s="286">
        <f>ROWS(K$5:K2599)</f>
        <v>2595</v>
      </c>
      <c r="M2599" s="286" t="str">
        <f>IF(I2599='5.1'!$E$5,TXM!L2599,"")</f>
        <v/>
      </c>
      <c r="N2599" t="str">
        <f>IFERROR(SMALL($M$5:$M$8000,ROWS($M$5:M2599)),"")</f>
        <v/>
      </c>
      <c r="P2599" t="s">
        <v>1844</v>
      </c>
      <c r="Q2599" t="s">
        <v>1081</v>
      </c>
      <c r="R2599">
        <v>712479</v>
      </c>
      <c r="S2599" s="286">
        <f>ROWS(R$5:R2599)</f>
        <v>2595</v>
      </c>
      <c r="T2599" s="286" t="str">
        <f>IF(P2599='5.1'!$E$5,TXM!S2599,"")</f>
        <v/>
      </c>
      <c r="U2599" t="str">
        <f>IFERROR(SMALL($T$5:$T$8000,ROWS($T$5:T2599)),"")</f>
        <v/>
      </c>
    </row>
    <row r="2600" spans="1:21" ht="14.4" customHeight="1" x14ac:dyDescent="0.25">
      <c r="A2600" s="285" t="s">
        <v>1841</v>
      </c>
      <c r="B2600" t="s">
        <v>707</v>
      </c>
      <c r="C2600" s="300">
        <v>388219</v>
      </c>
      <c r="D2600" s="286">
        <f>ROWS(C$5:C2600)</f>
        <v>2596</v>
      </c>
      <c r="E2600" s="286" t="str">
        <f>IF(A2600='5.1'!$E$5,TXM!D2600,"")</f>
        <v/>
      </c>
      <c r="F2600" t="str">
        <f>IFERROR(SMALL($E$5:$E$8000,ROWS($E$5:E2600)),"")</f>
        <v/>
      </c>
      <c r="I2600" s="285" t="s">
        <v>1731</v>
      </c>
      <c r="J2600" t="s">
        <v>762</v>
      </c>
      <c r="K2600" s="300">
        <v>164046192</v>
      </c>
      <c r="L2600" s="286">
        <f>ROWS(K$5:K2600)</f>
        <v>2596</v>
      </c>
      <c r="M2600" s="286" t="str">
        <f>IF(I2600='5.1'!$E$5,TXM!L2600,"")</f>
        <v/>
      </c>
      <c r="N2600" t="str">
        <f>IFERROR(SMALL($M$5:$M$8000,ROWS($M$5:M2600)),"")</f>
        <v/>
      </c>
      <c r="P2600" t="s">
        <v>1844</v>
      </c>
      <c r="Q2600" t="s">
        <v>723</v>
      </c>
      <c r="R2600">
        <v>710812</v>
      </c>
      <c r="S2600" s="286">
        <f>ROWS(R$5:R2600)</f>
        <v>2596</v>
      </c>
      <c r="T2600" s="286" t="str">
        <f>IF(P2600='5.1'!$E$5,TXM!S2600,"")</f>
        <v/>
      </c>
      <c r="U2600" t="str">
        <f>IFERROR(SMALL($T$5:$T$8000,ROWS($T$5:T2600)),"")</f>
        <v/>
      </c>
    </row>
    <row r="2601" spans="1:21" ht="14.4" customHeight="1" x14ac:dyDescent="0.25">
      <c r="A2601" s="285" t="s">
        <v>1841</v>
      </c>
      <c r="B2601" t="s">
        <v>804</v>
      </c>
      <c r="C2601" s="300">
        <v>370556</v>
      </c>
      <c r="D2601" s="286">
        <f>ROWS(C$5:C2601)</f>
        <v>2597</v>
      </c>
      <c r="E2601" s="286" t="str">
        <f>IF(A2601='5.1'!$E$5,TXM!D2601,"")</f>
        <v/>
      </c>
      <c r="F2601" t="str">
        <f>IFERROR(SMALL($E$5:$E$8000,ROWS($E$5:E2601)),"")</f>
        <v/>
      </c>
      <c r="I2601" s="285" t="s">
        <v>1731</v>
      </c>
      <c r="J2601" t="s">
        <v>1081</v>
      </c>
      <c r="K2601" s="300">
        <v>132062361</v>
      </c>
      <c r="L2601" s="286">
        <f>ROWS(K$5:K2601)</f>
        <v>2597</v>
      </c>
      <c r="M2601" s="286" t="str">
        <f>IF(I2601='5.1'!$E$5,TXM!L2601,"")</f>
        <v/>
      </c>
      <c r="N2601" t="str">
        <f>IFERROR(SMALL($M$5:$M$8000,ROWS($M$5:M2601)),"")</f>
        <v/>
      </c>
      <c r="P2601" t="s">
        <v>1844</v>
      </c>
      <c r="Q2601" t="s">
        <v>764</v>
      </c>
      <c r="R2601">
        <v>637541</v>
      </c>
      <c r="S2601" s="286">
        <f>ROWS(R$5:R2601)</f>
        <v>2597</v>
      </c>
      <c r="T2601" s="286" t="str">
        <f>IF(P2601='5.1'!$E$5,TXM!S2601,"")</f>
        <v/>
      </c>
      <c r="U2601" t="str">
        <f>IFERROR(SMALL($T$5:$T$8000,ROWS($T$5:T2601)),"")</f>
        <v/>
      </c>
    </row>
    <row r="2602" spans="1:21" ht="14.4" customHeight="1" x14ac:dyDescent="0.25">
      <c r="A2602" s="285" t="s">
        <v>1841</v>
      </c>
      <c r="B2602" t="s">
        <v>796</v>
      </c>
      <c r="C2602" s="300">
        <v>326250</v>
      </c>
      <c r="D2602" s="286">
        <f>ROWS(C$5:C2602)</f>
        <v>2598</v>
      </c>
      <c r="E2602" s="286" t="str">
        <f>IF(A2602='5.1'!$E$5,TXM!D2602,"")</f>
        <v/>
      </c>
      <c r="F2602" t="str">
        <f>IFERROR(SMALL($E$5:$E$8000,ROWS($E$5:E2602)),"")</f>
        <v/>
      </c>
      <c r="I2602" s="285" t="s">
        <v>1731</v>
      </c>
      <c r="J2602" t="s">
        <v>768</v>
      </c>
      <c r="K2602" s="300">
        <v>130909504</v>
      </c>
      <c r="L2602" s="286">
        <f>ROWS(K$5:K2602)</f>
        <v>2598</v>
      </c>
      <c r="M2602" s="286" t="str">
        <f>IF(I2602='5.1'!$E$5,TXM!L2602,"")</f>
        <v/>
      </c>
      <c r="N2602" t="str">
        <f>IFERROR(SMALL($M$5:$M$8000,ROWS($M$5:M2602)),"")</f>
        <v/>
      </c>
      <c r="P2602" t="s">
        <v>1844</v>
      </c>
      <c r="Q2602" t="s">
        <v>1086</v>
      </c>
      <c r="R2602">
        <v>550577</v>
      </c>
      <c r="S2602" s="286">
        <f>ROWS(R$5:R2602)</f>
        <v>2598</v>
      </c>
      <c r="T2602" s="286" t="str">
        <f>IF(P2602='5.1'!$E$5,TXM!S2602,"")</f>
        <v/>
      </c>
      <c r="U2602" t="str">
        <f>IFERROR(SMALL($T$5:$T$8000,ROWS($T$5:T2602)),"")</f>
        <v/>
      </c>
    </row>
    <row r="2603" spans="1:21" ht="14.4" customHeight="1" x14ac:dyDescent="0.25">
      <c r="A2603" s="285" t="s">
        <v>1841</v>
      </c>
      <c r="B2603" t="s">
        <v>823</v>
      </c>
      <c r="C2603" s="300">
        <v>219000</v>
      </c>
      <c r="D2603" s="286">
        <f>ROWS(C$5:C2603)</f>
        <v>2599</v>
      </c>
      <c r="E2603" s="286" t="str">
        <f>IF(A2603='5.1'!$E$5,TXM!D2603,"")</f>
        <v/>
      </c>
      <c r="F2603" t="str">
        <f>IFERROR(SMALL($E$5:$E$8000,ROWS($E$5:E2603)),"")</f>
        <v/>
      </c>
      <c r="I2603" s="285" t="s">
        <v>1731</v>
      </c>
      <c r="J2603" t="s">
        <v>804</v>
      </c>
      <c r="K2603" s="300">
        <v>130875387</v>
      </c>
      <c r="L2603" s="286">
        <f>ROWS(K$5:K2603)</f>
        <v>2599</v>
      </c>
      <c r="M2603" s="286" t="str">
        <f>IF(I2603='5.1'!$E$5,TXM!L2603,"")</f>
        <v/>
      </c>
      <c r="N2603" t="str">
        <f>IFERROR(SMALL($M$5:$M$8000,ROWS($M$5:M2603)),"")</f>
        <v/>
      </c>
      <c r="P2603" t="s">
        <v>1844</v>
      </c>
      <c r="Q2603" t="s">
        <v>1082</v>
      </c>
      <c r="R2603">
        <v>321913</v>
      </c>
      <c r="S2603" s="286">
        <f>ROWS(R$5:R2603)</f>
        <v>2599</v>
      </c>
      <c r="T2603" s="286" t="str">
        <f>IF(P2603='5.1'!$E$5,TXM!S2603,"")</f>
        <v/>
      </c>
      <c r="U2603" t="str">
        <f>IFERROR(SMALL($T$5:$T$8000,ROWS($T$5:T2603)),"")</f>
        <v/>
      </c>
    </row>
    <row r="2604" spans="1:21" ht="14.4" customHeight="1" x14ac:dyDescent="0.25">
      <c r="A2604" s="285" t="s">
        <v>1841</v>
      </c>
      <c r="B2604" t="s">
        <v>106</v>
      </c>
      <c r="C2604" s="300">
        <v>212381</v>
      </c>
      <c r="D2604" s="286">
        <f>ROWS(C$5:C2604)</f>
        <v>2600</v>
      </c>
      <c r="E2604" s="286" t="str">
        <f>IF(A2604='5.1'!$E$5,TXM!D2604,"")</f>
        <v/>
      </c>
      <c r="F2604" t="str">
        <f>IFERROR(SMALL($E$5:$E$8000,ROWS($E$5:E2604)),"")</f>
        <v/>
      </c>
      <c r="I2604" s="285" t="s">
        <v>1731</v>
      </c>
      <c r="J2604" t="s">
        <v>116</v>
      </c>
      <c r="K2604" s="300">
        <v>106649500</v>
      </c>
      <c r="L2604" s="286">
        <f>ROWS(K$5:K2604)</f>
        <v>2600</v>
      </c>
      <c r="M2604" s="286" t="str">
        <f>IF(I2604='5.1'!$E$5,TXM!L2604,"")</f>
        <v/>
      </c>
      <c r="N2604" t="str">
        <f>IFERROR(SMALL($M$5:$M$8000,ROWS($M$5:M2604)),"")</f>
        <v/>
      </c>
      <c r="P2604" t="s">
        <v>1844</v>
      </c>
      <c r="Q2604" t="s">
        <v>772</v>
      </c>
      <c r="R2604">
        <v>311184</v>
      </c>
      <c r="S2604" s="286">
        <f>ROWS(R$5:R2604)</f>
        <v>2600</v>
      </c>
      <c r="T2604" s="286" t="str">
        <f>IF(P2604='5.1'!$E$5,TXM!S2604,"")</f>
        <v/>
      </c>
      <c r="U2604" t="str">
        <f>IFERROR(SMALL($T$5:$T$8000,ROWS($T$5:T2604)),"")</f>
        <v/>
      </c>
    </row>
    <row r="2605" spans="1:21" ht="14.4" customHeight="1" x14ac:dyDescent="0.25">
      <c r="A2605" s="285" t="s">
        <v>1841</v>
      </c>
      <c r="B2605" t="s">
        <v>1098</v>
      </c>
      <c r="C2605" s="300">
        <v>207955</v>
      </c>
      <c r="D2605" s="286">
        <f>ROWS(C$5:C2605)</f>
        <v>2601</v>
      </c>
      <c r="E2605" s="286" t="str">
        <f>IF(A2605='5.1'!$E$5,TXM!D2605,"")</f>
        <v/>
      </c>
      <c r="F2605" t="str">
        <f>IFERROR(SMALL($E$5:$E$8000,ROWS($E$5:E2605)),"")</f>
        <v/>
      </c>
      <c r="I2605" s="285" t="s">
        <v>1731</v>
      </c>
      <c r="J2605" t="s">
        <v>102</v>
      </c>
      <c r="K2605" s="300">
        <v>101341445</v>
      </c>
      <c r="L2605" s="286">
        <f>ROWS(K$5:K2605)</f>
        <v>2601</v>
      </c>
      <c r="M2605" s="286" t="str">
        <f>IF(I2605='5.1'!$E$5,TXM!L2605,"")</f>
        <v/>
      </c>
      <c r="N2605" t="str">
        <f>IFERROR(SMALL($M$5:$M$8000,ROWS($M$5:M2605)),"")</f>
        <v/>
      </c>
      <c r="P2605" t="s">
        <v>1844</v>
      </c>
      <c r="Q2605" t="s">
        <v>821</v>
      </c>
      <c r="R2605">
        <v>306321</v>
      </c>
      <c r="S2605" s="286">
        <f>ROWS(R$5:R2605)</f>
        <v>2601</v>
      </c>
      <c r="T2605" s="286" t="str">
        <f>IF(P2605='5.1'!$E$5,TXM!S2605,"")</f>
        <v/>
      </c>
      <c r="U2605" t="str">
        <f>IFERROR(SMALL($T$5:$T$8000,ROWS($T$5:T2605)),"")</f>
        <v/>
      </c>
    </row>
    <row r="2606" spans="1:21" ht="14.4" customHeight="1" x14ac:dyDescent="0.25">
      <c r="A2606" s="285" t="s">
        <v>1841</v>
      </c>
      <c r="B2606" t="s">
        <v>808</v>
      </c>
      <c r="C2606" s="300">
        <v>195973</v>
      </c>
      <c r="D2606" s="286">
        <f>ROWS(C$5:C2606)</f>
        <v>2602</v>
      </c>
      <c r="E2606" s="286" t="str">
        <f>IF(A2606='5.1'!$E$5,TXM!D2606,"")</f>
        <v/>
      </c>
      <c r="F2606" t="str">
        <f>IFERROR(SMALL($E$5:$E$8000,ROWS($E$5:E2606)),"")</f>
        <v/>
      </c>
      <c r="I2606" s="285" t="s">
        <v>1731</v>
      </c>
      <c r="J2606" t="s">
        <v>802</v>
      </c>
      <c r="K2606" s="300">
        <v>96991320</v>
      </c>
      <c r="L2606" s="286">
        <f>ROWS(K$5:K2606)</f>
        <v>2602</v>
      </c>
      <c r="M2606" s="286" t="str">
        <f>IF(I2606='5.1'!$E$5,TXM!L2606,"")</f>
        <v/>
      </c>
      <c r="N2606" t="str">
        <f>IFERROR(SMALL($M$5:$M$8000,ROWS($M$5:M2606)),"")</f>
        <v/>
      </c>
      <c r="P2606" t="s">
        <v>1844</v>
      </c>
      <c r="Q2606" t="s">
        <v>760</v>
      </c>
      <c r="R2606">
        <v>274291</v>
      </c>
      <c r="S2606" s="286">
        <f>ROWS(R$5:R2606)</f>
        <v>2602</v>
      </c>
      <c r="T2606" s="286" t="str">
        <f>IF(P2606='5.1'!$E$5,TXM!S2606,"")</f>
        <v/>
      </c>
      <c r="U2606" t="str">
        <f>IFERROR(SMALL($T$5:$T$8000,ROWS($T$5:T2606)),"")</f>
        <v/>
      </c>
    </row>
    <row r="2607" spans="1:21" ht="14.4" customHeight="1" x14ac:dyDescent="0.25">
      <c r="A2607" s="285" t="s">
        <v>1841</v>
      </c>
      <c r="B2607" t="s">
        <v>711</v>
      </c>
      <c r="C2607" s="300">
        <v>144758</v>
      </c>
      <c r="D2607" s="286">
        <f>ROWS(C$5:C2607)</f>
        <v>2603</v>
      </c>
      <c r="E2607" s="286" t="str">
        <f>IF(A2607='5.1'!$E$5,TXM!D2607,"")</f>
        <v/>
      </c>
      <c r="F2607" t="str">
        <f>IFERROR(SMALL($E$5:$E$8000,ROWS($E$5:E2607)),"")</f>
        <v/>
      </c>
      <c r="I2607" s="285" t="s">
        <v>1731</v>
      </c>
      <c r="J2607" t="s">
        <v>197</v>
      </c>
      <c r="K2607" s="300">
        <v>94721186</v>
      </c>
      <c r="L2607" s="286">
        <f>ROWS(K$5:K2607)</f>
        <v>2603</v>
      </c>
      <c r="M2607" s="286" t="str">
        <f>IF(I2607='5.1'!$E$5,TXM!L2607,"")</f>
        <v/>
      </c>
      <c r="N2607" t="str">
        <f>IFERROR(SMALL($M$5:$M$8000,ROWS($M$5:M2607)),"")</f>
        <v/>
      </c>
      <c r="P2607" t="s">
        <v>1844</v>
      </c>
      <c r="Q2607" t="s">
        <v>804</v>
      </c>
      <c r="R2607">
        <v>238721</v>
      </c>
      <c r="S2607" s="286">
        <f>ROWS(R$5:R2607)</f>
        <v>2603</v>
      </c>
      <c r="T2607" s="286" t="str">
        <f>IF(P2607='5.1'!$E$5,TXM!S2607,"")</f>
        <v/>
      </c>
      <c r="U2607" t="str">
        <f>IFERROR(SMALL($T$5:$T$8000,ROWS($T$5:T2607)),"")</f>
        <v/>
      </c>
    </row>
    <row r="2608" spans="1:21" ht="14.4" customHeight="1" x14ac:dyDescent="0.25">
      <c r="A2608" s="285" t="s">
        <v>1841</v>
      </c>
      <c r="B2608" t="s">
        <v>109</v>
      </c>
      <c r="C2608" s="300">
        <v>118668</v>
      </c>
      <c r="D2608" s="286">
        <f>ROWS(C$5:C2608)</f>
        <v>2604</v>
      </c>
      <c r="E2608" s="286" t="str">
        <f>IF(A2608='5.1'!$E$5,TXM!D2608,"")</f>
        <v/>
      </c>
      <c r="F2608" t="str">
        <f>IFERROR(SMALL($E$5:$E$8000,ROWS($E$5:E2608)),"")</f>
        <v/>
      </c>
      <c r="I2608" s="285" t="s">
        <v>1731</v>
      </c>
      <c r="J2608" t="s">
        <v>707</v>
      </c>
      <c r="K2608" s="300">
        <v>74184345</v>
      </c>
      <c r="L2608" s="286">
        <f>ROWS(K$5:K2608)</f>
        <v>2604</v>
      </c>
      <c r="M2608" s="286" t="str">
        <f>IF(I2608='5.1'!$E$5,TXM!L2608,"")</f>
        <v/>
      </c>
      <c r="N2608" t="str">
        <f>IFERROR(SMALL($M$5:$M$8000,ROWS($M$5:M2608)),"")</f>
        <v/>
      </c>
      <c r="P2608" t="s">
        <v>1844</v>
      </c>
      <c r="Q2608" t="s">
        <v>110</v>
      </c>
      <c r="R2608">
        <v>191156</v>
      </c>
      <c r="S2608" s="286">
        <f>ROWS(R$5:R2608)</f>
        <v>2604</v>
      </c>
      <c r="T2608" s="286" t="str">
        <f>IF(P2608='5.1'!$E$5,TXM!S2608,"")</f>
        <v/>
      </c>
      <c r="U2608" t="str">
        <f>IFERROR(SMALL($T$5:$T$8000,ROWS($T$5:T2608)),"")</f>
        <v/>
      </c>
    </row>
    <row r="2609" spans="1:21" ht="14.4" customHeight="1" x14ac:dyDescent="0.25">
      <c r="A2609" s="285" t="s">
        <v>1841</v>
      </c>
      <c r="B2609" t="s">
        <v>812</v>
      </c>
      <c r="C2609" s="300">
        <v>33061</v>
      </c>
      <c r="D2609" s="286">
        <f>ROWS(C$5:C2609)</f>
        <v>2605</v>
      </c>
      <c r="E2609" s="286" t="str">
        <f>IF(A2609='5.1'!$E$5,TXM!D2609,"")</f>
        <v/>
      </c>
      <c r="F2609" t="str">
        <f>IFERROR(SMALL($E$5:$E$8000,ROWS($E$5:E2609)),"")</f>
        <v/>
      </c>
      <c r="I2609" s="285" t="s">
        <v>1731</v>
      </c>
      <c r="J2609" t="s">
        <v>786</v>
      </c>
      <c r="K2609" s="300">
        <v>71045460</v>
      </c>
      <c r="L2609" s="286">
        <f>ROWS(K$5:K2609)</f>
        <v>2605</v>
      </c>
      <c r="M2609" s="286" t="str">
        <f>IF(I2609='5.1'!$E$5,TXM!L2609,"")</f>
        <v/>
      </c>
      <c r="N2609" t="str">
        <f>IFERROR(SMALL($M$5:$M$8000,ROWS($M$5:M2609)),"")</f>
        <v/>
      </c>
      <c r="P2609" t="s">
        <v>1844</v>
      </c>
      <c r="Q2609" t="s">
        <v>705</v>
      </c>
      <c r="R2609">
        <v>168048</v>
      </c>
      <c r="S2609" s="286">
        <f>ROWS(R$5:R2609)</f>
        <v>2605</v>
      </c>
      <c r="T2609" s="286" t="str">
        <f>IF(P2609='5.1'!$E$5,TXM!S2609,"")</f>
        <v/>
      </c>
      <c r="U2609" t="str">
        <f>IFERROR(SMALL($T$5:$T$8000,ROWS($T$5:T2609)),"")</f>
        <v/>
      </c>
    </row>
    <row r="2610" spans="1:21" ht="14.4" customHeight="1" x14ac:dyDescent="0.25">
      <c r="A2610" s="285" t="s">
        <v>1841</v>
      </c>
      <c r="B2610" t="s">
        <v>1093</v>
      </c>
      <c r="C2610" s="300">
        <v>24750</v>
      </c>
      <c r="D2610" s="286">
        <f>ROWS(C$5:C2610)</f>
        <v>2606</v>
      </c>
      <c r="E2610" s="286" t="str">
        <f>IF(A2610='5.1'!$E$5,TXM!D2610,"")</f>
        <v/>
      </c>
      <c r="F2610" t="str">
        <f>IFERROR(SMALL($E$5:$E$8000,ROWS($E$5:E2610)),"")</f>
        <v/>
      </c>
      <c r="I2610" s="285" t="s">
        <v>1731</v>
      </c>
      <c r="J2610" t="s">
        <v>109</v>
      </c>
      <c r="K2610" s="300">
        <v>59292587</v>
      </c>
      <c r="L2610" s="286">
        <f>ROWS(K$5:K2610)</f>
        <v>2606</v>
      </c>
      <c r="M2610" s="286" t="str">
        <f>IF(I2610='5.1'!$E$5,TXM!L2610,"")</f>
        <v/>
      </c>
      <c r="N2610" t="str">
        <f>IFERROR(SMALL($M$5:$M$8000,ROWS($M$5:M2610)),"")</f>
        <v/>
      </c>
      <c r="P2610" t="s">
        <v>1844</v>
      </c>
      <c r="Q2610" t="s">
        <v>1087</v>
      </c>
      <c r="R2610">
        <v>166728</v>
      </c>
      <c r="S2610" s="286">
        <f>ROWS(R$5:R2610)</f>
        <v>2606</v>
      </c>
      <c r="T2610" s="286" t="str">
        <f>IF(P2610='5.1'!$E$5,TXM!S2610,"")</f>
        <v/>
      </c>
      <c r="U2610" t="str">
        <f>IFERROR(SMALL($T$5:$T$8000,ROWS($T$5:T2610)),"")</f>
        <v/>
      </c>
    </row>
    <row r="2611" spans="1:21" ht="14.4" customHeight="1" x14ac:dyDescent="0.25">
      <c r="A2611" s="285" t="s">
        <v>1841</v>
      </c>
      <c r="B2611" t="s">
        <v>806</v>
      </c>
      <c r="C2611" s="300">
        <v>20000</v>
      </c>
      <c r="D2611" s="286">
        <f>ROWS(C$5:C2611)</f>
        <v>2607</v>
      </c>
      <c r="E2611" s="286" t="str">
        <f>IF(A2611='5.1'!$E$5,TXM!D2611,"")</f>
        <v/>
      </c>
      <c r="F2611" t="str">
        <f>IFERROR(SMALL($E$5:$E$8000,ROWS($E$5:E2611)),"")</f>
        <v/>
      </c>
      <c r="I2611" s="285" t="s">
        <v>1731</v>
      </c>
      <c r="J2611" t="s">
        <v>766</v>
      </c>
      <c r="K2611" s="300">
        <v>58291159</v>
      </c>
      <c r="L2611" s="286">
        <f>ROWS(K$5:K2611)</f>
        <v>2607</v>
      </c>
      <c r="M2611" s="286" t="str">
        <f>IF(I2611='5.1'!$E$5,TXM!L2611,"")</f>
        <v/>
      </c>
      <c r="N2611" t="str">
        <f>IFERROR(SMALL($M$5:$M$8000,ROWS($M$5:M2611)),"")</f>
        <v/>
      </c>
      <c r="P2611" t="s">
        <v>1844</v>
      </c>
      <c r="Q2611" t="s">
        <v>1078</v>
      </c>
      <c r="R2611">
        <v>89355</v>
      </c>
      <c r="S2611" s="286">
        <f>ROWS(R$5:R2611)</f>
        <v>2607</v>
      </c>
      <c r="T2611" s="286" t="str">
        <f>IF(P2611='5.1'!$E$5,TXM!S2611,"")</f>
        <v/>
      </c>
      <c r="U2611" t="str">
        <f>IFERROR(SMALL($T$5:$T$8000,ROWS($T$5:T2611)),"")</f>
        <v/>
      </c>
    </row>
    <row r="2612" spans="1:21" ht="14.4" customHeight="1" x14ac:dyDescent="0.25">
      <c r="A2612" s="285" t="s">
        <v>1841</v>
      </c>
      <c r="B2612" t="s">
        <v>725</v>
      </c>
      <c r="C2612" s="300">
        <v>15557</v>
      </c>
      <c r="D2612" s="286">
        <f>ROWS(C$5:C2612)</f>
        <v>2608</v>
      </c>
      <c r="E2612" s="286" t="str">
        <f>IF(A2612='5.1'!$E$5,TXM!D2612,"")</f>
        <v/>
      </c>
      <c r="F2612" t="str">
        <f>IFERROR(SMALL($E$5:$E$8000,ROWS($E$5:E2612)),"")</f>
        <v/>
      </c>
      <c r="I2612" s="285" t="s">
        <v>1731</v>
      </c>
      <c r="J2612" t="s">
        <v>717</v>
      </c>
      <c r="K2612" s="300">
        <v>57256234</v>
      </c>
      <c r="L2612" s="286">
        <f>ROWS(K$5:K2612)</f>
        <v>2608</v>
      </c>
      <c r="M2612" s="286" t="str">
        <f>IF(I2612='5.1'!$E$5,TXM!L2612,"")</f>
        <v/>
      </c>
      <c r="N2612" t="str">
        <f>IFERROR(SMALL($M$5:$M$8000,ROWS($M$5:M2612)),"")</f>
        <v/>
      </c>
      <c r="P2612" t="s">
        <v>1844</v>
      </c>
      <c r="Q2612" t="s">
        <v>774</v>
      </c>
      <c r="R2612">
        <v>80332</v>
      </c>
      <c r="S2612" s="286">
        <f>ROWS(R$5:R2612)</f>
        <v>2608</v>
      </c>
      <c r="T2612" s="286" t="str">
        <f>IF(P2612='5.1'!$E$5,TXM!S2612,"")</f>
        <v/>
      </c>
      <c r="U2612" t="str">
        <f>IFERROR(SMALL($T$5:$T$8000,ROWS($T$5:T2612)),"")</f>
        <v/>
      </c>
    </row>
    <row r="2613" spans="1:21" ht="14.4" customHeight="1" x14ac:dyDescent="0.25">
      <c r="A2613" s="285" t="s">
        <v>1841</v>
      </c>
      <c r="B2613" t="s">
        <v>782</v>
      </c>
      <c r="C2613" s="300">
        <v>11221</v>
      </c>
      <c r="D2613" s="286">
        <f>ROWS(C$5:C2613)</f>
        <v>2609</v>
      </c>
      <c r="E2613" s="286" t="str">
        <f>IF(A2613='5.1'!$E$5,TXM!D2613,"")</f>
        <v/>
      </c>
      <c r="F2613" t="str">
        <f>IFERROR(SMALL($E$5:$E$8000,ROWS($E$5:E2613)),"")</f>
        <v/>
      </c>
      <c r="I2613" s="285" t="s">
        <v>1731</v>
      </c>
      <c r="J2613" t="s">
        <v>780</v>
      </c>
      <c r="K2613" s="300">
        <v>56333681</v>
      </c>
      <c r="L2613" s="286">
        <f>ROWS(K$5:K2613)</f>
        <v>2609</v>
      </c>
      <c r="M2613" s="286" t="str">
        <f>IF(I2613='5.1'!$E$5,TXM!L2613,"")</f>
        <v/>
      </c>
      <c r="N2613" t="str">
        <f>IFERROR(SMALL($M$5:$M$8000,ROWS($M$5:M2613)),"")</f>
        <v/>
      </c>
      <c r="P2613" t="s">
        <v>1844</v>
      </c>
      <c r="Q2613" t="s">
        <v>746</v>
      </c>
      <c r="R2613">
        <v>66997</v>
      </c>
      <c r="S2613" s="286">
        <f>ROWS(R$5:R2613)</f>
        <v>2609</v>
      </c>
      <c r="T2613" s="286" t="str">
        <f>IF(P2613='5.1'!$E$5,TXM!S2613,"")</f>
        <v/>
      </c>
      <c r="U2613" t="str">
        <f>IFERROR(SMALL($T$5:$T$8000,ROWS($T$5:T2613)),"")</f>
        <v/>
      </c>
    </row>
    <row r="2614" spans="1:21" ht="14.4" customHeight="1" x14ac:dyDescent="0.25">
      <c r="A2614" s="285" t="s">
        <v>1841</v>
      </c>
      <c r="B2614" t="s">
        <v>821</v>
      </c>
      <c r="C2614" s="300">
        <v>4422</v>
      </c>
      <c r="D2614" s="286">
        <f>ROWS(C$5:C2614)</f>
        <v>2610</v>
      </c>
      <c r="E2614" s="286" t="str">
        <f>IF(A2614='5.1'!$E$5,TXM!D2614,"")</f>
        <v/>
      </c>
      <c r="F2614" t="str">
        <f>IFERROR(SMALL($E$5:$E$8000,ROWS($E$5:E2614)),"")</f>
        <v/>
      </c>
      <c r="I2614" s="285" t="s">
        <v>1731</v>
      </c>
      <c r="J2614" t="s">
        <v>774</v>
      </c>
      <c r="K2614" s="300">
        <v>48246834</v>
      </c>
      <c r="L2614" s="286">
        <f>ROWS(K$5:K2614)</f>
        <v>2610</v>
      </c>
      <c r="M2614" s="286" t="str">
        <f>IF(I2614='5.1'!$E$5,TXM!L2614,"")</f>
        <v/>
      </c>
      <c r="N2614" t="str">
        <f>IFERROR(SMALL($M$5:$M$8000,ROWS($M$5:M2614)),"")</f>
        <v/>
      </c>
      <c r="P2614" t="s">
        <v>1844</v>
      </c>
      <c r="Q2614" t="s">
        <v>197</v>
      </c>
      <c r="R2614">
        <v>55638</v>
      </c>
      <c r="S2614" s="286">
        <f>ROWS(R$5:R2614)</f>
        <v>2610</v>
      </c>
      <c r="T2614" s="286" t="str">
        <f>IF(P2614='5.1'!$E$5,TXM!S2614,"")</f>
        <v/>
      </c>
      <c r="U2614" t="str">
        <f>IFERROR(SMALL($T$5:$T$8000,ROWS($T$5:T2614)),"")</f>
        <v/>
      </c>
    </row>
    <row r="2615" spans="1:21" ht="14.4" customHeight="1" x14ac:dyDescent="0.25">
      <c r="A2615" s="285" t="s">
        <v>1841</v>
      </c>
      <c r="B2615" t="s">
        <v>1086</v>
      </c>
      <c r="C2615" s="300">
        <v>2956</v>
      </c>
      <c r="D2615" s="286">
        <f>ROWS(C$5:C2615)</f>
        <v>2611</v>
      </c>
      <c r="E2615" s="286" t="str">
        <f>IF(A2615='5.1'!$E$5,TXM!D2615,"")</f>
        <v/>
      </c>
      <c r="F2615" t="str">
        <f>IFERROR(SMALL($E$5:$E$8000,ROWS($E$5:E2615)),"")</f>
        <v/>
      </c>
      <c r="I2615" s="285" t="s">
        <v>1731</v>
      </c>
      <c r="J2615" t="s">
        <v>790</v>
      </c>
      <c r="K2615" s="300">
        <v>47352991</v>
      </c>
      <c r="L2615" s="286">
        <f>ROWS(K$5:K2615)</f>
        <v>2611</v>
      </c>
      <c r="M2615" s="286" t="str">
        <f>IF(I2615='5.1'!$E$5,TXM!L2615,"")</f>
        <v/>
      </c>
      <c r="N2615" t="str">
        <f>IFERROR(SMALL($M$5:$M$8000,ROWS($M$5:M2615)),"")</f>
        <v/>
      </c>
      <c r="P2615" t="s">
        <v>1844</v>
      </c>
      <c r="Q2615" t="s">
        <v>750</v>
      </c>
      <c r="R2615">
        <v>46921</v>
      </c>
      <c r="S2615" s="286">
        <f>ROWS(R$5:R2615)</f>
        <v>2611</v>
      </c>
      <c r="T2615" s="286" t="str">
        <f>IF(P2615='5.1'!$E$5,TXM!S2615,"")</f>
        <v/>
      </c>
      <c r="U2615" t="str">
        <f>IFERROR(SMALL($T$5:$T$8000,ROWS($T$5:T2615)),"")</f>
        <v/>
      </c>
    </row>
    <row r="2616" spans="1:21" ht="14.4" customHeight="1" x14ac:dyDescent="0.25">
      <c r="A2616" s="285" t="s">
        <v>1841</v>
      </c>
      <c r="B2616" t="s">
        <v>784</v>
      </c>
      <c r="C2616" s="300">
        <v>1688</v>
      </c>
      <c r="D2616" s="286">
        <f>ROWS(C$5:C2616)</f>
        <v>2612</v>
      </c>
      <c r="E2616" s="286" t="str">
        <f>IF(A2616='5.1'!$E$5,TXM!D2616,"")</f>
        <v/>
      </c>
      <c r="F2616" t="str">
        <f>IFERROR(SMALL($E$5:$E$8000,ROWS($E$5:E2616)),"")</f>
        <v/>
      </c>
      <c r="I2616" s="285" t="s">
        <v>1731</v>
      </c>
      <c r="J2616" t="s">
        <v>711</v>
      </c>
      <c r="K2616" s="300">
        <v>42918739</v>
      </c>
      <c r="L2616" s="286">
        <f>ROWS(K$5:K2616)</f>
        <v>2612</v>
      </c>
      <c r="M2616" s="286" t="str">
        <f>IF(I2616='5.1'!$E$5,TXM!L2616,"")</f>
        <v/>
      </c>
      <c r="N2616" t="str">
        <f>IFERROR(SMALL($M$5:$M$8000,ROWS($M$5:M2616)),"")</f>
        <v/>
      </c>
      <c r="P2616" t="s">
        <v>1844</v>
      </c>
      <c r="Q2616" t="s">
        <v>725</v>
      </c>
      <c r="R2616">
        <v>39283</v>
      </c>
      <c r="S2616" s="286">
        <f>ROWS(R$5:R2616)</f>
        <v>2612</v>
      </c>
      <c r="T2616" s="286" t="str">
        <f>IF(P2616='5.1'!$E$5,TXM!S2616,"")</f>
        <v/>
      </c>
      <c r="U2616" t="str">
        <f>IFERROR(SMALL($T$5:$T$8000,ROWS($T$5:T2616)),"")</f>
        <v/>
      </c>
    </row>
    <row r="2617" spans="1:21" ht="14.4" customHeight="1" x14ac:dyDescent="0.25">
      <c r="A2617" s="285" t="s">
        <v>1841</v>
      </c>
      <c r="B2617" t="s">
        <v>102</v>
      </c>
      <c r="C2617" s="300">
        <v>1087</v>
      </c>
      <c r="D2617" s="286">
        <f>ROWS(C$5:C2617)</f>
        <v>2613</v>
      </c>
      <c r="E2617" s="286" t="str">
        <f>IF(A2617='5.1'!$E$5,TXM!D2617,"")</f>
        <v/>
      </c>
      <c r="F2617" t="str">
        <f>IFERROR(SMALL($E$5:$E$8000,ROWS($E$5:E2617)),"")</f>
        <v/>
      </c>
      <c r="I2617" s="285" t="s">
        <v>1731</v>
      </c>
      <c r="J2617" t="s">
        <v>1083</v>
      </c>
      <c r="K2617" s="300">
        <v>41924583</v>
      </c>
      <c r="L2617" s="286">
        <f>ROWS(K$5:K2617)</f>
        <v>2613</v>
      </c>
      <c r="M2617" s="286" t="str">
        <f>IF(I2617='5.1'!$E$5,TXM!L2617,"")</f>
        <v/>
      </c>
      <c r="N2617" t="str">
        <f>IFERROR(SMALL($M$5:$M$8000,ROWS($M$5:M2617)),"")</f>
        <v/>
      </c>
      <c r="P2617" t="s">
        <v>1844</v>
      </c>
      <c r="Q2617" t="s">
        <v>768</v>
      </c>
      <c r="R2617">
        <v>35756</v>
      </c>
      <c r="S2617" s="286">
        <f>ROWS(R$5:R2617)</f>
        <v>2613</v>
      </c>
      <c r="T2617" s="286" t="str">
        <f>IF(P2617='5.1'!$E$5,TXM!S2617,"")</f>
        <v/>
      </c>
      <c r="U2617" t="str">
        <f>IFERROR(SMALL($T$5:$T$8000,ROWS($T$5:T2617)),"")</f>
        <v/>
      </c>
    </row>
    <row r="2618" spans="1:21" ht="14.4" customHeight="1" x14ac:dyDescent="0.25">
      <c r="A2618" s="285" t="s">
        <v>1841</v>
      </c>
      <c r="B2618" t="s">
        <v>802</v>
      </c>
      <c r="C2618" s="300">
        <v>750</v>
      </c>
      <c r="D2618" s="286">
        <f>ROWS(C$5:C2618)</f>
        <v>2614</v>
      </c>
      <c r="E2618" s="286" t="str">
        <f>IF(A2618='5.1'!$E$5,TXM!D2618,"")</f>
        <v/>
      </c>
      <c r="F2618" t="str">
        <f>IFERROR(SMALL($E$5:$E$8000,ROWS($E$5:E2618)),"")</f>
        <v/>
      </c>
      <c r="I2618" s="285" t="s">
        <v>1731</v>
      </c>
      <c r="J2618" t="s">
        <v>794</v>
      </c>
      <c r="K2618" s="300">
        <v>36441217</v>
      </c>
      <c r="L2618" s="286">
        <f>ROWS(K$5:K2618)</f>
        <v>2614</v>
      </c>
      <c r="M2618" s="286" t="str">
        <f>IF(I2618='5.1'!$E$5,TXM!L2618,"")</f>
        <v/>
      </c>
      <c r="N2618" t="str">
        <f>IFERROR(SMALL($M$5:$M$8000,ROWS($M$5:M2618)),"")</f>
        <v/>
      </c>
      <c r="P2618" t="s">
        <v>1844</v>
      </c>
      <c r="Q2618" t="s">
        <v>786</v>
      </c>
      <c r="R2618">
        <v>20858</v>
      </c>
      <c r="S2618" s="286">
        <f>ROWS(R$5:R2618)</f>
        <v>2614</v>
      </c>
      <c r="T2618" s="286" t="str">
        <f>IF(P2618='5.1'!$E$5,TXM!S2618,"")</f>
        <v/>
      </c>
      <c r="U2618" t="str">
        <f>IFERROR(SMALL($T$5:$T$8000,ROWS($T$5:T2618)),"")</f>
        <v/>
      </c>
    </row>
    <row r="2619" spans="1:21" ht="14.4" customHeight="1" x14ac:dyDescent="0.25">
      <c r="A2619" s="285" t="s">
        <v>1841</v>
      </c>
      <c r="B2619" t="s">
        <v>1087</v>
      </c>
      <c r="C2619" s="300">
        <v>686</v>
      </c>
      <c r="D2619" s="286">
        <f>ROWS(C$5:C2619)</f>
        <v>2615</v>
      </c>
      <c r="E2619" s="286" t="str">
        <f>IF(A2619='5.1'!$E$5,TXM!D2619,"")</f>
        <v/>
      </c>
      <c r="F2619" t="str">
        <f>IFERROR(SMALL($E$5:$E$8000,ROWS($E$5:E2619)),"")</f>
        <v/>
      </c>
      <c r="I2619" s="285" t="s">
        <v>1731</v>
      </c>
      <c r="J2619" t="s">
        <v>788</v>
      </c>
      <c r="K2619" s="300">
        <v>34337223</v>
      </c>
      <c r="L2619" s="286">
        <f>ROWS(K$5:K2619)</f>
        <v>2615</v>
      </c>
      <c r="M2619" s="286" t="str">
        <f>IF(I2619='5.1'!$E$5,TXM!L2619,"")</f>
        <v/>
      </c>
      <c r="N2619" t="str">
        <f>IFERROR(SMALL($M$5:$M$8000,ROWS($M$5:M2619)),"")</f>
        <v/>
      </c>
      <c r="P2619" t="s">
        <v>1844</v>
      </c>
      <c r="Q2619" t="s">
        <v>116</v>
      </c>
      <c r="R2619">
        <v>8012</v>
      </c>
      <c r="S2619" s="286">
        <f>ROWS(R$5:R2619)</f>
        <v>2615</v>
      </c>
      <c r="T2619" s="286" t="str">
        <f>IF(P2619='5.1'!$E$5,TXM!S2619,"")</f>
        <v/>
      </c>
      <c r="U2619" t="str">
        <f>IFERROR(SMALL($T$5:$T$8000,ROWS($T$5:T2619)),"")</f>
        <v/>
      </c>
    </row>
    <row r="2620" spans="1:21" ht="14.4" customHeight="1" x14ac:dyDescent="0.25">
      <c r="A2620" s="285" t="s">
        <v>1841</v>
      </c>
      <c r="B2620" t="s">
        <v>1076</v>
      </c>
      <c r="C2620" s="300">
        <v>161</v>
      </c>
      <c r="D2620" s="286">
        <f>ROWS(C$5:C2620)</f>
        <v>2616</v>
      </c>
      <c r="E2620" s="286" t="str">
        <f>IF(A2620='5.1'!$E$5,TXM!D2620,"")</f>
        <v/>
      </c>
      <c r="F2620" t="str">
        <f>IFERROR(SMALL($E$5:$E$8000,ROWS($E$5:E2620)),"")</f>
        <v/>
      </c>
      <c r="I2620" s="285" t="s">
        <v>1731</v>
      </c>
      <c r="J2620" t="s">
        <v>107</v>
      </c>
      <c r="K2620" s="300">
        <v>33622606</v>
      </c>
      <c r="L2620" s="286">
        <f>ROWS(K$5:K2620)</f>
        <v>2616</v>
      </c>
      <c r="M2620" s="286" t="str">
        <f>IF(I2620='5.1'!$E$5,TXM!L2620,"")</f>
        <v/>
      </c>
      <c r="N2620" t="str">
        <f>IFERROR(SMALL($M$5:$M$8000,ROWS($M$5:M2620)),"")</f>
        <v/>
      </c>
      <c r="P2620" t="s">
        <v>1844</v>
      </c>
      <c r="Q2620" t="s">
        <v>756</v>
      </c>
      <c r="R2620">
        <v>7569</v>
      </c>
      <c r="S2620" s="286">
        <f>ROWS(R$5:R2620)</f>
        <v>2616</v>
      </c>
      <c r="T2620" s="286" t="str">
        <f>IF(P2620='5.1'!$E$5,TXM!S2620,"")</f>
        <v/>
      </c>
      <c r="U2620" t="str">
        <f>IFERROR(SMALL($T$5:$T$8000,ROWS($T$5:T2620)),"")</f>
        <v/>
      </c>
    </row>
    <row r="2621" spans="1:21" ht="14.4" customHeight="1" x14ac:dyDescent="0.25">
      <c r="A2621" s="285" t="s">
        <v>2016</v>
      </c>
      <c r="B2621" t="s">
        <v>1080</v>
      </c>
      <c r="C2621" s="300">
        <v>11185327</v>
      </c>
      <c r="D2621" s="286">
        <f>ROWS(C$5:C2621)</f>
        <v>2617</v>
      </c>
      <c r="E2621" s="286" t="str">
        <f>IF(A2621='5.1'!$E$5,TXM!D2621,"")</f>
        <v/>
      </c>
      <c r="F2621" t="str">
        <f>IFERROR(SMALL($E$5:$E$8000,ROWS($E$5:E2621)),"")</f>
        <v/>
      </c>
      <c r="I2621" s="285" t="s">
        <v>1731</v>
      </c>
      <c r="J2621" t="s">
        <v>118</v>
      </c>
      <c r="K2621" s="300">
        <v>31291785</v>
      </c>
      <c r="L2621" s="286">
        <f>ROWS(K$5:K2621)</f>
        <v>2617</v>
      </c>
      <c r="M2621" s="286" t="str">
        <f>IF(I2621='5.1'!$E$5,TXM!L2621,"")</f>
        <v/>
      </c>
      <c r="N2621" t="str">
        <f>IFERROR(SMALL($M$5:$M$8000,ROWS($M$5:M2621)),"")</f>
        <v/>
      </c>
      <c r="P2621" t="s">
        <v>1844</v>
      </c>
      <c r="Q2621" t="s">
        <v>1091</v>
      </c>
      <c r="R2621">
        <v>6563</v>
      </c>
      <c r="S2621" s="286">
        <f>ROWS(R$5:R2621)</f>
        <v>2617</v>
      </c>
      <c r="T2621" s="286" t="str">
        <f>IF(P2621='5.1'!$E$5,TXM!S2621,"")</f>
        <v/>
      </c>
      <c r="U2621" t="str">
        <f>IFERROR(SMALL($T$5:$T$8000,ROWS($T$5:T2621)),"")</f>
        <v/>
      </c>
    </row>
    <row r="2622" spans="1:21" ht="14.4" customHeight="1" x14ac:dyDescent="0.25">
      <c r="A2622" s="285" t="s">
        <v>2016</v>
      </c>
      <c r="B2622" t="s">
        <v>717</v>
      </c>
      <c r="C2622" s="300">
        <v>2538500</v>
      </c>
      <c r="D2622" s="286">
        <f>ROWS(C$5:C2622)</f>
        <v>2618</v>
      </c>
      <c r="E2622" s="286" t="str">
        <f>IF(A2622='5.1'!$E$5,TXM!D2622,"")</f>
        <v/>
      </c>
      <c r="F2622" t="str">
        <f>IFERROR(SMALL($E$5:$E$8000,ROWS($E$5:E2622)),"")</f>
        <v/>
      </c>
      <c r="I2622" s="285" t="s">
        <v>1731</v>
      </c>
      <c r="J2622" t="s">
        <v>814</v>
      </c>
      <c r="K2622" s="300">
        <v>31203441</v>
      </c>
      <c r="L2622" s="286">
        <f>ROWS(K$5:K2622)</f>
        <v>2618</v>
      </c>
      <c r="M2622" s="286" t="str">
        <f>IF(I2622='5.1'!$E$5,TXM!L2622,"")</f>
        <v/>
      </c>
      <c r="N2622" t="str">
        <f>IFERROR(SMALL($M$5:$M$8000,ROWS($M$5:M2622)),"")</f>
        <v/>
      </c>
      <c r="P2622" t="s">
        <v>1844</v>
      </c>
      <c r="Q2622" t="s">
        <v>1079</v>
      </c>
      <c r="R2622">
        <v>6308</v>
      </c>
      <c r="S2622" s="286">
        <f>ROWS(R$5:R2622)</f>
        <v>2618</v>
      </c>
      <c r="T2622" s="286" t="str">
        <f>IF(P2622='5.1'!$E$5,TXM!S2622,"")</f>
        <v/>
      </c>
      <c r="U2622" t="str">
        <f>IFERROR(SMALL($T$5:$T$8000,ROWS($T$5:T2622)),"")</f>
        <v/>
      </c>
    </row>
    <row r="2623" spans="1:21" ht="14.4" customHeight="1" x14ac:dyDescent="0.25">
      <c r="A2623" s="285" t="s">
        <v>2016</v>
      </c>
      <c r="B2623" t="s">
        <v>715</v>
      </c>
      <c r="C2623" s="300">
        <v>656753</v>
      </c>
      <c r="D2623" s="286">
        <f>ROWS(C$5:C2623)</f>
        <v>2619</v>
      </c>
      <c r="E2623" s="286" t="str">
        <f>IF(A2623='5.1'!$E$5,TXM!D2623,"")</f>
        <v/>
      </c>
      <c r="F2623" t="str">
        <f>IFERROR(SMALL($E$5:$E$8000,ROWS($E$5:E2623)),"")</f>
        <v/>
      </c>
      <c r="I2623" s="285" t="s">
        <v>1731</v>
      </c>
      <c r="J2623" t="s">
        <v>1076</v>
      </c>
      <c r="K2623" s="300">
        <v>29060807</v>
      </c>
      <c r="L2623" s="286">
        <f>ROWS(K$5:K2623)</f>
        <v>2619</v>
      </c>
      <c r="M2623" s="286" t="str">
        <f>IF(I2623='5.1'!$E$5,TXM!L2623,"")</f>
        <v/>
      </c>
      <c r="N2623" t="str">
        <f>IFERROR(SMALL($M$5:$M$8000,ROWS($M$5:M2623)),"")</f>
        <v/>
      </c>
      <c r="P2623" t="s">
        <v>1844</v>
      </c>
      <c r="Q2623" t="s">
        <v>742</v>
      </c>
      <c r="R2623">
        <v>4785</v>
      </c>
      <c r="S2623" s="286">
        <f>ROWS(R$5:R2623)</f>
        <v>2619</v>
      </c>
      <c r="T2623" s="286" t="str">
        <f>IF(P2623='5.1'!$E$5,TXM!S2623,"")</f>
        <v/>
      </c>
      <c r="U2623" t="str">
        <f>IFERROR(SMALL($T$5:$T$8000,ROWS($T$5:T2623)),"")</f>
        <v/>
      </c>
    </row>
    <row r="2624" spans="1:21" ht="14.4" customHeight="1" x14ac:dyDescent="0.25">
      <c r="A2624" s="285" t="s">
        <v>2016</v>
      </c>
      <c r="B2624" t="s">
        <v>808</v>
      </c>
      <c r="C2624" s="300">
        <v>626426</v>
      </c>
      <c r="D2624" s="286">
        <f>ROWS(C$5:C2624)</f>
        <v>2620</v>
      </c>
      <c r="E2624" s="286" t="str">
        <f>IF(A2624='5.1'!$E$5,TXM!D2624,"")</f>
        <v/>
      </c>
      <c r="F2624" t="str">
        <f>IFERROR(SMALL($E$5:$E$8000,ROWS($E$5:E2624)),"")</f>
        <v/>
      </c>
      <c r="I2624" s="285" t="s">
        <v>1731</v>
      </c>
      <c r="J2624" t="s">
        <v>715</v>
      </c>
      <c r="K2624" s="300">
        <v>28199568</v>
      </c>
      <c r="L2624" s="286">
        <f>ROWS(K$5:K2624)</f>
        <v>2620</v>
      </c>
      <c r="M2624" s="286" t="str">
        <f>IF(I2624='5.1'!$E$5,TXM!L2624,"")</f>
        <v/>
      </c>
      <c r="N2624" t="str">
        <f>IFERROR(SMALL($M$5:$M$8000,ROWS($M$5:M2624)),"")</f>
        <v/>
      </c>
      <c r="P2624" t="s">
        <v>1844</v>
      </c>
      <c r="Q2624" t="s">
        <v>1089</v>
      </c>
      <c r="R2624">
        <v>4415</v>
      </c>
      <c r="S2624" s="286">
        <f>ROWS(R$5:R2624)</f>
        <v>2620</v>
      </c>
      <c r="T2624" s="286" t="str">
        <f>IF(P2624='5.1'!$E$5,TXM!S2624,"")</f>
        <v/>
      </c>
      <c r="U2624" t="str">
        <f>IFERROR(SMALL($T$5:$T$8000,ROWS($T$5:T2624)),"")</f>
        <v/>
      </c>
    </row>
    <row r="2625" spans="1:21" ht="14.4" customHeight="1" x14ac:dyDescent="0.25">
      <c r="A2625" s="285" t="s">
        <v>2016</v>
      </c>
      <c r="B2625" t="s">
        <v>106</v>
      </c>
      <c r="C2625" s="300">
        <v>280325</v>
      </c>
      <c r="D2625" s="286">
        <f>ROWS(C$5:C2625)</f>
        <v>2621</v>
      </c>
      <c r="E2625" s="286" t="str">
        <f>IF(A2625='5.1'!$E$5,TXM!D2625,"")</f>
        <v/>
      </c>
      <c r="F2625" t="str">
        <f>IFERROR(SMALL($E$5:$E$8000,ROWS($E$5:E2625)),"")</f>
        <v/>
      </c>
      <c r="I2625" s="285" t="s">
        <v>1731</v>
      </c>
      <c r="J2625" t="s">
        <v>1086</v>
      </c>
      <c r="K2625" s="300">
        <v>26151090</v>
      </c>
      <c r="L2625" s="286">
        <f>ROWS(K$5:K2625)</f>
        <v>2621</v>
      </c>
      <c r="M2625" s="286" t="str">
        <f>IF(I2625='5.1'!$E$5,TXM!L2625,"")</f>
        <v/>
      </c>
      <c r="N2625" t="str">
        <f>IFERROR(SMALL($M$5:$M$8000,ROWS($M$5:M2625)),"")</f>
        <v/>
      </c>
      <c r="P2625" t="s">
        <v>1844</v>
      </c>
      <c r="Q2625" t="s">
        <v>748</v>
      </c>
      <c r="R2625">
        <v>1473</v>
      </c>
      <c r="S2625" s="286">
        <f>ROWS(R$5:R2625)</f>
        <v>2621</v>
      </c>
      <c r="T2625" s="286" t="str">
        <f>IF(P2625='5.1'!$E$5,TXM!S2625,"")</f>
        <v/>
      </c>
      <c r="U2625" t="str">
        <f>IFERROR(SMALL($T$5:$T$8000,ROWS($T$5:T2625)),"")</f>
        <v/>
      </c>
    </row>
    <row r="2626" spans="1:21" ht="14.4" customHeight="1" x14ac:dyDescent="0.25">
      <c r="A2626" s="285" t="s">
        <v>2016</v>
      </c>
      <c r="B2626" t="s">
        <v>115</v>
      </c>
      <c r="C2626" s="300">
        <v>94500</v>
      </c>
      <c r="D2626" s="286">
        <f>ROWS(C$5:C2626)</f>
        <v>2622</v>
      </c>
      <c r="E2626" s="286" t="str">
        <f>IF(A2626='5.1'!$E$5,TXM!D2626,"")</f>
        <v/>
      </c>
      <c r="F2626" t="str">
        <f>IFERROR(SMALL($E$5:$E$8000,ROWS($E$5:E2626)),"")</f>
        <v/>
      </c>
      <c r="I2626" s="285" t="s">
        <v>1731</v>
      </c>
      <c r="J2626" t="s">
        <v>705</v>
      </c>
      <c r="K2626" s="300">
        <v>21050809</v>
      </c>
      <c r="L2626" s="286">
        <f>ROWS(K$5:K2626)</f>
        <v>2622</v>
      </c>
      <c r="M2626" s="286" t="str">
        <f>IF(I2626='5.1'!$E$5,TXM!L2626,"")</f>
        <v/>
      </c>
      <c r="N2626" t="str">
        <f>IFERROR(SMALL($M$5:$M$8000,ROWS($M$5:M2626)),"")</f>
        <v/>
      </c>
      <c r="P2626" t="s">
        <v>1844</v>
      </c>
      <c r="Q2626" t="s">
        <v>1084</v>
      </c>
      <c r="R2626">
        <v>1465</v>
      </c>
      <c r="S2626" s="286">
        <f>ROWS(R$5:R2626)</f>
        <v>2622</v>
      </c>
      <c r="T2626" s="286" t="str">
        <f>IF(P2626='5.1'!$E$5,TXM!S2626,"")</f>
        <v/>
      </c>
      <c r="U2626" t="str">
        <f>IFERROR(SMALL($T$5:$T$8000,ROWS($T$5:T2626)),"")</f>
        <v/>
      </c>
    </row>
    <row r="2627" spans="1:21" ht="14.4" customHeight="1" x14ac:dyDescent="0.25">
      <c r="A2627" s="285" t="s">
        <v>2017</v>
      </c>
      <c r="B2627" t="s">
        <v>102</v>
      </c>
      <c r="C2627" s="300">
        <v>3202521</v>
      </c>
      <c r="D2627" s="286">
        <f>ROWS(C$5:C2627)</f>
        <v>2623</v>
      </c>
      <c r="E2627" s="286" t="str">
        <f>IF(A2627='5.1'!$E$5,TXM!D2627,"")</f>
        <v/>
      </c>
      <c r="F2627" t="str">
        <f>IFERROR(SMALL($E$5:$E$8000,ROWS($E$5:E2627)),"")</f>
        <v/>
      </c>
      <c r="I2627" s="285" t="s">
        <v>1731</v>
      </c>
      <c r="J2627" t="s">
        <v>105</v>
      </c>
      <c r="K2627" s="300">
        <v>17848915</v>
      </c>
      <c r="L2627" s="286">
        <f>ROWS(K$5:K2627)</f>
        <v>2623</v>
      </c>
      <c r="M2627" s="286" t="str">
        <f>IF(I2627='5.1'!$E$5,TXM!L2627,"")</f>
        <v/>
      </c>
      <c r="N2627" t="str">
        <f>IFERROR(SMALL($M$5:$M$8000,ROWS($M$5:M2627)),"")</f>
        <v/>
      </c>
      <c r="P2627" t="s">
        <v>1844</v>
      </c>
      <c r="Q2627" t="s">
        <v>106</v>
      </c>
      <c r="R2627">
        <v>1021</v>
      </c>
      <c r="S2627" s="286">
        <f>ROWS(R$5:R2627)</f>
        <v>2623</v>
      </c>
      <c r="T2627" s="286" t="str">
        <f>IF(P2627='5.1'!$E$5,TXM!S2627,"")</f>
        <v/>
      </c>
      <c r="U2627" t="str">
        <f>IFERROR(SMALL($T$5:$T$8000,ROWS($T$5:T2627)),"")</f>
        <v/>
      </c>
    </row>
    <row r="2628" spans="1:21" ht="14.4" customHeight="1" x14ac:dyDescent="0.25">
      <c r="A2628" s="285" t="s">
        <v>2017</v>
      </c>
      <c r="B2628" t="s">
        <v>115</v>
      </c>
      <c r="C2628" s="300">
        <v>1741657</v>
      </c>
      <c r="D2628" s="286">
        <f>ROWS(C$5:C2628)</f>
        <v>2624</v>
      </c>
      <c r="E2628" s="286" t="str">
        <f>IF(A2628='5.1'!$E$5,TXM!D2628,"")</f>
        <v/>
      </c>
      <c r="F2628" t="str">
        <f>IFERROR(SMALL($E$5:$E$8000,ROWS($E$5:E2628)),"")</f>
        <v/>
      </c>
      <c r="I2628" s="285" t="s">
        <v>1731</v>
      </c>
      <c r="J2628" t="s">
        <v>760</v>
      </c>
      <c r="K2628" s="300">
        <v>17434328</v>
      </c>
      <c r="L2628" s="286">
        <f>ROWS(K$5:K2628)</f>
        <v>2624</v>
      </c>
      <c r="M2628" s="286" t="str">
        <f>IF(I2628='5.1'!$E$5,TXM!L2628,"")</f>
        <v/>
      </c>
      <c r="N2628" t="str">
        <f>IFERROR(SMALL($M$5:$M$8000,ROWS($M$5:M2628)),"")</f>
        <v/>
      </c>
      <c r="P2628" t="s">
        <v>1844</v>
      </c>
      <c r="Q2628" t="s">
        <v>107</v>
      </c>
      <c r="R2628">
        <v>906</v>
      </c>
      <c r="S2628" s="286">
        <f>ROWS(R$5:R2628)</f>
        <v>2624</v>
      </c>
      <c r="T2628" s="286" t="str">
        <f>IF(P2628='5.1'!$E$5,TXM!S2628,"")</f>
        <v/>
      </c>
      <c r="U2628" t="str">
        <f>IFERROR(SMALL($T$5:$T$8000,ROWS($T$5:T2628)),"")</f>
        <v/>
      </c>
    </row>
    <row r="2629" spans="1:21" ht="14.4" customHeight="1" x14ac:dyDescent="0.25">
      <c r="A2629" s="285" t="s">
        <v>2017</v>
      </c>
      <c r="B2629" t="s">
        <v>1096</v>
      </c>
      <c r="C2629" s="300">
        <v>658776</v>
      </c>
      <c r="D2629" s="286">
        <f>ROWS(C$5:C2629)</f>
        <v>2625</v>
      </c>
      <c r="E2629" s="286" t="str">
        <f>IF(A2629='5.1'!$E$5,TXM!D2629,"")</f>
        <v/>
      </c>
      <c r="F2629" t="str">
        <f>IFERROR(SMALL($E$5:$E$8000,ROWS($E$5:E2629)),"")</f>
        <v/>
      </c>
      <c r="I2629" s="285" t="s">
        <v>1731</v>
      </c>
      <c r="J2629" t="s">
        <v>750</v>
      </c>
      <c r="K2629" s="300">
        <v>15807263</v>
      </c>
      <c r="L2629" s="286">
        <f>ROWS(K$5:K2629)</f>
        <v>2625</v>
      </c>
      <c r="M2629" s="286" t="str">
        <f>IF(I2629='5.1'!$E$5,TXM!L2629,"")</f>
        <v/>
      </c>
      <c r="N2629" t="str">
        <f>IFERROR(SMALL($M$5:$M$8000,ROWS($M$5:M2629)),"")</f>
        <v/>
      </c>
      <c r="P2629" t="s">
        <v>1844</v>
      </c>
      <c r="Q2629" t="s">
        <v>782</v>
      </c>
      <c r="R2629">
        <v>667</v>
      </c>
      <c r="S2629" s="286">
        <f>ROWS(R$5:R2629)</f>
        <v>2625</v>
      </c>
      <c r="T2629" s="286" t="str">
        <f>IF(P2629='5.1'!$E$5,TXM!S2629,"")</f>
        <v/>
      </c>
      <c r="U2629" t="str">
        <f>IFERROR(SMALL($T$5:$T$8000,ROWS($T$5:T2629)),"")</f>
        <v/>
      </c>
    </row>
    <row r="2630" spans="1:21" ht="14.4" customHeight="1" x14ac:dyDescent="0.25">
      <c r="A2630" s="285" t="s">
        <v>2017</v>
      </c>
      <c r="B2630" t="s">
        <v>705</v>
      </c>
      <c r="C2630" s="300">
        <v>299474</v>
      </c>
      <c r="D2630" s="286">
        <f>ROWS(C$5:C2630)</f>
        <v>2626</v>
      </c>
      <c r="E2630" s="286" t="str">
        <f>IF(A2630='5.1'!$E$5,TXM!D2630,"")</f>
        <v/>
      </c>
      <c r="F2630" t="str">
        <f>IFERROR(SMALL($E$5:$E$8000,ROWS($E$5:E2630)),"")</f>
        <v/>
      </c>
      <c r="I2630" s="285" t="s">
        <v>1731</v>
      </c>
      <c r="J2630" t="s">
        <v>756</v>
      </c>
      <c r="K2630" s="300">
        <v>15392913</v>
      </c>
      <c r="L2630" s="286">
        <f>ROWS(K$5:K2630)</f>
        <v>2626</v>
      </c>
      <c r="M2630" s="286" t="str">
        <f>IF(I2630='5.1'!$E$5,TXM!L2630,"")</f>
        <v/>
      </c>
      <c r="N2630" t="str">
        <f>IFERROR(SMALL($M$5:$M$8000,ROWS($M$5:M2630)),"")</f>
        <v/>
      </c>
      <c r="P2630" t="s">
        <v>1844</v>
      </c>
      <c r="Q2630" t="s">
        <v>788</v>
      </c>
      <c r="R2630">
        <v>500</v>
      </c>
      <c r="S2630" s="286">
        <f>ROWS(R$5:R2630)</f>
        <v>2626</v>
      </c>
      <c r="T2630" s="286" t="str">
        <f>IF(P2630='5.1'!$E$5,TXM!S2630,"")</f>
        <v/>
      </c>
      <c r="U2630" t="str">
        <f>IFERROR(SMALL($T$5:$T$8000,ROWS($T$5:T2630)),"")</f>
        <v/>
      </c>
    </row>
    <row r="2631" spans="1:21" ht="14.4" customHeight="1" x14ac:dyDescent="0.25">
      <c r="A2631" s="285" t="s">
        <v>2017</v>
      </c>
      <c r="B2631" t="s">
        <v>119</v>
      </c>
      <c r="C2631" s="300">
        <v>266495</v>
      </c>
      <c r="D2631" s="286">
        <f>ROWS(C$5:C2631)</f>
        <v>2627</v>
      </c>
      <c r="E2631" s="286" t="str">
        <f>IF(A2631='5.1'!$E$5,TXM!D2631,"")</f>
        <v/>
      </c>
      <c r="F2631" t="str">
        <f>IFERROR(SMALL($E$5:$E$8000,ROWS($E$5:E2631)),"")</f>
        <v/>
      </c>
      <c r="I2631" s="285" t="s">
        <v>1731</v>
      </c>
      <c r="J2631" t="s">
        <v>1092</v>
      </c>
      <c r="K2631" s="300">
        <v>15279637</v>
      </c>
      <c r="L2631" s="286">
        <f>ROWS(K$5:K2631)</f>
        <v>2627</v>
      </c>
      <c r="M2631" s="286" t="str">
        <f>IF(I2631='5.1'!$E$5,TXM!L2631,"")</f>
        <v/>
      </c>
      <c r="N2631" t="str">
        <f>IFERROR(SMALL($M$5:$M$8000,ROWS($M$5:M2631)),"")</f>
        <v/>
      </c>
      <c r="P2631" t="s">
        <v>1844</v>
      </c>
      <c r="Q2631" t="s">
        <v>113</v>
      </c>
      <c r="R2631">
        <v>74</v>
      </c>
      <c r="S2631" s="286">
        <f>ROWS(R$5:R2631)</f>
        <v>2627</v>
      </c>
      <c r="T2631" s="286" t="str">
        <f>IF(P2631='5.1'!$E$5,TXM!S2631,"")</f>
        <v/>
      </c>
      <c r="U2631" t="str">
        <f>IFERROR(SMALL($T$5:$T$8000,ROWS($T$5:T2631)),"")</f>
        <v/>
      </c>
    </row>
    <row r="2632" spans="1:21" ht="14.4" customHeight="1" x14ac:dyDescent="0.25">
      <c r="A2632" s="285" t="s">
        <v>2017</v>
      </c>
      <c r="B2632" t="s">
        <v>117</v>
      </c>
      <c r="C2632" s="300">
        <v>55277</v>
      </c>
      <c r="D2632" s="286">
        <f>ROWS(C$5:C2632)</f>
        <v>2628</v>
      </c>
      <c r="E2632" s="286" t="str">
        <f>IF(A2632='5.1'!$E$5,TXM!D2632,"")</f>
        <v/>
      </c>
      <c r="F2632" t="str">
        <f>IFERROR(SMALL($E$5:$E$8000,ROWS($E$5:E2632)),"")</f>
        <v/>
      </c>
      <c r="I2632" s="285" t="s">
        <v>1731</v>
      </c>
      <c r="J2632" t="s">
        <v>752</v>
      </c>
      <c r="K2632" s="300">
        <v>14780304</v>
      </c>
      <c r="L2632" s="286">
        <f>ROWS(K$5:K2632)</f>
        <v>2628</v>
      </c>
      <c r="M2632" s="286" t="str">
        <f>IF(I2632='5.1'!$E$5,TXM!L2632,"")</f>
        <v/>
      </c>
      <c r="N2632" t="str">
        <f>IFERROR(SMALL($M$5:$M$8000,ROWS($M$5:M2632)),"")</f>
        <v/>
      </c>
      <c r="P2632" t="s">
        <v>1844</v>
      </c>
      <c r="Q2632" t="s">
        <v>997</v>
      </c>
      <c r="R2632">
        <v>58</v>
      </c>
      <c r="S2632" s="286">
        <f>ROWS(R$5:R2632)</f>
        <v>2628</v>
      </c>
      <c r="T2632" s="286" t="str">
        <f>IF(P2632='5.1'!$E$5,TXM!S2632,"")</f>
        <v/>
      </c>
      <c r="U2632" t="str">
        <f>IFERROR(SMALL($T$5:$T$8000,ROWS($T$5:T2632)),"")</f>
        <v/>
      </c>
    </row>
    <row r="2633" spans="1:21" ht="14.4" customHeight="1" x14ac:dyDescent="0.25">
      <c r="A2633" s="285" t="s">
        <v>2017</v>
      </c>
      <c r="B2633" t="s">
        <v>774</v>
      </c>
      <c r="C2633" s="300">
        <v>49896</v>
      </c>
      <c r="D2633" s="286">
        <f>ROWS(C$5:C2633)</f>
        <v>2629</v>
      </c>
      <c r="E2633" s="286" t="str">
        <f>IF(A2633='5.1'!$E$5,TXM!D2633,"")</f>
        <v/>
      </c>
      <c r="F2633" t="str">
        <f>IFERROR(SMALL($E$5:$E$8000,ROWS($E$5:E2633)),"")</f>
        <v/>
      </c>
      <c r="I2633" s="285" t="s">
        <v>1731</v>
      </c>
      <c r="J2633" t="s">
        <v>999</v>
      </c>
      <c r="K2633" s="300">
        <v>14598987</v>
      </c>
      <c r="L2633" s="286">
        <f>ROWS(K$5:K2633)</f>
        <v>2629</v>
      </c>
      <c r="M2633" s="286" t="str">
        <f>IF(I2633='5.1'!$E$5,TXM!L2633,"")</f>
        <v/>
      </c>
      <c r="N2633" t="str">
        <f>IFERROR(SMALL($M$5:$M$8000,ROWS($M$5:M2633)),"")</f>
        <v/>
      </c>
      <c r="P2633" t="s">
        <v>1844</v>
      </c>
      <c r="Q2633" t="s">
        <v>727</v>
      </c>
      <c r="R2633">
        <v>42</v>
      </c>
      <c r="S2633" s="286">
        <f>ROWS(R$5:R2633)</f>
        <v>2629</v>
      </c>
      <c r="T2633" s="286" t="str">
        <f>IF(P2633='5.1'!$E$5,TXM!S2633,"")</f>
        <v/>
      </c>
      <c r="U2633" t="str">
        <f>IFERROR(SMALL($T$5:$T$8000,ROWS($T$5:T2633)),"")</f>
        <v/>
      </c>
    </row>
    <row r="2634" spans="1:21" ht="14.4" customHeight="1" x14ac:dyDescent="0.25">
      <c r="A2634" s="285" t="s">
        <v>2017</v>
      </c>
      <c r="B2634" t="s">
        <v>118</v>
      </c>
      <c r="C2634" s="300">
        <v>45908</v>
      </c>
      <c r="D2634" s="286">
        <f>ROWS(C$5:C2634)</f>
        <v>2630</v>
      </c>
      <c r="E2634" s="286" t="str">
        <f>IF(A2634='5.1'!$E$5,TXM!D2634,"")</f>
        <v/>
      </c>
      <c r="F2634" t="str">
        <f>IFERROR(SMALL($E$5:$E$8000,ROWS($E$5:E2634)),"")</f>
        <v/>
      </c>
      <c r="I2634" s="285" t="s">
        <v>1731</v>
      </c>
      <c r="J2634" t="s">
        <v>115</v>
      </c>
      <c r="K2634" s="300">
        <v>13439306</v>
      </c>
      <c r="L2634" s="286">
        <f>ROWS(K$5:K2634)</f>
        <v>2630</v>
      </c>
      <c r="M2634" s="286" t="str">
        <f>IF(I2634='5.1'!$E$5,TXM!L2634,"")</f>
        <v/>
      </c>
      <c r="N2634" t="str">
        <f>IFERROR(SMALL($M$5:$M$8000,ROWS($M$5:M2634)),"")</f>
        <v/>
      </c>
      <c r="P2634" t="s">
        <v>1847</v>
      </c>
      <c r="Q2634" t="s">
        <v>107</v>
      </c>
      <c r="R2634">
        <v>8018527</v>
      </c>
      <c r="S2634" s="286">
        <f>ROWS(R$5:R2634)</f>
        <v>2630</v>
      </c>
      <c r="T2634" s="286" t="str">
        <f>IF(P2634='5.1'!$E$5,TXM!S2634,"")</f>
        <v/>
      </c>
      <c r="U2634" t="str">
        <f>IFERROR(SMALL($T$5:$T$8000,ROWS($T$5:T2634)),"")</f>
        <v/>
      </c>
    </row>
    <row r="2635" spans="1:21" ht="14.4" customHeight="1" x14ac:dyDescent="0.25">
      <c r="A2635" s="285" t="s">
        <v>2017</v>
      </c>
      <c r="B2635" t="s">
        <v>1087</v>
      </c>
      <c r="C2635" s="300">
        <v>21607</v>
      </c>
      <c r="D2635" s="286">
        <f>ROWS(C$5:C2635)</f>
        <v>2631</v>
      </c>
      <c r="E2635" s="286" t="str">
        <f>IF(A2635='5.1'!$E$5,TXM!D2635,"")</f>
        <v/>
      </c>
      <c r="F2635" t="str">
        <f>IFERROR(SMALL($E$5:$E$8000,ROWS($E$5:E2635)),"")</f>
        <v/>
      </c>
      <c r="I2635" s="285" t="s">
        <v>1731</v>
      </c>
      <c r="J2635" t="s">
        <v>796</v>
      </c>
      <c r="K2635" s="300">
        <v>13438265</v>
      </c>
      <c r="L2635" s="286">
        <f>ROWS(K$5:K2635)</f>
        <v>2631</v>
      </c>
      <c r="M2635" s="286" t="str">
        <f>IF(I2635='5.1'!$E$5,TXM!L2635,"")</f>
        <v/>
      </c>
      <c r="N2635" t="str">
        <f>IFERROR(SMALL($M$5:$M$8000,ROWS($M$5:M2635)),"")</f>
        <v/>
      </c>
      <c r="P2635" t="s">
        <v>1847</v>
      </c>
      <c r="Q2635" t="s">
        <v>102</v>
      </c>
      <c r="R2635">
        <v>4154303</v>
      </c>
      <c r="S2635" s="286">
        <f>ROWS(R$5:R2635)</f>
        <v>2631</v>
      </c>
      <c r="T2635" s="286" t="str">
        <f>IF(P2635='5.1'!$E$5,TXM!S2635,"")</f>
        <v/>
      </c>
      <c r="U2635" t="str">
        <f>IFERROR(SMALL($T$5:$T$8000,ROWS($T$5:T2635)),"")</f>
        <v/>
      </c>
    </row>
    <row r="2636" spans="1:21" ht="14.4" customHeight="1" x14ac:dyDescent="0.25">
      <c r="A2636" s="285" t="s">
        <v>2017</v>
      </c>
      <c r="B2636" t="s">
        <v>806</v>
      </c>
      <c r="C2636" s="300">
        <v>18778</v>
      </c>
      <c r="D2636" s="286">
        <f>ROWS(C$5:C2636)</f>
        <v>2632</v>
      </c>
      <c r="E2636" s="286" t="str">
        <f>IF(A2636='5.1'!$E$5,TXM!D2636,"")</f>
        <v/>
      </c>
      <c r="F2636" t="str">
        <f>IFERROR(SMALL($E$5:$E$8000,ROWS($E$5:E2636)),"")</f>
        <v/>
      </c>
      <c r="I2636" s="285" t="s">
        <v>1731</v>
      </c>
      <c r="J2636" t="s">
        <v>734</v>
      </c>
      <c r="K2636" s="300">
        <v>11802971</v>
      </c>
      <c r="L2636" s="286">
        <f>ROWS(K$5:K2636)</f>
        <v>2632</v>
      </c>
      <c r="M2636" s="286" t="str">
        <f>IF(I2636='5.1'!$E$5,TXM!L2636,"")</f>
        <v/>
      </c>
      <c r="N2636" t="str">
        <f>IFERROR(SMALL($M$5:$M$8000,ROWS($M$5:M2636)),"")</f>
        <v/>
      </c>
      <c r="P2636" t="s">
        <v>1847</v>
      </c>
      <c r="Q2636" t="s">
        <v>725</v>
      </c>
      <c r="R2636">
        <v>1367923</v>
      </c>
      <c r="S2636" s="286">
        <f>ROWS(R$5:R2636)</f>
        <v>2632</v>
      </c>
      <c r="T2636" s="286" t="str">
        <f>IF(P2636='5.1'!$E$5,TXM!S2636,"")</f>
        <v/>
      </c>
      <c r="U2636" t="str">
        <f>IFERROR(SMALL($T$5:$T$8000,ROWS($T$5:T2636)),"")</f>
        <v/>
      </c>
    </row>
    <row r="2637" spans="1:21" ht="14.4" customHeight="1" x14ac:dyDescent="0.25">
      <c r="A2637" s="285" t="s">
        <v>2017</v>
      </c>
      <c r="B2637" t="s">
        <v>1082</v>
      </c>
      <c r="C2637" s="300">
        <v>1785</v>
      </c>
      <c r="D2637" s="286">
        <f>ROWS(C$5:C2637)</f>
        <v>2633</v>
      </c>
      <c r="E2637" s="286" t="str">
        <f>IF(A2637='5.1'!$E$5,TXM!D2637,"")</f>
        <v/>
      </c>
      <c r="F2637" t="str">
        <f>IFERROR(SMALL($E$5:$E$8000,ROWS($E$5:E2637)),"")</f>
        <v/>
      </c>
      <c r="I2637" s="285" t="s">
        <v>1731</v>
      </c>
      <c r="J2637" t="s">
        <v>776</v>
      </c>
      <c r="K2637" s="300">
        <v>10966332</v>
      </c>
      <c r="L2637" s="286">
        <f>ROWS(K$5:K2637)</f>
        <v>2633</v>
      </c>
      <c r="M2637" s="286" t="str">
        <f>IF(I2637='5.1'!$E$5,TXM!L2637,"")</f>
        <v/>
      </c>
      <c r="N2637" t="str">
        <f>IFERROR(SMALL($M$5:$M$8000,ROWS($M$5:M2637)),"")</f>
        <v/>
      </c>
      <c r="P2637" t="s">
        <v>1847</v>
      </c>
      <c r="Q2637" t="s">
        <v>117</v>
      </c>
      <c r="R2637">
        <v>633360</v>
      </c>
      <c r="S2637" s="286">
        <f>ROWS(R$5:R2637)</f>
        <v>2633</v>
      </c>
      <c r="T2637" s="286" t="str">
        <f>IF(P2637='5.1'!$E$5,TXM!S2637,"")</f>
        <v/>
      </c>
      <c r="U2637" t="str">
        <f>IFERROR(SMALL($T$5:$T$8000,ROWS($T$5:T2637)),"")</f>
        <v/>
      </c>
    </row>
    <row r="2638" spans="1:21" ht="14.4" customHeight="1" x14ac:dyDescent="0.25">
      <c r="A2638" s="285" t="s">
        <v>2018</v>
      </c>
      <c r="B2638" t="s">
        <v>806</v>
      </c>
      <c r="C2638" s="300">
        <v>595489</v>
      </c>
      <c r="D2638" s="286">
        <f>ROWS(C$5:C2638)</f>
        <v>2634</v>
      </c>
      <c r="E2638" s="286" t="str">
        <f>IF(A2638='5.1'!$E$5,TXM!D2638,"")</f>
        <v/>
      </c>
      <c r="F2638" t="str">
        <f>IFERROR(SMALL($E$5:$E$8000,ROWS($E$5:E2638)),"")</f>
        <v/>
      </c>
      <c r="I2638" s="285" t="s">
        <v>1731</v>
      </c>
      <c r="J2638" t="s">
        <v>740</v>
      </c>
      <c r="K2638" s="300">
        <v>10924556</v>
      </c>
      <c r="L2638" s="286">
        <f>ROWS(K$5:K2638)</f>
        <v>2634</v>
      </c>
      <c r="M2638" s="286" t="str">
        <f>IF(I2638='5.1'!$E$5,TXM!L2638,"")</f>
        <v/>
      </c>
      <c r="N2638" t="str">
        <f>IFERROR(SMALL($M$5:$M$8000,ROWS($M$5:M2638)),"")</f>
        <v/>
      </c>
      <c r="P2638" t="s">
        <v>1847</v>
      </c>
      <c r="Q2638" t="s">
        <v>719</v>
      </c>
      <c r="R2638">
        <v>140400</v>
      </c>
      <c r="S2638" s="286">
        <f>ROWS(R$5:R2638)</f>
        <v>2634</v>
      </c>
      <c r="T2638" s="286" t="str">
        <f>IF(P2638='5.1'!$E$5,TXM!S2638,"")</f>
        <v/>
      </c>
      <c r="U2638" t="str">
        <f>IFERROR(SMALL($T$5:$T$8000,ROWS($T$5:T2638)),"")</f>
        <v/>
      </c>
    </row>
    <row r="2639" spans="1:21" ht="14.4" customHeight="1" x14ac:dyDescent="0.25">
      <c r="A2639" s="285" t="s">
        <v>2018</v>
      </c>
      <c r="B2639" t="s">
        <v>1080</v>
      </c>
      <c r="C2639" s="300">
        <v>414209</v>
      </c>
      <c r="D2639" s="286">
        <f>ROWS(C$5:C2639)</f>
        <v>2635</v>
      </c>
      <c r="E2639" s="286" t="str">
        <f>IF(A2639='5.1'!$E$5,TXM!D2639,"")</f>
        <v/>
      </c>
      <c r="F2639" t="str">
        <f>IFERROR(SMALL($E$5:$E$8000,ROWS($E$5:E2639)),"")</f>
        <v/>
      </c>
      <c r="I2639" s="285" t="s">
        <v>1731</v>
      </c>
      <c r="J2639" t="s">
        <v>1090</v>
      </c>
      <c r="K2639" s="300">
        <v>10657423</v>
      </c>
      <c r="L2639" s="286">
        <f>ROWS(K$5:K2639)</f>
        <v>2635</v>
      </c>
      <c r="M2639" s="286" t="str">
        <f>IF(I2639='5.1'!$E$5,TXM!L2639,"")</f>
        <v/>
      </c>
      <c r="N2639" t="str">
        <f>IFERROR(SMALL($M$5:$M$8000,ROWS($M$5:M2639)),"")</f>
        <v/>
      </c>
      <c r="P2639" t="s">
        <v>1847</v>
      </c>
      <c r="Q2639" t="s">
        <v>118</v>
      </c>
      <c r="R2639">
        <v>91752</v>
      </c>
      <c r="S2639" s="286">
        <f>ROWS(R$5:R2639)</f>
        <v>2635</v>
      </c>
      <c r="T2639" s="286" t="str">
        <f>IF(P2639='5.1'!$E$5,TXM!S2639,"")</f>
        <v/>
      </c>
      <c r="U2639" t="str">
        <f>IFERROR(SMALL($T$5:$T$8000,ROWS($T$5:T2639)),"")</f>
        <v/>
      </c>
    </row>
    <row r="2640" spans="1:21" ht="14.4" customHeight="1" x14ac:dyDescent="0.25">
      <c r="A2640" s="285" t="s">
        <v>2018</v>
      </c>
      <c r="B2640" t="s">
        <v>717</v>
      </c>
      <c r="C2640" s="300">
        <v>268823</v>
      </c>
      <c r="D2640" s="286">
        <f>ROWS(C$5:C2640)</f>
        <v>2636</v>
      </c>
      <c r="E2640" s="286" t="str">
        <f>IF(A2640='5.1'!$E$5,TXM!D2640,"")</f>
        <v/>
      </c>
      <c r="F2640" t="str">
        <f>IFERROR(SMALL($E$5:$E$8000,ROWS($E$5:E2640)),"")</f>
        <v/>
      </c>
      <c r="I2640" s="285" t="s">
        <v>1731</v>
      </c>
      <c r="J2640" t="s">
        <v>742</v>
      </c>
      <c r="K2640" s="300">
        <v>8516820</v>
      </c>
      <c r="L2640" s="286">
        <f>ROWS(K$5:K2640)</f>
        <v>2636</v>
      </c>
      <c r="M2640" s="286" t="str">
        <f>IF(I2640='5.1'!$E$5,TXM!L2640,"")</f>
        <v/>
      </c>
      <c r="N2640" t="str">
        <f>IFERROR(SMALL($M$5:$M$8000,ROWS($M$5:M2640)),"")</f>
        <v/>
      </c>
      <c r="P2640" t="s">
        <v>1847</v>
      </c>
      <c r="Q2640" t="s">
        <v>1090</v>
      </c>
      <c r="R2640">
        <v>30495</v>
      </c>
      <c r="S2640" s="286">
        <f>ROWS(R$5:R2640)</f>
        <v>2636</v>
      </c>
      <c r="T2640" s="286" t="str">
        <f>IF(P2640='5.1'!$E$5,TXM!S2640,"")</f>
        <v/>
      </c>
      <c r="U2640" t="str">
        <f>IFERROR(SMALL($T$5:$T$8000,ROWS($T$5:T2640)),"")</f>
        <v/>
      </c>
    </row>
    <row r="2641" spans="1:21" ht="14.4" customHeight="1" x14ac:dyDescent="0.25">
      <c r="A2641" s="285" t="s">
        <v>2018</v>
      </c>
      <c r="B2641" t="s">
        <v>106</v>
      </c>
      <c r="C2641" s="300">
        <v>17642</v>
      </c>
      <c r="D2641" s="286">
        <f>ROWS(C$5:C2641)</f>
        <v>2637</v>
      </c>
      <c r="E2641" s="286" t="str">
        <f>IF(A2641='5.1'!$E$5,TXM!D2641,"")</f>
        <v/>
      </c>
      <c r="F2641" t="str">
        <f>IFERROR(SMALL($E$5:$E$8000,ROWS($E$5:E2641)),"")</f>
        <v/>
      </c>
      <c r="I2641" s="285" t="s">
        <v>1731</v>
      </c>
      <c r="J2641" t="s">
        <v>821</v>
      </c>
      <c r="K2641" s="300">
        <v>7915899</v>
      </c>
      <c r="L2641" s="286">
        <f>ROWS(K$5:K2641)</f>
        <v>2637</v>
      </c>
      <c r="M2641" s="286" t="str">
        <f>IF(I2641='5.1'!$E$5,TXM!L2641,"")</f>
        <v/>
      </c>
      <c r="N2641" t="str">
        <f>IFERROR(SMALL($M$5:$M$8000,ROWS($M$5:M2641)),"")</f>
        <v/>
      </c>
      <c r="P2641" t="s">
        <v>1847</v>
      </c>
      <c r="Q2641" t="s">
        <v>1093</v>
      </c>
      <c r="R2641">
        <v>23436</v>
      </c>
      <c r="S2641" s="286">
        <f>ROWS(R$5:R2641)</f>
        <v>2637</v>
      </c>
      <c r="T2641" s="286" t="str">
        <f>IF(P2641='5.1'!$E$5,TXM!S2641,"")</f>
        <v/>
      </c>
      <c r="U2641" t="str">
        <f>IFERROR(SMALL($T$5:$T$8000,ROWS($T$5:T2641)),"")</f>
        <v/>
      </c>
    </row>
    <row r="2642" spans="1:21" ht="14.4" customHeight="1" x14ac:dyDescent="0.25">
      <c r="A2642" s="285" t="s">
        <v>2018</v>
      </c>
      <c r="B2642" t="s">
        <v>997</v>
      </c>
      <c r="C2642" s="300">
        <v>4615</v>
      </c>
      <c r="D2642" s="286">
        <f>ROWS(C$5:C2642)</f>
        <v>2638</v>
      </c>
      <c r="E2642" s="286" t="str">
        <f>IF(A2642='5.1'!$E$5,TXM!D2642,"")</f>
        <v/>
      </c>
      <c r="F2642" t="str">
        <f>IFERROR(SMALL($E$5:$E$8000,ROWS($E$5:E2642)),"")</f>
        <v/>
      </c>
      <c r="I2642" s="285" t="s">
        <v>1731</v>
      </c>
      <c r="J2642" t="s">
        <v>1094</v>
      </c>
      <c r="K2642" s="300">
        <v>7896409</v>
      </c>
      <c r="L2642" s="286">
        <f>ROWS(K$5:K2642)</f>
        <v>2638</v>
      </c>
      <c r="M2642" s="286" t="str">
        <f>IF(I2642='5.1'!$E$5,TXM!L2642,"")</f>
        <v/>
      </c>
      <c r="N2642" t="str">
        <f>IFERROR(SMALL($M$5:$M$8000,ROWS($M$5:M2642)),"")</f>
        <v/>
      </c>
      <c r="P2642" t="s">
        <v>1847</v>
      </c>
      <c r="Q2642" t="s">
        <v>762</v>
      </c>
      <c r="R2642">
        <v>17975</v>
      </c>
      <c r="S2642" s="286">
        <f>ROWS(R$5:R2642)</f>
        <v>2638</v>
      </c>
      <c r="T2642" s="286" t="str">
        <f>IF(P2642='5.1'!$E$5,TXM!S2642,"")</f>
        <v/>
      </c>
      <c r="U2642" t="str">
        <f>IFERROR(SMALL($T$5:$T$8000,ROWS($T$5:T2642)),"")</f>
        <v/>
      </c>
    </row>
    <row r="2643" spans="1:21" ht="14.4" customHeight="1" x14ac:dyDescent="0.25">
      <c r="A2643" s="285" t="s">
        <v>2018</v>
      </c>
      <c r="B2643" t="s">
        <v>1086</v>
      </c>
      <c r="C2643" s="300">
        <v>2947</v>
      </c>
      <c r="D2643" s="286">
        <f>ROWS(C$5:C2643)</f>
        <v>2639</v>
      </c>
      <c r="E2643" s="286" t="str">
        <f>IF(A2643='5.1'!$E$5,TXM!D2643,"")</f>
        <v/>
      </c>
      <c r="F2643" t="str">
        <f>IFERROR(SMALL($E$5:$E$8000,ROWS($E$5:E2643)),"")</f>
        <v/>
      </c>
      <c r="I2643" s="285" t="s">
        <v>1731</v>
      </c>
      <c r="J2643" t="s">
        <v>110</v>
      </c>
      <c r="K2643" s="300">
        <v>7392453</v>
      </c>
      <c r="L2643" s="286">
        <f>ROWS(K$5:K2643)</f>
        <v>2639</v>
      </c>
      <c r="M2643" s="286" t="str">
        <f>IF(I2643='5.1'!$E$5,TXM!L2643,"")</f>
        <v/>
      </c>
      <c r="N2643" t="str">
        <f>IFERROR(SMALL($M$5:$M$8000,ROWS($M$5:M2643)),"")</f>
        <v/>
      </c>
      <c r="P2643" t="s">
        <v>1847</v>
      </c>
      <c r="Q2643" t="s">
        <v>1098</v>
      </c>
      <c r="R2643">
        <v>15040</v>
      </c>
      <c r="S2643" s="286">
        <f>ROWS(R$5:R2643)</f>
        <v>2639</v>
      </c>
      <c r="T2643" s="286" t="str">
        <f>IF(P2643='5.1'!$E$5,TXM!S2643,"")</f>
        <v/>
      </c>
      <c r="U2643" t="str">
        <f>IFERROR(SMALL($T$5:$T$8000,ROWS($T$5:T2643)),"")</f>
        <v/>
      </c>
    </row>
    <row r="2644" spans="1:21" ht="14.4" customHeight="1" x14ac:dyDescent="0.25">
      <c r="A2644" s="285" t="s">
        <v>2019</v>
      </c>
      <c r="B2644" t="s">
        <v>106</v>
      </c>
      <c r="C2644" s="300">
        <v>435370</v>
      </c>
      <c r="D2644" s="286">
        <f>ROWS(C$5:C2644)</f>
        <v>2640</v>
      </c>
      <c r="E2644" s="286" t="str">
        <f>IF(A2644='5.1'!$E$5,TXM!D2644,"")</f>
        <v/>
      </c>
      <c r="F2644" t="str">
        <f>IFERROR(SMALL($E$5:$E$8000,ROWS($E$5:E2644)),"")</f>
        <v/>
      </c>
      <c r="I2644" s="285" t="s">
        <v>1731</v>
      </c>
      <c r="J2644" t="s">
        <v>1082</v>
      </c>
      <c r="K2644" s="300">
        <v>6710222</v>
      </c>
      <c r="L2644" s="286">
        <f>ROWS(K$5:K2644)</f>
        <v>2640</v>
      </c>
      <c r="M2644" s="286" t="str">
        <f>IF(I2644='5.1'!$E$5,TXM!L2644,"")</f>
        <v/>
      </c>
      <c r="N2644" t="str">
        <f>IFERROR(SMALL($M$5:$M$8000,ROWS($M$5:M2644)),"")</f>
        <v/>
      </c>
      <c r="P2644" t="s">
        <v>1847</v>
      </c>
      <c r="Q2644" t="s">
        <v>764</v>
      </c>
      <c r="R2644">
        <v>12708</v>
      </c>
      <c r="S2644" s="286">
        <f>ROWS(R$5:R2644)</f>
        <v>2640</v>
      </c>
      <c r="T2644" s="286" t="str">
        <f>IF(P2644='5.1'!$E$5,TXM!S2644,"")</f>
        <v/>
      </c>
      <c r="U2644" t="str">
        <f>IFERROR(SMALL($T$5:$T$8000,ROWS($T$5:T2644)),"")</f>
        <v/>
      </c>
    </row>
    <row r="2645" spans="1:21" ht="14.4" customHeight="1" x14ac:dyDescent="0.25">
      <c r="A2645" s="285" t="s">
        <v>2019</v>
      </c>
      <c r="B2645" t="s">
        <v>1080</v>
      </c>
      <c r="C2645" s="300">
        <v>5324</v>
      </c>
      <c r="D2645" s="286">
        <f>ROWS(C$5:C2645)</f>
        <v>2641</v>
      </c>
      <c r="E2645" s="286" t="str">
        <f>IF(A2645='5.1'!$E$5,TXM!D2645,"")</f>
        <v/>
      </c>
      <c r="F2645" t="str">
        <f>IFERROR(SMALL($E$5:$E$8000,ROWS($E$5:E2645)),"")</f>
        <v/>
      </c>
      <c r="I2645" s="285" t="s">
        <v>1731</v>
      </c>
      <c r="J2645" t="s">
        <v>764</v>
      </c>
      <c r="K2645" s="300">
        <v>6288230</v>
      </c>
      <c r="L2645" s="286">
        <f>ROWS(K$5:K2645)</f>
        <v>2641</v>
      </c>
      <c r="M2645" s="286" t="str">
        <f>IF(I2645='5.1'!$E$5,TXM!L2645,"")</f>
        <v/>
      </c>
      <c r="N2645" t="str">
        <f>IFERROR(SMALL($M$5:$M$8000,ROWS($M$5:M2645)),"")</f>
        <v/>
      </c>
      <c r="P2645" t="s">
        <v>1847</v>
      </c>
      <c r="Q2645" t="s">
        <v>1081</v>
      </c>
      <c r="R2645">
        <v>2685</v>
      </c>
      <c r="S2645" s="286">
        <f>ROWS(R$5:R2645)</f>
        <v>2641</v>
      </c>
      <c r="T2645" s="286" t="str">
        <f>IF(P2645='5.1'!$E$5,TXM!S2645,"")</f>
        <v/>
      </c>
      <c r="U2645" t="str">
        <f>IFERROR(SMALL($T$5:$T$8000,ROWS($T$5:T2645)),"")</f>
        <v/>
      </c>
    </row>
    <row r="2646" spans="1:21" ht="14.4" customHeight="1" x14ac:dyDescent="0.25">
      <c r="A2646" s="285" t="s">
        <v>2020</v>
      </c>
      <c r="B2646" t="s">
        <v>1080</v>
      </c>
      <c r="C2646" s="300">
        <v>315117769</v>
      </c>
      <c r="D2646" s="286">
        <f>ROWS(C$5:C2646)</f>
        <v>2642</v>
      </c>
      <c r="E2646" s="286" t="str">
        <f>IF(A2646='5.1'!$E$5,TXM!D2646,"")</f>
        <v/>
      </c>
      <c r="F2646" t="str">
        <f>IFERROR(SMALL($E$5:$E$8000,ROWS($E$5:E2646)),"")</f>
        <v/>
      </c>
      <c r="I2646" s="285" t="s">
        <v>1731</v>
      </c>
      <c r="J2646" t="s">
        <v>800</v>
      </c>
      <c r="K2646" s="300">
        <v>4806802</v>
      </c>
      <c r="L2646" s="286">
        <f>ROWS(K$5:K2646)</f>
        <v>2642</v>
      </c>
      <c r="M2646" s="286" t="str">
        <f>IF(I2646='5.1'!$E$5,TXM!L2646,"")</f>
        <v/>
      </c>
      <c r="N2646" t="str">
        <f>IFERROR(SMALL($M$5:$M$8000,ROWS($M$5:M2646)),"")</f>
        <v/>
      </c>
      <c r="P2646" t="s">
        <v>1847</v>
      </c>
      <c r="Q2646" t="s">
        <v>760</v>
      </c>
      <c r="R2646">
        <v>1800</v>
      </c>
      <c r="S2646" s="286">
        <f>ROWS(R$5:R2646)</f>
        <v>2642</v>
      </c>
      <c r="T2646" s="286" t="str">
        <f>IF(P2646='5.1'!$E$5,TXM!S2646,"")</f>
        <v/>
      </c>
      <c r="U2646" t="str">
        <f>IFERROR(SMALL($T$5:$T$8000,ROWS($T$5:T2646)),"")</f>
        <v/>
      </c>
    </row>
    <row r="2647" spans="1:21" ht="14.4" customHeight="1" x14ac:dyDescent="0.25">
      <c r="A2647" s="285" t="s">
        <v>2020</v>
      </c>
      <c r="B2647" t="s">
        <v>711</v>
      </c>
      <c r="C2647" s="300">
        <v>28982456</v>
      </c>
      <c r="D2647" s="286">
        <f>ROWS(C$5:C2647)</f>
        <v>2643</v>
      </c>
      <c r="E2647" s="286" t="str">
        <f>IF(A2647='5.1'!$E$5,TXM!D2647,"")</f>
        <v/>
      </c>
      <c r="F2647" t="str">
        <f>IFERROR(SMALL($E$5:$E$8000,ROWS($E$5:E2647)),"")</f>
        <v/>
      </c>
      <c r="I2647" s="285" t="s">
        <v>1731</v>
      </c>
      <c r="J2647" t="s">
        <v>113</v>
      </c>
      <c r="K2647" s="300">
        <v>4663472</v>
      </c>
      <c r="L2647" s="286">
        <f>ROWS(K$5:K2647)</f>
        <v>2643</v>
      </c>
      <c r="M2647" s="286" t="str">
        <f>IF(I2647='5.1'!$E$5,TXM!L2647,"")</f>
        <v/>
      </c>
      <c r="N2647" t="str">
        <f>IFERROR(SMALL($M$5:$M$8000,ROWS($M$5:M2647)),"")</f>
        <v/>
      </c>
      <c r="P2647" t="s">
        <v>1847</v>
      </c>
      <c r="Q2647" t="s">
        <v>1080</v>
      </c>
      <c r="R2647">
        <v>1575</v>
      </c>
      <c r="S2647" s="286">
        <f>ROWS(R$5:R2647)</f>
        <v>2643</v>
      </c>
      <c r="T2647" s="286" t="str">
        <f>IF(P2647='5.1'!$E$5,TXM!S2647,"")</f>
        <v/>
      </c>
      <c r="U2647" t="str">
        <f>IFERROR(SMALL($T$5:$T$8000,ROWS($T$5:T2647)),"")</f>
        <v/>
      </c>
    </row>
    <row r="2648" spans="1:21" ht="14.4" customHeight="1" x14ac:dyDescent="0.25">
      <c r="A2648" s="285" t="s">
        <v>2020</v>
      </c>
      <c r="B2648" t="s">
        <v>115</v>
      </c>
      <c r="C2648" s="300">
        <v>7068961</v>
      </c>
      <c r="D2648" s="286">
        <f>ROWS(C$5:C2648)</f>
        <v>2644</v>
      </c>
      <c r="E2648" s="286" t="str">
        <f>IF(A2648='5.1'!$E$5,TXM!D2648,"")</f>
        <v/>
      </c>
      <c r="F2648" t="str">
        <f>IFERROR(SMALL($E$5:$E$8000,ROWS($E$5:E2648)),"")</f>
        <v/>
      </c>
      <c r="I2648" s="285" t="s">
        <v>1731</v>
      </c>
      <c r="J2648" t="s">
        <v>748</v>
      </c>
      <c r="K2648" s="300">
        <v>4155027</v>
      </c>
      <c r="L2648" s="286">
        <f>ROWS(K$5:K2648)</f>
        <v>2644</v>
      </c>
      <c r="M2648" s="286" t="str">
        <f>IF(I2648='5.1'!$E$5,TXM!L2648,"")</f>
        <v/>
      </c>
      <c r="N2648" t="str">
        <f>IFERROR(SMALL($M$5:$M$8000,ROWS($M$5:M2648)),"")</f>
        <v/>
      </c>
      <c r="P2648" t="s">
        <v>1847</v>
      </c>
      <c r="Q2648" t="s">
        <v>810</v>
      </c>
      <c r="R2648">
        <v>980</v>
      </c>
      <c r="S2648" s="286">
        <f>ROWS(R$5:R2648)</f>
        <v>2644</v>
      </c>
      <c r="T2648" s="286" t="str">
        <f>IF(P2648='5.1'!$E$5,TXM!S2648,"")</f>
        <v/>
      </c>
      <c r="U2648" t="str">
        <f>IFERROR(SMALL($T$5:$T$8000,ROWS($T$5:T2648)),"")</f>
        <v/>
      </c>
    </row>
    <row r="2649" spans="1:21" ht="14.4" customHeight="1" x14ac:dyDescent="0.25">
      <c r="A2649" s="285" t="s">
        <v>2020</v>
      </c>
      <c r="B2649" t="s">
        <v>750</v>
      </c>
      <c r="C2649" s="300">
        <v>5683644</v>
      </c>
      <c r="D2649" s="286">
        <f>ROWS(C$5:C2649)</f>
        <v>2645</v>
      </c>
      <c r="E2649" s="286" t="str">
        <f>IF(A2649='5.1'!$E$5,TXM!D2649,"")</f>
        <v/>
      </c>
      <c r="F2649" t="str">
        <f>IFERROR(SMALL($E$5:$E$8000,ROWS($E$5:E2649)),"")</f>
        <v/>
      </c>
      <c r="I2649" s="285" t="s">
        <v>1731</v>
      </c>
      <c r="J2649" t="s">
        <v>713</v>
      </c>
      <c r="K2649" s="300">
        <v>3324204</v>
      </c>
      <c r="L2649" s="286">
        <f>ROWS(K$5:K2649)</f>
        <v>2645</v>
      </c>
      <c r="M2649" s="286" t="str">
        <f>IF(I2649='5.1'!$E$5,TXM!L2649,"")</f>
        <v/>
      </c>
      <c r="N2649" t="str">
        <f>IFERROR(SMALL($M$5:$M$8000,ROWS($M$5:M2649)),"")</f>
        <v/>
      </c>
      <c r="P2649" t="s">
        <v>2026</v>
      </c>
      <c r="Q2649" t="s">
        <v>760</v>
      </c>
      <c r="R2649">
        <v>208722</v>
      </c>
      <c r="S2649" s="286">
        <f>ROWS(R$5:R2649)</f>
        <v>2645</v>
      </c>
      <c r="T2649" s="286" t="str">
        <f>IF(P2649='5.1'!$E$5,TXM!S2649,"")</f>
        <v/>
      </c>
      <c r="U2649" t="str">
        <f>IFERROR(SMALL($T$5:$T$8000,ROWS($T$5:T2649)),"")</f>
        <v/>
      </c>
    </row>
    <row r="2650" spans="1:21" ht="14.4" customHeight="1" x14ac:dyDescent="0.25">
      <c r="A2650" s="285" t="s">
        <v>2020</v>
      </c>
      <c r="B2650" t="s">
        <v>717</v>
      </c>
      <c r="C2650" s="300">
        <v>4039833</v>
      </c>
      <c r="D2650" s="286">
        <f>ROWS(C$5:C2650)</f>
        <v>2646</v>
      </c>
      <c r="E2650" s="286" t="str">
        <f>IF(A2650='5.1'!$E$5,TXM!D2650,"")</f>
        <v/>
      </c>
      <c r="F2650" t="str">
        <f>IFERROR(SMALL($E$5:$E$8000,ROWS($E$5:E2650)),"")</f>
        <v/>
      </c>
      <c r="I2650" s="285" t="s">
        <v>1731</v>
      </c>
      <c r="J2650" t="s">
        <v>818</v>
      </c>
      <c r="K2650" s="300">
        <v>3249349</v>
      </c>
      <c r="L2650" s="286">
        <f>ROWS(K$5:K2650)</f>
        <v>2646</v>
      </c>
      <c r="M2650" s="286" t="str">
        <f>IF(I2650='5.1'!$E$5,TXM!L2650,"")</f>
        <v/>
      </c>
      <c r="N2650" t="str">
        <f>IFERROR(SMALL($M$5:$M$8000,ROWS($M$5:M2650)),"")</f>
        <v/>
      </c>
      <c r="P2650" t="s">
        <v>1850</v>
      </c>
      <c r="Q2650" t="s">
        <v>1093</v>
      </c>
      <c r="R2650">
        <v>1412531</v>
      </c>
      <c r="S2650" s="286">
        <f>ROWS(R$5:R2650)</f>
        <v>2646</v>
      </c>
      <c r="T2650" s="286" t="str">
        <f>IF(P2650='5.1'!$E$5,TXM!S2650,"")</f>
        <v/>
      </c>
      <c r="U2650" t="str">
        <f>IFERROR(SMALL($T$5:$T$8000,ROWS($T$5:T2650)),"")</f>
        <v/>
      </c>
    </row>
    <row r="2651" spans="1:21" ht="14.4" customHeight="1" x14ac:dyDescent="0.25">
      <c r="A2651" s="285" t="s">
        <v>2020</v>
      </c>
      <c r="B2651" t="s">
        <v>806</v>
      </c>
      <c r="C2651" s="300">
        <v>2234446</v>
      </c>
      <c r="D2651" s="286">
        <f>ROWS(C$5:C2651)</f>
        <v>2647</v>
      </c>
      <c r="E2651" s="286" t="str">
        <f>IF(A2651='5.1'!$E$5,TXM!D2651,"")</f>
        <v/>
      </c>
      <c r="F2651" t="str">
        <f>IFERROR(SMALL($E$5:$E$8000,ROWS($E$5:E2651)),"")</f>
        <v/>
      </c>
      <c r="I2651" s="285" t="s">
        <v>1731</v>
      </c>
      <c r="J2651" t="s">
        <v>199</v>
      </c>
      <c r="K2651" s="300">
        <v>2812579</v>
      </c>
      <c r="L2651" s="286">
        <f>ROWS(K$5:K2651)</f>
        <v>2647</v>
      </c>
      <c r="M2651" s="286" t="str">
        <f>IF(I2651='5.1'!$E$5,TXM!L2651,"")</f>
        <v/>
      </c>
      <c r="N2651" t="str">
        <f>IFERROR(SMALL($M$5:$M$8000,ROWS($M$5:M2651)),"")</f>
        <v/>
      </c>
      <c r="P2651" t="s">
        <v>1850</v>
      </c>
      <c r="Q2651" t="s">
        <v>808</v>
      </c>
      <c r="R2651">
        <v>1212625</v>
      </c>
      <c r="S2651" s="286">
        <f>ROWS(R$5:R2651)</f>
        <v>2647</v>
      </c>
      <c r="T2651" s="286" t="str">
        <f>IF(P2651='5.1'!$E$5,TXM!S2651,"")</f>
        <v/>
      </c>
      <c r="U2651" t="str">
        <f>IFERROR(SMALL($T$5:$T$8000,ROWS($T$5:T2651)),"")</f>
        <v/>
      </c>
    </row>
    <row r="2652" spans="1:21" ht="14.4" customHeight="1" x14ac:dyDescent="0.25">
      <c r="A2652" s="285" t="s">
        <v>2020</v>
      </c>
      <c r="B2652" t="s">
        <v>784</v>
      </c>
      <c r="C2652" s="300">
        <v>1029889</v>
      </c>
      <c r="D2652" s="286">
        <f>ROWS(C$5:C2652)</f>
        <v>2648</v>
      </c>
      <c r="E2652" s="286" t="str">
        <f>IF(A2652='5.1'!$E$5,TXM!D2652,"")</f>
        <v/>
      </c>
      <c r="F2652" t="str">
        <f>IFERROR(SMALL($E$5:$E$8000,ROWS($E$5:E2652)),"")</f>
        <v/>
      </c>
      <c r="I2652" s="285" t="s">
        <v>1731</v>
      </c>
      <c r="J2652" t="s">
        <v>1077</v>
      </c>
      <c r="K2652" s="300">
        <v>2716326</v>
      </c>
      <c r="L2652" s="286">
        <f>ROWS(K$5:K2652)</f>
        <v>2648</v>
      </c>
      <c r="M2652" s="286" t="str">
        <f>IF(I2652='5.1'!$E$5,TXM!L2652,"")</f>
        <v/>
      </c>
      <c r="N2652" t="str">
        <f>IFERROR(SMALL($M$5:$M$8000,ROWS($M$5:M2652)),"")</f>
        <v/>
      </c>
      <c r="P2652" t="s">
        <v>1850</v>
      </c>
      <c r="Q2652" t="s">
        <v>806</v>
      </c>
      <c r="R2652">
        <v>1104026</v>
      </c>
      <c r="S2652" s="286">
        <f>ROWS(R$5:R2652)</f>
        <v>2648</v>
      </c>
      <c r="T2652" s="286" t="str">
        <f>IF(P2652='5.1'!$E$5,TXM!S2652,"")</f>
        <v/>
      </c>
      <c r="U2652" t="str">
        <f>IFERROR(SMALL($T$5:$T$8000,ROWS($T$5:T2652)),"")</f>
        <v/>
      </c>
    </row>
    <row r="2653" spans="1:21" ht="14.4" customHeight="1" x14ac:dyDescent="0.25">
      <c r="A2653" s="285" t="s">
        <v>2020</v>
      </c>
      <c r="B2653" t="s">
        <v>102</v>
      </c>
      <c r="C2653" s="300">
        <v>878971</v>
      </c>
      <c r="D2653" s="286">
        <f>ROWS(C$5:C2653)</f>
        <v>2649</v>
      </c>
      <c r="E2653" s="286" t="str">
        <f>IF(A2653='5.1'!$E$5,TXM!D2653,"")</f>
        <v/>
      </c>
      <c r="F2653" t="str">
        <f>IFERROR(SMALL($E$5:$E$8000,ROWS($E$5:E2653)),"")</f>
        <v/>
      </c>
      <c r="I2653" s="285" t="s">
        <v>1731</v>
      </c>
      <c r="J2653" t="s">
        <v>106</v>
      </c>
      <c r="K2653" s="300">
        <v>2528743</v>
      </c>
      <c r="L2653" s="286">
        <f>ROWS(K$5:K2653)</f>
        <v>2649</v>
      </c>
      <c r="M2653" s="286" t="str">
        <f>IF(I2653='5.1'!$E$5,TXM!L2653,"")</f>
        <v/>
      </c>
      <c r="N2653" t="str">
        <f>IFERROR(SMALL($M$5:$M$8000,ROWS($M$5:M2653)),"")</f>
        <v/>
      </c>
      <c r="P2653" t="s">
        <v>1850</v>
      </c>
      <c r="Q2653" t="s">
        <v>1080</v>
      </c>
      <c r="R2653">
        <v>207900</v>
      </c>
      <c r="S2653" s="286">
        <f>ROWS(R$5:R2653)</f>
        <v>2649</v>
      </c>
      <c r="T2653" s="286" t="str">
        <f>IF(P2653='5.1'!$E$5,TXM!S2653,"")</f>
        <v/>
      </c>
      <c r="U2653" t="str">
        <f>IFERROR(SMALL($T$5:$T$8000,ROWS($T$5:T2653)),"")</f>
        <v/>
      </c>
    </row>
    <row r="2654" spans="1:21" ht="14.4" customHeight="1" x14ac:dyDescent="0.25">
      <c r="A2654" s="285" t="s">
        <v>2020</v>
      </c>
      <c r="B2654" t="s">
        <v>790</v>
      </c>
      <c r="C2654" s="300">
        <v>768434</v>
      </c>
      <c r="D2654" s="286">
        <f>ROWS(C$5:C2654)</f>
        <v>2650</v>
      </c>
      <c r="E2654" s="286" t="str">
        <f>IF(A2654='5.1'!$E$5,TXM!D2654,"")</f>
        <v/>
      </c>
      <c r="F2654" t="str">
        <f>IFERROR(SMALL($E$5:$E$8000,ROWS($E$5:E2654)),"")</f>
        <v/>
      </c>
      <c r="I2654" s="285" t="s">
        <v>1731</v>
      </c>
      <c r="J2654" t="s">
        <v>111</v>
      </c>
      <c r="K2654" s="300">
        <v>2133119</v>
      </c>
      <c r="L2654" s="286">
        <f>ROWS(K$5:K2654)</f>
        <v>2650</v>
      </c>
      <c r="M2654" s="286" t="str">
        <f>IF(I2654='5.1'!$E$5,TXM!L2654,"")</f>
        <v/>
      </c>
      <c r="N2654" t="str">
        <f>IFERROR(SMALL($M$5:$M$8000,ROWS($M$5:M2654)),"")</f>
        <v/>
      </c>
      <c r="P2654" t="s">
        <v>1850</v>
      </c>
      <c r="Q2654" t="s">
        <v>802</v>
      </c>
      <c r="R2654">
        <v>43623</v>
      </c>
      <c r="S2654" s="286">
        <f>ROWS(R$5:R2654)</f>
        <v>2650</v>
      </c>
      <c r="T2654" s="286" t="str">
        <f>IF(P2654='5.1'!$E$5,TXM!S2654,"")</f>
        <v/>
      </c>
      <c r="U2654" t="str">
        <f>IFERROR(SMALL($T$5:$T$8000,ROWS($T$5:T2654)),"")</f>
        <v/>
      </c>
    </row>
    <row r="2655" spans="1:21" ht="14.4" customHeight="1" x14ac:dyDescent="0.25">
      <c r="A2655" s="285" t="s">
        <v>2020</v>
      </c>
      <c r="B2655" t="s">
        <v>719</v>
      </c>
      <c r="C2655" s="300">
        <v>683385</v>
      </c>
      <c r="D2655" s="286">
        <f>ROWS(C$5:C2655)</f>
        <v>2651</v>
      </c>
      <c r="E2655" s="286" t="str">
        <f>IF(A2655='5.1'!$E$5,TXM!D2655,"")</f>
        <v/>
      </c>
      <c r="F2655" t="str">
        <f>IFERROR(SMALL($E$5:$E$8000,ROWS($E$5:E2655)),"")</f>
        <v/>
      </c>
      <c r="I2655" s="285" t="s">
        <v>1731</v>
      </c>
      <c r="J2655" t="s">
        <v>754</v>
      </c>
      <c r="K2655" s="300">
        <v>1783142</v>
      </c>
      <c r="L2655" s="286">
        <f>ROWS(K$5:K2655)</f>
        <v>2651</v>
      </c>
      <c r="M2655" s="286" t="str">
        <f>IF(I2655='5.1'!$E$5,TXM!L2655,"")</f>
        <v/>
      </c>
      <c r="N2655" t="str">
        <f>IFERROR(SMALL($M$5:$M$8000,ROWS($M$5:M2655)),"")</f>
        <v/>
      </c>
      <c r="P2655" t="s">
        <v>1850</v>
      </c>
      <c r="Q2655" t="s">
        <v>823</v>
      </c>
      <c r="R2655">
        <v>41979</v>
      </c>
      <c r="S2655" s="286">
        <f>ROWS(R$5:R2655)</f>
        <v>2651</v>
      </c>
      <c r="T2655" s="286" t="str">
        <f>IF(P2655='5.1'!$E$5,TXM!S2655,"")</f>
        <v/>
      </c>
      <c r="U2655" t="str">
        <f>IFERROR(SMALL($T$5:$T$8000,ROWS($T$5:T2655)),"")</f>
        <v/>
      </c>
    </row>
    <row r="2656" spans="1:21" ht="14.4" customHeight="1" x14ac:dyDescent="0.25">
      <c r="A2656" s="285" t="s">
        <v>2020</v>
      </c>
      <c r="B2656" t="s">
        <v>198</v>
      </c>
      <c r="C2656" s="300">
        <v>452948</v>
      </c>
      <c r="D2656" s="286">
        <f>ROWS(C$5:C2656)</f>
        <v>2652</v>
      </c>
      <c r="E2656" s="286" t="str">
        <f>IF(A2656='5.1'!$E$5,TXM!D2656,"")</f>
        <v/>
      </c>
      <c r="F2656" t="str">
        <f>IFERROR(SMALL($E$5:$E$8000,ROWS($E$5:E2656)),"")</f>
        <v/>
      </c>
      <c r="I2656" s="285" t="s">
        <v>1731</v>
      </c>
      <c r="J2656" t="s">
        <v>1078</v>
      </c>
      <c r="K2656" s="300">
        <v>1753052</v>
      </c>
      <c r="L2656" s="286">
        <f>ROWS(K$5:K2656)</f>
        <v>2652</v>
      </c>
      <c r="M2656" s="286" t="str">
        <f>IF(I2656='5.1'!$E$5,TXM!L2656,"")</f>
        <v/>
      </c>
      <c r="N2656" t="str">
        <f>IFERROR(SMALL($M$5:$M$8000,ROWS($M$5:M2656)),"")</f>
        <v/>
      </c>
      <c r="P2656" t="s">
        <v>1850</v>
      </c>
      <c r="Q2656" t="s">
        <v>1098</v>
      </c>
      <c r="R2656">
        <v>37822</v>
      </c>
      <c r="S2656" s="286">
        <f>ROWS(R$5:R2656)</f>
        <v>2652</v>
      </c>
      <c r="T2656" s="286" t="str">
        <f>IF(P2656='5.1'!$E$5,TXM!S2656,"")</f>
        <v/>
      </c>
      <c r="U2656" t="str">
        <f>IFERROR(SMALL($T$5:$T$8000,ROWS($T$5:T2656)),"")</f>
        <v/>
      </c>
    </row>
    <row r="2657" spans="1:21" ht="14.4" customHeight="1" x14ac:dyDescent="0.25">
      <c r="A2657" s="285" t="s">
        <v>2020</v>
      </c>
      <c r="B2657" t="s">
        <v>715</v>
      </c>
      <c r="C2657" s="300">
        <v>431226</v>
      </c>
      <c r="D2657" s="286">
        <f>ROWS(C$5:C2657)</f>
        <v>2653</v>
      </c>
      <c r="E2657" s="286" t="str">
        <f>IF(A2657='5.1'!$E$5,TXM!D2657,"")</f>
        <v/>
      </c>
      <c r="F2657" t="str">
        <f>IFERROR(SMALL($E$5:$E$8000,ROWS($E$5:E2657)),"")</f>
        <v/>
      </c>
      <c r="I2657" s="285" t="s">
        <v>1731</v>
      </c>
      <c r="J2657" t="s">
        <v>1084</v>
      </c>
      <c r="K2657" s="300">
        <v>1338900</v>
      </c>
      <c r="L2657" s="286">
        <f>ROWS(K$5:K2657)</f>
        <v>2653</v>
      </c>
      <c r="M2657" s="286" t="str">
        <f>IF(I2657='5.1'!$E$5,TXM!L2657,"")</f>
        <v/>
      </c>
      <c r="N2657" t="str">
        <f>IFERROR(SMALL($M$5:$M$8000,ROWS($M$5:M2657)),"")</f>
        <v/>
      </c>
      <c r="P2657" t="s">
        <v>1850</v>
      </c>
      <c r="Q2657" t="s">
        <v>1092</v>
      </c>
      <c r="R2657">
        <v>11953</v>
      </c>
      <c r="S2657" s="286">
        <f>ROWS(R$5:R2657)</f>
        <v>2653</v>
      </c>
      <c r="T2657" s="286" t="str">
        <f>IF(P2657='5.1'!$E$5,TXM!S2657,"")</f>
        <v/>
      </c>
      <c r="U2657" t="str">
        <f>IFERROR(SMALL($T$5:$T$8000,ROWS($T$5:T2657)),"")</f>
        <v/>
      </c>
    </row>
    <row r="2658" spans="1:21" ht="14.4" customHeight="1" x14ac:dyDescent="0.25">
      <c r="A2658" s="285" t="s">
        <v>2020</v>
      </c>
      <c r="B2658" t="s">
        <v>118</v>
      </c>
      <c r="C2658" s="300">
        <v>374580</v>
      </c>
      <c r="D2658" s="286">
        <f>ROWS(C$5:C2658)</f>
        <v>2654</v>
      </c>
      <c r="E2658" s="286" t="str">
        <f>IF(A2658='5.1'!$E$5,TXM!D2658,"")</f>
        <v/>
      </c>
      <c r="F2658" t="str">
        <f>IFERROR(SMALL($E$5:$E$8000,ROWS($E$5:E2658)),"")</f>
        <v/>
      </c>
      <c r="I2658" s="285" t="s">
        <v>1731</v>
      </c>
      <c r="J2658" t="s">
        <v>746</v>
      </c>
      <c r="K2658" s="300">
        <v>1187453</v>
      </c>
      <c r="L2658" s="286">
        <f>ROWS(K$5:K2658)</f>
        <v>2654</v>
      </c>
      <c r="M2658" s="286" t="str">
        <f>IF(I2658='5.1'!$E$5,TXM!L2658,"")</f>
        <v/>
      </c>
      <c r="N2658" t="str">
        <f>IFERROR(SMALL($M$5:$M$8000,ROWS($M$5:M2658)),"")</f>
        <v/>
      </c>
      <c r="P2658" t="s">
        <v>1850</v>
      </c>
      <c r="Q2658" t="s">
        <v>197</v>
      </c>
      <c r="R2658">
        <v>10115</v>
      </c>
      <c r="S2658" s="286">
        <f>ROWS(R$5:R2658)</f>
        <v>2654</v>
      </c>
      <c r="T2658" s="286" t="str">
        <f>IF(P2658='5.1'!$E$5,TXM!S2658,"")</f>
        <v/>
      </c>
      <c r="U2658" t="str">
        <f>IFERROR(SMALL($T$5:$T$8000,ROWS($T$5:T2658)),"")</f>
        <v/>
      </c>
    </row>
    <row r="2659" spans="1:21" ht="14.4" customHeight="1" x14ac:dyDescent="0.25">
      <c r="A2659" s="285" t="s">
        <v>2020</v>
      </c>
      <c r="B2659" t="s">
        <v>774</v>
      </c>
      <c r="C2659" s="300">
        <v>341039</v>
      </c>
      <c r="D2659" s="286">
        <f>ROWS(C$5:C2659)</f>
        <v>2655</v>
      </c>
      <c r="E2659" s="286" t="str">
        <f>IF(A2659='5.1'!$E$5,TXM!D2659,"")</f>
        <v/>
      </c>
      <c r="F2659" t="str">
        <f>IFERROR(SMALL($E$5:$E$8000,ROWS($E$5:E2659)),"")</f>
        <v/>
      </c>
      <c r="I2659" s="285" t="s">
        <v>1731</v>
      </c>
      <c r="J2659" t="s">
        <v>1091</v>
      </c>
      <c r="K2659" s="300">
        <v>842564</v>
      </c>
      <c r="L2659" s="286">
        <f>ROWS(K$5:K2659)</f>
        <v>2655</v>
      </c>
      <c r="M2659" s="286" t="str">
        <f>IF(I2659='5.1'!$E$5,TXM!L2659,"")</f>
        <v/>
      </c>
      <c r="N2659" t="str">
        <f>IFERROR(SMALL($M$5:$M$8000,ROWS($M$5:M2659)),"")</f>
        <v/>
      </c>
      <c r="P2659" t="s">
        <v>1850</v>
      </c>
      <c r="Q2659" t="s">
        <v>1083</v>
      </c>
      <c r="R2659">
        <v>7444</v>
      </c>
      <c r="S2659" s="286">
        <f>ROWS(R$5:R2659)</f>
        <v>2655</v>
      </c>
      <c r="T2659" s="286" t="str">
        <f>IF(P2659='5.1'!$E$5,TXM!S2659,"")</f>
        <v/>
      </c>
      <c r="U2659" t="str">
        <f>IFERROR(SMALL($T$5:$T$8000,ROWS($T$5:T2659)),"")</f>
        <v/>
      </c>
    </row>
    <row r="2660" spans="1:21" ht="14.4" customHeight="1" x14ac:dyDescent="0.25">
      <c r="A2660" s="285" t="s">
        <v>2020</v>
      </c>
      <c r="B2660" t="s">
        <v>997</v>
      </c>
      <c r="C2660" s="300">
        <v>316624</v>
      </c>
      <c r="D2660" s="286">
        <f>ROWS(C$5:C2660)</f>
        <v>2656</v>
      </c>
      <c r="E2660" s="286" t="str">
        <f>IF(A2660='5.1'!$E$5,TXM!D2660,"")</f>
        <v/>
      </c>
      <c r="F2660" t="str">
        <f>IFERROR(SMALL($E$5:$E$8000,ROWS($E$5:E2660)),"")</f>
        <v/>
      </c>
      <c r="I2660" s="285" t="s">
        <v>1731</v>
      </c>
      <c r="J2660" t="s">
        <v>108</v>
      </c>
      <c r="K2660" s="300">
        <v>842216</v>
      </c>
      <c r="L2660" s="286">
        <f>ROWS(K$5:K2660)</f>
        <v>2656</v>
      </c>
      <c r="M2660" s="286" t="str">
        <f>IF(I2660='5.1'!$E$5,TXM!L2660,"")</f>
        <v/>
      </c>
      <c r="N2660" t="str">
        <f>IFERROR(SMALL($M$5:$M$8000,ROWS($M$5:M2660)),"")</f>
        <v/>
      </c>
      <c r="P2660" t="s">
        <v>1852</v>
      </c>
      <c r="Q2660" t="s">
        <v>1093</v>
      </c>
      <c r="R2660">
        <v>5323789</v>
      </c>
      <c r="S2660" s="286">
        <f>ROWS(R$5:R2660)</f>
        <v>2656</v>
      </c>
      <c r="T2660" s="286" t="str">
        <f>IF(P2660='5.1'!$E$5,TXM!S2660,"")</f>
        <v/>
      </c>
      <c r="U2660" t="str">
        <f>IFERROR(SMALL($T$5:$T$8000,ROWS($T$5:T2660)),"")</f>
        <v/>
      </c>
    </row>
    <row r="2661" spans="1:21" ht="14.4" customHeight="1" x14ac:dyDescent="0.25">
      <c r="A2661" s="285" t="s">
        <v>2020</v>
      </c>
      <c r="B2661" t="s">
        <v>808</v>
      </c>
      <c r="C2661" s="300">
        <v>240801</v>
      </c>
      <c r="D2661" s="286">
        <f>ROWS(C$5:C2661)</f>
        <v>2657</v>
      </c>
      <c r="E2661" s="286" t="str">
        <f>IF(A2661='5.1'!$E$5,TXM!D2661,"")</f>
        <v/>
      </c>
      <c r="F2661" t="str">
        <f>IFERROR(SMALL($E$5:$E$8000,ROWS($E$5:E2661)),"")</f>
        <v/>
      </c>
      <c r="I2661" s="285" t="s">
        <v>1731</v>
      </c>
      <c r="J2661" t="s">
        <v>1089</v>
      </c>
      <c r="K2661" s="300">
        <v>764842</v>
      </c>
      <c r="L2661" s="286">
        <f>ROWS(K$5:K2661)</f>
        <v>2657</v>
      </c>
      <c r="M2661" s="286" t="str">
        <f>IF(I2661='5.1'!$E$5,TXM!L2661,"")</f>
        <v/>
      </c>
      <c r="N2661" t="str">
        <f>IFERROR(SMALL($M$5:$M$8000,ROWS($M$5:M2661)),"")</f>
        <v/>
      </c>
      <c r="P2661" t="s">
        <v>1852</v>
      </c>
      <c r="Q2661" t="s">
        <v>806</v>
      </c>
      <c r="R2661">
        <v>3479015</v>
      </c>
      <c r="S2661" s="286">
        <f>ROWS(R$5:R2661)</f>
        <v>2657</v>
      </c>
      <c r="T2661" s="286" t="str">
        <f>IF(P2661='5.1'!$E$5,TXM!S2661,"")</f>
        <v/>
      </c>
      <c r="U2661" t="str">
        <f>IFERROR(SMALL($T$5:$T$8000,ROWS($T$5:T2661)),"")</f>
        <v/>
      </c>
    </row>
    <row r="2662" spans="1:21" ht="14.4" customHeight="1" x14ac:dyDescent="0.25">
      <c r="A2662" s="285" t="s">
        <v>2020</v>
      </c>
      <c r="B2662" t="s">
        <v>117</v>
      </c>
      <c r="C2662" s="300">
        <v>231531</v>
      </c>
      <c r="D2662" s="286">
        <f>ROWS(C$5:C2662)</f>
        <v>2658</v>
      </c>
      <c r="E2662" s="286" t="str">
        <f>IF(A2662='5.1'!$E$5,TXM!D2662,"")</f>
        <v/>
      </c>
      <c r="F2662" t="str">
        <f>IFERROR(SMALL($E$5:$E$8000,ROWS($E$5:E2662)),"")</f>
        <v/>
      </c>
      <c r="I2662" s="285" t="s">
        <v>1731</v>
      </c>
      <c r="J2662" t="s">
        <v>114</v>
      </c>
      <c r="K2662" s="300">
        <v>601091</v>
      </c>
      <c r="L2662" s="286">
        <f>ROWS(K$5:K2662)</f>
        <v>2658</v>
      </c>
      <c r="M2662" s="286" t="str">
        <f>IF(I2662='5.1'!$E$5,TXM!L2662,"")</f>
        <v/>
      </c>
      <c r="N2662" t="str">
        <f>IFERROR(SMALL($M$5:$M$8000,ROWS($M$5:M2662)),"")</f>
        <v/>
      </c>
      <c r="P2662" t="s">
        <v>1852</v>
      </c>
      <c r="Q2662" t="s">
        <v>199</v>
      </c>
      <c r="R2662">
        <v>3326719</v>
      </c>
      <c r="S2662" s="286">
        <f>ROWS(R$5:R2662)</f>
        <v>2658</v>
      </c>
      <c r="T2662" s="286" t="str">
        <f>IF(P2662='5.1'!$E$5,TXM!S2662,"")</f>
        <v/>
      </c>
      <c r="U2662" t="str">
        <f>IFERROR(SMALL($T$5:$T$8000,ROWS($T$5:T2662)),"")</f>
        <v/>
      </c>
    </row>
    <row r="2663" spans="1:21" ht="14.4" customHeight="1" x14ac:dyDescent="0.25">
      <c r="A2663" s="285" t="s">
        <v>2020</v>
      </c>
      <c r="B2663" t="s">
        <v>1090</v>
      </c>
      <c r="C2663" s="300">
        <v>203403</v>
      </c>
      <c r="D2663" s="286">
        <f>ROWS(C$5:C2663)</f>
        <v>2659</v>
      </c>
      <c r="E2663" s="286" t="str">
        <f>IF(A2663='5.1'!$E$5,TXM!D2663,"")</f>
        <v/>
      </c>
      <c r="F2663" t="str">
        <f>IFERROR(SMALL($E$5:$E$8000,ROWS($E$5:E2663)),"")</f>
        <v/>
      </c>
      <c r="I2663" s="285" t="s">
        <v>1731</v>
      </c>
      <c r="J2663" t="s">
        <v>709</v>
      </c>
      <c r="K2663" s="300">
        <v>428529</v>
      </c>
      <c r="L2663" s="286">
        <f>ROWS(K$5:K2663)</f>
        <v>2659</v>
      </c>
      <c r="M2663" s="286" t="str">
        <f>IF(I2663='5.1'!$E$5,TXM!L2663,"")</f>
        <v/>
      </c>
      <c r="N2663" t="str">
        <f>IFERROR(SMALL($M$5:$M$8000,ROWS($M$5:M2663)),"")</f>
        <v/>
      </c>
      <c r="P2663" t="s">
        <v>1852</v>
      </c>
      <c r="Q2663" t="s">
        <v>808</v>
      </c>
      <c r="R2663">
        <v>2954634</v>
      </c>
      <c r="S2663" s="286">
        <f>ROWS(R$5:R2663)</f>
        <v>2659</v>
      </c>
      <c r="T2663" s="286" t="str">
        <f>IF(P2663='5.1'!$E$5,TXM!S2663,"")</f>
        <v/>
      </c>
      <c r="U2663" t="str">
        <f>IFERROR(SMALL($T$5:$T$8000,ROWS($T$5:T2663)),"")</f>
        <v/>
      </c>
    </row>
    <row r="2664" spans="1:21" ht="14.4" customHeight="1" x14ac:dyDescent="0.25">
      <c r="A2664" s="285" t="s">
        <v>2020</v>
      </c>
      <c r="B2664" t="s">
        <v>723</v>
      </c>
      <c r="C2664" s="300">
        <v>196376</v>
      </c>
      <c r="D2664" s="286">
        <f>ROWS(C$5:C2664)</f>
        <v>2660</v>
      </c>
      <c r="E2664" s="286" t="str">
        <f>IF(A2664='5.1'!$E$5,TXM!D2664,"")</f>
        <v/>
      </c>
      <c r="F2664" t="str">
        <f>IFERROR(SMALL($E$5:$E$8000,ROWS($E$5:E2664)),"")</f>
        <v/>
      </c>
      <c r="I2664" s="285" t="s">
        <v>1731</v>
      </c>
      <c r="J2664" t="s">
        <v>772</v>
      </c>
      <c r="K2664" s="300">
        <v>356104</v>
      </c>
      <c r="L2664" s="286">
        <f>ROWS(K$5:K2664)</f>
        <v>2660</v>
      </c>
      <c r="M2664" s="286" t="str">
        <f>IF(I2664='5.1'!$E$5,TXM!L2664,"")</f>
        <v/>
      </c>
      <c r="N2664" t="str">
        <f>IFERROR(SMALL($M$5:$M$8000,ROWS($M$5:M2664)),"")</f>
        <v/>
      </c>
      <c r="P2664" t="s">
        <v>1852</v>
      </c>
      <c r="Q2664" t="s">
        <v>713</v>
      </c>
      <c r="R2664">
        <v>510225</v>
      </c>
      <c r="S2664" s="286">
        <f>ROWS(R$5:R2664)</f>
        <v>2660</v>
      </c>
      <c r="T2664" s="286" t="str">
        <f>IF(P2664='5.1'!$E$5,TXM!S2664,"")</f>
        <v/>
      </c>
      <c r="U2664" t="str">
        <f>IFERROR(SMALL($T$5:$T$8000,ROWS($T$5:T2664)),"")</f>
        <v/>
      </c>
    </row>
    <row r="2665" spans="1:21" ht="14.4" customHeight="1" x14ac:dyDescent="0.25">
      <c r="A2665" s="285" t="s">
        <v>2020</v>
      </c>
      <c r="B2665" t="s">
        <v>782</v>
      </c>
      <c r="C2665" s="300">
        <v>157941</v>
      </c>
      <c r="D2665" s="286">
        <f>ROWS(C$5:C2665)</f>
        <v>2661</v>
      </c>
      <c r="E2665" s="286" t="str">
        <f>IF(A2665='5.1'!$E$5,TXM!D2665,"")</f>
        <v/>
      </c>
      <c r="F2665" t="str">
        <f>IFERROR(SMALL($E$5:$E$8000,ROWS($E$5:E2665)),"")</f>
        <v/>
      </c>
      <c r="I2665" s="285" t="s">
        <v>1731</v>
      </c>
      <c r="J2665" t="s">
        <v>103</v>
      </c>
      <c r="K2665" s="300">
        <v>258725</v>
      </c>
      <c r="L2665" s="286">
        <f>ROWS(K$5:K2665)</f>
        <v>2661</v>
      </c>
      <c r="M2665" s="286" t="str">
        <f>IF(I2665='5.1'!$E$5,TXM!L2665,"")</f>
        <v/>
      </c>
      <c r="N2665" t="str">
        <f>IFERROR(SMALL($M$5:$M$8000,ROWS($M$5:M2665)),"")</f>
        <v/>
      </c>
      <c r="P2665" t="s">
        <v>1852</v>
      </c>
      <c r="Q2665" t="s">
        <v>1080</v>
      </c>
      <c r="R2665">
        <v>215138</v>
      </c>
      <c r="S2665" s="286">
        <f>ROWS(R$5:R2665)</f>
        <v>2661</v>
      </c>
      <c r="T2665" s="286" t="str">
        <f>IF(P2665='5.1'!$E$5,TXM!S2665,"")</f>
        <v/>
      </c>
      <c r="U2665" t="str">
        <f>IFERROR(SMALL($T$5:$T$8000,ROWS($T$5:T2665)),"")</f>
        <v/>
      </c>
    </row>
    <row r="2666" spans="1:21" ht="14.4" customHeight="1" x14ac:dyDescent="0.25">
      <c r="A2666" s="285" t="s">
        <v>2020</v>
      </c>
      <c r="B2666" t="s">
        <v>106</v>
      </c>
      <c r="C2666" s="300">
        <v>156567</v>
      </c>
      <c r="D2666" s="286">
        <f>ROWS(C$5:C2666)</f>
        <v>2662</v>
      </c>
      <c r="E2666" s="286" t="str">
        <f>IF(A2666='5.1'!$E$5,TXM!D2666,"")</f>
        <v/>
      </c>
      <c r="F2666" t="str">
        <f>IFERROR(SMALL($E$5:$E$8000,ROWS($E$5:E2666)),"")</f>
        <v/>
      </c>
      <c r="I2666" s="285" t="s">
        <v>1731</v>
      </c>
      <c r="J2666" t="s">
        <v>770</v>
      </c>
      <c r="K2666" s="300">
        <v>196136</v>
      </c>
      <c r="L2666" s="286">
        <f>ROWS(K$5:K2666)</f>
        <v>2662</v>
      </c>
      <c r="M2666" s="286" t="str">
        <f>IF(I2666='5.1'!$E$5,TXM!L2666,"")</f>
        <v/>
      </c>
      <c r="N2666" t="str">
        <f>IFERROR(SMALL($M$5:$M$8000,ROWS($M$5:M2666)),"")</f>
        <v/>
      </c>
      <c r="P2666" t="s">
        <v>1852</v>
      </c>
      <c r="Q2666" t="s">
        <v>804</v>
      </c>
      <c r="R2666">
        <v>125640</v>
      </c>
      <c r="S2666" s="286">
        <f>ROWS(R$5:R2666)</f>
        <v>2662</v>
      </c>
      <c r="T2666" s="286" t="str">
        <f>IF(P2666='5.1'!$E$5,TXM!S2666,"")</f>
        <v/>
      </c>
      <c r="U2666" t="str">
        <f>IFERROR(SMALL($T$5:$T$8000,ROWS($T$5:T2666)),"")</f>
        <v/>
      </c>
    </row>
    <row r="2667" spans="1:21" ht="14.4" customHeight="1" x14ac:dyDescent="0.25">
      <c r="A2667" s="285" t="s">
        <v>2020</v>
      </c>
      <c r="B2667" t="s">
        <v>1086</v>
      </c>
      <c r="C2667" s="300">
        <v>82949</v>
      </c>
      <c r="D2667" s="286">
        <f>ROWS(C$5:C2667)</f>
        <v>2663</v>
      </c>
      <c r="E2667" s="286" t="str">
        <f>IF(A2667='5.1'!$E$5,TXM!D2667,"")</f>
        <v/>
      </c>
      <c r="F2667" t="str">
        <f>IFERROR(SMALL($E$5:$E$8000,ROWS($E$5:E2667)),"")</f>
        <v/>
      </c>
      <c r="I2667" s="285" t="s">
        <v>1731</v>
      </c>
      <c r="J2667" t="s">
        <v>198</v>
      </c>
      <c r="K2667" s="300">
        <v>184160</v>
      </c>
      <c r="L2667" s="286">
        <f>ROWS(K$5:K2667)</f>
        <v>2663</v>
      </c>
      <c r="M2667" s="286" t="str">
        <f>IF(I2667='5.1'!$E$5,TXM!L2667,"")</f>
        <v/>
      </c>
      <c r="N2667" t="str">
        <f>IFERROR(SMALL($M$5:$M$8000,ROWS($M$5:M2667)),"")</f>
        <v/>
      </c>
      <c r="P2667" t="s">
        <v>1852</v>
      </c>
      <c r="Q2667" t="s">
        <v>1081</v>
      </c>
      <c r="R2667">
        <v>120821</v>
      </c>
      <c r="S2667" s="286">
        <f>ROWS(R$5:R2667)</f>
        <v>2663</v>
      </c>
      <c r="T2667" s="286" t="str">
        <f>IF(P2667='5.1'!$E$5,TXM!S2667,"")</f>
        <v/>
      </c>
      <c r="U2667" t="str">
        <f>IFERROR(SMALL($T$5:$T$8000,ROWS($T$5:T2667)),"")</f>
        <v/>
      </c>
    </row>
    <row r="2668" spans="1:21" ht="14.4" customHeight="1" x14ac:dyDescent="0.25">
      <c r="A2668" s="285" t="s">
        <v>2020</v>
      </c>
      <c r="B2668" t="s">
        <v>705</v>
      </c>
      <c r="C2668" s="300">
        <v>58688</v>
      </c>
      <c r="D2668" s="286">
        <f>ROWS(C$5:C2668)</f>
        <v>2664</v>
      </c>
      <c r="E2668" s="286" t="str">
        <f>IF(A2668='5.1'!$E$5,TXM!D2668,"")</f>
        <v/>
      </c>
      <c r="F2668" t="str">
        <f>IFERROR(SMALL($E$5:$E$8000,ROWS($E$5:E2668)),"")</f>
        <v/>
      </c>
      <c r="I2668" s="285" t="s">
        <v>1731</v>
      </c>
      <c r="J2668" t="s">
        <v>744</v>
      </c>
      <c r="K2668" s="300">
        <v>180224</v>
      </c>
      <c r="L2668" s="286">
        <f>ROWS(K$5:K2668)</f>
        <v>2664</v>
      </c>
      <c r="M2668" s="286" t="str">
        <f>IF(I2668='5.1'!$E$5,TXM!L2668,"")</f>
        <v/>
      </c>
      <c r="N2668" t="str">
        <f>IFERROR(SMALL($M$5:$M$8000,ROWS($M$5:M2668)),"")</f>
        <v/>
      </c>
      <c r="P2668" t="s">
        <v>1852</v>
      </c>
      <c r="Q2668" t="s">
        <v>810</v>
      </c>
      <c r="R2668">
        <v>113120</v>
      </c>
      <c r="S2668" s="286">
        <f>ROWS(R$5:R2668)</f>
        <v>2664</v>
      </c>
      <c r="T2668" s="286" t="str">
        <f>IF(P2668='5.1'!$E$5,TXM!S2668,"")</f>
        <v/>
      </c>
      <c r="U2668" t="str">
        <f>IFERROR(SMALL($T$5:$T$8000,ROWS($T$5:T2668)),"")</f>
        <v/>
      </c>
    </row>
    <row r="2669" spans="1:21" ht="14.4" customHeight="1" x14ac:dyDescent="0.25">
      <c r="A2669" s="285" t="s">
        <v>2020</v>
      </c>
      <c r="B2669" t="s">
        <v>1081</v>
      </c>
      <c r="C2669" s="300">
        <v>22190</v>
      </c>
      <c r="D2669" s="286">
        <f>ROWS(C$5:C2669)</f>
        <v>2665</v>
      </c>
      <c r="E2669" s="286" t="str">
        <f>IF(A2669='5.1'!$E$5,TXM!D2669,"")</f>
        <v/>
      </c>
      <c r="F2669" t="str">
        <f>IFERROR(SMALL($E$5:$E$8000,ROWS($E$5:E2669)),"")</f>
        <v/>
      </c>
      <c r="I2669" s="285" t="s">
        <v>1731</v>
      </c>
      <c r="J2669" t="s">
        <v>1088</v>
      </c>
      <c r="K2669" s="300">
        <v>99182</v>
      </c>
      <c r="L2669" s="286">
        <f>ROWS(K$5:K2669)</f>
        <v>2665</v>
      </c>
      <c r="M2669" s="286" t="str">
        <f>IF(I2669='5.1'!$E$5,TXM!L2669,"")</f>
        <v/>
      </c>
      <c r="N2669" t="str">
        <f>IFERROR(SMALL($M$5:$M$8000,ROWS($M$5:M2669)),"")</f>
        <v/>
      </c>
      <c r="P2669" t="s">
        <v>1852</v>
      </c>
      <c r="Q2669" t="s">
        <v>802</v>
      </c>
      <c r="R2669">
        <v>87368</v>
      </c>
      <c r="S2669" s="286">
        <f>ROWS(R$5:R2669)</f>
        <v>2665</v>
      </c>
      <c r="T2669" s="286" t="str">
        <f>IF(P2669='5.1'!$E$5,TXM!S2669,"")</f>
        <v/>
      </c>
      <c r="U2669" t="str">
        <f>IFERROR(SMALL($T$5:$T$8000,ROWS($T$5:T2669)),"")</f>
        <v/>
      </c>
    </row>
    <row r="2670" spans="1:21" ht="14.4" customHeight="1" x14ac:dyDescent="0.25">
      <c r="A2670" s="285" t="s">
        <v>2020</v>
      </c>
      <c r="B2670" t="s">
        <v>1087</v>
      </c>
      <c r="C2670" s="300">
        <v>9386</v>
      </c>
      <c r="D2670" s="286">
        <f>ROWS(C$5:C2670)</f>
        <v>2666</v>
      </c>
      <c r="E2670" s="286" t="str">
        <f>IF(A2670='5.1'!$E$5,TXM!D2670,"")</f>
        <v/>
      </c>
      <c r="F2670" t="str">
        <f>IFERROR(SMALL($E$5:$E$8000,ROWS($E$5:E2670)),"")</f>
        <v/>
      </c>
      <c r="I2670" s="285" t="s">
        <v>1731</v>
      </c>
      <c r="J2670" t="s">
        <v>1085</v>
      </c>
      <c r="K2670" s="300">
        <v>80481</v>
      </c>
      <c r="L2670" s="286">
        <f>ROWS(K$5:K2670)</f>
        <v>2666</v>
      </c>
      <c r="M2670" s="286" t="str">
        <f>IF(I2670='5.1'!$E$5,TXM!L2670,"")</f>
        <v/>
      </c>
      <c r="N2670" t="str">
        <f>IFERROR(SMALL($M$5:$M$8000,ROWS($M$5:M2670)),"")</f>
        <v/>
      </c>
      <c r="P2670" t="s">
        <v>1852</v>
      </c>
      <c r="Q2670" t="s">
        <v>1098</v>
      </c>
      <c r="R2670">
        <v>38160</v>
      </c>
      <c r="S2670" s="286">
        <f>ROWS(R$5:R2670)</f>
        <v>2666</v>
      </c>
      <c r="T2670" s="286" t="str">
        <f>IF(P2670='5.1'!$E$5,TXM!S2670,"")</f>
        <v/>
      </c>
      <c r="U2670" t="str">
        <f>IFERROR(SMALL($T$5:$T$8000,ROWS($T$5:T2670)),"")</f>
        <v/>
      </c>
    </row>
    <row r="2671" spans="1:21" ht="14.4" customHeight="1" x14ac:dyDescent="0.25">
      <c r="A2671" s="285" t="s">
        <v>2020</v>
      </c>
      <c r="B2671" t="s">
        <v>725</v>
      </c>
      <c r="C2671" s="300">
        <v>7206</v>
      </c>
      <c r="D2671" s="286">
        <f>ROWS(C$5:C2671)</f>
        <v>2667</v>
      </c>
      <c r="E2671" s="286" t="str">
        <f>IF(A2671='5.1'!$E$5,TXM!D2671,"")</f>
        <v/>
      </c>
      <c r="F2671" t="str">
        <f>IFERROR(SMALL($E$5:$E$8000,ROWS($E$5:E2671)),"")</f>
        <v/>
      </c>
      <c r="I2671" s="285" t="s">
        <v>1731</v>
      </c>
      <c r="J2671" t="s">
        <v>732</v>
      </c>
      <c r="K2671" s="300">
        <v>37288</v>
      </c>
      <c r="L2671" s="286">
        <f>ROWS(K$5:K2671)</f>
        <v>2667</v>
      </c>
      <c r="M2671" s="286" t="str">
        <f>IF(I2671='5.1'!$E$5,TXM!L2671,"")</f>
        <v/>
      </c>
      <c r="N2671" t="str">
        <f>IFERROR(SMALL($M$5:$M$8000,ROWS($M$5:M2671)),"")</f>
        <v/>
      </c>
      <c r="P2671" t="s">
        <v>1852</v>
      </c>
      <c r="Q2671" t="s">
        <v>1079</v>
      </c>
      <c r="R2671">
        <v>17595</v>
      </c>
      <c r="S2671" s="286">
        <f>ROWS(R$5:R2671)</f>
        <v>2667</v>
      </c>
      <c r="T2671" s="286" t="str">
        <f>IF(P2671='5.1'!$E$5,TXM!S2671,"")</f>
        <v/>
      </c>
      <c r="U2671" t="str">
        <f>IFERROR(SMALL($T$5:$T$8000,ROWS($T$5:T2671)),"")</f>
        <v/>
      </c>
    </row>
    <row r="2672" spans="1:21" ht="14.4" customHeight="1" x14ac:dyDescent="0.25">
      <c r="A2672" s="285" t="s">
        <v>2020</v>
      </c>
      <c r="B2672" t="s">
        <v>108</v>
      </c>
      <c r="C2672" s="300">
        <v>6695</v>
      </c>
      <c r="D2672" s="286">
        <f>ROWS(C$5:C2672)</f>
        <v>2668</v>
      </c>
      <c r="E2672" s="286" t="str">
        <f>IF(A2672='5.1'!$E$5,TXM!D2672,"")</f>
        <v/>
      </c>
      <c r="F2672" t="str">
        <f>IFERROR(SMALL($E$5:$E$8000,ROWS($E$5:E2672)),"")</f>
        <v/>
      </c>
      <c r="I2672" s="285" t="s">
        <v>1731</v>
      </c>
      <c r="J2672" t="s">
        <v>736</v>
      </c>
      <c r="K2672" s="300">
        <v>22652</v>
      </c>
      <c r="L2672" s="286">
        <f>ROWS(K$5:K2672)</f>
        <v>2668</v>
      </c>
      <c r="M2672" s="286" t="str">
        <f>IF(I2672='5.1'!$E$5,TXM!L2672,"")</f>
        <v/>
      </c>
      <c r="N2672" t="str">
        <f>IFERROR(SMALL($M$5:$M$8000,ROWS($M$5:M2672)),"")</f>
        <v/>
      </c>
      <c r="P2672" t="s">
        <v>1852</v>
      </c>
      <c r="Q2672" t="s">
        <v>766</v>
      </c>
      <c r="R2672">
        <v>16817</v>
      </c>
      <c r="S2672" s="286">
        <f>ROWS(R$5:R2672)</f>
        <v>2668</v>
      </c>
      <c r="T2672" s="286" t="str">
        <f>IF(P2672='5.1'!$E$5,TXM!S2672,"")</f>
        <v/>
      </c>
      <c r="U2672" t="str">
        <f>IFERROR(SMALL($T$5:$T$8000,ROWS($T$5:T2672)),"")</f>
        <v/>
      </c>
    </row>
    <row r="2673" spans="1:21" ht="14.4" customHeight="1" x14ac:dyDescent="0.25">
      <c r="A2673" s="285" t="s">
        <v>2020</v>
      </c>
      <c r="B2673" t="s">
        <v>762</v>
      </c>
      <c r="C2673" s="300">
        <v>3000</v>
      </c>
      <c r="D2673" s="286">
        <f>ROWS(C$5:C2673)</f>
        <v>2669</v>
      </c>
      <c r="E2673" s="286" t="str">
        <f>IF(A2673='5.1'!$E$5,TXM!D2673,"")</f>
        <v/>
      </c>
      <c r="F2673" t="str">
        <f>IFERROR(SMALL($E$5:$E$8000,ROWS($E$5:E2673)),"")</f>
        <v/>
      </c>
      <c r="I2673" s="285" t="s">
        <v>1731</v>
      </c>
      <c r="J2673" t="s">
        <v>104</v>
      </c>
      <c r="K2673" s="300">
        <v>8107</v>
      </c>
      <c r="L2673" s="286">
        <f>ROWS(K$5:K2673)</f>
        <v>2669</v>
      </c>
      <c r="M2673" s="286" t="str">
        <f>IF(I2673='5.1'!$E$5,TXM!L2673,"")</f>
        <v/>
      </c>
      <c r="N2673" t="str">
        <f>IFERROR(SMALL($M$5:$M$8000,ROWS($M$5:M2673)),"")</f>
        <v/>
      </c>
      <c r="P2673" t="s">
        <v>1852</v>
      </c>
      <c r="Q2673" t="s">
        <v>823</v>
      </c>
      <c r="R2673">
        <v>5625</v>
      </c>
      <c r="S2673" s="286">
        <f>ROWS(R$5:R2673)</f>
        <v>2669</v>
      </c>
      <c r="T2673" s="286" t="str">
        <f>IF(P2673='5.1'!$E$5,TXM!S2673,"")</f>
        <v/>
      </c>
      <c r="U2673" t="str">
        <f>IFERROR(SMALL($T$5:$T$8000,ROWS($T$5:T2673)),"")</f>
        <v/>
      </c>
    </row>
    <row r="2674" spans="1:21" ht="14.4" customHeight="1" x14ac:dyDescent="0.25">
      <c r="A2674" s="285" t="s">
        <v>2020</v>
      </c>
      <c r="B2674" t="s">
        <v>1076</v>
      </c>
      <c r="C2674" s="300">
        <v>2475</v>
      </c>
      <c r="D2674" s="286">
        <f>ROWS(C$5:C2674)</f>
        <v>2670</v>
      </c>
      <c r="E2674" s="286" t="str">
        <f>IF(A2674='5.1'!$E$5,TXM!D2674,"")</f>
        <v/>
      </c>
      <c r="F2674" t="str">
        <f>IFERROR(SMALL($E$5:$E$8000,ROWS($E$5:E2674)),"")</f>
        <v/>
      </c>
      <c r="I2674" s="285" t="s">
        <v>1731</v>
      </c>
      <c r="J2674" t="s">
        <v>112</v>
      </c>
      <c r="K2674" s="300">
        <v>4907</v>
      </c>
      <c r="L2674" s="286">
        <f>ROWS(K$5:K2674)</f>
        <v>2670</v>
      </c>
      <c r="M2674" s="286" t="str">
        <f>IF(I2674='5.1'!$E$5,TXM!L2674,"")</f>
        <v/>
      </c>
      <c r="N2674" t="str">
        <f>IFERROR(SMALL($M$5:$M$8000,ROWS($M$5:M2674)),"")</f>
        <v/>
      </c>
      <c r="P2674" t="s">
        <v>1852</v>
      </c>
      <c r="Q2674" t="s">
        <v>784</v>
      </c>
      <c r="R2674">
        <v>2305</v>
      </c>
      <c r="S2674" s="286">
        <f>ROWS(R$5:R2674)</f>
        <v>2670</v>
      </c>
      <c r="T2674" s="286" t="str">
        <f>IF(P2674='5.1'!$E$5,TXM!S2674,"")</f>
        <v/>
      </c>
      <c r="U2674" t="str">
        <f>IFERROR(SMALL($T$5:$T$8000,ROWS($T$5:T2674)),"")</f>
        <v/>
      </c>
    </row>
    <row r="2675" spans="1:21" ht="14.4" customHeight="1" x14ac:dyDescent="0.25">
      <c r="A2675" s="285" t="s">
        <v>2020</v>
      </c>
      <c r="B2675" t="s">
        <v>107</v>
      </c>
      <c r="C2675" s="300">
        <v>788</v>
      </c>
      <c r="D2675" s="286">
        <f>ROWS(C$5:C2675)</f>
        <v>2671</v>
      </c>
      <c r="E2675" s="286" t="str">
        <f>IF(A2675='5.1'!$E$5,TXM!D2675,"")</f>
        <v/>
      </c>
      <c r="F2675" t="str">
        <f>IFERROR(SMALL($E$5:$E$8000,ROWS($E$5:E2675)),"")</f>
        <v/>
      </c>
      <c r="I2675" s="285" t="s">
        <v>1734</v>
      </c>
      <c r="J2675" t="s">
        <v>814</v>
      </c>
      <c r="K2675" s="300">
        <v>1693490370</v>
      </c>
      <c r="L2675" s="286">
        <f>ROWS(K$5:K2675)</f>
        <v>2671</v>
      </c>
      <c r="M2675" s="286" t="str">
        <f>IF(I2675='5.1'!$E$5,TXM!L2675,"")</f>
        <v/>
      </c>
      <c r="N2675" t="str">
        <f>IFERROR(SMALL($M$5:$M$8000,ROWS($M$5:M2675)),"")</f>
        <v/>
      </c>
      <c r="P2675" t="s">
        <v>2027</v>
      </c>
      <c r="Q2675" t="s">
        <v>806</v>
      </c>
      <c r="R2675">
        <v>60705</v>
      </c>
      <c r="S2675" s="286">
        <f>ROWS(R$5:R2675)</f>
        <v>2671</v>
      </c>
      <c r="T2675" s="286" t="str">
        <f>IF(P2675='5.1'!$E$5,TXM!S2675,"")</f>
        <v/>
      </c>
      <c r="U2675" t="str">
        <f>IFERROR(SMALL($T$5:$T$8000,ROWS($T$5:T2675)),"")</f>
        <v/>
      </c>
    </row>
    <row r="2676" spans="1:21" ht="14.4" customHeight="1" x14ac:dyDescent="0.25">
      <c r="A2676" s="285" t="s">
        <v>2021</v>
      </c>
      <c r="B2676" t="s">
        <v>786</v>
      </c>
      <c r="C2676" s="300">
        <v>1205957</v>
      </c>
      <c r="D2676" s="286">
        <f>ROWS(C$5:C2676)</f>
        <v>2672</v>
      </c>
      <c r="E2676" s="286" t="str">
        <f>IF(A2676='5.1'!$E$5,TXM!D2676,"")</f>
        <v/>
      </c>
      <c r="F2676" t="str">
        <f>IFERROR(SMALL($E$5:$E$8000,ROWS($E$5:E2676)),"")</f>
        <v/>
      </c>
      <c r="I2676" s="285" t="s">
        <v>1734</v>
      </c>
      <c r="J2676" t="s">
        <v>199</v>
      </c>
      <c r="K2676" s="300">
        <v>387518524</v>
      </c>
      <c r="L2676" s="286">
        <f>ROWS(K$5:K2676)</f>
        <v>2672</v>
      </c>
      <c r="M2676" s="286" t="str">
        <f>IF(I2676='5.1'!$E$5,TXM!L2676,"")</f>
        <v/>
      </c>
      <c r="N2676" t="str">
        <f>IFERROR(SMALL($M$5:$M$8000,ROWS($M$5:M2676)),"")</f>
        <v/>
      </c>
      <c r="P2676" t="s">
        <v>2027</v>
      </c>
      <c r="Q2676" t="s">
        <v>1098</v>
      </c>
      <c r="R2676">
        <v>46085</v>
      </c>
      <c r="S2676" s="286">
        <f>ROWS(R$5:R2676)</f>
        <v>2672</v>
      </c>
      <c r="T2676" s="286" t="str">
        <f>IF(P2676='5.1'!$E$5,TXM!S2676,"")</f>
        <v/>
      </c>
      <c r="U2676" t="str">
        <f>IFERROR(SMALL($T$5:$T$8000,ROWS($T$5:T2676)),"")</f>
        <v/>
      </c>
    </row>
    <row r="2677" spans="1:21" ht="14.4" customHeight="1" x14ac:dyDescent="0.25">
      <c r="A2677" s="285" t="s">
        <v>2021</v>
      </c>
      <c r="B2677" t="s">
        <v>790</v>
      </c>
      <c r="C2677" s="300">
        <v>1143989</v>
      </c>
      <c r="D2677" s="286">
        <f>ROWS(C$5:C2677)</f>
        <v>2673</v>
      </c>
      <c r="E2677" s="286" t="str">
        <f>IF(A2677='5.1'!$E$5,TXM!D2677,"")</f>
        <v/>
      </c>
      <c r="F2677" t="str">
        <f>IFERROR(SMALL($E$5:$E$8000,ROWS($E$5:E2677)),"")</f>
        <v/>
      </c>
      <c r="I2677" s="285" t="s">
        <v>1734</v>
      </c>
      <c r="J2677" t="s">
        <v>808</v>
      </c>
      <c r="K2677" s="300">
        <v>293861272</v>
      </c>
      <c r="L2677" s="286">
        <f>ROWS(K$5:K2677)</f>
        <v>2673</v>
      </c>
      <c r="M2677" s="286" t="str">
        <f>IF(I2677='5.1'!$E$5,TXM!L2677,"")</f>
        <v/>
      </c>
      <c r="N2677" t="str">
        <f>IFERROR(SMALL($M$5:$M$8000,ROWS($M$5:M2677)),"")</f>
        <v/>
      </c>
      <c r="P2677" t="s">
        <v>2028</v>
      </c>
      <c r="Q2677" t="s">
        <v>818</v>
      </c>
      <c r="R2677">
        <v>230381</v>
      </c>
      <c r="S2677" s="286">
        <f>ROWS(R$5:R2677)</f>
        <v>2673</v>
      </c>
      <c r="T2677" s="286" t="str">
        <f>IF(P2677='5.1'!$E$5,TXM!S2677,"")</f>
        <v/>
      </c>
      <c r="U2677" t="str">
        <f>IFERROR(SMALL($T$5:$T$8000,ROWS($T$5:T2677)),"")</f>
        <v/>
      </c>
    </row>
    <row r="2678" spans="1:21" ht="14.4" customHeight="1" x14ac:dyDescent="0.25">
      <c r="A2678" s="285" t="s">
        <v>2029</v>
      </c>
      <c r="B2678" t="s">
        <v>199</v>
      </c>
      <c r="C2678" s="300">
        <v>268337</v>
      </c>
      <c r="D2678" s="286">
        <f>ROWS(C$5:C2678)</f>
        <v>2674</v>
      </c>
      <c r="E2678" s="286" t="str">
        <f>IF(A2678='5.1'!$E$5,TXM!D2678,"")</f>
        <v/>
      </c>
      <c r="F2678" t="str">
        <f>IFERROR(SMALL($E$5:$E$8000,ROWS($E$5:E2678)),"")</f>
        <v/>
      </c>
      <c r="I2678" s="285" t="s">
        <v>1734</v>
      </c>
      <c r="J2678" t="s">
        <v>717</v>
      </c>
      <c r="K2678" s="300">
        <v>120438495</v>
      </c>
      <c r="L2678" s="286">
        <f>ROWS(K$5:K2678)</f>
        <v>2674</v>
      </c>
      <c r="M2678" s="286" t="str">
        <f>IF(I2678='5.1'!$E$5,TXM!L2678,"")</f>
        <v/>
      </c>
      <c r="N2678" t="str">
        <f>IFERROR(SMALL($M$5:$M$8000,ROWS($M$5:M2678)),"")</f>
        <v/>
      </c>
      <c r="P2678" t="s">
        <v>2028</v>
      </c>
      <c r="Q2678" t="s">
        <v>115</v>
      </c>
      <c r="R2678">
        <v>100156</v>
      </c>
      <c r="S2678" s="286">
        <f>ROWS(R$5:R2678)</f>
        <v>2674</v>
      </c>
      <c r="T2678" s="286" t="str">
        <f>IF(P2678='5.1'!$E$5,TXM!S2678,"")</f>
        <v/>
      </c>
      <c r="U2678" t="str">
        <f>IFERROR(SMALL($T$5:$T$8000,ROWS($T$5:T2678)),"")</f>
        <v/>
      </c>
    </row>
    <row r="2679" spans="1:21" ht="14.4" customHeight="1" x14ac:dyDescent="0.25">
      <c r="A2679" s="285" t="s">
        <v>2022</v>
      </c>
      <c r="B2679" t="s">
        <v>1080</v>
      </c>
      <c r="C2679" s="300">
        <v>210676683</v>
      </c>
      <c r="D2679" s="286">
        <f>ROWS(C$5:C2679)</f>
        <v>2675</v>
      </c>
      <c r="E2679" s="286" t="str">
        <f>IF(A2679='5.1'!$E$5,TXM!D2679,"")</f>
        <v/>
      </c>
      <c r="F2679" t="str">
        <f>IFERROR(SMALL($E$5:$E$8000,ROWS($E$5:E2679)),"")</f>
        <v/>
      </c>
      <c r="I2679" s="285" t="s">
        <v>1734</v>
      </c>
      <c r="J2679" t="s">
        <v>806</v>
      </c>
      <c r="K2679" s="300">
        <v>91558902</v>
      </c>
      <c r="L2679" s="286">
        <f>ROWS(K$5:K2679)</f>
        <v>2675</v>
      </c>
      <c r="M2679" s="286" t="str">
        <f>IF(I2679='5.1'!$E$5,TXM!L2679,"")</f>
        <v/>
      </c>
      <c r="N2679" t="str">
        <f>IFERROR(SMALL($M$5:$M$8000,ROWS($M$5:M2679)),"")</f>
        <v/>
      </c>
      <c r="P2679" t="s">
        <v>2028</v>
      </c>
      <c r="Q2679" t="s">
        <v>1098</v>
      </c>
      <c r="R2679">
        <v>40429</v>
      </c>
      <c r="S2679" s="286">
        <f>ROWS(R$5:R2679)</f>
        <v>2675</v>
      </c>
      <c r="T2679" s="286" t="str">
        <f>IF(P2679='5.1'!$E$5,TXM!S2679,"")</f>
        <v/>
      </c>
      <c r="U2679" t="str">
        <f>IFERROR(SMALL($T$5:$T$8000,ROWS($T$5:T2679)),"")</f>
        <v/>
      </c>
    </row>
    <row r="2680" spans="1:21" ht="14.4" customHeight="1" x14ac:dyDescent="0.25">
      <c r="A2680" s="285" t="s">
        <v>2022</v>
      </c>
      <c r="B2680" t="s">
        <v>198</v>
      </c>
      <c r="C2680" s="300">
        <v>5040000</v>
      </c>
      <c r="D2680" s="286">
        <f>ROWS(C$5:C2680)</f>
        <v>2676</v>
      </c>
      <c r="E2680" s="286" t="str">
        <f>IF(A2680='5.1'!$E$5,TXM!D2680,"")</f>
        <v/>
      </c>
      <c r="F2680" t="str">
        <f>IFERROR(SMALL($E$5:$E$8000,ROWS($E$5:E2680)),"")</f>
        <v/>
      </c>
      <c r="I2680" s="285" t="s">
        <v>1734</v>
      </c>
      <c r="J2680" t="s">
        <v>784</v>
      </c>
      <c r="K2680" s="300">
        <v>69763422</v>
      </c>
      <c r="L2680" s="286">
        <f>ROWS(K$5:K2680)</f>
        <v>2676</v>
      </c>
      <c r="M2680" s="286" t="str">
        <f>IF(I2680='5.1'!$E$5,TXM!L2680,"")</f>
        <v/>
      </c>
      <c r="N2680" t="str">
        <f>IFERROR(SMALL($M$5:$M$8000,ROWS($M$5:M2680)),"")</f>
        <v/>
      </c>
      <c r="P2680" t="s">
        <v>2028</v>
      </c>
      <c r="Q2680" t="s">
        <v>1081</v>
      </c>
      <c r="R2680">
        <v>15059</v>
      </c>
      <c r="S2680" s="286">
        <f>ROWS(R$5:R2680)</f>
        <v>2676</v>
      </c>
      <c r="T2680" s="286" t="str">
        <f>IF(P2680='5.1'!$E$5,TXM!S2680,"")</f>
        <v/>
      </c>
      <c r="U2680" t="str">
        <f>IFERROR(SMALL($T$5:$T$8000,ROWS($T$5:T2680)),"")</f>
        <v/>
      </c>
    </row>
    <row r="2681" spans="1:21" ht="14.4" customHeight="1" x14ac:dyDescent="0.25">
      <c r="A2681" s="285" t="s">
        <v>2022</v>
      </c>
      <c r="B2681" t="s">
        <v>711</v>
      </c>
      <c r="C2681" s="300">
        <v>4806208</v>
      </c>
      <c r="D2681" s="286">
        <f>ROWS(C$5:C2681)</f>
        <v>2677</v>
      </c>
      <c r="E2681" s="286" t="str">
        <f>IF(A2681='5.1'!$E$5,TXM!D2681,"")</f>
        <v/>
      </c>
      <c r="F2681" t="str">
        <f>IFERROR(SMALL($E$5:$E$8000,ROWS($E$5:E2681)),"")</f>
        <v/>
      </c>
      <c r="I2681" s="285" t="s">
        <v>1734</v>
      </c>
      <c r="J2681" t="s">
        <v>1090</v>
      </c>
      <c r="K2681" s="300">
        <v>65379708</v>
      </c>
      <c r="L2681" s="286">
        <f>ROWS(K$5:K2681)</f>
        <v>2677</v>
      </c>
      <c r="M2681" s="286" t="str">
        <f>IF(I2681='5.1'!$E$5,TXM!L2681,"")</f>
        <v/>
      </c>
      <c r="N2681" t="str">
        <f>IFERROR(SMALL($M$5:$M$8000,ROWS($M$5:M2681)),"")</f>
        <v/>
      </c>
      <c r="P2681" t="s">
        <v>2030</v>
      </c>
      <c r="Q2681" t="s">
        <v>1093</v>
      </c>
      <c r="R2681">
        <v>2039393</v>
      </c>
      <c r="S2681" s="286">
        <f>ROWS(R$5:R2681)</f>
        <v>2677</v>
      </c>
      <c r="T2681" s="286" t="str">
        <f>IF(P2681='5.1'!$E$5,TXM!S2681,"")</f>
        <v/>
      </c>
      <c r="U2681" t="str">
        <f>IFERROR(SMALL($T$5:$T$8000,ROWS($T$5:T2681)),"")</f>
        <v/>
      </c>
    </row>
    <row r="2682" spans="1:21" ht="14.4" customHeight="1" x14ac:dyDescent="0.25">
      <c r="A2682" s="285" t="s">
        <v>2022</v>
      </c>
      <c r="B2682" t="s">
        <v>715</v>
      </c>
      <c r="C2682" s="300">
        <v>2979957</v>
      </c>
      <c r="D2682" s="286">
        <f>ROWS(C$5:C2682)</f>
        <v>2678</v>
      </c>
      <c r="E2682" s="286" t="str">
        <f>IF(A2682='5.1'!$E$5,TXM!D2682,"")</f>
        <v/>
      </c>
      <c r="F2682" t="str">
        <f>IFERROR(SMALL($E$5:$E$8000,ROWS($E$5:E2682)),"")</f>
        <v/>
      </c>
      <c r="I2682" s="285" t="s">
        <v>1734</v>
      </c>
      <c r="J2682" t="s">
        <v>802</v>
      </c>
      <c r="K2682" s="300">
        <v>42174984</v>
      </c>
      <c r="L2682" s="286">
        <f>ROWS(K$5:K2682)</f>
        <v>2678</v>
      </c>
      <c r="M2682" s="286" t="str">
        <f>IF(I2682='5.1'!$E$5,TXM!L2682,"")</f>
        <v/>
      </c>
      <c r="N2682" t="str">
        <f>IFERROR(SMALL($M$5:$M$8000,ROWS($M$5:M2682)),"")</f>
        <v/>
      </c>
      <c r="P2682" t="s">
        <v>2030</v>
      </c>
      <c r="Q2682" t="s">
        <v>806</v>
      </c>
      <c r="R2682">
        <v>1991062</v>
      </c>
      <c r="S2682" s="286">
        <f>ROWS(R$5:R2682)</f>
        <v>2678</v>
      </c>
      <c r="T2682" s="286" t="str">
        <f>IF(P2682='5.1'!$E$5,TXM!S2682,"")</f>
        <v/>
      </c>
      <c r="U2682" t="str">
        <f>IFERROR(SMALL($T$5:$T$8000,ROWS($T$5:T2682)),"")</f>
        <v/>
      </c>
    </row>
    <row r="2683" spans="1:21" ht="14.4" customHeight="1" x14ac:dyDescent="0.25">
      <c r="A2683" s="285" t="s">
        <v>2022</v>
      </c>
      <c r="B2683" t="s">
        <v>118</v>
      </c>
      <c r="C2683" s="300">
        <v>1458649</v>
      </c>
      <c r="D2683" s="286">
        <f>ROWS(C$5:C2683)</f>
        <v>2679</v>
      </c>
      <c r="E2683" s="286" t="str">
        <f>IF(A2683='5.1'!$E$5,TXM!D2683,"")</f>
        <v/>
      </c>
      <c r="F2683" t="str">
        <f>IFERROR(SMALL($E$5:$E$8000,ROWS($E$5:E2683)),"")</f>
        <v/>
      </c>
      <c r="I2683" s="285" t="s">
        <v>1734</v>
      </c>
      <c r="J2683" t="s">
        <v>1079</v>
      </c>
      <c r="K2683" s="300">
        <v>41822551</v>
      </c>
      <c r="L2683" s="286">
        <f>ROWS(K$5:K2683)</f>
        <v>2679</v>
      </c>
      <c r="M2683" s="286" t="str">
        <f>IF(I2683='5.1'!$E$5,TXM!L2683,"")</f>
        <v/>
      </c>
      <c r="N2683" t="str">
        <f>IFERROR(SMALL($M$5:$M$8000,ROWS($M$5:M2683)),"")</f>
        <v/>
      </c>
      <c r="P2683" t="s">
        <v>2030</v>
      </c>
      <c r="Q2683" t="s">
        <v>1092</v>
      </c>
      <c r="R2683">
        <v>119338</v>
      </c>
      <c r="S2683" s="286">
        <f>ROWS(R$5:R2683)</f>
        <v>2679</v>
      </c>
      <c r="T2683" s="286" t="str">
        <f>IF(P2683='5.1'!$E$5,TXM!S2683,"")</f>
        <v/>
      </c>
      <c r="U2683" t="str">
        <f>IFERROR(SMALL($T$5:$T$8000,ROWS($T$5:T2683)),"")</f>
        <v/>
      </c>
    </row>
    <row r="2684" spans="1:21" ht="14.4" customHeight="1" x14ac:dyDescent="0.25">
      <c r="A2684" s="285" t="s">
        <v>2022</v>
      </c>
      <c r="B2684" t="s">
        <v>106</v>
      </c>
      <c r="C2684" s="300">
        <v>1085367</v>
      </c>
      <c r="D2684" s="286">
        <f>ROWS(C$5:C2684)</f>
        <v>2680</v>
      </c>
      <c r="E2684" s="286" t="str">
        <f>IF(A2684='5.1'!$E$5,TXM!D2684,"")</f>
        <v/>
      </c>
      <c r="F2684" t="str">
        <f>IFERROR(SMALL($E$5:$E$8000,ROWS($E$5:E2684)),"")</f>
        <v/>
      </c>
      <c r="I2684" s="285" t="s">
        <v>1734</v>
      </c>
      <c r="J2684" t="s">
        <v>997</v>
      </c>
      <c r="K2684" s="300">
        <v>40909042</v>
      </c>
      <c r="L2684" s="286">
        <f>ROWS(K$5:K2684)</f>
        <v>2680</v>
      </c>
      <c r="M2684" s="286" t="str">
        <f>IF(I2684='5.1'!$E$5,TXM!L2684,"")</f>
        <v/>
      </c>
      <c r="N2684" t="str">
        <f>IFERROR(SMALL($M$5:$M$8000,ROWS($M$5:M2684)),"")</f>
        <v/>
      </c>
      <c r="P2684" t="s">
        <v>2030</v>
      </c>
      <c r="Q2684" t="s">
        <v>808</v>
      </c>
      <c r="R2684">
        <v>91814</v>
      </c>
      <c r="S2684" s="286">
        <f>ROWS(R$5:R2684)</f>
        <v>2680</v>
      </c>
      <c r="T2684" s="286" t="str">
        <f>IF(P2684='5.1'!$E$5,TXM!S2684,"")</f>
        <v/>
      </c>
      <c r="U2684" t="str">
        <f>IFERROR(SMALL($T$5:$T$8000,ROWS($T$5:T2684)),"")</f>
        <v/>
      </c>
    </row>
    <row r="2685" spans="1:21" ht="14.4" customHeight="1" x14ac:dyDescent="0.25">
      <c r="A2685" s="285" t="s">
        <v>2022</v>
      </c>
      <c r="B2685" t="s">
        <v>804</v>
      </c>
      <c r="C2685" s="300">
        <v>670219</v>
      </c>
      <c r="D2685" s="286">
        <f>ROWS(C$5:C2685)</f>
        <v>2681</v>
      </c>
      <c r="E2685" s="286" t="str">
        <f>IF(A2685='5.1'!$E$5,TXM!D2685,"")</f>
        <v/>
      </c>
      <c r="F2685" t="str">
        <f>IFERROR(SMALL($E$5:$E$8000,ROWS($E$5:E2685)),"")</f>
        <v/>
      </c>
      <c r="I2685" s="285" t="s">
        <v>1734</v>
      </c>
      <c r="J2685" t="s">
        <v>1093</v>
      </c>
      <c r="K2685" s="300">
        <v>39488785</v>
      </c>
      <c r="L2685" s="286">
        <f>ROWS(K$5:K2685)</f>
        <v>2681</v>
      </c>
      <c r="M2685" s="286" t="str">
        <f>IF(I2685='5.1'!$E$5,TXM!L2685,"")</f>
        <v/>
      </c>
      <c r="N2685" t="str">
        <f>IFERROR(SMALL($M$5:$M$8000,ROWS($M$5:M2685)),"")</f>
        <v/>
      </c>
      <c r="P2685" t="s">
        <v>2030</v>
      </c>
      <c r="Q2685" t="s">
        <v>818</v>
      </c>
      <c r="R2685">
        <v>61013</v>
      </c>
      <c r="S2685" s="286">
        <f>ROWS(R$5:R2685)</f>
        <v>2681</v>
      </c>
      <c r="T2685" s="286" t="str">
        <f>IF(P2685='5.1'!$E$5,TXM!S2685,"")</f>
        <v/>
      </c>
      <c r="U2685" t="str">
        <f>IFERROR(SMALL($T$5:$T$8000,ROWS($T$5:T2685)),"")</f>
        <v/>
      </c>
    </row>
    <row r="2686" spans="1:21" ht="14.4" customHeight="1" x14ac:dyDescent="0.25">
      <c r="A2686" s="285" t="s">
        <v>2022</v>
      </c>
      <c r="B2686" t="s">
        <v>705</v>
      </c>
      <c r="C2686" s="300">
        <v>656354</v>
      </c>
      <c r="D2686" s="286">
        <f>ROWS(C$5:C2686)</f>
        <v>2682</v>
      </c>
      <c r="E2686" s="286" t="str">
        <f>IF(A2686='5.1'!$E$5,TXM!D2686,"")</f>
        <v/>
      </c>
      <c r="F2686" t="str">
        <f>IFERROR(SMALL($E$5:$E$8000,ROWS($E$5:E2686)),"")</f>
        <v/>
      </c>
      <c r="I2686" s="285" t="s">
        <v>1734</v>
      </c>
      <c r="J2686" t="s">
        <v>1080</v>
      </c>
      <c r="K2686" s="300">
        <v>33856974</v>
      </c>
      <c r="L2686" s="286">
        <f>ROWS(K$5:K2686)</f>
        <v>2682</v>
      </c>
      <c r="M2686" s="286" t="str">
        <f>IF(I2686='5.1'!$E$5,TXM!L2686,"")</f>
        <v/>
      </c>
      <c r="N2686" t="str">
        <f>IFERROR(SMALL($M$5:$M$8000,ROWS($M$5:M2686)),"")</f>
        <v/>
      </c>
      <c r="P2686" t="s">
        <v>2030</v>
      </c>
      <c r="Q2686" t="s">
        <v>1080</v>
      </c>
      <c r="R2686">
        <v>43755</v>
      </c>
      <c r="S2686" s="286">
        <f>ROWS(R$5:R2686)</f>
        <v>2682</v>
      </c>
      <c r="T2686" s="286" t="str">
        <f>IF(P2686='5.1'!$E$5,TXM!S2686,"")</f>
        <v/>
      </c>
      <c r="U2686" t="str">
        <f>IFERROR(SMALL($T$5:$T$8000,ROWS($T$5:T2686)),"")</f>
        <v/>
      </c>
    </row>
    <row r="2687" spans="1:21" ht="14.4" customHeight="1" x14ac:dyDescent="0.25">
      <c r="A2687" s="285" t="s">
        <v>2022</v>
      </c>
      <c r="B2687" t="s">
        <v>717</v>
      </c>
      <c r="C2687" s="300">
        <v>536250</v>
      </c>
      <c r="D2687" s="286">
        <f>ROWS(C$5:C2687)</f>
        <v>2683</v>
      </c>
      <c r="E2687" s="286" t="str">
        <f>IF(A2687='5.1'!$E$5,TXM!D2687,"")</f>
        <v/>
      </c>
      <c r="F2687" t="str">
        <f>IFERROR(SMALL($E$5:$E$8000,ROWS($E$5:E2687)),"")</f>
        <v/>
      </c>
      <c r="I2687" s="285" t="s">
        <v>1734</v>
      </c>
      <c r="J2687" t="s">
        <v>782</v>
      </c>
      <c r="K2687" s="300">
        <v>26370698</v>
      </c>
      <c r="L2687" s="286">
        <f>ROWS(K$5:K2687)</f>
        <v>2683</v>
      </c>
      <c r="M2687" s="286" t="str">
        <f>IF(I2687='5.1'!$E$5,TXM!L2687,"")</f>
        <v/>
      </c>
      <c r="N2687" t="str">
        <f>IFERROR(SMALL($M$5:$M$8000,ROWS($M$5:M2687)),"")</f>
        <v/>
      </c>
      <c r="P2687" t="s">
        <v>2030</v>
      </c>
      <c r="Q2687" t="s">
        <v>1098</v>
      </c>
      <c r="R2687">
        <v>38098</v>
      </c>
      <c r="S2687" s="286">
        <f>ROWS(R$5:R2687)</f>
        <v>2683</v>
      </c>
      <c r="T2687" s="286" t="str">
        <f>IF(P2687='5.1'!$E$5,TXM!S2687,"")</f>
        <v/>
      </c>
      <c r="U2687" t="str">
        <f>IFERROR(SMALL($T$5:$T$8000,ROWS($T$5:T2687)),"")</f>
        <v/>
      </c>
    </row>
    <row r="2688" spans="1:21" ht="14.4" customHeight="1" x14ac:dyDescent="0.25">
      <c r="A2688" s="285" t="s">
        <v>2022</v>
      </c>
      <c r="B2688" t="s">
        <v>119</v>
      </c>
      <c r="C2688" s="300">
        <v>517921</v>
      </c>
      <c r="D2688" s="286">
        <f>ROWS(C$5:C2688)</f>
        <v>2684</v>
      </c>
      <c r="E2688" s="286" t="str">
        <f>IF(A2688='5.1'!$E$5,TXM!D2688,"")</f>
        <v/>
      </c>
      <c r="F2688" t="str">
        <f>IFERROR(SMALL($E$5:$E$8000,ROWS($E$5:E2688)),"")</f>
        <v/>
      </c>
      <c r="I2688" s="285" t="s">
        <v>1734</v>
      </c>
      <c r="J2688" t="s">
        <v>1082</v>
      </c>
      <c r="K2688" s="300">
        <v>22446021</v>
      </c>
      <c r="L2688" s="286">
        <f>ROWS(K$5:K2688)</f>
        <v>2684</v>
      </c>
      <c r="M2688" s="286" t="str">
        <f>IF(I2688='5.1'!$E$5,TXM!L2688,"")</f>
        <v/>
      </c>
      <c r="N2688" t="str">
        <f>IFERROR(SMALL($M$5:$M$8000,ROWS($M$5:M2688)),"")</f>
        <v/>
      </c>
      <c r="P2688" t="s">
        <v>2030</v>
      </c>
      <c r="Q2688" t="s">
        <v>784</v>
      </c>
      <c r="R2688">
        <v>32562</v>
      </c>
      <c r="S2688" s="286">
        <f>ROWS(R$5:R2688)</f>
        <v>2684</v>
      </c>
      <c r="T2688" s="286" t="str">
        <f>IF(P2688='5.1'!$E$5,TXM!S2688,"")</f>
        <v/>
      </c>
      <c r="U2688" t="str">
        <f>IFERROR(SMALL($T$5:$T$8000,ROWS($T$5:T2688)),"")</f>
        <v/>
      </c>
    </row>
    <row r="2689" spans="1:21" ht="14.4" customHeight="1" x14ac:dyDescent="0.25">
      <c r="A2689" s="285" t="s">
        <v>2022</v>
      </c>
      <c r="B2689" t="s">
        <v>752</v>
      </c>
      <c r="C2689" s="300">
        <v>461904</v>
      </c>
      <c r="D2689" s="286">
        <f>ROWS(C$5:C2689)</f>
        <v>2685</v>
      </c>
      <c r="E2689" s="286" t="str">
        <f>IF(A2689='5.1'!$E$5,TXM!D2689,"")</f>
        <v/>
      </c>
      <c r="F2689" t="str">
        <f>IFERROR(SMALL($E$5:$E$8000,ROWS($E$5:E2689)),"")</f>
        <v/>
      </c>
      <c r="I2689" s="285" t="s">
        <v>1734</v>
      </c>
      <c r="J2689" t="s">
        <v>810</v>
      </c>
      <c r="K2689" s="300">
        <v>16287809</v>
      </c>
      <c r="L2689" s="286">
        <f>ROWS(K$5:K2689)</f>
        <v>2685</v>
      </c>
      <c r="M2689" s="286" t="str">
        <f>IF(I2689='5.1'!$E$5,TXM!L2689,"")</f>
        <v/>
      </c>
      <c r="N2689" t="str">
        <f>IFERROR(SMALL($M$5:$M$8000,ROWS($M$5:M2689)),"")</f>
        <v/>
      </c>
      <c r="P2689" t="s">
        <v>2030</v>
      </c>
      <c r="Q2689" t="s">
        <v>774</v>
      </c>
      <c r="R2689">
        <v>5093</v>
      </c>
      <c r="S2689" s="286">
        <f>ROWS(R$5:R2689)</f>
        <v>2685</v>
      </c>
      <c r="T2689" s="286" t="str">
        <f>IF(P2689='5.1'!$E$5,TXM!S2689,"")</f>
        <v/>
      </c>
      <c r="U2689" t="str">
        <f>IFERROR(SMALL($T$5:$T$8000,ROWS($T$5:T2689)),"")</f>
        <v/>
      </c>
    </row>
    <row r="2690" spans="1:21" ht="14.4" customHeight="1" x14ac:dyDescent="0.25">
      <c r="A2690" s="285" t="s">
        <v>2022</v>
      </c>
      <c r="B2690" t="s">
        <v>115</v>
      </c>
      <c r="C2690" s="300">
        <v>396000</v>
      </c>
      <c r="D2690" s="286">
        <f>ROWS(C$5:C2690)</f>
        <v>2686</v>
      </c>
      <c r="E2690" s="286" t="str">
        <f>IF(A2690='5.1'!$E$5,TXM!D2690,"")</f>
        <v/>
      </c>
      <c r="F2690" t="str">
        <f>IFERROR(SMALL($E$5:$E$8000,ROWS($E$5:E2690)),"")</f>
        <v/>
      </c>
      <c r="I2690" s="285" t="s">
        <v>1734</v>
      </c>
      <c r="J2690" t="s">
        <v>707</v>
      </c>
      <c r="K2690" s="300">
        <v>15308720</v>
      </c>
      <c r="L2690" s="286">
        <f>ROWS(K$5:K2690)</f>
        <v>2686</v>
      </c>
      <c r="M2690" s="286" t="str">
        <f>IF(I2690='5.1'!$E$5,TXM!L2690,"")</f>
        <v/>
      </c>
      <c r="N2690" t="str">
        <f>IFERROR(SMALL($M$5:$M$8000,ROWS($M$5:M2690)),"")</f>
        <v/>
      </c>
      <c r="P2690" t="s">
        <v>2030</v>
      </c>
      <c r="Q2690" t="s">
        <v>782</v>
      </c>
      <c r="R2690">
        <v>3281</v>
      </c>
      <c r="S2690" s="286">
        <f>ROWS(R$5:R2690)</f>
        <v>2686</v>
      </c>
      <c r="T2690" s="286" t="str">
        <f>IF(P2690='5.1'!$E$5,TXM!S2690,"")</f>
        <v/>
      </c>
      <c r="U2690" t="str">
        <f>IFERROR(SMALL($T$5:$T$8000,ROWS($T$5:T2690)),"")</f>
        <v/>
      </c>
    </row>
    <row r="2691" spans="1:21" ht="14.4" customHeight="1" x14ac:dyDescent="0.25">
      <c r="A2691" s="285" t="s">
        <v>2022</v>
      </c>
      <c r="B2691" t="s">
        <v>790</v>
      </c>
      <c r="C2691" s="300">
        <v>227155</v>
      </c>
      <c r="D2691" s="286">
        <f>ROWS(C$5:C2691)</f>
        <v>2687</v>
      </c>
      <c r="E2691" s="286" t="str">
        <f>IF(A2691='5.1'!$E$5,TXM!D2691,"")</f>
        <v/>
      </c>
      <c r="F2691" t="str">
        <f>IFERROR(SMALL($E$5:$E$8000,ROWS($E$5:E2691)),"")</f>
        <v/>
      </c>
      <c r="I2691" s="285" t="s">
        <v>1734</v>
      </c>
      <c r="J2691" t="s">
        <v>114</v>
      </c>
      <c r="K2691" s="300">
        <v>10329577</v>
      </c>
      <c r="L2691" s="286">
        <f>ROWS(K$5:K2691)</f>
        <v>2687</v>
      </c>
      <c r="M2691" s="286" t="str">
        <f>IF(I2691='5.1'!$E$5,TXM!L2691,"")</f>
        <v/>
      </c>
      <c r="N2691" t="str">
        <f>IFERROR(SMALL($M$5:$M$8000,ROWS($M$5:M2691)),"")</f>
        <v/>
      </c>
      <c r="P2691" t="s">
        <v>2030</v>
      </c>
      <c r="Q2691" t="s">
        <v>1081</v>
      </c>
      <c r="R2691">
        <v>2342</v>
      </c>
      <c r="S2691" s="286">
        <f>ROWS(R$5:R2691)</f>
        <v>2687</v>
      </c>
      <c r="T2691" s="286" t="str">
        <f>IF(P2691='5.1'!$E$5,TXM!S2691,"")</f>
        <v/>
      </c>
      <c r="U2691" t="str">
        <f>IFERROR(SMALL($T$5:$T$8000,ROWS($T$5:T2691)),"")</f>
        <v/>
      </c>
    </row>
    <row r="2692" spans="1:21" ht="14.4" customHeight="1" x14ac:dyDescent="0.25">
      <c r="A2692" s="285" t="s">
        <v>2022</v>
      </c>
      <c r="B2692" t="s">
        <v>762</v>
      </c>
      <c r="C2692" s="300">
        <v>192000</v>
      </c>
      <c r="D2692" s="286">
        <f>ROWS(C$5:C2692)</f>
        <v>2688</v>
      </c>
      <c r="E2692" s="286" t="str">
        <f>IF(A2692='5.1'!$E$5,TXM!D2692,"")</f>
        <v/>
      </c>
      <c r="F2692" t="str">
        <f>IFERROR(SMALL($E$5:$E$8000,ROWS($E$5:E2692)),"")</f>
        <v/>
      </c>
      <c r="I2692" s="285" t="s">
        <v>1734</v>
      </c>
      <c r="J2692" t="s">
        <v>705</v>
      </c>
      <c r="K2692" s="300">
        <v>6688710</v>
      </c>
      <c r="L2692" s="286">
        <f>ROWS(K$5:K2692)</f>
        <v>2688</v>
      </c>
      <c r="M2692" s="286" t="str">
        <f>IF(I2692='5.1'!$E$5,TXM!L2692,"")</f>
        <v/>
      </c>
      <c r="N2692" t="str">
        <f>IFERROR(SMALL($M$5:$M$8000,ROWS($M$5:M2692)),"")</f>
        <v/>
      </c>
      <c r="P2692" t="s">
        <v>2030</v>
      </c>
      <c r="Q2692" t="s">
        <v>723</v>
      </c>
      <c r="R2692">
        <v>1406</v>
      </c>
      <c r="S2692" s="286">
        <f>ROWS(R$5:R2692)</f>
        <v>2688</v>
      </c>
      <c r="T2692" s="286" t="str">
        <f>IF(P2692='5.1'!$E$5,TXM!S2692,"")</f>
        <v/>
      </c>
      <c r="U2692" t="str">
        <f>IFERROR(SMALL($T$5:$T$8000,ROWS($T$5:T2692)),"")</f>
        <v/>
      </c>
    </row>
    <row r="2693" spans="1:21" ht="14.4" customHeight="1" x14ac:dyDescent="0.25">
      <c r="A2693" s="285" t="s">
        <v>2022</v>
      </c>
      <c r="B2693" t="s">
        <v>776</v>
      </c>
      <c r="C2693" s="300">
        <v>121800</v>
      </c>
      <c r="D2693" s="286">
        <f>ROWS(C$5:C2693)</f>
        <v>2689</v>
      </c>
      <c r="E2693" s="286" t="str">
        <f>IF(A2693='5.1'!$E$5,TXM!D2693,"")</f>
        <v/>
      </c>
      <c r="F2693" t="str">
        <f>IFERROR(SMALL($E$5:$E$8000,ROWS($E$5:E2693)),"")</f>
        <v/>
      </c>
      <c r="I2693" s="285" t="s">
        <v>1734</v>
      </c>
      <c r="J2693" t="s">
        <v>711</v>
      </c>
      <c r="K2693" s="300">
        <v>6292476</v>
      </c>
      <c r="L2693" s="286">
        <f>ROWS(K$5:K2693)</f>
        <v>2689</v>
      </c>
      <c r="M2693" s="286" t="str">
        <f>IF(I2693='5.1'!$E$5,TXM!L2693,"")</f>
        <v/>
      </c>
      <c r="N2693" t="str">
        <f>IFERROR(SMALL($M$5:$M$8000,ROWS($M$5:M2693)),"")</f>
        <v/>
      </c>
      <c r="P2693" t="s">
        <v>2030</v>
      </c>
      <c r="Q2693" t="s">
        <v>802</v>
      </c>
      <c r="R2693">
        <v>1375</v>
      </c>
      <c r="S2693" s="286">
        <f>ROWS(R$5:R2693)</f>
        <v>2689</v>
      </c>
      <c r="T2693" s="286" t="str">
        <f>IF(P2693='5.1'!$E$5,TXM!S2693,"")</f>
        <v/>
      </c>
      <c r="U2693" t="str">
        <f>IFERROR(SMALL($T$5:$T$8000,ROWS($T$5:T2693)),"")</f>
        <v/>
      </c>
    </row>
    <row r="2694" spans="1:21" ht="14.4" customHeight="1" x14ac:dyDescent="0.25">
      <c r="A2694" s="285" t="s">
        <v>2022</v>
      </c>
      <c r="B2694" t="s">
        <v>784</v>
      </c>
      <c r="C2694" s="300">
        <v>93075</v>
      </c>
      <c r="D2694" s="286">
        <f>ROWS(C$5:C2694)</f>
        <v>2690</v>
      </c>
      <c r="E2694" s="286" t="str">
        <f>IF(A2694='5.1'!$E$5,TXM!D2694,"")</f>
        <v/>
      </c>
      <c r="F2694" t="str">
        <f>IFERROR(SMALL($E$5:$E$8000,ROWS($E$5:E2694)),"")</f>
        <v/>
      </c>
      <c r="I2694" s="285" t="s">
        <v>1734</v>
      </c>
      <c r="J2694" t="s">
        <v>719</v>
      </c>
      <c r="K2694" s="300">
        <v>5718366</v>
      </c>
      <c r="L2694" s="286">
        <f>ROWS(K$5:K2694)</f>
        <v>2690</v>
      </c>
      <c r="M2694" s="286" t="str">
        <f>IF(I2694='5.1'!$E$5,TXM!L2694,"")</f>
        <v/>
      </c>
      <c r="N2694" t="str">
        <f>IFERROR(SMALL($M$5:$M$8000,ROWS($M$5:M2694)),"")</f>
        <v/>
      </c>
      <c r="P2694" t="s">
        <v>2030</v>
      </c>
      <c r="Q2694" t="s">
        <v>821</v>
      </c>
      <c r="R2694">
        <v>686</v>
      </c>
      <c r="S2694" s="286">
        <f>ROWS(R$5:R2694)</f>
        <v>2690</v>
      </c>
      <c r="T2694" s="286" t="str">
        <f>IF(P2694='5.1'!$E$5,TXM!S2694,"")</f>
        <v/>
      </c>
      <c r="U2694" t="str">
        <f>IFERROR(SMALL($T$5:$T$8000,ROWS($T$5:T2694)),"")</f>
        <v/>
      </c>
    </row>
    <row r="2695" spans="1:21" ht="14.4" customHeight="1" x14ac:dyDescent="0.25">
      <c r="A2695" s="285" t="s">
        <v>2022</v>
      </c>
      <c r="B2695" t="s">
        <v>114</v>
      </c>
      <c r="C2695" s="300">
        <v>84844</v>
      </c>
      <c r="D2695" s="286">
        <f>ROWS(C$5:C2695)</f>
        <v>2691</v>
      </c>
      <c r="E2695" s="286" t="str">
        <f>IF(A2695='5.1'!$E$5,TXM!D2695,"")</f>
        <v/>
      </c>
      <c r="F2695" t="str">
        <f>IFERROR(SMALL($E$5:$E$8000,ROWS($E$5:E2695)),"")</f>
        <v/>
      </c>
      <c r="I2695" s="285" t="s">
        <v>1734</v>
      </c>
      <c r="J2695" t="s">
        <v>723</v>
      </c>
      <c r="K2695" s="300">
        <v>5201252</v>
      </c>
      <c r="L2695" s="286">
        <f>ROWS(K$5:K2695)</f>
        <v>2691</v>
      </c>
      <c r="M2695" s="286" t="str">
        <f>IF(I2695='5.1'!$E$5,TXM!L2695,"")</f>
        <v/>
      </c>
      <c r="N2695" t="str">
        <f>IFERROR(SMALL($M$5:$M$8000,ROWS($M$5:M2695)),"")</f>
        <v/>
      </c>
      <c r="P2695" t="s">
        <v>2030</v>
      </c>
      <c r="Q2695" t="s">
        <v>752</v>
      </c>
      <c r="R2695">
        <v>681</v>
      </c>
      <c r="S2695" s="286">
        <f>ROWS(R$5:R2695)</f>
        <v>2691</v>
      </c>
      <c r="T2695" s="286" t="str">
        <f>IF(P2695='5.1'!$E$5,TXM!S2695,"")</f>
        <v/>
      </c>
      <c r="U2695" t="str">
        <f>IFERROR(SMALL($T$5:$T$8000,ROWS($T$5:T2695)),"")</f>
        <v/>
      </c>
    </row>
    <row r="2696" spans="1:21" ht="14.4" customHeight="1" x14ac:dyDescent="0.25">
      <c r="A2696" s="285" t="s">
        <v>2022</v>
      </c>
      <c r="B2696" t="s">
        <v>107</v>
      </c>
      <c r="C2696" s="300">
        <v>55925</v>
      </c>
      <c r="D2696" s="286">
        <f>ROWS(C$5:C2696)</f>
        <v>2692</v>
      </c>
      <c r="E2696" s="286" t="str">
        <f>IF(A2696='5.1'!$E$5,TXM!D2696,"")</f>
        <v/>
      </c>
      <c r="F2696" t="str">
        <f>IFERROR(SMALL($E$5:$E$8000,ROWS($E$5:E2696)),"")</f>
        <v/>
      </c>
      <c r="I2696" s="285" t="s">
        <v>1734</v>
      </c>
      <c r="J2696" t="s">
        <v>1096</v>
      </c>
      <c r="K2696" s="300">
        <v>4716068</v>
      </c>
      <c r="L2696" s="286">
        <f>ROWS(K$5:K2696)</f>
        <v>2692</v>
      </c>
      <c r="M2696" s="286" t="str">
        <f>IF(I2696='5.1'!$E$5,TXM!L2696,"")</f>
        <v/>
      </c>
      <c r="N2696" t="str">
        <f>IFERROR(SMALL($M$5:$M$8000,ROWS($M$5:M2696)),"")</f>
        <v/>
      </c>
      <c r="P2696" t="s">
        <v>2030</v>
      </c>
      <c r="Q2696" t="s">
        <v>1090</v>
      </c>
      <c r="R2696">
        <v>342</v>
      </c>
      <c r="S2696" s="286">
        <f>ROWS(R$5:R2696)</f>
        <v>2692</v>
      </c>
      <c r="T2696" s="286" t="str">
        <f>IF(P2696='5.1'!$E$5,TXM!S2696,"")</f>
        <v/>
      </c>
      <c r="U2696" t="str">
        <f>IFERROR(SMALL($T$5:$T$8000,ROWS($T$5:T2696)),"")</f>
        <v/>
      </c>
    </row>
    <row r="2697" spans="1:21" ht="14.4" customHeight="1" x14ac:dyDescent="0.25">
      <c r="A2697" s="285" t="s">
        <v>2022</v>
      </c>
      <c r="B2697" t="s">
        <v>1087</v>
      </c>
      <c r="C2697" s="300">
        <v>9167</v>
      </c>
      <c r="D2697" s="286">
        <f>ROWS(C$5:C2697)</f>
        <v>2693</v>
      </c>
      <c r="E2697" s="286" t="str">
        <f>IF(A2697='5.1'!$E$5,TXM!D2697,"")</f>
        <v/>
      </c>
      <c r="F2697" t="str">
        <f>IFERROR(SMALL($E$5:$E$8000,ROWS($E$5:E2697)),"")</f>
        <v/>
      </c>
      <c r="I2697" s="285" t="s">
        <v>1734</v>
      </c>
      <c r="J2697" t="s">
        <v>119</v>
      </c>
      <c r="K2697" s="300">
        <v>3260238</v>
      </c>
      <c r="L2697" s="286">
        <f>ROWS(K$5:K2697)</f>
        <v>2693</v>
      </c>
      <c r="M2697" s="286" t="str">
        <f>IF(I2697='5.1'!$E$5,TXM!L2697,"")</f>
        <v/>
      </c>
      <c r="N2697" t="str">
        <f>IFERROR(SMALL($M$5:$M$8000,ROWS($M$5:M2697)),"")</f>
        <v/>
      </c>
      <c r="P2697" t="s">
        <v>2031</v>
      </c>
      <c r="Q2697" t="s">
        <v>823</v>
      </c>
      <c r="R2697">
        <v>562500</v>
      </c>
      <c r="S2697" s="286">
        <f>ROWS(R$5:R2697)</f>
        <v>2693</v>
      </c>
      <c r="T2697" s="286" t="str">
        <f>IF(P2697='5.1'!$E$5,TXM!S2697,"")</f>
        <v/>
      </c>
      <c r="U2697" t="str">
        <f>IFERROR(SMALL($T$5:$T$8000,ROWS($T$5:T2697)),"")</f>
        <v/>
      </c>
    </row>
    <row r="2698" spans="1:21" ht="14.4" customHeight="1" x14ac:dyDescent="0.25">
      <c r="A2698" s="285" t="s">
        <v>2022</v>
      </c>
      <c r="B2698" t="s">
        <v>806</v>
      </c>
      <c r="C2698" s="300">
        <v>3090</v>
      </c>
      <c r="D2698" s="286">
        <f>ROWS(C$5:C2698)</f>
        <v>2694</v>
      </c>
      <c r="E2698" s="286" t="str">
        <f>IF(A2698='5.1'!$E$5,TXM!D2698,"")</f>
        <v/>
      </c>
      <c r="F2698" t="str">
        <f>IFERROR(SMALL($E$5:$E$8000,ROWS($E$5:E2698)),"")</f>
        <v/>
      </c>
      <c r="I2698" s="285" t="s">
        <v>1734</v>
      </c>
      <c r="J2698" t="s">
        <v>1076</v>
      </c>
      <c r="K2698" s="300">
        <v>2757779</v>
      </c>
      <c r="L2698" s="286">
        <f>ROWS(K$5:K2698)</f>
        <v>2694</v>
      </c>
      <c r="M2698" s="286" t="str">
        <f>IF(I2698='5.1'!$E$5,TXM!L2698,"")</f>
        <v/>
      </c>
      <c r="N2698" t="str">
        <f>IFERROR(SMALL($M$5:$M$8000,ROWS($M$5:M2698)),"")</f>
        <v/>
      </c>
      <c r="P2698" t="s">
        <v>2031</v>
      </c>
      <c r="Q2698" t="s">
        <v>1098</v>
      </c>
      <c r="R2698">
        <v>13107</v>
      </c>
      <c r="S2698" s="286">
        <f>ROWS(R$5:R2698)</f>
        <v>2694</v>
      </c>
      <c r="T2698" s="286" t="str">
        <f>IF(P2698='5.1'!$E$5,TXM!S2698,"")</f>
        <v/>
      </c>
      <c r="U2698" t="str">
        <f>IFERROR(SMALL($T$5:$T$8000,ROWS($T$5:T2698)),"")</f>
        <v/>
      </c>
    </row>
    <row r="2699" spans="1:21" ht="14.4" customHeight="1" x14ac:dyDescent="0.25">
      <c r="A2699" s="285" t="s">
        <v>2022</v>
      </c>
      <c r="B2699" t="s">
        <v>1081</v>
      </c>
      <c r="C2699" s="300">
        <v>1131</v>
      </c>
      <c r="D2699" s="286">
        <f>ROWS(C$5:C2699)</f>
        <v>2695</v>
      </c>
      <c r="E2699" s="286" t="str">
        <f>IF(A2699='5.1'!$E$5,TXM!D2699,"")</f>
        <v/>
      </c>
      <c r="F2699" t="str">
        <f>IFERROR(SMALL($E$5:$E$8000,ROWS($E$5:E2699)),"")</f>
        <v/>
      </c>
      <c r="I2699" s="285" t="s">
        <v>1734</v>
      </c>
      <c r="J2699" t="s">
        <v>1086</v>
      </c>
      <c r="K2699" s="300">
        <v>2698873</v>
      </c>
      <c r="L2699" s="286">
        <f>ROWS(K$5:K2699)</f>
        <v>2695</v>
      </c>
      <c r="M2699" s="286" t="str">
        <f>IF(I2699='5.1'!$E$5,TXM!L2699,"")</f>
        <v/>
      </c>
      <c r="N2699" t="str">
        <f>IFERROR(SMALL($M$5:$M$8000,ROWS($M$5:M2699)),"")</f>
        <v/>
      </c>
      <c r="P2699" t="s">
        <v>2032</v>
      </c>
      <c r="Q2699" t="s">
        <v>810</v>
      </c>
      <c r="R2699">
        <v>581692</v>
      </c>
      <c r="S2699" s="286">
        <f>ROWS(R$5:R2699)</f>
        <v>2695</v>
      </c>
      <c r="T2699" s="286" t="str">
        <f>IF(P2699='5.1'!$E$5,TXM!S2699,"")</f>
        <v/>
      </c>
      <c r="U2699" t="str">
        <f>IFERROR(SMALL($T$5:$T$8000,ROWS($T$5:T2699)),"")</f>
        <v/>
      </c>
    </row>
    <row r="2700" spans="1:21" ht="14.4" customHeight="1" x14ac:dyDescent="0.25">
      <c r="A2700" s="285" t="s">
        <v>2023</v>
      </c>
      <c r="B2700" t="s">
        <v>715</v>
      </c>
      <c r="C2700" s="300">
        <v>369525</v>
      </c>
      <c r="D2700" s="286">
        <f>ROWS(C$5:C2700)</f>
        <v>2696</v>
      </c>
      <c r="E2700" s="286" t="str">
        <f>IF(A2700='5.1'!$E$5,TXM!D2700,"")</f>
        <v/>
      </c>
      <c r="F2700" t="str">
        <f>IFERROR(SMALL($E$5:$E$8000,ROWS($E$5:E2700)),"")</f>
        <v/>
      </c>
      <c r="I2700" s="285" t="s">
        <v>1734</v>
      </c>
      <c r="J2700" t="s">
        <v>1081</v>
      </c>
      <c r="K2700" s="300">
        <v>2351138</v>
      </c>
      <c r="L2700" s="286">
        <f>ROWS(K$5:K2700)</f>
        <v>2696</v>
      </c>
      <c r="M2700" s="286" t="str">
        <f>IF(I2700='5.1'!$E$5,TXM!L2700,"")</f>
        <v/>
      </c>
      <c r="N2700" t="str">
        <f>IFERROR(SMALL($M$5:$M$8000,ROWS($M$5:M2700)),"")</f>
        <v/>
      </c>
      <c r="P2700" t="s">
        <v>2032</v>
      </c>
      <c r="Q2700" t="s">
        <v>806</v>
      </c>
      <c r="R2700">
        <v>163261</v>
      </c>
      <c r="S2700" s="286">
        <f>ROWS(R$5:R2700)</f>
        <v>2696</v>
      </c>
      <c r="T2700" s="286" t="str">
        <f>IF(P2700='5.1'!$E$5,TXM!S2700,"")</f>
        <v/>
      </c>
      <c r="U2700" t="str">
        <f>IFERROR(SMALL($T$5:$T$8000,ROWS($T$5:T2700)),"")</f>
        <v/>
      </c>
    </row>
    <row r="2701" spans="1:21" ht="14.4" customHeight="1" x14ac:dyDescent="0.25">
      <c r="A2701" s="285" t="s">
        <v>2023</v>
      </c>
      <c r="B2701" t="s">
        <v>118</v>
      </c>
      <c r="C2701" s="300">
        <v>269604</v>
      </c>
      <c r="D2701" s="286">
        <f>ROWS(C$5:C2701)</f>
        <v>2697</v>
      </c>
      <c r="E2701" s="286" t="str">
        <f>IF(A2701='5.1'!$E$5,TXM!D2701,"")</f>
        <v/>
      </c>
      <c r="F2701" t="str">
        <f>IFERROR(SMALL($E$5:$E$8000,ROWS($E$5:E2701)),"")</f>
        <v/>
      </c>
      <c r="I2701" s="285" t="s">
        <v>1734</v>
      </c>
      <c r="J2701" t="s">
        <v>999</v>
      </c>
      <c r="K2701" s="300">
        <v>2350328</v>
      </c>
      <c r="L2701" s="286">
        <f>ROWS(K$5:K2701)</f>
        <v>2697</v>
      </c>
      <c r="M2701" s="286" t="str">
        <f>IF(I2701='5.1'!$E$5,TXM!L2701,"")</f>
        <v/>
      </c>
      <c r="N2701" t="str">
        <f>IFERROR(SMALL($M$5:$M$8000,ROWS($M$5:M2701)),"")</f>
        <v/>
      </c>
      <c r="P2701" t="s">
        <v>2032</v>
      </c>
      <c r="Q2701" t="s">
        <v>1093</v>
      </c>
      <c r="R2701">
        <v>147888</v>
      </c>
      <c r="S2701" s="286">
        <f>ROWS(R$5:R2701)</f>
        <v>2697</v>
      </c>
      <c r="T2701" s="286" t="str">
        <f>IF(P2701='5.1'!$E$5,TXM!S2701,"")</f>
        <v/>
      </c>
      <c r="U2701" t="str">
        <f>IFERROR(SMALL($T$5:$T$8000,ROWS($T$5:T2701)),"")</f>
        <v/>
      </c>
    </row>
    <row r="2702" spans="1:21" ht="14.4" customHeight="1" x14ac:dyDescent="0.25">
      <c r="A2702" s="285" t="s">
        <v>2023</v>
      </c>
      <c r="B2702" t="s">
        <v>705</v>
      </c>
      <c r="C2702" s="300">
        <v>225092</v>
      </c>
      <c r="D2702" s="286">
        <f>ROWS(C$5:C2702)</f>
        <v>2698</v>
      </c>
      <c r="E2702" s="286" t="str">
        <f>IF(A2702='5.1'!$E$5,TXM!D2702,"")</f>
        <v/>
      </c>
      <c r="F2702" t="str">
        <f>IFERROR(SMALL($E$5:$E$8000,ROWS($E$5:E2702)),"")</f>
        <v/>
      </c>
      <c r="I2702" s="285" t="s">
        <v>1734</v>
      </c>
      <c r="J2702" t="s">
        <v>1092</v>
      </c>
      <c r="K2702" s="300">
        <v>1655492</v>
      </c>
      <c r="L2702" s="286">
        <f>ROWS(K$5:K2702)</f>
        <v>2698</v>
      </c>
      <c r="M2702" s="286" t="str">
        <f>IF(I2702='5.1'!$E$5,TXM!L2702,"")</f>
        <v/>
      </c>
      <c r="N2702" t="str">
        <f>IFERROR(SMALL($M$5:$M$8000,ROWS($M$5:M2702)),"")</f>
        <v/>
      </c>
      <c r="P2702" t="s">
        <v>2032</v>
      </c>
      <c r="Q2702" t="s">
        <v>1096</v>
      </c>
      <c r="R2702">
        <v>90825</v>
      </c>
      <c r="S2702" s="286">
        <f>ROWS(R$5:R2702)</f>
        <v>2698</v>
      </c>
      <c r="T2702" s="286" t="str">
        <f>IF(P2702='5.1'!$E$5,TXM!S2702,"")</f>
        <v/>
      </c>
      <c r="U2702" t="str">
        <f>IFERROR(SMALL($T$5:$T$8000,ROWS($T$5:T2702)),"")</f>
        <v/>
      </c>
    </row>
    <row r="2703" spans="1:21" ht="14.4" customHeight="1" x14ac:dyDescent="0.25">
      <c r="A2703" s="285" t="s">
        <v>2023</v>
      </c>
      <c r="B2703" t="s">
        <v>106</v>
      </c>
      <c r="C2703" s="300">
        <v>132500</v>
      </c>
      <c r="D2703" s="286">
        <f>ROWS(C$5:C2703)</f>
        <v>2699</v>
      </c>
      <c r="E2703" s="286" t="str">
        <f>IF(A2703='5.1'!$E$5,TXM!D2703,"")</f>
        <v/>
      </c>
      <c r="F2703" t="str">
        <f>IFERROR(SMALL($E$5:$E$8000,ROWS($E$5:E2703)),"")</f>
        <v/>
      </c>
      <c r="I2703" s="285" t="s">
        <v>1734</v>
      </c>
      <c r="J2703" t="s">
        <v>786</v>
      </c>
      <c r="K2703" s="300">
        <v>1655124</v>
      </c>
      <c r="L2703" s="286">
        <f>ROWS(K$5:K2703)</f>
        <v>2699</v>
      </c>
      <c r="M2703" s="286" t="str">
        <f>IF(I2703='5.1'!$E$5,TXM!L2703,"")</f>
        <v/>
      </c>
      <c r="N2703" t="str">
        <f>IFERROR(SMALL($M$5:$M$8000,ROWS($M$5:M2703)),"")</f>
        <v/>
      </c>
      <c r="P2703" t="s">
        <v>2032</v>
      </c>
      <c r="Q2703" t="s">
        <v>821</v>
      </c>
      <c r="R2703">
        <v>15710</v>
      </c>
      <c r="S2703" s="286">
        <f>ROWS(R$5:R2703)</f>
        <v>2699</v>
      </c>
      <c r="T2703" s="286" t="str">
        <f>IF(P2703='5.1'!$E$5,TXM!S2703,"")</f>
        <v/>
      </c>
      <c r="U2703" t="str">
        <f>IFERROR(SMALL($T$5:$T$8000,ROWS($T$5:T2703)),"")</f>
        <v/>
      </c>
    </row>
    <row r="2704" spans="1:21" ht="14.4" customHeight="1" x14ac:dyDescent="0.25">
      <c r="A2704" s="285" t="s">
        <v>2023</v>
      </c>
      <c r="B2704" t="s">
        <v>1080</v>
      </c>
      <c r="C2704" s="300">
        <v>68181</v>
      </c>
      <c r="D2704" s="286">
        <f>ROWS(C$5:C2704)</f>
        <v>2700</v>
      </c>
      <c r="E2704" s="286" t="str">
        <f>IF(A2704='5.1'!$E$5,TXM!D2704,"")</f>
        <v/>
      </c>
      <c r="F2704" t="str">
        <f>IFERROR(SMALL($E$5:$E$8000,ROWS($E$5:E2704)),"")</f>
        <v/>
      </c>
      <c r="I2704" s="285" t="s">
        <v>1734</v>
      </c>
      <c r="J2704" t="s">
        <v>727</v>
      </c>
      <c r="K2704" s="300">
        <v>1505178</v>
      </c>
      <c r="L2704" s="286">
        <f>ROWS(K$5:K2704)</f>
        <v>2700</v>
      </c>
      <c r="M2704" s="286" t="str">
        <f>IF(I2704='5.1'!$E$5,TXM!L2704,"")</f>
        <v/>
      </c>
      <c r="N2704" t="str">
        <f>IFERROR(SMALL($M$5:$M$8000,ROWS($M$5:M2704)),"")</f>
        <v/>
      </c>
      <c r="P2704" t="s">
        <v>2032</v>
      </c>
      <c r="Q2704" t="s">
        <v>1098</v>
      </c>
      <c r="R2704">
        <v>9742</v>
      </c>
      <c r="S2704" s="286">
        <f>ROWS(R$5:R2704)</f>
        <v>2700</v>
      </c>
      <c r="T2704" s="286" t="str">
        <f>IF(P2704='5.1'!$E$5,TXM!S2704,"")</f>
        <v/>
      </c>
      <c r="U2704" t="str">
        <f>IFERROR(SMALL($T$5:$T$8000,ROWS($T$5:T2704)),"")</f>
        <v/>
      </c>
    </row>
    <row r="2705" spans="1:21" ht="14.4" customHeight="1" x14ac:dyDescent="0.25">
      <c r="A2705" s="285" t="s">
        <v>2023</v>
      </c>
      <c r="B2705" t="s">
        <v>717</v>
      </c>
      <c r="C2705" s="300">
        <v>46018</v>
      </c>
      <c r="D2705" s="286">
        <f>ROWS(C$5:C2705)</f>
        <v>2701</v>
      </c>
      <c r="E2705" s="286" t="str">
        <f>IF(A2705='5.1'!$E$5,TXM!D2705,"")</f>
        <v/>
      </c>
      <c r="F2705" t="str">
        <f>IFERROR(SMALL($E$5:$E$8000,ROWS($E$5:E2705)),"")</f>
        <v/>
      </c>
      <c r="I2705" s="285" t="s">
        <v>1734</v>
      </c>
      <c r="J2705" t="s">
        <v>116</v>
      </c>
      <c r="K2705" s="300">
        <v>1444789</v>
      </c>
      <c r="L2705" s="286">
        <f>ROWS(K$5:K2705)</f>
        <v>2701</v>
      </c>
      <c r="M2705" s="286" t="str">
        <f>IF(I2705='5.1'!$E$5,TXM!L2705,"")</f>
        <v/>
      </c>
      <c r="N2705" t="str">
        <f>IFERROR(SMALL($M$5:$M$8000,ROWS($M$5:M2705)),"")</f>
        <v/>
      </c>
      <c r="P2705" t="s">
        <v>2032</v>
      </c>
      <c r="Q2705" t="s">
        <v>1087</v>
      </c>
      <c r="R2705">
        <v>8000</v>
      </c>
      <c r="S2705" s="286">
        <f>ROWS(R$5:R2705)</f>
        <v>2701</v>
      </c>
      <c r="T2705" s="286" t="str">
        <f>IF(P2705='5.1'!$E$5,TXM!S2705,"")</f>
        <v/>
      </c>
      <c r="U2705" t="str">
        <f>IFERROR(SMALL($T$5:$T$8000,ROWS($T$5:T2705)),"")</f>
        <v/>
      </c>
    </row>
    <row r="2706" spans="1:21" ht="14.4" customHeight="1" x14ac:dyDescent="0.25">
      <c r="A2706" s="285" t="s">
        <v>2024</v>
      </c>
      <c r="B2706" t="s">
        <v>1080</v>
      </c>
      <c r="C2706" s="300">
        <v>9267144</v>
      </c>
      <c r="D2706" s="286">
        <f>ROWS(C$5:C2706)</f>
        <v>2702</v>
      </c>
      <c r="E2706" s="286" t="str">
        <f>IF(A2706='5.1'!$E$5,TXM!D2706,"")</f>
        <v/>
      </c>
      <c r="F2706" t="str">
        <f>IFERROR(SMALL($E$5:$E$8000,ROWS($E$5:E2706)),"")</f>
        <v/>
      </c>
      <c r="I2706" s="285" t="s">
        <v>1734</v>
      </c>
      <c r="J2706" t="s">
        <v>790</v>
      </c>
      <c r="K2706" s="300">
        <v>1125392</v>
      </c>
      <c r="L2706" s="286">
        <f>ROWS(K$5:K2706)</f>
        <v>2702</v>
      </c>
      <c r="M2706" s="286" t="str">
        <f>IF(I2706='5.1'!$E$5,TXM!L2706,"")</f>
        <v/>
      </c>
      <c r="N2706" t="str">
        <f>IFERROR(SMALL($M$5:$M$8000,ROWS($M$5:M2706)),"")</f>
        <v/>
      </c>
      <c r="P2706" t="s">
        <v>2032</v>
      </c>
      <c r="Q2706" t="s">
        <v>808</v>
      </c>
      <c r="R2706">
        <v>6087</v>
      </c>
      <c r="S2706" s="286">
        <f>ROWS(R$5:R2706)</f>
        <v>2702</v>
      </c>
      <c r="T2706" s="286" t="str">
        <f>IF(P2706='5.1'!$E$5,TXM!S2706,"")</f>
        <v/>
      </c>
      <c r="U2706" t="str">
        <f>IFERROR(SMALL($T$5:$T$8000,ROWS($T$5:T2706)),"")</f>
        <v/>
      </c>
    </row>
    <row r="2707" spans="1:21" ht="14.4" customHeight="1" x14ac:dyDescent="0.25">
      <c r="A2707" s="285" t="s">
        <v>2024</v>
      </c>
      <c r="B2707" t="s">
        <v>705</v>
      </c>
      <c r="C2707" s="300">
        <v>1182863</v>
      </c>
      <c r="D2707" s="286">
        <f>ROWS(C$5:C2707)</f>
        <v>2703</v>
      </c>
      <c r="E2707" s="286" t="str">
        <f>IF(A2707='5.1'!$E$5,TXM!D2707,"")</f>
        <v/>
      </c>
      <c r="F2707" t="str">
        <f>IFERROR(SMALL($E$5:$E$8000,ROWS($E$5:E2707)),"")</f>
        <v/>
      </c>
      <c r="I2707" s="285" t="s">
        <v>1734</v>
      </c>
      <c r="J2707" t="s">
        <v>821</v>
      </c>
      <c r="K2707" s="300">
        <v>760716</v>
      </c>
      <c r="L2707" s="286">
        <f>ROWS(K$5:K2707)</f>
        <v>2703</v>
      </c>
      <c r="M2707" s="286" t="str">
        <f>IF(I2707='5.1'!$E$5,TXM!L2707,"")</f>
        <v/>
      </c>
      <c r="N2707" t="str">
        <f>IFERROR(SMALL($M$5:$M$8000,ROWS($M$5:M2707)),"")</f>
        <v/>
      </c>
      <c r="P2707" t="s">
        <v>2032</v>
      </c>
      <c r="Q2707" t="s">
        <v>784</v>
      </c>
      <c r="R2707">
        <v>372</v>
      </c>
      <c r="S2707" s="286">
        <f>ROWS(R$5:R2707)</f>
        <v>2703</v>
      </c>
      <c r="T2707" s="286" t="str">
        <f>IF(P2707='5.1'!$E$5,TXM!S2707,"")</f>
        <v/>
      </c>
      <c r="U2707" t="str">
        <f>IFERROR(SMALL($T$5:$T$8000,ROWS($T$5:T2707)),"")</f>
        <v/>
      </c>
    </row>
    <row r="2708" spans="1:21" ht="14.4" customHeight="1" x14ac:dyDescent="0.25">
      <c r="A2708" s="285" t="s">
        <v>2024</v>
      </c>
      <c r="B2708" t="s">
        <v>118</v>
      </c>
      <c r="C2708" s="300">
        <v>203861</v>
      </c>
      <c r="D2708" s="286">
        <f>ROWS(C$5:C2708)</f>
        <v>2704</v>
      </c>
      <c r="E2708" s="286" t="str">
        <f>IF(A2708='5.1'!$E$5,TXM!D2708,"")</f>
        <v/>
      </c>
      <c r="F2708" t="str">
        <f>IFERROR(SMALL($E$5:$E$8000,ROWS($E$5:E2708)),"")</f>
        <v/>
      </c>
      <c r="I2708" s="285" t="s">
        <v>1734</v>
      </c>
      <c r="J2708" t="s">
        <v>117</v>
      </c>
      <c r="K2708" s="300">
        <v>619087</v>
      </c>
      <c r="L2708" s="286">
        <f>ROWS(K$5:K2708)</f>
        <v>2704</v>
      </c>
      <c r="M2708" s="286" t="str">
        <f>IF(I2708='5.1'!$E$5,TXM!L2708,"")</f>
        <v/>
      </c>
      <c r="N2708" t="str">
        <f>IFERROR(SMALL($M$5:$M$8000,ROWS($M$5:M2708)),"")</f>
        <v/>
      </c>
      <c r="P2708" t="s">
        <v>1854</v>
      </c>
      <c r="Q2708" t="s">
        <v>1079</v>
      </c>
      <c r="R2708">
        <v>113751584</v>
      </c>
      <c r="S2708" s="286">
        <f>ROWS(R$5:R2708)</f>
        <v>2704</v>
      </c>
      <c r="T2708" s="286" t="str">
        <f>IF(P2708='5.1'!$E$5,TXM!S2708,"")</f>
        <v/>
      </c>
      <c r="U2708" t="str">
        <f>IFERROR(SMALL($T$5:$T$8000,ROWS($T$5:T2708)),"")</f>
        <v/>
      </c>
    </row>
    <row r="2709" spans="1:21" ht="14.4" customHeight="1" x14ac:dyDescent="0.25">
      <c r="A2709" s="285" t="s">
        <v>1844</v>
      </c>
      <c r="B2709" t="s">
        <v>715</v>
      </c>
      <c r="C2709" s="300">
        <v>19798483684</v>
      </c>
      <c r="D2709" s="286">
        <f>ROWS(C$5:C2709)</f>
        <v>2705</v>
      </c>
      <c r="E2709" s="286" t="str">
        <f>IF(A2709='5.1'!$E$5,TXM!D2709,"")</f>
        <v/>
      </c>
      <c r="F2709" t="str">
        <f>IFERROR(SMALL($E$5:$E$8000,ROWS($E$5:E2709)),"")</f>
        <v/>
      </c>
      <c r="I2709" s="285" t="s">
        <v>1734</v>
      </c>
      <c r="J2709" t="s">
        <v>715</v>
      </c>
      <c r="K2709" s="300">
        <v>588600</v>
      </c>
      <c r="L2709" s="286">
        <f>ROWS(K$5:K2709)</f>
        <v>2705</v>
      </c>
      <c r="M2709" s="286" t="str">
        <f>IF(I2709='5.1'!$E$5,TXM!L2709,"")</f>
        <v/>
      </c>
      <c r="N2709" t="str">
        <f>IFERROR(SMALL($M$5:$M$8000,ROWS($M$5:M2709)),"")</f>
        <v/>
      </c>
      <c r="P2709" t="s">
        <v>1854</v>
      </c>
      <c r="Q2709" t="s">
        <v>806</v>
      </c>
      <c r="R2709">
        <v>86625922</v>
      </c>
      <c r="S2709" s="286">
        <f>ROWS(R$5:R2709)</f>
        <v>2705</v>
      </c>
      <c r="T2709" s="286" t="str">
        <f>IF(P2709='5.1'!$E$5,TXM!S2709,"")</f>
        <v/>
      </c>
      <c r="U2709" t="str">
        <f>IFERROR(SMALL($T$5:$T$8000,ROWS($T$5:T2709)),"")</f>
        <v/>
      </c>
    </row>
    <row r="2710" spans="1:21" ht="14.4" customHeight="1" x14ac:dyDescent="0.25">
      <c r="A2710" s="285" t="s">
        <v>1844</v>
      </c>
      <c r="B2710" t="s">
        <v>790</v>
      </c>
      <c r="C2710" s="300">
        <v>108847802</v>
      </c>
      <c r="D2710" s="286">
        <f>ROWS(C$5:C2710)</f>
        <v>2706</v>
      </c>
      <c r="E2710" s="286" t="str">
        <f>IF(A2710='5.1'!$E$5,TXM!D2710,"")</f>
        <v/>
      </c>
      <c r="F2710" t="str">
        <f>IFERROR(SMALL($E$5:$E$8000,ROWS($E$5:E2710)),"")</f>
        <v/>
      </c>
      <c r="I2710" s="285" t="s">
        <v>1734</v>
      </c>
      <c r="J2710" t="s">
        <v>756</v>
      </c>
      <c r="K2710" s="300">
        <v>528574</v>
      </c>
      <c r="L2710" s="286">
        <f>ROWS(K$5:K2710)</f>
        <v>2706</v>
      </c>
      <c r="M2710" s="286" t="str">
        <f>IF(I2710='5.1'!$E$5,TXM!L2710,"")</f>
        <v/>
      </c>
      <c r="N2710" t="str">
        <f>IFERROR(SMALL($M$5:$M$8000,ROWS($M$5:M2710)),"")</f>
        <v/>
      </c>
      <c r="P2710" t="s">
        <v>1854</v>
      </c>
      <c r="Q2710" t="s">
        <v>812</v>
      </c>
      <c r="R2710">
        <v>21669308</v>
      </c>
      <c r="S2710" s="286">
        <f>ROWS(R$5:R2710)</f>
        <v>2706</v>
      </c>
      <c r="T2710" s="286" t="str">
        <f>IF(P2710='5.1'!$E$5,TXM!S2710,"")</f>
        <v/>
      </c>
      <c r="U2710" t="str">
        <f>IFERROR(SMALL($T$5:$T$8000,ROWS($T$5:T2710)),"")</f>
        <v/>
      </c>
    </row>
    <row r="2711" spans="1:21" ht="14.4" customHeight="1" x14ac:dyDescent="0.25">
      <c r="A2711" s="285" t="s">
        <v>1844</v>
      </c>
      <c r="B2711" t="s">
        <v>1080</v>
      </c>
      <c r="C2711" s="300">
        <v>70911908</v>
      </c>
      <c r="D2711" s="286">
        <f>ROWS(C$5:C2711)</f>
        <v>2707</v>
      </c>
      <c r="E2711" s="286" t="str">
        <f>IF(A2711='5.1'!$E$5,TXM!D2711,"")</f>
        <v/>
      </c>
      <c r="F2711" t="str">
        <f>IFERROR(SMALL($E$5:$E$8000,ROWS($E$5:E2711)),"")</f>
        <v/>
      </c>
      <c r="I2711" s="285" t="s">
        <v>1734</v>
      </c>
      <c r="J2711" t="s">
        <v>766</v>
      </c>
      <c r="K2711" s="300">
        <v>459564</v>
      </c>
      <c r="L2711" s="286">
        <f>ROWS(K$5:K2711)</f>
        <v>2707</v>
      </c>
      <c r="M2711" s="286" t="str">
        <f>IF(I2711='5.1'!$E$5,TXM!L2711,"")</f>
        <v/>
      </c>
      <c r="N2711" t="str">
        <f>IFERROR(SMALL($M$5:$M$8000,ROWS($M$5:M2711)),"")</f>
        <v/>
      </c>
      <c r="P2711" t="s">
        <v>1854</v>
      </c>
      <c r="Q2711" t="s">
        <v>1093</v>
      </c>
      <c r="R2711">
        <v>13424617</v>
      </c>
      <c r="S2711" s="286">
        <f>ROWS(R$5:R2711)</f>
        <v>2707</v>
      </c>
      <c r="T2711" s="286" t="str">
        <f>IF(P2711='5.1'!$E$5,TXM!S2711,"")</f>
        <v/>
      </c>
      <c r="U2711" t="str">
        <f>IFERROR(SMALL($T$5:$T$8000,ROWS($T$5:T2711)),"")</f>
        <v/>
      </c>
    </row>
    <row r="2712" spans="1:21" ht="14.4" customHeight="1" x14ac:dyDescent="0.25">
      <c r="A2712" s="285" t="s">
        <v>1844</v>
      </c>
      <c r="B2712" t="s">
        <v>719</v>
      </c>
      <c r="C2712" s="300">
        <v>27316234</v>
      </c>
      <c r="D2712" s="286">
        <f>ROWS(C$5:C2712)</f>
        <v>2708</v>
      </c>
      <c r="E2712" s="286" t="str">
        <f>IF(A2712='5.1'!$E$5,TXM!D2712,"")</f>
        <v/>
      </c>
      <c r="F2712" t="str">
        <f>IFERROR(SMALL($E$5:$E$8000,ROWS($E$5:E2712)),"")</f>
        <v/>
      </c>
      <c r="I2712" s="285" t="s">
        <v>1734</v>
      </c>
      <c r="J2712" t="s">
        <v>804</v>
      </c>
      <c r="K2712" s="300">
        <v>401300</v>
      </c>
      <c r="L2712" s="286">
        <f>ROWS(K$5:K2712)</f>
        <v>2708</v>
      </c>
      <c r="M2712" s="286" t="str">
        <f>IF(I2712='5.1'!$E$5,TXM!L2712,"")</f>
        <v/>
      </c>
      <c r="N2712" t="str">
        <f>IFERROR(SMALL($M$5:$M$8000,ROWS($M$5:M2712)),"")</f>
        <v/>
      </c>
      <c r="P2712" t="s">
        <v>1854</v>
      </c>
      <c r="Q2712" t="s">
        <v>808</v>
      </c>
      <c r="R2712">
        <v>4641257</v>
      </c>
      <c r="S2712" s="286">
        <f>ROWS(R$5:R2712)</f>
        <v>2708</v>
      </c>
      <c r="T2712" s="286" t="str">
        <f>IF(P2712='5.1'!$E$5,TXM!S2712,"")</f>
        <v/>
      </c>
      <c r="U2712" t="str">
        <f>IFERROR(SMALL($T$5:$T$8000,ROWS($T$5:T2712)),"")</f>
        <v/>
      </c>
    </row>
    <row r="2713" spans="1:21" ht="14.4" customHeight="1" x14ac:dyDescent="0.25">
      <c r="A2713" s="285" t="s">
        <v>1844</v>
      </c>
      <c r="B2713" t="s">
        <v>997</v>
      </c>
      <c r="C2713" s="300">
        <v>26570269</v>
      </c>
      <c r="D2713" s="286">
        <f>ROWS(C$5:C2713)</f>
        <v>2709</v>
      </c>
      <c r="E2713" s="286" t="str">
        <f>IF(A2713='5.1'!$E$5,TXM!D2713,"")</f>
        <v/>
      </c>
      <c r="F2713" t="str">
        <f>IFERROR(SMALL($E$5:$E$8000,ROWS($E$5:E2713)),"")</f>
        <v/>
      </c>
      <c r="I2713" s="285" t="s">
        <v>1734</v>
      </c>
      <c r="J2713" t="s">
        <v>103</v>
      </c>
      <c r="K2713" s="300">
        <v>280089</v>
      </c>
      <c r="L2713" s="286">
        <f>ROWS(K$5:K2713)</f>
        <v>2709</v>
      </c>
      <c r="M2713" s="286" t="str">
        <f>IF(I2713='5.1'!$E$5,TXM!L2713,"")</f>
        <v/>
      </c>
      <c r="N2713" t="str">
        <f>IFERROR(SMALL($M$5:$M$8000,ROWS($M$5:M2713)),"")</f>
        <v/>
      </c>
      <c r="P2713" t="s">
        <v>1854</v>
      </c>
      <c r="Q2713" t="s">
        <v>760</v>
      </c>
      <c r="R2713">
        <v>2543995</v>
      </c>
      <c r="S2713" s="286">
        <f>ROWS(R$5:R2713)</f>
        <v>2709</v>
      </c>
      <c r="T2713" s="286" t="str">
        <f>IF(P2713='5.1'!$E$5,TXM!S2713,"")</f>
        <v/>
      </c>
      <c r="U2713" t="str">
        <f>IFERROR(SMALL($T$5:$T$8000,ROWS($T$5:T2713)),"")</f>
        <v/>
      </c>
    </row>
    <row r="2714" spans="1:21" ht="14.4" customHeight="1" x14ac:dyDescent="0.25">
      <c r="A2714" s="285" t="s">
        <v>1844</v>
      </c>
      <c r="B2714" t="s">
        <v>800</v>
      </c>
      <c r="C2714" s="300">
        <v>11512714</v>
      </c>
      <c r="D2714" s="286">
        <f>ROWS(C$5:C2714)</f>
        <v>2710</v>
      </c>
      <c r="E2714" s="286" t="str">
        <f>IF(A2714='5.1'!$E$5,TXM!D2714,"")</f>
        <v/>
      </c>
      <c r="F2714" t="str">
        <f>IFERROR(SMALL($E$5:$E$8000,ROWS($E$5:E2714)),"")</f>
        <v/>
      </c>
      <c r="I2714" s="285" t="s">
        <v>1734</v>
      </c>
      <c r="J2714" t="s">
        <v>734</v>
      </c>
      <c r="K2714" s="300">
        <v>228313</v>
      </c>
      <c r="L2714" s="286">
        <f>ROWS(K$5:K2714)</f>
        <v>2710</v>
      </c>
      <c r="M2714" s="286" t="str">
        <f>IF(I2714='5.1'!$E$5,TXM!L2714,"")</f>
        <v/>
      </c>
      <c r="N2714" t="str">
        <f>IFERROR(SMALL($M$5:$M$8000,ROWS($M$5:M2714)),"")</f>
        <v/>
      </c>
      <c r="P2714" t="s">
        <v>1854</v>
      </c>
      <c r="Q2714" t="s">
        <v>802</v>
      </c>
      <c r="R2714">
        <v>1231925</v>
      </c>
      <c r="S2714" s="286">
        <f>ROWS(R$5:R2714)</f>
        <v>2710</v>
      </c>
      <c r="T2714" s="286" t="str">
        <f>IF(P2714='5.1'!$E$5,TXM!S2714,"")</f>
        <v/>
      </c>
      <c r="U2714" t="str">
        <f>IFERROR(SMALL($T$5:$T$8000,ROWS($T$5:T2714)),"")</f>
        <v/>
      </c>
    </row>
    <row r="2715" spans="1:21" ht="14.4" customHeight="1" x14ac:dyDescent="0.25">
      <c r="A2715" s="285" t="s">
        <v>1844</v>
      </c>
      <c r="B2715" t="s">
        <v>717</v>
      </c>
      <c r="C2715" s="300">
        <v>10106821</v>
      </c>
      <c r="D2715" s="286">
        <f>ROWS(C$5:C2715)</f>
        <v>2711</v>
      </c>
      <c r="E2715" s="286" t="str">
        <f>IF(A2715='5.1'!$E$5,TXM!D2715,"")</f>
        <v/>
      </c>
      <c r="F2715" t="str">
        <f>IFERROR(SMALL($E$5:$E$8000,ROWS($E$5:E2715)),"")</f>
        <v/>
      </c>
      <c r="I2715" s="285" t="s">
        <v>1734</v>
      </c>
      <c r="J2715" t="s">
        <v>762</v>
      </c>
      <c r="K2715" s="300">
        <v>214566</v>
      </c>
      <c r="L2715" s="286">
        <f>ROWS(K$5:K2715)</f>
        <v>2711</v>
      </c>
      <c r="M2715" s="286" t="str">
        <f>IF(I2715='5.1'!$E$5,TXM!L2715,"")</f>
        <v/>
      </c>
      <c r="N2715" t="str">
        <f>IFERROR(SMALL($M$5:$M$8000,ROWS($M$5:M2715)),"")</f>
        <v/>
      </c>
      <c r="P2715" t="s">
        <v>1854</v>
      </c>
      <c r="Q2715" t="s">
        <v>776</v>
      </c>
      <c r="R2715">
        <v>1173970</v>
      </c>
      <c r="S2715" s="286">
        <f>ROWS(R$5:R2715)</f>
        <v>2711</v>
      </c>
      <c r="T2715" s="286" t="str">
        <f>IF(P2715='5.1'!$E$5,TXM!S2715,"")</f>
        <v/>
      </c>
      <c r="U2715" t="str">
        <f>IFERROR(SMALL($T$5:$T$8000,ROWS($T$5:T2715)),"")</f>
        <v/>
      </c>
    </row>
    <row r="2716" spans="1:21" ht="14.4" customHeight="1" x14ac:dyDescent="0.25">
      <c r="A2716" s="285" t="s">
        <v>1844</v>
      </c>
      <c r="B2716" t="s">
        <v>106</v>
      </c>
      <c r="C2716" s="300">
        <v>7702800</v>
      </c>
      <c r="D2716" s="286">
        <f>ROWS(C$5:C2716)</f>
        <v>2712</v>
      </c>
      <c r="E2716" s="286" t="str">
        <f>IF(A2716='5.1'!$E$5,TXM!D2716,"")</f>
        <v/>
      </c>
      <c r="F2716" t="str">
        <f>IFERROR(SMALL($E$5:$E$8000,ROWS($E$5:E2716)),"")</f>
        <v/>
      </c>
      <c r="I2716" s="285" t="s">
        <v>1734</v>
      </c>
      <c r="J2716" t="s">
        <v>725</v>
      </c>
      <c r="K2716" s="300">
        <v>151620</v>
      </c>
      <c r="L2716" s="286">
        <f>ROWS(K$5:K2716)</f>
        <v>2712</v>
      </c>
      <c r="M2716" s="286" t="str">
        <f>IF(I2716='5.1'!$E$5,TXM!L2716,"")</f>
        <v/>
      </c>
      <c r="N2716" t="str">
        <f>IFERROR(SMALL($M$5:$M$8000,ROWS($M$5:M2716)),"")</f>
        <v/>
      </c>
      <c r="P2716" t="s">
        <v>1854</v>
      </c>
      <c r="Q2716" t="s">
        <v>1080</v>
      </c>
      <c r="R2716">
        <v>1095942</v>
      </c>
      <c r="S2716" s="286">
        <f>ROWS(R$5:R2716)</f>
        <v>2712</v>
      </c>
      <c r="T2716" s="286" t="str">
        <f>IF(P2716='5.1'!$E$5,TXM!S2716,"")</f>
        <v/>
      </c>
      <c r="U2716" t="str">
        <f>IFERROR(SMALL($T$5:$T$8000,ROWS($T$5:T2716)),"")</f>
        <v/>
      </c>
    </row>
    <row r="2717" spans="1:21" ht="14.4" customHeight="1" x14ac:dyDescent="0.25">
      <c r="A2717" s="285" t="s">
        <v>1844</v>
      </c>
      <c r="B2717" t="s">
        <v>812</v>
      </c>
      <c r="C2717" s="300">
        <v>6309922</v>
      </c>
      <c r="D2717" s="286">
        <f>ROWS(C$5:C2717)</f>
        <v>2713</v>
      </c>
      <c r="E2717" s="286" t="str">
        <f>IF(A2717='5.1'!$E$5,TXM!D2717,"")</f>
        <v/>
      </c>
      <c r="F2717" t="str">
        <f>IFERROR(SMALL($E$5:$E$8000,ROWS($E$5:E2717)),"")</f>
        <v/>
      </c>
      <c r="I2717" s="285" t="s">
        <v>1734</v>
      </c>
      <c r="J2717" t="s">
        <v>774</v>
      </c>
      <c r="K2717" s="300">
        <v>139008</v>
      </c>
      <c r="L2717" s="286">
        <f>ROWS(K$5:K2717)</f>
        <v>2713</v>
      </c>
      <c r="M2717" s="286" t="str">
        <f>IF(I2717='5.1'!$E$5,TXM!L2717,"")</f>
        <v/>
      </c>
      <c r="N2717" t="str">
        <f>IFERROR(SMALL($M$5:$M$8000,ROWS($M$5:M2717)),"")</f>
        <v/>
      </c>
      <c r="P2717" t="s">
        <v>1854</v>
      </c>
      <c r="Q2717" t="s">
        <v>1098</v>
      </c>
      <c r="R2717">
        <v>951038</v>
      </c>
      <c r="S2717" s="286">
        <f>ROWS(R$5:R2717)</f>
        <v>2713</v>
      </c>
      <c r="T2717" s="286" t="str">
        <f>IF(P2717='5.1'!$E$5,TXM!S2717,"")</f>
        <v/>
      </c>
      <c r="U2717" t="str">
        <f>IFERROR(SMALL($T$5:$T$8000,ROWS($T$5:T2717)),"")</f>
        <v/>
      </c>
    </row>
    <row r="2718" spans="1:21" ht="14.4" customHeight="1" x14ac:dyDescent="0.25">
      <c r="A2718" s="285" t="s">
        <v>1844</v>
      </c>
      <c r="B2718" t="s">
        <v>1079</v>
      </c>
      <c r="C2718" s="300">
        <v>5680230</v>
      </c>
      <c r="D2718" s="286">
        <f>ROWS(C$5:C2718)</f>
        <v>2714</v>
      </c>
      <c r="E2718" s="286" t="str">
        <f>IF(A2718='5.1'!$E$5,TXM!D2718,"")</f>
        <v/>
      </c>
      <c r="F2718" t="str">
        <f>IFERROR(SMALL($E$5:$E$8000,ROWS($E$5:E2718)),"")</f>
        <v/>
      </c>
      <c r="I2718" s="285" t="s">
        <v>1734</v>
      </c>
      <c r="J2718" t="s">
        <v>823</v>
      </c>
      <c r="K2718" s="300">
        <v>97933</v>
      </c>
      <c r="L2718" s="286">
        <f>ROWS(K$5:K2718)</f>
        <v>2714</v>
      </c>
      <c r="M2718" s="286" t="str">
        <f>IF(I2718='5.1'!$E$5,TXM!L2718,"")</f>
        <v/>
      </c>
      <c r="N2718" t="str">
        <f>IFERROR(SMALL($M$5:$M$8000,ROWS($M$5:M2718)),"")</f>
        <v/>
      </c>
      <c r="P2718" t="s">
        <v>1854</v>
      </c>
      <c r="Q2718" t="s">
        <v>780</v>
      </c>
      <c r="R2718">
        <v>903320</v>
      </c>
      <c r="S2718" s="286">
        <f>ROWS(R$5:R2718)</f>
        <v>2714</v>
      </c>
      <c r="T2718" s="286" t="str">
        <f>IF(P2718='5.1'!$E$5,TXM!S2718,"")</f>
        <v/>
      </c>
      <c r="U2718" t="str">
        <f>IFERROR(SMALL($T$5:$T$8000,ROWS($T$5:T2718)),"")</f>
        <v/>
      </c>
    </row>
    <row r="2719" spans="1:21" ht="14.4" customHeight="1" x14ac:dyDescent="0.25">
      <c r="A2719" s="285" t="s">
        <v>1844</v>
      </c>
      <c r="B2719" t="s">
        <v>1081</v>
      </c>
      <c r="C2719" s="300">
        <v>3517645</v>
      </c>
      <c r="D2719" s="286">
        <f>ROWS(C$5:C2719)</f>
        <v>2715</v>
      </c>
      <c r="E2719" s="286" t="str">
        <f>IF(A2719='5.1'!$E$5,TXM!D2719,"")</f>
        <v/>
      </c>
      <c r="F2719" t="str">
        <f>IFERROR(SMALL($E$5:$E$8000,ROWS($E$5:E2719)),"")</f>
        <v/>
      </c>
      <c r="I2719" s="285" t="s">
        <v>1734</v>
      </c>
      <c r="J2719" t="s">
        <v>800</v>
      </c>
      <c r="K2719" s="300">
        <v>92954</v>
      </c>
      <c r="L2719" s="286">
        <f>ROWS(K$5:K2719)</f>
        <v>2715</v>
      </c>
      <c r="M2719" s="286" t="str">
        <f>IF(I2719='5.1'!$E$5,TXM!L2719,"")</f>
        <v/>
      </c>
      <c r="N2719" t="str">
        <f>IFERROR(SMALL($M$5:$M$8000,ROWS($M$5:M2719)),"")</f>
        <v/>
      </c>
      <c r="P2719" t="s">
        <v>1854</v>
      </c>
      <c r="Q2719" t="s">
        <v>762</v>
      </c>
      <c r="R2719">
        <v>724141</v>
      </c>
      <c r="S2719" s="286">
        <f>ROWS(R$5:R2719)</f>
        <v>2715</v>
      </c>
      <c r="T2719" s="286" t="str">
        <f>IF(P2719='5.1'!$E$5,TXM!S2719,"")</f>
        <v/>
      </c>
      <c r="U2719" t="str">
        <f>IFERROR(SMALL($T$5:$T$8000,ROWS($T$5:T2719)),"")</f>
        <v/>
      </c>
    </row>
    <row r="2720" spans="1:21" ht="14.4" customHeight="1" x14ac:dyDescent="0.25">
      <c r="A2720" s="285" t="s">
        <v>1844</v>
      </c>
      <c r="B2720" t="s">
        <v>806</v>
      </c>
      <c r="C2720" s="300">
        <v>3169171</v>
      </c>
      <c r="D2720" s="286">
        <f>ROWS(C$5:C2720)</f>
        <v>2716</v>
      </c>
      <c r="E2720" s="286" t="str">
        <f>IF(A2720='5.1'!$E$5,TXM!D2720,"")</f>
        <v/>
      </c>
      <c r="F2720" t="str">
        <f>IFERROR(SMALL($E$5:$E$8000,ROWS($E$5:E2720)),"")</f>
        <v/>
      </c>
      <c r="I2720" s="285" t="s">
        <v>1734</v>
      </c>
      <c r="J2720" t="s">
        <v>1097</v>
      </c>
      <c r="K2720" s="300">
        <v>78715</v>
      </c>
      <c r="L2720" s="286">
        <f>ROWS(K$5:K2720)</f>
        <v>2716</v>
      </c>
      <c r="M2720" s="286" t="str">
        <f>IF(I2720='5.1'!$E$5,TXM!L2720,"")</f>
        <v/>
      </c>
      <c r="N2720" t="str">
        <f>IFERROR(SMALL($M$5:$M$8000,ROWS($M$5:M2720)),"")</f>
        <v/>
      </c>
      <c r="P2720" t="s">
        <v>1854</v>
      </c>
      <c r="Q2720" t="s">
        <v>1097</v>
      </c>
      <c r="R2720">
        <v>438509</v>
      </c>
      <c r="S2720" s="286">
        <f>ROWS(R$5:R2720)</f>
        <v>2716</v>
      </c>
      <c r="T2720" s="286" t="str">
        <f>IF(P2720='5.1'!$E$5,TXM!S2720,"")</f>
        <v/>
      </c>
      <c r="U2720" t="str">
        <f>IFERROR(SMALL($T$5:$T$8000,ROWS($T$5:T2720)),"")</f>
        <v/>
      </c>
    </row>
    <row r="2721" spans="1:21" ht="14.4" customHeight="1" x14ac:dyDescent="0.25">
      <c r="A2721" s="285" t="s">
        <v>1844</v>
      </c>
      <c r="B2721" t="s">
        <v>746</v>
      </c>
      <c r="C2721" s="300">
        <v>2744830</v>
      </c>
      <c r="D2721" s="286">
        <f>ROWS(C$5:C2721)</f>
        <v>2717</v>
      </c>
      <c r="E2721" s="286" t="str">
        <f>IF(A2721='5.1'!$E$5,TXM!D2721,"")</f>
        <v/>
      </c>
      <c r="F2721" t="str">
        <f>IFERROR(SMALL($E$5:$E$8000,ROWS($E$5:E2721)),"")</f>
        <v/>
      </c>
      <c r="I2721" s="285" t="s">
        <v>1734</v>
      </c>
      <c r="J2721" t="s">
        <v>750</v>
      </c>
      <c r="K2721" s="300">
        <v>65118</v>
      </c>
      <c r="L2721" s="286">
        <f>ROWS(K$5:K2721)</f>
        <v>2717</v>
      </c>
      <c r="M2721" s="286" t="str">
        <f>IF(I2721='5.1'!$E$5,TXM!L2721,"")</f>
        <v/>
      </c>
      <c r="N2721" t="str">
        <f>IFERROR(SMALL($M$5:$M$8000,ROWS($M$5:M2721)),"")</f>
        <v/>
      </c>
      <c r="P2721" t="s">
        <v>1854</v>
      </c>
      <c r="Q2721" t="s">
        <v>118</v>
      </c>
      <c r="R2721">
        <v>295681</v>
      </c>
      <c r="S2721" s="286">
        <f>ROWS(R$5:R2721)</f>
        <v>2717</v>
      </c>
      <c r="T2721" s="286" t="str">
        <f>IF(P2721='5.1'!$E$5,TXM!S2721,"")</f>
        <v/>
      </c>
      <c r="U2721" t="str">
        <f>IFERROR(SMALL($T$5:$T$8000,ROWS($T$5:T2721)),"")</f>
        <v/>
      </c>
    </row>
    <row r="2722" spans="1:21" ht="14.4" customHeight="1" x14ac:dyDescent="0.25">
      <c r="A2722" s="285" t="s">
        <v>1844</v>
      </c>
      <c r="B2722" t="s">
        <v>711</v>
      </c>
      <c r="C2722" s="300">
        <v>2616149</v>
      </c>
      <c r="D2722" s="286">
        <f>ROWS(C$5:C2722)</f>
        <v>2718</v>
      </c>
      <c r="E2722" s="286" t="str">
        <f>IF(A2722='5.1'!$E$5,TXM!D2722,"")</f>
        <v/>
      </c>
      <c r="F2722" t="str">
        <f>IFERROR(SMALL($E$5:$E$8000,ROWS($E$5:E2722)),"")</f>
        <v/>
      </c>
      <c r="I2722" s="285" t="s">
        <v>1734</v>
      </c>
      <c r="J2722" t="s">
        <v>776</v>
      </c>
      <c r="K2722" s="300">
        <v>48616</v>
      </c>
      <c r="L2722" s="286">
        <f>ROWS(K$5:K2722)</f>
        <v>2718</v>
      </c>
      <c r="M2722" s="286" t="str">
        <f>IF(I2722='5.1'!$E$5,TXM!L2722,"")</f>
        <v/>
      </c>
      <c r="N2722" t="str">
        <f>IFERROR(SMALL($M$5:$M$8000,ROWS($M$5:M2722)),"")</f>
        <v/>
      </c>
      <c r="P2722" t="s">
        <v>1854</v>
      </c>
      <c r="Q2722" t="s">
        <v>784</v>
      </c>
      <c r="R2722">
        <v>274740</v>
      </c>
      <c r="S2722" s="286">
        <f>ROWS(R$5:R2722)</f>
        <v>2718</v>
      </c>
      <c r="T2722" s="286" t="str">
        <f>IF(P2722='5.1'!$E$5,TXM!S2722,"")</f>
        <v/>
      </c>
      <c r="U2722" t="str">
        <f>IFERROR(SMALL($T$5:$T$8000,ROWS($T$5:T2722)),"")</f>
        <v/>
      </c>
    </row>
    <row r="2723" spans="1:21" ht="14.4" customHeight="1" x14ac:dyDescent="0.25">
      <c r="A2723" s="285" t="s">
        <v>1844</v>
      </c>
      <c r="B2723" t="s">
        <v>725</v>
      </c>
      <c r="C2723" s="300">
        <v>2379372</v>
      </c>
      <c r="D2723" s="286">
        <f>ROWS(C$5:C2723)</f>
        <v>2719</v>
      </c>
      <c r="E2723" s="286" t="str">
        <f>IF(A2723='5.1'!$E$5,TXM!D2723,"")</f>
        <v/>
      </c>
      <c r="F2723" t="str">
        <f>IFERROR(SMALL($E$5:$E$8000,ROWS($E$5:E2723)),"")</f>
        <v/>
      </c>
      <c r="I2723" s="285" t="s">
        <v>1734</v>
      </c>
      <c r="J2723" t="s">
        <v>764</v>
      </c>
      <c r="K2723" s="300">
        <v>39609</v>
      </c>
      <c r="L2723" s="286">
        <f>ROWS(K$5:K2723)</f>
        <v>2719</v>
      </c>
      <c r="M2723" s="286" t="str">
        <f>IF(I2723='5.1'!$E$5,TXM!L2723,"")</f>
        <v/>
      </c>
      <c r="N2723" t="str">
        <f>IFERROR(SMALL($M$5:$M$8000,ROWS($M$5:M2723)),"")</f>
        <v/>
      </c>
      <c r="P2723" t="s">
        <v>1854</v>
      </c>
      <c r="Q2723" t="s">
        <v>818</v>
      </c>
      <c r="R2723">
        <v>236189</v>
      </c>
      <c r="S2723" s="286">
        <f>ROWS(R$5:R2723)</f>
        <v>2719</v>
      </c>
      <c r="T2723" s="286" t="str">
        <f>IF(P2723='5.1'!$E$5,TXM!S2723,"")</f>
        <v/>
      </c>
      <c r="U2723" t="str">
        <f>IFERROR(SMALL($T$5:$T$8000,ROWS($T$5:T2723)),"")</f>
        <v/>
      </c>
    </row>
    <row r="2724" spans="1:21" ht="14.4" customHeight="1" x14ac:dyDescent="0.25">
      <c r="A2724" s="285" t="s">
        <v>1844</v>
      </c>
      <c r="B2724" t="s">
        <v>802</v>
      </c>
      <c r="C2724" s="300">
        <v>2148847</v>
      </c>
      <c r="D2724" s="286">
        <f>ROWS(C$5:C2724)</f>
        <v>2720</v>
      </c>
      <c r="E2724" s="286" t="str">
        <f>IF(A2724='5.1'!$E$5,TXM!D2724,"")</f>
        <v/>
      </c>
      <c r="F2724" t="str">
        <f>IFERROR(SMALL($E$5:$E$8000,ROWS($E$5:E2724)),"")</f>
        <v/>
      </c>
      <c r="I2724" s="285" t="s">
        <v>1734</v>
      </c>
      <c r="J2724" t="s">
        <v>760</v>
      </c>
      <c r="K2724" s="300">
        <v>36687</v>
      </c>
      <c r="L2724" s="286">
        <f>ROWS(K$5:K2724)</f>
        <v>2720</v>
      </c>
      <c r="M2724" s="286" t="str">
        <f>IF(I2724='5.1'!$E$5,TXM!L2724,"")</f>
        <v/>
      </c>
      <c r="N2724" t="str">
        <f>IFERROR(SMALL($M$5:$M$8000,ROWS($M$5:M2724)),"")</f>
        <v/>
      </c>
      <c r="P2724" t="s">
        <v>1854</v>
      </c>
      <c r="Q2724" t="s">
        <v>723</v>
      </c>
      <c r="R2724">
        <v>205713</v>
      </c>
      <c r="S2724" s="286">
        <f>ROWS(R$5:R2724)</f>
        <v>2720</v>
      </c>
      <c r="T2724" s="286" t="str">
        <f>IF(P2724='5.1'!$E$5,TXM!S2724,"")</f>
        <v/>
      </c>
      <c r="U2724" t="str">
        <f>IFERROR(SMALL($T$5:$T$8000,ROWS($T$5:T2724)),"")</f>
        <v/>
      </c>
    </row>
    <row r="2725" spans="1:21" ht="14.4" customHeight="1" x14ac:dyDescent="0.25">
      <c r="A2725" s="285" t="s">
        <v>1844</v>
      </c>
      <c r="B2725" t="s">
        <v>117</v>
      </c>
      <c r="C2725" s="300">
        <v>1943597</v>
      </c>
      <c r="D2725" s="286">
        <f>ROWS(C$5:C2725)</f>
        <v>2721</v>
      </c>
      <c r="E2725" s="286" t="str">
        <f>IF(A2725='5.1'!$E$5,TXM!D2725,"")</f>
        <v/>
      </c>
      <c r="F2725" t="str">
        <f>IFERROR(SMALL($E$5:$E$8000,ROWS($E$5:E2725)),"")</f>
        <v/>
      </c>
      <c r="I2725" s="285" t="s">
        <v>1734</v>
      </c>
      <c r="J2725" t="s">
        <v>1098</v>
      </c>
      <c r="K2725" s="300">
        <v>32611</v>
      </c>
      <c r="L2725" s="286">
        <f>ROWS(K$5:K2725)</f>
        <v>2721</v>
      </c>
      <c r="M2725" s="286" t="str">
        <f>IF(I2725='5.1'!$E$5,TXM!L2725,"")</f>
        <v/>
      </c>
      <c r="N2725" t="str">
        <f>IFERROR(SMALL($M$5:$M$8000,ROWS($M$5:M2725)),"")</f>
        <v/>
      </c>
      <c r="P2725" t="s">
        <v>1854</v>
      </c>
      <c r="Q2725" t="s">
        <v>1096</v>
      </c>
      <c r="R2725">
        <v>177884</v>
      </c>
      <c r="S2725" s="286">
        <f>ROWS(R$5:R2725)</f>
        <v>2721</v>
      </c>
      <c r="T2725" s="286" t="str">
        <f>IF(P2725='5.1'!$E$5,TXM!S2725,"")</f>
        <v/>
      </c>
      <c r="U2725" t="str">
        <f>IFERROR(SMALL($T$5:$T$8000,ROWS($T$5:T2725)),"")</f>
        <v/>
      </c>
    </row>
    <row r="2726" spans="1:21" ht="14.4" customHeight="1" x14ac:dyDescent="0.25">
      <c r="A2726" s="285" t="s">
        <v>1844</v>
      </c>
      <c r="B2726" t="s">
        <v>823</v>
      </c>
      <c r="C2726" s="300">
        <v>1342016</v>
      </c>
      <c r="D2726" s="286">
        <f>ROWS(C$5:C2726)</f>
        <v>2722</v>
      </c>
      <c r="E2726" s="286" t="str">
        <f>IF(A2726='5.1'!$E$5,TXM!D2726,"")</f>
        <v/>
      </c>
      <c r="F2726" t="str">
        <f>IFERROR(SMALL($E$5:$E$8000,ROWS($E$5:E2726)),"")</f>
        <v/>
      </c>
      <c r="I2726" s="285" t="s">
        <v>1734</v>
      </c>
      <c r="J2726" t="s">
        <v>794</v>
      </c>
      <c r="K2726" s="300">
        <v>28745</v>
      </c>
      <c r="L2726" s="286">
        <f>ROWS(K$5:K2726)</f>
        <v>2722</v>
      </c>
      <c r="M2726" s="286" t="str">
        <f>IF(I2726='5.1'!$E$5,TXM!L2726,"")</f>
        <v/>
      </c>
      <c r="N2726" t="str">
        <f>IFERROR(SMALL($M$5:$M$8000,ROWS($M$5:M2726)),"")</f>
        <v/>
      </c>
      <c r="P2726" t="s">
        <v>1854</v>
      </c>
      <c r="Q2726" t="s">
        <v>810</v>
      </c>
      <c r="R2726">
        <v>170609</v>
      </c>
      <c r="S2726" s="286">
        <f>ROWS(R$5:R2726)</f>
        <v>2722</v>
      </c>
      <c r="T2726" s="286" t="str">
        <f>IF(P2726='5.1'!$E$5,TXM!S2726,"")</f>
        <v/>
      </c>
      <c r="U2726" t="str">
        <f>IFERROR(SMALL($T$5:$T$8000,ROWS($T$5:T2726)),"")</f>
        <v/>
      </c>
    </row>
    <row r="2727" spans="1:21" ht="14.4" customHeight="1" x14ac:dyDescent="0.25">
      <c r="A2727" s="285" t="s">
        <v>1844</v>
      </c>
      <c r="B2727" t="s">
        <v>786</v>
      </c>
      <c r="C2727" s="300">
        <v>1299108</v>
      </c>
      <c r="D2727" s="286">
        <f>ROWS(C$5:C2727)</f>
        <v>2723</v>
      </c>
      <c r="E2727" s="286" t="str">
        <f>IF(A2727='5.1'!$E$5,TXM!D2727,"")</f>
        <v/>
      </c>
      <c r="F2727" t="str">
        <f>IFERROR(SMALL($E$5:$E$8000,ROWS($E$5:E2727)),"")</f>
        <v/>
      </c>
      <c r="I2727" s="285" t="s">
        <v>1734</v>
      </c>
      <c r="J2727" t="s">
        <v>1087</v>
      </c>
      <c r="K2727" s="300">
        <v>28105</v>
      </c>
      <c r="L2727" s="286">
        <f>ROWS(K$5:K2727)</f>
        <v>2723</v>
      </c>
      <c r="M2727" s="286" t="str">
        <f>IF(I2727='5.1'!$E$5,TXM!L2727,"")</f>
        <v/>
      </c>
      <c r="N2727" t="str">
        <f>IFERROR(SMALL($M$5:$M$8000,ROWS($M$5:M2727)),"")</f>
        <v/>
      </c>
      <c r="P2727" t="s">
        <v>1854</v>
      </c>
      <c r="Q2727" t="s">
        <v>725</v>
      </c>
      <c r="R2727">
        <v>140404</v>
      </c>
      <c r="S2727" s="286">
        <f>ROWS(R$5:R2727)</f>
        <v>2723</v>
      </c>
      <c r="T2727" s="286" t="str">
        <f>IF(P2727='5.1'!$E$5,TXM!S2727,"")</f>
        <v/>
      </c>
      <c r="U2727" t="str">
        <f>IFERROR(SMALL($T$5:$T$8000,ROWS($T$5:T2727)),"")</f>
        <v/>
      </c>
    </row>
    <row r="2728" spans="1:21" ht="14.4" customHeight="1" x14ac:dyDescent="0.25">
      <c r="A2728" s="285" t="s">
        <v>1844</v>
      </c>
      <c r="B2728" t="s">
        <v>118</v>
      </c>
      <c r="C2728" s="300">
        <v>947216</v>
      </c>
      <c r="D2728" s="286">
        <f>ROWS(C$5:C2728)</f>
        <v>2724</v>
      </c>
      <c r="E2728" s="286" t="str">
        <f>IF(A2728='5.1'!$E$5,TXM!D2728,"")</f>
        <v/>
      </c>
      <c r="F2728" t="str">
        <f>IFERROR(SMALL($E$5:$E$8000,ROWS($E$5:E2728)),"")</f>
        <v/>
      </c>
      <c r="I2728" s="285" t="s">
        <v>1734</v>
      </c>
      <c r="J2728" t="s">
        <v>740</v>
      </c>
      <c r="K2728" s="300">
        <v>20820</v>
      </c>
      <c r="L2728" s="286">
        <f>ROWS(K$5:K2728)</f>
        <v>2724</v>
      </c>
      <c r="M2728" s="286" t="str">
        <f>IF(I2728='5.1'!$E$5,TXM!L2728,"")</f>
        <v/>
      </c>
      <c r="N2728" t="str">
        <f>IFERROR(SMALL($M$5:$M$8000,ROWS($M$5:M2728)),"")</f>
        <v/>
      </c>
      <c r="P2728" t="s">
        <v>1854</v>
      </c>
      <c r="Q2728" t="s">
        <v>1087</v>
      </c>
      <c r="R2728">
        <v>136889</v>
      </c>
      <c r="S2728" s="286">
        <f>ROWS(R$5:R2728)</f>
        <v>2724</v>
      </c>
      <c r="T2728" s="286" t="str">
        <f>IF(P2728='5.1'!$E$5,TXM!S2728,"")</f>
        <v/>
      </c>
      <c r="U2728" t="str">
        <f>IFERROR(SMALL($T$5:$T$8000,ROWS($T$5:T2728)),"")</f>
        <v/>
      </c>
    </row>
    <row r="2729" spans="1:21" ht="14.4" customHeight="1" x14ac:dyDescent="0.25">
      <c r="A2729" s="285" t="s">
        <v>1844</v>
      </c>
      <c r="B2729" t="s">
        <v>784</v>
      </c>
      <c r="C2729" s="300">
        <v>912470</v>
      </c>
      <c r="D2729" s="286">
        <f>ROWS(C$5:C2729)</f>
        <v>2725</v>
      </c>
      <c r="E2729" s="286" t="str">
        <f>IF(A2729='5.1'!$E$5,TXM!D2729,"")</f>
        <v/>
      </c>
      <c r="F2729" t="str">
        <f>IFERROR(SMALL($E$5:$E$8000,ROWS($E$5:E2729)),"")</f>
        <v/>
      </c>
      <c r="I2729" s="285" t="s">
        <v>1734</v>
      </c>
      <c r="J2729" t="s">
        <v>102</v>
      </c>
      <c r="K2729" s="300">
        <v>20543</v>
      </c>
      <c r="L2729" s="286">
        <f>ROWS(K$5:K2729)</f>
        <v>2725</v>
      </c>
      <c r="M2729" s="286" t="str">
        <f>IF(I2729='5.1'!$E$5,TXM!L2729,"")</f>
        <v/>
      </c>
      <c r="N2729" t="str">
        <f>IFERROR(SMALL($M$5:$M$8000,ROWS($M$5:M2729)),"")</f>
        <v/>
      </c>
      <c r="P2729" t="s">
        <v>1854</v>
      </c>
      <c r="Q2729" t="s">
        <v>119</v>
      </c>
      <c r="R2729">
        <v>111141</v>
      </c>
      <c r="S2729" s="286">
        <f>ROWS(R$5:R2729)</f>
        <v>2725</v>
      </c>
      <c r="T2729" s="286" t="str">
        <f>IF(P2729='5.1'!$E$5,TXM!S2729,"")</f>
        <v/>
      </c>
      <c r="U2729" t="str">
        <f>IFERROR(SMALL($T$5:$T$8000,ROWS($T$5:T2729)),"")</f>
        <v/>
      </c>
    </row>
    <row r="2730" spans="1:21" ht="14.4" customHeight="1" x14ac:dyDescent="0.25">
      <c r="A2730" s="285" t="s">
        <v>1844</v>
      </c>
      <c r="B2730" t="s">
        <v>808</v>
      </c>
      <c r="C2730" s="300">
        <v>876725</v>
      </c>
      <c r="D2730" s="286">
        <f>ROWS(C$5:C2730)</f>
        <v>2726</v>
      </c>
      <c r="E2730" s="286" t="str">
        <f>IF(A2730='5.1'!$E$5,TXM!D2730,"")</f>
        <v/>
      </c>
      <c r="F2730" t="str">
        <f>IFERROR(SMALL($E$5:$E$8000,ROWS($E$5:E2730)),"")</f>
        <v/>
      </c>
      <c r="I2730" s="285" t="s">
        <v>1734</v>
      </c>
      <c r="J2730" t="s">
        <v>752</v>
      </c>
      <c r="K2730" s="300">
        <v>17855</v>
      </c>
      <c r="L2730" s="286">
        <f>ROWS(K$5:K2730)</f>
        <v>2726</v>
      </c>
      <c r="M2730" s="286" t="str">
        <f>IF(I2730='5.1'!$E$5,TXM!L2730,"")</f>
        <v/>
      </c>
      <c r="N2730" t="str">
        <f>IFERROR(SMALL($M$5:$M$8000,ROWS($M$5:M2730)),"")</f>
        <v/>
      </c>
      <c r="P2730" t="s">
        <v>1854</v>
      </c>
      <c r="Q2730" t="s">
        <v>1091</v>
      </c>
      <c r="R2730">
        <v>77625</v>
      </c>
      <c r="S2730" s="286">
        <f>ROWS(R$5:R2730)</f>
        <v>2726</v>
      </c>
      <c r="T2730" s="286" t="str">
        <f>IF(P2730='5.1'!$E$5,TXM!S2730,"")</f>
        <v/>
      </c>
      <c r="U2730" t="str">
        <f>IFERROR(SMALL($T$5:$T$8000,ROWS($T$5:T2730)),"")</f>
        <v/>
      </c>
    </row>
    <row r="2731" spans="1:21" ht="14.4" customHeight="1" x14ac:dyDescent="0.25">
      <c r="A2731" s="285" t="s">
        <v>1844</v>
      </c>
      <c r="B2731" t="s">
        <v>115</v>
      </c>
      <c r="C2731" s="300">
        <v>643498</v>
      </c>
      <c r="D2731" s="286">
        <f>ROWS(C$5:C2731)</f>
        <v>2727</v>
      </c>
      <c r="E2731" s="286" t="str">
        <f>IF(A2731='5.1'!$E$5,TXM!D2731,"")</f>
        <v/>
      </c>
      <c r="F2731" t="str">
        <f>IFERROR(SMALL($E$5:$E$8000,ROWS($E$5:E2731)),"")</f>
        <v/>
      </c>
      <c r="I2731" s="285" t="s">
        <v>1734</v>
      </c>
      <c r="J2731" t="s">
        <v>748</v>
      </c>
      <c r="K2731" s="300">
        <v>14909</v>
      </c>
      <c r="L2731" s="286">
        <f>ROWS(K$5:K2731)</f>
        <v>2727</v>
      </c>
      <c r="M2731" s="286" t="str">
        <f>IF(I2731='5.1'!$E$5,TXM!L2731,"")</f>
        <v/>
      </c>
      <c r="N2731" t="str">
        <f>IFERROR(SMALL($M$5:$M$8000,ROWS($M$5:M2731)),"")</f>
        <v/>
      </c>
      <c r="P2731" t="s">
        <v>1854</v>
      </c>
      <c r="Q2731" t="s">
        <v>107</v>
      </c>
      <c r="R2731">
        <v>76348</v>
      </c>
      <c r="S2731" s="286">
        <f>ROWS(R$5:R2731)</f>
        <v>2727</v>
      </c>
      <c r="T2731" s="286" t="str">
        <f>IF(P2731='5.1'!$E$5,TXM!S2731,"")</f>
        <v/>
      </c>
      <c r="U2731" t="str">
        <f>IFERROR(SMALL($T$5:$T$8000,ROWS($T$5:T2731)),"")</f>
        <v/>
      </c>
    </row>
    <row r="2732" spans="1:21" ht="14.4" customHeight="1" x14ac:dyDescent="0.25">
      <c r="A2732" s="285" t="s">
        <v>1844</v>
      </c>
      <c r="B2732" t="s">
        <v>723</v>
      </c>
      <c r="C2732" s="300">
        <v>614731</v>
      </c>
      <c r="D2732" s="286">
        <f>ROWS(C$5:C2732)</f>
        <v>2728</v>
      </c>
      <c r="E2732" s="286" t="str">
        <f>IF(A2732='5.1'!$E$5,TXM!D2732,"")</f>
        <v/>
      </c>
      <c r="F2732" t="str">
        <f>IFERROR(SMALL($E$5:$E$8000,ROWS($E$5:E2732)),"")</f>
        <v/>
      </c>
      <c r="I2732" s="285" t="s">
        <v>1734</v>
      </c>
      <c r="J2732" t="s">
        <v>818</v>
      </c>
      <c r="K2732" s="300">
        <v>11575</v>
      </c>
      <c r="L2732" s="286">
        <f>ROWS(K$5:K2732)</f>
        <v>2728</v>
      </c>
      <c r="M2732" s="286" t="str">
        <f>IF(I2732='5.1'!$E$5,TXM!L2732,"")</f>
        <v/>
      </c>
      <c r="N2732" t="str">
        <f>IFERROR(SMALL($M$5:$M$8000,ROWS($M$5:M2732)),"")</f>
        <v/>
      </c>
      <c r="P2732" t="s">
        <v>1854</v>
      </c>
      <c r="Q2732" t="s">
        <v>1078</v>
      </c>
      <c r="R2732">
        <v>71882</v>
      </c>
      <c r="S2732" s="286">
        <f>ROWS(R$5:R2732)</f>
        <v>2728</v>
      </c>
      <c r="T2732" s="286" t="str">
        <f>IF(P2732='5.1'!$E$5,TXM!S2732,"")</f>
        <v/>
      </c>
      <c r="U2732" t="str">
        <f>IFERROR(SMALL($T$5:$T$8000,ROWS($T$5:T2732)),"")</f>
        <v/>
      </c>
    </row>
    <row r="2733" spans="1:21" ht="14.4" customHeight="1" x14ac:dyDescent="0.25">
      <c r="A2733" s="285" t="s">
        <v>1844</v>
      </c>
      <c r="B2733" t="s">
        <v>1093</v>
      </c>
      <c r="C2733" s="300">
        <v>511144</v>
      </c>
      <c r="D2733" s="286">
        <f>ROWS(C$5:C2733)</f>
        <v>2729</v>
      </c>
      <c r="E2733" s="286" t="str">
        <f>IF(A2733='5.1'!$E$5,TXM!D2733,"")</f>
        <v/>
      </c>
      <c r="F2733" t="str">
        <f>IFERROR(SMALL($E$5:$E$8000,ROWS($E$5:E2733)),"")</f>
        <v/>
      </c>
      <c r="I2733" s="285" t="s">
        <v>1734</v>
      </c>
      <c r="J2733" t="s">
        <v>742</v>
      </c>
      <c r="K2733" s="300">
        <v>11413</v>
      </c>
      <c r="L2733" s="286">
        <f>ROWS(K$5:K2733)</f>
        <v>2729</v>
      </c>
      <c r="M2733" s="286" t="str">
        <f>IF(I2733='5.1'!$E$5,TXM!L2733,"")</f>
        <v/>
      </c>
      <c r="N2733" t="str">
        <f>IFERROR(SMALL($M$5:$M$8000,ROWS($M$5:M2733)),"")</f>
        <v/>
      </c>
      <c r="P2733" t="s">
        <v>1854</v>
      </c>
      <c r="Q2733" t="s">
        <v>734</v>
      </c>
      <c r="R2733">
        <v>69491</v>
      </c>
      <c r="S2733" s="286">
        <f>ROWS(R$5:R2733)</f>
        <v>2729</v>
      </c>
      <c r="T2733" s="286" t="str">
        <f>IF(P2733='5.1'!$E$5,TXM!S2733,"")</f>
        <v/>
      </c>
      <c r="U2733" t="str">
        <f>IFERROR(SMALL($T$5:$T$8000,ROWS($T$5:T2733)),"")</f>
        <v/>
      </c>
    </row>
    <row r="2734" spans="1:21" ht="14.4" customHeight="1" x14ac:dyDescent="0.25">
      <c r="A2734" s="285" t="s">
        <v>1844</v>
      </c>
      <c r="B2734" t="s">
        <v>1090</v>
      </c>
      <c r="C2734" s="300">
        <v>441903</v>
      </c>
      <c r="D2734" s="286">
        <f>ROWS(C$5:C2734)</f>
        <v>2730</v>
      </c>
      <c r="E2734" s="286" t="str">
        <f>IF(A2734='5.1'!$E$5,TXM!D2734,"")</f>
        <v/>
      </c>
      <c r="F2734" t="str">
        <f>IFERROR(SMALL($E$5:$E$8000,ROWS($E$5:E2734)),"")</f>
        <v/>
      </c>
      <c r="I2734" s="285" t="s">
        <v>1734</v>
      </c>
      <c r="J2734" t="s">
        <v>746</v>
      </c>
      <c r="K2734" s="300">
        <v>9422</v>
      </c>
      <c r="L2734" s="286">
        <f>ROWS(K$5:K2734)</f>
        <v>2730</v>
      </c>
      <c r="M2734" s="286" t="str">
        <f>IF(I2734='5.1'!$E$5,TXM!L2734,"")</f>
        <v/>
      </c>
      <c r="N2734" t="str">
        <f>IFERROR(SMALL($M$5:$M$8000,ROWS($M$5:M2734)),"")</f>
        <v/>
      </c>
      <c r="P2734" t="s">
        <v>1854</v>
      </c>
      <c r="Q2734" t="s">
        <v>752</v>
      </c>
      <c r="R2734">
        <v>62830</v>
      </c>
      <c r="S2734" s="286">
        <f>ROWS(R$5:R2734)</f>
        <v>2730</v>
      </c>
      <c r="T2734" s="286" t="str">
        <f>IF(P2734='5.1'!$E$5,TXM!S2734,"")</f>
        <v/>
      </c>
      <c r="U2734" t="str">
        <f>IFERROR(SMALL($T$5:$T$8000,ROWS($T$5:T2734)),"")</f>
        <v/>
      </c>
    </row>
    <row r="2735" spans="1:21" ht="14.4" customHeight="1" x14ac:dyDescent="0.25">
      <c r="A2735" s="285" t="s">
        <v>1844</v>
      </c>
      <c r="B2735" t="s">
        <v>1087</v>
      </c>
      <c r="C2735" s="300">
        <v>322008</v>
      </c>
      <c r="D2735" s="286">
        <f>ROWS(C$5:C2735)</f>
        <v>2731</v>
      </c>
      <c r="E2735" s="286" t="str">
        <f>IF(A2735='5.1'!$E$5,TXM!D2735,"")</f>
        <v/>
      </c>
      <c r="F2735" t="str">
        <f>IFERROR(SMALL($E$5:$E$8000,ROWS($E$5:E2735)),"")</f>
        <v/>
      </c>
      <c r="I2735" s="285" t="s">
        <v>1734</v>
      </c>
      <c r="J2735" t="s">
        <v>780</v>
      </c>
      <c r="K2735" s="300">
        <v>8842</v>
      </c>
      <c r="L2735" s="286">
        <f>ROWS(K$5:K2735)</f>
        <v>2731</v>
      </c>
      <c r="M2735" s="286" t="str">
        <f>IF(I2735='5.1'!$E$5,TXM!L2735,"")</f>
        <v/>
      </c>
      <c r="N2735" t="str">
        <f>IFERROR(SMALL($M$5:$M$8000,ROWS($M$5:M2735)),"")</f>
        <v/>
      </c>
      <c r="P2735" t="s">
        <v>1854</v>
      </c>
      <c r="Q2735" t="s">
        <v>1092</v>
      </c>
      <c r="R2735">
        <v>60569</v>
      </c>
      <c r="S2735" s="286">
        <f>ROWS(R$5:R2735)</f>
        <v>2731</v>
      </c>
      <c r="T2735" s="286" t="str">
        <f>IF(P2735='5.1'!$E$5,TXM!S2735,"")</f>
        <v/>
      </c>
      <c r="U2735" t="str">
        <f>IFERROR(SMALL($T$5:$T$8000,ROWS($T$5:T2735)),"")</f>
        <v/>
      </c>
    </row>
    <row r="2736" spans="1:21" ht="14.4" customHeight="1" x14ac:dyDescent="0.25">
      <c r="A2736" s="285" t="s">
        <v>1844</v>
      </c>
      <c r="B2736" t="s">
        <v>1082</v>
      </c>
      <c r="C2736" s="300">
        <v>309255</v>
      </c>
      <c r="D2736" s="286">
        <f>ROWS(C$5:C2736)</f>
        <v>2732</v>
      </c>
      <c r="E2736" s="286" t="str">
        <f>IF(A2736='5.1'!$E$5,TXM!D2736,"")</f>
        <v/>
      </c>
      <c r="F2736" t="str">
        <f>IFERROR(SMALL($E$5:$E$8000,ROWS($E$5:E2736)),"")</f>
        <v/>
      </c>
      <c r="I2736" s="285" t="s">
        <v>1734</v>
      </c>
      <c r="J2736" t="s">
        <v>107</v>
      </c>
      <c r="K2736" s="300">
        <v>8131</v>
      </c>
      <c r="L2736" s="286">
        <f>ROWS(K$5:K2736)</f>
        <v>2732</v>
      </c>
      <c r="M2736" s="286" t="str">
        <f>IF(I2736='5.1'!$E$5,TXM!L2736,"")</f>
        <v/>
      </c>
      <c r="N2736" t="str">
        <f>IFERROR(SMALL($M$5:$M$8000,ROWS($M$5:M2736)),"")</f>
        <v/>
      </c>
      <c r="P2736" t="s">
        <v>1854</v>
      </c>
      <c r="Q2736" t="s">
        <v>197</v>
      </c>
      <c r="R2736">
        <v>60144</v>
      </c>
      <c r="S2736" s="286">
        <f>ROWS(R$5:R2736)</f>
        <v>2732</v>
      </c>
      <c r="T2736" s="286" t="str">
        <f>IF(P2736='5.1'!$E$5,TXM!S2736,"")</f>
        <v/>
      </c>
      <c r="U2736" t="str">
        <f>IFERROR(SMALL($T$5:$T$8000,ROWS($T$5:T2736)),"")</f>
        <v/>
      </c>
    </row>
    <row r="2737" spans="1:21" ht="14.4" customHeight="1" x14ac:dyDescent="0.25">
      <c r="A2737" s="285" t="s">
        <v>1844</v>
      </c>
      <c r="B2737" t="s">
        <v>705</v>
      </c>
      <c r="C2737" s="300">
        <v>302002</v>
      </c>
      <c r="D2737" s="286">
        <f>ROWS(C$5:C2737)</f>
        <v>2733</v>
      </c>
      <c r="E2737" s="286" t="str">
        <f>IF(A2737='5.1'!$E$5,TXM!D2737,"")</f>
        <v/>
      </c>
      <c r="F2737" t="str">
        <f>IFERROR(SMALL($E$5:$E$8000,ROWS($E$5:E2737)),"")</f>
        <v/>
      </c>
      <c r="I2737" s="285" t="s">
        <v>1734</v>
      </c>
      <c r="J2737" t="s">
        <v>788</v>
      </c>
      <c r="K2737" s="300">
        <v>5863</v>
      </c>
      <c r="L2737" s="286">
        <f>ROWS(K$5:K2737)</f>
        <v>2733</v>
      </c>
      <c r="M2737" s="286" t="str">
        <f>IF(I2737='5.1'!$E$5,TXM!L2737,"")</f>
        <v/>
      </c>
      <c r="N2737" t="str">
        <f>IFERROR(SMALL($M$5:$M$8000,ROWS($M$5:M2737)),"")</f>
        <v/>
      </c>
      <c r="P2737" t="s">
        <v>1854</v>
      </c>
      <c r="Q2737" t="s">
        <v>1081</v>
      </c>
      <c r="R2737">
        <v>54822</v>
      </c>
      <c r="S2737" s="286">
        <f>ROWS(R$5:R2737)</f>
        <v>2733</v>
      </c>
      <c r="T2737" s="286" t="str">
        <f>IF(P2737='5.1'!$E$5,TXM!S2737,"")</f>
        <v/>
      </c>
      <c r="U2737" t="str">
        <f>IFERROR(SMALL($T$5:$T$8000,ROWS($T$5:T2737)),"")</f>
        <v/>
      </c>
    </row>
    <row r="2738" spans="1:21" ht="14.4" customHeight="1" x14ac:dyDescent="0.25">
      <c r="A2738" s="285" t="s">
        <v>1844</v>
      </c>
      <c r="B2738" t="s">
        <v>774</v>
      </c>
      <c r="C2738" s="300">
        <v>273987</v>
      </c>
      <c r="D2738" s="286">
        <f>ROWS(C$5:C2738)</f>
        <v>2734</v>
      </c>
      <c r="E2738" s="286" t="str">
        <f>IF(A2738='5.1'!$E$5,TXM!D2738,"")</f>
        <v/>
      </c>
      <c r="F2738" t="str">
        <f>IFERROR(SMALL($E$5:$E$8000,ROWS($E$5:E2738)),"")</f>
        <v/>
      </c>
      <c r="I2738" s="285" t="s">
        <v>1734</v>
      </c>
      <c r="J2738" t="s">
        <v>796</v>
      </c>
      <c r="K2738" s="300">
        <v>4567</v>
      </c>
      <c r="L2738" s="286">
        <f>ROWS(K$5:K2738)</f>
        <v>2734</v>
      </c>
      <c r="M2738" s="286" t="str">
        <f>IF(I2738='5.1'!$E$5,TXM!L2738,"")</f>
        <v/>
      </c>
      <c r="N2738" t="str">
        <f>IFERROR(SMALL($M$5:$M$8000,ROWS($M$5:M2738)),"")</f>
        <v/>
      </c>
      <c r="P2738" t="s">
        <v>1854</v>
      </c>
      <c r="Q2738" t="s">
        <v>108</v>
      </c>
      <c r="R2738">
        <v>50079</v>
      </c>
      <c r="S2738" s="286">
        <f>ROWS(R$5:R2738)</f>
        <v>2734</v>
      </c>
      <c r="T2738" s="286" t="str">
        <f>IF(P2738='5.1'!$E$5,TXM!S2738,"")</f>
        <v/>
      </c>
      <c r="U2738" t="str">
        <f>IFERROR(SMALL($T$5:$T$8000,ROWS($T$5:T2738)),"")</f>
        <v/>
      </c>
    </row>
    <row r="2739" spans="1:21" ht="14.4" customHeight="1" x14ac:dyDescent="0.25">
      <c r="A2739" s="285" t="s">
        <v>1844</v>
      </c>
      <c r="B2739" t="s">
        <v>1096</v>
      </c>
      <c r="C2739" s="300">
        <v>199812</v>
      </c>
      <c r="D2739" s="286">
        <f>ROWS(C$5:C2739)</f>
        <v>2735</v>
      </c>
      <c r="E2739" s="286" t="str">
        <f>IF(A2739='5.1'!$E$5,TXM!D2739,"")</f>
        <v/>
      </c>
      <c r="F2739" t="str">
        <f>IFERROR(SMALL($E$5:$E$8000,ROWS($E$5:E2739)),"")</f>
        <v/>
      </c>
      <c r="I2739" s="285" t="s">
        <v>1734</v>
      </c>
      <c r="J2739" t="s">
        <v>1083</v>
      </c>
      <c r="K2739" s="300">
        <v>4490</v>
      </c>
      <c r="L2739" s="286">
        <f>ROWS(K$5:K2739)</f>
        <v>2735</v>
      </c>
      <c r="M2739" s="286" t="str">
        <f>IF(I2739='5.1'!$E$5,TXM!L2739,"")</f>
        <v/>
      </c>
      <c r="N2739" t="str">
        <f>IFERROR(SMALL($M$5:$M$8000,ROWS($M$5:M2739)),"")</f>
        <v/>
      </c>
      <c r="P2739" t="s">
        <v>1854</v>
      </c>
      <c r="Q2739" t="s">
        <v>105</v>
      </c>
      <c r="R2739">
        <v>47291</v>
      </c>
      <c r="S2739" s="286">
        <f>ROWS(R$5:R2739)</f>
        <v>2735</v>
      </c>
      <c r="T2739" s="286" t="str">
        <f>IF(P2739='5.1'!$E$5,TXM!S2739,"")</f>
        <v/>
      </c>
      <c r="U2739" t="str">
        <f>IFERROR(SMALL($T$5:$T$8000,ROWS($T$5:T2739)),"")</f>
        <v/>
      </c>
    </row>
    <row r="2740" spans="1:21" ht="14.4" customHeight="1" x14ac:dyDescent="0.25">
      <c r="A2740" s="285" t="s">
        <v>1844</v>
      </c>
      <c r="B2740" t="s">
        <v>119</v>
      </c>
      <c r="C2740" s="300">
        <v>140303</v>
      </c>
      <c r="D2740" s="286">
        <f>ROWS(C$5:C2740)</f>
        <v>2736</v>
      </c>
      <c r="E2740" s="286" t="str">
        <f>IF(A2740='5.1'!$E$5,TXM!D2740,"")</f>
        <v/>
      </c>
      <c r="F2740" t="str">
        <f>IFERROR(SMALL($E$5:$E$8000,ROWS($E$5:E2740)),"")</f>
        <v/>
      </c>
      <c r="I2740" s="285" t="s">
        <v>1734</v>
      </c>
      <c r="J2740" t="s">
        <v>1085</v>
      </c>
      <c r="K2740" s="300">
        <v>4159</v>
      </c>
      <c r="L2740" s="286">
        <f>ROWS(K$5:K2740)</f>
        <v>2736</v>
      </c>
      <c r="M2740" s="286" t="str">
        <f>IF(I2740='5.1'!$E$5,TXM!L2740,"")</f>
        <v/>
      </c>
      <c r="N2740" t="str">
        <f>IFERROR(SMALL($M$5:$M$8000,ROWS($M$5:M2740)),"")</f>
        <v/>
      </c>
      <c r="P2740" t="s">
        <v>1854</v>
      </c>
      <c r="Q2740" t="s">
        <v>1086</v>
      </c>
      <c r="R2740">
        <v>39752</v>
      </c>
      <c r="S2740" s="286">
        <f>ROWS(R$5:R2740)</f>
        <v>2736</v>
      </c>
      <c r="T2740" s="286" t="str">
        <f>IF(P2740='5.1'!$E$5,TXM!S2740,"")</f>
        <v/>
      </c>
      <c r="U2740" t="str">
        <f>IFERROR(SMALL($T$5:$T$8000,ROWS($T$5:T2740)),"")</f>
        <v/>
      </c>
    </row>
    <row r="2741" spans="1:21" ht="14.4" customHeight="1" x14ac:dyDescent="0.25">
      <c r="A2741" s="285" t="s">
        <v>1844</v>
      </c>
      <c r="B2741" t="s">
        <v>752</v>
      </c>
      <c r="C2741" s="300">
        <v>97302</v>
      </c>
      <c r="D2741" s="286">
        <f>ROWS(C$5:C2741)</f>
        <v>2737</v>
      </c>
      <c r="E2741" s="286" t="str">
        <f>IF(A2741='5.1'!$E$5,TXM!D2741,"")</f>
        <v/>
      </c>
      <c r="F2741" t="str">
        <f>IFERROR(SMALL($E$5:$E$8000,ROWS($E$5:E2741)),"")</f>
        <v/>
      </c>
      <c r="I2741" s="285" t="s">
        <v>1734</v>
      </c>
      <c r="J2741" t="s">
        <v>118</v>
      </c>
      <c r="K2741" s="300">
        <v>3054</v>
      </c>
      <c r="L2741" s="286">
        <f>ROWS(K$5:K2741)</f>
        <v>2737</v>
      </c>
      <c r="M2741" s="286" t="str">
        <f>IF(I2741='5.1'!$E$5,TXM!L2741,"")</f>
        <v/>
      </c>
      <c r="N2741" t="str">
        <f>IFERROR(SMALL($M$5:$M$8000,ROWS($M$5:M2741)),"")</f>
        <v/>
      </c>
      <c r="P2741" t="s">
        <v>1854</v>
      </c>
      <c r="Q2741" t="s">
        <v>766</v>
      </c>
      <c r="R2741">
        <v>37532</v>
      </c>
      <c r="S2741" s="286">
        <f>ROWS(R$5:R2741)</f>
        <v>2737</v>
      </c>
      <c r="T2741" s="286" t="str">
        <f>IF(P2741='5.1'!$E$5,TXM!S2741,"")</f>
        <v/>
      </c>
      <c r="U2741" t="str">
        <f>IFERROR(SMALL($T$5:$T$8000,ROWS($T$5:T2741)),"")</f>
        <v/>
      </c>
    </row>
    <row r="2742" spans="1:21" ht="14.4" customHeight="1" x14ac:dyDescent="0.25">
      <c r="A2742" s="285" t="s">
        <v>1844</v>
      </c>
      <c r="B2742" t="s">
        <v>750</v>
      </c>
      <c r="C2742" s="300">
        <v>81490</v>
      </c>
      <c r="D2742" s="286">
        <f>ROWS(C$5:C2742)</f>
        <v>2738</v>
      </c>
      <c r="E2742" s="286" t="str">
        <f>IF(A2742='5.1'!$E$5,TXM!D2742,"")</f>
        <v/>
      </c>
      <c r="F2742" t="str">
        <f>IFERROR(SMALL($E$5:$E$8000,ROWS($E$5:E2742)),"")</f>
        <v/>
      </c>
      <c r="I2742" s="285" t="s">
        <v>1734</v>
      </c>
      <c r="J2742" t="s">
        <v>812</v>
      </c>
      <c r="K2742" s="300">
        <v>2154</v>
      </c>
      <c r="L2742" s="286">
        <f>ROWS(K$5:K2742)</f>
        <v>2738</v>
      </c>
      <c r="M2742" s="286" t="str">
        <f>IF(I2742='5.1'!$E$5,TXM!L2742,"")</f>
        <v/>
      </c>
      <c r="N2742" t="str">
        <f>IFERROR(SMALL($M$5:$M$8000,ROWS($M$5:M2742)),"")</f>
        <v/>
      </c>
      <c r="P2742" t="s">
        <v>1854</v>
      </c>
      <c r="Q2742" t="s">
        <v>823</v>
      </c>
      <c r="R2742">
        <v>31637</v>
      </c>
      <c r="S2742" s="286">
        <f>ROWS(R$5:R2742)</f>
        <v>2738</v>
      </c>
      <c r="T2742" s="286" t="str">
        <f>IF(P2742='5.1'!$E$5,TXM!S2742,"")</f>
        <v/>
      </c>
      <c r="U2742" t="str">
        <f>IFERROR(SMALL($T$5:$T$8000,ROWS($T$5:T2742)),"")</f>
        <v/>
      </c>
    </row>
    <row r="2743" spans="1:21" ht="14.4" customHeight="1" x14ac:dyDescent="0.25">
      <c r="A2743" s="285" t="s">
        <v>1844</v>
      </c>
      <c r="B2743" t="s">
        <v>756</v>
      </c>
      <c r="C2743" s="300">
        <v>68008</v>
      </c>
      <c r="D2743" s="286">
        <f>ROWS(C$5:C2743)</f>
        <v>2739</v>
      </c>
      <c r="E2743" s="286" t="str">
        <f>IF(A2743='5.1'!$E$5,TXM!D2743,"")</f>
        <v/>
      </c>
      <c r="F2743" t="str">
        <f>IFERROR(SMALL($E$5:$E$8000,ROWS($E$5:E2743)),"")</f>
        <v/>
      </c>
      <c r="I2743" s="285" t="s">
        <v>1734</v>
      </c>
      <c r="J2743" t="s">
        <v>768</v>
      </c>
      <c r="K2743" s="300">
        <v>1833</v>
      </c>
      <c r="L2743" s="286">
        <f>ROWS(K$5:K2743)</f>
        <v>2739</v>
      </c>
      <c r="M2743" s="286" t="str">
        <f>IF(I2743='5.1'!$E$5,TXM!L2743,"")</f>
        <v/>
      </c>
      <c r="N2743" t="str">
        <f>IFERROR(SMALL($M$5:$M$8000,ROWS($M$5:M2743)),"")</f>
        <v/>
      </c>
      <c r="P2743" t="s">
        <v>1854</v>
      </c>
      <c r="Q2743" t="s">
        <v>764</v>
      </c>
      <c r="R2743">
        <v>22728</v>
      </c>
      <c r="S2743" s="286">
        <f>ROWS(R$5:R2743)</f>
        <v>2739</v>
      </c>
      <c r="T2743" s="286" t="str">
        <f>IF(P2743='5.1'!$E$5,TXM!S2743,"")</f>
        <v/>
      </c>
      <c r="U2743" t="str">
        <f>IFERROR(SMALL($T$5:$T$8000,ROWS($T$5:T2743)),"")</f>
        <v/>
      </c>
    </row>
    <row r="2744" spans="1:21" ht="14.4" customHeight="1" x14ac:dyDescent="0.25">
      <c r="A2744" s="285" t="s">
        <v>1844</v>
      </c>
      <c r="B2744" t="s">
        <v>1097</v>
      </c>
      <c r="C2744" s="300">
        <v>67706</v>
      </c>
      <c r="D2744" s="286">
        <f>ROWS(C$5:C2744)</f>
        <v>2740</v>
      </c>
      <c r="E2744" s="286" t="str">
        <f>IF(A2744='5.1'!$E$5,TXM!D2744,"")</f>
        <v/>
      </c>
      <c r="F2744" t="str">
        <f>IFERROR(SMALL($E$5:$E$8000,ROWS($E$5:E2744)),"")</f>
        <v/>
      </c>
      <c r="I2744" s="285" t="s">
        <v>1734</v>
      </c>
      <c r="J2744" t="s">
        <v>104</v>
      </c>
      <c r="K2744" s="300">
        <v>1190</v>
      </c>
      <c r="L2744" s="286">
        <f>ROWS(K$5:K2744)</f>
        <v>2740</v>
      </c>
      <c r="M2744" s="286" t="str">
        <f>IF(I2744='5.1'!$E$5,TXM!L2744,"")</f>
        <v/>
      </c>
      <c r="N2744" t="str">
        <f>IFERROR(SMALL($M$5:$M$8000,ROWS($M$5:M2744)),"")</f>
        <v/>
      </c>
      <c r="P2744" t="s">
        <v>1854</v>
      </c>
      <c r="Q2744" t="s">
        <v>106</v>
      </c>
      <c r="R2744">
        <v>20469</v>
      </c>
      <c r="S2744" s="286">
        <f>ROWS(R$5:R2744)</f>
        <v>2740</v>
      </c>
      <c r="T2744" s="286" t="str">
        <f>IF(P2744='5.1'!$E$5,TXM!S2744,"")</f>
        <v/>
      </c>
      <c r="U2744" t="str">
        <f>IFERROR(SMALL($T$5:$T$8000,ROWS($T$5:T2744)),"")</f>
        <v/>
      </c>
    </row>
    <row r="2745" spans="1:21" ht="14.4" customHeight="1" x14ac:dyDescent="0.25">
      <c r="A2745" s="285" t="s">
        <v>1844</v>
      </c>
      <c r="B2745" t="s">
        <v>102</v>
      </c>
      <c r="C2745" s="300">
        <v>54798</v>
      </c>
      <c r="D2745" s="286">
        <f>ROWS(C$5:C2745)</f>
        <v>2741</v>
      </c>
      <c r="E2745" s="286" t="str">
        <f>IF(A2745='5.1'!$E$5,TXM!D2745,"")</f>
        <v/>
      </c>
      <c r="F2745" t="str">
        <f>IFERROR(SMALL($E$5:$E$8000,ROWS($E$5:E2745)),"")</f>
        <v/>
      </c>
      <c r="I2745" s="285" t="s">
        <v>1734</v>
      </c>
      <c r="J2745" t="s">
        <v>113</v>
      </c>
      <c r="K2745" s="300">
        <v>1113</v>
      </c>
      <c r="L2745" s="286">
        <f>ROWS(K$5:K2745)</f>
        <v>2741</v>
      </c>
      <c r="M2745" s="286" t="str">
        <f>IF(I2745='5.1'!$E$5,TXM!L2745,"")</f>
        <v/>
      </c>
      <c r="N2745" t="str">
        <f>IFERROR(SMALL($M$5:$M$8000,ROWS($M$5:M2745)),"")</f>
        <v/>
      </c>
      <c r="P2745" t="s">
        <v>1854</v>
      </c>
      <c r="Q2745" t="s">
        <v>796</v>
      </c>
      <c r="R2745">
        <v>14150</v>
      </c>
      <c r="S2745" s="286">
        <f>ROWS(R$5:R2745)</f>
        <v>2741</v>
      </c>
      <c r="T2745" s="286" t="str">
        <f>IF(P2745='5.1'!$E$5,TXM!S2745,"")</f>
        <v/>
      </c>
      <c r="U2745" t="str">
        <f>IFERROR(SMALL($T$5:$T$8000,ROWS($T$5:T2745)),"")</f>
        <v/>
      </c>
    </row>
    <row r="2746" spans="1:21" ht="14.4" customHeight="1" x14ac:dyDescent="0.25">
      <c r="A2746" s="285" t="s">
        <v>1844</v>
      </c>
      <c r="B2746" t="s">
        <v>111</v>
      </c>
      <c r="C2746" s="300">
        <v>53411</v>
      </c>
      <c r="D2746" s="286">
        <f>ROWS(C$5:C2746)</f>
        <v>2742</v>
      </c>
      <c r="E2746" s="286" t="str">
        <f>IF(A2746='5.1'!$E$5,TXM!D2746,"")</f>
        <v/>
      </c>
      <c r="F2746" t="str">
        <f>IFERROR(SMALL($E$5:$E$8000,ROWS($E$5:E2746)),"")</f>
        <v/>
      </c>
      <c r="I2746" s="285" t="s">
        <v>1734</v>
      </c>
      <c r="J2746" t="s">
        <v>754</v>
      </c>
      <c r="K2746" s="300">
        <v>323</v>
      </c>
      <c r="L2746" s="286">
        <f>ROWS(K$5:K2746)</f>
        <v>2742</v>
      </c>
      <c r="M2746" s="286" t="str">
        <f>IF(I2746='5.1'!$E$5,TXM!L2746,"")</f>
        <v/>
      </c>
      <c r="N2746" t="str">
        <f>IFERROR(SMALL($M$5:$M$8000,ROWS($M$5:M2746)),"")</f>
        <v/>
      </c>
      <c r="P2746" t="s">
        <v>1854</v>
      </c>
      <c r="Q2746" t="s">
        <v>117</v>
      </c>
      <c r="R2746">
        <v>12502</v>
      </c>
      <c r="S2746" s="286">
        <f>ROWS(R$5:R2746)</f>
        <v>2742</v>
      </c>
      <c r="T2746" s="286" t="str">
        <f>IF(P2746='5.1'!$E$5,TXM!S2746,"")</f>
        <v/>
      </c>
      <c r="U2746" t="str">
        <f>IFERROR(SMALL($T$5:$T$8000,ROWS($T$5:T2746)),"")</f>
        <v/>
      </c>
    </row>
    <row r="2747" spans="1:21" ht="14.4" customHeight="1" x14ac:dyDescent="0.25">
      <c r="A2747" s="285" t="s">
        <v>1844</v>
      </c>
      <c r="B2747" t="s">
        <v>1098</v>
      </c>
      <c r="C2747" s="300">
        <v>17071</v>
      </c>
      <c r="D2747" s="286">
        <f>ROWS(C$5:C2747)</f>
        <v>2743</v>
      </c>
      <c r="E2747" s="286" t="str">
        <f>IF(A2747='5.1'!$E$5,TXM!D2747,"")</f>
        <v/>
      </c>
      <c r="F2747" t="str">
        <f>IFERROR(SMALL($E$5:$E$8000,ROWS($E$5:E2747)),"")</f>
        <v/>
      </c>
      <c r="I2747" s="285" t="s">
        <v>1734</v>
      </c>
      <c r="J2747" t="s">
        <v>109</v>
      </c>
      <c r="K2747" s="300">
        <v>213</v>
      </c>
      <c r="L2747" s="286">
        <f>ROWS(K$5:K2747)</f>
        <v>2743</v>
      </c>
      <c r="M2747" s="286" t="str">
        <f>IF(I2747='5.1'!$E$5,TXM!L2747,"")</f>
        <v/>
      </c>
      <c r="N2747" t="str">
        <f>IFERROR(SMALL($M$5:$M$8000,ROWS($M$5:M2747)),"")</f>
        <v/>
      </c>
      <c r="P2747" t="s">
        <v>1854</v>
      </c>
      <c r="Q2747" t="s">
        <v>790</v>
      </c>
      <c r="R2747">
        <v>1549</v>
      </c>
      <c r="S2747" s="286">
        <f>ROWS(R$5:R2747)</f>
        <v>2743</v>
      </c>
      <c r="T2747" s="286" t="str">
        <f>IF(P2747='5.1'!$E$5,TXM!S2747,"")</f>
        <v/>
      </c>
      <c r="U2747" t="str">
        <f>IFERROR(SMALL($T$5:$T$8000,ROWS($T$5:T2747)),"")</f>
        <v/>
      </c>
    </row>
    <row r="2748" spans="1:21" ht="14.4" customHeight="1" x14ac:dyDescent="0.25">
      <c r="A2748" s="285" t="s">
        <v>1844</v>
      </c>
      <c r="B2748" t="s">
        <v>1086</v>
      </c>
      <c r="C2748" s="300">
        <v>16166</v>
      </c>
      <c r="D2748" s="286">
        <f>ROWS(C$5:C2748)</f>
        <v>2744</v>
      </c>
      <c r="E2748" s="286" t="str">
        <f>IF(A2748='5.1'!$E$5,TXM!D2748,"")</f>
        <v/>
      </c>
      <c r="F2748" t="str">
        <f>IFERROR(SMALL($E$5:$E$8000,ROWS($E$5:E2748)),"")</f>
        <v/>
      </c>
      <c r="I2748" s="285" t="s">
        <v>1734</v>
      </c>
      <c r="J2748" t="s">
        <v>709</v>
      </c>
      <c r="K2748" s="300">
        <v>58</v>
      </c>
      <c r="L2748" s="286">
        <f>ROWS(K$5:K2748)</f>
        <v>2744</v>
      </c>
      <c r="M2748" s="286" t="str">
        <f>IF(I2748='5.1'!$E$5,TXM!L2748,"")</f>
        <v/>
      </c>
      <c r="N2748" t="str">
        <f>IFERROR(SMALL($M$5:$M$8000,ROWS($M$5:M2748)),"")</f>
        <v/>
      </c>
      <c r="P2748" t="s">
        <v>1854</v>
      </c>
      <c r="Q2748" t="s">
        <v>768</v>
      </c>
      <c r="R2748">
        <v>989</v>
      </c>
      <c r="S2748" s="286">
        <f>ROWS(R$5:R2748)</f>
        <v>2744</v>
      </c>
      <c r="T2748" s="286" t="str">
        <f>IF(P2748='5.1'!$E$5,TXM!S2748,"")</f>
        <v/>
      </c>
      <c r="U2748" t="str">
        <f>IFERROR(SMALL($T$5:$T$8000,ROWS($T$5:T2748)),"")</f>
        <v/>
      </c>
    </row>
    <row r="2749" spans="1:21" ht="14.4" customHeight="1" x14ac:dyDescent="0.25">
      <c r="A2749" s="285" t="s">
        <v>1844</v>
      </c>
      <c r="B2749" t="s">
        <v>762</v>
      </c>
      <c r="C2749" s="300">
        <v>12716</v>
      </c>
      <c r="D2749" s="286">
        <f>ROWS(C$5:C2749)</f>
        <v>2745</v>
      </c>
      <c r="E2749" s="286" t="str">
        <f>IF(A2749='5.1'!$E$5,TXM!D2749,"")</f>
        <v/>
      </c>
      <c r="F2749" t="str">
        <f>IFERROR(SMALL($E$5:$E$8000,ROWS($E$5:E2749)),"")</f>
        <v/>
      </c>
      <c r="I2749" s="285" t="s">
        <v>1736</v>
      </c>
      <c r="J2749" t="s">
        <v>997</v>
      </c>
      <c r="K2749" s="300">
        <v>862190102</v>
      </c>
      <c r="L2749" s="286">
        <f>ROWS(K$5:K2749)</f>
        <v>2745</v>
      </c>
      <c r="M2749" s="286" t="str">
        <f>IF(I2749='5.1'!$E$5,TXM!L2749,"")</f>
        <v/>
      </c>
      <c r="N2749" t="str">
        <f>IFERROR(SMALL($M$5:$M$8000,ROWS($M$5:M2749)),"")</f>
        <v/>
      </c>
      <c r="P2749" t="s">
        <v>1854</v>
      </c>
      <c r="Q2749" t="s">
        <v>821</v>
      </c>
      <c r="R2749">
        <v>775</v>
      </c>
      <c r="S2749" s="286">
        <f>ROWS(R$5:R2749)</f>
        <v>2745</v>
      </c>
      <c r="T2749" s="286" t="str">
        <f>IF(P2749='5.1'!$E$5,TXM!S2749,"")</f>
        <v/>
      </c>
      <c r="U2749" t="str">
        <f>IFERROR(SMALL($T$5:$T$8000,ROWS($T$5:T2749)),"")</f>
        <v/>
      </c>
    </row>
    <row r="2750" spans="1:21" ht="14.4" customHeight="1" x14ac:dyDescent="0.25">
      <c r="A2750" s="285" t="s">
        <v>1844</v>
      </c>
      <c r="B2750" t="s">
        <v>1092</v>
      </c>
      <c r="C2750" s="300">
        <v>12168</v>
      </c>
      <c r="D2750" s="286">
        <f>ROWS(C$5:C2750)</f>
        <v>2746</v>
      </c>
      <c r="E2750" s="286" t="str">
        <f>IF(A2750='5.1'!$E$5,TXM!D2750,"")</f>
        <v/>
      </c>
      <c r="F2750" t="str">
        <f>IFERROR(SMALL($E$5:$E$8000,ROWS($E$5:E2750)),"")</f>
        <v/>
      </c>
      <c r="I2750" s="285" t="s">
        <v>1736</v>
      </c>
      <c r="J2750" t="s">
        <v>806</v>
      </c>
      <c r="K2750" s="300">
        <v>626380699</v>
      </c>
      <c r="L2750" s="286">
        <f>ROWS(K$5:K2750)</f>
        <v>2746</v>
      </c>
      <c r="M2750" s="286" t="str">
        <f>IF(I2750='5.1'!$E$5,TXM!L2750,"")</f>
        <v/>
      </c>
      <c r="N2750" t="str">
        <f>IFERROR(SMALL($M$5:$M$8000,ROWS($M$5:M2750)),"")</f>
        <v/>
      </c>
      <c r="P2750" t="s">
        <v>1854</v>
      </c>
      <c r="Q2750" t="s">
        <v>1082</v>
      </c>
      <c r="R2750">
        <v>390</v>
      </c>
      <c r="S2750" s="286">
        <f>ROWS(R$5:R2750)</f>
        <v>2746</v>
      </c>
      <c r="T2750" s="286" t="str">
        <f>IF(P2750='5.1'!$E$5,TXM!S2750,"")</f>
        <v/>
      </c>
      <c r="U2750" t="str">
        <f>IFERROR(SMALL($T$5:$T$8000,ROWS($T$5:T2750)),"")</f>
        <v/>
      </c>
    </row>
    <row r="2751" spans="1:21" ht="14.4" customHeight="1" x14ac:dyDescent="0.25">
      <c r="A2751" s="285" t="s">
        <v>1844</v>
      </c>
      <c r="B2751" t="s">
        <v>1084</v>
      </c>
      <c r="C2751" s="300">
        <v>11754</v>
      </c>
      <c r="D2751" s="286">
        <f>ROWS(C$5:C2751)</f>
        <v>2747</v>
      </c>
      <c r="E2751" s="286" t="str">
        <f>IF(A2751='5.1'!$E$5,TXM!D2751,"")</f>
        <v/>
      </c>
      <c r="F2751" t="str">
        <f>IFERROR(SMALL($E$5:$E$8000,ROWS($E$5:E2751)),"")</f>
        <v/>
      </c>
      <c r="I2751" s="285" t="s">
        <v>1736</v>
      </c>
      <c r="J2751" t="s">
        <v>784</v>
      </c>
      <c r="K2751" s="300">
        <v>556128862</v>
      </c>
      <c r="L2751" s="286">
        <f>ROWS(K$5:K2751)</f>
        <v>2747</v>
      </c>
      <c r="M2751" s="286" t="str">
        <f>IF(I2751='5.1'!$E$5,TXM!L2751,"")</f>
        <v/>
      </c>
      <c r="N2751" t="str">
        <f>IFERROR(SMALL($M$5:$M$8000,ROWS($M$5:M2751)),"")</f>
        <v/>
      </c>
      <c r="P2751" t="s">
        <v>1854</v>
      </c>
      <c r="Q2751" t="s">
        <v>727</v>
      </c>
      <c r="R2751">
        <v>56</v>
      </c>
      <c r="S2751" s="286">
        <f>ROWS(R$5:R2751)</f>
        <v>2747</v>
      </c>
      <c r="T2751" s="286" t="str">
        <f>IF(P2751='5.1'!$E$5,TXM!S2751,"")</f>
        <v/>
      </c>
      <c r="U2751" t="str">
        <f>IFERROR(SMALL($T$5:$T$8000,ROWS($T$5:T2751)),"")</f>
        <v/>
      </c>
    </row>
    <row r="2752" spans="1:21" ht="14.4" customHeight="1" x14ac:dyDescent="0.25">
      <c r="A2752" s="285" t="s">
        <v>1844</v>
      </c>
      <c r="B2752" t="s">
        <v>113</v>
      </c>
      <c r="C2752" s="300">
        <v>6763</v>
      </c>
      <c r="D2752" s="286">
        <f>ROWS(C$5:C2752)</f>
        <v>2748</v>
      </c>
      <c r="E2752" s="286" t="str">
        <f>IF(A2752='5.1'!$E$5,TXM!D2752,"")</f>
        <v/>
      </c>
      <c r="F2752" t="str">
        <f>IFERROR(SMALL($E$5:$E$8000,ROWS($E$5:E2752)),"")</f>
        <v/>
      </c>
      <c r="I2752" s="285" t="s">
        <v>1736</v>
      </c>
      <c r="J2752" t="s">
        <v>808</v>
      </c>
      <c r="K2752" s="300">
        <v>474197345</v>
      </c>
      <c r="L2752" s="286">
        <f>ROWS(K$5:K2752)</f>
        <v>2748</v>
      </c>
      <c r="M2752" s="286" t="str">
        <f>IF(I2752='5.1'!$E$5,TXM!L2752,"")</f>
        <v/>
      </c>
      <c r="N2752" t="str">
        <f>IFERROR(SMALL($M$5:$M$8000,ROWS($M$5:M2752)),"")</f>
        <v/>
      </c>
      <c r="P2752" t="s">
        <v>1854</v>
      </c>
      <c r="Q2752" t="s">
        <v>717</v>
      </c>
      <c r="R2752">
        <v>48</v>
      </c>
      <c r="S2752" s="286">
        <f>ROWS(R$5:R2752)</f>
        <v>2748</v>
      </c>
      <c r="T2752" s="286" t="str">
        <f>IF(P2752='5.1'!$E$5,TXM!S2752,"")</f>
        <v/>
      </c>
      <c r="U2752" t="str">
        <f>IFERROR(SMALL($T$5:$T$8000,ROWS($T$5:T2752)),"")</f>
        <v/>
      </c>
    </row>
    <row r="2753" spans="1:21" ht="14.4" customHeight="1" x14ac:dyDescent="0.25">
      <c r="A2753" s="285" t="s">
        <v>1844</v>
      </c>
      <c r="B2753" t="s">
        <v>764</v>
      </c>
      <c r="C2753" s="300">
        <v>5668</v>
      </c>
      <c r="D2753" s="286">
        <f>ROWS(C$5:C2753)</f>
        <v>2749</v>
      </c>
      <c r="E2753" s="286" t="str">
        <f>IF(A2753='5.1'!$E$5,TXM!D2753,"")</f>
        <v/>
      </c>
      <c r="F2753" t="str">
        <f>IFERROR(SMALL($E$5:$E$8000,ROWS($E$5:E2753)),"")</f>
        <v/>
      </c>
      <c r="I2753" s="285" t="s">
        <v>1736</v>
      </c>
      <c r="J2753" t="s">
        <v>810</v>
      </c>
      <c r="K2753" s="300">
        <v>329560773</v>
      </c>
      <c r="L2753" s="286">
        <f>ROWS(K$5:K2753)</f>
        <v>2749</v>
      </c>
      <c r="M2753" s="286" t="str">
        <f>IF(I2753='5.1'!$E$5,TXM!L2753,"")</f>
        <v/>
      </c>
      <c r="N2753" t="str">
        <f>IFERROR(SMALL($M$5:$M$8000,ROWS($M$5:M2753)),"")</f>
        <v/>
      </c>
      <c r="P2753" t="s">
        <v>2033</v>
      </c>
      <c r="Q2753" t="s">
        <v>806</v>
      </c>
      <c r="R2753">
        <v>2087554</v>
      </c>
      <c r="S2753" s="286">
        <f>ROWS(R$5:R2753)</f>
        <v>2749</v>
      </c>
      <c r="T2753" s="286" t="str">
        <f>IF(P2753='5.1'!$E$5,TXM!S2753,"")</f>
        <v/>
      </c>
      <c r="U2753" t="str">
        <f>IFERROR(SMALL($T$5:$T$8000,ROWS($T$5:T2753)),"")</f>
        <v/>
      </c>
    </row>
    <row r="2754" spans="1:21" ht="14.4" customHeight="1" x14ac:dyDescent="0.25">
      <c r="A2754" s="285" t="s">
        <v>1844</v>
      </c>
      <c r="B2754" t="s">
        <v>821</v>
      </c>
      <c r="C2754" s="300">
        <v>4695</v>
      </c>
      <c r="D2754" s="286">
        <f>ROWS(C$5:C2754)</f>
        <v>2750</v>
      </c>
      <c r="E2754" s="286" t="str">
        <f>IF(A2754='5.1'!$E$5,TXM!D2754,"")</f>
        <v/>
      </c>
      <c r="F2754" t="str">
        <f>IFERROR(SMALL($E$5:$E$8000,ROWS($E$5:E2754)),"")</f>
        <v/>
      </c>
      <c r="I2754" s="285" t="s">
        <v>1736</v>
      </c>
      <c r="J2754" t="s">
        <v>1082</v>
      </c>
      <c r="K2754" s="300">
        <v>307422244</v>
      </c>
      <c r="L2754" s="286">
        <f>ROWS(K$5:K2754)</f>
        <v>2750</v>
      </c>
      <c r="M2754" s="286" t="str">
        <f>IF(I2754='5.1'!$E$5,TXM!L2754,"")</f>
        <v/>
      </c>
      <c r="N2754" t="str">
        <f>IFERROR(SMALL($M$5:$M$8000,ROWS($M$5:M2754)),"")</f>
        <v/>
      </c>
      <c r="P2754" t="s">
        <v>2033</v>
      </c>
      <c r="Q2754" t="s">
        <v>810</v>
      </c>
      <c r="R2754">
        <v>441344</v>
      </c>
      <c r="S2754" s="286">
        <f>ROWS(R$5:R2754)</f>
        <v>2750</v>
      </c>
      <c r="T2754" s="286" t="str">
        <f>IF(P2754='5.1'!$E$5,TXM!S2754,"")</f>
        <v/>
      </c>
      <c r="U2754" t="str">
        <f>IFERROR(SMALL($T$5:$T$8000,ROWS($T$5:T2754)),"")</f>
        <v/>
      </c>
    </row>
    <row r="2755" spans="1:21" ht="14.4" customHeight="1" x14ac:dyDescent="0.25">
      <c r="A2755" s="285" t="s">
        <v>1844</v>
      </c>
      <c r="B2755" t="s">
        <v>734</v>
      </c>
      <c r="C2755" s="300">
        <v>2424</v>
      </c>
      <c r="D2755" s="286">
        <f>ROWS(C$5:C2755)</f>
        <v>2751</v>
      </c>
      <c r="E2755" s="286" t="str">
        <f>IF(A2755='5.1'!$E$5,TXM!D2755,"")</f>
        <v/>
      </c>
      <c r="F2755" t="str">
        <f>IFERROR(SMALL($E$5:$E$8000,ROWS($E$5:E2755)),"")</f>
        <v/>
      </c>
      <c r="I2755" s="285" t="s">
        <v>1736</v>
      </c>
      <c r="J2755" t="s">
        <v>1093</v>
      </c>
      <c r="K2755" s="300">
        <v>192746548</v>
      </c>
      <c r="L2755" s="286">
        <f>ROWS(K$5:K2755)</f>
        <v>2751</v>
      </c>
      <c r="M2755" s="286" t="str">
        <f>IF(I2755='5.1'!$E$5,TXM!L2755,"")</f>
        <v/>
      </c>
      <c r="N2755" t="str">
        <f>IFERROR(SMALL($M$5:$M$8000,ROWS($M$5:M2755)),"")</f>
        <v/>
      </c>
      <c r="P2755" t="s">
        <v>2033</v>
      </c>
      <c r="Q2755" t="s">
        <v>1098</v>
      </c>
      <c r="R2755">
        <v>26229</v>
      </c>
      <c r="S2755" s="286">
        <f>ROWS(R$5:R2755)</f>
        <v>2751</v>
      </c>
      <c r="T2755" s="286" t="str">
        <f>IF(P2755='5.1'!$E$5,TXM!S2755,"")</f>
        <v/>
      </c>
      <c r="U2755" t="str">
        <f>IFERROR(SMALL($T$5:$T$8000,ROWS($T$5:T2755)),"")</f>
        <v/>
      </c>
    </row>
    <row r="2756" spans="1:21" ht="14.4" customHeight="1" x14ac:dyDescent="0.25">
      <c r="A2756" s="285" t="s">
        <v>1844</v>
      </c>
      <c r="B2756" t="s">
        <v>197</v>
      </c>
      <c r="C2756" s="300">
        <v>529</v>
      </c>
      <c r="D2756" s="286">
        <f>ROWS(C$5:C2756)</f>
        <v>2752</v>
      </c>
      <c r="E2756" s="286" t="str">
        <f>IF(A2756='5.1'!$E$5,TXM!D2756,"")</f>
        <v/>
      </c>
      <c r="F2756" t="str">
        <f>IFERROR(SMALL($E$5:$E$8000,ROWS($E$5:E2756)),"")</f>
        <v/>
      </c>
      <c r="I2756" s="285" t="s">
        <v>1736</v>
      </c>
      <c r="J2756" t="s">
        <v>782</v>
      </c>
      <c r="K2756" s="300">
        <v>111130032</v>
      </c>
      <c r="L2756" s="286">
        <f>ROWS(K$5:K2756)</f>
        <v>2752</v>
      </c>
      <c r="M2756" s="286" t="str">
        <f>IF(I2756='5.1'!$E$5,TXM!L2756,"")</f>
        <v/>
      </c>
      <c r="N2756" t="str">
        <f>IFERROR(SMALL($M$5:$M$8000,ROWS($M$5:M2756)),"")</f>
        <v/>
      </c>
      <c r="P2756" t="s">
        <v>1857</v>
      </c>
      <c r="Q2756" t="s">
        <v>1093</v>
      </c>
      <c r="R2756">
        <v>24994469</v>
      </c>
      <c r="S2756" s="286">
        <f>ROWS(R$5:R2756)</f>
        <v>2752</v>
      </c>
      <c r="T2756" s="286" t="str">
        <f>IF(P2756='5.1'!$E$5,TXM!S2756,"")</f>
        <v/>
      </c>
      <c r="U2756" t="str">
        <f>IFERROR(SMALL($T$5:$T$8000,ROWS($T$5:T2756)),"")</f>
        <v/>
      </c>
    </row>
    <row r="2757" spans="1:21" ht="14.4" customHeight="1" x14ac:dyDescent="0.25">
      <c r="A2757" s="285" t="s">
        <v>1844</v>
      </c>
      <c r="B2757" t="s">
        <v>768</v>
      </c>
      <c r="C2757" s="300">
        <v>240</v>
      </c>
      <c r="D2757" s="286">
        <f>ROWS(C$5:C2757)</f>
        <v>2753</v>
      </c>
      <c r="E2757" s="286" t="str">
        <f>IF(A2757='5.1'!$E$5,TXM!D2757,"")</f>
        <v/>
      </c>
      <c r="F2757" t="str">
        <f>IFERROR(SMALL($E$5:$E$8000,ROWS($E$5:E2757)),"")</f>
        <v/>
      </c>
      <c r="I2757" s="285" t="s">
        <v>1736</v>
      </c>
      <c r="J2757" t="s">
        <v>1096</v>
      </c>
      <c r="K2757" s="300">
        <v>107824708</v>
      </c>
      <c r="L2757" s="286">
        <f>ROWS(K$5:K2757)</f>
        <v>2753</v>
      </c>
      <c r="M2757" s="286" t="str">
        <f>IF(I2757='5.1'!$E$5,TXM!L2757,"")</f>
        <v/>
      </c>
      <c r="N2757" t="str">
        <f>IFERROR(SMALL($M$5:$M$8000,ROWS($M$5:M2757)),"")</f>
        <v/>
      </c>
      <c r="P2757" t="s">
        <v>1857</v>
      </c>
      <c r="Q2757" t="s">
        <v>806</v>
      </c>
      <c r="R2757">
        <v>5467263</v>
      </c>
      <c r="S2757" s="286">
        <f>ROWS(R$5:R2757)</f>
        <v>2753</v>
      </c>
      <c r="T2757" s="286" t="str">
        <f>IF(P2757='5.1'!$E$5,TXM!S2757,"")</f>
        <v/>
      </c>
      <c r="U2757" t="str">
        <f>IFERROR(SMALL($T$5:$T$8000,ROWS($T$5:T2757)),"")</f>
        <v/>
      </c>
    </row>
    <row r="2758" spans="1:21" ht="14.4" customHeight="1" x14ac:dyDescent="0.25">
      <c r="A2758" s="285" t="s">
        <v>1844</v>
      </c>
      <c r="B2758" t="s">
        <v>110</v>
      </c>
      <c r="C2758" s="300">
        <v>177</v>
      </c>
      <c r="D2758" s="286">
        <f>ROWS(C$5:C2758)</f>
        <v>2754</v>
      </c>
      <c r="E2758" s="286" t="str">
        <f>IF(A2758='5.1'!$E$5,TXM!D2758,"")</f>
        <v/>
      </c>
      <c r="F2758" t="str">
        <f>IFERROR(SMALL($E$5:$E$8000,ROWS($E$5:E2758)),"")</f>
        <v/>
      </c>
      <c r="I2758" s="285" t="s">
        <v>1736</v>
      </c>
      <c r="J2758" t="s">
        <v>118</v>
      </c>
      <c r="K2758" s="300">
        <v>63521967</v>
      </c>
      <c r="L2758" s="286">
        <f>ROWS(K$5:K2758)</f>
        <v>2754</v>
      </c>
      <c r="M2758" s="286" t="str">
        <f>IF(I2758='5.1'!$E$5,TXM!L2758,"")</f>
        <v/>
      </c>
      <c r="N2758" t="str">
        <f>IFERROR(SMALL($M$5:$M$8000,ROWS($M$5:M2758)),"")</f>
        <v/>
      </c>
      <c r="P2758" t="s">
        <v>1857</v>
      </c>
      <c r="Q2758" t="s">
        <v>808</v>
      </c>
      <c r="R2758">
        <v>5396679</v>
      </c>
      <c r="S2758" s="286">
        <f>ROWS(R$5:R2758)</f>
        <v>2754</v>
      </c>
      <c r="T2758" s="286" t="str">
        <f>IF(P2758='5.1'!$E$5,TXM!S2758,"")</f>
        <v/>
      </c>
      <c r="U2758" t="str">
        <f>IFERROR(SMALL($T$5:$T$8000,ROWS($T$5:T2758)),"")</f>
        <v/>
      </c>
    </row>
    <row r="2759" spans="1:21" ht="14.4" customHeight="1" x14ac:dyDescent="0.25">
      <c r="A2759" s="285" t="s">
        <v>1844</v>
      </c>
      <c r="B2759" t="s">
        <v>727</v>
      </c>
      <c r="C2759" s="300">
        <v>146</v>
      </c>
      <c r="D2759" s="286">
        <f>ROWS(C$5:C2759)</f>
        <v>2755</v>
      </c>
      <c r="E2759" s="286" t="str">
        <f>IF(A2759='5.1'!$E$5,TXM!D2759,"")</f>
        <v/>
      </c>
      <c r="F2759" t="str">
        <f>IFERROR(SMALL($E$5:$E$8000,ROWS($E$5:E2759)),"")</f>
        <v/>
      </c>
      <c r="I2759" s="285" t="s">
        <v>1736</v>
      </c>
      <c r="J2759" t="s">
        <v>117</v>
      </c>
      <c r="K2759" s="300">
        <v>48421221</v>
      </c>
      <c r="L2759" s="286">
        <f>ROWS(K$5:K2759)</f>
        <v>2755</v>
      </c>
      <c r="M2759" s="286" t="str">
        <f>IF(I2759='5.1'!$E$5,TXM!L2759,"")</f>
        <v/>
      </c>
      <c r="N2759" t="str">
        <f>IFERROR(SMALL($M$5:$M$8000,ROWS($M$5:M2759)),"")</f>
        <v/>
      </c>
      <c r="P2759" t="s">
        <v>1857</v>
      </c>
      <c r="Q2759" t="s">
        <v>1080</v>
      </c>
      <c r="R2759">
        <v>1466293</v>
      </c>
      <c r="S2759" s="286">
        <f>ROWS(R$5:R2759)</f>
        <v>2755</v>
      </c>
      <c r="T2759" s="286" t="str">
        <f>IF(P2759='5.1'!$E$5,TXM!S2759,"")</f>
        <v/>
      </c>
      <c r="U2759" t="str">
        <f>IFERROR(SMALL($T$5:$T$8000,ROWS($T$5:T2759)),"")</f>
        <v/>
      </c>
    </row>
    <row r="2760" spans="1:21" ht="14.4" customHeight="1" x14ac:dyDescent="0.25">
      <c r="A2760" s="285" t="s">
        <v>1847</v>
      </c>
      <c r="B2760" t="s">
        <v>115</v>
      </c>
      <c r="C2760" s="300">
        <v>124683922</v>
      </c>
      <c r="D2760" s="286">
        <f>ROWS(C$5:C2760)</f>
        <v>2756</v>
      </c>
      <c r="E2760" s="286" t="str">
        <f>IF(A2760='5.1'!$E$5,TXM!D2760,"")</f>
        <v/>
      </c>
      <c r="F2760" t="str">
        <f>IFERROR(SMALL($E$5:$E$8000,ROWS($E$5:E2760)),"")</f>
        <v/>
      </c>
      <c r="I2760" s="285" t="s">
        <v>1736</v>
      </c>
      <c r="J2760" t="s">
        <v>1080</v>
      </c>
      <c r="K2760" s="300">
        <v>34466729</v>
      </c>
      <c r="L2760" s="286">
        <f>ROWS(K$5:K2760)</f>
        <v>2756</v>
      </c>
      <c r="M2760" s="286" t="str">
        <f>IF(I2760='5.1'!$E$5,TXM!L2760,"")</f>
        <v/>
      </c>
      <c r="N2760" t="str">
        <f>IFERROR(SMALL($M$5:$M$8000,ROWS($M$5:M2760)),"")</f>
        <v/>
      </c>
      <c r="P2760" t="s">
        <v>1857</v>
      </c>
      <c r="Q2760" t="s">
        <v>784</v>
      </c>
      <c r="R2760">
        <v>1333286</v>
      </c>
      <c r="S2760" s="286">
        <f>ROWS(R$5:R2760)</f>
        <v>2756</v>
      </c>
      <c r="T2760" s="286" t="str">
        <f>IF(P2760='5.1'!$E$5,TXM!S2760,"")</f>
        <v/>
      </c>
      <c r="U2760" t="str">
        <f>IFERROR(SMALL($T$5:$T$8000,ROWS($T$5:T2760)),"")</f>
        <v/>
      </c>
    </row>
    <row r="2761" spans="1:21" ht="14.4" customHeight="1" x14ac:dyDescent="0.25">
      <c r="A2761" s="285" t="s">
        <v>1847</v>
      </c>
      <c r="B2761" t="s">
        <v>117</v>
      </c>
      <c r="C2761" s="300">
        <v>66740623</v>
      </c>
      <c r="D2761" s="286">
        <f>ROWS(C$5:C2761)</f>
        <v>2757</v>
      </c>
      <c r="E2761" s="286" t="str">
        <f>IF(A2761='5.1'!$E$5,TXM!D2761,"")</f>
        <v/>
      </c>
      <c r="F2761" t="str">
        <f>IFERROR(SMALL($E$5:$E$8000,ROWS($E$5:E2761)),"")</f>
        <v/>
      </c>
      <c r="I2761" s="285" t="s">
        <v>1736</v>
      </c>
      <c r="J2761" t="s">
        <v>1086</v>
      </c>
      <c r="K2761" s="300">
        <v>33617290</v>
      </c>
      <c r="L2761" s="286">
        <f>ROWS(K$5:K2761)</f>
        <v>2757</v>
      </c>
      <c r="M2761" s="286" t="str">
        <f>IF(I2761='5.1'!$E$5,TXM!L2761,"")</f>
        <v/>
      </c>
      <c r="N2761" t="str">
        <f>IFERROR(SMALL($M$5:$M$8000,ROWS($M$5:M2761)),"")</f>
        <v/>
      </c>
      <c r="P2761" t="s">
        <v>1857</v>
      </c>
      <c r="Q2761" t="s">
        <v>780</v>
      </c>
      <c r="R2761">
        <v>778642</v>
      </c>
      <c r="S2761" s="286">
        <f>ROWS(R$5:R2761)</f>
        <v>2757</v>
      </c>
      <c r="T2761" s="286" t="str">
        <f>IF(P2761='5.1'!$E$5,TXM!S2761,"")</f>
        <v/>
      </c>
      <c r="U2761" t="str">
        <f>IFERROR(SMALL($T$5:$T$8000,ROWS($T$5:T2761)),"")</f>
        <v/>
      </c>
    </row>
    <row r="2762" spans="1:21" ht="14.4" customHeight="1" x14ac:dyDescent="0.25">
      <c r="A2762" s="285" t="s">
        <v>1847</v>
      </c>
      <c r="B2762" t="s">
        <v>705</v>
      </c>
      <c r="C2762" s="300">
        <v>20215478</v>
      </c>
      <c r="D2762" s="286">
        <f>ROWS(C$5:C2762)</f>
        <v>2758</v>
      </c>
      <c r="E2762" s="286" t="str">
        <f>IF(A2762='5.1'!$E$5,TXM!D2762,"")</f>
        <v/>
      </c>
      <c r="F2762" t="str">
        <f>IFERROR(SMALL($E$5:$E$8000,ROWS($E$5:E2762)),"")</f>
        <v/>
      </c>
      <c r="I2762" s="285" t="s">
        <v>1736</v>
      </c>
      <c r="J2762" t="s">
        <v>1079</v>
      </c>
      <c r="K2762" s="300">
        <v>29518895</v>
      </c>
      <c r="L2762" s="286">
        <f>ROWS(K$5:K2762)</f>
        <v>2758</v>
      </c>
      <c r="M2762" s="286" t="str">
        <f>IF(I2762='5.1'!$E$5,TXM!L2762,"")</f>
        <v/>
      </c>
      <c r="N2762" t="str">
        <f>IFERROR(SMALL($M$5:$M$8000,ROWS($M$5:M2762)),"")</f>
        <v/>
      </c>
      <c r="P2762" t="s">
        <v>1857</v>
      </c>
      <c r="Q2762" t="s">
        <v>810</v>
      </c>
      <c r="R2762">
        <v>715874</v>
      </c>
      <c r="S2762" s="286">
        <f>ROWS(R$5:R2762)</f>
        <v>2758</v>
      </c>
      <c r="T2762" s="286" t="str">
        <f>IF(P2762='5.1'!$E$5,TXM!S2762,"")</f>
        <v/>
      </c>
      <c r="U2762" t="str">
        <f>IFERROR(SMALL($T$5:$T$8000,ROWS($T$5:T2762)),"")</f>
        <v/>
      </c>
    </row>
    <row r="2763" spans="1:21" ht="14.4" customHeight="1" x14ac:dyDescent="0.25">
      <c r="A2763" s="285" t="s">
        <v>1847</v>
      </c>
      <c r="B2763" t="s">
        <v>102</v>
      </c>
      <c r="C2763" s="300">
        <v>16907597</v>
      </c>
      <c r="D2763" s="286">
        <f>ROWS(C$5:C2763)</f>
        <v>2759</v>
      </c>
      <c r="E2763" s="286" t="str">
        <f>IF(A2763='5.1'!$E$5,TXM!D2763,"")</f>
        <v/>
      </c>
      <c r="F2763" t="str">
        <f>IFERROR(SMALL($E$5:$E$8000,ROWS($E$5:E2763)),"")</f>
        <v/>
      </c>
      <c r="I2763" s="285" t="s">
        <v>1736</v>
      </c>
      <c r="J2763" t="s">
        <v>804</v>
      </c>
      <c r="K2763" s="300">
        <v>25734041</v>
      </c>
      <c r="L2763" s="286">
        <f>ROWS(K$5:K2763)</f>
        <v>2759</v>
      </c>
      <c r="M2763" s="286" t="str">
        <f>IF(I2763='5.1'!$E$5,TXM!L2763,"")</f>
        <v/>
      </c>
      <c r="N2763" t="str">
        <f>IFERROR(SMALL($M$5:$M$8000,ROWS($M$5:M2763)),"")</f>
        <v/>
      </c>
      <c r="P2763" t="s">
        <v>1857</v>
      </c>
      <c r="Q2763" t="s">
        <v>1098</v>
      </c>
      <c r="R2763">
        <v>493051</v>
      </c>
      <c r="S2763" s="286">
        <f>ROWS(R$5:R2763)</f>
        <v>2759</v>
      </c>
      <c r="T2763" s="286" t="str">
        <f>IF(P2763='5.1'!$E$5,TXM!S2763,"")</f>
        <v/>
      </c>
      <c r="U2763" t="str">
        <f>IFERROR(SMALL($T$5:$T$8000,ROWS($T$5:T2763)),"")</f>
        <v/>
      </c>
    </row>
    <row r="2764" spans="1:21" ht="14.4" customHeight="1" x14ac:dyDescent="0.25">
      <c r="A2764" s="285" t="s">
        <v>1847</v>
      </c>
      <c r="B2764" t="s">
        <v>1090</v>
      </c>
      <c r="C2764" s="300">
        <v>15484712</v>
      </c>
      <c r="D2764" s="286">
        <f>ROWS(C$5:C2764)</f>
        <v>2760</v>
      </c>
      <c r="E2764" s="286" t="str">
        <f>IF(A2764='5.1'!$E$5,TXM!D2764,"")</f>
        <v/>
      </c>
      <c r="F2764" t="str">
        <f>IFERROR(SMALL($E$5:$E$8000,ROWS($E$5:E2764)),"")</f>
        <v/>
      </c>
      <c r="I2764" s="285" t="s">
        <v>1736</v>
      </c>
      <c r="J2764" t="s">
        <v>705</v>
      </c>
      <c r="K2764" s="300">
        <v>25136063</v>
      </c>
      <c r="L2764" s="286">
        <f>ROWS(K$5:K2764)</f>
        <v>2760</v>
      </c>
      <c r="M2764" s="286" t="str">
        <f>IF(I2764='5.1'!$E$5,TXM!L2764,"")</f>
        <v/>
      </c>
      <c r="N2764" t="str">
        <f>IFERROR(SMALL($M$5:$M$8000,ROWS($M$5:M2764)),"")</f>
        <v/>
      </c>
      <c r="P2764" t="s">
        <v>1857</v>
      </c>
      <c r="Q2764" t="s">
        <v>790</v>
      </c>
      <c r="R2764">
        <v>374833</v>
      </c>
      <c r="S2764" s="286">
        <f>ROWS(R$5:R2764)</f>
        <v>2760</v>
      </c>
      <c r="T2764" s="286" t="str">
        <f>IF(P2764='5.1'!$E$5,TXM!S2764,"")</f>
        <v/>
      </c>
      <c r="U2764" t="str">
        <f>IFERROR(SMALL($T$5:$T$8000,ROWS($T$5:T2764)),"")</f>
        <v/>
      </c>
    </row>
    <row r="2765" spans="1:21" ht="14.4" customHeight="1" x14ac:dyDescent="0.25">
      <c r="A2765" s="285" t="s">
        <v>1847</v>
      </c>
      <c r="B2765" t="s">
        <v>776</v>
      </c>
      <c r="C2765" s="300">
        <v>12781463</v>
      </c>
      <c r="D2765" s="286">
        <f>ROWS(C$5:C2765)</f>
        <v>2761</v>
      </c>
      <c r="E2765" s="286" t="str">
        <f>IF(A2765='5.1'!$E$5,TXM!D2765,"")</f>
        <v/>
      </c>
      <c r="F2765" t="str">
        <f>IFERROR(SMALL($E$5:$E$8000,ROWS($E$5:E2765)),"")</f>
        <v/>
      </c>
      <c r="I2765" s="285" t="s">
        <v>1736</v>
      </c>
      <c r="J2765" t="s">
        <v>776</v>
      </c>
      <c r="K2765" s="300">
        <v>22559572</v>
      </c>
      <c r="L2765" s="286">
        <f>ROWS(K$5:K2765)</f>
        <v>2761</v>
      </c>
      <c r="M2765" s="286" t="str">
        <f>IF(I2765='5.1'!$E$5,TXM!L2765,"")</f>
        <v/>
      </c>
      <c r="N2765" t="str">
        <f>IFERROR(SMALL($M$5:$M$8000,ROWS($M$5:M2765)),"")</f>
        <v/>
      </c>
      <c r="P2765" t="s">
        <v>1857</v>
      </c>
      <c r="Q2765" t="s">
        <v>776</v>
      </c>
      <c r="R2765">
        <v>270750</v>
      </c>
      <c r="S2765" s="286">
        <f>ROWS(R$5:R2765)</f>
        <v>2761</v>
      </c>
      <c r="T2765" s="286" t="str">
        <f>IF(P2765='5.1'!$E$5,TXM!S2765,"")</f>
        <v/>
      </c>
      <c r="U2765" t="str">
        <f>IFERROR(SMALL($T$5:$T$8000,ROWS($T$5:T2765)),"")</f>
        <v/>
      </c>
    </row>
    <row r="2766" spans="1:21" ht="14.4" customHeight="1" x14ac:dyDescent="0.25">
      <c r="A2766" s="285" t="s">
        <v>1847</v>
      </c>
      <c r="B2766" t="s">
        <v>808</v>
      </c>
      <c r="C2766" s="300">
        <v>11151721</v>
      </c>
      <c r="D2766" s="286">
        <f>ROWS(C$5:C2766)</f>
        <v>2762</v>
      </c>
      <c r="E2766" s="286" t="str">
        <f>IF(A2766='5.1'!$E$5,TXM!D2766,"")</f>
        <v/>
      </c>
      <c r="F2766" t="str">
        <f>IFERROR(SMALL($E$5:$E$8000,ROWS($E$5:E2766)),"")</f>
        <v/>
      </c>
      <c r="I2766" s="285" t="s">
        <v>1736</v>
      </c>
      <c r="J2766" t="s">
        <v>788</v>
      </c>
      <c r="K2766" s="300">
        <v>20725355</v>
      </c>
      <c r="L2766" s="286">
        <f>ROWS(K$5:K2766)</f>
        <v>2762</v>
      </c>
      <c r="M2766" s="286" t="str">
        <f>IF(I2766='5.1'!$E$5,TXM!L2766,"")</f>
        <v/>
      </c>
      <c r="N2766" t="str">
        <f>IFERROR(SMALL($M$5:$M$8000,ROWS($M$5:M2766)),"")</f>
        <v/>
      </c>
      <c r="P2766" t="s">
        <v>1857</v>
      </c>
      <c r="Q2766" t="s">
        <v>1079</v>
      </c>
      <c r="R2766">
        <v>264302</v>
      </c>
      <c r="S2766" s="286">
        <f>ROWS(R$5:R2766)</f>
        <v>2762</v>
      </c>
      <c r="T2766" s="286" t="str">
        <f>IF(P2766='5.1'!$E$5,TXM!S2766,"")</f>
        <v/>
      </c>
      <c r="U2766" t="str">
        <f>IFERROR(SMALL($T$5:$T$8000,ROWS($T$5:T2766)),"")</f>
        <v/>
      </c>
    </row>
    <row r="2767" spans="1:21" ht="14.4" customHeight="1" x14ac:dyDescent="0.25">
      <c r="A2767" s="285" t="s">
        <v>1847</v>
      </c>
      <c r="B2767" t="s">
        <v>118</v>
      </c>
      <c r="C2767" s="300">
        <v>10477300</v>
      </c>
      <c r="D2767" s="286">
        <f>ROWS(C$5:C2767)</f>
        <v>2763</v>
      </c>
      <c r="E2767" s="286" t="str">
        <f>IF(A2767='5.1'!$E$5,TXM!D2767,"")</f>
        <v/>
      </c>
      <c r="F2767" t="str">
        <f>IFERROR(SMALL($E$5:$E$8000,ROWS($E$5:E2767)),"")</f>
        <v/>
      </c>
      <c r="I2767" s="285" t="s">
        <v>1736</v>
      </c>
      <c r="J2767" t="s">
        <v>1085</v>
      </c>
      <c r="K2767" s="300">
        <v>20705405</v>
      </c>
      <c r="L2767" s="286">
        <f>ROWS(K$5:K2767)</f>
        <v>2763</v>
      </c>
      <c r="M2767" s="286" t="str">
        <f>IF(I2767='5.1'!$E$5,TXM!L2767,"")</f>
        <v/>
      </c>
      <c r="N2767" t="str">
        <f>IFERROR(SMALL($M$5:$M$8000,ROWS($M$5:M2767)),"")</f>
        <v/>
      </c>
      <c r="P2767" t="s">
        <v>1857</v>
      </c>
      <c r="Q2767" t="s">
        <v>997</v>
      </c>
      <c r="R2767">
        <v>248015</v>
      </c>
      <c r="S2767" s="286">
        <f>ROWS(R$5:R2767)</f>
        <v>2763</v>
      </c>
      <c r="T2767" s="286" t="str">
        <f>IF(P2767='5.1'!$E$5,TXM!S2767,"")</f>
        <v/>
      </c>
      <c r="U2767" t="str">
        <f>IFERROR(SMALL($T$5:$T$8000,ROWS($T$5:T2767)),"")</f>
        <v/>
      </c>
    </row>
    <row r="2768" spans="1:21" ht="14.4" customHeight="1" x14ac:dyDescent="0.25">
      <c r="A2768" s="285" t="s">
        <v>1847</v>
      </c>
      <c r="B2768" t="s">
        <v>790</v>
      </c>
      <c r="C2768" s="300">
        <v>6845958</v>
      </c>
      <c r="D2768" s="286">
        <f>ROWS(C$5:C2768)</f>
        <v>2764</v>
      </c>
      <c r="E2768" s="286" t="str">
        <f>IF(A2768='5.1'!$E$5,TXM!D2768,"")</f>
        <v/>
      </c>
      <c r="F2768" t="str">
        <f>IFERROR(SMALL($E$5:$E$8000,ROWS($E$5:E2768)),"")</f>
        <v/>
      </c>
      <c r="I2768" s="285" t="s">
        <v>1736</v>
      </c>
      <c r="J2768" t="s">
        <v>711</v>
      </c>
      <c r="K2768" s="300">
        <v>19960955</v>
      </c>
      <c r="L2768" s="286">
        <f>ROWS(K$5:K2768)</f>
        <v>2764</v>
      </c>
      <c r="M2768" s="286" t="str">
        <f>IF(I2768='5.1'!$E$5,TXM!L2768,"")</f>
        <v/>
      </c>
      <c r="N2768" t="str">
        <f>IFERROR(SMALL($M$5:$M$8000,ROWS($M$5:M2768)),"")</f>
        <v/>
      </c>
      <c r="P2768" t="s">
        <v>1857</v>
      </c>
      <c r="Q2768" t="s">
        <v>804</v>
      </c>
      <c r="R2768">
        <v>186338</v>
      </c>
      <c r="S2768" s="286">
        <f>ROWS(R$5:R2768)</f>
        <v>2764</v>
      </c>
      <c r="T2768" s="286" t="str">
        <f>IF(P2768='5.1'!$E$5,TXM!S2768,"")</f>
        <v/>
      </c>
      <c r="U2768" t="str">
        <f>IFERROR(SMALL($T$5:$T$8000,ROWS($T$5:T2768)),"")</f>
        <v/>
      </c>
    </row>
    <row r="2769" spans="1:21" ht="14.4" customHeight="1" x14ac:dyDescent="0.25">
      <c r="A2769" s="285" t="s">
        <v>1847</v>
      </c>
      <c r="B2769" t="s">
        <v>1086</v>
      </c>
      <c r="C2769" s="300">
        <v>5747399</v>
      </c>
      <c r="D2769" s="286">
        <f>ROWS(C$5:C2769)</f>
        <v>2765</v>
      </c>
      <c r="E2769" s="286" t="str">
        <f>IF(A2769='5.1'!$E$5,TXM!D2769,"")</f>
        <v/>
      </c>
      <c r="F2769" t="str">
        <f>IFERROR(SMALL($E$5:$E$8000,ROWS($E$5:E2769)),"")</f>
        <v/>
      </c>
      <c r="I2769" s="285" t="s">
        <v>1736</v>
      </c>
      <c r="J2769" t="s">
        <v>790</v>
      </c>
      <c r="K2769" s="300">
        <v>18005307</v>
      </c>
      <c r="L2769" s="286">
        <f>ROWS(K$5:K2769)</f>
        <v>2765</v>
      </c>
      <c r="M2769" s="286" t="str">
        <f>IF(I2769='5.1'!$E$5,TXM!L2769,"")</f>
        <v/>
      </c>
      <c r="N2769" t="str">
        <f>IFERROR(SMALL($M$5:$M$8000,ROWS($M$5:M2769)),"")</f>
        <v/>
      </c>
      <c r="P2769" t="s">
        <v>1857</v>
      </c>
      <c r="Q2769" t="s">
        <v>723</v>
      </c>
      <c r="R2769">
        <v>169977</v>
      </c>
      <c r="S2769" s="286">
        <f>ROWS(R$5:R2769)</f>
        <v>2765</v>
      </c>
      <c r="T2769" s="286" t="str">
        <f>IF(P2769='5.1'!$E$5,TXM!S2769,"")</f>
        <v/>
      </c>
      <c r="U2769" t="str">
        <f>IFERROR(SMALL($T$5:$T$8000,ROWS($T$5:T2769)),"")</f>
        <v/>
      </c>
    </row>
    <row r="2770" spans="1:21" ht="14.4" customHeight="1" x14ac:dyDescent="0.25">
      <c r="A2770" s="285" t="s">
        <v>1847</v>
      </c>
      <c r="B2770" t="s">
        <v>113</v>
      </c>
      <c r="C2770" s="300">
        <v>5109646</v>
      </c>
      <c r="D2770" s="286">
        <f>ROWS(C$5:C2770)</f>
        <v>2766</v>
      </c>
      <c r="E2770" s="286" t="str">
        <f>IF(A2770='5.1'!$E$5,TXM!D2770,"")</f>
        <v/>
      </c>
      <c r="F2770" t="str">
        <f>IFERROR(SMALL($E$5:$E$8000,ROWS($E$5:E2770)),"")</f>
        <v/>
      </c>
      <c r="I2770" s="285" t="s">
        <v>1736</v>
      </c>
      <c r="J2770" t="s">
        <v>723</v>
      </c>
      <c r="K2770" s="300">
        <v>12970278</v>
      </c>
      <c r="L2770" s="286">
        <f>ROWS(K$5:K2770)</f>
        <v>2766</v>
      </c>
      <c r="M2770" s="286" t="str">
        <f>IF(I2770='5.1'!$E$5,TXM!L2770,"")</f>
        <v/>
      </c>
      <c r="N2770" t="str">
        <f>IFERROR(SMALL($M$5:$M$8000,ROWS($M$5:M2770)),"")</f>
        <v/>
      </c>
      <c r="P2770" t="s">
        <v>1857</v>
      </c>
      <c r="Q2770" t="s">
        <v>1097</v>
      </c>
      <c r="R2770">
        <v>45294</v>
      </c>
      <c r="S2770" s="286">
        <f>ROWS(R$5:R2770)</f>
        <v>2766</v>
      </c>
      <c r="T2770" s="286" t="str">
        <f>IF(P2770='5.1'!$E$5,TXM!S2770,"")</f>
        <v/>
      </c>
      <c r="U2770" t="str">
        <f>IFERROR(SMALL($T$5:$T$8000,ROWS($T$5:T2770)),"")</f>
        <v/>
      </c>
    </row>
    <row r="2771" spans="1:21" ht="14.4" customHeight="1" x14ac:dyDescent="0.25">
      <c r="A2771" s="285" t="s">
        <v>1847</v>
      </c>
      <c r="B2771" t="s">
        <v>727</v>
      </c>
      <c r="C2771" s="300">
        <v>4339207</v>
      </c>
      <c r="D2771" s="286">
        <f>ROWS(C$5:C2771)</f>
        <v>2767</v>
      </c>
      <c r="E2771" s="286" t="str">
        <f>IF(A2771='5.1'!$E$5,TXM!D2771,"")</f>
        <v/>
      </c>
      <c r="F2771" t="str">
        <f>IFERROR(SMALL($E$5:$E$8000,ROWS($E$5:E2771)),"")</f>
        <v/>
      </c>
      <c r="I2771" s="285" t="s">
        <v>1736</v>
      </c>
      <c r="J2771" t="s">
        <v>102</v>
      </c>
      <c r="K2771" s="300">
        <v>11969267</v>
      </c>
      <c r="L2771" s="286">
        <f>ROWS(K$5:K2771)</f>
        <v>2767</v>
      </c>
      <c r="M2771" s="286" t="str">
        <f>IF(I2771='5.1'!$E$5,TXM!L2771,"")</f>
        <v/>
      </c>
      <c r="N2771" t="str">
        <f>IFERROR(SMALL($M$5:$M$8000,ROWS($M$5:M2771)),"")</f>
        <v/>
      </c>
      <c r="P2771" t="s">
        <v>1857</v>
      </c>
      <c r="Q2771" t="s">
        <v>812</v>
      </c>
      <c r="R2771">
        <v>11545</v>
      </c>
      <c r="S2771" s="286">
        <f>ROWS(R$5:R2771)</f>
        <v>2767</v>
      </c>
      <c r="T2771" s="286" t="str">
        <f>IF(P2771='5.1'!$E$5,TXM!S2771,"")</f>
        <v/>
      </c>
      <c r="U2771" t="str">
        <f>IFERROR(SMALL($T$5:$T$8000,ROWS($T$5:T2771)),"")</f>
        <v/>
      </c>
    </row>
    <row r="2772" spans="1:21" ht="14.4" customHeight="1" x14ac:dyDescent="0.25">
      <c r="A2772" s="285" t="s">
        <v>1847</v>
      </c>
      <c r="B2772" t="s">
        <v>1080</v>
      </c>
      <c r="C2772" s="300">
        <v>4130976</v>
      </c>
      <c r="D2772" s="286">
        <f>ROWS(C$5:C2772)</f>
        <v>2768</v>
      </c>
      <c r="E2772" s="286" t="str">
        <f>IF(A2772='5.1'!$E$5,TXM!D2772,"")</f>
        <v/>
      </c>
      <c r="F2772" t="str">
        <f>IFERROR(SMALL($E$5:$E$8000,ROWS($E$5:E2772)),"")</f>
        <v/>
      </c>
      <c r="I2772" s="285" t="s">
        <v>1736</v>
      </c>
      <c r="J2772" t="s">
        <v>1090</v>
      </c>
      <c r="K2772" s="300">
        <v>10960365</v>
      </c>
      <c r="L2772" s="286">
        <f>ROWS(K$5:K2772)</f>
        <v>2768</v>
      </c>
      <c r="M2772" s="286" t="str">
        <f>IF(I2772='5.1'!$E$5,TXM!L2772,"")</f>
        <v/>
      </c>
      <c r="N2772" t="str">
        <f>IFERROR(SMALL($M$5:$M$8000,ROWS($M$5:M2772)),"")</f>
        <v/>
      </c>
      <c r="P2772" t="s">
        <v>1857</v>
      </c>
      <c r="Q2772" t="s">
        <v>1087</v>
      </c>
      <c r="R2772">
        <v>10798</v>
      </c>
      <c r="S2772" s="286">
        <f>ROWS(R$5:R2772)</f>
        <v>2768</v>
      </c>
      <c r="T2772" s="286" t="str">
        <f>IF(P2772='5.1'!$E$5,TXM!S2772,"")</f>
        <v/>
      </c>
      <c r="U2772" t="str">
        <f>IFERROR(SMALL($T$5:$T$8000,ROWS($T$5:T2772)),"")</f>
        <v/>
      </c>
    </row>
    <row r="2773" spans="1:21" ht="14.4" customHeight="1" x14ac:dyDescent="0.25">
      <c r="A2773" s="285" t="s">
        <v>1847</v>
      </c>
      <c r="B2773" t="s">
        <v>119</v>
      </c>
      <c r="C2773" s="300">
        <v>2557504</v>
      </c>
      <c r="D2773" s="286">
        <f>ROWS(C$5:C2773)</f>
        <v>2769</v>
      </c>
      <c r="E2773" s="286" t="str">
        <f>IF(A2773='5.1'!$E$5,TXM!D2773,"")</f>
        <v/>
      </c>
      <c r="F2773" t="str">
        <f>IFERROR(SMALL($E$5:$E$8000,ROWS($E$5:E2773)),"")</f>
        <v/>
      </c>
      <c r="I2773" s="285" t="s">
        <v>1736</v>
      </c>
      <c r="J2773" t="s">
        <v>780</v>
      </c>
      <c r="K2773" s="300">
        <v>10561062</v>
      </c>
      <c r="L2773" s="286">
        <f>ROWS(K$5:K2773)</f>
        <v>2769</v>
      </c>
      <c r="M2773" s="286" t="str">
        <f>IF(I2773='5.1'!$E$5,TXM!L2773,"")</f>
        <v/>
      </c>
      <c r="N2773" t="str">
        <f>IFERROR(SMALL($M$5:$M$8000,ROWS($M$5:M2773)),"")</f>
        <v/>
      </c>
      <c r="P2773" t="s">
        <v>1857</v>
      </c>
      <c r="Q2773" t="s">
        <v>1081</v>
      </c>
      <c r="R2773">
        <v>9338</v>
      </c>
      <c r="S2773" s="286">
        <f>ROWS(R$5:R2773)</f>
        <v>2769</v>
      </c>
      <c r="T2773" s="286" t="str">
        <f>IF(P2773='5.1'!$E$5,TXM!S2773,"")</f>
        <v/>
      </c>
      <c r="U2773" t="str">
        <f>IFERROR(SMALL($T$5:$T$8000,ROWS($T$5:T2773)),"")</f>
        <v/>
      </c>
    </row>
    <row r="2774" spans="1:21" ht="14.4" customHeight="1" x14ac:dyDescent="0.25">
      <c r="A2774" s="285" t="s">
        <v>1847</v>
      </c>
      <c r="B2774" t="s">
        <v>107</v>
      </c>
      <c r="C2774" s="300">
        <v>1898168</v>
      </c>
      <c r="D2774" s="286">
        <f>ROWS(C$5:C2774)</f>
        <v>2770</v>
      </c>
      <c r="E2774" s="286" t="str">
        <f>IF(A2774='5.1'!$E$5,TXM!D2774,"")</f>
        <v/>
      </c>
      <c r="F2774" t="str">
        <f>IFERROR(SMALL($E$5:$E$8000,ROWS($E$5:E2774)),"")</f>
        <v/>
      </c>
      <c r="I2774" s="285" t="s">
        <v>1736</v>
      </c>
      <c r="J2774" t="s">
        <v>802</v>
      </c>
      <c r="K2774" s="300">
        <v>10330151</v>
      </c>
      <c r="L2774" s="286">
        <f>ROWS(K$5:K2774)</f>
        <v>2770</v>
      </c>
      <c r="M2774" s="286" t="str">
        <f>IF(I2774='5.1'!$E$5,TXM!L2774,"")</f>
        <v/>
      </c>
      <c r="N2774" t="str">
        <f>IFERROR(SMALL($M$5:$M$8000,ROWS($M$5:M2774)),"")</f>
        <v/>
      </c>
      <c r="P2774" t="s">
        <v>1857</v>
      </c>
      <c r="Q2774" t="s">
        <v>802</v>
      </c>
      <c r="R2774">
        <v>5998</v>
      </c>
      <c r="S2774" s="286">
        <f>ROWS(R$5:R2774)</f>
        <v>2770</v>
      </c>
      <c r="T2774" s="286" t="str">
        <f>IF(P2774='5.1'!$E$5,TXM!S2774,"")</f>
        <v/>
      </c>
      <c r="U2774" t="str">
        <f>IFERROR(SMALL($T$5:$T$8000,ROWS($T$5:T2774)),"")</f>
        <v/>
      </c>
    </row>
    <row r="2775" spans="1:21" ht="14.4" customHeight="1" x14ac:dyDescent="0.25">
      <c r="A2775" s="285" t="s">
        <v>1847</v>
      </c>
      <c r="B2775" t="s">
        <v>1081</v>
      </c>
      <c r="C2775" s="300">
        <v>1668645</v>
      </c>
      <c r="D2775" s="286">
        <f>ROWS(C$5:C2775)</f>
        <v>2771</v>
      </c>
      <c r="E2775" s="286" t="str">
        <f>IF(A2775='5.1'!$E$5,TXM!D2775,"")</f>
        <v/>
      </c>
      <c r="F2775" t="str">
        <f>IFERROR(SMALL($E$5:$E$8000,ROWS($E$5:E2775)),"")</f>
        <v/>
      </c>
      <c r="I2775" s="285" t="s">
        <v>1736</v>
      </c>
      <c r="J2775" t="s">
        <v>119</v>
      </c>
      <c r="K2775" s="300">
        <v>9798550</v>
      </c>
      <c r="L2775" s="286">
        <f>ROWS(K$5:K2775)</f>
        <v>2771</v>
      </c>
      <c r="M2775" s="286" t="str">
        <f>IF(I2775='5.1'!$E$5,TXM!L2775,"")</f>
        <v/>
      </c>
      <c r="N2775" t="str">
        <f>IFERROR(SMALL($M$5:$M$8000,ROWS($M$5:M2775)),"")</f>
        <v/>
      </c>
      <c r="P2775" t="s">
        <v>1857</v>
      </c>
      <c r="Q2775" t="s">
        <v>1086</v>
      </c>
      <c r="R2775">
        <v>1995</v>
      </c>
      <c r="S2775" s="286">
        <f>ROWS(R$5:R2775)</f>
        <v>2771</v>
      </c>
      <c r="T2775" s="286" t="str">
        <f>IF(P2775='5.1'!$E$5,TXM!S2775,"")</f>
        <v/>
      </c>
      <c r="U2775" t="str">
        <f>IFERROR(SMALL($T$5:$T$8000,ROWS($T$5:T2775)),"")</f>
        <v/>
      </c>
    </row>
    <row r="2776" spans="1:21" ht="14.4" customHeight="1" x14ac:dyDescent="0.25">
      <c r="A2776" s="285" t="s">
        <v>1847</v>
      </c>
      <c r="B2776" t="s">
        <v>804</v>
      </c>
      <c r="C2776" s="300">
        <v>1452961</v>
      </c>
      <c r="D2776" s="286">
        <f>ROWS(C$5:C2776)</f>
        <v>2772</v>
      </c>
      <c r="E2776" s="286" t="str">
        <f>IF(A2776='5.1'!$E$5,TXM!D2776,"")</f>
        <v/>
      </c>
      <c r="F2776" t="str">
        <f>IFERROR(SMALL($E$5:$E$8000,ROWS($E$5:E2776)),"")</f>
        <v/>
      </c>
      <c r="I2776" s="285" t="s">
        <v>1736</v>
      </c>
      <c r="J2776" t="s">
        <v>1081</v>
      </c>
      <c r="K2776" s="300">
        <v>9580634</v>
      </c>
      <c r="L2776" s="286">
        <f>ROWS(K$5:K2776)</f>
        <v>2772</v>
      </c>
      <c r="M2776" s="286" t="str">
        <f>IF(I2776='5.1'!$E$5,TXM!L2776,"")</f>
        <v/>
      </c>
      <c r="N2776" t="str">
        <f>IFERROR(SMALL($M$5:$M$8000,ROWS($M$5:M2776)),"")</f>
        <v/>
      </c>
      <c r="P2776" t="s">
        <v>1857</v>
      </c>
      <c r="Q2776" t="s">
        <v>102</v>
      </c>
      <c r="R2776">
        <v>1006</v>
      </c>
      <c r="S2776" s="286">
        <f>ROWS(R$5:R2776)</f>
        <v>2772</v>
      </c>
      <c r="T2776" s="286" t="str">
        <f>IF(P2776='5.1'!$E$5,TXM!S2776,"")</f>
        <v/>
      </c>
      <c r="U2776" t="str">
        <f>IFERROR(SMALL($T$5:$T$8000,ROWS($T$5:T2776)),"")</f>
        <v/>
      </c>
    </row>
    <row r="2777" spans="1:21" ht="14.4" customHeight="1" x14ac:dyDescent="0.25">
      <c r="A2777" s="285" t="s">
        <v>1847</v>
      </c>
      <c r="B2777" t="s">
        <v>786</v>
      </c>
      <c r="C2777" s="300">
        <v>1056318</v>
      </c>
      <c r="D2777" s="286">
        <f>ROWS(C$5:C2777)</f>
        <v>2773</v>
      </c>
      <c r="E2777" s="286" t="str">
        <f>IF(A2777='5.1'!$E$5,TXM!D2777,"")</f>
        <v/>
      </c>
      <c r="F2777" t="str">
        <f>IFERROR(SMALL($E$5:$E$8000,ROWS($E$5:E2777)),"")</f>
        <v/>
      </c>
      <c r="I2777" s="285" t="s">
        <v>1736</v>
      </c>
      <c r="J2777" t="s">
        <v>1092</v>
      </c>
      <c r="K2777" s="300">
        <v>8936568</v>
      </c>
      <c r="L2777" s="286">
        <f>ROWS(K$5:K2777)</f>
        <v>2773</v>
      </c>
      <c r="M2777" s="286" t="str">
        <f>IF(I2777='5.1'!$E$5,TXM!L2777,"")</f>
        <v/>
      </c>
      <c r="N2777" t="str">
        <f>IFERROR(SMALL($M$5:$M$8000,ROWS($M$5:M2777)),"")</f>
        <v/>
      </c>
      <c r="P2777" t="s">
        <v>1857</v>
      </c>
      <c r="Q2777" t="s">
        <v>774</v>
      </c>
      <c r="R2777">
        <v>188</v>
      </c>
      <c r="S2777" s="286">
        <f>ROWS(R$5:R2777)</f>
        <v>2773</v>
      </c>
      <c r="T2777" s="286" t="str">
        <f>IF(P2777='5.1'!$E$5,TXM!S2777,"")</f>
        <v/>
      </c>
      <c r="U2777" t="str">
        <f>IFERROR(SMALL($T$5:$T$8000,ROWS($T$5:T2777)),"")</f>
        <v/>
      </c>
    </row>
    <row r="2778" spans="1:21" ht="14.4" customHeight="1" x14ac:dyDescent="0.25">
      <c r="A2778" s="285" t="s">
        <v>1847</v>
      </c>
      <c r="B2778" t="s">
        <v>774</v>
      </c>
      <c r="C2778" s="300">
        <v>917659</v>
      </c>
      <c r="D2778" s="286">
        <f>ROWS(C$5:C2778)</f>
        <v>2774</v>
      </c>
      <c r="E2778" s="286" t="str">
        <f>IF(A2778='5.1'!$E$5,TXM!D2778,"")</f>
        <v/>
      </c>
      <c r="F2778" t="str">
        <f>IFERROR(SMALL($E$5:$E$8000,ROWS($E$5:E2778)),"")</f>
        <v/>
      </c>
      <c r="I2778" s="285" t="s">
        <v>1736</v>
      </c>
      <c r="J2778" t="s">
        <v>115</v>
      </c>
      <c r="K2778" s="300">
        <v>8606946</v>
      </c>
      <c r="L2778" s="286">
        <f>ROWS(K$5:K2778)</f>
        <v>2774</v>
      </c>
      <c r="M2778" s="286" t="str">
        <f>IF(I2778='5.1'!$E$5,TXM!L2778,"")</f>
        <v/>
      </c>
      <c r="N2778" t="str">
        <f>IFERROR(SMALL($M$5:$M$8000,ROWS($M$5:M2778)),"")</f>
        <v/>
      </c>
      <c r="P2778" t="s">
        <v>2034</v>
      </c>
      <c r="Q2778" t="s">
        <v>119</v>
      </c>
      <c r="R2778">
        <v>194299</v>
      </c>
      <c r="S2778" s="286">
        <f>ROWS(R$5:R2778)</f>
        <v>2774</v>
      </c>
      <c r="T2778" s="286" t="str">
        <f>IF(P2778='5.1'!$E$5,TXM!S2778,"")</f>
        <v/>
      </c>
      <c r="U2778" t="str">
        <f>IFERROR(SMALL($T$5:$T$8000,ROWS($T$5:T2778)),"")</f>
        <v/>
      </c>
    </row>
    <row r="2779" spans="1:21" ht="14.4" customHeight="1" x14ac:dyDescent="0.25">
      <c r="A2779" s="285" t="s">
        <v>1847</v>
      </c>
      <c r="B2779" t="s">
        <v>106</v>
      </c>
      <c r="C2779" s="300">
        <v>912936</v>
      </c>
      <c r="D2779" s="286">
        <f>ROWS(C$5:C2779)</f>
        <v>2775</v>
      </c>
      <c r="E2779" s="286" t="str">
        <f>IF(A2779='5.1'!$E$5,TXM!D2779,"")</f>
        <v/>
      </c>
      <c r="F2779" t="str">
        <f>IFERROR(SMALL($E$5:$E$8000,ROWS($E$5:E2779)),"")</f>
        <v/>
      </c>
      <c r="I2779" s="285" t="s">
        <v>1736</v>
      </c>
      <c r="J2779" t="s">
        <v>725</v>
      </c>
      <c r="K2779" s="300">
        <v>7175967</v>
      </c>
      <c r="L2779" s="286">
        <f>ROWS(K$5:K2779)</f>
        <v>2775</v>
      </c>
      <c r="M2779" s="286" t="str">
        <f>IF(I2779='5.1'!$E$5,TXM!L2779,"")</f>
        <v/>
      </c>
      <c r="N2779" t="str">
        <f>IFERROR(SMALL($M$5:$M$8000,ROWS($M$5:M2779)),"")</f>
        <v/>
      </c>
      <c r="P2779" t="s">
        <v>2034</v>
      </c>
      <c r="Q2779" t="s">
        <v>810</v>
      </c>
      <c r="R2779">
        <v>50000</v>
      </c>
      <c r="S2779" s="286">
        <f>ROWS(R$5:R2779)</f>
        <v>2775</v>
      </c>
      <c r="T2779" s="286" t="str">
        <f>IF(P2779='5.1'!$E$5,TXM!S2779,"")</f>
        <v/>
      </c>
      <c r="U2779" t="str">
        <f>IFERROR(SMALL($T$5:$T$8000,ROWS($T$5:T2779)),"")</f>
        <v/>
      </c>
    </row>
    <row r="2780" spans="1:21" ht="14.4" customHeight="1" x14ac:dyDescent="0.25">
      <c r="A2780" s="285" t="s">
        <v>1847</v>
      </c>
      <c r="B2780" t="s">
        <v>109</v>
      </c>
      <c r="C2780" s="300">
        <v>740995</v>
      </c>
      <c r="D2780" s="286">
        <f>ROWS(C$5:C2780)</f>
        <v>2776</v>
      </c>
      <c r="E2780" s="286" t="str">
        <f>IF(A2780='5.1'!$E$5,TXM!D2780,"")</f>
        <v/>
      </c>
      <c r="F2780" t="str">
        <f>IFERROR(SMALL($E$5:$E$8000,ROWS($E$5:E2780)),"")</f>
        <v/>
      </c>
      <c r="I2780" s="285" t="s">
        <v>1736</v>
      </c>
      <c r="J2780" t="s">
        <v>1076</v>
      </c>
      <c r="K2780" s="300">
        <v>6997619</v>
      </c>
      <c r="L2780" s="286">
        <f>ROWS(K$5:K2780)</f>
        <v>2776</v>
      </c>
      <c r="M2780" s="286" t="str">
        <f>IF(I2780='5.1'!$E$5,TXM!L2780,"")</f>
        <v/>
      </c>
      <c r="N2780" t="str">
        <f>IFERROR(SMALL($M$5:$M$8000,ROWS($M$5:M2780)),"")</f>
        <v/>
      </c>
      <c r="P2780" t="s">
        <v>2035</v>
      </c>
      <c r="Q2780" t="s">
        <v>806</v>
      </c>
      <c r="R2780">
        <v>1595889</v>
      </c>
      <c r="S2780" s="286">
        <f>ROWS(R$5:R2780)</f>
        <v>2776</v>
      </c>
      <c r="T2780" s="286" t="str">
        <f>IF(P2780='5.1'!$E$5,TXM!S2780,"")</f>
        <v/>
      </c>
      <c r="U2780" t="str">
        <f>IFERROR(SMALL($T$5:$T$8000,ROWS($T$5:T2780)),"")</f>
        <v/>
      </c>
    </row>
    <row r="2781" spans="1:21" ht="14.4" customHeight="1" x14ac:dyDescent="0.25">
      <c r="A2781" s="285" t="s">
        <v>1847</v>
      </c>
      <c r="B2781" t="s">
        <v>806</v>
      </c>
      <c r="C2781" s="300">
        <v>683538</v>
      </c>
      <c r="D2781" s="286">
        <f>ROWS(C$5:C2781)</f>
        <v>2777</v>
      </c>
      <c r="E2781" s="286" t="str">
        <f>IF(A2781='5.1'!$E$5,TXM!D2781,"")</f>
        <v/>
      </c>
      <c r="F2781" t="str">
        <f>IFERROR(SMALL($E$5:$E$8000,ROWS($E$5:E2781)),"")</f>
        <v/>
      </c>
      <c r="I2781" s="285" t="s">
        <v>1736</v>
      </c>
      <c r="J2781" t="s">
        <v>707</v>
      </c>
      <c r="K2781" s="300">
        <v>6113098</v>
      </c>
      <c r="L2781" s="286">
        <f>ROWS(K$5:K2781)</f>
        <v>2777</v>
      </c>
      <c r="M2781" s="286" t="str">
        <f>IF(I2781='5.1'!$E$5,TXM!L2781,"")</f>
        <v/>
      </c>
      <c r="N2781" t="str">
        <f>IFERROR(SMALL($M$5:$M$8000,ROWS($M$5:M2781)),"")</f>
        <v/>
      </c>
      <c r="P2781" t="s">
        <v>2035</v>
      </c>
      <c r="Q2781" t="s">
        <v>784</v>
      </c>
      <c r="R2781">
        <v>1040280</v>
      </c>
      <c r="S2781" s="286">
        <f>ROWS(R$5:R2781)</f>
        <v>2777</v>
      </c>
      <c r="T2781" s="286" t="str">
        <f>IF(P2781='5.1'!$E$5,TXM!S2781,"")</f>
        <v/>
      </c>
      <c r="U2781" t="str">
        <f>IFERROR(SMALL($T$5:$T$8000,ROWS($T$5:T2781)),"")</f>
        <v/>
      </c>
    </row>
    <row r="2782" spans="1:21" ht="14.4" customHeight="1" x14ac:dyDescent="0.25">
      <c r="A2782" s="285" t="s">
        <v>1847</v>
      </c>
      <c r="B2782" t="s">
        <v>715</v>
      </c>
      <c r="C2782" s="300">
        <v>462251</v>
      </c>
      <c r="D2782" s="286">
        <f>ROWS(C$5:C2782)</f>
        <v>2778</v>
      </c>
      <c r="E2782" s="286" t="str">
        <f>IF(A2782='5.1'!$E$5,TXM!D2782,"")</f>
        <v/>
      </c>
      <c r="F2782" t="str">
        <f>IFERROR(SMALL($E$5:$E$8000,ROWS($E$5:E2782)),"")</f>
        <v/>
      </c>
      <c r="I2782" s="285" t="s">
        <v>1736</v>
      </c>
      <c r="J2782" t="s">
        <v>719</v>
      </c>
      <c r="K2782" s="300">
        <v>5252426</v>
      </c>
      <c r="L2782" s="286">
        <f>ROWS(K$5:K2782)</f>
        <v>2778</v>
      </c>
      <c r="M2782" s="286" t="str">
        <f>IF(I2782='5.1'!$E$5,TXM!L2782,"")</f>
        <v/>
      </c>
      <c r="N2782" t="str">
        <f>IFERROR(SMALL($M$5:$M$8000,ROWS($M$5:M2782)),"")</f>
        <v/>
      </c>
      <c r="P2782" t="s">
        <v>2035</v>
      </c>
      <c r="Q2782" t="s">
        <v>808</v>
      </c>
      <c r="R2782">
        <v>654372</v>
      </c>
      <c r="S2782" s="286">
        <f>ROWS(R$5:R2782)</f>
        <v>2778</v>
      </c>
      <c r="T2782" s="286" t="str">
        <f>IF(P2782='5.1'!$E$5,TXM!S2782,"")</f>
        <v/>
      </c>
      <c r="U2782" t="str">
        <f>IFERROR(SMALL($T$5:$T$8000,ROWS($T$5:T2782)),"")</f>
        <v/>
      </c>
    </row>
    <row r="2783" spans="1:21" ht="14.4" customHeight="1" x14ac:dyDescent="0.25">
      <c r="A2783" s="285" t="s">
        <v>1847</v>
      </c>
      <c r="B2783" t="s">
        <v>725</v>
      </c>
      <c r="C2783" s="300">
        <v>378182</v>
      </c>
      <c r="D2783" s="286">
        <f>ROWS(C$5:C2783)</f>
        <v>2779</v>
      </c>
      <c r="E2783" s="286" t="str">
        <f>IF(A2783='5.1'!$E$5,TXM!D2783,"")</f>
        <v/>
      </c>
      <c r="F2783" t="str">
        <f>IFERROR(SMALL($E$5:$E$8000,ROWS($E$5:E2783)),"")</f>
        <v/>
      </c>
      <c r="I2783" s="285" t="s">
        <v>1736</v>
      </c>
      <c r="J2783" t="s">
        <v>110</v>
      </c>
      <c r="K2783" s="300">
        <v>3241395</v>
      </c>
      <c r="L2783" s="286">
        <f>ROWS(K$5:K2783)</f>
        <v>2779</v>
      </c>
      <c r="M2783" s="286" t="str">
        <f>IF(I2783='5.1'!$E$5,TXM!L2783,"")</f>
        <v/>
      </c>
      <c r="N2783" t="str">
        <f>IFERROR(SMALL($M$5:$M$8000,ROWS($M$5:M2783)),"")</f>
        <v/>
      </c>
      <c r="P2783" t="s">
        <v>2035</v>
      </c>
      <c r="Q2783" t="s">
        <v>1079</v>
      </c>
      <c r="R2783">
        <v>388336</v>
      </c>
      <c r="S2783" s="286">
        <f>ROWS(R$5:R2783)</f>
        <v>2779</v>
      </c>
      <c r="T2783" s="286" t="str">
        <f>IF(P2783='5.1'!$E$5,TXM!S2783,"")</f>
        <v/>
      </c>
      <c r="U2783" t="str">
        <f>IFERROR(SMALL($T$5:$T$8000,ROWS($T$5:T2783)),"")</f>
        <v/>
      </c>
    </row>
    <row r="2784" spans="1:21" ht="14.4" customHeight="1" x14ac:dyDescent="0.25">
      <c r="A2784" s="285" t="s">
        <v>1847</v>
      </c>
      <c r="B2784" t="s">
        <v>1079</v>
      </c>
      <c r="C2784" s="300">
        <v>215676</v>
      </c>
      <c r="D2784" s="286">
        <f>ROWS(C$5:C2784)</f>
        <v>2780</v>
      </c>
      <c r="E2784" s="286" t="str">
        <f>IF(A2784='5.1'!$E$5,TXM!D2784,"")</f>
        <v/>
      </c>
      <c r="F2784" t="str">
        <f>IFERROR(SMALL($E$5:$E$8000,ROWS($E$5:E2784)),"")</f>
        <v/>
      </c>
      <c r="I2784" s="285" t="s">
        <v>1736</v>
      </c>
      <c r="J2784" t="s">
        <v>116</v>
      </c>
      <c r="K2784" s="300">
        <v>3081921</v>
      </c>
      <c r="L2784" s="286">
        <f>ROWS(K$5:K2784)</f>
        <v>2780</v>
      </c>
      <c r="M2784" s="286" t="str">
        <f>IF(I2784='5.1'!$E$5,TXM!L2784,"")</f>
        <v/>
      </c>
      <c r="N2784" t="str">
        <f>IFERROR(SMALL($M$5:$M$8000,ROWS($M$5:M2784)),"")</f>
        <v/>
      </c>
      <c r="P2784" t="s">
        <v>2035</v>
      </c>
      <c r="Q2784" t="s">
        <v>1098</v>
      </c>
      <c r="R2784">
        <v>361115</v>
      </c>
      <c r="S2784" s="286">
        <f>ROWS(R$5:R2784)</f>
        <v>2780</v>
      </c>
      <c r="T2784" s="286" t="str">
        <f>IF(P2784='5.1'!$E$5,TXM!S2784,"")</f>
        <v/>
      </c>
      <c r="U2784" t="str">
        <f>IFERROR(SMALL($T$5:$T$8000,ROWS($T$5:T2784)),"")</f>
        <v/>
      </c>
    </row>
    <row r="2785" spans="1:21" ht="14.4" customHeight="1" x14ac:dyDescent="0.25">
      <c r="A2785" s="285" t="s">
        <v>1847</v>
      </c>
      <c r="B2785" t="s">
        <v>717</v>
      </c>
      <c r="C2785" s="300">
        <v>213183</v>
      </c>
      <c r="D2785" s="286">
        <f>ROWS(C$5:C2785)</f>
        <v>2781</v>
      </c>
      <c r="E2785" s="286" t="str">
        <f>IF(A2785='5.1'!$E$5,TXM!D2785,"")</f>
        <v/>
      </c>
      <c r="F2785" t="str">
        <f>IFERROR(SMALL($E$5:$E$8000,ROWS($E$5:E2785)),"")</f>
        <v/>
      </c>
      <c r="I2785" s="285" t="s">
        <v>1736</v>
      </c>
      <c r="J2785" t="s">
        <v>727</v>
      </c>
      <c r="K2785" s="300">
        <v>3063994</v>
      </c>
      <c r="L2785" s="286">
        <f>ROWS(K$5:K2785)</f>
        <v>2781</v>
      </c>
      <c r="M2785" s="286" t="str">
        <f>IF(I2785='5.1'!$E$5,TXM!L2785,"")</f>
        <v/>
      </c>
      <c r="N2785" t="str">
        <f>IFERROR(SMALL($M$5:$M$8000,ROWS($M$5:M2785)),"")</f>
        <v/>
      </c>
      <c r="P2785" t="s">
        <v>2035</v>
      </c>
      <c r="Q2785" t="s">
        <v>1093</v>
      </c>
      <c r="R2785">
        <v>318973</v>
      </c>
      <c r="S2785" s="286">
        <f>ROWS(R$5:R2785)</f>
        <v>2781</v>
      </c>
      <c r="T2785" s="286" t="str">
        <f>IF(P2785='5.1'!$E$5,TXM!S2785,"")</f>
        <v/>
      </c>
      <c r="U2785" t="str">
        <f>IFERROR(SMALL($T$5:$T$8000,ROWS($T$5:T2785)),"")</f>
        <v/>
      </c>
    </row>
    <row r="2786" spans="1:21" ht="14.4" customHeight="1" x14ac:dyDescent="0.25">
      <c r="A2786" s="285" t="s">
        <v>1847</v>
      </c>
      <c r="B2786" t="s">
        <v>997</v>
      </c>
      <c r="C2786" s="300">
        <v>133220</v>
      </c>
      <c r="D2786" s="286">
        <f>ROWS(C$5:C2786)</f>
        <v>2782</v>
      </c>
      <c r="E2786" s="286" t="str">
        <f>IF(A2786='5.1'!$E$5,TXM!D2786,"")</f>
        <v/>
      </c>
      <c r="F2786" t="str">
        <f>IFERROR(SMALL($E$5:$E$8000,ROWS($E$5:E2786)),"")</f>
        <v/>
      </c>
      <c r="I2786" s="285" t="s">
        <v>1736</v>
      </c>
      <c r="J2786" t="s">
        <v>774</v>
      </c>
      <c r="K2786" s="300">
        <v>2972655</v>
      </c>
      <c r="L2786" s="286">
        <f>ROWS(K$5:K2786)</f>
        <v>2782</v>
      </c>
      <c r="M2786" s="286" t="str">
        <f>IF(I2786='5.1'!$E$5,TXM!L2786,"")</f>
        <v/>
      </c>
      <c r="N2786" t="str">
        <f>IFERROR(SMALL($M$5:$M$8000,ROWS($M$5:M2786)),"")</f>
        <v/>
      </c>
      <c r="P2786" t="s">
        <v>2035</v>
      </c>
      <c r="Q2786" t="s">
        <v>1081</v>
      </c>
      <c r="R2786">
        <v>23803</v>
      </c>
      <c r="S2786" s="286">
        <f>ROWS(R$5:R2786)</f>
        <v>2782</v>
      </c>
      <c r="T2786" s="286" t="str">
        <f>IF(P2786='5.1'!$E$5,TXM!S2786,"")</f>
        <v/>
      </c>
      <c r="U2786" t="str">
        <f>IFERROR(SMALL($T$5:$T$8000,ROWS($T$5:T2786)),"")</f>
        <v/>
      </c>
    </row>
    <row r="2787" spans="1:21" ht="14.4" customHeight="1" x14ac:dyDescent="0.25">
      <c r="A2787" s="285" t="s">
        <v>1847</v>
      </c>
      <c r="B2787" t="s">
        <v>105</v>
      </c>
      <c r="C2787" s="300">
        <v>115830</v>
      </c>
      <c r="D2787" s="286">
        <f>ROWS(C$5:C2787)</f>
        <v>2783</v>
      </c>
      <c r="E2787" s="286" t="str">
        <f>IF(A2787='5.1'!$E$5,TXM!D2787,"")</f>
        <v/>
      </c>
      <c r="F2787" t="str">
        <f>IFERROR(SMALL($E$5:$E$8000,ROWS($E$5:E2787)),"")</f>
        <v/>
      </c>
      <c r="I2787" s="285" t="s">
        <v>1736</v>
      </c>
      <c r="J2787" t="s">
        <v>796</v>
      </c>
      <c r="K2787" s="300">
        <v>2463980</v>
      </c>
      <c r="L2787" s="286">
        <f>ROWS(K$5:K2787)</f>
        <v>2783</v>
      </c>
      <c r="M2787" s="286" t="str">
        <f>IF(I2787='5.1'!$E$5,TXM!L2787,"")</f>
        <v/>
      </c>
      <c r="N2787" t="str">
        <f>IFERROR(SMALL($M$5:$M$8000,ROWS($M$5:M2787)),"")</f>
        <v/>
      </c>
      <c r="P2787" t="s">
        <v>2035</v>
      </c>
      <c r="Q2787" t="s">
        <v>821</v>
      </c>
      <c r="R2787">
        <v>19377</v>
      </c>
      <c r="S2787" s="286">
        <f>ROWS(R$5:R2787)</f>
        <v>2783</v>
      </c>
      <c r="T2787" s="286" t="str">
        <f>IF(P2787='5.1'!$E$5,TXM!S2787,"")</f>
        <v/>
      </c>
      <c r="U2787" t="str">
        <f>IFERROR(SMALL($T$5:$T$8000,ROWS($T$5:T2787)),"")</f>
        <v/>
      </c>
    </row>
    <row r="2788" spans="1:21" ht="14.4" customHeight="1" x14ac:dyDescent="0.25">
      <c r="A2788" s="285" t="s">
        <v>1847</v>
      </c>
      <c r="B2788" t="s">
        <v>782</v>
      </c>
      <c r="C2788" s="300">
        <v>86402</v>
      </c>
      <c r="D2788" s="286">
        <f>ROWS(C$5:C2788)</f>
        <v>2784</v>
      </c>
      <c r="E2788" s="286" t="str">
        <f>IF(A2788='5.1'!$E$5,TXM!D2788,"")</f>
        <v/>
      </c>
      <c r="F2788" t="str">
        <f>IFERROR(SMALL($E$5:$E$8000,ROWS($E$5:E2788)),"")</f>
        <v/>
      </c>
      <c r="I2788" s="285" t="s">
        <v>1736</v>
      </c>
      <c r="J2788" t="s">
        <v>111</v>
      </c>
      <c r="K2788" s="300">
        <v>2446321</v>
      </c>
      <c r="L2788" s="286">
        <f>ROWS(K$5:K2788)</f>
        <v>2784</v>
      </c>
      <c r="M2788" s="286" t="str">
        <f>IF(I2788='5.1'!$E$5,TXM!L2788,"")</f>
        <v/>
      </c>
      <c r="N2788" t="str">
        <f>IFERROR(SMALL($M$5:$M$8000,ROWS($M$5:M2788)),"")</f>
        <v/>
      </c>
      <c r="P2788" t="s">
        <v>2035</v>
      </c>
      <c r="Q2788" t="s">
        <v>1080</v>
      </c>
      <c r="R2788">
        <v>11718</v>
      </c>
      <c r="S2788" s="286">
        <f>ROWS(R$5:R2788)</f>
        <v>2784</v>
      </c>
      <c r="T2788" s="286" t="str">
        <f>IF(P2788='5.1'!$E$5,TXM!S2788,"")</f>
        <v/>
      </c>
      <c r="U2788" t="str">
        <f>IFERROR(SMALL($T$5:$T$8000,ROWS($T$5:T2788)),"")</f>
        <v/>
      </c>
    </row>
    <row r="2789" spans="1:21" ht="14.4" customHeight="1" x14ac:dyDescent="0.25">
      <c r="A2789" s="285" t="s">
        <v>1847</v>
      </c>
      <c r="B2789" t="s">
        <v>719</v>
      </c>
      <c r="C2789" s="300">
        <v>68063</v>
      </c>
      <c r="D2789" s="286">
        <f>ROWS(C$5:C2789)</f>
        <v>2785</v>
      </c>
      <c r="E2789" s="286" t="str">
        <f>IF(A2789='5.1'!$E$5,TXM!D2789,"")</f>
        <v/>
      </c>
      <c r="F2789" t="str">
        <f>IFERROR(SMALL($E$5:$E$8000,ROWS($E$5:E2789)),"")</f>
        <v/>
      </c>
      <c r="I2789" s="285" t="s">
        <v>1736</v>
      </c>
      <c r="J2789" t="s">
        <v>1094</v>
      </c>
      <c r="K2789" s="300">
        <v>2389557</v>
      </c>
      <c r="L2789" s="286">
        <f>ROWS(K$5:K2789)</f>
        <v>2785</v>
      </c>
      <c r="M2789" s="286" t="str">
        <f>IF(I2789='5.1'!$E$5,TXM!L2789,"")</f>
        <v/>
      </c>
      <c r="N2789" t="str">
        <f>IFERROR(SMALL($M$5:$M$8000,ROWS($M$5:M2789)),"")</f>
        <v/>
      </c>
      <c r="P2789" t="s">
        <v>2035</v>
      </c>
      <c r="Q2789" t="s">
        <v>197</v>
      </c>
      <c r="R2789">
        <v>5072</v>
      </c>
      <c r="S2789" s="286">
        <f>ROWS(R$5:R2789)</f>
        <v>2785</v>
      </c>
      <c r="T2789" s="286" t="str">
        <f>IF(P2789='5.1'!$E$5,TXM!S2789,"")</f>
        <v/>
      </c>
      <c r="U2789" t="str">
        <f>IFERROR(SMALL($T$5:$T$8000,ROWS($T$5:T2789)),"")</f>
        <v/>
      </c>
    </row>
    <row r="2790" spans="1:21" ht="14.4" customHeight="1" x14ac:dyDescent="0.25">
      <c r="A2790" s="285" t="s">
        <v>1847</v>
      </c>
      <c r="B2790" t="s">
        <v>1082</v>
      </c>
      <c r="C2790" s="300">
        <v>57642</v>
      </c>
      <c r="D2790" s="286">
        <f>ROWS(C$5:C2790)</f>
        <v>2786</v>
      </c>
      <c r="E2790" s="286" t="str">
        <f>IF(A2790='5.1'!$E$5,TXM!D2790,"")</f>
        <v/>
      </c>
      <c r="F2790" t="str">
        <f>IFERROR(SMALL($E$5:$E$8000,ROWS($E$5:E2790)),"")</f>
        <v/>
      </c>
      <c r="I2790" s="285" t="s">
        <v>1736</v>
      </c>
      <c r="J2790" t="s">
        <v>1097</v>
      </c>
      <c r="K2790" s="300">
        <v>1957119</v>
      </c>
      <c r="L2790" s="286">
        <f>ROWS(K$5:K2790)</f>
        <v>2786</v>
      </c>
      <c r="M2790" s="286" t="str">
        <f>IF(I2790='5.1'!$E$5,TXM!L2790,"")</f>
        <v/>
      </c>
      <c r="N2790" t="str">
        <f>IFERROR(SMALL($M$5:$M$8000,ROWS($M$5:M2790)),"")</f>
        <v/>
      </c>
      <c r="P2790" t="s">
        <v>1860</v>
      </c>
      <c r="Q2790" t="s">
        <v>810</v>
      </c>
      <c r="R2790">
        <v>887228</v>
      </c>
      <c r="S2790" s="286">
        <f>ROWS(R$5:R2790)</f>
        <v>2786</v>
      </c>
      <c r="T2790" s="286" t="str">
        <f>IF(P2790='5.1'!$E$5,TXM!S2790,"")</f>
        <v/>
      </c>
      <c r="U2790" t="str">
        <f>IFERROR(SMALL($T$5:$T$8000,ROWS($T$5:T2790)),"")</f>
        <v/>
      </c>
    </row>
    <row r="2791" spans="1:21" ht="14.4" customHeight="1" x14ac:dyDescent="0.25">
      <c r="A2791" s="285" t="s">
        <v>1847</v>
      </c>
      <c r="B2791" t="s">
        <v>116</v>
      </c>
      <c r="C2791" s="300">
        <v>51554</v>
      </c>
      <c r="D2791" s="286">
        <f>ROWS(C$5:C2791)</f>
        <v>2787</v>
      </c>
      <c r="E2791" s="286" t="str">
        <f>IF(A2791='5.1'!$E$5,TXM!D2791,"")</f>
        <v/>
      </c>
      <c r="F2791" t="str">
        <f>IFERROR(SMALL($E$5:$E$8000,ROWS($E$5:E2791)),"")</f>
        <v/>
      </c>
      <c r="I2791" s="285" t="s">
        <v>1736</v>
      </c>
      <c r="J2791" t="s">
        <v>717</v>
      </c>
      <c r="K2791" s="300">
        <v>1900034</v>
      </c>
      <c r="L2791" s="286">
        <f>ROWS(K$5:K2791)</f>
        <v>2787</v>
      </c>
      <c r="M2791" s="286" t="str">
        <f>IF(I2791='5.1'!$E$5,TXM!L2791,"")</f>
        <v/>
      </c>
      <c r="N2791" t="str">
        <f>IFERROR(SMALL($M$5:$M$8000,ROWS($M$5:M2791)),"")</f>
        <v/>
      </c>
      <c r="P2791" t="s">
        <v>1860</v>
      </c>
      <c r="Q2791" t="s">
        <v>808</v>
      </c>
      <c r="R2791">
        <v>639613</v>
      </c>
      <c r="S2791" s="286">
        <f>ROWS(R$5:R2791)</f>
        <v>2787</v>
      </c>
      <c r="T2791" s="286" t="str">
        <f>IF(P2791='5.1'!$E$5,TXM!S2791,"")</f>
        <v/>
      </c>
      <c r="U2791" t="str">
        <f>IFERROR(SMALL($T$5:$T$8000,ROWS($T$5:T2791)),"")</f>
        <v/>
      </c>
    </row>
    <row r="2792" spans="1:21" ht="14.4" customHeight="1" x14ac:dyDescent="0.25">
      <c r="A2792" s="285" t="s">
        <v>1847</v>
      </c>
      <c r="B2792" t="s">
        <v>110</v>
      </c>
      <c r="C2792" s="300">
        <v>40875</v>
      </c>
      <c r="D2792" s="286">
        <f>ROWS(C$5:C2792)</f>
        <v>2788</v>
      </c>
      <c r="E2792" s="286" t="str">
        <f>IF(A2792='5.1'!$E$5,TXM!D2792,"")</f>
        <v/>
      </c>
      <c r="F2792" t="str">
        <f>IFERROR(SMALL($E$5:$E$8000,ROWS($E$5:E2792)),"")</f>
        <v/>
      </c>
      <c r="I2792" s="285" t="s">
        <v>1736</v>
      </c>
      <c r="J2792" t="s">
        <v>1087</v>
      </c>
      <c r="K2792" s="300">
        <v>1847757</v>
      </c>
      <c r="L2792" s="286">
        <f>ROWS(K$5:K2792)</f>
        <v>2788</v>
      </c>
      <c r="M2792" s="286" t="str">
        <f>IF(I2792='5.1'!$E$5,TXM!L2792,"")</f>
        <v/>
      </c>
      <c r="N2792" t="str">
        <f>IFERROR(SMALL($M$5:$M$8000,ROWS($M$5:M2792)),"")</f>
        <v/>
      </c>
      <c r="P2792" t="s">
        <v>1860</v>
      </c>
      <c r="Q2792" t="s">
        <v>1093</v>
      </c>
      <c r="R2792">
        <v>85335</v>
      </c>
      <c r="S2792" s="286">
        <f>ROWS(R$5:R2792)</f>
        <v>2788</v>
      </c>
      <c r="T2792" s="286" t="str">
        <f>IF(P2792='5.1'!$E$5,TXM!S2792,"")</f>
        <v/>
      </c>
      <c r="U2792" t="str">
        <f>IFERROR(SMALL($T$5:$T$8000,ROWS($T$5:T2792)),"")</f>
        <v/>
      </c>
    </row>
    <row r="2793" spans="1:21" ht="14.4" customHeight="1" x14ac:dyDescent="0.25">
      <c r="A2793" s="285" t="s">
        <v>1847</v>
      </c>
      <c r="B2793" t="s">
        <v>711</v>
      </c>
      <c r="C2793" s="300">
        <v>29484</v>
      </c>
      <c r="D2793" s="286">
        <f>ROWS(C$5:C2793)</f>
        <v>2789</v>
      </c>
      <c r="E2793" s="286" t="str">
        <f>IF(A2793='5.1'!$E$5,TXM!D2793,"")</f>
        <v/>
      </c>
      <c r="F2793" t="str">
        <f>IFERROR(SMALL($E$5:$E$8000,ROWS($E$5:E2793)),"")</f>
        <v/>
      </c>
      <c r="I2793" s="285" t="s">
        <v>1736</v>
      </c>
      <c r="J2793" t="s">
        <v>113</v>
      </c>
      <c r="K2793" s="300">
        <v>1530775</v>
      </c>
      <c r="L2793" s="286">
        <f>ROWS(K$5:K2793)</f>
        <v>2789</v>
      </c>
      <c r="M2793" s="286" t="str">
        <f>IF(I2793='5.1'!$E$5,TXM!L2793,"")</f>
        <v/>
      </c>
      <c r="N2793" t="str">
        <f>IFERROR(SMALL($M$5:$M$8000,ROWS($M$5:M2793)),"")</f>
        <v/>
      </c>
      <c r="P2793" t="s">
        <v>1860</v>
      </c>
      <c r="Q2793" t="s">
        <v>806</v>
      </c>
      <c r="R2793">
        <v>15964</v>
      </c>
      <c r="S2793" s="286">
        <f>ROWS(R$5:R2793)</f>
        <v>2789</v>
      </c>
      <c r="T2793" s="286" t="str">
        <f>IF(P2793='5.1'!$E$5,TXM!S2793,"")</f>
        <v/>
      </c>
      <c r="U2793" t="str">
        <f>IFERROR(SMALL($T$5:$T$8000,ROWS($T$5:T2793)),"")</f>
        <v/>
      </c>
    </row>
    <row r="2794" spans="1:21" ht="14.4" customHeight="1" x14ac:dyDescent="0.25">
      <c r="A2794" s="285" t="s">
        <v>1847</v>
      </c>
      <c r="B2794" t="s">
        <v>752</v>
      </c>
      <c r="C2794" s="300">
        <v>27350</v>
      </c>
      <c r="D2794" s="286">
        <f>ROWS(C$5:C2794)</f>
        <v>2790</v>
      </c>
      <c r="E2794" s="286" t="str">
        <f>IF(A2794='5.1'!$E$5,TXM!D2794,"")</f>
        <v/>
      </c>
      <c r="F2794" t="str">
        <f>IFERROR(SMALL($E$5:$E$8000,ROWS($E$5:E2794)),"")</f>
        <v/>
      </c>
      <c r="I2794" s="285" t="s">
        <v>1736</v>
      </c>
      <c r="J2794" t="s">
        <v>821</v>
      </c>
      <c r="K2794" s="300">
        <v>1512719</v>
      </c>
      <c r="L2794" s="286">
        <f>ROWS(K$5:K2794)</f>
        <v>2790</v>
      </c>
      <c r="M2794" s="286" t="str">
        <f>IF(I2794='5.1'!$E$5,TXM!L2794,"")</f>
        <v/>
      </c>
      <c r="N2794" t="str">
        <f>IFERROR(SMALL($M$5:$M$8000,ROWS($M$5:M2794)),"")</f>
        <v/>
      </c>
      <c r="P2794" t="s">
        <v>1860</v>
      </c>
      <c r="Q2794" t="s">
        <v>1098</v>
      </c>
      <c r="R2794">
        <v>6083</v>
      </c>
      <c r="S2794" s="286">
        <f>ROWS(R$5:R2794)</f>
        <v>2790</v>
      </c>
      <c r="T2794" s="286" t="str">
        <f>IF(P2794='5.1'!$E$5,TXM!S2794,"")</f>
        <v/>
      </c>
      <c r="U2794" t="str">
        <f>IFERROR(SMALL($T$5:$T$8000,ROWS($T$5:T2794)),"")</f>
        <v/>
      </c>
    </row>
    <row r="2795" spans="1:21" ht="14.4" customHeight="1" x14ac:dyDescent="0.25">
      <c r="A2795" s="285" t="s">
        <v>1847</v>
      </c>
      <c r="B2795" t="s">
        <v>764</v>
      </c>
      <c r="C2795" s="300">
        <v>26250</v>
      </c>
      <c r="D2795" s="286">
        <f>ROWS(C$5:C2795)</f>
        <v>2791</v>
      </c>
      <c r="E2795" s="286" t="str">
        <f>IF(A2795='5.1'!$E$5,TXM!D2795,"")</f>
        <v/>
      </c>
      <c r="F2795" t="str">
        <f>IFERROR(SMALL($E$5:$E$8000,ROWS($E$5:E2795)),"")</f>
        <v/>
      </c>
      <c r="I2795" s="285" t="s">
        <v>1736</v>
      </c>
      <c r="J2795" t="s">
        <v>812</v>
      </c>
      <c r="K2795" s="300">
        <v>1477992</v>
      </c>
      <c r="L2795" s="286">
        <f>ROWS(K$5:K2795)</f>
        <v>2791</v>
      </c>
      <c r="M2795" s="286" t="str">
        <f>IF(I2795='5.1'!$E$5,TXM!L2795,"")</f>
        <v/>
      </c>
      <c r="N2795" t="str">
        <f>IFERROR(SMALL($M$5:$M$8000,ROWS($M$5:M2795)),"")</f>
        <v/>
      </c>
      <c r="P2795" t="s">
        <v>1863</v>
      </c>
      <c r="Q2795" t="s">
        <v>806</v>
      </c>
      <c r="R2795">
        <v>4478309</v>
      </c>
      <c r="S2795" s="286">
        <f>ROWS(R$5:R2795)</f>
        <v>2791</v>
      </c>
      <c r="T2795" s="286" t="str">
        <f>IF(P2795='5.1'!$E$5,TXM!S2795,"")</f>
        <v/>
      </c>
      <c r="U2795" t="str">
        <f>IFERROR(SMALL($T$5:$T$8000,ROWS($T$5:T2795)),"")</f>
        <v/>
      </c>
    </row>
    <row r="2796" spans="1:21" ht="14.4" customHeight="1" x14ac:dyDescent="0.25">
      <c r="A2796" s="285" t="s">
        <v>1847</v>
      </c>
      <c r="B2796" t="s">
        <v>1096</v>
      </c>
      <c r="C2796" s="300">
        <v>17404</v>
      </c>
      <c r="D2796" s="286">
        <f>ROWS(C$5:C2796)</f>
        <v>2792</v>
      </c>
      <c r="E2796" s="286" t="str">
        <f>IF(A2796='5.1'!$E$5,TXM!D2796,"")</f>
        <v/>
      </c>
      <c r="F2796" t="str">
        <f>IFERROR(SMALL($E$5:$E$8000,ROWS($E$5:E2796)),"")</f>
        <v/>
      </c>
      <c r="I2796" s="285" t="s">
        <v>1736</v>
      </c>
      <c r="J2796" t="s">
        <v>756</v>
      </c>
      <c r="K2796" s="300">
        <v>1078703</v>
      </c>
      <c r="L2796" s="286">
        <f>ROWS(K$5:K2796)</f>
        <v>2792</v>
      </c>
      <c r="M2796" s="286" t="str">
        <f>IF(I2796='5.1'!$E$5,TXM!L2796,"")</f>
        <v/>
      </c>
      <c r="N2796" t="str">
        <f>IFERROR(SMALL($M$5:$M$8000,ROWS($M$5:M2796)),"")</f>
        <v/>
      </c>
      <c r="P2796" t="s">
        <v>1863</v>
      </c>
      <c r="Q2796" t="s">
        <v>1098</v>
      </c>
      <c r="R2796">
        <v>1244073</v>
      </c>
      <c r="S2796" s="286">
        <f>ROWS(R$5:R2796)</f>
        <v>2792</v>
      </c>
      <c r="T2796" s="286" t="str">
        <f>IF(P2796='5.1'!$E$5,TXM!S2796,"")</f>
        <v/>
      </c>
      <c r="U2796" t="str">
        <f>IFERROR(SMALL($T$5:$T$8000,ROWS($T$5:T2796)),"")</f>
        <v/>
      </c>
    </row>
    <row r="2797" spans="1:21" ht="14.4" customHeight="1" x14ac:dyDescent="0.25">
      <c r="A2797" s="285" t="s">
        <v>1847</v>
      </c>
      <c r="B2797" t="s">
        <v>750</v>
      </c>
      <c r="C2797" s="300">
        <v>15025</v>
      </c>
      <c r="D2797" s="286">
        <f>ROWS(C$5:C2797)</f>
        <v>2793</v>
      </c>
      <c r="E2797" s="286" t="str">
        <f>IF(A2797='5.1'!$E$5,TXM!D2797,"")</f>
        <v/>
      </c>
      <c r="F2797" t="str">
        <f>IFERROR(SMALL($E$5:$E$8000,ROWS($E$5:E2797)),"")</f>
        <v/>
      </c>
      <c r="I2797" s="285" t="s">
        <v>1736</v>
      </c>
      <c r="J2797" t="s">
        <v>823</v>
      </c>
      <c r="K2797" s="300">
        <v>950059</v>
      </c>
      <c r="L2797" s="286">
        <f>ROWS(K$5:K2797)</f>
        <v>2793</v>
      </c>
      <c r="M2797" s="286" t="str">
        <f>IF(I2797='5.1'!$E$5,TXM!L2797,"")</f>
        <v/>
      </c>
      <c r="N2797" t="str">
        <f>IFERROR(SMALL($M$5:$M$8000,ROWS($M$5:M2797)),"")</f>
        <v/>
      </c>
      <c r="P2797" t="s">
        <v>1863</v>
      </c>
      <c r="Q2797" t="s">
        <v>808</v>
      </c>
      <c r="R2797">
        <v>719631</v>
      </c>
      <c r="S2797" s="286">
        <f>ROWS(R$5:R2797)</f>
        <v>2793</v>
      </c>
      <c r="T2797" s="286" t="str">
        <f>IF(P2797='5.1'!$E$5,TXM!S2797,"")</f>
        <v/>
      </c>
      <c r="U2797" t="str">
        <f>IFERROR(SMALL($T$5:$T$8000,ROWS($T$5:T2797)),"")</f>
        <v/>
      </c>
    </row>
    <row r="2798" spans="1:21" ht="14.4" customHeight="1" x14ac:dyDescent="0.25">
      <c r="A2798" s="285" t="s">
        <v>1847</v>
      </c>
      <c r="B2798" t="s">
        <v>1087</v>
      </c>
      <c r="C2798" s="300">
        <v>551</v>
      </c>
      <c r="D2798" s="286">
        <f>ROWS(C$5:C2798)</f>
        <v>2794</v>
      </c>
      <c r="E2798" s="286" t="str">
        <f>IF(A2798='5.1'!$E$5,TXM!D2798,"")</f>
        <v/>
      </c>
      <c r="F2798" t="str">
        <f>IFERROR(SMALL($E$5:$E$8000,ROWS($E$5:E2798)),"")</f>
        <v/>
      </c>
      <c r="I2798" s="285" t="s">
        <v>1736</v>
      </c>
      <c r="J2798" t="s">
        <v>109</v>
      </c>
      <c r="K2798" s="300">
        <v>924572</v>
      </c>
      <c r="L2798" s="286">
        <f>ROWS(K$5:K2798)</f>
        <v>2794</v>
      </c>
      <c r="M2798" s="286" t="str">
        <f>IF(I2798='5.1'!$E$5,TXM!L2798,"")</f>
        <v/>
      </c>
      <c r="N2798" t="str">
        <f>IFERROR(SMALL($M$5:$M$8000,ROWS($M$5:M2798)),"")</f>
        <v/>
      </c>
      <c r="P2798" t="s">
        <v>1863</v>
      </c>
      <c r="Q2798" t="s">
        <v>762</v>
      </c>
      <c r="R2798">
        <v>560577</v>
      </c>
      <c r="S2798" s="286">
        <f>ROWS(R$5:R2798)</f>
        <v>2794</v>
      </c>
      <c r="T2798" s="286" t="str">
        <f>IF(P2798='5.1'!$E$5,TXM!S2798,"")</f>
        <v/>
      </c>
      <c r="U2798" t="str">
        <f>IFERROR(SMALL($T$5:$T$8000,ROWS($T$5:T2798)),"")</f>
        <v/>
      </c>
    </row>
    <row r="2799" spans="1:21" ht="14.4" customHeight="1" x14ac:dyDescent="0.25">
      <c r="A2799" s="285" t="s">
        <v>1847</v>
      </c>
      <c r="B2799" t="s">
        <v>762</v>
      </c>
      <c r="C2799" s="300">
        <v>38</v>
      </c>
      <c r="D2799" s="286">
        <f>ROWS(C$5:C2799)</f>
        <v>2795</v>
      </c>
      <c r="E2799" s="286" t="str">
        <f>IF(A2799='5.1'!$E$5,TXM!D2799,"")</f>
        <v/>
      </c>
      <c r="F2799" t="str">
        <f>IFERROR(SMALL($E$5:$E$8000,ROWS($E$5:E2799)),"")</f>
        <v/>
      </c>
      <c r="I2799" s="285" t="s">
        <v>1736</v>
      </c>
      <c r="J2799" t="s">
        <v>766</v>
      </c>
      <c r="K2799" s="300">
        <v>882096</v>
      </c>
      <c r="L2799" s="286">
        <f>ROWS(K$5:K2799)</f>
        <v>2795</v>
      </c>
      <c r="M2799" s="286" t="str">
        <f>IF(I2799='5.1'!$E$5,TXM!L2799,"")</f>
        <v/>
      </c>
      <c r="N2799" t="str">
        <f>IFERROR(SMALL($M$5:$M$8000,ROWS($M$5:M2799)),"")</f>
        <v/>
      </c>
      <c r="P2799" t="s">
        <v>1863</v>
      </c>
      <c r="Q2799" t="s">
        <v>1091</v>
      </c>
      <c r="R2799">
        <v>498391</v>
      </c>
      <c r="S2799" s="286">
        <f>ROWS(R$5:R2799)</f>
        <v>2795</v>
      </c>
      <c r="T2799" s="286" t="str">
        <f>IF(P2799='5.1'!$E$5,TXM!S2799,"")</f>
        <v/>
      </c>
      <c r="U2799" t="str">
        <f>IFERROR(SMALL($T$5:$T$8000,ROWS($T$5:T2799)),"")</f>
        <v/>
      </c>
    </row>
    <row r="2800" spans="1:21" ht="14.4" customHeight="1" x14ac:dyDescent="0.25">
      <c r="A2800" s="285" t="s">
        <v>2026</v>
      </c>
      <c r="B2800" t="s">
        <v>1090</v>
      </c>
      <c r="C2800" s="300">
        <v>6420237</v>
      </c>
      <c r="D2800" s="286">
        <f>ROWS(C$5:C2800)</f>
        <v>2796</v>
      </c>
      <c r="E2800" s="286" t="str">
        <f>IF(A2800='5.1'!$E$5,TXM!D2800,"")</f>
        <v/>
      </c>
      <c r="F2800" t="str">
        <f>IFERROR(SMALL($E$5:$E$8000,ROWS($E$5:E2800)),"")</f>
        <v/>
      </c>
      <c r="I2800" s="285" t="s">
        <v>1736</v>
      </c>
      <c r="J2800" t="s">
        <v>107</v>
      </c>
      <c r="K2800" s="300">
        <v>725384</v>
      </c>
      <c r="L2800" s="286">
        <f>ROWS(K$5:K2800)</f>
        <v>2796</v>
      </c>
      <c r="M2800" s="286" t="str">
        <f>IF(I2800='5.1'!$E$5,TXM!L2800,"")</f>
        <v/>
      </c>
      <c r="N2800" t="str">
        <f>IFERROR(SMALL($M$5:$M$8000,ROWS($M$5:M2800)),"")</f>
        <v/>
      </c>
      <c r="P2800" t="s">
        <v>1863</v>
      </c>
      <c r="Q2800" t="s">
        <v>752</v>
      </c>
      <c r="R2800">
        <v>473431</v>
      </c>
      <c r="S2800" s="286">
        <f>ROWS(R$5:R2800)</f>
        <v>2796</v>
      </c>
      <c r="T2800" s="286" t="str">
        <f>IF(P2800='5.1'!$E$5,TXM!S2800,"")</f>
        <v/>
      </c>
      <c r="U2800" t="str">
        <f>IFERROR(SMALL($T$5:$T$8000,ROWS($T$5:T2800)),"")</f>
        <v/>
      </c>
    </row>
    <row r="2801" spans="1:21" ht="14.4" customHeight="1" x14ac:dyDescent="0.25">
      <c r="A2801" s="285" t="s">
        <v>2026</v>
      </c>
      <c r="B2801" t="s">
        <v>776</v>
      </c>
      <c r="C2801" s="300">
        <v>1990567</v>
      </c>
      <c r="D2801" s="286">
        <f>ROWS(C$5:C2801)</f>
        <v>2797</v>
      </c>
      <c r="E2801" s="286" t="str">
        <f>IF(A2801='5.1'!$E$5,TXM!D2801,"")</f>
        <v/>
      </c>
      <c r="F2801" t="str">
        <f>IFERROR(SMALL($E$5:$E$8000,ROWS($E$5:E2801)),"")</f>
        <v/>
      </c>
      <c r="I2801" s="285" t="s">
        <v>1736</v>
      </c>
      <c r="J2801" t="s">
        <v>786</v>
      </c>
      <c r="K2801" s="300">
        <v>635045</v>
      </c>
      <c r="L2801" s="286">
        <f>ROWS(K$5:K2801)</f>
        <v>2797</v>
      </c>
      <c r="M2801" s="286" t="str">
        <f>IF(I2801='5.1'!$E$5,TXM!L2801,"")</f>
        <v/>
      </c>
      <c r="N2801" t="str">
        <f>IFERROR(SMALL($M$5:$M$8000,ROWS($M$5:M2801)),"")</f>
        <v/>
      </c>
      <c r="P2801" t="s">
        <v>1863</v>
      </c>
      <c r="Q2801" t="s">
        <v>804</v>
      </c>
      <c r="R2801">
        <v>392585</v>
      </c>
      <c r="S2801" s="286">
        <f>ROWS(R$5:R2801)</f>
        <v>2797</v>
      </c>
      <c r="T2801" s="286" t="str">
        <f>IF(P2801='5.1'!$E$5,TXM!S2801,"")</f>
        <v/>
      </c>
      <c r="U2801" t="str">
        <f>IFERROR(SMALL($T$5:$T$8000,ROWS($T$5:T2801)),"")</f>
        <v/>
      </c>
    </row>
    <row r="2802" spans="1:21" ht="14.4" customHeight="1" x14ac:dyDescent="0.25">
      <c r="A2802" s="285" t="s">
        <v>2026</v>
      </c>
      <c r="B2802" t="s">
        <v>806</v>
      </c>
      <c r="C2802" s="300">
        <v>586549</v>
      </c>
      <c r="D2802" s="286">
        <f>ROWS(C$5:C2802)</f>
        <v>2798</v>
      </c>
      <c r="E2802" s="286" t="str">
        <f>IF(A2802='5.1'!$E$5,TXM!D2802,"")</f>
        <v/>
      </c>
      <c r="F2802" t="str">
        <f>IFERROR(SMALL($E$5:$E$8000,ROWS($E$5:E2802)),"")</f>
        <v/>
      </c>
      <c r="I2802" s="285" t="s">
        <v>1736</v>
      </c>
      <c r="J2802" t="s">
        <v>764</v>
      </c>
      <c r="K2802" s="300">
        <v>487800</v>
      </c>
      <c r="L2802" s="286">
        <f>ROWS(K$5:K2802)</f>
        <v>2798</v>
      </c>
      <c r="M2802" s="286" t="str">
        <f>IF(I2802='5.1'!$E$5,TXM!L2802,"")</f>
        <v/>
      </c>
      <c r="N2802" t="str">
        <f>IFERROR(SMALL($M$5:$M$8000,ROWS($M$5:M2802)),"")</f>
        <v/>
      </c>
      <c r="P2802" t="s">
        <v>1863</v>
      </c>
      <c r="Q2802" t="s">
        <v>810</v>
      </c>
      <c r="R2802">
        <v>211427</v>
      </c>
      <c r="S2802" s="286">
        <f>ROWS(R$5:R2802)</f>
        <v>2798</v>
      </c>
      <c r="T2802" s="286" t="str">
        <f>IF(P2802='5.1'!$E$5,TXM!S2802,"")</f>
        <v/>
      </c>
      <c r="U2802" t="str">
        <f>IFERROR(SMALL($T$5:$T$8000,ROWS($T$5:T2802)),"")</f>
        <v/>
      </c>
    </row>
    <row r="2803" spans="1:21" ht="14.4" customHeight="1" x14ac:dyDescent="0.25">
      <c r="A2803" s="285" t="s">
        <v>2026</v>
      </c>
      <c r="B2803" t="s">
        <v>1080</v>
      </c>
      <c r="C2803" s="300">
        <v>476254</v>
      </c>
      <c r="D2803" s="286">
        <f>ROWS(C$5:C2803)</f>
        <v>2799</v>
      </c>
      <c r="E2803" s="286" t="str">
        <f>IF(A2803='5.1'!$E$5,TXM!D2803,"")</f>
        <v/>
      </c>
      <c r="F2803" t="str">
        <f>IFERROR(SMALL($E$5:$E$8000,ROWS($E$5:E2803)),"")</f>
        <v/>
      </c>
      <c r="I2803" s="285" t="s">
        <v>1736</v>
      </c>
      <c r="J2803" t="s">
        <v>750</v>
      </c>
      <c r="K2803" s="300">
        <v>292294</v>
      </c>
      <c r="L2803" s="286">
        <f>ROWS(K$5:K2803)</f>
        <v>2799</v>
      </c>
      <c r="M2803" s="286" t="str">
        <f>IF(I2803='5.1'!$E$5,TXM!L2803,"")</f>
        <v/>
      </c>
      <c r="N2803" t="str">
        <f>IFERROR(SMALL($M$5:$M$8000,ROWS($M$5:M2803)),"")</f>
        <v/>
      </c>
      <c r="P2803" t="s">
        <v>1863</v>
      </c>
      <c r="Q2803" t="s">
        <v>1080</v>
      </c>
      <c r="R2803">
        <v>191747</v>
      </c>
      <c r="S2803" s="286">
        <f>ROWS(R$5:R2803)</f>
        <v>2799</v>
      </c>
      <c r="T2803" s="286" t="str">
        <f>IF(P2803='5.1'!$E$5,TXM!S2803,"")</f>
        <v/>
      </c>
      <c r="U2803" t="str">
        <f>IFERROR(SMALL($T$5:$T$8000,ROWS($T$5:T2803)),"")</f>
        <v/>
      </c>
    </row>
    <row r="2804" spans="1:21" ht="14.4" customHeight="1" x14ac:dyDescent="0.25">
      <c r="A2804" s="285" t="s">
        <v>2026</v>
      </c>
      <c r="B2804" t="s">
        <v>746</v>
      </c>
      <c r="C2804" s="300">
        <v>59650</v>
      </c>
      <c r="D2804" s="286">
        <f>ROWS(C$5:C2804)</f>
        <v>2800</v>
      </c>
      <c r="E2804" s="286" t="str">
        <f>IF(A2804='5.1'!$E$5,TXM!D2804,"")</f>
        <v/>
      </c>
      <c r="F2804" t="str">
        <f>IFERROR(SMALL($E$5:$E$8000,ROWS($E$5:E2804)),"")</f>
        <v/>
      </c>
      <c r="I2804" s="285" t="s">
        <v>1736</v>
      </c>
      <c r="J2804" t="s">
        <v>760</v>
      </c>
      <c r="K2804" s="300">
        <v>281179</v>
      </c>
      <c r="L2804" s="286">
        <f>ROWS(K$5:K2804)</f>
        <v>2800</v>
      </c>
      <c r="M2804" s="286" t="str">
        <f>IF(I2804='5.1'!$E$5,TXM!L2804,"")</f>
        <v/>
      </c>
      <c r="N2804" t="str">
        <f>IFERROR(SMALL($M$5:$M$8000,ROWS($M$5:M2804)),"")</f>
        <v/>
      </c>
      <c r="P2804" t="s">
        <v>1863</v>
      </c>
      <c r="Q2804" t="s">
        <v>106</v>
      </c>
      <c r="R2804">
        <v>175903</v>
      </c>
      <c r="S2804" s="286">
        <f>ROWS(R$5:R2804)</f>
        <v>2800</v>
      </c>
      <c r="T2804" s="286" t="str">
        <f>IF(P2804='5.1'!$E$5,TXM!S2804,"")</f>
        <v/>
      </c>
      <c r="U2804" t="str">
        <f>IFERROR(SMALL($T$5:$T$8000,ROWS($T$5:T2804)),"")</f>
        <v/>
      </c>
    </row>
    <row r="2805" spans="1:21" ht="14.4" customHeight="1" x14ac:dyDescent="0.25">
      <c r="A2805" s="285" t="s">
        <v>2026</v>
      </c>
      <c r="B2805" t="s">
        <v>106</v>
      </c>
      <c r="C2805" s="300">
        <v>5359</v>
      </c>
      <c r="D2805" s="286">
        <f>ROWS(C$5:C2805)</f>
        <v>2801</v>
      </c>
      <c r="E2805" s="286" t="str">
        <f>IF(A2805='5.1'!$E$5,TXM!D2805,"")</f>
        <v/>
      </c>
      <c r="F2805" t="str">
        <f>IFERROR(SMALL($E$5:$E$8000,ROWS($E$5:E2805)),"")</f>
        <v/>
      </c>
      <c r="I2805" s="285" t="s">
        <v>1736</v>
      </c>
      <c r="J2805" t="s">
        <v>1078</v>
      </c>
      <c r="K2805" s="300">
        <v>278235</v>
      </c>
      <c r="L2805" s="286">
        <f>ROWS(K$5:K2805)</f>
        <v>2801</v>
      </c>
      <c r="M2805" s="286" t="str">
        <f>IF(I2805='5.1'!$E$5,TXM!L2805,"")</f>
        <v/>
      </c>
      <c r="N2805" t="str">
        <f>IFERROR(SMALL($M$5:$M$8000,ROWS($M$5:M2805)),"")</f>
        <v/>
      </c>
      <c r="P2805" t="s">
        <v>1863</v>
      </c>
      <c r="Q2805" t="s">
        <v>784</v>
      </c>
      <c r="R2805">
        <v>100000</v>
      </c>
      <c r="S2805" s="286">
        <f>ROWS(R$5:R2805)</f>
        <v>2801</v>
      </c>
      <c r="T2805" s="286" t="str">
        <f>IF(P2805='5.1'!$E$5,TXM!S2805,"")</f>
        <v/>
      </c>
      <c r="U2805" t="str">
        <f>IFERROR(SMALL($T$5:$T$8000,ROWS($T$5:T2805)),"")</f>
        <v/>
      </c>
    </row>
    <row r="2806" spans="1:21" ht="14.4" customHeight="1" x14ac:dyDescent="0.25">
      <c r="A2806" s="285" t="s">
        <v>1850</v>
      </c>
      <c r="B2806" t="s">
        <v>1080</v>
      </c>
      <c r="C2806" s="300">
        <v>18261226</v>
      </c>
      <c r="D2806" s="286">
        <f>ROWS(C$5:C2806)</f>
        <v>2802</v>
      </c>
      <c r="E2806" s="286" t="str">
        <f>IF(A2806='5.1'!$E$5,TXM!D2806,"")</f>
        <v/>
      </c>
      <c r="F2806" t="str">
        <f>IFERROR(SMALL($E$5:$E$8000,ROWS($E$5:E2806)),"")</f>
        <v/>
      </c>
      <c r="I2806" s="285" t="s">
        <v>1736</v>
      </c>
      <c r="J2806" t="s">
        <v>1083</v>
      </c>
      <c r="K2806" s="300">
        <v>236426</v>
      </c>
      <c r="L2806" s="286">
        <f>ROWS(K$5:K2806)</f>
        <v>2802</v>
      </c>
      <c r="M2806" s="286" t="str">
        <f>IF(I2806='5.1'!$E$5,TXM!L2806,"")</f>
        <v/>
      </c>
      <c r="N2806" t="str">
        <f>IFERROR(SMALL($M$5:$M$8000,ROWS($M$5:M2806)),"")</f>
        <v/>
      </c>
      <c r="P2806" t="s">
        <v>1863</v>
      </c>
      <c r="Q2806" t="s">
        <v>774</v>
      </c>
      <c r="R2806">
        <v>70000</v>
      </c>
      <c r="S2806" s="286">
        <f>ROWS(R$5:R2806)</f>
        <v>2802</v>
      </c>
      <c r="T2806" s="286" t="str">
        <f>IF(P2806='5.1'!$E$5,TXM!S2806,"")</f>
        <v/>
      </c>
      <c r="U2806" t="str">
        <f>IFERROR(SMALL($T$5:$T$8000,ROWS($T$5:T2806)),"")</f>
        <v/>
      </c>
    </row>
    <row r="2807" spans="1:21" ht="14.4" customHeight="1" x14ac:dyDescent="0.25">
      <c r="A2807" s="285" t="s">
        <v>1850</v>
      </c>
      <c r="B2807" t="s">
        <v>748</v>
      </c>
      <c r="C2807" s="300">
        <v>11384936</v>
      </c>
      <c r="D2807" s="286">
        <f>ROWS(C$5:C2807)</f>
        <v>2803</v>
      </c>
      <c r="E2807" s="286" t="str">
        <f>IF(A2807='5.1'!$E$5,TXM!D2807,"")</f>
        <v/>
      </c>
      <c r="F2807" t="str">
        <f>IFERROR(SMALL($E$5:$E$8000,ROWS($E$5:E2807)),"")</f>
        <v/>
      </c>
      <c r="I2807" s="285" t="s">
        <v>1736</v>
      </c>
      <c r="J2807" t="s">
        <v>197</v>
      </c>
      <c r="K2807" s="300">
        <v>218339</v>
      </c>
      <c r="L2807" s="286">
        <f>ROWS(K$5:K2807)</f>
        <v>2803</v>
      </c>
      <c r="M2807" s="286" t="str">
        <f>IF(I2807='5.1'!$E$5,TXM!L2807,"")</f>
        <v/>
      </c>
      <c r="N2807" t="str">
        <f>IFERROR(SMALL($M$5:$M$8000,ROWS($M$5:M2807)),"")</f>
        <v/>
      </c>
      <c r="P2807" t="s">
        <v>1863</v>
      </c>
      <c r="Q2807" t="s">
        <v>1079</v>
      </c>
      <c r="R2807">
        <v>54452</v>
      </c>
      <c r="S2807" s="286">
        <f>ROWS(R$5:R2807)</f>
        <v>2803</v>
      </c>
      <c r="T2807" s="286" t="str">
        <f>IF(P2807='5.1'!$E$5,TXM!S2807,"")</f>
        <v/>
      </c>
      <c r="U2807" t="str">
        <f>IFERROR(SMALL($T$5:$T$8000,ROWS($T$5:T2807)),"")</f>
        <v/>
      </c>
    </row>
    <row r="2808" spans="1:21" ht="14.4" customHeight="1" x14ac:dyDescent="0.25">
      <c r="A2808" s="285" t="s">
        <v>1850</v>
      </c>
      <c r="B2808" t="s">
        <v>199</v>
      </c>
      <c r="C2808" s="300">
        <v>11128206</v>
      </c>
      <c r="D2808" s="286">
        <f>ROWS(C$5:C2808)</f>
        <v>2804</v>
      </c>
      <c r="E2808" s="286" t="str">
        <f>IF(A2808='5.1'!$E$5,TXM!D2808,"")</f>
        <v/>
      </c>
      <c r="F2808" t="str">
        <f>IFERROR(SMALL($E$5:$E$8000,ROWS($E$5:E2808)),"")</f>
        <v/>
      </c>
      <c r="I2808" s="285" t="s">
        <v>1736</v>
      </c>
      <c r="J2808" t="s">
        <v>800</v>
      </c>
      <c r="K2808" s="300">
        <v>202396</v>
      </c>
      <c r="L2808" s="286">
        <f>ROWS(K$5:K2808)</f>
        <v>2804</v>
      </c>
      <c r="M2808" s="286" t="str">
        <f>IF(I2808='5.1'!$E$5,TXM!L2808,"")</f>
        <v/>
      </c>
      <c r="N2808" t="str">
        <f>IFERROR(SMALL($M$5:$M$8000,ROWS($M$5:M2808)),"")</f>
        <v/>
      </c>
      <c r="P2808" t="s">
        <v>1863</v>
      </c>
      <c r="Q2808" t="s">
        <v>1087</v>
      </c>
      <c r="R2808">
        <v>54103</v>
      </c>
      <c r="S2808" s="286">
        <f>ROWS(R$5:R2808)</f>
        <v>2804</v>
      </c>
      <c r="T2808" s="286" t="str">
        <f>IF(P2808='5.1'!$E$5,TXM!S2808,"")</f>
        <v/>
      </c>
      <c r="U2808" t="str">
        <f>IFERROR(SMALL($T$5:$T$8000,ROWS($T$5:T2808)),"")</f>
        <v/>
      </c>
    </row>
    <row r="2809" spans="1:21" ht="14.4" customHeight="1" x14ac:dyDescent="0.25">
      <c r="A2809" s="285" t="s">
        <v>1850</v>
      </c>
      <c r="B2809" t="s">
        <v>806</v>
      </c>
      <c r="C2809" s="300">
        <v>30420</v>
      </c>
      <c r="D2809" s="286">
        <f>ROWS(C$5:C2809)</f>
        <v>2805</v>
      </c>
      <c r="E2809" s="286" t="str">
        <f>IF(A2809='5.1'!$E$5,TXM!D2809,"")</f>
        <v/>
      </c>
      <c r="F2809" t="str">
        <f>IFERROR(SMALL($E$5:$E$8000,ROWS($E$5:E2809)),"")</f>
        <v/>
      </c>
      <c r="I2809" s="285" t="s">
        <v>1736</v>
      </c>
      <c r="J2809" t="s">
        <v>762</v>
      </c>
      <c r="K2809" s="300">
        <v>181830</v>
      </c>
      <c r="L2809" s="286">
        <f>ROWS(K$5:K2809)</f>
        <v>2805</v>
      </c>
      <c r="M2809" s="286" t="str">
        <f>IF(I2809='5.1'!$E$5,TXM!L2809,"")</f>
        <v/>
      </c>
      <c r="N2809" t="str">
        <f>IFERROR(SMALL($M$5:$M$8000,ROWS($M$5:M2809)),"")</f>
        <v/>
      </c>
      <c r="P2809" t="s">
        <v>1863</v>
      </c>
      <c r="Q2809" t="s">
        <v>1093</v>
      </c>
      <c r="R2809">
        <v>48864</v>
      </c>
      <c r="S2809" s="286">
        <f>ROWS(R$5:R2809)</f>
        <v>2805</v>
      </c>
      <c r="T2809" s="286" t="str">
        <f>IF(P2809='5.1'!$E$5,TXM!S2809,"")</f>
        <v/>
      </c>
      <c r="U2809" t="str">
        <f>IFERROR(SMALL($T$5:$T$8000,ROWS($T$5:T2809)),"")</f>
        <v/>
      </c>
    </row>
    <row r="2810" spans="1:21" ht="14.4" customHeight="1" x14ac:dyDescent="0.25">
      <c r="A2810" s="285" t="s">
        <v>1850</v>
      </c>
      <c r="B2810" t="s">
        <v>106</v>
      </c>
      <c r="C2810" s="300">
        <v>16655</v>
      </c>
      <c r="D2810" s="286">
        <f>ROWS(C$5:C2810)</f>
        <v>2806</v>
      </c>
      <c r="E2810" s="286" t="str">
        <f>IF(A2810='5.1'!$E$5,TXM!D2810,"")</f>
        <v/>
      </c>
      <c r="F2810" t="str">
        <f>IFERROR(SMALL($E$5:$E$8000,ROWS($E$5:E2810)),"")</f>
        <v/>
      </c>
      <c r="I2810" s="285" t="s">
        <v>1736</v>
      </c>
      <c r="J2810" t="s">
        <v>1098</v>
      </c>
      <c r="K2810" s="300">
        <v>180624</v>
      </c>
      <c r="L2810" s="286">
        <f>ROWS(K$5:K2810)</f>
        <v>2806</v>
      </c>
      <c r="M2810" s="286" t="str">
        <f>IF(I2810='5.1'!$E$5,TXM!L2810,"")</f>
        <v/>
      </c>
      <c r="N2810" t="str">
        <f>IFERROR(SMALL($M$5:$M$8000,ROWS($M$5:M2810)),"")</f>
        <v/>
      </c>
      <c r="P2810" t="s">
        <v>1863</v>
      </c>
      <c r="Q2810" t="s">
        <v>768</v>
      </c>
      <c r="R2810">
        <v>48263</v>
      </c>
      <c r="S2810" s="286">
        <f>ROWS(R$5:R2810)</f>
        <v>2806</v>
      </c>
      <c r="T2810" s="286" t="str">
        <f>IF(P2810='5.1'!$E$5,TXM!S2810,"")</f>
        <v/>
      </c>
      <c r="U2810" t="str">
        <f>IFERROR(SMALL($T$5:$T$8000,ROWS($T$5:T2810)),"")</f>
        <v/>
      </c>
    </row>
    <row r="2811" spans="1:21" ht="14.4" customHeight="1" x14ac:dyDescent="0.25">
      <c r="A2811" s="285" t="s">
        <v>1852</v>
      </c>
      <c r="B2811" t="s">
        <v>1080</v>
      </c>
      <c r="C2811" s="300">
        <v>1725780054</v>
      </c>
      <c r="D2811" s="286">
        <f>ROWS(C$5:C2811)</f>
        <v>2807</v>
      </c>
      <c r="E2811" s="286" t="str">
        <f>IF(A2811='5.1'!$E$5,TXM!D2811,"")</f>
        <v/>
      </c>
      <c r="F2811" t="str">
        <f>IFERROR(SMALL($E$5:$E$8000,ROWS($E$5:E2811)),"")</f>
        <v/>
      </c>
      <c r="I2811" s="285" t="s">
        <v>1736</v>
      </c>
      <c r="J2811" t="s">
        <v>818</v>
      </c>
      <c r="K2811" s="300">
        <v>164410</v>
      </c>
      <c r="L2811" s="286">
        <f>ROWS(K$5:K2811)</f>
        <v>2807</v>
      </c>
      <c r="M2811" s="286" t="str">
        <f>IF(I2811='5.1'!$E$5,TXM!L2811,"")</f>
        <v/>
      </c>
      <c r="N2811" t="str">
        <f>IFERROR(SMALL($M$5:$M$8000,ROWS($M$5:M2811)),"")</f>
        <v/>
      </c>
      <c r="P2811" t="s">
        <v>1863</v>
      </c>
      <c r="Q2811" t="s">
        <v>1096</v>
      </c>
      <c r="R2811">
        <v>22332</v>
      </c>
      <c r="S2811" s="286">
        <f>ROWS(R$5:R2811)</f>
        <v>2807</v>
      </c>
      <c r="T2811" s="286" t="str">
        <f>IF(P2811='5.1'!$E$5,TXM!S2811,"")</f>
        <v/>
      </c>
      <c r="U2811" t="str">
        <f>IFERROR(SMALL($T$5:$T$8000,ROWS($T$5:T2811)),"")</f>
        <v/>
      </c>
    </row>
    <row r="2812" spans="1:21" ht="14.4" customHeight="1" x14ac:dyDescent="0.25">
      <c r="A2812" s="285" t="s">
        <v>1852</v>
      </c>
      <c r="B2812" t="s">
        <v>719</v>
      </c>
      <c r="C2812" s="300">
        <v>440768217</v>
      </c>
      <c r="D2812" s="286">
        <f>ROWS(C$5:C2812)</f>
        <v>2808</v>
      </c>
      <c r="E2812" s="286" t="str">
        <f>IF(A2812='5.1'!$E$5,TXM!D2812,"")</f>
        <v/>
      </c>
      <c r="F2812" t="str">
        <f>IFERROR(SMALL($E$5:$E$8000,ROWS($E$5:E2812)),"")</f>
        <v/>
      </c>
      <c r="I2812" s="285" t="s">
        <v>1736</v>
      </c>
      <c r="J2812" t="s">
        <v>734</v>
      </c>
      <c r="K2812" s="300">
        <v>92378</v>
      </c>
      <c r="L2812" s="286">
        <f>ROWS(K$5:K2812)</f>
        <v>2808</v>
      </c>
      <c r="M2812" s="286" t="str">
        <f>IF(I2812='5.1'!$E$5,TXM!L2812,"")</f>
        <v/>
      </c>
      <c r="N2812" t="str">
        <f>IFERROR(SMALL($M$5:$M$8000,ROWS($M$5:M2812)),"")</f>
        <v/>
      </c>
      <c r="P2812" t="s">
        <v>1863</v>
      </c>
      <c r="Q2812" t="s">
        <v>812</v>
      </c>
      <c r="R2812">
        <v>18561</v>
      </c>
      <c r="S2812" s="286">
        <f>ROWS(R$5:R2812)</f>
        <v>2808</v>
      </c>
      <c r="T2812" s="286" t="str">
        <f>IF(P2812='5.1'!$E$5,TXM!S2812,"")</f>
        <v/>
      </c>
      <c r="U2812" t="str">
        <f>IFERROR(SMALL($T$5:$T$8000,ROWS($T$5:T2812)),"")</f>
        <v/>
      </c>
    </row>
    <row r="2813" spans="1:21" ht="14.4" customHeight="1" x14ac:dyDescent="0.25">
      <c r="A2813" s="285" t="s">
        <v>1852</v>
      </c>
      <c r="B2813" t="s">
        <v>715</v>
      </c>
      <c r="C2813" s="300">
        <v>166637618</v>
      </c>
      <c r="D2813" s="286">
        <f>ROWS(C$5:C2813)</f>
        <v>2809</v>
      </c>
      <c r="E2813" s="286" t="str">
        <f>IF(A2813='5.1'!$E$5,TXM!D2813,"")</f>
        <v/>
      </c>
      <c r="F2813" t="str">
        <f>IFERROR(SMALL($E$5:$E$8000,ROWS($E$5:E2813)),"")</f>
        <v/>
      </c>
      <c r="I2813" s="285" t="s">
        <v>1736</v>
      </c>
      <c r="J2813" t="s">
        <v>770</v>
      </c>
      <c r="K2813" s="300">
        <v>69495</v>
      </c>
      <c r="L2813" s="286">
        <f>ROWS(K$5:K2813)</f>
        <v>2809</v>
      </c>
      <c r="M2813" s="286" t="str">
        <f>IF(I2813='5.1'!$E$5,TXM!L2813,"")</f>
        <v/>
      </c>
      <c r="N2813" t="str">
        <f>IFERROR(SMALL($M$5:$M$8000,ROWS($M$5:M2813)),"")</f>
        <v/>
      </c>
      <c r="P2813" t="s">
        <v>1863</v>
      </c>
      <c r="Q2813" t="s">
        <v>723</v>
      </c>
      <c r="R2813">
        <v>10537</v>
      </c>
      <c r="S2813" s="286">
        <f>ROWS(R$5:R2813)</f>
        <v>2809</v>
      </c>
      <c r="T2813" s="286" t="str">
        <f>IF(P2813='5.1'!$E$5,TXM!S2813,"")</f>
        <v/>
      </c>
      <c r="U2813" t="str">
        <f>IFERROR(SMALL($T$5:$T$8000,ROWS($T$5:T2813)),"")</f>
        <v/>
      </c>
    </row>
    <row r="2814" spans="1:21" ht="14.4" customHeight="1" x14ac:dyDescent="0.25">
      <c r="A2814" s="285" t="s">
        <v>1852</v>
      </c>
      <c r="B2814" t="s">
        <v>790</v>
      </c>
      <c r="C2814" s="300">
        <v>99565484</v>
      </c>
      <c r="D2814" s="286">
        <f>ROWS(C$5:C2814)</f>
        <v>2810</v>
      </c>
      <c r="E2814" s="286" t="str">
        <f>IF(A2814='5.1'!$E$5,TXM!D2814,"")</f>
        <v/>
      </c>
      <c r="F2814" t="str">
        <f>IFERROR(SMALL($E$5:$E$8000,ROWS($E$5:E2814)),"")</f>
        <v/>
      </c>
      <c r="I2814" s="285" t="s">
        <v>1736</v>
      </c>
      <c r="J2814" t="s">
        <v>715</v>
      </c>
      <c r="K2814" s="300">
        <v>51633</v>
      </c>
      <c r="L2814" s="286">
        <f>ROWS(K$5:K2814)</f>
        <v>2810</v>
      </c>
      <c r="M2814" s="286" t="str">
        <f>IF(I2814='5.1'!$E$5,TXM!L2814,"")</f>
        <v/>
      </c>
      <c r="N2814" t="str">
        <f>IFERROR(SMALL($M$5:$M$8000,ROWS($M$5:M2814)),"")</f>
        <v/>
      </c>
      <c r="P2814" t="s">
        <v>1863</v>
      </c>
      <c r="Q2814" t="s">
        <v>1084</v>
      </c>
      <c r="R2814">
        <v>7326</v>
      </c>
      <c r="S2814" s="286">
        <f>ROWS(R$5:R2814)</f>
        <v>2810</v>
      </c>
      <c r="T2814" s="286" t="str">
        <f>IF(P2814='5.1'!$E$5,TXM!S2814,"")</f>
        <v/>
      </c>
      <c r="U2814" t="str">
        <f>IFERROR(SMALL($T$5:$T$8000,ROWS($T$5:T2814)),"")</f>
        <v/>
      </c>
    </row>
    <row r="2815" spans="1:21" ht="14.4" customHeight="1" x14ac:dyDescent="0.25">
      <c r="A2815" s="285" t="s">
        <v>1852</v>
      </c>
      <c r="B2815" t="s">
        <v>707</v>
      </c>
      <c r="C2815" s="300">
        <v>50594455</v>
      </c>
      <c r="D2815" s="286">
        <f>ROWS(C$5:C2815)</f>
        <v>2811</v>
      </c>
      <c r="E2815" s="286" t="str">
        <f>IF(A2815='5.1'!$E$5,TXM!D2815,"")</f>
        <v/>
      </c>
      <c r="F2815" t="str">
        <f>IFERROR(SMALL($E$5:$E$8000,ROWS($E$5:E2815)),"")</f>
        <v/>
      </c>
      <c r="I2815" s="285" t="s">
        <v>1736</v>
      </c>
      <c r="J2815" t="s">
        <v>999</v>
      </c>
      <c r="K2815" s="300">
        <v>50232</v>
      </c>
      <c r="L2815" s="286">
        <f>ROWS(K$5:K2815)</f>
        <v>2811</v>
      </c>
      <c r="M2815" s="286" t="str">
        <f>IF(I2815='5.1'!$E$5,TXM!L2815,"")</f>
        <v/>
      </c>
      <c r="N2815" t="str">
        <f>IFERROR(SMALL($M$5:$M$8000,ROWS($M$5:M2815)),"")</f>
        <v/>
      </c>
      <c r="P2815" t="s">
        <v>1863</v>
      </c>
      <c r="Q2815" t="s">
        <v>1097</v>
      </c>
      <c r="R2815">
        <v>6000</v>
      </c>
      <c r="S2815" s="286">
        <f>ROWS(R$5:R2815)</f>
        <v>2811</v>
      </c>
      <c r="T2815" s="286" t="str">
        <f>IF(P2815='5.1'!$E$5,TXM!S2815,"")</f>
        <v/>
      </c>
      <c r="U2815" t="str">
        <f>IFERROR(SMALL($T$5:$T$8000,ROWS($T$5:T2815)),"")</f>
        <v/>
      </c>
    </row>
    <row r="2816" spans="1:21" ht="14.4" customHeight="1" x14ac:dyDescent="0.25">
      <c r="A2816" s="285" t="s">
        <v>1852</v>
      </c>
      <c r="B2816" t="s">
        <v>1081</v>
      </c>
      <c r="C2816" s="300">
        <v>22292200</v>
      </c>
      <c r="D2816" s="286">
        <f>ROWS(C$5:C2816)</f>
        <v>2812</v>
      </c>
      <c r="E2816" s="286" t="str">
        <f>IF(A2816='5.1'!$E$5,TXM!D2816,"")</f>
        <v/>
      </c>
      <c r="F2816" t="str">
        <f>IFERROR(SMALL($E$5:$E$8000,ROWS($E$5:E2816)),"")</f>
        <v/>
      </c>
      <c r="I2816" s="285" t="s">
        <v>1736</v>
      </c>
      <c r="J2816" t="s">
        <v>768</v>
      </c>
      <c r="K2816" s="300">
        <v>49762</v>
      </c>
      <c r="L2816" s="286">
        <f>ROWS(K$5:K2816)</f>
        <v>2812</v>
      </c>
      <c r="M2816" s="286" t="str">
        <f>IF(I2816='5.1'!$E$5,TXM!L2816,"")</f>
        <v/>
      </c>
      <c r="N2816" t="str">
        <f>IFERROR(SMALL($M$5:$M$8000,ROWS($M$5:M2816)),"")</f>
        <v/>
      </c>
      <c r="P2816" t="s">
        <v>1863</v>
      </c>
      <c r="Q2816" t="s">
        <v>764</v>
      </c>
      <c r="R2816">
        <v>6000</v>
      </c>
      <c r="S2816" s="286">
        <f>ROWS(R$5:R2816)</f>
        <v>2812</v>
      </c>
      <c r="T2816" s="286" t="str">
        <f>IF(P2816='5.1'!$E$5,TXM!S2816,"")</f>
        <v/>
      </c>
      <c r="U2816" t="str">
        <f>IFERROR(SMALL($T$5:$T$8000,ROWS($T$5:T2816)),"")</f>
        <v/>
      </c>
    </row>
    <row r="2817" spans="1:21" ht="14.4" customHeight="1" x14ac:dyDescent="0.25">
      <c r="A2817" s="285" t="s">
        <v>1852</v>
      </c>
      <c r="B2817" t="s">
        <v>999</v>
      </c>
      <c r="C2817" s="300">
        <v>21081578</v>
      </c>
      <c r="D2817" s="286">
        <f>ROWS(C$5:C2817)</f>
        <v>2813</v>
      </c>
      <c r="E2817" s="286" t="str">
        <f>IF(A2817='5.1'!$E$5,TXM!D2817,"")</f>
        <v/>
      </c>
      <c r="F2817" t="str">
        <f>IFERROR(SMALL($E$5:$E$8000,ROWS($E$5:E2817)),"")</f>
        <v/>
      </c>
      <c r="I2817" s="285" t="s">
        <v>1736</v>
      </c>
      <c r="J2817" t="s">
        <v>752</v>
      </c>
      <c r="K2817" s="300">
        <v>43136</v>
      </c>
      <c r="L2817" s="286">
        <f>ROWS(K$5:K2817)</f>
        <v>2813</v>
      </c>
      <c r="M2817" s="286" t="str">
        <f>IF(I2817='5.1'!$E$5,TXM!L2817,"")</f>
        <v/>
      </c>
      <c r="N2817" t="str">
        <f>IFERROR(SMALL($M$5:$M$8000,ROWS($M$5:M2817)),"")</f>
        <v/>
      </c>
      <c r="P2817" t="s">
        <v>1863</v>
      </c>
      <c r="Q2817" t="s">
        <v>197</v>
      </c>
      <c r="R2817">
        <v>5055</v>
      </c>
      <c r="S2817" s="286">
        <f>ROWS(R$5:R2817)</f>
        <v>2813</v>
      </c>
      <c r="T2817" s="286" t="str">
        <f>IF(P2817='5.1'!$E$5,TXM!S2817,"")</f>
        <v/>
      </c>
      <c r="U2817" t="str">
        <f>IFERROR(SMALL($T$5:$T$8000,ROWS($T$5:T2817)),"")</f>
        <v/>
      </c>
    </row>
    <row r="2818" spans="1:21" ht="14.4" customHeight="1" x14ac:dyDescent="0.25">
      <c r="A2818" s="285" t="s">
        <v>1852</v>
      </c>
      <c r="B2818" t="s">
        <v>1079</v>
      </c>
      <c r="C2818" s="300">
        <v>12149178</v>
      </c>
      <c r="D2818" s="286">
        <f>ROWS(C$5:C2818)</f>
        <v>2814</v>
      </c>
      <c r="E2818" s="286" t="str">
        <f>IF(A2818='5.1'!$E$5,TXM!D2818,"")</f>
        <v/>
      </c>
      <c r="F2818" t="str">
        <f>IFERROR(SMALL($E$5:$E$8000,ROWS($E$5:E2818)),"")</f>
        <v/>
      </c>
      <c r="I2818" s="285" t="s">
        <v>1736</v>
      </c>
      <c r="J2818" t="s">
        <v>103</v>
      </c>
      <c r="K2818" s="300">
        <v>25703</v>
      </c>
      <c r="L2818" s="286">
        <f>ROWS(K$5:K2818)</f>
        <v>2814</v>
      </c>
      <c r="M2818" s="286" t="str">
        <f>IF(I2818='5.1'!$E$5,TXM!L2818,"")</f>
        <v/>
      </c>
      <c r="N2818" t="str">
        <f>IFERROR(SMALL($M$5:$M$8000,ROWS($M$5:M2818)),"")</f>
        <v/>
      </c>
      <c r="P2818" t="s">
        <v>1863</v>
      </c>
      <c r="Q2818" t="s">
        <v>119</v>
      </c>
      <c r="R2818">
        <v>4000</v>
      </c>
      <c r="S2818" s="286">
        <f>ROWS(R$5:R2818)</f>
        <v>2814</v>
      </c>
      <c r="T2818" s="286" t="str">
        <f>IF(P2818='5.1'!$E$5,TXM!S2818,"")</f>
        <v/>
      </c>
      <c r="U2818" t="str">
        <f>IFERROR(SMALL($T$5:$T$8000,ROWS($T$5:T2818)),"")</f>
        <v/>
      </c>
    </row>
    <row r="2819" spans="1:21" ht="14.4" customHeight="1" x14ac:dyDescent="0.25">
      <c r="A2819" s="285" t="s">
        <v>1852</v>
      </c>
      <c r="B2819" t="s">
        <v>717</v>
      </c>
      <c r="C2819" s="300">
        <v>8042384</v>
      </c>
      <c r="D2819" s="286">
        <f>ROWS(C$5:C2819)</f>
        <v>2815</v>
      </c>
      <c r="E2819" s="286" t="str">
        <f>IF(A2819='5.1'!$E$5,TXM!D2819,"")</f>
        <v/>
      </c>
      <c r="F2819" t="str">
        <f>IFERROR(SMALL($E$5:$E$8000,ROWS($E$5:E2819)),"")</f>
        <v/>
      </c>
      <c r="I2819" s="285" t="s">
        <v>1736</v>
      </c>
      <c r="J2819" t="s">
        <v>106</v>
      </c>
      <c r="K2819" s="300">
        <v>24213</v>
      </c>
      <c r="L2819" s="286">
        <f>ROWS(K$5:K2819)</f>
        <v>2815</v>
      </c>
      <c r="M2819" s="286" t="str">
        <f>IF(I2819='5.1'!$E$5,TXM!L2819,"")</f>
        <v/>
      </c>
      <c r="N2819" t="str">
        <f>IFERROR(SMALL($M$5:$M$8000,ROWS($M$5:M2819)),"")</f>
        <v/>
      </c>
      <c r="P2819" t="s">
        <v>1863</v>
      </c>
      <c r="Q2819" t="s">
        <v>705</v>
      </c>
      <c r="R2819">
        <v>2500</v>
      </c>
      <c r="S2819" s="286">
        <f>ROWS(R$5:R2819)</f>
        <v>2815</v>
      </c>
      <c r="T2819" s="286" t="str">
        <f>IF(P2819='5.1'!$E$5,TXM!S2819,"")</f>
        <v/>
      </c>
      <c r="U2819" t="str">
        <f>IFERROR(SMALL($T$5:$T$8000,ROWS($T$5:T2819)),"")</f>
        <v/>
      </c>
    </row>
    <row r="2820" spans="1:21" ht="14.4" customHeight="1" x14ac:dyDescent="0.25">
      <c r="A2820" s="285" t="s">
        <v>1852</v>
      </c>
      <c r="B2820" t="s">
        <v>199</v>
      </c>
      <c r="C2820" s="300">
        <v>7197253</v>
      </c>
      <c r="D2820" s="286">
        <f>ROWS(C$5:C2820)</f>
        <v>2816</v>
      </c>
      <c r="E2820" s="286" t="str">
        <f>IF(A2820='5.1'!$E$5,TXM!D2820,"")</f>
        <v/>
      </c>
      <c r="F2820" t="str">
        <f>IFERROR(SMALL($E$5:$E$8000,ROWS($E$5:E2820)),"")</f>
        <v/>
      </c>
      <c r="I2820" s="285" t="s">
        <v>1736</v>
      </c>
      <c r="J2820" t="s">
        <v>814</v>
      </c>
      <c r="K2820" s="300">
        <v>14929</v>
      </c>
      <c r="L2820" s="286">
        <f>ROWS(K$5:K2820)</f>
        <v>2816</v>
      </c>
      <c r="M2820" s="286" t="str">
        <f>IF(I2820='5.1'!$E$5,TXM!L2820,"")</f>
        <v/>
      </c>
      <c r="N2820" t="str">
        <f>IFERROR(SMALL($M$5:$M$8000,ROWS($M$5:M2820)),"")</f>
        <v/>
      </c>
      <c r="P2820" t="s">
        <v>1863</v>
      </c>
      <c r="Q2820" t="s">
        <v>1086</v>
      </c>
      <c r="R2820">
        <v>1886</v>
      </c>
      <c r="S2820" s="286">
        <f>ROWS(R$5:R2820)</f>
        <v>2816</v>
      </c>
      <c r="T2820" s="286" t="str">
        <f>IF(P2820='5.1'!$E$5,TXM!S2820,"")</f>
        <v/>
      </c>
      <c r="U2820" t="str">
        <f>IFERROR(SMALL($T$5:$T$8000,ROWS($T$5:T2820)),"")</f>
        <v/>
      </c>
    </row>
    <row r="2821" spans="1:21" ht="14.4" customHeight="1" x14ac:dyDescent="0.25">
      <c r="A2821" s="285" t="s">
        <v>1852</v>
      </c>
      <c r="B2821" t="s">
        <v>113</v>
      </c>
      <c r="C2821" s="300">
        <v>5288653</v>
      </c>
      <c r="D2821" s="286">
        <f>ROWS(C$5:C2821)</f>
        <v>2817</v>
      </c>
      <c r="E2821" s="286" t="str">
        <f>IF(A2821='5.1'!$E$5,TXM!D2821,"")</f>
        <v/>
      </c>
      <c r="F2821" t="str">
        <f>IFERROR(SMALL($E$5:$E$8000,ROWS($E$5:E2821)),"")</f>
        <v/>
      </c>
      <c r="I2821" s="285" t="s">
        <v>1736</v>
      </c>
      <c r="J2821" t="s">
        <v>105</v>
      </c>
      <c r="K2821" s="300">
        <v>6956</v>
      </c>
      <c r="L2821" s="286">
        <f>ROWS(K$5:K2821)</f>
        <v>2817</v>
      </c>
      <c r="M2821" s="286" t="str">
        <f>IF(I2821='5.1'!$E$5,TXM!L2821,"")</f>
        <v/>
      </c>
      <c r="N2821" t="str">
        <f>IFERROR(SMALL($M$5:$M$8000,ROWS($M$5:M2821)),"")</f>
        <v/>
      </c>
      <c r="P2821" t="s">
        <v>1863</v>
      </c>
      <c r="Q2821" t="s">
        <v>1081</v>
      </c>
      <c r="R2821">
        <v>1346</v>
      </c>
      <c r="S2821" s="286">
        <f>ROWS(R$5:R2821)</f>
        <v>2817</v>
      </c>
      <c r="T2821" s="286" t="str">
        <f>IF(P2821='5.1'!$E$5,TXM!S2821,"")</f>
        <v/>
      </c>
      <c r="U2821" t="str">
        <f>IFERROR(SMALL($T$5:$T$8000,ROWS($T$5:T2821)),"")</f>
        <v/>
      </c>
    </row>
    <row r="2822" spans="1:21" ht="14.4" customHeight="1" x14ac:dyDescent="0.25">
      <c r="A2822" s="285" t="s">
        <v>1852</v>
      </c>
      <c r="B2822" t="s">
        <v>727</v>
      </c>
      <c r="C2822" s="300">
        <v>2485108</v>
      </c>
      <c r="D2822" s="286">
        <f>ROWS(C$5:C2822)</f>
        <v>2818</v>
      </c>
      <c r="E2822" s="286" t="str">
        <f>IF(A2822='5.1'!$E$5,TXM!D2822,"")</f>
        <v/>
      </c>
      <c r="F2822" t="str">
        <f>IFERROR(SMALL($E$5:$E$8000,ROWS($E$5:E2822)),"")</f>
        <v/>
      </c>
      <c r="I2822" s="285" t="s">
        <v>1736</v>
      </c>
      <c r="J2822" t="s">
        <v>744</v>
      </c>
      <c r="K2822" s="300">
        <v>6836</v>
      </c>
      <c r="L2822" s="286">
        <f>ROWS(K$5:K2822)</f>
        <v>2818</v>
      </c>
      <c r="M2822" s="286" t="str">
        <f>IF(I2822='5.1'!$E$5,TXM!L2822,"")</f>
        <v/>
      </c>
      <c r="N2822" t="str">
        <f>IFERROR(SMALL($M$5:$M$8000,ROWS($M$5:M2822)),"")</f>
        <v/>
      </c>
      <c r="P2822" t="s">
        <v>2036</v>
      </c>
      <c r="Q2822" t="s">
        <v>808</v>
      </c>
      <c r="R2822">
        <v>1988300</v>
      </c>
      <c r="S2822" s="286">
        <f>ROWS(R$5:R2822)</f>
        <v>2818</v>
      </c>
      <c r="T2822" s="286" t="str">
        <f>IF(P2822='5.1'!$E$5,TXM!S2822,"")</f>
        <v/>
      </c>
      <c r="U2822" t="str">
        <f>IFERROR(SMALL($T$5:$T$8000,ROWS($T$5:T2822)),"")</f>
        <v/>
      </c>
    </row>
    <row r="2823" spans="1:21" ht="14.4" customHeight="1" x14ac:dyDescent="0.25">
      <c r="A2823" s="285" t="s">
        <v>1852</v>
      </c>
      <c r="B2823" t="s">
        <v>711</v>
      </c>
      <c r="C2823" s="300">
        <v>2119824</v>
      </c>
      <c r="D2823" s="286">
        <f>ROWS(C$5:C2823)</f>
        <v>2819</v>
      </c>
      <c r="E2823" s="286" t="str">
        <f>IF(A2823='5.1'!$E$5,TXM!D2823,"")</f>
        <v/>
      </c>
      <c r="F2823" t="str">
        <f>IFERROR(SMALL($E$5:$E$8000,ROWS($E$5:E2823)),"")</f>
        <v/>
      </c>
      <c r="I2823" s="285" t="s">
        <v>1736</v>
      </c>
      <c r="J2823" t="s">
        <v>736</v>
      </c>
      <c r="K2823" s="300">
        <v>5798</v>
      </c>
      <c r="L2823" s="286">
        <f>ROWS(K$5:K2823)</f>
        <v>2819</v>
      </c>
      <c r="M2823" s="286" t="str">
        <f>IF(I2823='5.1'!$E$5,TXM!L2823,"")</f>
        <v/>
      </c>
      <c r="N2823" t="str">
        <f>IFERROR(SMALL($M$5:$M$8000,ROWS($M$5:M2823)),"")</f>
        <v/>
      </c>
      <c r="P2823" t="s">
        <v>2036</v>
      </c>
      <c r="Q2823" t="s">
        <v>1093</v>
      </c>
      <c r="R2823">
        <v>347507</v>
      </c>
      <c r="S2823" s="286">
        <f>ROWS(R$5:R2823)</f>
        <v>2819</v>
      </c>
      <c r="T2823" s="286" t="str">
        <f>IF(P2823='5.1'!$E$5,TXM!S2823,"")</f>
        <v/>
      </c>
      <c r="U2823" t="str">
        <f>IFERROR(SMALL($T$5:$T$8000,ROWS($T$5:T2823)),"")</f>
        <v/>
      </c>
    </row>
    <row r="2824" spans="1:21" ht="14.4" customHeight="1" x14ac:dyDescent="0.25">
      <c r="A2824" s="285" t="s">
        <v>1852</v>
      </c>
      <c r="B2824" t="s">
        <v>723</v>
      </c>
      <c r="C2824" s="300">
        <v>802170</v>
      </c>
      <c r="D2824" s="286">
        <f>ROWS(C$5:C2824)</f>
        <v>2820</v>
      </c>
      <c r="E2824" s="286" t="str">
        <f>IF(A2824='5.1'!$E$5,TXM!D2824,"")</f>
        <v/>
      </c>
      <c r="F2824" t="str">
        <f>IFERROR(SMALL($E$5:$E$8000,ROWS($E$5:E2824)),"")</f>
        <v/>
      </c>
      <c r="I2824" s="285" t="s">
        <v>1736</v>
      </c>
      <c r="J2824" t="s">
        <v>772</v>
      </c>
      <c r="K2824" s="300">
        <v>5419</v>
      </c>
      <c r="L2824" s="286">
        <f>ROWS(K$5:K2824)</f>
        <v>2820</v>
      </c>
      <c r="M2824" s="286" t="str">
        <f>IF(I2824='5.1'!$E$5,TXM!L2824,"")</f>
        <v/>
      </c>
      <c r="N2824" t="str">
        <f>IFERROR(SMALL($M$5:$M$8000,ROWS($M$5:M2824)),"")</f>
        <v/>
      </c>
      <c r="P2824" t="s">
        <v>2036</v>
      </c>
      <c r="Q2824" t="s">
        <v>1097</v>
      </c>
      <c r="R2824">
        <v>202693</v>
      </c>
      <c r="S2824" s="286">
        <f>ROWS(R$5:R2824)</f>
        <v>2820</v>
      </c>
      <c r="T2824" s="286" t="str">
        <f>IF(P2824='5.1'!$E$5,TXM!S2824,"")</f>
        <v/>
      </c>
      <c r="U2824" t="str">
        <f>IFERROR(SMALL($T$5:$T$8000,ROWS($T$5:T2824)),"")</f>
        <v/>
      </c>
    </row>
    <row r="2825" spans="1:21" ht="14.4" customHeight="1" x14ac:dyDescent="0.25">
      <c r="A2825" s="285" t="s">
        <v>1852</v>
      </c>
      <c r="B2825" t="s">
        <v>774</v>
      </c>
      <c r="C2825" s="300">
        <v>800786</v>
      </c>
      <c r="D2825" s="286">
        <f>ROWS(C$5:C2825)</f>
        <v>2821</v>
      </c>
      <c r="E2825" s="286" t="str">
        <f>IF(A2825='5.1'!$E$5,TXM!D2825,"")</f>
        <v/>
      </c>
      <c r="F2825" t="str">
        <f>IFERROR(SMALL($E$5:$E$8000,ROWS($E$5:E2825)),"")</f>
        <v/>
      </c>
      <c r="I2825" s="285" t="s">
        <v>1736</v>
      </c>
      <c r="J2825" t="s">
        <v>748</v>
      </c>
      <c r="K2825" s="300">
        <v>3778</v>
      </c>
      <c r="L2825" s="286">
        <f>ROWS(K$5:K2825)</f>
        <v>2821</v>
      </c>
      <c r="M2825" s="286" t="str">
        <f>IF(I2825='5.1'!$E$5,TXM!L2825,"")</f>
        <v/>
      </c>
      <c r="N2825" t="str">
        <f>IFERROR(SMALL($M$5:$M$8000,ROWS($M$5:M2825)),"")</f>
        <v/>
      </c>
      <c r="P2825" t="s">
        <v>2036</v>
      </c>
      <c r="Q2825" t="s">
        <v>806</v>
      </c>
      <c r="R2825">
        <v>40685</v>
      </c>
      <c r="S2825" s="286">
        <f>ROWS(R$5:R2825)</f>
        <v>2821</v>
      </c>
      <c r="T2825" s="286" t="str">
        <f>IF(P2825='5.1'!$E$5,TXM!S2825,"")</f>
        <v/>
      </c>
      <c r="U2825" t="str">
        <f>IFERROR(SMALL($T$5:$T$8000,ROWS($T$5:T2825)),"")</f>
        <v/>
      </c>
    </row>
    <row r="2826" spans="1:21" ht="14.4" customHeight="1" x14ac:dyDescent="0.25">
      <c r="A2826" s="285" t="s">
        <v>1852</v>
      </c>
      <c r="B2826" t="s">
        <v>782</v>
      </c>
      <c r="C2826" s="300">
        <v>296588</v>
      </c>
      <c r="D2826" s="286">
        <f>ROWS(C$5:C2826)</f>
        <v>2822</v>
      </c>
      <c r="E2826" s="286" t="str">
        <f>IF(A2826='5.1'!$E$5,TXM!D2826,"")</f>
        <v/>
      </c>
      <c r="F2826" t="str">
        <f>IFERROR(SMALL($E$5:$E$8000,ROWS($E$5:E2826)),"")</f>
        <v/>
      </c>
      <c r="I2826" s="285" t="s">
        <v>1736</v>
      </c>
      <c r="J2826" t="s">
        <v>754</v>
      </c>
      <c r="K2826" s="300">
        <v>1203</v>
      </c>
      <c r="L2826" s="286">
        <f>ROWS(K$5:K2826)</f>
        <v>2822</v>
      </c>
      <c r="M2826" s="286" t="str">
        <f>IF(I2826='5.1'!$E$5,TXM!L2826,"")</f>
        <v/>
      </c>
      <c r="N2826" t="str">
        <f>IFERROR(SMALL($M$5:$M$8000,ROWS($M$5:M2826)),"")</f>
        <v/>
      </c>
      <c r="P2826" t="s">
        <v>2036</v>
      </c>
      <c r="Q2826" t="s">
        <v>812</v>
      </c>
      <c r="R2826">
        <v>31394</v>
      </c>
      <c r="S2826" s="286">
        <f>ROWS(R$5:R2826)</f>
        <v>2822</v>
      </c>
      <c r="T2826" s="286" t="str">
        <f>IF(P2826='5.1'!$E$5,TXM!S2826,"")</f>
        <v/>
      </c>
      <c r="U2826" t="str">
        <f>IFERROR(SMALL($T$5:$T$8000,ROWS($T$5:T2826)),"")</f>
        <v/>
      </c>
    </row>
    <row r="2827" spans="1:21" ht="14.4" customHeight="1" x14ac:dyDescent="0.25">
      <c r="A2827" s="285" t="s">
        <v>1852</v>
      </c>
      <c r="B2827" t="s">
        <v>198</v>
      </c>
      <c r="C2827" s="300">
        <v>286030</v>
      </c>
      <c r="D2827" s="286">
        <f>ROWS(C$5:C2827)</f>
        <v>2823</v>
      </c>
      <c r="E2827" s="286" t="str">
        <f>IF(A2827='5.1'!$E$5,TXM!D2827,"")</f>
        <v/>
      </c>
      <c r="F2827" t="str">
        <f>IFERROR(SMALL($E$5:$E$8000,ROWS($E$5:E2827)),"")</f>
        <v/>
      </c>
      <c r="I2827" s="285" t="s">
        <v>1736</v>
      </c>
      <c r="J2827" t="s">
        <v>104</v>
      </c>
      <c r="K2827" s="300">
        <v>1031</v>
      </c>
      <c r="L2827" s="286">
        <f>ROWS(K$5:K2827)</f>
        <v>2823</v>
      </c>
      <c r="M2827" s="286" t="str">
        <f>IF(I2827='5.1'!$E$5,TXM!L2827,"")</f>
        <v/>
      </c>
      <c r="N2827" t="str">
        <f>IFERROR(SMALL($M$5:$M$8000,ROWS($M$5:M2827)),"")</f>
        <v/>
      </c>
      <c r="P2827" t="s">
        <v>2036</v>
      </c>
      <c r="Q2827" t="s">
        <v>1096</v>
      </c>
      <c r="R2827">
        <v>8438</v>
      </c>
      <c r="S2827" s="286">
        <f>ROWS(R$5:R2827)</f>
        <v>2823</v>
      </c>
      <c r="T2827" s="286" t="str">
        <f>IF(P2827='5.1'!$E$5,TXM!S2827,"")</f>
        <v/>
      </c>
      <c r="U2827" t="str">
        <f>IFERROR(SMALL($T$5:$T$8000,ROWS($T$5:T2827)),"")</f>
        <v/>
      </c>
    </row>
    <row r="2828" spans="1:21" ht="14.4" customHeight="1" x14ac:dyDescent="0.25">
      <c r="A2828" s="285" t="s">
        <v>1852</v>
      </c>
      <c r="B2828" t="s">
        <v>784</v>
      </c>
      <c r="C2828" s="300">
        <v>207516</v>
      </c>
      <c r="D2828" s="286">
        <f>ROWS(C$5:C2828)</f>
        <v>2824</v>
      </c>
      <c r="E2828" s="286" t="str">
        <f>IF(A2828='5.1'!$E$5,TXM!D2828,"")</f>
        <v/>
      </c>
      <c r="F2828" t="str">
        <f>IFERROR(SMALL($E$5:$E$8000,ROWS($E$5:E2828)),"")</f>
        <v/>
      </c>
      <c r="I2828" s="285" t="s">
        <v>1736</v>
      </c>
      <c r="J2828" t="s">
        <v>746</v>
      </c>
      <c r="K2828" s="300">
        <v>257</v>
      </c>
      <c r="L2828" s="286">
        <f>ROWS(K$5:K2828)</f>
        <v>2824</v>
      </c>
      <c r="M2828" s="286" t="str">
        <f>IF(I2828='5.1'!$E$5,TXM!L2828,"")</f>
        <v/>
      </c>
      <c r="N2828" t="str">
        <f>IFERROR(SMALL($M$5:$M$8000,ROWS($M$5:M2828)),"")</f>
        <v/>
      </c>
      <c r="P2828" t="s">
        <v>2036</v>
      </c>
      <c r="Q2828" t="s">
        <v>1098</v>
      </c>
      <c r="R2828">
        <v>6321</v>
      </c>
      <c r="S2828" s="286">
        <f>ROWS(R$5:R2828)</f>
        <v>2824</v>
      </c>
      <c r="T2828" s="286" t="str">
        <f>IF(P2828='5.1'!$E$5,TXM!S2828,"")</f>
        <v/>
      </c>
      <c r="U2828" t="str">
        <f>IFERROR(SMALL($T$5:$T$8000,ROWS($T$5:T2828)),"")</f>
        <v/>
      </c>
    </row>
    <row r="2829" spans="1:21" ht="14.4" customHeight="1" x14ac:dyDescent="0.25">
      <c r="A2829" s="285" t="s">
        <v>1852</v>
      </c>
      <c r="B2829" t="s">
        <v>103</v>
      </c>
      <c r="C2829" s="300">
        <v>199460</v>
      </c>
      <c r="D2829" s="286">
        <f>ROWS(C$5:C2829)</f>
        <v>2825</v>
      </c>
      <c r="E2829" s="286" t="str">
        <f>IF(A2829='5.1'!$E$5,TXM!D2829,"")</f>
        <v/>
      </c>
      <c r="F2829" t="str">
        <f>IFERROR(SMALL($E$5:$E$8000,ROWS($E$5:E2829)),"")</f>
        <v/>
      </c>
      <c r="I2829" s="285" t="s">
        <v>1736</v>
      </c>
      <c r="J2829" t="s">
        <v>114</v>
      </c>
      <c r="K2829" s="300">
        <v>104</v>
      </c>
      <c r="L2829" s="286">
        <f>ROWS(K$5:K2829)</f>
        <v>2825</v>
      </c>
      <c r="M2829" s="286" t="str">
        <f>IF(I2829='5.1'!$E$5,TXM!L2829,"")</f>
        <v/>
      </c>
      <c r="N2829" t="str">
        <f>IFERROR(SMALL($M$5:$M$8000,ROWS($M$5:M2829)),"")</f>
        <v/>
      </c>
      <c r="P2829" t="s">
        <v>2036</v>
      </c>
      <c r="Q2829" t="s">
        <v>1082</v>
      </c>
      <c r="R2829">
        <v>2873</v>
      </c>
      <c r="S2829" s="286">
        <f>ROWS(R$5:R2829)</f>
        <v>2825</v>
      </c>
      <c r="T2829" s="286" t="str">
        <f>IF(P2829='5.1'!$E$5,TXM!S2829,"")</f>
        <v/>
      </c>
      <c r="U2829" t="str">
        <f>IFERROR(SMALL($T$5:$T$8000,ROWS($T$5:T2829)),"")</f>
        <v/>
      </c>
    </row>
    <row r="2830" spans="1:21" ht="14.4" customHeight="1" x14ac:dyDescent="0.25">
      <c r="A2830" s="285" t="s">
        <v>1852</v>
      </c>
      <c r="B2830" t="s">
        <v>114</v>
      </c>
      <c r="C2830" s="300">
        <v>103835</v>
      </c>
      <c r="D2830" s="286">
        <f>ROWS(C$5:C2830)</f>
        <v>2826</v>
      </c>
      <c r="E2830" s="286" t="str">
        <f>IF(A2830='5.1'!$E$5,TXM!D2830,"")</f>
        <v/>
      </c>
      <c r="F2830" t="str">
        <f>IFERROR(SMALL($E$5:$E$8000,ROWS($E$5:E2830)),"")</f>
        <v/>
      </c>
      <c r="I2830" s="285" t="s">
        <v>1736</v>
      </c>
      <c r="J2830" t="s">
        <v>1089</v>
      </c>
      <c r="K2830" s="300">
        <v>14</v>
      </c>
      <c r="L2830" s="286">
        <f>ROWS(K$5:K2830)</f>
        <v>2826</v>
      </c>
      <c r="M2830" s="286" t="str">
        <f>IF(I2830='5.1'!$E$5,TXM!L2830,"")</f>
        <v/>
      </c>
      <c r="N2830" t="str">
        <f>IFERROR(SMALL($M$5:$M$8000,ROWS($M$5:M2830)),"")</f>
        <v/>
      </c>
      <c r="P2830" t="s">
        <v>2036</v>
      </c>
      <c r="Q2830" t="s">
        <v>715</v>
      </c>
      <c r="R2830">
        <v>1280</v>
      </c>
      <c r="S2830" s="286">
        <f>ROWS(R$5:R2830)</f>
        <v>2826</v>
      </c>
      <c r="T2830" s="286" t="str">
        <f>IF(P2830='5.1'!$E$5,TXM!S2830,"")</f>
        <v/>
      </c>
      <c r="U2830" t="str">
        <f>IFERROR(SMALL($T$5:$T$8000,ROWS($T$5:T2830)),"")</f>
        <v/>
      </c>
    </row>
    <row r="2831" spans="1:21" ht="14.4" customHeight="1" x14ac:dyDescent="0.25">
      <c r="A2831" s="285" t="s">
        <v>1852</v>
      </c>
      <c r="B2831" t="s">
        <v>806</v>
      </c>
      <c r="C2831" s="300">
        <v>99951</v>
      </c>
      <c r="D2831" s="286">
        <f>ROWS(C$5:C2831)</f>
        <v>2827</v>
      </c>
      <c r="E2831" s="286" t="str">
        <f>IF(A2831='5.1'!$E$5,TXM!D2831,"")</f>
        <v/>
      </c>
      <c r="F2831" t="str">
        <f>IFERROR(SMALL($E$5:$E$8000,ROWS($E$5:E2831)),"")</f>
        <v/>
      </c>
      <c r="I2831" s="285" t="s">
        <v>1970</v>
      </c>
      <c r="J2831" t="s">
        <v>806</v>
      </c>
      <c r="K2831" s="300">
        <v>375911</v>
      </c>
      <c r="L2831" s="286">
        <f>ROWS(K$5:K2831)</f>
        <v>2827</v>
      </c>
      <c r="M2831" s="286" t="str">
        <f>IF(I2831='5.1'!$E$5,TXM!L2831,"")</f>
        <v/>
      </c>
      <c r="N2831" t="str">
        <f>IFERROR(SMALL($M$5:$M$8000,ROWS($M$5:M2831)),"")</f>
        <v/>
      </c>
      <c r="P2831" t="s">
        <v>2036</v>
      </c>
      <c r="Q2831" t="s">
        <v>1086</v>
      </c>
      <c r="R2831">
        <v>188</v>
      </c>
      <c r="S2831" s="286">
        <f>ROWS(R$5:R2831)</f>
        <v>2827</v>
      </c>
      <c r="T2831" s="286" t="str">
        <f>IF(P2831='5.1'!$E$5,TXM!S2831,"")</f>
        <v/>
      </c>
      <c r="U2831" t="str">
        <f>IFERROR(SMALL($T$5:$T$8000,ROWS($T$5:T2831)),"")</f>
        <v/>
      </c>
    </row>
    <row r="2832" spans="1:21" ht="14.4" customHeight="1" x14ac:dyDescent="0.25">
      <c r="A2832" s="285" t="s">
        <v>1852</v>
      </c>
      <c r="B2832" t="s">
        <v>1090</v>
      </c>
      <c r="C2832" s="300">
        <v>71146</v>
      </c>
      <c r="D2832" s="286">
        <f>ROWS(C$5:C2832)</f>
        <v>2828</v>
      </c>
      <c r="E2832" s="286" t="str">
        <f>IF(A2832='5.1'!$E$5,TXM!D2832,"")</f>
        <v/>
      </c>
      <c r="F2832" t="str">
        <f>IFERROR(SMALL($E$5:$E$8000,ROWS($E$5:E2832)),"")</f>
        <v/>
      </c>
      <c r="I2832" s="285" t="s">
        <v>1970</v>
      </c>
      <c r="J2832" t="s">
        <v>997</v>
      </c>
      <c r="K2832" s="300">
        <v>150419</v>
      </c>
      <c r="L2832" s="286">
        <f>ROWS(K$5:K2832)</f>
        <v>2828</v>
      </c>
      <c r="M2832" s="286" t="str">
        <f>IF(I2832='5.1'!$E$5,TXM!L2832,"")</f>
        <v/>
      </c>
      <c r="N2832" t="str">
        <f>IFERROR(SMALL($M$5:$M$8000,ROWS($M$5:M2832)),"")</f>
        <v/>
      </c>
      <c r="P2832" t="s">
        <v>2036</v>
      </c>
      <c r="Q2832" t="s">
        <v>821</v>
      </c>
      <c r="R2832">
        <v>150</v>
      </c>
      <c r="S2832" s="286">
        <f>ROWS(R$5:R2832)</f>
        <v>2828</v>
      </c>
      <c r="T2832" s="286" t="str">
        <f>IF(P2832='5.1'!$E$5,TXM!S2832,"")</f>
        <v/>
      </c>
      <c r="U2832" t="str">
        <f>IFERROR(SMALL($T$5:$T$8000,ROWS($T$5:T2832)),"")</f>
        <v/>
      </c>
    </row>
    <row r="2833" spans="1:21" ht="14.4" customHeight="1" x14ac:dyDescent="0.25">
      <c r="A2833" s="285" t="s">
        <v>1852</v>
      </c>
      <c r="B2833" t="s">
        <v>796</v>
      </c>
      <c r="C2833" s="300">
        <v>45450</v>
      </c>
      <c r="D2833" s="286">
        <f>ROWS(C$5:C2833)</f>
        <v>2829</v>
      </c>
      <c r="E2833" s="286" t="str">
        <f>IF(A2833='5.1'!$E$5,TXM!D2833,"")</f>
        <v/>
      </c>
      <c r="F2833" t="str">
        <f>IFERROR(SMALL($E$5:$E$8000,ROWS($E$5:E2833)),"")</f>
        <v/>
      </c>
      <c r="I2833" s="285" t="s">
        <v>1970</v>
      </c>
      <c r="J2833" t="s">
        <v>774</v>
      </c>
      <c r="K2833" s="300">
        <v>118101</v>
      </c>
      <c r="L2833" s="286">
        <f>ROWS(K$5:K2833)</f>
        <v>2829</v>
      </c>
      <c r="M2833" s="286" t="str">
        <f>IF(I2833='5.1'!$E$5,TXM!L2833,"")</f>
        <v/>
      </c>
      <c r="N2833" t="str">
        <f>IFERROR(SMALL($M$5:$M$8000,ROWS($M$5:M2833)),"")</f>
        <v/>
      </c>
      <c r="P2833" t="s">
        <v>2036</v>
      </c>
      <c r="Q2833" t="s">
        <v>1080</v>
      </c>
      <c r="R2833">
        <v>80</v>
      </c>
      <c r="S2833" s="286">
        <f>ROWS(R$5:R2833)</f>
        <v>2829</v>
      </c>
      <c r="T2833" s="286" t="str">
        <f>IF(P2833='5.1'!$E$5,TXM!S2833,"")</f>
        <v/>
      </c>
      <c r="U2833" t="str">
        <f>IFERROR(SMALL($T$5:$T$8000,ROWS($T$5:T2833)),"")</f>
        <v/>
      </c>
    </row>
    <row r="2834" spans="1:21" ht="14.4" customHeight="1" x14ac:dyDescent="0.25">
      <c r="A2834" s="285" t="s">
        <v>1852</v>
      </c>
      <c r="B2834" t="s">
        <v>106</v>
      </c>
      <c r="C2834" s="300">
        <v>32973</v>
      </c>
      <c r="D2834" s="286">
        <f>ROWS(C$5:C2834)</f>
        <v>2830</v>
      </c>
      <c r="E2834" s="286" t="str">
        <f>IF(A2834='5.1'!$E$5,TXM!D2834,"")</f>
        <v/>
      </c>
      <c r="F2834" t="str">
        <f>IFERROR(SMALL($E$5:$E$8000,ROWS($E$5:E2834)),"")</f>
        <v/>
      </c>
      <c r="I2834" s="285" t="s">
        <v>1970</v>
      </c>
      <c r="J2834" t="s">
        <v>1082</v>
      </c>
      <c r="K2834" s="300">
        <v>83823</v>
      </c>
      <c r="L2834" s="286">
        <f>ROWS(K$5:K2834)</f>
        <v>2830</v>
      </c>
      <c r="M2834" s="286" t="str">
        <f>IF(I2834='5.1'!$E$5,TXM!L2834,"")</f>
        <v/>
      </c>
      <c r="N2834" t="str">
        <f>IFERROR(SMALL($M$5:$M$8000,ROWS($M$5:M2834)),"")</f>
        <v/>
      </c>
      <c r="P2834" t="s">
        <v>1865</v>
      </c>
      <c r="Q2834" t="s">
        <v>814</v>
      </c>
      <c r="R2834">
        <v>3000000</v>
      </c>
      <c r="S2834" s="286">
        <f>ROWS(R$5:R2834)</f>
        <v>2830</v>
      </c>
      <c r="T2834" s="286" t="str">
        <f>IF(P2834='5.1'!$E$5,TXM!S2834,"")</f>
        <v/>
      </c>
      <c r="U2834" t="str">
        <f>IFERROR(SMALL($T$5:$T$8000,ROWS($T$5:T2834)),"")</f>
        <v/>
      </c>
    </row>
    <row r="2835" spans="1:21" ht="14.4" customHeight="1" x14ac:dyDescent="0.25">
      <c r="A2835" s="285" t="s">
        <v>1852</v>
      </c>
      <c r="B2835" t="s">
        <v>1093</v>
      </c>
      <c r="C2835" s="300">
        <v>21320</v>
      </c>
      <c r="D2835" s="286">
        <f>ROWS(C$5:C2835)</f>
        <v>2831</v>
      </c>
      <c r="E2835" s="286" t="str">
        <f>IF(A2835='5.1'!$E$5,TXM!D2835,"")</f>
        <v/>
      </c>
      <c r="F2835" t="str">
        <f>IFERROR(SMALL($E$5:$E$8000,ROWS($E$5:E2835)),"")</f>
        <v/>
      </c>
      <c r="I2835" s="285" t="s">
        <v>1970</v>
      </c>
      <c r="J2835" t="s">
        <v>808</v>
      </c>
      <c r="K2835" s="300">
        <v>30604</v>
      </c>
      <c r="L2835" s="286">
        <f>ROWS(K$5:K2835)</f>
        <v>2831</v>
      </c>
      <c r="M2835" s="286" t="str">
        <f>IF(I2835='5.1'!$E$5,TXM!L2835,"")</f>
        <v/>
      </c>
      <c r="N2835" t="str">
        <f>IFERROR(SMALL($M$5:$M$8000,ROWS($M$5:M2835)),"")</f>
        <v/>
      </c>
      <c r="P2835" t="s">
        <v>1865</v>
      </c>
      <c r="Q2835" t="s">
        <v>810</v>
      </c>
      <c r="R2835">
        <v>2482114</v>
      </c>
      <c r="S2835" s="286">
        <f>ROWS(R$5:R2835)</f>
        <v>2831</v>
      </c>
      <c r="T2835" s="286" t="str">
        <f>IF(P2835='5.1'!$E$5,TXM!S2835,"")</f>
        <v/>
      </c>
      <c r="U2835" t="str">
        <f>IFERROR(SMALL($T$5:$T$8000,ROWS($T$5:T2835)),"")</f>
        <v/>
      </c>
    </row>
    <row r="2836" spans="1:21" ht="14.4" customHeight="1" x14ac:dyDescent="0.25">
      <c r="A2836" s="285" t="s">
        <v>1852</v>
      </c>
      <c r="B2836" t="s">
        <v>750</v>
      </c>
      <c r="C2836" s="300">
        <v>1850</v>
      </c>
      <c r="D2836" s="286">
        <f>ROWS(C$5:C2836)</f>
        <v>2832</v>
      </c>
      <c r="E2836" s="286" t="str">
        <f>IF(A2836='5.1'!$E$5,TXM!D2836,"")</f>
        <v/>
      </c>
      <c r="F2836" t="str">
        <f>IFERROR(SMALL($E$5:$E$8000,ROWS($E$5:E2836)),"")</f>
        <v/>
      </c>
      <c r="I2836" s="285" t="s">
        <v>1970</v>
      </c>
      <c r="J2836" t="s">
        <v>1093</v>
      </c>
      <c r="K2836" s="300">
        <v>16675</v>
      </c>
      <c r="L2836" s="286">
        <f>ROWS(K$5:K2836)</f>
        <v>2832</v>
      </c>
      <c r="M2836" s="286" t="str">
        <f>IF(I2836='5.1'!$E$5,TXM!L2836,"")</f>
        <v/>
      </c>
      <c r="N2836" t="str">
        <f>IFERROR(SMALL($M$5:$M$8000,ROWS($M$5:M2836)),"")</f>
        <v/>
      </c>
      <c r="P2836" t="s">
        <v>1865</v>
      </c>
      <c r="Q2836" t="s">
        <v>806</v>
      </c>
      <c r="R2836">
        <v>1400242</v>
      </c>
      <c r="S2836" s="286">
        <f>ROWS(R$5:R2836)</f>
        <v>2832</v>
      </c>
      <c r="T2836" s="286" t="str">
        <f>IF(P2836='5.1'!$E$5,TXM!S2836,"")</f>
        <v/>
      </c>
      <c r="U2836" t="str">
        <f>IFERROR(SMALL($T$5:$T$8000,ROWS($T$5:T2836)),"")</f>
        <v/>
      </c>
    </row>
    <row r="2837" spans="1:21" ht="14.4" customHeight="1" x14ac:dyDescent="0.25">
      <c r="A2837" s="285" t="s">
        <v>2027</v>
      </c>
      <c r="B2837" t="s">
        <v>715</v>
      </c>
      <c r="C2837" s="300">
        <v>273806764</v>
      </c>
      <c r="D2837" s="286">
        <f>ROWS(C$5:C2837)</f>
        <v>2833</v>
      </c>
      <c r="E2837" s="286" t="str">
        <f>IF(A2837='5.1'!$E$5,TXM!D2837,"")</f>
        <v/>
      </c>
      <c r="F2837" t="str">
        <f>IFERROR(SMALL($E$5:$E$8000,ROWS($E$5:E2837)),"")</f>
        <v/>
      </c>
      <c r="I2837" s="285" t="s">
        <v>1970</v>
      </c>
      <c r="J2837" t="s">
        <v>715</v>
      </c>
      <c r="K2837" s="300">
        <v>7564</v>
      </c>
      <c r="L2837" s="286">
        <f>ROWS(K$5:K2837)</f>
        <v>2833</v>
      </c>
      <c r="M2837" s="286" t="str">
        <f>IF(I2837='5.1'!$E$5,TXM!L2837,"")</f>
        <v/>
      </c>
      <c r="N2837" t="str">
        <f>IFERROR(SMALL($M$5:$M$8000,ROWS($M$5:M2837)),"")</f>
        <v/>
      </c>
      <c r="P2837" t="s">
        <v>1865</v>
      </c>
      <c r="Q2837" t="s">
        <v>1098</v>
      </c>
      <c r="R2837">
        <v>1132550</v>
      </c>
      <c r="S2837" s="286">
        <f>ROWS(R$5:R2837)</f>
        <v>2833</v>
      </c>
      <c r="T2837" s="286" t="str">
        <f>IF(P2837='5.1'!$E$5,TXM!S2837,"")</f>
        <v/>
      </c>
      <c r="U2837" t="str">
        <f>IFERROR(SMALL($T$5:$T$8000,ROWS($T$5:T2837)),"")</f>
        <v/>
      </c>
    </row>
    <row r="2838" spans="1:21" ht="14.4" customHeight="1" x14ac:dyDescent="0.25">
      <c r="A2838" s="285" t="s">
        <v>2027</v>
      </c>
      <c r="B2838" t="s">
        <v>1080</v>
      </c>
      <c r="C2838" s="300">
        <v>20110952</v>
      </c>
      <c r="D2838" s="286">
        <f>ROWS(C$5:C2838)</f>
        <v>2834</v>
      </c>
      <c r="E2838" s="286" t="str">
        <f>IF(A2838='5.1'!$E$5,TXM!D2838,"")</f>
        <v/>
      </c>
      <c r="F2838" t="str">
        <f>IFERROR(SMALL($E$5:$E$8000,ROWS($E$5:E2838)),"")</f>
        <v/>
      </c>
      <c r="I2838" s="285" t="s">
        <v>1970</v>
      </c>
      <c r="J2838" t="s">
        <v>762</v>
      </c>
      <c r="K2838" s="300">
        <v>3055</v>
      </c>
      <c r="L2838" s="286">
        <f>ROWS(K$5:K2838)</f>
        <v>2834</v>
      </c>
      <c r="M2838" s="286" t="str">
        <f>IF(I2838='5.1'!$E$5,TXM!L2838,"")</f>
        <v/>
      </c>
      <c r="N2838" t="str">
        <f>IFERROR(SMALL($M$5:$M$8000,ROWS($M$5:M2838)),"")</f>
        <v/>
      </c>
      <c r="P2838" t="s">
        <v>1865</v>
      </c>
      <c r="Q2838" t="s">
        <v>1081</v>
      </c>
      <c r="R2838">
        <v>1122456</v>
      </c>
      <c r="S2838" s="286">
        <f>ROWS(R$5:R2838)</f>
        <v>2834</v>
      </c>
      <c r="T2838" s="286" t="str">
        <f>IF(P2838='5.1'!$E$5,TXM!S2838,"")</f>
        <v/>
      </c>
      <c r="U2838" t="str">
        <f>IFERROR(SMALL($T$5:$T$8000,ROWS($T$5:T2838)),"")</f>
        <v/>
      </c>
    </row>
    <row r="2839" spans="1:21" ht="14.4" customHeight="1" x14ac:dyDescent="0.25">
      <c r="A2839" s="285" t="s">
        <v>2027</v>
      </c>
      <c r="B2839" t="s">
        <v>1086</v>
      </c>
      <c r="C2839" s="300">
        <v>1468031</v>
      </c>
      <c r="D2839" s="286">
        <f>ROWS(C$5:C2839)</f>
        <v>2835</v>
      </c>
      <c r="E2839" s="286" t="str">
        <f>IF(A2839='5.1'!$E$5,TXM!D2839,"")</f>
        <v/>
      </c>
      <c r="F2839" t="str">
        <f>IFERROR(SMALL($E$5:$E$8000,ROWS($E$5:E2839)),"")</f>
        <v/>
      </c>
      <c r="I2839" s="285" t="s">
        <v>1970</v>
      </c>
      <c r="J2839" t="s">
        <v>111</v>
      </c>
      <c r="K2839" s="300">
        <v>2546</v>
      </c>
      <c r="L2839" s="286">
        <f>ROWS(K$5:K2839)</f>
        <v>2835</v>
      </c>
      <c r="M2839" s="286" t="str">
        <f>IF(I2839='5.1'!$E$5,TXM!L2839,"")</f>
        <v/>
      </c>
      <c r="N2839" t="str">
        <f>IFERROR(SMALL($M$5:$M$8000,ROWS($M$5:M2839)),"")</f>
        <v/>
      </c>
      <c r="P2839" t="s">
        <v>1865</v>
      </c>
      <c r="Q2839" t="s">
        <v>1093</v>
      </c>
      <c r="R2839">
        <v>767486</v>
      </c>
      <c r="S2839" s="286">
        <f>ROWS(R$5:R2839)</f>
        <v>2835</v>
      </c>
      <c r="T2839" s="286" t="str">
        <f>IF(P2839='5.1'!$E$5,TXM!S2839,"")</f>
        <v/>
      </c>
      <c r="U2839" t="str">
        <f>IFERROR(SMALL($T$5:$T$8000,ROWS($T$5:T2839)),"")</f>
        <v/>
      </c>
    </row>
    <row r="2840" spans="1:21" ht="14.4" customHeight="1" x14ac:dyDescent="0.25">
      <c r="A2840" s="285" t="s">
        <v>2027</v>
      </c>
      <c r="B2840" t="s">
        <v>1090</v>
      </c>
      <c r="C2840" s="300">
        <v>1057758</v>
      </c>
      <c r="D2840" s="286">
        <f>ROWS(C$5:C2840)</f>
        <v>2836</v>
      </c>
      <c r="E2840" s="286" t="str">
        <f>IF(A2840='5.1'!$E$5,TXM!D2840,"")</f>
        <v/>
      </c>
      <c r="F2840" t="str">
        <f>IFERROR(SMALL($E$5:$E$8000,ROWS($E$5:E2840)),"")</f>
        <v/>
      </c>
      <c r="I2840" s="285" t="s">
        <v>1970</v>
      </c>
      <c r="J2840" t="s">
        <v>1097</v>
      </c>
      <c r="K2840" s="300">
        <v>2099</v>
      </c>
      <c r="L2840" s="286">
        <f>ROWS(K$5:K2840)</f>
        <v>2836</v>
      </c>
      <c r="M2840" s="286" t="str">
        <f>IF(I2840='5.1'!$E$5,TXM!L2840,"")</f>
        <v/>
      </c>
      <c r="N2840" t="str">
        <f>IFERROR(SMALL($M$5:$M$8000,ROWS($M$5:M2840)),"")</f>
        <v/>
      </c>
      <c r="P2840" t="s">
        <v>1865</v>
      </c>
      <c r="Q2840" t="s">
        <v>106</v>
      </c>
      <c r="R2840">
        <v>745536</v>
      </c>
      <c r="S2840" s="286">
        <f>ROWS(R$5:R2840)</f>
        <v>2836</v>
      </c>
      <c r="T2840" s="286" t="str">
        <f>IF(P2840='5.1'!$E$5,TXM!S2840,"")</f>
        <v/>
      </c>
      <c r="U2840" t="str">
        <f>IFERROR(SMALL($T$5:$T$8000,ROWS($T$5:T2840)),"")</f>
        <v/>
      </c>
    </row>
    <row r="2841" spans="1:21" ht="14.4" customHeight="1" x14ac:dyDescent="0.25">
      <c r="A2841" s="285" t="s">
        <v>2027</v>
      </c>
      <c r="B2841" t="s">
        <v>723</v>
      </c>
      <c r="C2841" s="300">
        <v>887967</v>
      </c>
      <c r="D2841" s="286">
        <f>ROWS(C$5:C2841)</f>
        <v>2837</v>
      </c>
      <c r="E2841" s="286" t="str">
        <f>IF(A2841='5.1'!$E$5,TXM!D2841,"")</f>
        <v/>
      </c>
      <c r="F2841" t="str">
        <f>IFERROR(SMALL($E$5:$E$8000,ROWS($E$5:E2841)),"")</f>
        <v/>
      </c>
      <c r="I2841" s="285" t="s">
        <v>1970</v>
      </c>
      <c r="J2841" t="s">
        <v>812</v>
      </c>
      <c r="K2841" s="300">
        <v>1760</v>
      </c>
      <c r="L2841" s="286">
        <f>ROWS(K$5:K2841)</f>
        <v>2837</v>
      </c>
      <c r="M2841" s="286" t="str">
        <f>IF(I2841='5.1'!$E$5,TXM!L2841,"")</f>
        <v/>
      </c>
      <c r="N2841" t="str">
        <f>IFERROR(SMALL($M$5:$M$8000,ROWS($M$5:M2841)),"")</f>
        <v/>
      </c>
      <c r="P2841" t="s">
        <v>1865</v>
      </c>
      <c r="Q2841" t="s">
        <v>1097</v>
      </c>
      <c r="R2841">
        <v>557706</v>
      </c>
      <c r="S2841" s="286">
        <f>ROWS(R$5:R2841)</f>
        <v>2837</v>
      </c>
      <c r="T2841" s="286" t="str">
        <f>IF(P2841='5.1'!$E$5,TXM!S2841,"")</f>
        <v/>
      </c>
      <c r="U2841" t="str">
        <f>IFERROR(SMALL($T$5:$T$8000,ROWS($T$5:T2841)),"")</f>
        <v/>
      </c>
    </row>
    <row r="2842" spans="1:21" ht="14.4" customHeight="1" x14ac:dyDescent="0.25">
      <c r="A2842" s="285" t="s">
        <v>2027</v>
      </c>
      <c r="B2842" t="s">
        <v>784</v>
      </c>
      <c r="C2842" s="300">
        <v>300131</v>
      </c>
      <c r="D2842" s="286">
        <f>ROWS(C$5:C2842)</f>
        <v>2838</v>
      </c>
      <c r="E2842" s="286" t="str">
        <f>IF(A2842='5.1'!$E$5,TXM!D2842,"")</f>
        <v/>
      </c>
      <c r="F2842" t="str">
        <f>IFERROR(SMALL($E$5:$E$8000,ROWS($E$5:E2842)),"")</f>
        <v/>
      </c>
      <c r="I2842" s="285" t="s">
        <v>1970</v>
      </c>
      <c r="J2842" t="s">
        <v>784</v>
      </c>
      <c r="K2842" s="300">
        <v>1153</v>
      </c>
      <c r="L2842" s="286">
        <f>ROWS(K$5:K2842)</f>
        <v>2838</v>
      </c>
      <c r="M2842" s="286" t="str">
        <f>IF(I2842='5.1'!$E$5,TXM!L2842,"")</f>
        <v/>
      </c>
      <c r="N2842" t="str">
        <f>IFERROR(SMALL($M$5:$M$8000,ROWS($M$5:M2842)),"")</f>
        <v/>
      </c>
      <c r="P2842" t="s">
        <v>1865</v>
      </c>
      <c r="Q2842" t="s">
        <v>118</v>
      </c>
      <c r="R2842">
        <v>520610</v>
      </c>
      <c r="S2842" s="286">
        <f>ROWS(R$5:R2842)</f>
        <v>2838</v>
      </c>
      <c r="T2842" s="286" t="str">
        <f>IF(P2842='5.1'!$E$5,TXM!S2842,"")</f>
        <v/>
      </c>
      <c r="U2842" t="str">
        <f>IFERROR(SMALL($T$5:$T$8000,ROWS($T$5:T2842)),"")</f>
        <v/>
      </c>
    </row>
    <row r="2843" spans="1:21" ht="14.4" customHeight="1" x14ac:dyDescent="0.25">
      <c r="A2843" s="285" t="s">
        <v>2027</v>
      </c>
      <c r="B2843" t="s">
        <v>725</v>
      </c>
      <c r="C2843" s="300">
        <v>224726</v>
      </c>
      <c r="D2843" s="286">
        <f>ROWS(C$5:C2843)</f>
        <v>2839</v>
      </c>
      <c r="E2843" s="286" t="str">
        <f>IF(A2843='5.1'!$E$5,TXM!D2843,"")</f>
        <v/>
      </c>
      <c r="F2843" t="str">
        <f>IFERROR(SMALL($E$5:$E$8000,ROWS($E$5:E2843)),"")</f>
        <v/>
      </c>
      <c r="I2843" s="285" t="s">
        <v>1970</v>
      </c>
      <c r="J2843" t="s">
        <v>1098</v>
      </c>
      <c r="K2843" s="300">
        <v>102</v>
      </c>
      <c r="L2843" s="286">
        <f>ROWS(K$5:K2843)</f>
        <v>2839</v>
      </c>
      <c r="M2843" s="286" t="str">
        <f>IF(I2843='5.1'!$E$5,TXM!L2843,"")</f>
        <v/>
      </c>
      <c r="N2843" t="str">
        <f>IFERROR(SMALL($M$5:$M$8000,ROWS($M$5:M2843)),"")</f>
        <v/>
      </c>
      <c r="P2843" t="s">
        <v>1865</v>
      </c>
      <c r="Q2843" t="s">
        <v>808</v>
      </c>
      <c r="R2843">
        <v>438266</v>
      </c>
      <c r="S2843" s="286">
        <f>ROWS(R$5:R2843)</f>
        <v>2839</v>
      </c>
      <c r="T2843" s="286" t="str">
        <f>IF(P2843='5.1'!$E$5,TXM!S2843,"")</f>
        <v/>
      </c>
      <c r="U2843" t="str">
        <f>IFERROR(SMALL($T$5:$T$8000,ROWS($T$5:T2843)),"")</f>
        <v/>
      </c>
    </row>
    <row r="2844" spans="1:21" ht="14.4" customHeight="1" x14ac:dyDescent="0.25">
      <c r="A2844" s="285" t="s">
        <v>2027</v>
      </c>
      <c r="B2844" t="s">
        <v>717</v>
      </c>
      <c r="C2844" s="300">
        <v>139427</v>
      </c>
      <c r="D2844" s="286">
        <f>ROWS(C$5:C2844)</f>
        <v>2840</v>
      </c>
      <c r="E2844" s="286" t="str">
        <f>IF(A2844='5.1'!$E$5,TXM!D2844,"")</f>
        <v/>
      </c>
      <c r="F2844" t="str">
        <f>IFERROR(SMALL($E$5:$E$8000,ROWS($E$5:E2844)),"")</f>
        <v/>
      </c>
      <c r="I2844" s="285" t="s">
        <v>1738</v>
      </c>
      <c r="J2844" t="s">
        <v>810</v>
      </c>
      <c r="K2844" s="300">
        <v>6992839312</v>
      </c>
      <c r="L2844" s="286">
        <f>ROWS(K$5:K2844)</f>
        <v>2840</v>
      </c>
      <c r="M2844" s="286" t="str">
        <f>IF(I2844='5.1'!$E$5,TXM!L2844,"")</f>
        <v/>
      </c>
      <c r="N2844" t="str">
        <f>IFERROR(SMALL($M$5:$M$8000,ROWS($M$5:M2844)),"")</f>
        <v/>
      </c>
      <c r="P2844" t="s">
        <v>1865</v>
      </c>
      <c r="Q2844" t="s">
        <v>762</v>
      </c>
      <c r="R2844">
        <v>273330</v>
      </c>
      <c r="S2844" s="286">
        <f>ROWS(R$5:R2844)</f>
        <v>2840</v>
      </c>
      <c r="T2844" s="286" t="str">
        <f>IF(P2844='5.1'!$E$5,TXM!S2844,"")</f>
        <v/>
      </c>
      <c r="U2844" t="str">
        <f>IFERROR(SMALL($T$5:$T$8000,ROWS($T$5:T2844)),"")</f>
        <v/>
      </c>
    </row>
    <row r="2845" spans="1:21" ht="14.4" customHeight="1" x14ac:dyDescent="0.25">
      <c r="A2845" s="285" t="s">
        <v>2027</v>
      </c>
      <c r="B2845" t="s">
        <v>1076</v>
      </c>
      <c r="C2845" s="300">
        <v>98428</v>
      </c>
      <c r="D2845" s="286">
        <f>ROWS(C$5:C2845)</f>
        <v>2841</v>
      </c>
      <c r="E2845" s="286" t="str">
        <f>IF(A2845='5.1'!$E$5,TXM!D2845,"")</f>
        <v/>
      </c>
      <c r="F2845" t="str">
        <f>IFERROR(SMALL($E$5:$E$8000,ROWS($E$5:E2845)),"")</f>
        <v/>
      </c>
      <c r="I2845" s="285" t="s">
        <v>1738</v>
      </c>
      <c r="J2845" t="s">
        <v>108</v>
      </c>
      <c r="K2845" s="300">
        <v>5689858275</v>
      </c>
      <c r="L2845" s="286">
        <f>ROWS(K$5:K2845)</f>
        <v>2841</v>
      </c>
      <c r="M2845" s="286" t="str">
        <f>IF(I2845='5.1'!$E$5,TXM!L2845,"")</f>
        <v/>
      </c>
      <c r="N2845" t="str">
        <f>IFERROR(SMALL($M$5:$M$8000,ROWS($M$5:M2845)),"")</f>
        <v/>
      </c>
      <c r="P2845" t="s">
        <v>1865</v>
      </c>
      <c r="Q2845" t="s">
        <v>117</v>
      </c>
      <c r="R2845">
        <v>211242</v>
      </c>
      <c r="S2845" s="286">
        <f>ROWS(R$5:R2845)</f>
        <v>2841</v>
      </c>
      <c r="T2845" s="286" t="str">
        <f>IF(P2845='5.1'!$E$5,TXM!S2845,"")</f>
        <v/>
      </c>
      <c r="U2845" t="str">
        <f>IFERROR(SMALL($T$5:$T$8000,ROWS($T$5:T2845)),"")</f>
        <v/>
      </c>
    </row>
    <row r="2846" spans="1:21" ht="14.4" customHeight="1" x14ac:dyDescent="0.25">
      <c r="A2846" s="285" t="s">
        <v>2027</v>
      </c>
      <c r="B2846" t="s">
        <v>705</v>
      </c>
      <c r="C2846" s="300">
        <v>89758</v>
      </c>
      <c r="D2846" s="286">
        <f>ROWS(C$5:C2846)</f>
        <v>2842</v>
      </c>
      <c r="E2846" s="286" t="str">
        <f>IF(A2846='5.1'!$E$5,TXM!D2846,"")</f>
        <v/>
      </c>
      <c r="F2846" t="str">
        <f>IFERROR(SMALL($E$5:$E$8000,ROWS($E$5:E2846)),"")</f>
        <v/>
      </c>
      <c r="I2846" s="285" t="s">
        <v>1738</v>
      </c>
      <c r="J2846" t="s">
        <v>806</v>
      </c>
      <c r="K2846" s="300">
        <v>4860213079</v>
      </c>
      <c r="L2846" s="286">
        <f>ROWS(K$5:K2846)</f>
        <v>2842</v>
      </c>
      <c r="M2846" s="286" t="str">
        <f>IF(I2846='5.1'!$E$5,TXM!L2846,"")</f>
        <v/>
      </c>
      <c r="N2846" t="str">
        <f>IFERROR(SMALL($M$5:$M$8000,ROWS($M$5:M2846)),"")</f>
        <v/>
      </c>
      <c r="P2846" t="s">
        <v>1865</v>
      </c>
      <c r="Q2846" t="s">
        <v>119</v>
      </c>
      <c r="R2846">
        <v>160575</v>
      </c>
      <c r="S2846" s="286">
        <f>ROWS(R$5:R2846)</f>
        <v>2842</v>
      </c>
      <c r="T2846" s="286" t="str">
        <f>IF(P2846='5.1'!$E$5,TXM!S2846,"")</f>
        <v/>
      </c>
      <c r="U2846" t="str">
        <f>IFERROR(SMALL($T$5:$T$8000,ROWS($T$5:T2846)),"")</f>
        <v/>
      </c>
    </row>
    <row r="2847" spans="1:21" ht="14.4" customHeight="1" x14ac:dyDescent="0.25">
      <c r="A2847" s="285" t="s">
        <v>2027</v>
      </c>
      <c r="B2847" t="s">
        <v>1096</v>
      </c>
      <c r="C2847" s="300">
        <v>82722</v>
      </c>
      <c r="D2847" s="286">
        <f>ROWS(C$5:C2847)</f>
        <v>2843</v>
      </c>
      <c r="E2847" s="286" t="str">
        <f>IF(A2847='5.1'!$E$5,TXM!D2847,"")</f>
        <v/>
      </c>
      <c r="F2847" t="str">
        <f>IFERROR(SMALL($E$5:$E$8000,ROWS($E$5:E2847)),"")</f>
        <v/>
      </c>
      <c r="I2847" s="285" t="s">
        <v>1738</v>
      </c>
      <c r="J2847" t="s">
        <v>808</v>
      </c>
      <c r="K2847" s="300">
        <v>3929622963</v>
      </c>
      <c r="L2847" s="286">
        <f>ROWS(K$5:K2847)</f>
        <v>2843</v>
      </c>
      <c r="M2847" s="286" t="str">
        <f>IF(I2847='5.1'!$E$5,TXM!L2847,"")</f>
        <v/>
      </c>
      <c r="N2847" t="str">
        <f>IFERROR(SMALL($M$5:$M$8000,ROWS($M$5:M2847)),"")</f>
        <v/>
      </c>
      <c r="P2847" t="s">
        <v>1865</v>
      </c>
      <c r="Q2847" t="s">
        <v>752</v>
      </c>
      <c r="R2847">
        <v>148679</v>
      </c>
      <c r="S2847" s="286">
        <f>ROWS(R$5:R2847)</f>
        <v>2843</v>
      </c>
      <c r="T2847" s="286" t="str">
        <f>IF(P2847='5.1'!$E$5,TXM!S2847,"")</f>
        <v/>
      </c>
      <c r="U2847" t="str">
        <f>IFERROR(SMALL($T$5:$T$8000,ROWS($T$5:T2847)),"")</f>
        <v/>
      </c>
    </row>
    <row r="2848" spans="1:21" ht="14.4" customHeight="1" x14ac:dyDescent="0.25">
      <c r="A2848" s="285" t="s">
        <v>2027</v>
      </c>
      <c r="B2848" t="s">
        <v>118</v>
      </c>
      <c r="C2848" s="300">
        <v>68773</v>
      </c>
      <c r="D2848" s="286">
        <f>ROWS(C$5:C2848)</f>
        <v>2844</v>
      </c>
      <c r="E2848" s="286" t="str">
        <f>IF(A2848='5.1'!$E$5,TXM!D2848,"")</f>
        <v/>
      </c>
      <c r="F2848" t="str">
        <f>IFERROR(SMALL($E$5:$E$8000,ROWS($E$5:E2848)),"")</f>
        <v/>
      </c>
      <c r="I2848" s="285" t="s">
        <v>1738</v>
      </c>
      <c r="J2848" t="s">
        <v>719</v>
      </c>
      <c r="K2848" s="300">
        <v>2822491701</v>
      </c>
      <c r="L2848" s="286">
        <f>ROWS(K$5:K2848)</f>
        <v>2844</v>
      </c>
      <c r="M2848" s="286" t="str">
        <f>IF(I2848='5.1'!$E$5,TXM!L2848,"")</f>
        <v/>
      </c>
      <c r="N2848" t="str">
        <f>IFERROR(SMALL($M$5:$M$8000,ROWS($M$5:M2848)),"")</f>
        <v/>
      </c>
      <c r="P2848" t="s">
        <v>1865</v>
      </c>
      <c r="Q2848" t="s">
        <v>725</v>
      </c>
      <c r="R2848">
        <v>126730</v>
      </c>
      <c r="S2848" s="286">
        <f>ROWS(R$5:R2848)</f>
        <v>2844</v>
      </c>
      <c r="T2848" s="286" t="str">
        <f>IF(P2848='5.1'!$E$5,TXM!S2848,"")</f>
        <v/>
      </c>
      <c r="U2848" t="str">
        <f>IFERROR(SMALL($T$5:$T$8000,ROWS($T$5:T2848)),"")</f>
        <v/>
      </c>
    </row>
    <row r="2849" spans="1:21" ht="14.4" customHeight="1" x14ac:dyDescent="0.25">
      <c r="A2849" s="285" t="s">
        <v>2027</v>
      </c>
      <c r="B2849" t="s">
        <v>774</v>
      </c>
      <c r="C2849" s="300">
        <v>60687</v>
      </c>
      <c r="D2849" s="286">
        <f>ROWS(C$5:C2849)</f>
        <v>2845</v>
      </c>
      <c r="E2849" s="286" t="str">
        <f>IF(A2849='5.1'!$E$5,TXM!D2849,"")</f>
        <v/>
      </c>
      <c r="F2849" t="str">
        <f>IFERROR(SMALL($E$5:$E$8000,ROWS($E$5:E2849)),"")</f>
        <v/>
      </c>
      <c r="I2849" s="285" t="s">
        <v>1738</v>
      </c>
      <c r="J2849" t="s">
        <v>784</v>
      </c>
      <c r="K2849" s="300">
        <v>2784522206</v>
      </c>
      <c r="L2849" s="286">
        <f>ROWS(K$5:K2849)</f>
        <v>2845</v>
      </c>
      <c r="M2849" s="286" t="str">
        <f>IF(I2849='5.1'!$E$5,TXM!L2849,"")</f>
        <v/>
      </c>
      <c r="N2849" t="str">
        <f>IFERROR(SMALL($M$5:$M$8000,ROWS($M$5:M2849)),"")</f>
        <v/>
      </c>
      <c r="P2849" t="s">
        <v>1865</v>
      </c>
      <c r="Q2849" t="s">
        <v>723</v>
      </c>
      <c r="R2849">
        <v>123801</v>
      </c>
      <c r="S2849" s="286">
        <f>ROWS(R$5:R2849)</f>
        <v>2845</v>
      </c>
      <c r="T2849" s="286" t="str">
        <f>IF(P2849='5.1'!$E$5,TXM!S2849,"")</f>
        <v/>
      </c>
      <c r="U2849" t="str">
        <f>IFERROR(SMALL($T$5:$T$8000,ROWS($T$5:T2849)),"")</f>
        <v/>
      </c>
    </row>
    <row r="2850" spans="1:21" ht="14.4" customHeight="1" x14ac:dyDescent="0.25">
      <c r="A2850" s="285" t="s">
        <v>2027</v>
      </c>
      <c r="B2850" t="s">
        <v>776</v>
      </c>
      <c r="C2850" s="300">
        <v>44417</v>
      </c>
      <c r="D2850" s="286">
        <f>ROWS(C$5:C2850)</f>
        <v>2846</v>
      </c>
      <c r="E2850" s="286" t="str">
        <f>IF(A2850='5.1'!$E$5,TXM!D2850,"")</f>
        <v/>
      </c>
      <c r="F2850" t="str">
        <f>IFERROR(SMALL($E$5:$E$8000,ROWS($E$5:E2850)),"")</f>
        <v/>
      </c>
      <c r="I2850" s="285" t="s">
        <v>1738</v>
      </c>
      <c r="J2850" t="s">
        <v>786</v>
      </c>
      <c r="K2850" s="300">
        <v>2348208669</v>
      </c>
      <c r="L2850" s="286">
        <f>ROWS(K$5:K2850)</f>
        <v>2846</v>
      </c>
      <c r="M2850" s="286" t="str">
        <f>IF(I2850='5.1'!$E$5,TXM!L2850,"")</f>
        <v/>
      </c>
      <c r="N2850" t="str">
        <f>IFERROR(SMALL($M$5:$M$8000,ROWS($M$5:M2850)),"")</f>
        <v/>
      </c>
      <c r="P2850" t="s">
        <v>1865</v>
      </c>
      <c r="Q2850" t="s">
        <v>784</v>
      </c>
      <c r="R2850">
        <v>116025</v>
      </c>
      <c r="S2850" s="286">
        <f>ROWS(R$5:R2850)</f>
        <v>2846</v>
      </c>
      <c r="T2850" s="286" t="str">
        <f>IF(P2850='5.1'!$E$5,TXM!S2850,"")</f>
        <v/>
      </c>
      <c r="U2850" t="str">
        <f>IFERROR(SMALL($T$5:$T$8000,ROWS($T$5:T2850)),"")</f>
        <v/>
      </c>
    </row>
    <row r="2851" spans="1:21" ht="14.4" customHeight="1" x14ac:dyDescent="0.25">
      <c r="A2851" s="285" t="s">
        <v>2027</v>
      </c>
      <c r="B2851" t="s">
        <v>117</v>
      </c>
      <c r="C2851" s="300">
        <v>43875</v>
      </c>
      <c r="D2851" s="286">
        <f>ROWS(C$5:C2851)</f>
        <v>2847</v>
      </c>
      <c r="E2851" s="286" t="str">
        <f>IF(A2851='5.1'!$E$5,TXM!D2851,"")</f>
        <v/>
      </c>
      <c r="F2851" t="str">
        <f>IFERROR(SMALL($E$5:$E$8000,ROWS($E$5:E2851)),"")</f>
        <v/>
      </c>
      <c r="I2851" s="285" t="s">
        <v>1738</v>
      </c>
      <c r="J2851" t="s">
        <v>715</v>
      </c>
      <c r="K2851" s="300">
        <v>1542935560</v>
      </c>
      <c r="L2851" s="286">
        <f>ROWS(K$5:K2851)</f>
        <v>2847</v>
      </c>
      <c r="M2851" s="286" t="str">
        <f>IF(I2851='5.1'!$E$5,TXM!L2851,"")</f>
        <v/>
      </c>
      <c r="N2851" t="str">
        <f>IFERROR(SMALL($M$5:$M$8000,ROWS($M$5:M2851)),"")</f>
        <v/>
      </c>
      <c r="P2851" t="s">
        <v>1865</v>
      </c>
      <c r="Q2851" t="s">
        <v>1087</v>
      </c>
      <c r="R2851">
        <v>108490</v>
      </c>
      <c r="S2851" s="286">
        <f>ROWS(R$5:R2851)</f>
        <v>2847</v>
      </c>
      <c r="T2851" s="286" t="str">
        <f>IF(P2851='5.1'!$E$5,TXM!S2851,"")</f>
        <v/>
      </c>
      <c r="U2851" t="str">
        <f>IFERROR(SMALL($T$5:$T$8000,ROWS($T$5:T2851)),"")</f>
        <v/>
      </c>
    </row>
    <row r="2852" spans="1:21" ht="14.4" customHeight="1" x14ac:dyDescent="0.25">
      <c r="A2852" s="285" t="s">
        <v>2027</v>
      </c>
      <c r="B2852" t="s">
        <v>106</v>
      </c>
      <c r="C2852" s="300">
        <v>1195</v>
      </c>
      <c r="D2852" s="286">
        <f>ROWS(C$5:C2852)</f>
        <v>2848</v>
      </c>
      <c r="E2852" s="286" t="str">
        <f>IF(A2852='5.1'!$E$5,TXM!D2852,"")</f>
        <v/>
      </c>
      <c r="F2852" t="str">
        <f>IFERROR(SMALL($E$5:$E$8000,ROWS($E$5:E2852)),"")</f>
        <v/>
      </c>
      <c r="I2852" s="285" t="s">
        <v>1738</v>
      </c>
      <c r="J2852" t="s">
        <v>780</v>
      </c>
      <c r="K2852" s="300">
        <v>1513093613</v>
      </c>
      <c r="L2852" s="286">
        <f>ROWS(K$5:K2852)</f>
        <v>2848</v>
      </c>
      <c r="M2852" s="286" t="str">
        <f>IF(I2852='5.1'!$E$5,TXM!L2852,"")</f>
        <v/>
      </c>
      <c r="N2852" t="str">
        <f>IFERROR(SMALL($M$5:$M$8000,ROWS($M$5:M2852)),"")</f>
        <v/>
      </c>
      <c r="P2852" t="s">
        <v>1865</v>
      </c>
      <c r="Q2852" t="s">
        <v>997</v>
      </c>
      <c r="R2852">
        <v>105471</v>
      </c>
      <c r="S2852" s="286">
        <f>ROWS(R$5:R2852)</f>
        <v>2848</v>
      </c>
      <c r="T2852" s="286" t="str">
        <f>IF(P2852='5.1'!$E$5,TXM!S2852,"")</f>
        <v/>
      </c>
      <c r="U2852" t="str">
        <f>IFERROR(SMALL($T$5:$T$8000,ROWS($T$5:T2852)),"")</f>
        <v/>
      </c>
    </row>
    <row r="2853" spans="1:21" ht="14.4" customHeight="1" x14ac:dyDescent="0.25">
      <c r="A2853" s="285" t="s">
        <v>2027</v>
      </c>
      <c r="B2853" t="s">
        <v>1079</v>
      </c>
      <c r="C2853" s="300">
        <v>508</v>
      </c>
      <c r="D2853" s="286">
        <f>ROWS(C$5:C2853)</f>
        <v>2849</v>
      </c>
      <c r="E2853" s="286" t="str">
        <f>IF(A2853='5.1'!$E$5,TXM!D2853,"")</f>
        <v/>
      </c>
      <c r="F2853" t="str">
        <f>IFERROR(SMALL($E$5:$E$8000,ROWS($E$5:E2853)),"")</f>
        <v/>
      </c>
      <c r="I2853" s="285" t="s">
        <v>1738</v>
      </c>
      <c r="J2853" t="s">
        <v>760</v>
      </c>
      <c r="K2853" s="300">
        <v>1255527468</v>
      </c>
      <c r="L2853" s="286">
        <f>ROWS(K$5:K2853)</f>
        <v>2849</v>
      </c>
      <c r="M2853" s="286" t="str">
        <f>IF(I2853='5.1'!$E$5,TXM!L2853,"")</f>
        <v/>
      </c>
      <c r="N2853" t="str">
        <f>IFERROR(SMALL($M$5:$M$8000,ROWS($M$5:M2853)),"")</f>
        <v/>
      </c>
      <c r="P2853" t="s">
        <v>1865</v>
      </c>
      <c r="Q2853" t="s">
        <v>102</v>
      </c>
      <c r="R2853">
        <v>85000</v>
      </c>
      <c r="S2853" s="286">
        <f>ROWS(R$5:R2853)</f>
        <v>2849</v>
      </c>
      <c r="T2853" s="286" t="str">
        <f>IF(P2853='5.1'!$E$5,TXM!S2853,"")</f>
        <v/>
      </c>
      <c r="U2853" t="str">
        <f>IFERROR(SMALL($T$5:$T$8000,ROWS($T$5:T2853)),"")</f>
        <v/>
      </c>
    </row>
    <row r="2854" spans="1:21" ht="14.4" customHeight="1" x14ac:dyDescent="0.25">
      <c r="A2854" s="285" t="s">
        <v>2028</v>
      </c>
      <c r="B2854" t="s">
        <v>106</v>
      </c>
      <c r="C2854" s="300">
        <v>302830</v>
      </c>
      <c r="D2854" s="286">
        <f>ROWS(C$5:C2854)</f>
        <v>2850</v>
      </c>
      <c r="E2854" s="286" t="str">
        <f>IF(A2854='5.1'!$E$5,TXM!D2854,"")</f>
        <v/>
      </c>
      <c r="F2854" t="str">
        <f>IFERROR(SMALL($E$5:$E$8000,ROWS($E$5:E2854)),"")</f>
        <v/>
      </c>
      <c r="I2854" s="285" t="s">
        <v>1738</v>
      </c>
      <c r="J2854" t="s">
        <v>198</v>
      </c>
      <c r="K2854" s="300">
        <v>1064320444</v>
      </c>
      <c r="L2854" s="286">
        <f>ROWS(K$5:K2854)</f>
        <v>2850</v>
      </c>
      <c r="M2854" s="286" t="str">
        <f>IF(I2854='5.1'!$E$5,TXM!L2854,"")</f>
        <v/>
      </c>
      <c r="N2854" t="str">
        <f>IFERROR(SMALL($M$5:$M$8000,ROWS($M$5:M2854)),"")</f>
        <v/>
      </c>
      <c r="P2854" t="s">
        <v>1865</v>
      </c>
      <c r="Q2854" t="s">
        <v>105</v>
      </c>
      <c r="R2854">
        <v>68914</v>
      </c>
      <c r="S2854" s="286">
        <f>ROWS(R$5:R2854)</f>
        <v>2850</v>
      </c>
      <c r="T2854" s="286" t="str">
        <f>IF(P2854='5.1'!$E$5,TXM!S2854,"")</f>
        <v/>
      </c>
      <c r="U2854" t="str">
        <f>IFERROR(SMALL($T$5:$T$8000,ROWS($T$5:T2854)),"")</f>
        <v/>
      </c>
    </row>
    <row r="2855" spans="1:21" ht="14.4" customHeight="1" x14ac:dyDescent="0.25">
      <c r="A2855" s="285" t="s">
        <v>2028</v>
      </c>
      <c r="B2855" t="s">
        <v>1098</v>
      </c>
      <c r="C2855" s="300">
        <v>1138</v>
      </c>
      <c r="D2855" s="286">
        <f>ROWS(C$5:C2855)</f>
        <v>2851</v>
      </c>
      <c r="E2855" s="286" t="str">
        <f>IF(A2855='5.1'!$E$5,TXM!D2855,"")</f>
        <v/>
      </c>
      <c r="F2855" t="str">
        <f>IFERROR(SMALL($E$5:$E$8000,ROWS($E$5:E2855)),"")</f>
        <v/>
      </c>
      <c r="I2855" s="285" t="s">
        <v>1738</v>
      </c>
      <c r="J2855" t="s">
        <v>1080</v>
      </c>
      <c r="K2855" s="300">
        <v>924230824</v>
      </c>
      <c r="L2855" s="286">
        <f>ROWS(K$5:K2855)</f>
        <v>2851</v>
      </c>
      <c r="M2855" s="286" t="str">
        <f>IF(I2855='5.1'!$E$5,TXM!L2855,"")</f>
        <v/>
      </c>
      <c r="N2855" t="str">
        <f>IFERROR(SMALL($M$5:$M$8000,ROWS($M$5:M2855)),"")</f>
        <v/>
      </c>
      <c r="P2855" t="s">
        <v>1865</v>
      </c>
      <c r="Q2855" t="s">
        <v>1080</v>
      </c>
      <c r="R2855">
        <v>54975</v>
      </c>
      <c r="S2855" s="286">
        <f>ROWS(R$5:R2855)</f>
        <v>2851</v>
      </c>
      <c r="T2855" s="286" t="str">
        <f>IF(P2855='5.1'!$E$5,TXM!S2855,"")</f>
        <v/>
      </c>
      <c r="U2855" t="str">
        <f>IFERROR(SMALL($T$5:$T$8000,ROWS($T$5:T2855)),"")</f>
        <v/>
      </c>
    </row>
    <row r="2856" spans="1:21" ht="14.4" customHeight="1" x14ac:dyDescent="0.25">
      <c r="A2856" s="285" t="s">
        <v>2030</v>
      </c>
      <c r="B2856" t="s">
        <v>997</v>
      </c>
      <c r="C2856" s="300">
        <v>2493273</v>
      </c>
      <c r="D2856" s="286">
        <f>ROWS(C$5:C2856)</f>
        <v>2852</v>
      </c>
      <c r="E2856" s="286" t="str">
        <f>IF(A2856='5.1'!$E$5,TXM!D2856,"")</f>
        <v/>
      </c>
      <c r="F2856" t="str">
        <f>IFERROR(SMALL($E$5:$E$8000,ROWS($E$5:E2856)),"")</f>
        <v/>
      </c>
      <c r="I2856" s="285" t="s">
        <v>1738</v>
      </c>
      <c r="J2856" t="s">
        <v>762</v>
      </c>
      <c r="K2856" s="300">
        <v>809083253</v>
      </c>
      <c r="L2856" s="286">
        <f>ROWS(K$5:K2856)</f>
        <v>2852</v>
      </c>
      <c r="M2856" s="286" t="str">
        <f>IF(I2856='5.1'!$E$5,TXM!L2856,"")</f>
        <v/>
      </c>
      <c r="N2856" t="str">
        <f>IFERROR(SMALL($M$5:$M$8000,ROWS($M$5:M2856)),"")</f>
        <v/>
      </c>
      <c r="P2856" t="s">
        <v>1865</v>
      </c>
      <c r="Q2856" t="s">
        <v>1096</v>
      </c>
      <c r="R2856">
        <v>50700</v>
      </c>
      <c r="S2856" s="286">
        <f>ROWS(R$5:R2856)</f>
        <v>2852</v>
      </c>
      <c r="T2856" s="286" t="str">
        <f>IF(P2856='5.1'!$E$5,TXM!S2856,"")</f>
        <v/>
      </c>
      <c r="U2856" t="str">
        <f>IFERROR(SMALL($T$5:$T$8000,ROWS($T$5:T2856)),"")</f>
        <v/>
      </c>
    </row>
    <row r="2857" spans="1:21" ht="14.4" customHeight="1" x14ac:dyDescent="0.25">
      <c r="A2857" s="285" t="s">
        <v>2030</v>
      </c>
      <c r="B2857" t="s">
        <v>106</v>
      </c>
      <c r="C2857" s="300">
        <v>2281340</v>
      </c>
      <c r="D2857" s="286">
        <f>ROWS(C$5:C2857)</f>
        <v>2853</v>
      </c>
      <c r="E2857" s="286" t="str">
        <f>IF(A2857='5.1'!$E$5,TXM!D2857,"")</f>
        <v/>
      </c>
      <c r="F2857" t="str">
        <f>IFERROR(SMALL($E$5:$E$8000,ROWS($E$5:E2857)),"")</f>
        <v/>
      </c>
      <c r="I2857" s="285" t="s">
        <v>1738</v>
      </c>
      <c r="J2857" t="s">
        <v>107</v>
      </c>
      <c r="K2857" s="300">
        <v>701449612</v>
      </c>
      <c r="L2857" s="286">
        <f>ROWS(K$5:K2857)</f>
        <v>2853</v>
      </c>
      <c r="M2857" s="286" t="str">
        <f>IF(I2857='5.1'!$E$5,TXM!L2857,"")</f>
        <v/>
      </c>
      <c r="N2857" t="str">
        <f>IFERROR(SMALL($M$5:$M$8000,ROWS($M$5:M2857)),"")</f>
        <v/>
      </c>
      <c r="P2857" t="s">
        <v>1865</v>
      </c>
      <c r="Q2857" t="s">
        <v>776</v>
      </c>
      <c r="R2857">
        <v>41264</v>
      </c>
      <c r="S2857" s="286">
        <f>ROWS(R$5:R2857)</f>
        <v>2853</v>
      </c>
      <c r="T2857" s="286" t="str">
        <f>IF(P2857='5.1'!$E$5,TXM!S2857,"")</f>
        <v/>
      </c>
      <c r="U2857" t="str">
        <f>IFERROR(SMALL($T$5:$T$8000,ROWS($T$5:T2857)),"")</f>
        <v/>
      </c>
    </row>
    <row r="2858" spans="1:21" ht="14.4" customHeight="1" x14ac:dyDescent="0.25">
      <c r="A2858" s="285" t="s">
        <v>2030</v>
      </c>
      <c r="B2858" t="s">
        <v>723</v>
      </c>
      <c r="C2858" s="300">
        <v>1601597</v>
      </c>
      <c r="D2858" s="286">
        <f>ROWS(C$5:C2858)</f>
        <v>2854</v>
      </c>
      <c r="E2858" s="286" t="str">
        <f>IF(A2858='5.1'!$E$5,TXM!D2858,"")</f>
        <v/>
      </c>
      <c r="F2858" t="str">
        <f>IFERROR(SMALL($E$5:$E$8000,ROWS($E$5:E2858)),"")</f>
        <v/>
      </c>
      <c r="I2858" s="285" t="s">
        <v>1738</v>
      </c>
      <c r="J2858" t="s">
        <v>997</v>
      </c>
      <c r="K2858" s="300">
        <v>692131916</v>
      </c>
      <c r="L2858" s="286">
        <f>ROWS(K$5:K2858)</f>
        <v>2854</v>
      </c>
      <c r="M2858" s="286" t="str">
        <f>IF(I2858='5.1'!$E$5,TXM!L2858,"")</f>
        <v/>
      </c>
      <c r="N2858" t="str">
        <f>IFERROR(SMALL($M$5:$M$8000,ROWS($M$5:M2858)),"")</f>
        <v/>
      </c>
      <c r="P2858" t="s">
        <v>1865</v>
      </c>
      <c r="Q2858" t="s">
        <v>717</v>
      </c>
      <c r="R2858">
        <v>30113</v>
      </c>
      <c r="S2858" s="286">
        <f>ROWS(R$5:R2858)</f>
        <v>2854</v>
      </c>
      <c r="T2858" s="286" t="str">
        <f>IF(P2858='5.1'!$E$5,TXM!S2858,"")</f>
        <v/>
      </c>
      <c r="U2858" t="str">
        <f>IFERROR(SMALL($T$5:$T$8000,ROWS($T$5:T2858)),"")</f>
        <v/>
      </c>
    </row>
    <row r="2859" spans="1:21" ht="14.4" customHeight="1" x14ac:dyDescent="0.25">
      <c r="A2859" s="285" t="s">
        <v>2030</v>
      </c>
      <c r="B2859" t="s">
        <v>802</v>
      </c>
      <c r="C2859" s="300">
        <v>294219</v>
      </c>
      <c r="D2859" s="286">
        <f>ROWS(C$5:C2859)</f>
        <v>2855</v>
      </c>
      <c r="E2859" s="286" t="str">
        <f>IF(A2859='5.1'!$E$5,TXM!D2859,"")</f>
        <v/>
      </c>
      <c r="F2859" t="str">
        <f>IFERROR(SMALL($E$5:$E$8000,ROWS($E$5:E2859)),"")</f>
        <v/>
      </c>
      <c r="I2859" s="285" t="s">
        <v>1738</v>
      </c>
      <c r="J2859" t="s">
        <v>711</v>
      </c>
      <c r="K2859" s="300">
        <v>653535055</v>
      </c>
      <c r="L2859" s="286">
        <f>ROWS(K$5:K2859)</f>
        <v>2855</v>
      </c>
      <c r="M2859" s="286" t="str">
        <f>IF(I2859='5.1'!$E$5,TXM!L2859,"")</f>
        <v/>
      </c>
      <c r="N2859" t="str">
        <f>IFERROR(SMALL($M$5:$M$8000,ROWS($M$5:M2859)),"")</f>
        <v/>
      </c>
      <c r="P2859" t="s">
        <v>1865</v>
      </c>
      <c r="Q2859" t="s">
        <v>818</v>
      </c>
      <c r="R2859">
        <v>21720</v>
      </c>
      <c r="S2859" s="286">
        <f>ROWS(R$5:R2859)</f>
        <v>2855</v>
      </c>
      <c r="T2859" s="286" t="str">
        <f>IF(P2859='5.1'!$E$5,TXM!S2859,"")</f>
        <v/>
      </c>
      <c r="U2859" t="str">
        <f>IFERROR(SMALL($T$5:$T$8000,ROWS($T$5:T2859)),"")</f>
        <v/>
      </c>
    </row>
    <row r="2860" spans="1:21" ht="14.4" customHeight="1" x14ac:dyDescent="0.25">
      <c r="A2860" s="285" t="s">
        <v>2030</v>
      </c>
      <c r="B2860" t="s">
        <v>806</v>
      </c>
      <c r="C2860" s="300">
        <v>66748</v>
      </c>
      <c r="D2860" s="286">
        <f>ROWS(C$5:C2860)</f>
        <v>2856</v>
      </c>
      <c r="E2860" s="286" t="str">
        <f>IF(A2860='5.1'!$E$5,TXM!D2860,"")</f>
        <v/>
      </c>
      <c r="F2860" t="str">
        <f>IFERROR(SMALL($E$5:$E$8000,ROWS($E$5:E2860)),"")</f>
        <v/>
      </c>
      <c r="I2860" s="285" t="s">
        <v>1738</v>
      </c>
      <c r="J2860" t="s">
        <v>782</v>
      </c>
      <c r="K2860" s="300">
        <v>644883445</v>
      </c>
      <c r="L2860" s="286">
        <f>ROWS(K$5:K2860)</f>
        <v>2856</v>
      </c>
      <c r="M2860" s="286" t="str">
        <f>IF(I2860='5.1'!$E$5,TXM!L2860,"")</f>
        <v/>
      </c>
      <c r="N2860" t="str">
        <f>IFERROR(SMALL($M$5:$M$8000,ROWS($M$5:M2860)),"")</f>
        <v/>
      </c>
      <c r="P2860" t="s">
        <v>1865</v>
      </c>
      <c r="Q2860" t="s">
        <v>766</v>
      </c>
      <c r="R2860">
        <v>21302</v>
      </c>
      <c r="S2860" s="286">
        <f>ROWS(R$5:R2860)</f>
        <v>2856</v>
      </c>
      <c r="T2860" s="286" t="str">
        <f>IF(P2860='5.1'!$E$5,TXM!S2860,"")</f>
        <v/>
      </c>
      <c r="U2860" t="str">
        <f>IFERROR(SMALL($T$5:$T$8000,ROWS($T$5:T2860)),"")</f>
        <v/>
      </c>
    </row>
    <row r="2861" spans="1:21" ht="14.4" customHeight="1" x14ac:dyDescent="0.25">
      <c r="A2861" s="285" t="s">
        <v>2030</v>
      </c>
      <c r="B2861" t="s">
        <v>782</v>
      </c>
      <c r="C2861" s="300">
        <v>62554</v>
      </c>
      <c r="D2861" s="286">
        <f>ROWS(C$5:C2861)</f>
        <v>2857</v>
      </c>
      <c r="E2861" s="286" t="str">
        <f>IF(A2861='5.1'!$E$5,TXM!D2861,"")</f>
        <v/>
      </c>
      <c r="F2861" t="str">
        <f>IFERROR(SMALL($E$5:$E$8000,ROWS($E$5:E2861)),"")</f>
        <v/>
      </c>
      <c r="I2861" s="285" t="s">
        <v>1738</v>
      </c>
      <c r="J2861" t="s">
        <v>717</v>
      </c>
      <c r="K2861" s="300">
        <v>564843311</v>
      </c>
      <c r="L2861" s="286">
        <f>ROWS(K$5:K2861)</f>
        <v>2857</v>
      </c>
      <c r="M2861" s="286" t="str">
        <f>IF(I2861='5.1'!$E$5,TXM!L2861,"")</f>
        <v/>
      </c>
      <c r="N2861" t="str">
        <f>IFERROR(SMALL($M$5:$M$8000,ROWS($M$5:M2861)),"")</f>
        <v/>
      </c>
      <c r="P2861" t="s">
        <v>1865</v>
      </c>
      <c r="Q2861" t="s">
        <v>786</v>
      </c>
      <c r="R2861">
        <v>20812</v>
      </c>
      <c r="S2861" s="286">
        <f>ROWS(R$5:R2861)</f>
        <v>2857</v>
      </c>
      <c r="T2861" s="286" t="str">
        <f>IF(P2861='5.1'!$E$5,TXM!S2861,"")</f>
        <v/>
      </c>
      <c r="U2861" t="str">
        <f>IFERROR(SMALL($T$5:$T$8000,ROWS($T$5:T2861)),"")</f>
        <v/>
      </c>
    </row>
    <row r="2862" spans="1:21" ht="14.4" customHeight="1" x14ac:dyDescent="0.25">
      <c r="A2862" s="285" t="s">
        <v>2030</v>
      </c>
      <c r="B2862" t="s">
        <v>1098</v>
      </c>
      <c r="C2862" s="300">
        <v>3122</v>
      </c>
      <c r="D2862" s="286">
        <f>ROWS(C$5:C2862)</f>
        <v>2858</v>
      </c>
      <c r="E2862" s="286" t="str">
        <f>IF(A2862='5.1'!$E$5,TXM!D2862,"")</f>
        <v/>
      </c>
      <c r="F2862" t="str">
        <f>IFERROR(SMALL($E$5:$E$8000,ROWS($E$5:E2862)),"")</f>
        <v/>
      </c>
      <c r="I2862" s="285" t="s">
        <v>1738</v>
      </c>
      <c r="J2862" t="s">
        <v>1079</v>
      </c>
      <c r="K2862" s="300">
        <v>530925521</v>
      </c>
      <c r="L2862" s="286">
        <f>ROWS(K$5:K2862)</f>
        <v>2858</v>
      </c>
      <c r="M2862" s="286" t="str">
        <f>IF(I2862='5.1'!$E$5,TXM!L2862,"")</f>
        <v/>
      </c>
      <c r="N2862" t="str">
        <f>IFERROR(SMALL($M$5:$M$8000,ROWS($M$5:M2862)),"")</f>
        <v/>
      </c>
      <c r="P2862" t="s">
        <v>1865</v>
      </c>
      <c r="Q2862" t="s">
        <v>115</v>
      </c>
      <c r="R2862">
        <v>16902</v>
      </c>
      <c r="S2862" s="286">
        <f>ROWS(R$5:R2862)</f>
        <v>2858</v>
      </c>
      <c r="T2862" s="286" t="str">
        <f>IF(P2862='5.1'!$E$5,TXM!S2862,"")</f>
        <v/>
      </c>
      <c r="U2862" t="str">
        <f>IFERROR(SMALL($T$5:$T$8000,ROWS($T$5:T2862)),"")</f>
        <v/>
      </c>
    </row>
    <row r="2863" spans="1:21" ht="14.4" customHeight="1" x14ac:dyDescent="0.25">
      <c r="A2863" s="285" t="s">
        <v>2030</v>
      </c>
      <c r="B2863" t="s">
        <v>107</v>
      </c>
      <c r="C2863" s="300">
        <v>1323</v>
      </c>
      <c r="D2863" s="286">
        <f>ROWS(C$5:C2863)</f>
        <v>2859</v>
      </c>
      <c r="E2863" s="286" t="str">
        <f>IF(A2863='5.1'!$E$5,TXM!D2863,"")</f>
        <v/>
      </c>
      <c r="F2863" t="str">
        <f>IFERROR(SMALL($E$5:$E$8000,ROWS($E$5:E2863)),"")</f>
        <v/>
      </c>
      <c r="I2863" s="285" t="s">
        <v>1738</v>
      </c>
      <c r="J2863" t="s">
        <v>1081</v>
      </c>
      <c r="K2863" s="300">
        <v>479956932</v>
      </c>
      <c r="L2863" s="286">
        <f>ROWS(K$5:K2863)</f>
        <v>2859</v>
      </c>
      <c r="M2863" s="286" t="str">
        <f>IF(I2863='5.1'!$E$5,TXM!L2863,"")</f>
        <v/>
      </c>
      <c r="N2863" t="str">
        <f>IFERROR(SMALL($M$5:$M$8000,ROWS($M$5:M2863)),"")</f>
        <v/>
      </c>
      <c r="P2863" t="s">
        <v>1865</v>
      </c>
      <c r="Q2863" t="s">
        <v>110</v>
      </c>
      <c r="R2863">
        <v>14754</v>
      </c>
      <c r="S2863" s="286">
        <f>ROWS(R$5:R2863)</f>
        <v>2859</v>
      </c>
      <c r="T2863" s="286" t="str">
        <f>IF(P2863='5.1'!$E$5,TXM!S2863,"")</f>
        <v/>
      </c>
      <c r="U2863" t="str">
        <f>IFERROR(SMALL($T$5:$T$8000,ROWS($T$5:T2863)),"")</f>
        <v/>
      </c>
    </row>
    <row r="2864" spans="1:21" ht="14.4" customHeight="1" x14ac:dyDescent="0.25">
      <c r="A2864" s="285" t="s">
        <v>2030</v>
      </c>
      <c r="B2864" t="s">
        <v>784</v>
      </c>
      <c r="C2864" s="300">
        <v>1270</v>
      </c>
      <c r="D2864" s="286">
        <f>ROWS(C$5:C2864)</f>
        <v>2860</v>
      </c>
      <c r="E2864" s="286" t="str">
        <f>IF(A2864='5.1'!$E$5,TXM!D2864,"")</f>
        <v/>
      </c>
      <c r="F2864" t="str">
        <f>IFERROR(SMALL($E$5:$E$8000,ROWS($E$5:E2864)),"")</f>
        <v/>
      </c>
      <c r="I2864" s="285" t="s">
        <v>1738</v>
      </c>
      <c r="J2864" t="s">
        <v>725</v>
      </c>
      <c r="K2864" s="300">
        <v>429124871</v>
      </c>
      <c r="L2864" s="286">
        <f>ROWS(K$5:K2864)</f>
        <v>2860</v>
      </c>
      <c r="M2864" s="286" t="str">
        <f>IF(I2864='5.1'!$E$5,TXM!L2864,"")</f>
        <v/>
      </c>
      <c r="N2864" t="str">
        <f>IFERROR(SMALL($M$5:$M$8000,ROWS($M$5:M2864)),"")</f>
        <v/>
      </c>
      <c r="P2864" t="s">
        <v>1865</v>
      </c>
      <c r="Q2864" t="s">
        <v>774</v>
      </c>
      <c r="R2864">
        <v>11512</v>
      </c>
      <c r="S2864" s="286">
        <f>ROWS(R$5:R2864)</f>
        <v>2860</v>
      </c>
      <c r="T2864" s="286" t="str">
        <f>IF(P2864='5.1'!$E$5,TXM!S2864,"")</f>
        <v/>
      </c>
      <c r="U2864" t="str">
        <f>IFERROR(SMALL($T$5:$T$8000,ROWS($T$5:T2864)),"")</f>
        <v/>
      </c>
    </row>
    <row r="2865" spans="1:21" ht="14.4" customHeight="1" x14ac:dyDescent="0.25">
      <c r="A2865" s="285" t="s">
        <v>2031</v>
      </c>
      <c r="B2865" t="s">
        <v>1080</v>
      </c>
      <c r="C2865" s="300">
        <v>25646350</v>
      </c>
      <c r="D2865" s="286">
        <f>ROWS(C$5:C2865)</f>
        <v>2861</v>
      </c>
      <c r="E2865" s="286" t="str">
        <f>IF(A2865='5.1'!$E$5,TXM!D2865,"")</f>
        <v/>
      </c>
      <c r="F2865" t="str">
        <f>IFERROR(SMALL($E$5:$E$8000,ROWS($E$5:E2865)),"")</f>
        <v/>
      </c>
      <c r="I2865" s="285" t="s">
        <v>1738</v>
      </c>
      <c r="J2865" t="s">
        <v>790</v>
      </c>
      <c r="K2865" s="300">
        <v>388883208</v>
      </c>
      <c r="L2865" s="286">
        <f>ROWS(K$5:K2865)</f>
        <v>2861</v>
      </c>
      <c r="M2865" s="286" t="str">
        <f>IF(I2865='5.1'!$E$5,TXM!L2865,"")</f>
        <v/>
      </c>
      <c r="N2865" t="str">
        <f>IFERROR(SMALL($M$5:$M$8000,ROWS($M$5:M2865)),"")</f>
        <v/>
      </c>
      <c r="P2865" t="s">
        <v>1865</v>
      </c>
      <c r="Q2865" t="s">
        <v>1086</v>
      </c>
      <c r="R2865">
        <v>10586</v>
      </c>
      <c r="S2865" s="286">
        <f>ROWS(R$5:R2865)</f>
        <v>2861</v>
      </c>
      <c r="T2865" s="286" t="str">
        <f>IF(P2865='5.1'!$E$5,TXM!S2865,"")</f>
        <v/>
      </c>
      <c r="U2865" t="str">
        <f>IFERROR(SMALL($T$5:$T$8000,ROWS($T$5:T2865)),"")</f>
        <v/>
      </c>
    </row>
    <row r="2866" spans="1:21" ht="14.4" customHeight="1" x14ac:dyDescent="0.25">
      <c r="A2866" s="285" t="s">
        <v>2031</v>
      </c>
      <c r="B2866" t="s">
        <v>750</v>
      </c>
      <c r="C2866" s="300">
        <v>4091292</v>
      </c>
      <c r="D2866" s="286">
        <f>ROWS(C$5:C2866)</f>
        <v>2862</v>
      </c>
      <c r="E2866" s="286" t="str">
        <f>IF(A2866='5.1'!$E$5,TXM!D2866,"")</f>
        <v/>
      </c>
      <c r="F2866" t="str">
        <f>IFERROR(SMALL($E$5:$E$8000,ROWS($E$5:E2866)),"")</f>
        <v/>
      </c>
      <c r="I2866" s="285" t="s">
        <v>1738</v>
      </c>
      <c r="J2866" t="s">
        <v>106</v>
      </c>
      <c r="K2866" s="300">
        <v>384042350</v>
      </c>
      <c r="L2866" s="286">
        <f>ROWS(K$5:K2866)</f>
        <v>2862</v>
      </c>
      <c r="M2866" s="286" t="str">
        <f>IF(I2866='5.1'!$E$5,TXM!L2866,"")</f>
        <v/>
      </c>
      <c r="N2866" t="str">
        <f>IFERROR(SMALL($M$5:$M$8000,ROWS($M$5:M2866)),"")</f>
        <v/>
      </c>
      <c r="P2866" t="s">
        <v>1865</v>
      </c>
      <c r="Q2866" t="s">
        <v>760</v>
      </c>
      <c r="R2866">
        <v>10383</v>
      </c>
      <c r="S2866" s="286">
        <f>ROWS(R$5:R2866)</f>
        <v>2862</v>
      </c>
      <c r="T2866" s="286" t="str">
        <f>IF(P2866='5.1'!$E$5,TXM!S2866,"")</f>
        <v/>
      </c>
      <c r="U2866" t="str">
        <f>IFERROR(SMALL($T$5:$T$8000,ROWS($T$5:T2866)),"")</f>
        <v/>
      </c>
    </row>
    <row r="2867" spans="1:21" ht="14.4" customHeight="1" x14ac:dyDescent="0.25">
      <c r="A2867" s="285" t="s">
        <v>2031</v>
      </c>
      <c r="B2867" t="s">
        <v>1081</v>
      </c>
      <c r="C2867" s="300">
        <v>588613</v>
      </c>
      <c r="D2867" s="286">
        <f>ROWS(C$5:C2867)</f>
        <v>2863</v>
      </c>
      <c r="E2867" s="286" t="str">
        <f>IF(A2867='5.1'!$E$5,TXM!D2867,"")</f>
        <v/>
      </c>
      <c r="F2867" t="str">
        <f>IFERROR(SMALL($E$5:$E$8000,ROWS($E$5:E2867)),"")</f>
        <v/>
      </c>
      <c r="I2867" s="285" t="s">
        <v>1738</v>
      </c>
      <c r="J2867" t="s">
        <v>1093</v>
      </c>
      <c r="K2867" s="300">
        <v>373487117</v>
      </c>
      <c r="L2867" s="286">
        <f>ROWS(K$5:K2867)</f>
        <v>2863</v>
      </c>
      <c r="M2867" s="286" t="str">
        <f>IF(I2867='5.1'!$E$5,TXM!L2867,"")</f>
        <v/>
      </c>
      <c r="N2867" t="str">
        <f>IFERROR(SMALL($M$5:$M$8000,ROWS($M$5:M2867)),"")</f>
        <v/>
      </c>
      <c r="P2867" t="s">
        <v>1865</v>
      </c>
      <c r="Q2867" t="s">
        <v>823</v>
      </c>
      <c r="R2867">
        <v>9563</v>
      </c>
      <c r="S2867" s="286">
        <f>ROWS(R$5:R2867)</f>
        <v>2863</v>
      </c>
      <c r="T2867" s="286" t="str">
        <f>IF(P2867='5.1'!$E$5,TXM!S2867,"")</f>
        <v/>
      </c>
      <c r="U2867" t="str">
        <f>IFERROR(SMALL($T$5:$T$8000,ROWS($T$5:T2867)),"")</f>
        <v/>
      </c>
    </row>
    <row r="2868" spans="1:21" ht="14.4" customHeight="1" x14ac:dyDescent="0.25">
      <c r="A2868" s="285" t="s">
        <v>2031</v>
      </c>
      <c r="B2868" t="s">
        <v>106</v>
      </c>
      <c r="C2868" s="300">
        <v>309592</v>
      </c>
      <c r="D2868" s="286">
        <f>ROWS(C$5:C2868)</f>
        <v>2864</v>
      </c>
      <c r="E2868" s="286" t="str">
        <f>IF(A2868='5.1'!$E$5,TXM!D2868,"")</f>
        <v/>
      </c>
      <c r="F2868" t="str">
        <f>IFERROR(SMALL($E$5:$E$8000,ROWS($E$5:E2868)),"")</f>
        <v/>
      </c>
      <c r="I2868" s="285" t="s">
        <v>1738</v>
      </c>
      <c r="J2868" t="s">
        <v>118</v>
      </c>
      <c r="K2868" s="300">
        <v>331412203</v>
      </c>
      <c r="L2868" s="286">
        <f>ROWS(K$5:K2868)</f>
        <v>2864</v>
      </c>
      <c r="M2868" s="286" t="str">
        <f>IF(I2868='5.1'!$E$5,TXM!L2868,"")</f>
        <v/>
      </c>
      <c r="N2868" t="str">
        <f>IFERROR(SMALL($M$5:$M$8000,ROWS($M$5:M2868)),"")</f>
        <v/>
      </c>
      <c r="P2868" t="s">
        <v>1865</v>
      </c>
      <c r="Q2868" t="s">
        <v>719</v>
      </c>
      <c r="R2868">
        <v>8825</v>
      </c>
      <c r="S2868" s="286">
        <f>ROWS(R$5:R2868)</f>
        <v>2864</v>
      </c>
      <c r="T2868" s="286" t="str">
        <f>IF(P2868='5.1'!$E$5,TXM!S2868,"")</f>
        <v/>
      </c>
      <c r="U2868" t="str">
        <f>IFERROR(SMALL($T$5:$T$8000,ROWS($T$5:T2868)),"")</f>
        <v/>
      </c>
    </row>
    <row r="2869" spans="1:21" ht="14.4" customHeight="1" x14ac:dyDescent="0.25">
      <c r="A2869" s="285" t="s">
        <v>2031</v>
      </c>
      <c r="B2869" t="s">
        <v>113</v>
      </c>
      <c r="C2869" s="300">
        <v>98632</v>
      </c>
      <c r="D2869" s="286">
        <f>ROWS(C$5:C2869)</f>
        <v>2865</v>
      </c>
      <c r="E2869" s="286" t="str">
        <f>IF(A2869='5.1'!$E$5,TXM!D2869,"")</f>
        <v/>
      </c>
      <c r="F2869" t="str">
        <f>IFERROR(SMALL($E$5:$E$8000,ROWS($E$5:E2869)),"")</f>
        <v/>
      </c>
      <c r="I2869" s="285" t="s">
        <v>1738</v>
      </c>
      <c r="J2869" t="s">
        <v>1096</v>
      </c>
      <c r="K2869" s="300">
        <v>268986262</v>
      </c>
      <c r="L2869" s="286">
        <f>ROWS(K$5:K2869)</f>
        <v>2865</v>
      </c>
      <c r="M2869" s="286" t="str">
        <f>IF(I2869='5.1'!$E$5,TXM!L2869,"")</f>
        <v/>
      </c>
      <c r="N2869" t="str">
        <f>IFERROR(SMALL($M$5:$M$8000,ROWS($M$5:M2869)),"")</f>
        <v/>
      </c>
      <c r="P2869" t="s">
        <v>1865</v>
      </c>
      <c r="Q2869" t="s">
        <v>1084</v>
      </c>
      <c r="R2869">
        <v>6600</v>
      </c>
      <c r="S2869" s="286">
        <f>ROWS(R$5:R2869)</f>
        <v>2865</v>
      </c>
      <c r="T2869" s="286" t="str">
        <f>IF(P2869='5.1'!$E$5,TXM!S2869,"")</f>
        <v/>
      </c>
      <c r="U2869" t="str">
        <f>IFERROR(SMALL($T$5:$T$8000,ROWS($T$5:T2869)),"")</f>
        <v/>
      </c>
    </row>
    <row r="2870" spans="1:21" ht="14.4" customHeight="1" x14ac:dyDescent="0.25">
      <c r="A2870" s="285" t="s">
        <v>2031</v>
      </c>
      <c r="B2870" t="s">
        <v>774</v>
      </c>
      <c r="C2870" s="300">
        <v>11851</v>
      </c>
      <c r="D2870" s="286">
        <f>ROWS(C$5:C2870)</f>
        <v>2866</v>
      </c>
      <c r="E2870" s="286" t="str">
        <f>IF(A2870='5.1'!$E$5,TXM!D2870,"")</f>
        <v/>
      </c>
      <c r="F2870" t="str">
        <f>IFERROR(SMALL($E$5:$E$8000,ROWS($E$5:E2870)),"")</f>
        <v/>
      </c>
      <c r="I2870" s="285" t="s">
        <v>1738</v>
      </c>
      <c r="J2870" t="s">
        <v>1086</v>
      </c>
      <c r="K2870" s="300">
        <v>256534918</v>
      </c>
      <c r="L2870" s="286">
        <f>ROWS(K$5:K2870)</f>
        <v>2866</v>
      </c>
      <c r="M2870" s="286" t="str">
        <f>IF(I2870='5.1'!$E$5,TXM!L2870,"")</f>
        <v/>
      </c>
      <c r="N2870" t="str">
        <f>IFERROR(SMALL($M$5:$M$8000,ROWS($M$5:M2870)),"")</f>
        <v/>
      </c>
      <c r="P2870" t="s">
        <v>1865</v>
      </c>
      <c r="Q2870" t="s">
        <v>1090</v>
      </c>
      <c r="R2870">
        <v>5300</v>
      </c>
      <c r="S2870" s="286">
        <f>ROWS(R$5:R2870)</f>
        <v>2866</v>
      </c>
      <c r="T2870" s="286" t="str">
        <f>IF(P2870='5.1'!$E$5,TXM!S2870,"")</f>
        <v/>
      </c>
      <c r="U2870" t="str">
        <f>IFERROR(SMALL($T$5:$T$8000,ROWS($T$5:T2870)),"")</f>
        <v/>
      </c>
    </row>
    <row r="2871" spans="1:21" ht="14.4" customHeight="1" x14ac:dyDescent="0.25">
      <c r="A2871" s="285" t="s">
        <v>2032</v>
      </c>
      <c r="B2871" t="s">
        <v>1080</v>
      </c>
      <c r="C2871" s="300">
        <v>64160998</v>
      </c>
      <c r="D2871" s="286">
        <f>ROWS(C$5:C2871)</f>
        <v>2867</v>
      </c>
      <c r="E2871" s="286" t="str">
        <f>IF(A2871='5.1'!$E$5,TXM!D2871,"")</f>
        <v/>
      </c>
      <c r="F2871" t="str">
        <f>IFERROR(SMALL($E$5:$E$8000,ROWS($E$5:E2871)),"")</f>
        <v/>
      </c>
      <c r="I2871" s="285" t="s">
        <v>1738</v>
      </c>
      <c r="J2871" t="s">
        <v>796</v>
      </c>
      <c r="K2871" s="300">
        <v>256137714</v>
      </c>
      <c r="L2871" s="286">
        <f>ROWS(K$5:K2871)</f>
        <v>2867</v>
      </c>
      <c r="M2871" s="286" t="str">
        <f>IF(I2871='5.1'!$E$5,TXM!L2871,"")</f>
        <v/>
      </c>
      <c r="N2871" t="str">
        <f>IFERROR(SMALL($M$5:$M$8000,ROWS($M$5:M2871)),"")</f>
        <v/>
      </c>
      <c r="P2871" t="s">
        <v>1865</v>
      </c>
      <c r="Q2871" t="s">
        <v>116</v>
      </c>
      <c r="R2871">
        <v>5164</v>
      </c>
      <c r="S2871" s="286">
        <f>ROWS(R$5:R2871)</f>
        <v>2867</v>
      </c>
      <c r="T2871" s="286" t="str">
        <f>IF(P2871='5.1'!$E$5,TXM!S2871,"")</f>
        <v/>
      </c>
      <c r="U2871" t="str">
        <f>IFERROR(SMALL($T$5:$T$8000,ROWS($T$5:T2871)),"")</f>
        <v/>
      </c>
    </row>
    <row r="2872" spans="1:21" ht="14.4" customHeight="1" x14ac:dyDescent="0.25">
      <c r="A2872" s="285" t="s">
        <v>2032</v>
      </c>
      <c r="B2872" t="s">
        <v>790</v>
      </c>
      <c r="C2872" s="300">
        <v>20884161</v>
      </c>
      <c r="D2872" s="286">
        <f>ROWS(C$5:C2872)</f>
        <v>2868</v>
      </c>
      <c r="E2872" s="286" t="str">
        <f>IF(A2872='5.1'!$E$5,TXM!D2872,"")</f>
        <v/>
      </c>
      <c r="F2872" t="str">
        <f>IFERROR(SMALL($E$5:$E$8000,ROWS($E$5:E2872)),"")</f>
        <v/>
      </c>
      <c r="I2872" s="285" t="s">
        <v>1738</v>
      </c>
      <c r="J2872" t="s">
        <v>102</v>
      </c>
      <c r="K2872" s="300">
        <v>250522961</v>
      </c>
      <c r="L2872" s="286">
        <f>ROWS(K$5:K2872)</f>
        <v>2868</v>
      </c>
      <c r="M2872" s="286" t="str">
        <f>IF(I2872='5.1'!$E$5,TXM!L2872,"")</f>
        <v/>
      </c>
      <c r="N2872" t="str">
        <f>IFERROR(SMALL($M$5:$M$8000,ROWS($M$5:M2872)),"")</f>
        <v/>
      </c>
      <c r="P2872" t="s">
        <v>1865</v>
      </c>
      <c r="Q2872" t="s">
        <v>754</v>
      </c>
      <c r="R2872">
        <v>3025</v>
      </c>
      <c r="S2872" s="286">
        <f>ROWS(R$5:R2872)</f>
        <v>2868</v>
      </c>
      <c r="T2872" s="286" t="str">
        <f>IF(P2872='5.1'!$E$5,TXM!S2872,"")</f>
        <v/>
      </c>
      <c r="U2872" t="str">
        <f>IFERROR(SMALL($T$5:$T$8000,ROWS($T$5:T2872)),"")</f>
        <v/>
      </c>
    </row>
    <row r="2873" spans="1:21" ht="14.4" customHeight="1" x14ac:dyDescent="0.25">
      <c r="A2873" s="285" t="s">
        <v>2032</v>
      </c>
      <c r="B2873" t="s">
        <v>115</v>
      </c>
      <c r="C2873" s="300">
        <v>997234</v>
      </c>
      <c r="D2873" s="286">
        <f>ROWS(C$5:C2873)</f>
        <v>2869</v>
      </c>
      <c r="E2873" s="286" t="str">
        <f>IF(A2873='5.1'!$E$5,TXM!D2873,"")</f>
        <v/>
      </c>
      <c r="F2873" t="str">
        <f>IFERROR(SMALL($E$5:$E$8000,ROWS($E$5:E2873)),"")</f>
        <v/>
      </c>
      <c r="I2873" s="285" t="s">
        <v>1738</v>
      </c>
      <c r="J2873" t="s">
        <v>776</v>
      </c>
      <c r="K2873" s="300">
        <v>229813750</v>
      </c>
      <c r="L2873" s="286">
        <f>ROWS(K$5:K2873)</f>
        <v>2869</v>
      </c>
      <c r="M2873" s="286" t="str">
        <f>IF(I2873='5.1'!$E$5,TXM!L2873,"")</f>
        <v/>
      </c>
      <c r="N2873" t="str">
        <f>IFERROR(SMALL($M$5:$M$8000,ROWS($M$5:M2873)),"")</f>
        <v/>
      </c>
      <c r="P2873" t="s">
        <v>1865</v>
      </c>
      <c r="Q2873" t="s">
        <v>802</v>
      </c>
      <c r="R2873">
        <v>1450</v>
      </c>
      <c r="S2873" s="286">
        <f>ROWS(R$5:R2873)</f>
        <v>2869</v>
      </c>
      <c r="T2873" s="286" t="str">
        <f>IF(P2873='5.1'!$E$5,TXM!S2873,"")</f>
        <v/>
      </c>
      <c r="U2873" t="str">
        <f>IFERROR(SMALL($T$5:$T$8000,ROWS($T$5:T2873)),"")</f>
        <v/>
      </c>
    </row>
    <row r="2874" spans="1:21" ht="14.4" customHeight="1" x14ac:dyDescent="0.25">
      <c r="A2874" s="285" t="s">
        <v>2032</v>
      </c>
      <c r="B2874" t="s">
        <v>1090</v>
      </c>
      <c r="C2874" s="300">
        <v>331318</v>
      </c>
      <c r="D2874" s="286">
        <f>ROWS(C$5:C2874)</f>
        <v>2870</v>
      </c>
      <c r="E2874" s="286" t="str">
        <f>IF(A2874='5.1'!$E$5,TXM!D2874,"")</f>
        <v/>
      </c>
      <c r="F2874" t="str">
        <f>IFERROR(SMALL($E$5:$E$8000,ROWS($E$5:E2874)),"")</f>
        <v/>
      </c>
      <c r="I2874" s="285" t="s">
        <v>1738</v>
      </c>
      <c r="J2874" t="s">
        <v>774</v>
      </c>
      <c r="K2874" s="300">
        <v>229336010</v>
      </c>
      <c r="L2874" s="286">
        <f>ROWS(K$5:K2874)</f>
        <v>2870</v>
      </c>
      <c r="M2874" s="286" t="str">
        <f>IF(I2874='5.1'!$E$5,TXM!L2874,"")</f>
        <v/>
      </c>
      <c r="N2874" t="str">
        <f>IFERROR(SMALL($M$5:$M$8000,ROWS($M$5:M2874)),"")</f>
        <v/>
      </c>
      <c r="P2874" t="s">
        <v>1865</v>
      </c>
      <c r="Q2874" t="s">
        <v>1082</v>
      </c>
      <c r="R2874">
        <v>1100</v>
      </c>
      <c r="S2874" s="286">
        <f>ROWS(R$5:R2874)</f>
        <v>2870</v>
      </c>
      <c r="T2874" s="286" t="str">
        <f>IF(P2874='5.1'!$E$5,TXM!S2874,"")</f>
        <v/>
      </c>
      <c r="U2874" t="str">
        <f>IFERROR(SMALL($T$5:$T$8000,ROWS($T$5:T2874)),"")</f>
        <v/>
      </c>
    </row>
    <row r="2875" spans="1:21" ht="14.4" customHeight="1" x14ac:dyDescent="0.25">
      <c r="A2875" s="285" t="s">
        <v>2032</v>
      </c>
      <c r="B2875" t="s">
        <v>750</v>
      </c>
      <c r="C2875" s="300">
        <v>283125</v>
      </c>
      <c r="D2875" s="286">
        <f>ROWS(C$5:C2875)</f>
        <v>2871</v>
      </c>
      <c r="E2875" s="286" t="str">
        <f>IF(A2875='5.1'!$E$5,TXM!D2875,"")</f>
        <v/>
      </c>
      <c r="F2875" t="str">
        <f>IFERROR(SMALL($E$5:$E$8000,ROWS($E$5:E2875)),"")</f>
        <v/>
      </c>
      <c r="I2875" s="285" t="s">
        <v>1738</v>
      </c>
      <c r="J2875" t="s">
        <v>766</v>
      </c>
      <c r="K2875" s="300">
        <v>194138163</v>
      </c>
      <c r="L2875" s="286">
        <f>ROWS(K$5:K2875)</f>
        <v>2871</v>
      </c>
      <c r="M2875" s="286" t="str">
        <f>IF(I2875='5.1'!$E$5,TXM!L2875,"")</f>
        <v/>
      </c>
      <c r="N2875" t="str">
        <f>IFERROR(SMALL($M$5:$M$8000,ROWS($M$5:M2875)),"")</f>
        <v/>
      </c>
      <c r="P2875" t="s">
        <v>1865</v>
      </c>
      <c r="Q2875" t="s">
        <v>732</v>
      </c>
      <c r="R2875">
        <v>500</v>
      </c>
      <c r="S2875" s="286">
        <f>ROWS(R$5:R2875)</f>
        <v>2871</v>
      </c>
      <c r="T2875" s="286" t="str">
        <f>IF(P2875='5.1'!$E$5,TXM!S2875,"")</f>
        <v/>
      </c>
      <c r="U2875" t="str">
        <f>IFERROR(SMALL($T$5:$T$8000,ROWS($T$5:T2875)),"")</f>
        <v/>
      </c>
    </row>
    <row r="2876" spans="1:21" ht="14.4" customHeight="1" x14ac:dyDescent="0.25">
      <c r="A2876" s="285" t="s">
        <v>2032</v>
      </c>
      <c r="B2876" t="s">
        <v>106</v>
      </c>
      <c r="C2876" s="300">
        <v>143021</v>
      </c>
      <c r="D2876" s="286">
        <f>ROWS(C$5:C2876)</f>
        <v>2872</v>
      </c>
      <c r="E2876" s="286" t="str">
        <f>IF(A2876='5.1'!$E$5,TXM!D2876,"")</f>
        <v/>
      </c>
      <c r="F2876" t="str">
        <f>IFERROR(SMALL($E$5:$E$8000,ROWS($E$5:E2876)),"")</f>
        <v/>
      </c>
      <c r="I2876" s="285" t="s">
        <v>1738</v>
      </c>
      <c r="J2876" t="s">
        <v>727</v>
      </c>
      <c r="K2876" s="300">
        <v>172259243</v>
      </c>
      <c r="L2876" s="286">
        <f>ROWS(K$5:K2876)</f>
        <v>2872</v>
      </c>
      <c r="M2876" s="286" t="str">
        <f>IF(I2876='5.1'!$E$5,TXM!L2876,"")</f>
        <v/>
      </c>
      <c r="N2876" t="str">
        <f>IFERROR(SMALL($M$5:$M$8000,ROWS($M$5:M2876)),"")</f>
        <v/>
      </c>
      <c r="P2876" t="s">
        <v>1865</v>
      </c>
      <c r="Q2876" t="s">
        <v>804</v>
      </c>
      <c r="R2876">
        <v>500</v>
      </c>
      <c r="S2876" s="286">
        <f>ROWS(R$5:R2876)</f>
        <v>2872</v>
      </c>
      <c r="T2876" s="286" t="str">
        <f>IF(P2876='5.1'!$E$5,TXM!S2876,"")</f>
        <v/>
      </c>
      <c r="U2876" t="str">
        <f>IFERROR(SMALL($T$5:$T$8000,ROWS($T$5:T2876)),"")</f>
        <v/>
      </c>
    </row>
    <row r="2877" spans="1:21" ht="14.4" customHeight="1" x14ac:dyDescent="0.25">
      <c r="A2877" s="285" t="s">
        <v>2032</v>
      </c>
      <c r="B2877" t="s">
        <v>119</v>
      </c>
      <c r="C2877" s="300">
        <v>110251</v>
      </c>
      <c r="D2877" s="286">
        <f>ROWS(C$5:C2877)</f>
        <v>2873</v>
      </c>
      <c r="E2877" s="286" t="str">
        <f>IF(A2877='5.1'!$E$5,TXM!D2877,"")</f>
        <v/>
      </c>
      <c r="F2877" t="str">
        <f>IFERROR(SMALL($E$5:$E$8000,ROWS($E$5:E2877)),"")</f>
        <v/>
      </c>
      <c r="I2877" s="285" t="s">
        <v>1738</v>
      </c>
      <c r="J2877" t="s">
        <v>105</v>
      </c>
      <c r="K2877" s="300">
        <v>165986077</v>
      </c>
      <c r="L2877" s="286">
        <f>ROWS(K$5:K2877)</f>
        <v>2873</v>
      </c>
      <c r="M2877" s="286" t="str">
        <f>IF(I2877='5.1'!$E$5,TXM!L2877,"")</f>
        <v/>
      </c>
      <c r="N2877" t="str">
        <f>IFERROR(SMALL($M$5:$M$8000,ROWS($M$5:M2877)),"")</f>
        <v/>
      </c>
      <c r="P2877" t="s">
        <v>1865</v>
      </c>
      <c r="Q2877" t="s">
        <v>790</v>
      </c>
      <c r="R2877">
        <v>400</v>
      </c>
      <c r="S2877" s="286">
        <f>ROWS(R$5:R2877)</f>
        <v>2873</v>
      </c>
      <c r="T2877" s="286" t="str">
        <f>IF(P2877='5.1'!$E$5,TXM!S2877,"")</f>
        <v/>
      </c>
      <c r="U2877" t="str">
        <f>IFERROR(SMALL($T$5:$T$8000,ROWS($T$5:T2877)),"")</f>
        <v/>
      </c>
    </row>
    <row r="2878" spans="1:21" ht="14.4" customHeight="1" x14ac:dyDescent="0.25">
      <c r="A2878" s="285" t="s">
        <v>2032</v>
      </c>
      <c r="B2878" t="s">
        <v>1096</v>
      </c>
      <c r="C2878" s="300">
        <v>26532</v>
      </c>
      <c r="D2878" s="286">
        <f>ROWS(C$5:C2878)</f>
        <v>2874</v>
      </c>
      <c r="E2878" s="286" t="str">
        <f>IF(A2878='5.1'!$E$5,TXM!D2878,"")</f>
        <v/>
      </c>
      <c r="F2878" t="str">
        <f>IFERROR(SMALL($E$5:$E$8000,ROWS($E$5:E2878)),"")</f>
        <v/>
      </c>
      <c r="I2878" s="285" t="s">
        <v>1738</v>
      </c>
      <c r="J2878" t="s">
        <v>764</v>
      </c>
      <c r="K2878" s="300">
        <v>164224523</v>
      </c>
      <c r="L2878" s="286">
        <f>ROWS(K$5:K2878)</f>
        <v>2874</v>
      </c>
      <c r="M2878" s="286" t="str">
        <f>IF(I2878='5.1'!$E$5,TXM!L2878,"")</f>
        <v/>
      </c>
      <c r="N2878" t="str">
        <f>IFERROR(SMALL($M$5:$M$8000,ROWS($M$5:M2878)),"")</f>
        <v/>
      </c>
      <c r="P2878" t="s">
        <v>1865</v>
      </c>
      <c r="Q2878" t="s">
        <v>715</v>
      </c>
      <c r="R2878">
        <v>100</v>
      </c>
      <c r="S2878" s="286">
        <f>ROWS(R$5:R2878)</f>
        <v>2874</v>
      </c>
      <c r="T2878" s="286" t="str">
        <f>IF(P2878='5.1'!$E$5,TXM!S2878,"")</f>
        <v/>
      </c>
      <c r="U2878" t="str">
        <f>IFERROR(SMALL($T$5:$T$8000,ROWS($T$5:T2878)),"")</f>
        <v/>
      </c>
    </row>
    <row r="2879" spans="1:21" ht="14.4" customHeight="1" x14ac:dyDescent="0.25">
      <c r="A2879" s="285" t="s">
        <v>2032</v>
      </c>
      <c r="B2879" t="s">
        <v>808</v>
      </c>
      <c r="C2879" s="300">
        <v>5063</v>
      </c>
      <c r="D2879" s="286">
        <f>ROWS(C$5:C2879)</f>
        <v>2875</v>
      </c>
      <c r="E2879" s="286" t="str">
        <f>IF(A2879='5.1'!$E$5,TXM!D2879,"")</f>
        <v/>
      </c>
      <c r="F2879" t="str">
        <f>IFERROR(SMALL($E$5:$E$8000,ROWS($E$5:E2879)),"")</f>
        <v/>
      </c>
      <c r="I2879" s="285" t="s">
        <v>1738</v>
      </c>
      <c r="J2879" t="s">
        <v>723</v>
      </c>
      <c r="K2879" s="300">
        <v>161595644</v>
      </c>
      <c r="L2879" s="286">
        <f>ROWS(K$5:K2879)</f>
        <v>2875</v>
      </c>
      <c r="M2879" s="286" t="str">
        <f>IF(I2879='5.1'!$E$5,TXM!L2879,"")</f>
        <v/>
      </c>
      <c r="N2879" t="str">
        <f>IFERROR(SMALL($M$5:$M$8000,ROWS($M$5:M2879)),"")</f>
        <v/>
      </c>
      <c r="P2879" t="s">
        <v>1865</v>
      </c>
      <c r="Q2879" t="s">
        <v>764</v>
      </c>
      <c r="R2879">
        <v>78</v>
      </c>
      <c r="S2879" s="286">
        <f>ROWS(R$5:R2879)</f>
        <v>2875</v>
      </c>
      <c r="T2879" s="286" t="str">
        <f>IF(P2879='5.1'!$E$5,TXM!S2879,"")</f>
        <v/>
      </c>
      <c r="U2879" t="str">
        <f>IFERROR(SMALL($T$5:$T$8000,ROWS($T$5:T2879)),"")</f>
        <v/>
      </c>
    </row>
    <row r="2880" spans="1:21" ht="14.4" customHeight="1" x14ac:dyDescent="0.25">
      <c r="A2880" s="285" t="s">
        <v>2032</v>
      </c>
      <c r="B2880" t="s">
        <v>197</v>
      </c>
      <c r="C2880" s="300">
        <v>850</v>
      </c>
      <c r="D2880" s="286">
        <f>ROWS(C$5:C2880)</f>
        <v>2876</v>
      </c>
      <c r="E2880" s="286" t="str">
        <f>IF(A2880='5.1'!$E$5,TXM!D2880,"")</f>
        <v/>
      </c>
      <c r="F2880" t="str">
        <f>IFERROR(SMALL($E$5:$E$8000,ROWS($E$5:E2880)),"")</f>
        <v/>
      </c>
      <c r="I2880" s="285" t="s">
        <v>1738</v>
      </c>
      <c r="J2880" t="s">
        <v>804</v>
      </c>
      <c r="K2880" s="300">
        <v>155188708</v>
      </c>
      <c r="L2880" s="286">
        <f>ROWS(K$5:K2880)</f>
        <v>2876</v>
      </c>
      <c r="M2880" s="286" t="str">
        <f>IF(I2880='5.1'!$E$5,TXM!L2880,"")</f>
        <v/>
      </c>
      <c r="N2880" t="str">
        <f>IFERROR(SMALL($M$5:$M$8000,ROWS($M$5:M2880)),"")</f>
        <v/>
      </c>
      <c r="P2880" t="s">
        <v>2037</v>
      </c>
      <c r="Q2880" t="s">
        <v>812</v>
      </c>
      <c r="R2880">
        <v>7940831</v>
      </c>
      <c r="S2880" s="286">
        <f>ROWS(R$5:R2880)</f>
        <v>2876</v>
      </c>
      <c r="T2880" s="286" t="str">
        <f>IF(P2880='5.1'!$E$5,TXM!S2880,"")</f>
        <v/>
      </c>
      <c r="U2880" t="str">
        <f>IFERROR(SMALL($T$5:$T$8000,ROWS($T$5:T2880)),"")</f>
        <v/>
      </c>
    </row>
    <row r="2881" spans="1:21" ht="14.4" customHeight="1" x14ac:dyDescent="0.25">
      <c r="A2881" s="285" t="s">
        <v>1854</v>
      </c>
      <c r="B2881" t="s">
        <v>715</v>
      </c>
      <c r="C2881" s="300">
        <v>5539626340</v>
      </c>
      <c r="D2881" s="286">
        <f>ROWS(C$5:C2881)</f>
        <v>2877</v>
      </c>
      <c r="E2881" s="286" t="str">
        <f>IF(A2881='5.1'!$E$5,TXM!D2881,"")</f>
        <v/>
      </c>
      <c r="F2881" t="str">
        <f>IFERROR(SMALL($E$5:$E$8000,ROWS($E$5:E2881)),"")</f>
        <v/>
      </c>
      <c r="I2881" s="285" t="s">
        <v>1738</v>
      </c>
      <c r="J2881" t="s">
        <v>110</v>
      </c>
      <c r="K2881" s="300">
        <v>146986270</v>
      </c>
      <c r="L2881" s="286">
        <f>ROWS(K$5:K2881)</f>
        <v>2877</v>
      </c>
      <c r="M2881" s="286" t="str">
        <f>IF(I2881='5.1'!$E$5,TXM!L2881,"")</f>
        <v/>
      </c>
      <c r="N2881" t="str">
        <f>IFERROR(SMALL($M$5:$M$8000,ROWS($M$5:M2881)),"")</f>
        <v/>
      </c>
      <c r="P2881" t="s">
        <v>2037</v>
      </c>
      <c r="Q2881" t="s">
        <v>806</v>
      </c>
      <c r="R2881">
        <v>5008393</v>
      </c>
      <c r="S2881" s="286">
        <f>ROWS(R$5:R2881)</f>
        <v>2877</v>
      </c>
      <c r="T2881" s="286" t="str">
        <f>IF(P2881='5.1'!$E$5,TXM!S2881,"")</f>
        <v/>
      </c>
      <c r="U2881" t="str">
        <f>IFERROR(SMALL($T$5:$T$8000,ROWS($T$5:T2881)),"")</f>
        <v/>
      </c>
    </row>
    <row r="2882" spans="1:21" ht="14.4" customHeight="1" x14ac:dyDescent="0.25">
      <c r="A2882" s="285" t="s">
        <v>1854</v>
      </c>
      <c r="B2882" t="s">
        <v>106</v>
      </c>
      <c r="C2882" s="300">
        <v>45510756</v>
      </c>
      <c r="D2882" s="286">
        <f>ROWS(C$5:C2882)</f>
        <v>2878</v>
      </c>
      <c r="E2882" s="286" t="str">
        <f>IF(A2882='5.1'!$E$5,TXM!D2882,"")</f>
        <v/>
      </c>
      <c r="F2882" t="str">
        <f>IFERROR(SMALL($E$5:$E$8000,ROWS($E$5:E2882)),"")</f>
        <v/>
      </c>
      <c r="I2882" s="285" t="s">
        <v>1738</v>
      </c>
      <c r="J2882" t="s">
        <v>119</v>
      </c>
      <c r="K2882" s="300">
        <v>136085469</v>
      </c>
      <c r="L2882" s="286">
        <f>ROWS(K$5:K2882)</f>
        <v>2878</v>
      </c>
      <c r="M2882" s="286" t="str">
        <f>IF(I2882='5.1'!$E$5,TXM!L2882,"")</f>
        <v/>
      </c>
      <c r="N2882" t="str">
        <f>IFERROR(SMALL($M$5:$M$8000,ROWS($M$5:M2882)),"")</f>
        <v/>
      </c>
      <c r="P2882" t="s">
        <v>2037</v>
      </c>
      <c r="Q2882" t="s">
        <v>810</v>
      </c>
      <c r="R2882">
        <v>1191400</v>
      </c>
      <c r="S2882" s="286">
        <f>ROWS(R$5:R2882)</f>
        <v>2878</v>
      </c>
      <c r="T2882" s="286" t="str">
        <f>IF(P2882='5.1'!$E$5,TXM!S2882,"")</f>
        <v/>
      </c>
      <c r="U2882" t="str">
        <f>IFERROR(SMALL($T$5:$T$8000,ROWS($T$5:T2882)),"")</f>
        <v/>
      </c>
    </row>
    <row r="2883" spans="1:21" ht="14.4" customHeight="1" x14ac:dyDescent="0.25">
      <c r="A2883" s="285" t="s">
        <v>1854</v>
      </c>
      <c r="B2883" t="s">
        <v>790</v>
      </c>
      <c r="C2883" s="300">
        <v>35052672</v>
      </c>
      <c r="D2883" s="286">
        <f>ROWS(C$5:C2883)</f>
        <v>2879</v>
      </c>
      <c r="E2883" s="286" t="str">
        <f>IF(A2883='5.1'!$E$5,TXM!D2883,"")</f>
        <v/>
      </c>
      <c r="F2883" t="str">
        <f>IFERROR(SMALL($E$5:$E$8000,ROWS($E$5:E2883)),"")</f>
        <v/>
      </c>
      <c r="I2883" s="285" t="s">
        <v>1738</v>
      </c>
      <c r="J2883" t="s">
        <v>117</v>
      </c>
      <c r="K2883" s="300">
        <v>130584201</v>
      </c>
      <c r="L2883" s="286">
        <f>ROWS(K$5:K2883)</f>
        <v>2879</v>
      </c>
      <c r="M2883" s="286" t="str">
        <f>IF(I2883='5.1'!$E$5,TXM!L2883,"")</f>
        <v/>
      </c>
      <c r="N2883" t="str">
        <f>IFERROR(SMALL($M$5:$M$8000,ROWS($M$5:M2883)),"")</f>
        <v/>
      </c>
      <c r="P2883" t="s">
        <v>2037</v>
      </c>
      <c r="Q2883" t="s">
        <v>1097</v>
      </c>
      <c r="R2883">
        <v>1059594</v>
      </c>
      <c r="S2883" s="286">
        <f>ROWS(R$5:R2883)</f>
        <v>2879</v>
      </c>
      <c r="T2883" s="286" t="str">
        <f>IF(P2883='5.1'!$E$5,TXM!S2883,"")</f>
        <v/>
      </c>
      <c r="U2883" t="str">
        <f>IFERROR(SMALL($T$5:$T$8000,ROWS($T$5:T2883)),"")</f>
        <v/>
      </c>
    </row>
    <row r="2884" spans="1:21" ht="14.4" customHeight="1" x14ac:dyDescent="0.25">
      <c r="A2884" s="285" t="s">
        <v>1854</v>
      </c>
      <c r="B2884" t="s">
        <v>1080</v>
      </c>
      <c r="C2884" s="300">
        <v>13644517</v>
      </c>
      <c r="D2884" s="286">
        <f>ROWS(C$5:C2884)</f>
        <v>2880</v>
      </c>
      <c r="E2884" s="286" t="str">
        <f>IF(A2884='5.1'!$E$5,TXM!D2884,"")</f>
        <v/>
      </c>
      <c r="F2884" t="str">
        <f>IFERROR(SMALL($E$5:$E$8000,ROWS($E$5:E2884)),"")</f>
        <v/>
      </c>
      <c r="I2884" s="285" t="s">
        <v>1738</v>
      </c>
      <c r="J2884" t="s">
        <v>1082</v>
      </c>
      <c r="K2884" s="300">
        <v>128632841</v>
      </c>
      <c r="L2884" s="286">
        <f>ROWS(K$5:K2884)</f>
        <v>2880</v>
      </c>
      <c r="M2884" s="286" t="str">
        <f>IF(I2884='5.1'!$E$5,TXM!L2884,"")</f>
        <v/>
      </c>
      <c r="N2884" t="str">
        <f>IFERROR(SMALL($M$5:$M$8000,ROWS($M$5:M2884)),"")</f>
        <v/>
      </c>
      <c r="P2884" t="s">
        <v>2037</v>
      </c>
      <c r="Q2884" t="s">
        <v>1093</v>
      </c>
      <c r="R2884">
        <v>747567</v>
      </c>
      <c r="S2884" s="286">
        <f>ROWS(R$5:R2884)</f>
        <v>2880</v>
      </c>
      <c r="T2884" s="286" t="str">
        <f>IF(P2884='5.1'!$E$5,TXM!S2884,"")</f>
        <v/>
      </c>
      <c r="U2884" t="str">
        <f>IFERROR(SMALL($T$5:$T$8000,ROWS($T$5:T2884)),"")</f>
        <v/>
      </c>
    </row>
    <row r="2885" spans="1:21" ht="14.4" customHeight="1" x14ac:dyDescent="0.25">
      <c r="A2885" s="285" t="s">
        <v>1854</v>
      </c>
      <c r="B2885" t="s">
        <v>788</v>
      </c>
      <c r="C2885" s="300">
        <v>10843451</v>
      </c>
      <c r="D2885" s="286">
        <f>ROWS(C$5:C2885)</f>
        <v>2881</v>
      </c>
      <c r="E2885" s="286" t="str">
        <f>IF(A2885='5.1'!$E$5,TXM!D2885,"")</f>
        <v/>
      </c>
      <c r="F2885" t="str">
        <f>IFERROR(SMALL($E$5:$E$8000,ROWS($E$5:E2885)),"")</f>
        <v/>
      </c>
      <c r="I2885" s="285" t="s">
        <v>1738</v>
      </c>
      <c r="J2885" t="s">
        <v>709</v>
      </c>
      <c r="K2885" s="300">
        <v>125054896</v>
      </c>
      <c r="L2885" s="286">
        <f>ROWS(K$5:K2885)</f>
        <v>2881</v>
      </c>
      <c r="M2885" s="286" t="str">
        <f>IF(I2885='5.1'!$E$5,TXM!L2885,"")</f>
        <v/>
      </c>
      <c r="N2885" t="str">
        <f>IFERROR(SMALL($M$5:$M$8000,ROWS($M$5:M2885)),"")</f>
        <v/>
      </c>
      <c r="P2885" t="s">
        <v>2037</v>
      </c>
      <c r="Q2885" t="s">
        <v>1081</v>
      </c>
      <c r="R2885">
        <v>37979</v>
      </c>
      <c r="S2885" s="286">
        <f>ROWS(R$5:R2885)</f>
        <v>2881</v>
      </c>
      <c r="T2885" s="286" t="str">
        <f>IF(P2885='5.1'!$E$5,TXM!S2885,"")</f>
        <v/>
      </c>
      <c r="U2885" t="str">
        <f>IFERROR(SMALL($T$5:$T$8000,ROWS($T$5:T2885)),"")</f>
        <v/>
      </c>
    </row>
    <row r="2886" spans="1:21" ht="14.4" customHeight="1" x14ac:dyDescent="0.25">
      <c r="A2886" s="285" t="s">
        <v>1854</v>
      </c>
      <c r="B2886" t="s">
        <v>782</v>
      </c>
      <c r="C2886" s="300">
        <v>9365505</v>
      </c>
      <c r="D2886" s="286">
        <f>ROWS(C$5:C2886)</f>
        <v>2882</v>
      </c>
      <c r="E2886" s="286" t="str">
        <f>IF(A2886='5.1'!$E$5,TXM!D2886,"")</f>
        <v/>
      </c>
      <c r="F2886" t="str">
        <f>IFERROR(SMALL($E$5:$E$8000,ROWS($E$5:E2886)),"")</f>
        <v/>
      </c>
      <c r="I2886" s="285" t="s">
        <v>1738</v>
      </c>
      <c r="J2886" t="s">
        <v>748</v>
      </c>
      <c r="K2886" s="300">
        <v>112703348</v>
      </c>
      <c r="L2886" s="286">
        <f>ROWS(K$5:K2886)</f>
        <v>2882</v>
      </c>
      <c r="M2886" s="286" t="str">
        <f>IF(I2886='5.1'!$E$5,TXM!L2886,"")</f>
        <v/>
      </c>
      <c r="N2886" t="str">
        <f>IFERROR(SMALL($M$5:$M$8000,ROWS($M$5:M2886)),"")</f>
        <v/>
      </c>
      <c r="P2886" t="s">
        <v>2037</v>
      </c>
      <c r="Q2886" t="s">
        <v>808</v>
      </c>
      <c r="R2886">
        <v>8640</v>
      </c>
      <c r="S2886" s="286">
        <f>ROWS(R$5:R2886)</f>
        <v>2882</v>
      </c>
      <c r="T2886" s="286" t="str">
        <f>IF(P2886='5.1'!$E$5,TXM!S2886,"")</f>
        <v/>
      </c>
      <c r="U2886" t="str">
        <f>IFERROR(SMALL($T$5:$T$8000,ROWS($T$5:T2886)),"")</f>
        <v/>
      </c>
    </row>
    <row r="2887" spans="1:21" ht="14.4" customHeight="1" x14ac:dyDescent="0.25">
      <c r="A2887" s="285" t="s">
        <v>1854</v>
      </c>
      <c r="B2887" t="s">
        <v>1086</v>
      </c>
      <c r="C2887" s="300">
        <v>6040132</v>
      </c>
      <c r="D2887" s="286">
        <f>ROWS(C$5:C2887)</f>
        <v>2883</v>
      </c>
      <c r="E2887" s="286" t="str">
        <f>IF(A2887='5.1'!$E$5,TXM!D2887,"")</f>
        <v/>
      </c>
      <c r="F2887" t="str">
        <f>IFERROR(SMALL($E$5:$E$8000,ROWS($E$5:E2887)),"")</f>
        <v/>
      </c>
      <c r="I2887" s="285" t="s">
        <v>1738</v>
      </c>
      <c r="J2887" t="s">
        <v>713</v>
      </c>
      <c r="K2887" s="300">
        <v>105739555</v>
      </c>
      <c r="L2887" s="286">
        <f>ROWS(K$5:K2887)</f>
        <v>2883</v>
      </c>
      <c r="M2887" s="286" t="str">
        <f>IF(I2887='5.1'!$E$5,TXM!L2887,"")</f>
        <v/>
      </c>
      <c r="N2887" t="str">
        <f>IFERROR(SMALL($M$5:$M$8000,ROWS($M$5:M2887)),"")</f>
        <v/>
      </c>
      <c r="P2887" t="s">
        <v>2037</v>
      </c>
      <c r="Q2887" t="s">
        <v>1098</v>
      </c>
      <c r="R2887">
        <v>1082</v>
      </c>
      <c r="S2887" s="286">
        <f>ROWS(R$5:R2887)</f>
        <v>2883</v>
      </c>
      <c r="T2887" s="286" t="str">
        <f>IF(P2887='5.1'!$E$5,TXM!S2887,"")</f>
        <v/>
      </c>
      <c r="U2887" t="str">
        <f>IFERROR(SMALL($T$5:$T$8000,ROWS($T$5:T2887)),"")</f>
        <v/>
      </c>
    </row>
    <row r="2888" spans="1:21" ht="14.4" customHeight="1" x14ac:dyDescent="0.25">
      <c r="A2888" s="285" t="s">
        <v>1854</v>
      </c>
      <c r="B2888" t="s">
        <v>1079</v>
      </c>
      <c r="C2888" s="300">
        <v>5762203</v>
      </c>
      <c r="D2888" s="286">
        <f>ROWS(C$5:C2888)</f>
        <v>2884</v>
      </c>
      <c r="E2888" s="286" t="str">
        <f>IF(A2888='5.1'!$E$5,TXM!D2888,"")</f>
        <v/>
      </c>
      <c r="F2888" t="str">
        <f>IFERROR(SMALL($E$5:$E$8000,ROWS($E$5:E2888)),"")</f>
        <v/>
      </c>
      <c r="I2888" s="285" t="s">
        <v>1738</v>
      </c>
      <c r="J2888" t="s">
        <v>746</v>
      </c>
      <c r="K2888" s="300">
        <v>100744773</v>
      </c>
      <c r="L2888" s="286">
        <f>ROWS(K$5:K2888)</f>
        <v>2884</v>
      </c>
      <c r="M2888" s="286" t="str">
        <f>IF(I2888='5.1'!$E$5,TXM!L2888,"")</f>
        <v/>
      </c>
      <c r="N2888" t="str">
        <f>IFERROR(SMALL($M$5:$M$8000,ROWS($M$5:M2888)),"")</f>
        <v/>
      </c>
      <c r="P2888" t="s">
        <v>2037</v>
      </c>
      <c r="Q2888" t="s">
        <v>784</v>
      </c>
      <c r="R2888">
        <v>612</v>
      </c>
      <c r="S2888" s="286">
        <f>ROWS(R$5:R2888)</f>
        <v>2884</v>
      </c>
      <c r="T2888" s="286" t="str">
        <f>IF(P2888='5.1'!$E$5,TXM!S2888,"")</f>
        <v/>
      </c>
      <c r="U2888" t="str">
        <f>IFERROR(SMALL($T$5:$T$8000,ROWS($T$5:T2888)),"")</f>
        <v/>
      </c>
    </row>
    <row r="2889" spans="1:21" ht="14.4" customHeight="1" x14ac:dyDescent="0.25">
      <c r="A2889" s="285" t="s">
        <v>1854</v>
      </c>
      <c r="B2889" t="s">
        <v>784</v>
      </c>
      <c r="C2889" s="300">
        <v>5560005</v>
      </c>
      <c r="D2889" s="286">
        <f>ROWS(C$5:C2889)</f>
        <v>2885</v>
      </c>
      <c r="E2889" s="286" t="str">
        <f>IF(A2889='5.1'!$E$5,TXM!D2889,"")</f>
        <v/>
      </c>
      <c r="F2889" t="str">
        <f>IFERROR(SMALL($E$5:$E$8000,ROWS($E$5:E2889)),"")</f>
        <v/>
      </c>
      <c r="I2889" s="285" t="s">
        <v>1738</v>
      </c>
      <c r="J2889" t="s">
        <v>1090</v>
      </c>
      <c r="K2889" s="300">
        <v>95510975</v>
      </c>
      <c r="L2889" s="286">
        <f>ROWS(K$5:K2889)</f>
        <v>2885</v>
      </c>
      <c r="M2889" s="286" t="str">
        <f>IF(I2889='5.1'!$E$5,TXM!L2889,"")</f>
        <v/>
      </c>
      <c r="N2889" t="str">
        <f>IFERROR(SMALL($M$5:$M$8000,ROWS($M$5:M2889)),"")</f>
        <v/>
      </c>
      <c r="P2889" t="s">
        <v>1867</v>
      </c>
      <c r="Q2889" t="s">
        <v>810</v>
      </c>
      <c r="R2889">
        <v>24529080</v>
      </c>
      <c r="S2889" s="286">
        <f>ROWS(R$5:R2889)</f>
        <v>2885</v>
      </c>
      <c r="T2889" s="286" t="str">
        <f>IF(P2889='5.1'!$E$5,TXM!S2889,"")</f>
        <v/>
      </c>
      <c r="U2889" t="str">
        <f>IFERROR(SMALL($T$5:$T$8000,ROWS($T$5:T2889)),"")</f>
        <v/>
      </c>
    </row>
    <row r="2890" spans="1:21" ht="14.4" customHeight="1" x14ac:dyDescent="0.25">
      <c r="A2890" s="285" t="s">
        <v>1854</v>
      </c>
      <c r="B2890" t="s">
        <v>750</v>
      </c>
      <c r="C2890" s="300">
        <v>5553059</v>
      </c>
      <c r="D2890" s="286">
        <f>ROWS(C$5:C2890)</f>
        <v>2886</v>
      </c>
      <c r="E2890" s="286" t="str">
        <f>IF(A2890='5.1'!$E$5,TXM!D2890,"")</f>
        <v/>
      </c>
      <c r="F2890" t="str">
        <f>IFERROR(SMALL($E$5:$E$8000,ROWS($E$5:E2890)),"")</f>
        <v/>
      </c>
      <c r="I2890" s="285" t="s">
        <v>1738</v>
      </c>
      <c r="J2890" t="s">
        <v>115</v>
      </c>
      <c r="K2890" s="300">
        <v>93273509</v>
      </c>
      <c r="L2890" s="286">
        <f>ROWS(K$5:K2890)</f>
        <v>2886</v>
      </c>
      <c r="M2890" s="286" t="str">
        <f>IF(I2890='5.1'!$E$5,TXM!L2890,"")</f>
        <v/>
      </c>
      <c r="N2890" t="str">
        <f>IFERROR(SMALL($M$5:$M$8000,ROWS($M$5:M2890)),"")</f>
        <v/>
      </c>
      <c r="P2890" t="s">
        <v>1867</v>
      </c>
      <c r="Q2890" t="s">
        <v>1093</v>
      </c>
      <c r="R2890">
        <v>9721633</v>
      </c>
      <c r="S2890" s="286">
        <f>ROWS(R$5:R2890)</f>
        <v>2886</v>
      </c>
      <c r="T2890" s="286" t="str">
        <f>IF(P2890='5.1'!$E$5,TXM!S2890,"")</f>
        <v/>
      </c>
      <c r="U2890" t="str">
        <f>IFERROR(SMALL($T$5:$T$8000,ROWS($T$5:T2890)),"")</f>
        <v/>
      </c>
    </row>
    <row r="2891" spans="1:21" ht="14.4" customHeight="1" x14ac:dyDescent="0.25">
      <c r="A2891" s="285" t="s">
        <v>1854</v>
      </c>
      <c r="B2891" t="s">
        <v>102</v>
      </c>
      <c r="C2891" s="300">
        <v>5514165</v>
      </c>
      <c r="D2891" s="286">
        <f>ROWS(C$5:C2891)</f>
        <v>2887</v>
      </c>
      <c r="E2891" s="286" t="str">
        <f>IF(A2891='5.1'!$E$5,TXM!D2891,"")</f>
        <v/>
      </c>
      <c r="F2891" t="str">
        <f>IFERROR(SMALL($E$5:$E$8000,ROWS($E$5:E2891)),"")</f>
        <v/>
      </c>
      <c r="I2891" s="285" t="s">
        <v>1738</v>
      </c>
      <c r="J2891" t="s">
        <v>1076</v>
      </c>
      <c r="K2891" s="300">
        <v>91603202</v>
      </c>
      <c r="L2891" s="286">
        <f>ROWS(K$5:K2891)</f>
        <v>2887</v>
      </c>
      <c r="M2891" s="286" t="str">
        <f>IF(I2891='5.1'!$E$5,TXM!L2891,"")</f>
        <v/>
      </c>
      <c r="N2891" t="str">
        <f>IFERROR(SMALL($M$5:$M$8000,ROWS($M$5:M2891)),"")</f>
        <v/>
      </c>
      <c r="P2891" t="s">
        <v>1867</v>
      </c>
      <c r="Q2891" t="s">
        <v>806</v>
      </c>
      <c r="R2891">
        <v>8673423</v>
      </c>
      <c r="S2891" s="286">
        <f>ROWS(R$5:R2891)</f>
        <v>2887</v>
      </c>
      <c r="T2891" s="286" t="str">
        <f>IF(P2891='5.1'!$E$5,TXM!S2891,"")</f>
        <v/>
      </c>
      <c r="U2891" t="str">
        <f>IFERROR(SMALL($T$5:$T$8000,ROWS($T$5:T2891)),"")</f>
        <v/>
      </c>
    </row>
    <row r="2892" spans="1:21" ht="14.4" customHeight="1" x14ac:dyDescent="0.25">
      <c r="A2892" s="285" t="s">
        <v>1854</v>
      </c>
      <c r="B2892" t="s">
        <v>746</v>
      </c>
      <c r="C2892" s="300">
        <v>5481989</v>
      </c>
      <c r="D2892" s="286">
        <f>ROWS(C$5:C2892)</f>
        <v>2888</v>
      </c>
      <c r="E2892" s="286" t="str">
        <f>IF(A2892='5.1'!$E$5,TXM!D2892,"")</f>
        <v/>
      </c>
      <c r="F2892" t="str">
        <f>IFERROR(SMALL($E$5:$E$8000,ROWS($E$5:E2892)),"")</f>
        <v/>
      </c>
      <c r="I2892" s="285" t="s">
        <v>1738</v>
      </c>
      <c r="J2892" t="s">
        <v>802</v>
      </c>
      <c r="K2892" s="300">
        <v>77821799</v>
      </c>
      <c r="L2892" s="286">
        <f>ROWS(K$5:K2892)</f>
        <v>2888</v>
      </c>
      <c r="M2892" s="286" t="str">
        <f>IF(I2892='5.1'!$E$5,TXM!L2892,"")</f>
        <v/>
      </c>
      <c r="N2892" t="str">
        <f>IFERROR(SMALL($M$5:$M$8000,ROWS($M$5:M2892)),"")</f>
        <v/>
      </c>
      <c r="P2892" t="s">
        <v>1867</v>
      </c>
      <c r="Q2892" t="s">
        <v>117</v>
      </c>
      <c r="R2892">
        <v>2778939</v>
      </c>
      <c r="S2892" s="286">
        <f>ROWS(R$5:R2892)</f>
        <v>2888</v>
      </c>
      <c r="T2892" s="286" t="str">
        <f>IF(P2892='5.1'!$E$5,TXM!S2892,"")</f>
        <v/>
      </c>
      <c r="U2892" t="str">
        <f>IFERROR(SMALL($T$5:$T$8000,ROWS($T$5:T2892)),"")</f>
        <v/>
      </c>
    </row>
    <row r="2893" spans="1:21" ht="14.4" customHeight="1" x14ac:dyDescent="0.25">
      <c r="A2893" s="285" t="s">
        <v>1854</v>
      </c>
      <c r="B2893" t="s">
        <v>118</v>
      </c>
      <c r="C2893" s="300">
        <v>3526292</v>
      </c>
      <c r="D2893" s="286">
        <f>ROWS(C$5:C2893)</f>
        <v>2889</v>
      </c>
      <c r="E2893" s="286" t="str">
        <f>IF(A2893='5.1'!$E$5,TXM!D2893,"")</f>
        <v/>
      </c>
      <c r="F2893" t="str">
        <f>IFERROR(SMALL($E$5:$E$8000,ROWS($E$5:E2893)),"")</f>
        <v/>
      </c>
      <c r="I2893" s="285" t="s">
        <v>1738</v>
      </c>
      <c r="J2893" t="s">
        <v>116</v>
      </c>
      <c r="K2893" s="300">
        <v>71569050</v>
      </c>
      <c r="L2893" s="286">
        <f>ROWS(K$5:K2893)</f>
        <v>2889</v>
      </c>
      <c r="M2893" s="286" t="str">
        <f>IF(I2893='5.1'!$E$5,TXM!L2893,"")</f>
        <v/>
      </c>
      <c r="N2893" t="str">
        <f>IFERROR(SMALL($M$5:$M$8000,ROWS($M$5:M2893)),"")</f>
        <v/>
      </c>
      <c r="P2893" t="s">
        <v>1867</v>
      </c>
      <c r="Q2893" t="s">
        <v>760</v>
      </c>
      <c r="R2893">
        <v>939915</v>
      </c>
      <c r="S2893" s="286">
        <f>ROWS(R$5:R2893)</f>
        <v>2889</v>
      </c>
      <c r="T2893" s="286" t="str">
        <f>IF(P2893='5.1'!$E$5,TXM!S2893,"")</f>
        <v/>
      </c>
      <c r="U2893" t="str">
        <f>IFERROR(SMALL($T$5:$T$8000,ROWS($T$5:T2893)),"")</f>
        <v/>
      </c>
    </row>
    <row r="2894" spans="1:21" ht="14.4" customHeight="1" x14ac:dyDescent="0.25">
      <c r="A2894" s="285" t="s">
        <v>1854</v>
      </c>
      <c r="B2894" t="s">
        <v>117</v>
      </c>
      <c r="C2894" s="300">
        <v>3270273</v>
      </c>
      <c r="D2894" s="286">
        <f>ROWS(C$5:C2894)</f>
        <v>2890</v>
      </c>
      <c r="E2894" s="286" t="str">
        <f>IF(A2894='5.1'!$E$5,TXM!D2894,"")</f>
        <v/>
      </c>
      <c r="F2894" t="str">
        <f>IFERROR(SMALL($E$5:$E$8000,ROWS($E$5:E2894)),"")</f>
        <v/>
      </c>
      <c r="I2894" s="285" t="s">
        <v>1738</v>
      </c>
      <c r="J2894" t="s">
        <v>109</v>
      </c>
      <c r="K2894" s="300">
        <v>70654423</v>
      </c>
      <c r="L2894" s="286">
        <f>ROWS(K$5:K2894)</f>
        <v>2890</v>
      </c>
      <c r="M2894" s="286" t="str">
        <f>IF(I2894='5.1'!$E$5,TXM!L2894,"")</f>
        <v/>
      </c>
      <c r="N2894" t="str">
        <f>IFERROR(SMALL($M$5:$M$8000,ROWS($M$5:M2894)),"")</f>
        <v/>
      </c>
      <c r="P2894" t="s">
        <v>1867</v>
      </c>
      <c r="Q2894" t="s">
        <v>725</v>
      </c>
      <c r="R2894">
        <v>820325</v>
      </c>
      <c r="S2894" s="286">
        <f>ROWS(R$5:R2894)</f>
        <v>2890</v>
      </c>
      <c r="T2894" s="286" t="str">
        <f>IF(P2894='5.1'!$E$5,TXM!S2894,"")</f>
        <v/>
      </c>
      <c r="U2894" t="str">
        <f>IFERROR(SMALL($T$5:$T$8000,ROWS($T$5:T2894)),"")</f>
        <v/>
      </c>
    </row>
    <row r="2895" spans="1:21" ht="14.4" customHeight="1" x14ac:dyDescent="0.25">
      <c r="A2895" s="285" t="s">
        <v>1854</v>
      </c>
      <c r="B2895" t="s">
        <v>717</v>
      </c>
      <c r="C2895" s="300">
        <v>2007316</v>
      </c>
      <c r="D2895" s="286">
        <f>ROWS(C$5:C2895)</f>
        <v>2891</v>
      </c>
      <c r="E2895" s="286" t="str">
        <f>IF(A2895='5.1'!$E$5,TXM!D2895,"")</f>
        <v/>
      </c>
      <c r="F2895" t="str">
        <f>IFERROR(SMALL($E$5:$E$8000,ROWS($E$5:E2895)),"")</f>
        <v/>
      </c>
      <c r="I2895" s="285" t="s">
        <v>1738</v>
      </c>
      <c r="J2895" t="s">
        <v>788</v>
      </c>
      <c r="K2895" s="300">
        <v>68867591</v>
      </c>
      <c r="L2895" s="286">
        <f>ROWS(K$5:K2895)</f>
        <v>2891</v>
      </c>
      <c r="M2895" s="286" t="str">
        <f>IF(I2895='5.1'!$E$5,TXM!L2895,"")</f>
        <v/>
      </c>
      <c r="N2895" t="str">
        <f>IFERROR(SMALL($M$5:$M$8000,ROWS($M$5:M2895)),"")</f>
        <v/>
      </c>
      <c r="P2895" t="s">
        <v>1867</v>
      </c>
      <c r="Q2895" t="s">
        <v>1081</v>
      </c>
      <c r="R2895">
        <v>770573</v>
      </c>
      <c r="S2895" s="286">
        <f>ROWS(R$5:R2895)</f>
        <v>2891</v>
      </c>
      <c r="T2895" s="286" t="str">
        <f>IF(P2895='5.1'!$E$5,TXM!S2895,"")</f>
        <v/>
      </c>
      <c r="U2895" t="str">
        <f>IFERROR(SMALL($T$5:$T$8000,ROWS($T$5:T2895)),"")</f>
        <v/>
      </c>
    </row>
    <row r="2896" spans="1:21" ht="14.4" customHeight="1" x14ac:dyDescent="0.25">
      <c r="A2896" s="285" t="s">
        <v>1854</v>
      </c>
      <c r="B2896" t="s">
        <v>719</v>
      </c>
      <c r="C2896" s="300">
        <v>1590734</v>
      </c>
      <c r="D2896" s="286">
        <f>ROWS(C$5:C2896)</f>
        <v>2892</v>
      </c>
      <c r="E2896" s="286" t="str">
        <f>IF(A2896='5.1'!$E$5,TXM!D2896,"")</f>
        <v/>
      </c>
      <c r="F2896" t="str">
        <f>IFERROR(SMALL($E$5:$E$8000,ROWS($E$5:E2896)),"")</f>
        <v/>
      </c>
      <c r="I2896" s="285" t="s">
        <v>1738</v>
      </c>
      <c r="J2896" t="s">
        <v>707</v>
      </c>
      <c r="K2896" s="300">
        <v>67230312</v>
      </c>
      <c r="L2896" s="286">
        <f>ROWS(K$5:K2896)</f>
        <v>2892</v>
      </c>
      <c r="M2896" s="286" t="str">
        <f>IF(I2896='5.1'!$E$5,TXM!L2896,"")</f>
        <v/>
      </c>
      <c r="N2896" t="str">
        <f>IFERROR(SMALL($M$5:$M$8000,ROWS($M$5:M2896)),"")</f>
        <v/>
      </c>
      <c r="P2896" t="s">
        <v>1867</v>
      </c>
      <c r="Q2896" t="s">
        <v>808</v>
      </c>
      <c r="R2896">
        <v>707100</v>
      </c>
      <c r="S2896" s="286">
        <f>ROWS(R$5:R2896)</f>
        <v>2892</v>
      </c>
      <c r="T2896" s="286" t="str">
        <f>IF(P2896='5.1'!$E$5,TXM!S2896,"")</f>
        <v/>
      </c>
      <c r="U2896" t="str">
        <f>IFERROR(SMALL($T$5:$T$8000,ROWS($T$5:T2896)),"")</f>
        <v/>
      </c>
    </row>
    <row r="2897" spans="1:21" ht="14.4" customHeight="1" x14ac:dyDescent="0.25">
      <c r="A2897" s="285" t="s">
        <v>1854</v>
      </c>
      <c r="B2897" t="s">
        <v>806</v>
      </c>
      <c r="C2897" s="300">
        <v>1138911</v>
      </c>
      <c r="D2897" s="286">
        <f>ROWS(C$5:C2897)</f>
        <v>2893</v>
      </c>
      <c r="E2897" s="286" t="str">
        <f>IF(A2897='5.1'!$E$5,TXM!D2897,"")</f>
        <v/>
      </c>
      <c r="F2897" t="str">
        <f>IFERROR(SMALL($E$5:$E$8000,ROWS($E$5:E2897)),"")</f>
        <v/>
      </c>
      <c r="I2897" s="285" t="s">
        <v>1738</v>
      </c>
      <c r="J2897" t="s">
        <v>821</v>
      </c>
      <c r="K2897" s="300">
        <v>65343942</v>
      </c>
      <c r="L2897" s="286">
        <f>ROWS(K$5:K2897)</f>
        <v>2893</v>
      </c>
      <c r="M2897" s="286" t="str">
        <f>IF(I2897='5.1'!$E$5,TXM!L2897,"")</f>
        <v/>
      </c>
      <c r="N2897" t="str">
        <f>IFERROR(SMALL($M$5:$M$8000,ROWS($M$5:M2897)),"")</f>
        <v/>
      </c>
      <c r="P2897" t="s">
        <v>1867</v>
      </c>
      <c r="Q2897" t="s">
        <v>762</v>
      </c>
      <c r="R2897">
        <v>543236</v>
      </c>
      <c r="S2897" s="286">
        <f>ROWS(R$5:R2897)</f>
        <v>2893</v>
      </c>
      <c r="T2897" s="286" t="str">
        <f>IF(P2897='5.1'!$E$5,TXM!S2897,"")</f>
        <v/>
      </c>
      <c r="U2897" t="str">
        <f>IFERROR(SMALL($T$5:$T$8000,ROWS($T$5:T2897)),"")</f>
        <v/>
      </c>
    </row>
    <row r="2898" spans="1:21" ht="14.4" customHeight="1" x14ac:dyDescent="0.25">
      <c r="A2898" s="285" t="s">
        <v>1854</v>
      </c>
      <c r="B2898" t="s">
        <v>705</v>
      </c>
      <c r="C2898" s="300">
        <v>1057252</v>
      </c>
      <c r="D2898" s="286">
        <f>ROWS(C$5:C2898)</f>
        <v>2894</v>
      </c>
      <c r="E2898" s="286" t="str">
        <f>IF(A2898='5.1'!$E$5,TXM!D2898,"")</f>
        <v/>
      </c>
      <c r="F2898" t="str">
        <f>IFERROR(SMALL($E$5:$E$8000,ROWS($E$5:E2898)),"")</f>
        <v/>
      </c>
      <c r="I2898" s="285" t="s">
        <v>1738</v>
      </c>
      <c r="J2898" t="s">
        <v>734</v>
      </c>
      <c r="K2898" s="300">
        <v>61910620</v>
      </c>
      <c r="L2898" s="286">
        <f>ROWS(K$5:K2898)</f>
        <v>2894</v>
      </c>
      <c r="M2898" s="286" t="str">
        <f>IF(I2898='5.1'!$E$5,TXM!L2898,"")</f>
        <v/>
      </c>
      <c r="N2898" t="str">
        <f>IFERROR(SMALL($M$5:$M$8000,ROWS($M$5:M2898)),"")</f>
        <v/>
      </c>
      <c r="P2898" t="s">
        <v>1867</v>
      </c>
      <c r="Q2898" t="s">
        <v>1080</v>
      </c>
      <c r="R2898">
        <v>494194</v>
      </c>
      <c r="S2898" s="286">
        <f>ROWS(R$5:R2898)</f>
        <v>2894</v>
      </c>
      <c r="T2898" s="286" t="str">
        <f>IF(P2898='5.1'!$E$5,TXM!S2898,"")</f>
        <v/>
      </c>
      <c r="U2898" t="str">
        <f>IFERROR(SMALL($T$5:$T$8000,ROWS($T$5:T2898)),"")</f>
        <v/>
      </c>
    </row>
    <row r="2899" spans="1:21" ht="14.4" customHeight="1" x14ac:dyDescent="0.25">
      <c r="A2899" s="285" t="s">
        <v>1854</v>
      </c>
      <c r="B2899" t="s">
        <v>808</v>
      </c>
      <c r="C2899" s="300">
        <v>1035921</v>
      </c>
      <c r="D2899" s="286">
        <f>ROWS(C$5:C2899)</f>
        <v>2895</v>
      </c>
      <c r="E2899" s="286" t="str">
        <f>IF(A2899='5.1'!$E$5,TXM!D2899,"")</f>
        <v/>
      </c>
      <c r="F2899" t="str">
        <f>IFERROR(SMALL($E$5:$E$8000,ROWS($E$5:E2899)),"")</f>
        <v/>
      </c>
      <c r="I2899" s="285" t="s">
        <v>1738</v>
      </c>
      <c r="J2899" t="s">
        <v>752</v>
      </c>
      <c r="K2899" s="300">
        <v>59499711</v>
      </c>
      <c r="L2899" s="286">
        <f>ROWS(K$5:K2899)</f>
        <v>2895</v>
      </c>
      <c r="M2899" s="286" t="str">
        <f>IF(I2899='5.1'!$E$5,TXM!L2899,"")</f>
        <v/>
      </c>
      <c r="N2899" t="str">
        <f>IFERROR(SMALL($M$5:$M$8000,ROWS($M$5:M2899)),"")</f>
        <v/>
      </c>
      <c r="P2899" t="s">
        <v>1867</v>
      </c>
      <c r="Q2899" t="s">
        <v>709</v>
      </c>
      <c r="R2899">
        <v>346500</v>
      </c>
      <c r="S2899" s="286">
        <f>ROWS(R$5:R2899)</f>
        <v>2895</v>
      </c>
      <c r="T2899" s="286" t="str">
        <f>IF(P2899='5.1'!$E$5,TXM!S2899,"")</f>
        <v/>
      </c>
      <c r="U2899" t="str">
        <f>IFERROR(SMALL($T$5:$T$8000,ROWS($T$5:T2899)),"")</f>
        <v/>
      </c>
    </row>
    <row r="2900" spans="1:21" ht="14.4" customHeight="1" x14ac:dyDescent="0.25">
      <c r="A2900" s="285" t="s">
        <v>1854</v>
      </c>
      <c r="B2900" t="s">
        <v>748</v>
      </c>
      <c r="C2900" s="300">
        <v>969274</v>
      </c>
      <c r="D2900" s="286">
        <f>ROWS(C$5:C2900)</f>
        <v>2896</v>
      </c>
      <c r="E2900" s="286" t="str">
        <f>IF(A2900='5.1'!$E$5,TXM!D2900,"")</f>
        <v/>
      </c>
      <c r="F2900" t="str">
        <f>IFERROR(SMALL($E$5:$E$8000,ROWS($E$5:E2900)),"")</f>
        <v/>
      </c>
      <c r="I2900" s="285" t="s">
        <v>1738</v>
      </c>
      <c r="J2900" t="s">
        <v>113</v>
      </c>
      <c r="K2900" s="300">
        <v>53340896</v>
      </c>
      <c r="L2900" s="286">
        <f>ROWS(K$5:K2900)</f>
        <v>2896</v>
      </c>
      <c r="M2900" s="286" t="str">
        <f>IF(I2900='5.1'!$E$5,TXM!L2900,"")</f>
        <v/>
      </c>
      <c r="N2900" t="str">
        <f>IFERROR(SMALL($M$5:$M$8000,ROWS($M$5:M2900)),"")</f>
        <v/>
      </c>
      <c r="P2900" t="s">
        <v>1867</v>
      </c>
      <c r="Q2900" t="s">
        <v>766</v>
      </c>
      <c r="R2900">
        <v>284141</v>
      </c>
      <c r="S2900" s="286">
        <f>ROWS(R$5:R2900)</f>
        <v>2896</v>
      </c>
      <c r="T2900" s="286" t="str">
        <f>IF(P2900='5.1'!$E$5,TXM!S2900,"")</f>
        <v/>
      </c>
      <c r="U2900" t="str">
        <f>IFERROR(SMALL($T$5:$T$8000,ROWS($T$5:T2900)),"")</f>
        <v/>
      </c>
    </row>
    <row r="2901" spans="1:21" ht="14.4" customHeight="1" x14ac:dyDescent="0.25">
      <c r="A2901" s="285" t="s">
        <v>1854</v>
      </c>
      <c r="B2901" t="s">
        <v>1090</v>
      </c>
      <c r="C2901" s="300">
        <v>930822</v>
      </c>
      <c r="D2901" s="286">
        <f>ROWS(C$5:C2901)</f>
        <v>2897</v>
      </c>
      <c r="E2901" s="286" t="str">
        <f>IF(A2901='5.1'!$E$5,TXM!D2901,"")</f>
        <v/>
      </c>
      <c r="F2901" t="str">
        <f>IFERROR(SMALL($E$5:$E$8000,ROWS($E$5:E2901)),"")</f>
        <v/>
      </c>
      <c r="I2901" s="285" t="s">
        <v>1738</v>
      </c>
      <c r="J2901" t="s">
        <v>199</v>
      </c>
      <c r="K2901" s="300">
        <v>41804244</v>
      </c>
      <c r="L2901" s="286">
        <f>ROWS(K$5:K2901)</f>
        <v>2897</v>
      </c>
      <c r="M2901" s="286" t="str">
        <f>IF(I2901='5.1'!$E$5,TXM!L2901,"")</f>
        <v/>
      </c>
      <c r="N2901" t="str">
        <f>IFERROR(SMALL($M$5:$M$8000,ROWS($M$5:M2901)),"")</f>
        <v/>
      </c>
      <c r="P2901" t="s">
        <v>1867</v>
      </c>
      <c r="Q2901" t="s">
        <v>112</v>
      </c>
      <c r="R2901">
        <v>266411</v>
      </c>
      <c r="S2901" s="286">
        <f>ROWS(R$5:R2901)</f>
        <v>2897</v>
      </c>
      <c r="T2901" s="286" t="str">
        <f>IF(P2901='5.1'!$E$5,TXM!S2901,"")</f>
        <v/>
      </c>
      <c r="U2901" t="str">
        <f>IFERROR(SMALL($T$5:$T$8000,ROWS($T$5:T2901)),"")</f>
        <v/>
      </c>
    </row>
    <row r="2902" spans="1:21" ht="14.4" customHeight="1" x14ac:dyDescent="0.25">
      <c r="A2902" s="285" t="s">
        <v>1854</v>
      </c>
      <c r="B2902" t="s">
        <v>999</v>
      </c>
      <c r="C2902" s="300">
        <v>704754</v>
      </c>
      <c r="D2902" s="286">
        <f>ROWS(C$5:C2902)</f>
        <v>2898</v>
      </c>
      <c r="E2902" s="286" t="str">
        <f>IF(A2902='5.1'!$E$5,TXM!D2902,"")</f>
        <v/>
      </c>
      <c r="F2902" t="str">
        <f>IFERROR(SMALL($E$5:$E$8000,ROWS($E$5:E2902)),"")</f>
        <v/>
      </c>
      <c r="I2902" s="285" t="s">
        <v>1738</v>
      </c>
      <c r="J2902" t="s">
        <v>742</v>
      </c>
      <c r="K2902" s="300">
        <v>41670246</v>
      </c>
      <c r="L2902" s="286">
        <f>ROWS(K$5:K2902)</f>
        <v>2898</v>
      </c>
      <c r="M2902" s="286" t="str">
        <f>IF(I2902='5.1'!$E$5,TXM!L2902,"")</f>
        <v/>
      </c>
      <c r="N2902" t="str">
        <f>IFERROR(SMALL($M$5:$M$8000,ROWS($M$5:M2902)),"")</f>
        <v/>
      </c>
      <c r="P2902" t="s">
        <v>1867</v>
      </c>
      <c r="Q2902" t="s">
        <v>784</v>
      </c>
      <c r="R2902">
        <v>259693</v>
      </c>
      <c r="S2902" s="286">
        <f>ROWS(R$5:R2902)</f>
        <v>2898</v>
      </c>
      <c r="T2902" s="286" t="str">
        <f>IF(P2902='5.1'!$E$5,TXM!S2902,"")</f>
        <v/>
      </c>
      <c r="U2902" t="str">
        <f>IFERROR(SMALL($T$5:$T$8000,ROWS($T$5:T2902)),"")</f>
        <v/>
      </c>
    </row>
    <row r="2903" spans="1:21" ht="14.4" customHeight="1" x14ac:dyDescent="0.25">
      <c r="A2903" s="285" t="s">
        <v>1854</v>
      </c>
      <c r="B2903" t="s">
        <v>1082</v>
      </c>
      <c r="C2903" s="300">
        <v>424261</v>
      </c>
      <c r="D2903" s="286">
        <f>ROWS(C$5:C2903)</f>
        <v>2899</v>
      </c>
      <c r="E2903" s="286" t="str">
        <f>IF(A2903='5.1'!$E$5,TXM!D2903,"")</f>
        <v/>
      </c>
      <c r="F2903" t="str">
        <f>IFERROR(SMALL($E$5:$E$8000,ROWS($E$5:E2903)),"")</f>
        <v/>
      </c>
      <c r="I2903" s="285" t="s">
        <v>1738</v>
      </c>
      <c r="J2903" t="s">
        <v>750</v>
      </c>
      <c r="K2903" s="300">
        <v>34071002</v>
      </c>
      <c r="L2903" s="286">
        <f>ROWS(K$5:K2903)</f>
        <v>2899</v>
      </c>
      <c r="M2903" s="286" t="str">
        <f>IF(I2903='5.1'!$E$5,TXM!L2903,"")</f>
        <v/>
      </c>
      <c r="N2903" t="str">
        <f>IFERROR(SMALL($M$5:$M$8000,ROWS($M$5:M2903)),"")</f>
        <v/>
      </c>
      <c r="P2903" t="s">
        <v>1867</v>
      </c>
      <c r="Q2903" t="s">
        <v>788</v>
      </c>
      <c r="R2903">
        <v>196429</v>
      </c>
      <c r="S2903" s="286">
        <f>ROWS(R$5:R2903)</f>
        <v>2899</v>
      </c>
      <c r="T2903" s="286" t="str">
        <f>IF(P2903='5.1'!$E$5,TXM!S2903,"")</f>
        <v/>
      </c>
      <c r="U2903" t="str">
        <f>IFERROR(SMALL($T$5:$T$8000,ROWS($T$5:T2903)),"")</f>
        <v/>
      </c>
    </row>
    <row r="2904" spans="1:21" ht="14.4" customHeight="1" x14ac:dyDescent="0.25">
      <c r="A2904" s="285" t="s">
        <v>1854</v>
      </c>
      <c r="B2904" t="s">
        <v>725</v>
      </c>
      <c r="C2904" s="300">
        <v>343131</v>
      </c>
      <c r="D2904" s="286">
        <f>ROWS(C$5:C2904)</f>
        <v>2900</v>
      </c>
      <c r="E2904" s="286" t="str">
        <f>IF(A2904='5.1'!$E$5,TXM!D2904,"")</f>
        <v/>
      </c>
      <c r="F2904" t="str">
        <f>IFERROR(SMALL($E$5:$E$8000,ROWS($E$5:E2904)),"")</f>
        <v/>
      </c>
      <c r="I2904" s="285" t="s">
        <v>1738</v>
      </c>
      <c r="J2904" t="s">
        <v>756</v>
      </c>
      <c r="K2904" s="300">
        <v>22709338</v>
      </c>
      <c r="L2904" s="286">
        <f>ROWS(K$5:K2904)</f>
        <v>2900</v>
      </c>
      <c r="M2904" s="286" t="str">
        <f>IF(I2904='5.1'!$E$5,TXM!L2904,"")</f>
        <v/>
      </c>
      <c r="N2904" t="str">
        <f>IFERROR(SMALL($M$5:$M$8000,ROWS($M$5:M2904)),"")</f>
        <v/>
      </c>
      <c r="P2904" t="s">
        <v>1867</v>
      </c>
      <c r="Q2904" t="s">
        <v>1096</v>
      </c>
      <c r="R2904">
        <v>163308</v>
      </c>
      <c r="S2904" s="286">
        <f>ROWS(R$5:R2904)</f>
        <v>2900</v>
      </c>
      <c r="T2904" s="286" t="str">
        <f>IF(P2904='5.1'!$E$5,TXM!S2904,"")</f>
        <v/>
      </c>
      <c r="U2904" t="str">
        <f>IFERROR(SMALL($T$5:$T$8000,ROWS($T$5:T2904)),"")</f>
        <v/>
      </c>
    </row>
    <row r="2905" spans="1:21" ht="14.4" customHeight="1" x14ac:dyDescent="0.25">
      <c r="A2905" s="285" t="s">
        <v>1854</v>
      </c>
      <c r="B2905" t="s">
        <v>764</v>
      </c>
      <c r="C2905" s="300">
        <v>204525</v>
      </c>
      <c r="D2905" s="286">
        <f>ROWS(C$5:C2905)</f>
        <v>2901</v>
      </c>
      <c r="E2905" s="286" t="str">
        <f>IF(A2905='5.1'!$E$5,TXM!D2905,"")</f>
        <v/>
      </c>
      <c r="F2905" t="str">
        <f>IFERROR(SMALL($E$5:$E$8000,ROWS($E$5:E2905)),"")</f>
        <v/>
      </c>
      <c r="I2905" s="285" t="s">
        <v>1738</v>
      </c>
      <c r="J2905" t="s">
        <v>1087</v>
      </c>
      <c r="K2905" s="300">
        <v>20656193</v>
      </c>
      <c r="L2905" s="286">
        <f>ROWS(K$5:K2905)</f>
        <v>2901</v>
      </c>
      <c r="M2905" s="286" t="str">
        <f>IF(I2905='5.1'!$E$5,TXM!L2905,"")</f>
        <v/>
      </c>
      <c r="N2905" t="str">
        <f>IFERROR(SMALL($M$5:$M$8000,ROWS($M$5:M2905)),"")</f>
        <v/>
      </c>
      <c r="P2905" t="s">
        <v>1867</v>
      </c>
      <c r="Q2905" t="s">
        <v>1098</v>
      </c>
      <c r="R2905">
        <v>150890</v>
      </c>
      <c r="S2905" s="286">
        <f>ROWS(R$5:R2905)</f>
        <v>2901</v>
      </c>
      <c r="T2905" s="286" t="str">
        <f>IF(P2905='5.1'!$E$5,TXM!S2905,"")</f>
        <v/>
      </c>
      <c r="U2905" t="str">
        <f>IFERROR(SMALL($T$5:$T$8000,ROWS($T$5:T2905)),"")</f>
        <v/>
      </c>
    </row>
    <row r="2906" spans="1:21" ht="14.4" customHeight="1" x14ac:dyDescent="0.25">
      <c r="A2906" s="285" t="s">
        <v>1854</v>
      </c>
      <c r="B2906" t="s">
        <v>105</v>
      </c>
      <c r="C2906" s="300">
        <v>95498</v>
      </c>
      <c r="D2906" s="286">
        <f>ROWS(C$5:C2906)</f>
        <v>2902</v>
      </c>
      <c r="E2906" s="286" t="str">
        <f>IF(A2906='5.1'!$E$5,TXM!D2906,"")</f>
        <v/>
      </c>
      <c r="F2906" t="str">
        <f>IFERROR(SMALL($E$5:$E$8000,ROWS($E$5:E2906)),"")</f>
        <v/>
      </c>
      <c r="I2906" s="285" t="s">
        <v>1738</v>
      </c>
      <c r="J2906" t="s">
        <v>754</v>
      </c>
      <c r="K2906" s="300">
        <v>18781474</v>
      </c>
      <c r="L2906" s="286">
        <f>ROWS(K$5:K2906)</f>
        <v>2902</v>
      </c>
      <c r="M2906" s="286" t="str">
        <f>IF(I2906='5.1'!$E$5,TXM!L2906,"")</f>
        <v/>
      </c>
      <c r="N2906" t="str">
        <f>IFERROR(SMALL($M$5:$M$8000,ROWS($M$5:M2906)),"")</f>
        <v/>
      </c>
      <c r="P2906" t="s">
        <v>1867</v>
      </c>
      <c r="Q2906" t="s">
        <v>119</v>
      </c>
      <c r="R2906">
        <v>72554</v>
      </c>
      <c r="S2906" s="286">
        <f>ROWS(R$5:R2906)</f>
        <v>2902</v>
      </c>
      <c r="T2906" s="286" t="str">
        <f>IF(P2906='5.1'!$E$5,TXM!S2906,"")</f>
        <v/>
      </c>
      <c r="U2906" t="str">
        <f>IFERROR(SMALL($T$5:$T$8000,ROWS($T$5:T2906)),"")</f>
        <v/>
      </c>
    </row>
    <row r="2907" spans="1:21" ht="14.4" customHeight="1" x14ac:dyDescent="0.25">
      <c r="A2907" s="285" t="s">
        <v>1854</v>
      </c>
      <c r="B2907" t="s">
        <v>1098</v>
      </c>
      <c r="C2907" s="300">
        <v>34755</v>
      </c>
      <c r="D2907" s="286">
        <f>ROWS(C$5:C2907)</f>
        <v>2903</v>
      </c>
      <c r="E2907" s="286" t="str">
        <f>IF(A2907='5.1'!$E$5,TXM!D2907,"")</f>
        <v/>
      </c>
      <c r="F2907" t="str">
        <f>IFERROR(SMALL($E$5:$E$8000,ROWS($E$5:E2907)),"")</f>
        <v/>
      </c>
      <c r="I2907" s="285" t="s">
        <v>1738</v>
      </c>
      <c r="J2907" t="s">
        <v>1097</v>
      </c>
      <c r="K2907" s="300">
        <v>18704079</v>
      </c>
      <c r="L2907" s="286">
        <f>ROWS(K$5:K2907)</f>
        <v>2903</v>
      </c>
      <c r="M2907" s="286" t="str">
        <f>IF(I2907='5.1'!$E$5,TXM!L2907,"")</f>
        <v/>
      </c>
      <c r="N2907" t="str">
        <f>IFERROR(SMALL($M$5:$M$8000,ROWS($M$5:M2907)),"")</f>
        <v/>
      </c>
      <c r="P2907" t="s">
        <v>1867</v>
      </c>
      <c r="Q2907" t="s">
        <v>821</v>
      </c>
      <c r="R2907">
        <v>72526</v>
      </c>
      <c r="S2907" s="286">
        <f>ROWS(R$5:R2907)</f>
        <v>2903</v>
      </c>
      <c r="T2907" s="286" t="str">
        <f>IF(P2907='5.1'!$E$5,TXM!S2907,"")</f>
        <v/>
      </c>
      <c r="U2907" t="str">
        <f>IFERROR(SMALL($T$5:$T$8000,ROWS($T$5:T2907)),"")</f>
        <v/>
      </c>
    </row>
    <row r="2908" spans="1:21" ht="14.4" customHeight="1" x14ac:dyDescent="0.25">
      <c r="A2908" s="285" t="s">
        <v>1854</v>
      </c>
      <c r="B2908" t="s">
        <v>1096</v>
      </c>
      <c r="C2908" s="300">
        <v>20900</v>
      </c>
      <c r="D2908" s="286">
        <f>ROWS(C$5:C2908)</f>
        <v>2904</v>
      </c>
      <c r="E2908" s="286" t="str">
        <f>IF(A2908='5.1'!$E$5,TXM!D2908,"")</f>
        <v/>
      </c>
      <c r="F2908" t="str">
        <f>IFERROR(SMALL($E$5:$E$8000,ROWS($E$5:E2908)),"")</f>
        <v/>
      </c>
      <c r="I2908" s="285" t="s">
        <v>1738</v>
      </c>
      <c r="J2908" t="s">
        <v>812</v>
      </c>
      <c r="K2908" s="300">
        <v>16766544</v>
      </c>
      <c r="L2908" s="286">
        <f>ROWS(K$5:K2908)</f>
        <v>2904</v>
      </c>
      <c r="M2908" s="286" t="str">
        <f>IF(I2908='5.1'!$E$5,TXM!L2908,"")</f>
        <v/>
      </c>
      <c r="N2908" t="str">
        <f>IFERROR(SMALL($M$5:$M$8000,ROWS($M$5:M2908)),"")</f>
        <v/>
      </c>
      <c r="P2908" t="s">
        <v>1867</v>
      </c>
      <c r="Q2908" t="s">
        <v>1082</v>
      </c>
      <c r="R2908">
        <v>66421</v>
      </c>
      <c r="S2908" s="286">
        <f>ROWS(R$5:R2908)</f>
        <v>2904</v>
      </c>
      <c r="T2908" s="286" t="str">
        <f>IF(P2908='5.1'!$E$5,TXM!S2908,"")</f>
        <v/>
      </c>
      <c r="U2908" t="str">
        <f>IFERROR(SMALL($T$5:$T$8000,ROWS($T$5:T2908)),"")</f>
        <v/>
      </c>
    </row>
    <row r="2909" spans="1:21" ht="14.4" customHeight="1" x14ac:dyDescent="0.25">
      <c r="A2909" s="285" t="s">
        <v>1854</v>
      </c>
      <c r="B2909" t="s">
        <v>762</v>
      </c>
      <c r="C2909" s="300">
        <v>10578</v>
      </c>
      <c r="D2909" s="286">
        <f>ROWS(C$5:C2909)</f>
        <v>2905</v>
      </c>
      <c r="E2909" s="286" t="str">
        <f>IF(A2909='5.1'!$E$5,TXM!D2909,"")</f>
        <v/>
      </c>
      <c r="F2909" t="str">
        <f>IFERROR(SMALL($E$5:$E$8000,ROWS($E$5:E2909)),"")</f>
        <v/>
      </c>
      <c r="I2909" s="285" t="s">
        <v>1738</v>
      </c>
      <c r="J2909" t="s">
        <v>744</v>
      </c>
      <c r="K2909" s="300">
        <v>16339676</v>
      </c>
      <c r="L2909" s="286">
        <f>ROWS(K$5:K2909)</f>
        <v>2905</v>
      </c>
      <c r="M2909" s="286" t="str">
        <f>IF(I2909='5.1'!$E$5,TXM!L2909,"")</f>
        <v/>
      </c>
      <c r="N2909" t="str">
        <f>IFERROR(SMALL($M$5:$M$8000,ROWS($M$5:M2909)),"")</f>
        <v/>
      </c>
      <c r="P2909" t="s">
        <v>1867</v>
      </c>
      <c r="Q2909" t="s">
        <v>717</v>
      </c>
      <c r="R2909">
        <v>59625</v>
      </c>
      <c r="S2909" s="286">
        <f>ROWS(R$5:R2909)</f>
        <v>2905</v>
      </c>
      <c r="T2909" s="286" t="str">
        <f>IF(P2909='5.1'!$E$5,TXM!S2909,"")</f>
        <v/>
      </c>
      <c r="U2909" t="str">
        <f>IFERROR(SMALL($T$5:$T$8000,ROWS($T$5:T2909)),"")</f>
        <v/>
      </c>
    </row>
    <row r="2910" spans="1:21" ht="14.4" customHeight="1" x14ac:dyDescent="0.25">
      <c r="A2910" s="285" t="s">
        <v>1854</v>
      </c>
      <c r="B2910" t="s">
        <v>115</v>
      </c>
      <c r="C2910" s="300">
        <v>4772</v>
      </c>
      <c r="D2910" s="286">
        <f>ROWS(C$5:C2910)</f>
        <v>2906</v>
      </c>
      <c r="E2910" s="286" t="str">
        <f>IF(A2910='5.1'!$E$5,TXM!D2910,"")</f>
        <v/>
      </c>
      <c r="F2910" t="str">
        <f>IFERROR(SMALL($E$5:$E$8000,ROWS($E$5:E2910)),"")</f>
        <v/>
      </c>
      <c r="I2910" s="285" t="s">
        <v>1738</v>
      </c>
      <c r="J2910" t="s">
        <v>112</v>
      </c>
      <c r="K2910" s="300">
        <v>16131780</v>
      </c>
      <c r="L2910" s="286">
        <f>ROWS(K$5:K2910)</f>
        <v>2906</v>
      </c>
      <c r="M2910" s="286" t="str">
        <f>IF(I2910='5.1'!$E$5,TXM!L2910,"")</f>
        <v/>
      </c>
      <c r="N2910" t="str">
        <f>IFERROR(SMALL($M$5:$M$8000,ROWS($M$5:M2910)),"")</f>
        <v/>
      </c>
      <c r="P2910" t="s">
        <v>1867</v>
      </c>
      <c r="Q2910" t="s">
        <v>734</v>
      </c>
      <c r="R2910">
        <v>43062</v>
      </c>
      <c r="S2910" s="286">
        <f>ROWS(R$5:R2910)</f>
        <v>2906</v>
      </c>
      <c r="T2910" s="286" t="str">
        <f>IF(P2910='5.1'!$E$5,TXM!S2910,"")</f>
        <v/>
      </c>
      <c r="U2910" t="str">
        <f>IFERROR(SMALL($T$5:$T$8000,ROWS($T$5:T2910)),"")</f>
        <v/>
      </c>
    </row>
    <row r="2911" spans="1:21" ht="14.4" customHeight="1" x14ac:dyDescent="0.25">
      <c r="A2911" s="285" t="s">
        <v>1854</v>
      </c>
      <c r="B2911" t="s">
        <v>107</v>
      </c>
      <c r="C2911" s="300">
        <v>3900</v>
      </c>
      <c r="D2911" s="286">
        <f>ROWS(C$5:C2911)</f>
        <v>2907</v>
      </c>
      <c r="E2911" s="286" t="str">
        <f>IF(A2911='5.1'!$E$5,TXM!D2911,"")</f>
        <v/>
      </c>
      <c r="F2911" t="str">
        <f>IFERROR(SMALL($E$5:$E$8000,ROWS($E$5:E2911)),"")</f>
        <v/>
      </c>
      <c r="I2911" s="285" t="s">
        <v>1738</v>
      </c>
      <c r="J2911" t="s">
        <v>1092</v>
      </c>
      <c r="K2911" s="300">
        <v>15126735</v>
      </c>
      <c r="L2911" s="286">
        <f>ROWS(K$5:K2911)</f>
        <v>2907</v>
      </c>
      <c r="M2911" s="286" t="str">
        <f>IF(I2911='5.1'!$E$5,TXM!L2911,"")</f>
        <v/>
      </c>
      <c r="N2911" t="str">
        <f>IFERROR(SMALL($M$5:$M$8000,ROWS($M$5:M2911)),"")</f>
        <v/>
      </c>
      <c r="P2911" t="s">
        <v>1867</v>
      </c>
      <c r="Q2911" t="s">
        <v>106</v>
      </c>
      <c r="R2911">
        <v>35850</v>
      </c>
      <c r="S2911" s="286">
        <f>ROWS(R$5:R2911)</f>
        <v>2907</v>
      </c>
      <c r="T2911" s="286" t="str">
        <f>IF(P2911='5.1'!$E$5,TXM!S2911,"")</f>
        <v/>
      </c>
      <c r="U2911" t="str">
        <f>IFERROR(SMALL($T$5:$T$8000,ROWS($T$5:T2911)),"")</f>
        <v/>
      </c>
    </row>
    <row r="2912" spans="1:21" ht="14.4" customHeight="1" x14ac:dyDescent="0.25">
      <c r="A2912" s="285" t="s">
        <v>1854</v>
      </c>
      <c r="B2912" t="s">
        <v>752</v>
      </c>
      <c r="C2912" s="300">
        <v>3843</v>
      </c>
      <c r="D2912" s="286">
        <f>ROWS(C$5:C2912)</f>
        <v>2908</v>
      </c>
      <c r="E2912" s="286" t="str">
        <f>IF(A2912='5.1'!$E$5,TXM!D2912,"")</f>
        <v/>
      </c>
      <c r="F2912" t="str">
        <f>IFERROR(SMALL($E$5:$E$8000,ROWS($E$5:E2912)),"")</f>
        <v/>
      </c>
      <c r="I2912" s="285" t="s">
        <v>1738</v>
      </c>
      <c r="J2912" t="s">
        <v>1098</v>
      </c>
      <c r="K2912" s="300">
        <v>14712297</v>
      </c>
      <c r="L2912" s="286">
        <f>ROWS(K$5:K2912)</f>
        <v>2908</v>
      </c>
      <c r="M2912" s="286" t="str">
        <f>IF(I2912='5.1'!$E$5,TXM!L2912,"")</f>
        <v/>
      </c>
      <c r="N2912" t="str">
        <f>IFERROR(SMALL($M$5:$M$8000,ROWS($M$5:M2912)),"")</f>
        <v/>
      </c>
      <c r="P2912" t="s">
        <v>1867</v>
      </c>
      <c r="Q2912" t="s">
        <v>997</v>
      </c>
      <c r="R2912">
        <v>33134</v>
      </c>
      <c r="S2912" s="286">
        <f>ROWS(R$5:R2912)</f>
        <v>2908</v>
      </c>
      <c r="T2912" s="286" t="str">
        <f>IF(P2912='5.1'!$E$5,TXM!S2912,"")</f>
        <v/>
      </c>
      <c r="U2912" t="str">
        <f>IFERROR(SMALL($T$5:$T$8000,ROWS($T$5:T2912)),"")</f>
        <v/>
      </c>
    </row>
    <row r="2913" spans="1:21" ht="14.4" customHeight="1" x14ac:dyDescent="0.25">
      <c r="A2913" s="285" t="s">
        <v>1854</v>
      </c>
      <c r="B2913" t="s">
        <v>108</v>
      </c>
      <c r="C2913" s="300">
        <v>3750</v>
      </c>
      <c r="D2913" s="286">
        <f>ROWS(C$5:C2913)</f>
        <v>2909</v>
      </c>
      <c r="E2913" s="286" t="str">
        <f>IF(A2913='5.1'!$E$5,TXM!D2913,"")</f>
        <v/>
      </c>
      <c r="F2913" t="str">
        <f>IFERROR(SMALL($E$5:$E$8000,ROWS($E$5:E2913)),"")</f>
        <v/>
      </c>
      <c r="I2913" s="285" t="s">
        <v>1738</v>
      </c>
      <c r="J2913" t="s">
        <v>1084</v>
      </c>
      <c r="K2913" s="300">
        <v>13778406</v>
      </c>
      <c r="L2913" s="286">
        <f>ROWS(K$5:K2913)</f>
        <v>2909</v>
      </c>
      <c r="M2913" s="286" t="str">
        <f>IF(I2913='5.1'!$E$5,TXM!L2913,"")</f>
        <v/>
      </c>
      <c r="N2913" t="str">
        <f>IFERROR(SMALL($M$5:$M$8000,ROWS($M$5:M2913)),"")</f>
        <v/>
      </c>
      <c r="P2913" t="s">
        <v>1867</v>
      </c>
      <c r="Q2913" t="s">
        <v>748</v>
      </c>
      <c r="R2913">
        <v>29200</v>
      </c>
      <c r="S2913" s="286">
        <f>ROWS(R$5:R2913)</f>
        <v>2909</v>
      </c>
      <c r="T2913" s="286" t="str">
        <f>IF(P2913='5.1'!$E$5,TXM!S2913,"")</f>
        <v/>
      </c>
      <c r="U2913" t="str">
        <f>IFERROR(SMALL($T$5:$T$8000,ROWS($T$5:T2913)),"")</f>
        <v/>
      </c>
    </row>
    <row r="2914" spans="1:21" ht="14.4" customHeight="1" x14ac:dyDescent="0.25">
      <c r="A2914" s="285" t="s">
        <v>1854</v>
      </c>
      <c r="B2914" t="s">
        <v>197</v>
      </c>
      <c r="C2914" s="300">
        <v>1870</v>
      </c>
      <c r="D2914" s="286">
        <f>ROWS(C$5:C2914)</f>
        <v>2910</v>
      </c>
      <c r="E2914" s="286" t="str">
        <f>IF(A2914='5.1'!$E$5,TXM!D2914,"")</f>
        <v/>
      </c>
      <c r="F2914" t="str">
        <f>IFERROR(SMALL($E$5:$E$8000,ROWS($E$5:E2914)),"")</f>
        <v/>
      </c>
      <c r="I2914" s="285" t="s">
        <v>1738</v>
      </c>
      <c r="J2914" t="s">
        <v>768</v>
      </c>
      <c r="K2914" s="300">
        <v>13202432</v>
      </c>
      <c r="L2914" s="286">
        <f>ROWS(K$5:K2914)</f>
        <v>2910</v>
      </c>
      <c r="M2914" s="286" t="str">
        <f>IF(I2914='5.1'!$E$5,TXM!L2914,"")</f>
        <v/>
      </c>
      <c r="N2914" t="str">
        <f>IFERROR(SMALL($M$5:$M$8000,ROWS($M$5:M2914)),"")</f>
        <v/>
      </c>
      <c r="P2914" t="s">
        <v>1867</v>
      </c>
      <c r="Q2914" t="s">
        <v>118</v>
      </c>
      <c r="R2914">
        <v>28404</v>
      </c>
      <c r="S2914" s="286">
        <f>ROWS(R$5:R2914)</f>
        <v>2910</v>
      </c>
      <c r="T2914" s="286" t="str">
        <f>IF(P2914='5.1'!$E$5,TXM!S2914,"")</f>
        <v/>
      </c>
      <c r="U2914" t="str">
        <f>IFERROR(SMALL($T$5:$T$8000,ROWS($T$5:T2914)),"")</f>
        <v/>
      </c>
    </row>
    <row r="2915" spans="1:21" ht="14.4" customHeight="1" x14ac:dyDescent="0.25">
      <c r="A2915" s="285" t="s">
        <v>1854</v>
      </c>
      <c r="B2915" t="s">
        <v>1087</v>
      </c>
      <c r="C2915" s="300">
        <v>1311</v>
      </c>
      <c r="D2915" s="286">
        <f>ROWS(C$5:C2915)</f>
        <v>2911</v>
      </c>
      <c r="E2915" s="286" t="str">
        <f>IF(A2915='5.1'!$E$5,TXM!D2915,"")</f>
        <v/>
      </c>
      <c r="F2915" t="str">
        <f>IFERROR(SMALL($E$5:$E$8000,ROWS($E$5:E2915)),"")</f>
        <v/>
      </c>
      <c r="I2915" s="285" t="s">
        <v>1738</v>
      </c>
      <c r="J2915" t="s">
        <v>800</v>
      </c>
      <c r="K2915" s="300">
        <v>10866836</v>
      </c>
      <c r="L2915" s="286">
        <f>ROWS(K$5:K2915)</f>
        <v>2911</v>
      </c>
      <c r="M2915" s="286" t="str">
        <f>IF(I2915='5.1'!$E$5,TXM!L2915,"")</f>
        <v/>
      </c>
      <c r="N2915" t="str">
        <f>IFERROR(SMALL($M$5:$M$8000,ROWS($M$5:M2915)),"")</f>
        <v/>
      </c>
      <c r="P2915" t="s">
        <v>1867</v>
      </c>
      <c r="Q2915" t="s">
        <v>764</v>
      </c>
      <c r="R2915">
        <v>26560</v>
      </c>
      <c r="S2915" s="286">
        <f>ROWS(R$5:R2915)</f>
        <v>2911</v>
      </c>
      <c r="T2915" s="286" t="str">
        <f>IF(P2915='5.1'!$E$5,TXM!S2915,"")</f>
        <v/>
      </c>
      <c r="U2915" t="str">
        <f>IFERROR(SMALL($T$5:$T$8000,ROWS($T$5:T2915)),"")</f>
        <v/>
      </c>
    </row>
    <row r="2916" spans="1:21" ht="14.4" customHeight="1" x14ac:dyDescent="0.25">
      <c r="A2916" s="285" t="s">
        <v>1854</v>
      </c>
      <c r="B2916" t="s">
        <v>116</v>
      </c>
      <c r="C2916" s="300">
        <v>655</v>
      </c>
      <c r="D2916" s="286">
        <f>ROWS(C$5:C2916)</f>
        <v>2912</v>
      </c>
      <c r="E2916" s="286" t="str">
        <f>IF(A2916='5.1'!$E$5,TXM!D2916,"")</f>
        <v/>
      </c>
      <c r="F2916" t="str">
        <f>IFERROR(SMALL($E$5:$E$8000,ROWS($E$5:E2916)),"")</f>
        <v/>
      </c>
      <c r="I2916" s="285" t="s">
        <v>1738</v>
      </c>
      <c r="J2916" t="s">
        <v>111</v>
      </c>
      <c r="K2916" s="300">
        <v>10434069</v>
      </c>
      <c r="L2916" s="286">
        <f>ROWS(K$5:K2916)</f>
        <v>2912</v>
      </c>
      <c r="M2916" s="286" t="str">
        <f>IF(I2916='5.1'!$E$5,TXM!L2916,"")</f>
        <v/>
      </c>
      <c r="N2916" t="str">
        <f>IFERROR(SMALL($M$5:$M$8000,ROWS($M$5:M2916)),"")</f>
        <v/>
      </c>
      <c r="P2916" t="s">
        <v>1867</v>
      </c>
      <c r="Q2916" t="s">
        <v>115</v>
      </c>
      <c r="R2916">
        <v>26069</v>
      </c>
      <c r="S2916" s="286">
        <f>ROWS(R$5:R2916)</f>
        <v>2912</v>
      </c>
      <c r="T2916" s="286" t="str">
        <f>IF(P2916='5.1'!$E$5,TXM!S2916,"")</f>
        <v/>
      </c>
      <c r="U2916" t="str">
        <f>IFERROR(SMALL($T$5:$T$8000,ROWS($T$5:T2916)),"")</f>
        <v/>
      </c>
    </row>
    <row r="2917" spans="1:21" ht="14.4" customHeight="1" x14ac:dyDescent="0.25">
      <c r="A2917" s="285" t="s">
        <v>2033</v>
      </c>
      <c r="B2917" t="s">
        <v>1080</v>
      </c>
      <c r="C2917" s="300">
        <v>24566424</v>
      </c>
      <c r="D2917" s="286">
        <f>ROWS(C$5:C2917)</f>
        <v>2913</v>
      </c>
      <c r="E2917" s="286" t="str">
        <f>IF(A2917='5.1'!$E$5,TXM!D2917,"")</f>
        <v/>
      </c>
      <c r="F2917" t="str">
        <f>IFERROR(SMALL($E$5:$E$8000,ROWS($E$5:E2917)),"")</f>
        <v/>
      </c>
      <c r="I2917" s="285" t="s">
        <v>1738</v>
      </c>
      <c r="J2917" t="s">
        <v>818</v>
      </c>
      <c r="K2917" s="300">
        <v>6452565</v>
      </c>
      <c r="L2917" s="286">
        <f>ROWS(K$5:K2917)</f>
        <v>2913</v>
      </c>
      <c r="M2917" s="286" t="str">
        <f>IF(I2917='5.1'!$E$5,TXM!L2917,"")</f>
        <v/>
      </c>
      <c r="N2917" t="str">
        <f>IFERROR(SMALL($M$5:$M$8000,ROWS($M$5:M2917)),"")</f>
        <v/>
      </c>
      <c r="P2917" t="s">
        <v>1867</v>
      </c>
      <c r="Q2917" t="s">
        <v>114</v>
      </c>
      <c r="R2917">
        <v>25500</v>
      </c>
      <c r="S2917" s="286">
        <f>ROWS(R$5:R2917)</f>
        <v>2913</v>
      </c>
      <c r="T2917" s="286" t="str">
        <f>IF(P2917='5.1'!$E$5,TXM!S2917,"")</f>
        <v/>
      </c>
      <c r="U2917" t="str">
        <f>IFERROR(SMALL($T$5:$T$8000,ROWS($T$5:T2917)),"")</f>
        <v/>
      </c>
    </row>
    <row r="2918" spans="1:21" ht="14.4" customHeight="1" x14ac:dyDescent="0.25">
      <c r="A2918" s="285" t="s">
        <v>2033</v>
      </c>
      <c r="B2918" t="s">
        <v>806</v>
      </c>
      <c r="C2918" s="300">
        <v>4980493</v>
      </c>
      <c r="D2918" s="286">
        <f>ROWS(C$5:C2918)</f>
        <v>2914</v>
      </c>
      <c r="E2918" s="286" t="str">
        <f>IF(A2918='5.1'!$E$5,TXM!D2918,"")</f>
        <v/>
      </c>
      <c r="F2918" t="str">
        <f>IFERROR(SMALL($E$5:$E$8000,ROWS($E$5:E2918)),"")</f>
        <v/>
      </c>
      <c r="I2918" s="285" t="s">
        <v>1738</v>
      </c>
      <c r="J2918" t="s">
        <v>1085</v>
      </c>
      <c r="K2918" s="300">
        <v>5907252</v>
      </c>
      <c r="L2918" s="286">
        <f>ROWS(K$5:K2918)</f>
        <v>2914</v>
      </c>
      <c r="M2918" s="286" t="str">
        <f>IF(I2918='5.1'!$E$5,TXM!L2918,"")</f>
        <v/>
      </c>
      <c r="N2918" t="str">
        <f>IFERROR(SMALL($M$5:$M$8000,ROWS($M$5:M2918)),"")</f>
        <v/>
      </c>
      <c r="P2918" t="s">
        <v>1867</v>
      </c>
      <c r="Q2918" t="s">
        <v>107</v>
      </c>
      <c r="R2918">
        <v>23151</v>
      </c>
      <c r="S2918" s="286">
        <f>ROWS(R$5:R2918)</f>
        <v>2914</v>
      </c>
      <c r="T2918" s="286" t="str">
        <f>IF(P2918='5.1'!$E$5,TXM!S2918,"")</f>
        <v/>
      </c>
      <c r="U2918" t="str">
        <f>IFERROR(SMALL($T$5:$T$8000,ROWS($T$5:T2918)),"")</f>
        <v/>
      </c>
    </row>
    <row r="2919" spans="1:21" ht="14.4" customHeight="1" x14ac:dyDescent="0.25">
      <c r="A2919" s="285" t="s">
        <v>2033</v>
      </c>
      <c r="B2919" t="s">
        <v>808</v>
      </c>
      <c r="C2919" s="300">
        <v>522614</v>
      </c>
      <c r="D2919" s="286">
        <f>ROWS(C$5:C2919)</f>
        <v>2915</v>
      </c>
      <c r="E2919" s="286" t="str">
        <f>IF(A2919='5.1'!$E$5,TXM!D2919,"")</f>
        <v/>
      </c>
      <c r="F2919" t="str">
        <f>IFERROR(SMALL($E$5:$E$8000,ROWS($E$5:E2919)),"")</f>
        <v/>
      </c>
      <c r="I2919" s="285" t="s">
        <v>1738</v>
      </c>
      <c r="J2919" t="s">
        <v>1077</v>
      </c>
      <c r="K2919" s="300">
        <v>5519865</v>
      </c>
      <c r="L2919" s="286">
        <f>ROWS(K$5:K2919)</f>
        <v>2915</v>
      </c>
      <c r="M2919" s="286" t="str">
        <f>IF(I2919='5.1'!$E$5,TXM!L2919,"")</f>
        <v/>
      </c>
      <c r="N2919" t="str">
        <f>IFERROR(SMALL($M$5:$M$8000,ROWS($M$5:M2919)),"")</f>
        <v/>
      </c>
      <c r="P2919" t="s">
        <v>1867</v>
      </c>
      <c r="Q2919" t="s">
        <v>786</v>
      </c>
      <c r="R2919">
        <v>19042</v>
      </c>
      <c r="S2919" s="286">
        <f>ROWS(R$5:R2919)</f>
        <v>2915</v>
      </c>
      <c r="T2919" s="286" t="str">
        <f>IF(P2919='5.1'!$E$5,TXM!S2919,"")</f>
        <v/>
      </c>
      <c r="U2919" t="str">
        <f>IFERROR(SMALL($T$5:$T$8000,ROWS($T$5:T2919)),"")</f>
        <v/>
      </c>
    </row>
    <row r="2920" spans="1:21" ht="14.4" customHeight="1" x14ac:dyDescent="0.25">
      <c r="A2920" s="285" t="s">
        <v>2033</v>
      </c>
      <c r="B2920" t="s">
        <v>118</v>
      </c>
      <c r="C2920" s="300">
        <v>66000</v>
      </c>
      <c r="D2920" s="286">
        <f>ROWS(C$5:C2920)</f>
        <v>2916</v>
      </c>
      <c r="E2920" s="286" t="str">
        <f>IF(A2920='5.1'!$E$5,TXM!D2920,"")</f>
        <v/>
      </c>
      <c r="F2920" t="str">
        <f>IFERROR(SMALL($E$5:$E$8000,ROWS($E$5:E2920)),"")</f>
        <v/>
      </c>
      <c r="I2920" s="285" t="s">
        <v>1738</v>
      </c>
      <c r="J2920" t="s">
        <v>1083</v>
      </c>
      <c r="K2920" s="300">
        <v>5401396</v>
      </c>
      <c r="L2920" s="286">
        <f>ROWS(K$5:K2920)</f>
        <v>2916</v>
      </c>
      <c r="M2920" s="286" t="str">
        <f>IF(I2920='5.1'!$E$5,TXM!L2920,"")</f>
        <v/>
      </c>
      <c r="N2920" t="str">
        <f>IFERROR(SMALL($M$5:$M$8000,ROWS($M$5:M2920)),"")</f>
        <v/>
      </c>
      <c r="P2920" t="s">
        <v>1867</v>
      </c>
      <c r="Q2920" t="s">
        <v>804</v>
      </c>
      <c r="R2920">
        <v>17796</v>
      </c>
      <c r="S2920" s="286">
        <f>ROWS(R$5:R2920)</f>
        <v>2916</v>
      </c>
      <c r="T2920" s="286" t="str">
        <f>IF(P2920='5.1'!$E$5,TXM!S2920,"")</f>
        <v/>
      </c>
      <c r="U2920" t="str">
        <f>IFERROR(SMALL($T$5:$T$8000,ROWS($T$5:T2920)),"")</f>
        <v/>
      </c>
    </row>
    <row r="2921" spans="1:21" ht="14.4" customHeight="1" x14ac:dyDescent="0.25">
      <c r="A2921" s="285" t="s">
        <v>2033</v>
      </c>
      <c r="B2921" t="s">
        <v>106</v>
      </c>
      <c r="C2921" s="300">
        <v>16072</v>
      </c>
      <c r="D2921" s="286">
        <f>ROWS(C$5:C2921)</f>
        <v>2917</v>
      </c>
      <c r="E2921" s="286" t="str">
        <f>IF(A2921='5.1'!$E$5,TXM!D2921,"")</f>
        <v/>
      </c>
      <c r="F2921" t="str">
        <f>IFERROR(SMALL($E$5:$E$8000,ROWS($E$5:E2921)),"")</f>
        <v/>
      </c>
      <c r="I2921" s="285" t="s">
        <v>1738</v>
      </c>
      <c r="J2921" t="s">
        <v>999</v>
      </c>
      <c r="K2921" s="300">
        <v>4799632</v>
      </c>
      <c r="L2921" s="286">
        <f>ROWS(K$5:K2921)</f>
        <v>2917</v>
      </c>
      <c r="M2921" s="286" t="str">
        <f>IF(I2921='5.1'!$E$5,TXM!L2921,"")</f>
        <v/>
      </c>
      <c r="N2921" t="str">
        <f>IFERROR(SMALL($M$5:$M$8000,ROWS($M$5:M2921)),"")</f>
        <v/>
      </c>
      <c r="P2921" t="s">
        <v>1867</v>
      </c>
      <c r="Q2921" t="s">
        <v>780</v>
      </c>
      <c r="R2921">
        <v>12194</v>
      </c>
      <c r="S2921" s="286">
        <f>ROWS(R$5:R2921)</f>
        <v>2917</v>
      </c>
      <c r="T2921" s="286" t="str">
        <f>IF(P2921='5.1'!$E$5,TXM!S2921,"")</f>
        <v/>
      </c>
      <c r="U2921" t="str">
        <f>IFERROR(SMALL($T$5:$T$8000,ROWS($T$5:T2921)),"")</f>
        <v/>
      </c>
    </row>
    <row r="2922" spans="1:21" ht="14.4" customHeight="1" x14ac:dyDescent="0.25">
      <c r="A2922" s="285" t="s">
        <v>2038</v>
      </c>
      <c r="B2922" t="s">
        <v>118</v>
      </c>
      <c r="C2922" s="300">
        <v>55628</v>
      </c>
      <c r="D2922" s="286">
        <f>ROWS(C$5:C2922)</f>
        <v>2918</v>
      </c>
      <c r="E2922" s="286" t="str">
        <f>IF(A2922='5.1'!$E$5,TXM!D2922,"")</f>
        <v/>
      </c>
      <c r="F2922" t="str">
        <f>IFERROR(SMALL($E$5:$E$8000,ROWS($E$5:E2922)),"")</f>
        <v/>
      </c>
      <c r="I2922" s="285" t="s">
        <v>1738</v>
      </c>
      <c r="J2922" t="s">
        <v>1089</v>
      </c>
      <c r="K2922" s="300">
        <v>4621582</v>
      </c>
      <c r="L2922" s="286">
        <f>ROWS(K$5:K2922)</f>
        <v>2918</v>
      </c>
      <c r="M2922" s="286" t="str">
        <f>IF(I2922='5.1'!$E$5,TXM!L2922,"")</f>
        <v/>
      </c>
      <c r="N2922" t="str">
        <f>IFERROR(SMALL($M$5:$M$8000,ROWS($M$5:M2922)),"")</f>
        <v/>
      </c>
      <c r="P2922" t="s">
        <v>1867</v>
      </c>
      <c r="Q2922" t="s">
        <v>772</v>
      </c>
      <c r="R2922">
        <v>10986</v>
      </c>
      <c r="S2922" s="286">
        <f>ROWS(R$5:R2922)</f>
        <v>2918</v>
      </c>
      <c r="T2922" s="286" t="str">
        <f>IF(P2922='5.1'!$E$5,TXM!S2922,"")</f>
        <v/>
      </c>
      <c r="U2922" t="str">
        <f>IFERROR(SMALL($T$5:$T$8000,ROWS($T$5:T2922)),"")</f>
        <v/>
      </c>
    </row>
    <row r="2923" spans="1:21" ht="14.4" customHeight="1" x14ac:dyDescent="0.25">
      <c r="A2923" s="285" t="s">
        <v>2038</v>
      </c>
      <c r="B2923" t="s">
        <v>119</v>
      </c>
      <c r="C2923" s="300">
        <v>45602</v>
      </c>
      <c r="D2923" s="286">
        <f>ROWS(C$5:C2923)</f>
        <v>2919</v>
      </c>
      <c r="E2923" s="286" t="str">
        <f>IF(A2923='5.1'!$E$5,TXM!D2923,"")</f>
        <v/>
      </c>
      <c r="F2923" t="str">
        <f>IFERROR(SMALL($E$5:$E$8000,ROWS($E$5:E2923)),"")</f>
        <v/>
      </c>
      <c r="I2923" s="285" t="s">
        <v>1738</v>
      </c>
      <c r="J2923" t="s">
        <v>740</v>
      </c>
      <c r="K2923" s="300">
        <v>3606557</v>
      </c>
      <c r="L2923" s="286">
        <f>ROWS(K$5:K2923)</f>
        <v>2919</v>
      </c>
      <c r="M2923" s="286" t="str">
        <f>IF(I2923='5.1'!$E$5,TXM!L2923,"")</f>
        <v/>
      </c>
      <c r="N2923" t="str">
        <f>IFERROR(SMALL($M$5:$M$8000,ROWS($M$5:M2923)),"")</f>
        <v/>
      </c>
      <c r="P2923" t="s">
        <v>1867</v>
      </c>
      <c r="Q2923" t="s">
        <v>776</v>
      </c>
      <c r="R2923">
        <v>9695</v>
      </c>
      <c r="S2923" s="286">
        <f>ROWS(R$5:R2923)</f>
        <v>2919</v>
      </c>
      <c r="T2923" s="286" t="str">
        <f>IF(P2923='5.1'!$E$5,TXM!S2923,"")</f>
        <v/>
      </c>
      <c r="U2923" t="str">
        <f>IFERROR(SMALL($T$5:$T$8000,ROWS($T$5:T2923)),"")</f>
        <v/>
      </c>
    </row>
    <row r="2924" spans="1:21" ht="14.4" customHeight="1" x14ac:dyDescent="0.25">
      <c r="A2924" s="285" t="s">
        <v>1857</v>
      </c>
      <c r="B2924" t="s">
        <v>715</v>
      </c>
      <c r="C2924" s="300">
        <v>103571518106</v>
      </c>
      <c r="D2924" s="286">
        <f>ROWS(C$5:C2924)</f>
        <v>2920</v>
      </c>
      <c r="E2924" s="286" t="str">
        <f>IF(A2924='5.1'!$E$5,TXM!D2924,"")</f>
        <v/>
      </c>
      <c r="F2924" t="str">
        <f>IFERROR(SMALL($E$5:$E$8000,ROWS($E$5:E2924)),"")</f>
        <v/>
      </c>
      <c r="I2924" s="285" t="s">
        <v>1738</v>
      </c>
      <c r="J2924" t="s">
        <v>705</v>
      </c>
      <c r="K2924" s="300">
        <v>3202138</v>
      </c>
      <c r="L2924" s="286">
        <f>ROWS(K$5:K2924)</f>
        <v>2920</v>
      </c>
      <c r="M2924" s="286" t="str">
        <f>IF(I2924='5.1'!$E$5,TXM!L2924,"")</f>
        <v/>
      </c>
      <c r="N2924" t="str">
        <f>IFERROR(SMALL($M$5:$M$8000,ROWS($M$5:M2924)),"")</f>
        <v/>
      </c>
      <c r="P2924" t="s">
        <v>1867</v>
      </c>
      <c r="Q2924" t="s">
        <v>1097</v>
      </c>
      <c r="R2924">
        <v>9189</v>
      </c>
      <c r="S2924" s="286">
        <f>ROWS(R$5:R2924)</f>
        <v>2920</v>
      </c>
      <c r="T2924" s="286" t="str">
        <f>IF(P2924='5.1'!$E$5,TXM!S2924,"")</f>
        <v/>
      </c>
      <c r="U2924" t="str">
        <f>IFERROR(SMALL($T$5:$T$8000,ROWS($T$5:T2924)),"")</f>
        <v/>
      </c>
    </row>
    <row r="2925" spans="1:21" ht="14.4" customHeight="1" x14ac:dyDescent="0.25">
      <c r="A2925" s="285" t="s">
        <v>1857</v>
      </c>
      <c r="B2925" t="s">
        <v>719</v>
      </c>
      <c r="C2925" s="300">
        <v>1300695810</v>
      </c>
      <c r="D2925" s="286">
        <f>ROWS(C$5:C2925)</f>
        <v>2921</v>
      </c>
      <c r="E2925" s="286" t="str">
        <f>IF(A2925='5.1'!$E$5,TXM!D2925,"")</f>
        <v/>
      </c>
      <c r="F2925" t="str">
        <f>IFERROR(SMALL($E$5:$E$8000,ROWS($E$5:E2925)),"")</f>
        <v/>
      </c>
      <c r="I2925" s="285" t="s">
        <v>1738</v>
      </c>
      <c r="J2925" t="s">
        <v>814</v>
      </c>
      <c r="K2925" s="300">
        <v>2799313</v>
      </c>
      <c r="L2925" s="286">
        <f>ROWS(K$5:K2925)</f>
        <v>2921</v>
      </c>
      <c r="M2925" s="286" t="str">
        <f>IF(I2925='5.1'!$E$5,TXM!L2925,"")</f>
        <v/>
      </c>
      <c r="N2925" t="str">
        <f>IFERROR(SMALL($M$5:$M$8000,ROWS($M$5:M2925)),"")</f>
        <v/>
      </c>
      <c r="P2925" t="s">
        <v>1867</v>
      </c>
      <c r="Q2925" t="s">
        <v>1084</v>
      </c>
      <c r="R2925">
        <v>8649</v>
      </c>
      <c r="S2925" s="286">
        <f>ROWS(R$5:R2925)</f>
        <v>2921</v>
      </c>
      <c r="T2925" s="286" t="str">
        <f>IF(P2925='5.1'!$E$5,TXM!S2925,"")</f>
        <v/>
      </c>
      <c r="U2925" t="str">
        <f>IFERROR(SMALL($T$5:$T$8000,ROWS($T$5:T2925)),"")</f>
        <v/>
      </c>
    </row>
    <row r="2926" spans="1:21" ht="14.4" customHeight="1" x14ac:dyDescent="0.25">
      <c r="A2926" s="285" t="s">
        <v>1857</v>
      </c>
      <c r="B2926" t="s">
        <v>790</v>
      </c>
      <c r="C2926" s="300">
        <v>675384870</v>
      </c>
      <c r="D2926" s="286">
        <f>ROWS(C$5:C2926)</f>
        <v>2922</v>
      </c>
      <c r="E2926" s="286" t="str">
        <f>IF(A2926='5.1'!$E$5,TXM!D2926,"")</f>
        <v/>
      </c>
      <c r="F2926" t="str">
        <f>IFERROR(SMALL($E$5:$E$8000,ROWS($E$5:E2926)),"")</f>
        <v/>
      </c>
      <c r="I2926" s="285" t="s">
        <v>1738</v>
      </c>
      <c r="J2926" t="s">
        <v>1091</v>
      </c>
      <c r="K2926" s="300">
        <v>2782972</v>
      </c>
      <c r="L2926" s="286">
        <f>ROWS(K$5:K2926)</f>
        <v>2922</v>
      </c>
      <c r="M2926" s="286" t="str">
        <f>IF(I2926='5.1'!$E$5,TXM!L2926,"")</f>
        <v/>
      </c>
      <c r="N2926" t="str">
        <f>IFERROR(SMALL($M$5:$M$8000,ROWS($M$5:M2926)),"")</f>
        <v/>
      </c>
      <c r="P2926" t="s">
        <v>1867</v>
      </c>
      <c r="Q2926" t="s">
        <v>746</v>
      </c>
      <c r="R2926">
        <v>6873</v>
      </c>
      <c r="S2926" s="286">
        <f>ROWS(R$5:R2926)</f>
        <v>2922</v>
      </c>
      <c r="T2926" s="286" t="str">
        <f>IF(P2926='5.1'!$E$5,TXM!S2926,"")</f>
        <v/>
      </c>
      <c r="U2926" t="str">
        <f>IFERROR(SMALL($T$5:$T$8000,ROWS($T$5:T2926)),"")</f>
        <v/>
      </c>
    </row>
    <row r="2927" spans="1:21" ht="14.4" customHeight="1" x14ac:dyDescent="0.25">
      <c r="A2927" s="285" t="s">
        <v>1857</v>
      </c>
      <c r="B2927" t="s">
        <v>717</v>
      </c>
      <c r="C2927" s="300">
        <v>637729913</v>
      </c>
      <c r="D2927" s="286">
        <f>ROWS(C$5:C2927)</f>
        <v>2923</v>
      </c>
      <c r="E2927" s="286" t="str">
        <f>IF(A2927='5.1'!$E$5,TXM!D2927,"")</f>
        <v/>
      </c>
      <c r="F2927" t="str">
        <f>IFERROR(SMALL($E$5:$E$8000,ROWS($E$5:E2927)),"")</f>
        <v/>
      </c>
      <c r="I2927" s="285" t="s">
        <v>1738</v>
      </c>
      <c r="J2927" t="s">
        <v>104</v>
      </c>
      <c r="K2927" s="300">
        <v>2562171</v>
      </c>
      <c r="L2927" s="286">
        <f>ROWS(K$5:K2927)</f>
        <v>2923</v>
      </c>
      <c r="M2927" s="286" t="str">
        <f>IF(I2927='5.1'!$E$5,TXM!L2927,"")</f>
        <v/>
      </c>
      <c r="N2927" t="str">
        <f>IFERROR(SMALL($M$5:$M$8000,ROWS($M$5:M2927)),"")</f>
        <v/>
      </c>
      <c r="P2927" t="s">
        <v>1867</v>
      </c>
      <c r="Q2927" t="s">
        <v>727</v>
      </c>
      <c r="R2927">
        <v>5381</v>
      </c>
      <c r="S2927" s="286">
        <f>ROWS(R$5:R2927)</f>
        <v>2923</v>
      </c>
      <c r="T2927" s="286" t="str">
        <f>IF(P2927='5.1'!$E$5,TXM!S2927,"")</f>
        <v/>
      </c>
      <c r="U2927" t="str">
        <f>IFERROR(SMALL($T$5:$T$8000,ROWS($T$5:T2927)),"")</f>
        <v/>
      </c>
    </row>
    <row r="2928" spans="1:21" ht="14.4" customHeight="1" x14ac:dyDescent="0.25">
      <c r="A2928" s="285" t="s">
        <v>1857</v>
      </c>
      <c r="B2928" t="s">
        <v>786</v>
      </c>
      <c r="C2928" s="300">
        <v>609287260</v>
      </c>
      <c r="D2928" s="286">
        <f>ROWS(C$5:C2928)</f>
        <v>2924</v>
      </c>
      <c r="E2928" s="286" t="str">
        <f>IF(A2928='5.1'!$E$5,TXM!D2928,"")</f>
        <v/>
      </c>
      <c r="F2928" t="str">
        <f>IFERROR(SMALL($E$5:$E$8000,ROWS($E$5:E2928)),"")</f>
        <v/>
      </c>
      <c r="I2928" s="285" t="s">
        <v>1738</v>
      </c>
      <c r="J2928" t="s">
        <v>794</v>
      </c>
      <c r="K2928" s="300">
        <v>1240331</v>
      </c>
      <c r="L2928" s="286">
        <f>ROWS(K$5:K2928)</f>
        <v>2924</v>
      </c>
      <c r="M2928" s="286" t="str">
        <f>IF(I2928='5.1'!$E$5,TXM!L2928,"")</f>
        <v/>
      </c>
      <c r="N2928" t="str">
        <f>IFERROR(SMALL($M$5:$M$8000,ROWS($M$5:M2928)),"")</f>
        <v/>
      </c>
      <c r="P2928" t="s">
        <v>1867</v>
      </c>
      <c r="Q2928" t="s">
        <v>752</v>
      </c>
      <c r="R2928">
        <v>4973</v>
      </c>
      <c r="S2928" s="286">
        <f>ROWS(R$5:R2928)</f>
        <v>2924</v>
      </c>
      <c r="T2928" s="286" t="str">
        <f>IF(P2928='5.1'!$E$5,TXM!S2928,"")</f>
        <v/>
      </c>
      <c r="U2928" t="str">
        <f>IFERROR(SMALL($T$5:$T$8000,ROWS($T$5:T2928)),"")</f>
        <v/>
      </c>
    </row>
    <row r="2929" spans="1:21" ht="14.4" customHeight="1" x14ac:dyDescent="0.25">
      <c r="A2929" s="285" t="s">
        <v>1857</v>
      </c>
      <c r="B2929" t="s">
        <v>1080</v>
      </c>
      <c r="C2929" s="300">
        <v>290976488</v>
      </c>
      <c r="D2929" s="286">
        <f>ROWS(C$5:C2929)</f>
        <v>2925</v>
      </c>
      <c r="E2929" s="286" t="str">
        <f>IF(A2929='5.1'!$E$5,TXM!D2929,"")</f>
        <v/>
      </c>
      <c r="F2929" t="str">
        <f>IFERROR(SMALL($E$5:$E$8000,ROWS($E$5:E2929)),"")</f>
        <v/>
      </c>
      <c r="I2929" s="285" t="s">
        <v>1738</v>
      </c>
      <c r="J2929" t="s">
        <v>1088</v>
      </c>
      <c r="K2929" s="300">
        <v>972590</v>
      </c>
      <c r="L2929" s="286">
        <f>ROWS(K$5:K2929)</f>
        <v>2925</v>
      </c>
      <c r="M2929" s="286" t="str">
        <f>IF(I2929='5.1'!$E$5,TXM!L2929,"")</f>
        <v/>
      </c>
      <c r="N2929" t="str">
        <f>IFERROR(SMALL($M$5:$M$8000,ROWS($M$5:M2929)),"")</f>
        <v/>
      </c>
      <c r="P2929" t="s">
        <v>1867</v>
      </c>
      <c r="Q2929" t="s">
        <v>1092</v>
      </c>
      <c r="R2929">
        <v>3500</v>
      </c>
      <c r="S2929" s="286">
        <f>ROWS(R$5:R2929)</f>
        <v>2925</v>
      </c>
      <c r="T2929" s="286" t="str">
        <f>IF(P2929='5.1'!$E$5,TXM!S2929,"")</f>
        <v/>
      </c>
      <c r="U2929" t="str">
        <f>IFERROR(SMALL($T$5:$T$8000,ROWS($T$5:T2929)),"")</f>
        <v/>
      </c>
    </row>
    <row r="2930" spans="1:21" ht="14.4" customHeight="1" x14ac:dyDescent="0.25">
      <c r="A2930" s="285" t="s">
        <v>1857</v>
      </c>
      <c r="B2930" t="s">
        <v>999</v>
      </c>
      <c r="C2930" s="300">
        <v>109645823</v>
      </c>
      <c r="D2930" s="286">
        <f>ROWS(C$5:C2930)</f>
        <v>2926</v>
      </c>
      <c r="E2930" s="286" t="str">
        <f>IF(A2930='5.1'!$E$5,TXM!D2930,"")</f>
        <v/>
      </c>
      <c r="F2930" t="str">
        <f>IFERROR(SMALL($E$5:$E$8000,ROWS($E$5:E2930)),"")</f>
        <v/>
      </c>
      <c r="I2930" s="285" t="s">
        <v>1738</v>
      </c>
      <c r="J2930" t="s">
        <v>823</v>
      </c>
      <c r="K2930" s="300">
        <v>826778</v>
      </c>
      <c r="L2930" s="286">
        <f>ROWS(K$5:K2930)</f>
        <v>2926</v>
      </c>
      <c r="M2930" s="286" t="str">
        <f>IF(I2930='5.1'!$E$5,TXM!L2930,"")</f>
        <v/>
      </c>
      <c r="N2930" t="str">
        <f>IFERROR(SMALL($M$5:$M$8000,ROWS($M$5:M2930)),"")</f>
        <v/>
      </c>
      <c r="P2930" t="s">
        <v>1867</v>
      </c>
      <c r="Q2930" t="s">
        <v>705</v>
      </c>
      <c r="R2930">
        <v>3481</v>
      </c>
      <c r="S2930" s="286">
        <f>ROWS(R$5:R2930)</f>
        <v>2926</v>
      </c>
      <c r="T2930" s="286" t="str">
        <f>IF(P2930='5.1'!$E$5,TXM!S2930,"")</f>
        <v/>
      </c>
      <c r="U2930" t="str">
        <f>IFERROR(SMALL($T$5:$T$8000,ROWS($T$5:T2930)),"")</f>
        <v/>
      </c>
    </row>
    <row r="2931" spans="1:21" ht="14.4" customHeight="1" x14ac:dyDescent="0.25">
      <c r="A2931" s="285" t="s">
        <v>1857</v>
      </c>
      <c r="B2931" t="s">
        <v>713</v>
      </c>
      <c r="C2931" s="300">
        <v>79823907</v>
      </c>
      <c r="D2931" s="286">
        <f>ROWS(C$5:C2931)</f>
        <v>2927</v>
      </c>
      <c r="E2931" s="286" t="str">
        <f>IF(A2931='5.1'!$E$5,TXM!D2931,"")</f>
        <v/>
      </c>
      <c r="F2931" t="str">
        <f>IFERROR(SMALL($E$5:$E$8000,ROWS($E$5:E2931)),"")</f>
        <v/>
      </c>
      <c r="I2931" s="285" t="s">
        <v>1738</v>
      </c>
      <c r="J2931" t="s">
        <v>1078</v>
      </c>
      <c r="K2931" s="300">
        <v>675477</v>
      </c>
      <c r="L2931" s="286">
        <f>ROWS(K$5:K2931)</f>
        <v>2927</v>
      </c>
      <c r="M2931" s="286" t="str">
        <f>IF(I2931='5.1'!$E$5,TXM!L2931,"")</f>
        <v/>
      </c>
      <c r="N2931" t="str">
        <f>IFERROR(SMALL($M$5:$M$8000,ROWS($M$5:M2931)),"")</f>
        <v/>
      </c>
      <c r="P2931" t="s">
        <v>1867</v>
      </c>
      <c r="Q2931" t="s">
        <v>113</v>
      </c>
      <c r="R2931">
        <v>3128</v>
      </c>
      <c r="S2931" s="286">
        <f>ROWS(R$5:R2931)</f>
        <v>2927</v>
      </c>
      <c r="T2931" s="286" t="str">
        <f>IF(P2931='5.1'!$E$5,TXM!S2931,"")</f>
        <v/>
      </c>
      <c r="U2931" t="str">
        <f>IFERROR(SMALL($T$5:$T$8000,ROWS($T$5:T2931)),"")</f>
        <v/>
      </c>
    </row>
    <row r="2932" spans="1:21" ht="14.4" customHeight="1" x14ac:dyDescent="0.25">
      <c r="A2932" s="285" t="s">
        <v>1857</v>
      </c>
      <c r="B2932" t="s">
        <v>199</v>
      </c>
      <c r="C2932" s="300">
        <v>31424545</v>
      </c>
      <c r="D2932" s="286">
        <f>ROWS(C$5:C2932)</f>
        <v>2928</v>
      </c>
      <c r="E2932" s="286" t="str">
        <f>IF(A2932='5.1'!$E$5,TXM!D2932,"")</f>
        <v/>
      </c>
      <c r="F2932" t="str">
        <f>IFERROR(SMALL($E$5:$E$8000,ROWS($E$5:E2932)),"")</f>
        <v/>
      </c>
      <c r="I2932" s="285" t="s">
        <v>1738</v>
      </c>
      <c r="J2932" t="s">
        <v>772</v>
      </c>
      <c r="K2932" s="300">
        <v>495472</v>
      </c>
      <c r="L2932" s="286">
        <f>ROWS(K$5:K2932)</f>
        <v>2928</v>
      </c>
      <c r="M2932" s="286" t="str">
        <f>IF(I2932='5.1'!$E$5,TXM!L2932,"")</f>
        <v/>
      </c>
      <c r="N2932" t="str">
        <f>IFERROR(SMALL($M$5:$M$8000,ROWS($M$5:M2932)),"")</f>
        <v/>
      </c>
      <c r="P2932" t="s">
        <v>1867</v>
      </c>
      <c r="Q2932" t="s">
        <v>1091</v>
      </c>
      <c r="R2932">
        <v>2810</v>
      </c>
      <c r="S2932" s="286">
        <f>ROWS(R$5:R2932)</f>
        <v>2928</v>
      </c>
      <c r="T2932" s="286" t="str">
        <f>IF(P2932='5.1'!$E$5,TXM!S2932,"")</f>
        <v/>
      </c>
      <c r="U2932" t="str">
        <f>IFERROR(SMALL($T$5:$T$8000,ROWS($T$5:T2932)),"")</f>
        <v/>
      </c>
    </row>
    <row r="2933" spans="1:21" ht="14.4" customHeight="1" x14ac:dyDescent="0.25">
      <c r="A2933" s="285" t="s">
        <v>1857</v>
      </c>
      <c r="B2933" t="s">
        <v>800</v>
      </c>
      <c r="C2933" s="300">
        <v>30986584</v>
      </c>
      <c r="D2933" s="286">
        <f>ROWS(C$5:C2933)</f>
        <v>2929</v>
      </c>
      <c r="E2933" s="286" t="str">
        <f>IF(A2933='5.1'!$E$5,TXM!D2933,"")</f>
        <v/>
      </c>
      <c r="F2933" t="str">
        <f>IFERROR(SMALL($E$5:$E$8000,ROWS($E$5:E2933)),"")</f>
        <v/>
      </c>
      <c r="I2933" s="285" t="s">
        <v>1738</v>
      </c>
      <c r="J2933" t="s">
        <v>1094</v>
      </c>
      <c r="K2933" s="300">
        <v>398303</v>
      </c>
      <c r="L2933" s="286">
        <f>ROWS(K$5:K2933)</f>
        <v>2929</v>
      </c>
      <c r="M2933" s="286" t="str">
        <f>IF(I2933='5.1'!$E$5,TXM!L2933,"")</f>
        <v/>
      </c>
      <c r="N2933" t="str">
        <f>IFERROR(SMALL($M$5:$M$8000,ROWS($M$5:M2933)),"")</f>
        <v/>
      </c>
      <c r="P2933" t="s">
        <v>1867</v>
      </c>
      <c r="Q2933" t="s">
        <v>116</v>
      </c>
      <c r="R2933">
        <v>2715</v>
      </c>
      <c r="S2933" s="286">
        <f>ROWS(R$5:R2933)</f>
        <v>2929</v>
      </c>
      <c r="T2933" s="286" t="str">
        <f>IF(P2933='5.1'!$E$5,TXM!S2933,"")</f>
        <v/>
      </c>
      <c r="U2933" t="str">
        <f>IFERROR(SMALL($T$5:$T$8000,ROWS($T$5:T2933)),"")</f>
        <v/>
      </c>
    </row>
    <row r="2934" spans="1:21" ht="14.4" customHeight="1" x14ac:dyDescent="0.25">
      <c r="A2934" s="285" t="s">
        <v>1857</v>
      </c>
      <c r="B2934" t="s">
        <v>1081</v>
      </c>
      <c r="C2934" s="300">
        <v>13049667</v>
      </c>
      <c r="D2934" s="286">
        <f>ROWS(C$5:C2934)</f>
        <v>2930</v>
      </c>
      <c r="E2934" s="286" t="str">
        <f>IF(A2934='5.1'!$E$5,TXM!D2934,"")</f>
        <v/>
      </c>
      <c r="F2934" t="str">
        <f>IFERROR(SMALL($E$5:$E$8000,ROWS($E$5:E2934)),"")</f>
        <v/>
      </c>
      <c r="I2934" s="285" t="s">
        <v>1738</v>
      </c>
      <c r="J2934" t="s">
        <v>736</v>
      </c>
      <c r="K2934" s="300">
        <v>198829</v>
      </c>
      <c r="L2934" s="286">
        <f>ROWS(K$5:K2934)</f>
        <v>2930</v>
      </c>
      <c r="M2934" s="286" t="str">
        <f>IF(I2934='5.1'!$E$5,TXM!L2934,"")</f>
        <v/>
      </c>
      <c r="N2934" t="str">
        <f>IFERROR(SMALL($M$5:$M$8000,ROWS($M$5:M2934)),"")</f>
        <v/>
      </c>
      <c r="P2934" t="s">
        <v>1867</v>
      </c>
      <c r="Q2934" t="s">
        <v>754</v>
      </c>
      <c r="R2934">
        <v>2712</v>
      </c>
      <c r="S2934" s="286">
        <f>ROWS(R$5:R2934)</f>
        <v>2930</v>
      </c>
      <c r="T2934" s="286" t="str">
        <f>IF(P2934='5.1'!$E$5,TXM!S2934,"")</f>
        <v/>
      </c>
      <c r="U2934" t="str">
        <f>IFERROR(SMALL($T$5:$T$8000,ROWS($T$5:T2934)),"")</f>
        <v/>
      </c>
    </row>
    <row r="2935" spans="1:21" ht="14.4" customHeight="1" x14ac:dyDescent="0.25">
      <c r="A2935" s="285" t="s">
        <v>1857</v>
      </c>
      <c r="B2935" t="s">
        <v>788</v>
      </c>
      <c r="C2935" s="300">
        <v>6894653</v>
      </c>
      <c r="D2935" s="286">
        <f>ROWS(C$5:C2935)</f>
        <v>2931</v>
      </c>
      <c r="E2935" s="286" t="str">
        <f>IF(A2935='5.1'!$E$5,TXM!D2935,"")</f>
        <v/>
      </c>
      <c r="F2935" t="str">
        <f>IFERROR(SMALL($E$5:$E$8000,ROWS($E$5:E2935)),"")</f>
        <v/>
      </c>
      <c r="I2935" s="285" t="s">
        <v>1738</v>
      </c>
      <c r="J2935" t="s">
        <v>114</v>
      </c>
      <c r="K2935" s="300">
        <v>100338</v>
      </c>
      <c r="L2935" s="286">
        <f>ROWS(K$5:K2935)</f>
        <v>2931</v>
      </c>
      <c r="M2935" s="286" t="str">
        <f>IF(I2935='5.1'!$E$5,TXM!L2935,"")</f>
        <v/>
      </c>
      <c r="N2935" t="str">
        <f>IFERROR(SMALL($M$5:$M$8000,ROWS($M$5:M2935)),"")</f>
        <v/>
      </c>
      <c r="P2935" t="s">
        <v>1867</v>
      </c>
      <c r="Q2935" t="s">
        <v>109</v>
      </c>
      <c r="R2935">
        <v>2541</v>
      </c>
      <c r="S2935" s="286">
        <f>ROWS(R$5:R2935)</f>
        <v>2931</v>
      </c>
      <c r="T2935" s="286" t="str">
        <f>IF(P2935='5.1'!$E$5,TXM!S2935,"")</f>
        <v/>
      </c>
      <c r="U2935" t="str">
        <f>IFERROR(SMALL($T$5:$T$8000,ROWS($T$5:T2935)),"")</f>
        <v/>
      </c>
    </row>
    <row r="2936" spans="1:21" ht="14.4" customHeight="1" x14ac:dyDescent="0.25">
      <c r="A2936" s="285" t="s">
        <v>1857</v>
      </c>
      <c r="B2936" t="s">
        <v>723</v>
      </c>
      <c r="C2936" s="300">
        <v>4404897</v>
      </c>
      <c r="D2936" s="286">
        <f>ROWS(C$5:C2936)</f>
        <v>2932</v>
      </c>
      <c r="E2936" s="286" t="str">
        <f>IF(A2936='5.1'!$E$5,TXM!D2936,"")</f>
        <v/>
      </c>
      <c r="F2936" t="str">
        <f>IFERROR(SMALL($E$5:$E$8000,ROWS($E$5:E2936)),"")</f>
        <v/>
      </c>
      <c r="I2936" s="285" t="s">
        <v>1738</v>
      </c>
      <c r="J2936" t="s">
        <v>770</v>
      </c>
      <c r="K2936" s="300">
        <v>43597</v>
      </c>
      <c r="L2936" s="286">
        <f>ROWS(K$5:K2936)</f>
        <v>2932</v>
      </c>
      <c r="M2936" s="286" t="str">
        <f>IF(I2936='5.1'!$E$5,TXM!L2936,"")</f>
        <v/>
      </c>
      <c r="N2936" t="str">
        <f>IFERROR(SMALL($M$5:$M$8000,ROWS($M$5:M2936)),"")</f>
        <v/>
      </c>
      <c r="P2936" t="s">
        <v>1867</v>
      </c>
      <c r="Q2936" t="s">
        <v>711</v>
      </c>
      <c r="R2936">
        <v>1976</v>
      </c>
      <c r="S2936" s="286">
        <f>ROWS(R$5:R2936)</f>
        <v>2932</v>
      </c>
      <c r="T2936" s="286" t="str">
        <f>IF(P2936='5.1'!$E$5,TXM!S2936,"")</f>
        <v/>
      </c>
      <c r="U2936" t="str">
        <f>IFERROR(SMALL($T$5:$T$8000,ROWS($T$5:T2936)),"")</f>
        <v/>
      </c>
    </row>
    <row r="2937" spans="1:21" ht="14.4" customHeight="1" x14ac:dyDescent="0.25">
      <c r="A2937" s="285" t="s">
        <v>1857</v>
      </c>
      <c r="B2937" t="s">
        <v>806</v>
      </c>
      <c r="C2937" s="300">
        <v>3364865</v>
      </c>
      <c r="D2937" s="286">
        <f>ROWS(C$5:C2937)</f>
        <v>2933</v>
      </c>
      <c r="E2937" s="286" t="str">
        <f>IF(A2937='5.1'!$E$5,TXM!D2937,"")</f>
        <v/>
      </c>
      <c r="F2937" t="str">
        <f>IFERROR(SMALL($E$5:$E$8000,ROWS($E$5:E2937)),"")</f>
        <v/>
      </c>
      <c r="I2937" s="285" t="s">
        <v>1738</v>
      </c>
      <c r="J2937" t="s">
        <v>103</v>
      </c>
      <c r="K2937" s="300">
        <v>14100</v>
      </c>
      <c r="L2937" s="286">
        <f>ROWS(K$5:K2937)</f>
        <v>2933</v>
      </c>
      <c r="M2937" s="286" t="str">
        <f>IF(I2937='5.1'!$E$5,TXM!L2937,"")</f>
        <v/>
      </c>
      <c r="N2937" t="str">
        <f>IFERROR(SMALL($M$5:$M$8000,ROWS($M$5:M2937)),"")</f>
        <v/>
      </c>
      <c r="P2937" t="s">
        <v>1867</v>
      </c>
      <c r="Q2937" t="s">
        <v>802</v>
      </c>
      <c r="R2937">
        <v>1923</v>
      </c>
      <c r="S2937" s="286">
        <f>ROWS(R$5:R2937)</f>
        <v>2933</v>
      </c>
      <c r="T2937" s="286" t="str">
        <f>IF(P2937='5.1'!$E$5,TXM!S2937,"")</f>
        <v/>
      </c>
      <c r="U2937" t="str">
        <f>IFERROR(SMALL($T$5:$T$8000,ROWS($T$5:T2937)),"")</f>
        <v/>
      </c>
    </row>
    <row r="2938" spans="1:21" ht="14.4" customHeight="1" x14ac:dyDescent="0.25">
      <c r="A2938" s="285" t="s">
        <v>1857</v>
      </c>
      <c r="B2938" t="s">
        <v>808</v>
      </c>
      <c r="C2938" s="300">
        <v>2168879</v>
      </c>
      <c r="D2938" s="286">
        <f>ROWS(C$5:C2938)</f>
        <v>2934</v>
      </c>
      <c r="E2938" s="286" t="str">
        <f>IF(A2938='5.1'!$E$5,TXM!D2938,"")</f>
        <v/>
      </c>
      <c r="F2938" t="str">
        <f>IFERROR(SMALL($E$5:$E$8000,ROWS($E$5:E2938)),"")</f>
        <v/>
      </c>
      <c r="I2938" s="285" t="s">
        <v>1738</v>
      </c>
      <c r="J2938" t="s">
        <v>732</v>
      </c>
      <c r="K2938" s="300">
        <v>12083</v>
      </c>
      <c r="L2938" s="286">
        <f>ROWS(K$5:K2938)</f>
        <v>2934</v>
      </c>
      <c r="M2938" s="286" t="str">
        <f>IF(I2938='5.1'!$E$5,TXM!L2938,"")</f>
        <v/>
      </c>
      <c r="N2938" t="str">
        <f>IFERROR(SMALL($M$5:$M$8000,ROWS($M$5:M2938)),"")</f>
        <v/>
      </c>
      <c r="P2938" t="s">
        <v>1867</v>
      </c>
      <c r="Q2938" t="s">
        <v>108</v>
      </c>
      <c r="R2938">
        <v>1576</v>
      </c>
      <c r="S2938" s="286">
        <f>ROWS(R$5:R2938)</f>
        <v>2934</v>
      </c>
      <c r="T2938" s="286" t="str">
        <f>IF(P2938='5.1'!$E$5,TXM!S2938,"")</f>
        <v/>
      </c>
      <c r="U2938" t="str">
        <f>IFERROR(SMALL($T$5:$T$8000,ROWS($T$5:T2938)),"")</f>
        <v/>
      </c>
    </row>
    <row r="2939" spans="1:21" ht="14.4" customHeight="1" x14ac:dyDescent="0.25">
      <c r="A2939" s="285" t="s">
        <v>1857</v>
      </c>
      <c r="B2939" t="s">
        <v>1079</v>
      </c>
      <c r="C2939" s="300">
        <v>1923213</v>
      </c>
      <c r="D2939" s="286">
        <f>ROWS(C$5:C2939)</f>
        <v>2935</v>
      </c>
      <c r="E2939" s="286" t="str">
        <f>IF(A2939='5.1'!$E$5,TXM!D2939,"")</f>
        <v/>
      </c>
      <c r="F2939" t="str">
        <f>IFERROR(SMALL($E$5:$E$8000,ROWS($E$5:E2939)),"")</f>
        <v/>
      </c>
      <c r="I2939" s="285" t="s">
        <v>1738</v>
      </c>
      <c r="J2939" t="s">
        <v>197</v>
      </c>
      <c r="K2939" s="300">
        <v>5425</v>
      </c>
      <c r="L2939" s="286">
        <f>ROWS(K$5:K2939)</f>
        <v>2935</v>
      </c>
      <c r="M2939" s="286" t="str">
        <f>IF(I2939='5.1'!$E$5,TXM!L2939,"")</f>
        <v/>
      </c>
      <c r="N2939" t="str">
        <f>IFERROR(SMALL($M$5:$M$8000,ROWS($M$5:M2939)),"")</f>
        <v/>
      </c>
      <c r="P2939" t="s">
        <v>1867</v>
      </c>
      <c r="Q2939" t="s">
        <v>818</v>
      </c>
      <c r="R2939">
        <v>1490</v>
      </c>
      <c r="S2939" s="286">
        <f>ROWS(R$5:R2939)</f>
        <v>2935</v>
      </c>
      <c r="T2939" s="286" t="str">
        <f>IF(P2939='5.1'!$E$5,TXM!S2939,"")</f>
        <v/>
      </c>
      <c r="U2939" t="str">
        <f>IFERROR(SMALL($T$5:$T$8000,ROWS($T$5:T2939)),"")</f>
        <v/>
      </c>
    </row>
    <row r="2940" spans="1:21" ht="14.4" customHeight="1" x14ac:dyDescent="0.25">
      <c r="A2940" s="285" t="s">
        <v>1857</v>
      </c>
      <c r="B2940" t="s">
        <v>746</v>
      </c>
      <c r="C2940" s="300">
        <v>1841615</v>
      </c>
      <c r="D2940" s="286">
        <f>ROWS(C$5:C2940)</f>
        <v>2936</v>
      </c>
      <c r="E2940" s="286" t="str">
        <f>IF(A2940='5.1'!$E$5,TXM!D2940,"")</f>
        <v/>
      </c>
      <c r="F2940" t="str">
        <f>IFERROR(SMALL($E$5:$E$8000,ROWS($E$5:E2940)),"")</f>
        <v/>
      </c>
      <c r="I2940" s="285" t="s">
        <v>1741</v>
      </c>
      <c r="J2940" t="s">
        <v>806</v>
      </c>
      <c r="K2940" s="300">
        <v>19173409047</v>
      </c>
      <c r="L2940" s="286">
        <f>ROWS(K$5:K2940)</f>
        <v>2936</v>
      </c>
      <c r="M2940" s="286" t="str">
        <f>IF(I2940='5.1'!$E$5,TXM!L2940,"")</f>
        <v/>
      </c>
      <c r="N2940" t="str">
        <f>IFERROR(SMALL($M$5:$M$8000,ROWS($M$5:M2940)),"")</f>
        <v/>
      </c>
      <c r="P2940" t="s">
        <v>1867</v>
      </c>
      <c r="Q2940" t="s">
        <v>1090</v>
      </c>
      <c r="R2940">
        <v>1229</v>
      </c>
      <c r="S2940" s="286">
        <f>ROWS(R$5:R2940)</f>
        <v>2936</v>
      </c>
      <c r="T2940" s="286" t="str">
        <f>IF(P2940='5.1'!$E$5,TXM!S2940,"")</f>
        <v/>
      </c>
      <c r="U2940" t="str">
        <f>IFERROR(SMALL($T$5:$T$8000,ROWS($T$5:T2940)),"")</f>
        <v/>
      </c>
    </row>
    <row r="2941" spans="1:21" ht="14.4" customHeight="1" x14ac:dyDescent="0.25">
      <c r="A2941" s="285" t="s">
        <v>1857</v>
      </c>
      <c r="B2941" t="s">
        <v>711</v>
      </c>
      <c r="C2941" s="300">
        <v>1457058</v>
      </c>
      <c r="D2941" s="286">
        <f>ROWS(C$5:C2941)</f>
        <v>2937</v>
      </c>
      <c r="E2941" s="286" t="str">
        <f>IF(A2941='5.1'!$E$5,TXM!D2941,"")</f>
        <v/>
      </c>
      <c r="F2941" t="str">
        <f>IFERROR(SMALL($E$5:$E$8000,ROWS($E$5:E2941)),"")</f>
        <v/>
      </c>
      <c r="I2941" s="285" t="s">
        <v>1741</v>
      </c>
      <c r="J2941" t="s">
        <v>810</v>
      </c>
      <c r="K2941" s="300">
        <v>9755140776</v>
      </c>
      <c r="L2941" s="286">
        <f>ROWS(K$5:K2941)</f>
        <v>2937</v>
      </c>
      <c r="M2941" s="286" t="str">
        <f>IF(I2941='5.1'!$E$5,TXM!L2941,"")</f>
        <v/>
      </c>
      <c r="N2941" t="str">
        <f>IFERROR(SMALL($M$5:$M$8000,ROWS($M$5:M2941)),"")</f>
        <v/>
      </c>
      <c r="P2941" t="s">
        <v>1867</v>
      </c>
      <c r="Q2941" t="s">
        <v>102</v>
      </c>
      <c r="R2941">
        <v>1189</v>
      </c>
      <c r="S2941" s="286">
        <f>ROWS(R$5:R2941)</f>
        <v>2937</v>
      </c>
      <c r="T2941" s="286" t="str">
        <f>IF(P2941='5.1'!$E$5,TXM!S2941,"")</f>
        <v/>
      </c>
      <c r="U2941" t="str">
        <f>IFERROR(SMALL($T$5:$T$8000,ROWS($T$5:T2941)),"")</f>
        <v/>
      </c>
    </row>
    <row r="2942" spans="1:21" ht="14.4" customHeight="1" x14ac:dyDescent="0.25">
      <c r="A2942" s="285" t="s">
        <v>1857</v>
      </c>
      <c r="B2942" t="s">
        <v>106</v>
      </c>
      <c r="C2942" s="300">
        <v>1044046</v>
      </c>
      <c r="D2942" s="286">
        <f>ROWS(C$5:C2942)</f>
        <v>2938</v>
      </c>
      <c r="E2942" s="286" t="str">
        <f>IF(A2942='5.1'!$E$5,TXM!D2942,"")</f>
        <v/>
      </c>
      <c r="F2942" t="str">
        <f>IFERROR(SMALL($E$5:$E$8000,ROWS($E$5:E2942)),"")</f>
        <v/>
      </c>
      <c r="I2942" s="285" t="s">
        <v>1741</v>
      </c>
      <c r="J2942" t="s">
        <v>1093</v>
      </c>
      <c r="K2942" s="300">
        <v>5717459514</v>
      </c>
      <c r="L2942" s="286">
        <f>ROWS(K$5:K2942)</f>
        <v>2938</v>
      </c>
      <c r="M2942" s="286" t="str">
        <f>IF(I2942='5.1'!$E$5,TXM!L2942,"")</f>
        <v/>
      </c>
      <c r="N2942" t="str">
        <f>IFERROR(SMALL($M$5:$M$8000,ROWS($M$5:M2942)),"")</f>
        <v/>
      </c>
      <c r="P2942" t="s">
        <v>1867</v>
      </c>
      <c r="Q2942" t="s">
        <v>1087</v>
      </c>
      <c r="R2942">
        <v>359</v>
      </c>
      <c r="S2942" s="286">
        <f>ROWS(R$5:R2942)</f>
        <v>2938</v>
      </c>
      <c r="T2942" s="286" t="str">
        <f>IF(P2942='5.1'!$E$5,TXM!S2942,"")</f>
        <v/>
      </c>
      <c r="U2942" t="str">
        <f>IFERROR(SMALL($T$5:$T$8000,ROWS($T$5:T2942)),"")</f>
        <v/>
      </c>
    </row>
    <row r="2943" spans="1:21" ht="14.4" customHeight="1" x14ac:dyDescent="0.25">
      <c r="A2943" s="285" t="s">
        <v>1857</v>
      </c>
      <c r="B2943" t="s">
        <v>109</v>
      </c>
      <c r="C2943" s="300">
        <v>616337</v>
      </c>
      <c r="D2943" s="286">
        <f>ROWS(C$5:C2943)</f>
        <v>2939</v>
      </c>
      <c r="E2943" s="286" t="str">
        <f>IF(A2943='5.1'!$E$5,TXM!D2943,"")</f>
        <v/>
      </c>
      <c r="F2943" t="str">
        <f>IFERROR(SMALL($E$5:$E$8000,ROWS($E$5:E2943)),"")</f>
        <v/>
      </c>
      <c r="I2943" s="285" t="s">
        <v>1741</v>
      </c>
      <c r="J2943" t="s">
        <v>808</v>
      </c>
      <c r="K2943" s="300">
        <v>4735047125</v>
      </c>
      <c r="L2943" s="286">
        <f>ROWS(K$5:K2943)</f>
        <v>2939</v>
      </c>
      <c r="M2943" s="286" t="str">
        <f>IF(I2943='5.1'!$E$5,TXM!L2943,"")</f>
        <v/>
      </c>
      <c r="N2943" t="str">
        <f>IFERROR(SMALL($M$5:$M$8000,ROWS($M$5:M2943)),"")</f>
        <v/>
      </c>
      <c r="P2943" t="s">
        <v>2039</v>
      </c>
      <c r="Q2943" t="s">
        <v>806</v>
      </c>
      <c r="R2943">
        <v>25446995</v>
      </c>
      <c r="S2943" s="286">
        <f>ROWS(R$5:R2943)</f>
        <v>2939</v>
      </c>
      <c r="T2943" s="286" t="str">
        <f>IF(P2943='5.1'!$E$5,TXM!S2943,"")</f>
        <v/>
      </c>
      <c r="U2943" t="str">
        <f>IFERROR(SMALL($T$5:$T$8000,ROWS($T$5:T2943)),"")</f>
        <v/>
      </c>
    </row>
    <row r="2944" spans="1:21" ht="14.4" customHeight="1" x14ac:dyDescent="0.25">
      <c r="A2944" s="285" t="s">
        <v>1857</v>
      </c>
      <c r="B2944" t="s">
        <v>116</v>
      </c>
      <c r="C2944" s="300">
        <v>568144</v>
      </c>
      <c r="D2944" s="286">
        <f>ROWS(C$5:C2944)</f>
        <v>2940</v>
      </c>
      <c r="E2944" s="286" t="str">
        <f>IF(A2944='5.1'!$E$5,TXM!D2944,"")</f>
        <v/>
      </c>
      <c r="F2944" t="str">
        <f>IFERROR(SMALL($E$5:$E$8000,ROWS($E$5:E2944)),"")</f>
        <v/>
      </c>
      <c r="I2944" s="285" t="s">
        <v>1741</v>
      </c>
      <c r="J2944" t="s">
        <v>997</v>
      </c>
      <c r="K2944" s="300">
        <v>4614310389</v>
      </c>
      <c r="L2944" s="286">
        <f>ROWS(K$5:K2944)</f>
        <v>2940</v>
      </c>
      <c r="M2944" s="286" t="str">
        <f>IF(I2944='5.1'!$E$5,TXM!L2944,"")</f>
        <v/>
      </c>
      <c r="N2944" t="str">
        <f>IFERROR(SMALL($M$5:$M$8000,ROWS($M$5:M2944)),"")</f>
        <v/>
      </c>
      <c r="P2944" t="s">
        <v>2039</v>
      </c>
      <c r="Q2944" t="s">
        <v>814</v>
      </c>
      <c r="R2944">
        <v>6224378</v>
      </c>
      <c r="S2944" s="286">
        <f>ROWS(R$5:R2944)</f>
        <v>2940</v>
      </c>
      <c r="T2944" s="286" t="str">
        <f>IF(P2944='5.1'!$E$5,TXM!S2944,"")</f>
        <v/>
      </c>
      <c r="U2944" t="str">
        <f>IFERROR(SMALL($T$5:$T$8000,ROWS($T$5:T2944)),"")</f>
        <v/>
      </c>
    </row>
    <row r="2945" spans="1:21" ht="14.4" customHeight="1" x14ac:dyDescent="0.25">
      <c r="A2945" s="285" t="s">
        <v>1857</v>
      </c>
      <c r="B2945" t="s">
        <v>782</v>
      </c>
      <c r="C2945" s="300">
        <v>270586</v>
      </c>
      <c r="D2945" s="286">
        <f>ROWS(C$5:C2945)</f>
        <v>2941</v>
      </c>
      <c r="E2945" s="286" t="str">
        <f>IF(A2945='5.1'!$E$5,TXM!D2945,"")</f>
        <v/>
      </c>
      <c r="F2945" t="str">
        <f>IFERROR(SMALL($E$5:$E$8000,ROWS($E$5:E2945)),"")</f>
        <v/>
      </c>
      <c r="I2945" s="285" t="s">
        <v>1741</v>
      </c>
      <c r="J2945" t="s">
        <v>1079</v>
      </c>
      <c r="K2945" s="300">
        <v>2978141228</v>
      </c>
      <c r="L2945" s="286">
        <f>ROWS(K$5:K2945)</f>
        <v>2941</v>
      </c>
      <c r="M2945" s="286" t="str">
        <f>IF(I2945='5.1'!$E$5,TXM!L2945,"")</f>
        <v/>
      </c>
      <c r="N2945" t="str">
        <f>IFERROR(SMALL($M$5:$M$8000,ROWS($M$5:M2945)),"")</f>
        <v/>
      </c>
      <c r="P2945" t="s">
        <v>2039</v>
      </c>
      <c r="Q2945" t="s">
        <v>810</v>
      </c>
      <c r="R2945">
        <v>1071313</v>
      </c>
      <c r="S2945" s="286">
        <f>ROWS(R$5:R2945)</f>
        <v>2941</v>
      </c>
      <c r="T2945" s="286" t="str">
        <f>IF(P2945='5.1'!$E$5,TXM!S2945,"")</f>
        <v/>
      </c>
      <c r="U2945" t="str">
        <f>IFERROR(SMALL($T$5:$T$8000,ROWS($T$5:T2945)),"")</f>
        <v/>
      </c>
    </row>
    <row r="2946" spans="1:21" ht="14.4" customHeight="1" x14ac:dyDescent="0.25">
      <c r="A2946" s="285" t="s">
        <v>1857</v>
      </c>
      <c r="B2946" t="s">
        <v>727</v>
      </c>
      <c r="C2946" s="300">
        <v>227187</v>
      </c>
      <c r="D2946" s="286">
        <f>ROWS(C$5:C2946)</f>
        <v>2942</v>
      </c>
      <c r="E2946" s="286" t="str">
        <f>IF(A2946='5.1'!$E$5,TXM!D2946,"")</f>
        <v/>
      </c>
      <c r="F2946" t="str">
        <f>IFERROR(SMALL($E$5:$E$8000,ROWS($E$5:E2946)),"")</f>
        <v/>
      </c>
      <c r="I2946" s="285" t="s">
        <v>1741</v>
      </c>
      <c r="J2946" t="s">
        <v>812</v>
      </c>
      <c r="K2946" s="300">
        <v>2438387703</v>
      </c>
      <c r="L2946" s="286">
        <f>ROWS(K$5:K2946)</f>
        <v>2942</v>
      </c>
      <c r="M2946" s="286" t="str">
        <f>IF(I2946='5.1'!$E$5,TXM!L2946,"")</f>
        <v/>
      </c>
      <c r="N2946" t="str">
        <f>IFERROR(SMALL($M$5:$M$8000,ROWS($M$5:M2946)),"")</f>
        <v/>
      </c>
      <c r="P2946" t="s">
        <v>2039</v>
      </c>
      <c r="Q2946" t="s">
        <v>802</v>
      </c>
      <c r="R2946">
        <v>70750</v>
      </c>
      <c r="S2946" s="286">
        <f>ROWS(R$5:R2946)</f>
        <v>2942</v>
      </c>
      <c r="T2946" s="286" t="str">
        <f>IF(P2946='5.1'!$E$5,TXM!S2946,"")</f>
        <v/>
      </c>
      <c r="U2946" t="str">
        <f>IFERROR(SMALL($T$5:$T$8000,ROWS($T$5:T2946)),"")</f>
        <v/>
      </c>
    </row>
    <row r="2947" spans="1:21" ht="14.4" customHeight="1" x14ac:dyDescent="0.25">
      <c r="A2947" s="285" t="s">
        <v>1857</v>
      </c>
      <c r="B2947" t="s">
        <v>115</v>
      </c>
      <c r="C2947" s="300">
        <v>206165</v>
      </c>
      <c r="D2947" s="286">
        <f>ROWS(C$5:C2947)</f>
        <v>2943</v>
      </c>
      <c r="E2947" s="286" t="str">
        <f>IF(A2947='5.1'!$E$5,TXM!D2947,"")</f>
        <v/>
      </c>
      <c r="F2947" t="str">
        <f>IFERROR(SMALL($E$5:$E$8000,ROWS($E$5:E2947)),"")</f>
        <v/>
      </c>
      <c r="I2947" s="285" t="s">
        <v>1741</v>
      </c>
      <c r="J2947" t="s">
        <v>1098</v>
      </c>
      <c r="K2947" s="300">
        <v>1960707239</v>
      </c>
      <c r="L2947" s="286">
        <f>ROWS(K$5:K2947)</f>
        <v>2943</v>
      </c>
      <c r="M2947" s="286" t="str">
        <f>IF(I2947='5.1'!$E$5,TXM!L2947,"")</f>
        <v/>
      </c>
      <c r="N2947" t="str">
        <f>IFERROR(SMALL($M$5:$M$8000,ROWS($M$5:M2947)),"")</f>
        <v/>
      </c>
      <c r="P2947" t="s">
        <v>2039</v>
      </c>
      <c r="Q2947" t="s">
        <v>1096</v>
      </c>
      <c r="R2947">
        <v>18690</v>
      </c>
      <c r="S2947" s="286">
        <f>ROWS(R$5:R2947)</f>
        <v>2943</v>
      </c>
      <c r="T2947" s="286" t="str">
        <f>IF(P2947='5.1'!$E$5,TXM!S2947,"")</f>
        <v/>
      </c>
      <c r="U2947" t="str">
        <f>IFERROR(SMALL($T$5:$T$8000,ROWS($T$5:T2947)),"")</f>
        <v/>
      </c>
    </row>
    <row r="2948" spans="1:21" ht="14.4" customHeight="1" x14ac:dyDescent="0.25">
      <c r="A2948" s="285" t="s">
        <v>1857</v>
      </c>
      <c r="B2948" t="s">
        <v>1090</v>
      </c>
      <c r="C2948" s="300">
        <v>184511</v>
      </c>
      <c r="D2948" s="286">
        <f>ROWS(C$5:C2948)</f>
        <v>2944</v>
      </c>
      <c r="E2948" s="286" t="str">
        <f>IF(A2948='5.1'!$E$5,TXM!D2948,"")</f>
        <v/>
      </c>
      <c r="F2948" t="str">
        <f>IFERROR(SMALL($E$5:$E$8000,ROWS($E$5:E2948)),"")</f>
        <v/>
      </c>
      <c r="I2948" s="285" t="s">
        <v>1741</v>
      </c>
      <c r="J2948" t="s">
        <v>1080</v>
      </c>
      <c r="K2948" s="300">
        <v>1616786242</v>
      </c>
      <c r="L2948" s="286">
        <f>ROWS(K$5:K2948)</f>
        <v>2944</v>
      </c>
      <c r="M2948" s="286" t="str">
        <f>IF(I2948='5.1'!$E$5,TXM!L2948,"")</f>
        <v/>
      </c>
      <c r="N2948" t="str">
        <f>IFERROR(SMALL($M$5:$M$8000,ROWS($M$5:M2948)),"")</f>
        <v/>
      </c>
      <c r="P2948" t="s">
        <v>2039</v>
      </c>
      <c r="Q2948" t="s">
        <v>723</v>
      </c>
      <c r="R2948">
        <v>18570</v>
      </c>
      <c r="S2948" s="286">
        <f>ROWS(R$5:R2948)</f>
        <v>2944</v>
      </c>
      <c r="T2948" s="286" t="str">
        <f>IF(P2948='5.1'!$E$5,TXM!S2948,"")</f>
        <v/>
      </c>
      <c r="U2948" t="str">
        <f>IFERROR(SMALL($T$5:$T$8000,ROWS($T$5:T2948)),"")</f>
        <v/>
      </c>
    </row>
    <row r="2949" spans="1:21" ht="14.4" customHeight="1" x14ac:dyDescent="0.25">
      <c r="A2949" s="285" t="s">
        <v>1857</v>
      </c>
      <c r="B2949" t="s">
        <v>784</v>
      </c>
      <c r="C2949" s="300">
        <v>89841</v>
      </c>
      <c r="D2949" s="286">
        <f>ROWS(C$5:C2949)</f>
        <v>2945</v>
      </c>
      <c r="E2949" s="286" t="str">
        <f>IF(A2949='5.1'!$E$5,TXM!D2949,"")</f>
        <v/>
      </c>
      <c r="F2949" t="str">
        <f>IFERROR(SMALL($E$5:$E$8000,ROWS($E$5:E2949)),"")</f>
        <v/>
      </c>
      <c r="I2949" s="285" t="s">
        <v>1741</v>
      </c>
      <c r="J2949" t="s">
        <v>108</v>
      </c>
      <c r="K2949" s="300">
        <v>1402883475</v>
      </c>
      <c r="L2949" s="286">
        <f>ROWS(K$5:K2949)</f>
        <v>2945</v>
      </c>
      <c r="M2949" s="286" t="str">
        <f>IF(I2949='5.1'!$E$5,TXM!L2949,"")</f>
        <v/>
      </c>
      <c r="N2949" t="str">
        <f>IFERROR(SMALL($M$5:$M$8000,ROWS($M$5:M2949)),"")</f>
        <v/>
      </c>
      <c r="P2949" t="s">
        <v>2039</v>
      </c>
      <c r="Q2949" t="s">
        <v>784</v>
      </c>
      <c r="R2949">
        <v>4588</v>
      </c>
      <c r="S2949" s="286">
        <f>ROWS(R$5:R2949)</f>
        <v>2945</v>
      </c>
      <c r="T2949" s="286" t="str">
        <f>IF(P2949='5.1'!$E$5,TXM!S2949,"")</f>
        <v/>
      </c>
      <c r="U2949" t="str">
        <f>IFERROR(SMALL($T$5:$T$8000,ROWS($T$5:T2949)),"")</f>
        <v/>
      </c>
    </row>
    <row r="2950" spans="1:21" ht="14.4" customHeight="1" x14ac:dyDescent="0.25">
      <c r="A2950" s="285" t="s">
        <v>1857</v>
      </c>
      <c r="B2950" t="s">
        <v>113</v>
      </c>
      <c r="C2950" s="300">
        <v>59220</v>
      </c>
      <c r="D2950" s="286">
        <f>ROWS(C$5:C2950)</f>
        <v>2946</v>
      </c>
      <c r="E2950" s="286" t="str">
        <f>IF(A2950='5.1'!$E$5,TXM!D2950,"")</f>
        <v/>
      </c>
      <c r="F2950" t="str">
        <f>IFERROR(SMALL($E$5:$E$8000,ROWS($E$5:E2950)),"")</f>
        <v/>
      </c>
      <c r="I2950" s="285" t="s">
        <v>1741</v>
      </c>
      <c r="J2950" t="s">
        <v>110</v>
      </c>
      <c r="K2950" s="300">
        <v>1292990277</v>
      </c>
      <c r="L2950" s="286">
        <f>ROWS(K$5:K2950)</f>
        <v>2946</v>
      </c>
      <c r="M2950" s="286" t="str">
        <f>IF(I2950='5.1'!$E$5,TXM!L2950,"")</f>
        <v/>
      </c>
      <c r="N2950" t="str">
        <f>IFERROR(SMALL($M$5:$M$8000,ROWS($M$5:M2950)),"")</f>
        <v/>
      </c>
      <c r="P2950" t="s">
        <v>2039</v>
      </c>
      <c r="Q2950" t="s">
        <v>1098</v>
      </c>
      <c r="R2950">
        <v>4100</v>
      </c>
      <c r="S2950" s="286">
        <f>ROWS(R$5:R2950)</f>
        <v>2946</v>
      </c>
      <c r="T2950" s="286" t="str">
        <f>IF(P2950='5.1'!$E$5,TXM!S2950,"")</f>
        <v/>
      </c>
      <c r="U2950" t="str">
        <f>IFERROR(SMALL($T$5:$T$8000,ROWS($T$5:T2950)),"")</f>
        <v/>
      </c>
    </row>
    <row r="2951" spans="1:21" ht="14.4" customHeight="1" x14ac:dyDescent="0.25">
      <c r="A2951" s="285" t="s">
        <v>1857</v>
      </c>
      <c r="B2951" t="s">
        <v>705</v>
      </c>
      <c r="C2951" s="300">
        <v>52587</v>
      </c>
      <c r="D2951" s="286">
        <f>ROWS(C$5:C2951)</f>
        <v>2947</v>
      </c>
      <c r="E2951" s="286" t="str">
        <f>IF(A2951='5.1'!$E$5,TXM!D2951,"")</f>
        <v/>
      </c>
      <c r="F2951" t="str">
        <f>IFERROR(SMALL($E$5:$E$8000,ROWS($E$5:E2951)),"")</f>
        <v/>
      </c>
      <c r="I2951" s="285" t="s">
        <v>1741</v>
      </c>
      <c r="J2951" t="s">
        <v>784</v>
      </c>
      <c r="K2951" s="300">
        <v>1073452843</v>
      </c>
      <c r="L2951" s="286">
        <f>ROWS(K$5:K2951)</f>
        <v>2947</v>
      </c>
      <c r="M2951" s="286" t="str">
        <f>IF(I2951='5.1'!$E$5,TXM!L2951,"")</f>
        <v/>
      </c>
      <c r="N2951" t="str">
        <f>IFERROR(SMALL($M$5:$M$8000,ROWS($M$5:M2951)),"")</f>
        <v/>
      </c>
      <c r="P2951" t="s">
        <v>2039</v>
      </c>
      <c r="Q2951" t="s">
        <v>1087</v>
      </c>
      <c r="R2951">
        <v>2826</v>
      </c>
      <c r="S2951" s="286">
        <f>ROWS(R$5:R2951)</f>
        <v>2947</v>
      </c>
      <c r="T2951" s="286" t="str">
        <f>IF(P2951='5.1'!$E$5,TXM!S2951,"")</f>
        <v/>
      </c>
      <c r="U2951" t="str">
        <f>IFERROR(SMALL($T$5:$T$8000,ROWS($T$5:T2951)),"")</f>
        <v/>
      </c>
    </row>
    <row r="2952" spans="1:21" ht="14.4" customHeight="1" x14ac:dyDescent="0.25">
      <c r="A2952" s="285" t="s">
        <v>1857</v>
      </c>
      <c r="B2952" t="s">
        <v>1093</v>
      </c>
      <c r="C2952" s="300">
        <v>25341</v>
      </c>
      <c r="D2952" s="286">
        <f>ROWS(C$5:C2952)</f>
        <v>2948</v>
      </c>
      <c r="E2952" s="286" t="str">
        <f>IF(A2952='5.1'!$E$5,TXM!D2952,"")</f>
        <v/>
      </c>
      <c r="F2952" t="str">
        <f>IFERROR(SMALL($E$5:$E$8000,ROWS($E$5:E2952)),"")</f>
        <v/>
      </c>
      <c r="I2952" s="285" t="s">
        <v>1741</v>
      </c>
      <c r="J2952" t="s">
        <v>106</v>
      </c>
      <c r="K2952" s="300">
        <v>896654753</v>
      </c>
      <c r="L2952" s="286">
        <f>ROWS(K$5:K2952)</f>
        <v>2948</v>
      </c>
      <c r="M2952" s="286" t="str">
        <f>IF(I2952='5.1'!$E$5,TXM!L2952,"")</f>
        <v/>
      </c>
      <c r="N2952" t="str">
        <f>IFERROR(SMALL($M$5:$M$8000,ROWS($M$5:M2952)),"")</f>
        <v/>
      </c>
      <c r="P2952" t="s">
        <v>2039</v>
      </c>
      <c r="Q2952" t="s">
        <v>790</v>
      </c>
      <c r="R2952">
        <v>2500</v>
      </c>
      <c r="S2952" s="286">
        <f>ROWS(R$5:R2952)</f>
        <v>2948</v>
      </c>
      <c r="T2952" s="286" t="str">
        <f>IF(P2952='5.1'!$E$5,TXM!S2952,"")</f>
        <v/>
      </c>
      <c r="U2952" t="str">
        <f>IFERROR(SMALL($T$5:$T$8000,ROWS($T$5:T2952)),"")</f>
        <v/>
      </c>
    </row>
    <row r="2953" spans="1:21" ht="14.4" customHeight="1" x14ac:dyDescent="0.25">
      <c r="A2953" s="285" t="s">
        <v>1857</v>
      </c>
      <c r="B2953" t="s">
        <v>107</v>
      </c>
      <c r="C2953" s="300">
        <v>1170</v>
      </c>
      <c r="D2953" s="286">
        <f>ROWS(C$5:C2953)</f>
        <v>2949</v>
      </c>
      <c r="E2953" s="286" t="str">
        <f>IF(A2953='5.1'!$E$5,TXM!D2953,"")</f>
        <v/>
      </c>
      <c r="F2953" t="str">
        <f>IFERROR(SMALL($E$5:$E$8000,ROWS($E$5:E2953)),"")</f>
        <v/>
      </c>
      <c r="I2953" s="285" t="s">
        <v>1741</v>
      </c>
      <c r="J2953" t="s">
        <v>719</v>
      </c>
      <c r="K2953" s="300">
        <v>827563403</v>
      </c>
      <c r="L2953" s="286">
        <f>ROWS(K$5:K2953)</f>
        <v>2949</v>
      </c>
      <c r="M2953" s="286" t="str">
        <f>IF(I2953='5.1'!$E$5,TXM!L2953,"")</f>
        <v/>
      </c>
      <c r="N2953" t="str">
        <f>IFERROR(SMALL($M$5:$M$8000,ROWS($M$5:M2953)),"")</f>
        <v/>
      </c>
      <c r="P2953" t="s">
        <v>2039</v>
      </c>
      <c r="Q2953" t="s">
        <v>1091</v>
      </c>
      <c r="R2953">
        <v>1000</v>
      </c>
      <c r="S2953" s="286">
        <f>ROWS(R$5:R2953)</f>
        <v>2949</v>
      </c>
      <c r="T2953" s="286" t="str">
        <f>IF(P2953='5.1'!$E$5,TXM!S2953,"")</f>
        <v/>
      </c>
      <c r="U2953" t="str">
        <f>IFERROR(SMALL($T$5:$T$8000,ROWS($T$5:T2953)),"")</f>
        <v/>
      </c>
    </row>
    <row r="2954" spans="1:21" ht="14.4" customHeight="1" x14ac:dyDescent="0.25">
      <c r="A2954" s="285" t="s">
        <v>1857</v>
      </c>
      <c r="B2954" t="s">
        <v>774</v>
      </c>
      <c r="C2954" s="300">
        <v>693</v>
      </c>
      <c r="D2954" s="286">
        <f>ROWS(C$5:C2954)</f>
        <v>2950</v>
      </c>
      <c r="E2954" s="286" t="str">
        <f>IF(A2954='5.1'!$E$5,TXM!D2954,"")</f>
        <v/>
      </c>
      <c r="F2954" t="str">
        <f>IFERROR(SMALL($E$5:$E$8000,ROWS($E$5:E2954)),"")</f>
        <v/>
      </c>
      <c r="I2954" s="285" t="s">
        <v>1741</v>
      </c>
      <c r="J2954" t="s">
        <v>1090</v>
      </c>
      <c r="K2954" s="300">
        <v>720679116</v>
      </c>
      <c r="L2954" s="286">
        <f>ROWS(K$5:K2954)</f>
        <v>2950</v>
      </c>
      <c r="M2954" s="286" t="str">
        <f>IF(I2954='5.1'!$E$5,TXM!L2954,"")</f>
        <v/>
      </c>
      <c r="N2954" t="str">
        <f>IFERROR(SMALL($M$5:$M$8000,ROWS($M$5:M2954)),"")</f>
        <v/>
      </c>
      <c r="P2954" t="s">
        <v>2039</v>
      </c>
      <c r="Q2954" t="s">
        <v>762</v>
      </c>
      <c r="R2954">
        <v>810</v>
      </c>
      <c r="S2954" s="286">
        <f>ROWS(R$5:R2954)</f>
        <v>2950</v>
      </c>
      <c r="T2954" s="286" t="str">
        <f>IF(P2954='5.1'!$E$5,TXM!S2954,"")</f>
        <v/>
      </c>
      <c r="U2954" t="str">
        <f>IFERROR(SMALL($T$5:$T$8000,ROWS($T$5:T2954)),"")</f>
        <v/>
      </c>
    </row>
    <row r="2955" spans="1:21" ht="14.4" customHeight="1" x14ac:dyDescent="0.25">
      <c r="A2955" s="285" t="s">
        <v>2034</v>
      </c>
      <c r="B2955" t="s">
        <v>1080</v>
      </c>
      <c r="C2955" s="300">
        <v>17173809</v>
      </c>
      <c r="D2955" s="286">
        <f>ROWS(C$5:C2955)</f>
        <v>2951</v>
      </c>
      <c r="E2955" s="286" t="str">
        <f>IF(A2955='5.1'!$E$5,TXM!D2955,"")</f>
        <v/>
      </c>
      <c r="F2955" t="str">
        <f>IFERROR(SMALL($E$5:$E$8000,ROWS($E$5:E2955)),"")</f>
        <v/>
      </c>
      <c r="I2955" s="285" t="s">
        <v>1741</v>
      </c>
      <c r="J2955" t="s">
        <v>725</v>
      </c>
      <c r="K2955" s="300">
        <v>663465245</v>
      </c>
      <c r="L2955" s="286">
        <f>ROWS(K$5:K2955)</f>
        <v>2951</v>
      </c>
      <c r="M2955" s="286" t="str">
        <f>IF(I2955='5.1'!$E$5,TXM!L2955,"")</f>
        <v/>
      </c>
      <c r="N2955" t="str">
        <f>IFERROR(SMALL($M$5:$M$8000,ROWS($M$5:M2955)),"")</f>
        <v/>
      </c>
      <c r="P2955" t="s">
        <v>2039</v>
      </c>
      <c r="Q2955" t="s">
        <v>752</v>
      </c>
      <c r="R2955">
        <v>500</v>
      </c>
      <c r="S2955" s="286">
        <f>ROWS(R$5:R2955)</f>
        <v>2951</v>
      </c>
      <c r="T2955" s="286" t="str">
        <f>IF(P2955='5.1'!$E$5,TXM!S2955,"")</f>
        <v/>
      </c>
      <c r="U2955" t="str">
        <f>IFERROR(SMALL($T$5:$T$8000,ROWS($T$5:T2955)),"")</f>
        <v/>
      </c>
    </row>
    <row r="2956" spans="1:21" ht="14.4" customHeight="1" x14ac:dyDescent="0.25">
      <c r="A2956" s="285" t="s">
        <v>2034</v>
      </c>
      <c r="B2956" t="s">
        <v>1086</v>
      </c>
      <c r="C2956" s="300">
        <v>1599459</v>
      </c>
      <c r="D2956" s="286">
        <f>ROWS(C$5:C2956)</f>
        <v>2952</v>
      </c>
      <c r="E2956" s="286" t="str">
        <f>IF(A2956='5.1'!$E$5,TXM!D2956,"")</f>
        <v/>
      </c>
      <c r="F2956" t="str">
        <f>IFERROR(SMALL($E$5:$E$8000,ROWS($E$5:E2956)),"")</f>
        <v/>
      </c>
      <c r="I2956" s="285" t="s">
        <v>1741</v>
      </c>
      <c r="J2956" t="s">
        <v>119</v>
      </c>
      <c r="K2956" s="300">
        <v>591590858</v>
      </c>
      <c r="L2956" s="286">
        <f>ROWS(K$5:K2956)</f>
        <v>2952</v>
      </c>
      <c r="M2956" s="286" t="str">
        <f>IF(I2956='5.1'!$E$5,TXM!L2956,"")</f>
        <v/>
      </c>
      <c r="N2956" t="str">
        <f>IFERROR(SMALL($M$5:$M$8000,ROWS($M$5:M2956)),"")</f>
        <v/>
      </c>
      <c r="P2956" t="s">
        <v>2040</v>
      </c>
      <c r="Q2956" t="s">
        <v>760</v>
      </c>
      <c r="R2956">
        <v>51886</v>
      </c>
      <c r="S2956" s="286">
        <f>ROWS(R$5:R2956)</f>
        <v>2952</v>
      </c>
      <c r="T2956" s="286" t="str">
        <f>IF(P2956='5.1'!$E$5,TXM!S2956,"")</f>
        <v/>
      </c>
      <c r="U2956" t="str">
        <f>IFERROR(SMALL($T$5:$T$8000,ROWS($T$5:T2956)),"")</f>
        <v/>
      </c>
    </row>
    <row r="2957" spans="1:21" ht="14.4" customHeight="1" x14ac:dyDescent="0.25">
      <c r="A2957" s="285" t="s">
        <v>2034</v>
      </c>
      <c r="B2957" t="s">
        <v>784</v>
      </c>
      <c r="C2957" s="300">
        <v>430661</v>
      </c>
      <c r="D2957" s="286">
        <f>ROWS(C$5:C2957)</f>
        <v>2953</v>
      </c>
      <c r="E2957" s="286" t="str">
        <f>IF(A2957='5.1'!$E$5,TXM!D2957,"")</f>
        <v/>
      </c>
      <c r="F2957" t="str">
        <f>IFERROR(SMALL($E$5:$E$8000,ROWS($E$5:E2957)),"")</f>
        <v/>
      </c>
      <c r="I2957" s="285" t="s">
        <v>1741</v>
      </c>
      <c r="J2957" t="s">
        <v>802</v>
      </c>
      <c r="K2957" s="300">
        <v>543725275</v>
      </c>
      <c r="L2957" s="286">
        <f>ROWS(K$5:K2957)</f>
        <v>2953</v>
      </c>
      <c r="M2957" s="286" t="str">
        <f>IF(I2957='5.1'!$E$5,TXM!L2957,"")</f>
        <v/>
      </c>
      <c r="N2957" t="str">
        <f>IFERROR(SMALL($M$5:$M$8000,ROWS($M$5:M2957)),"")</f>
        <v/>
      </c>
      <c r="P2957" t="s">
        <v>2040</v>
      </c>
      <c r="Q2957" t="s">
        <v>812</v>
      </c>
      <c r="R2957">
        <v>7663</v>
      </c>
      <c r="S2957" s="286">
        <f>ROWS(R$5:R2957)</f>
        <v>2953</v>
      </c>
      <c r="T2957" s="286" t="str">
        <f>IF(P2957='5.1'!$E$5,TXM!S2957,"")</f>
        <v/>
      </c>
      <c r="U2957" t="str">
        <f>IFERROR(SMALL($T$5:$T$8000,ROWS($T$5:T2957)),"")</f>
        <v/>
      </c>
    </row>
    <row r="2958" spans="1:21" ht="14.4" customHeight="1" x14ac:dyDescent="0.25">
      <c r="A2958" s="285" t="s">
        <v>2034</v>
      </c>
      <c r="B2958" t="s">
        <v>782</v>
      </c>
      <c r="C2958" s="300">
        <v>144835</v>
      </c>
      <c r="D2958" s="286">
        <f>ROWS(C$5:C2958)</f>
        <v>2954</v>
      </c>
      <c r="E2958" s="286" t="str">
        <f>IF(A2958='5.1'!$E$5,TXM!D2958,"")</f>
        <v/>
      </c>
      <c r="F2958" t="str">
        <f>IFERROR(SMALL($E$5:$E$8000,ROWS($E$5:E2958)),"")</f>
        <v/>
      </c>
      <c r="I2958" s="285" t="s">
        <v>1741</v>
      </c>
      <c r="J2958" t="s">
        <v>1092</v>
      </c>
      <c r="K2958" s="300">
        <v>504552881</v>
      </c>
      <c r="L2958" s="286">
        <f>ROWS(K$5:K2958)</f>
        <v>2954</v>
      </c>
      <c r="M2958" s="286" t="str">
        <f>IF(I2958='5.1'!$E$5,TXM!L2958,"")</f>
        <v/>
      </c>
      <c r="N2958" t="str">
        <f>IFERROR(SMALL($M$5:$M$8000,ROWS($M$5:M2958)),"")</f>
        <v/>
      </c>
      <c r="P2958" t="s">
        <v>1870</v>
      </c>
      <c r="Q2958" t="s">
        <v>812</v>
      </c>
      <c r="R2958">
        <v>2323090</v>
      </c>
      <c r="S2958" s="286">
        <f>ROWS(R$5:R2958)</f>
        <v>2954</v>
      </c>
      <c r="T2958" s="286" t="str">
        <f>IF(P2958='5.1'!$E$5,TXM!S2958,"")</f>
        <v/>
      </c>
      <c r="U2958" t="str">
        <f>IFERROR(SMALL($T$5:$T$8000,ROWS($T$5:T2958)),"")</f>
        <v/>
      </c>
    </row>
    <row r="2959" spans="1:21" ht="14.4" customHeight="1" x14ac:dyDescent="0.25">
      <c r="A2959" s="285" t="s">
        <v>2034</v>
      </c>
      <c r="B2959" t="s">
        <v>115</v>
      </c>
      <c r="C2959" s="300">
        <v>128250</v>
      </c>
      <c r="D2959" s="286">
        <f>ROWS(C$5:C2959)</f>
        <v>2955</v>
      </c>
      <c r="E2959" s="286" t="str">
        <f>IF(A2959='5.1'!$E$5,TXM!D2959,"")</f>
        <v/>
      </c>
      <c r="F2959" t="str">
        <f>IFERROR(SMALL($E$5:$E$8000,ROWS($E$5:E2959)),"")</f>
        <v/>
      </c>
      <c r="I2959" s="285" t="s">
        <v>1741</v>
      </c>
      <c r="J2959" t="s">
        <v>1081</v>
      </c>
      <c r="K2959" s="300">
        <v>498539756</v>
      </c>
      <c r="L2959" s="286">
        <f>ROWS(K$5:K2959)</f>
        <v>2955</v>
      </c>
      <c r="M2959" s="286" t="str">
        <f>IF(I2959='5.1'!$E$5,TXM!L2959,"")</f>
        <v/>
      </c>
      <c r="N2959" t="str">
        <f>IFERROR(SMALL($M$5:$M$8000,ROWS($M$5:M2959)),"")</f>
        <v/>
      </c>
      <c r="P2959" t="s">
        <v>1870</v>
      </c>
      <c r="Q2959" t="s">
        <v>1080</v>
      </c>
      <c r="R2959">
        <v>1064606</v>
      </c>
      <c r="S2959" s="286">
        <f>ROWS(R$5:R2959)</f>
        <v>2955</v>
      </c>
      <c r="T2959" s="286" t="str">
        <f>IF(P2959='5.1'!$E$5,TXM!S2959,"")</f>
        <v/>
      </c>
      <c r="U2959" t="str">
        <f>IFERROR(SMALL($T$5:$T$8000,ROWS($T$5:T2959)),"")</f>
        <v/>
      </c>
    </row>
    <row r="2960" spans="1:21" ht="14.4" customHeight="1" x14ac:dyDescent="0.25">
      <c r="A2960" s="285" t="s">
        <v>2034</v>
      </c>
      <c r="B2960" t="s">
        <v>727</v>
      </c>
      <c r="C2960" s="300">
        <v>110250</v>
      </c>
      <c r="D2960" s="286">
        <f>ROWS(C$5:C2960)</f>
        <v>2956</v>
      </c>
      <c r="E2960" s="286" t="str">
        <f>IF(A2960='5.1'!$E$5,TXM!D2960,"")</f>
        <v/>
      </c>
      <c r="F2960" t="str">
        <f>IFERROR(SMALL($E$5:$E$8000,ROWS($E$5:E2960)),"")</f>
        <v/>
      </c>
      <c r="I2960" s="285" t="s">
        <v>1741</v>
      </c>
      <c r="J2960" t="s">
        <v>1096</v>
      </c>
      <c r="K2960" s="300">
        <v>497611241</v>
      </c>
      <c r="L2960" s="286">
        <f>ROWS(K$5:K2960)</f>
        <v>2956</v>
      </c>
      <c r="M2960" s="286" t="str">
        <f>IF(I2960='5.1'!$E$5,TXM!L2960,"")</f>
        <v/>
      </c>
      <c r="N2960" t="str">
        <f>IFERROR(SMALL($M$5:$M$8000,ROWS($M$5:M2960)),"")</f>
        <v/>
      </c>
      <c r="P2960" t="s">
        <v>1870</v>
      </c>
      <c r="Q2960" t="s">
        <v>808</v>
      </c>
      <c r="R2960">
        <v>574243</v>
      </c>
      <c r="S2960" s="286">
        <f>ROWS(R$5:R2960)</f>
        <v>2956</v>
      </c>
      <c r="T2960" s="286" t="str">
        <f>IF(P2960='5.1'!$E$5,TXM!S2960,"")</f>
        <v/>
      </c>
      <c r="U2960" t="str">
        <f>IFERROR(SMALL($T$5:$T$8000,ROWS($T$5:T2960)),"")</f>
        <v/>
      </c>
    </row>
    <row r="2961" spans="1:21" ht="14.4" customHeight="1" x14ac:dyDescent="0.25">
      <c r="A2961" s="285" t="s">
        <v>2035</v>
      </c>
      <c r="B2961" t="s">
        <v>1080</v>
      </c>
      <c r="C2961" s="300">
        <v>87926828</v>
      </c>
      <c r="D2961" s="286">
        <f>ROWS(C$5:C2961)</f>
        <v>2957</v>
      </c>
      <c r="E2961" s="286" t="str">
        <f>IF(A2961='5.1'!$E$5,TXM!D2961,"")</f>
        <v/>
      </c>
      <c r="F2961" t="str">
        <f>IFERROR(SMALL($E$5:$E$8000,ROWS($E$5:E2961)),"")</f>
        <v/>
      </c>
      <c r="I2961" s="285" t="s">
        <v>1741</v>
      </c>
      <c r="J2961" t="s">
        <v>102</v>
      </c>
      <c r="K2961" s="300">
        <v>394505376</v>
      </c>
      <c r="L2961" s="286">
        <f>ROWS(K$5:K2961)</f>
        <v>2957</v>
      </c>
      <c r="M2961" s="286" t="str">
        <f>IF(I2961='5.1'!$E$5,TXM!L2961,"")</f>
        <v/>
      </c>
      <c r="N2961" t="str">
        <f>IFERROR(SMALL($M$5:$M$8000,ROWS($M$5:M2961)),"")</f>
        <v/>
      </c>
      <c r="P2961" t="s">
        <v>1870</v>
      </c>
      <c r="Q2961" t="s">
        <v>784</v>
      </c>
      <c r="R2961">
        <v>264111</v>
      </c>
      <c r="S2961" s="286">
        <f>ROWS(R$5:R2961)</f>
        <v>2957</v>
      </c>
      <c r="T2961" s="286" t="str">
        <f>IF(P2961='5.1'!$E$5,TXM!S2961,"")</f>
        <v/>
      </c>
      <c r="U2961" t="str">
        <f>IFERROR(SMALL($T$5:$T$8000,ROWS($T$5:T2961)),"")</f>
        <v/>
      </c>
    </row>
    <row r="2962" spans="1:21" ht="14.4" customHeight="1" x14ac:dyDescent="0.25">
      <c r="A2962" s="285" t="s">
        <v>2035</v>
      </c>
      <c r="B2962" t="s">
        <v>808</v>
      </c>
      <c r="C2962" s="300">
        <v>13322670</v>
      </c>
      <c r="D2962" s="286">
        <f>ROWS(C$5:C2962)</f>
        <v>2958</v>
      </c>
      <c r="E2962" s="286" t="str">
        <f>IF(A2962='5.1'!$E$5,TXM!D2962,"")</f>
        <v/>
      </c>
      <c r="F2962" t="str">
        <f>IFERROR(SMALL($E$5:$E$8000,ROWS($E$5:E2962)),"")</f>
        <v/>
      </c>
      <c r="I2962" s="285" t="s">
        <v>1741</v>
      </c>
      <c r="J2962" t="s">
        <v>717</v>
      </c>
      <c r="K2962" s="300">
        <v>373184627</v>
      </c>
      <c r="L2962" s="286">
        <f>ROWS(K$5:K2962)</f>
        <v>2958</v>
      </c>
      <c r="M2962" s="286" t="str">
        <f>IF(I2962='5.1'!$E$5,TXM!L2962,"")</f>
        <v/>
      </c>
      <c r="N2962" t="str">
        <f>IFERROR(SMALL($M$5:$M$8000,ROWS($M$5:M2962)),"")</f>
        <v/>
      </c>
      <c r="P2962" t="s">
        <v>1870</v>
      </c>
      <c r="Q2962" t="s">
        <v>810</v>
      </c>
      <c r="R2962">
        <v>244000</v>
      </c>
      <c r="S2962" s="286">
        <f>ROWS(R$5:R2962)</f>
        <v>2958</v>
      </c>
      <c r="T2962" s="286" t="str">
        <f>IF(P2962='5.1'!$E$5,TXM!S2962,"")</f>
        <v/>
      </c>
      <c r="U2962" t="str">
        <f>IFERROR(SMALL($T$5:$T$8000,ROWS($T$5:T2962)),"")</f>
        <v/>
      </c>
    </row>
    <row r="2963" spans="1:21" ht="14.4" customHeight="1" x14ac:dyDescent="0.25">
      <c r="A2963" s="285" t="s">
        <v>2035</v>
      </c>
      <c r="B2963" t="s">
        <v>711</v>
      </c>
      <c r="C2963" s="300">
        <v>12249088</v>
      </c>
      <c r="D2963" s="286">
        <f>ROWS(C$5:C2963)</f>
        <v>2959</v>
      </c>
      <c r="E2963" s="286" t="str">
        <f>IF(A2963='5.1'!$E$5,TXM!D2963,"")</f>
        <v/>
      </c>
      <c r="F2963" t="str">
        <f>IFERROR(SMALL($E$5:$E$8000,ROWS($E$5:E2963)),"")</f>
        <v/>
      </c>
      <c r="I2963" s="285" t="s">
        <v>1741</v>
      </c>
      <c r="J2963" t="s">
        <v>715</v>
      </c>
      <c r="K2963" s="300">
        <v>368810817</v>
      </c>
      <c r="L2963" s="286">
        <f>ROWS(K$5:K2963)</f>
        <v>2959</v>
      </c>
      <c r="M2963" s="286" t="str">
        <f>IF(I2963='5.1'!$E$5,TXM!L2963,"")</f>
        <v/>
      </c>
      <c r="N2963" t="str">
        <f>IFERROR(SMALL($M$5:$M$8000,ROWS($M$5:M2963)),"")</f>
        <v/>
      </c>
      <c r="P2963" t="s">
        <v>1870</v>
      </c>
      <c r="Q2963" t="s">
        <v>1098</v>
      </c>
      <c r="R2963">
        <v>29070</v>
      </c>
      <c r="S2963" s="286">
        <f>ROWS(R$5:R2963)</f>
        <v>2959</v>
      </c>
      <c r="T2963" s="286" t="str">
        <f>IF(P2963='5.1'!$E$5,TXM!S2963,"")</f>
        <v/>
      </c>
      <c r="U2963" t="str">
        <f>IFERROR(SMALL($T$5:$T$8000,ROWS($T$5:T2963)),"")</f>
        <v/>
      </c>
    </row>
    <row r="2964" spans="1:21" ht="14.4" customHeight="1" x14ac:dyDescent="0.25">
      <c r="A2964" s="285" t="s">
        <v>2035</v>
      </c>
      <c r="B2964" t="s">
        <v>1079</v>
      </c>
      <c r="C2964" s="300">
        <v>9832208</v>
      </c>
      <c r="D2964" s="286">
        <f>ROWS(C$5:C2964)</f>
        <v>2960</v>
      </c>
      <c r="E2964" s="286" t="str">
        <f>IF(A2964='5.1'!$E$5,TXM!D2964,"")</f>
        <v/>
      </c>
      <c r="F2964" t="str">
        <f>IFERROR(SMALL($E$5:$E$8000,ROWS($E$5:E2964)),"")</f>
        <v/>
      </c>
      <c r="I2964" s="285" t="s">
        <v>1741</v>
      </c>
      <c r="J2964" t="s">
        <v>118</v>
      </c>
      <c r="K2964" s="300">
        <v>344595302</v>
      </c>
      <c r="L2964" s="286">
        <f>ROWS(K$5:K2964)</f>
        <v>2960</v>
      </c>
      <c r="M2964" s="286" t="str">
        <f>IF(I2964='5.1'!$E$5,TXM!L2964,"")</f>
        <v/>
      </c>
      <c r="N2964" t="str">
        <f>IFERROR(SMALL($M$5:$M$8000,ROWS($M$5:M2964)),"")</f>
        <v/>
      </c>
      <c r="P2964" t="s">
        <v>1870</v>
      </c>
      <c r="Q2964" t="s">
        <v>806</v>
      </c>
      <c r="R2964">
        <v>25227</v>
      </c>
      <c r="S2964" s="286">
        <f>ROWS(R$5:R2964)</f>
        <v>2960</v>
      </c>
      <c r="T2964" s="286" t="str">
        <f>IF(P2964='5.1'!$E$5,TXM!S2964,"")</f>
        <v/>
      </c>
      <c r="U2964" t="str">
        <f>IFERROR(SMALL($T$5:$T$8000,ROWS($T$5:T2964)),"")</f>
        <v/>
      </c>
    </row>
    <row r="2965" spans="1:21" ht="14.4" customHeight="1" x14ac:dyDescent="0.25">
      <c r="A2965" s="285" t="s">
        <v>2035</v>
      </c>
      <c r="B2965" t="s">
        <v>806</v>
      </c>
      <c r="C2965" s="300">
        <v>6246798</v>
      </c>
      <c r="D2965" s="286">
        <f>ROWS(C$5:C2965)</f>
        <v>2961</v>
      </c>
      <c r="E2965" s="286" t="str">
        <f>IF(A2965='5.1'!$E$5,TXM!D2965,"")</f>
        <v/>
      </c>
      <c r="F2965" t="str">
        <f>IFERROR(SMALL($E$5:$E$8000,ROWS($E$5:E2965)),"")</f>
        <v/>
      </c>
      <c r="I2965" s="285" t="s">
        <v>1741</v>
      </c>
      <c r="J2965" t="s">
        <v>1086</v>
      </c>
      <c r="K2965" s="300">
        <v>344410080</v>
      </c>
      <c r="L2965" s="286">
        <f>ROWS(K$5:K2965)</f>
        <v>2961</v>
      </c>
      <c r="M2965" s="286" t="str">
        <f>IF(I2965='5.1'!$E$5,TXM!L2965,"")</f>
        <v/>
      </c>
      <c r="N2965" t="str">
        <f>IFERROR(SMALL($M$5:$M$8000,ROWS($M$5:M2965)),"")</f>
        <v/>
      </c>
      <c r="P2965" t="s">
        <v>1870</v>
      </c>
      <c r="Q2965" t="s">
        <v>1081</v>
      </c>
      <c r="R2965">
        <v>1022</v>
      </c>
      <c r="S2965" s="286">
        <f>ROWS(R$5:R2965)</f>
        <v>2961</v>
      </c>
      <c r="T2965" s="286" t="str">
        <f>IF(P2965='5.1'!$E$5,TXM!S2965,"")</f>
        <v/>
      </c>
      <c r="U2965" t="str">
        <f>IFERROR(SMALL($T$5:$T$8000,ROWS($T$5:T2965)),"")</f>
        <v/>
      </c>
    </row>
    <row r="2966" spans="1:21" ht="14.4" customHeight="1" x14ac:dyDescent="0.25">
      <c r="A2966" s="285" t="s">
        <v>2035</v>
      </c>
      <c r="B2966" t="s">
        <v>719</v>
      </c>
      <c r="C2966" s="300">
        <v>3232488</v>
      </c>
      <c r="D2966" s="286">
        <f>ROWS(C$5:C2966)</f>
        <v>2962</v>
      </c>
      <c r="E2966" s="286" t="str">
        <f>IF(A2966='5.1'!$E$5,TXM!D2966,"")</f>
        <v/>
      </c>
      <c r="F2966" t="str">
        <f>IFERROR(SMALL($E$5:$E$8000,ROWS($E$5:E2966)),"")</f>
        <v/>
      </c>
      <c r="I2966" s="285" t="s">
        <v>1741</v>
      </c>
      <c r="J2966" t="s">
        <v>780</v>
      </c>
      <c r="K2966" s="300">
        <v>340523041</v>
      </c>
      <c r="L2966" s="286">
        <f>ROWS(K$5:K2966)</f>
        <v>2962</v>
      </c>
      <c r="M2966" s="286" t="str">
        <f>IF(I2966='5.1'!$E$5,TXM!L2966,"")</f>
        <v/>
      </c>
      <c r="N2966" t="str">
        <f>IFERROR(SMALL($M$5:$M$8000,ROWS($M$5:M2966)),"")</f>
        <v/>
      </c>
      <c r="P2966" t="s">
        <v>2041</v>
      </c>
      <c r="Q2966" t="s">
        <v>752</v>
      </c>
      <c r="R2966">
        <v>85825</v>
      </c>
      <c r="S2966" s="286">
        <f>ROWS(R$5:R2966)</f>
        <v>2962</v>
      </c>
      <c r="T2966" s="286" t="str">
        <f>IF(P2966='5.1'!$E$5,TXM!S2966,"")</f>
        <v/>
      </c>
      <c r="U2966" t="str">
        <f>IFERROR(SMALL($T$5:$T$8000,ROWS($T$5:T2966)),"")</f>
        <v/>
      </c>
    </row>
    <row r="2967" spans="1:21" ht="14.4" customHeight="1" x14ac:dyDescent="0.25">
      <c r="A2967" s="285" t="s">
        <v>2035</v>
      </c>
      <c r="B2967" t="s">
        <v>999</v>
      </c>
      <c r="C2967" s="300">
        <v>774900</v>
      </c>
      <c r="D2967" s="286">
        <f>ROWS(C$5:C2967)</f>
        <v>2963</v>
      </c>
      <c r="E2967" s="286" t="str">
        <f>IF(A2967='5.1'!$E$5,TXM!D2967,"")</f>
        <v/>
      </c>
      <c r="F2967" t="str">
        <f>IFERROR(SMALL($E$5:$E$8000,ROWS($E$5:E2967)),"")</f>
        <v/>
      </c>
      <c r="I2967" s="285" t="s">
        <v>1741</v>
      </c>
      <c r="J2967" t="s">
        <v>786</v>
      </c>
      <c r="K2967" s="300">
        <v>297842602</v>
      </c>
      <c r="L2967" s="286">
        <f>ROWS(K$5:K2967)</f>
        <v>2963</v>
      </c>
      <c r="M2967" s="286" t="str">
        <f>IF(I2967='5.1'!$E$5,TXM!L2967,"")</f>
        <v/>
      </c>
      <c r="N2967" t="str">
        <f>IFERROR(SMALL($M$5:$M$8000,ROWS($M$5:M2967)),"")</f>
        <v/>
      </c>
      <c r="P2967" t="s">
        <v>2041</v>
      </c>
      <c r="Q2967" t="s">
        <v>1098</v>
      </c>
      <c r="R2967">
        <v>23537</v>
      </c>
      <c r="S2967" s="286">
        <f>ROWS(R$5:R2967)</f>
        <v>2963</v>
      </c>
      <c r="T2967" s="286" t="str">
        <f>IF(P2967='5.1'!$E$5,TXM!S2967,"")</f>
        <v/>
      </c>
      <c r="U2967" t="str">
        <f>IFERROR(SMALL($T$5:$T$8000,ROWS($T$5:T2967)),"")</f>
        <v/>
      </c>
    </row>
    <row r="2968" spans="1:21" ht="14.4" customHeight="1" x14ac:dyDescent="0.25">
      <c r="A2968" s="285" t="s">
        <v>2035</v>
      </c>
      <c r="B2968" t="s">
        <v>1086</v>
      </c>
      <c r="C2968" s="300">
        <v>308080</v>
      </c>
      <c r="D2968" s="286">
        <f>ROWS(C$5:C2968)</f>
        <v>2964</v>
      </c>
      <c r="E2968" s="286" t="str">
        <f>IF(A2968='5.1'!$E$5,TXM!D2968,"")</f>
        <v/>
      </c>
      <c r="F2968" t="str">
        <f>IFERROR(SMALL($E$5:$E$8000,ROWS($E$5:E2968)),"")</f>
        <v/>
      </c>
      <c r="I2968" s="285" t="s">
        <v>1741</v>
      </c>
      <c r="J2968" t="s">
        <v>117</v>
      </c>
      <c r="K2968" s="300">
        <v>265059436</v>
      </c>
      <c r="L2968" s="286">
        <f>ROWS(K$5:K2968)</f>
        <v>2964</v>
      </c>
      <c r="M2968" s="286" t="str">
        <f>IF(I2968='5.1'!$E$5,TXM!L2968,"")</f>
        <v/>
      </c>
      <c r="N2968" t="str">
        <f>IFERROR(SMALL($M$5:$M$8000,ROWS($M$5:M2968)),"")</f>
        <v/>
      </c>
      <c r="P2968" t="s">
        <v>2041</v>
      </c>
      <c r="Q2968" t="s">
        <v>760</v>
      </c>
      <c r="R2968">
        <v>16160</v>
      </c>
      <c r="S2968" s="286">
        <f>ROWS(R$5:R2968)</f>
        <v>2964</v>
      </c>
      <c r="T2968" s="286" t="str">
        <f>IF(P2968='5.1'!$E$5,TXM!S2968,"")</f>
        <v/>
      </c>
      <c r="U2968" t="str">
        <f>IFERROR(SMALL($T$5:$T$8000,ROWS($T$5:T2968)),"")</f>
        <v/>
      </c>
    </row>
    <row r="2969" spans="1:21" ht="14.4" customHeight="1" x14ac:dyDescent="0.25">
      <c r="A2969" s="285" t="s">
        <v>2035</v>
      </c>
      <c r="B2969" t="s">
        <v>796</v>
      </c>
      <c r="C2969" s="300">
        <v>212250</v>
      </c>
      <c r="D2969" s="286">
        <f>ROWS(C$5:C2969)</f>
        <v>2965</v>
      </c>
      <c r="E2969" s="286" t="str">
        <f>IF(A2969='5.1'!$E$5,TXM!D2969,"")</f>
        <v/>
      </c>
      <c r="F2969" t="str">
        <f>IFERROR(SMALL($E$5:$E$8000,ROWS($E$5:E2969)),"")</f>
        <v/>
      </c>
      <c r="I2969" s="285" t="s">
        <v>1741</v>
      </c>
      <c r="J2969" t="s">
        <v>727</v>
      </c>
      <c r="K2969" s="300">
        <v>253360775</v>
      </c>
      <c r="L2969" s="286">
        <f>ROWS(K$5:K2969)</f>
        <v>2965</v>
      </c>
      <c r="M2969" s="286" t="str">
        <f>IF(I2969='5.1'!$E$5,TXM!L2969,"")</f>
        <v/>
      </c>
      <c r="N2969" t="str">
        <f>IFERROR(SMALL($M$5:$M$8000,ROWS($M$5:M2969)),"")</f>
        <v/>
      </c>
      <c r="P2969" t="s">
        <v>2041</v>
      </c>
      <c r="Q2969" t="s">
        <v>108</v>
      </c>
      <c r="R2969">
        <v>3939</v>
      </c>
      <c r="S2969" s="286">
        <f>ROWS(R$5:R2969)</f>
        <v>2965</v>
      </c>
      <c r="T2969" s="286" t="str">
        <f>IF(P2969='5.1'!$E$5,TXM!S2969,"")</f>
        <v/>
      </c>
      <c r="U2969" t="str">
        <f>IFERROR(SMALL($T$5:$T$8000,ROWS($T$5:T2969)),"")</f>
        <v/>
      </c>
    </row>
    <row r="2970" spans="1:21" ht="14.4" customHeight="1" x14ac:dyDescent="0.25">
      <c r="A2970" s="285" t="s">
        <v>2035</v>
      </c>
      <c r="B2970" t="s">
        <v>750</v>
      </c>
      <c r="C2970" s="300">
        <v>211379</v>
      </c>
      <c r="D2970" s="286">
        <f>ROWS(C$5:C2970)</f>
        <v>2966</v>
      </c>
      <c r="E2970" s="286" t="str">
        <f>IF(A2970='5.1'!$E$5,TXM!D2970,"")</f>
        <v/>
      </c>
      <c r="F2970" t="str">
        <f>IFERROR(SMALL($E$5:$E$8000,ROWS($E$5:E2970)),"")</f>
        <v/>
      </c>
      <c r="I2970" s="285" t="s">
        <v>1741</v>
      </c>
      <c r="J2970" t="s">
        <v>814</v>
      </c>
      <c r="K2970" s="300">
        <v>220857327</v>
      </c>
      <c r="L2970" s="286">
        <f>ROWS(K$5:K2970)</f>
        <v>2966</v>
      </c>
      <c r="M2970" s="286" t="str">
        <f>IF(I2970='5.1'!$E$5,TXM!L2970,"")</f>
        <v/>
      </c>
      <c r="N2970" t="str">
        <f>IFERROR(SMALL($M$5:$M$8000,ROWS($M$5:M2970)),"")</f>
        <v/>
      </c>
      <c r="P2970" t="s">
        <v>2041</v>
      </c>
      <c r="Q2970" t="s">
        <v>1091</v>
      </c>
      <c r="R2970">
        <v>3750</v>
      </c>
      <c r="S2970" s="286">
        <f>ROWS(R$5:R2970)</f>
        <v>2966</v>
      </c>
      <c r="T2970" s="286" t="str">
        <f>IF(P2970='5.1'!$E$5,TXM!S2970,"")</f>
        <v/>
      </c>
      <c r="U2970" t="str">
        <f>IFERROR(SMALL($T$5:$T$8000,ROWS($T$5:T2970)),"")</f>
        <v/>
      </c>
    </row>
    <row r="2971" spans="1:21" ht="14.4" customHeight="1" x14ac:dyDescent="0.25">
      <c r="A2971" s="285" t="s">
        <v>2035</v>
      </c>
      <c r="B2971" t="s">
        <v>746</v>
      </c>
      <c r="C2971" s="300">
        <v>60205</v>
      </c>
      <c r="D2971" s="286">
        <f>ROWS(C$5:C2971)</f>
        <v>2967</v>
      </c>
      <c r="E2971" s="286" t="str">
        <f>IF(A2971='5.1'!$E$5,TXM!D2971,"")</f>
        <v/>
      </c>
      <c r="F2971" t="str">
        <f>IFERROR(SMALL($E$5:$E$8000,ROWS($E$5:E2971)),"")</f>
        <v/>
      </c>
      <c r="I2971" s="285" t="s">
        <v>1741</v>
      </c>
      <c r="J2971" t="s">
        <v>707</v>
      </c>
      <c r="K2971" s="300">
        <v>220758723</v>
      </c>
      <c r="L2971" s="286">
        <f>ROWS(K$5:K2971)</f>
        <v>2967</v>
      </c>
      <c r="M2971" s="286" t="str">
        <f>IF(I2971='5.1'!$E$5,TXM!L2971,"")</f>
        <v/>
      </c>
      <c r="N2971" t="str">
        <f>IFERROR(SMALL($M$5:$M$8000,ROWS($M$5:M2971)),"")</f>
        <v/>
      </c>
      <c r="P2971" t="s">
        <v>2041</v>
      </c>
      <c r="Q2971" t="s">
        <v>766</v>
      </c>
      <c r="R2971">
        <v>3636</v>
      </c>
      <c r="S2971" s="286">
        <f>ROWS(R$5:R2971)</f>
        <v>2967</v>
      </c>
      <c r="T2971" s="286" t="str">
        <f>IF(P2971='5.1'!$E$5,TXM!S2971,"")</f>
        <v/>
      </c>
      <c r="U2971" t="str">
        <f>IFERROR(SMALL($T$5:$T$8000,ROWS($T$5:T2971)),"")</f>
        <v/>
      </c>
    </row>
    <row r="2972" spans="1:21" ht="14.4" customHeight="1" x14ac:dyDescent="0.25">
      <c r="A2972" s="285" t="s">
        <v>2035</v>
      </c>
      <c r="B2972" t="s">
        <v>782</v>
      </c>
      <c r="C2972" s="300">
        <v>37331</v>
      </c>
      <c r="D2972" s="286">
        <f>ROWS(C$5:C2972)</f>
        <v>2968</v>
      </c>
      <c r="E2972" s="286" t="str">
        <f>IF(A2972='5.1'!$E$5,TXM!D2972,"")</f>
        <v/>
      </c>
      <c r="F2972" t="str">
        <f>IFERROR(SMALL($E$5:$E$8000,ROWS($E$5:E2972)),"")</f>
        <v/>
      </c>
      <c r="I2972" s="285" t="s">
        <v>1741</v>
      </c>
      <c r="J2972" t="s">
        <v>1097</v>
      </c>
      <c r="K2972" s="300">
        <v>219295686</v>
      </c>
      <c r="L2972" s="286">
        <f>ROWS(K$5:K2972)</f>
        <v>2968</v>
      </c>
      <c r="M2972" s="286" t="str">
        <f>IF(I2972='5.1'!$E$5,TXM!L2972,"")</f>
        <v/>
      </c>
      <c r="N2972" t="str">
        <f>IFERROR(SMALL($M$5:$M$8000,ROWS($M$5:M2972)),"")</f>
        <v/>
      </c>
      <c r="P2972" t="s">
        <v>2041</v>
      </c>
      <c r="Q2972" t="s">
        <v>762</v>
      </c>
      <c r="R2972">
        <v>3000</v>
      </c>
      <c r="S2972" s="286">
        <f>ROWS(R$5:R2972)</f>
        <v>2968</v>
      </c>
      <c r="T2972" s="286" t="str">
        <f>IF(P2972='5.1'!$E$5,TXM!S2972,"")</f>
        <v/>
      </c>
      <c r="U2972" t="str">
        <f>IFERROR(SMALL($T$5:$T$8000,ROWS($T$5:T2972)),"")</f>
        <v/>
      </c>
    </row>
    <row r="2973" spans="1:21" ht="14.4" customHeight="1" x14ac:dyDescent="0.25">
      <c r="A2973" s="285" t="s">
        <v>2035</v>
      </c>
      <c r="B2973" t="s">
        <v>784</v>
      </c>
      <c r="C2973" s="300">
        <v>545</v>
      </c>
      <c r="D2973" s="286">
        <f>ROWS(C$5:C2973)</f>
        <v>2969</v>
      </c>
      <c r="E2973" s="286" t="str">
        <f>IF(A2973='5.1'!$E$5,TXM!D2973,"")</f>
        <v/>
      </c>
      <c r="F2973" t="str">
        <f>IFERROR(SMALL($E$5:$E$8000,ROWS($E$5:E2973)),"")</f>
        <v/>
      </c>
      <c r="I2973" s="285" t="s">
        <v>1741</v>
      </c>
      <c r="J2973" t="s">
        <v>804</v>
      </c>
      <c r="K2973" s="300">
        <v>197145080</v>
      </c>
      <c r="L2973" s="286">
        <f>ROWS(K$5:K2973)</f>
        <v>2969</v>
      </c>
      <c r="M2973" s="286" t="str">
        <f>IF(I2973='5.1'!$E$5,TXM!L2973,"")</f>
        <v/>
      </c>
      <c r="N2973" t="str">
        <f>IFERROR(SMALL($M$5:$M$8000,ROWS($M$5:M2973)),"")</f>
        <v/>
      </c>
      <c r="P2973" t="s">
        <v>2041</v>
      </c>
      <c r="Q2973" t="s">
        <v>117</v>
      </c>
      <c r="R2973">
        <v>1212</v>
      </c>
      <c r="S2973" s="286">
        <f>ROWS(R$5:R2973)</f>
        <v>2969</v>
      </c>
      <c r="T2973" s="286" t="str">
        <f>IF(P2973='5.1'!$E$5,TXM!S2973,"")</f>
        <v/>
      </c>
      <c r="U2973" t="str">
        <f>IFERROR(SMALL($T$5:$T$8000,ROWS($T$5:T2973)),"")</f>
        <v/>
      </c>
    </row>
    <row r="2974" spans="1:21" ht="14.4" customHeight="1" x14ac:dyDescent="0.25">
      <c r="A2974" s="285" t="s">
        <v>1860</v>
      </c>
      <c r="B2974" t="s">
        <v>1080</v>
      </c>
      <c r="C2974" s="300">
        <v>10537087</v>
      </c>
      <c r="D2974" s="286">
        <f>ROWS(C$5:C2974)</f>
        <v>2970</v>
      </c>
      <c r="E2974" s="286" t="str">
        <f>IF(A2974='5.1'!$E$5,TXM!D2974,"")</f>
        <v/>
      </c>
      <c r="F2974" t="str">
        <f>IFERROR(SMALL($E$5:$E$8000,ROWS($E$5:E2974)),"")</f>
        <v/>
      </c>
      <c r="I2974" s="285" t="s">
        <v>1741</v>
      </c>
      <c r="J2974" t="s">
        <v>1087</v>
      </c>
      <c r="K2974" s="300">
        <v>174790327</v>
      </c>
      <c r="L2974" s="286">
        <f>ROWS(K$5:K2974)</f>
        <v>2970</v>
      </c>
      <c r="M2974" s="286" t="str">
        <f>IF(I2974='5.1'!$E$5,TXM!L2974,"")</f>
        <v/>
      </c>
      <c r="N2974" t="str">
        <f>IFERROR(SMALL($M$5:$M$8000,ROWS($M$5:M2974)),"")</f>
        <v/>
      </c>
      <c r="P2974" t="s">
        <v>1871</v>
      </c>
      <c r="Q2974" t="s">
        <v>806</v>
      </c>
      <c r="R2974">
        <v>87858712</v>
      </c>
      <c r="S2974" s="286">
        <f>ROWS(R$5:R2974)</f>
        <v>2970</v>
      </c>
      <c r="T2974" s="286" t="str">
        <f>IF(P2974='5.1'!$E$5,TXM!S2974,"")</f>
        <v/>
      </c>
      <c r="U2974" t="str">
        <f>IFERROR(SMALL($T$5:$T$8000,ROWS($T$5:T2974)),"")</f>
        <v/>
      </c>
    </row>
    <row r="2975" spans="1:21" ht="14.4" customHeight="1" x14ac:dyDescent="0.25">
      <c r="A2975" s="285" t="s">
        <v>1860</v>
      </c>
      <c r="B2975" t="s">
        <v>198</v>
      </c>
      <c r="C2975" s="300">
        <v>928500</v>
      </c>
      <c r="D2975" s="286">
        <f>ROWS(C$5:C2975)</f>
        <v>2971</v>
      </c>
      <c r="E2975" s="286" t="str">
        <f>IF(A2975='5.1'!$E$5,TXM!D2975,"")</f>
        <v/>
      </c>
      <c r="F2975" t="str">
        <f>IFERROR(SMALL($E$5:$E$8000,ROWS($E$5:E2975)),"")</f>
        <v/>
      </c>
      <c r="I2975" s="285" t="s">
        <v>1741</v>
      </c>
      <c r="J2975" t="s">
        <v>723</v>
      </c>
      <c r="K2975" s="300">
        <v>173551389</v>
      </c>
      <c r="L2975" s="286">
        <f>ROWS(K$5:K2975)</f>
        <v>2971</v>
      </c>
      <c r="M2975" s="286" t="str">
        <f>IF(I2975='5.1'!$E$5,TXM!L2975,"")</f>
        <v/>
      </c>
      <c r="N2975" t="str">
        <f>IFERROR(SMALL($M$5:$M$8000,ROWS($M$5:M2975)),"")</f>
        <v/>
      </c>
      <c r="P2975" t="s">
        <v>1871</v>
      </c>
      <c r="Q2975" t="s">
        <v>814</v>
      </c>
      <c r="R2975">
        <v>41797500</v>
      </c>
      <c r="S2975" s="286">
        <f>ROWS(R$5:R2975)</f>
        <v>2971</v>
      </c>
      <c r="T2975" s="286" t="str">
        <f>IF(P2975='5.1'!$E$5,TXM!S2975,"")</f>
        <v/>
      </c>
      <c r="U2975" t="str">
        <f>IFERROR(SMALL($T$5:$T$8000,ROWS($T$5:T2975)),"")</f>
        <v/>
      </c>
    </row>
    <row r="2976" spans="1:21" ht="14.4" customHeight="1" x14ac:dyDescent="0.25">
      <c r="A2976" s="285" t="s">
        <v>1860</v>
      </c>
      <c r="B2976" t="s">
        <v>808</v>
      </c>
      <c r="C2976" s="300">
        <v>643187</v>
      </c>
      <c r="D2976" s="286">
        <f>ROWS(C$5:C2976)</f>
        <v>2972</v>
      </c>
      <c r="E2976" s="286" t="str">
        <f>IF(A2976='5.1'!$E$5,TXM!D2976,"")</f>
        <v/>
      </c>
      <c r="F2976" t="str">
        <f>IFERROR(SMALL($E$5:$E$8000,ROWS($E$5:E2976)),"")</f>
        <v/>
      </c>
      <c r="I2976" s="285" t="s">
        <v>1741</v>
      </c>
      <c r="J2976" t="s">
        <v>107</v>
      </c>
      <c r="K2976" s="300">
        <v>154041966</v>
      </c>
      <c r="L2976" s="286">
        <f>ROWS(K$5:K2976)</f>
        <v>2972</v>
      </c>
      <c r="M2976" s="286" t="str">
        <f>IF(I2976='5.1'!$E$5,TXM!L2976,"")</f>
        <v/>
      </c>
      <c r="N2976" t="str">
        <f>IFERROR(SMALL($M$5:$M$8000,ROWS($M$5:M2976)),"")</f>
        <v/>
      </c>
      <c r="P2976" t="s">
        <v>1871</v>
      </c>
      <c r="Q2976" t="s">
        <v>784</v>
      </c>
      <c r="R2976">
        <v>18268438</v>
      </c>
      <c r="S2976" s="286">
        <f>ROWS(R$5:R2976)</f>
        <v>2972</v>
      </c>
      <c r="T2976" s="286" t="str">
        <f>IF(P2976='5.1'!$E$5,TXM!S2976,"")</f>
        <v/>
      </c>
      <c r="U2976" t="str">
        <f>IFERROR(SMALL($T$5:$T$8000,ROWS($T$5:T2976)),"")</f>
        <v/>
      </c>
    </row>
    <row r="2977" spans="1:21" ht="14.4" customHeight="1" x14ac:dyDescent="0.25">
      <c r="A2977" s="285" t="s">
        <v>1860</v>
      </c>
      <c r="B2977" t="s">
        <v>784</v>
      </c>
      <c r="C2977" s="300">
        <v>95142</v>
      </c>
      <c r="D2977" s="286">
        <f>ROWS(C$5:C2977)</f>
        <v>2973</v>
      </c>
      <c r="E2977" s="286" t="str">
        <f>IF(A2977='5.1'!$E$5,TXM!D2977,"")</f>
        <v/>
      </c>
      <c r="F2977" t="str">
        <f>IFERROR(SMALL($E$5:$E$8000,ROWS($E$5:E2977)),"")</f>
        <v/>
      </c>
      <c r="I2977" s="285" t="s">
        <v>1741</v>
      </c>
      <c r="J2977" t="s">
        <v>113</v>
      </c>
      <c r="K2977" s="300">
        <v>133315816</v>
      </c>
      <c r="L2977" s="286">
        <f>ROWS(K$5:K2977)</f>
        <v>2973</v>
      </c>
      <c r="M2977" s="286" t="str">
        <f>IF(I2977='5.1'!$E$5,TXM!L2977,"")</f>
        <v/>
      </c>
      <c r="N2977" t="str">
        <f>IFERROR(SMALL($M$5:$M$8000,ROWS($M$5:M2977)),"")</f>
        <v/>
      </c>
      <c r="P2977" t="s">
        <v>1871</v>
      </c>
      <c r="Q2977" t="s">
        <v>808</v>
      </c>
      <c r="R2977">
        <v>11181991</v>
      </c>
      <c r="S2977" s="286">
        <f>ROWS(R$5:R2977)</f>
        <v>2973</v>
      </c>
      <c r="T2977" s="286" t="str">
        <f>IF(P2977='5.1'!$E$5,TXM!S2977,"")</f>
        <v/>
      </c>
      <c r="U2977" t="str">
        <f>IFERROR(SMALL($T$5:$T$8000,ROWS($T$5:T2977)),"")</f>
        <v/>
      </c>
    </row>
    <row r="2978" spans="1:21" ht="14.4" customHeight="1" x14ac:dyDescent="0.25">
      <c r="A2978" s="285" t="s">
        <v>1860</v>
      </c>
      <c r="B2978" t="s">
        <v>1082</v>
      </c>
      <c r="C2978" s="300">
        <v>80250</v>
      </c>
      <c r="D2978" s="286">
        <f>ROWS(C$5:C2978)</f>
        <v>2974</v>
      </c>
      <c r="E2978" s="286" t="str">
        <f>IF(A2978='5.1'!$E$5,TXM!D2978,"")</f>
        <v/>
      </c>
      <c r="F2978" t="str">
        <f>IFERROR(SMALL($E$5:$E$8000,ROWS($E$5:E2978)),"")</f>
        <v/>
      </c>
      <c r="I2978" s="285" t="s">
        <v>1741</v>
      </c>
      <c r="J2978" t="s">
        <v>1076</v>
      </c>
      <c r="K2978" s="300">
        <v>121356770</v>
      </c>
      <c r="L2978" s="286">
        <f>ROWS(K$5:K2978)</f>
        <v>2974</v>
      </c>
      <c r="M2978" s="286" t="str">
        <f>IF(I2978='5.1'!$E$5,TXM!L2978,"")</f>
        <v/>
      </c>
      <c r="N2978" t="str">
        <f>IFERROR(SMALL($M$5:$M$8000,ROWS($M$5:M2978)),"")</f>
        <v/>
      </c>
      <c r="P2978" t="s">
        <v>1871</v>
      </c>
      <c r="Q2978" t="s">
        <v>810</v>
      </c>
      <c r="R2978">
        <v>10372137</v>
      </c>
      <c r="S2978" s="286">
        <f>ROWS(R$5:R2978)</f>
        <v>2974</v>
      </c>
      <c r="T2978" s="286" t="str">
        <f>IF(P2978='5.1'!$E$5,TXM!S2978,"")</f>
        <v/>
      </c>
      <c r="U2978" t="str">
        <f>IFERROR(SMALL($T$5:$T$8000,ROWS($T$5:T2978)),"")</f>
        <v/>
      </c>
    </row>
    <row r="2979" spans="1:21" ht="14.4" customHeight="1" x14ac:dyDescent="0.25">
      <c r="A2979" s="285" t="s">
        <v>1860</v>
      </c>
      <c r="B2979" t="s">
        <v>118</v>
      </c>
      <c r="C2979" s="300">
        <v>63405</v>
      </c>
      <c r="D2979" s="286">
        <f>ROWS(C$5:C2979)</f>
        <v>2975</v>
      </c>
      <c r="E2979" s="286" t="str">
        <f>IF(A2979='5.1'!$E$5,TXM!D2979,"")</f>
        <v/>
      </c>
      <c r="F2979" t="str">
        <f>IFERROR(SMALL($E$5:$E$8000,ROWS($E$5:E2979)),"")</f>
        <v/>
      </c>
      <c r="I2979" s="285" t="s">
        <v>1741</v>
      </c>
      <c r="J2979" t="s">
        <v>1085</v>
      </c>
      <c r="K2979" s="300">
        <v>116486929</v>
      </c>
      <c r="L2979" s="286">
        <f>ROWS(K$5:K2979)</f>
        <v>2975</v>
      </c>
      <c r="M2979" s="286" t="str">
        <f>IF(I2979='5.1'!$E$5,TXM!L2979,"")</f>
        <v/>
      </c>
      <c r="N2979" t="str">
        <f>IFERROR(SMALL($M$5:$M$8000,ROWS($M$5:M2979)),"")</f>
        <v/>
      </c>
      <c r="P2979" t="s">
        <v>1871</v>
      </c>
      <c r="Q2979" t="s">
        <v>1093</v>
      </c>
      <c r="R2979">
        <v>8673241</v>
      </c>
      <c r="S2979" s="286">
        <f>ROWS(R$5:R2979)</f>
        <v>2975</v>
      </c>
      <c r="T2979" s="286" t="str">
        <f>IF(P2979='5.1'!$E$5,TXM!S2979,"")</f>
        <v/>
      </c>
      <c r="U2979" t="str">
        <f>IFERROR(SMALL($T$5:$T$8000,ROWS($T$5:T2979)),"")</f>
        <v/>
      </c>
    </row>
    <row r="2980" spans="1:21" ht="14.4" customHeight="1" x14ac:dyDescent="0.25">
      <c r="A2980" s="285" t="s">
        <v>2042</v>
      </c>
      <c r="B2980" t="s">
        <v>198</v>
      </c>
      <c r="C2980" s="300">
        <v>87000</v>
      </c>
      <c r="D2980" s="286">
        <f>ROWS(C$5:C2980)</f>
        <v>2976</v>
      </c>
      <c r="E2980" s="286" t="str">
        <f>IF(A2980='5.1'!$E$5,TXM!D2980,"")</f>
        <v/>
      </c>
      <c r="F2980" t="str">
        <f>IFERROR(SMALL($E$5:$E$8000,ROWS($E$5:E2980)),"")</f>
        <v/>
      </c>
      <c r="I2980" s="285" t="s">
        <v>1741</v>
      </c>
      <c r="J2980" t="s">
        <v>711</v>
      </c>
      <c r="K2980" s="300">
        <v>94089517</v>
      </c>
      <c r="L2980" s="286">
        <f>ROWS(K$5:K2980)</f>
        <v>2976</v>
      </c>
      <c r="M2980" s="286" t="str">
        <f>IF(I2980='5.1'!$E$5,TXM!L2980,"")</f>
        <v/>
      </c>
      <c r="N2980" t="str">
        <f>IFERROR(SMALL($M$5:$M$8000,ROWS($M$5:M2980)),"")</f>
        <v/>
      </c>
      <c r="P2980" t="s">
        <v>1871</v>
      </c>
      <c r="Q2980" t="s">
        <v>776</v>
      </c>
      <c r="R2980">
        <v>4242425</v>
      </c>
      <c r="S2980" s="286">
        <f>ROWS(R$5:R2980)</f>
        <v>2976</v>
      </c>
      <c r="T2980" s="286" t="str">
        <f>IF(P2980='5.1'!$E$5,TXM!S2980,"")</f>
        <v/>
      </c>
      <c r="U2980" t="str">
        <f>IFERROR(SMALL($T$5:$T$8000,ROWS($T$5:T2980)),"")</f>
        <v/>
      </c>
    </row>
    <row r="2981" spans="1:21" ht="14.4" customHeight="1" x14ac:dyDescent="0.25">
      <c r="A2981" s="285" t="s">
        <v>2042</v>
      </c>
      <c r="B2981" t="s">
        <v>118</v>
      </c>
      <c r="C2981" s="300">
        <v>67551</v>
      </c>
      <c r="D2981" s="286">
        <f>ROWS(C$5:C2981)</f>
        <v>2977</v>
      </c>
      <c r="E2981" s="286" t="str">
        <f>IF(A2981='5.1'!$E$5,TXM!D2981,"")</f>
        <v/>
      </c>
      <c r="F2981" t="str">
        <f>IFERROR(SMALL($E$5:$E$8000,ROWS($E$5:E2981)),"")</f>
        <v/>
      </c>
      <c r="I2981" s="285" t="s">
        <v>1741</v>
      </c>
      <c r="J2981" t="s">
        <v>705</v>
      </c>
      <c r="K2981" s="300">
        <v>91405366</v>
      </c>
      <c r="L2981" s="286">
        <f>ROWS(K$5:K2981)</f>
        <v>2977</v>
      </c>
      <c r="M2981" s="286" t="str">
        <f>IF(I2981='5.1'!$E$5,TXM!L2981,"")</f>
        <v/>
      </c>
      <c r="N2981" t="str">
        <f>IFERROR(SMALL($M$5:$M$8000,ROWS($M$5:M2981)),"")</f>
        <v/>
      </c>
      <c r="P2981" t="s">
        <v>1871</v>
      </c>
      <c r="Q2981" t="s">
        <v>812</v>
      </c>
      <c r="R2981">
        <v>4154050</v>
      </c>
      <c r="S2981" s="286">
        <f>ROWS(R$5:R2981)</f>
        <v>2977</v>
      </c>
      <c r="T2981" s="286" t="str">
        <f>IF(P2981='5.1'!$E$5,TXM!S2981,"")</f>
        <v/>
      </c>
      <c r="U2981" t="str">
        <f>IFERROR(SMALL($T$5:$T$8000,ROWS($T$5:T2981)),"")</f>
        <v/>
      </c>
    </row>
    <row r="2982" spans="1:21" ht="14.4" customHeight="1" x14ac:dyDescent="0.25">
      <c r="A2982" s="285" t="s">
        <v>1863</v>
      </c>
      <c r="B2982" t="s">
        <v>1080</v>
      </c>
      <c r="C2982" s="300">
        <v>858071154</v>
      </c>
      <c r="D2982" s="286">
        <f>ROWS(C$5:C2982)</f>
        <v>2978</v>
      </c>
      <c r="E2982" s="286" t="str">
        <f>IF(A2982='5.1'!$E$5,TXM!D2982,"")</f>
        <v/>
      </c>
      <c r="F2982" t="str">
        <f>IFERROR(SMALL($E$5:$E$8000,ROWS($E$5:E2982)),"")</f>
        <v/>
      </c>
      <c r="I2982" s="285" t="s">
        <v>1741</v>
      </c>
      <c r="J2982" t="s">
        <v>788</v>
      </c>
      <c r="K2982" s="300">
        <v>78736936</v>
      </c>
      <c r="L2982" s="286">
        <f>ROWS(K$5:K2982)</f>
        <v>2978</v>
      </c>
      <c r="M2982" s="286" t="str">
        <f>IF(I2982='5.1'!$E$5,TXM!L2982,"")</f>
        <v/>
      </c>
      <c r="N2982" t="str">
        <f>IFERROR(SMALL($M$5:$M$8000,ROWS($M$5:M2982)),"")</f>
        <v/>
      </c>
      <c r="P2982" t="s">
        <v>1871</v>
      </c>
      <c r="Q2982" t="s">
        <v>117</v>
      </c>
      <c r="R2982">
        <v>2740609</v>
      </c>
      <c r="S2982" s="286">
        <f>ROWS(R$5:R2982)</f>
        <v>2978</v>
      </c>
      <c r="T2982" s="286" t="str">
        <f>IF(P2982='5.1'!$E$5,TXM!S2982,"")</f>
        <v/>
      </c>
      <c r="U2982" t="str">
        <f>IFERROR(SMALL($T$5:$T$8000,ROWS($T$5:T2982)),"")</f>
        <v/>
      </c>
    </row>
    <row r="2983" spans="1:21" ht="14.4" customHeight="1" x14ac:dyDescent="0.25">
      <c r="A2983" s="285" t="s">
        <v>1863</v>
      </c>
      <c r="B2983" t="s">
        <v>715</v>
      </c>
      <c r="C2983" s="300">
        <v>728483394</v>
      </c>
      <c r="D2983" s="286">
        <f>ROWS(C$5:C2983)</f>
        <v>2979</v>
      </c>
      <c r="E2983" s="286" t="str">
        <f>IF(A2983='5.1'!$E$5,TXM!D2983,"")</f>
        <v/>
      </c>
      <c r="F2983" t="str">
        <f>IFERROR(SMALL($E$5:$E$8000,ROWS($E$5:E2983)),"")</f>
        <v/>
      </c>
      <c r="I2983" s="285" t="s">
        <v>1741</v>
      </c>
      <c r="J2983" t="s">
        <v>762</v>
      </c>
      <c r="K2983" s="300">
        <v>75629527</v>
      </c>
      <c r="L2983" s="286">
        <f>ROWS(K$5:K2983)</f>
        <v>2979</v>
      </c>
      <c r="M2983" s="286" t="str">
        <f>IF(I2983='5.1'!$E$5,TXM!L2983,"")</f>
        <v/>
      </c>
      <c r="N2983" t="str">
        <f>IFERROR(SMALL($M$5:$M$8000,ROWS($M$5:M2983)),"")</f>
        <v/>
      </c>
      <c r="P2983" t="s">
        <v>1871</v>
      </c>
      <c r="Q2983" t="s">
        <v>102</v>
      </c>
      <c r="R2983">
        <v>2616028</v>
      </c>
      <c r="S2983" s="286">
        <f>ROWS(R$5:R2983)</f>
        <v>2979</v>
      </c>
      <c r="T2983" s="286" t="str">
        <f>IF(P2983='5.1'!$E$5,TXM!S2983,"")</f>
        <v/>
      </c>
      <c r="U2983" t="str">
        <f>IFERROR(SMALL($T$5:$T$8000,ROWS($T$5:T2983)),"")</f>
        <v/>
      </c>
    </row>
    <row r="2984" spans="1:21" ht="14.4" customHeight="1" x14ac:dyDescent="0.25">
      <c r="A2984" s="285" t="s">
        <v>1863</v>
      </c>
      <c r="B2984" t="s">
        <v>999</v>
      </c>
      <c r="C2984" s="300">
        <v>364028082</v>
      </c>
      <c r="D2984" s="286">
        <f>ROWS(C$5:C2984)</f>
        <v>2980</v>
      </c>
      <c r="E2984" s="286" t="str">
        <f>IF(A2984='5.1'!$E$5,TXM!D2984,"")</f>
        <v/>
      </c>
      <c r="F2984" t="str">
        <f>IFERROR(SMALL($E$5:$E$8000,ROWS($E$5:E2984)),"")</f>
        <v/>
      </c>
      <c r="I2984" s="285" t="s">
        <v>1741</v>
      </c>
      <c r="J2984" t="s">
        <v>116</v>
      </c>
      <c r="K2984" s="300">
        <v>74315338</v>
      </c>
      <c r="L2984" s="286">
        <f>ROWS(K$5:K2984)</f>
        <v>2980</v>
      </c>
      <c r="M2984" s="286" t="str">
        <f>IF(I2984='5.1'!$E$5,TXM!L2984,"")</f>
        <v/>
      </c>
      <c r="N2984" t="str">
        <f>IFERROR(SMALL($M$5:$M$8000,ROWS($M$5:M2984)),"")</f>
        <v/>
      </c>
      <c r="P2984" t="s">
        <v>1871</v>
      </c>
      <c r="Q2984" t="s">
        <v>1092</v>
      </c>
      <c r="R2984">
        <v>1213093</v>
      </c>
      <c r="S2984" s="286">
        <f>ROWS(R$5:R2984)</f>
        <v>2980</v>
      </c>
      <c r="T2984" s="286" t="str">
        <f>IF(P2984='5.1'!$E$5,TXM!S2984,"")</f>
        <v/>
      </c>
      <c r="U2984" t="str">
        <f>IFERROR(SMALL($T$5:$T$8000,ROWS($T$5:T2984)),"")</f>
        <v/>
      </c>
    </row>
    <row r="2985" spans="1:21" ht="14.4" customHeight="1" x14ac:dyDescent="0.25">
      <c r="A2985" s="285" t="s">
        <v>1863</v>
      </c>
      <c r="B2985" t="s">
        <v>115</v>
      </c>
      <c r="C2985" s="300">
        <v>143686511</v>
      </c>
      <c r="D2985" s="286">
        <f>ROWS(C$5:C2985)</f>
        <v>2981</v>
      </c>
      <c r="E2985" s="286" t="str">
        <f>IF(A2985='5.1'!$E$5,TXM!D2985,"")</f>
        <v/>
      </c>
      <c r="F2985" t="str">
        <f>IFERROR(SMALL($E$5:$E$8000,ROWS($E$5:E2985)),"")</f>
        <v/>
      </c>
      <c r="I2985" s="285" t="s">
        <v>1741</v>
      </c>
      <c r="J2985" t="s">
        <v>1077</v>
      </c>
      <c r="K2985" s="300">
        <v>74099421</v>
      </c>
      <c r="L2985" s="286">
        <f>ROWS(K$5:K2985)</f>
        <v>2981</v>
      </c>
      <c r="M2985" s="286" t="str">
        <f>IF(I2985='5.1'!$E$5,TXM!L2985,"")</f>
        <v/>
      </c>
      <c r="N2985" t="str">
        <f>IFERROR(SMALL($M$5:$M$8000,ROWS($M$5:M2985)),"")</f>
        <v/>
      </c>
      <c r="P2985" t="s">
        <v>1871</v>
      </c>
      <c r="Q2985" t="s">
        <v>1098</v>
      </c>
      <c r="R2985">
        <v>1142184</v>
      </c>
      <c r="S2985" s="286">
        <f>ROWS(R$5:R2985)</f>
        <v>2981</v>
      </c>
      <c r="T2985" s="286" t="str">
        <f>IF(P2985='5.1'!$E$5,TXM!S2985,"")</f>
        <v/>
      </c>
      <c r="U2985" t="str">
        <f>IFERROR(SMALL($T$5:$T$8000,ROWS($T$5:T2985)),"")</f>
        <v/>
      </c>
    </row>
    <row r="2986" spans="1:21" ht="14.4" customHeight="1" x14ac:dyDescent="0.25">
      <c r="A2986" s="285" t="s">
        <v>1863</v>
      </c>
      <c r="B2986" t="s">
        <v>717</v>
      </c>
      <c r="C2986" s="300">
        <v>35806904</v>
      </c>
      <c r="D2986" s="286">
        <f>ROWS(C$5:C2986)</f>
        <v>2982</v>
      </c>
      <c r="E2986" s="286" t="str">
        <f>IF(A2986='5.1'!$E$5,TXM!D2986,"")</f>
        <v/>
      </c>
      <c r="F2986" t="str">
        <f>IFERROR(SMALL($E$5:$E$8000,ROWS($E$5:E2986)),"")</f>
        <v/>
      </c>
      <c r="I2986" s="285" t="s">
        <v>1741</v>
      </c>
      <c r="J2986" t="s">
        <v>774</v>
      </c>
      <c r="K2986" s="300">
        <v>70771261</v>
      </c>
      <c r="L2986" s="286">
        <f>ROWS(K$5:K2986)</f>
        <v>2982</v>
      </c>
      <c r="M2986" s="286" t="str">
        <f>IF(I2986='5.1'!$E$5,TXM!L2986,"")</f>
        <v/>
      </c>
      <c r="N2986" t="str">
        <f>IFERROR(SMALL($M$5:$M$8000,ROWS($M$5:M2986)),"")</f>
        <v/>
      </c>
      <c r="P2986" t="s">
        <v>1871</v>
      </c>
      <c r="Q2986" t="s">
        <v>1079</v>
      </c>
      <c r="R2986">
        <v>1057102</v>
      </c>
      <c r="S2986" s="286">
        <f>ROWS(R$5:R2986)</f>
        <v>2982</v>
      </c>
      <c r="T2986" s="286" t="str">
        <f>IF(P2986='5.1'!$E$5,TXM!S2986,"")</f>
        <v/>
      </c>
      <c r="U2986" t="str">
        <f>IFERROR(SMALL($T$5:$T$8000,ROWS($T$5:T2986)),"")</f>
        <v/>
      </c>
    </row>
    <row r="2987" spans="1:21" ht="14.4" customHeight="1" x14ac:dyDescent="0.25">
      <c r="A2987" s="285" t="s">
        <v>1863</v>
      </c>
      <c r="B2987" t="s">
        <v>1079</v>
      </c>
      <c r="C2987" s="300">
        <v>24209610</v>
      </c>
      <c r="D2987" s="286">
        <f>ROWS(C$5:C2987)</f>
        <v>2983</v>
      </c>
      <c r="E2987" s="286" t="str">
        <f>IF(A2987='5.1'!$E$5,TXM!D2987,"")</f>
        <v/>
      </c>
      <c r="F2987" t="str">
        <f>IFERROR(SMALL($E$5:$E$8000,ROWS($E$5:E2987)),"")</f>
        <v/>
      </c>
      <c r="I2987" s="285" t="s">
        <v>1741</v>
      </c>
      <c r="J2987" t="s">
        <v>790</v>
      </c>
      <c r="K2987" s="300">
        <v>68283596</v>
      </c>
      <c r="L2987" s="286">
        <f>ROWS(K$5:K2987)</f>
        <v>2983</v>
      </c>
      <c r="M2987" s="286" t="str">
        <f>IF(I2987='5.1'!$E$5,TXM!L2987,"")</f>
        <v/>
      </c>
      <c r="N2987" t="str">
        <f>IFERROR(SMALL($M$5:$M$8000,ROWS($M$5:M2987)),"")</f>
        <v/>
      </c>
      <c r="P2987" t="s">
        <v>1871</v>
      </c>
      <c r="Q2987" t="s">
        <v>1080</v>
      </c>
      <c r="R2987">
        <v>637669</v>
      </c>
      <c r="S2987" s="286">
        <f>ROWS(R$5:R2987)</f>
        <v>2983</v>
      </c>
      <c r="T2987" s="286" t="str">
        <f>IF(P2987='5.1'!$E$5,TXM!S2987,"")</f>
        <v/>
      </c>
      <c r="U2987" t="str">
        <f>IFERROR(SMALL($T$5:$T$8000,ROWS($T$5:T2987)),"")</f>
        <v/>
      </c>
    </row>
    <row r="2988" spans="1:21" ht="14.4" customHeight="1" x14ac:dyDescent="0.25">
      <c r="A2988" s="285" t="s">
        <v>1863</v>
      </c>
      <c r="B2988" t="s">
        <v>719</v>
      </c>
      <c r="C2988" s="300">
        <v>21508815</v>
      </c>
      <c r="D2988" s="286">
        <f>ROWS(C$5:C2988)</f>
        <v>2984</v>
      </c>
      <c r="E2988" s="286" t="str">
        <f>IF(A2988='5.1'!$E$5,TXM!D2988,"")</f>
        <v/>
      </c>
      <c r="F2988" t="str">
        <f>IFERROR(SMALL($E$5:$E$8000,ROWS($E$5:E2988)),"")</f>
        <v/>
      </c>
      <c r="I2988" s="285" t="s">
        <v>1741</v>
      </c>
      <c r="J2988" t="s">
        <v>1083</v>
      </c>
      <c r="K2988" s="300">
        <v>66023577</v>
      </c>
      <c r="L2988" s="286">
        <f>ROWS(K$5:K2988)</f>
        <v>2984</v>
      </c>
      <c r="M2988" s="286" t="str">
        <f>IF(I2988='5.1'!$E$5,TXM!L2988,"")</f>
        <v/>
      </c>
      <c r="N2988" t="str">
        <f>IFERROR(SMALL($M$5:$M$8000,ROWS($M$5:M2988)),"")</f>
        <v/>
      </c>
      <c r="P2988" t="s">
        <v>1871</v>
      </c>
      <c r="Q2988" t="s">
        <v>110</v>
      </c>
      <c r="R2988">
        <v>625804</v>
      </c>
      <c r="S2988" s="286">
        <f>ROWS(R$5:R2988)</f>
        <v>2984</v>
      </c>
      <c r="T2988" s="286" t="str">
        <f>IF(P2988='5.1'!$E$5,TXM!S2988,"")</f>
        <v/>
      </c>
      <c r="U2988" t="str">
        <f>IFERROR(SMALL($T$5:$T$8000,ROWS($T$5:T2988)),"")</f>
        <v/>
      </c>
    </row>
    <row r="2989" spans="1:21" ht="14.4" customHeight="1" x14ac:dyDescent="0.25">
      <c r="A2989" s="285" t="s">
        <v>1863</v>
      </c>
      <c r="B2989" t="s">
        <v>711</v>
      </c>
      <c r="C2989" s="300">
        <v>16749447</v>
      </c>
      <c r="D2989" s="286">
        <f>ROWS(C$5:C2989)</f>
        <v>2985</v>
      </c>
      <c r="E2989" s="286" t="str">
        <f>IF(A2989='5.1'!$E$5,TXM!D2989,"")</f>
        <v/>
      </c>
      <c r="F2989" t="str">
        <f>IFERROR(SMALL($E$5:$E$8000,ROWS($E$5:E2989)),"")</f>
        <v/>
      </c>
      <c r="I2989" s="285" t="s">
        <v>1741</v>
      </c>
      <c r="J2989" t="s">
        <v>1082</v>
      </c>
      <c r="K2989" s="300">
        <v>55937565</v>
      </c>
      <c r="L2989" s="286">
        <f>ROWS(K$5:K2989)</f>
        <v>2985</v>
      </c>
      <c r="M2989" s="286" t="str">
        <f>IF(I2989='5.1'!$E$5,TXM!L2989,"")</f>
        <v/>
      </c>
      <c r="N2989" t="str">
        <f>IFERROR(SMALL($M$5:$M$8000,ROWS($M$5:M2989)),"")</f>
        <v/>
      </c>
      <c r="P2989" t="s">
        <v>1871</v>
      </c>
      <c r="Q2989" t="s">
        <v>790</v>
      </c>
      <c r="R2989">
        <v>601744</v>
      </c>
      <c r="S2989" s="286">
        <f>ROWS(R$5:R2989)</f>
        <v>2985</v>
      </c>
      <c r="T2989" s="286" t="str">
        <f>IF(P2989='5.1'!$E$5,TXM!S2989,"")</f>
        <v/>
      </c>
      <c r="U2989" t="str">
        <f>IFERROR(SMALL($T$5:$T$8000,ROWS($T$5:T2989)),"")</f>
        <v/>
      </c>
    </row>
    <row r="2990" spans="1:21" ht="14.4" customHeight="1" x14ac:dyDescent="0.25">
      <c r="A2990" s="285" t="s">
        <v>1863</v>
      </c>
      <c r="B2990" t="s">
        <v>106</v>
      </c>
      <c r="C2990" s="300">
        <v>4707236</v>
      </c>
      <c r="D2990" s="286">
        <f>ROWS(C$5:C2990)</f>
        <v>2986</v>
      </c>
      <c r="E2990" s="286" t="str">
        <f>IF(A2990='5.1'!$E$5,TXM!D2990,"")</f>
        <v/>
      </c>
      <c r="F2990" t="str">
        <f>IFERROR(SMALL($E$5:$E$8000,ROWS($E$5:E2990)),"")</f>
        <v/>
      </c>
      <c r="I2990" s="285" t="s">
        <v>1741</v>
      </c>
      <c r="J2990" t="s">
        <v>821</v>
      </c>
      <c r="K2990" s="300">
        <v>52454183</v>
      </c>
      <c r="L2990" s="286">
        <f>ROWS(K$5:K2990)</f>
        <v>2986</v>
      </c>
      <c r="M2990" s="286" t="str">
        <f>IF(I2990='5.1'!$E$5,TXM!L2990,"")</f>
        <v/>
      </c>
      <c r="N2990" t="str">
        <f>IFERROR(SMALL($M$5:$M$8000,ROWS($M$5:M2990)),"")</f>
        <v/>
      </c>
      <c r="P2990" t="s">
        <v>1871</v>
      </c>
      <c r="Q2990" t="s">
        <v>802</v>
      </c>
      <c r="R2990">
        <v>479708</v>
      </c>
      <c r="S2990" s="286">
        <f>ROWS(R$5:R2990)</f>
        <v>2986</v>
      </c>
      <c r="T2990" s="286" t="str">
        <f>IF(P2990='5.1'!$E$5,TXM!S2990,"")</f>
        <v/>
      </c>
      <c r="U2990" t="str">
        <f>IFERROR(SMALL($T$5:$T$8000,ROWS($T$5:T2990)),"")</f>
        <v/>
      </c>
    </row>
    <row r="2991" spans="1:21" ht="14.4" customHeight="1" x14ac:dyDescent="0.25">
      <c r="A2991" s="285" t="s">
        <v>1863</v>
      </c>
      <c r="B2991" t="s">
        <v>707</v>
      </c>
      <c r="C2991" s="300">
        <v>4629291</v>
      </c>
      <c r="D2991" s="286">
        <f>ROWS(C$5:C2991)</f>
        <v>2987</v>
      </c>
      <c r="E2991" s="286" t="str">
        <f>IF(A2991='5.1'!$E$5,TXM!D2991,"")</f>
        <v/>
      </c>
      <c r="F2991" t="str">
        <f>IFERROR(SMALL($E$5:$E$8000,ROWS($E$5:E2991)),"")</f>
        <v/>
      </c>
      <c r="I2991" s="285" t="s">
        <v>1741</v>
      </c>
      <c r="J2991" t="s">
        <v>115</v>
      </c>
      <c r="K2991" s="300">
        <v>52346852</v>
      </c>
      <c r="L2991" s="286">
        <f>ROWS(K$5:K2991)</f>
        <v>2987</v>
      </c>
      <c r="M2991" s="286" t="str">
        <f>IF(I2991='5.1'!$E$5,TXM!L2991,"")</f>
        <v/>
      </c>
      <c r="N2991" t="str">
        <f>IFERROR(SMALL($M$5:$M$8000,ROWS($M$5:M2991)),"")</f>
        <v/>
      </c>
      <c r="P2991" t="s">
        <v>1871</v>
      </c>
      <c r="Q2991" t="s">
        <v>725</v>
      </c>
      <c r="R2991">
        <v>470174</v>
      </c>
      <c r="S2991" s="286">
        <f>ROWS(R$5:R2991)</f>
        <v>2987</v>
      </c>
      <c r="T2991" s="286" t="str">
        <f>IF(P2991='5.1'!$E$5,TXM!S2991,"")</f>
        <v/>
      </c>
      <c r="U2991" t="str">
        <f>IFERROR(SMALL($T$5:$T$8000,ROWS($T$5:T2991)),"")</f>
        <v/>
      </c>
    </row>
    <row r="2992" spans="1:21" ht="14.4" customHeight="1" x14ac:dyDescent="0.25">
      <c r="A2992" s="285" t="s">
        <v>1863</v>
      </c>
      <c r="B2992" t="s">
        <v>1086</v>
      </c>
      <c r="C2992" s="300">
        <v>4172263</v>
      </c>
      <c r="D2992" s="286">
        <f>ROWS(C$5:C2992)</f>
        <v>2988</v>
      </c>
      <c r="E2992" s="286" t="str">
        <f>IF(A2992='5.1'!$E$5,TXM!D2992,"")</f>
        <v/>
      </c>
      <c r="F2992" t="str">
        <f>IFERROR(SMALL($E$5:$E$8000,ROWS($E$5:E2992)),"")</f>
        <v/>
      </c>
      <c r="I2992" s="285" t="s">
        <v>1741</v>
      </c>
      <c r="J2992" t="s">
        <v>105</v>
      </c>
      <c r="K2992" s="300">
        <v>45272450</v>
      </c>
      <c r="L2992" s="286">
        <f>ROWS(K$5:K2992)</f>
        <v>2988</v>
      </c>
      <c r="M2992" s="286" t="str">
        <f>IF(I2992='5.1'!$E$5,TXM!L2992,"")</f>
        <v/>
      </c>
      <c r="N2992" t="str">
        <f>IFERROR(SMALL($M$5:$M$8000,ROWS($M$5:M2992)),"")</f>
        <v/>
      </c>
      <c r="P2992" t="s">
        <v>1871</v>
      </c>
      <c r="Q2992" t="s">
        <v>198</v>
      </c>
      <c r="R2992">
        <v>456000</v>
      </c>
      <c r="S2992" s="286">
        <f>ROWS(R$5:R2992)</f>
        <v>2988</v>
      </c>
      <c r="T2992" s="286" t="str">
        <f>IF(P2992='5.1'!$E$5,TXM!S2992,"")</f>
        <v/>
      </c>
      <c r="U2992" t="str">
        <f>IFERROR(SMALL($T$5:$T$8000,ROWS($T$5:T2992)),"")</f>
        <v/>
      </c>
    </row>
    <row r="2993" spans="1:21" ht="14.4" customHeight="1" x14ac:dyDescent="0.25">
      <c r="A2993" s="285" t="s">
        <v>1863</v>
      </c>
      <c r="B2993" t="s">
        <v>808</v>
      </c>
      <c r="C2993" s="300">
        <v>3495874</v>
      </c>
      <c r="D2993" s="286">
        <f>ROWS(C$5:C2993)</f>
        <v>2989</v>
      </c>
      <c r="E2993" s="286" t="str">
        <f>IF(A2993='5.1'!$E$5,TXM!D2993,"")</f>
        <v/>
      </c>
      <c r="F2993" t="str">
        <f>IFERROR(SMALL($E$5:$E$8000,ROWS($E$5:E2993)),"")</f>
        <v/>
      </c>
      <c r="I2993" s="285" t="s">
        <v>1741</v>
      </c>
      <c r="J2993" t="s">
        <v>776</v>
      </c>
      <c r="K2993" s="300">
        <v>43540150</v>
      </c>
      <c r="L2993" s="286">
        <f>ROWS(K$5:K2993)</f>
        <v>2989</v>
      </c>
      <c r="M2993" s="286" t="str">
        <f>IF(I2993='5.1'!$E$5,TXM!L2993,"")</f>
        <v/>
      </c>
      <c r="N2993" t="str">
        <f>IFERROR(SMALL($M$5:$M$8000,ROWS($M$5:M2993)),"")</f>
        <v/>
      </c>
      <c r="P2993" t="s">
        <v>1871</v>
      </c>
      <c r="Q2993" t="s">
        <v>997</v>
      </c>
      <c r="R2993">
        <v>443891</v>
      </c>
      <c r="S2993" s="286">
        <f>ROWS(R$5:R2993)</f>
        <v>2989</v>
      </c>
      <c r="T2993" s="286" t="str">
        <f>IF(P2993='5.1'!$E$5,TXM!S2993,"")</f>
        <v/>
      </c>
      <c r="U2993" t="str">
        <f>IFERROR(SMALL($T$5:$T$8000,ROWS($T$5:T2993)),"")</f>
        <v/>
      </c>
    </row>
    <row r="2994" spans="1:21" ht="14.4" customHeight="1" x14ac:dyDescent="0.25">
      <c r="A2994" s="285" t="s">
        <v>1863</v>
      </c>
      <c r="B2994" t="s">
        <v>790</v>
      </c>
      <c r="C2994" s="300">
        <v>2929563</v>
      </c>
      <c r="D2994" s="286">
        <f>ROWS(C$5:C2994)</f>
        <v>2990</v>
      </c>
      <c r="E2994" s="286" t="str">
        <f>IF(A2994='5.1'!$E$5,TXM!D2994,"")</f>
        <v/>
      </c>
      <c r="F2994" t="str">
        <f>IFERROR(SMALL($E$5:$E$8000,ROWS($E$5:E2994)),"")</f>
        <v/>
      </c>
      <c r="I2994" s="285" t="s">
        <v>1741</v>
      </c>
      <c r="J2994" t="s">
        <v>197</v>
      </c>
      <c r="K2994" s="300">
        <v>39860307</v>
      </c>
      <c r="L2994" s="286">
        <f>ROWS(K$5:K2994)</f>
        <v>2990</v>
      </c>
      <c r="M2994" s="286" t="str">
        <f>IF(I2994='5.1'!$E$5,TXM!L2994,"")</f>
        <v/>
      </c>
      <c r="N2994" t="str">
        <f>IFERROR(SMALL($M$5:$M$8000,ROWS($M$5:M2994)),"")</f>
        <v/>
      </c>
      <c r="P2994" t="s">
        <v>1871</v>
      </c>
      <c r="Q2994" t="s">
        <v>818</v>
      </c>
      <c r="R2994">
        <v>439471</v>
      </c>
      <c r="S2994" s="286">
        <f>ROWS(R$5:R2994)</f>
        <v>2990</v>
      </c>
      <c r="T2994" s="286" t="str">
        <f>IF(P2994='5.1'!$E$5,TXM!S2994,"")</f>
        <v/>
      </c>
      <c r="U2994" t="str">
        <f>IFERROR(SMALL($T$5:$T$8000,ROWS($T$5:T2994)),"")</f>
        <v/>
      </c>
    </row>
    <row r="2995" spans="1:21" ht="14.4" customHeight="1" x14ac:dyDescent="0.25">
      <c r="A2995" s="285" t="s">
        <v>1863</v>
      </c>
      <c r="B2995" t="s">
        <v>198</v>
      </c>
      <c r="C2995" s="300">
        <v>2160000</v>
      </c>
      <c r="D2995" s="286">
        <f>ROWS(C$5:C2995)</f>
        <v>2991</v>
      </c>
      <c r="E2995" s="286" t="str">
        <f>IF(A2995='5.1'!$E$5,TXM!D2995,"")</f>
        <v/>
      </c>
      <c r="F2995" t="str">
        <f>IFERROR(SMALL($E$5:$E$8000,ROWS($E$5:E2995)),"")</f>
        <v/>
      </c>
      <c r="I2995" s="285" t="s">
        <v>1741</v>
      </c>
      <c r="J2995" t="s">
        <v>782</v>
      </c>
      <c r="K2995" s="300">
        <v>33232941</v>
      </c>
      <c r="L2995" s="286">
        <f>ROWS(K$5:K2995)</f>
        <v>2991</v>
      </c>
      <c r="M2995" s="286" t="str">
        <f>IF(I2995='5.1'!$E$5,TXM!L2995,"")</f>
        <v/>
      </c>
      <c r="N2995" t="str">
        <f>IFERROR(SMALL($M$5:$M$8000,ROWS($M$5:M2995)),"")</f>
        <v/>
      </c>
      <c r="P2995" t="s">
        <v>1871</v>
      </c>
      <c r="Q2995" t="s">
        <v>705</v>
      </c>
      <c r="R2995">
        <v>433421</v>
      </c>
      <c r="S2995" s="286">
        <f>ROWS(R$5:R2995)</f>
        <v>2991</v>
      </c>
      <c r="T2995" s="286" t="str">
        <f>IF(P2995='5.1'!$E$5,TXM!S2995,"")</f>
        <v/>
      </c>
      <c r="U2995" t="str">
        <f>IFERROR(SMALL($T$5:$T$8000,ROWS($T$5:T2995)),"")</f>
        <v/>
      </c>
    </row>
    <row r="2996" spans="1:21" ht="14.4" customHeight="1" x14ac:dyDescent="0.25">
      <c r="A2996" s="285" t="s">
        <v>1863</v>
      </c>
      <c r="B2996" t="s">
        <v>727</v>
      </c>
      <c r="C2996" s="300">
        <v>1739825</v>
      </c>
      <c r="D2996" s="286">
        <f>ROWS(C$5:C2996)</f>
        <v>2992</v>
      </c>
      <c r="E2996" s="286" t="str">
        <f>IF(A2996='5.1'!$E$5,TXM!D2996,"")</f>
        <v/>
      </c>
      <c r="F2996" t="str">
        <f>IFERROR(SMALL($E$5:$E$8000,ROWS($E$5:E2996)),"")</f>
        <v/>
      </c>
      <c r="I2996" s="285" t="s">
        <v>1741</v>
      </c>
      <c r="J2996" t="s">
        <v>764</v>
      </c>
      <c r="K2996" s="300">
        <v>27981793</v>
      </c>
      <c r="L2996" s="286">
        <f>ROWS(K$5:K2996)</f>
        <v>2992</v>
      </c>
      <c r="M2996" s="286" t="str">
        <f>IF(I2996='5.1'!$E$5,TXM!L2996,"")</f>
        <v/>
      </c>
      <c r="N2996" t="str">
        <f>IFERROR(SMALL($M$5:$M$8000,ROWS($M$5:M2996)),"")</f>
        <v/>
      </c>
      <c r="P2996" t="s">
        <v>1871</v>
      </c>
      <c r="Q2996" t="s">
        <v>116</v>
      </c>
      <c r="R2996">
        <v>428952</v>
      </c>
      <c r="S2996" s="286">
        <f>ROWS(R$5:R2996)</f>
        <v>2992</v>
      </c>
      <c r="T2996" s="286" t="str">
        <f>IF(P2996='5.1'!$E$5,TXM!S2996,"")</f>
        <v/>
      </c>
      <c r="U2996" t="str">
        <f>IFERROR(SMALL($T$5:$T$8000,ROWS($T$5:T2996)),"")</f>
        <v/>
      </c>
    </row>
    <row r="2997" spans="1:21" ht="14.4" customHeight="1" x14ac:dyDescent="0.25">
      <c r="A2997" s="285" t="s">
        <v>1863</v>
      </c>
      <c r="B2997" t="s">
        <v>723</v>
      </c>
      <c r="C2997" s="300">
        <v>1569784</v>
      </c>
      <c r="D2997" s="286">
        <f>ROWS(C$5:C2997)</f>
        <v>2993</v>
      </c>
      <c r="E2997" s="286" t="str">
        <f>IF(A2997='5.1'!$E$5,TXM!D2997,"")</f>
        <v/>
      </c>
      <c r="F2997" t="str">
        <f>IFERROR(SMALL($E$5:$E$8000,ROWS($E$5:E2997)),"")</f>
        <v/>
      </c>
      <c r="I2997" s="285" t="s">
        <v>1741</v>
      </c>
      <c r="J2997" t="s">
        <v>198</v>
      </c>
      <c r="K2997" s="300">
        <v>27629017</v>
      </c>
      <c r="L2997" s="286">
        <f>ROWS(K$5:K2997)</f>
        <v>2993</v>
      </c>
      <c r="M2997" s="286" t="str">
        <f>IF(I2997='5.1'!$E$5,TXM!L2997,"")</f>
        <v/>
      </c>
      <c r="N2997" t="str">
        <f>IFERROR(SMALL($M$5:$M$8000,ROWS($M$5:M2997)),"")</f>
        <v/>
      </c>
      <c r="P2997" t="s">
        <v>1871</v>
      </c>
      <c r="Q2997" t="s">
        <v>1087</v>
      </c>
      <c r="R2997">
        <v>353779</v>
      </c>
      <c r="S2997" s="286">
        <f>ROWS(R$5:R2997)</f>
        <v>2993</v>
      </c>
      <c r="T2997" s="286" t="str">
        <f>IF(P2997='5.1'!$E$5,TXM!S2997,"")</f>
        <v/>
      </c>
      <c r="U2997" t="str">
        <f>IFERROR(SMALL($T$5:$T$8000,ROWS($T$5:T2997)),"")</f>
        <v/>
      </c>
    </row>
    <row r="2998" spans="1:21" ht="14.4" customHeight="1" x14ac:dyDescent="0.25">
      <c r="A2998" s="285" t="s">
        <v>1863</v>
      </c>
      <c r="B2998" t="s">
        <v>1076</v>
      </c>
      <c r="C2998" s="300">
        <v>1407901</v>
      </c>
      <c r="D2998" s="286">
        <f>ROWS(C$5:C2998)</f>
        <v>2994</v>
      </c>
      <c r="E2998" s="286" t="str">
        <f>IF(A2998='5.1'!$E$5,TXM!D2998,"")</f>
        <v/>
      </c>
      <c r="F2998" t="str">
        <f>IFERROR(SMALL($E$5:$E$8000,ROWS($E$5:E2998)),"")</f>
        <v/>
      </c>
      <c r="I2998" s="285" t="s">
        <v>1741</v>
      </c>
      <c r="J2998" t="s">
        <v>818</v>
      </c>
      <c r="K2998" s="300">
        <v>24614029</v>
      </c>
      <c r="L2998" s="286">
        <f>ROWS(K$5:K2998)</f>
        <v>2994</v>
      </c>
      <c r="M2998" s="286" t="str">
        <f>IF(I2998='5.1'!$E$5,TXM!L2998,"")</f>
        <v/>
      </c>
      <c r="N2998" t="str">
        <f>IFERROR(SMALL($M$5:$M$8000,ROWS($M$5:M2998)),"")</f>
        <v/>
      </c>
      <c r="P2998" t="s">
        <v>1871</v>
      </c>
      <c r="Q2998" t="s">
        <v>1097</v>
      </c>
      <c r="R2998">
        <v>319383</v>
      </c>
      <c r="S2998" s="286">
        <f>ROWS(R$5:R2998)</f>
        <v>2994</v>
      </c>
      <c r="T2998" s="286" t="str">
        <f>IF(P2998='5.1'!$E$5,TXM!S2998,"")</f>
        <v/>
      </c>
      <c r="U2998" t="str">
        <f>IFERROR(SMALL($T$5:$T$8000,ROWS($T$5:T2998)),"")</f>
        <v/>
      </c>
    </row>
    <row r="2999" spans="1:21" ht="14.4" customHeight="1" x14ac:dyDescent="0.25">
      <c r="A2999" s="285" t="s">
        <v>1863</v>
      </c>
      <c r="B2999" t="s">
        <v>806</v>
      </c>
      <c r="C2999" s="300">
        <v>918775</v>
      </c>
      <c r="D2999" s="286">
        <f>ROWS(C$5:C2999)</f>
        <v>2995</v>
      </c>
      <c r="E2999" s="286" t="str">
        <f>IF(A2999='5.1'!$E$5,TXM!D2999,"")</f>
        <v/>
      </c>
      <c r="F2999" t="str">
        <f>IFERROR(SMALL($E$5:$E$8000,ROWS($E$5:E2999)),"")</f>
        <v/>
      </c>
      <c r="I2999" s="285" t="s">
        <v>1741</v>
      </c>
      <c r="J2999" t="s">
        <v>823</v>
      </c>
      <c r="K2999" s="300">
        <v>23374435</v>
      </c>
      <c r="L2999" s="286">
        <f>ROWS(K$5:K2999)</f>
        <v>2995</v>
      </c>
      <c r="M2999" s="286" t="str">
        <f>IF(I2999='5.1'!$E$5,TXM!L2999,"")</f>
        <v/>
      </c>
      <c r="N2999" t="str">
        <f>IFERROR(SMALL($M$5:$M$8000,ROWS($M$5:M2999)),"")</f>
        <v/>
      </c>
      <c r="P2999" t="s">
        <v>1871</v>
      </c>
      <c r="Q2999" t="s">
        <v>762</v>
      </c>
      <c r="R2999">
        <v>273021</v>
      </c>
      <c r="S2999" s="286">
        <f>ROWS(R$5:R2999)</f>
        <v>2995</v>
      </c>
      <c r="T2999" s="286" t="str">
        <f>IF(P2999='5.1'!$E$5,TXM!S2999,"")</f>
        <v/>
      </c>
      <c r="U2999" t="str">
        <f>IFERROR(SMALL($T$5:$T$8000,ROWS($T$5:T2999)),"")</f>
        <v/>
      </c>
    </row>
    <row r="3000" spans="1:21" ht="14.4" customHeight="1" x14ac:dyDescent="0.25">
      <c r="A3000" s="285" t="s">
        <v>1863</v>
      </c>
      <c r="B3000" t="s">
        <v>117</v>
      </c>
      <c r="C3000" s="300">
        <v>886722</v>
      </c>
      <c r="D3000" s="286">
        <f>ROWS(C$5:C3000)</f>
        <v>2996</v>
      </c>
      <c r="E3000" s="286" t="str">
        <f>IF(A3000='5.1'!$E$5,TXM!D3000,"")</f>
        <v/>
      </c>
      <c r="F3000" t="str">
        <f>IFERROR(SMALL($E$5:$E$8000,ROWS($E$5:E3000)),"")</f>
        <v/>
      </c>
      <c r="I3000" s="285" t="s">
        <v>1741</v>
      </c>
      <c r="J3000" t="s">
        <v>752</v>
      </c>
      <c r="K3000" s="300">
        <v>23110546</v>
      </c>
      <c r="L3000" s="286">
        <f>ROWS(K$5:K3000)</f>
        <v>2996</v>
      </c>
      <c r="M3000" s="286" t="str">
        <f>IF(I3000='5.1'!$E$5,TXM!L3000,"")</f>
        <v/>
      </c>
      <c r="N3000" t="str">
        <f>IFERROR(SMALL($M$5:$M$8000,ROWS($M$5:M3000)),"")</f>
        <v/>
      </c>
      <c r="P3000" t="s">
        <v>1871</v>
      </c>
      <c r="Q3000" t="s">
        <v>107</v>
      </c>
      <c r="R3000">
        <v>267807</v>
      </c>
      <c r="S3000" s="286">
        <f>ROWS(R$5:R3000)</f>
        <v>2996</v>
      </c>
      <c r="T3000" s="286" t="str">
        <f>IF(P3000='5.1'!$E$5,TXM!S3000,"")</f>
        <v/>
      </c>
      <c r="U3000" t="str">
        <f>IFERROR(SMALL($T$5:$T$8000,ROWS($T$5:T3000)),"")</f>
        <v/>
      </c>
    </row>
    <row r="3001" spans="1:21" ht="14.4" customHeight="1" x14ac:dyDescent="0.25">
      <c r="A3001" s="285" t="s">
        <v>1863</v>
      </c>
      <c r="B3001" t="s">
        <v>705</v>
      </c>
      <c r="C3001" s="300">
        <v>763712</v>
      </c>
      <c r="D3001" s="286">
        <f>ROWS(C$5:C3001)</f>
        <v>2997</v>
      </c>
      <c r="E3001" s="286" t="str">
        <f>IF(A3001='5.1'!$E$5,TXM!D3001,"")</f>
        <v/>
      </c>
      <c r="F3001" t="str">
        <f>IFERROR(SMALL($E$5:$E$8000,ROWS($E$5:E3001)),"")</f>
        <v/>
      </c>
      <c r="I3001" s="285" t="s">
        <v>1741</v>
      </c>
      <c r="J3001" t="s">
        <v>766</v>
      </c>
      <c r="K3001" s="300">
        <v>22819763</v>
      </c>
      <c r="L3001" s="286">
        <f>ROWS(K$5:K3001)</f>
        <v>2997</v>
      </c>
      <c r="M3001" s="286" t="str">
        <f>IF(I3001='5.1'!$E$5,TXM!L3001,"")</f>
        <v/>
      </c>
      <c r="N3001" t="str">
        <f>IFERROR(SMALL($M$5:$M$8000,ROWS($M$5:M3001)),"")</f>
        <v/>
      </c>
      <c r="P3001" t="s">
        <v>1871</v>
      </c>
      <c r="Q3001" t="s">
        <v>727</v>
      </c>
      <c r="R3001">
        <v>253517</v>
      </c>
      <c r="S3001" s="286">
        <f>ROWS(R$5:R3001)</f>
        <v>2997</v>
      </c>
      <c r="T3001" s="286" t="str">
        <f>IF(P3001='5.1'!$E$5,TXM!S3001,"")</f>
        <v/>
      </c>
      <c r="U3001" t="str">
        <f>IFERROR(SMALL($T$5:$T$8000,ROWS($T$5:T3001)),"")</f>
        <v/>
      </c>
    </row>
    <row r="3002" spans="1:21" ht="14.4" customHeight="1" x14ac:dyDescent="0.25">
      <c r="A3002" s="285" t="s">
        <v>1863</v>
      </c>
      <c r="B3002" t="s">
        <v>1090</v>
      </c>
      <c r="C3002" s="300">
        <v>727471</v>
      </c>
      <c r="D3002" s="286">
        <f>ROWS(C$5:C3002)</f>
        <v>2998</v>
      </c>
      <c r="E3002" s="286" t="str">
        <f>IF(A3002='5.1'!$E$5,TXM!D3002,"")</f>
        <v/>
      </c>
      <c r="F3002" t="str">
        <f>IFERROR(SMALL($E$5:$E$8000,ROWS($E$5:E3002)),"")</f>
        <v/>
      </c>
      <c r="I3002" s="285" t="s">
        <v>1741</v>
      </c>
      <c r="J3002" t="s">
        <v>756</v>
      </c>
      <c r="K3002" s="300">
        <v>20846507</v>
      </c>
      <c r="L3002" s="286">
        <f>ROWS(K$5:K3002)</f>
        <v>2998</v>
      </c>
      <c r="M3002" s="286" t="str">
        <f>IF(I3002='5.1'!$E$5,TXM!L3002,"")</f>
        <v/>
      </c>
      <c r="N3002" t="str">
        <f>IFERROR(SMALL($M$5:$M$8000,ROWS($M$5:M3002)),"")</f>
        <v/>
      </c>
      <c r="P3002" t="s">
        <v>1871</v>
      </c>
      <c r="Q3002" t="s">
        <v>1086</v>
      </c>
      <c r="R3002">
        <v>141358</v>
      </c>
      <c r="S3002" s="286">
        <f>ROWS(R$5:R3002)</f>
        <v>2998</v>
      </c>
      <c r="T3002" s="286" t="str">
        <f>IF(P3002='5.1'!$E$5,TXM!S3002,"")</f>
        <v/>
      </c>
      <c r="U3002" t="str">
        <f>IFERROR(SMALL($T$5:$T$8000,ROWS($T$5:T3002)),"")</f>
        <v/>
      </c>
    </row>
    <row r="3003" spans="1:21" ht="14.4" customHeight="1" x14ac:dyDescent="0.25">
      <c r="A3003" s="285" t="s">
        <v>1863</v>
      </c>
      <c r="B3003" t="s">
        <v>997</v>
      </c>
      <c r="C3003" s="300">
        <v>658264</v>
      </c>
      <c r="D3003" s="286">
        <f>ROWS(C$5:C3003)</f>
        <v>2999</v>
      </c>
      <c r="E3003" s="286" t="str">
        <f>IF(A3003='5.1'!$E$5,TXM!D3003,"")</f>
        <v/>
      </c>
      <c r="F3003" t="str">
        <f>IFERROR(SMALL($E$5:$E$8000,ROWS($E$5:E3003)),"")</f>
        <v/>
      </c>
      <c r="I3003" s="285" t="s">
        <v>1741</v>
      </c>
      <c r="J3003" t="s">
        <v>734</v>
      </c>
      <c r="K3003" s="300">
        <v>20442558</v>
      </c>
      <c r="L3003" s="286">
        <f>ROWS(K$5:K3003)</f>
        <v>2999</v>
      </c>
      <c r="M3003" s="286" t="str">
        <f>IF(I3003='5.1'!$E$5,TXM!L3003,"")</f>
        <v/>
      </c>
      <c r="N3003" t="str">
        <f>IFERROR(SMALL($M$5:$M$8000,ROWS($M$5:M3003)),"")</f>
        <v/>
      </c>
      <c r="P3003" t="s">
        <v>1871</v>
      </c>
      <c r="Q3003" t="s">
        <v>1081</v>
      </c>
      <c r="R3003">
        <v>139139</v>
      </c>
      <c r="S3003" s="286">
        <f>ROWS(R$5:R3003)</f>
        <v>2999</v>
      </c>
      <c r="T3003" s="286" t="str">
        <f>IF(P3003='5.1'!$E$5,TXM!S3003,"")</f>
        <v/>
      </c>
      <c r="U3003" t="str">
        <f>IFERROR(SMALL($T$5:$T$8000,ROWS($T$5:T3003)),"")</f>
        <v/>
      </c>
    </row>
    <row r="3004" spans="1:21" ht="14.4" customHeight="1" x14ac:dyDescent="0.25">
      <c r="A3004" s="285" t="s">
        <v>1863</v>
      </c>
      <c r="B3004" t="s">
        <v>102</v>
      </c>
      <c r="C3004" s="300">
        <v>487099</v>
      </c>
      <c r="D3004" s="286">
        <f>ROWS(C$5:C3004)</f>
        <v>3000</v>
      </c>
      <c r="E3004" s="286" t="str">
        <f>IF(A3004='5.1'!$E$5,TXM!D3004,"")</f>
        <v/>
      </c>
      <c r="F3004" t="str">
        <f>IFERROR(SMALL($E$5:$E$8000,ROWS($E$5:E3004)),"")</f>
        <v/>
      </c>
      <c r="I3004" s="285" t="s">
        <v>1741</v>
      </c>
      <c r="J3004" t="s">
        <v>800</v>
      </c>
      <c r="K3004" s="300">
        <v>18788906</v>
      </c>
      <c r="L3004" s="286">
        <f>ROWS(K$5:K3004)</f>
        <v>3000</v>
      </c>
      <c r="M3004" s="286" t="str">
        <f>IF(I3004='5.1'!$E$5,TXM!L3004,"")</f>
        <v/>
      </c>
      <c r="N3004" t="str">
        <f>IFERROR(SMALL($M$5:$M$8000,ROWS($M$5:M3004)),"")</f>
        <v/>
      </c>
      <c r="P3004" t="s">
        <v>1871</v>
      </c>
      <c r="Q3004" t="s">
        <v>1076</v>
      </c>
      <c r="R3004">
        <v>104056</v>
      </c>
      <c r="S3004" s="286">
        <f>ROWS(R$5:R3004)</f>
        <v>3000</v>
      </c>
      <c r="T3004" s="286" t="str">
        <f>IF(P3004='5.1'!$E$5,TXM!S3004,"")</f>
        <v/>
      </c>
      <c r="U3004" t="str">
        <f>IFERROR(SMALL($T$5:$T$8000,ROWS($T$5:T3004)),"")</f>
        <v/>
      </c>
    </row>
    <row r="3005" spans="1:21" ht="14.4" customHeight="1" x14ac:dyDescent="0.25">
      <c r="A3005" s="285" t="s">
        <v>1863</v>
      </c>
      <c r="B3005" t="s">
        <v>750</v>
      </c>
      <c r="C3005" s="300">
        <v>335628</v>
      </c>
      <c r="D3005" s="286">
        <f>ROWS(C$5:C3005)</f>
        <v>3001</v>
      </c>
      <c r="E3005" s="286" t="str">
        <f>IF(A3005='5.1'!$E$5,TXM!D3005,"")</f>
        <v/>
      </c>
      <c r="F3005" t="str">
        <f>IFERROR(SMALL($E$5:$E$8000,ROWS($E$5:E3005)),"")</f>
        <v/>
      </c>
      <c r="I3005" s="285" t="s">
        <v>1741</v>
      </c>
      <c r="J3005" t="s">
        <v>750</v>
      </c>
      <c r="K3005" s="300">
        <v>17859027</v>
      </c>
      <c r="L3005" s="286">
        <f>ROWS(K$5:K3005)</f>
        <v>3001</v>
      </c>
      <c r="M3005" s="286" t="str">
        <f>IF(I3005='5.1'!$E$5,TXM!L3005,"")</f>
        <v/>
      </c>
      <c r="N3005" t="str">
        <f>IFERROR(SMALL($M$5:$M$8000,ROWS($M$5:M3005)),"")</f>
        <v/>
      </c>
      <c r="P3005" t="s">
        <v>1871</v>
      </c>
      <c r="Q3005" t="s">
        <v>760</v>
      </c>
      <c r="R3005">
        <v>97137</v>
      </c>
      <c r="S3005" s="286">
        <f>ROWS(R$5:R3005)</f>
        <v>3001</v>
      </c>
      <c r="T3005" s="286" t="str">
        <f>IF(P3005='5.1'!$E$5,TXM!S3005,"")</f>
        <v/>
      </c>
      <c r="U3005" t="str">
        <f>IFERROR(SMALL($T$5:$T$8000,ROWS($T$5:T3005)),"")</f>
        <v/>
      </c>
    </row>
    <row r="3006" spans="1:21" ht="14.4" customHeight="1" x14ac:dyDescent="0.25">
      <c r="A3006" s="285" t="s">
        <v>1863</v>
      </c>
      <c r="B3006" t="s">
        <v>1085</v>
      </c>
      <c r="C3006" s="300">
        <v>290987</v>
      </c>
      <c r="D3006" s="286">
        <f>ROWS(C$5:C3006)</f>
        <v>3002</v>
      </c>
      <c r="E3006" s="286" t="str">
        <f>IF(A3006='5.1'!$E$5,TXM!D3006,"")</f>
        <v/>
      </c>
      <c r="F3006" t="str">
        <f>IFERROR(SMALL($E$5:$E$8000,ROWS($E$5:E3006)),"")</f>
        <v/>
      </c>
      <c r="I3006" s="285" t="s">
        <v>1741</v>
      </c>
      <c r="J3006" t="s">
        <v>760</v>
      </c>
      <c r="K3006" s="300">
        <v>17468174</v>
      </c>
      <c r="L3006" s="286">
        <f>ROWS(K$5:K3006)</f>
        <v>3002</v>
      </c>
      <c r="M3006" s="286" t="str">
        <f>IF(I3006='5.1'!$E$5,TXM!L3006,"")</f>
        <v/>
      </c>
      <c r="N3006" t="str">
        <f>IFERROR(SMALL($M$5:$M$8000,ROWS($M$5:M3006)),"")</f>
        <v/>
      </c>
      <c r="P3006" t="s">
        <v>1871</v>
      </c>
      <c r="Q3006" t="s">
        <v>115</v>
      </c>
      <c r="R3006">
        <v>59522</v>
      </c>
      <c r="S3006" s="286">
        <f>ROWS(R$5:R3006)</f>
        <v>3002</v>
      </c>
      <c r="T3006" s="286" t="str">
        <f>IF(P3006='5.1'!$E$5,TXM!S3006,"")</f>
        <v/>
      </c>
      <c r="U3006" t="str">
        <f>IFERROR(SMALL($T$5:$T$8000,ROWS($T$5:T3006)),"")</f>
        <v/>
      </c>
    </row>
    <row r="3007" spans="1:21" ht="14.4" customHeight="1" x14ac:dyDescent="0.25">
      <c r="A3007" s="285" t="s">
        <v>1863</v>
      </c>
      <c r="B3007" t="s">
        <v>774</v>
      </c>
      <c r="C3007" s="300">
        <v>144069</v>
      </c>
      <c r="D3007" s="286">
        <f>ROWS(C$5:C3007)</f>
        <v>3003</v>
      </c>
      <c r="E3007" s="286" t="str">
        <f>IF(A3007='5.1'!$E$5,TXM!D3007,"")</f>
        <v/>
      </c>
      <c r="F3007" t="str">
        <f>IFERROR(SMALL($E$5:$E$8000,ROWS($E$5:E3007)),"")</f>
        <v/>
      </c>
      <c r="I3007" s="285" t="s">
        <v>1741</v>
      </c>
      <c r="J3007" t="s">
        <v>103</v>
      </c>
      <c r="K3007" s="300">
        <v>17194803</v>
      </c>
      <c r="L3007" s="286">
        <f>ROWS(K$5:K3007)</f>
        <v>3003</v>
      </c>
      <c r="M3007" s="286" t="str">
        <f>IF(I3007='5.1'!$E$5,TXM!L3007,"")</f>
        <v/>
      </c>
      <c r="N3007" t="str">
        <f>IFERROR(SMALL($M$5:$M$8000,ROWS($M$5:M3007)),"")</f>
        <v/>
      </c>
      <c r="P3007" t="s">
        <v>1871</v>
      </c>
      <c r="Q3007" t="s">
        <v>1096</v>
      </c>
      <c r="R3007">
        <v>57591</v>
      </c>
      <c r="S3007" s="286">
        <f>ROWS(R$5:R3007)</f>
        <v>3003</v>
      </c>
      <c r="T3007" s="286" t="str">
        <f>IF(P3007='5.1'!$E$5,TXM!S3007,"")</f>
        <v/>
      </c>
      <c r="U3007" t="str">
        <f>IFERROR(SMALL($T$5:$T$8000,ROWS($T$5:T3007)),"")</f>
        <v/>
      </c>
    </row>
    <row r="3008" spans="1:21" ht="14.4" customHeight="1" x14ac:dyDescent="0.25">
      <c r="A3008" s="285" t="s">
        <v>1863</v>
      </c>
      <c r="B3008" t="s">
        <v>782</v>
      </c>
      <c r="C3008" s="300">
        <v>126987</v>
      </c>
      <c r="D3008" s="286">
        <f>ROWS(C$5:C3008)</f>
        <v>3004</v>
      </c>
      <c r="E3008" s="286" t="str">
        <f>IF(A3008='5.1'!$E$5,TXM!D3008,"")</f>
        <v/>
      </c>
      <c r="F3008" t="str">
        <f>IFERROR(SMALL($E$5:$E$8000,ROWS($E$5:E3008)),"")</f>
        <v/>
      </c>
      <c r="I3008" s="285" t="s">
        <v>1741</v>
      </c>
      <c r="J3008" t="s">
        <v>1089</v>
      </c>
      <c r="K3008" s="300">
        <v>16773889</v>
      </c>
      <c r="L3008" s="286">
        <f>ROWS(K$5:K3008)</f>
        <v>3004</v>
      </c>
      <c r="M3008" s="286" t="str">
        <f>IF(I3008='5.1'!$E$5,TXM!L3008,"")</f>
        <v/>
      </c>
      <c r="N3008" t="str">
        <f>IFERROR(SMALL($M$5:$M$8000,ROWS($M$5:M3008)),"")</f>
        <v/>
      </c>
      <c r="P3008" t="s">
        <v>1871</v>
      </c>
      <c r="Q3008" t="s">
        <v>821</v>
      </c>
      <c r="R3008">
        <v>48710</v>
      </c>
      <c r="S3008" s="286">
        <f>ROWS(R$5:R3008)</f>
        <v>3004</v>
      </c>
      <c r="T3008" s="286" t="str">
        <f>IF(P3008='5.1'!$E$5,TXM!S3008,"")</f>
        <v/>
      </c>
      <c r="U3008" t="str">
        <f>IFERROR(SMALL($T$5:$T$8000,ROWS($T$5:T3008)),"")</f>
        <v/>
      </c>
    </row>
    <row r="3009" spans="1:21" ht="14.4" customHeight="1" x14ac:dyDescent="0.25">
      <c r="A3009" s="285" t="s">
        <v>1863</v>
      </c>
      <c r="B3009" t="s">
        <v>752</v>
      </c>
      <c r="C3009" s="300">
        <v>82103</v>
      </c>
      <c r="D3009" s="286">
        <f>ROWS(C$5:C3009)</f>
        <v>3005</v>
      </c>
      <c r="E3009" s="286" t="str">
        <f>IF(A3009='5.1'!$E$5,TXM!D3009,"")</f>
        <v/>
      </c>
      <c r="F3009" t="str">
        <f>IFERROR(SMALL($E$5:$E$8000,ROWS($E$5:E3009)),"")</f>
        <v/>
      </c>
      <c r="I3009" s="285" t="s">
        <v>1741</v>
      </c>
      <c r="J3009" t="s">
        <v>1078</v>
      </c>
      <c r="K3009" s="300">
        <v>16635579</v>
      </c>
      <c r="L3009" s="286">
        <f>ROWS(K$5:K3009)</f>
        <v>3005</v>
      </c>
      <c r="M3009" s="286" t="str">
        <f>IF(I3009='5.1'!$E$5,TXM!L3009,"")</f>
        <v/>
      </c>
      <c r="N3009" t="str">
        <f>IFERROR(SMALL($M$5:$M$8000,ROWS($M$5:M3009)),"")</f>
        <v/>
      </c>
      <c r="P3009" t="s">
        <v>1871</v>
      </c>
      <c r="Q3009" t="s">
        <v>782</v>
      </c>
      <c r="R3009">
        <v>46990</v>
      </c>
      <c r="S3009" s="286">
        <f>ROWS(R$5:R3009)</f>
        <v>3005</v>
      </c>
      <c r="T3009" s="286" t="str">
        <f>IF(P3009='5.1'!$E$5,TXM!S3009,"")</f>
        <v/>
      </c>
      <c r="U3009" t="str">
        <f>IFERROR(SMALL($T$5:$T$8000,ROWS($T$5:T3009)),"")</f>
        <v/>
      </c>
    </row>
    <row r="3010" spans="1:21" ht="14.4" customHeight="1" x14ac:dyDescent="0.25">
      <c r="A3010" s="285" t="s">
        <v>1863</v>
      </c>
      <c r="B3010" t="s">
        <v>118</v>
      </c>
      <c r="C3010" s="300">
        <v>57313</v>
      </c>
      <c r="D3010" s="286">
        <f>ROWS(C$5:C3010)</f>
        <v>3006</v>
      </c>
      <c r="E3010" s="286" t="str">
        <f>IF(A3010='5.1'!$E$5,TXM!D3010,"")</f>
        <v/>
      </c>
      <c r="F3010" t="str">
        <f>IFERROR(SMALL($E$5:$E$8000,ROWS($E$5:E3010)),"")</f>
        <v/>
      </c>
      <c r="I3010" s="285" t="s">
        <v>1741</v>
      </c>
      <c r="J3010" t="s">
        <v>109</v>
      </c>
      <c r="K3010" s="300">
        <v>15951192</v>
      </c>
      <c r="L3010" s="286">
        <f>ROWS(K$5:K3010)</f>
        <v>3006</v>
      </c>
      <c r="M3010" s="286" t="str">
        <f>IF(I3010='5.1'!$E$5,TXM!L3010,"")</f>
        <v/>
      </c>
      <c r="N3010" t="str">
        <f>IFERROR(SMALL($M$5:$M$8000,ROWS($M$5:M3010)),"")</f>
        <v/>
      </c>
      <c r="P3010" t="s">
        <v>1871</v>
      </c>
      <c r="Q3010" t="s">
        <v>197</v>
      </c>
      <c r="R3010">
        <v>30344</v>
      </c>
      <c r="S3010" s="286">
        <f>ROWS(R$5:R3010)</f>
        <v>3006</v>
      </c>
      <c r="T3010" s="286" t="str">
        <f>IF(P3010='5.1'!$E$5,TXM!S3010,"")</f>
        <v/>
      </c>
      <c r="U3010" t="str">
        <f>IFERROR(SMALL($T$5:$T$8000,ROWS($T$5:T3010)),"")</f>
        <v/>
      </c>
    </row>
    <row r="3011" spans="1:21" ht="14.4" customHeight="1" x14ac:dyDescent="0.25">
      <c r="A3011" s="285" t="s">
        <v>1863</v>
      </c>
      <c r="B3011" t="s">
        <v>804</v>
      </c>
      <c r="C3011" s="300">
        <v>51137</v>
      </c>
      <c r="D3011" s="286">
        <f>ROWS(C$5:C3011)</f>
        <v>3007</v>
      </c>
      <c r="E3011" s="286" t="str">
        <f>IF(A3011='5.1'!$E$5,TXM!D3011,"")</f>
        <v/>
      </c>
      <c r="F3011" t="str">
        <f>IFERROR(SMALL($E$5:$E$8000,ROWS($E$5:E3011)),"")</f>
        <v/>
      </c>
      <c r="I3011" s="285" t="s">
        <v>1741</v>
      </c>
      <c r="J3011" t="s">
        <v>768</v>
      </c>
      <c r="K3011" s="300">
        <v>13725139</v>
      </c>
      <c r="L3011" s="286">
        <f>ROWS(K$5:K3011)</f>
        <v>3007</v>
      </c>
      <c r="M3011" s="286" t="str">
        <f>IF(I3011='5.1'!$E$5,TXM!L3011,"")</f>
        <v/>
      </c>
      <c r="N3011" t="str">
        <f>IFERROR(SMALL($M$5:$M$8000,ROWS($M$5:M3011)),"")</f>
        <v/>
      </c>
      <c r="P3011" t="s">
        <v>1871</v>
      </c>
      <c r="Q3011" t="s">
        <v>1090</v>
      </c>
      <c r="R3011">
        <v>30313</v>
      </c>
      <c r="S3011" s="286">
        <f>ROWS(R$5:R3011)</f>
        <v>3007</v>
      </c>
      <c r="T3011" s="286" t="str">
        <f>IF(P3011='5.1'!$E$5,TXM!S3011,"")</f>
        <v/>
      </c>
      <c r="U3011" t="str">
        <f>IFERROR(SMALL($T$5:$T$8000,ROWS($T$5:T3011)),"")</f>
        <v/>
      </c>
    </row>
    <row r="3012" spans="1:21" ht="14.4" customHeight="1" x14ac:dyDescent="0.25">
      <c r="A3012" s="285" t="s">
        <v>1863</v>
      </c>
      <c r="B3012" t="s">
        <v>105</v>
      </c>
      <c r="C3012" s="300">
        <v>19962</v>
      </c>
      <c r="D3012" s="286">
        <f>ROWS(C$5:C3012)</f>
        <v>3008</v>
      </c>
      <c r="E3012" s="286" t="str">
        <f>IF(A3012='5.1'!$E$5,TXM!D3012,"")</f>
        <v/>
      </c>
      <c r="F3012" t="str">
        <f>IFERROR(SMALL($E$5:$E$8000,ROWS($E$5:E3012)),"")</f>
        <v/>
      </c>
      <c r="I3012" s="285" t="s">
        <v>1741</v>
      </c>
      <c r="J3012" t="s">
        <v>111</v>
      </c>
      <c r="K3012" s="300">
        <v>13521334</v>
      </c>
      <c r="L3012" s="286">
        <f>ROWS(K$5:K3012)</f>
        <v>3008</v>
      </c>
      <c r="M3012" s="286" t="str">
        <f>IF(I3012='5.1'!$E$5,TXM!L3012,"")</f>
        <v/>
      </c>
      <c r="N3012" t="str">
        <f>IFERROR(SMALL($M$5:$M$8000,ROWS($M$5:M3012)),"")</f>
        <v/>
      </c>
      <c r="P3012" t="s">
        <v>1871</v>
      </c>
      <c r="Q3012" t="s">
        <v>766</v>
      </c>
      <c r="R3012">
        <v>22248</v>
      </c>
      <c r="S3012" s="286">
        <f>ROWS(R$5:R3012)</f>
        <v>3008</v>
      </c>
      <c r="T3012" s="286" t="str">
        <f>IF(P3012='5.1'!$E$5,TXM!S3012,"")</f>
        <v/>
      </c>
      <c r="U3012" t="str">
        <f>IFERROR(SMALL($T$5:$T$8000,ROWS($T$5:T3012)),"")</f>
        <v/>
      </c>
    </row>
    <row r="3013" spans="1:21" ht="14.4" customHeight="1" x14ac:dyDescent="0.25">
      <c r="A3013" s="285" t="s">
        <v>1863</v>
      </c>
      <c r="B3013" t="s">
        <v>764</v>
      </c>
      <c r="C3013" s="300">
        <v>16849</v>
      </c>
      <c r="D3013" s="286">
        <f>ROWS(C$5:C3013)</f>
        <v>3009</v>
      </c>
      <c r="E3013" s="286" t="str">
        <f>IF(A3013='5.1'!$E$5,TXM!D3013,"")</f>
        <v/>
      </c>
      <c r="F3013" t="str">
        <f>IFERROR(SMALL($E$5:$E$8000,ROWS($E$5:E3013)),"")</f>
        <v/>
      </c>
      <c r="I3013" s="285" t="s">
        <v>1741</v>
      </c>
      <c r="J3013" t="s">
        <v>999</v>
      </c>
      <c r="K3013" s="300">
        <v>11561640</v>
      </c>
      <c r="L3013" s="286">
        <f>ROWS(K$5:K3013)</f>
        <v>3009</v>
      </c>
      <c r="M3013" s="286" t="str">
        <f>IF(I3013='5.1'!$E$5,TXM!L3013,"")</f>
        <v/>
      </c>
      <c r="N3013" t="str">
        <f>IFERROR(SMALL($M$5:$M$8000,ROWS($M$5:M3013)),"")</f>
        <v/>
      </c>
      <c r="P3013" t="s">
        <v>1871</v>
      </c>
      <c r="Q3013" t="s">
        <v>711</v>
      </c>
      <c r="R3013">
        <v>20625</v>
      </c>
      <c r="S3013" s="286">
        <f>ROWS(R$5:R3013)</f>
        <v>3009</v>
      </c>
      <c r="T3013" s="286" t="str">
        <f>IF(P3013='5.1'!$E$5,TXM!S3013,"")</f>
        <v/>
      </c>
      <c r="U3013" t="str">
        <f>IFERROR(SMALL($T$5:$T$8000,ROWS($T$5:T3013)),"")</f>
        <v/>
      </c>
    </row>
    <row r="3014" spans="1:21" ht="14.4" customHeight="1" x14ac:dyDescent="0.25">
      <c r="A3014" s="285" t="s">
        <v>1863</v>
      </c>
      <c r="B3014" t="s">
        <v>1087</v>
      </c>
      <c r="C3014" s="300">
        <v>16165</v>
      </c>
      <c r="D3014" s="286">
        <f>ROWS(C$5:C3014)</f>
        <v>3010</v>
      </c>
      <c r="E3014" s="286" t="str">
        <f>IF(A3014='5.1'!$E$5,TXM!D3014,"")</f>
        <v/>
      </c>
      <c r="F3014" t="str">
        <f>IFERROR(SMALL($E$5:$E$8000,ROWS($E$5:E3014)),"")</f>
        <v/>
      </c>
      <c r="I3014" s="285" t="s">
        <v>1741</v>
      </c>
      <c r="J3014" t="s">
        <v>199</v>
      </c>
      <c r="K3014" s="300">
        <v>9839475</v>
      </c>
      <c r="L3014" s="286">
        <f>ROWS(K$5:K3014)</f>
        <v>3010</v>
      </c>
      <c r="M3014" s="286" t="str">
        <f>IF(I3014='5.1'!$E$5,TXM!L3014,"")</f>
        <v/>
      </c>
      <c r="N3014" t="str">
        <f>IFERROR(SMALL($M$5:$M$8000,ROWS($M$5:M3014)),"")</f>
        <v/>
      </c>
      <c r="P3014" t="s">
        <v>1871</v>
      </c>
      <c r="Q3014" t="s">
        <v>804</v>
      </c>
      <c r="R3014">
        <v>19609</v>
      </c>
      <c r="S3014" s="286">
        <f>ROWS(R$5:R3014)</f>
        <v>3010</v>
      </c>
      <c r="T3014" s="286" t="str">
        <f>IF(P3014='5.1'!$E$5,TXM!S3014,"")</f>
        <v/>
      </c>
      <c r="U3014" t="str">
        <f>IFERROR(SMALL($T$5:$T$8000,ROWS($T$5:T3014)),"")</f>
        <v/>
      </c>
    </row>
    <row r="3015" spans="1:21" ht="14.4" customHeight="1" x14ac:dyDescent="0.25">
      <c r="A3015" s="285" t="s">
        <v>1863</v>
      </c>
      <c r="B3015" t="s">
        <v>1093</v>
      </c>
      <c r="C3015" s="300">
        <v>11196</v>
      </c>
      <c r="D3015" s="286">
        <f>ROWS(C$5:C3015)</f>
        <v>3011</v>
      </c>
      <c r="E3015" s="286" t="str">
        <f>IF(A3015='5.1'!$E$5,TXM!D3015,"")</f>
        <v/>
      </c>
      <c r="F3015" t="str">
        <f>IFERROR(SMALL($E$5:$E$8000,ROWS($E$5:E3015)),"")</f>
        <v/>
      </c>
      <c r="I3015" s="285" t="s">
        <v>1741</v>
      </c>
      <c r="J3015" t="s">
        <v>746</v>
      </c>
      <c r="K3015" s="300">
        <v>9235199</v>
      </c>
      <c r="L3015" s="286">
        <f>ROWS(K$5:K3015)</f>
        <v>3011</v>
      </c>
      <c r="M3015" s="286" t="str">
        <f>IF(I3015='5.1'!$E$5,TXM!L3015,"")</f>
        <v/>
      </c>
      <c r="N3015" t="str">
        <f>IFERROR(SMALL($M$5:$M$8000,ROWS($M$5:M3015)),"")</f>
        <v/>
      </c>
      <c r="P3015" t="s">
        <v>1871</v>
      </c>
      <c r="Q3015" t="s">
        <v>118</v>
      </c>
      <c r="R3015">
        <v>10721</v>
      </c>
      <c r="S3015" s="286">
        <f>ROWS(R$5:R3015)</f>
        <v>3011</v>
      </c>
      <c r="T3015" s="286" t="str">
        <f>IF(P3015='5.1'!$E$5,TXM!S3015,"")</f>
        <v/>
      </c>
      <c r="U3015" t="str">
        <f>IFERROR(SMALL($T$5:$T$8000,ROWS($T$5:T3015)),"")</f>
        <v/>
      </c>
    </row>
    <row r="3016" spans="1:21" ht="14.4" customHeight="1" x14ac:dyDescent="0.25">
      <c r="A3016" s="285" t="s">
        <v>1863</v>
      </c>
      <c r="B3016" t="s">
        <v>1098</v>
      </c>
      <c r="C3016" s="300">
        <v>9298</v>
      </c>
      <c r="D3016" s="286">
        <f>ROWS(C$5:C3016)</f>
        <v>3012</v>
      </c>
      <c r="E3016" s="286" t="str">
        <f>IF(A3016='5.1'!$E$5,TXM!D3016,"")</f>
        <v/>
      </c>
      <c r="F3016" t="str">
        <f>IFERROR(SMALL($E$5:$E$8000,ROWS($E$5:E3016)),"")</f>
        <v/>
      </c>
      <c r="I3016" s="285" t="s">
        <v>1741</v>
      </c>
      <c r="J3016" t="s">
        <v>748</v>
      </c>
      <c r="K3016" s="300">
        <v>8892199</v>
      </c>
      <c r="L3016" s="286">
        <f>ROWS(K$5:K3016)</f>
        <v>3012</v>
      </c>
      <c r="M3016" s="286" t="str">
        <f>IF(I3016='5.1'!$E$5,TXM!L3016,"")</f>
        <v/>
      </c>
      <c r="N3016" t="str">
        <f>IFERROR(SMALL($M$5:$M$8000,ROWS($M$5:M3016)),"")</f>
        <v/>
      </c>
      <c r="P3016" t="s">
        <v>1871</v>
      </c>
      <c r="Q3016" t="s">
        <v>114</v>
      </c>
      <c r="R3016">
        <v>10260</v>
      </c>
      <c r="S3016" s="286">
        <f>ROWS(R$5:R3016)</f>
        <v>3012</v>
      </c>
      <c r="T3016" s="286" t="str">
        <f>IF(P3016='5.1'!$E$5,TXM!S3016,"")</f>
        <v/>
      </c>
      <c r="U3016" t="str">
        <f>IFERROR(SMALL($T$5:$T$8000,ROWS($T$5:T3016)),"")</f>
        <v/>
      </c>
    </row>
    <row r="3017" spans="1:21" ht="14.4" customHeight="1" x14ac:dyDescent="0.25">
      <c r="A3017" s="285" t="s">
        <v>2036</v>
      </c>
      <c r="B3017" t="s">
        <v>715</v>
      </c>
      <c r="C3017" s="300">
        <v>130457480</v>
      </c>
      <c r="D3017" s="286">
        <f>ROWS(C$5:C3017)</f>
        <v>3013</v>
      </c>
      <c r="E3017" s="286" t="str">
        <f>IF(A3017='5.1'!$E$5,TXM!D3017,"")</f>
        <v/>
      </c>
      <c r="F3017" t="str">
        <f>IFERROR(SMALL($E$5:$E$8000,ROWS($E$5:E3017)),"")</f>
        <v/>
      </c>
      <c r="I3017" s="285" t="s">
        <v>1741</v>
      </c>
      <c r="J3017" t="s">
        <v>104</v>
      </c>
      <c r="K3017" s="300">
        <v>7392038</v>
      </c>
      <c r="L3017" s="286">
        <f>ROWS(K$5:K3017)</f>
        <v>3013</v>
      </c>
      <c r="M3017" s="286" t="str">
        <f>IF(I3017='5.1'!$E$5,TXM!L3017,"")</f>
        <v/>
      </c>
      <c r="N3017" t="str">
        <f>IFERROR(SMALL($M$5:$M$8000,ROWS($M$5:M3017)),"")</f>
        <v/>
      </c>
      <c r="P3017" t="s">
        <v>1871</v>
      </c>
      <c r="Q3017" t="s">
        <v>108</v>
      </c>
      <c r="R3017">
        <v>7680</v>
      </c>
      <c r="S3017" s="286">
        <f>ROWS(R$5:R3017)</f>
        <v>3013</v>
      </c>
      <c r="T3017" s="286" t="str">
        <f>IF(P3017='5.1'!$E$5,TXM!S3017,"")</f>
        <v/>
      </c>
      <c r="U3017" t="str">
        <f>IFERROR(SMALL($T$5:$T$8000,ROWS($T$5:T3017)),"")</f>
        <v/>
      </c>
    </row>
    <row r="3018" spans="1:21" ht="14.4" customHeight="1" x14ac:dyDescent="0.25">
      <c r="A3018" s="285" t="s">
        <v>2036</v>
      </c>
      <c r="B3018" t="s">
        <v>1080</v>
      </c>
      <c r="C3018" s="300">
        <v>29971909</v>
      </c>
      <c r="D3018" s="286">
        <f>ROWS(C$5:C3018)</f>
        <v>3014</v>
      </c>
      <c r="E3018" s="286" t="str">
        <f>IF(A3018='5.1'!$E$5,TXM!D3018,"")</f>
        <v/>
      </c>
      <c r="F3018" t="str">
        <f>IFERROR(SMALL($E$5:$E$8000,ROWS($E$5:E3018)),"")</f>
        <v/>
      </c>
      <c r="I3018" s="285" t="s">
        <v>1741</v>
      </c>
      <c r="J3018" t="s">
        <v>754</v>
      </c>
      <c r="K3018" s="300">
        <v>5811307</v>
      </c>
      <c r="L3018" s="286">
        <f>ROWS(K$5:K3018)</f>
        <v>3014</v>
      </c>
      <c r="M3018" s="286" t="str">
        <f>IF(I3018='5.1'!$E$5,TXM!L3018,"")</f>
        <v/>
      </c>
      <c r="N3018" t="str">
        <f>IFERROR(SMALL($M$5:$M$8000,ROWS($M$5:M3018)),"")</f>
        <v/>
      </c>
      <c r="P3018" t="s">
        <v>1871</v>
      </c>
      <c r="Q3018" t="s">
        <v>768</v>
      </c>
      <c r="R3018">
        <v>5341</v>
      </c>
      <c r="S3018" s="286">
        <f>ROWS(R$5:R3018)</f>
        <v>3014</v>
      </c>
      <c r="T3018" s="286" t="str">
        <f>IF(P3018='5.1'!$E$5,TXM!S3018,"")</f>
        <v/>
      </c>
      <c r="U3018" t="str">
        <f>IFERROR(SMALL($T$5:$T$8000,ROWS($T$5:T3018)),"")</f>
        <v/>
      </c>
    </row>
    <row r="3019" spans="1:21" ht="14.4" customHeight="1" x14ac:dyDescent="0.25">
      <c r="A3019" s="285" t="s">
        <v>2036</v>
      </c>
      <c r="B3019" t="s">
        <v>719</v>
      </c>
      <c r="C3019" s="300">
        <v>17505248</v>
      </c>
      <c r="D3019" s="286">
        <f>ROWS(C$5:C3019)</f>
        <v>3015</v>
      </c>
      <c r="E3019" s="286" t="str">
        <f>IF(A3019='5.1'!$E$5,TXM!D3019,"")</f>
        <v/>
      </c>
      <c r="F3019" t="str">
        <f>IFERROR(SMALL($E$5:$E$8000,ROWS($E$5:E3019)),"")</f>
        <v/>
      </c>
      <c r="I3019" s="285" t="s">
        <v>1741</v>
      </c>
      <c r="J3019" t="s">
        <v>114</v>
      </c>
      <c r="K3019" s="300">
        <v>3347316</v>
      </c>
      <c r="L3019" s="286">
        <f>ROWS(K$5:K3019)</f>
        <v>3015</v>
      </c>
      <c r="M3019" s="286" t="str">
        <f>IF(I3019='5.1'!$E$5,TXM!L3019,"")</f>
        <v/>
      </c>
      <c r="N3019" t="str">
        <f>IFERROR(SMALL($M$5:$M$8000,ROWS($M$5:M3019)),"")</f>
        <v/>
      </c>
      <c r="P3019" t="s">
        <v>1871</v>
      </c>
      <c r="Q3019" t="s">
        <v>106</v>
      </c>
      <c r="R3019">
        <v>3115</v>
      </c>
      <c r="S3019" s="286">
        <f>ROWS(R$5:R3019)</f>
        <v>3015</v>
      </c>
      <c r="T3019" s="286" t="str">
        <f>IF(P3019='5.1'!$E$5,TXM!S3019,"")</f>
        <v/>
      </c>
      <c r="U3019" t="str">
        <f>IFERROR(SMALL($T$5:$T$8000,ROWS($T$5:T3019)),"")</f>
        <v/>
      </c>
    </row>
    <row r="3020" spans="1:21" ht="14.4" customHeight="1" x14ac:dyDescent="0.25">
      <c r="A3020" s="285" t="s">
        <v>2036</v>
      </c>
      <c r="B3020" t="s">
        <v>717</v>
      </c>
      <c r="C3020" s="300">
        <v>1257900</v>
      </c>
      <c r="D3020" s="286">
        <f>ROWS(C$5:C3020)</f>
        <v>3016</v>
      </c>
      <c r="E3020" s="286" t="str">
        <f>IF(A3020='5.1'!$E$5,TXM!D3020,"")</f>
        <v/>
      </c>
      <c r="F3020" t="str">
        <f>IFERROR(SMALL($E$5:$E$8000,ROWS($E$5:E3020)),"")</f>
        <v/>
      </c>
      <c r="I3020" s="285" t="s">
        <v>1741</v>
      </c>
      <c r="J3020" t="s">
        <v>796</v>
      </c>
      <c r="K3020" s="300">
        <v>3091386</v>
      </c>
      <c r="L3020" s="286">
        <f>ROWS(K$5:K3020)</f>
        <v>3016</v>
      </c>
      <c r="M3020" s="286" t="str">
        <f>IF(I3020='5.1'!$E$5,TXM!L3020,"")</f>
        <v/>
      </c>
      <c r="N3020" t="str">
        <f>IFERROR(SMALL($M$5:$M$8000,ROWS($M$5:M3020)),"")</f>
        <v/>
      </c>
      <c r="P3020" t="s">
        <v>1871</v>
      </c>
      <c r="Q3020" t="s">
        <v>111</v>
      </c>
      <c r="R3020">
        <v>1750</v>
      </c>
      <c r="S3020" s="286">
        <f>ROWS(R$5:R3020)</f>
        <v>3016</v>
      </c>
      <c r="T3020" s="286" t="str">
        <f>IF(P3020='5.1'!$E$5,TXM!S3020,"")</f>
        <v/>
      </c>
      <c r="U3020" t="str">
        <f>IFERROR(SMALL($T$5:$T$8000,ROWS($T$5:T3020)),"")</f>
        <v/>
      </c>
    </row>
    <row r="3021" spans="1:21" ht="14.4" customHeight="1" x14ac:dyDescent="0.25">
      <c r="A3021" s="285" t="s">
        <v>2036</v>
      </c>
      <c r="B3021" t="s">
        <v>727</v>
      </c>
      <c r="C3021" s="300">
        <v>460350</v>
      </c>
      <c r="D3021" s="286">
        <f>ROWS(C$5:C3021)</f>
        <v>3017</v>
      </c>
      <c r="E3021" s="286" t="str">
        <f>IF(A3021='5.1'!$E$5,TXM!D3021,"")</f>
        <v/>
      </c>
      <c r="F3021" t="str">
        <f>IFERROR(SMALL($E$5:$E$8000,ROWS($E$5:E3021)),"")</f>
        <v/>
      </c>
      <c r="I3021" s="285" t="s">
        <v>1741</v>
      </c>
      <c r="J3021" t="s">
        <v>1094</v>
      </c>
      <c r="K3021" s="300">
        <v>2916907</v>
      </c>
      <c r="L3021" s="286">
        <f>ROWS(K$5:K3021)</f>
        <v>3017</v>
      </c>
      <c r="M3021" s="286" t="str">
        <f>IF(I3021='5.1'!$E$5,TXM!L3021,"")</f>
        <v/>
      </c>
      <c r="N3021" t="str">
        <f>IFERROR(SMALL($M$5:$M$8000,ROWS($M$5:M3021)),"")</f>
        <v/>
      </c>
      <c r="P3021" t="s">
        <v>1871</v>
      </c>
      <c r="Q3021" t="s">
        <v>800</v>
      </c>
      <c r="R3021">
        <v>563</v>
      </c>
      <c r="S3021" s="286">
        <f>ROWS(R$5:R3021)</f>
        <v>3017</v>
      </c>
      <c r="T3021" s="286" t="str">
        <f>IF(P3021='5.1'!$E$5,TXM!S3021,"")</f>
        <v/>
      </c>
      <c r="U3021" t="str">
        <f>IFERROR(SMALL($T$5:$T$8000,ROWS($T$5:T3021)),"")</f>
        <v/>
      </c>
    </row>
    <row r="3022" spans="1:21" ht="14.4" customHeight="1" x14ac:dyDescent="0.25">
      <c r="A3022" s="285" t="s">
        <v>2036</v>
      </c>
      <c r="B3022" t="s">
        <v>806</v>
      </c>
      <c r="C3022" s="300">
        <v>57197</v>
      </c>
      <c r="D3022" s="286">
        <f>ROWS(C$5:C3022)</f>
        <v>3018</v>
      </c>
      <c r="E3022" s="286" t="str">
        <f>IF(A3022='5.1'!$E$5,TXM!D3022,"")</f>
        <v/>
      </c>
      <c r="F3022" t="str">
        <f>IFERROR(SMALL($E$5:$E$8000,ROWS($E$5:E3022)),"")</f>
        <v/>
      </c>
      <c r="I3022" s="285" t="s">
        <v>1741</v>
      </c>
      <c r="J3022" t="s">
        <v>709</v>
      </c>
      <c r="K3022" s="300">
        <v>2736044</v>
      </c>
      <c r="L3022" s="286">
        <f>ROWS(K$5:K3022)</f>
        <v>3018</v>
      </c>
      <c r="M3022" s="286" t="str">
        <f>IF(I3022='5.1'!$E$5,TXM!L3022,"")</f>
        <v/>
      </c>
      <c r="N3022" t="str">
        <f>IFERROR(SMALL($M$5:$M$8000,ROWS($M$5:M3022)),"")</f>
        <v/>
      </c>
      <c r="P3022" t="s">
        <v>1871</v>
      </c>
      <c r="Q3022" t="s">
        <v>1091</v>
      </c>
      <c r="R3022">
        <v>200</v>
      </c>
      <c r="S3022" s="286">
        <f>ROWS(R$5:R3022)</f>
        <v>3018</v>
      </c>
      <c r="T3022" s="286" t="str">
        <f>IF(P3022='5.1'!$E$5,TXM!S3022,"")</f>
        <v/>
      </c>
      <c r="U3022" t="str">
        <f>IFERROR(SMALL($T$5:$T$8000,ROWS($T$5:T3022)),"")</f>
        <v/>
      </c>
    </row>
    <row r="3023" spans="1:21" ht="14.4" customHeight="1" x14ac:dyDescent="0.25">
      <c r="A3023" s="285" t="s">
        <v>1865</v>
      </c>
      <c r="B3023" t="s">
        <v>1080</v>
      </c>
      <c r="C3023" s="300">
        <v>226921002</v>
      </c>
      <c r="D3023" s="286">
        <f>ROWS(C$5:C3023)</f>
        <v>3019</v>
      </c>
      <c r="E3023" s="286" t="str">
        <f>IF(A3023='5.1'!$E$5,TXM!D3023,"")</f>
        <v/>
      </c>
      <c r="F3023" t="str">
        <f>IFERROR(SMALL($E$5:$E$8000,ROWS($E$5:E3023)),"")</f>
        <v/>
      </c>
      <c r="I3023" s="285" t="s">
        <v>1741</v>
      </c>
      <c r="J3023" t="s">
        <v>794</v>
      </c>
      <c r="K3023" s="300">
        <v>2716614</v>
      </c>
      <c r="L3023" s="286">
        <f>ROWS(K$5:K3023)</f>
        <v>3019</v>
      </c>
      <c r="M3023" s="286" t="str">
        <f>IF(I3023='5.1'!$E$5,TXM!L3023,"")</f>
        <v/>
      </c>
      <c r="N3023" t="str">
        <f>IFERROR(SMALL($M$5:$M$8000,ROWS($M$5:M3023)),"")</f>
        <v/>
      </c>
      <c r="P3023" t="s">
        <v>1871</v>
      </c>
      <c r="Q3023" t="s">
        <v>764</v>
      </c>
      <c r="R3023">
        <v>79</v>
      </c>
      <c r="S3023" s="286">
        <f>ROWS(R$5:R3023)</f>
        <v>3019</v>
      </c>
      <c r="T3023" s="286" t="str">
        <f>IF(P3023='5.1'!$E$5,TXM!S3023,"")</f>
        <v/>
      </c>
      <c r="U3023" t="str">
        <f>IFERROR(SMALL($T$5:$T$8000,ROWS($T$5:T3023)),"")</f>
        <v/>
      </c>
    </row>
    <row r="3024" spans="1:21" ht="14.4" customHeight="1" x14ac:dyDescent="0.25">
      <c r="A3024" s="285" t="s">
        <v>1865</v>
      </c>
      <c r="B3024" t="s">
        <v>715</v>
      </c>
      <c r="C3024" s="300">
        <v>101287792</v>
      </c>
      <c r="D3024" s="286">
        <f>ROWS(C$5:C3024)</f>
        <v>3020</v>
      </c>
      <c r="E3024" s="286" t="str">
        <f>IF(A3024='5.1'!$E$5,TXM!D3024,"")</f>
        <v/>
      </c>
      <c r="F3024" t="str">
        <f>IFERROR(SMALL($E$5:$E$8000,ROWS($E$5:E3024)),"")</f>
        <v/>
      </c>
      <c r="I3024" s="285" t="s">
        <v>1741</v>
      </c>
      <c r="J3024" t="s">
        <v>732</v>
      </c>
      <c r="K3024" s="300">
        <v>2589512</v>
      </c>
      <c r="L3024" s="286">
        <f>ROWS(K$5:K3024)</f>
        <v>3020</v>
      </c>
      <c r="M3024" s="286" t="str">
        <f>IF(I3024='5.1'!$E$5,TXM!L3024,"")</f>
        <v/>
      </c>
      <c r="N3024" t="str">
        <f>IFERROR(SMALL($M$5:$M$8000,ROWS($M$5:M3024)),"")</f>
        <v/>
      </c>
      <c r="P3024" t="s">
        <v>1871</v>
      </c>
      <c r="Q3024" t="s">
        <v>717</v>
      </c>
      <c r="R3024">
        <v>38</v>
      </c>
      <c r="S3024" s="286">
        <f>ROWS(R$5:R3024)</f>
        <v>3020</v>
      </c>
      <c r="T3024" s="286" t="str">
        <f>IF(P3024='5.1'!$E$5,TXM!S3024,"")</f>
        <v/>
      </c>
      <c r="U3024" t="str">
        <f>IFERROR(SMALL($T$5:$T$8000,ROWS($T$5:T3024)),"")</f>
        <v/>
      </c>
    </row>
    <row r="3025" spans="1:21" ht="14.4" customHeight="1" x14ac:dyDescent="0.25">
      <c r="A3025" s="285" t="s">
        <v>1865</v>
      </c>
      <c r="B3025" t="s">
        <v>102</v>
      </c>
      <c r="C3025" s="300">
        <v>60566961</v>
      </c>
      <c r="D3025" s="286">
        <f>ROWS(C$5:C3025)</f>
        <v>3021</v>
      </c>
      <c r="E3025" s="286" t="str">
        <f>IF(A3025='5.1'!$E$5,TXM!D3025,"")</f>
        <v/>
      </c>
      <c r="F3025" t="str">
        <f>IFERROR(SMALL($E$5:$E$8000,ROWS($E$5:E3025)),"")</f>
        <v/>
      </c>
      <c r="I3025" s="285" t="s">
        <v>1741</v>
      </c>
      <c r="J3025" t="s">
        <v>742</v>
      </c>
      <c r="K3025" s="300">
        <v>2091805</v>
      </c>
      <c r="L3025" s="286">
        <f>ROWS(K$5:K3025)</f>
        <v>3021</v>
      </c>
      <c r="M3025" s="286" t="str">
        <f>IF(I3025='5.1'!$E$5,TXM!L3025,"")</f>
        <v/>
      </c>
      <c r="N3025" t="str">
        <f>IFERROR(SMALL($M$5:$M$8000,ROWS($M$5:M3025)),"")</f>
        <v/>
      </c>
      <c r="P3025" t="s">
        <v>1871</v>
      </c>
      <c r="Q3025" t="s">
        <v>719</v>
      </c>
      <c r="R3025">
        <v>12</v>
      </c>
      <c r="S3025" s="286">
        <f>ROWS(R$5:R3025)</f>
        <v>3021</v>
      </c>
      <c r="T3025" s="286" t="str">
        <f>IF(P3025='5.1'!$E$5,TXM!S3025,"")</f>
        <v/>
      </c>
      <c r="U3025" t="str">
        <f>IFERROR(SMALL($T$5:$T$8000,ROWS($T$5:T3025)),"")</f>
        <v/>
      </c>
    </row>
    <row r="3026" spans="1:21" ht="14.4" customHeight="1" x14ac:dyDescent="0.25">
      <c r="A3026" s="285" t="s">
        <v>1865</v>
      </c>
      <c r="B3026" t="s">
        <v>997</v>
      </c>
      <c r="C3026" s="300">
        <v>59601402</v>
      </c>
      <c r="D3026" s="286">
        <f>ROWS(C$5:C3026)</f>
        <v>3022</v>
      </c>
      <c r="E3026" s="286" t="str">
        <f>IF(A3026='5.1'!$E$5,TXM!D3026,"")</f>
        <v/>
      </c>
      <c r="F3026" t="str">
        <f>IFERROR(SMALL($E$5:$E$8000,ROWS($E$5:E3026)),"")</f>
        <v/>
      </c>
      <c r="I3026" s="285" t="s">
        <v>1741</v>
      </c>
      <c r="J3026" t="s">
        <v>772</v>
      </c>
      <c r="K3026" s="300">
        <v>1476797</v>
      </c>
      <c r="L3026" s="286">
        <f>ROWS(K$5:K3026)</f>
        <v>3022</v>
      </c>
      <c r="M3026" s="286" t="str">
        <f>IF(I3026='5.1'!$E$5,TXM!L3026,"")</f>
        <v/>
      </c>
      <c r="N3026" t="str">
        <f>IFERROR(SMALL($M$5:$M$8000,ROWS($M$5:M3026)),"")</f>
        <v/>
      </c>
      <c r="P3026" t="s">
        <v>2043</v>
      </c>
      <c r="Q3026" t="s">
        <v>776</v>
      </c>
      <c r="R3026">
        <v>10000</v>
      </c>
      <c r="S3026" s="286">
        <f>ROWS(R$5:R3026)</f>
        <v>3022</v>
      </c>
      <c r="T3026" s="286" t="str">
        <f>IF(P3026='5.1'!$E$5,TXM!S3026,"")</f>
        <v/>
      </c>
      <c r="U3026" t="str">
        <f>IFERROR(SMALL($T$5:$T$8000,ROWS($T$5:T3026)),"")</f>
        <v/>
      </c>
    </row>
    <row r="3027" spans="1:21" ht="14.4" customHeight="1" x14ac:dyDescent="0.25">
      <c r="A3027" s="285" t="s">
        <v>1865</v>
      </c>
      <c r="B3027" t="s">
        <v>117</v>
      </c>
      <c r="C3027" s="300">
        <v>56368291</v>
      </c>
      <c r="D3027" s="286">
        <f>ROWS(C$5:C3027)</f>
        <v>3023</v>
      </c>
      <c r="E3027" s="286" t="str">
        <f>IF(A3027='5.1'!$E$5,TXM!D3027,"")</f>
        <v/>
      </c>
      <c r="F3027" t="str">
        <f>IFERROR(SMALL($E$5:$E$8000,ROWS($E$5:E3027)),"")</f>
        <v/>
      </c>
      <c r="I3027" s="285" t="s">
        <v>1741</v>
      </c>
      <c r="J3027" t="s">
        <v>1084</v>
      </c>
      <c r="K3027" s="300">
        <v>1398964</v>
      </c>
      <c r="L3027" s="286">
        <f>ROWS(K$5:K3027)</f>
        <v>3023</v>
      </c>
      <c r="M3027" s="286" t="str">
        <f>IF(I3027='5.1'!$E$5,TXM!L3027,"")</f>
        <v/>
      </c>
      <c r="N3027" t="str">
        <f>IFERROR(SMALL($M$5:$M$8000,ROWS($M$5:M3027)),"")</f>
        <v/>
      </c>
      <c r="P3027" t="s">
        <v>2043</v>
      </c>
      <c r="Q3027" t="s">
        <v>760</v>
      </c>
      <c r="R3027">
        <v>8700</v>
      </c>
      <c r="S3027" s="286">
        <f>ROWS(R$5:R3027)</f>
        <v>3023</v>
      </c>
      <c r="T3027" s="286" t="str">
        <f>IF(P3027='5.1'!$E$5,TXM!S3027,"")</f>
        <v/>
      </c>
      <c r="U3027" t="str">
        <f>IFERROR(SMALL($T$5:$T$8000,ROWS($T$5:T3027)),"")</f>
        <v/>
      </c>
    </row>
    <row r="3028" spans="1:21" ht="14.4" customHeight="1" x14ac:dyDescent="0.25">
      <c r="A3028" s="285" t="s">
        <v>1865</v>
      </c>
      <c r="B3028" t="s">
        <v>705</v>
      </c>
      <c r="C3028" s="300">
        <v>43283079</v>
      </c>
      <c r="D3028" s="286">
        <f>ROWS(C$5:C3028)</f>
        <v>3024</v>
      </c>
      <c r="E3028" s="286" t="str">
        <f>IF(A3028='5.1'!$E$5,TXM!D3028,"")</f>
        <v/>
      </c>
      <c r="F3028" t="str">
        <f>IFERROR(SMALL($E$5:$E$8000,ROWS($E$5:E3028)),"")</f>
        <v/>
      </c>
      <c r="I3028" s="285" t="s">
        <v>1741</v>
      </c>
      <c r="J3028" t="s">
        <v>713</v>
      </c>
      <c r="K3028" s="300">
        <v>1208936</v>
      </c>
      <c r="L3028" s="286">
        <f>ROWS(K$5:K3028)</f>
        <v>3024</v>
      </c>
      <c r="M3028" s="286" t="str">
        <f>IF(I3028='5.1'!$E$5,TXM!L3028,"")</f>
        <v/>
      </c>
      <c r="N3028" t="str">
        <f>IFERROR(SMALL($M$5:$M$8000,ROWS($M$5:M3028)),"")</f>
        <v/>
      </c>
      <c r="P3028" t="s">
        <v>2043</v>
      </c>
      <c r="Q3028" t="s">
        <v>1080</v>
      </c>
      <c r="R3028">
        <v>1000</v>
      </c>
      <c r="S3028" s="286">
        <f>ROWS(R$5:R3028)</f>
        <v>3024</v>
      </c>
      <c r="T3028" s="286" t="str">
        <f>IF(P3028='5.1'!$E$5,TXM!S3028,"")</f>
        <v/>
      </c>
      <c r="U3028" t="str">
        <f>IFERROR(SMALL($T$5:$T$8000,ROWS($T$5:T3028)),"")</f>
        <v/>
      </c>
    </row>
    <row r="3029" spans="1:21" ht="14.4" customHeight="1" x14ac:dyDescent="0.25">
      <c r="A3029" s="285" t="s">
        <v>1865</v>
      </c>
      <c r="B3029" t="s">
        <v>115</v>
      </c>
      <c r="C3029" s="300">
        <v>32718277</v>
      </c>
      <c r="D3029" s="286">
        <f>ROWS(C$5:C3029)</f>
        <v>3025</v>
      </c>
      <c r="E3029" s="286" t="str">
        <f>IF(A3029='5.1'!$E$5,TXM!D3029,"")</f>
        <v/>
      </c>
      <c r="F3029" t="str">
        <f>IFERROR(SMALL($E$5:$E$8000,ROWS($E$5:E3029)),"")</f>
        <v/>
      </c>
      <c r="I3029" s="285" t="s">
        <v>1741</v>
      </c>
      <c r="J3029" t="s">
        <v>770</v>
      </c>
      <c r="K3029" s="300">
        <v>862402</v>
      </c>
      <c r="L3029" s="286">
        <f>ROWS(K$5:K3029)</f>
        <v>3025</v>
      </c>
      <c r="M3029" s="286" t="str">
        <f>IF(I3029='5.1'!$E$5,TXM!L3029,"")</f>
        <v/>
      </c>
      <c r="N3029" t="str">
        <f>IFERROR(SMALL($M$5:$M$8000,ROWS($M$5:M3029)),"")</f>
        <v/>
      </c>
      <c r="P3029" t="s">
        <v>2044</v>
      </c>
      <c r="Q3029" t="s">
        <v>806</v>
      </c>
      <c r="R3029">
        <v>731250</v>
      </c>
      <c r="S3029" s="286">
        <f>ROWS(R$5:R3029)</f>
        <v>3025</v>
      </c>
      <c r="T3029" s="286" t="str">
        <f>IF(P3029='5.1'!$E$5,TXM!S3029,"")</f>
        <v/>
      </c>
      <c r="U3029" t="str">
        <f>IFERROR(SMALL($T$5:$T$8000,ROWS($T$5:T3029)),"")</f>
        <v/>
      </c>
    </row>
    <row r="3030" spans="1:21" ht="14.4" customHeight="1" x14ac:dyDescent="0.25">
      <c r="A3030" s="285" t="s">
        <v>1865</v>
      </c>
      <c r="B3030" t="s">
        <v>790</v>
      </c>
      <c r="C3030" s="300">
        <v>30623583</v>
      </c>
      <c r="D3030" s="286">
        <f>ROWS(C$5:C3030)</f>
        <v>3026</v>
      </c>
      <c r="E3030" s="286" t="str">
        <f>IF(A3030='5.1'!$E$5,TXM!D3030,"")</f>
        <v/>
      </c>
      <c r="F3030" t="str">
        <f>IFERROR(SMALL($E$5:$E$8000,ROWS($E$5:E3030)),"")</f>
        <v/>
      </c>
      <c r="I3030" s="285" t="s">
        <v>1741</v>
      </c>
      <c r="J3030" t="s">
        <v>1091</v>
      </c>
      <c r="K3030" s="300">
        <v>584978</v>
      </c>
      <c r="L3030" s="286">
        <f>ROWS(K$5:K3030)</f>
        <v>3026</v>
      </c>
      <c r="M3030" s="286" t="str">
        <f>IF(I3030='5.1'!$E$5,TXM!L3030,"")</f>
        <v/>
      </c>
      <c r="N3030" t="str">
        <f>IFERROR(SMALL($M$5:$M$8000,ROWS($M$5:M3030)),"")</f>
        <v/>
      </c>
      <c r="P3030" t="s">
        <v>2044</v>
      </c>
      <c r="Q3030" t="s">
        <v>1096</v>
      </c>
      <c r="R3030">
        <v>8100</v>
      </c>
      <c r="S3030" s="286">
        <f>ROWS(R$5:R3030)</f>
        <v>3026</v>
      </c>
      <c r="T3030" s="286" t="str">
        <f>IF(P3030='5.1'!$E$5,TXM!S3030,"")</f>
        <v/>
      </c>
      <c r="U3030" t="str">
        <f>IFERROR(SMALL($T$5:$T$8000,ROWS($T$5:T3030)),"")</f>
        <v/>
      </c>
    </row>
    <row r="3031" spans="1:21" ht="14.4" customHeight="1" x14ac:dyDescent="0.25">
      <c r="A3031" s="285" t="s">
        <v>1865</v>
      </c>
      <c r="B3031" t="s">
        <v>776</v>
      </c>
      <c r="C3031" s="300">
        <v>25460564</v>
      </c>
      <c r="D3031" s="286">
        <f>ROWS(C$5:C3031)</f>
        <v>3027</v>
      </c>
      <c r="E3031" s="286" t="str">
        <f>IF(A3031='5.1'!$E$5,TXM!D3031,"")</f>
        <v/>
      </c>
      <c r="F3031" t="str">
        <f>IFERROR(SMALL($E$5:$E$8000,ROWS($E$5:E3031)),"")</f>
        <v/>
      </c>
      <c r="I3031" s="285" t="s">
        <v>1741</v>
      </c>
      <c r="J3031" t="s">
        <v>740</v>
      </c>
      <c r="K3031" s="300">
        <v>209473</v>
      </c>
      <c r="L3031" s="286">
        <f>ROWS(K$5:K3031)</f>
        <v>3027</v>
      </c>
      <c r="M3031" s="286" t="str">
        <f>IF(I3031='5.1'!$E$5,TXM!L3031,"")</f>
        <v/>
      </c>
      <c r="N3031" t="str">
        <f>IFERROR(SMALL($M$5:$M$8000,ROWS($M$5:M3031)),"")</f>
        <v/>
      </c>
      <c r="P3031" t="s">
        <v>2044</v>
      </c>
      <c r="Q3031" t="s">
        <v>1098</v>
      </c>
      <c r="R3031">
        <v>6750</v>
      </c>
      <c r="S3031" s="286">
        <f>ROWS(R$5:R3031)</f>
        <v>3027</v>
      </c>
      <c r="T3031" s="286" t="str">
        <f>IF(P3031='5.1'!$E$5,TXM!S3031,"")</f>
        <v/>
      </c>
      <c r="U3031" t="str">
        <f>IFERROR(SMALL($T$5:$T$8000,ROWS($T$5:T3031)),"")</f>
        <v/>
      </c>
    </row>
    <row r="3032" spans="1:21" ht="14.4" customHeight="1" x14ac:dyDescent="0.25">
      <c r="A3032" s="285" t="s">
        <v>1865</v>
      </c>
      <c r="B3032" t="s">
        <v>119</v>
      </c>
      <c r="C3032" s="300">
        <v>23381449</v>
      </c>
      <c r="D3032" s="286">
        <f>ROWS(C$5:C3032)</f>
        <v>3028</v>
      </c>
      <c r="E3032" s="286" t="str">
        <f>IF(A3032='5.1'!$E$5,TXM!D3032,"")</f>
        <v/>
      </c>
      <c r="F3032" t="str">
        <f>IFERROR(SMALL($E$5:$E$8000,ROWS($E$5:E3032)),"")</f>
        <v/>
      </c>
      <c r="I3032" s="285" t="s">
        <v>1741</v>
      </c>
      <c r="J3032" t="s">
        <v>736</v>
      </c>
      <c r="K3032" s="300">
        <v>178590</v>
      </c>
      <c r="L3032" s="286">
        <f>ROWS(K$5:K3032)</f>
        <v>3028</v>
      </c>
      <c r="M3032" s="286" t="str">
        <f>IF(I3032='5.1'!$E$5,TXM!L3032,"")</f>
        <v/>
      </c>
      <c r="N3032" t="str">
        <f>IFERROR(SMALL($M$5:$M$8000,ROWS($M$5:M3032)),"")</f>
        <v/>
      </c>
      <c r="P3032" t="s">
        <v>2044</v>
      </c>
      <c r="Q3032" t="s">
        <v>762</v>
      </c>
      <c r="R3032">
        <v>3000</v>
      </c>
      <c r="S3032" s="286">
        <f>ROWS(R$5:R3032)</f>
        <v>3028</v>
      </c>
      <c r="T3032" s="286" t="str">
        <f>IF(P3032='5.1'!$E$5,TXM!S3032,"")</f>
        <v/>
      </c>
      <c r="U3032" t="str">
        <f>IFERROR(SMALL($T$5:$T$8000,ROWS($T$5:T3032)),"")</f>
        <v/>
      </c>
    </row>
    <row r="3033" spans="1:21" ht="14.4" customHeight="1" x14ac:dyDescent="0.25">
      <c r="A3033" s="285" t="s">
        <v>1865</v>
      </c>
      <c r="B3033" t="s">
        <v>106</v>
      </c>
      <c r="C3033" s="300">
        <v>20898890</v>
      </c>
      <c r="D3033" s="286">
        <f>ROWS(C$5:C3033)</f>
        <v>3029</v>
      </c>
      <c r="E3033" s="286" t="str">
        <f>IF(A3033='5.1'!$E$5,TXM!D3033,"")</f>
        <v/>
      </c>
      <c r="F3033" t="str">
        <f>IFERROR(SMALL($E$5:$E$8000,ROWS($E$5:E3033)),"")</f>
        <v/>
      </c>
      <c r="I3033" s="285" t="s">
        <v>1741</v>
      </c>
      <c r="J3033" t="s">
        <v>1088</v>
      </c>
      <c r="K3033" s="300">
        <v>98938</v>
      </c>
      <c r="L3033" s="286">
        <f>ROWS(K$5:K3033)</f>
        <v>3029</v>
      </c>
      <c r="M3033" s="286" t="str">
        <f>IF(I3033='5.1'!$E$5,TXM!L3033,"")</f>
        <v/>
      </c>
      <c r="N3033" t="str">
        <f>IFERROR(SMALL($M$5:$M$8000,ROWS($M$5:M3033)),"")</f>
        <v/>
      </c>
      <c r="P3033" t="s">
        <v>1874</v>
      </c>
      <c r="Q3033" t="s">
        <v>810</v>
      </c>
      <c r="R3033">
        <v>495216178</v>
      </c>
      <c r="S3033" s="286">
        <f>ROWS(R$5:R3033)</f>
        <v>3029</v>
      </c>
      <c r="T3033" s="286" t="str">
        <f>IF(P3033='5.1'!$E$5,TXM!S3033,"")</f>
        <v/>
      </c>
      <c r="U3033" t="str">
        <f>IFERROR(SMALL($T$5:$T$8000,ROWS($T$5:T3033)),"")</f>
        <v/>
      </c>
    </row>
    <row r="3034" spans="1:21" ht="14.4" customHeight="1" x14ac:dyDescent="0.25">
      <c r="A3034" s="285" t="s">
        <v>1865</v>
      </c>
      <c r="B3034" t="s">
        <v>113</v>
      </c>
      <c r="C3034" s="300">
        <v>15782036</v>
      </c>
      <c r="D3034" s="286">
        <f>ROWS(C$5:C3034)</f>
        <v>3030</v>
      </c>
      <c r="E3034" s="286" t="str">
        <f>IF(A3034='5.1'!$E$5,TXM!D3034,"")</f>
        <v/>
      </c>
      <c r="F3034" t="str">
        <f>IFERROR(SMALL($E$5:$E$8000,ROWS($E$5:E3034)),"")</f>
        <v/>
      </c>
      <c r="I3034" s="285" t="s">
        <v>1741</v>
      </c>
      <c r="J3034" t="s">
        <v>112</v>
      </c>
      <c r="K3034" s="300">
        <v>94974</v>
      </c>
      <c r="L3034" s="286">
        <f>ROWS(K$5:K3034)</f>
        <v>3030</v>
      </c>
      <c r="M3034" s="286" t="str">
        <f>IF(I3034='5.1'!$E$5,TXM!L3034,"")</f>
        <v/>
      </c>
      <c r="N3034" t="str">
        <f>IFERROR(SMALL($M$5:$M$8000,ROWS($M$5:M3034)),"")</f>
        <v/>
      </c>
      <c r="P3034" t="s">
        <v>1874</v>
      </c>
      <c r="Q3034" t="s">
        <v>814</v>
      </c>
      <c r="R3034">
        <v>124731228</v>
      </c>
      <c r="S3034" s="286">
        <f>ROWS(R$5:R3034)</f>
        <v>3030</v>
      </c>
      <c r="T3034" s="286" t="str">
        <f>IF(P3034='5.1'!$E$5,TXM!S3034,"")</f>
        <v/>
      </c>
      <c r="U3034" t="str">
        <f>IFERROR(SMALL($T$5:$T$8000,ROWS($T$5:T3034)),"")</f>
        <v/>
      </c>
    </row>
    <row r="3035" spans="1:21" ht="14.4" customHeight="1" x14ac:dyDescent="0.25">
      <c r="A3035" s="285" t="s">
        <v>1865</v>
      </c>
      <c r="B3035" t="s">
        <v>794</v>
      </c>
      <c r="C3035" s="300">
        <v>15263047</v>
      </c>
      <c r="D3035" s="286">
        <f>ROWS(C$5:C3035)</f>
        <v>3031</v>
      </c>
      <c r="E3035" s="286" t="str">
        <f>IF(A3035='5.1'!$E$5,TXM!D3035,"")</f>
        <v/>
      </c>
      <c r="F3035" t="str">
        <f>IFERROR(SMALL($E$5:$E$8000,ROWS($E$5:E3035)),"")</f>
        <v/>
      </c>
      <c r="I3035" s="285" t="s">
        <v>1741</v>
      </c>
      <c r="J3035" t="s">
        <v>744</v>
      </c>
      <c r="K3035" s="300">
        <v>18474</v>
      </c>
      <c r="L3035" s="286">
        <f>ROWS(K$5:K3035)</f>
        <v>3031</v>
      </c>
      <c r="M3035" s="286" t="str">
        <f>IF(I3035='5.1'!$E$5,TXM!L3035,"")</f>
        <v/>
      </c>
      <c r="N3035" t="str">
        <f>IFERROR(SMALL($M$5:$M$8000,ROWS($M$5:M3035)),"")</f>
        <v/>
      </c>
      <c r="P3035" t="s">
        <v>1874</v>
      </c>
      <c r="Q3035" t="s">
        <v>806</v>
      </c>
      <c r="R3035">
        <v>119335402</v>
      </c>
      <c r="S3035" s="286">
        <f>ROWS(R$5:R3035)</f>
        <v>3031</v>
      </c>
      <c r="T3035" s="286" t="str">
        <f>IF(P3035='5.1'!$E$5,TXM!S3035,"")</f>
        <v/>
      </c>
      <c r="U3035" t="str">
        <f>IFERROR(SMALL($T$5:$T$8000,ROWS($T$5:T3035)),"")</f>
        <v/>
      </c>
    </row>
    <row r="3036" spans="1:21" ht="14.4" customHeight="1" x14ac:dyDescent="0.25">
      <c r="A3036" s="285" t="s">
        <v>1865</v>
      </c>
      <c r="B3036" t="s">
        <v>727</v>
      </c>
      <c r="C3036" s="300">
        <v>14232602</v>
      </c>
      <c r="D3036" s="286">
        <f>ROWS(C$5:C3036)</f>
        <v>3032</v>
      </c>
      <c r="E3036" s="286" t="str">
        <f>IF(A3036='5.1'!$E$5,TXM!D3036,"")</f>
        <v/>
      </c>
      <c r="F3036" t="str">
        <f>IFERROR(SMALL($E$5:$E$8000,ROWS($E$5:E3036)),"")</f>
        <v/>
      </c>
      <c r="I3036" s="285" t="s">
        <v>1744</v>
      </c>
      <c r="J3036" t="s">
        <v>810</v>
      </c>
      <c r="K3036" s="300">
        <v>21602353762</v>
      </c>
      <c r="L3036" s="286">
        <f>ROWS(K$5:K3036)</f>
        <v>3032</v>
      </c>
      <c r="M3036" s="286" t="str">
        <f>IF(I3036='5.1'!$E$5,TXM!L3036,"")</f>
        <v/>
      </c>
      <c r="N3036" t="str">
        <f>IFERROR(SMALL($M$5:$M$8000,ROWS($M$5:M3036)),"")</f>
        <v/>
      </c>
      <c r="P3036" t="s">
        <v>1874</v>
      </c>
      <c r="Q3036" t="s">
        <v>1080</v>
      </c>
      <c r="R3036">
        <v>53790090</v>
      </c>
      <c r="S3036" s="286">
        <f>ROWS(R$5:R3036)</f>
        <v>3032</v>
      </c>
      <c r="T3036" s="286" t="str">
        <f>IF(P3036='5.1'!$E$5,TXM!S3036,"")</f>
        <v/>
      </c>
      <c r="U3036" t="str">
        <f>IFERROR(SMALL($T$5:$T$8000,ROWS($T$5:T3036)),"")</f>
        <v/>
      </c>
    </row>
    <row r="3037" spans="1:21" ht="14.4" customHeight="1" x14ac:dyDescent="0.25">
      <c r="A3037" s="285" t="s">
        <v>1865</v>
      </c>
      <c r="B3037" t="s">
        <v>725</v>
      </c>
      <c r="C3037" s="300">
        <v>14040170</v>
      </c>
      <c r="D3037" s="286">
        <f>ROWS(C$5:C3037)</f>
        <v>3033</v>
      </c>
      <c r="E3037" s="286" t="str">
        <f>IF(A3037='5.1'!$E$5,TXM!D3037,"")</f>
        <v/>
      </c>
      <c r="F3037" t="str">
        <f>IFERROR(SMALL($E$5:$E$8000,ROWS($E$5:E3037)),"")</f>
        <v/>
      </c>
      <c r="I3037" s="285" t="s">
        <v>1744</v>
      </c>
      <c r="J3037" t="s">
        <v>806</v>
      </c>
      <c r="K3037" s="300">
        <v>3424155851</v>
      </c>
      <c r="L3037" s="286">
        <f>ROWS(K$5:K3037)</f>
        <v>3033</v>
      </c>
      <c r="M3037" s="286" t="str">
        <f>IF(I3037='5.1'!$E$5,TXM!L3037,"")</f>
        <v/>
      </c>
      <c r="N3037" t="str">
        <f>IFERROR(SMALL($M$5:$M$8000,ROWS($M$5:M3037)),"")</f>
        <v/>
      </c>
      <c r="P3037" t="s">
        <v>1874</v>
      </c>
      <c r="Q3037" t="s">
        <v>808</v>
      </c>
      <c r="R3037">
        <v>46564852</v>
      </c>
      <c r="S3037" s="286">
        <f>ROWS(R$5:R3037)</f>
        <v>3033</v>
      </c>
      <c r="T3037" s="286" t="str">
        <f>IF(P3037='5.1'!$E$5,TXM!S3037,"")</f>
        <v/>
      </c>
      <c r="U3037" t="str">
        <f>IFERROR(SMALL($T$5:$T$8000,ROWS($T$5:T3037)),"")</f>
        <v/>
      </c>
    </row>
    <row r="3038" spans="1:21" ht="14.4" customHeight="1" x14ac:dyDescent="0.25">
      <c r="A3038" s="285" t="s">
        <v>1865</v>
      </c>
      <c r="B3038" t="s">
        <v>717</v>
      </c>
      <c r="C3038" s="300">
        <v>12464949</v>
      </c>
      <c r="D3038" s="286">
        <f>ROWS(C$5:C3038)</f>
        <v>3034</v>
      </c>
      <c r="E3038" s="286" t="str">
        <f>IF(A3038='5.1'!$E$5,TXM!D3038,"")</f>
        <v/>
      </c>
      <c r="F3038" t="str">
        <f>IFERROR(SMALL($E$5:$E$8000,ROWS($E$5:E3038)),"")</f>
        <v/>
      </c>
      <c r="I3038" s="285" t="s">
        <v>1744</v>
      </c>
      <c r="J3038" t="s">
        <v>808</v>
      </c>
      <c r="K3038" s="300">
        <v>1082886395</v>
      </c>
      <c r="L3038" s="286">
        <f>ROWS(K$5:K3038)</f>
        <v>3034</v>
      </c>
      <c r="M3038" s="286" t="str">
        <f>IF(I3038='5.1'!$E$5,TXM!L3038,"")</f>
        <v/>
      </c>
      <c r="N3038" t="str">
        <f>IFERROR(SMALL($M$5:$M$8000,ROWS($M$5:M3038)),"")</f>
        <v/>
      </c>
      <c r="P3038" t="s">
        <v>1874</v>
      </c>
      <c r="Q3038" t="s">
        <v>102</v>
      </c>
      <c r="R3038">
        <v>23943366</v>
      </c>
      <c r="S3038" s="286">
        <f>ROWS(R$5:R3038)</f>
        <v>3034</v>
      </c>
      <c r="T3038" s="286" t="str">
        <f>IF(P3038='5.1'!$E$5,TXM!S3038,"")</f>
        <v/>
      </c>
      <c r="U3038" t="str">
        <f>IFERROR(SMALL($T$5:$T$8000,ROWS($T$5:T3038)),"")</f>
        <v/>
      </c>
    </row>
    <row r="3039" spans="1:21" ht="14.4" customHeight="1" x14ac:dyDescent="0.25">
      <c r="A3039" s="285" t="s">
        <v>1865</v>
      </c>
      <c r="B3039" t="s">
        <v>719</v>
      </c>
      <c r="C3039" s="300">
        <v>12396778</v>
      </c>
      <c r="D3039" s="286">
        <f>ROWS(C$5:C3039)</f>
        <v>3035</v>
      </c>
      <c r="E3039" s="286" t="str">
        <f>IF(A3039='5.1'!$E$5,TXM!D3039,"")</f>
        <v/>
      </c>
      <c r="F3039" t="str">
        <f>IFERROR(SMALL($E$5:$E$8000,ROWS($E$5:E3039)),"")</f>
        <v/>
      </c>
      <c r="I3039" s="285" t="s">
        <v>1744</v>
      </c>
      <c r="J3039" t="s">
        <v>1081</v>
      </c>
      <c r="K3039" s="300">
        <v>815615445</v>
      </c>
      <c r="L3039" s="286">
        <f>ROWS(K$5:K3039)</f>
        <v>3035</v>
      </c>
      <c r="M3039" s="286" t="str">
        <f>IF(I3039='5.1'!$E$5,TXM!L3039,"")</f>
        <v/>
      </c>
      <c r="N3039" t="str">
        <f>IFERROR(SMALL($M$5:$M$8000,ROWS($M$5:M3039)),"")</f>
        <v/>
      </c>
      <c r="P3039" t="s">
        <v>1874</v>
      </c>
      <c r="Q3039" t="s">
        <v>790</v>
      </c>
      <c r="R3039">
        <v>23174186</v>
      </c>
      <c r="S3039" s="286">
        <f>ROWS(R$5:R3039)</f>
        <v>3035</v>
      </c>
      <c r="T3039" s="286" t="str">
        <f>IF(P3039='5.1'!$E$5,TXM!S3039,"")</f>
        <v/>
      </c>
      <c r="U3039" t="str">
        <f>IFERROR(SMALL($T$5:$T$8000,ROWS($T$5:T3039)),"")</f>
        <v/>
      </c>
    </row>
    <row r="3040" spans="1:21" ht="14.4" customHeight="1" x14ac:dyDescent="0.25">
      <c r="A3040" s="285" t="s">
        <v>1865</v>
      </c>
      <c r="B3040" t="s">
        <v>782</v>
      </c>
      <c r="C3040" s="300">
        <v>10943569</v>
      </c>
      <c r="D3040" s="286">
        <f>ROWS(C$5:C3040)</f>
        <v>3036</v>
      </c>
      <c r="E3040" s="286" t="str">
        <f>IF(A3040='5.1'!$E$5,TXM!D3040,"")</f>
        <v/>
      </c>
      <c r="F3040" t="str">
        <f>IFERROR(SMALL($E$5:$E$8000,ROWS($E$5:E3040)),"")</f>
        <v/>
      </c>
      <c r="I3040" s="285" t="s">
        <v>1744</v>
      </c>
      <c r="J3040" t="s">
        <v>1093</v>
      </c>
      <c r="K3040" s="300">
        <v>793441575</v>
      </c>
      <c r="L3040" s="286">
        <f>ROWS(K$5:K3040)</f>
        <v>3036</v>
      </c>
      <c r="M3040" s="286" t="str">
        <f>IF(I3040='5.1'!$E$5,TXM!L3040,"")</f>
        <v/>
      </c>
      <c r="N3040" t="str">
        <f>IFERROR(SMALL($M$5:$M$8000,ROWS($M$5:M3040)),"")</f>
        <v/>
      </c>
      <c r="P3040" t="s">
        <v>1874</v>
      </c>
      <c r="Q3040" t="s">
        <v>1093</v>
      </c>
      <c r="R3040">
        <v>19869467</v>
      </c>
      <c r="S3040" s="286">
        <f>ROWS(R$5:R3040)</f>
        <v>3036</v>
      </c>
      <c r="T3040" s="286" t="str">
        <f>IF(P3040='5.1'!$E$5,TXM!S3040,"")</f>
        <v/>
      </c>
      <c r="U3040" t="str">
        <f>IFERROR(SMALL($T$5:$T$8000,ROWS($T$5:T3040)),"")</f>
        <v/>
      </c>
    </row>
    <row r="3041" spans="1:21" ht="14.4" customHeight="1" x14ac:dyDescent="0.25">
      <c r="A3041" s="285" t="s">
        <v>1865</v>
      </c>
      <c r="B3041" t="s">
        <v>1079</v>
      </c>
      <c r="C3041" s="300">
        <v>10623716</v>
      </c>
      <c r="D3041" s="286">
        <f>ROWS(C$5:C3041)</f>
        <v>3037</v>
      </c>
      <c r="E3041" s="286" t="str">
        <f>IF(A3041='5.1'!$E$5,TXM!D3041,"")</f>
        <v/>
      </c>
      <c r="F3041" t="str">
        <f>IFERROR(SMALL($E$5:$E$8000,ROWS($E$5:E3041)),"")</f>
        <v/>
      </c>
      <c r="I3041" s="285" t="s">
        <v>1744</v>
      </c>
      <c r="J3041" t="s">
        <v>997</v>
      </c>
      <c r="K3041" s="300">
        <v>756006679</v>
      </c>
      <c r="L3041" s="286">
        <f>ROWS(K$5:K3041)</f>
        <v>3037</v>
      </c>
      <c r="M3041" s="286" t="str">
        <f>IF(I3041='5.1'!$E$5,TXM!L3041,"")</f>
        <v/>
      </c>
      <c r="N3041" t="str">
        <f>IFERROR(SMALL($M$5:$M$8000,ROWS($M$5:M3041)),"")</f>
        <v/>
      </c>
      <c r="P3041" t="s">
        <v>1874</v>
      </c>
      <c r="Q3041" t="s">
        <v>719</v>
      </c>
      <c r="R3041">
        <v>14046687</v>
      </c>
      <c r="S3041" s="286">
        <f>ROWS(R$5:R3041)</f>
        <v>3037</v>
      </c>
      <c r="T3041" s="286" t="str">
        <f>IF(P3041='5.1'!$E$5,TXM!S3041,"")</f>
        <v/>
      </c>
      <c r="U3041" t="str">
        <f>IFERROR(SMALL($T$5:$T$8000,ROWS($T$5:T3041)),"")</f>
        <v/>
      </c>
    </row>
    <row r="3042" spans="1:21" ht="14.4" customHeight="1" x14ac:dyDescent="0.25">
      <c r="A3042" s="285" t="s">
        <v>1865</v>
      </c>
      <c r="B3042" t="s">
        <v>723</v>
      </c>
      <c r="C3042" s="300">
        <v>9334273</v>
      </c>
      <c r="D3042" s="286">
        <f>ROWS(C$5:C3042)</f>
        <v>3038</v>
      </c>
      <c r="E3042" s="286" t="str">
        <f>IF(A3042='5.1'!$E$5,TXM!D3042,"")</f>
        <v/>
      </c>
      <c r="F3042" t="str">
        <f>IFERROR(SMALL($E$5:$E$8000,ROWS($E$5:E3042)),"")</f>
        <v/>
      </c>
      <c r="I3042" s="285" t="s">
        <v>1744</v>
      </c>
      <c r="J3042" t="s">
        <v>784</v>
      </c>
      <c r="K3042" s="300">
        <v>646581509</v>
      </c>
      <c r="L3042" s="286">
        <f>ROWS(K$5:K3042)</f>
        <v>3038</v>
      </c>
      <c r="M3042" s="286" t="str">
        <f>IF(I3042='5.1'!$E$5,TXM!L3042,"")</f>
        <v/>
      </c>
      <c r="N3042" t="str">
        <f>IFERROR(SMALL($M$5:$M$8000,ROWS($M$5:M3042)),"")</f>
        <v/>
      </c>
      <c r="P3042" t="s">
        <v>1874</v>
      </c>
      <c r="Q3042" t="s">
        <v>1098</v>
      </c>
      <c r="R3042">
        <v>13221283</v>
      </c>
      <c r="S3042" s="286">
        <f>ROWS(R$5:R3042)</f>
        <v>3038</v>
      </c>
      <c r="T3042" s="286" t="str">
        <f>IF(P3042='5.1'!$E$5,TXM!S3042,"")</f>
        <v/>
      </c>
      <c r="U3042" t="str">
        <f>IFERROR(SMALL($T$5:$T$8000,ROWS($T$5:T3042)),"")</f>
        <v/>
      </c>
    </row>
    <row r="3043" spans="1:21" ht="14.4" customHeight="1" x14ac:dyDescent="0.25">
      <c r="A3043" s="285" t="s">
        <v>1865</v>
      </c>
      <c r="B3043" t="s">
        <v>1098</v>
      </c>
      <c r="C3043" s="300">
        <v>7796855</v>
      </c>
      <c r="D3043" s="286">
        <f>ROWS(C$5:C3043)</f>
        <v>3039</v>
      </c>
      <c r="E3043" s="286" t="str">
        <f>IF(A3043='5.1'!$E$5,TXM!D3043,"")</f>
        <v/>
      </c>
      <c r="F3043" t="str">
        <f>IFERROR(SMALL($E$5:$E$8000,ROWS($E$5:E3043)),"")</f>
        <v/>
      </c>
      <c r="I3043" s="285" t="s">
        <v>1744</v>
      </c>
      <c r="J3043" t="s">
        <v>1080</v>
      </c>
      <c r="K3043" s="300">
        <v>584568353</v>
      </c>
      <c r="L3043" s="286">
        <f>ROWS(K$5:K3043)</f>
        <v>3039</v>
      </c>
      <c r="M3043" s="286" t="str">
        <f>IF(I3043='5.1'!$E$5,TXM!L3043,"")</f>
        <v/>
      </c>
      <c r="N3043" t="str">
        <f>IFERROR(SMALL($M$5:$M$8000,ROWS($M$5:M3043)),"")</f>
        <v/>
      </c>
      <c r="P3043" t="s">
        <v>1874</v>
      </c>
      <c r="Q3043" t="s">
        <v>107</v>
      </c>
      <c r="R3043">
        <v>8643862</v>
      </c>
      <c r="S3043" s="286">
        <f>ROWS(R$5:R3043)</f>
        <v>3039</v>
      </c>
      <c r="T3043" s="286" t="str">
        <f>IF(P3043='5.1'!$E$5,TXM!S3043,"")</f>
        <v/>
      </c>
      <c r="U3043" t="str">
        <f>IFERROR(SMALL($T$5:$T$8000,ROWS($T$5:T3043)),"")</f>
        <v/>
      </c>
    </row>
    <row r="3044" spans="1:21" ht="14.4" customHeight="1" x14ac:dyDescent="0.25">
      <c r="A3044" s="285" t="s">
        <v>1865</v>
      </c>
      <c r="B3044" t="s">
        <v>1090</v>
      </c>
      <c r="C3044" s="300">
        <v>6059067</v>
      </c>
      <c r="D3044" s="286">
        <f>ROWS(C$5:C3044)</f>
        <v>3040</v>
      </c>
      <c r="E3044" s="286" t="str">
        <f>IF(A3044='5.1'!$E$5,TXM!D3044,"")</f>
        <v/>
      </c>
      <c r="F3044" t="str">
        <f>IFERROR(SMALL($E$5:$E$8000,ROWS($E$5:E3044)),"")</f>
        <v/>
      </c>
      <c r="I3044" s="285" t="s">
        <v>1744</v>
      </c>
      <c r="J3044" t="s">
        <v>782</v>
      </c>
      <c r="K3044" s="300">
        <v>523040436</v>
      </c>
      <c r="L3044" s="286">
        <f>ROWS(K$5:K3044)</f>
        <v>3040</v>
      </c>
      <c r="M3044" s="286" t="str">
        <f>IF(I3044='5.1'!$E$5,TXM!L3044,"")</f>
        <v/>
      </c>
      <c r="N3044" t="str">
        <f>IFERROR(SMALL($M$5:$M$8000,ROWS($M$5:M3044)),"")</f>
        <v/>
      </c>
      <c r="P3044" t="s">
        <v>1874</v>
      </c>
      <c r="Q3044" t="s">
        <v>707</v>
      </c>
      <c r="R3044">
        <v>5649332</v>
      </c>
      <c r="S3044" s="286">
        <f>ROWS(R$5:R3044)</f>
        <v>3040</v>
      </c>
      <c r="T3044" s="286" t="str">
        <f>IF(P3044='5.1'!$E$5,TXM!S3044,"")</f>
        <v/>
      </c>
      <c r="U3044" t="str">
        <f>IFERROR(SMALL($T$5:$T$8000,ROWS($T$5:T3044)),"")</f>
        <v/>
      </c>
    </row>
    <row r="3045" spans="1:21" ht="14.4" customHeight="1" x14ac:dyDescent="0.25">
      <c r="A3045" s="285" t="s">
        <v>1865</v>
      </c>
      <c r="B3045" t="s">
        <v>821</v>
      </c>
      <c r="C3045" s="300">
        <v>5497674</v>
      </c>
      <c r="D3045" s="286">
        <f>ROWS(C$5:C3045)</f>
        <v>3041</v>
      </c>
      <c r="E3045" s="286" t="str">
        <f>IF(A3045='5.1'!$E$5,TXM!D3045,"")</f>
        <v/>
      </c>
      <c r="F3045" t="str">
        <f>IFERROR(SMALL($E$5:$E$8000,ROWS($E$5:E3045)),"")</f>
        <v/>
      </c>
      <c r="I3045" s="285" t="s">
        <v>1744</v>
      </c>
      <c r="J3045" t="s">
        <v>1079</v>
      </c>
      <c r="K3045" s="300">
        <v>290847308</v>
      </c>
      <c r="L3045" s="286">
        <f>ROWS(K$5:K3045)</f>
        <v>3041</v>
      </c>
      <c r="M3045" s="286" t="str">
        <f>IF(I3045='5.1'!$E$5,TXM!L3045,"")</f>
        <v/>
      </c>
      <c r="N3045" t="str">
        <f>IFERROR(SMALL($M$5:$M$8000,ROWS($M$5:M3045)),"")</f>
        <v/>
      </c>
      <c r="P3045" t="s">
        <v>1874</v>
      </c>
      <c r="Q3045" t="s">
        <v>776</v>
      </c>
      <c r="R3045">
        <v>4865073</v>
      </c>
      <c r="S3045" s="286">
        <f>ROWS(R$5:R3045)</f>
        <v>3041</v>
      </c>
      <c r="T3045" s="286" t="str">
        <f>IF(P3045='5.1'!$E$5,TXM!S3045,"")</f>
        <v/>
      </c>
      <c r="U3045" t="str">
        <f>IFERROR(SMALL($T$5:$T$8000,ROWS($T$5:T3045)),"")</f>
        <v/>
      </c>
    </row>
    <row r="3046" spans="1:21" ht="14.4" customHeight="1" x14ac:dyDescent="0.25">
      <c r="A3046" s="285" t="s">
        <v>1865</v>
      </c>
      <c r="B3046" t="s">
        <v>774</v>
      </c>
      <c r="C3046" s="300">
        <v>5296112</v>
      </c>
      <c r="D3046" s="286">
        <f>ROWS(C$5:C3046)</f>
        <v>3042</v>
      </c>
      <c r="E3046" s="286" t="str">
        <f>IF(A3046='5.1'!$E$5,TXM!D3046,"")</f>
        <v/>
      </c>
      <c r="F3046" t="str">
        <f>IFERROR(SMALL($E$5:$E$8000,ROWS($E$5:E3046)),"")</f>
        <v/>
      </c>
      <c r="I3046" s="285" t="s">
        <v>1744</v>
      </c>
      <c r="J3046" t="s">
        <v>748</v>
      </c>
      <c r="K3046" s="300">
        <v>169191487</v>
      </c>
      <c r="L3046" s="286">
        <f>ROWS(K$5:K3046)</f>
        <v>3042</v>
      </c>
      <c r="M3046" s="286" t="str">
        <f>IF(I3046='5.1'!$E$5,TXM!L3046,"")</f>
        <v/>
      </c>
      <c r="N3046" t="str">
        <f>IFERROR(SMALL($M$5:$M$8000,ROWS($M$5:M3046)),"")</f>
        <v/>
      </c>
      <c r="P3046" t="s">
        <v>1874</v>
      </c>
      <c r="Q3046" t="s">
        <v>1092</v>
      </c>
      <c r="R3046">
        <v>4577283</v>
      </c>
      <c r="S3046" s="286">
        <f>ROWS(R$5:R3046)</f>
        <v>3042</v>
      </c>
      <c r="T3046" s="286" t="str">
        <f>IF(P3046='5.1'!$E$5,TXM!S3046,"")</f>
        <v/>
      </c>
      <c r="U3046" t="str">
        <f>IFERROR(SMALL($T$5:$T$8000,ROWS($T$5:T3046)),"")</f>
        <v/>
      </c>
    </row>
    <row r="3047" spans="1:21" ht="14.4" customHeight="1" x14ac:dyDescent="0.25">
      <c r="A3047" s="285" t="s">
        <v>1865</v>
      </c>
      <c r="B3047" t="s">
        <v>711</v>
      </c>
      <c r="C3047" s="300">
        <v>4813348</v>
      </c>
      <c r="D3047" s="286">
        <f>ROWS(C$5:C3047)</f>
        <v>3043</v>
      </c>
      <c r="E3047" s="286" t="str">
        <f>IF(A3047='5.1'!$E$5,TXM!D3047,"")</f>
        <v/>
      </c>
      <c r="F3047" t="str">
        <f>IFERROR(SMALL($E$5:$E$8000,ROWS($E$5:E3047)),"")</f>
        <v/>
      </c>
      <c r="I3047" s="285" t="s">
        <v>1744</v>
      </c>
      <c r="J3047" t="s">
        <v>746</v>
      </c>
      <c r="K3047" s="300">
        <v>142115376</v>
      </c>
      <c r="L3047" s="286">
        <f>ROWS(K$5:K3047)</f>
        <v>3043</v>
      </c>
      <c r="M3047" s="286" t="str">
        <f>IF(I3047='5.1'!$E$5,TXM!L3047,"")</f>
        <v/>
      </c>
      <c r="N3047" t="str">
        <f>IFERROR(SMALL($M$5:$M$8000,ROWS($M$5:M3047)),"")</f>
        <v/>
      </c>
      <c r="P3047" t="s">
        <v>1874</v>
      </c>
      <c r="Q3047" t="s">
        <v>113</v>
      </c>
      <c r="R3047">
        <v>3693114</v>
      </c>
      <c r="S3047" s="286">
        <f>ROWS(R$5:R3047)</f>
        <v>3043</v>
      </c>
      <c r="T3047" s="286" t="str">
        <f>IF(P3047='5.1'!$E$5,TXM!S3047,"")</f>
        <v/>
      </c>
      <c r="U3047" t="str">
        <f>IFERROR(SMALL($T$5:$T$8000,ROWS($T$5:T3047)),"")</f>
        <v/>
      </c>
    </row>
    <row r="3048" spans="1:21" ht="14.4" customHeight="1" x14ac:dyDescent="0.25">
      <c r="A3048" s="285" t="s">
        <v>1865</v>
      </c>
      <c r="B3048" t="s">
        <v>748</v>
      </c>
      <c r="C3048" s="300">
        <v>4153604</v>
      </c>
      <c r="D3048" s="286">
        <f>ROWS(C$5:C3048)</f>
        <v>3044</v>
      </c>
      <c r="E3048" s="286" t="str">
        <f>IF(A3048='5.1'!$E$5,TXM!D3048,"")</f>
        <v/>
      </c>
      <c r="F3048" t="str">
        <f>IFERROR(SMALL($E$5:$E$8000,ROWS($E$5:E3048)),"")</f>
        <v/>
      </c>
      <c r="I3048" s="285" t="s">
        <v>1744</v>
      </c>
      <c r="J3048" t="s">
        <v>717</v>
      </c>
      <c r="K3048" s="300">
        <v>91723451</v>
      </c>
      <c r="L3048" s="286">
        <f>ROWS(K$5:K3048)</f>
        <v>3044</v>
      </c>
      <c r="M3048" s="286" t="str">
        <f>IF(I3048='5.1'!$E$5,TXM!L3048,"")</f>
        <v/>
      </c>
      <c r="N3048" t="str">
        <f>IFERROR(SMALL($M$5:$M$8000,ROWS($M$5:M3048)),"")</f>
        <v/>
      </c>
      <c r="P3048" t="s">
        <v>1874</v>
      </c>
      <c r="Q3048" t="s">
        <v>119</v>
      </c>
      <c r="R3048">
        <v>3496812</v>
      </c>
      <c r="S3048" s="286">
        <f>ROWS(R$5:R3048)</f>
        <v>3044</v>
      </c>
      <c r="T3048" s="286" t="str">
        <f>IF(P3048='5.1'!$E$5,TXM!S3048,"")</f>
        <v/>
      </c>
      <c r="U3048" t="str">
        <f>IFERROR(SMALL($T$5:$T$8000,ROWS($T$5:T3048)),"")</f>
        <v/>
      </c>
    </row>
    <row r="3049" spans="1:21" ht="14.4" customHeight="1" x14ac:dyDescent="0.25">
      <c r="A3049" s="285" t="s">
        <v>1865</v>
      </c>
      <c r="B3049" t="s">
        <v>1076</v>
      </c>
      <c r="C3049" s="300">
        <v>3664146</v>
      </c>
      <c r="D3049" s="286">
        <f>ROWS(C$5:C3049)</f>
        <v>3045</v>
      </c>
      <c r="E3049" s="286" t="str">
        <f>IF(A3049='5.1'!$E$5,TXM!D3049,"")</f>
        <v/>
      </c>
      <c r="F3049" t="str">
        <f>IFERROR(SMALL($E$5:$E$8000,ROWS($E$5:E3049)),"")</f>
        <v/>
      </c>
      <c r="I3049" s="285" t="s">
        <v>1744</v>
      </c>
      <c r="J3049" t="s">
        <v>750</v>
      </c>
      <c r="K3049" s="300">
        <v>89284440</v>
      </c>
      <c r="L3049" s="286">
        <f>ROWS(K$5:K3049)</f>
        <v>3045</v>
      </c>
      <c r="M3049" s="286" t="str">
        <f>IF(I3049='5.1'!$E$5,TXM!L3049,"")</f>
        <v/>
      </c>
      <c r="N3049" t="str">
        <f>IFERROR(SMALL($M$5:$M$8000,ROWS($M$5:M3049)),"")</f>
        <v/>
      </c>
      <c r="P3049" t="s">
        <v>1874</v>
      </c>
      <c r="Q3049" t="s">
        <v>1086</v>
      </c>
      <c r="R3049">
        <v>3137770</v>
      </c>
      <c r="S3049" s="286">
        <f>ROWS(R$5:R3049)</f>
        <v>3045</v>
      </c>
      <c r="T3049" s="286" t="str">
        <f>IF(P3049='5.1'!$E$5,TXM!S3049,"")</f>
        <v/>
      </c>
      <c r="U3049" t="str">
        <f>IFERROR(SMALL($T$5:$T$8000,ROWS($T$5:T3049)),"")</f>
        <v/>
      </c>
    </row>
    <row r="3050" spans="1:21" ht="14.4" customHeight="1" x14ac:dyDescent="0.25">
      <c r="A3050" s="285" t="s">
        <v>1865</v>
      </c>
      <c r="B3050" t="s">
        <v>808</v>
      </c>
      <c r="C3050" s="300">
        <v>3419177</v>
      </c>
      <c r="D3050" s="286">
        <f>ROWS(C$5:C3050)</f>
        <v>3046</v>
      </c>
      <c r="E3050" s="286" t="str">
        <f>IF(A3050='5.1'!$E$5,TXM!D3050,"")</f>
        <v/>
      </c>
      <c r="F3050" t="str">
        <f>IFERROR(SMALL($E$5:$E$8000,ROWS($E$5:E3050)),"")</f>
        <v/>
      </c>
      <c r="I3050" s="285" t="s">
        <v>1744</v>
      </c>
      <c r="J3050" t="s">
        <v>814</v>
      </c>
      <c r="K3050" s="300">
        <v>81994940</v>
      </c>
      <c r="L3050" s="286">
        <f>ROWS(K$5:K3050)</f>
        <v>3046</v>
      </c>
      <c r="M3050" s="286" t="str">
        <f>IF(I3050='5.1'!$E$5,TXM!L3050,"")</f>
        <v/>
      </c>
      <c r="N3050" t="str">
        <f>IFERROR(SMALL($M$5:$M$8000,ROWS($M$5:M3050)),"")</f>
        <v/>
      </c>
      <c r="P3050" t="s">
        <v>1874</v>
      </c>
      <c r="Q3050" t="s">
        <v>106</v>
      </c>
      <c r="R3050">
        <v>3083764</v>
      </c>
      <c r="S3050" s="286">
        <f>ROWS(R$5:R3050)</f>
        <v>3046</v>
      </c>
      <c r="T3050" s="286" t="str">
        <f>IF(P3050='5.1'!$E$5,TXM!S3050,"")</f>
        <v/>
      </c>
      <c r="U3050" t="str">
        <f>IFERROR(SMALL($T$5:$T$8000,ROWS($T$5:T3050)),"")</f>
        <v/>
      </c>
    </row>
    <row r="3051" spans="1:21" ht="14.4" customHeight="1" x14ac:dyDescent="0.25">
      <c r="A3051" s="285" t="s">
        <v>1865</v>
      </c>
      <c r="B3051" t="s">
        <v>118</v>
      </c>
      <c r="C3051" s="300">
        <v>3269988</v>
      </c>
      <c r="D3051" s="286">
        <f>ROWS(C$5:C3051)</f>
        <v>3047</v>
      </c>
      <c r="E3051" s="286" t="str">
        <f>IF(A3051='5.1'!$E$5,TXM!D3051,"")</f>
        <v/>
      </c>
      <c r="F3051" t="str">
        <f>IFERROR(SMALL($E$5:$E$8000,ROWS($E$5:E3051)),"")</f>
        <v/>
      </c>
      <c r="I3051" s="285" t="s">
        <v>1744</v>
      </c>
      <c r="J3051" t="s">
        <v>802</v>
      </c>
      <c r="K3051" s="300">
        <v>79521797</v>
      </c>
      <c r="L3051" s="286">
        <f>ROWS(K$5:K3051)</f>
        <v>3047</v>
      </c>
      <c r="M3051" s="286" t="str">
        <f>IF(I3051='5.1'!$E$5,TXM!L3051,"")</f>
        <v/>
      </c>
      <c r="N3051" t="str">
        <f>IFERROR(SMALL($M$5:$M$8000,ROWS($M$5:M3051)),"")</f>
        <v/>
      </c>
      <c r="P3051" t="s">
        <v>1874</v>
      </c>
      <c r="Q3051" t="s">
        <v>784</v>
      </c>
      <c r="R3051">
        <v>2543674</v>
      </c>
      <c r="S3051" s="286">
        <f>ROWS(R$5:R3051)</f>
        <v>3047</v>
      </c>
      <c r="T3051" s="286" t="str">
        <f>IF(P3051='5.1'!$E$5,TXM!S3051,"")</f>
        <v/>
      </c>
      <c r="U3051" t="str">
        <f>IFERROR(SMALL($T$5:$T$8000,ROWS($T$5:T3051)),"")</f>
        <v/>
      </c>
    </row>
    <row r="3052" spans="1:21" ht="14.4" customHeight="1" x14ac:dyDescent="0.25">
      <c r="A3052" s="285" t="s">
        <v>1865</v>
      </c>
      <c r="B3052" t="s">
        <v>784</v>
      </c>
      <c r="C3052" s="300">
        <v>2808336</v>
      </c>
      <c r="D3052" s="286">
        <f>ROWS(C$5:C3052)</f>
        <v>3048</v>
      </c>
      <c r="E3052" s="286" t="str">
        <f>IF(A3052='5.1'!$E$5,TXM!D3052,"")</f>
        <v/>
      </c>
      <c r="F3052" t="str">
        <f>IFERROR(SMALL($E$5:$E$8000,ROWS($E$5:E3052)),"")</f>
        <v/>
      </c>
      <c r="I3052" s="285" t="s">
        <v>1744</v>
      </c>
      <c r="J3052" t="s">
        <v>719</v>
      </c>
      <c r="K3052" s="300">
        <v>77022995</v>
      </c>
      <c r="L3052" s="286">
        <f>ROWS(K$5:K3052)</f>
        <v>3048</v>
      </c>
      <c r="M3052" s="286" t="str">
        <f>IF(I3052='5.1'!$E$5,TXM!L3052,"")</f>
        <v/>
      </c>
      <c r="N3052" t="str">
        <f>IFERROR(SMALL($M$5:$M$8000,ROWS($M$5:M3052)),"")</f>
        <v/>
      </c>
      <c r="P3052" t="s">
        <v>1874</v>
      </c>
      <c r="Q3052" t="s">
        <v>1087</v>
      </c>
      <c r="R3052">
        <v>2485348</v>
      </c>
      <c r="S3052" s="286">
        <f>ROWS(R$5:R3052)</f>
        <v>3048</v>
      </c>
      <c r="T3052" s="286" t="str">
        <f>IF(P3052='5.1'!$E$5,TXM!S3052,"")</f>
        <v/>
      </c>
      <c r="U3052" t="str">
        <f>IFERROR(SMALL($T$5:$T$8000,ROWS($T$5:T3052)),"")</f>
        <v/>
      </c>
    </row>
    <row r="3053" spans="1:21" ht="14.4" customHeight="1" x14ac:dyDescent="0.25">
      <c r="A3053" s="285" t="s">
        <v>1865</v>
      </c>
      <c r="B3053" t="s">
        <v>806</v>
      </c>
      <c r="C3053" s="300">
        <v>2572591</v>
      </c>
      <c r="D3053" s="286">
        <f>ROWS(C$5:C3053)</f>
        <v>3049</v>
      </c>
      <c r="E3053" s="286" t="str">
        <f>IF(A3053='5.1'!$E$5,TXM!D3053,"")</f>
        <v/>
      </c>
      <c r="F3053" t="str">
        <f>IFERROR(SMALL($E$5:$E$8000,ROWS($E$5:E3053)),"")</f>
        <v/>
      </c>
      <c r="I3053" s="285" t="s">
        <v>1744</v>
      </c>
      <c r="J3053" t="s">
        <v>804</v>
      </c>
      <c r="K3053" s="300">
        <v>49619102</v>
      </c>
      <c r="L3053" s="286">
        <f>ROWS(K$5:K3053)</f>
        <v>3049</v>
      </c>
      <c r="M3053" s="286" t="str">
        <f>IF(I3053='5.1'!$E$5,TXM!L3053,"")</f>
        <v/>
      </c>
      <c r="N3053" t="str">
        <f>IFERROR(SMALL($M$5:$M$8000,ROWS($M$5:M3053)),"")</f>
        <v/>
      </c>
      <c r="P3053" t="s">
        <v>1874</v>
      </c>
      <c r="Q3053" t="s">
        <v>786</v>
      </c>
      <c r="R3053">
        <v>2409625</v>
      </c>
      <c r="S3053" s="286">
        <f>ROWS(R$5:R3053)</f>
        <v>3049</v>
      </c>
      <c r="T3053" s="286" t="str">
        <f>IF(P3053='5.1'!$E$5,TXM!S3053,"")</f>
        <v/>
      </c>
      <c r="U3053" t="str">
        <f>IFERROR(SMALL($T$5:$T$8000,ROWS($T$5:T3053)),"")</f>
        <v/>
      </c>
    </row>
    <row r="3054" spans="1:21" ht="14.4" customHeight="1" x14ac:dyDescent="0.25">
      <c r="A3054" s="285" t="s">
        <v>1865</v>
      </c>
      <c r="B3054" t="s">
        <v>786</v>
      </c>
      <c r="C3054" s="300">
        <v>2424440</v>
      </c>
      <c r="D3054" s="286">
        <f>ROWS(C$5:C3054)</f>
        <v>3050</v>
      </c>
      <c r="E3054" s="286" t="str">
        <f>IF(A3054='5.1'!$E$5,TXM!D3054,"")</f>
        <v/>
      </c>
      <c r="F3054" t="str">
        <f>IFERROR(SMALL($E$5:$E$8000,ROWS($E$5:E3054)),"")</f>
        <v/>
      </c>
      <c r="I3054" s="285" t="s">
        <v>1744</v>
      </c>
      <c r="J3054" t="s">
        <v>821</v>
      </c>
      <c r="K3054" s="300">
        <v>46999402</v>
      </c>
      <c r="L3054" s="286">
        <f>ROWS(K$5:K3054)</f>
        <v>3050</v>
      </c>
      <c r="M3054" s="286" t="str">
        <f>IF(I3054='5.1'!$E$5,TXM!L3054,"")</f>
        <v/>
      </c>
      <c r="N3054" t="str">
        <f>IFERROR(SMALL($M$5:$M$8000,ROWS($M$5:M3054)),"")</f>
        <v/>
      </c>
      <c r="P3054" t="s">
        <v>1874</v>
      </c>
      <c r="Q3054" t="s">
        <v>780</v>
      </c>
      <c r="R3054">
        <v>2324846</v>
      </c>
      <c r="S3054" s="286">
        <f>ROWS(R$5:R3054)</f>
        <v>3050</v>
      </c>
      <c r="T3054" s="286" t="str">
        <f>IF(P3054='5.1'!$E$5,TXM!S3054,"")</f>
        <v/>
      </c>
      <c r="U3054" t="str">
        <f>IFERROR(SMALL($T$5:$T$8000,ROWS($T$5:T3054)),"")</f>
        <v/>
      </c>
    </row>
    <row r="3055" spans="1:21" ht="14.4" customHeight="1" x14ac:dyDescent="0.25">
      <c r="A3055" s="285" t="s">
        <v>1865</v>
      </c>
      <c r="B3055" t="s">
        <v>999</v>
      </c>
      <c r="C3055" s="300">
        <v>2399291</v>
      </c>
      <c r="D3055" s="286">
        <f>ROWS(C$5:C3055)</f>
        <v>3051</v>
      </c>
      <c r="E3055" s="286" t="str">
        <f>IF(A3055='5.1'!$E$5,TXM!D3055,"")</f>
        <v/>
      </c>
      <c r="F3055" t="str">
        <f>IFERROR(SMALL($E$5:$E$8000,ROWS($E$5:E3055)),"")</f>
        <v/>
      </c>
      <c r="I3055" s="285" t="s">
        <v>1744</v>
      </c>
      <c r="J3055" t="s">
        <v>715</v>
      </c>
      <c r="K3055" s="300">
        <v>39818225</v>
      </c>
      <c r="L3055" s="286">
        <f>ROWS(K$5:K3055)</f>
        <v>3051</v>
      </c>
      <c r="M3055" s="286" t="str">
        <f>IF(I3055='5.1'!$E$5,TXM!L3055,"")</f>
        <v/>
      </c>
      <c r="N3055" t="str">
        <f>IFERROR(SMALL($M$5:$M$8000,ROWS($M$5:M3055)),"")</f>
        <v/>
      </c>
      <c r="P3055" t="s">
        <v>1874</v>
      </c>
      <c r="Q3055" t="s">
        <v>1079</v>
      </c>
      <c r="R3055">
        <v>2250926</v>
      </c>
      <c r="S3055" s="286">
        <f>ROWS(R$5:R3055)</f>
        <v>3051</v>
      </c>
      <c r="T3055" s="286" t="str">
        <f>IF(P3055='5.1'!$E$5,TXM!S3055,"")</f>
        <v/>
      </c>
      <c r="U3055" t="str">
        <f>IFERROR(SMALL($T$5:$T$8000,ROWS($T$5:T3055)),"")</f>
        <v/>
      </c>
    </row>
    <row r="3056" spans="1:21" ht="14.4" customHeight="1" x14ac:dyDescent="0.25">
      <c r="A3056" s="285" t="s">
        <v>1865</v>
      </c>
      <c r="B3056" t="s">
        <v>750</v>
      </c>
      <c r="C3056" s="300">
        <v>1599784</v>
      </c>
      <c r="D3056" s="286">
        <f>ROWS(C$5:C3056)</f>
        <v>3052</v>
      </c>
      <c r="E3056" s="286" t="str">
        <f>IF(A3056='5.1'!$E$5,TXM!D3056,"")</f>
        <v/>
      </c>
      <c r="F3056" t="str">
        <f>IFERROR(SMALL($E$5:$E$8000,ROWS($E$5:E3056)),"")</f>
        <v/>
      </c>
      <c r="I3056" s="285" t="s">
        <v>1744</v>
      </c>
      <c r="J3056" t="s">
        <v>788</v>
      </c>
      <c r="K3056" s="300">
        <v>32989658</v>
      </c>
      <c r="L3056" s="286">
        <f>ROWS(K$5:K3056)</f>
        <v>3052</v>
      </c>
      <c r="M3056" s="286" t="str">
        <f>IF(I3056='5.1'!$E$5,TXM!L3056,"")</f>
        <v/>
      </c>
      <c r="N3056" t="str">
        <f>IFERROR(SMALL($M$5:$M$8000,ROWS($M$5:M3056)),"")</f>
        <v/>
      </c>
      <c r="P3056" t="s">
        <v>1874</v>
      </c>
      <c r="Q3056" t="s">
        <v>802</v>
      </c>
      <c r="R3056">
        <v>1952748</v>
      </c>
      <c r="S3056" s="286">
        <f>ROWS(R$5:R3056)</f>
        <v>3052</v>
      </c>
      <c r="T3056" s="286" t="str">
        <f>IF(P3056='5.1'!$E$5,TXM!S3056,"")</f>
        <v/>
      </c>
      <c r="U3056" t="str">
        <f>IFERROR(SMALL($T$5:$T$8000,ROWS($T$5:T3056)),"")</f>
        <v/>
      </c>
    </row>
    <row r="3057" spans="1:21" ht="14.4" customHeight="1" x14ac:dyDescent="0.25">
      <c r="A3057" s="285" t="s">
        <v>1865</v>
      </c>
      <c r="B3057" t="s">
        <v>804</v>
      </c>
      <c r="C3057" s="300">
        <v>1413127</v>
      </c>
      <c r="D3057" s="286">
        <f>ROWS(C$5:C3057)</f>
        <v>3053</v>
      </c>
      <c r="E3057" s="286" t="str">
        <f>IF(A3057='5.1'!$E$5,TXM!D3057,"")</f>
        <v/>
      </c>
      <c r="F3057" t="str">
        <f>IFERROR(SMALL($E$5:$E$8000,ROWS($E$5:E3057)),"")</f>
        <v/>
      </c>
      <c r="I3057" s="285" t="s">
        <v>1744</v>
      </c>
      <c r="J3057" t="s">
        <v>723</v>
      </c>
      <c r="K3057" s="300">
        <v>31442372</v>
      </c>
      <c r="L3057" s="286">
        <f>ROWS(K$5:K3057)</f>
        <v>3053</v>
      </c>
      <c r="M3057" s="286" t="str">
        <f>IF(I3057='5.1'!$E$5,TXM!L3057,"")</f>
        <v/>
      </c>
      <c r="N3057" t="str">
        <f>IFERROR(SMALL($M$5:$M$8000,ROWS($M$5:M3057)),"")</f>
        <v/>
      </c>
      <c r="P3057" t="s">
        <v>1874</v>
      </c>
      <c r="Q3057" t="s">
        <v>1096</v>
      </c>
      <c r="R3057">
        <v>1577420</v>
      </c>
      <c r="S3057" s="286">
        <f>ROWS(R$5:R3057)</f>
        <v>3053</v>
      </c>
      <c r="T3057" s="286" t="str">
        <f>IF(P3057='5.1'!$E$5,TXM!S3057,"")</f>
        <v/>
      </c>
      <c r="U3057" t="str">
        <f>IFERROR(SMALL($T$5:$T$8000,ROWS($T$5:T3057)),"")</f>
        <v/>
      </c>
    </row>
    <row r="3058" spans="1:21" ht="14.4" customHeight="1" x14ac:dyDescent="0.25">
      <c r="A3058" s="285" t="s">
        <v>1865</v>
      </c>
      <c r="B3058" t="s">
        <v>1086</v>
      </c>
      <c r="C3058" s="300">
        <v>964435</v>
      </c>
      <c r="D3058" s="286">
        <f>ROWS(C$5:C3058)</f>
        <v>3054</v>
      </c>
      <c r="E3058" s="286" t="str">
        <f>IF(A3058='5.1'!$E$5,TXM!D3058,"")</f>
        <v/>
      </c>
      <c r="F3058" t="str">
        <f>IFERROR(SMALL($E$5:$E$8000,ROWS($E$5:E3058)),"")</f>
        <v/>
      </c>
      <c r="I3058" s="285" t="s">
        <v>1744</v>
      </c>
      <c r="J3058" t="s">
        <v>725</v>
      </c>
      <c r="K3058" s="300">
        <v>28257502</v>
      </c>
      <c r="L3058" s="286">
        <f>ROWS(K$5:K3058)</f>
        <v>3054</v>
      </c>
      <c r="M3058" s="286" t="str">
        <f>IF(I3058='5.1'!$E$5,TXM!L3058,"")</f>
        <v/>
      </c>
      <c r="N3058" t="str">
        <f>IFERROR(SMALL($M$5:$M$8000,ROWS($M$5:M3058)),"")</f>
        <v/>
      </c>
      <c r="P3058" t="s">
        <v>1874</v>
      </c>
      <c r="Q3058" t="s">
        <v>762</v>
      </c>
      <c r="R3058">
        <v>1477805</v>
      </c>
      <c r="S3058" s="286">
        <f>ROWS(R$5:R3058)</f>
        <v>3054</v>
      </c>
      <c r="T3058" s="286" t="str">
        <f>IF(P3058='5.1'!$E$5,TXM!S3058,"")</f>
        <v/>
      </c>
      <c r="U3058" t="str">
        <f>IFERROR(SMALL($T$5:$T$8000,ROWS($T$5:T3058)),"")</f>
        <v/>
      </c>
    </row>
    <row r="3059" spans="1:21" ht="14.4" customHeight="1" x14ac:dyDescent="0.25">
      <c r="A3059" s="285" t="s">
        <v>1865</v>
      </c>
      <c r="B3059" t="s">
        <v>198</v>
      </c>
      <c r="C3059" s="300">
        <v>543810</v>
      </c>
      <c r="D3059" s="286">
        <f>ROWS(C$5:C3059)</f>
        <v>3055</v>
      </c>
      <c r="E3059" s="286" t="str">
        <f>IF(A3059='5.1'!$E$5,TXM!D3059,"")</f>
        <v/>
      </c>
      <c r="F3059" t="str">
        <f>IFERROR(SMALL($E$5:$E$8000,ROWS($E$5:E3059)),"")</f>
        <v/>
      </c>
      <c r="I3059" s="285" t="s">
        <v>1744</v>
      </c>
      <c r="J3059" t="s">
        <v>1090</v>
      </c>
      <c r="K3059" s="300">
        <v>26564972</v>
      </c>
      <c r="L3059" s="286">
        <f>ROWS(K$5:K3059)</f>
        <v>3055</v>
      </c>
      <c r="M3059" s="286" t="str">
        <f>IF(I3059='5.1'!$E$5,TXM!L3059,"")</f>
        <v/>
      </c>
      <c r="N3059" t="str">
        <f>IFERROR(SMALL($M$5:$M$8000,ROWS($M$5:M3059)),"")</f>
        <v/>
      </c>
      <c r="P3059" t="s">
        <v>1874</v>
      </c>
      <c r="Q3059" t="s">
        <v>118</v>
      </c>
      <c r="R3059">
        <v>1373044</v>
      </c>
      <c r="S3059" s="286">
        <f>ROWS(R$5:R3059)</f>
        <v>3055</v>
      </c>
      <c r="T3059" s="286" t="str">
        <f>IF(P3059='5.1'!$E$5,TXM!S3059,"")</f>
        <v/>
      </c>
      <c r="U3059" t="str">
        <f>IFERROR(SMALL($T$5:$T$8000,ROWS($T$5:T3059)),"")</f>
        <v/>
      </c>
    </row>
    <row r="3060" spans="1:21" ht="14.4" customHeight="1" x14ac:dyDescent="0.25">
      <c r="A3060" s="285" t="s">
        <v>1865</v>
      </c>
      <c r="B3060" t="s">
        <v>1082</v>
      </c>
      <c r="C3060" s="300">
        <v>439899</v>
      </c>
      <c r="D3060" s="286">
        <f>ROWS(C$5:C3060)</f>
        <v>3056</v>
      </c>
      <c r="E3060" s="286" t="str">
        <f>IF(A3060='5.1'!$E$5,TXM!D3060,"")</f>
        <v/>
      </c>
      <c r="F3060" t="str">
        <f>IFERROR(SMALL($E$5:$E$8000,ROWS($E$5:E3060)),"")</f>
        <v/>
      </c>
      <c r="I3060" s="285" t="s">
        <v>1744</v>
      </c>
      <c r="J3060" t="s">
        <v>1078</v>
      </c>
      <c r="K3060" s="300">
        <v>25629791</v>
      </c>
      <c r="L3060" s="286">
        <f>ROWS(K$5:K3060)</f>
        <v>3056</v>
      </c>
      <c r="M3060" s="286" t="str">
        <f>IF(I3060='5.1'!$E$5,TXM!L3060,"")</f>
        <v/>
      </c>
      <c r="N3060" t="str">
        <f>IFERROR(SMALL($M$5:$M$8000,ROWS($M$5:M3060)),"")</f>
        <v/>
      </c>
      <c r="P3060" t="s">
        <v>1874</v>
      </c>
      <c r="Q3060" t="s">
        <v>782</v>
      </c>
      <c r="R3060">
        <v>1300110</v>
      </c>
      <c r="S3060" s="286">
        <f>ROWS(R$5:R3060)</f>
        <v>3056</v>
      </c>
      <c r="T3060" s="286" t="str">
        <f>IF(P3060='5.1'!$E$5,TXM!S3060,"")</f>
        <v/>
      </c>
      <c r="U3060" t="str">
        <f>IFERROR(SMALL($T$5:$T$8000,ROWS($T$5:T3060)),"")</f>
        <v/>
      </c>
    </row>
    <row r="3061" spans="1:21" ht="14.4" customHeight="1" x14ac:dyDescent="0.25">
      <c r="A3061" s="285" t="s">
        <v>1865</v>
      </c>
      <c r="B3061" t="s">
        <v>752</v>
      </c>
      <c r="C3061" s="300">
        <v>390171</v>
      </c>
      <c r="D3061" s="286">
        <f>ROWS(C$5:C3061)</f>
        <v>3057</v>
      </c>
      <c r="E3061" s="286" t="str">
        <f>IF(A3061='5.1'!$E$5,TXM!D3061,"")</f>
        <v/>
      </c>
      <c r="F3061" t="str">
        <f>IFERROR(SMALL($E$5:$E$8000,ROWS($E$5:E3061)),"")</f>
        <v/>
      </c>
      <c r="I3061" s="285" t="s">
        <v>1744</v>
      </c>
      <c r="J3061" t="s">
        <v>1096</v>
      </c>
      <c r="K3061" s="300">
        <v>24760857</v>
      </c>
      <c r="L3061" s="286">
        <f>ROWS(K$5:K3061)</f>
        <v>3057</v>
      </c>
      <c r="M3061" s="286" t="str">
        <f>IF(I3061='5.1'!$E$5,TXM!L3061,"")</f>
        <v/>
      </c>
      <c r="N3061" t="str">
        <f>IFERROR(SMALL($M$5:$M$8000,ROWS($M$5:M3061)),"")</f>
        <v/>
      </c>
      <c r="P3061" t="s">
        <v>1874</v>
      </c>
      <c r="Q3061" t="s">
        <v>1082</v>
      </c>
      <c r="R3061">
        <v>1037876</v>
      </c>
      <c r="S3061" s="286">
        <f>ROWS(R$5:R3061)</f>
        <v>3057</v>
      </c>
      <c r="T3061" s="286" t="str">
        <f>IF(P3061='5.1'!$E$5,TXM!S3061,"")</f>
        <v/>
      </c>
      <c r="U3061" t="str">
        <f>IFERROR(SMALL($T$5:$T$8000,ROWS($T$5:T3061)),"")</f>
        <v/>
      </c>
    </row>
    <row r="3062" spans="1:21" ht="14.4" customHeight="1" x14ac:dyDescent="0.25">
      <c r="A3062" s="285" t="s">
        <v>1865</v>
      </c>
      <c r="B3062" t="s">
        <v>762</v>
      </c>
      <c r="C3062" s="300">
        <v>383730</v>
      </c>
      <c r="D3062" s="286">
        <f>ROWS(C$5:C3062)</f>
        <v>3058</v>
      </c>
      <c r="E3062" s="286" t="str">
        <f>IF(A3062='5.1'!$E$5,TXM!D3062,"")</f>
        <v/>
      </c>
      <c r="F3062" t="str">
        <f>IFERROR(SMALL($E$5:$E$8000,ROWS($E$5:E3062)),"")</f>
        <v/>
      </c>
      <c r="I3062" s="285" t="s">
        <v>1744</v>
      </c>
      <c r="J3062" t="s">
        <v>818</v>
      </c>
      <c r="K3062" s="300">
        <v>24565821</v>
      </c>
      <c r="L3062" s="286">
        <f>ROWS(K$5:K3062)</f>
        <v>3058</v>
      </c>
      <c r="M3062" s="286" t="str">
        <f>IF(I3062='5.1'!$E$5,TXM!L3062,"")</f>
        <v/>
      </c>
      <c r="N3062" t="str">
        <f>IFERROR(SMALL($M$5:$M$8000,ROWS($M$5:M3062)),"")</f>
        <v/>
      </c>
      <c r="P3062" t="s">
        <v>1874</v>
      </c>
      <c r="Q3062" t="s">
        <v>1076</v>
      </c>
      <c r="R3062">
        <v>928535</v>
      </c>
      <c r="S3062" s="286">
        <f>ROWS(R$5:R3062)</f>
        <v>3058</v>
      </c>
      <c r="T3062" s="286" t="str">
        <f>IF(P3062='5.1'!$E$5,TXM!S3062,"")</f>
        <v/>
      </c>
      <c r="U3062" t="str">
        <f>IFERROR(SMALL($T$5:$T$8000,ROWS($T$5:T3062)),"")</f>
        <v/>
      </c>
    </row>
    <row r="3063" spans="1:21" ht="14.4" customHeight="1" x14ac:dyDescent="0.25">
      <c r="A3063" s="285" t="s">
        <v>1865</v>
      </c>
      <c r="B3063" t="s">
        <v>105</v>
      </c>
      <c r="C3063" s="300">
        <v>352452</v>
      </c>
      <c r="D3063" s="286">
        <f>ROWS(C$5:C3063)</f>
        <v>3059</v>
      </c>
      <c r="E3063" s="286" t="str">
        <f>IF(A3063='5.1'!$E$5,TXM!D3063,"")</f>
        <v/>
      </c>
      <c r="F3063" t="str">
        <f>IFERROR(SMALL($E$5:$E$8000,ROWS($E$5:E3063)),"")</f>
        <v/>
      </c>
      <c r="I3063" s="285" t="s">
        <v>1744</v>
      </c>
      <c r="J3063" t="s">
        <v>117</v>
      </c>
      <c r="K3063" s="300">
        <v>21871426</v>
      </c>
      <c r="L3063" s="286">
        <f>ROWS(K$5:K3063)</f>
        <v>3059</v>
      </c>
      <c r="M3063" s="286" t="str">
        <f>IF(I3063='5.1'!$E$5,TXM!L3063,"")</f>
        <v/>
      </c>
      <c r="N3063" t="str">
        <f>IFERROR(SMALL($M$5:$M$8000,ROWS($M$5:M3063)),"")</f>
        <v/>
      </c>
      <c r="P3063" t="s">
        <v>1874</v>
      </c>
      <c r="Q3063" t="s">
        <v>746</v>
      </c>
      <c r="R3063">
        <v>924778</v>
      </c>
      <c r="S3063" s="286">
        <f>ROWS(R$5:R3063)</f>
        <v>3059</v>
      </c>
      <c r="T3063" s="286" t="str">
        <f>IF(P3063='5.1'!$E$5,TXM!S3063,"")</f>
        <v/>
      </c>
      <c r="U3063" t="str">
        <f>IFERROR(SMALL($T$5:$T$8000,ROWS($T$5:T3063)),"")</f>
        <v/>
      </c>
    </row>
    <row r="3064" spans="1:21" ht="14.4" customHeight="1" x14ac:dyDescent="0.25">
      <c r="A3064" s="285" t="s">
        <v>1865</v>
      </c>
      <c r="B3064" t="s">
        <v>1081</v>
      </c>
      <c r="C3064" s="300">
        <v>208566</v>
      </c>
      <c r="D3064" s="286">
        <f>ROWS(C$5:C3064)</f>
        <v>3060</v>
      </c>
      <c r="E3064" s="286" t="str">
        <f>IF(A3064='5.1'!$E$5,TXM!D3064,"")</f>
        <v/>
      </c>
      <c r="F3064" t="str">
        <f>IFERROR(SMALL($E$5:$E$8000,ROWS($E$5:E3064)),"")</f>
        <v/>
      </c>
      <c r="I3064" s="285" t="s">
        <v>1744</v>
      </c>
      <c r="J3064" t="s">
        <v>1086</v>
      </c>
      <c r="K3064" s="300">
        <v>20195069</v>
      </c>
      <c r="L3064" s="286">
        <f>ROWS(K$5:K3064)</f>
        <v>3060</v>
      </c>
      <c r="M3064" s="286" t="str">
        <f>IF(I3064='5.1'!$E$5,TXM!L3064,"")</f>
        <v/>
      </c>
      <c r="N3064" t="str">
        <f>IFERROR(SMALL($M$5:$M$8000,ROWS($M$5:M3064)),"")</f>
        <v/>
      </c>
      <c r="P3064" t="s">
        <v>1874</v>
      </c>
      <c r="Q3064" t="s">
        <v>1081</v>
      </c>
      <c r="R3064">
        <v>874003</v>
      </c>
      <c r="S3064" s="286">
        <f>ROWS(R$5:R3064)</f>
        <v>3060</v>
      </c>
      <c r="T3064" s="286" t="str">
        <f>IF(P3064='5.1'!$E$5,TXM!S3064,"")</f>
        <v/>
      </c>
      <c r="U3064" t="str">
        <f>IFERROR(SMALL($T$5:$T$8000,ROWS($T$5:T3064)),"")</f>
        <v/>
      </c>
    </row>
    <row r="3065" spans="1:21" ht="14.4" customHeight="1" x14ac:dyDescent="0.25">
      <c r="A3065" s="285" t="s">
        <v>1865</v>
      </c>
      <c r="B3065" t="s">
        <v>116</v>
      </c>
      <c r="C3065" s="300">
        <v>139281</v>
      </c>
      <c r="D3065" s="286">
        <f>ROWS(C$5:C3065)</f>
        <v>3061</v>
      </c>
      <c r="E3065" s="286" t="str">
        <f>IF(A3065='5.1'!$E$5,TXM!D3065,"")</f>
        <v/>
      </c>
      <c r="F3065" t="str">
        <f>IFERROR(SMALL($E$5:$E$8000,ROWS($E$5:E3065)),"")</f>
        <v/>
      </c>
      <c r="I3065" s="285" t="s">
        <v>1744</v>
      </c>
      <c r="J3065" t="s">
        <v>199</v>
      </c>
      <c r="K3065" s="300">
        <v>17826187</v>
      </c>
      <c r="L3065" s="286">
        <f>ROWS(K$5:K3065)</f>
        <v>3061</v>
      </c>
      <c r="M3065" s="286" t="str">
        <f>IF(I3065='5.1'!$E$5,TXM!L3065,"")</f>
        <v/>
      </c>
      <c r="N3065" t="str">
        <f>IFERROR(SMALL($M$5:$M$8000,ROWS($M$5:M3065)),"")</f>
        <v/>
      </c>
      <c r="P3065" t="s">
        <v>1874</v>
      </c>
      <c r="Q3065" t="s">
        <v>717</v>
      </c>
      <c r="R3065">
        <v>853933</v>
      </c>
      <c r="S3065" s="286">
        <f>ROWS(R$5:R3065)</f>
        <v>3061</v>
      </c>
      <c r="T3065" s="286" t="str">
        <f>IF(P3065='5.1'!$E$5,TXM!S3065,"")</f>
        <v/>
      </c>
      <c r="U3065" t="str">
        <f>IFERROR(SMALL($T$5:$T$8000,ROWS($T$5:T3065)),"")</f>
        <v/>
      </c>
    </row>
    <row r="3066" spans="1:21" ht="14.4" customHeight="1" x14ac:dyDescent="0.25">
      <c r="A3066" s="285" t="s">
        <v>1865</v>
      </c>
      <c r="B3066" t="s">
        <v>1096</v>
      </c>
      <c r="C3066" s="300">
        <v>114989</v>
      </c>
      <c r="D3066" s="286">
        <f>ROWS(C$5:C3066)</f>
        <v>3062</v>
      </c>
      <c r="E3066" s="286" t="str">
        <f>IF(A3066='5.1'!$E$5,TXM!D3066,"")</f>
        <v/>
      </c>
      <c r="F3066" t="str">
        <f>IFERROR(SMALL($E$5:$E$8000,ROWS($E$5:E3066)),"")</f>
        <v/>
      </c>
      <c r="I3066" s="285" t="s">
        <v>1744</v>
      </c>
      <c r="J3066" t="s">
        <v>119</v>
      </c>
      <c r="K3066" s="300">
        <v>15405378</v>
      </c>
      <c r="L3066" s="286">
        <f>ROWS(K$5:K3066)</f>
        <v>3062</v>
      </c>
      <c r="M3066" s="286" t="str">
        <f>IF(I3066='5.1'!$E$5,TXM!L3066,"")</f>
        <v/>
      </c>
      <c r="N3066" t="str">
        <f>IFERROR(SMALL($M$5:$M$8000,ROWS($M$5:M3066)),"")</f>
        <v/>
      </c>
      <c r="P3066" t="s">
        <v>1874</v>
      </c>
      <c r="Q3066" t="s">
        <v>727</v>
      </c>
      <c r="R3066">
        <v>851301</v>
      </c>
      <c r="S3066" s="286">
        <f>ROWS(R$5:R3066)</f>
        <v>3062</v>
      </c>
      <c r="T3066" s="286" t="str">
        <f>IF(P3066='5.1'!$E$5,TXM!S3066,"")</f>
        <v/>
      </c>
      <c r="U3066" t="str">
        <f>IFERROR(SMALL($T$5:$T$8000,ROWS($T$5:T3066)),"")</f>
        <v/>
      </c>
    </row>
    <row r="3067" spans="1:21" ht="14.4" customHeight="1" x14ac:dyDescent="0.25">
      <c r="A3067" s="285" t="s">
        <v>1865</v>
      </c>
      <c r="B3067" t="s">
        <v>756</v>
      </c>
      <c r="C3067" s="300">
        <v>95007</v>
      </c>
      <c r="D3067" s="286">
        <f>ROWS(C$5:C3067)</f>
        <v>3063</v>
      </c>
      <c r="E3067" s="286" t="str">
        <f>IF(A3067='5.1'!$E$5,TXM!D3067,"")</f>
        <v/>
      </c>
      <c r="F3067" t="str">
        <f>IFERROR(SMALL($E$5:$E$8000,ROWS($E$5:E3067)),"")</f>
        <v/>
      </c>
      <c r="I3067" s="285" t="s">
        <v>1744</v>
      </c>
      <c r="J3067" t="s">
        <v>774</v>
      </c>
      <c r="K3067" s="300">
        <v>14528399</v>
      </c>
      <c r="L3067" s="286">
        <f>ROWS(K$5:K3067)</f>
        <v>3063</v>
      </c>
      <c r="M3067" s="286" t="str">
        <f>IF(I3067='5.1'!$E$5,TXM!L3067,"")</f>
        <v/>
      </c>
      <c r="N3067" t="str">
        <f>IFERROR(SMALL($M$5:$M$8000,ROWS($M$5:M3067)),"")</f>
        <v/>
      </c>
      <c r="P3067" t="s">
        <v>1874</v>
      </c>
      <c r="Q3067" t="s">
        <v>104</v>
      </c>
      <c r="R3067">
        <v>676591</v>
      </c>
      <c r="S3067" s="286">
        <f>ROWS(R$5:R3067)</f>
        <v>3063</v>
      </c>
      <c r="T3067" s="286" t="str">
        <f>IF(P3067='5.1'!$E$5,TXM!S3067,"")</f>
        <v/>
      </c>
      <c r="U3067" t="str">
        <f>IFERROR(SMALL($T$5:$T$8000,ROWS($T$5:T3067)),"")</f>
        <v/>
      </c>
    </row>
    <row r="3068" spans="1:21" ht="14.4" customHeight="1" x14ac:dyDescent="0.25">
      <c r="A3068" s="285" t="s">
        <v>1865</v>
      </c>
      <c r="B3068" t="s">
        <v>707</v>
      </c>
      <c r="C3068" s="300">
        <v>92794</v>
      </c>
      <c r="D3068" s="286">
        <f>ROWS(C$5:C3068)</f>
        <v>3064</v>
      </c>
      <c r="E3068" s="286" t="str">
        <f>IF(A3068='5.1'!$E$5,TXM!D3068,"")</f>
        <v/>
      </c>
      <c r="F3068" t="str">
        <f>IFERROR(SMALL($E$5:$E$8000,ROWS($E$5:E3068)),"")</f>
        <v/>
      </c>
      <c r="I3068" s="285" t="s">
        <v>1744</v>
      </c>
      <c r="J3068" t="s">
        <v>114</v>
      </c>
      <c r="K3068" s="300">
        <v>12205497</v>
      </c>
      <c r="L3068" s="286">
        <f>ROWS(K$5:K3068)</f>
        <v>3064</v>
      </c>
      <c r="M3068" s="286" t="str">
        <f>IF(I3068='5.1'!$E$5,TXM!L3068,"")</f>
        <v/>
      </c>
      <c r="N3068" t="str">
        <f>IFERROR(SMALL($M$5:$M$8000,ROWS($M$5:M3068)),"")</f>
        <v/>
      </c>
      <c r="P3068" t="s">
        <v>1874</v>
      </c>
      <c r="Q3068" t="s">
        <v>1090</v>
      </c>
      <c r="R3068">
        <v>668288</v>
      </c>
      <c r="S3068" s="286">
        <f>ROWS(R$5:R3068)</f>
        <v>3064</v>
      </c>
      <c r="T3068" s="286" t="str">
        <f>IF(P3068='5.1'!$E$5,TXM!S3068,"")</f>
        <v/>
      </c>
      <c r="U3068" t="str">
        <f>IFERROR(SMALL($T$5:$T$8000,ROWS($T$5:T3068)),"")</f>
        <v/>
      </c>
    </row>
    <row r="3069" spans="1:21" ht="14.4" customHeight="1" x14ac:dyDescent="0.25">
      <c r="A3069" s="285" t="s">
        <v>1865</v>
      </c>
      <c r="B3069" t="s">
        <v>109</v>
      </c>
      <c r="C3069" s="300">
        <v>87870</v>
      </c>
      <c r="D3069" s="286">
        <f>ROWS(C$5:C3069)</f>
        <v>3065</v>
      </c>
      <c r="E3069" s="286" t="str">
        <f>IF(A3069='5.1'!$E$5,TXM!D3069,"")</f>
        <v/>
      </c>
      <c r="F3069" t="str">
        <f>IFERROR(SMALL($E$5:$E$8000,ROWS($E$5:E3069)),"")</f>
        <v/>
      </c>
      <c r="I3069" s="285" t="s">
        <v>1744</v>
      </c>
      <c r="J3069" t="s">
        <v>1097</v>
      </c>
      <c r="K3069" s="300">
        <v>10417008</v>
      </c>
      <c r="L3069" s="286">
        <f>ROWS(K$5:K3069)</f>
        <v>3065</v>
      </c>
      <c r="M3069" s="286" t="str">
        <f>IF(I3069='5.1'!$E$5,TXM!L3069,"")</f>
        <v/>
      </c>
      <c r="N3069" t="str">
        <f>IFERROR(SMALL($M$5:$M$8000,ROWS($M$5:M3069)),"")</f>
        <v/>
      </c>
      <c r="P3069" t="s">
        <v>1874</v>
      </c>
      <c r="Q3069" t="s">
        <v>198</v>
      </c>
      <c r="R3069">
        <v>658350</v>
      </c>
      <c r="S3069" s="286">
        <f>ROWS(R$5:R3069)</f>
        <v>3065</v>
      </c>
      <c r="T3069" s="286" t="str">
        <f>IF(P3069='5.1'!$E$5,TXM!S3069,"")</f>
        <v/>
      </c>
      <c r="U3069" t="str">
        <f>IFERROR(SMALL($T$5:$T$8000,ROWS($T$5:T3069)),"")</f>
        <v/>
      </c>
    </row>
    <row r="3070" spans="1:21" ht="14.4" customHeight="1" x14ac:dyDescent="0.25">
      <c r="A3070" s="285" t="s">
        <v>1865</v>
      </c>
      <c r="B3070" t="s">
        <v>107</v>
      </c>
      <c r="C3070" s="300">
        <v>86639</v>
      </c>
      <c r="D3070" s="286">
        <f>ROWS(C$5:C3070)</f>
        <v>3066</v>
      </c>
      <c r="E3070" s="286" t="str">
        <f>IF(A3070='5.1'!$E$5,TXM!D3070,"")</f>
        <v/>
      </c>
      <c r="F3070" t="str">
        <f>IFERROR(SMALL($E$5:$E$8000,ROWS($E$5:E3070)),"")</f>
        <v/>
      </c>
      <c r="I3070" s="285" t="s">
        <v>1744</v>
      </c>
      <c r="J3070" t="s">
        <v>107</v>
      </c>
      <c r="K3070" s="300">
        <v>9459024</v>
      </c>
      <c r="L3070" s="286">
        <f>ROWS(K$5:K3070)</f>
        <v>3066</v>
      </c>
      <c r="M3070" s="286" t="str">
        <f>IF(I3070='5.1'!$E$5,TXM!L3070,"")</f>
        <v/>
      </c>
      <c r="N3070" t="str">
        <f>IFERROR(SMALL($M$5:$M$8000,ROWS($M$5:M3070)),"")</f>
        <v/>
      </c>
      <c r="P3070" t="s">
        <v>1874</v>
      </c>
      <c r="Q3070" t="s">
        <v>110</v>
      </c>
      <c r="R3070">
        <v>545917</v>
      </c>
      <c r="S3070" s="286">
        <f>ROWS(R$5:R3070)</f>
        <v>3066</v>
      </c>
      <c r="T3070" s="286" t="str">
        <f>IF(P3070='5.1'!$E$5,TXM!S3070,"")</f>
        <v/>
      </c>
      <c r="U3070" t="str">
        <f>IFERROR(SMALL($T$5:$T$8000,ROWS($T$5:T3070)),"")</f>
        <v/>
      </c>
    </row>
    <row r="3071" spans="1:21" ht="14.4" customHeight="1" x14ac:dyDescent="0.25">
      <c r="A3071" s="285" t="s">
        <v>1865</v>
      </c>
      <c r="B3071" t="s">
        <v>1093</v>
      </c>
      <c r="C3071" s="300">
        <v>61129</v>
      </c>
      <c r="D3071" s="286">
        <f>ROWS(C$5:C3071)</f>
        <v>3067</v>
      </c>
      <c r="E3071" s="286" t="str">
        <f>IF(A3071='5.1'!$E$5,TXM!D3071,"")</f>
        <v/>
      </c>
      <c r="F3071" t="str">
        <f>IFERROR(SMALL($E$5:$E$8000,ROWS($E$5:E3071)),"")</f>
        <v/>
      </c>
      <c r="I3071" s="285" t="s">
        <v>1744</v>
      </c>
      <c r="J3071" t="s">
        <v>744</v>
      </c>
      <c r="K3071" s="300">
        <v>9055966</v>
      </c>
      <c r="L3071" s="286">
        <f>ROWS(K$5:K3071)</f>
        <v>3067</v>
      </c>
      <c r="M3071" s="286" t="str">
        <f>IF(I3071='5.1'!$E$5,TXM!L3071,"")</f>
        <v/>
      </c>
      <c r="N3071" t="str">
        <f>IFERROR(SMALL($M$5:$M$8000,ROWS($M$5:M3071)),"")</f>
        <v/>
      </c>
      <c r="P3071" t="s">
        <v>1874</v>
      </c>
      <c r="Q3071" t="s">
        <v>105</v>
      </c>
      <c r="R3071">
        <v>514888</v>
      </c>
      <c r="S3071" s="286">
        <f>ROWS(R$5:R3071)</f>
        <v>3067</v>
      </c>
      <c r="T3071" s="286" t="str">
        <f>IF(P3071='5.1'!$E$5,TXM!S3071,"")</f>
        <v/>
      </c>
      <c r="U3071" t="str">
        <f>IFERROR(SMALL($T$5:$T$8000,ROWS($T$5:T3071)),"")</f>
        <v/>
      </c>
    </row>
    <row r="3072" spans="1:21" ht="14.4" customHeight="1" x14ac:dyDescent="0.25">
      <c r="A3072" s="285" t="s">
        <v>1865</v>
      </c>
      <c r="B3072" t="s">
        <v>1087</v>
      </c>
      <c r="C3072" s="300">
        <v>52601</v>
      </c>
      <c r="D3072" s="286">
        <f>ROWS(C$5:C3072)</f>
        <v>3068</v>
      </c>
      <c r="E3072" s="286" t="str">
        <f>IF(A3072='5.1'!$E$5,TXM!D3072,"")</f>
        <v/>
      </c>
      <c r="F3072" t="str">
        <f>IFERROR(SMALL($E$5:$E$8000,ROWS($E$5:E3072)),"")</f>
        <v/>
      </c>
      <c r="I3072" s="285" t="s">
        <v>1744</v>
      </c>
      <c r="J3072" t="s">
        <v>727</v>
      </c>
      <c r="K3072" s="300">
        <v>8585901</v>
      </c>
      <c r="L3072" s="286">
        <f>ROWS(K$5:K3072)</f>
        <v>3068</v>
      </c>
      <c r="M3072" s="286" t="str">
        <f>IF(I3072='5.1'!$E$5,TXM!L3072,"")</f>
        <v/>
      </c>
      <c r="N3072" t="str">
        <f>IFERROR(SMALL($M$5:$M$8000,ROWS($M$5:M3072)),"")</f>
        <v/>
      </c>
      <c r="P3072" t="s">
        <v>1874</v>
      </c>
      <c r="Q3072" t="s">
        <v>804</v>
      </c>
      <c r="R3072">
        <v>503916</v>
      </c>
      <c r="S3072" s="286">
        <f>ROWS(R$5:R3072)</f>
        <v>3068</v>
      </c>
      <c r="T3072" s="286" t="str">
        <f>IF(P3072='5.1'!$E$5,TXM!S3072,"")</f>
        <v/>
      </c>
      <c r="U3072" t="str">
        <f>IFERROR(SMALL($T$5:$T$8000,ROWS($T$5:T3072)),"")</f>
        <v/>
      </c>
    </row>
    <row r="3073" spans="1:21" ht="14.4" customHeight="1" x14ac:dyDescent="0.25">
      <c r="A3073" s="285" t="s">
        <v>1865</v>
      </c>
      <c r="B3073" t="s">
        <v>764</v>
      </c>
      <c r="C3073" s="300">
        <v>9916</v>
      </c>
      <c r="D3073" s="286">
        <f>ROWS(C$5:C3073)</f>
        <v>3069</v>
      </c>
      <c r="E3073" s="286" t="str">
        <f>IF(A3073='5.1'!$E$5,TXM!D3073,"")</f>
        <v/>
      </c>
      <c r="F3073" t="str">
        <f>IFERROR(SMALL($E$5:$E$8000,ROWS($E$5:E3073)),"")</f>
        <v/>
      </c>
      <c r="I3073" s="285" t="s">
        <v>1744</v>
      </c>
      <c r="J3073" t="s">
        <v>776</v>
      </c>
      <c r="K3073" s="300">
        <v>7512749</v>
      </c>
      <c r="L3073" s="286">
        <f>ROWS(K$5:K3073)</f>
        <v>3069</v>
      </c>
      <c r="M3073" s="286" t="str">
        <f>IF(I3073='5.1'!$E$5,TXM!L3073,"")</f>
        <v/>
      </c>
      <c r="N3073" t="str">
        <f>IFERROR(SMALL($M$5:$M$8000,ROWS($M$5:M3073)),"")</f>
        <v/>
      </c>
      <c r="P3073" t="s">
        <v>1874</v>
      </c>
      <c r="Q3073" t="s">
        <v>108</v>
      </c>
      <c r="R3073">
        <v>472500</v>
      </c>
      <c r="S3073" s="286">
        <f>ROWS(R$5:R3073)</f>
        <v>3069</v>
      </c>
      <c r="T3073" s="286" t="str">
        <f>IF(P3073='5.1'!$E$5,TXM!S3073,"")</f>
        <v/>
      </c>
      <c r="U3073" t="str">
        <f>IFERROR(SMALL($T$5:$T$8000,ROWS($T$5:T3073)),"")</f>
        <v/>
      </c>
    </row>
    <row r="3074" spans="1:21" ht="14.4" customHeight="1" x14ac:dyDescent="0.25">
      <c r="A3074" s="285" t="s">
        <v>1865</v>
      </c>
      <c r="B3074" t="s">
        <v>734</v>
      </c>
      <c r="C3074" s="300">
        <v>9750</v>
      </c>
      <c r="D3074" s="286">
        <f>ROWS(C$5:C3074)</f>
        <v>3070</v>
      </c>
      <c r="E3074" s="286" t="str">
        <f>IF(A3074='5.1'!$E$5,TXM!D3074,"")</f>
        <v/>
      </c>
      <c r="F3074" t="str">
        <f>IFERROR(SMALL($E$5:$E$8000,ROWS($E$5:E3074)),"")</f>
        <v/>
      </c>
      <c r="I3074" s="285" t="s">
        <v>1744</v>
      </c>
      <c r="J3074" t="s">
        <v>115</v>
      </c>
      <c r="K3074" s="300">
        <v>7054679</v>
      </c>
      <c r="L3074" s="286">
        <f>ROWS(K$5:K3074)</f>
        <v>3070</v>
      </c>
      <c r="M3074" s="286" t="str">
        <f>IF(I3074='5.1'!$E$5,TXM!L3074,"")</f>
        <v/>
      </c>
      <c r="N3074" t="str">
        <f>IFERROR(SMALL($M$5:$M$8000,ROWS($M$5:M3074)),"")</f>
        <v/>
      </c>
      <c r="P3074" t="s">
        <v>1874</v>
      </c>
      <c r="Q3074" t="s">
        <v>821</v>
      </c>
      <c r="R3074">
        <v>450031</v>
      </c>
      <c r="S3074" s="286">
        <f>ROWS(R$5:R3074)</f>
        <v>3070</v>
      </c>
      <c r="T3074" s="286" t="str">
        <f>IF(P3074='5.1'!$E$5,TXM!S3074,"")</f>
        <v/>
      </c>
      <c r="U3074" t="str">
        <f>IFERROR(SMALL($T$5:$T$8000,ROWS($T$5:T3074)),"")</f>
        <v/>
      </c>
    </row>
    <row r="3075" spans="1:21" ht="14.4" customHeight="1" x14ac:dyDescent="0.25">
      <c r="A3075" s="285" t="s">
        <v>1865</v>
      </c>
      <c r="B3075" t="s">
        <v>110</v>
      </c>
      <c r="C3075" s="300">
        <v>7646</v>
      </c>
      <c r="D3075" s="286">
        <f>ROWS(C$5:C3075)</f>
        <v>3071</v>
      </c>
      <c r="E3075" s="286" t="str">
        <f>IF(A3075='5.1'!$E$5,TXM!D3075,"")</f>
        <v/>
      </c>
      <c r="F3075" t="str">
        <f>IFERROR(SMALL($E$5:$E$8000,ROWS($E$5:E3075)),"")</f>
        <v/>
      </c>
      <c r="I3075" s="285" t="s">
        <v>1744</v>
      </c>
      <c r="J3075" t="s">
        <v>812</v>
      </c>
      <c r="K3075" s="300">
        <v>6792738</v>
      </c>
      <c r="L3075" s="286">
        <f>ROWS(K$5:K3075)</f>
        <v>3071</v>
      </c>
      <c r="M3075" s="286" t="str">
        <f>IF(I3075='5.1'!$E$5,TXM!L3075,"")</f>
        <v/>
      </c>
      <c r="N3075" t="str">
        <f>IFERROR(SMALL($M$5:$M$8000,ROWS($M$5:M3075)),"")</f>
        <v/>
      </c>
      <c r="P3075" t="s">
        <v>1874</v>
      </c>
      <c r="Q3075" t="s">
        <v>823</v>
      </c>
      <c r="R3075">
        <v>440284</v>
      </c>
      <c r="S3075" s="286">
        <f>ROWS(R$5:R3075)</f>
        <v>3071</v>
      </c>
      <c r="T3075" s="286" t="str">
        <f>IF(P3075='5.1'!$E$5,TXM!S3075,"")</f>
        <v/>
      </c>
      <c r="U3075" t="str">
        <f>IFERROR(SMALL($T$5:$T$8000,ROWS($T$5:T3075)),"")</f>
        <v/>
      </c>
    </row>
    <row r="3076" spans="1:21" ht="14.4" customHeight="1" x14ac:dyDescent="0.25">
      <c r="A3076" s="285" t="s">
        <v>2037</v>
      </c>
      <c r="B3076" t="s">
        <v>1080</v>
      </c>
      <c r="C3076" s="300">
        <v>7862703</v>
      </c>
      <c r="D3076" s="286">
        <f>ROWS(C$5:C3076)</f>
        <v>3072</v>
      </c>
      <c r="E3076" s="286" t="str">
        <f>IF(A3076='5.1'!$E$5,TXM!D3076,"")</f>
        <v/>
      </c>
      <c r="F3076" t="str">
        <f>IFERROR(SMALL($E$5:$E$8000,ROWS($E$5:E3076)),"")</f>
        <v/>
      </c>
      <c r="I3076" s="285" t="s">
        <v>1744</v>
      </c>
      <c r="J3076" t="s">
        <v>754</v>
      </c>
      <c r="K3076" s="300">
        <v>5982400</v>
      </c>
      <c r="L3076" s="286">
        <f>ROWS(K$5:K3076)</f>
        <v>3072</v>
      </c>
      <c r="M3076" s="286" t="str">
        <f>IF(I3076='5.1'!$E$5,TXM!L3076,"")</f>
        <v/>
      </c>
      <c r="N3076" t="str">
        <f>IFERROR(SMALL($M$5:$M$8000,ROWS($M$5:M3076)),"")</f>
        <v/>
      </c>
      <c r="P3076" t="s">
        <v>1874</v>
      </c>
      <c r="Q3076" t="s">
        <v>723</v>
      </c>
      <c r="R3076">
        <v>333130</v>
      </c>
      <c r="S3076" s="286">
        <f>ROWS(R$5:R3076)</f>
        <v>3072</v>
      </c>
      <c r="T3076" s="286" t="str">
        <f>IF(P3076='5.1'!$E$5,TXM!S3076,"")</f>
        <v/>
      </c>
      <c r="U3076" t="str">
        <f>IFERROR(SMALL($T$5:$T$8000,ROWS($T$5:T3076)),"")</f>
        <v/>
      </c>
    </row>
    <row r="3077" spans="1:21" ht="14.4" customHeight="1" x14ac:dyDescent="0.25">
      <c r="A3077" s="285" t="s">
        <v>2037</v>
      </c>
      <c r="B3077" t="s">
        <v>1081</v>
      </c>
      <c r="C3077" s="300">
        <v>2303543</v>
      </c>
      <c r="D3077" s="286">
        <f>ROWS(C$5:C3077)</f>
        <v>3073</v>
      </c>
      <c r="E3077" s="286" t="str">
        <f>IF(A3077='5.1'!$E$5,TXM!D3077,"")</f>
        <v/>
      </c>
      <c r="F3077" t="str">
        <f>IFERROR(SMALL($E$5:$E$8000,ROWS($E$5:E3077)),"")</f>
        <v/>
      </c>
      <c r="I3077" s="285" t="s">
        <v>1744</v>
      </c>
      <c r="J3077" t="s">
        <v>756</v>
      </c>
      <c r="K3077" s="300">
        <v>5408004</v>
      </c>
      <c r="L3077" s="286">
        <f>ROWS(K$5:K3077)</f>
        <v>3073</v>
      </c>
      <c r="M3077" s="286" t="str">
        <f>IF(I3077='5.1'!$E$5,TXM!L3077,"")</f>
        <v/>
      </c>
      <c r="N3077" t="str">
        <f>IFERROR(SMALL($M$5:$M$8000,ROWS($M$5:M3077)),"")</f>
        <v/>
      </c>
      <c r="P3077" t="s">
        <v>1874</v>
      </c>
      <c r="Q3077" t="s">
        <v>1091</v>
      </c>
      <c r="R3077">
        <v>317357</v>
      </c>
      <c r="S3077" s="286">
        <f>ROWS(R$5:R3077)</f>
        <v>3073</v>
      </c>
      <c r="T3077" s="286" t="str">
        <f>IF(P3077='5.1'!$E$5,TXM!S3077,"")</f>
        <v/>
      </c>
      <c r="U3077" t="str">
        <f>IFERROR(SMALL($T$5:$T$8000,ROWS($T$5:T3077)),"")</f>
        <v/>
      </c>
    </row>
    <row r="3078" spans="1:21" ht="14.4" customHeight="1" x14ac:dyDescent="0.25">
      <c r="A3078" s="285" t="s">
        <v>1867</v>
      </c>
      <c r="B3078" t="s">
        <v>715</v>
      </c>
      <c r="C3078" s="300">
        <v>372976547</v>
      </c>
      <c r="D3078" s="286">
        <f>ROWS(C$5:C3078)</f>
        <v>3074</v>
      </c>
      <c r="E3078" s="286" t="str">
        <f>IF(A3078='5.1'!$E$5,TXM!D3078,"")</f>
        <v/>
      </c>
      <c r="F3078" t="str">
        <f>IFERROR(SMALL($E$5:$E$8000,ROWS($E$5:E3078)),"")</f>
        <v/>
      </c>
      <c r="I3078" s="285" t="s">
        <v>1744</v>
      </c>
      <c r="J3078" t="s">
        <v>780</v>
      </c>
      <c r="K3078" s="300">
        <v>4875664</v>
      </c>
      <c r="L3078" s="286">
        <f>ROWS(K$5:K3078)</f>
        <v>3074</v>
      </c>
      <c r="M3078" s="286" t="str">
        <f>IF(I3078='5.1'!$E$5,TXM!L3078,"")</f>
        <v/>
      </c>
      <c r="N3078" t="str">
        <f>IFERROR(SMALL($M$5:$M$8000,ROWS($M$5:M3078)),"")</f>
        <v/>
      </c>
      <c r="P3078" t="s">
        <v>1874</v>
      </c>
      <c r="Q3078" t="s">
        <v>756</v>
      </c>
      <c r="R3078">
        <v>280768</v>
      </c>
      <c r="S3078" s="286">
        <f>ROWS(R$5:R3078)</f>
        <v>3074</v>
      </c>
      <c r="T3078" s="286" t="str">
        <f>IF(P3078='5.1'!$E$5,TXM!S3078,"")</f>
        <v/>
      </c>
      <c r="U3078" t="str">
        <f>IFERROR(SMALL($T$5:$T$8000,ROWS($T$5:T3078)),"")</f>
        <v/>
      </c>
    </row>
    <row r="3079" spans="1:21" ht="14.4" customHeight="1" x14ac:dyDescent="0.25">
      <c r="A3079" s="285" t="s">
        <v>1867</v>
      </c>
      <c r="B3079" t="s">
        <v>1080</v>
      </c>
      <c r="C3079" s="300">
        <v>161318369</v>
      </c>
      <c r="D3079" s="286">
        <f>ROWS(C$5:C3079)</f>
        <v>3075</v>
      </c>
      <c r="E3079" s="286" t="str">
        <f>IF(A3079='5.1'!$E$5,TXM!D3079,"")</f>
        <v/>
      </c>
      <c r="F3079" t="str">
        <f>IFERROR(SMALL($E$5:$E$8000,ROWS($E$5:E3079)),"")</f>
        <v/>
      </c>
      <c r="I3079" s="285" t="s">
        <v>1744</v>
      </c>
      <c r="J3079" t="s">
        <v>198</v>
      </c>
      <c r="K3079" s="300">
        <v>4527911</v>
      </c>
      <c r="L3079" s="286">
        <f>ROWS(K$5:K3079)</f>
        <v>3075</v>
      </c>
      <c r="M3079" s="286" t="str">
        <f>IF(I3079='5.1'!$E$5,TXM!L3079,"")</f>
        <v/>
      </c>
      <c r="N3079" t="str">
        <f>IFERROR(SMALL($M$5:$M$8000,ROWS($M$5:M3079)),"")</f>
        <v/>
      </c>
      <c r="P3079" t="s">
        <v>1874</v>
      </c>
      <c r="Q3079" t="s">
        <v>715</v>
      </c>
      <c r="R3079">
        <v>253890</v>
      </c>
      <c r="S3079" s="286">
        <f>ROWS(R$5:R3079)</f>
        <v>3075</v>
      </c>
      <c r="T3079" s="286" t="str">
        <f>IF(P3079='5.1'!$E$5,TXM!S3079,"")</f>
        <v/>
      </c>
      <c r="U3079" t="str">
        <f>IFERROR(SMALL($T$5:$T$8000,ROWS($T$5:T3079)),"")</f>
        <v/>
      </c>
    </row>
    <row r="3080" spans="1:21" ht="14.4" customHeight="1" x14ac:dyDescent="0.25">
      <c r="A3080" s="285" t="s">
        <v>1867</v>
      </c>
      <c r="B3080" t="s">
        <v>1086</v>
      </c>
      <c r="C3080" s="300">
        <v>150759465</v>
      </c>
      <c r="D3080" s="286">
        <f>ROWS(C$5:C3080)</f>
        <v>3076</v>
      </c>
      <c r="E3080" s="286" t="str">
        <f>IF(A3080='5.1'!$E$5,TXM!D3080,"")</f>
        <v/>
      </c>
      <c r="F3080" t="str">
        <f>IFERROR(SMALL($E$5:$E$8000,ROWS($E$5:E3080)),"")</f>
        <v/>
      </c>
      <c r="I3080" s="285" t="s">
        <v>1744</v>
      </c>
      <c r="J3080" t="s">
        <v>786</v>
      </c>
      <c r="K3080" s="300">
        <v>4513236</v>
      </c>
      <c r="L3080" s="286">
        <f>ROWS(K$5:K3080)</f>
        <v>3076</v>
      </c>
      <c r="M3080" s="286" t="str">
        <f>IF(I3080='5.1'!$E$5,TXM!L3080,"")</f>
        <v/>
      </c>
      <c r="N3080" t="str">
        <f>IFERROR(SMALL($M$5:$M$8000,ROWS($M$5:M3080)),"")</f>
        <v/>
      </c>
      <c r="P3080" t="s">
        <v>1874</v>
      </c>
      <c r="Q3080" t="s">
        <v>117</v>
      </c>
      <c r="R3080">
        <v>223197</v>
      </c>
      <c r="S3080" s="286">
        <f>ROWS(R$5:R3080)</f>
        <v>3076</v>
      </c>
      <c r="T3080" s="286" t="str">
        <f>IF(P3080='5.1'!$E$5,TXM!S3080,"")</f>
        <v/>
      </c>
      <c r="U3080" t="str">
        <f>IFERROR(SMALL($T$5:$T$8000,ROWS($T$5:T3080)),"")</f>
        <v/>
      </c>
    </row>
    <row r="3081" spans="1:21" ht="14.4" customHeight="1" x14ac:dyDescent="0.25">
      <c r="A3081" s="285" t="s">
        <v>1867</v>
      </c>
      <c r="B3081" t="s">
        <v>1090</v>
      </c>
      <c r="C3081" s="300">
        <v>34092524</v>
      </c>
      <c r="D3081" s="286">
        <f>ROWS(C$5:C3081)</f>
        <v>3077</v>
      </c>
      <c r="E3081" s="286" t="str">
        <f>IF(A3081='5.1'!$E$5,TXM!D3081,"")</f>
        <v/>
      </c>
      <c r="F3081" t="str">
        <f>IFERROR(SMALL($E$5:$E$8000,ROWS($E$5:E3081)),"")</f>
        <v/>
      </c>
      <c r="I3081" s="285" t="s">
        <v>1744</v>
      </c>
      <c r="J3081" t="s">
        <v>823</v>
      </c>
      <c r="K3081" s="300">
        <v>4488990</v>
      </c>
      <c r="L3081" s="286">
        <f>ROWS(K$5:K3081)</f>
        <v>3077</v>
      </c>
      <c r="M3081" s="286" t="str">
        <f>IF(I3081='5.1'!$E$5,TXM!L3081,"")</f>
        <v/>
      </c>
      <c r="N3081" t="str">
        <f>IFERROR(SMALL($M$5:$M$8000,ROWS($M$5:M3081)),"")</f>
        <v/>
      </c>
      <c r="P3081" t="s">
        <v>1874</v>
      </c>
      <c r="Q3081" t="s">
        <v>109</v>
      </c>
      <c r="R3081">
        <v>192311</v>
      </c>
      <c r="S3081" s="286">
        <f>ROWS(R$5:R3081)</f>
        <v>3077</v>
      </c>
      <c r="T3081" s="286" t="str">
        <f>IF(P3081='5.1'!$E$5,TXM!S3081,"")</f>
        <v/>
      </c>
      <c r="U3081" t="str">
        <f>IFERROR(SMALL($T$5:$T$8000,ROWS($T$5:T3081)),"")</f>
        <v/>
      </c>
    </row>
    <row r="3082" spans="1:21" ht="14.4" customHeight="1" x14ac:dyDescent="0.25">
      <c r="A3082" s="285" t="s">
        <v>1867</v>
      </c>
      <c r="B3082" t="s">
        <v>102</v>
      </c>
      <c r="C3082" s="300">
        <v>29021796</v>
      </c>
      <c r="D3082" s="286">
        <f>ROWS(C$5:C3082)</f>
        <v>3078</v>
      </c>
      <c r="E3082" s="286" t="str">
        <f>IF(A3082='5.1'!$E$5,TXM!D3082,"")</f>
        <v/>
      </c>
      <c r="F3082" t="str">
        <f>IFERROR(SMALL($E$5:$E$8000,ROWS($E$5:E3082)),"")</f>
        <v/>
      </c>
      <c r="I3082" s="285" t="s">
        <v>1744</v>
      </c>
      <c r="J3082" t="s">
        <v>740</v>
      </c>
      <c r="K3082" s="300">
        <v>4449283</v>
      </c>
      <c r="L3082" s="286">
        <f>ROWS(K$5:K3082)</f>
        <v>3078</v>
      </c>
      <c r="M3082" s="286" t="str">
        <f>IF(I3082='5.1'!$E$5,TXM!L3082,"")</f>
        <v/>
      </c>
      <c r="N3082" t="str">
        <f>IFERROR(SMALL($M$5:$M$8000,ROWS($M$5:M3082)),"")</f>
        <v/>
      </c>
      <c r="P3082" t="s">
        <v>1874</v>
      </c>
      <c r="Q3082" t="s">
        <v>774</v>
      </c>
      <c r="R3082">
        <v>134996</v>
      </c>
      <c r="S3082" s="286">
        <f>ROWS(R$5:R3082)</f>
        <v>3078</v>
      </c>
      <c r="T3082" s="286" t="str">
        <f>IF(P3082='5.1'!$E$5,TXM!S3082,"")</f>
        <v/>
      </c>
      <c r="U3082" t="str">
        <f>IFERROR(SMALL($T$5:$T$8000,ROWS($T$5:T3082)),"")</f>
        <v/>
      </c>
    </row>
    <row r="3083" spans="1:21" ht="14.4" customHeight="1" x14ac:dyDescent="0.25">
      <c r="A3083" s="285" t="s">
        <v>1867</v>
      </c>
      <c r="B3083" t="s">
        <v>117</v>
      </c>
      <c r="C3083" s="300">
        <v>28323103</v>
      </c>
      <c r="D3083" s="286">
        <f>ROWS(C$5:C3083)</f>
        <v>3079</v>
      </c>
      <c r="E3083" s="286" t="str">
        <f>IF(A3083='5.1'!$E$5,TXM!D3083,"")</f>
        <v/>
      </c>
      <c r="F3083" t="str">
        <f>IFERROR(SMALL($E$5:$E$8000,ROWS($E$5:E3083)),"")</f>
        <v/>
      </c>
      <c r="I3083" s="285" t="s">
        <v>1744</v>
      </c>
      <c r="J3083" t="s">
        <v>1092</v>
      </c>
      <c r="K3083" s="300">
        <v>4329292</v>
      </c>
      <c r="L3083" s="286">
        <f>ROWS(K$5:K3083)</f>
        <v>3079</v>
      </c>
      <c r="M3083" s="286" t="str">
        <f>IF(I3083='5.1'!$E$5,TXM!L3083,"")</f>
        <v/>
      </c>
      <c r="N3083" t="str">
        <f>IFERROR(SMALL($M$5:$M$8000,ROWS($M$5:M3083)),"")</f>
        <v/>
      </c>
      <c r="P3083" t="s">
        <v>1874</v>
      </c>
      <c r="Q3083" t="s">
        <v>116</v>
      </c>
      <c r="R3083">
        <v>133762</v>
      </c>
      <c r="S3083" s="286">
        <f>ROWS(R$5:R3083)</f>
        <v>3079</v>
      </c>
      <c r="T3083" s="286" t="str">
        <f>IF(P3083='5.1'!$E$5,TXM!S3083,"")</f>
        <v/>
      </c>
      <c r="U3083" t="str">
        <f>IFERROR(SMALL($T$5:$T$8000,ROWS($T$5:T3083)),"")</f>
        <v/>
      </c>
    </row>
    <row r="3084" spans="1:21" ht="14.4" customHeight="1" x14ac:dyDescent="0.25">
      <c r="A3084" s="285" t="s">
        <v>1867</v>
      </c>
      <c r="B3084" t="s">
        <v>997</v>
      </c>
      <c r="C3084" s="300">
        <v>27969672</v>
      </c>
      <c r="D3084" s="286">
        <f>ROWS(C$5:C3084)</f>
        <v>3080</v>
      </c>
      <c r="E3084" s="286" t="str">
        <f>IF(A3084='5.1'!$E$5,TXM!D3084,"")</f>
        <v/>
      </c>
      <c r="F3084" t="str">
        <f>IFERROR(SMALL($E$5:$E$8000,ROWS($E$5:E3084)),"")</f>
        <v/>
      </c>
      <c r="I3084" s="285" t="s">
        <v>1744</v>
      </c>
      <c r="J3084" t="s">
        <v>1083</v>
      </c>
      <c r="K3084" s="300">
        <v>4246341</v>
      </c>
      <c r="L3084" s="286">
        <f>ROWS(K$5:K3084)</f>
        <v>3080</v>
      </c>
      <c r="M3084" s="286" t="str">
        <f>IF(I3084='5.1'!$E$5,TXM!L3084,"")</f>
        <v/>
      </c>
      <c r="N3084" t="str">
        <f>IFERROR(SMALL($M$5:$M$8000,ROWS($M$5:M3084)),"")</f>
        <v/>
      </c>
      <c r="P3084" t="s">
        <v>1874</v>
      </c>
      <c r="Q3084" t="s">
        <v>734</v>
      </c>
      <c r="R3084">
        <v>132411</v>
      </c>
      <c r="S3084" s="286">
        <f>ROWS(R$5:R3084)</f>
        <v>3080</v>
      </c>
      <c r="T3084" s="286" t="str">
        <f>IF(P3084='5.1'!$E$5,TXM!S3084,"")</f>
        <v/>
      </c>
      <c r="U3084" t="str">
        <f>IFERROR(SMALL($T$5:$T$8000,ROWS($T$5:T3084)),"")</f>
        <v/>
      </c>
    </row>
    <row r="3085" spans="1:21" ht="14.4" customHeight="1" x14ac:dyDescent="0.25">
      <c r="A3085" s="285" t="s">
        <v>1867</v>
      </c>
      <c r="B3085" t="s">
        <v>705</v>
      </c>
      <c r="C3085" s="300">
        <v>20389383</v>
      </c>
      <c r="D3085" s="286">
        <f>ROWS(C$5:C3085)</f>
        <v>3081</v>
      </c>
      <c r="E3085" s="286" t="str">
        <f>IF(A3085='5.1'!$E$5,TXM!D3085,"")</f>
        <v/>
      </c>
      <c r="F3085" t="str">
        <f>IFERROR(SMALL($E$5:$E$8000,ROWS($E$5:E3085)),"")</f>
        <v/>
      </c>
      <c r="I3085" s="285" t="s">
        <v>1744</v>
      </c>
      <c r="J3085" t="s">
        <v>762</v>
      </c>
      <c r="K3085" s="300">
        <v>3807830</v>
      </c>
      <c r="L3085" s="286">
        <f>ROWS(K$5:K3085)</f>
        <v>3081</v>
      </c>
      <c r="M3085" s="286" t="str">
        <f>IF(I3085='5.1'!$E$5,TXM!L3085,"")</f>
        <v/>
      </c>
      <c r="N3085" t="str">
        <f>IFERROR(SMALL($M$5:$M$8000,ROWS($M$5:M3085)),"")</f>
        <v/>
      </c>
      <c r="P3085" t="s">
        <v>1874</v>
      </c>
      <c r="Q3085" t="s">
        <v>742</v>
      </c>
      <c r="R3085">
        <v>95086</v>
      </c>
      <c r="S3085" s="286">
        <f>ROWS(R$5:R3085)</f>
        <v>3081</v>
      </c>
      <c r="T3085" s="286" t="str">
        <f>IF(P3085='5.1'!$E$5,TXM!S3085,"")</f>
        <v/>
      </c>
      <c r="U3085" t="str">
        <f>IFERROR(SMALL($T$5:$T$8000,ROWS($T$5:T3085)),"")</f>
        <v/>
      </c>
    </row>
    <row r="3086" spans="1:21" ht="14.4" customHeight="1" x14ac:dyDescent="0.25">
      <c r="A3086" s="285" t="s">
        <v>1867</v>
      </c>
      <c r="B3086" t="s">
        <v>806</v>
      </c>
      <c r="C3086" s="300">
        <v>20234269</v>
      </c>
      <c r="D3086" s="286">
        <f>ROWS(C$5:C3086)</f>
        <v>3082</v>
      </c>
      <c r="E3086" s="286" t="str">
        <f>IF(A3086='5.1'!$E$5,TXM!D3086,"")</f>
        <v/>
      </c>
      <c r="F3086" t="str">
        <f>IFERROR(SMALL($E$5:$E$8000,ROWS($E$5:E3086)),"")</f>
        <v/>
      </c>
      <c r="I3086" s="285" t="s">
        <v>1744</v>
      </c>
      <c r="J3086" t="s">
        <v>110</v>
      </c>
      <c r="K3086" s="300">
        <v>3797405</v>
      </c>
      <c r="L3086" s="286">
        <f>ROWS(K$5:K3086)</f>
        <v>3082</v>
      </c>
      <c r="M3086" s="286" t="str">
        <f>IF(I3086='5.1'!$E$5,TXM!L3086,"")</f>
        <v/>
      </c>
      <c r="N3086" t="str">
        <f>IFERROR(SMALL($M$5:$M$8000,ROWS($M$5:M3086)),"")</f>
        <v/>
      </c>
      <c r="P3086" t="s">
        <v>1874</v>
      </c>
      <c r="Q3086" t="s">
        <v>750</v>
      </c>
      <c r="R3086">
        <v>70845</v>
      </c>
      <c r="S3086" s="286">
        <f>ROWS(R$5:R3086)</f>
        <v>3082</v>
      </c>
      <c r="T3086" s="286" t="str">
        <f>IF(P3086='5.1'!$E$5,TXM!S3086,"")</f>
        <v/>
      </c>
      <c r="U3086" t="str">
        <f>IFERROR(SMALL($T$5:$T$8000,ROWS($T$5:T3086)),"")</f>
        <v/>
      </c>
    </row>
    <row r="3087" spans="1:21" ht="14.4" customHeight="1" x14ac:dyDescent="0.25">
      <c r="A3087" s="285" t="s">
        <v>1867</v>
      </c>
      <c r="B3087" t="s">
        <v>790</v>
      </c>
      <c r="C3087" s="300">
        <v>19633836</v>
      </c>
      <c r="D3087" s="286">
        <f>ROWS(C$5:C3087)</f>
        <v>3083</v>
      </c>
      <c r="E3087" s="286" t="str">
        <f>IF(A3087='5.1'!$E$5,TXM!D3087,"")</f>
        <v/>
      </c>
      <c r="F3087" t="str">
        <f>IFERROR(SMALL($E$5:$E$8000,ROWS($E$5:E3087)),"")</f>
        <v/>
      </c>
      <c r="I3087" s="285" t="s">
        <v>1744</v>
      </c>
      <c r="J3087" t="s">
        <v>790</v>
      </c>
      <c r="K3087" s="300">
        <v>3518990</v>
      </c>
      <c r="L3087" s="286">
        <f>ROWS(K$5:K3087)</f>
        <v>3083</v>
      </c>
      <c r="M3087" s="286" t="str">
        <f>IF(I3087='5.1'!$E$5,TXM!L3087,"")</f>
        <v/>
      </c>
      <c r="N3087" t="str">
        <f>IFERROR(SMALL($M$5:$M$8000,ROWS($M$5:M3087)),"")</f>
        <v/>
      </c>
      <c r="P3087" t="s">
        <v>1874</v>
      </c>
      <c r="Q3087" t="s">
        <v>794</v>
      </c>
      <c r="R3087">
        <v>65565</v>
      </c>
      <c r="S3087" s="286">
        <f>ROWS(R$5:R3087)</f>
        <v>3083</v>
      </c>
      <c r="T3087" s="286" t="str">
        <f>IF(P3087='5.1'!$E$5,TXM!S3087,"")</f>
        <v/>
      </c>
      <c r="U3087" t="str">
        <f>IFERROR(SMALL($T$5:$T$8000,ROWS($T$5:T3087)),"")</f>
        <v/>
      </c>
    </row>
    <row r="3088" spans="1:21" ht="14.4" customHeight="1" x14ac:dyDescent="0.25">
      <c r="A3088" s="285" t="s">
        <v>1867</v>
      </c>
      <c r="B3088" t="s">
        <v>118</v>
      </c>
      <c r="C3088" s="300">
        <v>12972543</v>
      </c>
      <c r="D3088" s="286">
        <f>ROWS(C$5:C3088)</f>
        <v>3084</v>
      </c>
      <c r="E3088" s="286" t="str">
        <f>IF(A3088='5.1'!$E$5,TXM!D3088,"")</f>
        <v/>
      </c>
      <c r="F3088" t="str">
        <f>IFERROR(SMALL($E$5:$E$8000,ROWS($E$5:E3088)),"")</f>
        <v/>
      </c>
      <c r="I3088" s="285" t="s">
        <v>1744</v>
      </c>
      <c r="J3088" t="s">
        <v>1087</v>
      </c>
      <c r="K3088" s="300">
        <v>3267932</v>
      </c>
      <c r="L3088" s="286">
        <f>ROWS(K$5:K3088)</f>
        <v>3084</v>
      </c>
      <c r="M3088" s="286" t="str">
        <f>IF(I3088='5.1'!$E$5,TXM!L3088,"")</f>
        <v/>
      </c>
      <c r="N3088" t="str">
        <f>IFERROR(SMALL($M$5:$M$8000,ROWS($M$5:M3088)),"")</f>
        <v/>
      </c>
      <c r="P3088" t="s">
        <v>1874</v>
      </c>
      <c r="Q3088" t="s">
        <v>760</v>
      </c>
      <c r="R3088">
        <v>57004</v>
      </c>
      <c r="S3088" s="286">
        <f>ROWS(R$5:R3088)</f>
        <v>3084</v>
      </c>
      <c r="T3088" s="286" t="str">
        <f>IF(P3088='5.1'!$E$5,TXM!S3088,"")</f>
        <v/>
      </c>
      <c r="U3088" t="str">
        <f>IFERROR(SMALL($T$5:$T$8000,ROWS($T$5:T3088)),"")</f>
        <v/>
      </c>
    </row>
    <row r="3089" spans="1:21" ht="14.4" customHeight="1" x14ac:dyDescent="0.25">
      <c r="A3089" s="285" t="s">
        <v>1867</v>
      </c>
      <c r="B3089" t="s">
        <v>786</v>
      </c>
      <c r="C3089" s="300">
        <v>9702958</v>
      </c>
      <c r="D3089" s="286">
        <f>ROWS(C$5:C3089)</f>
        <v>3085</v>
      </c>
      <c r="E3089" s="286" t="str">
        <f>IF(A3089='5.1'!$E$5,TXM!D3089,"")</f>
        <v/>
      </c>
      <c r="F3089" t="str">
        <f>IFERROR(SMALL($E$5:$E$8000,ROWS($E$5:E3089)),"")</f>
        <v/>
      </c>
      <c r="I3089" s="285" t="s">
        <v>1744</v>
      </c>
      <c r="J3089" t="s">
        <v>760</v>
      </c>
      <c r="K3089" s="300">
        <v>3178615</v>
      </c>
      <c r="L3089" s="286">
        <f>ROWS(K$5:K3089)</f>
        <v>3085</v>
      </c>
      <c r="M3089" s="286" t="str">
        <f>IF(I3089='5.1'!$E$5,TXM!L3089,"")</f>
        <v/>
      </c>
      <c r="N3089" t="str">
        <f>IFERROR(SMALL($M$5:$M$8000,ROWS($M$5:M3089)),"")</f>
        <v/>
      </c>
      <c r="P3089" t="s">
        <v>1874</v>
      </c>
      <c r="Q3089" t="s">
        <v>748</v>
      </c>
      <c r="R3089">
        <v>41740</v>
      </c>
      <c r="S3089" s="286">
        <f>ROWS(R$5:R3089)</f>
        <v>3085</v>
      </c>
      <c r="T3089" s="286" t="str">
        <f>IF(P3089='5.1'!$E$5,TXM!S3089,"")</f>
        <v/>
      </c>
      <c r="U3089" t="str">
        <f>IFERROR(SMALL($T$5:$T$8000,ROWS($T$5:T3089)),"")</f>
        <v/>
      </c>
    </row>
    <row r="3090" spans="1:21" ht="14.4" customHeight="1" x14ac:dyDescent="0.25">
      <c r="A3090" s="285" t="s">
        <v>1867</v>
      </c>
      <c r="B3090" t="s">
        <v>115</v>
      </c>
      <c r="C3090" s="300">
        <v>7926031</v>
      </c>
      <c r="D3090" s="286">
        <f>ROWS(C$5:C3090)</f>
        <v>3086</v>
      </c>
      <c r="E3090" s="286" t="str">
        <f>IF(A3090='5.1'!$E$5,TXM!D3090,"")</f>
        <v/>
      </c>
      <c r="F3090" t="str">
        <f>IFERROR(SMALL($E$5:$E$8000,ROWS($E$5:E3090)),"")</f>
        <v/>
      </c>
      <c r="I3090" s="285" t="s">
        <v>1744</v>
      </c>
      <c r="J3090" t="s">
        <v>711</v>
      </c>
      <c r="K3090" s="300">
        <v>2697804</v>
      </c>
      <c r="L3090" s="286">
        <f>ROWS(K$5:K3090)</f>
        <v>3086</v>
      </c>
      <c r="M3090" s="286" t="str">
        <f>IF(I3090='5.1'!$E$5,TXM!L3090,"")</f>
        <v/>
      </c>
      <c r="N3090" t="str">
        <f>IFERROR(SMALL($M$5:$M$8000,ROWS($M$5:M3090)),"")</f>
        <v/>
      </c>
      <c r="P3090" t="s">
        <v>1874</v>
      </c>
      <c r="Q3090" t="s">
        <v>1097</v>
      </c>
      <c r="R3090">
        <v>34868</v>
      </c>
      <c r="S3090" s="286">
        <f>ROWS(R$5:R3090)</f>
        <v>3086</v>
      </c>
      <c r="T3090" s="286" t="str">
        <f>IF(P3090='5.1'!$E$5,TXM!S3090,"")</f>
        <v/>
      </c>
      <c r="U3090" t="str">
        <f>IFERROR(SMALL($T$5:$T$8000,ROWS($T$5:T3090)),"")</f>
        <v/>
      </c>
    </row>
    <row r="3091" spans="1:21" ht="14.4" customHeight="1" x14ac:dyDescent="0.25">
      <c r="A3091" s="285" t="s">
        <v>1867</v>
      </c>
      <c r="B3091" t="s">
        <v>776</v>
      </c>
      <c r="C3091" s="300">
        <v>7278588</v>
      </c>
      <c r="D3091" s="286">
        <f>ROWS(C$5:C3091)</f>
        <v>3087</v>
      </c>
      <c r="E3091" s="286" t="str">
        <f>IF(A3091='5.1'!$E$5,TXM!D3091,"")</f>
        <v/>
      </c>
      <c r="F3091" t="str">
        <f>IFERROR(SMALL($E$5:$E$8000,ROWS($E$5:E3091)),"")</f>
        <v/>
      </c>
      <c r="I3091" s="285" t="s">
        <v>1744</v>
      </c>
      <c r="J3091" t="s">
        <v>118</v>
      </c>
      <c r="K3091" s="300">
        <v>2550779</v>
      </c>
      <c r="L3091" s="286">
        <f>ROWS(K$5:K3091)</f>
        <v>3087</v>
      </c>
      <c r="M3091" s="286" t="str">
        <f>IF(I3091='5.1'!$E$5,TXM!L3091,"")</f>
        <v/>
      </c>
      <c r="N3091" t="str">
        <f>IFERROR(SMALL($M$5:$M$8000,ROWS($M$5:M3091)),"")</f>
        <v/>
      </c>
      <c r="P3091" t="s">
        <v>1874</v>
      </c>
      <c r="Q3091" t="s">
        <v>754</v>
      </c>
      <c r="R3091">
        <v>34599</v>
      </c>
      <c r="S3091" s="286">
        <f>ROWS(R$5:R3091)</f>
        <v>3087</v>
      </c>
      <c r="T3091" s="286" t="str">
        <f>IF(P3091='5.1'!$E$5,TXM!S3091,"")</f>
        <v/>
      </c>
      <c r="U3091" t="str">
        <f>IFERROR(SMALL($T$5:$T$8000,ROWS($T$5:T3091)),"")</f>
        <v/>
      </c>
    </row>
    <row r="3092" spans="1:21" ht="14.4" customHeight="1" x14ac:dyDescent="0.25">
      <c r="A3092" s="285" t="s">
        <v>1867</v>
      </c>
      <c r="B3092" t="s">
        <v>719</v>
      </c>
      <c r="C3092" s="300">
        <v>6379854</v>
      </c>
      <c r="D3092" s="286">
        <f>ROWS(C$5:C3092)</f>
        <v>3088</v>
      </c>
      <c r="E3092" s="286" t="str">
        <f>IF(A3092='5.1'!$E$5,TXM!D3092,"")</f>
        <v/>
      </c>
      <c r="F3092" t="str">
        <f>IFERROR(SMALL($E$5:$E$8000,ROWS($E$5:E3092)),"")</f>
        <v/>
      </c>
      <c r="I3092" s="285" t="s">
        <v>1744</v>
      </c>
      <c r="J3092" t="s">
        <v>742</v>
      </c>
      <c r="K3092" s="300">
        <v>2196554</v>
      </c>
      <c r="L3092" s="286">
        <f>ROWS(K$5:K3092)</f>
        <v>3088</v>
      </c>
      <c r="M3092" s="286" t="str">
        <f>IF(I3092='5.1'!$E$5,TXM!L3092,"")</f>
        <v/>
      </c>
      <c r="N3092" t="str">
        <f>IFERROR(SMALL($M$5:$M$8000,ROWS($M$5:M3092)),"")</f>
        <v/>
      </c>
      <c r="P3092" t="s">
        <v>1874</v>
      </c>
      <c r="Q3092" t="s">
        <v>796</v>
      </c>
      <c r="R3092">
        <v>28643</v>
      </c>
      <c r="S3092" s="286">
        <f>ROWS(R$5:R3092)</f>
        <v>3088</v>
      </c>
      <c r="T3092" s="286" t="str">
        <f>IF(P3092='5.1'!$E$5,TXM!S3092,"")</f>
        <v/>
      </c>
      <c r="U3092" t="str">
        <f>IFERROR(SMALL($T$5:$T$8000,ROWS($T$5:T3092)),"")</f>
        <v/>
      </c>
    </row>
    <row r="3093" spans="1:21" ht="14.4" customHeight="1" x14ac:dyDescent="0.25">
      <c r="A3093" s="285" t="s">
        <v>1867</v>
      </c>
      <c r="B3093" t="s">
        <v>808</v>
      </c>
      <c r="C3093" s="300">
        <v>5880664</v>
      </c>
      <c r="D3093" s="286">
        <f>ROWS(C$5:C3093)</f>
        <v>3089</v>
      </c>
      <c r="E3093" s="286" t="str">
        <f>IF(A3093='5.1'!$E$5,TXM!D3093,"")</f>
        <v/>
      </c>
      <c r="F3093" t="str">
        <f>IFERROR(SMALL($E$5:$E$8000,ROWS($E$5:E3093)),"")</f>
        <v/>
      </c>
      <c r="I3093" s="285" t="s">
        <v>1744</v>
      </c>
      <c r="J3093" t="s">
        <v>1076</v>
      </c>
      <c r="K3093" s="300">
        <v>2161202</v>
      </c>
      <c r="L3093" s="286">
        <f>ROWS(K$5:K3093)</f>
        <v>3089</v>
      </c>
      <c r="M3093" s="286" t="str">
        <f>IF(I3093='5.1'!$E$5,TXM!L3093,"")</f>
        <v/>
      </c>
      <c r="N3093" t="str">
        <f>IFERROR(SMALL($M$5:$M$8000,ROWS($M$5:M3093)),"")</f>
        <v/>
      </c>
      <c r="P3093" t="s">
        <v>1874</v>
      </c>
      <c r="Q3093" t="s">
        <v>199</v>
      </c>
      <c r="R3093">
        <v>26815</v>
      </c>
      <c r="S3093" s="286">
        <f>ROWS(R$5:R3093)</f>
        <v>3089</v>
      </c>
      <c r="T3093" s="286" t="str">
        <f>IF(P3093='5.1'!$E$5,TXM!S3093,"")</f>
        <v/>
      </c>
      <c r="U3093" t="str">
        <f>IFERROR(SMALL($T$5:$T$8000,ROWS($T$5:T3093)),"")</f>
        <v/>
      </c>
    </row>
    <row r="3094" spans="1:21" ht="14.4" customHeight="1" x14ac:dyDescent="0.25">
      <c r="A3094" s="285" t="s">
        <v>1867</v>
      </c>
      <c r="B3094" t="s">
        <v>746</v>
      </c>
      <c r="C3094" s="300">
        <v>5482239</v>
      </c>
      <c r="D3094" s="286">
        <f>ROWS(C$5:C3094)</f>
        <v>3090</v>
      </c>
      <c r="E3094" s="286" t="str">
        <f>IF(A3094='5.1'!$E$5,TXM!D3094,"")</f>
        <v/>
      </c>
      <c r="F3094" t="str">
        <f>IFERROR(SMALL($E$5:$E$8000,ROWS($E$5:E3094)),"")</f>
        <v/>
      </c>
      <c r="I3094" s="285" t="s">
        <v>1744</v>
      </c>
      <c r="J3094" t="s">
        <v>707</v>
      </c>
      <c r="K3094" s="300">
        <v>2150603</v>
      </c>
      <c r="L3094" s="286">
        <f>ROWS(K$5:K3094)</f>
        <v>3090</v>
      </c>
      <c r="M3094" s="286" t="str">
        <f>IF(I3094='5.1'!$E$5,TXM!L3094,"")</f>
        <v/>
      </c>
      <c r="N3094" t="str">
        <f>IFERROR(SMALL($M$5:$M$8000,ROWS($M$5:M3094)),"")</f>
        <v/>
      </c>
      <c r="P3094" t="s">
        <v>1874</v>
      </c>
      <c r="Q3094" t="s">
        <v>711</v>
      </c>
      <c r="R3094">
        <v>20689</v>
      </c>
      <c r="S3094" s="286">
        <f>ROWS(R$5:R3094)</f>
        <v>3090</v>
      </c>
      <c r="T3094" s="286" t="str">
        <f>IF(P3094='5.1'!$E$5,TXM!S3094,"")</f>
        <v/>
      </c>
      <c r="U3094" t="str">
        <f>IFERROR(SMALL($T$5:$T$8000,ROWS($T$5:T3094)),"")</f>
        <v/>
      </c>
    </row>
    <row r="3095" spans="1:21" ht="14.4" customHeight="1" x14ac:dyDescent="0.25">
      <c r="A3095" s="285" t="s">
        <v>1867</v>
      </c>
      <c r="B3095" t="s">
        <v>725</v>
      </c>
      <c r="C3095" s="300">
        <v>5441948</v>
      </c>
      <c r="D3095" s="286">
        <f>ROWS(C$5:C3095)</f>
        <v>3091</v>
      </c>
      <c r="E3095" s="286" t="str">
        <f>IF(A3095='5.1'!$E$5,TXM!D3095,"")</f>
        <v/>
      </c>
      <c r="F3095" t="str">
        <f>IFERROR(SMALL($E$5:$E$8000,ROWS($E$5:E3095)),"")</f>
        <v/>
      </c>
      <c r="I3095" s="285" t="s">
        <v>1744</v>
      </c>
      <c r="J3095" t="s">
        <v>1098</v>
      </c>
      <c r="K3095" s="300">
        <v>1962527</v>
      </c>
      <c r="L3095" s="286">
        <f>ROWS(K$5:K3095)</f>
        <v>3091</v>
      </c>
      <c r="M3095" s="286" t="str">
        <f>IF(I3095='5.1'!$E$5,TXM!L3095,"")</f>
        <v/>
      </c>
      <c r="N3095" t="str">
        <f>IFERROR(SMALL($M$5:$M$8000,ROWS($M$5:M3095)),"")</f>
        <v/>
      </c>
      <c r="P3095" t="s">
        <v>1874</v>
      </c>
      <c r="Q3095" t="s">
        <v>725</v>
      </c>
      <c r="R3095">
        <v>19867</v>
      </c>
      <c r="S3095" s="286">
        <f>ROWS(R$5:R3095)</f>
        <v>3091</v>
      </c>
      <c r="T3095" s="286" t="str">
        <f>IF(P3095='5.1'!$E$5,TXM!S3095,"")</f>
        <v/>
      </c>
      <c r="U3095" t="str">
        <f>IFERROR(SMALL($T$5:$T$8000,ROWS($T$5:T3095)),"")</f>
        <v/>
      </c>
    </row>
    <row r="3096" spans="1:21" ht="14.4" customHeight="1" x14ac:dyDescent="0.25">
      <c r="A3096" s="285" t="s">
        <v>1867</v>
      </c>
      <c r="B3096" t="s">
        <v>999</v>
      </c>
      <c r="C3096" s="300">
        <v>5264727</v>
      </c>
      <c r="D3096" s="286">
        <f>ROWS(C$5:C3096)</f>
        <v>3092</v>
      </c>
      <c r="E3096" s="286" t="str">
        <f>IF(A3096='5.1'!$E$5,TXM!D3096,"")</f>
        <v/>
      </c>
      <c r="F3096" t="str">
        <f>IFERROR(SMALL($E$5:$E$8000,ROWS($E$5:E3096)),"")</f>
        <v/>
      </c>
      <c r="I3096" s="285" t="s">
        <v>1744</v>
      </c>
      <c r="J3096" t="s">
        <v>1094</v>
      </c>
      <c r="K3096" s="300">
        <v>1905652</v>
      </c>
      <c r="L3096" s="286">
        <f>ROWS(K$5:K3096)</f>
        <v>3092</v>
      </c>
      <c r="M3096" s="286" t="str">
        <f>IF(I3096='5.1'!$E$5,TXM!L3096,"")</f>
        <v/>
      </c>
      <c r="N3096" t="str">
        <f>IFERROR(SMALL($M$5:$M$8000,ROWS($M$5:M3096)),"")</f>
        <v/>
      </c>
      <c r="P3096" t="s">
        <v>1874</v>
      </c>
      <c r="Q3096" t="s">
        <v>764</v>
      </c>
      <c r="R3096">
        <v>13502</v>
      </c>
      <c r="S3096" s="286">
        <f>ROWS(R$5:R3096)</f>
        <v>3092</v>
      </c>
      <c r="T3096" s="286" t="str">
        <f>IF(P3096='5.1'!$E$5,TXM!S3096,"")</f>
        <v/>
      </c>
      <c r="U3096" t="str">
        <f>IFERROR(SMALL($T$5:$T$8000,ROWS($T$5:T3096)),"")</f>
        <v/>
      </c>
    </row>
    <row r="3097" spans="1:21" ht="14.4" customHeight="1" x14ac:dyDescent="0.25">
      <c r="A3097" s="285" t="s">
        <v>1867</v>
      </c>
      <c r="B3097" t="s">
        <v>119</v>
      </c>
      <c r="C3097" s="300">
        <v>5242179</v>
      </c>
      <c r="D3097" s="286">
        <f>ROWS(C$5:C3097)</f>
        <v>3093</v>
      </c>
      <c r="E3097" s="286" t="str">
        <f>IF(A3097='5.1'!$E$5,TXM!D3097,"")</f>
        <v/>
      </c>
      <c r="F3097" t="str">
        <f>IFERROR(SMALL($E$5:$E$8000,ROWS($E$5:E3097)),"")</f>
        <v/>
      </c>
      <c r="I3097" s="285" t="s">
        <v>1744</v>
      </c>
      <c r="J3097" t="s">
        <v>705</v>
      </c>
      <c r="K3097" s="300">
        <v>1785579</v>
      </c>
      <c r="L3097" s="286">
        <f>ROWS(K$5:K3097)</f>
        <v>3093</v>
      </c>
      <c r="M3097" s="286" t="str">
        <f>IF(I3097='5.1'!$E$5,TXM!L3097,"")</f>
        <v/>
      </c>
      <c r="N3097" t="str">
        <f>IFERROR(SMALL($M$5:$M$8000,ROWS($M$5:M3097)),"")</f>
        <v/>
      </c>
      <c r="P3097" t="s">
        <v>1874</v>
      </c>
      <c r="Q3097" t="s">
        <v>740</v>
      </c>
      <c r="R3097">
        <v>13284</v>
      </c>
      <c r="S3097" s="286">
        <f>ROWS(R$5:R3097)</f>
        <v>3093</v>
      </c>
      <c r="T3097" s="286" t="str">
        <f>IF(P3097='5.1'!$E$5,TXM!S3097,"")</f>
        <v/>
      </c>
      <c r="U3097" t="str">
        <f>IFERROR(SMALL($T$5:$T$8000,ROWS($T$5:T3097)),"")</f>
        <v/>
      </c>
    </row>
    <row r="3098" spans="1:21" ht="14.4" customHeight="1" x14ac:dyDescent="0.25">
      <c r="A3098" s="285" t="s">
        <v>1867</v>
      </c>
      <c r="B3098" t="s">
        <v>1087</v>
      </c>
      <c r="C3098" s="300">
        <v>3793515</v>
      </c>
      <c r="D3098" s="286">
        <f>ROWS(C$5:C3098)</f>
        <v>3094</v>
      </c>
      <c r="E3098" s="286" t="str">
        <f>IF(A3098='5.1'!$E$5,TXM!D3098,"")</f>
        <v/>
      </c>
      <c r="F3098" t="str">
        <f>IFERROR(SMALL($E$5:$E$8000,ROWS($E$5:E3098)),"")</f>
        <v/>
      </c>
      <c r="I3098" s="285" t="s">
        <v>1744</v>
      </c>
      <c r="J3098" t="s">
        <v>111</v>
      </c>
      <c r="K3098" s="300">
        <v>1670156</v>
      </c>
      <c r="L3098" s="286">
        <f>ROWS(K$5:K3098)</f>
        <v>3094</v>
      </c>
      <c r="M3098" s="286" t="str">
        <f>IF(I3098='5.1'!$E$5,TXM!L3098,"")</f>
        <v/>
      </c>
      <c r="N3098" t="str">
        <f>IFERROR(SMALL($M$5:$M$8000,ROWS($M$5:M3098)),"")</f>
        <v/>
      </c>
      <c r="P3098" t="s">
        <v>1874</v>
      </c>
      <c r="Q3098" t="s">
        <v>115</v>
      </c>
      <c r="R3098">
        <v>7149</v>
      </c>
      <c r="S3098" s="286">
        <f>ROWS(R$5:R3098)</f>
        <v>3094</v>
      </c>
      <c r="T3098" s="286" t="str">
        <f>IF(P3098='5.1'!$E$5,TXM!S3098,"")</f>
        <v/>
      </c>
      <c r="U3098" t="str">
        <f>IFERROR(SMALL($T$5:$T$8000,ROWS($T$5:T3098)),"")</f>
        <v/>
      </c>
    </row>
    <row r="3099" spans="1:21" ht="14.4" customHeight="1" x14ac:dyDescent="0.25">
      <c r="A3099" s="285" t="s">
        <v>1867</v>
      </c>
      <c r="B3099" t="s">
        <v>723</v>
      </c>
      <c r="C3099" s="300">
        <v>3593138</v>
      </c>
      <c r="D3099" s="286">
        <f>ROWS(C$5:C3099)</f>
        <v>3095</v>
      </c>
      <c r="E3099" s="286" t="str">
        <f>IF(A3099='5.1'!$E$5,TXM!D3099,"")</f>
        <v/>
      </c>
      <c r="F3099" t="str">
        <f>IFERROR(SMALL($E$5:$E$8000,ROWS($E$5:E3099)),"")</f>
        <v/>
      </c>
      <c r="I3099" s="285" t="s">
        <v>1744</v>
      </c>
      <c r="J3099" t="s">
        <v>766</v>
      </c>
      <c r="K3099" s="300">
        <v>1667104</v>
      </c>
      <c r="L3099" s="286">
        <f>ROWS(K$5:K3099)</f>
        <v>3095</v>
      </c>
      <c r="M3099" s="286" t="str">
        <f>IF(I3099='5.1'!$E$5,TXM!L3099,"")</f>
        <v/>
      </c>
      <c r="N3099" t="str">
        <f>IFERROR(SMALL($M$5:$M$8000,ROWS($M$5:M3099)),"")</f>
        <v/>
      </c>
      <c r="P3099" t="s">
        <v>1874</v>
      </c>
      <c r="Q3099" t="s">
        <v>812</v>
      </c>
      <c r="R3099">
        <v>5686</v>
      </c>
      <c r="S3099" s="286">
        <f>ROWS(R$5:R3099)</f>
        <v>3095</v>
      </c>
      <c r="T3099" s="286" t="str">
        <f>IF(P3099='5.1'!$E$5,TXM!S3099,"")</f>
        <v/>
      </c>
      <c r="U3099" t="str">
        <f>IFERROR(SMALL($T$5:$T$8000,ROWS($T$5:T3099)),"")</f>
        <v/>
      </c>
    </row>
    <row r="3100" spans="1:21" ht="14.4" customHeight="1" x14ac:dyDescent="0.25">
      <c r="A3100" s="285" t="s">
        <v>1867</v>
      </c>
      <c r="B3100" t="s">
        <v>107</v>
      </c>
      <c r="C3100" s="300">
        <v>3243344</v>
      </c>
      <c r="D3100" s="286">
        <f>ROWS(C$5:C3100)</f>
        <v>3096</v>
      </c>
      <c r="E3100" s="286" t="str">
        <f>IF(A3100='5.1'!$E$5,TXM!D3100,"")</f>
        <v/>
      </c>
      <c r="F3100" t="str">
        <f>IFERROR(SMALL($E$5:$E$8000,ROWS($E$5:E3100)),"")</f>
        <v/>
      </c>
      <c r="I3100" s="285" t="s">
        <v>1744</v>
      </c>
      <c r="J3100" t="s">
        <v>109</v>
      </c>
      <c r="K3100" s="300">
        <v>1619394</v>
      </c>
      <c r="L3100" s="286">
        <f>ROWS(K$5:K3100)</f>
        <v>3096</v>
      </c>
      <c r="M3100" s="286" t="str">
        <f>IF(I3100='5.1'!$E$5,TXM!L3100,"")</f>
        <v/>
      </c>
      <c r="N3100" t="str">
        <f>IFERROR(SMALL($M$5:$M$8000,ROWS($M$5:M3100)),"")</f>
        <v/>
      </c>
      <c r="P3100" t="s">
        <v>1874</v>
      </c>
      <c r="Q3100" t="s">
        <v>744</v>
      </c>
      <c r="R3100">
        <v>4880</v>
      </c>
      <c r="S3100" s="286">
        <f>ROWS(R$5:R3100)</f>
        <v>3096</v>
      </c>
      <c r="T3100" s="286" t="str">
        <f>IF(P3100='5.1'!$E$5,TXM!S3100,"")</f>
        <v/>
      </c>
      <c r="U3100" t="str">
        <f>IFERROR(SMALL($T$5:$T$8000,ROWS($T$5:T3100)),"")</f>
        <v/>
      </c>
    </row>
    <row r="3101" spans="1:21" ht="14.4" customHeight="1" x14ac:dyDescent="0.25">
      <c r="A3101" s="285" t="s">
        <v>1867</v>
      </c>
      <c r="B3101" t="s">
        <v>804</v>
      </c>
      <c r="C3101" s="300">
        <v>3149606</v>
      </c>
      <c r="D3101" s="286">
        <f>ROWS(C$5:C3101)</f>
        <v>3097</v>
      </c>
      <c r="E3101" s="286" t="str">
        <f>IF(A3101='5.1'!$E$5,TXM!D3101,"")</f>
        <v/>
      </c>
      <c r="F3101" t="str">
        <f>IFERROR(SMALL($E$5:$E$8000,ROWS($E$5:E3101)),"")</f>
        <v/>
      </c>
      <c r="I3101" s="285" t="s">
        <v>1744</v>
      </c>
      <c r="J3101" t="s">
        <v>734</v>
      </c>
      <c r="K3101" s="300">
        <v>1492206</v>
      </c>
      <c r="L3101" s="286">
        <f>ROWS(K$5:K3101)</f>
        <v>3097</v>
      </c>
      <c r="M3101" s="286" t="str">
        <f>IF(I3101='5.1'!$E$5,TXM!L3101,"")</f>
        <v/>
      </c>
      <c r="N3101" t="str">
        <f>IFERROR(SMALL($M$5:$M$8000,ROWS($M$5:M3101)),"")</f>
        <v/>
      </c>
      <c r="P3101" t="s">
        <v>1874</v>
      </c>
      <c r="Q3101" t="s">
        <v>997</v>
      </c>
      <c r="R3101">
        <v>4041</v>
      </c>
      <c r="S3101" s="286">
        <f>ROWS(R$5:R3101)</f>
        <v>3097</v>
      </c>
      <c r="T3101" s="286" t="str">
        <f>IF(P3101='5.1'!$E$5,TXM!S3101,"")</f>
        <v/>
      </c>
      <c r="U3101" t="str">
        <f>IFERROR(SMALL($T$5:$T$8000,ROWS($T$5:T3101)),"")</f>
        <v/>
      </c>
    </row>
    <row r="3102" spans="1:21" ht="14.4" customHeight="1" x14ac:dyDescent="0.25">
      <c r="A3102" s="285" t="s">
        <v>1867</v>
      </c>
      <c r="B3102" t="s">
        <v>1079</v>
      </c>
      <c r="C3102" s="300">
        <v>1977914</v>
      </c>
      <c r="D3102" s="286">
        <f>ROWS(C$5:C3102)</f>
        <v>3098</v>
      </c>
      <c r="E3102" s="286" t="str">
        <f>IF(A3102='5.1'!$E$5,TXM!D3102,"")</f>
        <v/>
      </c>
      <c r="F3102" t="str">
        <f>IFERROR(SMALL($E$5:$E$8000,ROWS($E$5:E3102)),"")</f>
        <v/>
      </c>
      <c r="I3102" s="285" t="s">
        <v>1744</v>
      </c>
      <c r="J3102" t="s">
        <v>800</v>
      </c>
      <c r="K3102" s="300">
        <v>1059826</v>
      </c>
      <c r="L3102" s="286">
        <f>ROWS(K$5:K3102)</f>
        <v>3098</v>
      </c>
      <c r="M3102" s="286" t="str">
        <f>IF(I3102='5.1'!$E$5,TXM!L3102,"")</f>
        <v/>
      </c>
      <c r="N3102" t="str">
        <f>IFERROR(SMALL($M$5:$M$8000,ROWS($M$5:M3102)),"")</f>
        <v/>
      </c>
      <c r="P3102" t="s">
        <v>1874</v>
      </c>
      <c r="Q3102" t="s">
        <v>1094</v>
      </c>
      <c r="R3102">
        <v>3233</v>
      </c>
      <c r="S3102" s="286">
        <f>ROWS(R$5:R3102)</f>
        <v>3098</v>
      </c>
      <c r="T3102" s="286" t="str">
        <f>IF(P3102='5.1'!$E$5,TXM!S3102,"")</f>
        <v/>
      </c>
      <c r="U3102" t="str">
        <f>IFERROR(SMALL($T$5:$T$8000,ROWS($T$5:T3102)),"")</f>
        <v/>
      </c>
    </row>
    <row r="3103" spans="1:21" ht="14.4" customHeight="1" x14ac:dyDescent="0.25">
      <c r="A3103" s="285" t="s">
        <v>1867</v>
      </c>
      <c r="B3103" t="s">
        <v>750</v>
      </c>
      <c r="C3103" s="300">
        <v>1946390</v>
      </c>
      <c r="D3103" s="286">
        <f>ROWS(C$5:C3103)</f>
        <v>3099</v>
      </c>
      <c r="E3103" s="286" t="str">
        <f>IF(A3103='5.1'!$E$5,TXM!D3103,"")</f>
        <v/>
      </c>
      <c r="F3103" t="str">
        <f>IFERROR(SMALL($E$5:$E$8000,ROWS($E$5:E3103)),"")</f>
        <v/>
      </c>
      <c r="I3103" s="285" t="s">
        <v>1744</v>
      </c>
      <c r="J3103" t="s">
        <v>1082</v>
      </c>
      <c r="K3103" s="300">
        <v>1015817</v>
      </c>
      <c r="L3103" s="286">
        <f>ROWS(K$5:K3103)</f>
        <v>3099</v>
      </c>
      <c r="M3103" s="286" t="str">
        <f>IF(I3103='5.1'!$E$5,TXM!L3103,"")</f>
        <v/>
      </c>
      <c r="N3103" t="str">
        <f>IFERROR(SMALL($M$5:$M$8000,ROWS($M$5:M3103)),"")</f>
        <v/>
      </c>
      <c r="P3103" t="s">
        <v>1874</v>
      </c>
      <c r="Q3103" t="s">
        <v>1089</v>
      </c>
      <c r="R3103">
        <v>3000</v>
      </c>
      <c r="S3103" s="286">
        <f>ROWS(R$5:R3103)</f>
        <v>3099</v>
      </c>
      <c r="T3103" s="286" t="str">
        <f>IF(P3103='5.1'!$E$5,TXM!S3103,"")</f>
        <v/>
      </c>
      <c r="U3103" t="str">
        <f>IFERROR(SMALL($T$5:$T$8000,ROWS($T$5:T3103)),"")</f>
        <v/>
      </c>
    </row>
    <row r="3104" spans="1:21" ht="14.4" customHeight="1" x14ac:dyDescent="0.25">
      <c r="A3104" s="285" t="s">
        <v>1867</v>
      </c>
      <c r="B3104" t="s">
        <v>727</v>
      </c>
      <c r="C3104" s="300">
        <v>1910730</v>
      </c>
      <c r="D3104" s="286">
        <f>ROWS(C$5:C3104)</f>
        <v>3100</v>
      </c>
      <c r="E3104" s="286" t="str">
        <f>IF(A3104='5.1'!$E$5,TXM!D3104,"")</f>
        <v/>
      </c>
      <c r="F3104" t="str">
        <f>IFERROR(SMALL($E$5:$E$8000,ROWS($E$5:E3104)),"")</f>
        <v/>
      </c>
      <c r="I3104" s="285" t="s">
        <v>1744</v>
      </c>
      <c r="J3104" t="s">
        <v>713</v>
      </c>
      <c r="K3104" s="300">
        <v>1008562</v>
      </c>
      <c r="L3104" s="286">
        <f>ROWS(K$5:K3104)</f>
        <v>3100</v>
      </c>
      <c r="M3104" s="286" t="str">
        <f>IF(I3104='5.1'!$E$5,TXM!L3104,"")</f>
        <v/>
      </c>
      <c r="N3104" t="str">
        <f>IFERROR(SMALL($M$5:$M$8000,ROWS($M$5:M3104)),"")</f>
        <v/>
      </c>
      <c r="P3104" t="s">
        <v>1874</v>
      </c>
      <c r="Q3104" t="s">
        <v>709</v>
      </c>
      <c r="R3104">
        <v>2562</v>
      </c>
      <c r="S3104" s="286">
        <f>ROWS(R$5:R3104)</f>
        <v>3100</v>
      </c>
      <c r="T3104" s="286" t="str">
        <f>IF(P3104='5.1'!$E$5,TXM!S3104,"")</f>
        <v/>
      </c>
      <c r="U3104" t="str">
        <f>IFERROR(SMALL($T$5:$T$8000,ROWS($T$5:T3104)),"")</f>
        <v/>
      </c>
    </row>
    <row r="3105" spans="1:21" ht="14.4" customHeight="1" x14ac:dyDescent="0.25">
      <c r="A3105" s="285" t="s">
        <v>1867</v>
      </c>
      <c r="B3105" t="s">
        <v>774</v>
      </c>
      <c r="C3105" s="300">
        <v>1568018</v>
      </c>
      <c r="D3105" s="286">
        <f>ROWS(C$5:C3105)</f>
        <v>3101</v>
      </c>
      <c r="E3105" s="286" t="str">
        <f>IF(A3105='5.1'!$E$5,TXM!D3105,"")</f>
        <v/>
      </c>
      <c r="F3105" t="str">
        <f>IFERROR(SMALL($E$5:$E$8000,ROWS($E$5:E3105)),"")</f>
        <v/>
      </c>
      <c r="I3105" s="285" t="s">
        <v>1744</v>
      </c>
      <c r="J3105" t="s">
        <v>113</v>
      </c>
      <c r="K3105" s="300">
        <v>924393</v>
      </c>
      <c r="L3105" s="286">
        <f>ROWS(K$5:K3105)</f>
        <v>3101</v>
      </c>
      <c r="M3105" s="286" t="str">
        <f>IF(I3105='5.1'!$E$5,TXM!L3105,"")</f>
        <v/>
      </c>
      <c r="N3105" t="str">
        <f>IFERROR(SMALL($M$5:$M$8000,ROWS($M$5:M3105)),"")</f>
        <v/>
      </c>
      <c r="P3105" t="s">
        <v>1874</v>
      </c>
      <c r="Q3105" t="s">
        <v>752</v>
      </c>
      <c r="R3105">
        <v>1455</v>
      </c>
      <c r="S3105" s="286">
        <f>ROWS(R$5:R3105)</f>
        <v>3101</v>
      </c>
      <c r="T3105" s="286" t="str">
        <f>IF(P3105='5.1'!$E$5,TXM!S3105,"")</f>
        <v/>
      </c>
      <c r="U3105" t="str">
        <f>IFERROR(SMALL($T$5:$T$8000,ROWS($T$5:T3105)),"")</f>
        <v/>
      </c>
    </row>
    <row r="3106" spans="1:21" ht="14.4" customHeight="1" x14ac:dyDescent="0.25">
      <c r="A3106" s="285" t="s">
        <v>1867</v>
      </c>
      <c r="B3106" t="s">
        <v>198</v>
      </c>
      <c r="C3106" s="300">
        <v>1532426</v>
      </c>
      <c r="D3106" s="286">
        <f>ROWS(C$5:C3106)</f>
        <v>3102</v>
      </c>
      <c r="E3106" s="286" t="str">
        <f>IF(A3106='5.1'!$E$5,TXM!D3106,"")</f>
        <v/>
      </c>
      <c r="F3106" t="str">
        <f>IFERROR(SMALL($E$5:$E$8000,ROWS($E$5:E3106)),"")</f>
        <v/>
      </c>
      <c r="I3106" s="285" t="s">
        <v>1744</v>
      </c>
      <c r="J3106" t="s">
        <v>796</v>
      </c>
      <c r="K3106" s="300">
        <v>680716</v>
      </c>
      <c r="L3106" s="286">
        <f>ROWS(K$5:K3106)</f>
        <v>3102</v>
      </c>
      <c r="M3106" s="286" t="str">
        <f>IF(I3106='5.1'!$E$5,TXM!L3106,"")</f>
        <v/>
      </c>
      <c r="N3106" t="str">
        <f>IFERROR(SMALL($M$5:$M$8000,ROWS($M$5:M3106)),"")</f>
        <v/>
      </c>
      <c r="P3106" t="s">
        <v>1874</v>
      </c>
      <c r="Q3106" t="s">
        <v>114</v>
      </c>
      <c r="R3106">
        <v>306</v>
      </c>
      <c r="S3106" s="286">
        <f>ROWS(R$5:R3106)</f>
        <v>3102</v>
      </c>
      <c r="T3106" s="286" t="str">
        <f>IF(P3106='5.1'!$E$5,TXM!S3106,"")</f>
        <v/>
      </c>
      <c r="U3106" t="str">
        <f>IFERROR(SMALL($T$5:$T$8000,ROWS($T$5:T3106)),"")</f>
        <v/>
      </c>
    </row>
    <row r="3107" spans="1:21" ht="14.4" customHeight="1" x14ac:dyDescent="0.25">
      <c r="A3107" s="285" t="s">
        <v>1867</v>
      </c>
      <c r="B3107" t="s">
        <v>717</v>
      </c>
      <c r="C3107" s="300">
        <v>969304</v>
      </c>
      <c r="D3107" s="286">
        <f>ROWS(C$5:C3107)</f>
        <v>3103</v>
      </c>
      <c r="E3107" s="286" t="str">
        <f>IF(A3107='5.1'!$E$5,TXM!D3107,"")</f>
        <v/>
      </c>
      <c r="F3107" t="str">
        <f>IFERROR(SMALL($E$5:$E$8000,ROWS($E$5:E3107)),"")</f>
        <v/>
      </c>
      <c r="I3107" s="285" t="s">
        <v>1744</v>
      </c>
      <c r="J3107" t="s">
        <v>768</v>
      </c>
      <c r="K3107" s="300">
        <v>612814</v>
      </c>
      <c r="L3107" s="286">
        <f>ROWS(K$5:K3107)</f>
        <v>3103</v>
      </c>
      <c r="M3107" s="286" t="str">
        <f>IF(I3107='5.1'!$E$5,TXM!L3107,"")</f>
        <v/>
      </c>
      <c r="N3107" t="str">
        <f>IFERROR(SMALL($M$5:$M$8000,ROWS($M$5:M3107)),"")</f>
        <v/>
      </c>
      <c r="P3107" t="s">
        <v>2045</v>
      </c>
      <c r="Q3107" t="s">
        <v>812</v>
      </c>
      <c r="R3107">
        <v>27197</v>
      </c>
      <c r="S3107" s="286">
        <f>ROWS(R$5:R3107)</f>
        <v>3103</v>
      </c>
      <c r="T3107" s="286" t="str">
        <f>IF(P3107='5.1'!$E$5,TXM!S3107,"")</f>
        <v/>
      </c>
      <c r="U3107" t="str">
        <f>IFERROR(SMALL($T$5:$T$8000,ROWS($T$5:T3107)),"")</f>
        <v/>
      </c>
    </row>
    <row r="3108" spans="1:21" ht="14.4" customHeight="1" x14ac:dyDescent="0.25">
      <c r="A3108" s="285" t="s">
        <v>1867</v>
      </c>
      <c r="B3108" t="s">
        <v>106</v>
      </c>
      <c r="C3108" s="300">
        <v>940147</v>
      </c>
      <c r="D3108" s="286">
        <f>ROWS(C$5:C3108)</f>
        <v>3104</v>
      </c>
      <c r="E3108" s="286" t="str">
        <f>IF(A3108='5.1'!$E$5,TXM!D3108,"")</f>
        <v/>
      </c>
      <c r="F3108" t="str">
        <f>IFERROR(SMALL($E$5:$E$8000,ROWS($E$5:E3108)),"")</f>
        <v/>
      </c>
      <c r="I3108" s="285" t="s">
        <v>1744</v>
      </c>
      <c r="J3108" t="s">
        <v>1089</v>
      </c>
      <c r="K3108" s="300">
        <v>499945</v>
      </c>
      <c r="L3108" s="286">
        <f>ROWS(K$5:K3108)</f>
        <v>3104</v>
      </c>
      <c r="M3108" s="286" t="str">
        <f>IF(I3108='5.1'!$E$5,TXM!L3108,"")</f>
        <v/>
      </c>
      <c r="N3108" t="str">
        <f>IFERROR(SMALL($M$5:$M$8000,ROWS($M$5:M3108)),"")</f>
        <v/>
      </c>
      <c r="P3108" t="s">
        <v>2045</v>
      </c>
      <c r="Q3108" t="s">
        <v>1098</v>
      </c>
      <c r="R3108">
        <v>2865</v>
      </c>
      <c r="S3108" s="286">
        <f>ROWS(R$5:R3108)</f>
        <v>3104</v>
      </c>
      <c r="T3108" s="286" t="str">
        <f>IF(P3108='5.1'!$E$5,TXM!S3108,"")</f>
        <v/>
      </c>
      <c r="U3108" t="str">
        <f>IFERROR(SMALL($T$5:$T$8000,ROWS($T$5:T3108)),"")</f>
        <v/>
      </c>
    </row>
    <row r="3109" spans="1:21" ht="14.4" customHeight="1" x14ac:dyDescent="0.25">
      <c r="A3109" s="285" t="s">
        <v>1867</v>
      </c>
      <c r="B3109" t="s">
        <v>1081</v>
      </c>
      <c r="C3109" s="300">
        <v>820435</v>
      </c>
      <c r="D3109" s="286">
        <f>ROWS(C$5:C3109)</f>
        <v>3105</v>
      </c>
      <c r="E3109" s="286" t="str">
        <f>IF(A3109='5.1'!$E$5,TXM!D3109,"")</f>
        <v/>
      </c>
      <c r="F3109" t="str">
        <f>IFERROR(SMALL($E$5:$E$8000,ROWS($E$5:E3109)),"")</f>
        <v/>
      </c>
      <c r="I3109" s="285" t="s">
        <v>1744</v>
      </c>
      <c r="J3109" t="s">
        <v>764</v>
      </c>
      <c r="K3109" s="300">
        <v>480755</v>
      </c>
      <c r="L3109" s="286">
        <f>ROWS(K$5:K3109)</f>
        <v>3105</v>
      </c>
      <c r="M3109" s="286" t="str">
        <f>IF(I3109='5.1'!$E$5,TXM!L3109,"")</f>
        <v/>
      </c>
      <c r="N3109" t="str">
        <f>IFERROR(SMALL($M$5:$M$8000,ROWS($M$5:M3109)),"")</f>
        <v/>
      </c>
      <c r="P3109" t="s">
        <v>2046</v>
      </c>
      <c r="Q3109" t="s">
        <v>762</v>
      </c>
      <c r="R3109">
        <v>8590</v>
      </c>
      <c r="S3109" s="286">
        <f>ROWS(R$5:R3109)</f>
        <v>3105</v>
      </c>
      <c r="T3109" s="286" t="str">
        <f>IF(P3109='5.1'!$E$5,TXM!S3109,"")</f>
        <v/>
      </c>
      <c r="U3109" t="str">
        <f>IFERROR(SMALL($T$5:$T$8000,ROWS($T$5:T3109)),"")</f>
        <v/>
      </c>
    </row>
    <row r="3110" spans="1:21" ht="14.4" customHeight="1" x14ac:dyDescent="0.25">
      <c r="A3110" s="285" t="s">
        <v>1867</v>
      </c>
      <c r="B3110" t="s">
        <v>1093</v>
      </c>
      <c r="C3110" s="300">
        <v>615327</v>
      </c>
      <c r="D3110" s="286">
        <f>ROWS(C$5:C3110)</f>
        <v>3106</v>
      </c>
      <c r="E3110" s="286" t="str">
        <f>IF(A3110='5.1'!$E$5,TXM!D3110,"")</f>
        <v/>
      </c>
      <c r="F3110" t="str">
        <f>IFERROR(SMALL($E$5:$E$8000,ROWS($E$5:E3110)),"")</f>
        <v/>
      </c>
      <c r="I3110" s="285" t="s">
        <v>1744</v>
      </c>
      <c r="J3110" t="s">
        <v>752</v>
      </c>
      <c r="K3110" s="300">
        <v>346341</v>
      </c>
      <c r="L3110" s="286">
        <f>ROWS(K$5:K3110)</f>
        <v>3106</v>
      </c>
      <c r="M3110" s="286" t="str">
        <f>IF(I3110='5.1'!$E$5,TXM!L3110,"")</f>
        <v/>
      </c>
      <c r="N3110" t="str">
        <f>IFERROR(SMALL($M$5:$M$8000,ROWS($M$5:M3110)),"")</f>
        <v/>
      </c>
      <c r="P3110" t="s">
        <v>2046</v>
      </c>
      <c r="Q3110" t="s">
        <v>1098</v>
      </c>
      <c r="R3110">
        <v>4789</v>
      </c>
      <c r="S3110" s="286">
        <f>ROWS(R$5:R3110)</f>
        <v>3106</v>
      </c>
      <c r="T3110" s="286" t="str">
        <f>IF(P3110='5.1'!$E$5,TXM!S3110,"")</f>
        <v/>
      </c>
      <c r="U3110" t="str">
        <f>IFERROR(SMALL($T$5:$T$8000,ROWS($T$5:T3110)),"")</f>
        <v/>
      </c>
    </row>
    <row r="3111" spans="1:21" ht="14.4" customHeight="1" x14ac:dyDescent="0.25">
      <c r="A3111" s="285" t="s">
        <v>1867</v>
      </c>
      <c r="B3111" t="s">
        <v>752</v>
      </c>
      <c r="C3111" s="300">
        <v>588229</v>
      </c>
      <c r="D3111" s="286">
        <f>ROWS(C$5:C3111)</f>
        <v>3107</v>
      </c>
      <c r="E3111" s="286" t="str">
        <f>IF(A3111='5.1'!$E$5,TXM!D3111,"")</f>
        <v/>
      </c>
      <c r="F3111" t="str">
        <f>IFERROR(SMALL($E$5:$E$8000,ROWS($E$5:E3111)),"")</f>
        <v/>
      </c>
      <c r="I3111" s="285" t="s">
        <v>1744</v>
      </c>
      <c r="J3111" t="s">
        <v>105</v>
      </c>
      <c r="K3111" s="300">
        <v>333849</v>
      </c>
      <c r="L3111" s="286">
        <f>ROWS(K$5:K3111)</f>
        <v>3107</v>
      </c>
      <c r="M3111" s="286" t="str">
        <f>IF(I3111='5.1'!$E$5,TXM!L3111,"")</f>
        <v/>
      </c>
      <c r="N3111" t="str">
        <f>IFERROR(SMALL($M$5:$M$8000,ROWS($M$5:M3111)),"")</f>
        <v/>
      </c>
      <c r="P3111" t="s">
        <v>1876</v>
      </c>
      <c r="Q3111" t="s">
        <v>814</v>
      </c>
      <c r="R3111">
        <v>7356107411</v>
      </c>
      <c r="S3111" s="286">
        <f>ROWS(R$5:R3111)</f>
        <v>3107</v>
      </c>
      <c r="T3111" s="286" t="str">
        <f>IF(P3111='5.1'!$E$5,TXM!S3111,"")</f>
        <v/>
      </c>
      <c r="U3111" t="str">
        <f>IFERROR(SMALL($T$5:$T$8000,ROWS($T$5:T3111)),"")</f>
        <v/>
      </c>
    </row>
    <row r="3112" spans="1:21" ht="14.4" customHeight="1" x14ac:dyDescent="0.25">
      <c r="A3112" s="285" t="s">
        <v>1867</v>
      </c>
      <c r="B3112" t="s">
        <v>116</v>
      </c>
      <c r="C3112" s="300">
        <v>549584</v>
      </c>
      <c r="D3112" s="286">
        <f>ROWS(C$5:C3112)</f>
        <v>3108</v>
      </c>
      <c r="E3112" s="286" t="str">
        <f>IF(A3112='5.1'!$E$5,TXM!D3112,"")</f>
        <v/>
      </c>
      <c r="F3112" t="str">
        <f>IFERROR(SMALL($E$5:$E$8000,ROWS($E$5:E3112)),"")</f>
        <v/>
      </c>
      <c r="I3112" s="285" t="s">
        <v>1744</v>
      </c>
      <c r="J3112" t="s">
        <v>106</v>
      </c>
      <c r="K3112" s="300">
        <v>296048</v>
      </c>
      <c r="L3112" s="286">
        <f>ROWS(K$5:K3112)</f>
        <v>3108</v>
      </c>
      <c r="M3112" s="286" t="str">
        <f>IF(I3112='5.1'!$E$5,TXM!L3112,"")</f>
        <v/>
      </c>
      <c r="N3112" t="str">
        <f>IFERROR(SMALL($M$5:$M$8000,ROWS($M$5:M3112)),"")</f>
        <v/>
      </c>
      <c r="P3112" t="s">
        <v>1876</v>
      </c>
      <c r="Q3112" t="s">
        <v>806</v>
      </c>
      <c r="R3112">
        <v>265682787</v>
      </c>
      <c r="S3112" s="286">
        <f>ROWS(R$5:R3112)</f>
        <v>3108</v>
      </c>
      <c r="T3112" s="286" t="str">
        <f>IF(P3112='5.1'!$E$5,TXM!S3112,"")</f>
        <v/>
      </c>
      <c r="U3112" t="str">
        <f>IFERROR(SMALL($T$5:$T$8000,ROWS($T$5:T3112)),"")</f>
        <v/>
      </c>
    </row>
    <row r="3113" spans="1:21" ht="14.4" customHeight="1" x14ac:dyDescent="0.25">
      <c r="A3113" s="285" t="s">
        <v>1867</v>
      </c>
      <c r="B3113" t="s">
        <v>782</v>
      </c>
      <c r="C3113" s="300">
        <v>420326</v>
      </c>
      <c r="D3113" s="286">
        <f>ROWS(C$5:C3113)</f>
        <v>3109</v>
      </c>
      <c r="E3113" s="286" t="str">
        <f>IF(A3113='5.1'!$E$5,TXM!D3113,"")</f>
        <v/>
      </c>
      <c r="F3113" t="str">
        <f>IFERROR(SMALL($E$5:$E$8000,ROWS($E$5:E3113)),"")</f>
        <v/>
      </c>
      <c r="I3113" s="285" t="s">
        <v>1744</v>
      </c>
      <c r="J3113" t="s">
        <v>116</v>
      </c>
      <c r="K3113" s="300">
        <v>288995</v>
      </c>
      <c r="L3113" s="286">
        <f>ROWS(K$5:K3113)</f>
        <v>3109</v>
      </c>
      <c r="M3113" s="286" t="str">
        <f>IF(I3113='5.1'!$E$5,TXM!L3113,"")</f>
        <v/>
      </c>
      <c r="N3113" t="str">
        <f>IFERROR(SMALL($M$5:$M$8000,ROWS($M$5:M3113)),"")</f>
        <v/>
      </c>
      <c r="P3113" t="s">
        <v>1876</v>
      </c>
      <c r="Q3113" t="s">
        <v>780</v>
      </c>
      <c r="R3113">
        <v>154734811</v>
      </c>
      <c r="S3113" s="286">
        <f>ROWS(R$5:R3113)</f>
        <v>3109</v>
      </c>
      <c r="T3113" s="286" t="str">
        <f>IF(P3113='5.1'!$E$5,TXM!S3113,"")</f>
        <v/>
      </c>
      <c r="U3113" t="str">
        <f>IFERROR(SMALL($T$5:$T$8000,ROWS($T$5:T3113)),"")</f>
        <v/>
      </c>
    </row>
    <row r="3114" spans="1:21" ht="14.4" customHeight="1" x14ac:dyDescent="0.25">
      <c r="A3114" s="285" t="s">
        <v>1867</v>
      </c>
      <c r="B3114" t="s">
        <v>109</v>
      </c>
      <c r="C3114" s="300">
        <v>353183</v>
      </c>
      <c r="D3114" s="286">
        <f>ROWS(C$5:C3114)</f>
        <v>3110</v>
      </c>
      <c r="E3114" s="286" t="str">
        <f>IF(A3114='5.1'!$E$5,TXM!D3114,"")</f>
        <v/>
      </c>
      <c r="F3114" t="str">
        <f>IFERROR(SMALL($E$5:$E$8000,ROWS($E$5:E3114)),"")</f>
        <v/>
      </c>
      <c r="I3114" s="285" t="s">
        <v>1744</v>
      </c>
      <c r="J3114" t="s">
        <v>1084</v>
      </c>
      <c r="K3114" s="300">
        <v>227198</v>
      </c>
      <c r="L3114" s="286">
        <f>ROWS(K$5:K3114)</f>
        <v>3110</v>
      </c>
      <c r="M3114" s="286" t="str">
        <f>IF(I3114='5.1'!$E$5,TXM!L3114,"")</f>
        <v/>
      </c>
      <c r="N3114" t="str">
        <f>IFERROR(SMALL($M$5:$M$8000,ROWS($M$5:M3114)),"")</f>
        <v/>
      </c>
      <c r="P3114" t="s">
        <v>1876</v>
      </c>
      <c r="Q3114" t="s">
        <v>818</v>
      </c>
      <c r="R3114">
        <v>130142348</v>
      </c>
      <c r="S3114" s="286">
        <f>ROWS(R$5:R3114)</f>
        <v>3110</v>
      </c>
      <c r="T3114" s="286" t="str">
        <f>IF(P3114='5.1'!$E$5,TXM!S3114,"")</f>
        <v/>
      </c>
      <c r="U3114" t="str">
        <f>IFERROR(SMALL($T$5:$T$8000,ROWS($T$5:T3114)),"")</f>
        <v/>
      </c>
    </row>
    <row r="3115" spans="1:21" ht="14.4" customHeight="1" x14ac:dyDescent="0.25">
      <c r="A3115" s="285" t="s">
        <v>1867</v>
      </c>
      <c r="B3115" t="s">
        <v>784</v>
      </c>
      <c r="C3115" s="300">
        <v>324611</v>
      </c>
      <c r="D3115" s="286">
        <f>ROWS(C$5:C3115)</f>
        <v>3111</v>
      </c>
      <c r="E3115" s="286" t="str">
        <f>IF(A3115='5.1'!$E$5,TXM!D3115,"")</f>
        <v/>
      </c>
      <c r="F3115" t="str">
        <f>IFERROR(SMALL($E$5:$E$8000,ROWS($E$5:E3115)),"")</f>
        <v/>
      </c>
      <c r="I3115" s="285" t="s">
        <v>1744</v>
      </c>
      <c r="J3115" t="s">
        <v>108</v>
      </c>
      <c r="K3115" s="300">
        <v>171330</v>
      </c>
      <c r="L3115" s="286">
        <f>ROWS(K$5:K3115)</f>
        <v>3111</v>
      </c>
      <c r="M3115" s="286" t="str">
        <f>IF(I3115='5.1'!$E$5,TXM!L3115,"")</f>
        <v/>
      </c>
      <c r="N3115" t="str">
        <f>IFERROR(SMALL($M$5:$M$8000,ROWS($M$5:M3115)),"")</f>
        <v/>
      </c>
      <c r="P3115" t="s">
        <v>1876</v>
      </c>
      <c r="Q3115" t="s">
        <v>106</v>
      </c>
      <c r="R3115">
        <v>83896289</v>
      </c>
      <c r="S3115" s="286">
        <f>ROWS(R$5:R3115)</f>
        <v>3111</v>
      </c>
      <c r="T3115" s="286" t="str">
        <f>IF(P3115='5.1'!$E$5,TXM!S3115,"")</f>
        <v/>
      </c>
      <c r="U3115" t="str">
        <f>IFERROR(SMALL($T$5:$T$8000,ROWS($T$5:T3115)),"")</f>
        <v/>
      </c>
    </row>
    <row r="3116" spans="1:21" ht="14.4" customHeight="1" x14ac:dyDescent="0.25">
      <c r="A3116" s="285" t="s">
        <v>1867</v>
      </c>
      <c r="B3116" t="s">
        <v>1096</v>
      </c>
      <c r="C3116" s="300">
        <v>265547</v>
      </c>
      <c r="D3116" s="286">
        <f>ROWS(C$5:C3116)</f>
        <v>3112</v>
      </c>
      <c r="E3116" s="286" t="str">
        <f>IF(A3116='5.1'!$E$5,TXM!D3116,"")</f>
        <v/>
      </c>
      <c r="F3116" t="str">
        <f>IFERROR(SMALL($E$5:$E$8000,ROWS($E$5:E3116)),"")</f>
        <v/>
      </c>
      <c r="I3116" s="285" t="s">
        <v>1744</v>
      </c>
      <c r="J3116" t="s">
        <v>1088</v>
      </c>
      <c r="K3116" s="300">
        <v>82379</v>
      </c>
      <c r="L3116" s="286">
        <f>ROWS(K$5:K3116)</f>
        <v>3112</v>
      </c>
      <c r="M3116" s="286" t="str">
        <f>IF(I3116='5.1'!$E$5,TXM!L3116,"")</f>
        <v/>
      </c>
      <c r="N3116" t="str">
        <f>IFERROR(SMALL($M$5:$M$8000,ROWS($M$5:M3116)),"")</f>
        <v/>
      </c>
      <c r="P3116" t="s">
        <v>1876</v>
      </c>
      <c r="Q3116" t="s">
        <v>808</v>
      </c>
      <c r="R3116">
        <v>76228175</v>
      </c>
      <c r="S3116" s="286">
        <f>ROWS(R$5:R3116)</f>
        <v>3112</v>
      </c>
      <c r="T3116" s="286" t="str">
        <f>IF(P3116='5.1'!$E$5,TXM!S3116,"")</f>
        <v/>
      </c>
      <c r="U3116" t="str">
        <f>IFERROR(SMALL($T$5:$T$8000,ROWS($T$5:T3116)),"")</f>
        <v/>
      </c>
    </row>
    <row r="3117" spans="1:21" ht="14.4" customHeight="1" x14ac:dyDescent="0.25">
      <c r="A3117" s="285" t="s">
        <v>1867</v>
      </c>
      <c r="B3117" t="s">
        <v>711</v>
      </c>
      <c r="C3117" s="300">
        <v>247036</v>
      </c>
      <c r="D3117" s="286">
        <f>ROWS(C$5:C3117)</f>
        <v>3113</v>
      </c>
      <c r="E3117" s="286" t="str">
        <f>IF(A3117='5.1'!$E$5,TXM!D3117,"")</f>
        <v/>
      </c>
      <c r="F3117" t="str">
        <f>IFERROR(SMALL($E$5:$E$8000,ROWS($E$5:E3117)),"")</f>
        <v/>
      </c>
      <c r="I3117" s="285" t="s">
        <v>1744</v>
      </c>
      <c r="J3117" t="s">
        <v>197</v>
      </c>
      <c r="K3117" s="300">
        <v>64030</v>
      </c>
      <c r="L3117" s="286">
        <f>ROWS(K$5:K3117)</f>
        <v>3113</v>
      </c>
      <c r="M3117" s="286" t="str">
        <f>IF(I3117='5.1'!$E$5,TXM!L3117,"")</f>
        <v/>
      </c>
      <c r="N3117" t="str">
        <f>IFERROR(SMALL($M$5:$M$8000,ROWS($M$5:M3117)),"")</f>
        <v/>
      </c>
      <c r="P3117" t="s">
        <v>1876</v>
      </c>
      <c r="Q3117" t="s">
        <v>1093</v>
      </c>
      <c r="R3117">
        <v>68531587</v>
      </c>
      <c r="S3117" s="286">
        <f>ROWS(R$5:R3117)</f>
        <v>3113</v>
      </c>
      <c r="T3117" s="286" t="str">
        <f>IF(P3117='5.1'!$E$5,TXM!S3117,"")</f>
        <v/>
      </c>
      <c r="U3117" t="str">
        <f>IFERROR(SMALL($T$5:$T$8000,ROWS($T$5:T3117)),"")</f>
        <v/>
      </c>
    </row>
    <row r="3118" spans="1:21" ht="14.4" customHeight="1" x14ac:dyDescent="0.25">
      <c r="A3118" s="285" t="s">
        <v>1867</v>
      </c>
      <c r="B3118" t="s">
        <v>810</v>
      </c>
      <c r="C3118" s="300">
        <v>171094</v>
      </c>
      <c r="D3118" s="286">
        <f>ROWS(C$5:C3118)</f>
        <v>3114</v>
      </c>
      <c r="E3118" s="286" t="str">
        <f>IF(A3118='5.1'!$E$5,TXM!D3118,"")</f>
        <v/>
      </c>
      <c r="F3118" t="str">
        <f>IFERROR(SMALL($E$5:$E$8000,ROWS($E$5:E3118)),"")</f>
        <v/>
      </c>
      <c r="I3118" s="285" t="s">
        <v>1744</v>
      </c>
      <c r="J3118" t="s">
        <v>1091</v>
      </c>
      <c r="K3118" s="300">
        <v>46891</v>
      </c>
      <c r="L3118" s="286">
        <f>ROWS(K$5:K3118)</f>
        <v>3114</v>
      </c>
      <c r="M3118" s="286" t="str">
        <f>IF(I3118='5.1'!$E$5,TXM!L3118,"")</f>
        <v/>
      </c>
      <c r="N3118" t="str">
        <f>IFERROR(SMALL($M$5:$M$8000,ROWS($M$5:M3118)),"")</f>
        <v/>
      </c>
      <c r="P3118" t="s">
        <v>1876</v>
      </c>
      <c r="Q3118" t="s">
        <v>760</v>
      </c>
      <c r="R3118">
        <v>38814210</v>
      </c>
      <c r="S3118" s="286">
        <f>ROWS(R$5:R3118)</f>
        <v>3114</v>
      </c>
      <c r="T3118" s="286" t="str">
        <f>IF(P3118='5.1'!$E$5,TXM!S3118,"")</f>
        <v/>
      </c>
      <c r="U3118" t="str">
        <f>IFERROR(SMALL($T$5:$T$8000,ROWS($T$5:T3118)),"")</f>
        <v/>
      </c>
    </row>
    <row r="3119" spans="1:21" ht="14.4" customHeight="1" x14ac:dyDescent="0.25">
      <c r="A3119" s="285" t="s">
        <v>1867</v>
      </c>
      <c r="B3119" t="s">
        <v>1089</v>
      </c>
      <c r="C3119" s="300">
        <v>133828</v>
      </c>
      <c r="D3119" s="286">
        <f>ROWS(C$5:C3119)</f>
        <v>3115</v>
      </c>
      <c r="E3119" s="286" t="str">
        <f>IF(A3119='5.1'!$E$5,TXM!D3119,"")</f>
        <v/>
      </c>
      <c r="F3119" t="str">
        <f>IFERROR(SMALL($E$5:$E$8000,ROWS($E$5:E3119)),"")</f>
        <v/>
      </c>
      <c r="I3119" s="285" t="s">
        <v>1744</v>
      </c>
      <c r="J3119" t="s">
        <v>104</v>
      </c>
      <c r="K3119" s="300">
        <v>40796</v>
      </c>
      <c r="L3119" s="286">
        <f>ROWS(K$5:K3119)</f>
        <v>3115</v>
      </c>
      <c r="M3119" s="286" t="str">
        <f>IF(I3119='5.1'!$E$5,TXM!L3119,"")</f>
        <v/>
      </c>
      <c r="N3119" t="str">
        <f>IFERROR(SMALL($M$5:$M$8000,ROWS($M$5:M3119)),"")</f>
        <v/>
      </c>
      <c r="P3119" t="s">
        <v>1876</v>
      </c>
      <c r="Q3119" t="s">
        <v>725</v>
      </c>
      <c r="R3119">
        <v>34341621</v>
      </c>
      <c r="S3119" s="286">
        <f>ROWS(R$5:R3119)</f>
        <v>3115</v>
      </c>
      <c r="T3119" s="286" t="str">
        <f>IF(P3119='5.1'!$E$5,TXM!S3119,"")</f>
        <v/>
      </c>
      <c r="U3119" t="str">
        <f>IFERROR(SMALL($T$5:$T$8000,ROWS($T$5:T3119)),"")</f>
        <v/>
      </c>
    </row>
    <row r="3120" spans="1:21" ht="14.4" customHeight="1" x14ac:dyDescent="0.25">
      <c r="A3120" s="285" t="s">
        <v>1867</v>
      </c>
      <c r="B3120" t="s">
        <v>1084</v>
      </c>
      <c r="C3120" s="300">
        <v>67219</v>
      </c>
      <c r="D3120" s="286">
        <f>ROWS(C$5:C3120)</f>
        <v>3116</v>
      </c>
      <c r="E3120" s="286" t="str">
        <f>IF(A3120='5.1'!$E$5,TXM!D3120,"")</f>
        <v/>
      </c>
      <c r="F3120" t="str">
        <f>IFERROR(SMALL($E$5:$E$8000,ROWS($E$5:E3120)),"")</f>
        <v/>
      </c>
      <c r="I3120" s="285" t="s">
        <v>1744</v>
      </c>
      <c r="J3120" t="s">
        <v>772</v>
      </c>
      <c r="K3120" s="300">
        <v>33698</v>
      </c>
      <c r="L3120" s="286">
        <f>ROWS(K$5:K3120)</f>
        <v>3116</v>
      </c>
      <c r="M3120" s="286" t="str">
        <f>IF(I3120='5.1'!$E$5,TXM!L3120,"")</f>
        <v/>
      </c>
      <c r="N3120" t="str">
        <f>IFERROR(SMALL($M$5:$M$8000,ROWS($M$5:M3120)),"")</f>
        <v/>
      </c>
      <c r="P3120" t="s">
        <v>1876</v>
      </c>
      <c r="Q3120" t="s">
        <v>762</v>
      </c>
      <c r="R3120">
        <v>33733461</v>
      </c>
      <c r="S3120" s="286">
        <f>ROWS(R$5:R3120)</f>
        <v>3116</v>
      </c>
      <c r="T3120" s="286" t="str">
        <f>IF(P3120='5.1'!$E$5,TXM!S3120,"")</f>
        <v/>
      </c>
      <c r="U3120" t="str">
        <f>IFERROR(SMALL($T$5:$T$8000,ROWS($T$5:T3120)),"")</f>
        <v/>
      </c>
    </row>
    <row r="3121" spans="1:21" ht="14.4" customHeight="1" x14ac:dyDescent="0.25">
      <c r="A3121" s="285" t="s">
        <v>1867</v>
      </c>
      <c r="B3121" t="s">
        <v>796</v>
      </c>
      <c r="C3121" s="300">
        <v>56194</v>
      </c>
      <c r="D3121" s="286">
        <f>ROWS(C$5:C3121)</f>
        <v>3117</v>
      </c>
      <c r="E3121" s="286" t="str">
        <f>IF(A3121='5.1'!$E$5,TXM!D3121,"")</f>
        <v/>
      </c>
      <c r="F3121" t="str">
        <f>IFERROR(SMALL($E$5:$E$8000,ROWS($E$5:E3121)),"")</f>
        <v/>
      </c>
      <c r="I3121" s="285" t="s">
        <v>1744</v>
      </c>
      <c r="J3121" t="s">
        <v>794</v>
      </c>
      <c r="K3121" s="300">
        <v>21141</v>
      </c>
      <c r="L3121" s="286">
        <f>ROWS(K$5:K3121)</f>
        <v>3117</v>
      </c>
      <c r="M3121" s="286" t="str">
        <f>IF(I3121='5.1'!$E$5,TXM!L3121,"")</f>
        <v/>
      </c>
      <c r="N3121" t="str">
        <f>IFERROR(SMALL($M$5:$M$8000,ROWS($M$5:M3121)),"")</f>
        <v/>
      </c>
      <c r="P3121" t="s">
        <v>1876</v>
      </c>
      <c r="Q3121" t="s">
        <v>810</v>
      </c>
      <c r="R3121">
        <v>32612955</v>
      </c>
      <c r="S3121" s="286">
        <f>ROWS(R$5:R3121)</f>
        <v>3117</v>
      </c>
      <c r="T3121" s="286" t="str">
        <f>IF(P3121='5.1'!$E$5,TXM!S3121,"")</f>
        <v/>
      </c>
      <c r="U3121" t="str">
        <f>IFERROR(SMALL($T$5:$T$8000,ROWS($T$5:T3121)),"")</f>
        <v/>
      </c>
    </row>
    <row r="3122" spans="1:21" ht="14.4" customHeight="1" x14ac:dyDescent="0.25">
      <c r="A3122" s="285" t="s">
        <v>1867</v>
      </c>
      <c r="B3122" t="s">
        <v>760</v>
      </c>
      <c r="C3122" s="300">
        <v>51432</v>
      </c>
      <c r="D3122" s="286">
        <f>ROWS(C$5:C3122)</f>
        <v>3118</v>
      </c>
      <c r="E3122" s="286" t="str">
        <f>IF(A3122='5.1'!$E$5,TXM!D3122,"")</f>
        <v/>
      </c>
      <c r="F3122" t="str">
        <f>IFERROR(SMALL($E$5:$E$8000,ROWS($E$5:E3122)),"")</f>
        <v/>
      </c>
      <c r="I3122" s="285" t="s">
        <v>1744</v>
      </c>
      <c r="J3122" t="s">
        <v>102</v>
      </c>
      <c r="K3122" s="300">
        <v>9595</v>
      </c>
      <c r="L3122" s="286">
        <f>ROWS(K$5:K3122)</f>
        <v>3118</v>
      </c>
      <c r="M3122" s="286" t="str">
        <f>IF(I3122='5.1'!$E$5,TXM!L3122,"")</f>
        <v/>
      </c>
      <c r="N3122" t="str">
        <f>IFERROR(SMALL($M$5:$M$8000,ROWS($M$5:M3122)),"")</f>
        <v/>
      </c>
      <c r="P3122" t="s">
        <v>1876</v>
      </c>
      <c r="Q3122" t="s">
        <v>1080</v>
      </c>
      <c r="R3122">
        <v>32040981</v>
      </c>
      <c r="S3122" s="286">
        <f>ROWS(R$5:R3122)</f>
        <v>3118</v>
      </c>
      <c r="T3122" s="286" t="str">
        <f>IF(P3122='5.1'!$E$5,TXM!S3122,"")</f>
        <v/>
      </c>
      <c r="U3122" t="str">
        <f>IFERROR(SMALL($T$5:$T$8000,ROWS($T$5:T3122)),"")</f>
        <v/>
      </c>
    </row>
    <row r="3123" spans="1:21" ht="14.4" customHeight="1" x14ac:dyDescent="0.25">
      <c r="A3123" s="285" t="s">
        <v>1867</v>
      </c>
      <c r="B3123" t="s">
        <v>113</v>
      </c>
      <c r="C3123" s="300">
        <v>26150</v>
      </c>
      <c r="D3123" s="286">
        <f>ROWS(C$5:C3123)</f>
        <v>3119</v>
      </c>
      <c r="E3123" s="286" t="str">
        <f>IF(A3123='5.1'!$E$5,TXM!D3123,"")</f>
        <v/>
      </c>
      <c r="F3123" t="str">
        <f>IFERROR(SMALL($E$5:$E$8000,ROWS($E$5:E3123)),"")</f>
        <v/>
      </c>
      <c r="I3123" s="285" t="s">
        <v>1744</v>
      </c>
      <c r="J3123" t="s">
        <v>770</v>
      </c>
      <c r="K3123" s="300">
        <v>5074</v>
      </c>
      <c r="L3123" s="286">
        <f>ROWS(K$5:K3123)</f>
        <v>3119</v>
      </c>
      <c r="M3123" s="286" t="str">
        <f>IF(I3123='5.1'!$E$5,TXM!L3123,"")</f>
        <v/>
      </c>
      <c r="N3123" t="str">
        <f>IFERROR(SMALL($M$5:$M$8000,ROWS($M$5:M3123)),"")</f>
        <v/>
      </c>
      <c r="P3123" t="s">
        <v>1876</v>
      </c>
      <c r="Q3123" t="s">
        <v>784</v>
      </c>
      <c r="R3123">
        <v>30080713</v>
      </c>
      <c r="S3123" s="286">
        <f>ROWS(R$5:R3123)</f>
        <v>3119</v>
      </c>
      <c r="T3123" s="286" t="str">
        <f>IF(P3123='5.1'!$E$5,TXM!S3123,"")</f>
        <v/>
      </c>
      <c r="U3123" t="str">
        <f>IFERROR(SMALL($T$5:$T$8000,ROWS($T$5:T3123)),"")</f>
        <v/>
      </c>
    </row>
    <row r="3124" spans="1:21" ht="14.4" customHeight="1" x14ac:dyDescent="0.25">
      <c r="A3124" s="285" t="s">
        <v>1867</v>
      </c>
      <c r="B3124" t="s">
        <v>114</v>
      </c>
      <c r="C3124" s="300">
        <v>17129</v>
      </c>
      <c r="D3124" s="286">
        <f>ROWS(C$5:C3124)</f>
        <v>3120</v>
      </c>
      <c r="E3124" s="286" t="str">
        <f>IF(A3124='5.1'!$E$5,TXM!D3124,"")</f>
        <v/>
      </c>
      <c r="F3124" t="str">
        <f>IFERROR(SMALL($E$5:$E$8000,ROWS($E$5:E3124)),"")</f>
        <v/>
      </c>
      <c r="I3124" s="285" t="s">
        <v>1744</v>
      </c>
      <c r="J3124" t="s">
        <v>709</v>
      </c>
      <c r="K3124" s="300">
        <v>173</v>
      </c>
      <c r="L3124" s="286">
        <f>ROWS(K$5:K3124)</f>
        <v>3120</v>
      </c>
      <c r="M3124" s="286" t="str">
        <f>IF(I3124='5.1'!$E$5,TXM!L3124,"")</f>
        <v/>
      </c>
      <c r="N3124" t="str">
        <f>IFERROR(SMALL($M$5:$M$8000,ROWS($M$5:M3124)),"")</f>
        <v/>
      </c>
      <c r="P3124" t="s">
        <v>1876</v>
      </c>
      <c r="Q3124" t="s">
        <v>102</v>
      </c>
      <c r="R3124">
        <v>16856429</v>
      </c>
      <c r="S3124" s="286">
        <f>ROWS(R$5:R3124)</f>
        <v>3120</v>
      </c>
      <c r="T3124" s="286" t="str">
        <f>IF(P3124='5.1'!$E$5,TXM!S3124,"")</f>
        <v/>
      </c>
      <c r="U3124" t="str">
        <f>IFERROR(SMALL($T$5:$T$8000,ROWS($T$5:T3124)),"")</f>
        <v/>
      </c>
    </row>
    <row r="3125" spans="1:21" ht="14.4" customHeight="1" x14ac:dyDescent="0.25">
      <c r="A3125" s="285" t="s">
        <v>1867</v>
      </c>
      <c r="B3125" t="s">
        <v>110</v>
      </c>
      <c r="C3125" s="300">
        <v>6646</v>
      </c>
      <c r="D3125" s="286">
        <f>ROWS(C$5:C3125)</f>
        <v>3121</v>
      </c>
      <c r="E3125" s="286" t="str">
        <f>IF(A3125='5.1'!$E$5,TXM!D3125,"")</f>
        <v/>
      </c>
      <c r="F3125" t="str">
        <f>IFERROR(SMALL($E$5:$E$8000,ROWS($E$5:E3125)),"")</f>
        <v/>
      </c>
      <c r="I3125" s="285" t="s">
        <v>1744</v>
      </c>
      <c r="J3125" t="s">
        <v>1085</v>
      </c>
      <c r="K3125" s="300">
        <v>35</v>
      </c>
      <c r="L3125" s="286">
        <f>ROWS(K$5:K3125)</f>
        <v>3121</v>
      </c>
      <c r="M3125" s="286" t="str">
        <f>IF(I3125='5.1'!$E$5,TXM!L3125,"")</f>
        <v/>
      </c>
      <c r="N3125" t="str">
        <f>IFERROR(SMALL($M$5:$M$8000,ROWS($M$5:M3125)),"")</f>
        <v/>
      </c>
      <c r="P3125" t="s">
        <v>1876</v>
      </c>
      <c r="Q3125" t="s">
        <v>1096</v>
      </c>
      <c r="R3125">
        <v>15154776</v>
      </c>
      <c r="S3125" s="286">
        <f>ROWS(R$5:R3125)</f>
        <v>3121</v>
      </c>
      <c r="T3125" s="286" t="str">
        <f>IF(P3125='5.1'!$E$5,TXM!S3125,"")</f>
        <v/>
      </c>
      <c r="U3125" t="str">
        <f>IFERROR(SMALL($T$5:$T$8000,ROWS($T$5:T3125)),"")</f>
        <v/>
      </c>
    </row>
    <row r="3126" spans="1:21" ht="14.4" customHeight="1" x14ac:dyDescent="0.25">
      <c r="A3126" s="285" t="s">
        <v>1867</v>
      </c>
      <c r="B3126" t="s">
        <v>764</v>
      </c>
      <c r="C3126" s="300">
        <v>3693</v>
      </c>
      <c r="D3126" s="286">
        <f>ROWS(C$5:C3126)</f>
        <v>3122</v>
      </c>
      <c r="E3126" s="286" t="str">
        <f>IF(A3126='5.1'!$E$5,TXM!D3126,"")</f>
        <v/>
      </c>
      <c r="F3126" t="str">
        <f>IFERROR(SMALL($E$5:$E$8000,ROWS($E$5:E3126)),"")</f>
        <v/>
      </c>
      <c r="I3126" s="285" t="s">
        <v>1747</v>
      </c>
      <c r="J3126" t="s">
        <v>715</v>
      </c>
      <c r="K3126" s="300">
        <v>1608011991</v>
      </c>
      <c r="L3126" s="286">
        <f>ROWS(K$5:K3126)</f>
        <v>3122</v>
      </c>
      <c r="M3126" s="286" t="str">
        <f>IF(I3126='5.1'!$E$5,TXM!L3126,"")</f>
        <v/>
      </c>
      <c r="N3126" t="str">
        <f>IFERROR(SMALL($M$5:$M$8000,ROWS($M$5:M3126)),"")</f>
        <v/>
      </c>
      <c r="P3126" t="s">
        <v>1876</v>
      </c>
      <c r="Q3126" t="s">
        <v>1098</v>
      </c>
      <c r="R3126">
        <v>15116056</v>
      </c>
      <c r="S3126" s="286">
        <f>ROWS(R$5:R3126)</f>
        <v>3122</v>
      </c>
      <c r="T3126" s="286" t="str">
        <f>IF(P3126='5.1'!$E$5,TXM!S3126,"")</f>
        <v/>
      </c>
      <c r="U3126" t="str">
        <f>IFERROR(SMALL($T$5:$T$8000,ROWS($T$5:T3126)),"")</f>
        <v/>
      </c>
    </row>
    <row r="3127" spans="1:21" ht="14.4" customHeight="1" x14ac:dyDescent="0.25">
      <c r="A3127" s="285" t="s">
        <v>1867</v>
      </c>
      <c r="B3127" t="s">
        <v>1076</v>
      </c>
      <c r="C3127" s="300">
        <v>7</v>
      </c>
      <c r="D3127" s="286">
        <f>ROWS(C$5:C3127)</f>
        <v>3123</v>
      </c>
      <c r="E3127" s="286" t="str">
        <f>IF(A3127='5.1'!$E$5,TXM!D3127,"")</f>
        <v/>
      </c>
      <c r="F3127" t="str">
        <f>IFERROR(SMALL($E$5:$E$8000,ROWS($E$5:E3127)),"")</f>
        <v/>
      </c>
      <c r="I3127" s="285" t="s">
        <v>1747</v>
      </c>
      <c r="J3127" t="s">
        <v>997</v>
      </c>
      <c r="K3127" s="300">
        <v>176883472</v>
      </c>
      <c r="L3127" s="286">
        <f>ROWS(K$5:K3127)</f>
        <v>3123</v>
      </c>
      <c r="M3127" s="286" t="str">
        <f>IF(I3127='5.1'!$E$5,TXM!L3127,"")</f>
        <v/>
      </c>
      <c r="N3127" t="str">
        <f>IFERROR(SMALL($M$5:$M$8000,ROWS($M$5:M3127)),"")</f>
        <v/>
      </c>
      <c r="P3127" t="s">
        <v>1876</v>
      </c>
      <c r="Q3127" t="s">
        <v>107</v>
      </c>
      <c r="R3127">
        <v>10502153</v>
      </c>
      <c r="S3127" s="286">
        <f>ROWS(R$5:R3127)</f>
        <v>3123</v>
      </c>
      <c r="T3127" s="286" t="str">
        <f>IF(P3127='5.1'!$E$5,TXM!S3127,"")</f>
        <v/>
      </c>
      <c r="U3127" t="str">
        <f>IFERROR(SMALL($T$5:$T$8000,ROWS($T$5:T3127)),"")</f>
        <v/>
      </c>
    </row>
    <row r="3128" spans="1:21" ht="14.4" customHeight="1" x14ac:dyDescent="0.25">
      <c r="A3128" s="285" t="s">
        <v>2039</v>
      </c>
      <c r="B3128" t="s">
        <v>1080</v>
      </c>
      <c r="C3128" s="300">
        <v>56449179</v>
      </c>
      <c r="D3128" s="286">
        <f>ROWS(C$5:C3128)</f>
        <v>3124</v>
      </c>
      <c r="E3128" s="286" t="str">
        <f>IF(A3128='5.1'!$E$5,TXM!D3128,"")</f>
        <v/>
      </c>
      <c r="F3128" t="str">
        <f>IFERROR(SMALL($E$5:$E$8000,ROWS($E$5:E3128)),"")</f>
        <v/>
      </c>
      <c r="I3128" s="285" t="s">
        <v>1747</v>
      </c>
      <c r="J3128" t="s">
        <v>774</v>
      </c>
      <c r="K3128" s="300">
        <v>123925442</v>
      </c>
      <c r="L3128" s="286">
        <f>ROWS(K$5:K3128)</f>
        <v>3124</v>
      </c>
      <c r="M3128" s="286" t="str">
        <f>IF(I3128='5.1'!$E$5,TXM!L3128,"")</f>
        <v/>
      </c>
      <c r="N3128" t="str">
        <f>IFERROR(SMALL($M$5:$M$8000,ROWS($M$5:M3128)),"")</f>
        <v/>
      </c>
      <c r="P3128" t="s">
        <v>1876</v>
      </c>
      <c r="Q3128" t="s">
        <v>776</v>
      </c>
      <c r="R3128">
        <v>9635796</v>
      </c>
      <c r="S3128" s="286">
        <f>ROWS(R$5:R3128)</f>
        <v>3124</v>
      </c>
      <c r="T3128" s="286" t="str">
        <f>IF(P3128='5.1'!$E$5,TXM!S3128,"")</f>
        <v/>
      </c>
      <c r="U3128" t="str">
        <f>IFERROR(SMALL($T$5:$T$8000,ROWS($T$5:T3128)),"")</f>
        <v/>
      </c>
    </row>
    <row r="3129" spans="1:21" ht="14.4" customHeight="1" x14ac:dyDescent="0.25">
      <c r="A3129" s="285" t="s">
        <v>2039</v>
      </c>
      <c r="B3129" t="s">
        <v>717</v>
      </c>
      <c r="C3129" s="300">
        <v>1903456</v>
      </c>
      <c r="D3129" s="286">
        <f>ROWS(C$5:C3129)</f>
        <v>3125</v>
      </c>
      <c r="E3129" s="286" t="str">
        <f>IF(A3129='5.1'!$E$5,TXM!D3129,"")</f>
        <v/>
      </c>
      <c r="F3129" t="str">
        <f>IFERROR(SMALL($E$5:$E$8000,ROWS($E$5:E3129)),"")</f>
        <v/>
      </c>
      <c r="I3129" s="285" t="s">
        <v>1747</v>
      </c>
      <c r="J3129" t="s">
        <v>117</v>
      </c>
      <c r="K3129" s="300">
        <v>92170600</v>
      </c>
      <c r="L3129" s="286">
        <f>ROWS(K$5:K3129)</f>
        <v>3125</v>
      </c>
      <c r="M3129" s="286" t="str">
        <f>IF(I3129='5.1'!$E$5,TXM!L3129,"")</f>
        <v/>
      </c>
      <c r="N3129" t="str">
        <f>IFERROR(SMALL($M$5:$M$8000,ROWS($M$5:M3129)),"")</f>
        <v/>
      </c>
      <c r="P3129" t="s">
        <v>1876</v>
      </c>
      <c r="Q3129" t="s">
        <v>1081</v>
      </c>
      <c r="R3129">
        <v>9150961</v>
      </c>
      <c r="S3129" s="286">
        <f>ROWS(R$5:R3129)</f>
        <v>3125</v>
      </c>
      <c r="T3129" s="286" t="str">
        <f>IF(P3129='5.1'!$E$5,TXM!S3129,"")</f>
        <v/>
      </c>
      <c r="U3129" t="str">
        <f>IFERROR(SMALL($T$5:$T$8000,ROWS($T$5:T3129)),"")</f>
        <v/>
      </c>
    </row>
    <row r="3130" spans="1:21" ht="14.4" customHeight="1" x14ac:dyDescent="0.25">
      <c r="A3130" s="285" t="s">
        <v>2039</v>
      </c>
      <c r="B3130" t="s">
        <v>723</v>
      </c>
      <c r="C3130" s="300">
        <v>1791000</v>
      </c>
      <c r="D3130" s="286">
        <f>ROWS(C$5:C3130)</f>
        <v>3126</v>
      </c>
      <c r="E3130" s="286" t="str">
        <f>IF(A3130='5.1'!$E$5,TXM!D3130,"")</f>
        <v/>
      </c>
      <c r="F3130" t="str">
        <f>IFERROR(SMALL($E$5:$E$8000,ROWS($E$5:E3130)),"")</f>
        <v/>
      </c>
      <c r="I3130" s="285" t="s">
        <v>1747</v>
      </c>
      <c r="J3130" t="s">
        <v>118</v>
      </c>
      <c r="K3130" s="300">
        <v>72073392</v>
      </c>
      <c r="L3130" s="286">
        <f>ROWS(K$5:K3130)</f>
        <v>3126</v>
      </c>
      <c r="M3130" s="286" t="str">
        <f>IF(I3130='5.1'!$E$5,TXM!L3130,"")</f>
        <v/>
      </c>
      <c r="N3130" t="str">
        <f>IFERROR(SMALL($M$5:$M$8000,ROWS($M$5:M3130)),"")</f>
        <v/>
      </c>
      <c r="P3130" t="s">
        <v>1876</v>
      </c>
      <c r="Q3130" t="s">
        <v>1082</v>
      </c>
      <c r="R3130">
        <v>8932370</v>
      </c>
      <c r="S3130" s="286">
        <f>ROWS(R$5:R3130)</f>
        <v>3126</v>
      </c>
      <c r="T3130" s="286" t="str">
        <f>IF(P3130='5.1'!$E$5,TXM!S3130,"")</f>
        <v/>
      </c>
      <c r="U3130" t="str">
        <f>IFERROR(SMALL($T$5:$T$8000,ROWS($T$5:T3130)),"")</f>
        <v/>
      </c>
    </row>
    <row r="3131" spans="1:21" ht="14.4" customHeight="1" x14ac:dyDescent="0.25">
      <c r="A3131" s="285" t="s">
        <v>2039</v>
      </c>
      <c r="B3131" t="s">
        <v>808</v>
      </c>
      <c r="C3131" s="300">
        <v>699946</v>
      </c>
      <c r="D3131" s="286">
        <f>ROWS(C$5:C3131)</f>
        <v>3127</v>
      </c>
      <c r="E3131" s="286" t="str">
        <f>IF(A3131='5.1'!$E$5,TXM!D3131,"")</f>
        <v/>
      </c>
      <c r="F3131" t="str">
        <f>IFERROR(SMALL($E$5:$E$8000,ROWS($E$5:E3131)),"")</f>
        <v/>
      </c>
      <c r="I3131" s="285" t="s">
        <v>1747</v>
      </c>
      <c r="J3131" t="s">
        <v>806</v>
      </c>
      <c r="K3131" s="300">
        <v>63035856</v>
      </c>
      <c r="L3131" s="286">
        <f>ROWS(K$5:K3131)</f>
        <v>3127</v>
      </c>
      <c r="M3131" s="286" t="str">
        <f>IF(I3131='5.1'!$E$5,TXM!L3131,"")</f>
        <v/>
      </c>
      <c r="N3131" t="str">
        <f>IFERROR(SMALL($M$5:$M$8000,ROWS($M$5:M3131)),"")</f>
        <v/>
      </c>
      <c r="P3131" t="s">
        <v>1876</v>
      </c>
      <c r="Q3131" t="s">
        <v>118</v>
      </c>
      <c r="R3131">
        <v>7928435</v>
      </c>
      <c r="S3131" s="286">
        <f>ROWS(R$5:R3131)</f>
        <v>3127</v>
      </c>
      <c r="T3131" s="286" t="str">
        <f>IF(P3131='5.1'!$E$5,TXM!S3131,"")</f>
        <v/>
      </c>
      <c r="U3131" t="str">
        <f>IFERROR(SMALL($T$5:$T$8000,ROWS($T$5:T3131)),"")</f>
        <v/>
      </c>
    </row>
    <row r="3132" spans="1:21" ht="14.4" customHeight="1" x14ac:dyDescent="0.25">
      <c r="A3132" s="285" t="s">
        <v>2039</v>
      </c>
      <c r="B3132" t="s">
        <v>719</v>
      </c>
      <c r="C3132" s="300">
        <v>590850</v>
      </c>
      <c r="D3132" s="286">
        <f>ROWS(C$5:C3132)</f>
        <v>3128</v>
      </c>
      <c r="E3132" s="286" t="str">
        <f>IF(A3132='5.1'!$E$5,TXM!D3132,"")</f>
        <v/>
      </c>
      <c r="F3132" t="str">
        <f>IFERROR(SMALL($E$5:$E$8000,ROWS($E$5:E3132)),"")</f>
        <v/>
      </c>
      <c r="I3132" s="285" t="s">
        <v>1747</v>
      </c>
      <c r="J3132" t="s">
        <v>110</v>
      </c>
      <c r="K3132" s="300">
        <v>52674992</v>
      </c>
      <c r="L3132" s="286">
        <f>ROWS(K$5:K3132)</f>
        <v>3128</v>
      </c>
      <c r="M3132" s="286" t="str">
        <f>IF(I3132='5.1'!$E$5,TXM!L3132,"")</f>
        <v/>
      </c>
      <c r="N3132" t="str">
        <f>IFERROR(SMALL($M$5:$M$8000,ROWS($M$5:M3132)),"")</f>
        <v/>
      </c>
      <c r="P3132" t="s">
        <v>1876</v>
      </c>
      <c r="Q3132" t="s">
        <v>1079</v>
      </c>
      <c r="R3132">
        <v>7522547</v>
      </c>
      <c r="S3132" s="286">
        <f>ROWS(R$5:R3132)</f>
        <v>3128</v>
      </c>
      <c r="T3132" s="286" t="str">
        <f>IF(P3132='5.1'!$E$5,TXM!S3132,"")</f>
        <v/>
      </c>
      <c r="U3132" t="str">
        <f>IFERROR(SMALL($T$5:$T$8000,ROWS($T$5:T3132)),"")</f>
        <v/>
      </c>
    </row>
    <row r="3133" spans="1:21" ht="14.4" customHeight="1" x14ac:dyDescent="0.25">
      <c r="A3133" s="285" t="s">
        <v>2039</v>
      </c>
      <c r="B3133" t="s">
        <v>118</v>
      </c>
      <c r="C3133" s="300">
        <v>427917</v>
      </c>
      <c r="D3133" s="286">
        <f>ROWS(C$5:C3133)</f>
        <v>3129</v>
      </c>
      <c r="E3133" s="286" t="str">
        <f>IF(A3133='5.1'!$E$5,TXM!D3133,"")</f>
        <v/>
      </c>
      <c r="F3133" t="str">
        <f>IFERROR(SMALL($E$5:$E$8000,ROWS($E$5:E3133)),"")</f>
        <v/>
      </c>
      <c r="I3133" s="285" t="s">
        <v>1747</v>
      </c>
      <c r="J3133" t="s">
        <v>804</v>
      </c>
      <c r="K3133" s="300">
        <v>32956545</v>
      </c>
      <c r="L3133" s="286">
        <f>ROWS(K$5:K3133)</f>
        <v>3129</v>
      </c>
      <c r="M3133" s="286" t="str">
        <f>IF(I3133='5.1'!$E$5,TXM!L3133,"")</f>
        <v/>
      </c>
      <c r="N3133" t="str">
        <f>IFERROR(SMALL($M$5:$M$8000,ROWS($M$5:M3133)),"")</f>
        <v/>
      </c>
      <c r="P3133" t="s">
        <v>1876</v>
      </c>
      <c r="Q3133" t="s">
        <v>802</v>
      </c>
      <c r="R3133">
        <v>6969103</v>
      </c>
      <c r="S3133" s="286">
        <f>ROWS(R$5:R3133)</f>
        <v>3129</v>
      </c>
      <c r="T3133" s="286" t="str">
        <f>IF(P3133='5.1'!$E$5,TXM!S3133,"")</f>
        <v/>
      </c>
      <c r="U3133" t="str">
        <f>IFERROR(SMALL($T$5:$T$8000,ROWS($T$5:T3133)),"")</f>
        <v/>
      </c>
    </row>
    <row r="3134" spans="1:21" ht="14.4" customHeight="1" x14ac:dyDescent="0.25">
      <c r="A3134" s="285" t="s">
        <v>2039</v>
      </c>
      <c r="B3134" t="s">
        <v>752</v>
      </c>
      <c r="C3134" s="300">
        <v>288820</v>
      </c>
      <c r="D3134" s="286">
        <f>ROWS(C$5:C3134)</f>
        <v>3130</v>
      </c>
      <c r="E3134" s="286" t="str">
        <f>IF(A3134='5.1'!$E$5,TXM!D3134,"")</f>
        <v/>
      </c>
      <c r="F3134" t="str">
        <f>IFERROR(SMALL($E$5:$E$8000,ROWS($E$5:E3134)),"")</f>
        <v/>
      </c>
      <c r="I3134" s="285" t="s">
        <v>1747</v>
      </c>
      <c r="J3134" t="s">
        <v>711</v>
      </c>
      <c r="K3134" s="300">
        <v>31447123</v>
      </c>
      <c r="L3134" s="286">
        <f>ROWS(K$5:K3134)</f>
        <v>3130</v>
      </c>
      <c r="M3134" s="286" t="str">
        <f>IF(I3134='5.1'!$E$5,TXM!L3134,"")</f>
        <v/>
      </c>
      <c r="N3134" t="str">
        <f>IFERROR(SMALL($M$5:$M$8000,ROWS($M$5:M3134)),"")</f>
        <v/>
      </c>
      <c r="P3134" t="s">
        <v>1876</v>
      </c>
      <c r="Q3134" t="s">
        <v>752</v>
      </c>
      <c r="R3134">
        <v>6871085</v>
      </c>
      <c r="S3134" s="286">
        <f>ROWS(R$5:R3134)</f>
        <v>3130</v>
      </c>
      <c r="T3134" s="286" t="str">
        <f>IF(P3134='5.1'!$E$5,TXM!S3134,"")</f>
        <v/>
      </c>
      <c r="U3134" t="str">
        <f>IFERROR(SMALL($T$5:$T$8000,ROWS($T$5:T3134)),"")</f>
        <v/>
      </c>
    </row>
    <row r="3135" spans="1:21" ht="14.4" customHeight="1" x14ac:dyDescent="0.25">
      <c r="A3135" s="285" t="s">
        <v>2039</v>
      </c>
      <c r="B3135" t="s">
        <v>705</v>
      </c>
      <c r="C3135" s="300">
        <v>211487</v>
      </c>
      <c r="D3135" s="286">
        <f>ROWS(C$5:C3135)</f>
        <v>3131</v>
      </c>
      <c r="E3135" s="286" t="str">
        <f>IF(A3135='5.1'!$E$5,TXM!D3135,"")</f>
        <v/>
      </c>
      <c r="F3135" t="str">
        <f>IFERROR(SMALL($E$5:$E$8000,ROWS($E$5:E3135)),"")</f>
        <v/>
      </c>
      <c r="I3135" s="285" t="s">
        <v>1747</v>
      </c>
      <c r="J3135" t="s">
        <v>725</v>
      </c>
      <c r="K3135" s="300">
        <v>27414393</v>
      </c>
      <c r="L3135" s="286">
        <f>ROWS(K$5:K3135)</f>
        <v>3131</v>
      </c>
      <c r="M3135" s="286" t="str">
        <f>IF(I3135='5.1'!$E$5,TXM!L3135,"")</f>
        <v/>
      </c>
      <c r="N3135" t="str">
        <f>IFERROR(SMALL($M$5:$M$8000,ROWS($M$5:M3135)),"")</f>
        <v/>
      </c>
      <c r="P3135" t="s">
        <v>1876</v>
      </c>
      <c r="Q3135" t="s">
        <v>117</v>
      </c>
      <c r="R3135">
        <v>6797396</v>
      </c>
      <c r="S3135" s="286">
        <f>ROWS(R$5:R3135)</f>
        <v>3131</v>
      </c>
      <c r="T3135" s="286" t="str">
        <f>IF(P3135='5.1'!$E$5,TXM!S3135,"")</f>
        <v/>
      </c>
      <c r="U3135" t="str">
        <f>IFERROR(SMALL($T$5:$T$8000,ROWS($T$5:T3135)),"")</f>
        <v/>
      </c>
    </row>
    <row r="3136" spans="1:21" ht="14.4" customHeight="1" x14ac:dyDescent="0.25">
      <c r="A3136" s="285" t="s">
        <v>2039</v>
      </c>
      <c r="B3136" t="s">
        <v>117</v>
      </c>
      <c r="C3136" s="300">
        <v>124043</v>
      </c>
      <c r="D3136" s="286">
        <f>ROWS(C$5:C3136)</f>
        <v>3132</v>
      </c>
      <c r="E3136" s="286" t="str">
        <f>IF(A3136='5.1'!$E$5,TXM!D3136,"")</f>
        <v/>
      </c>
      <c r="F3136" t="str">
        <f>IFERROR(SMALL($E$5:$E$8000,ROWS($E$5:E3136)),"")</f>
        <v/>
      </c>
      <c r="I3136" s="285" t="s">
        <v>1747</v>
      </c>
      <c r="J3136" t="s">
        <v>727</v>
      </c>
      <c r="K3136" s="300">
        <v>25864430</v>
      </c>
      <c r="L3136" s="286">
        <f>ROWS(K$5:K3136)</f>
        <v>3132</v>
      </c>
      <c r="M3136" s="286" t="str">
        <f>IF(I3136='5.1'!$E$5,TXM!L3136,"")</f>
        <v/>
      </c>
      <c r="N3136" t="str">
        <f>IFERROR(SMALL($M$5:$M$8000,ROWS($M$5:M3136)),"")</f>
        <v/>
      </c>
      <c r="P3136" t="s">
        <v>1876</v>
      </c>
      <c r="Q3136" t="s">
        <v>105</v>
      </c>
      <c r="R3136">
        <v>6392119</v>
      </c>
      <c r="S3136" s="286">
        <f>ROWS(R$5:R3136)</f>
        <v>3132</v>
      </c>
      <c r="T3136" s="286" t="str">
        <f>IF(P3136='5.1'!$E$5,TXM!S3136,"")</f>
        <v/>
      </c>
      <c r="U3136" t="str">
        <f>IFERROR(SMALL($T$5:$T$8000,ROWS($T$5:T3136)),"")</f>
        <v/>
      </c>
    </row>
    <row r="3137" spans="1:21" ht="14.4" customHeight="1" x14ac:dyDescent="0.25">
      <c r="A3137" s="285" t="s">
        <v>2039</v>
      </c>
      <c r="B3137" t="s">
        <v>198</v>
      </c>
      <c r="C3137" s="300">
        <v>77958</v>
      </c>
      <c r="D3137" s="286">
        <f>ROWS(C$5:C3137)</f>
        <v>3133</v>
      </c>
      <c r="E3137" s="286" t="str">
        <f>IF(A3137='5.1'!$E$5,TXM!D3137,"")</f>
        <v/>
      </c>
      <c r="F3137" t="str">
        <f>IFERROR(SMALL($E$5:$E$8000,ROWS($E$5:E3137)),"")</f>
        <v/>
      </c>
      <c r="I3137" s="285" t="s">
        <v>1747</v>
      </c>
      <c r="J3137" t="s">
        <v>106</v>
      </c>
      <c r="K3137" s="300">
        <v>24731090</v>
      </c>
      <c r="L3137" s="286">
        <f>ROWS(K$5:K3137)</f>
        <v>3133</v>
      </c>
      <c r="M3137" s="286" t="str">
        <f>IF(I3137='5.1'!$E$5,TXM!L3137,"")</f>
        <v/>
      </c>
      <c r="N3137" t="str">
        <f>IFERROR(SMALL($M$5:$M$8000,ROWS($M$5:M3137)),"")</f>
        <v/>
      </c>
      <c r="P3137" t="s">
        <v>1876</v>
      </c>
      <c r="Q3137" t="s">
        <v>1086</v>
      </c>
      <c r="R3137">
        <v>6134463</v>
      </c>
      <c r="S3137" s="286">
        <f>ROWS(R$5:R3137)</f>
        <v>3133</v>
      </c>
      <c r="T3137" s="286" t="str">
        <f>IF(P3137='5.1'!$E$5,TXM!S3137,"")</f>
        <v/>
      </c>
      <c r="U3137" t="str">
        <f>IFERROR(SMALL($T$5:$T$8000,ROWS($T$5:T3137)),"")</f>
        <v/>
      </c>
    </row>
    <row r="3138" spans="1:21" ht="14.4" customHeight="1" x14ac:dyDescent="0.25">
      <c r="A3138" s="285" t="s">
        <v>2039</v>
      </c>
      <c r="B3138" t="s">
        <v>782</v>
      </c>
      <c r="C3138" s="300">
        <v>73894</v>
      </c>
      <c r="D3138" s="286">
        <f>ROWS(C$5:C3138)</f>
        <v>3134</v>
      </c>
      <c r="E3138" s="286" t="str">
        <f>IF(A3138='5.1'!$E$5,TXM!D3138,"")</f>
        <v/>
      </c>
      <c r="F3138" t="str">
        <f>IFERROR(SMALL($E$5:$E$8000,ROWS($E$5:E3138)),"")</f>
        <v/>
      </c>
      <c r="I3138" s="285" t="s">
        <v>1747</v>
      </c>
      <c r="J3138" t="s">
        <v>1096</v>
      </c>
      <c r="K3138" s="300">
        <v>19296079</v>
      </c>
      <c r="L3138" s="286">
        <f>ROWS(K$5:K3138)</f>
        <v>3134</v>
      </c>
      <c r="M3138" s="286" t="str">
        <f>IF(I3138='5.1'!$E$5,TXM!L3138,"")</f>
        <v/>
      </c>
      <c r="N3138" t="str">
        <f>IFERROR(SMALL($M$5:$M$8000,ROWS($M$5:M3138)),"")</f>
        <v/>
      </c>
      <c r="P3138" t="s">
        <v>1876</v>
      </c>
      <c r="Q3138" t="s">
        <v>1090</v>
      </c>
      <c r="R3138">
        <v>5960148</v>
      </c>
      <c r="S3138" s="286">
        <f>ROWS(R$5:R3138)</f>
        <v>3134</v>
      </c>
      <c r="T3138" s="286" t="str">
        <f>IF(P3138='5.1'!$E$5,TXM!S3138,"")</f>
        <v/>
      </c>
      <c r="U3138" t="str">
        <f>IFERROR(SMALL($T$5:$T$8000,ROWS($T$5:T3138)),"")</f>
        <v/>
      </c>
    </row>
    <row r="3139" spans="1:21" ht="14.4" customHeight="1" x14ac:dyDescent="0.25">
      <c r="A3139" s="285" t="s">
        <v>2039</v>
      </c>
      <c r="B3139" t="s">
        <v>774</v>
      </c>
      <c r="C3139" s="300">
        <v>54772</v>
      </c>
      <c r="D3139" s="286">
        <f>ROWS(C$5:C3139)</f>
        <v>3135</v>
      </c>
      <c r="E3139" s="286" t="str">
        <f>IF(A3139='5.1'!$E$5,TXM!D3139,"")</f>
        <v/>
      </c>
      <c r="F3139" t="str">
        <f>IFERROR(SMALL($E$5:$E$8000,ROWS($E$5:E3139)),"")</f>
        <v/>
      </c>
      <c r="I3139" s="285" t="s">
        <v>1747</v>
      </c>
      <c r="J3139" t="s">
        <v>808</v>
      </c>
      <c r="K3139" s="300">
        <v>18729171</v>
      </c>
      <c r="L3139" s="286">
        <f>ROWS(K$5:K3139)</f>
        <v>3135</v>
      </c>
      <c r="M3139" s="286" t="str">
        <f>IF(I3139='5.1'!$E$5,TXM!L3139,"")</f>
        <v/>
      </c>
      <c r="N3139" t="str">
        <f>IFERROR(SMALL($M$5:$M$8000,ROWS($M$5:M3139)),"")</f>
        <v/>
      </c>
      <c r="P3139" t="s">
        <v>1876</v>
      </c>
      <c r="Q3139" t="s">
        <v>804</v>
      </c>
      <c r="R3139">
        <v>5876030</v>
      </c>
      <c r="S3139" s="286">
        <f>ROWS(R$5:R3139)</f>
        <v>3135</v>
      </c>
      <c r="T3139" s="286" t="str">
        <f>IF(P3139='5.1'!$E$5,TXM!S3139,"")</f>
        <v/>
      </c>
      <c r="U3139" t="str">
        <f>IFERROR(SMALL($T$5:$T$8000,ROWS($T$5:T3139)),"")</f>
        <v/>
      </c>
    </row>
    <row r="3140" spans="1:21" ht="14.4" customHeight="1" x14ac:dyDescent="0.25">
      <c r="A3140" s="285" t="s">
        <v>2040</v>
      </c>
      <c r="B3140" t="s">
        <v>715</v>
      </c>
      <c r="C3140" s="300">
        <v>247407897</v>
      </c>
      <c r="D3140" s="286">
        <f>ROWS(C$5:C3140)</f>
        <v>3136</v>
      </c>
      <c r="E3140" s="286" t="str">
        <f>IF(A3140='5.1'!$E$5,TXM!D3140,"")</f>
        <v/>
      </c>
      <c r="F3140" t="str">
        <f>IFERROR(SMALL($E$5:$E$8000,ROWS($E$5:E3140)),"")</f>
        <v/>
      </c>
      <c r="I3140" s="285" t="s">
        <v>1747</v>
      </c>
      <c r="J3140" t="s">
        <v>119</v>
      </c>
      <c r="K3140" s="300">
        <v>18083233</v>
      </c>
      <c r="L3140" s="286">
        <f>ROWS(K$5:K3140)</f>
        <v>3136</v>
      </c>
      <c r="M3140" s="286" t="str">
        <f>IF(I3140='5.1'!$E$5,TXM!L3140,"")</f>
        <v/>
      </c>
      <c r="N3140" t="str">
        <f>IFERROR(SMALL($M$5:$M$8000,ROWS($M$5:M3140)),"")</f>
        <v/>
      </c>
      <c r="P3140" t="s">
        <v>1876</v>
      </c>
      <c r="Q3140" t="s">
        <v>119</v>
      </c>
      <c r="R3140">
        <v>5751270</v>
      </c>
      <c r="S3140" s="286">
        <f>ROWS(R$5:R3140)</f>
        <v>3136</v>
      </c>
      <c r="T3140" s="286" t="str">
        <f>IF(P3140='5.1'!$E$5,TXM!S3140,"")</f>
        <v/>
      </c>
      <c r="U3140" t="str">
        <f>IFERROR(SMALL($T$5:$T$8000,ROWS($T$5:T3140)),"")</f>
        <v/>
      </c>
    </row>
    <row r="3141" spans="1:21" ht="14.4" customHeight="1" x14ac:dyDescent="0.25">
      <c r="A3141" s="285" t="s">
        <v>2040</v>
      </c>
      <c r="B3141" t="s">
        <v>199</v>
      </c>
      <c r="C3141" s="300">
        <v>37905589</v>
      </c>
      <c r="D3141" s="286">
        <f>ROWS(C$5:C3141)</f>
        <v>3137</v>
      </c>
      <c r="E3141" s="286" t="str">
        <f>IF(A3141='5.1'!$E$5,TXM!D3141,"")</f>
        <v/>
      </c>
      <c r="F3141" t="str">
        <f>IFERROR(SMALL($E$5:$E$8000,ROWS($E$5:E3141)),"")</f>
        <v/>
      </c>
      <c r="I3141" s="285" t="s">
        <v>1747</v>
      </c>
      <c r="J3141" t="s">
        <v>790</v>
      </c>
      <c r="K3141" s="300">
        <v>16257178</v>
      </c>
      <c r="L3141" s="286">
        <f>ROWS(K$5:K3141)</f>
        <v>3137</v>
      </c>
      <c r="M3141" s="286" t="str">
        <f>IF(I3141='5.1'!$E$5,TXM!L3141,"")</f>
        <v/>
      </c>
      <c r="N3141" t="str">
        <f>IFERROR(SMALL($M$5:$M$8000,ROWS($M$5:M3141)),"")</f>
        <v/>
      </c>
      <c r="P3141" t="s">
        <v>1876</v>
      </c>
      <c r="Q3141" t="s">
        <v>108</v>
      </c>
      <c r="R3141">
        <v>5312714</v>
      </c>
      <c r="S3141" s="286">
        <f>ROWS(R$5:R3141)</f>
        <v>3137</v>
      </c>
      <c r="T3141" s="286" t="str">
        <f>IF(P3141='5.1'!$E$5,TXM!S3141,"")</f>
        <v/>
      </c>
      <c r="U3141" t="str">
        <f>IFERROR(SMALL($T$5:$T$8000,ROWS($T$5:T3141)),"")</f>
        <v/>
      </c>
    </row>
    <row r="3142" spans="1:21" ht="14.4" customHeight="1" x14ac:dyDescent="0.25">
      <c r="A3142" s="285" t="s">
        <v>2040</v>
      </c>
      <c r="B3142" t="s">
        <v>1080</v>
      </c>
      <c r="C3142" s="300">
        <v>23542113</v>
      </c>
      <c r="D3142" s="286">
        <f>ROWS(C$5:C3142)</f>
        <v>3138</v>
      </c>
      <c r="E3142" s="286" t="str">
        <f>IF(A3142='5.1'!$E$5,TXM!D3142,"")</f>
        <v/>
      </c>
      <c r="F3142" t="str">
        <f>IFERROR(SMALL($E$5:$E$8000,ROWS($E$5:E3142)),"")</f>
        <v/>
      </c>
      <c r="I3142" s="285" t="s">
        <v>1747</v>
      </c>
      <c r="J3142" t="s">
        <v>1080</v>
      </c>
      <c r="K3142" s="300">
        <v>15335929</v>
      </c>
      <c r="L3142" s="286">
        <f>ROWS(K$5:K3142)</f>
        <v>3138</v>
      </c>
      <c r="M3142" s="286" t="str">
        <f>IF(I3142='5.1'!$E$5,TXM!L3142,"")</f>
        <v/>
      </c>
      <c r="N3142" t="str">
        <f>IFERROR(SMALL($M$5:$M$8000,ROWS($M$5:M3142)),"")</f>
        <v/>
      </c>
      <c r="P3142" t="s">
        <v>1876</v>
      </c>
      <c r="Q3142" t="s">
        <v>821</v>
      </c>
      <c r="R3142">
        <v>5298028</v>
      </c>
      <c r="S3142" s="286">
        <f>ROWS(R$5:R3142)</f>
        <v>3138</v>
      </c>
      <c r="T3142" s="286" t="str">
        <f>IF(P3142='5.1'!$E$5,TXM!S3142,"")</f>
        <v/>
      </c>
      <c r="U3142" t="str">
        <f>IFERROR(SMALL($T$5:$T$8000,ROWS($T$5:T3142)),"")</f>
        <v/>
      </c>
    </row>
    <row r="3143" spans="1:21" ht="14.4" customHeight="1" x14ac:dyDescent="0.25">
      <c r="A3143" s="285" t="s">
        <v>2040</v>
      </c>
      <c r="B3143" t="s">
        <v>1081</v>
      </c>
      <c r="C3143" s="300">
        <v>310879</v>
      </c>
      <c r="D3143" s="286">
        <f>ROWS(C$5:C3143)</f>
        <v>3139</v>
      </c>
      <c r="E3143" s="286" t="str">
        <f>IF(A3143='5.1'!$E$5,TXM!D3143,"")</f>
        <v/>
      </c>
      <c r="F3143" t="str">
        <f>IFERROR(SMALL($E$5:$E$8000,ROWS($E$5:E3143)),"")</f>
        <v/>
      </c>
      <c r="I3143" s="285" t="s">
        <v>1747</v>
      </c>
      <c r="J3143" t="s">
        <v>1093</v>
      </c>
      <c r="K3143" s="300">
        <v>14423395</v>
      </c>
      <c r="L3143" s="286">
        <f>ROWS(K$5:K3143)</f>
        <v>3139</v>
      </c>
      <c r="M3143" s="286" t="str">
        <f>IF(I3143='5.1'!$E$5,TXM!L3143,"")</f>
        <v/>
      </c>
      <c r="N3143" t="str">
        <f>IFERROR(SMALL($M$5:$M$8000,ROWS($M$5:M3143)),"")</f>
        <v/>
      </c>
      <c r="P3143" t="s">
        <v>1876</v>
      </c>
      <c r="Q3143" t="s">
        <v>717</v>
      </c>
      <c r="R3143">
        <v>4935941</v>
      </c>
      <c r="S3143" s="286">
        <f>ROWS(R$5:R3143)</f>
        <v>3139</v>
      </c>
      <c r="T3143" s="286" t="str">
        <f>IF(P3143='5.1'!$E$5,TXM!S3143,"")</f>
        <v/>
      </c>
      <c r="U3143" t="str">
        <f>IFERROR(SMALL($T$5:$T$8000,ROWS($T$5:T3143)),"")</f>
        <v/>
      </c>
    </row>
    <row r="3144" spans="1:21" ht="14.4" customHeight="1" x14ac:dyDescent="0.25">
      <c r="A3144" s="285" t="s">
        <v>1870</v>
      </c>
      <c r="B3144" t="s">
        <v>715</v>
      </c>
      <c r="C3144" s="300">
        <v>18922791186</v>
      </c>
      <c r="D3144" s="286">
        <f>ROWS(C$5:C3144)</f>
        <v>3140</v>
      </c>
      <c r="E3144" s="286" t="str">
        <f>IF(A3144='5.1'!$E$5,TXM!D3144,"")</f>
        <v/>
      </c>
      <c r="F3144" t="str">
        <f>IFERROR(SMALL($E$5:$E$8000,ROWS($E$5:E3144)),"")</f>
        <v/>
      </c>
      <c r="I3144" s="285" t="s">
        <v>1747</v>
      </c>
      <c r="J3144" t="s">
        <v>784</v>
      </c>
      <c r="K3144" s="300">
        <v>12883589</v>
      </c>
      <c r="L3144" s="286">
        <f>ROWS(K$5:K3144)</f>
        <v>3140</v>
      </c>
      <c r="M3144" s="286" t="str">
        <f>IF(I3144='5.1'!$E$5,TXM!L3144,"")</f>
        <v/>
      </c>
      <c r="N3144" t="str">
        <f>IFERROR(SMALL($M$5:$M$8000,ROWS($M$5:M3144)),"")</f>
        <v/>
      </c>
      <c r="P3144" t="s">
        <v>1876</v>
      </c>
      <c r="Q3144" t="s">
        <v>766</v>
      </c>
      <c r="R3144">
        <v>4753328</v>
      </c>
      <c r="S3144" s="286">
        <f>ROWS(R$5:R3144)</f>
        <v>3140</v>
      </c>
      <c r="T3144" s="286" t="str">
        <f>IF(P3144='5.1'!$E$5,TXM!S3144,"")</f>
        <v/>
      </c>
      <c r="U3144" t="str">
        <f>IFERROR(SMALL($T$5:$T$8000,ROWS($T$5:T3144)),"")</f>
        <v/>
      </c>
    </row>
    <row r="3145" spans="1:21" ht="14.4" customHeight="1" x14ac:dyDescent="0.25">
      <c r="A3145" s="285" t="s">
        <v>1870</v>
      </c>
      <c r="B3145" t="s">
        <v>719</v>
      </c>
      <c r="C3145" s="300">
        <v>95302886</v>
      </c>
      <c r="D3145" s="286">
        <f>ROWS(C$5:C3145)</f>
        <v>3141</v>
      </c>
      <c r="E3145" s="286" t="str">
        <f>IF(A3145='5.1'!$E$5,TXM!D3145,"")</f>
        <v/>
      </c>
      <c r="F3145" t="str">
        <f>IFERROR(SMALL($E$5:$E$8000,ROWS($E$5:E3145)),"")</f>
        <v/>
      </c>
      <c r="I3145" s="285" t="s">
        <v>1747</v>
      </c>
      <c r="J3145" t="s">
        <v>102</v>
      </c>
      <c r="K3145" s="300">
        <v>11783518</v>
      </c>
      <c r="L3145" s="286">
        <f>ROWS(K$5:K3145)</f>
        <v>3141</v>
      </c>
      <c r="M3145" s="286" t="str">
        <f>IF(I3145='5.1'!$E$5,TXM!L3145,"")</f>
        <v/>
      </c>
      <c r="N3145" t="str">
        <f>IFERROR(SMALL($M$5:$M$8000,ROWS($M$5:M3145)),"")</f>
        <v/>
      </c>
      <c r="P3145" t="s">
        <v>1876</v>
      </c>
      <c r="Q3145" t="s">
        <v>113</v>
      </c>
      <c r="R3145">
        <v>4251043</v>
      </c>
      <c r="S3145" s="286">
        <f>ROWS(R$5:R3145)</f>
        <v>3141</v>
      </c>
      <c r="T3145" s="286" t="str">
        <f>IF(P3145='5.1'!$E$5,TXM!S3145,"")</f>
        <v/>
      </c>
      <c r="U3145" t="str">
        <f>IFERROR(SMALL($T$5:$T$8000,ROWS($T$5:T3145)),"")</f>
        <v/>
      </c>
    </row>
    <row r="3146" spans="1:21" ht="14.4" customHeight="1" x14ac:dyDescent="0.25">
      <c r="A3146" s="285" t="s">
        <v>1870</v>
      </c>
      <c r="B3146" t="s">
        <v>1080</v>
      </c>
      <c r="C3146" s="300">
        <v>3290874</v>
      </c>
      <c r="D3146" s="286">
        <f>ROWS(C$5:C3146)</f>
        <v>3142</v>
      </c>
      <c r="E3146" s="286" t="str">
        <f>IF(A3146='5.1'!$E$5,TXM!D3146,"")</f>
        <v/>
      </c>
      <c r="F3146" t="str">
        <f>IFERROR(SMALL($E$5:$E$8000,ROWS($E$5:E3146)),"")</f>
        <v/>
      </c>
      <c r="I3146" s="285" t="s">
        <v>1747</v>
      </c>
      <c r="J3146" t="s">
        <v>723</v>
      </c>
      <c r="K3146" s="300">
        <v>10336865</v>
      </c>
      <c r="L3146" s="286">
        <f>ROWS(K$5:K3146)</f>
        <v>3142</v>
      </c>
      <c r="M3146" s="286" t="str">
        <f>IF(I3146='5.1'!$E$5,TXM!L3146,"")</f>
        <v/>
      </c>
      <c r="N3146" t="str">
        <f>IFERROR(SMALL($M$5:$M$8000,ROWS($M$5:M3146)),"")</f>
        <v/>
      </c>
      <c r="P3146" t="s">
        <v>1876</v>
      </c>
      <c r="Q3146" t="s">
        <v>116</v>
      </c>
      <c r="R3146">
        <v>3948109</v>
      </c>
      <c r="S3146" s="286">
        <f>ROWS(R$5:R3146)</f>
        <v>3142</v>
      </c>
      <c r="T3146" s="286" t="str">
        <f>IF(P3146='5.1'!$E$5,TXM!S3146,"")</f>
        <v/>
      </c>
      <c r="U3146" t="str">
        <f>IFERROR(SMALL($T$5:$T$8000,ROWS($T$5:T3146)),"")</f>
        <v/>
      </c>
    </row>
    <row r="3147" spans="1:21" ht="14.4" customHeight="1" x14ac:dyDescent="0.25">
      <c r="A3147" s="285" t="s">
        <v>1870</v>
      </c>
      <c r="B3147" t="s">
        <v>113</v>
      </c>
      <c r="C3147" s="300">
        <v>1051401</v>
      </c>
      <c r="D3147" s="286">
        <f>ROWS(C$5:C3147)</f>
        <v>3143</v>
      </c>
      <c r="E3147" s="286" t="str">
        <f>IF(A3147='5.1'!$E$5,TXM!D3147,"")</f>
        <v/>
      </c>
      <c r="F3147" t="str">
        <f>IFERROR(SMALL($E$5:$E$8000,ROWS($E$5:E3147)),"")</f>
        <v/>
      </c>
      <c r="I3147" s="285" t="s">
        <v>1747</v>
      </c>
      <c r="J3147" t="s">
        <v>111</v>
      </c>
      <c r="K3147" s="300">
        <v>7059153</v>
      </c>
      <c r="L3147" s="286">
        <f>ROWS(K$5:K3147)</f>
        <v>3143</v>
      </c>
      <c r="M3147" s="286" t="str">
        <f>IF(I3147='5.1'!$E$5,TXM!L3147,"")</f>
        <v/>
      </c>
      <c r="N3147" t="str">
        <f>IFERROR(SMALL($M$5:$M$8000,ROWS($M$5:M3147)),"")</f>
        <v/>
      </c>
      <c r="P3147" t="s">
        <v>1876</v>
      </c>
      <c r="Q3147" t="s">
        <v>1097</v>
      </c>
      <c r="R3147">
        <v>3938107</v>
      </c>
      <c r="S3147" s="286">
        <f>ROWS(R$5:R3147)</f>
        <v>3143</v>
      </c>
      <c r="T3147" s="286" t="str">
        <f>IF(P3147='5.1'!$E$5,TXM!S3147,"")</f>
        <v/>
      </c>
      <c r="U3147" t="str">
        <f>IFERROR(SMALL($T$5:$T$8000,ROWS($T$5:T3147)),"")</f>
        <v/>
      </c>
    </row>
    <row r="3148" spans="1:21" ht="14.4" customHeight="1" x14ac:dyDescent="0.25">
      <c r="A3148" s="285" t="s">
        <v>1870</v>
      </c>
      <c r="B3148" t="s">
        <v>723</v>
      </c>
      <c r="C3148" s="300">
        <v>470380</v>
      </c>
      <c r="D3148" s="286">
        <f>ROWS(C$5:C3148)</f>
        <v>3144</v>
      </c>
      <c r="E3148" s="286" t="str">
        <f>IF(A3148='5.1'!$E$5,TXM!D3148,"")</f>
        <v/>
      </c>
      <c r="F3148" t="str">
        <f>IFERROR(SMALL($E$5:$E$8000,ROWS($E$5:E3148)),"")</f>
        <v/>
      </c>
      <c r="I3148" s="285" t="s">
        <v>1747</v>
      </c>
      <c r="J3148" t="s">
        <v>105</v>
      </c>
      <c r="K3148" s="300">
        <v>6672707</v>
      </c>
      <c r="L3148" s="286">
        <f>ROWS(K$5:K3148)</f>
        <v>3144</v>
      </c>
      <c r="M3148" s="286" t="str">
        <f>IF(I3148='5.1'!$E$5,TXM!L3148,"")</f>
        <v/>
      </c>
      <c r="N3148" t="str">
        <f>IFERROR(SMALL($M$5:$M$8000,ROWS($M$5:M3148)),"")</f>
        <v/>
      </c>
      <c r="P3148" t="s">
        <v>1876</v>
      </c>
      <c r="Q3148" t="s">
        <v>790</v>
      </c>
      <c r="R3148">
        <v>3792839</v>
      </c>
      <c r="S3148" s="286">
        <f>ROWS(R$5:R3148)</f>
        <v>3144</v>
      </c>
      <c r="T3148" s="286" t="str">
        <f>IF(P3148='5.1'!$E$5,TXM!S3148,"")</f>
        <v/>
      </c>
      <c r="U3148" t="str">
        <f>IFERROR(SMALL($T$5:$T$8000,ROWS($T$5:T3148)),"")</f>
        <v/>
      </c>
    </row>
    <row r="3149" spans="1:21" ht="14.4" customHeight="1" x14ac:dyDescent="0.25">
      <c r="A3149" s="285" t="s">
        <v>1870</v>
      </c>
      <c r="B3149" t="s">
        <v>786</v>
      </c>
      <c r="C3149" s="300">
        <v>309621</v>
      </c>
      <c r="D3149" s="286">
        <f>ROWS(C$5:C3149)</f>
        <v>3145</v>
      </c>
      <c r="E3149" s="286" t="str">
        <f>IF(A3149='5.1'!$E$5,TXM!D3149,"")</f>
        <v/>
      </c>
      <c r="F3149" t="str">
        <f>IFERROR(SMALL($E$5:$E$8000,ROWS($E$5:E3149)),"")</f>
        <v/>
      </c>
      <c r="I3149" s="285" t="s">
        <v>1747</v>
      </c>
      <c r="J3149" t="s">
        <v>1079</v>
      </c>
      <c r="K3149" s="300">
        <v>6669250</v>
      </c>
      <c r="L3149" s="286">
        <f>ROWS(K$5:K3149)</f>
        <v>3145</v>
      </c>
      <c r="M3149" s="286" t="str">
        <f>IF(I3149='5.1'!$E$5,TXM!L3149,"")</f>
        <v/>
      </c>
      <c r="N3149" t="str">
        <f>IFERROR(SMALL($M$5:$M$8000,ROWS($M$5:M3149)),"")</f>
        <v/>
      </c>
      <c r="P3149" t="s">
        <v>1876</v>
      </c>
      <c r="Q3149" t="s">
        <v>727</v>
      </c>
      <c r="R3149">
        <v>3781167</v>
      </c>
      <c r="S3149" s="286">
        <f>ROWS(R$5:R3149)</f>
        <v>3145</v>
      </c>
      <c r="T3149" s="286" t="str">
        <f>IF(P3149='5.1'!$E$5,TXM!S3149,"")</f>
        <v/>
      </c>
      <c r="U3149" t="str">
        <f>IFERROR(SMALL($T$5:$T$8000,ROWS($T$5:T3149)),"")</f>
        <v/>
      </c>
    </row>
    <row r="3150" spans="1:21" ht="14.4" customHeight="1" x14ac:dyDescent="0.25">
      <c r="A3150" s="285" t="s">
        <v>1870</v>
      </c>
      <c r="B3150" t="s">
        <v>808</v>
      </c>
      <c r="C3150" s="300">
        <v>273860</v>
      </c>
      <c r="D3150" s="286">
        <f>ROWS(C$5:C3150)</f>
        <v>3146</v>
      </c>
      <c r="E3150" s="286" t="str">
        <f>IF(A3150='5.1'!$E$5,TXM!D3150,"")</f>
        <v/>
      </c>
      <c r="F3150" t="str">
        <f>IFERROR(SMALL($E$5:$E$8000,ROWS($E$5:E3150)),"")</f>
        <v/>
      </c>
      <c r="I3150" s="285" t="s">
        <v>1747</v>
      </c>
      <c r="J3150" t="s">
        <v>707</v>
      </c>
      <c r="K3150" s="300">
        <v>5459357</v>
      </c>
      <c r="L3150" s="286">
        <f>ROWS(K$5:K3150)</f>
        <v>3146</v>
      </c>
      <c r="M3150" s="286" t="str">
        <f>IF(I3150='5.1'!$E$5,TXM!L3150,"")</f>
        <v/>
      </c>
      <c r="N3150" t="str">
        <f>IFERROR(SMALL($M$5:$M$8000,ROWS($M$5:M3150)),"")</f>
        <v/>
      </c>
      <c r="P3150" t="s">
        <v>1876</v>
      </c>
      <c r="Q3150" t="s">
        <v>719</v>
      </c>
      <c r="R3150">
        <v>3498000</v>
      </c>
      <c r="S3150" s="286">
        <f>ROWS(R$5:R3150)</f>
        <v>3146</v>
      </c>
      <c r="T3150" s="286" t="str">
        <f>IF(P3150='5.1'!$E$5,TXM!S3150,"")</f>
        <v/>
      </c>
      <c r="U3150" t="str">
        <f>IFERROR(SMALL($T$5:$T$8000,ROWS($T$5:T3150)),"")</f>
        <v/>
      </c>
    </row>
    <row r="3151" spans="1:21" ht="14.4" customHeight="1" x14ac:dyDescent="0.25">
      <c r="A3151" s="285" t="s">
        <v>1870</v>
      </c>
      <c r="B3151" t="s">
        <v>752</v>
      </c>
      <c r="C3151" s="300">
        <v>192464</v>
      </c>
      <c r="D3151" s="286">
        <f>ROWS(C$5:C3151)</f>
        <v>3147</v>
      </c>
      <c r="E3151" s="286" t="str">
        <f>IF(A3151='5.1'!$E$5,TXM!D3151,"")</f>
        <v/>
      </c>
      <c r="F3151" t="str">
        <f>IFERROR(SMALL($E$5:$E$8000,ROWS($E$5:E3151)),"")</f>
        <v/>
      </c>
      <c r="I3151" s="285" t="s">
        <v>1747</v>
      </c>
      <c r="J3151" t="s">
        <v>802</v>
      </c>
      <c r="K3151" s="300">
        <v>5306912</v>
      </c>
      <c r="L3151" s="286">
        <f>ROWS(K$5:K3151)</f>
        <v>3147</v>
      </c>
      <c r="M3151" s="286" t="str">
        <f>IF(I3151='5.1'!$E$5,TXM!L3151,"")</f>
        <v/>
      </c>
      <c r="N3151" t="str">
        <f>IFERROR(SMALL($M$5:$M$8000,ROWS($M$5:M3151)),"")</f>
        <v/>
      </c>
      <c r="P3151" t="s">
        <v>1876</v>
      </c>
      <c r="Q3151" t="s">
        <v>748</v>
      </c>
      <c r="R3151">
        <v>3310464</v>
      </c>
      <c r="S3151" s="286">
        <f>ROWS(R$5:R3151)</f>
        <v>3147</v>
      </c>
      <c r="T3151" s="286" t="str">
        <f>IF(P3151='5.1'!$E$5,TXM!S3151,"")</f>
        <v/>
      </c>
      <c r="U3151" t="str">
        <f>IFERROR(SMALL($T$5:$T$8000,ROWS($T$5:T3151)),"")</f>
        <v/>
      </c>
    </row>
    <row r="3152" spans="1:21" ht="14.4" customHeight="1" x14ac:dyDescent="0.25">
      <c r="A3152" s="285" t="s">
        <v>1870</v>
      </c>
      <c r="B3152" t="s">
        <v>725</v>
      </c>
      <c r="C3152" s="300">
        <v>123434</v>
      </c>
      <c r="D3152" s="286">
        <f>ROWS(C$5:C3152)</f>
        <v>3148</v>
      </c>
      <c r="E3152" s="286" t="str">
        <f>IF(A3152='5.1'!$E$5,TXM!D3152,"")</f>
        <v/>
      </c>
      <c r="F3152" t="str">
        <f>IFERROR(SMALL($E$5:$E$8000,ROWS($E$5:E3152)),"")</f>
        <v/>
      </c>
      <c r="I3152" s="285" t="s">
        <v>1747</v>
      </c>
      <c r="J3152" t="s">
        <v>199</v>
      </c>
      <c r="K3152" s="300">
        <v>5025764</v>
      </c>
      <c r="L3152" s="286">
        <f>ROWS(K$5:K3152)</f>
        <v>3148</v>
      </c>
      <c r="M3152" s="286" t="str">
        <f>IF(I3152='5.1'!$E$5,TXM!L3152,"")</f>
        <v/>
      </c>
      <c r="N3152" t="str">
        <f>IFERROR(SMALL($M$5:$M$8000,ROWS($M$5:M3152)),"")</f>
        <v/>
      </c>
      <c r="P3152" t="s">
        <v>1876</v>
      </c>
      <c r="Q3152" t="s">
        <v>734</v>
      </c>
      <c r="R3152">
        <v>3033538</v>
      </c>
      <c r="S3152" s="286">
        <f>ROWS(R$5:R3152)</f>
        <v>3148</v>
      </c>
      <c r="T3152" s="286" t="str">
        <f>IF(P3152='5.1'!$E$5,TXM!S3152,"")</f>
        <v/>
      </c>
      <c r="U3152" t="str">
        <f>IFERROR(SMALL($T$5:$T$8000,ROWS($T$5:T3152)),"")</f>
        <v/>
      </c>
    </row>
    <row r="3153" spans="1:21" ht="14.4" customHeight="1" x14ac:dyDescent="0.25">
      <c r="A3153" s="285" t="s">
        <v>1870</v>
      </c>
      <c r="B3153" t="s">
        <v>1090</v>
      </c>
      <c r="C3153" s="300">
        <v>114336</v>
      </c>
      <c r="D3153" s="286">
        <f>ROWS(C$5:C3153)</f>
        <v>3149</v>
      </c>
      <c r="E3153" s="286" t="str">
        <f>IF(A3153='5.1'!$E$5,TXM!D3153,"")</f>
        <v/>
      </c>
      <c r="F3153" t="str">
        <f>IFERROR(SMALL($E$5:$E$8000,ROWS($E$5:E3153)),"")</f>
        <v/>
      </c>
      <c r="I3153" s="285" t="s">
        <v>1747</v>
      </c>
      <c r="J3153" t="s">
        <v>115</v>
      </c>
      <c r="K3153" s="300">
        <v>4627023</v>
      </c>
      <c r="L3153" s="286">
        <f>ROWS(K$5:K3153)</f>
        <v>3149</v>
      </c>
      <c r="M3153" s="286" t="str">
        <f>IF(I3153='5.1'!$E$5,TXM!L3153,"")</f>
        <v/>
      </c>
      <c r="N3153" t="str">
        <f>IFERROR(SMALL($M$5:$M$8000,ROWS($M$5:M3153)),"")</f>
        <v/>
      </c>
      <c r="P3153" t="s">
        <v>1876</v>
      </c>
      <c r="Q3153" t="s">
        <v>115</v>
      </c>
      <c r="R3153">
        <v>2876793</v>
      </c>
      <c r="S3153" s="286">
        <f>ROWS(R$5:R3153)</f>
        <v>3149</v>
      </c>
      <c r="T3153" s="286" t="str">
        <f>IF(P3153='5.1'!$E$5,TXM!S3153,"")</f>
        <v/>
      </c>
      <c r="U3153" t="str">
        <f>IFERROR(SMALL($T$5:$T$8000,ROWS($T$5:T3153)),"")</f>
        <v/>
      </c>
    </row>
    <row r="3154" spans="1:21" ht="14.4" customHeight="1" x14ac:dyDescent="0.25">
      <c r="A3154" s="285" t="s">
        <v>1870</v>
      </c>
      <c r="B3154" t="s">
        <v>106</v>
      </c>
      <c r="C3154" s="300">
        <v>111450</v>
      </c>
      <c r="D3154" s="286">
        <f>ROWS(C$5:C3154)</f>
        <v>3150</v>
      </c>
      <c r="E3154" s="286" t="str">
        <f>IF(A3154='5.1'!$E$5,TXM!D3154,"")</f>
        <v/>
      </c>
      <c r="F3154" t="str">
        <f>IFERROR(SMALL($E$5:$E$8000,ROWS($E$5:E3154)),"")</f>
        <v/>
      </c>
      <c r="I3154" s="285" t="s">
        <v>1747</v>
      </c>
      <c r="J3154" t="s">
        <v>113</v>
      </c>
      <c r="K3154" s="300">
        <v>4575092</v>
      </c>
      <c r="L3154" s="286">
        <f>ROWS(K$5:K3154)</f>
        <v>3150</v>
      </c>
      <c r="M3154" s="286" t="str">
        <f>IF(I3154='5.1'!$E$5,TXM!L3154,"")</f>
        <v/>
      </c>
      <c r="N3154" t="str">
        <f>IFERROR(SMALL($M$5:$M$8000,ROWS($M$5:M3154)),"")</f>
        <v/>
      </c>
      <c r="P3154" t="s">
        <v>1876</v>
      </c>
      <c r="Q3154" t="s">
        <v>782</v>
      </c>
      <c r="R3154">
        <v>2788529</v>
      </c>
      <c r="S3154" s="286">
        <f>ROWS(R$5:R3154)</f>
        <v>3150</v>
      </c>
      <c r="T3154" s="286" t="str">
        <f>IF(P3154='5.1'!$E$5,TXM!S3154,"")</f>
        <v/>
      </c>
      <c r="U3154" t="str">
        <f>IFERROR(SMALL($T$5:$T$8000,ROWS($T$5:T3154)),"")</f>
        <v/>
      </c>
    </row>
    <row r="3155" spans="1:21" ht="14.4" customHeight="1" x14ac:dyDescent="0.25">
      <c r="A3155" s="285" t="s">
        <v>1870</v>
      </c>
      <c r="B3155" t="s">
        <v>784</v>
      </c>
      <c r="C3155" s="300">
        <v>48434</v>
      </c>
      <c r="D3155" s="286">
        <f>ROWS(C$5:C3155)</f>
        <v>3151</v>
      </c>
      <c r="E3155" s="286" t="str">
        <f>IF(A3155='5.1'!$E$5,TXM!D3155,"")</f>
        <v/>
      </c>
      <c r="F3155" t="str">
        <f>IFERROR(SMALL($E$5:$E$8000,ROWS($E$5:E3155)),"")</f>
        <v/>
      </c>
      <c r="I3155" s="285" t="s">
        <v>1747</v>
      </c>
      <c r="J3155" t="s">
        <v>762</v>
      </c>
      <c r="K3155" s="300">
        <v>4385724</v>
      </c>
      <c r="L3155" s="286">
        <f>ROWS(K$5:K3155)</f>
        <v>3151</v>
      </c>
      <c r="M3155" s="286" t="str">
        <f>IF(I3155='5.1'!$E$5,TXM!L3155,"")</f>
        <v/>
      </c>
      <c r="N3155" t="str">
        <f>IFERROR(SMALL($M$5:$M$8000,ROWS($M$5:M3155)),"")</f>
        <v/>
      </c>
      <c r="P3155" t="s">
        <v>1876</v>
      </c>
      <c r="Q3155" t="s">
        <v>1092</v>
      </c>
      <c r="R3155">
        <v>2753480</v>
      </c>
      <c r="S3155" s="286">
        <f>ROWS(R$5:R3155)</f>
        <v>3151</v>
      </c>
      <c r="T3155" s="286" t="str">
        <f>IF(P3155='5.1'!$E$5,TXM!S3155,"")</f>
        <v/>
      </c>
      <c r="U3155" t="str">
        <f>IFERROR(SMALL($T$5:$T$8000,ROWS($T$5:T3155)),"")</f>
        <v/>
      </c>
    </row>
    <row r="3156" spans="1:21" ht="14.4" customHeight="1" x14ac:dyDescent="0.25">
      <c r="A3156" s="285" t="s">
        <v>1870</v>
      </c>
      <c r="B3156" t="s">
        <v>108</v>
      </c>
      <c r="C3156" s="300">
        <v>6400</v>
      </c>
      <c r="D3156" s="286">
        <f>ROWS(C$5:C3156)</f>
        <v>3152</v>
      </c>
      <c r="E3156" s="286" t="str">
        <f>IF(A3156='5.1'!$E$5,TXM!D3156,"")</f>
        <v/>
      </c>
      <c r="F3156" t="str">
        <f>IFERROR(SMALL($E$5:$E$8000,ROWS($E$5:E3156)),"")</f>
        <v/>
      </c>
      <c r="I3156" s="285" t="s">
        <v>1747</v>
      </c>
      <c r="J3156" t="s">
        <v>705</v>
      </c>
      <c r="K3156" s="300">
        <v>4134883</v>
      </c>
      <c r="L3156" s="286">
        <f>ROWS(K$5:K3156)</f>
        <v>3152</v>
      </c>
      <c r="M3156" s="286" t="str">
        <f>IF(I3156='5.1'!$E$5,TXM!L3156,"")</f>
        <v/>
      </c>
      <c r="N3156" t="str">
        <f>IFERROR(SMALL($M$5:$M$8000,ROWS($M$5:M3156)),"")</f>
        <v/>
      </c>
      <c r="P3156" t="s">
        <v>1876</v>
      </c>
      <c r="Q3156" t="s">
        <v>723</v>
      </c>
      <c r="R3156">
        <v>2739990</v>
      </c>
      <c r="S3156" s="286">
        <f>ROWS(R$5:R3156)</f>
        <v>3152</v>
      </c>
      <c r="T3156" s="286" t="str">
        <f>IF(P3156='5.1'!$E$5,TXM!S3156,"")</f>
        <v/>
      </c>
      <c r="U3156" t="str">
        <f>IFERROR(SMALL($T$5:$T$8000,ROWS($T$5:T3156)),"")</f>
        <v/>
      </c>
    </row>
    <row r="3157" spans="1:21" ht="14.4" customHeight="1" x14ac:dyDescent="0.25">
      <c r="A3157" s="285" t="s">
        <v>1870</v>
      </c>
      <c r="B3157" t="s">
        <v>1096</v>
      </c>
      <c r="C3157" s="300">
        <v>3712</v>
      </c>
      <c r="D3157" s="286">
        <f>ROWS(C$5:C3157)</f>
        <v>3153</v>
      </c>
      <c r="E3157" s="286" t="str">
        <f>IF(A3157='5.1'!$E$5,TXM!D3157,"")</f>
        <v/>
      </c>
      <c r="F3157" t="str">
        <f>IFERROR(SMALL($E$5:$E$8000,ROWS($E$5:E3157)),"")</f>
        <v/>
      </c>
      <c r="I3157" s="285" t="s">
        <v>1747</v>
      </c>
      <c r="J3157" t="s">
        <v>1087</v>
      </c>
      <c r="K3157" s="300">
        <v>3763779</v>
      </c>
      <c r="L3157" s="286">
        <f>ROWS(K$5:K3157)</f>
        <v>3153</v>
      </c>
      <c r="M3157" s="286" t="str">
        <f>IF(I3157='5.1'!$E$5,TXM!L3157,"")</f>
        <v/>
      </c>
      <c r="N3157" t="str">
        <f>IFERROR(SMALL($M$5:$M$8000,ROWS($M$5:M3157)),"")</f>
        <v/>
      </c>
      <c r="P3157" t="s">
        <v>1876</v>
      </c>
      <c r="Q3157" t="s">
        <v>197</v>
      </c>
      <c r="R3157">
        <v>2697140</v>
      </c>
      <c r="S3157" s="286">
        <f>ROWS(R$5:R3157)</f>
        <v>3153</v>
      </c>
      <c r="T3157" s="286" t="str">
        <f>IF(P3157='5.1'!$E$5,TXM!S3157,"")</f>
        <v/>
      </c>
      <c r="U3157" t="str">
        <f>IFERROR(SMALL($T$5:$T$8000,ROWS($T$5:T3157)),"")</f>
        <v/>
      </c>
    </row>
    <row r="3158" spans="1:21" ht="14.4" customHeight="1" x14ac:dyDescent="0.25">
      <c r="A3158" s="285" t="s">
        <v>1870</v>
      </c>
      <c r="B3158" t="s">
        <v>107</v>
      </c>
      <c r="C3158" s="300">
        <v>2500</v>
      </c>
      <c r="D3158" s="286">
        <f>ROWS(C$5:C3158)</f>
        <v>3154</v>
      </c>
      <c r="E3158" s="286" t="str">
        <f>IF(A3158='5.1'!$E$5,TXM!D3158,"")</f>
        <v/>
      </c>
      <c r="F3158" t="str">
        <f>IFERROR(SMALL($E$5:$E$8000,ROWS($E$5:E3158)),"")</f>
        <v/>
      </c>
      <c r="I3158" s="285" t="s">
        <v>1747</v>
      </c>
      <c r="J3158" t="s">
        <v>750</v>
      </c>
      <c r="K3158" s="300">
        <v>3356005</v>
      </c>
      <c r="L3158" s="286">
        <f>ROWS(K$5:K3158)</f>
        <v>3154</v>
      </c>
      <c r="M3158" s="286" t="str">
        <f>IF(I3158='5.1'!$E$5,TXM!L3158,"")</f>
        <v/>
      </c>
      <c r="N3158" t="str">
        <f>IFERROR(SMALL($M$5:$M$8000,ROWS($M$5:M3158)),"")</f>
        <v/>
      </c>
      <c r="P3158" t="s">
        <v>1876</v>
      </c>
      <c r="Q3158" t="s">
        <v>764</v>
      </c>
      <c r="R3158">
        <v>2590427</v>
      </c>
      <c r="S3158" s="286">
        <f>ROWS(R$5:R3158)</f>
        <v>3154</v>
      </c>
      <c r="T3158" s="286" t="str">
        <f>IF(P3158='5.1'!$E$5,TXM!S3158,"")</f>
        <v/>
      </c>
      <c r="U3158" t="str">
        <f>IFERROR(SMALL($T$5:$T$8000,ROWS($T$5:T3158)),"")</f>
        <v/>
      </c>
    </row>
    <row r="3159" spans="1:21" ht="14.4" customHeight="1" x14ac:dyDescent="0.25">
      <c r="A3159" s="285" t="s">
        <v>1870</v>
      </c>
      <c r="B3159" t="s">
        <v>197</v>
      </c>
      <c r="C3159" s="300">
        <v>818</v>
      </c>
      <c r="D3159" s="286">
        <f>ROWS(C$5:C3159)</f>
        <v>3155</v>
      </c>
      <c r="E3159" s="286" t="str">
        <f>IF(A3159='5.1'!$E$5,TXM!D3159,"")</f>
        <v/>
      </c>
      <c r="F3159" t="str">
        <f>IFERROR(SMALL($E$5:$E$8000,ROWS($E$5:E3159)),"")</f>
        <v/>
      </c>
      <c r="I3159" s="285" t="s">
        <v>1747</v>
      </c>
      <c r="J3159" t="s">
        <v>810</v>
      </c>
      <c r="K3159" s="300">
        <v>3067634</v>
      </c>
      <c r="L3159" s="286">
        <f>ROWS(K$5:K3159)</f>
        <v>3155</v>
      </c>
      <c r="M3159" s="286" t="str">
        <f>IF(I3159='5.1'!$E$5,TXM!L3159,"")</f>
        <v/>
      </c>
      <c r="N3159" t="str">
        <f>IFERROR(SMALL($M$5:$M$8000,ROWS($M$5:M3159)),"")</f>
        <v/>
      </c>
      <c r="P3159" t="s">
        <v>1876</v>
      </c>
      <c r="Q3159" t="s">
        <v>768</v>
      </c>
      <c r="R3159">
        <v>2347734</v>
      </c>
      <c r="S3159" s="286">
        <f>ROWS(R$5:R3159)</f>
        <v>3155</v>
      </c>
      <c r="T3159" s="286" t="str">
        <f>IF(P3159='5.1'!$E$5,TXM!S3159,"")</f>
        <v/>
      </c>
      <c r="U3159" t="str">
        <f>IFERROR(SMALL($T$5:$T$8000,ROWS($T$5:T3159)),"")</f>
        <v/>
      </c>
    </row>
    <row r="3160" spans="1:21" ht="14.4" customHeight="1" x14ac:dyDescent="0.25">
      <c r="A3160" s="285" t="s">
        <v>1870</v>
      </c>
      <c r="B3160" t="s">
        <v>117</v>
      </c>
      <c r="C3160" s="300">
        <v>800</v>
      </c>
      <c r="D3160" s="286">
        <f>ROWS(C$5:C3160)</f>
        <v>3156</v>
      </c>
      <c r="E3160" s="286" t="str">
        <f>IF(A3160='5.1'!$E$5,TXM!D3160,"")</f>
        <v/>
      </c>
      <c r="F3160" t="str">
        <f>IFERROR(SMALL($E$5:$E$8000,ROWS($E$5:E3160)),"")</f>
        <v/>
      </c>
      <c r="I3160" s="285" t="s">
        <v>1747</v>
      </c>
      <c r="J3160" t="s">
        <v>1081</v>
      </c>
      <c r="K3160" s="300">
        <v>2866947</v>
      </c>
      <c r="L3160" s="286">
        <f>ROWS(K$5:K3160)</f>
        <v>3156</v>
      </c>
      <c r="M3160" s="286" t="str">
        <f>IF(I3160='5.1'!$E$5,TXM!L3160,"")</f>
        <v/>
      </c>
      <c r="N3160" t="str">
        <f>IFERROR(SMALL($M$5:$M$8000,ROWS($M$5:M3160)),"")</f>
        <v/>
      </c>
      <c r="P3160" t="s">
        <v>1876</v>
      </c>
      <c r="Q3160" t="s">
        <v>774</v>
      </c>
      <c r="R3160">
        <v>2023554</v>
      </c>
      <c r="S3160" s="286">
        <f>ROWS(R$5:R3160)</f>
        <v>3156</v>
      </c>
      <c r="T3160" s="286" t="str">
        <f>IF(P3160='5.1'!$E$5,TXM!S3160,"")</f>
        <v/>
      </c>
      <c r="U3160" t="str">
        <f>IFERROR(SMALL($T$5:$T$8000,ROWS($T$5:T3160)),"")</f>
        <v/>
      </c>
    </row>
    <row r="3161" spans="1:21" ht="14.4" customHeight="1" x14ac:dyDescent="0.25">
      <c r="A3161" s="285" t="s">
        <v>1870</v>
      </c>
      <c r="B3161" t="s">
        <v>764</v>
      </c>
      <c r="C3161" s="300">
        <v>650</v>
      </c>
      <c r="D3161" s="286">
        <f>ROWS(C$5:C3161)</f>
        <v>3157</v>
      </c>
      <c r="E3161" s="286" t="str">
        <f>IF(A3161='5.1'!$E$5,TXM!D3161,"")</f>
        <v/>
      </c>
      <c r="F3161" t="str">
        <f>IFERROR(SMALL($E$5:$E$8000,ROWS($E$5:E3161)),"")</f>
        <v/>
      </c>
      <c r="I3161" s="285" t="s">
        <v>1747</v>
      </c>
      <c r="J3161" t="s">
        <v>116</v>
      </c>
      <c r="K3161" s="300">
        <v>1652516</v>
      </c>
      <c r="L3161" s="286">
        <f>ROWS(K$5:K3161)</f>
        <v>3157</v>
      </c>
      <c r="M3161" s="286" t="str">
        <f>IF(I3161='5.1'!$E$5,TXM!L3161,"")</f>
        <v/>
      </c>
      <c r="N3161" t="str">
        <f>IFERROR(SMALL($M$5:$M$8000,ROWS($M$5:M3161)),"")</f>
        <v/>
      </c>
      <c r="P3161" t="s">
        <v>1876</v>
      </c>
      <c r="Q3161" t="s">
        <v>812</v>
      </c>
      <c r="R3161">
        <v>2002411</v>
      </c>
      <c r="S3161" s="286">
        <f>ROWS(R$5:R3161)</f>
        <v>3157</v>
      </c>
      <c r="T3161" s="286" t="str">
        <f>IF(P3161='5.1'!$E$5,TXM!S3161,"")</f>
        <v/>
      </c>
      <c r="U3161" t="str">
        <f>IFERROR(SMALL($T$5:$T$8000,ROWS($T$5:T3161)),"")</f>
        <v/>
      </c>
    </row>
    <row r="3162" spans="1:21" ht="14.4" customHeight="1" x14ac:dyDescent="0.25">
      <c r="A3162" s="285" t="s">
        <v>1870</v>
      </c>
      <c r="B3162" t="s">
        <v>717</v>
      </c>
      <c r="C3162" s="300">
        <v>644</v>
      </c>
      <c r="D3162" s="286">
        <f>ROWS(C$5:C3162)</f>
        <v>3158</v>
      </c>
      <c r="E3162" s="286" t="str">
        <f>IF(A3162='5.1'!$E$5,TXM!D3162,"")</f>
        <v/>
      </c>
      <c r="F3162" t="str">
        <f>IFERROR(SMALL($E$5:$E$8000,ROWS($E$5:E3162)),"")</f>
        <v/>
      </c>
      <c r="I3162" s="285" t="s">
        <v>1747</v>
      </c>
      <c r="J3162" t="s">
        <v>821</v>
      </c>
      <c r="K3162" s="300">
        <v>1608989</v>
      </c>
      <c r="L3162" s="286">
        <f>ROWS(K$5:K3162)</f>
        <v>3158</v>
      </c>
      <c r="M3162" s="286" t="str">
        <f>IF(I3162='5.1'!$E$5,TXM!L3162,"")</f>
        <v/>
      </c>
      <c r="N3162" t="str">
        <f>IFERROR(SMALL($M$5:$M$8000,ROWS($M$5:M3162)),"")</f>
        <v/>
      </c>
      <c r="P3162" t="s">
        <v>1876</v>
      </c>
      <c r="Q3162" t="s">
        <v>746</v>
      </c>
      <c r="R3162">
        <v>1716317</v>
      </c>
      <c r="S3162" s="286">
        <f>ROWS(R$5:R3162)</f>
        <v>3158</v>
      </c>
      <c r="T3162" s="286" t="str">
        <f>IF(P3162='5.1'!$E$5,TXM!S3162,"")</f>
        <v/>
      </c>
      <c r="U3162" t="str">
        <f>IFERROR(SMALL($T$5:$T$8000,ROWS($T$5:T3162)),"")</f>
        <v/>
      </c>
    </row>
    <row r="3163" spans="1:21" ht="14.4" customHeight="1" x14ac:dyDescent="0.25">
      <c r="A3163" s="285" t="s">
        <v>2041</v>
      </c>
      <c r="B3163" t="s">
        <v>1080</v>
      </c>
      <c r="C3163" s="300">
        <v>4325516</v>
      </c>
      <c r="D3163" s="286">
        <f>ROWS(C$5:C3163)</f>
        <v>3159</v>
      </c>
      <c r="E3163" s="286" t="str">
        <f>IF(A3163='5.1'!$E$5,TXM!D3163,"")</f>
        <v/>
      </c>
      <c r="F3163" t="str">
        <f>IFERROR(SMALL($E$5:$E$8000,ROWS($E$5:E3163)),"")</f>
        <v/>
      </c>
      <c r="I3163" s="285" t="s">
        <v>1747</v>
      </c>
      <c r="J3163" t="s">
        <v>788</v>
      </c>
      <c r="K3163" s="300">
        <v>1596286</v>
      </c>
      <c r="L3163" s="286">
        <f>ROWS(K$5:K3163)</f>
        <v>3159</v>
      </c>
      <c r="M3163" s="286" t="str">
        <f>IF(I3163='5.1'!$E$5,TXM!L3163,"")</f>
        <v/>
      </c>
      <c r="N3163" t="str">
        <f>IFERROR(SMALL($M$5:$M$8000,ROWS($M$5:M3163)),"")</f>
        <v/>
      </c>
      <c r="P3163" t="s">
        <v>1876</v>
      </c>
      <c r="Q3163" t="s">
        <v>1076</v>
      </c>
      <c r="R3163">
        <v>1537003</v>
      </c>
      <c r="S3163" s="286">
        <f>ROWS(R$5:R3163)</f>
        <v>3159</v>
      </c>
      <c r="T3163" s="286" t="str">
        <f>IF(P3163='5.1'!$E$5,TXM!S3163,"")</f>
        <v/>
      </c>
      <c r="U3163" t="str">
        <f>IFERROR(SMALL($T$5:$T$8000,ROWS($T$5:T3163)),"")</f>
        <v/>
      </c>
    </row>
    <row r="3164" spans="1:21" ht="14.4" customHeight="1" x14ac:dyDescent="0.25">
      <c r="A3164" s="285" t="s">
        <v>2041</v>
      </c>
      <c r="B3164" t="s">
        <v>198</v>
      </c>
      <c r="C3164" s="300">
        <v>3600000</v>
      </c>
      <c r="D3164" s="286">
        <f>ROWS(C$5:C3164)</f>
        <v>3160</v>
      </c>
      <c r="E3164" s="286" t="str">
        <f>IF(A3164='5.1'!$E$5,TXM!D3164,"")</f>
        <v/>
      </c>
      <c r="F3164" t="str">
        <f>IFERROR(SMALL($E$5:$E$8000,ROWS($E$5:E3164)),"")</f>
        <v/>
      </c>
      <c r="I3164" s="285" t="s">
        <v>1747</v>
      </c>
      <c r="J3164" t="s">
        <v>108</v>
      </c>
      <c r="K3164" s="300">
        <v>1533934</v>
      </c>
      <c r="L3164" s="286">
        <f>ROWS(K$5:K3164)</f>
        <v>3160</v>
      </c>
      <c r="M3164" s="286" t="str">
        <f>IF(I3164='5.1'!$E$5,TXM!L3164,"")</f>
        <v/>
      </c>
      <c r="N3164" t="str">
        <f>IFERROR(SMALL($M$5:$M$8000,ROWS($M$5:M3164)),"")</f>
        <v/>
      </c>
      <c r="P3164" t="s">
        <v>1876</v>
      </c>
      <c r="Q3164" t="s">
        <v>999</v>
      </c>
      <c r="R3164">
        <v>1436185</v>
      </c>
      <c r="S3164" s="286">
        <f>ROWS(R$5:R3164)</f>
        <v>3160</v>
      </c>
      <c r="T3164" s="286" t="str">
        <f>IF(P3164='5.1'!$E$5,TXM!S3164,"")</f>
        <v/>
      </c>
      <c r="U3164" t="str">
        <f>IFERROR(SMALL($T$5:$T$8000,ROWS($T$5:T3164)),"")</f>
        <v/>
      </c>
    </row>
    <row r="3165" spans="1:21" ht="14.4" customHeight="1" x14ac:dyDescent="0.25">
      <c r="A3165" s="285" t="s">
        <v>2041</v>
      </c>
      <c r="B3165" t="s">
        <v>715</v>
      </c>
      <c r="C3165" s="300">
        <v>1120830</v>
      </c>
      <c r="D3165" s="286">
        <f>ROWS(C$5:C3165)</f>
        <v>3161</v>
      </c>
      <c r="E3165" s="286" t="str">
        <f>IF(A3165='5.1'!$E$5,TXM!D3165,"")</f>
        <v/>
      </c>
      <c r="F3165" t="str">
        <f>IFERROR(SMALL($E$5:$E$8000,ROWS($E$5:E3165)),"")</f>
        <v/>
      </c>
      <c r="I3165" s="285" t="s">
        <v>1747</v>
      </c>
      <c r="J3165" t="s">
        <v>719</v>
      </c>
      <c r="K3165" s="300">
        <v>1511849</v>
      </c>
      <c r="L3165" s="286">
        <f>ROWS(K$5:K3165)</f>
        <v>3161</v>
      </c>
      <c r="M3165" s="286" t="str">
        <f>IF(I3165='5.1'!$E$5,TXM!L3165,"")</f>
        <v/>
      </c>
      <c r="N3165" t="str">
        <f>IFERROR(SMALL($M$5:$M$8000,ROWS($M$5:M3165)),"")</f>
        <v/>
      </c>
      <c r="P3165" t="s">
        <v>1876</v>
      </c>
      <c r="Q3165" t="s">
        <v>114</v>
      </c>
      <c r="R3165">
        <v>1385194</v>
      </c>
      <c r="S3165" s="286">
        <f>ROWS(R$5:R3165)</f>
        <v>3161</v>
      </c>
      <c r="T3165" s="286" t="str">
        <f>IF(P3165='5.1'!$E$5,TXM!S3165,"")</f>
        <v/>
      </c>
      <c r="U3165" t="str">
        <f>IFERROR(SMALL($T$5:$T$8000,ROWS($T$5:T3165)),"")</f>
        <v/>
      </c>
    </row>
    <row r="3166" spans="1:21" ht="14.4" customHeight="1" x14ac:dyDescent="0.25">
      <c r="A3166" s="285" t="s">
        <v>2041</v>
      </c>
      <c r="B3166" t="s">
        <v>717</v>
      </c>
      <c r="C3166" s="300">
        <v>651497</v>
      </c>
      <c r="D3166" s="286">
        <f>ROWS(C$5:C3166)</f>
        <v>3162</v>
      </c>
      <c r="E3166" s="286" t="str">
        <f>IF(A3166='5.1'!$E$5,TXM!D3166,"")</f>
        <v/>
      </c>
      <c r="F3166" t="str">
        <f>IFERROR(SMALL($E$5:$E$8000,ROWS($E$5:E3166)),"")</f>
        <v/>
      </c>
      <c r="I3166" s="285" t="s">
        <v>1747</v>
      </c>
      <c r="J3166" t="s">
        <v>1097</v>
      </c>
      <c r="K3166" s="300">
        <v>1482526</v>
      </c>
      <c r="L3166" s="286">
        <f>ROWS(K$5:K3166)</f>
        <v>3162</v>
      </c>
      <c r="M3166" s="286" t="str">
        <f>IF(I3166='5.1'!$E$5,TXM!L3166,"")</f>
        <v/>
      </c>
      <c r="N3166" t="str">
        <f>IFERROR(SMALL($M$5:$M$8000,ROWS($M$5:M3166)),"")</f>
        <v/>
      </c>
      <c r="P3166" t="s">
        <v>1876</v>
      </c>
      <c r="Q3166" t="s">
        <v>786</v>
      </c>
      <c r="R3166">
        <v>1247544</v>
      </c>
      <c r="S3166" s="286">
        <f>ROWS(R$5:R3166)</f>
        <v>3162</v>
      </c>
      <c r="T3166" s="286" t="str">
        <f>IF(P3166='5.1'!$E$5,TXM!S3166,"")</f>
        <v/>
      </c>
      <c r="U3166" t="str">
        <f>IFERROR(SMALL($T$5:$T$8000,ROWS($T$5:T3166)),"")</f>
        <v/>
      </c>
    </row>
    <row r="3167" spans="1:21" ht="14.4" customHeight="1" x14ac:dyDescent="0.25">
      <c r="A3167" s="285" t="s">
        <v>2041</v>
      </c>
      <c r="B3167" t="s">
        <v>806</v>
      </c>
      <c r="C3167" s="300">
        <v>501679</v>
      </c>
      <c r="D3167" s="286">
        <f>ROWS(C$5:C3167)</f>
        <v>3163</v>
      </c>
      <c r="E3167" s="286" t="str">
        <f>IF(A3167='5.1'!$E$5,TXM!D3167,"")</f>
        <v/>
      </c>
      <c r="F3167" t="str">
        <f>IFERROR(SMALL($E$5:$E$8000,ROWS($E$5:E3167)),"")</f>
        <v/>
      </c>
      <c r="I3167" s="285" t="s">
        <v>1747</v>
      </c>
      <c r="J3167" t="s">
        <v>766</v>
      </c>
      <c r="K3167" s="300">
        <v>1272018</v>
      </c>
      <c r="L3167" s="286">
        <f>ROWS(K$5:K3167)</f>
        <v>3163</v>
      </c>
      <c r="M3167" s="286" t="str">
        <f>IF(I3167='5.1'!$E$5,TXM!L3167,"")</f>
        <v/>
      </c>
      <c r="N3167" t="str">
        <f>IFERROR(SMALL($M$5:$M$8000,ROWS($M$5:M3167)),"")</f>
        <v/>
      </c>
      <c r="P3167" t="s">
        <v>1876</v>
      </c>
      <c r="Q3167" t="s">
        <v>756</v>
      </c>
      <c r="R3167">
        <v>1214556</v>
      </c>
      <c r="S3167" s="286">
        <f>ROWS(R$5:R3167)</f>
        <v>3163</v>
      </c>
      <c r="T3167" s="286" t="str">
        <f>IF(P3167='5.1'!$E$5,TXM!S3167,"")</f>
        <v/>
      </c>
      <c r="U3167" t="str">
        <f>IFERROR(SMALL($T$5:$T$8000,ROWS($T$5:T3167)),"")</f>
        <v/>
      </c>
    </row>
    <row r="3168" spans="1:21" ht="14.4" customHeight="1" x14ac:dyDescent="0.25">
      <c r="A3168" s="285" t="s">
        <v>2041</v>
      </c>
      <c r="B3168" t="s">
        <v>106</v>
      </c>
      <c r="C3168" s="300">
        <v>319909</v>
      </c>
      <c r="D3168" s="286">
        <f>ROWS(C$5:C3168)</f>
        <v>3164</v>
      </c>
      <c r="E3168" s="286" t="str">
        <f>IF(A3168='5.1'!$E$5,TXM!D3168,"")</f>
        <v/>
      </c>
      <c r="F3168" t="str">
        <f>IFERROR(SMALL($E$5:$E$8000,ROWS($E$5:E3168)),"")</f>
        <v/>
      </c>
      <c r="I3168" s="285" t="s">
        <v>1747</v>
      </c>
      <c r="J3168" t="s">
        <v>760</v>
      </c>
      <c r="K3168" s="300">
        <v>1000235</v>
      </c>
      <c r="L3168" s="286">
        <f>ROWS(K$5:K3168)</f>
        <v>3164</v>
      </c>
      <c r="M3168" s="286" t="str">
        <f>IF(I3168='5.1'!$E$5,TXM!L3168,"")</f>
        <v/>
      </c>
      <c r="N3168" t="str">
        <f>IFERROR(SMALL($M$5:$M$8000,ROWS($M$5:M3168)),"")</f>
        <v/>
      </c>
      <c r="P3168" t="s">
        <v>1876</v>
      </c>
      <c r="Q3168" t="s">
        <v>1091</v>
      </c>
      <c r="R3168">
        <v>1183557</v>
      </c>
      <c r="S3168" s="286">
        <f>ROWS(R$5:R3168)</f>
        <v>3164</v>
      </c>
      <c r="T3168" s="286" t="str">
        <f>IF(P3168='5.1'!$E$5,TXM!S3168,"")</f>
        <v/>
      </c>
      <c r="U3168" t="str">
        <f>IFERROR(SMALL($T$5:$T$8000,ROWS($T$5:T3168)),"")</f>
        <v/>
      </c>
    </row>
    <row r="3169" spans="1:21" ht="14.4" customHeight="1" x14ac:dyDescent="0.25">
      <c r="A3169" s="285" t="s">
        <v>2041</v>
      </c>
      <c r="B3169" t="s">
        <v>727</v>
      </c>
      <c r="C3169" s="300">
        <v>310167</v>
      </c>
      <c r="D3169" s="286">
        <f>ROWS(C$5:C3169)</f>
        <v>3165</v>
      </c>
      <c r="E3169" s="286" t="str">
        <f>IF(A3169='5.1'!$E$5,TXM!D3169,"")</f>
        <v/>
      </c>
      <c r="F3169" t="str">
        <f>IFERROR(SMALL($E$5:$E$8000,ROWS($E$5:E3169)),"")</f>
        <v/>
      </c>
      <c r="I3169" s="285" t="s">
        <v>1747</v>
      </c>
      <c r="J3169" t="s">
        <v>717</v>
      </c>
      <c r="K3169" s="300">
        <v>969468</v>
      </c>
      <c r="L3169" s="286">
        <f>ROWS(K$5:K3169)</f>
        <v>3165</v>
      </c>
      <c r="M3169" s="286" t="str">
        <f>IF(I3169='5.1'!$E$5,TXM!L3169,"")</f>
        <v/>
      </c>
      <c r="N3169" t="str">
        <f>IFERROR(SMALL($M$5:$M$8000,ROWS($M$5:M3169)),"")</f>
        <v/>
      </c>
      <c r="P3169" t="s">
        <v>1876</v>
      </c>
      <c r="Q3169" t="s">
        <v>1087</v>
      </c>
      <c r="R3169">
        <v>1087960</v>
      </c>
      <c r="S3169" s="286">
        <f>ROWS(R$5:R3169)</f>
        <v>3165</v>
      </c>
      <c r="T3169" s="286" t="str">
        <f>IF(P3169='5.1'!$E$5,TXM!S3169,"")</f>
        <v/>
      </c>
      <c r="U3169" t="str">
        <f>IFERROR(SMALL($T$5:$T$8000,ROWS($T$5:T3169)),"")</f>
        <v/>
      </c>
    </row>
    <row r="3170" spans="1:21" ht="14.4" customHeight="1" x14ac:dyDescent="0.25">
      <c r="A3170" s="285" t="s">
        <v>2041</v>
      </c>
      <c r="B3170" t="s">
        <v>705</v>
      </c>
      <c r="C3170" s="300">
        <v>295614</v>
      </c>
      <c r="D3170" s="286">
        <f>ROWS(C$5:C3170)</f>
        <v>3166</v>
      </c>
      <c r="E3170" s="286" t="str">
        <f>IF(A3170='5.1'!$E$5,TXM!D3170,"")</f>
        <v/>
      </c>
      <c r="F3170" t="str">
        <f>IFERROR(SMALL($E$5:$E$8000,ROWS($E$5:E3170)),"")</f>
        <v/>
      </c>
      <c r="I3170" s="285" t="s">
        <v>1747</v>
      </c>
      <c r="J3170" t="s">
        <v>764</v>
      </c>
      <c r="K3170" s="300">
        <v>920295</v>
      </c>
      <c r="L3170" s="286">
        <f>ROWS(K$5:K3170)</f>
        <v>3166</v>
      </c>
      <c r="M3170" s="286" t="str">
        <f>IF(I3170='5.1'!$E$5,TXM!L3170,"")</f>
        <v/>
      </c>
      <c r="N3170" t="str">
        <f>IFERROR(SMALL($M$5:$M$8000,ROWS($M$5:M3170)),"")</f>
        <v/>
      </c>
      <c r="P3170" t="s">
        <v>1876</v>
      </c>
      <c r="Q3170" t="s">
        <v>788</v>
      </c>
      <c r="R3170">
        <v>1035416</v>
      </c>
      <c r="S3170" s="286">
        <f>ROWS(R$5:R3170)</f>
        <v>3166</v>
      </c>
      <c r="T3170" s="286" t="str">
        <f>IF(P3170='5.1'!$E$5,TXM!S3170,"")</f>
        <v/>
      </c>
      <c r="U3170" t="str">
        <f>IFERROR(SMALL($T$5:$T$8000,ROWS($T$5:T3170)),"")</f>
        <v/>
      </c>
    </row>
    <row r="3171" spans="1:21" ht="14.4" customHeight="1" x14ac:dyDescent="0.25">
      <c r="A3171" s="285" t="s">
        <v>2041</v>
      </c>
      <c r="B3171" t="s">
        <v>118</v>
      </c>
      <c r="C3171" s="300">
        <v>241788</v>
      </c>
      <c r="D3171" s="286">
        <f>ROWS(C$5:C3171)</f>
        <v>3167</v>
      </c>
      <c r="E3171" s="286" t="str">
        <f>IF(A3171='5.1'!$E$5,TXM!D3171,"")</f>
        <v/>
      </c>
      <c r="F3171" t="str">
        <f>IFERROR(SMALL($E$5:$E$8000,ROWS($E$5:E3171)),"")</f>
        <v/>
      </c>
      <c r="I3171" s="285" t="s">
        <v>1747</v>
      </c>
      <c r="J3171" t="s">
        <v>103</v>
      </c>
      <c r="K3171" s="300">
        <v>894978</v>
      </c>
      <c r="L3171" s="286">
        <f>ROWS(K$5:K3171)</f>
        <v>3167</v>
      </c>
      <c r="M3171" s="286" t="str">
        <f>IF(I3171='5.1'!$E$5,TXM!L3171,"")</f>
        <v/>
      </c>
      <c r="N3171" t="str">
        <f>IFERROR(SMALL($M$5:$M$8000,ROWS($M$5:M3171)),"")</f>
        <v/>
      </c>
      <c r="P3171" t="s">
        <v>1876</v>
      </c>
      <c r="Q3171" t="s">
        <v>199</v>
      </c>
      <c r="R3171">
        <v>1001320</v>
      </c>
      <c r="S3171" s="286">
        <f>ROWS(R$5:R3171)</f>
        <v>3167</v>
      </c>
      <c r="T3171" s="286" t="str">
        <f>IF(P3171='5.1'!$E$5,TXM!S3171,"")</f>
        <v/>
      </c>
      <c r="U3171" t="str">
        <f>IFERROR(SMALL($T$5:$T$8000,ROWS($T$5:T3171)),"")</f>
        <v/>
      </c>
    </row>
    <row r="3172" spans="1:21" ht="14.4" customHeight="1" x14ac:dyDescent="0.25">
      <c r="A3172" s="285" t="s">
        <v>2041</v>
      </c>
      <c r="B3172" t="s">
        <v>119</v>
      </c>
      <c r="C3172" s="300">
        <v>127276</v>
      </c>
      <c r="D3172" s="286">
        <f>ROWS(C$5:C3172)</f>
        <v>3168</v>
      </c>
      <c r="E3172" s="286" t="str">
        <f>IF(A3172='5.1'!$E$5,TXM!D3172,"")</f>
        <v/>
      </c>
      <c r="F3172" t="str">
        <f>IFERROR(SMALL($E$5:$E$8000,ROWS($E$5:E3172)),"")</f>
        <v/>
      </c>
      <c r="I3172" s="285" t="s">
        <v>1747</v>
      </c>
      <c r="J3172" t="s">
        <v>1086</v>
      </c>
      <c r="K3172" s="300">
        <v>698075</v>
      </c>
      <c r="L3172" s="286">
        <f>ROWS(K$5:K3172)</f>
        <v>3168</v>
      </c>
      <c r="M3172" s="286" t="str">
        <f>IF(I3172='5.1'!$E$5,TXM!L3172,"")</f>
        <v/>
      </c>
      <c r="N3172" t="str">
        <f>IFERROR(SMALL($M$5:$M$8000,ROWS($M$5:M3172)),"")</f>
        <v/>
      </c>
      <c r="P3172" t="s">
        <v>1876</v>
      </c>
      <c r="Q3172" t="s">
        <v>705</v>
      </c>
      <c r="R3172">
        <v>913172</v>
      </c>
      <c r="S3172" s="286">
        <f>ROWS(R$5:R3172)</f>
        <v>3168</v>
      </c>
      <c r="T3172" s="286" t="str">
        <f>IF(P3172='5.1'!$E$5,TXM!S3172,"")</f>
        <v/>
      </c>
      <c r="U3172" t="str">
        <f>IFERROR(SMALL($T$5:$T$8000,ROWS($T$5:T3172)),"")</f>
        <v/>
      </c>
    </row>
    <row r="3173" spans="1:21" ht="14.4" customHeight="1" x14ac:dyDescent="0.25">
      <c r="A3173" s="285" t="s">
        <v>2041</v>
      </c>
      <c r="B3173" t="s">
        <v>1090</v>
      </c>
      <c r="C3173" s="300">
        <v>13163</v>
      </c>
      <c r="D3173" s="286">
        <f>ROWS(C$5:C3173)</f>
        <v>3169</v>
      </c>
      <c r="E3173" s="286" t="str">
        <f>IF(A3173='5.1'!$E$5,TXM!D3173,"")</f>
        <v/>
      </c>
      <c r="F3173" t="str">
        <f>IFERROR(SMALL($E$5:$E$8000,ROWS($E$5:E3173)),"")</f>
        <v/>
      </c>
      <c r="I3173" s="285" t="s">
        <v>1747</v>
      </c>
      <c r="J3173" t="s">
        <v>1082</v>
      </c>
      <c r="K3173" s="300">
        <v>657208</v>
      </c>
      <c r="L3173" s="286">
        <f>ROWS(K$5:K3173)</f>
        <v>3169</v>
      </c>
      <c r="M3173" s="286" t="str">
        <f>IF(I3173='5.1'!$E$5,TXM!L3173,"")</f>
        <v/>
      </c>
      <c r="N3173" t="str">
        <f>IFERROR(SMALL($M$5:$M$8000,ROWS($M$5:M3173)),"")</f>
        <v/>
      </c>
      <c r="P3173" t="s">
        <v>1876</v>
      </c>
      <c r="Q3173" t="s">
        <v>110</v>
      </c>
      <c r="R3173">
        <v>863731</v>
      </c>
      <c r="S3173" s="286">
        <f>ROWS(R$5:R3173)</f>
        <v>3169</v>
      </c>
      <c r="T3173" s="286" t="str">
        <f>IF(P3173='5.1'!$E$5,TXM!S3173,"")</f>
        <v/>
      </c>
      <c r="U3173" t="str">
        <f>IFERROR(SMALL($T$5:$T$8000,ROWS($T$5:T3173)),"")</f>
        <v/>
      </c>
    </row>
    <row r="3174" spans="1:21" ht="14.4" customHeight="1" x14ac:dyDescent="0.25">
      <c r="A3174" s="285" t="s">
        <v>2041</v>
      </c>
      <c r="B3174" t="s">
        <v>1098</v>
      </c>
      <c r="C3174" s="300">
        <v>1270</v>
      </c>
      <c r="D3174" s="286">
        <f>ROWS(C$5:C3174)</f>
        <v>3170</v>
      </c>
      <c r="E3174" s="286" t="str">
        <f>IF(A3174='5.1'!$E$5,TXM!D3174,"")</f>
        <v/>
      </c>
      <c r="F3174" t="str">
        <f>IFERROR(SMALL($E$5:$E$8000,ROWS($E$5:E3174)),"")</f>
        <v/>
      </c>
      <c r="I3174" s="285" t="s">
        <v>1747</v>
      </c>
      <c r="J3174" t="s">
        <v>786</v>
      </c>
      <c r="K3174" s="300">
        <v>504471</v>
      </c>
      <c r="L3174" s="286">
        <f>ROWS(K$5:K3174)</f>
        <v>3170</v>
      </c>
      <c r="M3174" s="286" t="str">
        <f>IF(I3174='5.1'!$E$5,TXM!L3174,"")</f>
        <v/>
      </c>
      <c r="N3174" t="str">
        <f>IFERROR(SMALL($M$5:$M$8000,ROWS($M$5:M3174)),"")</f>
        <v/>
      </c>
      <c r="P3174" t="s">
        <v>1876</v>
      </c>
      <c r="Q3174" t="s">
        <v>707</v>
      </c>
      <c r="R3174">
        <v>626931</v>
      </c>
      <c r="S3174" s="286">
        <f>ROWS(R$5:R3174)</f>
        <v>3170</v>
      </c>
      <c r="T3174" s="286" t="str">
        <f>IF(P3174='5.1'!$E$5,TXM!S3174,"")</f>
        <v/>
      </c>
      <c r="U3174" t="str">
        <f>IFERROR(SMALL($T$5:$T$8000,ROWS($T$5:T3174)),"")</f>
        <v/>
      </c>
    </row>
    <row r="3175" spans="1:21" ht="14.4" customHeight="1" x14ac:dyDescent="0.25">
      <c r="A3175" s="285" t="s">
        <v>1871</v>
      </c>
      <c r="B3175" t="s">
        <v>715</v>
      </c>
      <c r="C3175" s="300">
        <v>21377029470</v>
      </c>
      <c r="D3175" s="286">
        <f>ROWS(C$5:C3175)</f>
        <v>3171</v>
      </c>
      <c r="E3175" s="286" t="str">
        <f>IF(A3175='5.1'!$E$5,TXM!D3175,"")</f>
        <v/>
      </c>
      <c r="F3175" t="str">
        <f>IFERROR(SMALL($E$5:$E$8000,ROWS($E$5:E3175)),"")</f>
        <v/>
      </c>
      <c r="I3175" s="285" t="s">
        <v>1747</v>
      </c>
      <c r="J3175" t="s">
        <v>814</v>
      </c>
      <c r="K3175" s="300">
        <v>445177</v>
      </c>
      <c r="L3175" s="286">
        <f>ROWS(K$5:K3175)</f>
        <v>3171</v>
      </c>
      <c r="M3175" s="286" t="str">
        <f>IF(I3175='5.1'!$E$5,TXM!L3175,"")</f>
        <v/>
      </c>
      <c r="N3175" t="str">
        <f>IFERROR(SMALL($M$5:$M$8000,ROWS($M$5:M3175)),"")</f>
        <v/>
      </c>
      <c r="P3175" t="s">
        <v>1876</v>
      </c>
      <c r="Q3175" t="s">
        <v>711</v>
      </c>
      <c r="R3175">
        <v>522701</v>
      </c>
      <c r="S3175" s="286">
        <f>ROWS(R$5:R3175)</f>
        <v>3171</v>
      </c>
      <c r="T3175" s="286" t="str">
        <f>IF(P3175='5.1'!$E$5,TXM!S3175,"")</f>
        <v/>
      </c>
      <c r="U3175" t="str">
        <f>IFERROR(SMALL($T$5:$T$8000,ROWS($T$5:T3175)),"")</f>
        <v/>
      </c>
    </row>
    <row r="3176" spans="1:21" ht="14.4" customHeight="1" x14ac:dyDescent="0.25">
      <c r="A3176" s="285" t="s">
        <v>1871</v>
      </c>
      <c r="B3176" t="s">
        <v>1080</v>
      </c>
      <c r="C3176" s="300">
        <v>1717666544</v>
      </c>
      <c r="D3176" s="286">
        <f>ROWS(C$5:C3176)</f>
        <v>3172</v>
      </c>
      <c r="E3176" s="286" t="str">
        <f>IF(A3176='5.1'!$E$5,TXM!D3176,"")</f>
        <v/>
      </c>
      <c r="F3176" t="str">
        <f>IFERROR(SMALL($E$5:$E$8000,ROWS($E$5:E3176)),"")</f>
        <v/>
      </c>
      <c r="I3176" s="285" t="s">
        <v>1747</v>
      </c>
      <c r="J3176" t="s">
        <v>107</v>
      </c>
      <c r="K3176" s="300">
        <v>406542</v>
      </c>
      <c r="L3176" s="286">
        <f>ROWS(K$5:K3176)</f>
        <v>3172</v>
      </c>
      <c r="M3176" s="286" t="str">
        <f>IF(I3176='5.1'!$E$5,TXM!L3176,"")</f>
        <v/>
      </c>
      <c r="N3176" t="str">
        <f>IFERROR(SMALL($M$5:$M$8000,ROWS($M$5:M3176)),"")</f>
        <v/>
      </c>
      <c r="P3176" t="s">
        <v>1876</v>
      </c>
      <c r="Q3176" t="s">
        <v>800</v>
      </c>
      <c r="R3176">
        <v>473985</v>
      </c>
      <c r="S3176" s="286">
        <f>ROWS(R$5:R3176)</f>
        <v>3172</v>
      </c>
      <c r="T3176" s="286" t="str">
        <f>IF(P3176='5.1'!$E$5,TXM!S3176,"")</f>
        <v/>
      </c>
      <c r="U3176" t="str">
        <f>IFERROR(SMALL($T$5:$T$8000,ROWS($T$5:T3176)),"")</f>
        <v/>
      </c>
    </row>
    <row r="3177" spans="1:21" ht="14.4" customHeight="1" x14ac:dyDescent="0.25">
      <c r="A3177" s="285" t="s">
        <v>1871</v>
      </c>
      <c r="B3177" t="s">
        <v>719</v>
      </c>
      <c r="C3177" s="300">
        <v>357097884</v>
      </c>
      <c r="D3177" s="286">
        <f>ROWS(C$5:C3177)</f>
        <v>3173</v>
      </c>
      <c r="E3177" s="286" t="str">
        <f>IF(A3177='5.1'!$E$5,TXM!D3177,"")</f>
        <v/>
      </c>
      <c r="F3177" t="str">
        <f>IFERROR(SMALL($E$5:$E$8000,ROWS($E$5:E3177)),"")</f>
        <v/>
      </c>
      <c r="I3177" s="285" t="s">
        <v>1747</v>
      </c>
      <c r="J3177" t="s">
        <v>780</v>
      </c>
      <c r="K3177" s="300">
        <v>405523</v>
      </c>
      <c r="L3177" s="286">
        <f>ROWS(K$5:K3177)</f>
        <v>3173</v>
      </c>
      <c r="M3177" s="286" t="str">
        <f>IF(I3177='5.1'!$E$5,TXM!L3177,"")</f>
        <v/>
      </c>
      <c r="N3177" t="str">
        <f>IFERROR(SMALL($M$5:$M$8000,ROWS($M$5:M3177)),"")</f>
        <v/>
      </c>
      <c r="P3177" t="s">
        <v>1876</v>
      </c>
      <c r="Q3177" t="s">
        <v>109</v>
      </c>
      <c r="R3177">
        <v>455397</v>
      </c>
      <c r="S3177" s="286">
        <f>ROWS(R$5:R3177)</f>
        <v>3173</v>
      </c>
      <c r="T3177" s="286" t="str">
        <f>IF(P3177='5.1'!$E$5,TXM!S3177,"")</f>
        <v/>
      </c>
      <c r="U3177" t="str">
        <f>IFERROR(SMALL($T$5:$T$8000,ROWS($T$5:T3177)),"")</f>
        <v/>
      </c>
    </row>
    <row r="3178" spans="1:21" ht="14.4" customHeight="1" x14ac:dyDescent="0.25">
      <c r="A3178" s="285" t="s">
        <v>1871</v>
      </c>
      <c r="B3178" t="s">
        <v>790</v>
      </c>
      <c r="C3178" s="300">
        <v>248898971</v>
      </c>
      <c r="D3178" s="286">
        <f>ROWS(C$5:C3178)</f>
        <v>3174</v>
      </c>
      <c r="E3178" s="286" t="str">
        <f>IF(A3178='5.1'!$E$5,TXM!D3178,"")</f>
        <v/>
      </c>
      <c r="F3178" t="str">
        <f>IFERROR(SMALL($E$5:$E$8000,ROWS($E$5:E3178)),"")</f>
        <v/>
      </c>
      <c r="I3178" s="285" t="s">
        <v>1747</v>
      </c>
      <c r="J3178" t="s">
        <v>104</v>
      </c>
      <c r="K3178" s="300">
        <v>306773</v>
      </c>
      <c r="L3178" s="286">
        <f>ROWS(K$5:K3178)</f>
        <v>3174</v>
      </c>
      <c r="M3178" s="286" t="str">
        <f>IF(I3178='5.1'!$E$5,TXM!L3178,"")</f>
        <v/>
      </c>
      <c r="N3178" t="str">
        <f>IFERROR(SMALL($M$5:$M$8000,ROWS($M$5:M3178)),"")</f>
        <v/>
      </c>
      <c r="P3178" t="s">
        <v>1876</v>
      </c>
      <c r="Q3178" t="s">
        <v>1084</v>
      </c>
      <c r="R3178">
        <v>433118</v>
      </c>
      <c r="S3178" s="286">
        <f>ROWS(R$5:R3178)</f>
        <v>3174</v>
      </c>
      <c r="T3178" s="286" t="str">
        <f>IF(P3178='5.1'!$E$5,TXM!S3178,"")</f>
        <v/>
      </c>
      <c r="U3178" t="str">
        <f>IFERROR(SMALL($T$5:$T$8000,ROWS($T$5:T3178)),"")</f>
        <v/>
      </c>
    </row>
    <row r="3179" spans="1:21" ht="14.4" customHeight="1" x14ac:dyDescent="0.25">
      <c r="A3179" s="285" t="s">
        <v>1871</v>
      </c>
      <c r="B3179" t="s">
        <v>717</v>
      </c>
      <c r="C3179" s="300">
        <v>136872233</v>
      </c>
      <c r="D3179" s="286">
        <f>ROWS(C$5:C3179)</f>
        <v>3175</v>
      </c>
      <c r="E3179" s="286" t="str">
        <f>IF(A3179='5.1'!$E$5,TXM!D3179,"")</f>
        <v/>
      </c>
      <c r="F3179" t="str">
        <f>IFERROR(SMALL($E$5:$E$8000,ROWS($E$5:E3179)),"")</f>
        <v/>
      </c>
      <c r="I3179" s="285" t="s">
        <v>1747</v>
      </c>
      <c r="J3179" t="s">
        <v>782</v>
      </c>
      <c r="K3179" s="300">
        <v>264036</v>
      </c>
      <c r="L3179" s="286">
        <f>ROWS(K$5:K3179)</f>
        <v>3175</v>
      </c>
      <c r="M3179" s="286" t="str">
        <f>IF(I3179='5.1'!$E$5,TXM!L3179,"")</f>
        <v/>
      </c>
      <c r="N3179" t="str">
        <f>IFERROR(SMALL($M$5:$M$8000,ROWS($M$5:M3179)),"")</f>
        <v/>
      </c>
      <c r="P3179" t="s">
        <v>1876</v>
      </c>
      <c r="Q3179" t="s">
        <v>111</v>
      </c>
      <c r="R3179">
        <v>396334</v>
      </c>
      <c r="S3179" s="286">
        <f>ROWS(R$5:R3179)</f>
        <v>3175</v>
      </c>
      <c r="T3179" s="286" t="str">
        <f>IF(P3179='5.1'!$E$5,TXM!S3179,"")</f>
        <v/>
      </c>
      <c r="U3179" t="str">
        <f>IFERROR(SMALL($T$5:$T$8000,ROWS($T$5:T3179)),"")</f>
        <v/>
      </c>
    </row>
    <row r="3180" spans="1:21" ht="14.4" customHeight="1" x14ac:dyDescent="0.25">
      <c r="A3180" s="285" t="s">
        <v>1871</v>
      </c>
      <c r="B3180" t="s">
        <v>786</v>
      </c>
      <c r="C3180" s="300">
        <v>112967385</v>
      </c>
      <c r="D3180" s="286">
        <f>ROWS(C$5:C3180)</f>
        <v>3176</v>
      </c>
      <c r="E3180" s="286" t="str">
        <f>IF(A3180='5.1'!$E$5,TXM!D3180,"")</f>
        <v/>
      </c>
      <c r="F3180" t="str">
        <f>IFERROR(SMALL($E$5:$E$8000,ROWS($E$5:E3180)),"")</f>
        <v/>
      </c>
      <c r="I3180" s="285" t="s">
        <v>1747</v>
      </c>
      <c r="J3180" t="s">
        <v>776</v>
      </c>
      <c r="K3180" s="300">
        <v>252190</v>
      </c>
      <c r="L3180" s="286">
        <f>ROWS(K$5:K3180)</f>
        <v>3176</v>
      </c>
      <c r="M3180" s="286" t="str">
        <f>IF(I3180='5.1'!$E$5,TXM!L3180,"")</f>
        <v/>
      </c>
      <c r="N3180" t="str">
        <f>IFERROR(SMALL($M$5:$M$8000,ROWS($M$5:M3180)),"")</f>
        <v/>
      </c>
      <c r="P3180" t="s">
        <v>1876</v>
      </c>
      <c r="Q3180" t="s">
        <v>1083</v>
      </c>
      <c r="R3180">
        <v>356621</v>
      </c>
      <c r="S3180" s="286">
        <f>ROWS(R$5:R3180)</f>
        <v>3176</v>
      </c>
      <c r="T3180" s="286" t="str">
        <f>IF(P3180='5.1'!$E$5,TXM!S3180,"")</f>
        <v/>
      </c>
      <c r="U3180" t="str">
        <f>IFERROR(SMALL($T$5:$T$8000,ROWS($T$5:T3180)),"")</f>
        <v/>
      </c>
    </row>
    <row r="3181" spans="1:21" ht="14.4" customHeight="1" x14ac:dyDescent="0.25">
      <c r="A3181" s="285" t="s">
        <v>1871</v>
      </c>
      <c r="B3181" t="s">
        <v>1081</v>
      </c>
      <c r="C3181" s="300">
        <v>49845361</v>
      </c>
      <c r="D3181" s="286">
        <f>ROWS(C$5:C3181)</f>
        <v>3177</v>
      </c>
      <c r="E3181" s="286" t="str">
        <f>IF(A3181='5.1'!$E$5,TXM!D3181,"")</f>
        <v/>
      </c>
      <c r="F3181" t="str">
        <f>IFERROR(SMALL($E$5:$E$8000,ROWS($E$5:E3181)),"")</f>
        <v/>
      </c>
      <c r="I3181" s="285" t="s">
        <v>1747</v>
      </c>
      <c r="J3181" t="s">
        <v>770</v>
      </c>
      <c r="K3181" s="300">
        <v>218666</v>
      </c>
      <c r="L3181" s="286">
        <f>ROWS(K$5:K3181)</f>
        <v>3177</v>
      </c>
      <c r="M3181" s="286" t="str">
        <f>IF(I3181='5.1'!$E$5,TXM!L3181,"")</f>
        <v/>
      </c>
      <c r="N3181" t="str">
        <f>IFERROR(SMALL($M$5:$M$8000,ROWS($M$5:M3181)),"")</f>
        <v/>
      </c>
      <c r="P3181" t="s">
        <v>1876</v>
      </c>
      <c r="Q3181" t="s">
        <v>796</v>
      </c>
      <c r="R3181">
        <v>344257</v>
      </c>
      <c r="S3181" s="286">
        <f>ROWS(R$5:R3181)</f>
        <v>3177</v>
      </c>
      <c r="T3181" s="286" t="str">
        <f>IF(P3181='5.1'!$E$5,TXM!S3181,"")</f>
        <v/>
      </c>
      <c r="U3181" t="str">
        <f>IFERROR(SMALL($T$5:$T$8000,ROWS($T$5:T3181)),"")</f>
        <v/>
      </c>
    </row>
    <row r="3182" spans="1:21" ht="14.4" customHeight="1" x14ac:dyDescent="0.25">
      <c r="A3182" s="285" t="s">
        <v>1871</v>
      </c>
      <c r="B3182" t="s">
        <v>106</v>
      </c>
      <c r="C3182" s="300">
        <v>44816095</v>
      </c>
      <c r="D3182" s="286">
        <f>ROWS(C$5:C3182)</f>
        <v>3178</v>
      </c>
      <c r="E3182" s="286" t="str">
        <f>IF(A3182='5.1'!$E$5,TXM!D3182,"")</f>
        <v/>
      </c>
      <c r="F3182" t="str">
        <f>IFERROR(SMALL($E$5:$E$8000,ROWS($E$5:E3182)),"")</f>
        <v/>
      </c>
      <c r="I3182" s="285" t="s">
        <v>1747</v>
      </c>
      <c r="J3182" t="s">
        <v>114</v>
      </c>
      <c r="K3182" s="300">
        <v>216312</v>
      </c>
      <c r="L3182" s="286">
        <f>ROWS(K$5:K3182)</f>
        <v>3178</v>
      </c>
      <c r="M3182" s="286" t="str">
        <f>IF(I3182='5.1'!$E$5,TXM!L3182,"")</f>
        <v/>
      </c>
      <c r="N3182" t="str">
        <f>IFERROR(SMALL($M$5:$M$8000,ROWS($M$5:M3182)),"")</f>
        <v/>
      </c>
      <c r="P3182" t="s">
        <v>1876</v>
      </c>
      <c r="Q3182" t="s">
        <v>772</v>
      </c>
      <c r="R3182">
        <v>314076</v>
      </c>
      <c r="S3182" s="286">
        <f>ROWS(R$5:R3182)</f>
        <v>3178</v>
      </c>
      <c r="T3182" s="286" t="str">
        <f>IF(P3182='5.1'!$E$5,TXM!S3182,"")</f>
        <v/>
      </c>
      <c r="U3182" t="str">
        <f>IFERROR(SMALL($T$5:$T$8000,ROWS($T$5:T3182)),"")</f>
        <v/>
      </c>
    </row>
    <row r="3183" spans="1:21" ht="14.4" customHeight="1" x14ac:dyDescent="0.25">
      <c r="A3183" s="285" t="s">
        <v>1871</v>
      </c>
      <c r="B3183" t="s">
        <v>711</v>
      </c>
      <c r="C3183" s="300">
        <v>23840126</v>
      </c>
      <c r="D3183" s="286">
        <f>ROWS(C$5:C3183)</f>
        <v>3179</v>
      </c>
      <c r="E3183" s="286" t="str">
        <f>IF(A3183='5.1'!$E$5,TXM!D3183,"")</f>
        <v/>
      </c>
      <c r="F3183" t="str">
        <f>IFERROR(SMALL($E$5:$E$8000,ROWS($E$5:E3183)),"")</f>
        <v/>
      </c>
      <c r="I3183" s="285" t="s">
        <v>1747</v>
      </c>
      <c r="J3183" t="s">
        <v>746</v>
      </c>
      <c r="K3183" s="300">
        <v>175937</v>
      </c>
      <c r="L3183" s="286">
        <f>ROWS(K$5:K3183)</f>
        <v>3179</v>
      </c>
      <c r="M3183" s="286" t="str">
        <f>IF(I3183='5.1'!$E$5,TXM!L3183,"")</f>
        <v/>
      </c>
      <c r="N3183" t="str">
        <f>IFERROR(SMALL($M$5:$M$8000,ROWS($M$5:M3183)),"")</f>
        <v/>
      </c>
      <c r="P3183" t="s">
        <v>1876</v>
      </c>
      <c r="Q3183" t="s">
        <v>750</v>
      </c>
      <c r="R3183">
        <v>252639</v>
      </c>
      <c r="S3183" s="286">
        <f>ROWS(R$5:R3183)</f>
        <v>3179</v>
      </c>
      <c r="T3183" s="286" t="str">
        <f>IF(P3183='5.1'!$E$5,TXM!S3183,"")</f>
        <v/>
      </c>
      <c r="U3183" t="str">
        <f>IFERROR(SMALL($T$5:$T$8000,ROWS($T$5:T3183)),"")</f>
        <v/>
      </c>
    </row>
    <row r="3184" spans="1:21" ht="14.4" customHeight="1" x14ac:dyDescent="0.25">
      <c r="A3184" s="285" t="s">
        <v>1871</v>
      </c>
      <c r="B3184" t="s">
        <v>780</v>
      </c>
      <c r="C3184" s="300">
        <v>22718250</v>
      </c>
      <c r="D3184" s="286">
        <f>ROWS(C$5:C3184)</f>
        <v>3180</v>
      </c>
      <c r="E3184" s="286" t="str">
        <f>IF(A3184='5.1'!$E$5,TXM!D3184,"")</f>
        <v/>
      </c>
      <c r="F3184" t="str">
        <f>IFERROR(SMALL($E$5:$E$8000,ROWS($E$5:E3184)),"")</f>
        <v/>
      </c>
      <c r="I3184" s="285" t="s">
        <v>1747</v>
      </c>
      <c r="J3184" t="s">
        <v>1089</v>
      </c>
      <c r="K3184" s="300">
        <v>159268</v>
      </c>
      <c r="L3184" s="286">
        <f>ROWS(K$5:K3184)</f>
        <v>3180</v>
      </c>
      <c r="M3184" s="286" t="str">
        <f>IF(I3184='5.1'!$E$5,TXM!L3184,"")</f>
        <v/>
      </c>
      <c r="N3184" t="str">
        <f>IFERROR(SMALL($M$5:$M$8000,ROWS($M$5:M3184)),"")</f>
        <v/>
      </c>
      <c r="P3184" t="s">
        <v>1876</v>
      </c>
      <c r="Q3184" t="s">
        <v>715</v>
      </c>
      <c r="R3184">
        <v>198933</v>
      </c>
      <c r="S3184" s="286">
        <f>ROWS(R$5:R3184)</f>
        <v>3180</v>
      </c>
      <c r="T3184" s="286" t="str">
        <f>IF(P3184='5.1'!$E$5,TXM!S3184,"")</f>
        <v/>
      </c>
      <c r="U3184" t="str">
        <f>IFERROR(SMALL($T$5:$T$8000,ROWS($T$5:T3184)),"")</f>
        <v/>
      </c>
    </row>
    <row r="3185" spans="1:21" ht="14.4" customHeight="1" x14ac:dyDescent="0.25">
      <c r="A3185" s="285" t="s">
        <v>1871</v>
      </c>
      <c r="B3185" t="s">
        <v>713</v>
      </c>
      <c r="C3185" s="300">
        <v>13197710</v>
      </c>
      <c r="D3185" s="286">
        <f>ROWS(C$5:C3185)</f>
        <v>3181</v>
      </c>
      <c r="E3185" s="286" t="str">
        <f>IF(A3185='5.1'!$E$5,TXM!D3185,"")</f>
        <v/>
      </c>
      <c r="F3185" t="str">
        <f>IFERROR(SMALL($E$5:$E$8000,ROWS($E$5:E3185)),"")</f>
        <v/>
      </c>
      <c r="I3185" s="285" t="s">
        <v>1747</v>
      </c>
      <c r="J3185" t="s">
        <v>1083</v>
      </c>
      <c r="K3185" s="300">
        <v>142708</v>
      </c>
      <c r="L3185" s="286">
        <f>ROWS(K$5:K3185)</f>
        <v>3181</v>
      </c>
      <c r="M3185" s="286" t="str">
        <f>IF(I3185='5.1'!$E$5,TXM!L3185,"")</f>
        <v/>
      </c>
      <c r="N3185" t="str">
        <f>IFERROR(SMALL($M$5:$M$8000,ROWS($M$5:M3185)),"")</f>
        <v/>
      </c>
      <c r="P3185" t="s">
        <v>1876</v>
      </c>
      <c r="Q3185" t="s">
        <v>1078</v>
      </c>
      <c r="R3185">
        <v>188539</v>
      </c>
      <c r="S3185" s="286">
        <f>ROWS(R$5:R3185)</f>
        <v>3181</v>
      </c>
      <c r="T3185" s="286" t="str">
        <f>IF(P3185='5.1'!$E$5,TXM!S3185,"")</f>
        <v/>
      </c>
      <c r="U3185" t="str">
        <f>IFERROR(SMALL($T$5:$T$8000,ROWS($T$5:T3185)),"")</f>
        <v/>
      </c>
    </row>
    <row r="3186" spans="1:21" ht="14.4" customHeight="1" x14ac:dyDescent="0.25">
      <c r="A3186" s="285" t="s">
        <v>1871</v>
      </c>
      <c r="B3186" t="s">
        <v>1086</v>
      </c>
      <c r="C3186" s="300">
        <v>8941899</v>
      </c>
      <c r="D3186" s="286">
        <f>ROWS(C$5:C3186)</f>
        <v>3182</v>
      </c>
      <c r="E3186" s="286" t="str">
        <f>IF(A3186='5.1'!$E$5,TXM!D3186,"")</f>
        <v/>
      </c>
      <c r="F3186" t="str">
        <f>IFERROR(SMALL($E$5:$E$8000,ROWS($E$5:E3186)),"")</f>
        <v/>
      </c>
      <c r="I3186" s="285" t="s">
        <v>1747</v>
      </c>
      <c r="J3186" t="s">
        <v>1090</v>
      </c>
      <c r="K3186" s="300">
        <v>129694</v>
      </c>
      <c r="L3186" s="286">
        <f>ROWS(K$5:K3186)</f>
        <v>3182</v>
      </c>
      <c r="M3186" s="286" t="str">
        <f>IF(I3186='5.1'!$E$5,TXM!L3186,"")</f>
        <v/>
      </c>
      <c r="N3186" t="str">
        <f>IFERROR(SMALL($M$5:$M$8000,ROWS($M$5:M3186)),"")</f>
        <v/>
      </c>
      <c r="P3186" t="s">
        <v>1876</v>
      </c>
      <c r="Q3186" t="s">
        <v>997</v>
      </c>
      <c r="R3186">
        <v>183552</v>
      </c>
      <c r="S3186" s="286">
        <f>ROWS(R$5:R3186)</f>
        <v>3182</v>
      </c>
      <c r="T3186" s="286" t="str">
        <f>IF(P3186='5.1'!$E$5,TXM!S3186,"")</f>
        <v/>
      </c>
      <c r="U3186" t="str">
        <f>IFERROR(SMALL($T$5:$T$8000,ROWS($T$5:T3186)),"")</f>
        <v/>
      </c>
    </row>
    <row r="3187" spans="1:21" ht="14.4" customHeight="1" x14ac:dyDescent="0.25">
      <c r="A3187" s="285" t="s">
        <v>1871</v>
      </c>
      <c r="B3187" t="s">
        <v>725</v>
      </c>
      <c r="C3187" s="300">
        <v>5550276</v>
      </c>
      <c r="D3187" s="286">
        <f>ROWS(C$5:C3187)</f>
        <v>3183</v>
      </c>
      <c r="E3187" s="286" t="str">
        <f>IF(A3187='5.1'!$E$5,TXM!D3187,"")</f>
        <v/>
      </c>
      <c r="F3187" t="str">
        <f>IFERROR(SMALL($E$5:$E$8000,ROWS($E$5:E3187)),"")</f>
        <v/>
      </c>
      <c r="I3187" s="285" t="s">
        <v>1747</v>
      </c>
      <c r="J3187" t="s">
        <v>109</v>
      </c>
      <c r="K3187" s="300">
        <v>126979</v>
      </c>
      <c r="L3187" s="286">
        <f>ROWS(K$5:K3187)</f>
        <v>3183</v>
      </c>
      <c r="M3187" s="286" t="str">
        <f>IF(I3187='5.1'!$E$5,TXM!L3187,"")</f>
        <v/>
      </c>
      <c r="N3187" t="str">
        <f>IFERROR(SMALL($M$5:$M$8000,ROWS($M$5:M3187)),"")</f>
        <v/>
      </c>
      <c r="P3187" t="s">
        <v>1876</v>
      </c>
      <c r="Q3187" t="s">
        <v>1094</v>
      </c>
      <c r="R3187">
        <v>141468</v>
      </c>
      <c r="S3187" s="286">
        <f>ROWS(R$5:R3187)</f>
        <v>3183</v>
      </c>
      <c r="T3187" s="286" t="str">
        <f>IF(P3187='5.1'!$E$5,TXM!S3187,"")</f>
        <v/>
      </c>
      <c r="U3187" t="str">
        <f>IFERROR(SMALL($T$5:$T$8000,ROWS($T$5:T3187)),"")</f>
        <v/>
      </c>
    </row>
    <row r="3188" spans="1:21" ht="14.4" customHeight="1" x14ac:dyDescent="0.25">
      <c r="A3188" s="285" t="s">
        <v>1871</v>
      </c>
      <c r="B3188" t="s">
        <v>732</v>
      </c>
      <c r="C3188" s="300">
        <v>5227500</v>
      </c>
      <c r="D3188" s="286">
        <f>ROWS(C$5:C3188)</f>
        <v>3184</v>
      </c>
      <c r="E3188" s="286" t="str">
        <f>IF(A3188='5.1'!$E$5,TXM!D3188,"")</f>
        <v/>
      </c>
      <c r="F3188" t="str">
        <f>IFERROR(SMALL($E$5:$E$8000,ROWS($E$5:E3188)),"")</f>
        <v/>
      </c>
      <c r="I3188" s="285" t="s">
        <v>1747</v>
      </c>
      <c r="J3188" t="s">
        <v>1098</v>
      </c>
      <c r="K3188" s="300">
        <v>115956</v>
      </c>
      <c r="L3188" s="286">
        <f>ROWS(K$5:K3188)</f>
        <v>3184</v>
      </c>
      <c r="M3188" s="286" t="str">
        <f>IF(I3188='5.1'!$E$5,TXM!L3188,"")</f>
        <v/>
      </c>
      <c r="N3188" t="str">
        <f>IFERROR(SMALL($M$5:$M$8000,ROWS($M$5:M3188)),"")</f>
        <v/>
      </c>
      <c r="P3188" t="s">
        <v>1876</v>
      </c>
      <c r="Q3188" t="s">
        <v>823</v>
      </c>
      <c r="R3188">
        <v>96151</v>
      </c>
      <c r="S3188" s="286">
        <f>ROWS(R$5:R3188)</f>
        <v>3184</v>
      </c>
      <c r="T3188" s="286" t="str">
        <f>IF(P3188='5.1'!$E$5,TXM!S3188,"")</f>
        <v/>
      </c>
      <c r="U3188" t="str">
        <f>IFERROR(SMALL($T$5:$T$8000,ROWS($T$5:T3188)),"")</f>
        <v/>
      </c>
    </row>
    <row r="3189" spans="1:21" ht="14.4" customHeight="1" x14ac:dyDescent="0.25">
      <c r="A3189" s="285" t="s">
        <v>1871</v>
      </c>
      <c r="B3189" t="s">
        <v>782</v>
      </c>
      <c r="C3189" s="300">
        <v>5063985</v>
      </c>
      <c r="D3189" s="286">
        <f>ROWS(C$5:C3189)</f>
        <v>3185</v>
      </c>
      <c r="E3189" s="286" t="str">
        <f>IF(A3189='5.1'!$E$5,TXM!D3189,"")</f>
        <v/>
      </c>
      <c r="F3189" t="str">
        <f>IFERROR(SMALL($E$5:$E$8000,ROWS($E$5:E3189)),"")</f>
        <v/>
      </c>
      <c r="I3189" s="285" t="s">
        <v>1747</v>
      </c>
      <c r="J3189" t="s">
        <v>734</v>
      </c>
      <c r="K3189" s="300">
        <v>83310</v>
      </c>
      <c r="L3189" s="286">
        <f>ROWS(K$5:K3189)</f>
        <v>3185</v>
      </c>
      <c r="M3189" s="286" t="str">
        <f>IF(I3189='5.1'!$E$5,TXM!L3189,"")</f>
        <v/>
      </c>
      <c r="N3189" t="str">
        <f>IFERROR(SMALL($M$5:$M$8000,ROWS($M$5:M3189)),"")</f>
        <v/>
      </c>
      <c r="P3189" t="s">
        <v>1876</v>
      </c>
      <c r="Q3189" t="s">
        <v>754</v>
      </c>
      <c r="R3189">
        <v>71089</v>
      </c>
      <c r="S3189" s="286">
        <f>ROWS(R$5:R3189)</f>
        <v>3185</v>
      </c>
      <c r="T3189" s="286" t="str">
        <f>IF(P3189='5.1'!$E$5,TXM!S3189,"")</f>
        <v/>
      </c>
      <c r="U3189" t="str">
        <f>IFERROR(SMALL($T$5:$T$8000,ROWS($T$5:T3189)),"")</f>
        <v/>
      </c>
    </row>
    <row r="3190" spans="1:21" ht="14.4" customHeight="1" x14ac:dyDescent="0.25">
      <c r="A3190" s="285" t="s">
        <v>1871</v>
      </c>
      <c r="B3190" t="s">
        <v>117</v>
      </c>
      <c r="C3190" s="300">
        <v>5023987</v>
      </c>
      <c r="D3190" s="286">
        <f>ROWS(C$5:C3190)</f>
        <v>3186</v>
      </c>
      <c r="E3190" s="286" t="str">
        <f>IF(A3190='5.1'!$E$5,TXM!D3190,"")</f>
        <v/>
      </c>
      <c r="F3190" t="str">
        <f>IFERROR(SMALL($E$5:$E$8000,ROWS($E$5:E3190)),"")</f>
        <v/>
      </c>
      <c r="I3190" s="285" t="s">
        <v>1747</v>
      </c>
      <c r="J3190" t="s">
        <v>823</v>
      </c>
      <c r="K3190" s="300">
        <v>30365</v>
      </c>
      <c r="L3190" s="286">
        <f>ROWS(K$5:K3190)</f>
        <v>3186</v>
      </c>
      <c r="M3190" s="286" t="str">
        <f>IF(I3190='5.1'!$E$5,TXM!L3190,"")</f>
        <v/>
      </c>
      <c r="N3190" t="str">
        <f>IFERROR(SMALL($M$5:$M$8000,ROWS($M$5:M3190)),"")</f>
        <v/>
      </c>
      <c r="P3190" t="s">
        <v>1876</v>
      </c>
      <c r="Q3190" t="s">
        <v>1089</v>
      </c>
      <c r="R3190">
        <v>46588</v>
      </c>
      <c r="S3190" s="286">
        <f>ROWS(R$5:R3190)</f>
        <v>3186</v>
      </c>
      <c r="T3190" s="286" t="str">
        <f>IF(P3190='5.1'!$E$5,TXM!S3190,"")</f>
        <v/>
      </c>
      <c r="U3190" t="str">
        <f>IFERROR(SMALL($T$5:$T$8000,ROWS($T$5:T3190)),"")</f>
        <v/>
      </c>
    </row>
    <row r="3191" spans="1:21" ht="14.4" customHeight="1" x14ac:dyDescent="0.25">
      <c r="A3191" s="285" t="s">
        <v>1871</v>
      </c>
      <c r="B3191" t="s">
        <v>102</v>
      </c>
      <c r="C3191" s="300">
        <v>4948965</v>
      </c>
      <c r="D3191" s="286">
        <f>ROWS(C$5:C3191)</f>
        <v>3187</v>
      </c>
      <c r="E3191" s="286" t="str">
        <f>IF(A3191='5.1'!$E$5,TXM!D3191,"")</f>
        <v/>
      </c>
      <c r="F3191" t="str">
        <f>IFERROR(SMALL($E$5:$E$8000,ROWS($E$5:E3191)),"")</f>
        <v/>
      </c>
      <c r="I3191" s="285" t="s">
        <v>1747</v>
      </c>
      <c r="J3191" t="s">
        <v>736</v>
      </c>
      <c r="K3191" s="300">
        <v>21215</v>
      </c>
      <c r="L3191" s="286">
        <f>ROWS(K$5:K3191)</f>
        <v>3187</v>
      </c>
      <c r="M3191" s="286" t="str">
        <f>IF(I3191='5.1'!$E$5,TXM!L3191,"")</f>
        <v/>
      </c>
      <c r="N3191" t="str">
        <f>IFERROR(SMALL($M$5:$M$8000,ROWS($M$5:M3191)),"")</f>
        <v/>
      </c>
      <c r="P3191" t="s">
        <v>1876</v>
      </c>
      <c r="Q3191" t="s">
        <v>198</v>
      </c>
      <c r="R3191">
        <v>40980</v>
      </c>
      <c r="S3191" s="286">
        <f>ROWS(R$5:R3191)</f>
        <v>3187</v>
      </c>
      <c r="T3191" s="286" t="str">
        <f>IF(P3191='5.1'!$E$5,TXM!S3191,"")</f>
        <v/>
      </c>
      <c r="U3191" t="str">
        <f>IFERROR(SMALL($T$5:$T$8000,ROWS($T$5:T3191)),"")</f>
        <v/>
      </c>
    </row>
    <row r="3192" spans="1:21" ht="14.4" customHeight="1" x14ac:dyDescent="0.25">
      <c r="A3192" s="285" t="s">
        <v>1871</v>
      </c>
      <c r="B3192" t="s">
        <v>788</v>
      </c>
      <c r="C3192" s="300">
        <v>4520228</v>
      </c>
      <c r="D3192" s="286">
        <f>ROWS(C$5:C3192)</f>
        <v>3188</v>
      </c>
      <c r="E3192" s="286" t="str">
        <f>IF(A3192='5.1'!$E$5,TXM!D3192,"")</f>
        <v/>
      </c>
      <c r="F3192" t="str">
        <f>IFERROR(SMALL($E$5:$E$8000,ROWS($E$5:E3192)),"")</f>
        <v/>
      </c>
      <c r="I3192" s="285" t="s">
        <v>1747</v>
      </c>
      <c r="J3192" t="s">
        <v>748</v>
      </c>
      <c r="K3192" s="300">
        <v>19118</v>
      </c>
      <c r="L3192" s="286">
        <f>ROWS(K$5:K3192)</f>
        <v>3188</v>
      </c>
      <c r="M3192" s="286" t="str">
        <f>IF(I3192='5.1'!$E$5,TXM!L3192,"")</f>
        <v/>
      </c>
      <c r="N3192" t="str">
        <f>IFERROR(SMALL($M$5:$M$8000,ROWS($M$5:M3192)),"")</f>
        <v/>
      </c>
      <c r="P3192" t="s">
        <v>1876</v>
      </c>
      <c r="Q3192" t="s">
        <v>742</v>
      </c>
      <c r="R3192">
        <v>35468</v>
      </c>
      <c r="S3192" s="286">
        <f>ROWS(R$5:R3192)</f>
        <v>3188</v>
      </c>
      <c r="T3192" s="286" t="str">
        <f>IF(P3192='5.1'!$E$5,TXM!S3192,"")</f>
        <v/>
      </c>
      <c r="U3192" t="str">
        <f>IFERROR(SMALL($T$5:$T$8000,ROWS($T$5:T3192)),"")</f>
        <v/>
      </c>
    </row>
    <row r="3193" spans="1:21" ht="14.4" customHeight="1" x14ac:dyDescent="0.25">
      <c r="A3193" s="285" t="s">
        <v>1871</v>
      </c>
      <c r="B3193" t="s">
        <v>794</v>
      </c>
      <c r="C3193" s="300">
        <v>3452562</v>
      </c>
      <c r="D3193" s="286">
        <f>ROWS(C$5:C3193)</f>
        <v>3189</v>
      </c>
      <c r="E3193" s="286" t="str">
        <f>IF(A3193='5.1'!$E$5,TXM!D3193,"")</f>
        <v/>
      </c>
      <c r="F3193" t="str">
        <f>IFERROR(SMALL($E$5:$E$8000,ROWS($E$5:E3193)),"")</f>
        <v/>
      </c>
      <c r="I3193" s="285" t="s">
        <v>1747</v>
      </c>
      <c r="J3193" t="s">
        <v>999</v>
      </c>
      <c r="K3193" s="300">
        <v>16102</v>
      </c>
      <c r="L3193" s="286">
        <f>ROWS(K$5:K3193)</f>
        <v>3189</v>
      </c>
      <c r="M3193" s="286" t="str">
        <f>IF(I3193='5.1'!$E$5,TXM!L3193,"")</f>
        <v/>
      </c>
      <c r="N3193" t="str">
        <f>IFERROR(SMALL($M$5:$M$8000,ROWS($M$5:M3193)),"")</f>
        <v/>
      </c>
      <c r="P3193" t="s">
        <v>1876</v>
      </c>
      <c r="Q3193" t="s">
        <v>770</v>
      </c>
      <c r="R3193">
        <v>34869</v>
      </c>
      <c r="S3193" s="286">
        <f>ROWS(R$5:R3193)</f>
        <v>3189</v>
      </c>
      <c r="T3193" s="286" t="str">
        <f>IF(P3193='5.1'!$E$5,TXM!S3193,"")</f>
        <v/>
      </c>
      <c r="U3193" t="str">
        <f>IFERROR(SMALL($T$5:$T$8000,ROWS($T$5:T3193)),"")</f>
        <v/>
      </c>
    </row>
    <row r="3194" spans="1:21" ht="14.4" customHeight="1" x14ac:dyDescent="0.25">
      <c r="A3194" s="285" t="s">
        <v>1871</v>
      </c>
      <c r="B3194" t="s">
        <v>199</v>
      </c>
      <c r="C3194" s="300">
        <v>3132985</v>
      </c>
      <c r="D3194" s="286">
        <f>ROWS(C$5:C3194)</f>
        <v>3190</v>
      </c>
      <c r="E3194" s="286" t="str">
        <f>IF(A3194='5.1'!$E$5,TXM!D3194,"")</f>
        <v/>
      </c>
      <c r="F3194" t="str">
        <f>IFERROR(SMALL($E$5:$E$8000,ROWS($E$5:E3194)),"")</f>
        <v/>
      </c>
      <c r="I3194" s="285" t="s">
        <v>1747</v>
      </c>
      <c r="J3194" t="s">
        <v>768</v>
      </c>
      <c r="K3194" s="300">
        <v>15685</v>
      </c>
      <c r="L3194" s="286">
        <f>ROWS(K$5:K3194)</f>
        <v>3190</v>
      </c>
      <c r="M3194" s="286" t="str">
        <f>IF(I3194='5.1'!$E$5,TXM!L3194,"")</f>
        <v/>
      </c>
      <c r="N3194" t="str">
        <f>IFERROR(SMALL($M$5:$M$8000,ROWS($M$5:M3194)),"")</f>
        <v/>
      </c>
      <c r="P3194" t="s">
        <v>1876</v>
      </c>
      <c r="Q3194" t="s">
        <v>744</v>
      </c>
      <c r="R3194">
        <v>30914</v>
      </c>
      <c r="S3194" s="286">
        <f>ROWS(R$5:R3194)</f>
        <v>3190</v>
      </c>
      <c r="T3194" s="286" t="str">
        <f>IF(P3194='5.1'!$E$5,TXM!S3194,"")</f>
        <v/>
      </c>
      <c r="U3194" t="str">
        <f>IFERROR(SMALL($T$5:$T$8000,ROWS($T$5:T3194)),"")</f>
        <v/>
      </c>
    </row>
    <row r="3195" spans="1:21" ht="14.4" customHeight="1" x14ac:dyDescent="0.25">
      <c r="A3195" s="285" t="s">
        <v>1871</v>
      </c>
      <c r="B3195" t="s">
        <v>808</v>
      </c>
      <c r="C3195" s="300">
        <v>3119113</v>
      </c>
      <c r="D3195" s="286">
        <f>ROWS(C$5:C3195)</f>
        <v>3191</v>
      </c>
      <c r="E3195" s="286" t="str">
        <f>IF(A3195='5.1'!$E$5,TXM!D3195,"")</f>
        <v/>
      </c>
      <c r="F3195" t="str">
        <f>IFERROR(SMALL($E$5:$E$8000,ROWS($E$5:E3195)),"")</f>
        <v/>
      </c>
      <c r="I3195" s="285" t="s">
        <v>1747</v>
      </c>
      <c r="J3195" t="s">
        <v>1084</v>
      </c>
      <c r="K3195" s="300">
        <v>13013</v>
      </c>
      <c r="L3195" s="286">
        <f>ROWS(K$5:K3195)</f>
        <v>3191</v>
      </c>
      <c r="M3195" s="286" t="str">
        <f>IF(I3195='5.1'!$E$5,TXM!L3195,"")</f>
        <v/>
      </c>
      <c r="N3195" t="str">
        <f>IFERROR(SMALL($M$5:$M$8000,ROWS($M$5:M3195)),"")</f>
        <v/>
      </c>
      <c r="P3195" t="s">
        <v>1876</v>
      </c>
      <c r="Q3195" t="s">
        <v>112</v>
      </c>
      <c r="R3195">
        <v>27600</v>
      </c>
      <c r="S3195" s="286">
        <f>ROWS(R$5:R3195)</f>
        <v>3191</v>
      </c>
      <c r="T3195" s="286" t="str">
        <f>IF(P3195='5.1'!$E$5,TXM!S3195,"")</f>
        <v/>
      </c>
      <c r="U3195" t="str">
        <f>IFERROR(SMALL($T$5:$T$8000,ROWS($T$5:T3195)),"")</f>
        <v/>
      </c>
    </row>
    <row r="3196" spans="1:21" ht="14.4" customHeight="1" x14ac:dyDescent="0.25">
      <c r="A3196" s="285" t="s">
        <v>1871</v>
      </c>
      <c r="B3196" t="s">
        <v>752</v>
      </c>
      <c r="C3196" s="300">
        <v>2861533</v>
      </c>
      <c r="D3196" s="286">
        <f>ROWS(C$5:C3196)</f>
        <v>3192</v>
      </c>
      <c r="E3196" s="286" t="str">
        <f>IF(A3196='5.1'!$E$5,TXM!D3196,"")</f>
        <v/>
      </c>
      <c r="F3196" t="str">
        <f>IFERROR(SMALL($E$5:$E$8000,ROWS($E$5:E3196)),"")</f>
        <v/>
      </c>
      <c r="I3196" s="285" t="s">
        <v>1747</v>
      </c>
      <c r="J3196" t="s">
        <v>794</v>
      </c>
      <c r="K3196" s="300">
        <v>12880</v>
      </c>
      <c r="L3196" s="286">
        <f>ROWS(K$5:K3196)</f>
        <v>3192</v>
      </c>
      <c r="M3196" s="286" t="str">
        <f>IF(I3196='5.1'!$E$5,TXM!L3196,"")</f>
        <v/>
      </c>
      <c r="N3196" t="str">
        <f>IFERROR(SMALL($M$5:$M$8000,ROWS($M$5:M3196)),"")</f>
        <v/>
      </c>
      <c r="P3196" t="s">
        <v>1876</v>
      </c>
      <c r="Q3196" t="s">
        <v>104</v>
      </c>
      <c r="R3196">
        <v>26230</v>
      </c>
      <c r="S3196" s="286">
        <f>ROWS(R$5:R3196)</f>
        <v>3192</v>
      </c>
      <c r="T3196" s="286" t="str">
        <f>IF(P3196='5.1'!$E$5,TXM!S3196,"")</f>
        <v/>
      </c>
      <c r="U3196" t="str">
        <f>IFERROR(SMALL($T$5:$T$8000,ROWS($T$5:T3196)),"")</f>
        <v/>
      </c>
    </row>
    <row r="3197" spans="1:21" ht="14.4" customHeight="1" x14ac:dyDescent="0.25">
      <c r="A3197" s="285" t="s">
        <v>1871</v>
      </c>
      <c r="B3197" t="s">
        <v>806</v>
      </c>
      <c r="C3197" s="300">
        <v>2729065</v>
      </c>
      <c r="D3197" s="286">
        <f>ROWS(C$5:C3197)</f>
        <v>3193</v>
      </c>
      <c r="E3197" s="286" t="str">
        <f>IF(A3197='5.1'!$E$5,TXM!D3197,"")</f>
        <v/>
      </c>
      <c r="F3197" t="str">
        <f>IFERROR(SMALL($E$5:$E$8000,ROWS($E$5:E3197)),"")</f>
        <v/>
      </c>
      <c r="I3197" s="285" t="s">
        <v>1747</v>
      </c>
      <c r="J3197" t="s">
        <v>818</v>
      </c>
      <c r="K3197" s="300">
        <v>11833</v>
      </c>
      <c r="L3197" s="286">
        <f>ROWS(K$5:K3197)</f>
        <v>3193</v>
      </c>
      <c r="M3197" s="286" t="str">
        <f>IF(I3197='5.1'!$E$5,TXM!L3197,"")</f>
        <v/>
      </c>
      <c r="N3197" t="str">
        <f>IFERROR(SMALL($M$5:$M$8000,ROWS($M$5:M3197)),"")</f>
        <v/>
      </c>
      <c r="P3197" t="s">
        <v>1876</v>
      </c>
      <c r="Q3197" t="s">
        <v>736</v>
      </c>
      <c r="R3197">
        <v>18450</v>
      </c>
      <c r="S3197" s="286">
        <f>ROWS(R$5:R3197)</f>
        <v>3193</v>
      </c>
      <c r="T3197" s="286" t="str">
        <f>IF(P3197='5.1'!$E$5,TXM!S3197,"")</f>
        <v/>
      </c>
      <c r="U3197" t="str">
        <f>IFERROR(SMALL($T$5:$T$8000,ROWS($T$5:T3197)),"")</f>
        <v/>
      </c>
    </row>
    <row r="3198" spans="1:21" ht="14.4" customHeight="1" x14ac:dyDescent="0.25">
      <c r="A3198" s="285" t="s">
        <v>1871</v>
      </c>
      <c r="B3198" t="s">
        <v>796</v>
      </c>
      <c r="C3198" s="300">
        <v>2292991</v>
      </c>
      <c r="D3198" s="286">
        <f>ROWS(C$5:C3198)</f>
        <v>3194</v>
      </c>
      <c r="E3198" s="286" t="str">
        <f>IF(A3198='5.1'!$E$5,TXM!D3198,"")</f>
        <v/>
      </c>
      <c r="F3198" t="str">
        <f>IFERROR(SMALL($E$5:$E$8000,ROWS($E$5:E3198)),"")</f>
        <v/>
      </c>
      <c r="I3198" s="285" t="s">
        <v>1747</v>
      </c>
      <c r="J3198" t="s">
        <v>198</v>
      </c>
      <c r="K3198" s="300">
        <v>8219</v>
      </c>
      <c r="L3198" s="286">
        <f>ROWS(K$5:K3198)</f>
        <v>3194</v>
      </c>
      <c r="M3198" s="286" t="str">
        <f>IF(I3198='5.1'!$E$5,TXM!L3198,"")</f>
        <v/>
      </c>
      <c r="N3198" t="str">
        <f>IFERROR(SMALL($M$5:$M$8000,ROWS($M$5:M3198)),"")</f>
        <v/>
      </c>
      <c r="P3198" t="s">
        <v>1876</v>
      </c>
      <c r="Q3198" t="s">
        <v>1077</v>
      </c>
      <c r="R3198">
        <v>12240</v>
      </c>
      <c r="S3198" s="286">
        <f>ROWS(R$5:R3198)</f>
        <v>3194</v>
      </c>
      <c r="T3198" s="286" t="str">
        <f>IF(P3198='5.1'!$E$5,TXM!S3198,"")</f>
        <v/>
      </c>
      <c r="U3198" t="str">
        <f>IFERROR(SMALL($T$5:$T$8000,ROWS($T$5:T3198)),"")</f>
        <v/>
      </c>
    </row>
    <row r="3199" spans="1:21" ht="14.4" customHeight="1" x14ac:dyDescent="0.25">
      <c r="A3199" s="285" t="s">
        <v>1871</v>
      </c>
      <c r="B3199" t="s">
        <v>774</v>
      </c>
      <c r="C3199" s="300">
        <v>2260108</v>
      </c>
      <c r="D3199" s="286">
        <f>ROWS(C$5:C3199)</f>
        <v>3195</v>
      </c>
      <c r="E3199" s="286" t="str">
        <f>IF(A3199='5.1'!$E$5,TXM!D3199,"")</f>
        <v/>
      </c>
      <c r="F3199" t="str">
        <f>IFERROR(SMALL($E$5:$E$8000,ROWS($E$5:E3199)),"")</f>
        <v/>
      </c>
      <c r="I3199" s="285" t="s">
        <v>1747</v>
      </c>
      <c r="J3199" t="s">
        <v>1076</v>
      </c>
      <c r="K3199" s="300">
        <v>6748</v>
      </c>
      <c r="L3199" s="286">
        <f>ROWS(K$5:K3199)</f>
        <v>3195</v>
      </c>
      <c r="M3199" s="286" t="str">
        <f>IF(I3199='5.1'!$E$5,TXM!L3199,"")</f>
        <v/>
      </c>
      <c r="N3199" t="str">
        <f>IFERROR(SMALL($M$5:$M$8000,ROWS($M$5:M3199)),"")</f>
        <v/>
      </c>
      <c r="P3199" t="s">
        <v>1876</v>
      </c>
      <c r="Q3199" t="s">
        <v>732</v>
      </c>
      <c r="R3199">
        <v>8486</v>
      </c>
      <c r="S3199" s="286">
        <f>ROWS(R$5:R3199)</f>
        <v>3195</v>
      </c>
      <c r="T3199" s="286" t="str">
        <f>IF(P3199='5.1'!$E$5,TXM!S3199,"")</f>
        <v/>
      </c>
      <c r="U3199" t="str">
        <f>IFERROR(SMALL($T$5:$T$8000,ROWS($T$5:T3199)),"")</f>
        <v/>
      </c>
    </row>
    <row r="3200" spans="1:21" ht="14.4" customHeight="1" x14ac:dyDescent="0.25">
      <c r="A3200" s="285" t="s">
        <v>1871</v>
      </c>
      <c r="B3200" t="s">
        <v>746</v>
      </c>
      <c r="C3200" s="300">
        <v>2088916</v>
      </c>
      <c r="D3200" s="286">
        <f>ROWS(C$5:C3200)</f>
        <v>3196</v>
      </c>
      <c r="E3200" s="286" t="str">
        <f>IF(A3200='5.1'!$E$5,TXM!D3200,"")</f>
        <v/>
      </c>
      <c r="F3200" t="str">
        <f>IFERROR(SMALL($E$5:$E$8000,ROWS($E$5:E3200)),"")</f>
        <v/>
      </c>
      <c r="I3200" s="285" t="s">
        <v>1747</v>
      </c>
      <c r="J3200" t="s">
        <v>800</v>
      </c>
      <c r="K3200" s="300">
        <v>6193</v>
      </c>
      <c r="L3200" s="286">
        <f>ROWS(K$5:K3200)</f>
        <v>3196</v>
      </c>
      <c r="M3200" s="286" t="str">
        <f>IF(I3200='5.1'!$E$5,TXM!L3200,"")</f>
        <v/>
      </c>
      <c r="N3200" t="str">
        <f>IFERROR(SMALL($M$5:$M$8000,ROWS($M$5:M3200)),"")</f>
        <v/>
      </c>
      <c r="P3200" t="s">
        <v>1876</v>
      </c>
      <c r="Q3200" t="s">
        <v>1085</v>
      </c>
      <c r="R3200">
        <v>6930</v>
      </c>
      <c r="S3200" s="286">
        <f>ROWS(R$5:R3200)</f>
        <v>3196</v>
      </c>
      <c r="T3200" s="286" t="str">
        <f>IF(P3200='5.1'!$E$5,TXM!S3200,"")</f>
        <v/>
      </c>
      <c r="U3200" t="str">
        <f>IFERROR(SMALL($T$5:$T$8000,ROWS($T$5:T3200)),"")</f>
        <v/>
      </c>
    </row>
    <row r="3201" spans="1:21" ht="14.4" customHeight="1" x14ac:dyDescent="0.25">
      <c r="A3201" s="285" t="s">
        <v>1871</v>
      </c>
      <c r="B3201" t="s">
        <v>802</v>
      </c>
      <c r="C3201" s="300">
        <v>1280721</v>
      </c>
      <c r="D3201" s="286">
        <f>ROWS(C$5:C3201)</f>
        <v>3197</v>
      </c>
      <c r="E3201" s="286" t="str">
        <f>IF(A3201='5.1'!$E$5,TXM!D3201,"")</f>
        <v/>
      </c>
      <c r="F3201" t="str">
        <f>IFERROR(SMALL($E$5:$E$8000,ROWS($E$5:E3201)),"")</f>
        <v/>
      </c>
      <c r="I3201" s="285" t="s">
        <v>1747</v>
      </c>
      <c r="J3201" t="s">
        <v>752</v>
      </c>
      <c r="K3201" s="300">
        <v>5898</v>
      </c>
      <c r="L3201" s="286">
        <f>ROWS(K$5:K3201)</f>
        <v>3197</v>
      </c>
      <c r="M3201" s="286" t="str">
        <f>IF(I3201='5.1'!$E$5,TXM!L3201,"")</f>
        <v/>
      </c>
      <c r="N3201" t="str">
        <f>IFERROR(SMALL($M$5:$M$8000,ROWS($M$5:M3201)),"")</f>
        <v/>
      </c>
      <c r="P3201" t="s">
        <v>1876</v>
      </c>
      <c r="Q3201" t="s">
        <v>740</v>
      </c>
      <c r="R3201">
        <v>4444</v>
      </c>
      <c r="S3201" s="286">
        <f>ROWS(R$5:R3201)</f>
        <v>3197</v>
      </c>
      <c r="T3201" s="286" t="str">
        <f>IF(P3201='5.1'!$E$5,TXM!S3201,"")</f>
        <v/>
      </c>
      <c r="U3201" t="str">
        <f>IFERROR(SMALL($T$5:$T$8000,ROWS($T$5:T3201)),"")</f>
        <v/>
      </c>
    </row>
    <row r="3202" spans="1:21" ht="14.4" customHeight="1" x14ac:dyDescent="0.25">
      <c r="A3202" s="285" t="s">
        <v>1871</v>
      </c>
      <c r="B3202" t="s">
        <v>1085</v>
      </c>
      <c r="C3202" s="300">
        <v>1159321</v>
      </c>
      <c r="D3202" s="286">
        <f>ROWS(C$5:C3202)</f>
        <v>3198</v>
      </c>
      <c r="E3202" s="286" t="str">
        <f>IF(A3202='5.1'!$E$5,TXM!D3202,"")</f>
        <v/>
      </c>
      <c r="F3202" t="str">
        <f>IFERROR(SMALL($E$5:$E$8000,ROWS($E$5:E3202)),"")</f>
        <v/>
      </c>
      <c r="I3202" s="285" t="s">
        <v>1747</v>
      </c>
      <c r="J3202" t="s">
        <v>1094</v>
      </c>
      <c r="K3202" s="300">
        <v>3456</v>
      </c>
      <c r="L3202" s="286">
        <f>ROWS(K$5:K3202)</f>
        <v>3198</v>
      </c>
      <c r="M3202" s="286" t="str">
        <f>IF(I3202='5.1'!$E$5,TXM!L3202,"")</f>
        <v/>
      </c>
      <c r="N3202" t="str">
        <f>IFERROR(SMALL($M$5:$M$8000,ROWS($M$5:M3202)),"")</f>
        <v/>
      </c>
      <c r="P3202" t="s">
        <v>1876</v>
      </c>
      <c r="Q3202" t="s">
        <v>709</v>
      </c>
      <c r="R3202">
        <v>29</v>
      </c>
      <c r="S3202" s="286">
        <f>ROWS(R$5:R3202)</f>
        <v>3198</v>
      </c>
      <c r="T3202" s="286" t="str">
        <f>IF(P3202='5.1'!$E$5,TXM!S3202,"")</f>
        <v/>
      </c>
      <c r="U3202" t="str">
        <f>IFERROR(SMALL($T$5:$T$8000,ROWS($T$5:T3202)),"")</f>
        <v/>
      </c>
    </row>
    <row r="3203" spans="1:21" ht="14.4" customHeight="1" x14ac:dyDescent="0.25">
      <c r="A3203" s="285" t="s">
        <v>1871</v>
      </c>
      <c r="B3203" t="s">
        <v>118</v>
      </c>
      <c r="C3203" s="300">
        <v>974607</v>
      </c>
      <c r="D3203" s="286">
        <f>ROWS(C$5:C3203)</f>
        <v>3199</v>
      </c>
      <c r="E3203" s="286" t="str">
        <f>IF(A3203='5.1'!$E$5,TXM!D3203,"")</f>
        <v/>
      </c>
      <c r="F3203" t="str">
        <f>IFERROR(SMALL($E$5:$E$8000,ROWS($E$5:E3203)),"")</f>
        <v/>
      </c>
      <c r="I3203" s="285" t="s">
        <v>1747</v>
      </c>
      <c r="J3203" t="s">
        <v>756</v>
      </c>
      <c r="K3203" s="300">
        <v>2576</v>
      </c>
      <c r="L3203" s="286">
        <f>ROWS(K$5:K3203)</f>
        <v>3199</v>
      </c>
      <c r="M3203" s="286" t="str">
        <f>IF(I3203='5.1'!$E$5,TXM!L3203,"")</f>
        <v/>
      </c>
      <c r="N3203" t="str">
        <f>IFERROR(SMALL($M$5:$M$8000,ROWS($M$5:M3203)),"")</f>
        <v/>
      </c>
      <c r="P3203" t="s">
        <v>2047</v>
      </c>
      <c r="Q3203" t="s">
        <v>810</v>
      </c>
      <c r="R3203">
        <v>1133100</v>
      </c>
      <c r="S3203" s="286">
        <f>ROWS(R$5:R3203)</f>
        <v>3199</v>
      </c>
      <c r="T3203" s="286" t="str">
        <f>IF(P3203='5.1'!$E$5,TXM!S3203,"")</f>
        <v/>
      </c>
      <c r="U3203" t="str">
        <f>IFERROR(SMALL($T$5:$T$8000,ROWS($T$5:T3203)),"")</f>
        <v/>
      </c>
    </row>
    <row r="3204" spans="1:21" ht="14.4" customHeight="1" x14ac:dyDescent="0.25">
      <c r="A3204" s="285" t="s">
        <v>1871</v>
      </c>
      <c r="B3204" t="s">
        <v>115</v>
      </c>
      <c r="C3204" s="300">
        <v>944575</v>
      </c>
      <c r="D3204" s="286">
        <f>ROWS(C$5:C3204)</f>
        <v>3200</v>
      </c>
      <c r="E3204" s="286" t="str">
        <f>IF(A3204='5.1'!$E$5,TXM!D3204,"")</f>
        <v/>
      </c>
      <c r="F3204" t="str">
        <f>IFERROR(SMALL($E$5:$E$8000,ROWS($E$5:E3204)),"")</f>
        <v/>
      </c>
      <c r="I3204" s="285" t="s">
        <v>1747</v>
      </c>
      <c r="J3204" t="s">
        <v>742</v>
      </c>
      <c r="K3204" s="300">
        <v>2106</v>
      </c>
      <c r="L3204" s="286">
        <f>ROWS(K$5:K3204)</f>
        <v>3200</v>
      </c>
      <c r="M3204" s="286" t="str">
        <f>IF(I3204='5.1'!$E$5,TXM!L3204,"")</f>
        <v/>
      </c>
      <c r="N3204" t="str">
        <f>IFERROR(SMALL($M$5:$M$8000,ROWS($M$5:M3204)),"")</f>
        <v/>
      </c>
      <c r="P3204" t="s">
        <v>2047</v>
      </c>
      <c r="Q3204" t="s">
        <v>760</v>
      </c>
      <c r="R3204">
        <v>997440</v>
      </c>
      <c r="S3204" s="286">
        <f>ROWS(R$5:R3204)</f>
        <v>3200</v>
      </c>
      <c r="T3204" s="286" t="str">
        <f>IF(P3204='5.1'!$E$5,TXM!S3204,"")</f>
        <v/>
      </c>
      <c r="U3204" t="str">
        <f>IFERROR(SMALL($T$5:$T$8000,ROWS($T$5:T3204)),"")</f>
        <v/>
      </c>
    </row>
    <row r="3205" spans="1:21" ht="14.4" customHeight="1" x14ac:dyDescent="0.25">
      <c r="A3205" s="285" t="s">
        <v>1871</v>
      </c>
      <c r="B3205" t="s">
        <v>119</v>
      </c>
      <c r="C3205" s="300">
        <v>934856</v>
      </c>
      <c r="D3205" s="286">
        <f>ROWS(C$5:C3205)</f>
        <v>3201</v>
      </c>
      <c r="E3205" s="286" t="str">
        <f>IF(A3205='5.1'!$E$5,TXM!D3205,"")</f>
        <v/>
      </c>
      <c r="F3205" t="str">
        <f>IFERROR(SMALL($E$5:$E$8000,ROWS($E$5:E3205)),"")</f>
        <v/>
      </c>
      <c r="I3205" s="285" t="s">
        <v>1747</v>
      </c>
      <c r="J3205" t="s">
        <v>796</v>
      </c>
      <c r="K3205" s="300">
        <v>1500</v>
      </c>
      <c r="L3205" s="286">
        <f>ROWS(K$5:K3205)</f>
        <v>3201</v>
      </c>
      <c r="M3205" s="286" t="str">
        <f>IF(I3205='5.1'!$E$5,TXM!L3205,"")</f>
        <v/>
      </c>
      <c r="N3205" t="str">
        <f>IFERROR(SMALL($M$5:$M$8000,ROWS($M$5:M3205)),"")</f>
        <v/>
      </c>
      <c r="P3205" t="s">
        <v>2047</v>
      </c>
      <c r="Q3205" t="s">
        <v>762</v>
      </c>
      <c r="R3205">
        <v>534180</v>
      </c>
      <c r="S3205" s="286">
        <f>ROWS(R$5:R3205)</f>
        <v>3201</v>
      </c>
      <c r="T3205" s="286" t="str">
        <f>IF(P3205='5.1'!$E$5,TXM!S3205,"")</f>
        <v/>
      </c>
      <c r="U3205" t="str">
        <f>IFERROR(SMALL($T$5:$T$8000,ROWS($T$5:T3205)),"")</f>
        <v/>
      </c>
    </row>
    <row r="3206" spans="1:21" ht="14.4" customHeight="1" x14ac:dyDescent="0.25">
      <c r="A3206" s="285" t="s">
        <v>1871</v>
      </c>
      <c r="B3206" t="s">
        <v>748</v>
      </c>
      <c r="C3206" s="300">
        <v>862543</v>
      </c>
      <c r="D3206" s="286">
        <f>ROWS(C$5:C3206)</f>
        <v>3202</v>
      </c>
      <c r="E3206" s="286" t="str">
        <f>IF(A3206='5.1'!$E$5,TXM!D3206,"")</f>
        <v/>
      </c>
      <c r="F3206" t="str">
        <f>IFERROR(SMALL($E$5:$E$8000,ROWS($E$5:E3206)),"")</f>
        <v/>
      </c>
      <c r="I3206" s="285" t="s">
        <v>1747</v>
      </c>
      <c r="J3206" t="s">
        <v>709</v>
      </c>
      <c r="K3206" s="300">
        <v>625</v>
      </c>
      <c r="L3206" s="286">
        <f>ROWS(K$5:K3206)</f>
        <v>3202</v>
      </c>
      <c r="M3206" s="286" t="str">
        <f>IF(I3206='5.1'!$E$5,TXM!L3206,"")</f>
        <v/>
      </c>
      <c r="N3206" t="str">
        <f>IFERROR(SMALL($M$5:$M$8000,ROWS($M$5:M3206)),"")</f>
        <v/>
      </c>
      <c r="P3206" t="s">
        <v>2047</v>
      </c>
      <c r="Q3206" t="s">
        <v>1090</v>
      </c>
      <c r="R3206">
        <v>438521</v>
      </c>
      <c r="S3206" s="286">
        <f>ROWS(R$5:R3206)</f>
        <v>3202</v>
      </c>
      <c r="T3206" s="286" t="str">
        <f>IF(P3206='5.1'!$E$5,TXM!S3206,"")</f>
        <v/>
      </c>
      <c r="U3206" t="str">
        <f>IFERROR(SMALL($T$5:$T$8000,ROWS($T$5:T3206)),"")</f>
        <v/>
      </c>
    </row>
    <row r="3207" spans="1:21" ht="14.4" customHeight="1" x14ac:dyDescent="0.25">
      <c r="A3207" s="285" t="s">
        <v>1871</v>
      </c>
      <c r="B3207" t="s">
        <v>705</v>
      </c>
      <c r="C3207" s="300">
        <v>792020</v>
      </c>
      <c r="D3207" s="286">
        <f>ROWS(C$5:C3207)</f>
        <v>3203</v>
      </c>
      <c r="E3207" s="286" t="str">
        <f>IF(A3207='5.1'!$E$5,TXM!D3207,"")</f>
        <v/>
      </c>
      <c r="F3207" t="str">
        <f>IFERROR(SMALL($E$5:$E$8000,ROWS($E$5:E3207)),"")</f>
        <v/>
      </c>
      <c r="I3207" s="285" t="s">
        <v>1747</v>
      </c>
      <c r="J3207" t="s">
        <v>754</v>
      </c>
      <c r="K3207" s="300">
        <v>562</v>
      </c>
      <c r="L3207" s="286">
        <f>ROWS(K$5:K3207)</f>
        <v>3203</v>
      </c>
      <c r="M3207" s="286" t="str">
        <f>IF(I3207='5.1'!$E$5,TXM!L3207,"")</f>
        <v/>
      </c>
      <c r="N3207" t="str">
        <f>IFERROR(SMALL($M$5:$M$8000,ROWS($M$5:M3207)),"")</f>
        <v/>
      </c>
      <c r="P3207" t="s">
        <v>2047</v>
      </c>
      <c r="Q3207" t="s">
        <v>766</v>
      </c>
      <c r="R3207">
        <v>321750</v>
      </c>
      <c r="S3207" s="286">
        <f>ROWS(R$5:R3207)</f>
        <v>3203</v>
      </c>
      <c r="T3207" s="286" t="str">
        <f>IF(P3207='5.1'!$E$5,TXM!S3207,"")</f>
        <v/>
      </c>
      <c r="U3207" t="str">
        <f>IFERROR(SMALL($T$5:$T$8000,ROWS($T$5:T3207)),"")</f>
        <v/>
      </c>
    </row>
    <row r="3208" spans="1:21" ht="14.4" customHeight="1" x14ac:dyDescent="0.25">
      <c r="A3208" s="285" t="s">
        <v>1871</v>
      </c>
      <c r="B3208" t="s">
        <v>116</v>
      </c>
      <c r="C3208" s="300">
        <v>632674</v>
      </c>
      <c r="D3208" s="286">
        <f>ROWS(C$5:C3208)</f>
        <v>3204</v>
      </c>
      <c r="E3208" s="286" t="str">
        <f>IF(A3208='5.1'!$E$5,TXM!D3208,"")</f>
        <v/>
      </c>
      <c r="F3208" t="str">
        <f>IFERROR(SMALL($E$5:$E$8000,ROWS($E$5:E3208)),"")</f>
        <v/>
      </c>
      <c r="I3208" s="285" t="s">
        <v>1747</v>
      </c>
      <c r="J3208" t="s">
        <v>112</v>
      </c>
      <c r="K3208" s="300">
        <v>38</v>
      </c>
      <c r="L3208" s="286">
        <f>ROWS(K$5:K3208)</f>
        <v>3204</v>
      </c>
      <c r="M3208" s="286" t="str">
        <f>IF(I3208='5.1'!$E$5,TXM!L3208,"")</f>
        <v/>
      </c>
      <c r="N3208" t="str">
        <f>IFERROR(SMALL($M$5:$M$8000,ROWS($M$5:M3208)),"")</f>
        <v/>
      </c>
      <c r="P3208" t="s">
        <v>2047</v>
      </c>
      <c r="Q3208" t="s">
        <v>808</v>
      </c>
      <c r="R3208">
        <v>318256</v>
      </c>
      <c r="S3208" s="286">
        <f>ROWS(R$5:R3208)</f>
        <v>3204</v>
      </c>
      <c r="T3208" s="286" t="str">
        <f>IF(P3208='5.1'!$E$5,TXM!S3208,"")</f>
        <v/>
      </c>
      <c r="U3208" t="str">
        <f>IFERROR(SMALL($T$5:$T$8000,ROWS($T$5:T3208)),"")</f>
        <v/>
      </c>
    </row>
    <row r="3209" spans="1:21" ht="14.4" customHeight="1" x14ac:dyDescent="0.25">
      <c r="A3209" s="285" t="s">
        <v>1871</v>
      </c>
      <c r="B3209" t="s">
        <v>784</v>
      </c>
      <c r="C3209" s="300">
        <v>459650</v>
      </c>
      <c r="D3209" s="286">
        <f>ROWS(C$5:C3209)</f>
        <v>3205</v>
      </c>
      <c r="E3209" s="286" t="str">
        <f>IF(A3209='5.1'!$E$5,TXM!D3209,"")</f>
        <v/>
      </c>
      <c r="F3209" t="str">
        <f>IFERROR(SMALL($E$5:$E$8000,ROWS($E$5:E3209)),"")</f>
        <v/>
      </c>
      <c r="I3209" s="285" t="s">
        <v>1747</v>
      </c>
      <c r="J3209" t="s">
        <v>1078</v>
      </c>
      <c r="K3209" s="300">
        <v>12</v>
      </c>
      <c r="L3209" s="286">
        <f>ROWS(K$5:K3209)</f>
        <v>3205</v>
      </c>
      <c r="M3209" s="286" t="str">
        <f>IF(I3209='5.1'!$E$5,TXM!L3209,"")</f>
        <v/>
      </c>
      <c r="N3209" t="str">
        <f>IFERROR(SMALL($M$5:$M$8000,ROWS($M$5:M3209)),"")</f>
        <v/>
      </c>
      <c r="P3209" t="s">
        <v>2047</v>
      </c>
      <c r="Q3209" t="s">
        <v>806</v>
      </c>
      <c r="R3209">
        <v>308125</v>
      </c>
      <c r="S3209" s="286">
        <f>ROWS(R$5:R3209)</f>
        <v>3205</v>
      </c>
      <c r="T3209" s="286" t="str">
        <f>IF(P3209='5.1'!$E$5,TXM!S3209,"")</f>
        <v/>
      </c>
      <c r="U3209" t="str">
        <f>IFERROR(SMALL($T$5:$T$8000,ROWS($T$5:T3209)),"")</f>
        <v/>
      </c>
    </row>
    <row r="3210" spans="1:21" ht="14.4" customHeight="1" x14ac:dyDescent="0.25">
      <c r="A3210" s="285" t="s">
        <v>1871</v>
      </c>
      <c r="B3210" t="s">
        <v>727</v>
      </c>
      <c r="C3210" s="300">
        <v>407854</v>
      </c>
      <c r="D3210" s="286">
        <f>ROWS(C$5:C3210)</f>
        <v>3206</v>
      </c>
      <c r="E3210" s="286" t="str">
        <f>IF(A3210='5.1'!$E$5,TXM!D3210,"")</f>
        <v/>
      </c>
      <c r="F3210" t="str">
        <f>IFERROR(SMALL($E$5:$E$8000,ROWS($E$5:E3210)),"")</f>
        <v/>
      </c>
      <c r="I3210" s="285" t="s">
        <v>1971</v>
      </c>
      <c r="J3210" t="s">
        <v>107</v>
      </c>
      <c r="K3210" s="300">
        <v>2470661</v>
      </c>
      <c r="L3210" s="286">
        <f>ROWS(K$5:K3210)</f>
        <v>3206</v>
      </c>
      <c r="M3210" s="286" t="str">
        <f>IF(I3210='5.1'!$E$5,TXM!L3210,"")</f>
        <v/>
      </c>
      <c r="N3210" t="str">
        <f>IFERROR(SMALL($M$5:$M$8000,ROWS($M$5:M3210)),"")</f>
        <v/>
      </c>
      <c r="P3210" t="s">
        <v>2047</v>
      </c>
      <c r="Q3210" t="s">
        <v>107</v>
      </c>
      <c r="R3210">
        <v>285588</v>
      </c>
      <c r="S3210" s="286">
        <f>ROWS(R$5:R3210)</f>
        <v>3206</v>
      </c>
      <c r="T3210" s="286" t="str">
        <f>IF(P3210='5.1'!$E$5,TXM!S3210,"")</f>
        <v/>
      </c>
      <c r="U3210" t="str">
        <f>IFERROR(SMALL($T$5:$T$8000,ROWS($T$5:T3210)),"")</f>
        <v/>
      </c>
    </row>
    <row r="3211" spans="1:21" ht="14.4" customHeight="1" x14ac:dyDescent="0.25">
      <c r="A3211" s="285" t="s">
        <v>1871</v>
      </c>
      <c r="B3211" t="s">
        <v>109</v>
      </c>
      <c r="C3211" s="300">
        <v>249508</v>
      </c>
      <c r="D3211" s="286">
        <f>ROWS(C$5:C3211)</f>
        <v>3207</v>
      </c>
      <c r="E3211" s="286" t="str">
        <f>IF(A3211='5.1'!$E$5,TXM!D3211,"")</f>
        <v/>
      </c>
      <c r="F3211" t="str">
        <f>IFERROR(SMALL($E$5:$E$8000,ROWS($E$5:E3211)),"")</f>
        <v/>
      </c>
      <c r="I3211" s="285" t="s">
        <v>1971</v>
      </c>
      <c r="J3211" t="s">
        <v>105</v>
      </c>
      <c r="K3211" s="300">
        <v>121</v>
      </c>
      <c r="L3211" s="286">
        <f>ROWS(K$5:K3211)</f>
        <v>3207</v>
      </c>
      <c r="M3211" s="286" t="str">
        <f>IF(I3211='5.1'!$E$5,TXM!L3211,"")</f>
        <v/>
      </c>
      <c r="N3211" t="str">
        <f>IFERROR(SMALL($M$5:$M$8000,ROWS($M$5:M3211)),"")</f>
        <v/>
      </c>
      <c r="P3211" t="s">
        <v>2047</v>
      </c>
      <c r="Q3211" t="s">
        <v>117</v>
      </c>
      <c r="R3211">
        <v>203333</v>
      </c>
      <c r="S3211" s="286">
        <f>ROWS(R$5:R3211)</f>
        <v>3207</v>
      </c>
      <c r="T3211" s="286" t="str">
        <f>IF(P3211='5.1'!$E$5,TXM!S3211,"")</f>
        <v/>
      </c>
      <c r="U3211" t="str">
        <f>IFERROR(SMALL($T$5:$T$8000,ROWS($T$5:T3211)),"")</f>
        <v/>
      </c>
    </row>
    <row r="3212" spans="1:21" ht="14.4" customHeight="1" x14ac:dyDescent="0.25">
      <c r="A3212" s="285" t="s">
        <v>1871</v>
      </c>
      <c r="B3212" t="s">
        <v>764</v>
      </c>
      <c r="C3212" s="300">
        <v>203104</v>
      </c>
      <c r="D3212" s="286">
        <f>ROWS(C$5:C3212)</f>
        <v>3208</v>
      </c>
      <c r="E3212" s="286" t="str">
        <f>IF(A3212='5.1'!$E$5,TXM!D3212,"")</f>
        <v/>
      </c>
      <c r="F3212" t="str">
        <f>IFERROR(SMALL($E$5:$E$8000,ROWS($E$5:E3212)),"")</f>
        <v/>
      </c>
      <c r="I3212" s="285" t="s">
        <v>1972</v>
      </c>
      <c r="J3212" t="s">
        <v>707</v>
      </c>
      <c r="K3212" s="300">
        <v>88992621</v>
      </c>
      <c r="L3212" s="286">
        <f>ROWS(K$5:K3212)</f>
        <v>3208</v>
      </c>
      <c r="M3212" s="286" t="str">
        <f>IF(I3212='5.1'!$E$5,TXM!L3212,"")</f>
        <v/>
      </c>
      <c r="N3212" t="str">
        <f>IFERROR(SMALL($M$5:$M$8000,ROWS($M$5:M3212)),"")</f>
        <v/>
      </c>
      <c r="P3212" t="s">
        <v>2047</v>
      </c>
      <c r="Q3212" t="s">
        <v>727</v>
      </c>
      <c r="R3212">
        <v>160185</v>
      </c>
      <c r="S3212" s="286">
        <f>ROWS(R$5:R3212)</f>
        <v>3208</v>
      </c>
      <c r="T3212" s="286" t="str">
        <f>IF(P3212='5.1'!$E$5,TXM!S3212,"")</f>
        <v/>
      </c>
      <c r="U3212" t="str">
        <f>IFERROR(SMALL($T$5:$T$8000,ROWS($T$5:T3212)),"")</f>
        <v/>
      </c>
    </row>
    <row r="3213" spans="1:21" ht="14.4" customHeight="1" x14ac:dyDescent="0.25">
      <c r="A3213" s="285" t="s">
        <v>1871</v>
      </c>
      <c r="B3213" t="s">
        <v>114</v>
      </c>
      <c r="C3213" s="300">
        <v>167870</v>
      </c>
      <c r="D3213" s="286">
        <f>ROWS(C$5:C3213)</f>
        <v>3209</v>
      </c>
      <c r="E3213" s="286" t="str">
        <f>IF(A3213='5.1'!$E$5,TXM!D3213,"")</f>
        <v/>
      </c>
      <c r="F3213" t="str">
        <f>IFERROR(SMALL($E$5:$E$8000,ROWS($E$5:E3213)),"")</f>
        <v/>
      </c>
      <c r="I3213" s="285" t="s">
        <v>1972</v>
      </c>
      <c r="J3213" t="s">
        <v>1082</v>
      </c>
      <c r="K3213" s="300">
        <v>15180463</v>
      </c>
      <c r="L3213" s="286">
        <f>ROWS(K$5:K3213)</f>
        <v>3209</v>
      </c>
      <c r="M3213" s="286" t="str">
        <f>IF(I3213='5.1'!$E$5,TXM!L3213,"")</f>
        <v/>
      </c>
      <c r="N3213" t="str">
        <f>IFERROR(SMALL($M$5:$M$8000,ROWS($M$5:M3213)),"")</f>
        <v/>
      </c>
      <c r="P3213" t="s">
        <v>2047</v>
      </c>
      <c r="Q3213" t="s">
        <v>784</v>
      </c>
      <c r="R3213">
        <v>146600</v>
      </c>
      <c r="S3213" s="286">
        <f>ROWS(R$5:R3213)</f>
        <v>3209</v>
      </c>
      <c r="T3213" s="286" t="str">
        <f>IF(P3213='5.1'!$E$5,TXM!S3213,"")</f>
        <v/>
      </c>
      <c r="U3213" t="str">
        <f>IFERROR(SMALL($T$5:$T$8000,ROWS($T$5:T3213)),"")</f>
        <v/>
      </c>
    </row>
    <row r="3214" spans="1:21" ht="14.4" customHeight="1" x14ac:dyDescent="0.25">
      <c r="A3214" s="285" t="s">
        <v>1871</v>
      </c>
      <c r="B3214" t="s">
        <v>1098</v>
      </c>
      <c r="C3214" s="300">
        <v>101072</v>
      </c>
      <c r="D3214" s="286">
        <f>ROWS(C$5:C3214)</f>
        <v>3210</v>
      </c>
      <c r="E3214" s="286" t="str">
        <f>IF(A3214='5.1'!$E$5,TXM!D3214,"")</f>
        <v/>
      </c>
      <c r="F3214" t="str">
        <f>IFERROR(SMALL($E$5:$E$8000,ROWS($E$5:E3214)),"")</f>
        <v/>
      </c>
      <c r="I3214" s="285" t="s">
        <v>1972</v>
      </c>
      <c r="J3214" t="s">
        <v>110</v>
      </c>
      <c r="K3214" s="300">
        <v>13313514</v>
      </c>
      <c r="L3214" s="286">
        <f>ROWS(K$5:K3214)</f>
        <v>3210</v>
      </c>
      <c r="M3214" s="286" t="str">
        <f>IF(I3214='5.1'!$E$5,TXM!L3214,"")</f>
        <v/>
      </c>
      <c r="N3214" t="str">
        <f>IFERROR(SMALL($M$5:$M$8000,ROWS($M$5:M3214)),"")</f>
        <v/>
      </c>
      <c r="P3214" t="s">
        <v>2047</v>
      </c>
      <c r="Q3214" t="s">
        <v>102</v>
      </c>
      <c r="R3214">
        <v>132330</v>
      </c>
      <c r="S3214" s="286">
        <f>ROWS(R$5:R3214)</f>
        <v>3210</v>
      </c>
      <c r="T3214" s="286" t="str">
        <f>IF(P3214='5.1'!$E$5,TXM!S3214,"")</f>
        <v/>
      </c>
      <c r="U3214" t="str">
        <f>IFERROR(SMALL($T$5:$T$8000,ROWS($T$5:T3214)),"")</f>
        <v/>
      </c>
    </row>
    <row r="3215" spans="1:21" ht="14.4" customHeight="1" x14ac:dyDescent="0.25">
      <c r="A3215" s="285" t="s">
        <v>1871</v>
      </c>
      <c r="B3215" t="s">
        <v>756</v>
      </c>
      <c r="C3215" s="300">
        <v>85796</v>
      </c>
      <c r="D3215" s="286">
        <f>ROWS(C$5:C3215)</f>
        <v>3211</v>
      </c>
      <c r="E3215" s="286" t="str">
        <f>IF(A3215='5.1'!$E$5,TXM!D3215,"")</f>
        <v/>
      </c>
      <c r="F3215" t="str">
        <f>IFERROR(SMALL($E$5:$E$8000,ROWS($E$5:E3215)),"")</f>
        <v/>
      </c>
      <c r="I3215" s="285" t="s">
        <v>1972</v>
      </c>
      <c r="J3215" t="s">
        <v>198</v>
      </c>
      <c r="K3215" s="300">
        <v>10585139</v>
      </c>
      <c r="L3215" s="286">
        <f>ROWS(K$5:K3215)</f>
        <v>3211</v>
      </c>
      <c r="M3215" s="286" t="str">
        <f>IF(I3215='5.1'!$E$5,TXM!L3215,"")</f>
        <v/>
      </c>
      <c r="N3215" t="str">
        <f>IFERROR(SMALL($M$5:$M$8000,ROWS($M$5:M3215)),"")</f>
        <v/>
      </c>
      <c r="P3215" t="s">
        <v>2047</v>
      </c>
      <c r="Q3215" t="s">
        <v>1098</v>
      </c>
      <c r="R3215">
        <v>131162</v>
      </c>
      <c r="S3215" s="286">
        <f>ROWS(R$5:R3215)</f>
        <v>3211</v>
      </c>
      <c r="T3215" s="286" t="str">
        <f>IF(P3215='5.1'!$E$5,TXM!S3215,"")</f>
        <v/>
      </c>
      <c r="U3215" t="str">
        <f>IFERROR(SMALL($T$5:$T$8000,ROWS($T$5:T3215)),"")</f>
        <v/>
      </c>
    </row>
    <row r="3216" spans="1:21" ht="14.4" customHeight="1" x14ac:dyDescent="0.25">
      <c r="A3216" s="285" t="s">
        <v>1871</v>
      </c>
      <c r="B3216" t="s">
        <v>1087</v>
      </c>
      <c r="C3216" s="300">
        <v>78194</v>
      </c>
      <c r="D3216" s="286">
        <f>ROWS(C$5:C3216)</f>
        <v>3212</v>
      </c>
      <c r="E3216" s="286" t="str">
        <f>IF(A3216='5.1'!$E$5,TXM!D3216,"")</f>
        <v/>
      </c>
      <c r="F3216" t="str">
        <f>IFERROR(SMALL($E$5:$E$8000,ROWS($E$5:E3216)),"")</f>
        <v/>
      </c>
      <c r="I3216" s="285" t="s">
        <v>1972</v>
      </c>
      <c r="J3216" t="s">
        <v>102</v>
      </c>
      <c r="K3216" s="300">
        <v>3999600</v>
      </c>
      <c r="L3216" s="286">
        <f>ROWS(K$5:K3216)</f>
        <v>3212</v>
      </c>
      <c r="M3216" s="286" t="str">
        <f>IF(I3216='5.1'!$E$5,TXM!L3216,"")</f>
        <v/>
      </c>
      <c r="N3216" t="str">
        <f>IFERROR(SMALL($M$5:$M$8000,ROWS($M$5:M3216)),"")</f>
        <v/>
      </c>
      <c r="P3216" t="s">
        <v>2047</v>
      </c>
      <c r="Q3216" t="s">
        <v>818</v>
      </c>
      <c r="R3216">
        <v>113496</v>
      </c>
      <c r="S3216" s="286">
        <f>ROWS(R$5:R3216)</f>
        <v>3212</v>
      </c>
      <c r="T3216" s="286" t="str">
        <f>IF(P3216='5.1'!$E$5,TXM!S3216,"")</f>
        <v/>
      </c>
      <c r="U3216" t="str">
        <f>IFERROR(SMALL($T$5:$T$8000,ROWS($T$5:T3216)),"")</f>
        <v/>
      </c>
    </row>
    <row r="3217" spans="1:21" ht="14.4" customHeight="1" x14ac:dyDescent="0.25">
      <c r="A3217" s="285" t="s">
        <v>1871</v>
      </c>
      <c r="B3217" t="s">
        <v>107</v>
      </c>
      <c r="C3217" s="300">
        <v>53330</v>
      </c>
      <c r="D3217" s="286">
        <f>ROWS(C$5:C3217)</f>
        <v>3213</v>
      </c>
      <c r="E3217" s="286" t="str">
        <f>IF(A3217='5.1'!$E$5,TXM!D3217,"")</f>
        <v/>
      </c>
      <c r="F3217" t="str">
        <f>IFERROR(SMALL($E$5:$E$8000,ROWS($E$5:E3217)),"")</f>
        <v/>
      </c>
      <c r="I3217" s="285" t="s">
        <v>1972</v>
      </c>
      <c r="J3217" t="s">
        <v>808</v>
      </c>
      <c r="K3217" s="300">
        <v>301426</v>
      </c>
      <c r="L3217" s="286">
        <f>ROWS(K$5:K3217)</f>
        <v>3213</v>
      </c>
      <c r="M3217" s="286" t="str">
        <f>IF(I3217='5.1'!$E$5,TXM!L3217,"")</f>
        <v/>
      </c>
      <c r="N3217" t="str">
        <f>IFERROR(SMALL($M$5:$M$8000,ROWS($M$5:M3217)),"")</f>
        <v/>
      </c>
      <c r="P3217" t="s">
        <v>2047</v>
      </c>
      <c r="Q3217" t="s">
        <v>1091</v>
      </c>
      <c r="R3217">
        <v>111450</v>
      </c>
      <c r="S3217" s="286">
        <f>ROWS(R$5:R3217)</f>
        <v>3213</v>
      </c>
      <c r="T3217" s="286" t="str">
        <f>IF(P3217='5.1'!$E$5,TXM!S3217,"")</f>
        <v/>
      </c>
      <c r="U3217" t="str">
        <f>IFERROR(SMALL($T$5:$T$8000,ROWS($T$5:T3217)),"")</f>
        <v/>
      </c>
    </row>
    <row r="3218" spans="1:21" ht="14.4" customHeight="1" x14ac:dyDescent="0.25">
      <c r="A3218" s="285" t="s">
        <v>1871</v>
      </c>
      <c r="B3218" t="s">
        <v>103</v>
      </c>
      <c r="C3218" s="300">
        <v>50000</v>
      </c>
      <c r="D3218" s="286">
        <f>ROWS(C$5:C3218)</f>
        <v>3214</v>
      </c>
      <c r="E3218" s="286" t="str">
        <f>IF(A3218='5.1'!$E$5,TXM!D3218,"")</f>
        <v/>
      </c>
      <c r="F3218" t="str">
        <f>IFERROR(SMALL($E$5:$E$8000,ROWS($E$5:E3218)),"")</f>
        <v/>
      </c>
      <c r="I3218" s="285" t="s">
        <v>1972</v>
      </c>
      <c r="J3218" t="s">
        <v>715</v>
      </c>
      <c r="K3218" s="300">
        <v>185615</v>
      </c>
      <c r="L3218" s="286">
        <f>ROWS(K$5:K3218)</f>
        <v>3214</v>
      </c>
      <c r="M3218" s="286" t="str">
        <f>IF(I3218='5.1'!$E$5,TXM!L3218,"")</f>
        <v/>
      </c>
      <c r="N3218" t="str">
        <f>IFERROR(SMALL($M$5:$M$8000,ROWS($M$5:M3218)),"")</f>
        <v/>
      </c>
      <c r="P3218" t="s">
        <v>2047</v>
      </c>
      <c r="Q3218" t="s">
        <v>1080</v>
      </c>
      <c r="R3218">
        <v>92125</v>
      </c>
      <c r="S3218" s="286">
        <f>ROWS(R$5:R3218)</f>
        <v>3214</v>
      </c>
      <c r="T3218" s="286" t="str">
        <f>IF(P3218='5.1'!$E$5,TXM!S3218,"")</f>
        <v/>
      </c>
      <c r="U3218" t="str">
        <f>IFERROR(SMALL($T$5:$T$8000,ROWS($T$5:T3218)),"")</f>
        <v/>
      </c>
    </row>
    <row r="3219" spans="1:21" ht="14.4" customHeight="1" x14ac:dyDescent="0.25">
      <c r="A3219" s="285" t="s">
        <v>1871</v>
      </c>
      <c r="B3219" t="s">
        <v>776</v>
      </c>
      <c r="C3219" s="300">
        <v>24167</v>
      </c>
      <c r="D3219" s="286">
        <f>ROWS(C$5:C3219)</f>
        <v>3215</v>
      </c>
      <c r="E3219" s="286" t="str">
        <f>IF(A3219='5.1'!$E$5,TXM!D3219,"")</f>
        <v/>
      </c>
      <c r="F3219" t="str">
        <f>IFERROR(SMALL($E$5:$E$8000,ROWS($E$5:E3219)),"")</f>
        <v/>
      </c>
      <c r="I3219" s="285" t="s">
        <v>1972</v>
      </c>
      <c r="J3219" t="s">
        <v>760</v>
      </c>
      <c r="K3219" s="300">
        <v>163842</v>
      </c>
      <c r="L3219" s="286">
        <f>ROWS(K$5:K3219)</f>
        <v>3215</v>
      </c>
      <c r="M3219" s="286" t="str">
        <f>IF(I3219='5.1'!$E$5,TXM!L3219,"")</f>
        <v/>
      </c>
      <c r="N3219" t="str">
        <f>IFERROR(SMALL($M$5:$M$8000,ROWS($M$5:M3219)),"")</f>
        <v/>
      </c>
      <c r="P3219" t="s">
        <v>2047</v>
      </c>
      <c r="Q3219" t="s">
        <v>1096</v>
      </c>
      <c r="R3219">
        <v>62775</v>
      </c>
      <c r="S3219" s="286">
        <f>ROWS(R$5:R3219)</f>
        <v>3215</v>
      </c>
      <c r="T3219" s="286" t="str">
        <f>IF(P3219='5.1'!$E$5,TXM!S3219,"")</f>
        <v/>
      </c>
      <c r="U3219" t="str">
        <f>IFERROR(SMALL($T$5:$T$8000,ROWS($T$5:T3219)),"")</f>
        <v/>
      </c>
    </row>
    <row r="3220" spans="1:21" ht="14.4" customHeight="1" x14ac:dyDescent="0.25">
      <c r="A3220" s="285" t="s">
        <v>1871</v>
      </c>
      <c r="B3220" t="s">
        <v>1082</v>
      </c>
      <c r="C3220" s="300">
        <v>18964</v>
      </c>
      <c r="D3220" s="286">
        <f>ROWS(C$5:C3220)</f>
        <v>3216</v>
      </c>
      <c r="E3220" s="286" t="str">
        <f>IF(A3220='5.1'!$E$5,TXM!D3220,"")</f>
        <v/>
      </c>
      <c r="F3220" t="str">
        <f>IFERROR(SMALL($E$5:$E$8000,ROWS($E$5:E3220)),"")</f>
        <v/>
      </c>
      <c r="I3220" s="285" t="s">
        <v>1972</v>
      </c>
      <c r="J3220" t="s">
        <v>107</v>
      </c>
      <c r="K3220" s="300">
        <v>156334</v>
      </c>
      <c r="L3220" s="286">
        <f>ROWS(K$5:K3220)</f>
        <v>3216</v>
      </c>
      <c r="M3220" s="286" t="str">
        <f>IF(I3220='5.1'!$E$5,TXM!L3220,"")</f>
        <v/>
      </c>
      <c r="N3220" t="str">
        <f>IFERROR(SMALL($M$5:$M$8000,ROWS($M$5:M3220)),"")</f>
        <v/>
      </c>
      <c r="P3220" t="s">
        <v>2047</v>
      </c>
      <c r="Q3220" t="s">
        <v>106</v>
      </c>
      <c r="R3220">
        <v>39040</v>
      </c>
      <c r="S3220" s="286">
        <f>ROWS(R$5:R3220)</f>
        <v>3216</v>
      </c>
      <c r="T3220" s="286" t="str">
        <f>IF(P3220='5.1'!$E$5,TXM!S3220,"")</f>
        <v/>
      </c>
      <c r="U3220" t="str">
        <f>IFERROR(SMALL($T$5:$T$8000,ROWS($T$5:T3220)),"")</f>
        <v/>
      </c>
    </row>
    <row r="3221" spans="1:21" ht="14.4" customHeight="1" x14ac:dyDescent="0.25">
      <c r="A3221" s="285" t="s">
        <v>1871</v>
      </c>
      <c r="B3221" t="s">
        <v>111</v>
      </c>
      <c r="C3221" s="300">
        <v>6997</v>
      </c>
      <c r="D3221" s="286">
        <f>ROWS(C$5:C3221)</f>
        <v>3217</v>
      </c>
      <c r="E3221" s="286" t="str">
        <f>IF(A3221='5.1'!$E$5,TXM!D3221,"")</f>
        <v/>
      </c>
      <c r="F3221" t="str">
        <f>IFERROR(SMALL($E$5:$E$8000,ROWS($E$5:E3221)),"")</f>
        <v/>
      </c>
      <c r="I3221" s="285" t="s">
        <v>1972</v>
      </c>
      <c r="J3221" t="s">
        <v>115</v>
      </c>
      <c r="K3221" s="300">
        <v>140904</v>
      </c>
      <c r="L3221" s="286">
        <f>ROWS(K$5:K3221)</f>
        <v>3217</v>
      </c>
      <c r="M3221" s="286" t="str">
        <f>IF(I3221='5.1'!$E$5,TXM!L3221,"")</f>
        <v/>
      </c>
      <c r="N3221" t="str">
        <f>IFERROR(SMALL($M$5:$M$8000,ROWS($M$5:M3221)),"")</f>
        <v/>
      </c>
      <c r="P3221" t="s">
        <v>2047</v>
      </c>
      <c r="Q3221" t="s">
        <v>119</v>
      </c>
      <c r="R3221">
        <v>38600</v>
      </c>
      <c r="S3221" s="286">
        <f>ROWS(R$5:R3221)</f>
        <v>3217</v>
      </c>
      <c r="T3221" s="286" t="str">
        <f>IF(P3221='5.1'!$E$5,TXM!S3221,"")</f>
        <v/>
      </c>
      <c r="U3221" t="str">
        <f>IFERROR(SMALL($T$5:$T$8000,ROWS($T$5:T3221)),"")</f>
        <v/>
      </c>
    </row>
    <row r="3222" spans="1:21" ht="14.4" customHeight="1" x14ac:dyDescent="0.25">
      <c r="A3222" s="285" t="s">
        <v>1871</v>
      </c>
      <c r="B3222" t="s">
        <v>1096</v>
      </c>
      <c r="C3222" s="300">
        <v>6000</v>
      </c>
      <c r="D3222" s="286">
        <f>ROWS(C$5:C3222)</f>
        <v>3218</v>
      </c>
      <c r="E3222" s="286" t="str">
        <f>IF(A3222='5.1'!$E$5,TXM!D3222,"")</f>
        <v/>
      </c>
      <c r="F3222" t="str">
        <f>IFERROR(SMALL($E$5:$E$8000,ROWS($E$5:E3222)),"")</f>
        <v/>
      </c>
      <c r="I3222" s="285" t="s">
        <v>1972</v>
      </c>
      <c r="J3222" t="s">
        <v>997</v>
      </c>
      <c r="K3222" s="300">
        <v>110893</v>
      </c>
      <c r="L3222" s="286">
        <f>ROWS(K$5:K3222)</f>
        <v>3218</v>
      </c>
      <c r="M3222" s="286" t="str">
        <f>IF(I3222='5.1'!$E$5,TXM!L3222,"")</f>
        <v/>
      </c>
      <c r="N3222" t="str">
        <f>IFERROR(SMALL($M$5:$M$8000,ROWS($M$5:M3222)),"")</f>
        <v/>
      </c>
      <c r="P3222" t="s">
        <v>2047</v>
      </c>
      <c r="Q3222" t="s">
        <v>725</v>
      </c>
      <c r="R3222">
        <v>33361</v>
      </c>
      <c r="S3222" s="286">
        <f>ROWS(R$5:R3222)</f>
        <v>3218</v>
      </c>
      <c r="T3222" s="286" t="str">
        <f>IF(P3222='5.1'!$E$5,TXM!S3222,"")</f>
        <v/>
      </c>
      <c r="U3222" t="str">
        <f>IFERROR(SMALL($T$5:$T$8000,ROWS($T$5:T3222)),"")</f>
        <v/>
      </c>
    </row>
    <row r="3223" spans="1:21" ht="14.4" customHeight="1" x14ac:dyDescent="0.25">
      <c r="A3223" s="285" t="s">
        <v>1871</v>
      </c>
      <c r="B3223" t="s">
        <v>105</v>
      </c>
      <c r="C3223" s="300">
        <v>3580</v>
      </c>
      <c r="D3223" s="286">
        <f>ROWS(C$5:C3223)</f>
        <v>3219</v>
      </c>
      <c r="E3223" s="286" t="str">
        <f>IF(A3223='5.1'!$E$5,TXM!D3223,"")</f>
        <v/>
      </c>
      <c r="F3223" t="str">
        <f>IFERROR(SMALL($E$5:$E$8000,ROWS($E$5:E3223)),"")</f>
        <v/>
      </c>
      <c r="I3223" s="285" t="s">
        <v>1972</v>
      </c>
      <c r="J3223" t="s">
        <v>762</v>
      </c>
      <c r="K3223" s="300">
        <v>94563</v>
      </c>
      <c r="L3223" s="286">
        <f>ROWS(K$5:K3223)</f>
        <v>3219</v>
      </c>
      <c r="M3223" s="286" t="str">
        <f>IF(I3223='5.1'!$E$5,TXM!L3223,"")</f>
        <v/>
      </c>
      <c r="N3223" t="str">
        <f>IFERROR(SMALL($M$5:$M$8000,ROWS($M$5:M3223)),"")</f>
        <v/>
      </c>
      <c r="P3223" t="s">
        <v>2047</v>
      </c>
      <c r="Q3223" t="s">
        <v>1079</v>
      </c>
      <c r="R3223">
        <v>32704</v>
      </c>
      <c r="S3223" s="286">
        <f>ROWS(R$5:R3223)</f>
        <v>3219</v>
      </c>
      <c r="T3223" s="286" t="str">
        <f>IF(P3223='5.1'!$E$5,TXM!S3223,"")</f>
        <v/>
      </c>
      <c r="U3223" t="str">
        <f>IFERROR(SMALL($T$5:$T$8000,ROWS($T$5:T3223)),"")</f>
        <v/>
      </c>
    </row>
    <row r="3224" spans="1:21" ht="14.4" customHeight="1" x14ac:dyDescent="0.25">
      <c r="A3224" s="285" t="s">
        <v>1871</v>
      </c>
      <c r="B3224" t="s">
        <v>110</v>
      </c>
      <c r="C3224" s="300">
        <v>3560</v>
      </c>
      <c r="D3224" s="286">
        <f>ROWS(C$5:C3224)</f>
        <v>3220</v>
      </c>
      <c r="E3224" s="286" t="str">
        <f>IF(A3224='5.1'!$E$5,TXM!D3224,"")</f>
        <v/>
      </c>
      <c r="F3224" t="str">
        <f>IFERROR(SMALL($E$5:$E$8000,ROWS($E$5:E3224)),"")</f>
        <v/>
      </c>
      <c r="I3224" s="285" t="s">
        <v>1972</v>
      </c>
      <c r="J3224" t="s">
        <v>117</v>
      </c>
      <c r="K3224" s="300">
        <v>16313</v>
      </c>
      <c r="L3224" s="286">
        <f>ROWS(K$5:K3224)</f>
        <v>3220</v>
      </c>
      <c r="M3224" s="286" t="str">
        <f>IF(I3224='5.1'!$E$5,TXM!L3224,"")</f>
        <v/>
      </c>
      <c r="N3224" t="str">
        <f>IFERROR(SMALL($M$5:$M$8000,ROWS($M$5:M3224)),"")</f>
        <v/>
      </c>
      <c r="P3224" t="s">
        <v>2047</v>
      </c>
      <c r="Q3224" t="s">
        <v>711</v>
      </c>
      <c r="R3224">
        <v>32520</v>
      </c>
      <c r="S3224" s="286">
        <f>ROWS(R$5:R3224)</f>
        <v>3220</v>
      </c>
      <c r="T3224" s="286" t="str">
        <f>IF(P3224='5.1'!$E$5,TXM!S3224,"")</f>
        <v/>
      </c>
      <c r="U3224" t="str">
        <f>IFERROR(SMALL($T$5:$T$8000,ROWS($T$5:T3224)),"")</f>
        <v/>
      </c>
    </row>
    <row r="3225" spans="1:21" ht="14.4" customHeight="1" x14ac:dyDescent="0.25">
      <c r="A3225" s="285" t="s">
        <v>1871</v>
      </c>
      <c r="B3225" t="s">
        <v>197</v>
      </c>
      <c r="C3225" s="300">
        <v>1553</v>
      </c>
      <c r="D3225" s="286">
        <f>ROWS(C$5:C3225)</f>
        <v>3221</v>
      </c>
      <c r="E3225" s="286" t="str">
        <f>IF(A3225='5.1'!$E$5,TXM!D3225,"")</f>
        <v/>
      </c>
      <c r="F3225" t="str">
        <f>IFERROR(SMALL($E$5:$E$8000,ROWS($E$5:E3225)),"")</f>
        <v/>
      </c>
      <c r="I3225" s="285" t="s">
        <v>1972</v>
      </c>
      <c r="J3225" t="s">
        <v>1093</v>
      </c>
      <c r="K3225" s="300">
        <v>12938</v>
      </c>
      <c r="L3225" s="286">
        <f>ROWS(K$5:K3225)</f>
        <v>3221</v>
      </c>
      <c r="M3225" s="286" t="str">
        <f>IF(I3225='5.1'!$E$5,TXM!L3225,"")</f>
        <v/>
      </c>
      <c r="N3225" t="str">
        <f>IFERROR(SMALL($M$5:$M$8000,ROWS($M$5:M3225)),"")</f>
        <v/>
      </c>
      <c r="P3225" t="s">
        <v>2047</v>
      </c>
      <c r="Q3225" t="s">
        <v>1086</v>
      </c>
      <c r="R3225">
        <v>29000</v>
      </c>
      <c r="S3225" s="286">
        <f>ROWS(R$5:R3225)</f>
        <v>3221</v>
      </c>
      <c r="T3225" s="286" t="str">
        <f>IF(P3225='5.1'!$E$5,TXM!S3225,"")</f>
        <v/>
      </c>
      <c r="U3225" t="str">
        <f>IFERROR(SMALL($T$5:$T$8000,ROWS($T$5:T3225)),"")</f>
        <v/>
      </c>
    </row>
    <row r="3226" spans="1:21" ht="14.4" customHeight="1" x14ac:dyDescent="0.25">
      <c r="A3226" s="285" t="s">
        <v>1871</v>
      </c>
      <c r="B3226" t="s">
        <v>742</v>
      </c>
      <c r="C3226" s="300">
        <v>505</v>
      </c>
      <c r="D3226" s="286">
        <f>ROWS(C$5:C3226)</f>
        <v>3222</v>
      </c>
      <c r="E3226" s="286" t="str">
        <f>IF(A3226='5.1'!$E$5,TXM!D3226,"")</f>
        <v/>
      </c>
      <c r="F3226" t="str">
        <f>IFERROR(SMALL($E$5:$E$8000,ROWS($E$5:E3226)),"")</f>
        <v/>
      </c>
      <c r="I3226" s="285" t="s">
        <v>1972</v>
      </c>
      <c r="J3226" t="s">
        <v>806</v>
      </c>
      <c r="K3226" s="300">
        <v>11622</v>
      </c>
      <c r="L3226" s="286">
        <f>ROWS(K$5:K3226)</f>
        <v>3222</v>
      </c>
      <c r="M3226" s="286" t="str">
        <f>IF(I3226='5.1'!$E$5,TXM!L3226,"")</f>
        <v/>
      </c>
      <c r="N3226" t="str">
        <f>IFERROR(SMALL($M$5:$M$8000,ROWS($M$5:M3226)),"")</f>
        <v/>
      </c>
      <c r="P3226" t="s">
        <v>2047</v>
      </c>
      <c r="Q3226" t="s">
        <v>110</v>
      </c>
      <c r="R3226">
        <v>27004</v>
      </c>
      <c r="S3226" s="286">
        <f>ROWS(R$5:R3226)</f>
        <v>3222</v>
      </c>
      <c r="T3226" s="286" t="str">
        <f>IF(P3226='5.1'!$E$5,TXM!S3226,"")</f>
        <v/>
      </c>
      <c r="U3226" t="str">
        <f>IFERROR(SMALL($T$5:$T$8000,ROWS($T$5:T3226)),"")</f>
        <v/>
      </c>
    </row>
    <row r="3227" spans="1:21" ht="14.4" customHeight="1" x14ac:dyDescent="0.25">
      <c r="A3227" s="285" t="s">
        <v>1871</v>
      </c>
      <c r="B3227" t="s">
        <v>1079</v>
      </c>
      <c r="C3227" s="300">
        <v>167</v>
      </c>
      <c r="D3227" s="286">
        <f>ROWS(C$5:C3227)</f>
        <v>3223</v>
      </c>
      <c r="E3227" s="286" t="str">
        <f>IF(A3227='5.1'!$E$5,TXM!D3227,"")</f>
        <v/>
      </c>
      <c r="F3227" t="str">
        <f>IFERROR(SMALL($E$5:$E$8000,ROWS($E$5:E3227)),"")</f>
        <v/>
      </c>
      <c r="I3227" s="285" t="s">
        <v>1972</v>
      </c>
      <c r="J3227" t="s">
        <v>742</v>
      </c>
      <c r="K3227" s="300">
        <v>7982</v>
      </c>
      <c r="L3227" s="286">
        <f>ROWS(K$5:K3227)</f>
        <v>3223</v>
      </c>
      <c r="M3227" s="286" t="str">
        <f>IF(I3227='5.1'!$E$5,TXM!L3227,"")</f>
        <v/>
      </c>
      <c r="N3227" t="str">
        <f>IFERROR(SMALL($M$5:$M$8000,ROWS($M$5:M3227)),"")</f>
        <v/>
      </c>
      <c r="P3227" t="s">
        <v>2047</v>
      </c>
      <c r="Q3227" t="s">
        <v>115</v>
      </c>
      <c r="R3227">
        <v>21940</v>
      </c>
      <c r="S3227" s="286">
        <f>ROWS(R$5:R3227)</f>
        <v>3223</v>
      </c>
      <c r="T3227" s="286" t="str">
        <f>IF(P3227='5.1'!$E$5,TXM!S3227,"")</f>
        <v/>
      </c>
      <c r="U3227" t="str">
        <f>IFERROR(SMALL($T$5:$T$8000,ROWS($T$5:T3227)),"")</f>
        <v/>
      </c>
    </row>
    <row r="3228" spans="1:21" ht="14.4" customHeight="1" x14ac:dyDescent="0.25">
      <c r="A3228" s="285" t="s">
        <v>1871</v>
      </c>
      <c r="B3228" t="s">
        <v>1090</v>
      </c>
      <c r="C3228" s="300">
        <v>139</v>
      </c>
      <c r="D3228" s="286">
        <f>ROWS(C$5:C3228)</f>
        <v>3224</v>
      </c>
      <c r="E3228" s="286" t="str">
        <f>IF(A3228='5.1'!$E$5,TXM!D3228,"")</f>
        <v/>
      </c>
      <c r="F3228" t="str">
        <f>IFERROR(SMALL($E$5:$E$8000,ROWS($E$5:E3228)),"")</f>
        <v/>
      </c>
      <c r="I3228" s="285" t="s">
        <v>1972</v>
      </c>
      <c r="J3228" t="s">
        <v>766</v>
      </c>
      <c r="K3228" s="300">
        <v>1258</v>
      </c>
      <c r="L3228" s="286">
        <f>ROWS(K$5:K3228)</f>
        <v>3224</v>
      </c>
      <c r="M3228" s="286" t="str">
        <f>IF(I3228='5.1'!$E$5,TXM!L3228,"")</f>
        <v/>
      </c>
      <c r="N3228" t="str">
        <f>IFERROR(SMALL($M$5:$M$8000,ROWS($M$5:M3228)),"")</f>
        <v/>
      </c>
      <c r="P3228" t="s">
        <v>2047</v>
      </c>
      <c r="Q3228" t="s">
        <v>108</v>
      </c>
      <c r="R3228">
        <v>19000</v>
      </c>
      <c r="S3228" s="286">
        <f>ROWS(R$5:R3228)</f>
        <v>3224</v>
      </c>
      <c r="T3228" s="286" t="str">
        <f>IF(P3228='5.1'!$E$5,TXM!S3228,"")</f>
        <v/>
      </c>
      <c r="U3228" t="str">
        <f>IFERROR(SMALL($T$5:$T$8000,ROWS($T$5:T3228)),"")</f>
        <v/>
      </c>
    </row>
    <row r="3229" spans="1:21" ht="14.4" customHeight="1" x14ac:dyDescent="0.25">
      <c r="A3229" s="285" t="s">
        <v>2044</v>
      </c>
      <c r="B3229" t="s">
        <v>1080</v>
      </c>
      <c r="C3229" s="300">
        <v>11007969</v>
      </c>
      <c r="D3229" s="286">
        <f>ROWS(C$5:C3229)</f>
        <v>3225</v>
      </c>
      <c r="E3229" s="286" t="str">
        <f>IF(A3229='5.1'!$E$5,TXM!D3229,"")</f>
        <v/>
      </c>
      <c r="F3229" t="str">
        <f>IFERROR(SMALL($E$5:$E$8000,ROWS($E$5:E3229)),"")</f>
        <v/>
      </c>
      <c r="I3229" s="285" t="s">
        <v>1972</v>
      </c>
      <c r="J3229" t="s">
        <v>119</v>
      </c>
      <c r="K3229" s="300">
        <v>896</v>
      </c>
      <c r="L3229" s="286">
        <f>ROWS(K$5:K3229)</f>
        <v>3225</v>
      </c>
      <c r="M3229" s="286" t="str">
        <f>IF(I3229='5.1'!$E$5,TXM!L3229,"")</f>
        <v/>
      </c>
      <c r="N3229" t="str">
        <f>IFERROR(SMALL($M$5:$M$8000,ROWS($M$5:M3229)),"")</f>
        <v/>
      </c>
      <c r="P3229" t="s">
        <v>2047</v>
      </c>
      <c r="Q3229" t="s">
        <v>764</v>
      </c>
      <c r="R3229">
        <v>17300</v>
      </c>
      <c r="S3229" s="286">
        <f>ROWS(R$5:R3229)</f>
        <v>3225</v>
      </c>
      <c r="T3229" s="286" t="str">
        <f>IF(P3229='5.1'!$E$5,TXM!S3229,"")</f>
        <v/>
      </c>
      <c r="U3229" t="str">
        <f>IFERROR(SMALL($T$5:$T$8000,ROWS($T$5:T3229)),"")</f>
        <v/>
      </c>
    </row>
    <row r="3230" spans="1:21" ht="14.4" customHeight="1" x14ac:dyDescent="0.25">
      <c r="A3230" s="285" t="s">
        <v>2044</v>
      </c>
      <c r="B3230" t="s">
        <v>1090</v>
      </c>
      <c r="C3230" s="300">
        <v>10397340</v>
      </c>
      <c r="D3230" s="286">
        <f>ROWS(C$5:C3230)</f>
        <v>3226</v>
      </c>
      <c r="E3230" s="286" t="str">
        <f>IF(A3230='5.1'!$E$5,TXM!D3230,"")</f>
        <v/>
      </c>
      <c r="F3230" t="str">
        <f>IFERROR(SMALL($E$5:$E$8000,ROWS($E$5:E3230)),"")</f>
        <v/>
      </c>
      <c r="I3230" s="285" t="s">
        <v>1972</v>
      </c>
      <c r="J3230" t="s">
        <v>1084</v>
      </c>
      <c r="K3230" s="300">
        <v>403</v>
      </c>
      <c r="L3230" s="286">
        <f>ROWS(K$5:K3230)</f>
        <v>3226</v>
      </c>
      <c r="M3230" s="286" t="str">
        <f>IF(I3230='5.1'!$E$5,TXM!L3230,"")</f>
        <v/>
      </c>
      <c r="N3230" t="str">
        <f>IFERROR(SMALL($M$5:$M$8000,ROWS($M$5:M3230)),"")</f>
        <v/>
      </c>
      <c r="P3230" t="s">
        <v>2047</v>
      </c>
      <c r="Q3230" t="s">
        <v>821</v>
      </c>
      <c r="R3230">
        <v>9281</v>
      </c>
      <c r="S3230" s="286">
        <f>ROWS(R$5:R3230)</f>
        <v>3226</v>
      </c>
      <c r="T3230" s="286" t="str">
        <f>IF(P3230='5.1'!$E$5,TXM!S3230,"")</f>
        <v/>
      </c>
      <c r="U3230" t="str">
        <f>IFERROR(SMALL($T$5:$T$8000,ROWS($T$5:T3230)),"")</f>
        <v/>
      </c>
    </row>
    <row r="3231" spans="1:21" ht="14.4" customHeight="1" x14ac:dyDescent="0.25">
      <c r="A3231" s="285" t="s">
        <v>2044</v>
      </c>
      <c r="B3231" t="s">
        <v>1086</v>
      </c>
      <c r="C3231" s="300">
        <v>4523799</v>
      </c>
      <c r="D3231" s="286">
        <f>ROWS(C$5:C3231)</f>
        <v>3227</v>
      </c>
      <c r="E3231" s="286" t="str">
        <f>IF(A3231='5.1'!$E$5,TXM!D3231,"")</f>
        <v/>
      </c>
      <c r="F3231" t="str">
        <f>IFERROR(SMALL($E$5:$E$8000,ROWS($E$5:E3231)),"")</f>
        <v/>
      </c>
      <c r="I3231" s="285" t="s">
        <v>1972</v>
      </c>
      <c r="J3231" t="s">
        <v>776</v>
      </c>
      <c r="K3231" s="300">
        <v>251</v>
      </c>
      <c r="L3231" s="286">
        <f>ROWS(K$5:K3231)</f>
        <v>3227</v>
      </c>
      <c r="M3231" s="286" t="str">
        <f>IF(I3231='5.1'!$E$5,TXM!L3231,"")</f>
        <v/>
      </c>
      <c r="N3231" t="str">
        <f>IFERROR(SMALL($M$5:$M$8000,ROWS($M$5:M3231)),"")</f>
        <v/>
      </c>
      <c r="P3231" t="s">
        <v>2047</v>
      </c>
      <c r="Q3231" t="s">
        <v>1082</v>
      </c>
      <c r="R3231">
        <v>6600</v>
      </c>
      <c r="S3231" s="286">
        <f>ROWS(R$5:R3231)</f>
        <v>3227</v>
      </c>
      <c r="T3231" s="286" t="str">
        <f>IF(P3231='5.1'!$E$5,TXM!S3231,"")</f>
        <v/>
      </c>
      <c r="U3231" t="str">
        <f>IFERROR(SMALL($T$5:$T$8000,ROWS($T$5:T3231)),"")</f>
        <v/>
      </c>
    </row>
    <row r="3232" spans="1:21" ht="14.4" customHeight="1" x14ac:dyDescent="0.25">
      <c r="A3232" s="285" t="s">
        <v>2044</v>
      </c>
      <c r="B3232" t="s">
        <v>999</v>
      </c>
      <c r="C3232" s="300">
        <v>1177662</v>
      </c>
      <c r="D3232" s="286">
        <f>ROWS(C$5:C3232)</f>
        <v>3228</v>
      </c>
      <c r="E3232" s="286" t="str">
        <f>IF(A3232='5.1'!$E$5,TXM!D3232,"")</f>
        <v/>
      </c>
      <c r="F3232" t="str">
        <f>IFERROR(SMALL($E$5:$E$8000,ROWS($E$5:E3232)),"")</f>
        <v/>
      </c>
      <c r="I3232" s="285" t="s">
        <v>1972</v>
      </c>
      <c r="J3232" t="s">
        <v>725</v>
      </c>
      <c r="K3232" s="300">
        <v>158</v>
      </c>
      <c r="L3232" s="286">
        <f>ROWS(K$5:K3232)</f>
        <v>3228</v>
      </c>
      <c r="M3232" s="286" t="str">
        <f>IF(I3232='5.1'!$E$5,TXM!L3232,"")</f>
        <v/>
      </c>
      <c r="N3232" t="str">
        <f>IFERROR(SMALL($M$5:$M$8000,ROWS($M$5:M3232)),"")</f>
        <v/>
      </c>
      <c r="P3232" t="s">
        <v>2047</v>
      </c>
      <c r="Q3232" t="s">
        <v>802</v>
      </c>
      <c r="R3232">
        <v>6480</v>
      </c>
      <c r="S3232" s="286">
        <f>ROWS(R$5:R3232)</f>
        <v>3228</v>
      </c>
      <c r="T3232" s="286" t="str">
        <f>IF(P3232='5.1'!$E$5,TXM!S3232,"")</f>
        <v/>
      </c>
      <c r="U3232" t="str">
        <f>IFERROR(SMALL($T$5:$T$8000,ROWS($T$5:T3232)),"")</f>
        <v/>
      </c>
    </row>
    <row r="3233" spans="1:21" ht="14.4" customHeight="1" x14ac:dyDescent="0.25">
      <c r="A3233" s="285" t="s">
        <v>2044</v>
      </c>
      <c r="B3233" t="s">
        <v>717</v>
      </c>
      <c r="C3233" s="300">
        <v>554234</v>
      </c>
      <c r="D3233" s="286">
        <f>ROWS(C$5:C3233)</f>
        <v>3229</v>
      </c>
      <c r="E3233" s="286" t="str">
        <f>IF(A3233='5.1'!$E$5,TXM!D3233,"")</f>
        <v/>
      </c>
      <c r="F3233" t="str">
        <f>IFERROR(SMALL($E$5:$E$8000,ROWS($E$5:E3233)),"")</f>
        <v/>
      </c>
      <c r="I3233" s="285" t="s">
        <v>1972</v>
      </c>
      <c r="J3233" t="s">
        <v>1080</v>
      </c>
      <c r="K3233" s="300">
        <v>4</v>
      </c>
      <c r="L3233" s="286">
        <f>ROWS(K$5:K3233)</f>
        <v>3229</v>
      </c>
      <c r="M3233" s="286" t="str">
        <f>IF(I3233='5.1'!$E$5,TXM!L3233,"")</f>
        <v/>
      </c>
      <c r="N3233" t="str">
        <f>IFERROR(SMALL($M$5:$M$8000,ROWS($M$5:M3233)),"")</f>
        <v/>
      </c>
      <c r="P3233" t="s">
        <v>2047</v>
      </c>
      <c r="Q3233" t="s">
        <v>705</v>
      </c>
      <c r="R3233">
        <v>3435</v>
      </c>
      <c r="S3233" s="286">
        <f>ROWS(R$5:R3233)</f>
        <v>3229</v>
      </c>
      <c r="T3233" s="286" t="str">
        <f>IF(P3233='5.1'!$E$5,TXM!S3233,"")</f>
        <v/>
      </c>
      <c r="U3233" t="str">
        <f>IFERROR(SMALL($T$5:$T$8000,ROWS($T$5:T3233)),"")</f>
        <v/>
      </c>
    </row>
    <row r="3234" spans="1:21" ht="14.4" customHeight="1" x14ac:dyDescent="0.25">
      <c r="A3234" s="285" t="s">
        <v>2044</v>
      </c>
      <c r="B3234" t="s">
        <v>106</v>
      </c>
      <c r="C3234" s="300">
        <v>47021</v>
      </c>
      <c r="D3234" s="286">
        <f>ROWS(C$5:C3234)</f>
        <v>3230</v>
      </c>
      <c r="E3234" s="286" t="str">
        <f>IF(A3234='5.1'!$E$5,TXM!D3234,"")</f>
        <v/>
      </c>
      <c r="F3234" t="str">
        <f>IFERROR(SMALL($E$5:$E$8000,ROWS($E$5:E3234)),"")</f>
        <v/>
      </c>
      <c r="I3234" s="285" t="s">
        <v>2048</v>
      </c>
      <c r="J3234" t="s">
        <v>717</v>
      </c>
      <c r="K3234" s="300">
        <v>562136</v>
      </c>
      <c r="L3234" s="286">
        <f>ROWS(K$5:K3234)</f>
        <v>3230</v>
      </c>
      <c r="M3234" s="286" t="str">
        <f>IF(I3234='5.1'!$E$5,TXM!L3234,"")</f>
        <v/>
      </c>
      <c r="N3234" t="str">
        <f>IFERROR(SMALL($M$5:$M$8000,ROWS($M$5:M3234)),"")</f>
        <v/>
      </c>
      <c r="P3234" t="s">
        <v>2047</v>
      </c>
      <c r="Q3234" t="s">
        <v>752</v>
      </c>
      <c r="R3234">
        <v>2360</v>
      </c>
      <c r="S3234" s="286">
        <f>ROWS(R$5:R3234)</f>
        <v>3230</v>
      </c>
      <c r="T3234" s="286" t="str">
        <f>IF(P3234='5.1'!$E$5,TXM!S3234,"")</f>
        <v/>
      </c>
      <c r="U3234" t="str">
        <f>IFERROR(SMALL($T$5:$T$8000,ROWS($T$5:T3234)),"")</f>
        <v/>
      </c>
    </row>
    <row r="3235" spans="1:21" ht="14.4" customHeight="1" x14ac:dyDescent="0.25">
      <c r="A3235" s="285" t="s">
        <v>2044</v>
      </c>
      <c r="B3235" t="s">
        <v>117</v>
      </c>
      <c r="C3235" s="300">
        <v>25049</v>
      </c>
      <c r="D3235" s="286">
        <f>ROWS(C$5:C3235)</f>
        <v>3231</v>
      </c>
      <c r="E3235" s="286" t="str">
        <f>IF(A3235='5.1'!$E$5,TXM!D3235,"")</f>
        <v/>
      </c>
      <c r="F3235" t="str">
        <f>IFERROR(SMALL($E$5:$E$8000,ROWS($E$5:E3235)),"")</f>
        <v/>
      </c>
      <c r="I3235" s="285" t="s">
        <v>2048</v>
      </c>
      <c r="J3235" t="s">
        <v>1093</v>
      </c>
      <c r="K3235" s="300">
        <v>15675</v>
      </c>
      <c r="L3235" s="286">
        <f>ROWS(K$5:K3235)</f>
        <v>3231</v>
      </c>
      <c r="M3235" s="286" t="str">
        <f>IF(I3235='5.1'!$E$5,TXM!L3235,"")</f>
        <v/>
      </c>
      <c r="N3235" t="str">
        <f>IFERROR(SMALL($M$5:$M$8000,ROWS($M$5:M3235)),"")</f>
        <v/>
      </c>
      <c r="P3235" t="s">
        <v>2047</v>
      </c>
      <c r="Q3235" t="s">
        <v>790</v>
      </c>
      <c r="R3235">
        <v>2025</v>
      </c>
      <c r="S3235" s="286">
        <f>ROWS(R$5:R3235)</f>
        <v>3231</v>
      </c>
      <c r="T3235" s="286" t="str">
        <f>IF(P3235='5.1'!$E$5,TXM!S3235,"")</f>
        <v/>
      </c>
      <c r="U3235" t="str">
        <f>IFERROR(SMALL($T$5:$T$8000,ROWS($T$5:T3235)),"")</f>
        <v/>
      </c>
    </row>
    <row r="3236" spans="1:21" ht="14.4" customHeight="1" x14ac:dyDescent="0.25">
      <c r="A3236" s="285" t="s">
        <v>1874</v>
      </c>
      <c r="B3236" t="s">
        <v>715</v>
      </c>
      <c r="C3236" s="300">
        <v>22507504604</v>
      </c>
      <c r="D3236" s="286">
        <f>ROWS(C$5:C3236)</f>
        <v>3232</v>
      </c>
      <c r="E3236" s="286" t="str">
        <f>IF(A3236='5.1'!$E$5,TXM!D3236,"")</f>
        <v/>
      </c>
      <c r="F3236" t="str">
        <f>IFERROR(SMALL($E$5:$E$8000,ROWS($E$5:E3236)),"")</f>
        <v/>
      </c>
      <c r="I3236" s="285" t="s">
        <v>2048</v>
      </c>
      <c r="J3236" t="s">
        <v>762</v>
      </c>
      <c r="K3236" s="300">
        <v>13425</v>
      </c>
      <c r="L3236" s="286">
        <f>ROWS(K$5:K3236)</f>
        <v>3232</v>
      </c>
      <c r="M3236" s="286" t="str">
        <f>IF(I3236='5.1'!$E$5,TXM!L3236,"")</f>
        <v/>
      </c>
      <c r="N3236" t="str">
        <f>IFERROR(SMALL($M$5:$M$8000,ROWS($M$5:M3236)),"")</f>
        <v/>
      </c>
      <c r="P3236" t="s">
        <v>2047</v>
      </c>
      <c r="Q3236" t="s">
        <v>1084</v>
      </c>
      <c r="R3236">
        <v>400</v>
      </c>
      <c r="S3236" s="286">
        <f>ROWS(R$5:R3236)</f>
        <v>3232</v>
      </c>
      <c r="T3236" s="286" t="str">
        <f>IF(P3236='5.1'!$E$5,TXM!S3236,"")</f>
        <v/>
      </c>
      <c r="U3236" t="str">
        <f>IFERROR(SMALL($T$5:$T$8000,ROWS($T$5:T3236)),"")</f>
        <v/>
      </c>
    </row>
    <row r="3237" spans="1:21" ht="14.4" customHeight="1" x14ac:dyDescent="0.25">
      <c r="A3237" s="285" t="s">
        <v>1874</v>
      </c>
      <c r="B3237" t="s">
        <v>1080</v>
      </c>
      <c r="C3237" s="300">
        <v>4787886940</v>
      </c>
      <c r="D3237" s="286">
        <f>ROWS(C$5:C3237)</f>
        <v>3233</v>
      </c>
      <c r="E3237" s="286" t="str">
        <f>IF(A3237='5.1'!$E$5,TXM!D3237,"")</f>
        <v/>
      </c>
      <c r="F3237" t="str">
        <f>IFERROR(SMALL($E$5:$E$8000,ROWS($E$5:E3237)),"")</f>
        <v/>
      </c>
      <c r="I3237" s="285" t="s">
        <v>2048</v>
      </c>
      <c r="J3237" t="s">
        <v>119</v>
      </c>
      <c r="K3237" s="300">
        <v>5365</v>
      </c>
      <c r="L3237" s="286">
        <f>ROWS(K$5:K3237)</f>
        <v>3233</v>
      </c>
      <c r="M3237" s="286" t="str">
        <f>IF(I3237='5.1'!$E$5,TXM!L3237,"")</f>
        <v/>
      </c>
      <c r="N3237" t="str">
        <f>IFERROR(SMALL($M$5:$M$8000,ROWS($M$5:M3237)),"")</f>
        <v/>
      </c>
      <c r="P3237" t="s">
        <v>2049</v>
      </c>
      <c r="Q3237" t="s">
        <v>776</v>
      </c>
      <c r="R3237">
        <v>380870</v>
      </c>
      <c r="S3237" s="286">
        <f>ROWS(R$5:R3237)</f>
        <v>3233</v>
      </c>
      <c r="T3237" s="286" t="str">
        <f>IF(P3237='5.1'!$E$5,TXM!S3237,"")</f>
        <v/>
      </c>
      <c r="U3237" t="str">
        <f>IFERROR(SMALL($T$5:$T$8000,ROWS($T$5:T3237)),"")</f>
        <v/>
      </c>
    </row>
    <row r="3238" spans="1:21" ht="14.4" customHeight="1" x14ac:dyDescent="0.25">
      <c r="A3238" s="285" t="s">
        <v>1874</v>
      </c>
      <c r="B3238" t="s">
        <v>719</v>
      </c>
      <c r="C3238" s="300">
        <v>1045317652</v>
      </c>
      <c r="D3238" s="286">
        <f>ROWS(C$5:C3238)</f>
        <v>3234</v>
      </c>
      <c r="E3238" s="286" t="str">
        <f>IF(A3238='5.1'!$E$5,TXM!D3238,"")</f>
        <v/>
      </c>
      <c r="F3238" t="str">
        <f>IFERROR(SMALL($E$5:$E$8000,ROWS($E$5:E3238)),"")</f>
        <v/>
      </c>
      <c r="I3238" s="285" t="s">
        <v>2048</v>
      </c>
      <c r="J3238" t="s">
        <v>806</v>
      </c>
      <c r="K3238" s="300">
        <v>5264</v>
      </c>
      <c r="L3238" s="286">
        <f>ROWS(K$5:K3238)</f>
        <v>3234</v>
      </c>
      <c r="M3238" s="286" t="str">
        <f>IF(I3238='5.1'!$E$5,TXM!L3238,"")</f>
        <v/>
      </c>
      <c r="N3238" t="str">
        <f>IFERROR(SMALL($M$5:$M$8000,ROWS($M$5:M3238)),"")</f>
        <v/>
      </c>
      <c r="P3238" t="s">
        <v>2049</v>
      </c>
      <c r="Q3238" t="s">
        <v>762</v>
      </c>
      <c r="R3238">
        <v>48006</v>
      </c>
      <c r="S3238" s="286">
        <f>ROWS(R$5:R3238)</f>
        <v>3234</v>
      </c>
      <c r="T3238" s="286" t="str">
        <f>IF(P3238='5.1'!$E$5,TXM!S3238,"")</f>
        <v/>
      </c>
      <c r="U3238" t="str">
        <f>IFERROR(SMALL($T$5:$T$8000,ROWS($T$5:T3238)),"")</f>
        <v/>
      </c>
    </row>
    <row r="3239" spans="1:21" ht="14.4" customHeight="1" x14ac:dyDescent="0.25">
      <c r="A3239" s="285" t="s">
        <v>1874</v>
      </c>
      <c r="B3239" t="s">
        <v>790</v>
      </c>
      <c r="C3239" s="300">
        <v>758064234</v>
      </c>
      <c r="D3239" s="286">
        <f>ROWS(C$5:C3239)</f>
        <v>3235</v>
      </c>
      <c r="E3239" s="286" t="str">
        <f>IF(A3239='5.1'!$E$5,TXM!D3239,"")</f>
        <v/>
      </c>
      <c r="F3239" t="str">
        <f>IFERROR(SMALL($E$5:$E$8000,ROWS($E$5:E3239)),"")</f>
        <v/>
      </c>
      <c r="I3239" s="285" t="s">
        <v>2048</v>
      </c>
      <c r="J3239" t="s">
        <v>1096</v>
      </c>
      <c r="K3239" s="300">
        <v>3925</v>
      </c>
      <c r="L3239" s="286">
        <f>ROWS(K$5:K3239)</f>
        <v>3235</v>
      </c>
      <c r="M3239" s="286" t="str">
        <f>IF(I3239='5.1'!$E$5,TXM!L3239,"")</f>
        <v/>
      </c>
      <c r="N3239" t="str">
        <f>IFERROR(SMALL($M$5:$M$8000,ROWS($M$5:M3239)),"")</f>
        <v/>
      </c>
      <c r="P3239" t="s">
        <v>2049</v>
      </c>
      <c r="Q3239" t="s">
        <v>808</v>
      </c>
      <c r="R3239">
        <v>47344</v>
      </c>
      <c r="S3239" s="286">
        <f>ROWS(R$5:R3239)</f>
        <v>3235</v>
      </c>
      <c r="T3239" s="286" t="str">
        <f>IF(P3239='5.1'!$E$5,TXM!S3239,"")</f>
        <v/>
      </c>
      <c r="U3239" t="str">
        <f>IFERROR(SMALL($T$5:$T$8000,ROWS($T$5:T3239)),"")</f>
        <v/>
      </c>
    </row>
    <row r="3240" spans="1:21" ht="14.4" customHeight="1" x14ac:dyDescent="0.25">
      <c r="A3240" s="285" t="s">
        <v>1874</v>
      </c>
      <c r="B3240" t="s">
        <v>1086</v>
      </c>
      <c r="C3240" s="300">
        <v>419482622</v>
      </c>
      <c r="D3240" s="286">
        <f>ROWS(C$5:C3240)</f>
        <v>3236</v>
      </c>
      <c r="E3240" s="286" t="str">
        <f>IF(A3240='5.1'!$E$5,TXM!D3240,"")</f>
        <v/>
      </c>
      <c r="F3240" t="str">
        <f>IFERROR(SMALL($E$5:$E$8000,ROWS($E$5:E3240)),"")</f>
        <v/>
      </c>
      <c r="I3240" s="285" t="s">
        <v>2048</v>
      </c>
      <c r="J3240" t="s">
        <v>1080</v>
      </c>
      <c r="K3240" s="300">
        <v>1737</v>
      </c>
      <c r="L3240" s="286">
        <f>ROWS(K$5:K3240)</f>
        <v>3236</v>
      </c>
      <c r="M3240" s="286" t="str">
        <f>IF(I3240='5.1'!$E$5,TXM!L3240,"")</f>
        <v/>
      </c>
      <c r="N3240" t="str">
        <f>IFERROR(SMALL($M$5:$M$8000,ROWS($M$5:M3240)),"")</f>
        <v/>
      </c>
      <c r="P3240" t="s">
        <v>2049</v>
      </c>
      <c r="Q3240" t="s">
        <v>802</v>
      </c>
      <c r="R3240">
        <v>44640</v>
      </c>
      <c r="S3240" s="286">
        <f>ROWS(R$5:R3240)</f>
        <v>3236</v>
      </c>
      <c r="T3240" s="286" t="str">
        <f>IF(P3240='5.1'!$E$5,TXM!S3240,"")</f>
        <v/>
      </c>
      <c r="U3240" t="str">
        <f>IFERROR(SMALL($T$5:$T$8000,ROWS($T$5:T3240)),"")</f>
        <v/>
      </c>
    </row>
    <row r="3241" spans="1:21" ht="14.4" customHeight="1" x14ac:dyDescent="0.25">
      <c r="A3241" s="285" t="s">
        <v>1874</v>
      </c>
      <c r="B3241" t="s">
        <v>717</v>
      </c>
      <c r="C3241" s="300">
        <v>402255363</v>
      </c>
      <c r="D3241" s="286">
        <f>ROWS(C$5:C3241)</f>
        <v>3237</v>
      </c>
      <c r="E3241" s="286" t="str">
        <f>IF(A3241='5.1'!$E$5,TXM!D3241,"")</f>
        <v/>
      </c>
      <c r="F3241" t="str">
        <f>IFERROR(SMALL($E$5:$E$8000,ROWS($E$5:E3241)),"")</f>
        <v/>
      </c>
      <c r="I3241" s="285" t="s">
        <v>2048</v>
      </c>
      <c r="J3241" t="s">
        <v>808</v>
      </c>
      <c r="K3241" s="300">
        <v>1102</v>
      </c>
      <c r="L3241" s="286">
        <f>ROWS(K$5:K3241)</f>
        <v>3237</v>
      </c>
      <c r="M3241" s="286" t="str">
        <f>IF(I3241='5.1'!$E$5,TXM!L3241,"")</f>
        <v/>
      </c>
      <c r="N3241" t="str">
        <f>IFERROR(SMALL($M$5:$M$8000,ROWS($M$5:M3241)),"")</f>
        <v/>
      </c>
      <c r="P3241" t="s">
        <v>2049</v>
      </c>
      <c r="Q3241" t="s">
        <v>790</v>
      </c>
      <c r="R3241">
        <v>32618</v>
      </c>
      <c r="S3241" s="286">
        <f>ROWS(R$5:R3241)</f>
        <v>3237</v>
      </c>
      <c r="T3241" s="286" t="str">
        <f>IF(P3241='5.1'!$E$5,TXM!S3241,"")</f>
        <v/>
      </c>
      <c r="U3241" t="str">
        <f>IFERROR(SMALL($T$5:$T$8000,ROWS($T$5:T3241)),"")</f>
        <v/>
      </c>
    </row>
    <row r="3242" spans="1:21" ht="14.4" customHeight="1" x14ac:dyDescent="0.25">
      <c r="A3242" s="285" t="s">
        <v>1874</v>
      </c>
      <c r="B3242" t="s">
        <v>808</v>
      </c>
      <c r="C3242" s="300">
        <v>128246798</v>
      </c>
      <c r="D3242" s="286">
        <f>ROWS(C$5:C3242)</f>
        <v>3238</v>
      </c>
      <c r="E3242" s="286" t="str">
        <f>IF(A3242='5.1'!$E$5,TXM!D3242,"")</f>
        <v/>
      </c>
      <c r="F3242" t="str">
        <f>IFERROR(SMALL($E$5:$E$8000,ROWS($E$5:E3242)),"")</f>
        <v/>
      </c>
      <c r="I3242" s="285" t="s">
        <v>1770</v>
      </c>
      <c r="J3242" t="s">
        <v>108</v>
      </c>
      <c r="K3242" s="300">
        <v>846073834</v>
      </c>
      <c r="L3242" s="286">
        <f>ROWS(K$5:K3242)</f>
        <v>3238</v>
      </c>
      <c r="M3242" s="286" t="str">
        <f>IF(I3242='5.1'!$E$5,TXM!L3242,"")</f>
        <v/>
      </c>
      <c r="N3242" t="str">
        <f>IFERROR(SMALL($M$5:$M$8000,ROWS($M$5:M3242)),"")</f>
        <v/>
      </c>
      <c r="P3242" t="s">
        <v>2049</v>
      </c>
      <c r="Q3242" t="s">
        <v>1098</v>
      </c>
      <c r="R3242">
        <v>18864</v>
      </c>
      <c r="S3242" s="286">
        <f>ROWS(R$5:R3242)</f>
        <v>3238</v>
      </c>
      <c r="T3242" s="286" t="str">
        <f>IF(P3242='5.1'!$E$5,TXM!S3242,"")</f>
        <v/>
      </c>
      <c r="U3242" t="str">
        <f>IFERROR(SMALL($T$5:$T$8000,ROWS($T$5:T3242)),"")</f>
        <v/>
      </c>
    </row>
    <row r="3243" spans="1:21" ht="14.4" customHeight="1" x14ac:dyDescent="0.25">
      <c r="A3243" s="285" t="s">
        <v>1874</v>
      </c>
      <c r="B3243" t="s">
        <v>107</v>
      </c>
      <c r="C3243" s="300">
        <v>107360040</v>
      </c>
      <c r="D3243" s="286">
        <f>ROWS(C$5:C3243)</f>
        <v>3239</v>
      </c>
      <c r="E3243" s="286" t="str">
        <f>IF(A3243='5.1'!$E$5,TXM!D3243,"")</f>
        <v/>
      </c>
      <c r="F3243" t="str">
        <f>IFERROR(SMALL($E$5:$E$8000,ROWS($E$5:E3243)),"")</f>
        <v/>
      </c>
      <c r="I3243" s="285" t="s">
        <v>1770</v>
      </c>
      <c r="J3243" t="s">
        <v>198</v>
      </c>
      <c r="K3243" s="300">
        <v>569234661</v>
      </c>
      <c r="L3243" s="286">
        <f>ROWS(K$5:K3243)</f>
        <v>3239</v>
      </c>
      <c r="M3243" s="286" t="str">
        <f>IF(I3243='5.1'!$E$5,TXM!L3243,"")</f>
        <v/>
      </c>
      <c r="N3243" t="str">
        <f>IFERROR(SMALL($M$5:$M$8000,ROWS($M$5:M3243)),"")</f>
        <v/>
      </c>
      <c r="P3243" t="s">
        <v>2049</v>
      </c>
      <c r="Q3243" t="s">
        <v>1080</v>
      </c>
      <c r="R3243">
        <v>17322</v>
      </c>
      <c r="S3243" s="286">
        <f>ROWS(R$5:R3243)</f>
        <v>3239</v>
      </c>
      <c r="T3243" s="286" t="str">
        <f>IF(P3243='5.1'!$E$5,TXM!S3243,"")</f>
        <v/>
      </c>
      <c r="U3243" t="str">
        <f>IFERROR(SMALL($T$5:$T$8000,ROWS($T$5:T3243)),"")</f>
        <v/>
      </c>
    </row>
    <row r="3244" spans="1:21" ht="14.4" customHeight="1" x14ac:dyDescent="0.25">
      <c r="A3244" s="285" t="s">
        <v>1874</v>
      </c>
      <c r="B3244" t="s">
        <v>723</v>
      </c>
      <c r="C3244" s="300">
        <v>100506546</v>
      </c>
      <c r="D3244" s="286">
        <f>ROWS(C$5:C3244)</f>
        <v>3240</v>
      </c>
      <c r="E3244" s="286" t="str">
        <f>IF(A3244='5.1'!$E$5,TXM!D3244,"")</f>
        <v/>
      </c>
      <c r="F3244" t="str">
        <f>IFERROR(SMALL($E$5:$E$8000,ROWS($E$5:E3244)),"")</f>
        <v/>
      </c>
      <c r="I3244" s="285" t="s">
        <v>1770</v>
      </c>
      <c r="J3244" t="s">
        <v>762</v>
      </c>
      <c r="K3244" s="300">
        <v>241425955</v>
      </c>
      <c r="L3244" s="286">
        <f>ROWS(K$5:K3244)</f>
        <v>3240</v>
      </c>
      <c r="M3244" s="286" t="str">
        <f>IF(I3244='5.1'!$E$5,TXM!L3244,"")</f>
        <v/>
      </c>
      <c r="N3244" t="str">
        <f>IFERROR(SMALL($M$5:$M$8000,ROWS($M$5:M3244)),"")</f>
        <v/>
      </c>
      <c r="P3244" t="s">
        <v>2049</v>
      </c>
      <c r="Q3244" t="s">
        <v>806</v>
      </c>
      <c r="R3244">
        <v>12932</v>
      </c>
      <c r="S3244" s="286">
        <f>ROWS(R$5:R3244)</f>
        <v>3240</v>
      </c>
      <c r="T3244" s="286" t="str">
        <f>IF(P3244='5.1'!$E$5,TXM!S3244,"")</f>
        <v/>
      </c>
      <c r="U3244" t="str">
        <f>IFERROR(SMALL($T$5:$T$8000,ROWS($T$5:T3244)),"")</f>
        <v/>
      </c>
    </row>
    <row r="3245" spans="1:21" ht="14.4" customHeight="1" x14ac:dyDescent="0.25">
      <c r="A3245" s="285" t="s">
        <v>1874</v>
      </c>
      <c r="B3245" t="s">
        <v>804</v>
      </c>
      <c r="C3245" s="300">
        <v>86693044</v>
      </c>
      <c r="D3245" s="286">
        <f>ROWS(C$5:C3245)</f>
        <v>3241</v>
      </c>
      <c r="E3245" s="286" t="str">
        <f>IF(A3245='5.1'!$E$5,TXM!D3245,"")</f>
        <v/>
      </c>
      <c r="F3245" t="str">
        <f>IFERROR(SMALL($E$5:$E$8000,ROWS($E$5:E3245)),"")</f>
        <v/>
      </c>
      <c r="I3245" s="285" t="s">
        <v>1770</v>
      </c>
      <c r="J3245" t="s">
        <v>764</v>
      </c>
      <c r="K3245" s="300">
        <v>144514709</v>
      </c>
      <c r="L3245" s="286">
        <f>ROWS(K$5:K3245)</f>
        <v>3241</v>
      </c>
      <c r="M3245" s="286" t="str">
        <f>IF(I3245='5.1'!$E$5,TXM!L3245,"")</f>
        <v/>
      </c>
      <c r="N3245" t="str">
        <f>IFERROR(SMALL($M$5:$M$8000,ROWS($M$5:M3245)),"")</f>
        <v/>
      </c>
      <c r="P3245" t="s">
        <v>2049</v>
      </c>
      <c r="Q3245" t="s">
        <v>1086</v>
      </c>
      <c r="R3245">
        <v>10500</v>
      </c>
      <c r="S3245" s="286">
        <f>ROWS(R$5:R3245)</f>
        <v>3241</v>
      </c>
      <c r="T3245" s="286" t="str">
        <f>IF(P3245='5.1'!$E$5,TXM!S3245,"")</f>
        <v/>
      </c>
      <c r="U3245" t="str">
        <f>IFERROR(SMALL($T$5:$T$8000,ROWS($T$5:T3245)),"")</f>
        <v/>
      </c>
    </row>
    <row r="3246" spans="1:21" ht="14.4" customHeight="1" x14ac:dyDescent="0.25">
      <c r="A3246" s="285" t="s">
        <v>1874</v>
      </c>
      <c r="B3246" t="s">
        <v>1079</v>
      </c>
      <c r="C3246" s="300">
        <v>80056027</v>
      </c>
      <c r="D3246" s="286">
        <f>ROWS(C$5:C3246)</f>
        <v>3242</v>
      </c>
      <c r="E3246" s="286" t="str">
        <f>IF(A3246='5.1'!$E$5,TXM!D3246,"")</f>
        <v/>
      </c>
      <c r="F3246" t="str">
        <f>IFERROR(SMALL($E$5:$E$8000,ROWS($E$5:E3246)),"")</f>
        <v/>
      </c>
      <c r="I3246" s="285" t="s">
        <v>1770</v>
      </c>
      <c r="J3246" t="s">
        <v>760</v>
      </c>
      <c r="K3246" s="300">
        <v>112848567</v>
      </c>
      <c r="L3246" s="286">
        <f>ROWS(K$5:K3246)</f>
        <v>3242</v>
      </c>
      <c r="M3246" s="286" t="str">
        <f>IF(I3246='5.1'!$E$5,TXM!L3246,"")</f>
        <v/>
      </c>
      <c r="N3246" t="str">
        <f>IFERROR(SMALL($M$5:$M$8000,ROWS($M$5:M3246)),"")</f>
        <v/>
      </c>
      <c r="P3246" t="s">
        <v>2049</v>
      </c>
      <c r="Q3246" t="s">
        <v>1096</v>
      </c>
      <c r="R3246">
        <v>7396</v>
      </c>
      <c r="S3246" s="286">
        <f>ROWS(R$5:R3246)</f>
        <v>3242</v>
      </c>
      <c r="T3246" s="286" t="str">
        <f>IF(P3246='5.1'!$E$5,TXM!S3246,"")</f>
        <v/>
      </c>
      <c r="U3246" t="str">
        <f>IFERROR(SMALL($T$5:$T$8000,ROWS($T$5:T3246)),"")</f>
        <v/>
      </c>
    </row>
    <row r="3247" spans="1:21" ht="14.4" customHeight="1" x14ac:dyDescent="0.25">
      <c r="A3247" s="285" t="s">
        <v>1874</v>
      </c>
      <c r="B3247" t="s">
        <v>1090</v>
      </c>
      <c r="C3247" s="300">
        <v>73640048</v>
      </c>
      <c r="D3247" s="286">
        <f>ROWS(C$5:C3247)</f>
        <v>3243</v>
      </c>
      <c r="E3247" s="286" t="str">
        <f>IF(A3247='5.1'!$E$5,TXM!D3247,"")</f>
        <v/>
      </c>
      <c r="F3247" t="str">
        <f>IFERROR(SMALL($E$5:$E$8000,ROWS($E$5:E3247)),"")</f>
        <v/>
      </c>
      <c r="I3247" s="285" t="s">
        <v>1770</v>
      </c>
      <c r="J3247" t="s">
        <v>102</v>
      </c>
      <c r="K3247" s="300">
        <v>106259618</v>
      </c>
      <c r="L3247" s="286">
        <f>ROWS(K$5:K3247)</f>
        <v>3243</v>
      </c>
      <c r="M3247" s="286" t="str">
        <f>IF(I3247='5.1'!$E$5,TXM!L3247,"")</f>
        <v/>
      </c>
      <c r="N3247" t="str">
        <f>IFERROR(SMALL($M$5:$M$8000,ROWS($M$5:M3247)),"")</f>
        <v/>
      </c>
      <c r="P3247" t="s">
        <v>2049</v>
      </c>
      <c r="Q3247" t="s">
        <v>746</v>
      </c>
      <c r="R3247">
        <v>3787</v>
      </c>
      <c r="S3247" s="286">
        <f>ROWS(R$5:R3247)</f>
        <v>3243</v>
      </c>
      <c r="T3247" s="286" t="str">
        <f>IF(P3247='5.1'!$E$5,TXM!S3247,"")</f>
        <v/>
      </c>
      <c r="U3247" t="str">
        <f>IFERROR(SMALL($T$5:$T$8000,ROWS($T$5:T3247)),"")</f>
        <v/>
      </c>
    </row>
    <row r="3248" spans="1:21" ht="14.4" customHeight="1" x14ac:dyDescent="0.25">
      <c r="A3248" s="285" t="s">
        <v>1874</v>
      </c>
      <c r="B3248" t="s">
        <v>806</v>
      </c>
      <c r="C3248" s="300">
        <v>68585573</v>
      </c>
      <c r="D3248" s="286">
        <f>ROWS(C$5:C3248)</f>
        <v>3244</v>
      </c>
      <c r="E3248" s="286" t="str">
        <f>IF(A3248='5.1'!$E$5,TXM!D3248,"")</f>
        <v/>
      </c>
      <c r="F3248" t="str">
        <f>IFERROR(SMALL($E$5:$E$8000,ROWS($E$5:E3248)),"")</f>
        <v/>
      </c>
      <c r="I3248" s="285" t="s">
        <v>1770</v>
      </c>
      <c r="J3248" t="s">
        <v>107</v>
      </c>
      <c r="K3248" s="300">
        <v>91622206</v>
      </c>
      <c r="L3248" s="286">
        <f>ROWS(K$5:K3248)</f>
        <v>3244</v>
      </c>
      <c r="M3248" s="286" t="str">
        <f>IF(I3248='5.1'!$E$5,TXM!L3248,"")</f>
        <v/>
      </c>
      <c r="N3248" t="str">
        <f>IFERROR(SMALL($M$5:$M$8000,ROWS($M$5:M3248)),"")</f>
        <v/>
      </c>
      <c r="P3248" t="s">
        <v>2050</v>
      </c>
      <c r="Q3248" t="s">
        <v>810</v>
      </c>
      <c r="R3248">
        <v>1459543</v>
      </c>
      <c r="S3248" s="286">
        <f>ROWS(R$5:R3248)</f>
        <v>3244</v>
      </c>
      <c r="T3248" s="286" t="str">
        <f>IF(P3248='5.1'!$E$5,TXM!S3248,"")</f>
        <v/>
      </c>
      <c r="U3248" t="str">
        <f>IFERROR(SMALL($T$5:$T$8000,ROWS($T$5:T3248)),"")</f>
        <v/>
      </c>
    </row>
    <row r="3249" spans="1:21" ht="14.4" customHeight="1" x14ac:dyDescent="0.25">
      <c r="A3249" s="285" t="s">
        <v>1874</v>
      </c>
      <c r="B3249" t="s">
        <v>997</v>
      </c>
      <c r="C3249" s="300">
        <v>66819256</v>
      </c>
      <c r="D3249" s="286">
        <f>ROWS(C$5:C3249)</f>
        <v>3245</v>
      </c>
      <c r="E3249" s="286" t="str">
        <f>IF(A3249='5.1'!$E$5,TXM!D3249,"")</f>
        <v/>
      </c>
      <c r="F3249" t="str">
        <f>IFERROR(SMALL($E$5:$E$8000,ROWS($E$5:E3249)),"")</f>
        <v/>
      </c>
      <c r="I3249" s="285" t="s">
        <v>1770</v>
      </c>
      <c r="J3249" t="s">
        <v>705</v>
      </c>
      <c r="K3249" s="300">
        <v>79408813</v>
      </c>
      <c r="L3249" s="286">
        <f>ROWS(K$5:K3249)</f>
        <v>3245</v>
      </c>
      <c r="M3249" s="286" t="str">
        <f>IF(I3249='5.1'!$E$5,TXM!L3249,"")</f>
        <v/>
      </c>
      <c r="N3249" t="str">
        <f>IFERROR(SMALL($M$5:$M$8000,ROWS($M$5:M3249)),"")</f>
        <v/>
      </c>
      <c r="P3249" t="s">
        <v>2050</v>
      </c>
      <c r="Q3249" t="s">
        <v>1093</v>
      </c>
      <c r="R3249">
        <v>152945</v>
      </c>
      <c r="S3249" s="286">
        <f>ROWS(R$5:R3249)</f>
        <v>3245</v>
      </c>
      <c r="T3249" s="286" t="str">
        <f>IF(P3249='5.1'!$E$5,TXM!S3249,"")</f>
        <v/>
      </c>
      <c r="U3249" t="str">
        <f>IFERROR(SMALL($T$5:$T$8000,ROWS($T$5:T3249)),"")</f>
        <v/>
      </c>
    </row>
    <row r="3250" spans="1:21" ht="14.4" customHeight="1" x14ac:dyDescent="0.25">
      <c r="A3250" s="285" t="s">
        <v>1874</v>
      </c>
      <c r="B3250" t="s">
        <v>1081</v>
      </c>
      <c r="C3250" s="300">
        <v>58725905</v>
      </c>
      <c r="D3250" s="286">
        <f>ROWS(C$5:C3250)</f>
        <v>3246</v>
      </c>
      <c r="E3250" s="286" t="str">
        <f>IF(A3250='5.1'!$E$5,TXM!D3250,"")</f>
        <v/>
      </c>
      <c r="F3250" t="str">
        <f>IFERROR(SMALL($E$5:$E$8000,ROWS($E$5:E3250)),"")</f>
        <v/>
      </c>
      <c r="I3250" s="285" t="s">
        <v>1770</v>
      </c>
      <c r="J3250" t="s">
        <v>106</v>
      </c>
      <c r="K3250" s="300">
        <v>73206610</v>
      </c>
      <c r="L3250" s="286">
        <f>ROWS(K$5:K3250)</f>
        <v>3246</v>
      </c>
      <c r="M3250" s="286" t="str">
        <f>IF(I3250='5.1'!$E$5,TXM!L3250,"")</f>
        <v/>
      </c>
      <c r="N3250" t="str">
        <f>IFERROR(SMALL($M$5:$M$8000,ROWS($M$5:M3250)),"")</f>
        <v/>
      </c>
      <c r="P3250" t="s">
        <v>2050</v>
      </c>
      <c r="Q3250" t="s">
        <v>806</v>
      </c>
      <c r="R3250">
        <v>52229</v>
      </c>
      <c r="S3250" s="286">
        <f>ROWS(R$5:R3250)</f>
        <v>3246</v>
      </c>
      <c r="T3250" s="286" t="str">
        <f>IF(P3250='5.1'!$E$5,TXM!S3250,"")</f>
        <v/>
      </c>
      <c r="U3250" t="str">
        <f>IFERROR(SMALL($T$5:$T$8000,ROWS($T$5:T3250)),"")</f>
        <v/>
      </c>
    </row>
    <row r="3251" spans="1:21" ht="14.4" customHeight="1" x14ac:dyDescent="0.25">
      <c r="A3251" s="285" t="s">
        <v>1874</v>
      </c>
      <c r="B3251" t="s">
        <v>116</v>
      </c>
      <c r="C3251" s="300">
        <v>56210920</v>
      </c>
      <c r="D3251" s="286">
        <f>ROWS(C$5:C3251)</f>
        <v>3247</v>
      </c>
      <c r="E3251" s="286" t="str">
        <f>IF(A3251='5.1'!$E$5,TXM!D3251,"")</f>
        <v/>
      </c>
      <c r="F3251" t="str">
        <f>IFERROR(SMALL($E$5:$E$8000,ROWS($E$5:E3251)),"")</f>
        <v/>
      </c>
      <c r="I3251" s="285" t="s">
        <v>1770</v>
      </c>
      <c r="J3251" t="s">
        <v>117</v>
      </c>
      <c r="K3251" s="300">
        <v>58015636</v>
      </c>
      <c r="L3251" s="286">
        <f>ROWS(K$5:K3251)</f>
        <v>3247</v>
      </c>
      <c r="M3251" s="286" t="str">
        <f>IF(I3251='5.1'!$E$5,TXM!L3251,"")</f>
        <v/>
      </c>
      <c r="N3251" t="str">
        <f>IFERROR(SMALL($M$5:$M$8000,ROWS($M$5:M3251)),"")</f>
        <v/>
      </c>
      <c r="P3251" t="s">
        <v>2050</v>
      </c>
      <c r="Q3251" t="s">
        <v>1098</v>
      </c>
      <c r="R3251">
        <v>32902</v>
      </c>
      <c r="S3251" s="286">
        <f>ROWS(R$5:R3251)</f>
        <v>3247</v>
      </c>
      <c r="T3251" s="286" t="str">
        <f>IF(P3251='5.1'!$E$5,TXM!S3251,"")</f>
        <v/>
      </c>
      <c r="U3251" t="str">
        <f>IFERROR(SMALL($T$5:$T$8000,ROWS($T$5:T3251)),"")</f>
        <v/>
      </c>
    </row>
    <row r="3252" spans="1:21" ht="14.4" customHeight="1" x14ac:dyDescent="0.25">
      <c r="A3252" s="285" t="s">
        <v>1874</v>
      </c>
      <c r="B3252" t="s">
        <v>784</v>
      </c>
      <c r="C3252" s="300">
        <v>55550087</v>
      </c>
      <c r="D3252" s="286">
        <f>ROWS(C$5:C3252)</f>
        <v>3248</v>
      </c>
      <c r="E3252" s="286" t="str">
        <f>IF(A3252='5.1'!$E$5,TXM!D3252,"")</f>
        <v/>
      </c>
      <c r="F3252" t="str">
        <f>IFERROR(SMALL($E$5:$E$8000,ROWS($E$5:E3252)),"")</f>
        <v/>
      </c>
      <c r="I3252" s="285" t="s">
        <v>1770</v>
      </c>
      <c r="J3252" t="s">
        <v>766</v>
      </c>
      <c r="K3252" s="300">
        <v>49747221</v>
      </c>
      <c r="L3252" s="286">
        <f>ROWS(K$5:K3252)</f>
        <v>3248</v>
      </c>
      <c r="M3252" s="286" t="str">
        <f>IF(I3252='5.1'!$E$5,TXM!L3252,"")</f>
        <v/>
      </c>
      <c r="N3252" t="str">
        <f>IFERROR(SMALL($M$5:$M$8000,ROWS($M$5:M3252)),"")</f>
        <v/>
      </c>
      <c r="P3252" t="s">
        <v>2050</v>
      </c>
      <c r="Q3252" t="s">
        <v>804</v>
      </c>
      <c r="R3252">
        <v>19256</v>
      </c>
      <c r="S3252" s="286">
        <f>ROWS(R$5:R3252)</f>
        <v>3248</v>
      </c>
      <c r="T3252" s="286" t="str">
        <f>IF(P3252='5.1'!$E$5,TXM!S3252,"")</f>
        <v/>
      </c>
      <c r="U3252" t="str">
        <f>IFERROR(SMALL($T$5:$T$8000,ROWS($T$5:T3252)),"")</f>
        <v/>
      </c>
    </row>
    <row r="3253" spans="1:21" ht="14.4" customHeight="1" x14ac:dyDescent="0.25">
      <c r="A3253" s="285" t="s">
        <v>1874</v>
      </c>
      <c r="B3253" t="s">
        <v>102</v>
      </c>
      <c r="C3253" s="300">
        <v>53884515</v>
      </c>
      <c r="D3253" s="286">
        <f>ROWS(C$5:C3253)</f>
        <v>3249</v>
      </c>
      <c r="E3253" s="286" t="str">
        <f>IF(A3253='5.1'!$E$5,TXM!D3253,"")</f>
        <v/>
      </c>
      <c r="F3253" t="str">
        <f>IFERROR(SMALL($E$5:$E$8000,ROWS($E$5:E3253)),"")</f>
        <v/>
      </c>
      <c r="I3253" s="285" t="s">
        <v>1770</v>
      </c>
      <c r="J3253" t="s">
        <v>199</v>
      </c>
      <c r="K3253" s="300">
        <v>45161855</v>
      </c>
      <c r="L3253" s="286">
        <f>ROWS(K$5:K3253)</f>
        <v>3249</v>
      </c>
      <c r="M3253" s="286" t="str">
        <f>IF(I3253='5.1'!$E$5,TXM!L3253,"")</f>
        <v/>
      </c>
      <c r="N3253" t="str">
        <f>IFERROR(SMALL($M$5:$M$8000,ROWS($M$5:M3253)),"")</f>
        <v/>
      </c>
      <c r="P3253" t="s">
        <v>2050</v>
      </c>
      <c r="Q3253" t="s">
        <v>750</v>
      </c>
      <c r="R3253">
        <v>12579</v>
      </c>
      <c r="S3253" s="286">
        <f>ROWS(R$5:R3253)</f>
        <v>3249</v>
      </c>
      <c r="T3253" s="286" t="str">
        <f>IF(P3253='5.1'!$E$5,TXM!S3253,"")</f>
        <v/>
      </c>
      <c r="U3253" t="str">
        <f>IFERROR(SMALL($T$5:$T$8000,ROWS($T$5:T3253)),"")</f>
        <v/>
      </c>
    </row>
    <row r="3254" spans="1:21" ht="14.4" customHeight="1" x14ac:dyDescent="0.25">
      <c r="A3254" s="285" t="s">
        <v>1874</v>
      </c>
      <c r="B3254" t="s">
        <v>115</v>
      </c>
      <c r="C3254" s="300">
        <v>49034956</v>
      </c>
      <c r="D3254" s="286">
        <f>ROWS(C$5:C3254)</f>
        <v>3250</v>
      </c>
      <c r="E3254" s="286" t="str">
        <f>IF(A3254='5.1'!$E$5,TXM!D3254,"")</f>
        <v/>
      </c>
      <c r="F3254" t="str">
        <f>IFERROR(SMALL($E$5:$E$8000,ROWS($E$5:E3254)),"")</f>
        <v/>
      </c>
      <c r="I3254" s="285" t="s">
        <v>1770</v>
      </c>
      <c r="J3254" t="s">
        <v>1080</v>
      </c>
      <c r="K3254" s="300">
        <v>42259580</v>
      </c>
      <c r="L3254" s="286">
        <f>ROWS(K$5:K3254)</f>
        <v>3250</v>
      </c>
      <c r="M3254" s="286" t="str">
        <f>IF(I3254='5.1'!$E$5,TXM!L3254,"")</f>
        <v/>
      </c>
      <c r="N3254" t="str">
        <f>IFERROR(SMALL($M$5:$M$8000,ROWS($M$5:M3254)),"")</f>
        <v/>
      </c>
      <c r="P3254" t="s">
        <v>1879</v>
      </c>
      <c r="Q3254" t="s">
        <v>199</v>
      </c>
      <c r="R3254">
        <v>269788</v>
      </c>
      <c r="S3254" s="286">
        <f>ROWS(R$5:R3254)</f>
        <v>3250</v>
      </c>
      <c r="T3254" s="286" t="str">
        <f>IF(P3254='5.1'!$E$5,TXM!S3254,"")</f>
        <v/>
      </c>
      <c r="U3254" t="str">
        <f>IFERROR(SMALL($T$5:$T$8000,ROWS($T$5:T3254)),"")</f>
        <v/>
      </c>
    </row>
    <row r="3255" spans="1:21" ht="14.4" customHeight="1" x14ac:dyDescent="0.25">
      <c r="A3255" s="285" t="s">
        <v>1874</v>
      </c>
      <c r="B3255" t="s">
        <v>711</v>
      </c>
      <c r="C3255" s="300">
        <v>32590863</v>
      </c>
      <c r="D3255" s="286">
        <f>ROWS(C$5:C3255)</f>
        <v>3251</v>
      </c>
      <c r="E3255" s="286" t="str">
        <f>IF(A3255='5.1'!$E$5,TXM!D3255,"")</f>
        <v/>
      </c>
      <c r="F3255" t="str">
        <f>IFERROR(SMALL($E$5:$E$8000,ROWS($E$5:E3255)),"")</f>
        <v/>
      </c>
      <c r="I3255" s="285" t="s">
        <v>1770</v>
      </c>
      <c r="J3255" t="s">
        <v>711</v>
      </c>
      <c r="K3255" s="300">
        <v>39751525</v>
      </c>
      <c r="L3255" s="286">
        <f>ROWS(K$5:K3255)</f>
        <v>3251</v>
      </c>
      <c r="M3255" s="286" t="str">
        <f>IF(I3255='5.1'!$E$5,TXM!L3255,"")</f>
        <v/>
      </c>
      <c r="N3255" t="str">
        <f>IFERROR(SMALL($M$5:$M$8000,ROWS($M$5:M3255)),"")</f>
        <v/>
      </c>
      <c r="P3255" t="s">
        <v>1879</v>
      </c>
      <c r="Q3255" t="s">
        <v>106</v>
      </c>
      <c r="R3255">
        <v>120094</v>
      </c>
      <c r="S3255" s="286">
        <f>ROWS(R$5:R3255)</f>
        <v>3251</v>
      </c>
      <c r="T3255" s="286" t="str">
        <f>IF(P3255='5.1'!$E$5,TXM!S3255,"")</f>
        <v/>
      </c>
      <c r="U3255" t="str">
        <f>IFERROR(SMALL($T$5:$T$8000,ROWS($T$5:T3255)),"")</f>
        <v/>
      </c>
    </row>
    <row r="3256" spans="1:21" ht="14.4" customHeight="1" x14ac:dyDescent="0.25">
      <c r="A3256" s="285" t="s">
        <v>1874</v>
      </c>
      <c r="B3256" t="s">
        <v>1076</v>
      </c>
      <c r="C3256" s="300">
        <v>31723269</v>
      </c>
      <c r="D3256" s="286">
        <f>ROWS(C$5:C3256)</f>
        <v>3252</v>
      </c>
      <c r="E3256" s="286" t="str">
        <f>IF(A3256='5.1'!$E$5,TXM!D3256,"")</f>
        <v/>
      </c>
      <c r="F3256" t="str">
        <f>IFERROR(SMALL($E$5:$E$8000,ROWS($E$5:E3256)),"")</f>
        <v/>
      </c>
      <c r="I3256" s="285" t="s">
        <v>1770</v>
      </c>
      <c r="J3256" t="s">
        <v>105</v>
      </c>
      <c r="K3256" s="300">
        <v>37666599</v>
      </c>
      <c r="L3256" s="286">
        <f>ROWS(K$5:K3256)</f>
        <v>3252</v>
      </c>
      <c r="M3256" s="286" t="str">
        <f>IF(I3256='5.1'!$E$5,TXM!L3256,"")</f>
        <v/>
      </c>
      <c r="N3256" t="str">
        <f>IFERROR(SMALL($M$5:$M$8000,ROWS($M$5:M3256)),"")</f>
        <v/>
      </c>
      <c r="P3256" t="s">
        <v>1879</v>
      </c>
      <c r="Q3256" t="s">
        <v>1098</v>
      </c>
      <c r="R3256">
        <v>25423</v>
      </c>
      <c r="S3256" s="286">
        <f>ROWS(R$5:R3256)</f>
        <v>3252</v>
      </c>
      <c r="T3256" s="286" t="str">
        <f>IF(P3256='5.1'!$E$5,TXM!S3256,"")</f>
        <v/>
      </c>
      <c r="U3256" t="str">
        <f>IFERROR(SMALL($T$5:$T$8000,ROWS($T$5:T3256)),"")</f>
        <v/>
      </c>
    </row>
    <row r="3257" spans="1:21" ht="14.4" customHeight="1" x14ac:dyDescent="0.25">
      <c r="A3257" s="285" t="s">
        <v>1874</v>
      </c>
      <c r="B3257" t="s">
        <v>199</v>
      </c>
      <c r="C3257" s="300">
        <v>28760692</v>
      </c>
      <c r="D3257" s="286">
        <f>ROWS(C$5:C3257)</f>
        <v>3253</v>
      </c>
      <c r="E3257" s="286" t="str">
        <f>IF(A3257='5.1'!$E$5,TXM!D3257,"")</f>
        <v/>
      </c>
      <c r="F3257" t="str">
        <f>IFERROR(SMALL($E$5:$E$8000,ROWS($E$5:E3257)),"")</f>
        <v/>
      </c>
      <c r="I3257" s="285" t="s">
        <v>1770</v>
      </c>
      <c r="J3257" t="s">
        <v>734</v>
      </c>
      <c r="K3257" s="300">
        <v>37080979</v>
      </c>
      <c r="L3257" s="286">
        <f>ROWS(K$5:K3257)</f>
        <v>3253</v>
      </c>
      <c r="M3257" s="286" t="str">
        <f>IF(I3257='5.1'!$E$5,TXM!L3257,"")</f>
        <v/>
      </c>
      <c r="N3257" t="str">
        <f>IFERROR(SMALL($M$5:$M$8000,ROWS($M$5:M3257)),"")</f>
        <v/>
      </c>
      <c r="P3257" t="s">
        <v>2051</v>
      </c>
      <c r="Q3257" t="s">
        <v>806</v>
      </c>
      <c r="R3257">
        <v>16620</v>
      </c>
      <c r="S3257" s="286">
        <f>ROWS(R$5:R3257)</f>
        <v>3253</v>
      </c>
      <c r="T3257" s="286" t="str">
        <f>IF(P3257='5.1'!$E$5,TXM!S3257,"")</f>
        <v/>
      </c>
      <c r="U3257" t="str">
        <f>IFERROR(SMALL($T$5:$T$8000,ROWS($T$5:T3257)),"")</f>
        <v/>
      </c>
    </row>
    <row r="3258" spans="1:21" ht="14.4" customHeight="1" x14ac:dyDescent="0.25">
      <c r="A3258" s="285" t="s">
        <v>1874</v>
      </c>
      <c r="B3258" t="s">
        <v>814</v>
      </c>
      <c r="C3258" s="300">
        <v>27716067</v>
      </c>
      <c r="D3258" s="286">
        <f>ROWS(C$5:C3258)</f>
        <v>3254</v>
      </c>
      <c r="E3258" s="286" t="str">
        <f>IF(A3258='5.1'!$E$5,TXM!D3258,"")</f>
        <v/>
      </c>
      <c r="F3258" t="str">
        <f>IFERROR(SMALL($E$5:$E$8000,ROWS($E$5:E3258)),"")</f>
        <v/>
      </c>
      <c r="I3258" s="285" t="s">
        <v>1770</v>
      </c>
      <c r="J3258" t="s">
        <v>115</v>
      </c>
      <c r="K3258" s="300">
        <v>30388930</v>
      </c>
      <c r="L3258" s="286">
        <f>ROWS(K$5:K3258)</f>
        <v>3254</v>
      </c>
      <c r="M3258" s="286" t="str">
        <f>IF(I3258='5.1'!$E$5,TXM!L3258,"")</f>
        <v/>
      </c>
      <c r="N3258" t="str">
        <f>IFERROR(SMALL($M$5:$M$8000,ROWS($M$5:M3258)),"")</f>
        <v/>
      </c>
      <c r="P3258" t="s">
        <v>2051</v>
      </c>
      <c r="Q3258" t="s">
        <v>1093</v>
      </c>
      <c r="R3258">
        <v>12995</v>
      </c>
      <c r="S3258" s="286">
        <f>ROWS(R$5:R3258)</f>
        <v>3254</v>
      </c>
      <c r="T3258" s="286" t="str">
        <f>IF(P3258='5.1'!$E$5,TXM!S3258,"")</f>
        <v/>
      </c>
      <c r="U3258" t="str">
        <f>IFERROR(SMALL($T$5:$T$8000,ROWS($T$5:T3258)),"")</f>
        <v/>
      </c>
    </row>
    <row r="3259" spans="1:21" ht="14.4" customHeight="1" x14ac:dyDescent="0.25">
      <c r="A3259" s="285" t="s">
        <v>1874</v>
      </c>
      <c r="B3259" t="s">
        <v>725</v>
      </c>
      <c r="C3259" s="300">
        <v>25842613</v>
      </c>
      <c r="D3259" s="286">
        <f>ROWS(C$5:C3259)</f>
        <v>3255</v>
      </c>
      <c r="E3259" s="286" t="str">
        <f>IF(A3259='5.1'!$E$5,TXM!D3259,"")</f>
        <v/>
      </c>
      <c r="F3259" t="str">
        <f>IFERROR(SMALL($E$5:$E$8000,ROWS($E$5:E3259)),"")</f>
        <v/>
      </c>
      <c r="I3259" s="285" t="s">
        <v>1770</v>
      </c>
      <c r="J3259" t="s">
        <v>806</v>
      </c>
      <c r="K3259" s="300">
        <v>26374983</v>
      </c>
      <c r="L3259" s="286">
        <f>ROWS(K$5:K3259)</f>
        <v>3255</v>
      </c>
      <c r="M3259" s="286" t="str">
        <f>IF(I3259='5.1'!$E$5,TXM!L3259,"")</f>
        <v/>
      </c>
      <c r="N3259" t="str">
        <f>IFERROR(SMALL($M$5:$M$8000,ROWS($M$5:M3259)),"")</f>
        <v/>
      </c>
      <c r="P3259" t="s">
        <v>2052</v>
      </c>
      <c r="Q3259" t="s">
        <v>1098</v>
      </c>
      <c r="R3259">
        <v>886746</v>
      </c>
      <c r="S3259" s="286">
        <f>ROWS(R$5:R3259)</f>
        <v>3255</v>
      </c>
      <c r="T3259" s="286" t="str">
        <f>IF(P3259='5.1'!$E$5,TXM!S3259,"")</f>
        <v/>
      </c>
      <c r="U3259" t="str">
        <f>IFERROR(SMALL($T$5:$T$8000,ROWS($T$5:T3259)),"")</f>
        <v/>
      </c>
    </row>
    <row r="3260" spans="1:21" ht="14.4" customHeight="1" x14ac:dyDescent="0.25">
      <c r="A3260" s="285" t="s">
        <v>1874</v>
      </c>
      <c r="B3260" t="s">
        <v>746</v>
      </c>
      <c r="C3260" s="300">
        <v>24141515</v>
      </c>
      <c r="D3260" s="286">
        <f>ROWS(C$5:C3260)</f>
        <v>3256</v>
      </c>
      <c r="E3260" s="286" t="str">
        <f>IF(A3260='5.1'!$E$5,TXM!D3260,"")</f>
        <v/>
      </c>
      <c r="F3260" t="str">
        <f>IFERROR(SMALL($E$5:$E$8000,ROWS($E$5:E3260)),"")</f>
        <v/>
      </c>
      <c r="I3260" s="285" t="s">
        <v>1770</v>
      </c>
      <c r="J3260" t="s">
        <v>742</v>
      </c>
      <c r="K3260" s="300">
        <v>26198100</v>
      </c>
      <c r="L3260" s="286">
        <f>ROWS(K$5:K3260)</f>
        <v>3256</v>
      </c>
      <c r="M3260" s="286" t="str">
        <f>IF(I3260='5.1'!$E$5,TXM!L3260,"")</f>
        <v/>
      </c>
      <c r="N3260" t="str">
        <f>IFERROR(SMALL($M$5:$M$8000,ROWS($M$5:M3260)),"")</f>
        <v/>
      </c>
      <c r="P3260" t="s">
        <v>1881</v>
      </c>
      <c r="Q3260" t="s">
        <v>814</v>
      </c>
      <c r="R3260">
        <v>376245000</v>
      </c>
      <c r="S3260" s="286">
        <f>ROWS(R$5:R3260)</f>
        <v>3256</v>
      </c>
      <c r="T3260" s="286" t="str">
        <f>IF(P3260='5.1'!$E$5,TXM!S3260,"")</f>
        <v/>
      </c>
      <c r="U3260" t="str">
        <f>IFERROR(SMALL($T$5:$T$8000,ROWS($T$5:T3260)),"")</f>
        <v/>
      </c>
    </row>
    <row r="3261" spans="1:21" ht="14.4" customHeight="1" x14ac:dyDescent="0.25">
      <c r="A3261" s="285" t="s">
        <v>1874</v>
      </c>
      <c r="B3261" t="s">
        <v>106</v>
      </c>
      <c r="C3261" s="300">
        <v>22375128</v>
      </c>
      <c r="D3261" s="286">
        <f>ROWS(C$5:C3261)</f>
        <v>3257</v>
      </c>
      <c r="E3261" s="286" t="str">
        <f>IF(A3261='5.1'!$E$5,TXM!D3261,"")</f>
        <v/>
      </c>
      <c r="F3261" t="str">
        <f>IFERROR(SMALL($E$5:$E$8000,ROWS($E$5:E3261)),"")</f>
        <v/>
      </c>
      <c r="I3261" s="285" t="s">
        <v>1770</v>
      </c>
      <c r="J3261" t="s">
        <v>709</v>
      </c>
      <c r="K3261" s="300">
        <v>25166712</v>
      </c>
      <c r="L3261" s="286">
        <f>ROWS(K$5:K3261)</f>
        <v>3257</v>
      </c>
      <c r="M3261" s="286" t="str">
        <f>IF(I3261='5.1'!$E$5,TXM!L3261,"")</f>
        <v/>
      </c>
      <c r="N3261" t="str">
        <f>IFERROR(SMALL($M$5:$M$8000,ROWS($M$5:M3261)),"")</f>
        <v/>
      </c>
      <c r="P3261" t="s">
        <v>1881</v>
      </c>
      <c r="Q3261" t="s">
        <v>806</v>
      </c>
      <c r="R3261">
        <v>32969283</v>
      </c>
      <c r="S3261" s="286">
        <f>ROWS(R$5:R3261)</f>
        <v>3257</v>
      </c>
      <c r="T3261" s="286" t="str">
        <f>IF(P3261='5.1'!$E$5,TXM!S3261,"")</f>
        <v/>
      </c>
      <c r="U3261" t="str">
        <f>IFERROR(SMALL($T$5:$T$8000,ROWS($T$5:T3261)),"")</f>
        <v/>
      </c>
    </row>
    <row r="3262" spans="1:21" ht="14.4" customHeight="1" x14ac:dyDescent="0.25">
      <c r="A3262" s="285" t="s">
        <v>1874</v>
      </c>
      <c r="B3262" t="s">
        <v>776</v>
      </c>
      <c r="C3262" s="300">
        <v>18099190</v>
      </c>
      <c r="D3262" s="286">
        <f>ROWS(C$5:C3262)</f>
        <v>3258</v>
      </c>
      <c r="E3262" s="286" t="str">
        <f>IF(A3262='5.1'!$E$5,TXM!D3262,"")</f>
        <v/>
      </c>
      <c r="F3262" t="str">
        <f>IFERROR(SMALL($E$5:$E$8000,ROWS($E$5:E3262)),"")</f>
        <v/>
      </c>
      <c r="I3262" s="285" t="s">
        <v>1770</v>
      </c>
      <c r="J3262" t="s">
        <v>717</v>
      </c>
      <c r="K3262" s="300">
        <v>21517219</v>
      </c>
      <c r="L3262" s="286">
        <f>ROWS(K$5:K3262)</f>
        <v>3258</v>
      </c>
      <c r="M3262" s="286" t="str">
        <f>IF(I3262='5.1'!$E$5,TXM!L3262,"")</f>
        <v/>
      </c>
      <c r="N3262" t="str">
        <f>IFERROR(SMALL($M$5:$M$8000,ROWS($M$5:M3262)),"")</f>
        <v/>
      </c>
      <c r="P3262" t="s">
        <v>1881</v>
      </c>
      <c r="Q3262" t="s">
        <v>1093</v>
      </c>
      <c r="R3262">
        <v>2913528</v>
      </c>
      <c r="S3262" s="286">
        <f>ROWS(R$5:R3262)</f>
        <v>3258</v>
      </c>
      <c r="T3262" s="286" t="str">
        <f>IF(P3262='5.1'!$E$5,TXM!S3262,"")</f>
        <v/>
      </c>
      <c r="U3262" t="str">
        <f>IFERROR(SMALL($T$5:$T$8000,ROWS($T$5:T3262)),"")</f>
        <v/>
      </c>
    </row>
    <row r="3263" spans="1:21" ht="14.4" customHeight="1" x14ac:dyDescent="0.25">
      <c r="A3263" s="285" t="s">
        <v>1874</v>
      </c>
      <c r="B3263" t="s">
        <v>786</v>
      </c>
      <c r="C3263" s="300">
        <v>17985879</v>
      </c>
      <c r="D3263" s="286">
        <f>ROWS(C$5:C3263)</f>
        <v>3259</v>
      </c>
      <c r="E3263" s="286" t="str">
        <f>IF(A3263='5.1'!$E$5,TXM!D3263,"")</f>
        <v/>
      </c>
      <c r="F3263" t="str">
        <f>IFERROR(SMALL($E$5:$E$8000,ROWS($E$5:E3263)),"")</f>
        <v/>
      </c>
      <c r="I3263" s="285" t="s">
        <v>1770</v>
      </c>
      <c r="J3263" t="s">
        <v>110</v>
      </c>
      <c r="K3263" s="300">
        <v>20004647</v>
      </c>
      <c r="L3263" s="286">
        <f>ROWS(K$5:K3263)</f>
        <v>3259</v>
      </c>
      <c r="M3263" s="286" t="str">
        <f>IF(I3263='5.1'!$E$5,TXM!L3263,"")</f>
        <v/>
      </c>
      <c r="N3263" t="str">
        <f>IFERROR(SMALL($M$5:$M$8000,ROWS($M$5:M3263)),"")</f>
        <v/>
      </c>
      <c r="P3263" t="s">
        <v>1881</v>
      </c>
      <c r="Q3263" t="s">
        <v>1098</v>
      </c>
      <c r="R3263">
        <v>1975264</v>
      </c>
      <c r="S3263" s="286">
        <f>ROWS(R$5:R3263)</f>
        <v>3259</v>
      </c>
      <c r="T3263" s="286" t="str">
        <f>IF(P3263='5.1'!$E$5,TXM!S3263,"")</f>
        <v/>
      </c>
      <c r="U3263" t="str">
        <f>IFERROR(SMALL($T$5:$T$8000,ROWS($T$5:T3263)),"")</f>
        <v/>
      </c>
    </row>
    <row r="3264" spans="1:21" ht="14.4" customHeight="1" x14ac:dyDescent="0.25">
      <c r="A3264" s="285" t="s">
        <v>1874</v>
      </c>
      <c r="B3264" t="s">
        <v>750</v>
      </c>
      <c r="C3264" s="300">
        <v>15783281</v>
      </c>
      <c r="D3264" s="286">
        <f>ROWS(C$5:C3264)</f>
        <v>3260</v>
      </c>
      <c r="E3264" s="286" t="str">
        <f>IF(A3264='5.1'!$E$5,TXM!D3264,"")</f>
        <v/>
      </c>
      <c r="F3264" t="str">
        <f>IFERROR(SMALL($E$5:$E$8000,ROWS($E$5:E3264)),"")</f>
        <v/>
      </c>
      <c r="I3264" s="285" t="s">
        <v>1770</v>
      </c>
      <c r="J3264" t="s">
        <v>802</v>
      </c>
      <c r="K3264" s="300">
        <v>18111488</v>
      </c>
      <c r="L3264" s="286">
        <f>ROWS(K$5:K3264)</f>
        <v>3260</v>
      </c>
      <c r="M3264" s="286" t="str">
        <f>IF(I3264='5.1'!$E$5,TXM!L3264,"")</f>
        <v/>
      </c>
      <c r="N3264" t="str">
        <f>IFERROR(SMALL($M$5:$M$8000,ROWS($M$5:M3264)),"")</f>
        <v/>
      </c>
      <c r="P3264" t="s">
        <v>1881</v>
      </c>
      <c r="Q3264" t="s">
        <v>1090</v>
      </c>
      <c r="R3264">
        <v>1808534</v>
      </c>
      <c r="S3264" s="286">
        <f>ROWS(R$5:R3264)</f>
        <v>3260</v>
      </c>
      <c r="T3264" s="286" t="str">
        <f>IF(P3264='5.1'!$E$5,TXM!S3264,"")</f>
        <v/>
      </c>
      <c r="U3264" t="str">
        <f>IFERROR(SMALL($T$5:$T$8000,ROWS($T$5:T3264)),"")</f>
        <v/>
      </c>
    </row>
    <row r="3265" spans="1:21" ht="14.4" customHeight="1" x14ac:dyDescent="0.25">
      <c r="A3265" s="285" t="s">
        <v>1874</v>
      </c>
      <c r="B3265" t="s">
        <v>117</v>
      </c>
      <c r="C3265" s="300">
        <v>13581477</v>
      </c>
      <c r="D3265" s="286">
        <f>ROWS(C$5:C3265)</f>
        <v>3261</v>
      </c>
      <c r="E3265" s="286" t="str">
        <f>IF(A3265='5.1'!$E$5,TXM!D3265,"")</f>
        <v/>
      </c>
      <c r="F3265" t="str">
        <f>IFERROR(SMALL($E$5:$E$8000,ROWS($E$5:E3265)),"")</f>
        <v/>
      </c>
      <c r="I3265" s="285" t="s">
        <v>1770</v>
      </c>
      <c r="J3265" t="s">
        <v>1096</v>
      </c>
      <c r="K3265" s="300">
        <v>17423829</v>
      </c>
      <c r="L3265" s="286">
        <f>ROWS(K$5:K3265)</f>
        <v>3261</v>
      </c>
      <c r="M3265" s="286" t="str">
        <f>IF(I3265='5.1'!$E$5,TXM!L3265,"")</f>
        <v/>
      </c>
      <c r="N3265" t="str">
        <f>IFERROR(SMALL($M$5:$M$8000,ROWS($M$5:M3265)),"")</f>
        <v/>
      </c>
      <c r="P3265" t="s">
        <v>1881</v>
      </c>
      <c r="Q3265" t="s">
        <v>107</v>
      </c>
      <c r="R3265">
        <v>1178059</v>
      </c>
      <c r="S3265" s="286">
        <f>ROWS(R$5:R3265)</f>
        <v>3261</v>
      </c>
      <c r="T3265" s="286" t="str">
        <f>IF(P3265='5.1'!$E$5,TXM!S3265,"")</f>
        <v/>
      </c>
      <c r="U3265" t="str">
        <f>IFERROR(SMALL($T$5:$T$8000,ROWS($T$5:T3265)),"")</f>
        <v/>
      </c>
    </row>
    <row r="3266" spans="1:21" ht="14.4" customHeight="1" x14ac:dyDescent="0.25">
      <c r="A3266" s="285" t="s">
        <v>1874</v>
      </c>
      <c r="B3266" t="s">
        <v>727</v>
      </c>
      <c r="C3266" s="300">
        <v>12074249</v>
      </c>
      <c r="D3266" s="286">
        <f>ROWS(C$5:C3266)</f>
        <v>3262</v>
      </c>
      <c r="E3266" s="286" t="str">
        <f>IF(A3266='5.1'!$E$5,TXM!D3266,"")</f>
        <v/>
      </c>
      <c r="F3266" t="str">
        <f>IFERROR(SMALL($E$5:$E$8000,ROWS($E$5:E3266)),"")</f>
        <v/>
      </c>
      <c r="I3266" s="285" t="s">
        <v>1770</v>
      </c>
      <c r="J3266" t="s">
        <v>1086</v>
      </c>
      <c r="K3266" s="300">
        <v>16079281</v>
      </c>
      <c r="L3266" s="286">
        <f>ROWS(K$5:K3266)</f>
        <v>3262</v>
      </c>
      <c r="M3266" s="286" t="str">
        <f>IF(I3266='5.1'!$E$5,TXM!L3266,"")</f>
        <v/>
      </c>
      <c r="N3266" t="str">
        <f>IFERROR(SMALL($M$5:$M$8000,ROWS($M$5:M3266)),"")</f>
        <v/>
      </c>
      <c r="P3266" t="s">
        <v>1881</v>
      </c>
      <c r="Q3266" t="s">
        <v>762</v>
      </c>
      <c r="R3266">
        <v>1139099</v>
      </c>
      <c r="S3266" s="286">
        <f>ROWS(R$5:R3266)</f>
        <v>3262</v>
      </c>
      <c r="T3266" s="286" t="str">
        <f>IF(P3266='5.1'!$E$5,TXM!S3266,"")</f>
        <v/>
      </c>
      <c r="U3266" t="str">
        <f>IFERROR(SMALL($T$5:$T$8000,ROWS($T$5:T3266)),"")</f>
        <v/>
      </c>
    </row>
    <row r="3267" spans="1:21" ht="14.4" customHeight="1" x14ac:dyDescent="0.25">
      <c r="A3267" s="285" t="s">
        <v>1874</v>
      </c>
      <c r="B3267" t="s">
        <v>1096</v>
      </c>
      <c r="C3267" s="300">
        <v>11555370</v>
      </c>
      <c r="D3267" s="286">
        <f>ROWS(C$5:C3267)</f>
        <v>3263</v>
      </c>
      <c r="E3267" s="286" t="str">
        <f>IF(A3267='5.1'!$E$5,TXM!D3267,"")</f>
        <v/>
      </c>
      <c r="F3267" t="str">
        <f>IFERROR(SMALL($E$5:$E$8000,ROWS($E$5:E3267)),"")</f>
        <v/>
      </c>
      <c r="I3267" s="285" t="s">
        <v>1770</v>
      </c>
      <c r="J3267" t="s">
        <v>118</v>
      </c>
      <c r="K3267" s="300">
        <v>15451437</v>
      </c>
      <c r="L3267" s="286">
        <f>ROWS(K$5:K3267)</f>
        <v>3263</v>
      </c>
      <c r="M3267" s="286" t="str">
        <f>IF(I3267='5.1'!$E$5,TXM!L3267,"")</f>
        <v/>
      </c>
      <c r="N3267" t="str">
        <f>IFERROR(SMALL($M$5:$M$8000,ROWS($M$5:M3267)),"")</f>
        <v/>
      </c>
      <c r="P3267" t="s">
        <v>1881</v>
      </c>
      <c r="Q3267" t="s">
        <v>810</v>
      </c>
      <c r="R3267">
        <v>1003753</v>
      </c>
      <c r="S3267" s="286">
        <f>ROWS(R$5:R3267)</f>
        <v>3263</v>
      </c>
      <c r="T3267" s="286" t="str">
        <f>IF(P3267='5.1'!$E$5,TXM!S3267,"")</f>
        <v/>
      </c>
      <c r="U3267" t="str">
        <f>IFERROR(SMALL($T$5:$T$8000,ROWS($T$5:T3267)),"")</f>
        <v/>
      </c>
    </row>
    <row r="3268" spans="1:21" ht="14.4" customHeight="1" x14ac:dyDescent="0.25">
      <c r="A3268" s="285" t="s">
        <v>1874</v>
      </c>
      <c r="B3268" t="s">
        <v>782</v>
      </c>
      <c r="C3268" s="300">
        <v>10000058</v>
      </c>
      <c r="D3268" s="286">
        <f>ROWS(C$5:C3268)</f>
        <v>3264</v>
      </c>
      <c r="E3268" s="286" t="str">
        <f>IF(A3268='5.1'!$E$5,TXM!D3268,"")</f>
        <v/>
      </c>
      <c r="F3268" t="str">
        <f>IFERROR(SMALL($E$5:$E$8000,ROWS($E$5:E3268)),"")</f>
        <v/>
      </c>
      <c r="I3268" s="285" t="s">
        <v>1770</v>
      </c>
      <c r="J3268" t="s">
        <v>1093</v>
      </c>
      <c r="K3268" s="300">
        <v>14435834</v>
      </c>
      <c r="L3268" s="286">
        <f>ROWS(K$5:K3268)</f>
        <v>3264</v>
      </c>
      <c r="M3268" s="286" t="str">
        <f>IF(I3268='5.1'!$E$5,TXM!L3268,"")</f>
        <v/>
      </c>
      <c r="N3268" t="str">
        <f>IFERROR(SMALL($M$5:$M$8000,ROWS($M$5:M3268)),"")</f>
        <v/>
      </c>
      <c r="P3268" t="s">
        <v>1881</v>
      </c>
      <c r="Q3268" t="s">
        <v>760</v>
      </c>
      <c r="R3268">
        <v>850695</v>
      </c>
      <c r="S3268" s="286">
        <f>ROWS(R$5:R3268)</f>
        <v>3264</v>
      </c>
      <c r="T3268" s="286" t="str">
        <f>IF(P3268='5.1'!$E$5,TXM!S3268,"")</f>
        <v/>
      </c>
      <c r="U3268" t="str">
        <f>IFERROR(SMALL($T$5:$T$8000,ROWS($T$5:T3268)),"")</f>
        <v/>
      </c>
    </row>
    <row r="3269" spans="1:21" ht="14.4" customHeight="1" x14ac:dyDescent="0.25">
      <c r="A3269" s="285" t="s">
        <v>1874</v>
      </c>
      <c r="B3269" t="s">
        <v>796</v>
      </c>
      <c r="C3269" s="300">
        <v>9904233</v>
      </c>
      <c r="D3269" s="286">
        <f>ROWS(C$5:C3269)</f>
        <v>3265</v>
      </c>
      <c r="E3269" s="286" t="str">
        <f>IF(A3269='5.1'!$E$5,TXM!D3269,"")</f>
        <v/>
      </c>
      <c r="F3269" t="str">
        <f>IFERROR(SMALL($E$5:$E$8000,ROWS($E$5:E3269)),"")</f>
        <v/>
      </c>
      <c r="I3269" s="285" t="s">
        <v>1770</v>
      </c>
      <c r="J3269" t="s">
        <v>784</v>
      </c>
      <c r="K3269" s="300">
        <v>14345626</v>
      </c>
      <c r="L3269" s="286">
        <f>ROWS(K$5:K3269)</f>
        <v>3265</v>
      </c>
      <c r="M3269" s="286" t="str">
        <f>IF(I3269='5.1'!$E$5,TXM!L3269,"")</f>
        <v/>
      </c>
      <c r="N3269" t="str">
        <f>IFERROR(SMALL($M$5:$M$8000,ROWS($M$5:M3269)),"")</f>
        <v/>
      </c>
      <c r="P3269" t="s">
        <v>1881</v>
      </c>
      <c r="Q3269" t="s">
        <v>725</v>
      </c>
      <c r="R3269">
        <v>675047</v>
      </c>
      <c r="S3269" s="286">
        <f>ROWS(R$5:R3269)</f>
        <v>3265</v>
      </c>
      <c r="T3269" s="286" t="str">
        <f>IF(P3269='5.1'!$E$5,TXM!S3269,"")</f>
        <v/>
      </c>
      <c r="U3269" t="str">
        <f>IFERROR(SMALL($T$5:$T$8000,ROWS($T$5:T3269)),"")</f>
        <v/>
      </c>
    </row>
    <row r="3270" spans="1:21" ht="14.4" customHeight="1" x14ac:dyDescent="0.25">
      <c r="A3270" s="285" t="s">
        <v>1874</v>
      </c>
      <c r="B3270" t="s">
        <v>774</v>
      </c>
      <c r="C3270" s="300">
        <v>8980962</v>
      </c>
      <c r="D3270" s="286">
        <f>ROWS(C$5:C3270)</f>
        <v>3266</v>
      </c>
      <c r="E3270" s="286" t="str">
        <f>IF(A3270='5.1'!$E$5,TXM!D3270,"")</f>
        <v/>
      </c>
      <c r="F3270" t="str">
        <f>IFERROR(SMALL($E$5:$E$8000,ROWS($E$5:E3270)),"")</f>
        <v/>
      </c>
      <c r="I3270" s="285" t="s">
        <v>1770</v>
      </c>
      <c r="J3270" t="s">
        <v>790</v>
      </c>
      <c r="K3270" s="300">
        <v>11863595</v>
      </c>
      <c r="L3270" s="286">
        <f>ROWS(K$5:K3270)</f>
        <v>3266</v>
      </c>
      <c r="M3270" s="286" t="str">
        <f>IF(I3270='5.1'!$E$5,TXM!L3270,"")</f>
        <v/>
      </c>
      <c r="N3270" t="str">
        <f>IFERROR(SMALL($M$5:$M$8000,ROWS($M$5:M3270)),"")</f>
        <v/>
      </c>
      <c r="P3270" t="s">
        <v>1881</v>
      </c>
      <c r="Q3270" t="s">
        <v>808</v>
      </c>
      <c r="R3270">
        <v>645034</v>
      </c>
      <c r="S3270" s="286">
        <f>ROWS(R$5:R3270)</f>
        <v>3266</v>
      </c>
      <c r="T3270" s="286" t="str">
        <f>IF(P3270='5.1'!$E$5,TXM!S3270,"")</f>
        <v/>
      </c>
      <c r="U3270" t="str">
        <f>IFERROR(SMALL($T$5:$T$8000,ROWS($T$5:T3270)),"")</f>
        <v/>
      </c>
    </row>
    <row r="3271" spans="1:21" ht="14.4" customHeight="1" x14ac:dyDescent="0.25">
      <c r="A3271" s="285" t="s">
        <v>1874</v>
      </c>
      <c r="B3271" t="s">
        <v>118</v>
      </c>
      <c r="C3271" s="300">
        <v>8717060</v>
      </c>
      <c r="D3271" s="286">
        <f>ROWS(C$5:C3271)</f>
        <v>3267</v>
      </c>
      <c r="E3271" s="286" t="str">
        <f>IF(A3271='5.1'!$E$5,TXM!D3271,"")</f>
        <v/>
      </c>
      <c r="F3271" t="str">
        <f>IFERROR(SMALL($E$5:$E$8000,ROWS($E$5:E3271)),"")</f>
        <v/>
      </c>
      <c r="I3271" s="285" t="s">
        <v>1770</v>
      </c>
      <c r="J3271" t="s">
        <v>748</v>
      </c>
      <c r="K3271" s="300">
        <v>11099794</v>
      </c>
      <c r="L3271" s="286">
        <f>ROWS(K$5:K3271)</f>
        <v>3267</v>
      </c>
      <c r="M3271" s="286" t="str">
        <f>IF(I3271='5.1'!$E$5,TXM!L3271,"")</f>
        <v/>
      </c>
      <c r="N3271" t="str">
        <f>IFERROR(SMALL($M$5:$M$8000,ROWS($M$5:M3271)),"")</f>
        <v/>
      </c>
      <c r="P3271" t="s">
        <v>1881</v>
      </c>
      <c r="Q3271" t="s">
        <v>705</v>
      </c>
      <c r="R3271">
        <v>519450</v>
      </c>
      <c r="S3271" s="286">
        <f>ROWS(R$5:R3271)</f>
        <v>3267</v>
      </c>
      <c r="T3271" s="286" t="str">
        <f>IF(P3271='5.1'!$E$5,TXM!S3271,"")</f>
        <v/>
      </c>
      <c r="U3271" t="str">
        <f>IFERROR(SMALL($T$5:$T$8000,ROWS($T$5:T3271)),"")</f>
        <v/>
      </c>
    </row>
    <row r="3272" spans="1:21" ht="14.4" customHeight="1" x14ac:dyDescent="0.25">
      <c r="A3272" s="285" t="s">
        <v>1874</v>
      </c>
      <c r="B3272" t="s">
        <v>113</v>
      </c>
      <c r="C3272" s="300">
        <v>7444286</v>
      </c>
      <c r="D3272" s="286">
        <f>ROWS(C$5:C3272)</f>
        <v>3268</v>
      </c>
      <c r="E3272" s="286" t="str">
        <f>IF(A3272='5.1'!$E$5,TXM!D3272,"")</f>
        <v/>
      </c>
      <c r="F3272" t="str">
        <f>IFERROR(SMALL($E$5:$E$8000,ROWS($E$5:E3272)),"")</f>
        <v/>
      </c>
      <c r="I3272" s="285" t="s">
        <v>1770</v>
      </c>
      <c r="J3272" t="s">
        <v>1087</v>
      </c>
      <c r="K3272" s="300">
        <v>8045643</v>
      </c>
      <c r="L3272" s="286">
        <f>ROWS(K$5:K3272)</f>
        <v>3268</v>
      </c>
      <c r="M3272" s="286" t="str">
        <f>IF(I3272='5.1'!$E$5,TXM!L3272,"")</f>
        <v/>
      </c>
      <c r="N3272" t="str">
        <f>IFERROR(SMALL($M$5:$M$8000,ROWS($M$5:M3272)),"")</f>
        <v/>
      </c>
      <c r="P3272" t="s">
        <v>1881</v>
      </c>
      <c r="Q3272" t="s">
        <v>732</v>
      </c>
      <c r="R3272">
        <v>509240</v>
      </c>
      <c r="S3272" s="286">
        <f>ROWS(R$5:R3272)</f>
        <v>3268</v>
      </c>
      <c r="T3272" s="286" t="str">
        <f>IF(P3272='5.1'!$E$5,TXM!S3272,"")</f>
        <v/>
      </c>
      <c r="U3272" t="str">
        <f>IFERROR(SMALL($T$5:$T$8000,ROWS($T$5:T3272)),"")</f>
        <v/>
      </c>
    </row>
    <row r="3273" spans="1:21" ht="14.4" customHeight="1" x14ac:dyDescent="0.25">
      <c r="A3273" s="285" t="s">
        <v>1874</v>
      </c>
      <c r="B3273" t="s">
        <v>999</v>
      </c>
      <c r="C3273" s="300">
        <v>7376127</v>
      </c>
      <c r="D3273" s="286">
        <f>ROWS(C$5:C3273)</f>
        <v>3269</v>
      </c>
      <c r="E3273" s="286" t="str">
        <f>IF(A3273='5.1'!$E$5,TXM!D3273,"")</f>
        <v/>
      </c>
      <c r="F3273" t="str">
        <f>IFERROR(SMALL($E$5:$E$8000,ROWS($E$5:E3273)),"")</f>
        <v/>
      </c>
      <c r="I3273" s="285" t="s">
        <v>1770</v>
      </c>
      <c r="J3273" t="s">
        <v>119</v>
      </c>
      <c r="K3273" s="300">
        <v>7783183</v>
      </c>
      <c r="L3273" s="286">
        <f>ROWS(K$5:K3273)</f>
        <v>3269</v>
      </c>
      <c r="M3273" s="286" t="str">
        <f>IF(I3273='5.1'!$E$5,TXM!L3273,"")</f>
        <v/>
      </c>
      <c r="N3273" t="str">
        <f>IFERROR(SMALL($M$5:$M$8000,ROWS($M$5:M3273)),"")</f>
        <v/>
      </c>
      <c r="P3273" t="s">
        <v>1881</v>
      </c>
      <c r="Q3273" t="s">
        <v>1080</v>
      </c>
      <c r="R3273">
        <v>409725</v>
      </c>
      <c r="S3273" s="286">
        <f>ROWS(R$5:R3273)</f>
        <v>3269</v>
      </c>
      <c r="T3273" s="286" t="str">
        <f>IF(P3273='5.1'!$E$5,TXM!S3273,"")</f>
        <v/>
      </c>
      <c r="U3273" t="str">
        <f>IFERROR(SMALL($T$5:$T$8000,ROWS($T$5:T3273)),"")</f>
        <v/>
      </c>
    </row>
    <row r="3274" spans="1:21" ht="14.4" customHeight="1" x14ac:dyDescent="0.25">
      <c r="A3274" s="285" t="s">
        <v>1874</v>
      </c>
      <c r="B3274" t="s">
        <v>1098</v>
      </c>
      <c r="C3274" s="300">
        <v>4847280</v>
      </c>
      <c r="D3274" s="286">
        <f>ROWS(C$5:C3274)</f>
        <v>3270</v>
      </c>
      <c r="E3274" s="286" t="str">
        <f>IF(A3274='5.1'!$E$5,TXM!D3274,"")</f>
        <v/>
      </c>
      <c r="F3274" t="str">
        <f>IFERROR(SMALL($E$5:$E$8000,ROWS($E$5:E3274)),"")</f>
        <v/>
      </c>
      <c r="I3274" s="285" t="s">
        <v>1770</v>
      </c>
      <c r="J3274" t="s">
        <v>725</v>
      </c>
      <c r="K3274" s="300">
        <v>7315222</v>
      </c>
      <c r="L3274" s="286">
        <f>ROWS(K$5:K3274)</f>
        <v>3270</v>
      </c>
      <c r="M3274" s="286" t="str">
        <f>IF(I3274='5.1'!$E$5,TXM!L3274,"")</f>
        <v/>
      </c>
      <c r="N3274" t="str">
        <f>IFERROR(SMALL($M$5:$M$8000,ROWS($M$5:M3274)),"")</f>
        <v/>
      </c>
      <c r="P3274" t="s">
        <v>1881</v>
      </c>
      <c r="Q3274" t="s">
        <v>752</v>
      </c>
      <c r="R3274">
        <v>366559</v>
      </c>
      <c r="S3274" s="286">
        <f>ROWS(R$5:R3274)</f>
        <v>3270</v>
      </c>
      <c r="T3274" s="286" t="str">
        <f>IF(P3274='5.1'!$E$5,TXM!S3274,"")</f>
        <v/>
      </c>
      <c r="U3274" t="str">
        <f>IFERROR(SMALL($T$5:$T$8000,ROWS($T$5:T3274)),"")</f>
        <v/>
      </c>
    </row>
    <row r="3275" spans="1:21" ht="14.4" customHeight="1" x14ac:dyDescent="0.25">
      <c r="A3275" s="285" t="s">
        <v>1874</v>
      </c>
      <c r="B3275" t="s">
        <v>1082</v>
      </c>
      <c r="C3275" s="300">
        <v>4698168</v>
      </c>
      <c r="D3275" s="286">
        <f>ROWS(C$5:C3275)</f>
        <v>3271</v>
      </c>
      <c r="E3275" s="286" t="str">
        <f>IF(A3275='5.1'!$E$5,TXM!D3275,"")</f>
        <v/>
      </c>
      <c r="F3275" t="str">
        <f>IFERROR(SMALL($E$5:$E$8000,ROWS($E$5:E3275)),"")</f>
        <v/>
      </c>
      <c r="I3275" s="285" t="s">
        <v>1770</v>
      </c>
      <c r="J3275" t="s">
        <v>746</v>
      </c>
      <c r="K3275" s="300">
        <v>7068571</v>
      </c>
      <c r="L3275" s="286">
        <f>ROWS(K$5:K3275)</f>
        <v>3271</v>
      </c>
      <c r="M3275" s="286" t="str">
        <f>IF(I3275='5.1'!$E$5,TXM!L3275,"")</f>
        <v/>
      </c>
      <c r="N3275" t="str">
        <f>IFERROR(SMALL($M$5:$M$8000,ROWS($M$5:M3275)),"")</f>
        <v/>
      </c>
      <c r="P3275" t="s">
        <v>1881</v>
      </c>
      <c r="Q3275" t="s">
        <v>1096</v>
      </c>
      <c r="R3275">
        <v>321617</v>
      </c>
      <c r="S3275" s="286">
        <f>ROWS(R$5:R3275)</f>
        <v>3271</v>
      </c>
      <c r="T3275" s="286" t="str">
        <f>IF(P3275='5.1'!$E$5,TXM!S3275,"")</f>
        <v/>
      </c>
      <c r="U3275" t="str">
        <f>IFERROR(SMALL($T$5:$T$8000,ROWS($T$5:T3275)),"")</f>
        <v/>
      </c>
    </row>
    <row r="3276" spans="1:21" ht="14.4" customHeight="1" x14ac:dyDescent="0.25">
      <c r="A3276" s="285" t="s">
        <v>1874</v>
      </c>
      <c r="B3276" t="s">
        <v>705</v>
      </c>
      <c r="C3276" s="300">
        <v>4517846</v>
      </c>
      <c r="D3276" s="286">
        <f>ROWS(C$5:C3276)</f>
        <v>3272</v>
      </c>
      <c r="E3276" s="286" t="str">
        <f>IF(A3276='5.1'!$E$5,TXM!D3276,"")</f>
        <v/>
      </c>
      <c r="F3276" t="str">
        <f>IFERROR(SMALL($E$5:$E$8000,ROWS($E$5:E3276)),"")</f>
        <v/>
      </c>
      <c r="I3276" s="285" t="s">
        <v>1770</v>
      </c>
      <c r="J3276" t="s">
        <v>109</v>
      </c>
      <c r="K3276" s="300">
        <v>7010004</v>
      </c>
      <c r="L3276" s="286">
        <f>ROWS(K$5:K3276)</f>
        <v>3272</v>
      </c>
      <c r="M3276" s="286" t="str">
        <f>IF(I3276='5.1'!$E$5,TXM!L3276,"")</f>
        <v/>
      </c>
      <c r="N3276" t="str">
        <f>IFERROR(SMALL($M$5:$M$8000,ROWS($M$5:M3276)),"")</f>
        <v/>
      </c>
      <c r="P3276" t="s">
        <v>1881</v>
      </c>
      <c r="Q3276" t="s">
        <v>1076</v>
      </c>
      <c r="R3276">
        <v>242720</v>
      </c>
      <c r="S3276" s="286">
        <f>ROWS(R$5:R3276)</f>
        <v>3272</v>
      </c>
      <c r="T3276" s="286" t="str">
        <f>IF(P3276='5.1'!$E$5,TXM!S3276,"")</f>
        <v/>
      </c>
      <c r="U3276" t="str">
        <f>IFERROR(SMALL($T$5:$T$8000,ROWS($T$5:T3276)),"")</f>
        <v/>
      </c>
    </row>
    <row r="3277" spans="1:21" ht="14.4" customHeight="1" x14ac:dyDescent="0.25">
      <c r="A3277" s="285" t="s">
        <v>1874</v>
      </c>
      <c r="B3277" t="s">
        <v>748</v>
      </c>
      <c r="C3277" s="300">
        <v>3936250</v>
      </c>
      <c r="D3277" s="286">
        <f>ROWS(C$5:C3277)</f>
        <v>3273</v>
      </c>
      <c r="E3277" s="286" t="str">
        <f>IF(A3277='5.1'!$E$5,TXM!D3277,"")</f>
        <v/>
      </c>
      <c r="F3277" t="str">
        <f>IFERROR(SMALL($E$5:$E$8000,ROWS($E$5:E3277)),"")</f>
        <v/>
      </c>
      <c r="I3277" s="285" t="s">
        <v>1770</v>
      </c>
      <c r="J3277" t="s">
        <v>1097</v>
      </c>
      <c r="K3277" s="300">
        <v>6977716</v>
      </c>
      <c r="L3277" s="286">
        <f>ROWS(K$5:K3277)</f>
        <v>3273</v>
      </c>
      <c r="M3277" s="286" t="str">
        <f>IF(I3277='5.1'!$E$5,TXM!L3277,"")</f>
        <v/>
      </c>
      <c r="N3277" t="str">
        <f>IFERROR(SMALL($M$5:$M$8000,ROWS($M$5:M3277)),"")</f>
        <v/>
      </c>
      <c r="P3277" t="s">
        <v>1881</v>
      </c>
      <c r="Q3277" t="s">
        <v>786</v>
      </c>
      <c r="R3277">
        <v>177672</v>
      </c>
      <c r="S3277" s="286">
        <f>ROWS(R$5:R3277)</f>
        <v>3273</v>
      </c>
      <c r="T3277" s="286" t="str">
        <f>IF(P3277='5.1'!$E$5,TXM!S3277,"")</f>
        <v/>
      </c>
      <c r="U3277" t="str">
        <f>IFERROR(SMALL($T$5:$T$8000,ROWS($T$5:T3277)),"")</f>
        <v/>
      </c>
    </row>
    <row r="3278" spans="1:21" ht="14.4" customHeight="1" x14ac:dyDescent="0.25">
      <c r="A3278" s="285" t="s">
        <v>1874</v>
      </c>
      <c r="B3278" t="s">
        <v>104</v>
      </c>
      <c r="C3278" s="300">
        <v>3923851</v>
      </c>
      <c r="D3278" s="286">
        <f>ROWS(C$5:C3278)</f>
        <v>3274</v>
      </c>
      <c r="E3278" s="286" t="str">
        <f>IF(A3278='5.1'!$E$5,TXM!D3278,"")</f>
        <v/>
      </c>
      <c r="F3278" t="str">
        <f>IFERROR(SMALL($E$5:$E$8000,ROWS($E$5:E3278)),"")</f>
        <v/>
      </c>
      <c r="I3278" s="285" t="s">
        <v>1770</v>
      </c>
      <c r="J3278" t="s">
        <v>1076</v>
      </c>
      <c r="K3278" s="300">
        <v>4989998</v>
      </c>
      <c r="L3278" s="286">
        <f>ROWS(K$5:K3278)</f>
        <v>3274</v>
      </c>
      <c r="M3278" s="286" t="str">
        <f>IF(I3278='5.1'!$E$5,TXM!L3278,"")</f>
        <v/>
      </c>
      <c r="N3278" t="str">
        <f>IFERROR(SMALL($M$5:$M$8000,ROWS($M$5:M3278)),"")</f>
        <v/>
      </c>
      <c r="P3278" t="s">
        <v>1881</v>
      </c>
      <c r="Q3278" t="s">
        <v>111</v>
      </c>
      <c r="R3278">
        <v>167000</v>
      </c>
      <c r="S3278" s="286">
        <f>ROWS(R$5:R3278)</f>
        <v>3274</v>
      </c>
      <c r="T3278" s="286" t="str">
        <f>IF(P3278='5.1'!$E$5,TXM!S3278,"")</f>
        <v/>
      </c>
      <c r="U3278" t="str">
        <f>IFERROR(SMALL($T$5:$T$8000,ROWS($T$5:T3278)),"")</f>
        <v/>
      </c>
    </row>
    <row r="3279" spans="1:21" ht="14.4" customHeight="1" x14ac:dyDescent="0.25">
      <c r="A3279" s="285" t="s">
        <v>1874</v>
      </c>
      <c r="B3279" t="s">
        <v>1093</v>
      </c>
      <c r="C3279" s="300">
        <v>3645209</v>
      </c>
      <c r="D3279" s="286">
        <f>ROWS(C$5:C3279)</f>
        <v>3275</v>
      </c>
      <c r="E3279" s="286" t="str">
        <f>IF(A3279='5.1'!$E$5,TXM!D3279,"")</f>
        <v/>
      </c>
      <c r="F3279" t="str">
        <f>IFERROR(SMALL($E$5:$E$8000,ROWS($E$5:E3279)),"")</f>
        <v/>
      </c>
      <c r="I3279" s="285" t="s">
        <v>1770</v>
      </c>
      <c r="J3279" t="s">
        <v>1090</v>
      </c>
      <c r="K3279" s="300">
        <v>4750581</v>
      </c>
      <c r="L3279" s="286">
        <f>ROWS(K$5:K3279)</f>
        <v>3275</v>
      </c>
      <c r="M3279" s="286" t="str">
        <f>IF(I3279='5.1'!$E$5,TXM!L3279,"")</f>
        <v/>
      </c>
      <c r="N3279" t="str">
        <f>IFERROR(SMALL($M$5:$M$8000,ROWS($M$5:M3279)),"")</f>
        <v/>
      </c>
      <c r="P3279" t="s">
        <v>1881</v>
      </c>
      <c r="Q3279" t="s">
        <v>734</v>
      </c>
      <c r="R3279">
        <v>154740</v>
      </c>
      <c r="S3279" s="286">
        <f>ROWS(R$5:R3279)</f>
        <v>3275</v>
      </c>
      <c r="T3279" s="286" t="str">
        <f>IF(P3279='5.1'!$E$5,TXM!S3279,"")</f>
        <v/>
      </c>
      <c r="U3279" t="str">
        <f>IFERROR(SMALL($T$5:$T$8000,ROWS($T$5:T3279)),"")</f>
        <v/>
      </c>
    </row>
    <row r="3280" spans="1:21" ht="14.4" customHeight="1" x14ac:dyDescent="0.25">
      <c r="A3280" s="285" t="s">
        <v>1874</v>
      </c>
      <c r="B3280" t="s">
        <v>1087</v>
      </c>
      <c r="C3280" s="300">
        <v>3343700</v>
      </c>
      <c r="D3280" s="286">
        <f>ROWS(C$5:C3280)</f>
        <v>3276</v>
      </c>
      <c r="E3280" s="286" t="str">
        <f>IF(A3280='5.1'!$E$5,TXM!D3280,"")</f>
        <v/>
      </c>
      <c r="F3280" t="str">
        <f>IFERROR(SMALL($E$5:$E$8000,ROWS($E$5:E3280)),"")</f>
        <v/>
      </c>
      <c r="I3280" s="285" t="s">
        <v>1770</v>
      </c>
      <c r="J3280" t="s">
        <v>808</v>
      </c>
      <c r="K3280" s="300">
        <v>4396260</v>
      </c>
      <c r="L3280" s="286">
        <f>ROWS(K$5:K3280)</f>
        <v>3276</v>
      </c>
      <c r="M3280" s="286" t="str">
        <f>IF(I3280='5.1'!$E$5,TXM!L3280,"")</f>
        <v/>
      </c>
      <c r="N3280" t="str">
        <f>IFERROR(SMALL($M$5:$M$8000,ROWS($M$5:M3280)),"")</f>
        <v/>
      </c>
      <c r="P3280" t="s">
        <v>1881</v>
      </c>
      <c r="Q3280" t="s">
        <v>110</v>
      </c>
      <c r="R3280">
        <v>140055</v>
      </c>
      <c r="S3280" s="286">
        <f>ROWS(R$5:R3280)</f>
        <v>3276</v>
      </c>
      <c r="T3280" s="286" t="str">
        <f>IF(P3280='5.1'!$E$5,TXM!S3280,"")</f>
        <v/>
      </c>
      <c r="U3280" t="str">
        <f>IFERROR(SMALL($T$5:$T$8000,ROWS($T$5:T3280)),"")</f>
        <v/>
      </c>
    </row>
    <row r="3281" spans="1:21" ht="14.4" customHeight="1" x14ac:dyDescent="0.25">
      <c r="A3281" s="285" t="s">
        <v>1874</v>
      </c>
      <c r="B3281" t="s">
        <v>119</v>
      </c>
      <c r="C3281" s="300">
        <v>2386432</v>
      </c>
      <c r="D3281" s="286">
        <f>ROWS(C$5:C3281)</f>
        <v>3277</v>
      </c>
      <c r="E3281" s="286" t="str">
        <f>IF(A3281='5.1'!$E$5,TXM!D3281,"")</f>
        <v/>
      </c>
      <c r="F3281" t="str">
        <f>IFERROR(SMALL($E$5:$E$8000,ROWS($E$5:E3281)),"")</f>
        <v/>
      </c>
      <c r="I3281" s="285" t="s">
        <v>1770</v>
      </c>
      <c r="J3281" t="s">
        <v>1081</v>
      </c>
      <c r="K3281" s="300">
        <v>4190167</v>
      </c>
      <c r="L3281" s="286">
        <f>ROWS(K$5:K3281)</f>
        <v>3277</v>
      </c>
      <c r="M3281" s="286" t="str">
        <f>IF(I3281='5.1'!$E$5,TXM!L3281,"")</f>
        <v/>
      </c>
      <c r="N3281" t="str">
        <f>IFERROR(SMALL($M$5:$M$8000,ROWS($M$5:M3281)),"")</f>
        <v/>
      </c>
      <c r="P3281" t="s">
        <v>1881</v>
      </c>
      <c r="Q3281" t="s">
        <v>802</v>
      </c>
      <c r="R3281">
        <v>130428</v>
      </c>
      <c r="S3281" s="286">
        <f>ROWS(R$5:R3281)</f>
        <v>3277</v>
      </c>
      <c r="T3281" s="286" t="str">
        <f>IF(P3281='5.1'!$E$5,TXM!S3281,"")</f>
        <v/>
      </c>
      <c r="U3281" t="str">
        <f>IFERROR(SMALL($T$5:$T$8000,ROWS($T$5:T3281)),"")</f>
        <v/>
      </c>
    </row>
    <row r="3282" spans="1:21" ht="14.4" customHeight="1" x14ac:dyDescent="0.25">
      <c r="A3282" s="285" t="s">
        <v>1874</v>
      </c>
      <c r="B3282" t="s">
        <v>752</v>
      </c>
      <c r="C3282" s="300">
        <v>2380115</v>
      </c>
      <c r="D3282" s="286">
        <f>ROWS(C$5:C3282)</f>
        <v>3278</v>
      </c>
      <c r="E3282" s="286" t="str">
        <f>IF(A3282='5.1'!$E$5,TXM!D3282,"")</f>
        <v/>
      </c>
      <c r="F3282" t="str">
        <f>IFERROR(SMALL($E$5:$E$8000,ROWS($E$5:E3282)),"")</f>
        <v/>
      </c>
      <c r="I3282" s="285" t="s">
        <v>1770</v>
      </c>
      <c r="J3282" t="s">
        <v>997</v>
      </c>
      <c r="K3282" s="300">
        <v>4095680</v>
      </c>
      <c r="L3282" s="286">
        <f>ROWS(K$5:K3282)</f>
        <v>3278</v>
      </c>
      <c r="M3282" s="286" t="str">
        <f>IF(I3282='5.1'!$E$5,TXM!L3282,"")</f>
        <v/>
      </c>
      <c r="N3282" t="str">
        <f>IFERROR(SMALL($M$5:$M$8000,ROWS($M$5:M3282)),"")</f>
        <v/>
      </c>
      <c r="P3282" t="s">
        <v>1881</v>
      </c>
      <c r="Q3282" t="s">
        <v>115</v>
      </c>
      <c r="R3282">
        <v>125660</v>
      </c>
      <c r="S3282" s="286">
        <f>ROWS(R$5:R3282)</f>
        <v>3278</v>
      </c>
      <c r="T3282" s="286" t="str">
        <f>IF(P3282='5.1'!$E$5,TXM!S3282,"")</f>
        <v/>
      </c>
      <c r="U3282" t="str">
        <f>IFERROR(SMALL($T$5:$T$8000,ROWS($T$5:T3282)),"")</f>
        <v/>
      </c>
    </row>
    <row r="3283" spans="1:21" ht="14.4" customHeight="1" x14ac:dyDescent="0.25">
      <c r="A3283" s="285" t="s">
        <v>1874</v>
      </c>
      <c r="B3283" t="s">
        <v>756</v>
      </c>
      <c r="C3283" s="300">
        <v>1047334</v>
      </c>
      <c r="D3283" s="286">
        <f>ROWS(C$5:C3283)</f>
        <v>3279</v>
      </c>
      <c r="E3283" s="286" t="str">
        <f>IF(A3283='5.1'!$E$5,TXM!D3283,"")</f>
        <v/>
      </c>
      <c r="F3283" t="str">
        <f>IFERROR(SMALL($E$5:$E$8000,ROWS($E$5:E3283)),"")</f>
        <v/>
      </c>
      <c r="I3283" s="285" t="s">
        <v>1770</v>
      </c>
      <c r="J3283" t="s">
        <v>821</v>
      </c>
      <c r="K3283" s="300">
        <v>3736790</v>
      </c>
      <c r="L3283" s="286">
        <f>ROWS(K$5:K3283)</f>
        <v>3279</v>
      </c>
      <c r="M3283" s="286" t="str">
        <f>IF(I3283='5.1'!$E$5,TXM!L3283,"")</f>
        <v/>
      </c>
      <c r="N3283" t="str">
        <f>IFERROR(SMALL($M$5:$M$8000,ROWS($M$5:M3283)),"")</f>
        <v/>
      </c>
      <c r="P3283" t="s">
        <v>1881</v>
      </c>
      <c r="Q3283" t="s">
        <v>766</v>
      </c>
      <c r="R3283">
        <v>121254</v>
      </c>
      <c r="S3283" s="286">
        <f>ROWS(R$5:R3283)</f>
        <v>3279</v>
      </c>
      <c r="T3283" s="286" t="str">
        <f>IF(P3283='5.1'!$E$5,TXM!S3283,"")</f>
        <v/>
      </c>
      <c r="U3283" t="str">
        <f>IFERROR(SMALL($T$5:$T$8000,ROWS($T$5:T3283)),"")</f>
        <v/>
      </c>
    </row>
    <row r="3284" spans="1:21" ht="14.4" customHeight="1" x14ac:dyDescent="0.25">
      <c r="A3284" s="285" t="s">
        <v>1874</v>
      </c>
      <c r="B3284" t="s">
        <v>103</v>
      </c>
      <c r="C3284" s="300">
        <v>1001950</v>
      </c>
      <c r="D3284" s="286">
        <f>ROWS(C$5:C3284)</f>
        <v>3280</v>
      </c>
      <c r="E3284" s="286" t="str">
        <f>IF(A3284='5.1'!$E$5,TXM!D3284,"")</f>
        <v/>
      </c>
      <c r="F3284" t="str">
        <f>IFERROR(SMALL($E$5:$E$8000,ROWS($E$5:E3284)),"")</f>
        <v/>
      </c>
      <c r="I3284" s="285" t="s">
        <v>1770</v>
      </c>
      <c r="J3284" t="s">
        <v>1082</v>
      </c>
      <c r="K3284" s="300">
        <v>3368550</v>
      </c>
      <c r="L3284" s="286">
        <f>ROWS(K$5:K3284)</f>
        <v>3280</v>
      </c>
      <c r="M3284" s="286" t="str">
        <f>IF(I3284='5.1'!$E$5,TXM!L3284,"")</f>
        <v/>
      </c>
      <c r="N3284" t="str">
        <f>IFERROR(SMALL($M$5:$M$8000,ROWS($M$5:M3284)),"")</f>
        <v/>
      </c>
      <c r="P3284" t="s">
        <v>1881</v>
      </c>
      <c r="Q3284" t="s">
        <v>790</v>
      </c>
      <c r="R3284">
        <v>115811</v>
      </c>
      <c r="S3284" s="286">
        <f>ROWS(R$5:R3284)</f>
        <v>3280</v>
      </c>
      <c r="T3284" s="286" t="str">
        <f>IF(P3284='5.1'!$E$5,TXM!S3284,"")</f>
        <v/>
      </c>
      <c r="U3284" t="str">
        <f>IFERROR(SMALL($T$5:$T$8000,ROWS($T$5:T3284)),"")</f>
        <v/>
      </c>
    </row>
    <row r="3285" spans="1:21" ht="14.4" customHeight="1" x14ac:dyDescent="0.25">
      <c r="A3285" s="285" t="s">
        <v>1874</v>
      </c>
      <c r="B3285" t="s">
        <v>810</v>
      </c>
      <c r="C3285" s="300">
        <v>670380</v>
      </c>
      <c r="D3285" s="286">
        <f>ROWS(C$5:C3285)</f>
        <v>3281</v>
      </c>
      <c r="E3285" s="286" t="str">
        <f>IF(A3285='5.1'!$E$5,TXM!D3285,"")</f>
        <v/>
      </c>
      <c r="F3285" t="str">
        <f>IFERROR(SMALL($E$5:$E$8000,ROWS($E$5:E3285)),"")</f>
        <v/>
      </c>
      <c r="I3285" s="285" t="s">
        <v>1770</v>
      </c>
      <c r="J3285" t="s">
        <v>112</v>
      </c>
      <c r="K3285" s="300">
        <v>2973148</v>
      </c>
      <c r="L3285" s="286">
        <f>ROWS(K$5:K3285)</f>
        <v>3281</v>
      </c>
      <c r="M3285" s="286" t="str">
        <f>IF(I3285='5.1'!$E$5,TXM!L3285,"")</f>
        <v/>
      </c>
      <c r="N3285" t="str">
        <f>IFERROR(SMALL($M$5:$M$8000,ROWS($M$5:M3285)),"")</f>
        <v/>
      </c>
      <c r="P3285" t="s">
        <v>1881</v>
      </c>
      <c r="Q3285" t="s">
        <v>108</v>
      </c>
      <c r="R3285">
        <v>111258</v>
      </c>
      <c r="S3285" s="286">
        <f>ROWS(R$5:R3285)</f>
        <v>3281</v>
      </c>
      <c r="T3285" s="286" t="str">
        <f>IF(P3285='5.1'!$E$5,TXM!S3285,"")</f>
        <v/>
      </c>
      <c r="U3285" t="str">
        <f>IFERROR(SMALL($T$5:$T$8000,ROWS($T$5:T3285)),"")</f>
        <v/>
      </c>
    </row>
    <row r="3286" spans="1:21" ht="14.4" customHeight="1" x14ac:dyDescent="0.25">
      <c r="A3286" s="285" t="s">
        <v>1874</v>
      </c>
      <c r="B3286" t="s">
        <v>764</v>
      </c>
      <c r="C3286" s="300">
        <v>555778</v>
      </c>
      <c r="D3286" s="286">
        <f>ROWS(C$5:C3286)</f>
        <v>3282</v>
      </c>
      <c r="E3286" s="286" t="str">
        <f>IF(A3286='5.1'!$E$5,TXM!D3286,"")</f>
        <v/>
      </c>
      <c r="F3286" t="str">
        <f>IFERROR(SMALL($E$5:$E$8000,ROWS($E$5:E3286)),"")</f>
        <v/>
      </c>
      <c r="I3286" s="285" t="s">
        <v>1770</v>
      </c>
      <c r="J3286" t="s">
        <v>756</v>
      </c>
      <c r="K3286" s="300">
        <v>2723569</v>
      </c>
      <c r="L3286" s="286">
        <f>ROWS(K$5:K3286)</f>
        <v>3282</v>
      </c>
      <c r="M3286" s="286" t="str">
        <f>IF(I3286='5.1'!$E$5,TXM!L3286,"")</f>
        <v/>
      </c>
      <c r="N3286" t="str">
        <f>IFERROR(SMALL($M$5:$M$8000,ROWS($M$5:M3286)),"")</f>
        <v/>
      </c>
      <c r="P3286" t="s">
        <v>1881</v>
      </c>
      <c r="Q3286" t="s">
        <v>1079</v>
      </c>
      <c r="R3286">
        <v>105389</v>
      </c>
      <c r="S3286" s="286">
        <f>ROWS(R$5:R3286)</f>
        <v>3282</v>
      </c>
      <c r="T3286" s="286" t="str">
        <f>IF(P3286='5.1'!$E$5,TXM!S3286,"")</f>
        <v/>
      </c>
      <c r="U3286" t="str">
        <f>IFERROR(SMALL($T$5:$T$8000,ROWS($T$5:T3286)),"")</f>
        <v/>
      </c>
    </row>
    <row r="3287" spans="1:21" ht="14.4" customHeight="1" x14ac:dyDescent="0.25">
      <c r="A3287" s="285" t="s">
        <v>1874</v>
      </c>
      <c r="B3287" t="s">
        <v>734</v>
      </c>
      <c r="C3287" s="300">
        <v>511125</v>
      </c>
      <c r="D3287" s="286">
        <f>ROWS(C$5:C3287)</f>
        <v>3283</v>
      </c>
      <c r="E3287" s="286" t="str">
        <f>IF(A3287='5.1'!$E$5,TXM!D3287,"")</f>
        <v/>
      </c>
      <c r="F3287" t="str">
        <f>IFERROR(SMALL($E$5:$E$8000,ROWS($E$5:E3287)),"")</f>
        <v/>
      </c>
      <c r="I3287" s="285" t="s">
        <v>1770</v>
      </c>
      <c r="J3287" t="s">
        <v>774</v>
      </c>
      <c r="K3287" s="300">
        <v>2526343</v>
      </c>
      <c r="L3287" s="286">
        <f>ROWS(K$5:K3287)</f>
        <v>3283</v>
      </c>
      <c r="M3287" s="286" t="str">
        <f>IF(I3287='5.1'!$E$5,TXM!L3287,"")</f>
        <v/>
      </c>
      <c r="N3287" t="str">
        <f>IFERROR(SMALL($M$5:$M$8000,ROWS($M$5:M3287)),"")</f>
        <v/>
      </c>
      <c r="P3287" t="s">
        <v>1881</v>
      </c>
      <c r="Q3287" t="s">
        <v>1081</v>
      </c>
      <c r="R3287">
        <v>68645</v>
      </c>
      <c r="S3287" s="286">
        <f>ROWS(R$5:R3287)</f>
        <v>3283</v>
      </c>
      <c r="T3287" s="286" t="str">
        <f>IF(P3287='5.1'!$E$5,TXM!S3287,"")</f>
        <v/>
      </c>
      <c r="U3287" t="str">
        <f>IFERROR(SMALL($T$5:$T$8000,ROWS($T$5:T3287)),"")</f>
        <v/>
      </c>
    </row>
    <row r="3288" spans="1:21" ht="14.4" customHeight="1" x14ac:dyDescent="0.25">
      <c r="A3288" s="285" t="s">
        <v>1874</v>
      </c>
      <c r="B3288" t="s">
        <v>109</v>
      </c>
      <c r="C3288" s="300">
        <v>450491</v>
      </c>
      <c r="D3288" s="286">
        <f>ROWS(C$5:C3288)</f>
        <v>3284</v>
      </c>
      <c r="E3288" s="286" t="str">
        <f>IF(A3288='5.1'!$E$5,TXM!D3288,"")</f>
        <v/>
      </c>
      <c r="F3288" t="str">
        <f>IFERROR(SMALL($E$5:$E$8000,ROWS($E$5:E3288)),"")</f>
        <v/>
      </c>
      <c r="I3288" s="285" t="s">
        <v>1770</v>
      </c>
      <c r="J3288" t="s">
        <v>727</v>
      </c>
      <c r="K3288" s="300">
        <v>2411088</v>
      </c>
      <c r="L3288" s="286">
        <f>ROWS(K$5:K3288)</f>
        <v>3284</v>
      </c>
      <c r="M3288" s="286" t="str">
        <f>IF(I3288='5.1'!$E$5,TXM!L3288,"")</f>
        <v/>
      </c>
      <c r="N3288" t="str">
        <f>IFERROR(SMALL($M$5:$M$8000,ROWS($M$5:M3288)),"")</f>
        <v/>
      </c>
      <c r="P3288" t="s">
        <v>1881</v>
      </c>
      <c r="Q3288" t="s">
        <v>784</v>
      </c>
      <c r="R3288">
        <v>67801</v>
      </c>
      <c r="S3288" s="286">
        <f>ROWS(R$5:R3288)</f>
        <v>3284</v>
      </c>
      <c r="T3288" s="286" t="str">
        <f>IF(P3288='5.1'!$E$5,TXM!S3288,"")</f>
        <v/>
      </c>
      <c r="U3288" t="str">
        <f>IFERROR(SMALL($T$5:$T$8000,ROWS($T$5:T3288)),"")</f>
        <v/>
      </c>
    </row>
    <row r="3289" spans="1:21" ht="14.4" customHeight="1" x14ac:dyDescent="0.25">
      <c r="A3289" s="285" t="s">
        <v>1874</v>
      </c>
      <c r="B3289" t="s">
        <v>110</v>
      </c>
      <c r="C3289" s="300">
        <v>434530</v>
      </c>
      <c r="D3289" s="286">
        <f>ROWS(C$5:C3289)</f>
        <v>3285</v>
      </c>
      <c r="E3289" s="286" t="str">
        <f>IF(A3289='5.1'!$E$5,TXM!D3289,"")</f>
        <v/>
      </c>
      <c r="F3289" t="str">
        <f>IFERROR(SMALL($E$5:$E$8000,ROWS($E$5:E3289)),"")</f>
        <v/>
      </c>
      <c r="I3289" s="285" t="s">
        <v>1770</v>
      </c>
      <c r="J3289" t="s">
        <v>750</v>
      </c>
      <c r="K3289" s="300">
        <v>2074541</v>
      </c>
      <c r="L3289" s="286">
        <f>ROWS(K$5:K3289)</f>
        <v>3285</v>
      </c>
      <c r="M3289" s="286" t="str">
        <f>IF(I3289='5.1'!$E$5,TXM!L3289,"")</f>
        <v/>
      </c>
      <c r="N3289" t="str">
        <f>IFERROR(SMALL($M$5:$M$8000,ROWS($M$5:M3289)),"")</f>
        <v/>
      </c>
      <c r="P3289" t="s">
        <v>1881</v>
      </c>
      <c r="Q3289" t="s">
        <v>768</v>
      </c>
      <c r="R3289">
        <v>54819</v>
      </c>
      <c r="S3289" s="286">
        <f>ROWS(R$5:R3289)</f>
        <v>3285</v>
      </c>
      <c r="T3289" s="286" t="str">
        <f>IF(P3289='5.1'!$E$5,TXM!S3289,"")</f>
        <v/>
      </c>
      <c r="U3289" t="str">
        <f>IFERROR(SMALL($T$5:$T$8000,ROWS($T$5:T3289)),"")</f>
        <v/>
      </c>
    </row>
    <row r="3290" spans="1:21" ht="14.4" customHeight="1" x14ac:dyDescent="0.25">
      <c r="A3290" s="285" t="s">
        <v>1874</v>
      </c>
      <c r="B3290" t="s">
        <v>802</v>
      </c>
      <c r="C3290" s="300">
        <v>293715</v>
      </c>
      <c r="D3290" s="286">
        <f>ROWS(C$5:C3290)</f>
        <v>3286</v>
      </c>
      <c r="E3290" s="286" t="str">
        <f>IF(A3290='5.1'!$E$5,TXM!D3290,"")</f>
        <v/>
      </c>
      <c r="F3290" t="str">
        <f>IFERROR(SMALL($E$5:$E$8000,ROWS($E$5:E3290)),"")</f>
        <v/>
      </c>
      <c r="I3290" s="285" t="s">
        <v>1770</v>
      </c>
      <c r="J3290" t="s">
        <v>804</v>
      </c>
      <c r="K3290" s="300">
        <v>1975515</v>
      </c>
      <c r="L3290" s="286">
        <f>ROWS(K$5:K3290)</f>
        <v>3286</v>
      </c>
      <c r="M3290" s="286" t="str">
        <f>IF(I3290='5.1'!$E$5,TXM!L3290,"")</f>
        <v/>
      </c>
      <c r="N3290" t="str">
        <f>IFERROR(SMALL($M$5:$M$8000,ROWS($M$5:M3290)),"")</f>
        <v/>
      </c>
      <c r="P3290" t="s">
        <v>1881</v>
      </c>
      <c r="Q3290" t="s">
        <v>102</v>
      </c>
      <c r="R3290">
        <v>45500</v>
      </c>
      <c r="S3290" s="286">
        <f>ROWS(R$5:R3290)</f>
        <v>3286</v>
      </c>
      <c r="T3290" s="286" t="str">
        <f>IF(P3290='5.1'!$E$5,TXM!S3290,"")</f>
        <v/>
      </c>
      <c r="U3290" t="str">
        <f>IFERROR(SMALL($T$5:$T$8000,ROWS($T$5:T3290)),"")</f>
        <v/>
      </c>
    </row>
    <row r="3291" spans="1:21" ht="14.4" customHeight="1" x14ac:dyDescent="0.25">
      <c r="A3291" s="285" t="s">
        <v>1874</v>
      </c>
      <c r="B3291" t="s">
        <v>707</v>
      </c>
      <c r="C3291" s="300">
        <v>181151</v>
      </c>
      <c r="D3291" s="286">
        <f>ROWS(C$5:C3291)</f>
        <v>3287</v>
      </c>
      <c r="E3291" s="286" t="str">
        <f>IF(A3291='5.1'!$E$5,TXM!D3291,"")</f>
        <v/>
      </c>
      <c r="F3291" t="str">
        <f>IFERROR(SMALL($E$5:$E$8000,ROWS($E$5:E3291)),"")</f>
        <v/>
      </c>
      <c r="I3291" s="285" t="s">
        <v>1770</v>
      </c>
      <c r="J3291" t="s">
        <v>1084</v>
      </c>
      <c r="K3291" s="300">
        <v>1856525</v>
      </c>
      <c r="L3291" s="286">
        <f>ROWS(K$5:K3291)</f>
        <v>3287</v>
      </c>
      <c r="M3291" s="286" t="str">
        <f>IF(I3291='5.1'!$E$5,TXM!L3291,"")</f>
        <v/>
      </c>
      <c r="N3291" t="str">
        <f>IFERROR(SMALL($M$5:$M$8000,ROWS($M$5:M3291)),"")</f>
        <v/>
      </c>
      <c r="P3291" t="s">
        <v>1881</v>
      </c>
      <c r="Q3291" t="s">
        <v>1097</v>
      </c>
      <c r="R3291">
        <v>33559</v>
      </c>
      <c r="S3291" s="286">
        <f>ROWS(R$5:R3291)</f>
        <v>3287</v>
      </c>
      <c r="T3291" s="286" t="str">
        <f>IF(P3291='5.1'!$E$5,TXM!S3291,"")</f>
        <v/>
      </c>
      <c r="U3291" t="str">
        <f>IFERROR(SMALL($T$5:$T$8000,ROWS($T$5:T3291)),"")</f>
        <v/>
      </c>
    </row>
    <row r="3292" spans="1:21" ht="14.4" customHeight="1" x14ac:dyDescent="0.25">
      <c r="A3292" s="285" t="s">
        <v>1874</v>
      </c>
      <c r="B3292" t="s">
        <v>762</v>
      </c>
      <c r="C3292" s="300">
        <v>68972</v>
      </c>
      <c r="D3292" s="286">
        <f>ROWS(C$5:C3292)</f>
        <v>3288</v>
      </c>
      <c r="E3292" s="286" t="str">
        <f>IF(A3292='5.1'!$E$5,TXM!D3292,"")</f>
        <v/>
      </c>
      <c r="F3292" t="str">
        <f>IFERROR(SMALL($E$5:$E$8000,ROWS($E$5:E3292)),"")</f>
        <v/>
      </c>
      <c r="I3292" s="285" t="s">
        <v>1770</v>
      </c>
      <c r="J3292" t="s">
        <v>810</v>
      </c>
      <c r="K3292" s="300">
        <v>1853916</v>
      </c>
      <c r="L3292" s="286">
        <f>ROWS(K$5:K3292)</f>
        <v>3288</v>
      </c>
      <c r="M3292" s="286" t="str">
        <f>IF(I3292='5.1'!$E$5,TXM!L3292,"")</f>
        <v/>
      </c>
      <c r="N3292" t="str">
        <f>IFERROR(SMALL($M$5:$M$8000,ROWS($M$5:M3292)),"")</f>
        <v/>
      </c>
      <c r="P3292" t="s">
        <v>1881</v>
      </c>
      <c r="Q3292" t="s">
        <v>1091</v>
      </c>
      <c r="R3292">
        <v>31184</v>
      </c>
      <c r="S3292" s="286">
        <f>ROWS(R$5:R3292)</f>
        <v>3288</v>
      </c>
      <c r="T3292" s="286" t="str">
        <f>IF(P3292='5.1'!$E$5,TXM!S3292,"")</f>
        <v/>
      </c>
      <c r="U3292" t="str">
        <f>IFERROR(SMALL($T$5:$T$8000,ROWS($T$5:T3292)),"")</f>
        <v/>
      </c>
    </row>
    <row r="3293" spans="1:21" ht="14.4" customHeight="1" x14ac:dyDescent="0.25">
      <c r="A3293" s="285" t="s">
        <v>1874</v>
      </c>
      <c r="B3293" t="s">
        <v>105</v>
      </c>
      <c r="C3293" s="300">
        <v>64249</v>
      </c>
      <c r="D3293" s="286">
        <f>ROWS(C$5:C3293)</f>
        <v>3289</v>
      </c>
      <c r="E3293" s="286" t="str">
        <f>IF(A3293='5.1'!$E$5,TXM!D3293,"")</f>
        <v/>
      </c>
      <c r="F3293" t="str">
        <f>IFERROR(SMALL($E$5:$E$8000,ROWS($E$5:E3293)),"")</f>
        <v/>
      </c>
      <c r="I3293" s="285" t="s">
        <v>1770</v>
      </c>
      <c r="J3293" t="s">
        <v>104</v>
      </c>
      <c r="K3293" s="300">
        <v>1642842</v>
      </c>
      <c r="L3293" s="286">
        <f>ROWS(K$5:K3293)</f>
        <v>3289</v>
      </c>
      <c r="M3293" s="286" t="str">
        <f>IF(I3293='5.1'!$E$5,TXM!L3293,"")</f>
        <v/>
      </c>
      <c r="N3293" t="str">
        <f>IFERROR(SMALL($M$5:$M$8000,ROWS($M$5:M3293)),"")</f>
        <v/>
      </c>
      <c r="P3293" t="s">
        <v>1881</v>
      </c>
      <c r="Q3293" t="s">
        <v>821</v>
      </c>
      <c r="R3293">
        <v>25040</v>
      </c>
      <c r="S3293" s="286">
        <f>ROWS(R$5:R3293)</f>
        <v>3289</v>
      </c>
      <c r="T3293" s="286" t="str">
        <f>IF(P3293='5.1'!$E$5,TXM!S3293,"")</f>
        <v/>
      </c>
      <c r="U3293" t="str">
        <f>IFERROR(SMALL($T$5:$T$8000,ROWS($T$5:T3293)),"")</f>
        <v/>
      </c>
    </row>
    <row r="3294" spans="1:21" ht="14.4" customHeight="1" x14ac:dyDescent="0.25">
      <c r="A3294" s="285" t="s">
        <v>1874</v>
      </c>
      <c r="B3294" t="s">
        <v>821</v>
      </c>
      <c r="C3294" s="300">
        <v>44969</v>
      </c>
      <c r="D3294" s="286">
        <f>ROWS(C$5:C3294)</f>
        <v>3290</v>
      </c>
      <c r="E3294" s="286" t="str">
        <f>IF(A3294='5.1'!$E$5,TXM!D3294,"")</f>
        <v/>
      </c>
      <c r="F3294" t="str">
        <f>IFERROR(SMALL($E$5:$E$8000,ROWS($E$5:E3294)),"")</f>
        <v/>
      </c>
      <c r="I3294" s="285" t="s">
        <v>1770</v>
      </c>
      <c r="J3294" t="s">
        <v>752</v>
      </c>
      <c r="K3294" s="300">
        <v>1578003</v>
      </c>
      <c r="L3294" s="286">
        <f>ROWS(K$5:K3294)</f>
        <v>3290</v>
      </c>
      <c r="M3294" s="286" t="str">
        <f>IF(I3294='5.1'!$E$5,TXM!L3294,"")</f>
        <v/>
      </c>
      <c r="N3294" t="str">
        <f>IFERROR(SMALL($M$5:$M$8000,ROWS($M$5:M3294)),"")</f>
        <v/>
      </c>
      <c r="P3294" t="s">
        <v>1881</v>
      </c>
      <c r="Q3294" t="s">
        <v>106</v>
      </c>
      <c r="R3294">
        <v>24719</v>
      </c>
      <c r="S3294" s="286">
        <f>ROWS(R$5:R3294)</f>
        <v>3290</v>
      </c>
      <c r="T3294" s="286" t="str">
        <f>IF(P3294='5.1'!$E$5,TXM!S3294,"")</f>
        <v/>
      </c>
      <c r="U3294" t="str">
        <f>IFERROR(SMALL($T$5:$T$8000,ROWS($T$5:T3294)),"")</f>
        <v/>
      </c>
    </row>
    <row r="3295" spans="1:21" ht="14.4" customHeight="1" x14ac:dyDescent="0.25">
      <c r="A3295" s="285" t="s">
        <v>2045</v>
      </c>
      <c r="B3295" t="s">
        <v>106</v>
      </c>
      <c r="C3295" s="300">
        <v>401681</v>
      </c>
      <c r="D3295" s="286">
        <f>ROWS(C$5:C3295)</f>
        <v>3291</v>
      </c>
      <c r="E3295" s="286" t="str">
        <f>IF(A3295='5.1'!$E$5,TXM!D3295,"")</f>
        <v/>
      </c>
      <c r="F3295" t="str">
        <f>IFERROR(SMALL($E$5:$E$8000,ROWS($E$5:E3295)),"")</f>
        <v/>
      </c>
      <c r="I3295" s="285" t="s">
        <v>1770</v>
      </c>
      <c r="J3295" t="s">
        <v>768</v>
      </c>
      <c r="K3295" s="300">
        <v>1533344</v>
      </c>
      <c r="L3295" s="286">
        <f>ROWS(K$5:K3295)</f>
        <v>3291</v>
      </c>
      <c r="M3295" s="286" t="str">
        <f>IF(I3295='5.1'!$E$5,TXM!L3295,"")</f>
        <v/>
      </c>
      <c r="N3295" t="str">
        <f>IFERROR(SMALL($M$5:$M$8000,ROWS($M$5:M3295)),"")</f>
        <v/>
      </c>
      <c r="P3295" t="s">
        <v>1881</v>
      </c>
      <c r="Q3295" t="s">
        <v>119</v>
      </c>
      <c r="R3295">
        <v>17821</v>
      </c>
      <c r="S3295" s="286">
        <f>ROWS(R$5:R3295)</f>
        <v>3291</v>
      </c>
      <c r="T3295" s="286" t="str">
        <f>IF(P3295='5.1'!$E$5,TXM!S3295,"")</f>
        <v/>
      </c>
      <c r="U3295" t="str">
        <f>IFERROR(SMALL($T$5:$T$8000,ROWS($T$5:T3295)),"")</f>
        <v/>
      </c>
    </row>
    <row r="3296" spans="1:21" ht="14.4" customHeight="1" x14ac:dyDescent="0.25">
      <c r="A3296" s="285" t="s">
        <v>2046</v>
      </c>
      <c r="B3296" t="s">
        <v>999</v>
      </c>
      <c r="C3296" s="300">
        <v>18937500</v>
      </c>
      <c r="D3296" s="286">
        <f>ROWS(C$5:C3296)</f>
        <v>3292</v>
      </c>
      <c r="E3296" s="286" t="str">
        <f>IF(A3296='5.1'!$E$5,TXM!D3296,"")</f>
        <v/>
      </c>
      <c r="F3296" t="str">
        <f>IFERROR(SMALL($E$5:$E$8000,ROWS($E$5:E3296)),"")</f>
        <v/>
      </c>
      <c r="I3296" s="285" t="s">
        <v>1770</v>
      </c>
      <c r="J3296" t="s">
        <v>723</v>
      </c>
      <c r="K3296" s="300">
        <v>1392713</v>
      </c>
      <c r="L3296" s="286">
        <f>ROWS(K$5:K3296)</f>
        <v>3292</v>
      </c>
      <c r="M3296" s="286" t="str">
        <f>IF(I3296='5.1'!$E$5,TXM!L3296,"")</f>
        <v/>
      </c>
      <c r="N3296" t="str">
        <f>IFERROR(SMALL($M$5:$M$8000,ROWS($M$5:M3296)),"")</f>
        <v/>
      </c>
      <c r="P3296" t="s">
        <v>1881</v>
      </c>
      <c r="Q3296" t="s">
        <v>1084</v>
      </c>
      <c r="R3296">
        <v>17799</v>
      </c>
      <c r="S3296" s="286">
        <f>ROWS(R$5:R3296)</f>
        <v>3292</v>
      </c>
      <c r="T3296" s="286" t="str">
        <f>IF(P3296='5.1'!$E$5,TXM!S3296,"")</f>
        <v/>
      </c>
      <c r="U3296" t="str">
        <f>IFERROR(SMALL($T$5:$T$8000,ROWS($T$5:T3296)),"")</f>
        <v/>
      </c>
    </row>
    <row r="3297" spans="1:21" ht="14.4" customHeight="1" x14ac:dyDescent="0.25">
      <c r="A3297" s="285" t="s">
        <v>2046</v>
      </c>
      <c r="B3297" t="s">
        <v>1080</v>
      </c>
      <c r="C3297" s="300">
        <v>8632461</v>
      </c>
      <c r="D3297" s="286">
        <f>ROWS(C$5:C3297)</f>
        <v>3293</v>
      </c>
      <c r="E3297" s="286" t="str">
        <f>IF(A3297='5.1'!$E$5,TXM!D3297,"")</f>
        <v/>
      </c>
      <c r="F3297" t="str">
        <f>IFERROR(SMALL($E$5:$E$8000,ROWS($E$5:E3297)),"")</f>
        <v/>
      </c>
      <c r="I3297" s="285" t="s">
        <v>1770</v>
      </c>
      <c r="J3297" t="s">
        <v>786</v>
      </c>
      <c r="K3297" s="300">
        <v>1365403</v>
      </c>
      <c r="L3297" s="286">
        <f>ROWS(K$5:K3297)</f>
        <v>3293</v>
      </c>
      <c r="M3297" s="286" t="str">
        <f>IF(I3297='5.1'!$E$5,TXM!L3297,"")</f>
        <v/>
      </c>
      <c r="N3297" t="str">
        <f>IFERROR(SMALL($M$5:$M$8000,ROWS($M$5:M3297)),"")</f>
        <v/>
      </c>
      <c r="P3297" t="s">
        <v>1881</v>
      </c>
      <c r="Q3297" t="s">
        <v>1087</v>
      </c>
      <c r="R3297">
        <v>16500</v>
      </c>
      <c r="S3297" s="286">
        <f>ROWS(R$5:R3297)</f>
        <v>3293</v>
      </c>
      <c r="T3297" s="286" t="str">
        <f>IF(P3297='5.1'!$E$5,TXM!S3297,"")</f>
        <v/>
      </c>
      <c r="U3297" t="str">
        <f>IFERROR(SMALL($T$5:$T$8000,ROWS($T$5:T3297)),"")</f>
        <v/>
      </c>
    </row>
    <row r="3298" spans="1:21" ht="14.4" customHeight="1" x14ac:dyDescent="0.25">
      <c r="A3298" s="285" t="s">
        <v>2046</v>
      </c>
      <c r="B3298" t="s">
        <v>1086</v>
      </c>
      <c r="C3298" s="300">
        <v>2187766</v>
      </c>
      <c r="D3298" s="286">
        <f>ROWS(C$5:C3298)</f>
        <v>3294</v>
      </c>
      <c r="E3298" s="286" t="str">
        <f>IF(A3298='5.1'!$E$5,TXM!D3298,"")</f>
        <v/>
      </c>
      <c r="F3298" t="str">
        <f>IFERROR(SMALL($E$5:$E$8000,ROWS($E$5:E3298)),"")</f>
        <v/>
      </c>
      <c r="I3298" s="285" t="s">
        <v>1770</v>
      </c>
      <c r="J3298" t="s">
        <v>111</v>
      </c>
      <c r="K3298" s="300">
        <v>1346135</v>
      </c>
      <c r="L3298" s="286">
        <f>ROWS(K$5:K3298)</f>
        <v>3294</v>
      </c>
      <c r="M3298" s="286" t="str">
        <f>IF(I3298='5.1'!$E$5,TXM!L3298,"")</f>
        <v/>
      </c>
      <c r="N3298" t="str">
        <f>IFERROR(SMALL($M$5:$M$8000,ROWS($M$5:M3298)),"")</f>
        <v/>
      </c>
      <c r="P3298" t="s">
        <v>1881</v>
      </c>
      <c r="Q3298" t="s">
        <v>748</v>
      </c>
      <c r="R3298">
        <v>14319</v>
      </c>
      <c r="S3298" s="286">
        <f>ROWS(R$5:R3298)</f>
        <v>3294</v>
      </c>
      <c r="T3298" s="286" t="str">
        <f>IF(P3298='5.1'!$E$5,TXM!S3298,"")</f>
        <v/>
      </c>
      <c r="U3298" t="str">
        <f>IFERROR(SMALL($T$5:$T$8000,ROWS($T$5:T3298)),"")</f>
        <v/>
      </c>
    </row>
    <row r="3299" spans="1:21" ht="14.4" customHeight="1" x14ac:dyDescent="0.25">
      <c r="A3299" s="285" t="s">
        <v>2046</v>
      </c>
      <c r="B3299" t="s">
        <v>786</v>
      </c>
      <c r="C3299" s="300">
        <v>513156</v>
      </c>
      <c r="D3299" s="286">
        <f>ROWS(C$5:C3299)</f>
        <v>3295</v>
      </c>
      <c r="E3299" s="286" t="str">
        <f>IF(A3299='5.1'!$E$5,TXM!D3299,"")</f>
        <v/>
      </c>
      <c r="F3299" t="str">
        <f>IFERROR(SMALL($E$5:$E$8000,ROWS($E$5:E3299)),"")</f>
        <v/>
      </c>
      <c r="I3299" s="285" t="s">
        <v>1770</v>
      </c>
      <c r="J3299" t="s">
        <v>754</v>
      </c>
      <c r="K3299" s="300">
        <v>1299856</v>
      </c>
      <c r="L3299" s="286">
        <f>ROWS(K$5:K3299)</f>
        <v>3295</v>
      </c>
      <c r="M3299" s="286" t="str">
        <f>IF(I3299='5.1'!$E$5,TXM!L3299,"")</f>
        <v/>
      </c>
      <c r="N3299" t="str">
        <f>IFERROR(SMALL($M$5:$M$8000,ROWS($M$5:M3299)),"")</f>
        <v/>
      </c>
      <c r="P3299" t="s">
        <v>1881</v>
      </c>
      <c r="Q3299" t="s">
        <v>723</v>
      </c>
      <c r="R3299">
        <v>13846</v>
      </c>
      <c r="S3299" s="286">
        <f>ROWS(R$5:R3299)</f>
        <v>3295</v>
      </c>
      <c r="T3299" s="286" t="str">
        <f>IF(P3299='5.1'!$E$5,TXM!S3299,"")</f>
        <v/>
      </c>
      <c r="U3299" t="str">
        <f>IFERROR(SMALL($T$5:$T$8000,ROWS($T$5:T3299)),"")</f>
        <v/>
      </c>
    </row>
    <row r="3300" spans="1:21" ht="14.4" customHeight="1" x14ac:dyDescent="0.25">
      <c r="A3300" s="285" t="s">
        <v>2046</v>
      </c>
      <c r="B3300" t="s">
        <v>719</v>
      </c>
      <c r="C3300" s="300">
        <v>418898</v>
      </c>
      <c r="D3300" s="286">
        <f>ROWS(C$5:C3300)</f>
        <v>3296</v>
      </c>
      <c r="E3300" s="286" t="str">
        <f>IF(A3300='5.1'!$E$5,TXM!D3300,"")</f>
        <v/>
      </c>
      <c r="F3300" t="str">
        <f>IFERROR(SMALL($E$5:$E$8000,ROWS($E$5:E3300)),"")</f>
        <v/>
      </c>
      <c r="I3300" s="285" t="s">
        <v>1770</v>
      </c>
      <c r="J3300" t="s">
        <v>114</v>
      </c>
      <c r="K3300" s="300">
        <v>1217539</v>
      </c>
      <c r="L3300" s="286">
        <f>ROWS(K$5:K3300)</f>
        <v>3296</v>
      </c>
      <c r="M3300" s="286" t="str">
        <f>IF(I3300='5.1'!$E$5,TXM!L3300,"")</f>
        <v/>
      </c>
      <c r="N3300" t="str">
        <f>IFERROR(SMALL($M$5:$M$8000,ROWS($M$5:M3300)),"")</f>
        <v/>
      </c>
      <c r="P3300" t="s">
        <v>1881</v>
      </c>
      <c r="Q3300" t="s">
        <v>764</v>
      </c>
      <c r="R3300">
        <v>13202</v>
      </c>
      <c r="S3300" s="286">
        <f>ROWS(R$5:R3300)</f>
        <v>3296</v>
      </c>
      <c r="T3300" s="286" t="str">
        <f>IF(P3300='5.1'!$E$5,TXM!S3300,"")</f>
        <v/>
      </c>
      <c r="U3300" t="str">
        <f>IFERROR(SMALL($T$5:$T$8000,ROWS($T$5:T3300)),"")</f>
        <v/>
      </c>
    </row>
    <row r="3301" spans="1:21" ht="14.4" customHeight="1" x14ac:dyDescent="0.25">
      <c r="A3301" s="285" t="s">
        <v>2046</v>
      </c>
      <c r="B3301" t="s">
        <v>784</v>
      </c>
      <c r="C3301" s="300">
        <v>256725</v>
      </c>
      <c r="D3301" s="286">
        <f>ROWS(C$5:C3301)</f>
        <v>3297</v>
      </c>
      <c r="E3301" s="286" t="str">
        <f>IF(A3301='5.1'!$E$5,TXM!D3301,"")</f>
        <v/>
      </c>
      <c r="F3301" t="str">
        <f>IFERROR(SMALL($E$5:$E$8000,ROWS($E$5:E3301)),"")</f>
        <v/>
      </c>
      <c r="I3301" s="285" t="s">
        <v>1770</v>
      </c>
      <c r="J3301" t="s">
        <v>707</v>
      </c>
      <c r="K3301" s="300">
        <v>1154011</v>
      </c>
      <c r="L3301" s="286">
        <f>ROWS(K$5:K3301)</f>
        <v>3297</v>
      </c>
      <c r="M3301" s="286" t="str">
        <f>IF(I3301='5.1'!$E$5,TXM!L3301,"")</f>
        <v/>
      </c>
      <c r="N3301" t="str">
        <f>IFERROR(SMALL($M$5:$M$8000,ROWS($M$5:M3301)),"")</f>
        <v/>
      </c>
      <c r="P3301" t="s">
        <v>1881</v>
      </c>
      <c r="Q3301" t="s">
        <v>776</v>
      </c>
      <c r="R3301">
        <v>11110</v>
      </c>
      <c r="S3301" s="286">
        <f>ROWS(R$5:R3301)</f>
        <v>3297</v>
      </c>
      <c r="T3301" s="286" t="str">
        <f>IF(P3301='5.1'!$E$5,TXM!S3301,"")</f>
        <v/>
      </c>
      <c r="U3301" t="str">
        <f>IFERROR(SMALL($T$5:$T$8000,ROWS($T$5:T3301)),"")</f>
        <v/>
      </c>
    </row>
    <row r="3302" spans="1:21" ht="14.4" customHeight="1" x14ac:dyDescent="0.25">
      <c r="A3302" s="285" t="s">
        <v>2046</v>
      </c>
      <c r="B3302" t="s">
        <v>1079</v>
      </c>
      <c r="C3302" s="300">
        <v>255247</v>
      </c>
      <c r="D3302" s="286">
        <f>ROWS(C$5:C3302)</f>
        <v>3298</v>
      </c>
      <c r="E3302" s="286" t="str">
        <f>IF(A3302='5.1'!$E$5,TXM!D3302,"")</f>
        <v/>
      </c>
      <c r="F3302" t="str">
        <f>IFERROR(SMALL($E$5:$E$8000,ROWS($E$5:E3302)),"")</f>
        <v/>
      </c>
      <c r="I3302" s="285" t="s">
        <v>1770</v>
      </c>
      <c r="J3302" t="s">
        <v>1098</v>
      </c>
      <c r="K3302" s="300">
        <v>1135504</v>
      </c>
      <c r="L3302" s="286">
        <f>ROWS(K$5:K3302)</f>
        <v>3298</v>
      </c>
      <c r="M3302" s="286" t="str">
        <f>IF(I3302='5.1'!$E$5,TXM!L3302,"")</f>
        <v/>
      </c>
      <c r="N3302" t="str">
        <f>IFERROR(SMALL($M$5:$M$8000,ROWS($M$5:M3302)),"")</f>
        <v/>
      </c>
      <c r="P3302" t="s">
        <v>1881</v>
      </c>
      <c r="Q3302" t="s">
        <v>804</v>
      </c>
      <c r="R3302">
        <v>10086</v>
      </c>
      <c r="S3302" s="286">
        <f>ROWS(R$5:R3302)</f>
        <v>3298</v>
      </c>
      <c r="T3302" s="286" t="str">
        <f>IF(P3302='5.1'!$E$5,TXM!S3302,"")</f>
        <v/>
      </c>
      <c r="U3302" t="str">
        <f>IFERROR(SMALL($T$5:$T$8000,ROWS($T$5:T3302)),"")</f>
        <v/>
      </c>
    </row>
    <row r="3303" spans="1:21" ht="14.4" customHeight="1" x14ac:dyDescent="0.25">
      <c r="A3303" s="285" t="s">
        <v>2046</v>
      </c>
      <c r="B3303" t="s">
        <v>774</v>
      </c>
      <c r="C3303" s="300">
        <v>110797</v>
      </c>
      <c r="D3303" s="286">
        <f>ROWS(C$5:C3303)</f>
        <v>3299</v>
      </c>
      <c r="E3303" s="286" t="str">
        <f>IF(A3303='5.1'!$E$5,TXM!D3303,"")</f>
        <v/>
      </c>
      <c r="F3303" t="str">
        <f>IFERROR(SMALL($E$5:$E$8000,ROWS($E$5:E3303)),"")</f>
        <v/>
      </c>
      <c r="I3303" s="285" t="s">
        <v>1770</v>
      </c>
      <c r="J3303" t="s">
        <v>719</v>
      </c>
      <c r="K3303" s="300">
        <v>928185</v>
      </c>
      <c r="L3303" s="286">
        <f>ROWS(K$5:K3303)</f>
        <v>3299</v>
      </c>
      <c r="M3303" s="286" t="str">
        <f>IF(I3303='5.1'!$E$5,TXM!L3303,"")</f>
        <v/>
      </c>
      <c r="N3303" t="str">
        <f>IFERROR(SMALL($M$5:$M$8000,ROWS($M$5:M3303)),"")</f>
        <v/>
      </c>
      <c r="P3303" t="s">
        <v>1881</v>
      </c>
      <c r="Q3303" t="s">
        <v>788</v>
      </c>
      <c r="R3303">
        <v>9626</v>
      </c>
      <c r="S3303" s="286">
        <f>ROWS(R$5:R3303)</f>
        <v>3299</v>
      </c>
      <c r="T3303" s="286" t="str">
        <f>IF(P3303='5.1'!$E$5,TXM!S3303,"")</f>
        <v/>
      </c>
      <c r="U3303" t="str">
        <f>IFERROR(SMALL($T$5:$T$8000,ROWS($T$5:T3303)),"")</f>
        <v/>
      </c>
    </row>
    <row r="3304" spans="1:21" ht="14.4" customHeight="1" x14ac:dyDescent="0.25">
      <c r="A3304" s="285" t="s">
        <v>2046</v>
      </c>
      <c r="B3304" t="s">
        <v>106</v>
      </c>
      <c r="C3304" s="300">
        <v>3226</v>
      </c>
      <c r="D3304" s="286">
        <f>ROWS(C$5:C3304)</f>
        <v>3300</v>
      </c>
      <c r="E3304" s="286" t="str">
        <f>IF(A3304='5.1'!$E$5,TXM!D3304,"")</f>
        <v/>
      </c>
      <c r="F3304" t="str">
        <f>IFERROR(SMALL($E$5:$E$8000,ROWS($E$5:E3304)),"")</f>
        <v/>
      </c>
      <c r="I3304" s="285" t="s">
        <v>1770</v>
      </c>
      <c r="J3304" t="s">
        <v>1077</v>
      </c>
      <c r="K3304" s="300">
        <v>863150</v>
      </c>
      <c r="L3304" s="286">
        <f>ROWS(K$5:K3304)</f>
        <v>3300</v>
      </c>
      <c r="M3304" s="286" t="str">
        <f>IF(I3304='5.1'!$E$5,TXM!L3304,"")</f>
        <v/>
      </c>
      <c r="N3304" t="str">
        <f>IFERROR(SMALL($M$5:$M$8000,ROWS($M$5:M3304)),"")</f>
        <v/>
      </c>
      <c r="P3304" t="s">
        <v>1881</v>
      </c>
      <c r="Q3304" t="s">
        <v>117</v>
      </c>
      <c r="R3304">
        <v>9623</v>
      </c>
      <c r="S3304" s="286">
        <f>ROWS(R$5:R3304)</f>
        <v>3300</v>
      </c>
      <c r="T3304" s="286" t="str">
        <f>IF(P3304='5.1'!$E$5,TXM!S3304,"")</f>
        <v/>
      </c>
      <c r="U3304" t="str">
        <f>IFERROR(SMALL($T$5:$T$8000,ROWS($T$5:T3304)),"")</f>
        <v/>
      </c>
    </row>
    <row r="3305" spans="1:21" ht="14.4" customHeight="1" x14ac:dyDescent="0.25">
      <c r="A3305" s="285" t="s">
        <v>1876</v>
      </c>
      <c r="B3305" t="s">
        <v>715</v>
      </c>
      <c r="C3305" s="300">
        <v>25104695074</v>
      </c>
      <c r="D3305" s="286">
        <f>ROWS(C$5:C3305)</f>
        <v>3301</v>
      </c>
      <c r="E3305" s="286" t="str">
        <f>IF(A3305='5.1'!$E$5,TXM!D3305,"")</f>
        <v/>
      </c>
      <c r="F3305" t="str">
        <f>IFERROR(SMALL($E$5:$E$8000,ROWS($E$5:E3305)),"")</f>
        <v/>
      </c>
      <c r="I3305" s="285" t="s">
        <v>1770</v>
      </c>
      <c r="J3305" t="s">
        <v>782</v>
      </c>
      <c r="K3305" s="300">
        <v>746918</v>
      </c>
      <c r="L3305" s="286">
        <f>ROWS(K$5:K3305)</f>
        <v>3301</v>
      </c>
      <c r="M3305" s="286" t="str">
        <f>IF(I3305='5.1'!$E$5,TXM!L3305,"")</f>
        <v/>
      </c>
      <c r="N3305" t="str">
        <f>IFERROR(SMALL($M$5:$M$8000,ROWS($M$5:M3305)),"")</f>
        <v/>
      </c>
      <c r="P3305" t="s">
        <v>1881</v>
      </c>
      <c r="Q3305" t="s">
        <v>719</v>
      </c>
      <c r="R3305">
        <v>9406</v>
      </c>
      <c r="S3305" s="286">
        <f>ROWS(R$5:R3305)</f>
        <v>3301</v>
      </c>
      <c r="T3305" s="286" t="str">
        <f>IF(P3305='5.1'!$E$5,TXM!S3305,"")</f>
        <v/>
      </c>
      <c r="U3305" t="str">
        <f>IFERROR(SMALL($T$5:$T$8000,ROWS($T$5:T3305)),"")</f>
        <v/>
      </c>
    </row>
    <row r="3306" spans="1:21" ht="14.4" customHeight="1" x14ac:dyDescent="0.25">
      <c r="A3306" s="285" t="s">
        <v>1876</v>
      </c>
      <c r="B3306" t="s">
        <v>102</v>
      </c>
      <c r="C3306" s="300">
        <v>450899359</v>
      </c>
      <c r="D3306" s="286">
        <f>ROWS(C$5:C3306)</f>
        <v>3302</v>
      </c>
      <c r="E3306" s="286" t="str">
        <f>IF(A3306='5.1'!$E$5,TXM!D3306,"")</f>
        <v/>
      </c>
      <c r="F3306" t="str">
        <f>IFERROR(SMALL($E$5:$E$8000,ROWS($E$5:E3306)),"")</f>
        <v/>
      </c>
      <c r="I3306" s="285" t="s">
        <v>1770</v>
      </c>
      <c r="J3306" t="s">
        <v>1089</v>
      </c>
      <c r="K3306" s="300">
        <v>746706</v>
      </c>
      <c r="L3306" s="286">
        <f>ROWS(K$5:K3306)</f>
        <v>3302</v>
      </c>
      <c r="M3306" s="286" t="str">
        <f>IF(I3306='5.1'!$E$5,TXM!L3306,"")</f>
        <v/>
      </c>
      <c r="N3306" t="str">
        <f>IFERROR(SMALL($M$5:$M$8000,ROWS($M$5:M3306)),"")</f>
        <v/>
      </c>
      <c r="P3306" t="s">
        <v>1881</v>
      </c>
      <c r="Q3306" t="s">
        <v>782</v>
      </c>
      <c r="R3306">
        <v>4166</v>
      </c>
      <c r="S3306" s="286">
        <f>ROWS(R$5:R3306)</f>
        <v>3302</v>
      </c>
      <c r="T3306" s="286" t="str">
        <f>IF(P3306='5.1'!$E$5,TXM!S3306,"")</f>
        <v/>
      </c>
      <c r="U3306" t="str">
        <f>IFERROR(SMALL($T$5:$T$8000,ROWS($T$5:T3306)),"")</f>
        <v/>
      </c>
    </row>
    <row r="3307" spans="1:21" ht="14.4" customHeight="1" x14ac:dyDescent="0.25">
      <c r="A3307" s="285" t="s">
        <v>1876</v>
      </c>
      <c r="B3307" t="s">
        <v>790</v>
      </c>
      <c r="C3307" s="300">
        <v>291825678</v>
      </c>
      <c r="D3307" s="286">
        <f>ROWS(C$5:C3307)</f>
        <v>3303</v>
      </c>
      <c r="E3307" s="286" t="str">
        <f>IF(A3307='5.1'!$E$5,TXM!D3307,"")</f>
        <v/>
      </c>
      <c r="F3307" t="str">
        <f>IFERROR(SMALL($E$5:$E$8000,ROWS($E$5:E3307)),"")</f>
        <v/>
      </c>
      <c r="I3307" s="285" t="s">
        <v>1770</v>
      </c>
      <c r="J3307" t="s">
        <v>113</v>
      </c>
      <c r="K3307" s="300">
        <v>707939</v>
      </c>
      <c r="L3307" s="286">
        <f>ROWS(K$5:K3307)</f>
        <v>3303</v>
      </c>
      <c r="M3307" s="286" t="str">
        <f>IF(I3307='5.1'!$E$5,TXM!L3307,"")</f>
        <v/>
      </c>
      <c r="N3307" t="str">
        <f>IFERROR(SMALL($M$5:$M$8000,ROWS($M$5:M3307)),"")</f>
        <v/>
      </c>
      <c r="P3307" t="s">
        <v>1881</v>
      </c>
      <c r="Q3307" t="s">
        <v>746</v>
      </c>
      <c r="R3307">
        <v>3914</v>
      </c>
      <c r="S3307" s="286">
        <f>ROWS(R$5:R3307)</f>
        <v>3303</v>
      </c>
      <c r="T3307" s="286" t="str">
        <f>IF(P3307='5.1'!$E$5,TXM!S3307,"")</f>
        <v/>
      </c>
      <c r="U3307" t="str">
        <f>IFERROR(SMALL($T$5:$T$8000,ROWS($T$5:T3307)),"")</f>
        <v/>
      </c>
    </row>
    <row r="3308" spans="1:21" ht="14.4" customHeight="1" x14ac:dyDescent="0.25">
      <c r="A3308" s="285" t="s">
        <v>1876</v>
      </c>
      <c r="B3308" t="s">
        <v>1080</v>
      </c>
      <c r="C3308" s="300">
        <v>285024002</v>
      </c>
      <c r="D3308" s="286">
        <f>ROWS(C$5:C3308)</f>
        <v>3304</v>
      </c>
      <c r="E3308" s="286" t="str">
        <f>IF(A3308='5.1'!$E$5,TXM!D3308,"")</f>
        <v/>
      </c>
      <c r="F3308" t="str">
        <f>IFERROR(SMALL($E$5:$E$8000,ROWS($E$5:E3308)),"")</f>
        <v/>
      </c>
      <c r="I3308" s="285" t="s">
        <v>1770</v>
      </c>
      <c r="J3308" t="s">
        <v>776</v>
      </c>
      <c r="K3308" s="300">
        <v>699522</v>
      </c>
      <c r="L3308" s="286">
        <f>ROWS(K$5:K3308)</f>
        <v>3304</v>
      </c>
      <c r="M3308" s="286" t="str">
        <f>IF(I3308='5.1'!$E$5,TXM!L3308,"")</f>
        <v/>
      </c>
      <c r="N3308" t="str">
        <f>IFERROR(SMALL($M$5:$M$8000,ROWS($M$5:M3308)),"")</f>
        <v/>
      </c>
      <c r="P3308" t="s">
        <v>1881</v>
      </c>
      <c r="Q3308" t="s">
        <v>1086</v>
      </c>
      <c r="R3308">
        <v>3683</v>
      </c>
      <c r="S3308" s="286">
        <f>ROWS(R$5:R3308)</f>
        <v>3304</v>
      </c>
      <c r="T3308" s="286" t="str">
        <f>IF(P3308='5.1'!$E$5,TXM!S3308,"")</f>
        <v/>
      </c>
      <c r="U3308" t="str">
        <f>IFERROR(SMALL($T$5:$T$8000,ROWS($T$5:T3308)),"")</f>
        <v/>
      </c>
    </row>
    <row r="3309" spans="1:21" ht="14.4" customHeight="1" x14ac:dyDescent="0.25">
      <c r="A3309" s="285" t="s">
        <v>1876</v>
      </c>
      <c r="B3309" t="s">
        <v>711</v>
      </c>
      <c r="C3309" s="300">
        <v>188001975</v>
      </c>
      <c r="D3309" s="286">
        <f>ROWS(C$5:C3309)</f>
        <v>3305</v>
      </c>
      <c r="E3309" s="286" t="str">
        <f>IF(A3309='5.1'!$E$5,TXM!D3309,"")</f>
        <v/>
      </c>
      <c r="F3309" t="str">
        <f>IFERROR(SMALL($E$5:$E$8000,ROWS($E$5:E3309)),"")</f>
        <v/>
      </c>
      <c r="I3309" s="285" t="s">
        <v>1770</v>
      </c>
      <c r="J3309" t="s">
        <v>1083</v>
      </c>
      <c r="K3309" s="300">
        <v>501418</v>
      </c>
      <c r="L3309" s="286">
        <f>ROWS(K$5:K3309)</f>
        <v>3305</v>
      </c>
      <c r="M3309" s="286" t="str">
        <f>IF(I3309='5.1'!$E$5,TXM!L3309,"")</f>
        <v/>
      </c>
      <c r="N3309" t="str">
        <f>IFERROR(SMALL($M$5:$M$8000,ROWS($M$5:M3309)),"")</f>
        <v/>
      </c>
      <c r="P3309" t="s">
        <v>1881</v>
      </c>
      <c r="Q3309" t="s">
        <v>109</v>
      </c>
      <c r="R3309">
        <v>3560</v>
      </c>
      <c r="S3309" s="286">
        <f>ROWS(R$5:R3309)</f>
        <v>3305</v>
      </c>
      <c r="T3309" s="286" t="str">
        <f>IF(P3309='5.1'!$E$5,TXM!S3309,"")</f>
        <v/>
      </c>
      <c r="U3309" t="str">
        <f>IFERROR(SMALL($T$5:$T$8000,ROWS($T$5:T3309)),"")</f>
        <v/>
      </c>
    </row>
    <row r="3310" spans="1:21" ht="14.4" customHeight="1" x14ac:dyDescent="0.25">
      <c r="A3310" s="285" t="s">
        <v>1876</v>
      </c>
      <c r="B3310" t="s">
        <v>198</v>
      </c>
      <c r="C3310" s="300">
        <v>162008066</v>
      </c>
      <c r="D3310" s="286">
        <f>ROWS(C$5:C3310)</f>
        <v>3306</v>
      </c>
      <c r="E3310" s="286" t="str">
        <f>IF(A3310='5.1'!$E$5,TXM!D3310,"")</f>
        <v/>
      </c>
      <c r="F3310" t="str">
        <f>IFERROR(SMALL($E$5:$E$8000,ROWS($E$5:E3310)),"")</f>
        <v/>
      </c>
      <c r="I3310" s="285" t="s">
        <v>1770</v>
      </c>
      <c r="J3310" t="s">
        <v>740</v>
      </c>
      <c r="K3310" s="300">
        <v>496482</v>
      </c>
      <c r="L3310" s="286">
        <f>ROWS(K$5:K3310)</f>
        <v>3306</v>
      </c>
      <c r="M3310" s="286" t="str">
        <f>IF(I3310='5.1'!$E$5,TXM!L3310,"")</f>
        <v/>
      </c>
      <c r="N3310" t="str">
        <f>IFERROR(SMALL($M$5:$M$8000,ROWS($M$5:M3310)),"")</f>
        <v/>
      </c>
      <c r="P3310" t="s">
        <v>1881</v>
      </c>
      <c r="Q3310" t="s">
        <v>780</v>
      </c>
      <c r="R3310">
        <v>2919</v>
      </c>
      <c r="S3310" s="286">
        <f>ROWS(R$5:R3310)</f>
        <v>3306</v>
      </c>
      <c r="T3310" s="286" t="str">
        <f>IF(P3310='5.1'!$E$5,TXM!S3310,"")</f>
        <v/>
      </c>
      <c r="U3310" t="str">
        <f>IFERROR(SMALL($T$5:$T$8000,ROWS($T$5:T3310)),"")</f>
        <v/>
      </c>
    </row>
    <row r="3311" spans="1:21" ht="14.4" customHeight="1" x14ac:dyDescent="0.25">
      <c r="A3311" s="285" t="s">
        <v>1876</v>
      </c>
      <c r="B3311" t="s">
        <v>808</v>
      </c>
      <c r="C3311" s="300">
        <v>133300836</v>
      </c>
      <c r="D3311" s="286">
        <f>ROWS(C$5:C3311)</f>
        <v>3307</v>
      </c>
      <c r="E3311" s="286" t="str">
        <f>IF(A3311='5.1'!$E$5,TXM!D3311,"")</f>
        <v/>
      </c>
      <c r="F3311" t="str">
        <f>IFERROR(SMALL($E$5:$E$8000,ROWS($E$5:E3311)),"")</f>
        <v/>
      </c>
      <c r="I3311" s="285" t="s">
        <v>1770</v>
      </c>
      <c r="J3311" t="s">
        <v>770</v>
      </c>
      <c r="K3311" s="300">
        <v>414794</v>
      </c>
      <c r="L3311" s="286">
        <f>ROWS(K$5:K3311)</f>
        <v>3307</v>
      </c>
      <c r="M3311" s="286" t="str">
        <f>IF(I3311='5.1'!$E$5,TXM!L3311,"")</f>
        <v/>
      </c>
      <c r="N3311" t="str">
        <f>IFERROR(SMALL($M$5:$M$8000,ROWS($M$5:M3311)),"")</f>
        <v/>
      </c>
      <c r="P3311" t="s">
        <v>1881</v>
      </c>
      <c r="Q3311" t="s">
        <v>774</v>
      </c>
      <c r="R3311">
        <v>2900</v>
      </c>
      <c r="S3311" s="286">
        <f>ROWS(R$5:R3311)</f>
        <v>3307</v>
      </c>
      <c r="T3311" s="286" t="str">
        <f>IF(P3311='5.1'!$E$5,TXM!S3311,"")</f>
        <v/>
      </c>
      <c r="U3311" t="str">
        <f>IFERROR(SMALL($T$5:$T$8000,ROWS($T$5:T3311)),"")</f>
        <v/>
      </c>
    </row>
    <row r="3312" spans="1:21" ht="14.4" customHeight="1" x14ac:dyDescent="0.25">
      <c r="A3312" s="285" t="s">
        <v>1876</v>
      </c>
      <c r="B3312" t="s">
        <v>117</v>
      </c>
      <c r="C3312" s="300">
        <v>132084497</v>
      </c>
      <c r="D3312" s="286">
        <f>ROWS(C$5:C3312)</f>
        <v>3308</v>
      </c>
      <c r="E3312" s="286" t="str">
        <f>IF(A3312='5.1'!$E$5,TXM!D3312,"")</f>
        <v/>
      </c>
      <c r="F3312" t="str">
        <f>IFERROR(SMALL($E$5:$E$8000,ROWS($E$5:E3312)),"")</f>
        <v/>
      </c>
      <c r="I3312" s="285" t="s">
        <v>1770</v>
      </c>
      <c r="J3312" t="s">
        <v>1079</v>
      </c>
      <c r="K3312" s="300">
        <v>315964</v>
      </c>
      <c r="L3312" s="286">
        <f>ROWS(K$5:K3312)</f>
        <v>3308</v>
      </c>
      <c r="M3312" s="286" t="str">
        <f>IF(I3312='5.1'!$E$5,TXM!L3312,"")</f>
        <v/>
      </c>
      <c r="N3312" t="str">
        <f>IFERROR(SMALL($M$5:$M$8000,ROWS($M$5:M3312)),"")</f>
        <v/>
      </c>
      <c r="P3312" t="s">
        <v>1881</v>
      </c>
      <c r="Q3312" t="s">
        <v>113</v>
      </c>
      <c r="R3312">
        <v>2000</v>
      </c>
      <c r="S3312" s="286">
        <f>ROWS(R$5:R3312)</f>
        <v>3308</v>
      </c>
      <c r="T3312" s="286" t="str">
        <f>IF(P3312='5.1'!$E$5,TXM!S3312,"")</f>
        <v/>
      </c>
      <c r="U3312" t="str">
        <f>IFERROR(SMALL($T$5:$T$8000,ROWS($T$5:T3312)),"")</f>
        <v/>
      </c>
    </row>
    <row r="3313" spans="1:21" ht="14.4" customHeight="1" x14ac:dyDescent="0.25">
      <c r="A3313" s="285" t="s">
        <v>1876</v>
      </c>
      <c r="B3313" t="s">
        <v>1090</v>
      </c>
      <c r="C3313" s="300">
        <v>118859247</v>
      </c>
      <c r="D3313" s="286">
        <f>ROWS(C$5:C3313)</f>
        <v>3309</v>
      </c>
      <c r="E3313" s="286" t="str">
        <f>IF(A3313='5.1'!$E$5,TXM!D3313,"")</f>
        <v/>
      </c>
      <c r="F3313" t="str">
        <f>IFERROR(SMALL($E$5:$E$8000,ROWS($E$5:E3313)),"")</f>
        <v/>
      </c>
      <c r="I3313" s="285" t="s">
        <v>1770</v>
      </c>
      <c r="J3313" t="s">
        <v>116</v>
      </c>
      <c r="K3313" s="300">
        <v>294801</v>
      </c>
      <c r="L3313" s="286">
        <f>ROWS(K$5:K3313)</f>
        <v>3309</v>
      </c>
      <c r="M3313" s="286" t="str">
        <f>IF(I3313='5.1'!$E$5,TXM!L3313,"")</f>
        <v/>
      </c>
      <c r="N3313" t="str">
        <f>IFERROR(SMALL($M$5:$M$8000,ROWS($M$5:M3313)),"")</f>
        <v/>
      </c>
      <c r="P3313" t="s">
        <v>1881</v>
      </c>
      <c r="Q3313" t="s">
        <v>818</v>
      </c>
      <c r="R3313">
        <v>1869</v>
      </c>
      <c r="S3313" s="286">
        <f>ROWS(R$5:R3313)</f>
        <v>3309</v>
      </c>
      <c r="T3313" s="286" t="str">
        <f>IF(P3313='5.1'!$E$5,TXM!S3313,"")</f>
        <v/>
      </c>
      <c r="U3313" t="str">
        <f>IFERROR(SMALL($T$5:$T$8000,ROWS($T$5:T3313)),"")</f>
        <v/>
      </c>
    </row>
    <row r="3314" spans="1:21" ht="14.4" customHeight="1" x14ac:dyDescent="0.25">
      <c r="A3314" s="285" t="s">
        <v>1876</v>
      </c>
      <c r="B3314" t="s">
        <v>997</v>
      </c>
      <c r="C3314" s="300">
        <v>107145826</v>
      </c>
      <c r="D3314" s="286">
        <f>ROWS(C$5:C3314)</f>
        <v>3310</v>
      </c>
      <c r="E3314" s="286" t="str">
        <f>IF(A3314='5.1'!$E$5,TXM!D3314,"")</f>
        <v/>
      </c>
      <c r="F3314" t="str">
        <f>IFERROR(SMALL($E$5:$E$8000,ROWS($E$5:E3314)),"")</f>
        <v/>
      </c>
      <c r="I3314" s="285" t="s">
        <v>1770</v>
      </c>
      <c r="J3314" t="s">
        <v>197</v>
      </c>
      <c r="K3314" s="300">
        <v>293760</v>
      </c>
      <c r="L3314" s="286">
        <f>ROWS(K$5:K3314)</f>
        <v>3310</v>
      </c>
      <c r="M3314" s="286" t="str">
        <f>IF(I3314='5.1'!$E$5,TXM!L3314,"")</f>
        <v/>
      </c>
      <c r="N3314" t="str">
        <f>IFERROR(SMALL($M$5:$M$8000,ROWS($M$5:M3314)),"")</f>
        <v/>
      </c>
      <c r="P3314" t="s">
        <v>1881</v>
      </c>
      <c r="Q3314" t="s">
        <v>727</v>
      </c>
      <c r="R3314">
        <v>716</v>
      </c>
      <c r="S3314" s="286">
        <f>ROWS(R$5:R3314)</f>
        <v>3310</v>
      </c>
      <c r="T3314" s="286" t="str">
        <f>IF(P3314='5.1'!$E$5,TXM!S3314,"")</f>
        <v/>
      </c>
      <c r="U3314" t="str">
        <f>IFERROR(SMALL($T$5:$T$8000,ROWS($T$5:T3314)),"")</f>
        <v/>
      </c>
    </row>
    <row r="3315" spans="1:21" ht="14.4" customHeight="1" x14ac:dyDescent="0.25">
      <c r="A3315" s="285" t="s">
        <v>1876</v>
      </c>
      <c r="B3315" t="s">
        <v>1086</v>
      </c>
      <c r="C3315" s="300">
        <v>101835044</v>
      </c>
      <c r="D3315" s="286">
        <f>ROWS(C$5:C3315)</f>
        <v>3311</v>
      </c>
      <c r="E3315" s="286" t="str">
        <f>IF(A3315='5.1'!$E$5,TXM!D3315,"")</f>
        <v/>
      </c>
      <c r="F3315" t="str">
        <f>IFERROR(SMALL($E$5:$E$8000,ROWS($E$5:E3315)),"")</f>
        <v/>
      </c>
      <c r="I3315" s="285" t="s">
        <v>1770</v>
      </c>
      <c r="J3315" t="s">
        <v>1094</v>
      </c>
      <c r="K3315" s="300">
        <v>274832</v>
      </c>
      <c r="L3315" s="286">
        <f>ROWS(K$5:K3315)</f>
        <v>3311</v>
      </c>
      <c r="M3315" s="286" t="str">
        <f>IF(I3315='5.1'!$E$5,TXM!L3315,"")</f>
        <v/>
      </c>
      <c r="N3315" t="str">
        <f>IFERROR(SMALL($M$5:$M$8000,ROWS($M$5:M3315)),"")</f>
        <v/>
      </c>
      <c r="P3315" t="s">
        <v>1881</v>
      </c>
      <c r="Q3315" t="s">
        <v>1082</v>
      </c>
      <c r="R3315">
        <v>505</v>
      </c>
      <c r="S3315" s="286">
        <f>ROWS(R$5:R3315)</f>
        <v>3311</v>
      </c>
      <c r="T3315" s="286" t="str">
        <f>IF(P3315='5.1'!$E$5,TXM!S3315,"")</f>
        <v/>
      </c>
      <c r="U3315" t="str">
        <f>IFERROR(SMALL($T$5:$T$8000,ROWS($T$5:T3315)),"")</f>
        <v/>
      </c>
    </row>
    <row r="3316" spans="1:21" ht="14.4" customHeight="1" x14ac:dyDescent="0.25">
      <c r="A3316" s="285" t="s">
        <v>1876</v>
      </c>
      <c r="B3316" t="s">
        <v>727</v>
      </c>
      <c r="C3316" s="300">
        <v>101242889</v>
      </c>
      <c r="D3316" s="286">
        <f>ROWS(C$5:C3316)</f>
        <v>3312</v>
      </c>
      <c r="E3316" s="286" t="str">
        <f>IF(A3316='5.1'!$E$5,TXM!D3316,"")</f>
        <v/>
      </c>
      <c r="F3316" t="str">
        <f>IFERROR(SMALL($E$5:$E$8000,ROWS($E$5:E3316)),"")</f>
        <v/>
      </c>
      <c r="I3316" s="285" t="s">
        <v>1770</v>
      </c>
      <c r="J3316" t="s">
        <v>796</v>
      </c>
      <c r="K3316" s="300">
        <v>143518</v>
      </c>
      <c r="L3316" s="286">
        <f>ROWS(K$5:K3316)</f>
        <v>3312</v>
      </c>
      <c r="M3316" s="286" t="str">
        <f>IF(I3316='5.1'!$E$5,TXM!L3316,"")</f>
        <v/>
      </c>
      <c r="N3316" t="str">
        <f>IFERROR(SMALL($M$5:$M$8000,ROWS($M$5:M3316)),"")</f>
        <v/>
      </c>
      <c r="P3316" t="s">
        <v>1882</v>
      </c>
      <c r="Q3316" t="s">
        <v>814</v>
      </c>
      <c r="R3316">
        <v>9309233</v>
      </c>
      <c r="S3316" s="286">
        <f>ROWS(R$5:R3316)</f>
        <v>3312</v>
      </c>
      <c r="T3316" s="286" t="str">
        <f>IF(P3316='5.1'!$E$5,TXM!S3316,"")</f>
        <v/>
      </c>
      <c r="U3316" t="str">
        <f>IFERROR(SMALL($T$5:$T$8000,ROWS($T$5:T3316)),"")</f>
        <v/>
      </c>
    </row>
    <row r="3317" spans="1:21" ht="14.4" customHeight="1" x14ac:dyDescent="0.25">
      <c r="A3317" s="285" t="s">
        <v>1876</v>
      </c>
      <c r="B3317" t="s">
        <v>717</v>
      </c>
      <c r="C3317" s="300">
        <v>98826537</v>
      </c>
      <c r="D3317" s="286">
        <f>ROWS(C$5:C3317)</f>
        <v>3313</v>
      </c>
      <c r="E3317" s="286" t="str">
        <f>IF(A3317='5.1'!$E$5,TXM!D3317,"")</f>
        <v/>
      </c>
      <c r="F3317" t="str">
        <f>IFERROR(SMALL($E$5:$E$8000,ROWS($E$5:E3317)),"")</f>
        <v/>
      </c>
      <c r="I3317" s="285" t="s">
        <v>1770</v>
      </c>
      <c r="J3317" t="s">
        <v>818</v>
      </c>
      <c r="K3317" s="300">
        <v>101185</v>
      </c>
      <c r="L3317" s="286">
        <f>ROWS(K$5:K3317)</f>
        <v>3313</v>
      </c>
      <c r="M3317" s="286" t="str">
        <f>IF(I3317='5.1'!$E$5,TXM!L3317,"")</f>
        <v/>
      </c>
      <c r="N3317" t="str">
        <f>IFERROR(SMALL($M$5:$M$8000,ROWS($M$5:M3317)),"")</f>
        <v/>
      </c>
      <c r="P3317" t="s">
        <v>1882</v>
      </c>
      <c r="Q3317" t="s">
        <v>1093</v>
      </c>
      <c r="R3317">
        <v>1480356</v>
      </c>
      <c r="S3317" s="286">
        <f>ROWS(R$5:R3317)</f>
        <v>3313</v>
      </c>
      <c r="T3317" s="286" t="str">
        <f>IF(P3317='5.1'!$E$5,TXM!S3317,"")</f>
        <v/>
      </c>
      <c r="U3317" t="str">
        <f>IFERROR(SMALL($T$5:$T$8000,ROWS($T$5:T3317)),"")</f>
        <v/>
      </c>
    </row>
    <row r="3318" spans="1:21" ht="14.4" customHeight="1" x14ac:dyDescent="0.25">
      <c r="A3318" s="285" t="s">
        <v>1876</v>
      </c>
      <c r="B3318" t="s">
        <v>115</v>
      </c>
      <c r="C3318" s="300">
        <v>98190295</v>
      </c>
      <c r="D3318" s="286">
        <f>ROWS(C$5:C3318)</f>
        <v>3314</v>
      </c>
      <c r="E3318" s="286" t="str">
        <f>IF(A3318='5.1'!$E$5,TXM!D3318,"")</f>
        <v/>
      </c>
      <c r="F3318" t="str">
        <f>IFERROR(SMALL($E$5:$E$8000,ROWS($E$5:E3318)),"")</f>
        <v/>
      </c>
      <c r="I3318" s="285" t="s">
        <v>1770</v>
      </c>
      <c r="J3318" t="s">
        <v>780</v>
      </c>
      <c r="K3318" s="300">
        <v>86202</v>
      </c>
      <c r="L3318" s="286">
        <f>ROWS(K$5:K3318)</f>
        <v>3314</v>
      </c>
      <c r="M3318" s="286" t="str">
        <f>IF(I3318='5.1'!$E$5,TXM!L3318,"")</f>
        <v/>
      </c>
      <c r="N3318" t="str">
        <f>IFERROR(SMALL($M$5:$M$8000,ROWS($M$5:M3318)),"")</f>
        <v/>
      </c>
      <c r="P3318" t="s">
        <v>1882</v>
      </c>
      <c r="Q3318" t="s">
        <v>808</v>
      </c>
      <c r="R3318">
        <v>1184537</v>
      </c>
      <c r="S3318" s="286">
        <f>ROWS(R$5:R3318)</f>
        <v>3314</v>
      </c>
      <c r="T3318" s="286" t="str">
        <f>IF(P3318='5.1'!$E$5,TXM!S3318,"")</f>
        <v/>
      </c>
      <c r="U3318" t="str">
        <f>IFERROR(SMALL($T$5:$T$8000,ROWS($T$5:T3318)),"")</f>
        <v/>
      </c>
    </row>
    <row r="3319" spans="1:21" ht="14.4" customHeight="1" x14ac:dyDescent="0.25">
      <c r="A3319" s="285" t="s">
        <v>1876</v>
      </c>
      <c r="B3319" t="s">
        <v>782</v>
      </c>
      <c r="C3319" s="300">
        <v>95263962</v>
      </c>
      <c r="D3319" s="286">
        <f>ROWS(C$5:C3319)</f>
        <v>3315</v>
      </c>
      <c r="E3319" s="286" t="str">
        <f>IF(A3319='5.1'!$E$5,TXM!D3319,"")</f>
        <v/>
      </c>
      <c r="F3319" t="str">
        <f>IFERROR(SMALL($E$5:$E$8000,ROWS($E$5:E3319)),"")</f>
        <v/>
      </c>
      <c r="I3319" s="285" t="s">
        <v>1770</v>
      </c>
      <c r="J3319" t="s">
        <v>812</v>
      </c>
      <c r="K3319" s="300">
        <v>72812</v>
      </c>
      <c r="L3319" s="286">
        <f>ROWS(K$5:K3319)</f>
        <v>3315</v>
      </c>
      <c r="M3319" s="286" t="str">
        <f>IF(I3319='5.1'!$E$5,TXM!L3319,"")</f>
        <v/>
      </c>
      <c r="N3319" t="str">
        <f>IFERROR(SMALL($M$5:$M$8000,ROWS($M$5:M3319)),"")</f>
        <v/>
      </c>
      <c r="P3319" t="s">
        <v>1882</v>
      </c>
      <c r="Q3319" t="s">
        <v>764</v>
      </c>
      <c r="R3319">
        <v>849600</v>
      </c>
      <c r="S3319" s="286">
        <f>ROWS(R$5:R3319)</f>
        <v>3315</v>
      </c>
      <c r="T3319" s="286" t="str">
        <f>IF(P3319='5.1'!$E$5,TXM!S3319,"")</f>
        <v/>
      </c>
      <c r="U3319" t="str">
        <f>IFERROR(SMALL($T$5:$T$8000,ROWS($T$5:T3319)),"")</f>
        <v/>
      </c>
    </row>
    <row r="3320" spans="1:21" ht="14.4" customHeight="1" x14ac:dyDescent="0.25">
      <c r="A3320" s="285" t="s">
        <v>1876</v>
      </c>
      <c r="B3320" t="s">
        <v>113</v>
      </c>
      <c r="C3320" s="300">
        <v>93582402</v>
      </c>
      <c r="D3320" s="286">
        <f>ROWS(C$5:C3320)</f>
        <v>3316</v>
      </c>
      <c r="E3320" s="286" t="str">
        <f>IF(A3320='5.1'!$E$5,TXM!D3320,"")</f>
        <v/>
      </c>
      <c r="F3320" t="str">
        <f>IFERROR(SMALL($E$5:$E$8000,ROWS($E$5:E3320)),"")</f>
        <v/>
      </c>
      <c r="I3320" s="285" t="s">
        <v>1770</v>
      </c>
      <c r="J3320" t="s">
        <v>772</v>
      </c>
      <c r="K3320" s="300">
        <v>63576</v>
      </c>
      <c r="L3320" s="286">
        <f>ROWS(K$5:K3320)</f>
        <v>3316</v>
      </c>
      <c r="M3320" s="286" t="str">
        <f>IF(I3320='5.1'!$E$5,TXM!L3320,"")</f>
        <v/>
      </c>
      <c r="N3320" t="str">
        <f>IFERROR(SMALL($M$5:$M$8000,ROWS($M$5:M3320)),"")</f>
        <v/>
      </c>
      <c r="P3320" t="s">
        <v>1882</v>
      </c>
      <c r="Q3320" t="s">
        <v>774</v>
      </c>
      <c r="R3320">
        <v>742472</v>
      </c>
      <c r="S3320" s="286">
        <f>ROWS(R$5:R3320)</f>
        <v>3316</v>
      </c>
      <c r="T3320" s="286" t="str">
        <f>IF(P3320='5.1'!$E$5,TXM!S3320,"")</f>
        <v/>
      </c>
      <c r="U3320" t="str">
        <f>IFERROR(SMALL($T$5:$T$8000,ROWS($T$5:T3320)),"")</f>
        <v/>
      </c>
    </row>
    <row r="3321" spans="1:21" ht="14.4" customHeight="1" x14ac:dyDescent="0.25">
      <c r="A3321" s="285" t="s">
        <v>1876</v>
      </c>
      <c r="B3321" t="s">
        <v>780</v>
      </c>
      <c r="C3321" s="300">
        <v>84407103</v>
      </c>
      <c r="D3321" s="286">
        <f>ROWS(C$5:C3321)</f>
        <v>3317</v>
      </c>
      <c r="E3321" s="286" t="str">
        <f>IF(A3321='5.1'!$E$5,TXM!D3321,"")</f>
        <v/>
      </c>
      <c r="F3321" t="str">
        <f>IFERROR(SMALL($E$5:$E$8000,ROWS($E$5:E3321)),"")</f>
        <v/>
      </c>
      <c r="I3321" s="285" t="s">
        <v>1770</v>
      </c>
      <c r="J3321" t="s">
        <v>744</v>
      </c>
      <c r="K3321" s="300">
        <v>60576</v>
      </c>
      <c r="L3321" s="286">
        <f>ROWS(K$5:K3321)</f>
        <v>3317</v>
      </c>
      <c r="M3321" s="286" t="str">
        <f>IF(I3321='5.1'!$E$5,TXM!L3321,"")</f>
        <v/>
      </c>
      <c r="N3321" t="str">
        <f>IFERROR(SMALL($M$5:$M$8000,ROWS($M$5:M3321)),"")</f>
        <v/>
      </c>
      <c r="P3321" t="s">
        <v>1882</v>
      </c>
      <c r="Q3321" t="s">
        <v>806</v>
      </c>
      <c r="R3321">
        <v>348602</v>
      </c>
      <c r="S3321" s="286">
        <f>ROWS(R$5:R3321)</f>
        <v>3317</v>
      </c>
      <c r="T3321" s="286" t="str">
        <f>IF(P3321='5.1'!$E$5,TXM!S3321,"")</f>
        <v/>
      </c>
      <c r="U3321" t="str">
        <f>IFERROR(SMALL($T$5:$T$8000,ROWS($T$5:T3321)),"")</f>
        <v/>
      </c>
    </row>
    <row r="3322" spans="1:21" ht="14.4" customHeight="1" x14ac:dyDescent="0.25">
      <c r="A3322" s="285" t="s">
        <v>1876</v>
      </c>
      <c r="B3322" t="s">
        <v>118</v>
      </c>
      <c r="C3322" s="300">
        <v>79463503</v>
      </c>
      <c r="D3322" s="286">
        <f>ROWS(C$5:C3322)</f>
        <v>3318</v>
      </c>
      <c r="E3322" s="286" t="str">
        <f>IF(A3322='5.1'!$E$5,TXM!D3322,"")</f>
        <v/>
      </c>
      <c r="F3322" t="str">
        <f>IFERROR(SMALL($E$5:$E$8000,ROWS($E$5:E3322)),"")</f>
        <v/>
      </c>
      <c r="I3322" s="285" t="s">
        <v>1770</v>
      </c>
      <c r="J3322" t="s">
        <v>823</v>
      </c>
      <c r="K3322" s="300">
        <v>46872</v>
      </c>
      <c r="L3322" s="286">
        <f>ROWS(K$5:K3322)</f>
        <v>3318</v>
      </c>
      <c r="M3322" s="286" t="str">
        <f>IF(I3322='5.1'!$E$5,TXM!L3322,"")</f>
        <v/>
      </c>
      <c r="N3322" t="str">
        <f>IFERROR(SMALL($M$5:$M$8000,ROWS($M$5:M3322)),"")</f>
        <v/>
      </c>
      <c r="P3322" t="s">
        <v>1882</v>
      </c>
      <c r="Q3322" t="s">
        <v>812</v>
      </c>
      <c r="R3322">
        <v>146191</v>
      </c>
      <c r="S3322" s="286">
        <f>ROWS(R$5:R3322)</f>
        <v>3318</v>
      </c>
      <c r="T3322" s="286" t="str">
        <f>IF(P3322='5.1'!$E$5,TXM!S3322,"")</f>
        <v/>
      </c>
      <c r="U3322" t="str">
        <f>IFERROR(SMALL($T$5:$T$8000,ROWS($T$5:T3322)),"")</f>
        <v/>
      </c>
    </row>
    <row r="3323" spans="1:21" ht="14.4" customHeight="1" x14ac:dyDescent="0.25">
      <c r="A3323" s="285" t="s">
        <v>1876</v>
      </c>
      <c r="B3323" t="s">
        <v>705</v>
      </c>
      <c r="C3323" s="300">
        <v>77377031</v>
      </c>
      <c r="D3323" s="286">
        <f>ROWS(C$5:C3323)</f>
        <v>3319</v>
      </c>
      <c r="E3323" s="286" t="str">
        <f>IF(A3323='5.1'!$E$5,TXM!D3323,"")</f>
        <v/>
      </c>
      <c r="F3323" t="str">
        <f>IFERROR(SMALL($E$5:$E$8000,ROWS($E$5:E3323)),"")</f>
        <v/>
      </c>
      <c r="I3323" s="285" t="s">
        <v>1770</v>
      </c>
      <c r="J3323" t="s">
        <v>1091</v>
      </c>
      <c r="K3323" s="300">
        <v>37252</v>
      </c>
      <c r="L3323" s="286">
        <f>ROWS(K$5:K3323)</f>
        <v>3319</v>
      </c>
      <c r="M3323" s="286" t="str">
        <f>IF(I3323='5.1'!$E$5,TXM!L3323,"")</f>
        <v/>
      </c>
      <c r="N3323" t="str">
        <f>IFERROR(SMALL($M$5:$M$8000,ROWS($M$5:M3323)),"")</f>
        <v/>
      </c>
      <c r="P3323" t="s">
        <v>1882</v>
      </c>
      <c r="Q3323" t="s">
        <v>784</v>
      </c>
      <c r="R3323">
        <v>82261</v>
      </c>
      <c r="S3323" s="286">
        <f>ROWS(R$5:R3323)</f>
        <v>3319</v>
      </c>
      <c r="T3323" s="286" t="str">
        <f>IF(P3323='5.1'!$E$5,TXM!S3323,"")</f>
        <v/>
      </c>
      <c r="U3323" t="str">
        <f>IFERROR(SMALL($T$5:$T$8000,ROWS($T$5:T3323)),"")</f>
        <v/>
      </c>
    </row>
    <row r="3324" spans="1:21" ht="14.4" customHeight="1" x14ac:dyDescent="0.25">
      <c r="A3324" s="285" t="s">
        <v>1876</v>
      </c>
      <c r="B3324" t="s">
        <v>784</v>
      </c>
      <c r="C3324" s="300">
        <v>75242338</v>
      </c>
      <c r="D3324" s="286">
        <f>ROWS(C$5:C3324)</f>
        <v>3320</v>
      </c>
      <c r="E3324" s="286" t="str">
        <f>IF(A3324='5.1'!$E$5,TXM!D3324,"")</f>
        <v/>
      </c>
      <c r="F3324" t="str">
        <f>IFERROR(SMALL($E$5:$E$8000,ROWS($E$5:E3324)),"")</f>
        <v/>
      </c>
      <c r="I3324" s="285" t="s">
        <v>1770</v>
      </c>
      <c r="J3324" t="s">
        <v>715</v>
      </c>
      <c r="K3324" s="300">
        <v>15279</v>
      </c>
      <c r="L3324" s="286">
        <f>ROWS(K$5:K3324)</f>
        <v>3320</v>
      </c>
      <c r="M3324" s="286" t="str">
        <f>IF(I3324='5.1'!$E$5,TXM!L3324,"")</f>
        <v/>
      </c>
      <c r="N3324" t="str">
        <f>IFERROR(SMALL($M$5:$M$8000,ROWS($M$5:M3324)),"")</f>
        <v/>
      </c>
      <c r="P3324" t="s">
        <v>1882</v>
      </c>
      <c r="Q3324" t="s">
        <v>1098</v>
      </c>
      <c r="R3324">
        <v>59071</v>
      </c>
      <c r="S3324" s="286">
        <f>ROWS(R$5:R3324)</f>
        <v>3320</v>
      </c>
      <c r="T3324" s="286" t="str">
        <f>IF(P3324='5.1'!$E$5,TXM!S3324,"")</f>
        <v/>
      </c>
      <c r="U3324" t="str">
        <f>IFERROR(SMALL($T$5:$T$8000,ROWS($T$5:T3324)),"")</f>
        <v/>
      </c>
    </row>
    <row r="3325" spans="1:21" ht="14.4" customHeight="1" x14ac:dyDescent="0.25">
      <c r="A3325" s="285" t="s">
        <v>1876</v>
      </c>
      <c r="B3325" t="s">
        <v>806</v>
      </c>
      <c r="C3325" s="300">
        <v>65052276</v>
      </c>
      <c r="D3325" s="286">
        <f>ROWS(C$5:C3325)</f>
        <v>3321</v>
      </c>
      <c r="E3325" s="286" t="str">
        <f>IF(A3325='5.1'!$E$5,TXM!D3325,"")</f>
        <v/>
      </c>
      <c r="F3325" t="str">
        <f>IFERROR(SMALL($E$5:$E$8000,ROWS($E$5:E3325)),"")</f>
        <v/>
      </c>
      <c r="I3325" s="285" t="s">
        <v>1770</v>
      </c>
      <c r="J3325" t="s">
        <v>788</v>
      </c>
      <c r="K3325" s="300">
        <v>10823</v>
      </c>
      <c r="L3325" s="286">
        <f>ROWS(K$5:K3325)</f>
        <v>3321</v>
      </c>
      <c r="M3325" s="286" t="str">
        <f>IF(I3325='5.1'!$E$5,TXM!L3325,"")</f>
        <v/>
      </c>
      <c r="N3325" t="str">
        <f>IFERROR(SMALL($M$5:$M$8000,ROWS($M$5:M3325)),"")</f>
        <v/>
      </c>
      <c r="P3325" t="s">
        <v>1882</v>
      </c>
      <c r="Q3325" t="s">
        <v>1080</v>
      </c>
      <c r="R3325">
        <v>18457</v>
      </c>
      <c r="S3325" s="286">
        <f>ROWS(R$5:R3325)</f>
        <v>3321</v>
      </c>
      <c r="T3325" s="286" t="str">
        <f>IF(P3325='5.1'!$E$5,TXM!S3325,"")</f>
        <v/>
      </c>
      <c r="U3325" t="str">
        <f>IFERROR(SMALL($T$5:$T$8000,ROWS($T$5:T3325)),"")</f>
        <v/>
      </c>
    </row>
    <row r="3326" spans="1:21" ht="14.4" customHeight="1" x14ac:dyDescent="0.25">
      <c r="A3326" s="285" t="s">
        <v>1876</v>
      </c>
      <c r="B3326" t="s">
        <v>774</v>
      </c>
      <c r="C3326" s="300">
        <v>51704477</v>
      </c>
      <c r="D3326" s="286">
        <f>ROWS(C$5:C3326)</f>
        <v>3322</v>
      </c>
      <c r="E3326" s="286" t="str">
        <f>IF(A3326='5.1'!$E$5,TXM!D3326,"")</f>
        <v/>
      </c>
      <c r="F3326" t="str">
        <f>IFERROR(SMALL($E$5:$E$8000,ROWS($E$5:E3326)),"")</f>
        <v/>
      </c>
      <c r="I3326" s="285" t="s">
        <v>1770</v>
      </c>
      <c r="J3326" t="s">
        <v>1092</v>
      </c>
      <c r="K3326" s="300">
        <v>9859</v>
      </c>
      <c r="L3326" s="286">
        <f>ROWS(K$5:K3326)</f>
        <v>3322</v>
      </c>
      <c r="M3326" s="286" t="str">
        <f>IF(I3326='5.1'!$E$5,TXM!L3326,"")</f>
        <v/>
      </c>
      <c r="N3326" t="str">
        <f>IFERROR(SMALL($M$5:$M$8000,ROWS($M$5:M3326)),"")</f>
        <v/>
      </c>
      <c r="P3326" t="s">
        <v>1882</v>
      </c>
      <c r="Q3326" t="s">
        <v>1096</v>
      </c>
      <c r="R3326">
        <v>18333</v>
      </c>
      <c r="S3326" s="286">
        <f>ROWS(R$5:R3326)</f>
        <v>3322</v>
      </c>
      <c r="T3326" s="286" t="str">
        <f>IF(P3326='5.1'!$E$5,TXM!S3326,"")</f>
        <v/>
      </c>
      <c r="U3326" t="str">
        <f>IFERROR(SMALL($T$5:$T$8000,ROWS($T$5:T3326)),"")</f>
        <v/>
      </c>
    </row>
    <row r="3327" spans="1:21" ht="14.4" customHeight="1" x14ac:dyDescent="0.25">
      <c r="A3327" s="285" t="s">
        <v>1876</v>
      </c>
      <c r="B3327" t="s">
        <v>1079</v>
      </c>
      <c r="C3327" s="300">
        <v>39717875</v>
      </c>
      <c r="D3327" s="286">
        <f>ROWS(C$5:C3327)</f>
        <v>3323</v>
      </c>
      <c r="E3327" s="286" t="str">
        <f>IF(A3327='5.1'!$E$5,TXM!D3327,"")</f>
        <v/>
      </c>
      <c r="F3327" t="str">
        <f>IFERROR(SMALL($E$5:$E$8000,ROWS($E$5:E3327)),"")</f>
        <v/>
      </c>
      <c r="I3327" s="285" t="s">
        <v>1770</v>
      </c>
      <c r="J3327" t="s">
        <v>732</v>
      </c>
      <c r="K3327" s="300">
        <v>6157</v>
      </c>
      <c r="L3327" s="286">
        <f>ROWS(K$5:K3327)</f>
        <v>3323</v>
      </c>
      <c r="M3327" s="286" t="str">
        <f>IF(I3327='5.1'!$E$5,TXM!L3327,"")</f>
        <v/>
      </c>
      <c r="N3327" t="str">
        <f>IFERROR(SMALL($M$5:$M$8000,ROWS($M$5:M3327)),"")</f>
        <v/>
      </c>
      <c r="P3327" t="s">
        <v>1882</v>
      </c>
      <c r="Q3327" t="s">
        <v>818</v>
      </c>
      <c r="R3327">
        <v>13773</v>
      </c>
      <c r="S3327" s="286">
        <f>ROWS(R$5:R3327)</f>
        <v>3323</v>
      </c>
      <c r="T3327" s="286" t="str">
        <f>IF(P3327='5.1'!$E$5,TXM!S3327,"")</f>
        <v/>
      </c>
      <c r="U3327" t="str">
        <f>IFERROR(SMALL($T$5:$T$8000,ROWS($T$5:T3327)),"")</f>
        <v/>
      </c>
    </row>
    <row r="3328" spans="1:21" ht="14.4" customHeight="1" x14ac:dyDescent="0.25">
      <c r="A3328" s="285" t="s">
        <v>1876</v>
      </c>
      <c r="B3328" t="s">
        <v>199</v>
      </c>
      <c r="C3328" s="300">
        <v>38173517</v>
      </c>
      <c r="D3328" s="286">
        <f>ROWS(C$5:C3328)</f>
        <v>3324</v>
      </c>
      <c r="E3328" s="286" t="str">
        <f>IF(A3328='5.1'!$E$5,TXM!D3328,"")</f>
        <v/>
      </c>
      <c r="F3328" t="str">
        <f>IFERROR(SMALL($E$5:$E$8000,ROWS($E$5:E3328)),"")</f>
        <v/>
      </c>
      <c r="I3328" s="285" t="s">
        <v>1770</v>
      </c>
      <c r="J3328" t="s">
        <v>794</v>
      </c>
      <c r="K3328" s="300">
        <v>5136</v>
      </c>
      <c r="L3328" s="286">
        <f>ROWS(K$5:K3328)</f>
        <v>3324</v>
      </c>
      <c r="M3328" s="286" t="str">
        <f>IF(I3328='5.1'!$E$5,TXM!L3328,"")</f>
        <v/>
      </c>
      <c r="N3328" t="str">
        <f>IFERROR(SMALL($M$5:$M$8000,ROWS($M$5:M3328)),"")</f>
        <v/>
      </c>
      <c r="P3328" t="s">
        <v>1882</v>
      </c>
      <c r="Q3328" t="s">
        <v>804</v>
      </c>
      <c r="R3328">
        <v>2820</v>
      </c>
      <c r="S3328" s="286">
        <f>ROWS(R$5:R3328)</f>
        <v>3324</v>
      </c>
      <c r="T3328" s="286" t="str">
        <f>IF(P3328='5.1'!$E$5,TXM!S3328,"")</f>
        <v/>
      </c>
      <c r="U3328" t="str">
        <f>IFERROR(SMALL($T$5:$T$8000,ROWS($T$5:T3328)),"")</f>
        <v/>
      </c>
    </row>
    <row r="3329" spans="1:21" ht="14.4" customHeight="1" x14ac:dyDescent="0.25">
      <c r="A3329" s="285" t="s">
        <v>1876</v>
      </c>
      <c r="B3329" t="s">
        <v>821</v>
      </c>
      <c r="C3329" s="300">
        <v>31534975</v>
      </c>
      <c r="D3329" s="286">
        <f>ROWS(C$5:C3329)</f>
        <v>3325</v>
      </c>
      <c r="E3329" s="286" t="str">
        <f>IF(A3329='5.1'!$E$5,TXM!D3329,"")</f>
        <v/>
      </c>
      <c r="F3329" t="str">
        <f>IFERROR(SMALL($E$5:$E$8000,ROWS($E$5:E3329)),"")</f>
        <v/>
      </c>
      <c r="I3329" s="285" t="s">
        <v>1770</v>
      </c>
      <c r="J3329" t="s">
        <v>1088</v>
      </c>
      <c r="K3329" s="300">
        <v>1394</v>
      </c>
      <c r="L3329" s="286">
        <f>ROWS(K$5:K3329)</f>
        <v>3325</v>
      </c>
      <c r="M3329" s="286" t="str">
        <f>IF(I3329='5.1'!$E$5,TXM!L3329,"")</f>
        <v/>
      </c>
      <c r="N3329" t="str">
        <f>IFERROR(SMALL($M$5:$M$8000,ROWS($M$5:M3329)),"")</f>
        <v/>
      </c>
      <c r="P3329" t="s">
        <v>1882</v>
      </c>
      <c r="Q3329" t="s">
        <v>1082</v>
      </c>
      <c r="R3329">
        <v>1586</v>
      </c>
      <c r="S3329" s="286">
        <f>ROWS(R$5:R3329)</f>
        <v>3325</v>
      </c>
      <c r="T3329" s="286" t="str">
        <f>IF(P3329='5.1'!$E$5,TXM!S3329,"")</f>
        <v/>
      </c>
      <c r="U3329" t="str">
        <f>IFERROR(SMALL($T$5:$T$8000,ROWS($T$5:T3329)),"")</f>
        <v/>
      </c>
    </row>
    <row r="3330" spans="1:21" ht="14.4" customHeight="1" x14ac:dyDescent="0.25">
      <c r="A3330" s="285" t="s">
        <v>1876</v>
      </c>
      <c r="B3330" t="s">
        <v>119</v>
      </c>
      <c r="C3330" s="300">
        <v>31142266</v>
      </c>
      <c r="D3330" s="286">
        <f>ROWS(C$5:C3330)</f>
        <v>3326</v>
      </c>
      <c r="E3330" s="286" t="str">
        <f>IF(A3330='5.1'!$E$5,TXM!D3330,"")</f>
        <v/>
      </c>
      <c r="F3330" t="str">
        <f>IFERROR(SMALL($E$5:$E$8000,ROWS($E$5:E3330)),"")</f>
        <v/>
      </c>
      <c r="I3330" s="285" t="s">
        <v>1770</v>
      </c>
      <c r="J3330" t="s">
        <v>713</v>
      </c>
      <c r="K3330" s="300">
        <v>828</v>
      </c>
      <c r="L3330" s="286">
        <f>ROWS(K$5:K3330)</f>
        <v>3326</v>
      </c>
      <c r="M3330" s="286" t="str">
        <f>IF(I3330='5.1'!$E$5,TXM!L3330,"")</f>
        <v/>
      </c>
      <c r="N3330" t="str">
        <f>IFERROR(SMALL($M$5:$M$8000,ROWS($M$5:M3330)),"")</f>
        <v/>
      </c>
      <c r="P3330" t="s">
        <v>1884</v>
      </c>
      <c r="Q3330" t="s">
        <v>806</v>
      </c>
      <c r="R3330">
        <v>375397439</v>
      </c>
      <c r="S3330" s="286">
        <f>ROWS(R$5:R3330)</f>
        <v>3326</v>
      </c>
      <c r="T3330" s="286" t="str">
        <f>IF(P3330='5.1'!$E$5,TXM!S3330,"")</f>
        <v/>
      </c>
      <c r="U3330" t="str">
        <f>IFERROR(SMALL($T$5:$T$8000,ROWS($T$5:T3330)),"")</f>
        <v/>
      </c>
    </row>
    <row r="3331" spans="1:21" ht="14.4" customHeight="1" x14ac:dyDescent="0.25">
      <c r="A3331" s="285" t="s">
        <v>1876</v>
      </c>
      <c r="B3331" t="s">
        <v>723</v>
      </c>
      <c r="C3331" s="300">
        <v>29751687</v>
      </c>
      <c r="D3331" s="286">
        <f>ROWS(C$5:C3331)</f>
        <v>3327</v>
      </c>
      <c r="E3331" s="286" t="str">
        <f>IF(A3331='5.1'!$E$5,TXM!D3331,"")</f>
        <v/>
      </c>
      <c r="F3331" t="str">
        <f>IFERROR(SMALL($E$5:$E$8000,ROWS($E$5:E3331)),"")</f>
        <v/>
      </c>
      <c r="I3331" s="285" t="s">
        <v>1770</v>
      </c>
      <c r="J3331" t="s">
        <v>800</v>
      </c>
      <c r="K3331" s="300">
        <v>161</v>
      </c>
      <c r="L3331" s="286">
        <f>ROWS(K$5:K3331)</f>
        <v>3327</v>
      </c>
      <c r="M3331" s="286" t="str">
        <f>IF(I3331='5.1'!$E$5,TXM!L3331,"")</f>
        <v/>
      </c>
      <c r="N3331" t="str">
        <f>IFERROR(SMALL($M$5:$M$8000,ROWS($M$5:M3331)),"")</f>
        <v/>
      </c>
      <c r="P3331" t="s">
        <v>1884</v>
      </c>
      <c r="Q3331" t="s">
        <v>812</v>
      </c>
      <c r="R3331">
        <v>92296325</v>
      </c>
      <c r="S3331" s="286">
        <f>ROWS(R$5:R3331)</f>
        <v>3327</v>
      </c>
      <c r="T3331" s="286" t="str">
        <f>IF(P3331='5.1'!$E$5,TXM!S3331,"")</f>
        <v/>
      </c>
      <c r="U3331" t="str">
        <f>IFERROR(SMALL($T$5:$T$8000,ROWS($T$5:T3331)),"")</f>
        <v/>
      </c>
    </row>
    <row r="3332" spans="1:21" ht="14.4" customHeight="1" x14ac:dyDescent="0.25">
      <c r="A3332" s="285" t="s">
        <v>1876</v>
      </c>
      <c r="B3332" t="s">
        <v>106</v>
      </c>
      <c r="C3332" s="300">
        <v>29634212</v>
      </c>
      <c r="D3332" s="286">
        <f>ROWS(C$5:C3332)</f>
        <v>3328</v>
      </c>
      <c r="E3332" s="286" t="str">
        <f>IF(A3332='5.1'!$E$5,TXM!D3332,"")</f>
        <v/>
      </c>
      <c r="F3332" t="str">
        <f>IFERROR(SMALL($E$5:$E$8000,ROWS($E$5:E3332)),"")</f>
        <v/>
      </c>
      <c r="I3332" s="285" t="s">
        <v>1973</v>
      </c>
      <c r="J3332" t="s">
        <v>823</v>
      </c>
      <c r="K3332" s="300">
        <v>22953</v>
      </c>
      <c r="L3332" s="286">
        <f>ROWS(K$5:K3332)</f>
        <v>3328</v>
      </c>
      <c r="M3332" s="286" t="str">
        <f>IF(I3332='5.1'!$E$5,TXM!L3332,"")</f>
        <v/>
      </c>
      <c r="N3332" t="str">
        <f>IFERROR(SMALL($M$5:$M$8000,ROWS($M$5:M3332)),"")</f>
        <v/>
      </c>
      <c r="P3332" t="s">
        <v>1884</v>
      </c>
      <c r="Q3332" t="s">
        <v>808</v>
      </c>
      <c r="R3332">
        <v>88837073</v>
      </c>
      <c r="S3332" s="286">
        <f>ROWS(R$5:R3332)</f>
        <v>3328</v>
      </c>
      <c r="T3332" s="286" t="str">
        <f>IF(P3332='5.1'!$E$5,TXM!S3332,"")</f>
        <v/>
      </c>
      <c r="U3332" t="str">
        <f>IFERROR(SMALL($T$5:$T$8000,ROWS($T$5:T3332)),"")</f>
        <v/>
      </c>
    </row>
    <row r="3333" spans="1:21" ht="14.4" customHeight="1" x14ac:dyDescent="0.25">
      <c r="A3333" s="285" t="s">
        <v>1876</v>
      </c>
      <c r="B3333" t="s">
        <v>776</v>
      </c>
      <c r="C3333" s="300">
        <v>29391322</v>
      </c>
      <c r="D3333" s="286">
        <f>ROWS(C$5:C3333)</f>
        <v>3329</v>
      </c>
      <c r="E3333" s="286" t="str">
        <f>IF(A3333='5.1'!$E$5,TXM!D3333,"")</f>
        <v/>
      </c>
      <c r="F3333" t="str">
        <f>IFERROR(SMALL($E$5:$E$8000,ROWS($E$5:E3333)),"")</f>
        <v/>
      </c>
      <c r="I3333" s="285" t="s">
        <v>1975</v>
      </c>
      <c r="J3333" t="s">
        <v>756</v>
      </c>
      <c r="K3333" s="300">
        <v>171411</v>
      </c>
      <c r="L3333" s="286">
        <f>ROWS(K$5:K3333)</f>
        <v>3329</v>
      </c>
      <c r="M3333" s="286" t="str">
        <f>IF(I3333='5.1'!$E$5,TXM!L3333,"")</f>
        <v/>
      </c>
      <c r="N3333" t="str">
        <f>IFERROR(SMALL($M$5:$M$8000,ROWS($M$5:M3333)),"")</f>
        <v/>
      </c>
      <c r="P3333" t="s">
        <v>1884</v>
      </c>
      <c r="Q3333" t="s">
        <v>1093</v>
      </c>
      <c r="R3333">
        <v>75658494</v>
      </c>
      <c r="S3333" s="286">
        <f>ROWS(R$5:R3333)</f>
        <v>3329</v>
      </c>
      <c r="T3333" s="286" t="str">
        <f>IF(P3333='5.1'!$E$5,TXM!S3333,"")</f>
        <v/>
      </c>
      <c r="U3333" t="str">
        <f>IFERROR(SMALL($T$5:$T$8000,ROWS($T$5:T3333)),"")</f>
        <v/>
      </c>
    </row>
    <row r="3334" spans="1:21" ht="14.4" customHeight="1" x14ac:dyDescent="0.25">
      <c r="A3334" s="285" t="s">
        <v>1876</v>
      </c>
      <c r="B3334" t="s">
        <v>114</v>
      </c>
      <c r="C3334" s="300">
        <v>26488729</v>
      </c>
      <c r="D3334" s="286">
        <f>ROWS(C$5:C3334)</f>
        <v>3330</v>
      </c>
      <c r="E3334" s="286" t="str">
        <f>IF(A3334='5.1'!$E$5,TXM!D3334,"")</f>
        <v/>
      </c>
      <c r="F3334" t="str">
        <f>IFERROR(SMALL($E$5:$E$8000,ROWS($E$5:E3334)),"")</f>
        <v/>
      </c>
      <c r="I3334" s="285" t="s">
        <v>1975</v>
      </c>
      <c r="J3334" t="s">
        <v>810</v>
      </c>
      <c r="K3334" s="300">
        <v>40856</v>
      </c>
      <c r="L3334" s="286">
        <f>ROWS(K$5:K3334)</f>
        <v>3330</v>
      </c>
      <c r="M3334" s="286" t="str">
        <f>IF(I3334='5.1'!$E$5,TXM!L3334,"")</f>
        <v/>
      </c>
      <c r="N3334" t="str">
        <f>IFERROR(SMALL($M$5:$M$8000,ROWS($M$5:M3334)),"")</f>
        <v/>
      </c>
      <c r="P3334" t="s">
        <v>1884</v>
      </c>
      <c r="Q3334" t="s">
        <v>764</v>
      </c>
      <c r="R3334">
        <v>36514981</v>
      </c>
      <c r="S3334" s="286">
        <f>ROWS(R$5:R3334)</f>
        <v>3330</v>
      </c>
      <c r="T3334" s="286" t="str">
        <f>IF(P3334='5.1'!$E$5,TXM!S3334,"")</f>
        <v/>
      </c>
      <c r="U3334" t="str">
        <f>IFERROR(SMALL($T$5:$T$8000,ROWS($T$5:T3334)),"")</f>
        <v/>
      </c>
    </row>
    <row r="3335" spans="1:21" ht="14.4" customHeight="1" x14ac:dyDescent="0.25">
      <c r="A3335" s="285" t="s">
        <v>1876</v>
      </c>
      <c r="B3335" t="s">
        <v>725</v>
      </c>
      <c r="C3335" s="300">
        <v>23697277</v>
      </c>
      <c r="D3335" s="286">
        <f>ROWS(C$5:C3335)</f>
        <v>3331</v>
      </c>
      <c r="E3335" s="286" t="str">
        <f>IF(A3335='5.1'!$E$5,TXM!D3335,"")</f>
        <v/>
      </c>
      <c r="F3335" t="str">
        <f>IFERROR(SMALL($E$5:$E$8000,ROWS($E$5:E3335)),"")</f>
        <v/>
      </c>
      <c r="I3335" s="285" t="s">
        <v>1975</v>
      </c>
      <c r="J3335" t="s">
        <v>105</v>
      </c>
      <c r="K3335" s="300">
        <v>462</v>
      </c>
      <c r="L3335" s="286">
        <f>ROWS(K$5:K3335)</f>
        <v>3331</v>
      </c>
      <c r="M3335" s="286" t="str">
        <f>IF(I3335='5.1'!$E$5,TXM!L3335,"")</f>
        <v/>
      </c>
      <c r="N3335" t="str">
        <f>IFERROR(SMALL($M$5:$M$8000,ROWS($M$5:M3335)),"")</f>
        <v/>
      </c>
      <c r="P3335" t="s">
        <v>1884</v>
      </c>
      <c r="Q3335" t="s">
        <v>1097</v>
      </c>
      <c r="R3335">
        <v>21370762</v>
      </c>
      <c r="S3335" s="286">
        <f>ROWS(R$5:R3335)</f>
        <v>3331</v>
      </c>
      <c r="T3335" s="286" t="str">
        <f>IF(P3335='5.1'!$E$5,TXM!S3335,"")</f>
        <v/>
      </c>
      <c r="U3335" t="str">
        <f>IFERROR(SMALL($T$5:$T$8000,ROWS($T$5:T3335)),"")</f>
        <v/>
      </c>
    </row>
    <row r="3336" spans="1:21" ht="14.4" customHeight="1" x14ac:dyDescent="0.25">
      <c r="A3336" s="285" t="s">
        <v>1876</v>
      </c>
      <c r="B3336" t="s">
        <v>105</v>
      </c>
      <c r="C3336" s="300">
        <v>20115523</v>
      </c>
      <c r="D3336" s="286">
        <f>ROWS(C$5:C3336)</f>
        <v>3332</v>
      </c>
      <c r="E3336" s="286" t="str">
        <f>IF(A3336='5.1'!$E$5,TXM!D3336,"")</f>
        <v/>
      </c>
      <c r="F3336" t="str">
        <f>IFERROR(SMALL($E$5:$E$8000,ROWS($E$5:E3336)),"")</f>
        <v/>
      </c>
      <c r="I3336" s="285" t="s">
        <v>1975</v>
      </c>
      <c r="J3336" t="s">
        <v>766</v>
      </c>
      <c r="K3336" s="300">
        <v>224</v>
      </c>
      <c r="L3336" s="286">
        <f>ROWS(K$5:K3336)</f>
        <v>3332</v>
      </c>
      <c r="M3336" s="286" t="str">
        <f>IF(I3336='5.1'!$E$5,TXM!L3336,"")</f>
        <v/>
      </c>
      <c r="N3336" t="str">
        <f>IFERROR(SMALL($M$5:$M$8000,ROWS($M$5:M3336)),"")</f>
        <v/>
      </c>
      <c r="P3336" t="s">
        <v>1884</v>
      </c>
      <c r="Q3336" t="s">
        <v>725</v>
      </c>
      <c r="R3336">
        <v>9955297</v>
      </c>
      <c r="S3336" s="286">
        <f>ROWS(R$5:R3336)</f>
        <v>3332</v>
      </c>
      <c r="T3336" s="286" t="str">
        <f>IF(P3336='5.1'!$E$5,TXM!S3336,"")</f>
        <v/>
      </c>
      <c r="U3336" t="str">
        <f>IFERROR(SMALL($T$5:$T$8000,ROWS($T$5:T3336)),"")</f>
        <v/>
      </c>
    </row>
    <row r="3337" spans="1:21" ht="14.4" customHeight="1" x14ac:dyDescent="0.25">
      <c r="A3337" s="285" t="s">
        <v>1876</v>
      </c>
      <c r="B3337" t="s">
        <v>1082</v>
      </c>
      <c r="C3337" s="300">
        <v>18150343</v>
      </c>
      <c r="D3337" s="286">
        <f>ROWS(C$5:C3337)</f>
        <v>3333</v>
      </c>
      <c r="E3337" s="286" t="str">
        <f>IF(A3337='5.1'!$E$5,TXM!D3337,"")</f>
        <v/>
      </c>
      <c r="F3337" t="str">
        <f>IFERROR(SMALL($E$5:$E$8000,ROWS($E$5:E3337)),"")</f>
        <v/>
      </c>
      <c r="I3337" s="285" t="s">
        <v>1975</v>
      </c>
      <c r="J3337" t="s">
        <v>106</v>
      </c>
      <c r="K3337" s="300">
        <v>98</v>
      </c>
      <c r="L3337" s="286">
        <f>ROWS(K$5:K3337)</f>
        <v>3333</v>
      </c>
      <c r="M3337" s="286" t="str">
        <f>IF(I3337='5.1'!$E$5,TXM!L3337,"")</f>
        <v/>
      </c>
      <c r="N3337" t="str">
        <f>IFERROR(SMALL($M$5:$M$8000,ROWS($M$5:M3337)),"")</f>
        <v/>
      </c>
      <c r="P3337" t="s">
        <v>1884</v>
      </c>
      <c r="Q3337" t="s">
        <v>810</v>
      </c>
      <c r="R3337">
        <v>9602121</v>
      </c>
      <c r="S3337" s="286">
        <f>ROWS(R$5:R3337)</f>
        <v>3333</v>
      </c>
      <c r="T3337" s="286" t="str">
        <f>IF(P3337='5.1'!$E$5,TXM!S3337,"")</f>
        <v/>
      </c>
      <c r="U3337" t="str">
        <f>IFERROR(SMALL($T$5:$T$8000,ROWS($T$5:T3337)),"")</f>
        <v/>
      </c>
    </row>
    <row r="3338" spans="1:21" ht="14.4" customHeight="1" x14ac:dyDescent="0.25">
      <c r="A3338" s="285" t="s">
        <v>1876</v>
      </c>
      <c r="B3338" t="s">
        <v>1096</v>
      </c>
      <c r="C3338" s="300">
        <v>18000358</v>
      </c>
      <c r="D3338" s="286">
        <f>ROWS(C$5:C3338)</f>
        <v>3334</v>
      </c>
      <c r="E3338" s="286" t="str">
        <f>IF(A3338='5.1'!$E$5,TXM!D3338,"")</f>
        <v/>
      </c>
      <c r="F3338" t="str">
        <f>IFERROR(SMALL($E$5:$E$8000,ROWS($E$5:E3338)),"")</f>
        <v/>
      </c>
      <c r="I3338" s="285" t="s">
        <v>1975</v>
      </c>
      <c r="J3338" t="s">
        <v>808</v>
      </c>
      <c r="K3338" s="300">
        <v>19</v>
      </c>
      <c r="L3338" s="286">
        <f>ROWS(K$5:K3338)</f>
        <v>3334</v>
      </c>
      <c r="M3338" s="286" t="str">
        <f>IF(I3338='5.1'!$E$5,TXM!L3338,"")</f>
        <v/>
      </c>
      <c r="N3338" t="str">
        <f>IFERROR(SMALL($M$5:$M$8000,ROWS($M$5:M3338)),"")</f>
        <v/>
      </c>
      <c r="P3338" t="s">
        <v>1884</v>
      </c>
      <c r="Q3338" t="s">
        <v>1081</v>
      </c>
      <c r="R3338">
        <v>6724505</v>
      </c>
      <c r="S3338" s="286">
        <f>ROWS(R$5:R3338)</f>
        <v>3334</v>
      </c>
      <c r="T3338" s="286" t="str">
        <f>IF(P3338='5.1'!$E$5,TXM!S3338,"")</f>
        <v/>
      </c>
      <c r="U3338" t="str">
        <f>IFERROR(SMALL($T$5:$T$8000,ROWS($T$5:T3338)),"")</f>
        <v/>
      </c>
    </row>
    <row r="3339" spans="1:21" ht="14.4" customHeight="1" x14ac:dyDescent="0.25">
      <c r="A3339" s="285" t="s">
        <v>1876</v>
      </c>
      <c r="B3339" t="s">
        <v>1093</v>
      </c>
      <c r="C3339" s="300">
        <v>15086655</v>
      </c>
      <c r="D3339" s="286">
        <f>ROWS(C$5:C3339)</f>
        <v>3335</v>
      </c>
      <c r="E3339" s="286" t="str">
        <f>IF(A3339='5.1'!$E$5,TXM!D3339,"")</f>
        <v/>
      </c>
      <c r="F3339" t="str">
        <f>IFERROR(SMALL($E$5:$E$8000,ROWS($E$5:E3339)),"")</f>
        <v/>
      </c>
      <c r="I3339" s="285" t="s">
        <v>1974</v>
      </c>
      <c r="J3339" t="s">
        <v>784</v>
      </c>
      <c r="K3339" s="300">
        <v>33786114</v>
      </c>
      <c r="L3339" s="286">
        <f>ROWS(K$5:K3339)</f>
        <v>3335</v>
      </c>
      <c r="M3339" s="286" t="str">
        <f>IF(I3339='5.1'!$E$5,TXM!L3339,"")</f>
        <v/>
      </c>
      <c r="N3339" t="str">
        <f>IFERROR(SMALL($M$5:$M$8000,ROWS($M$5:M3339)),"")</f>
        <v/>
      </c>
      <c r="P3339" t="s">
        <v>1884</v>
      </c>
      <c r="Q3339" t="s">
        <v>802</v>
      </c>
      <c r="R3339">
        <v>6282495</v>
      </c>
      <c r="S3339" s="286">
        <f>ROWS(R$5:R3339)</f>
        <v>3335</v>
      </c>
      <c r="T3339" s="286" t="str">
        <f>IF(P3339='5.1'!$E$5,TXM!S3339,"")</f>
        <v/>
      </c>
      <c r="U3339" t="str">
        <f>IFERROR(SMALL($T$5:$T$8000,ROWS($T$5:T3339)),"")</f>
        <v/>
      </c>
    </row>
    <row r="3340" spans="1:21" ht="14.4" customHeight="1" x14ac:dyDescent="0.25">
      <c r="A3340" s="285" t="s">
        <v>1876</v>
      </c>
      <c r="B3340" t="s">
        <v>116</v>
      </c>
      <c r="C3340" s="300">
        <v>12242357</v>
      </c>
      <c r="D3340" s="286">
        <f>ROWS(C$5:C3340)</f>
        <v>3336</v>
      </c>
      <c r="E3340" s="286" t="str">
        <f>IF(A3340='5.1'!$E$5,TXM!D3340,"")</f>
        <v/>
      </c>
      <c r="F3340" t="str">
        <f>IFERROR(SMALL($E$5:$E$8000,ROWS($E$5:E3340)),"")</f>
        <v/>
      </c>
      <c r="I3340" s="285" t="s">
        <v>1974</v>
      </c>
      <c r="J3340" t="s">
        <v>1079</v>
      </c>
      <c r="K3340" s="300">
        <v>87150</v>
      </c>
      <c r="L3340" s="286">
        <f>ROWS(K$5:K3340)</f>
        <v>3336</v>
      </c>
      <c r="M3340" s="286" t="str">
        <f>IF(I3340='5.1'!$E$5,TXM!L3340,"")</f>
        <v/>
      </c>
      <c r="N3340" t="str">
        <f>IFERROR(SMALL($M$5:$M$8000,ROWS($M$5:M3340)),"")</f>
        <v/>
      </c>
      <c r="P3340" t="s">
        <v>1884</v>
      </c>
      <c r="Q3340" t="s">
        <v>1080</v>
      </c>
      <c r="R3340">
        <v>2893718</v>
      </c>
      <c r="S3340" s="286">
        <f>ROWS(R$5:R3340)</f>
        <v>3336</v>
      </c>
      <c r="T3340" s="286" t="str">
        <f>IF(P3340='5.1'!$E$5,TXM!S3340,"")</f>
        <v/>
      </c>
      <c r="U3340" t="str">
        <f>IFERROR(SMALL($T$5:$T$8000,ROWS($T$5:T3340)),"")</f>
        <v/>
      </c>
    </row>
    <row r="3341" spans="1:21" ht="14.4" customHeight="1" x14ac:dyDescent="0.25">
      <c r="A3341" s="285" t="s">
        <v>1876</v>
      </c>
      <c r="B3341" t="s">
        <v>752</v>
      </c>
      <c r="C3341" s="300">
        <v>10987301</v>
      </c>
      <c r="D3341" s="286">
        <f>ROWS(C$5:C3341)</f>
        <v>3337</v>
      </c>
      <c r="E3341" s="286" t="str">
        <f>IF(A3341='5.1'!$E$5,TXM!D3341,"")</f>
        <v/>
      </c>
      <c r="F3341" t="str">
        <f>IFERROR(SMALL($E$5:$E$8000,ROWS($E$5:E3341)),"")</f>
        <v/>
      </c>
      <c r="I3341" s="285" t="s">
        <v>1974</v>
      </c>
      <c r="J3341" t="s">
        <v>719</v>
      </c>
      <c r="K3341" s="300">
        <v>46125</v>
      </c>
      <c r="L3341" s="286">
        <f>ROWS(K$5:K3341)</f>
        <v>3337</v>
      </c>
      <c r="M3341" s="286" t="str">
        <f>IF(I3341='5.1'!$E$5,TXM!L3341,"")</f>
        <v/>
      </c>
      <c r="N3341" t="str">
        <f>IFERROR(SMALL($M$5:$M$8000,ROWS($M$5:M3341)),"")</f>
        <v/>
      </c>
      <c r="P3341" t="s">
        <v>1884</v>
      </c>
      <c r="Q3341" t="s">
        <v>709</v>
      </c>
      <c r="R3341">
        <v>2625480</v>
      </c>
      <c r="S3341" s="286">
        <f>ROWS(R$5:R3341)</f>
        <v>3337</v>
      </c>
      <c r="T3341" s="286" t="str">
        <f>IF(P3341='5.1'!$E$5,TXM!S3341,"")</f>
        <v/>
      </c>
      <c r="U3341" t="str">
        <f>IFERROR(SMALL($T$5:$T$8000,ROWS($T$5:T3341)),"")</f>
        <v/>
      </c>
    </row>
    <row r="3342" spans="1:21" ht="14.4" customHeight="1" x14ac:dyDescent="0.25">
      <c r="A3342" s="285" t="s">
        <v>1876</v>
      </c>
      <c r="B3342" t="s">
        <v>1076</v>
      </c>
      <c r="C3342" s="300">
        <v>10193275</v>
      </c>
      <c r="D3342" s="286">
        <f>ROWS(C$5:C3342)</f>
        <v>3338</v>
      </c>
      <c r="E3342" s="286" t="str">
        <f>IF(A3342='5.1'!$E$5,TXM!D3342,"")</f>
        <v/>
      </c>
      <c r="F3342" t="str">
        <f>IFERROR(SMALL($E$5:$E$8000,ROWS($E$5:E3342)),"")</f>
        <v/>
      </c>
      <c r="I3342" s="285" t="s">
        <v>1974</v>
      </c>
      <c r="J3342" t="s">
        <v>997</v>
      </c>
      <c r="K3342" s="300">
        <v>32437</v>
      </c>
      <c r="L3342" s="286">
        <f>ROWS(K$5:K3342)</f>
        <v>3338</v>
      </c>
      <c r="M3342" s="286" t="str">
        <f>IF(I3342='5.1'!$E$5,TXM!L3342,"")</f>
        <v/>
      </c>
      <c r="N3342" t="str">
        <f>IFERROR(SMALL($M$5:$M$8000,ROWS($M$5:M3342)),"")</f>
        <v/>
      </c>
      <c r="P3342" t="s">
        <v>1884</v>
      </c>
      <c r="Q3342" t="s">
        <v>784</v>
      </c>
      <c r="R3342">
        <v>1287452</v>
      </c>
      <c r="S3342" s="286">
        <f>ROWS(R$5:R3342)</f>
        <v>3338</v>
      </c>
      <c r="T3342" s="286" t="str">
        <f>IF(P3342='5.1'!$E$5,TXM!S3342,"")</f>
        <v/>
      </c>
      <c r="U3342" t="str">
        <f>IFERROR(SMALL($T$5:$T$8000,ROWS($T$5:T3342)),"")</f>
        <v/>
      </c>
    </row>
    <row r="3343" spans="1:21" ht="14.4" customHeight="1" x14ac:dyDescent="0.25">
      <c r="A3343" s="285" t="s">
        <v>1876</v>
      </c>
      <c r="B3343" t="s">
        <v>802</v>
      </c>
      <c r="C3343" s="300">
        <v>9773602</v>
      </c>
      <c r="D3343" s="286">
        <f>ROWS(C$5:C3343)</f>
        <v>3339</v>
      </c>
      <c r="E3343" s="286" t="str">
        <f>IF(A3343='5.1'!$E$5,TXM!D3343,"")</f>
        <v/>
      </c>
      <c r="F3343" t="str">
        <f>IFERROR(SMALL($E$5:$E$8000,ROWS($E$5:E3343)),"")</f>
        <v/>
      </c>
      <c r="I3343" s="285" t="s">
        <v>1974</v>
      </c>
      <c r="J3343" t="s">
        <v>806</v>
      </c>
      <c r="K3343" s="300">
        <v>30638</v>
      </c>
      <c r="L3343" s="286">
        <f>ROWS(K$5:K3343)</f>
        <v>3339</v>
      </c>
      <c r="M3343" s="286" t="str">
        <f>IF(I3343='5.1'!$E$5,TXM!L3343,"")</f>
        <v/>
      </c>
      <c r="N3343" t="str">
        <f>IFERROR(SMALL($M$5:$M$8000,ROWS($M$5:M3343)),"")</f>
        <v/>
      </c>
      <c r="P3343" t="s">
        <v>1884</v>
      </c>
      <c r="Q3343" t="s">
        <v>734</v>
      </c>
      <c r="R3343">
        <v>1278743</v>
      </c>
      <c r="S3343" s="286">
        <f>ROWS(R$5:R3343)</f>
        <v>3339</v>
      </c>
      <c r="T3343" s="286" t="str">
        <f>IF(P3343='5.1'!$E$5,TXM!S3343,"")</f>
        <v/>
      </c>
      <c r="U3343" t="str">
        <f>IFERROR(SMALL($T$5:$T$8000,ROWS($T$5:T3343)),"")</f>
        <v/>
      </c>
    </row>
    <row r="3344" spans="1:21" ht="14.4" customHeight="1" x14ac:dyDescent="0.25">
      <c r="A3344" s="285" t="s">
        <v>1876</v>
      </c>
      <c r="B3344" t="s">
        <v>764</v>
      </c>
      <c r="C3344" s="300">
        <v>8654073</v>
      </c>
      <c r="D3344" s="286">
        <f>ROWS(C$5:C3344)</f>
        <v>3340</v>
      </c>
      <c r="E3344" s="286" t="str">
        <f>IF(A3344='5.1'!$E$5,TXM!D3344,"")</f>
        <v/>
      </c>
      <c r="F3344" t="str">
        <f>IFERROR(SMALL($E$5:$E$8000,ROWS($E$5:E3344)),"")</f>
        <v/>
      </c>
      <c r="I3344" s="285" t="s">
        <v>1974</v>
      </c>
      <c r="J3344" t="s">
        <v>802</v>
      </c>
      <c r="K3344" s="300">
        <v>16670</v>
      </c>
      <c r="L3344" s="286">
        <f>ROWS(K$5:K3344)</f>
        <v>3340</v>
      </c>
      <c r="M3344" s="286" t="str">
        <f>IF(I3344='5.1'!$E$5,TXM!L3344,"")</f>
        <v/>
      </c>
      <c r="N3344" t="str">
        <f>IFERROR(SMALL($M$5:$M$8000,ROWS($M$5:M3344)),"")</f>
        <v/>
      </c>
      <c r="P3344" t="s">
        <v>1884</v>
      </c>
      <c r="Q3344" t="s">
        <v>1098</v>
      </c>
      <c r="R3344">
        <v>1272348</v>
      </c>
      <c r="S3344" s="286">
        <f>ROWS(R$5:R3344)</f>
        <v>3340</v>
      </c>
      <c r="T3344" s="286" t="str">
        <f>IF(P3344='5.1'!$E$5,TXM!S3344,"")</f>
        <v/>
      </c>
      <c r="U3344" t="str">
        <f>IFERROR(SMALL($T$5:$T$8000,ROWS($T$5:T3344)),"")</f>
        <v/>
      </c>
    </row>
    <row r="3345" spans="1:21" ht="14.4" customHeight="1" x14ac:dyDescent="0.25">
      <c r="A3345" s="285" t="s">
        <v>1876</v>
      </c>
      <c r="B3345" t="s">
        <v>719</v>
      </c>
      <c r="C3345" s="300">
        <v>8089319</v>
      </c>
      <c r="D3345" s="286">
        <f>ROWS(C$5:C3345)</f>
        <v>3341</v>
      </c>
      <c r="E3345" s="286" t="str">
        <f>IF(A3345='5.1'!$E$5,TXM!D3345,"")</f>
        <v/>
      </c>
      <c r="F3345" t="str">
        <f>IFERROR(SMALL($E$5:$E$8000,ROWS($E$5:E3345)),"")</f>
        <v/>
      </c>
      <c r="I3345" s="285" t="s">
        <v>1974</v>
      </c>
      <c r="J3345" t="s">
        <v>1098</v>
      </c>
      <c r="K3345" s="300">
        <v>7844</v>
      </c>
      <c r="L3345" s="286">
        <f>ROWS(K$5:K3345)</f>
        <v>3341</v>
      </c>
      <c r="M3345" s="286" t="str">
        <f>IF(I3345='5.1'!$E$5,TXM!L3345,"")</f>
        <v/>
      </c>
      <c r="N3345" t="str">
        <f>IFERROR(SMALL($M$5:$M$8000,ROWS($M$5:M3345)),"")</f>
        <v/>
      </c>
      <c r="P3345" t="s">
        <v>1884</v>
      </c>
      <c r="Q3345" t="s">
        <v>107</v>
      </c>
      <c r="R3345">
        <v>1011482</v>
      </c>
      <c r="S3345" s="286">
        <f>ROWS(R$5:R3345)</f>
        <v>3341</v>
      </c>
      <c r="T3345" s="286" t="str">
        <f>IF(P3345='5.1'!$E$5,TXM!S3345,"")</f>
        <v/>
      </c>
      <c r="U3345" t="str">
        <f>IFERROR(SMALL($T$5:$T$8000,ROWS($T$5:T3345)),"")</f>
        <v/>
      </c>
    </row>
    <row r="3346" spans="1:21" ht="14.4" customHeight="1" x14ac:dyDescent="0.25">
      <c r="A3346" s="285" t="s">
        <v>1876</v>
      </c>
      <c r="B3346" t="s">
        <v>111</v>
      </c>
      <c r="C3346" s="300">
        <v>7558869</v>
      </c>
      <c r="D3346" s="286">
        <f>ROWS(C$5:C3346)</f>
        <v>3342</v>
      </c>
      <c r="E3346" s="286" t="str">
        <f>IF(A3346='5.1'!$E$5,TXM!D3346,"")</f>
        <v/>
      </c>
      <c r="F3346" t="str">
        <f>IFERROR(SMALL($E$5:$E$8000,ROWS($E$5:E3346)),"")</f>
        <v/>
      </c>
      <c r="I3346" s="285" t="s">
        <v>1974</v>
      </c>
      <c r="J3346" t="s">
        <v>762</v>
      </c>
      <c r="K3346" s="300">
        <v>5053</v>
      </c>
      <c r="L3346" s="286">
        <f>ROWS(K$5:K3346)</f>
        <v>3342</v>
      </c>
      <c r="M3346" s="286" t="str">
        <f>IF(I3346='5.1'!$E$5,TXM!L3346,"")</f>
        <v/>
      </c>
      <c r="N3346" t="str">
        <f>IFERROR(SMALL($M$5:$M$8000,ROWS($M$5:M3346)),"")</f>
        <v/>
      </c>
      <c r="P3346" t="s">
        <v>1884</v>
      </c>
      <c r="Q3346" t="s">
        <v>1096</v>
      </c>
      <c r="R3346">
        <v>895031</v>
      </c>
      <c r="S3346" s="286">
        <f>ROWS(R$5:R3346)</f>
        <v>3342</v>
      </c>
      <c r="T3346" s="286" t="str">
        <f>IF(P3346='5.1'!$E$5,TXM!S3346,"")</f>
        <v/>
      </c>
      <c r="U3346" t="str">
        <f>IFERROR(SMALL($T$5:$T$8000,ROWS($T$5:T3346)),"")</f>
        <v/>
      </c>
    </row>
    <row r="3347" spans="1:21" ht="14.4" customHeight="1" x14ac:dyDescent="0.25">
      <c r="A3347" s="285" t="s">
        <v>1876</v>
      </c>
      <c r="B3347" t="s">
        <v>707</v>
      </c>
      <c r="C3347" s="300">
        <v>7012162</v>
      </c>
      <c r="D3347" s="286">
        <f>ROWS(C$5:C3347)</f>
        <v>3343</v>
      </c>
      <c r="E3347" s="286" t="str">
        <f>IF(A3347='5.1'!$E$5,TXM!D3347,"")</f>
        <v/>
      </c>
      <c r="F3347" t="str">
        <f>IFERROR(SMALL($E$5:$E$8000,ROWS($E$5:E3347)),"")</f>
        <v/>
      </c>
      <c r="I3347" s="285" t="s">
        <v>1974</v>
      </c>
      <c r="J3347" t="s">
        <v>1093</v>
      </c>
      <c r="K3347" s="300">
        <v>3574</v>
      </c>
      <c r="L3347" s="286">
        <f>ROWS(K$5:K3347)</f>
        <v>3343</v>
      </c>
      <c r="M3347" s="286" t="str">
        <f>IF(I3347='5.1'!$E$5,TXM!L3347,"")</f>
        <v/>
      </c>
      <c r="N3347" t="str">
        <f>IFERROR(SMALL($M$5:$M$8000,ROWS($M$5:M3347)),"")</f>
        <v/>
      </c>
      <c r="P3347" t="s">
        <v>1884</v>
      </c>
      <c r="Q3347" t="s">
        <v>113</v>
      </c>
      <c r="R3347">
        <v>820517</v>
      </c>
      <c r="S3347" s="286">
        <f>ROWS(R$5:R3347)</f>
        <v>3343</v>
      </c>
      <c r="T3347" s="286" t="str">
        <f>IF(P3347='5.1'!$E$5,TXM!S3347,"")</f>
        <v/>
      </c>
      <c r="U3347" t="str">
        <f>IFERROR(SMALL($T$5:$T$8000,ROWS($T$5:T3347)),"")</f>
        <v/>
      </c>
    </row>
    <row r="3348" spans="1:21" ht="14.4" customHeight="1" x14ac:dyDescent="0.25">
      <c r="A3348" s="285" t="s">
        <v>1876</v>
      </c>
      <c r="B3348" t="s">
        <v>762</v>
      </c>
      <c r="C3348" s="300">
        <v>6993814</v>
      </c>
      <c r="D3348" s="286">
        <f>ROWS(C$5:C3348)</f>
        <v>3344</v>
      </c>
      <c r="E3348" s="286" t="str">
        <f>IF(A3348='5.1'!$E$5,TXM!D3348,"")</f>
        <v/>
      </c>
      <c r="F3348" t="str">
        <f>IFERROR(SMALL($E$5:$E$8000,ROWS($E$5:E3348)),"")</f>
        <v/>
      </c>
      <c r="I3348" s="285" t="s">
        <v>1974</v>
      </c>
      <c r="J3348" t="s">
        <v>723</v>
      </c>
      <c r="K3348" s="300">
        <v>3223</v>
      </c>
      <c r="L3348" s="286">
        <f>ROWS(K$5:K3348)</f>
        <v>3344</v>
      </c>
      <c r="M3348" s="286" t="str">
        <f>IF(I3348='5.1'!$E$5,TXM!L3348,"")</f>
        <v/>
      </c>
      <c r="N3348" t="str">
        <f>IFERROR(SMALL($M$5:$M$8000,ROWS($M$5:M3348)),"")</f>
        <v/>
      </c>
      <c r="P3348" t="s">
        <v>1884</v>
      </c>
      <c r="Q3348" t="s">
        <v>1082</v>
      </c>
      <c r="R3348">
        <v>814511</v>
      </c>
      <c r="S3348" s="286">
        <f>ROWS(R$5:R3348)</f>
        <v>3344</v>
      </c>
      <c r="T3348" s="286" t="str">
        <f>IF(P3348='5.1'!$E$5,TXM!S3348,"")</f>
        <v/>
      </c>
      <c r="U3348" t="str">
        <f>IFERROR(SMALL($T$5:$T$8000,ROWS($T$5:T3348)),"")</f>
        <v/>
      </c>
    </row>
    <row r="3349" spans="1:21" ht="14.4" customHeight="1" x14ac:dyDescent="0.25">
      <c r="A3349" s="285" t="s">
        <v>1876</v>
      </c>
      <c r="B3349" t="s">
        <v>1081</v>
      </c>
      <c r="C3349" s="300">
        <v>6902499</v>
      </c>
      <c r="D3349" s="286">
        <f>ROWS(C$5:C3349)</f>
        <v>3345</v>
      </c>
      <c r="E3349" s="286" t="str">
        <f>IF(A3349='5.1'!$E$5,TXM!D3349,"")</f>
        <v/>
      </c>
      <c r="F3349" t="str">
        <f>IFERROR(SMALL($E$5:$E$8000,ROWS($E$5:E3349)),"")</f>
        <v/>
      </c>
      <c r="I3349" s="285" t="s">
        <v>1974</v>
      </c>
      <c r="J3349" t="s">
        <v>1097</v>
      </c>
      <c r="K3349" s="300">
        <v>2559</v>
      </c>
      <c r="L3349" s="286">
        <f>ROWS(K$5:K3349)</f>
        <v>3345</v>
      </c>
      <c r="M3349" s="286" t="str">
        <f>IF(I3349='5.1'!$E$5,TXM!L3349,"")</f>
        <v/>
      </c>
      <c r="N3349" t="str">
        <f>IFERROR(SMALL($M$5:$M$8000,ROWS($M$5:M3349)),"")</f>
        <v/>
      </c>
      <c r="P3349" t="s">
        <v>1884</v>
      </c>
      <c r="Q3349" t="s">
        <v>823</v>
      </c>
      <c r="R3349">
        <v>632146</v>
      </c>
      <c r="S3349" s="286">
        <f>ROWS(R$5:R3349)</f>
        <v>3345</v>
      </c>
      <c r="T3349" s="286" t="str">
        <f>IF(P3349='5.1'!$E$5,TXM!S3349,"")</f>
        <v/>
      </c>
      <c r="U3349" t="str">
        <f>IFERROR(SMALL($T$5:$T$8000,ROWS($T$5:T3349)),"")</f>
        <v/>
      </c>
    </row>
    <row r="3350" spans="1:21" ht="14.4" customHeight="1" x14ac:dyDescent="0.25">
      <c r="A3350" s="285" t="s">
        <v>1876</v>
      </c>
      <c r="B3350" t="s">
        <v>786</v>
      </c>
      <c r="C3350" s="300">
        <v>6872918</v>
      </c>
      <c r="D3350" s="286">
        <f>ROWS(C$5:C3350)</f>
        <v>3346</v>
      </c>
      <c r="E3350" s="286" t="str">
        <f>IF(A3350='5.1'!$E$5,TXM!D3350,"")</f>
        <v/>
      </c>
      <c r="F3350" t="str">
        <f>IFERROR(SMALL($E$5:$E$8000,ROWS($E$5:E3350)),"")</f>
        <v/>
      </c>
      <c r="I3350" s="285" t="s">
        <v>1974</v>
      </c>
      <c r="J3350" t="s">
        <v>725</v>
      </c>
      <c r="K3350" s="300">
        <v>1050</v>
      </c>
      <c r="L3350" s="286">
        <f>ROWS(K$5:K3350)</f>
        <v>3346</v>
      </c>
      <c r="M3350" s="286" t="str">
        <f>IF(I3350='5.1'!$E$5,TXM!L3350,"")</f>
        <v/>
      </c>
      <c r="N3350" t="str">
        <f>IFERROR(SMALL($M$5:$M$8000,ROWS($M$5:M3350)),"")</f>
        <v/>
      </c>
      <c r="P3350" t="s">
        <v>1884</v>
      </c>
      <c r="Q3350" t="s">
        <v>776</v>
      </c>
      <c r="R3350">
        <v>587022</v>
      </c>
      <c r="S3350" s="286">
        <f>ROWS(R$5:R3350)</f>
        <v>3346</v>
      </c>
      <c r="T3350" s="286" t="str">
        <f>IF(P3350='5.1'!$E$5,TXM!S3350,"")</f>
        <v/>
      </c>
      <c r="U3350" t="str">
        <f>IFERROR(SMALL($T$5:$T$8000,ROWS($T$5:T3350)),"")</f>
        <v/>
      </c>
    </row>
    <row r="3351" spans="1:21" ht="14.4" customHeight="1" x14ac:dyDescent="0.25">
      <c r="A3351" s="285" t="s">
        <v>1876</v>
      </c>
      <c r="B3351" t="s">
        <v>107</v>
      </c>
      <c r="C3351" s="300">
        <v>6689784</v>
      </c>
      <c r="D3351" s="286">
        <f>ROWS(C$5:C3351)</f>
        <v>3347</v>
      </c>
      <c r="E3351" s="286" t="str">
        <f>IF(A3351='5.1'!$E$5,TXM!D3351,"")</f>
        <v/>
      </c>
      <c r="F3351" t="str">
        <f>IFERROR(SMALL($E$5:$E$8000,ROWS($E$5:E3351)),"")</f>
        <v/>
      </c>
      <c r="I3351" s="285" t="s">
        <v>1974</v>
      </c>
      <c r="J3351" t="s">
        <v>760</v>
      </c>
      <c r="K3351" s="300">
        <v>748</v>
      </c>
      <c r="L3351" s="286">
        <f>ROWS(K$5:K3351)</f>
        <v>3347</v>
      </c>
      <c r="M3351" s="286" t="str">
        <f>IF(I3351='5.1'!$E$5,TXM!L3351,"")</f>
        <v/>
      </c>
      <c r="N3351" t="str">
        <f>IFERROR(SMALL($M$5:$M$8000,ROWS($M$5:M3351)),"")</f>
        <v/>
      </c>
      <c r="P3351" t="s">
        <v>1884</v>
      </c>
      <c r="Q3351" t="s">
        <v>766</v>
      </c>
      <c r="R3351">
        <v>584959</v>
      </c>
      <c r="S3351" s="286">
        <f>ROWS(R$5:R3351)</f>
        <v>3347</v>
      </c>
      <c r="T3351" s="286" t="str">
        <f>IF(P3351='5.1'!$E$5,TXM!S3351,"")</f>
        <v/>
      </c>
      <c r="U3351" t="str">
        <f>IFERROR(SMALL($T$5:$T$8000,ROWS($T$5:T3351)),"")</f>
        <v/>
      </c>
    </row>
    <row r="3352" spans="1:21" ht="14.4" customHeight="1" x14ac:dyDescent="0.25">
      <c r="A3352" s="285" t="s">
        <v>1876</v>
      </c>
      <c r="B3352" t="s">
        <v>804</v>
      </c>
      <c r="C3352" s="300">
        <v>5887600</v>
      </c>
      <c r="D3352" s="286">
        <f>ROWS(C$5:C3352)</f>
        <v>3348</v>
      </c>
      <c r="E3352" s="286" t="str">
        <f>IF(A3352='5.1'!$E$5,TXM!D3352,"")</f>
        <v/>
      </c>
      <c r="F3352" t="str">
        <f>IFERROR(SMALL($E$5:$E$8000,ROWS($E$5:E3352)),"")</f>
        <v/>
      </c>
      <c r="I3352" s="285" t="s">
        <v>1773</v>
      </c>
      <c r="J3352" t="s">
        <v>997</v>
      </c>
      <c r="K3352" s="300">
        <v>1103508467</v>
      </c>
      <c r="L3352" s="286">
        <f>ROWS(K$5:K3352)</f>
        <v>3348</v>
      </c>
      <c r="M3352" s="286" t="str">
        <f>IF(I3352='5.1'!$E$5,TXM!L3352,"")</f>
        <v/>
      </c>
      <c r="N3352" t="str">
        <f>IFERROR(SMALL($M$5:$M$8000,ROWS($M$5:M3352)),"")</f>
        <v/>
      </c>
      <c r="P3352" t="s">
        <v>1884</v>
      </c>
      <c r="Q3352" t="s">
        <v>1092</v>
      </c>
      <c r="R3352">
        <v>476298</v>
      </c>
      <c r="S3352" s="286">
        <f>ROWS(R$5:R3352)</f>
        <v>3348</v>
      </c>
      <c r="T3352" s="286" t="str">
        <f>IF(P3352='5.1'!$E$5,TXM!S3352,"")</f>
        <v/>
      </c>
      <c r="U3352" t="str">
        <f>IFERROR(SMALL($T$5:$T$8000,ROWS($T$5:T3352)),"")</f>
        <v/>
      </c>
    </row>
    <row r="3353" spans="1:21" ht="14.4" customHeight="1" x14ac:dyDescent="0.25">
      <c r="A3353" s="285" t="s">
        <v>1876</v>
      </c>
      <c r="B3353" t="s">
        <v>110</v>
      </c>
      <c r="C3353" s="300">
        <v>5168499</v>
      </c>
      <c r="D3353" s="286">
        <f>ROWS(C$5:C3353)</f>
        <v>3349</v>
      </c>
      <c r="E3353" s="286" t="str">
        <f>IF(A3353='5.1'!$E$5,TXM!D3353,"")</f>
        <v/>
      </c>
      <c r="F3353" t="str">
        <f>IFERROR(SMALL($E$5:$E$8000,ROWS($E$5:E3353)),"")</f>
        <v/>
      </c>
      <c r="I3353" s="285" t="s">
        <v>1773</v>
      </c>
      <c r="J3353" t="s">
        <v>118</v>
      </c>
      <c r="K3353" s="300">
        <v>635928966</v>
      </c>
      <c r="L3353" s="286">
        <f>ROWS(K$5:K3353)</f>
        <v>3349</v>
      </c>
      <c r="M3353" s="286" t="str">
        <f>IF(I3353='5.1'!$E$5,TXM!L3353,"")</f>
        <v/>
      </c>
      <c r="N3353" t="str">
        <f>IFERROR(SMALL($M$5:$M$8000,ROWS($M$5:M3353)),"")</f>
        <v/>
      </c>
      <c r="P3353" t="s">
        <v>1884</v>
      </c>
      <c r="Q3353" t="s">
        <v>719</v>
      </c>
      <c r="R3353">
        <v>451292</v>
      </c>
      <c r="S3353" s="286">
        <f>ROWS(R$5:R3353)</f>
        <v>3349</v>
      </c>
      <c r="T3353" s="286" t="str">
        <f>IF(P3353='5.1'!$E$5,TXM!S3353,"")</f>
        <v/>
      </c>
      <c r="U3353" t="str">
        <f>IFERROR(SMALL($T$5:$T$8000,ROWS($T$5:T3353)),"")</f>
        <v/>
      </c>
    </row>
    <row r="3354" spans="1:21" ht="14.4" customHeight="1" x14ac:dyDescent="0.25">
      <c r="A3354" s="285" t="s">
        <v>1876</v>
      </c>
      <c r="B3354" t="s">
        <v>814</v>
      </c>
      <c r="C3354" s="300">
        <v>4521303</v>
      </c>
      <c r="D3354" s="286">
        <f>ROWS(C$5:C3354)</f>
        <v>3350</v>
      </c>
      <c r="E3354" s="286" t="str">
        <f>IF(A3354='5.1'!$E$5,TXM!D3354,"")</f>
        <v/>
      </c>
      <c r="F3354" t="str">
        <f>IFERROR(SMALL($E$5:$E$8000,ROWS($E$5:E3354)),"")</f>
        <v/>
      </c>
      <c r="I3354" s="285" t="s">
        <v>1773</v>
      </c>
      <c r="J3354" t="s">
        <v>719</v>
      </c>
      <c r="K3354" s="300">
        <v>632768376</v>
      </c>
      <c r="L3354" s="286">
        <f>ROWS(K$5:K3354)</f>
        <v>3350</v>
      </c>
      <c r="M3354" s="286" t="str">
        <f>IF(I3354='5.1'!$E$5,TXM!L3354,"")</f>
        <v/>
      </c>
      <c r="N3354" t="str">
        <f>IFERROR(SMALL($M$5:$M$8000,ROWS($M$5:M3354)),"")</f>
        <v/>
      </c>
      <c r="P3354" t="s">
        <v>1884</v>
      </c>
      <c r="Q3354" t="s">
        <v>774</v>
      </c>
      <c r="R3354">
        <v>396840</v>
      </c>
      <c r="S3354" s="286">
        <f>ROWS(R$5:R3354)</f>
        <v>3350</v>
      </c>
      <c r="T3354" s="286" t="str">
        <f>IF(P3354='5.1'!$E$5,TXM!S3354,"")</f>
        <v/>
      </c>
      <c r="U3354" t="str">
        <f>IFERROR(SMALL($T$5:$T$8000,ROWS($T$5:T3354)),"")</f>
        <v/>
      </c>
    </row>
    <row r="3355" spans="1:21" ht="14.4" customHeight="1" x14ac:dyDescent="0.25">
      <c r="A3355" s="285" t="s">
        <v>1876</v>
      </c>
      <c r="B3355" t="s">
        <v>750</v>
      </c>
      <c r="C3355" s="300">
        <v>3005848</v>
      </c>
      <c r="D3355" s="286">
        <f>ROWS(C$5:C3355)</f>
        <v>3351</v>
      </c>
      <c r="E3355" s="286" t="str">
        <f>IF(A3355='5.1'!$E$5,TXM!D3355,"")</f>
        <v/>
      </c>
      <c r="F3355" t="str">
        <f>IFERROR(SMALL($E$5:$E$8000,ROWS($E$5:E3355)),"")</f>
        <v/>
      </c>
      <c r="I3355" s="285" t="s">
        <v>1773</v>
      </c>
      <c r="J3355" t="s">
        <v>806</v>
      </c>
      <c r="K3355" s="300">
        <v>628006176</v>
      </c>
      <c r="L3355" s="286">
        <f>ROWS(K$5:K3355)</f>
        <v>3351</v>
      </c>
      <c r="M3355" s="286" t="str">
        <f>IF(I3355='5.1'!$E$5,TXM!L3355,"")</f>
        <v/>
      </c>
      <c r="N3355" t="str">
        <f>IFERROR(SMALL($M$5:$M$8000,ROWS($M$5:M3355)),"")</f>
        <v/>
      </c>
      <c r="P3355" t="s">
        <v>1884</v>
      </c>
      <c r="Q3355" t="s">
        <v>762</v>
      </c>
      <c r="R3355">
        <v>304743</v>
      </c>
      <c r="S3355" s="286">
        <f>ROWS(R$5:R3355)</f>
        <v>3351</v>
      </c>
      <c r="T3355" s="286" t="str">
        <f>IF(P3355='5.1'!$E$5,TXM!S3355,"")</f>
        <v/>
      </c>
      <c r="U3355" t="str">
        <f>IFERROR(SMALL($T$5:$T$8000,ROWS($T$5:T3355)),"")</f>
        <v/>
      </c>
    </row>
    <row r="3356" spans="1:21" ht="14.4" customHeight="1" x14ac:dyDescent="0.25">
      <c r="A3356" s="285" t="s">
        <v>1876</v>
      </c>
      <c r="B3356" t="s">
        <v>197</v>
      </c>
      <c r="C3356" s="300">
        <v>2155191</v>
      </c>
      <c r="D3356" s="286">
        <f>ROWS(C$5:C3356)</f>
        <v>3352</v>
      </c>
      <c r="E3356" s="286" t="str">
        <f>IF(A3356='5.1'!$E$5,TXM!D3356,"")</f>
        <v/>
      </c>
      <c r="F3356" t="str">
        <f>IFERROR(SMALL($E$5:$E$8000,ROWS($E$5:E3356)),"")</f>
        <v/>
      </c>
      <c r="I3356" s="285" t="s">
        <v>1773</v>
      </c>
      <c r="J3356" t="s">
        <v>1080</v>
      </c>
      <c r="K3356" s="300">
        <v>522659256</v>
      </c>
      <c r="L3356" s="286">
        <f>ROWS(K$5:K3356)</f>
        <v>3352</v>
      </c>
      <c r="M3356" s="286" t="str">
        <f>IF(I3356='5.1'!$E$5,TXM!L3356,"")</f>
        <v/>
      </c>
      <c r="N3356" t="str">
        <f>IFERROR(SMALL($M$5:$M$8000,ROWS($M$5:M3356)),"")</f>
        <v/>
      </c>
      <c r="P3356" t="s">
        <v>1884</v>
      </c>
      <c r="Q3356" t="s">
        <v>997</v>
      </c>
      <c r="R3356">
        <v>284835</v>
      </c>
      <c r="S3356" s="286">
        <f>ROWS(R$5:R3356)</f>
        <v>3352</v>
      </c>
      <c r="T3356" s="286" t="str">
        <f>IF(P3356='5.1'!$E$5,TXM!S3356,"")</f>
        <v/>
      </c>
      <c r="U3356" t="str">
        <f>IFERROR(SMALL($T$5:$T$8000,ROWS($T$5:T3356)),"")</f>
        <v/>
      </c>
    </row>
    <row r="3357" spans="1:21" ht="14.4" customHeight="1" x14ac:dyDescent="0.25">
      <c r="A3357" s="285" t="s">
        <v>1876</v>
      </c>
      <c r="B3357" t="s">
        <v>1077</v>
      </c>
      <c r="C3357" s="300">
        <v>1336640</v>
      </c>
      <c r="D3357" s="286">
        <f>ROWS(C$5:C3357)</f>
        <v>3353</v>
      </c>
      <c r="E3357" s="286" t="str">
        <f>IF(A3357='5.1'!$E$5,TXM!D3357,"")</f>
        <v/>
      </c>
      <c r="F3357" t="str">
        <f>IFERROR(SMALL($E$5:$E$8000,ROWS($E$5:E3357)),"")</f>
        <v/>
      </c>
      <c r="I3357" s="285" t="s">
        <v>1773</v>
      </c>
      <c r="J3357" t="s">
        <v>116</v>
      </c>
      <c r="K3357" s="300">
        <v>284981315</v>
      </c>
      <c r="L3357" s="286">
        <f>ROWS(K$5:K3357)</f>
        <v>3353</v>
      </c>
      <c r="M3357" s="286" t="str">
        <f>IF(I3357='5.1'!$E$5,TXM!L3357,"")</f>
        <v/>
      </c>
      <c r="N3357" t="str">
        <f>IFERROR(SMALL($M$5:$M$8000,ROWS($M$5:M3357)),"")</f>
        <v/>
      </c>
      <c r="P3357" t="s">
        <v>1884</v>
      </c>
      <c r="Q3357" t="s">
        <v>788</v>
      </c>
      <c r="R3357">
        <v>199559</v>
      </c>
      <c r="S3357" s="286">
        <f>ROWS(R$5:R3357)</f>
        <v>3353</v>
      </c>
      <c r="T3357" s="286" t="str">
        <f>IF(P3357='5.1'!$E$5,TXM!S3357,"")</f>
        <v/>
      </c>
      <c r="U3357" t="str">
        <f>IFERROR(SMALL($T$5:$T$8000,ROWS($T$5:T3357)),"")</f>
        <v/>
      </c>
    </row>
    <row r="3358" spans="1:21" ht="14.4" customHeight="1" x14ac:dyDescent="0.25">
      <c r="A3358" s="285" t="s">
        <v>1876</v>
      </c>
      <c r="B3358" t="s">
        <v>810</v>
      </c>
      <c r="C3358" s="300">
        <v>1334807</v>
      </c>
      <c r="D3358" s="286">
        <f>ROWS(C$5:C3358)</f>
        <v>3354</v>
      </c>
      <c r="E3358" s="286" t="str">
        <f>IF(A3358='5.1'!$E$5,TXM!D3358,"")</f>
        <v/>
      </c>
      <c r="F3358" t="str">
        <f>IFERROR(SMALL($E$5:$E$8000,ROWS($E$5:E3358)),"")</f>
        <v/>
      </c>
      <c r="I3358" s="285" t="s">
        <v>1773</v>
      </c>
      <c r="J3358" t="s">
        <v>715</v>
      </c>
      <c r="K3358" s="300">
        <v>252122662</v>
      </c>
      <c r="L3358" s="286">
        <f>ROWS(K$5:K3358)</f>
        <v>3354</v>
      </c>
      <c r="M3358" s="286" t="str">
        <f>IF(I3358='5.1'!$E$5,TXM!L3358,"")</f>
        <v/>
      </c>
      <c r="N3358" t="str">
        <f>IFERROR(SMALL($M$5:$M$8000,ROWS($M$5:M3358)),"")</f>
        <v/>
      </c>
      <c r="P3358" t="s">
        <v>1884</v>
      </c>
      <c r="Q3358" t="s">
        <v>818</v>
      </c>
      <c r="R3358">
        <v>176277</v>
      </c>
      <c r="S3358" s="286">
        <f>ROWS(R$5:R3358)</f>
        <v>3354</v>
      </c>
      <c r="T3358" s="286" t="str">
        <f>IF(P3358='5.1'!$E$5,TXM!S3358,"")</f>
        <v/>
      </c>
      <c r="U3358" t="str">
        <f>IFERROR(SMALL($T$5:$T$8000,ROWS($T$5:T3358)),"")</f>
        <v/>
      </c>
    </row>
    <row r="3359" spans="1:21" ht="14.4" customHeight="1" x14ac:dyDescent="0.25">
      <c r="A3359" s="285" t="s">
        <v>1876</v>
      </c>
      <c r="B3359" t="s">
        <v>1083</v>
      </c>
      <c r="C3359" s="300">
        <v>1198230</v>
      </c>
      <c r="D3359" s="286">
        <f>ROWS(C$5:C3359)</f>
        <v>3355</v>
      </c>
      <c r="E3359" s="286" t="str">
        <f>IF(A3359='5.1'!$E$5,TXM!D3359,"")</f>
        <v/>
      </c>
      <c r="F3359" t="str">
        <f>IFERROR(SMALL($E$5:$E$8000,ROWS($E$5:E3359)),"")</f>
        <v/>
      </c>
      <c r="I3359" s="285" t="s">
        <v>1773</v>
      </c>
      <c r="J3359" t="s">
        <v>808</v>
      </c>
      <c r="K3359" s="300">
        <v>181702209</v>
      </c>
      <c r="L3359" s="286">
        <f>ROWS(K$5:K3359)</f>
        <v>3355</v>
      </c>
      <c r="M3359" s="286" t="str">
        <f>IF(I3359='5.1'!$E$5,TXM!L3359,"")</f>
        <v/>
      </c>
      <c r="N3359" t="str">
        <f>IFERROR(SMALL($M$5:$M$8000,ROWS($M$5:M3359)),"")</f>
        <v/>
      </c>
      <c r="P3359" t="s">
        <v>1884</v>
      </c>
      <c r="Q3359" t="s">
        <v>821</v>
      </c>
      <c r="R3359">
        <v>138408</v>
      </c>
      <c r="S3359" s="286">
        <f>ROWS(R$5:R3359)</f>
        <v>3355</v>
      </c>
      <c r="T3359" s="286" t="str">
        <f>IF(P3359='5.1'!$E$5,TXM!S3359,"")</f>
        <v/>
      </c>
      <c r="U3359" t="str">
        <f>IFERROR(SMALL($T$5:$T$8000,ROWS($T$5:T3359)),"")</f>
        <v/>
      </c>
    </row>
    <row r="3360" spans="1:21" ht="14.4" customHeight="1" x14ac:dyDescent="0.25">
      <c r="A3360" s="285" t="s">
        <v>1876</v>
      </c>
      <c r="B3360" t="s">
        <v>748</v>
      </c>
      <c r="C3360" s="300">
        <v>1190629</v>
      </c>
      <c r="D3360" s="286">
        <f>ROWS(C$5:C3360)</f>
        <v>3356</v>
      </c>
      <c r="E3360" s="286" t="str">
        <f>IF(A3360='5.1'!$E$5,TXM!D3360,"")</f>
        <v/>
      </c>
      <c r="F3360" t="str">
        <f>IFERROR(SMALL($E$5:$E$8000,ROWS($E$5:E3360)),"")</f>
        <v/>
      </c>
      <c r="I3360" s="285" t="s">
        <v>1773</v>
      </c>
      <c r="J3360" t="s">
        <v>1079</v>
      </c>
      <c r="K3360" s="300">
        <v>158997306</v>
      </c>
      <c r="L3360" s="286">
        <f>ROWS(K$5:K3360)</f>
        <v>3356</v>
      </c>
      <c r="M3360" s="286" t="str">
        <f>IF(I3360='5.1'!$E$5,TXM!L3360,"")</f>
        <v/>
      </c>
      <c r="N3360" t="str">
        <f>IFERROR(SMALL($M$5:$M$8000,ROWS($M$5:M3360)),"")</f>
        <v/>
      </c>
      <c r="P3360" t="s">
        <v>1884</v>
      </c>
      <c r="Q3360" t="s">
        <v>197</v>
      </c>
      <c r="R3360">
        <v>106021</v>
      </c>
      <c r="S3360" s="286">
        <f>ROWS(R$5:R3360)</f>
        <v>3356</v>
      </c>
      <c r="T3360" s="286" t="str">
        <f>IF(P3360='5.1'!$E$5,TXM!S3360,"")</f>
        <v/>
      </c>
      <c r="U3360" t="str">
        <f>IFERROR(SMALL($T$5:$T$8000,ROWS($T$5:T3360)),"")</f>
        <v/>
      </c>
    </row>
    <row r="3361" spans="1:21" ht="14.4" customHeight="1" x14ac:dyDescent="0.25">
      <c r="A3361" s="285" t="s">
        <v>1876</v>
      </c>
      <c r="B3361" t="s">
        <v>756</v>
      </c>
      <c r="C3361" s="300">
        <v>1061834</v>
      </c>
      <c r="D3361" s="286">
        <f>ROWS(C$5:C3361)</f>
        <v>3357</v>
      </c>
      <c r="E3361" s="286" t="str">
        <f>IF(A3361='5.1'!$E$5,TXM!D3361,"")</f>
        <v/>
      </c>
      <c r="F3361" t="str">
        <f>IFERROR(SMALL($E$5:$E$8000,ROWS($E$5:E3361)),"")</f>
        <v/>
      </c>
      <c r="I3361" s="285" t="s">
        <v>1773</v>
      </c>
      <c r="J3361" t="s">
        <v>102</v>
      </c>
      <c r="K3361" s="300">
        <v>153606229</v>
      </c>
      <c r="L3361" s="286">
        <f>ROWS(K$5:K3361)</f>
        <v>3357</v>
      </c>
      <c r="M3361" s="286" t="str">
        <f>IF(I3361='5.1'!$E$5,TXM!L3361,"")</f>
        <v/>
      </c>
      <c r="N3361" t="str">
        <f>IFERROR(SMALL($M$5:$M$8000,ROWS($M$5:M3361)),"")</f>
        <v/>
      </c>
      <c r="P3361" t="s">
        <v>1884</v>
      </c>
      <c r="Q3361" t="s">
        <v>117</v>
      </c>
      <c r="R3361">
        <v>104382</v>
      </c>
      <c r="S3361" s="286">
        <f>ROWS(R$5:R3361)</f>
        <v>3357</v>
      </c>
      <c r="T3361" s="286" t="str">
        <f>IF(P3361='5.1'!$E$5,TXM!S3361,"")</f>
        <v/>
      </c>
      <c r="U3361" t="str">
        <f>IFERROR(SMALL($T$5:$T$8000,ROWS($T$5:T3361)),"")</f>
        <v/>
      </c>
    </row>
    <row r="3362" spans="1:21" ht="14.4" customHeight="1" x14ac:dyDescent="0.25">
      <c r="A3362" s="285" t="s">
        <v>1876</v>
      </c>
      <c r="B3362" t="s">
        <v>1087</v>
      </c>
      <c r="C3362" s="300">
        <v>1019913</v>
      </c>
      <c r="D3362" s="286">
        <f>ROWS(C$5:C3362)</f>
        <v>3358</v>
      </c>
      <c r="E3362" s="286" t="str">
        <f>IF(A3362='5.1'!$E$5,TXM!D3362,"")</f>
        <v/>
      </c>
      <c r="F3362" t="str">
        <f>IFERROR(SMALL($E$5:$E$8000,ROWS($E$5:E3362)),"")</f>
        <v/>
      </c>
      <c r="I3362" s="285" t="s">
        <v>1773</v>
      </c>
      <c r="J3362" t="s">
        <v>796</v>
      </c>
      <c r="K3362" s="300">
        <v>116491111</v>
      </c>
      <c r="L3362" s="286">
        <f>ROWS(K$5:K3362)</f>
        <v>3358</v>
      </c>
      <c r="M3362" s="286" t="str">
        <f>IF(I3362='5.1'!$E$5,TXM!L3362,"")</f>
        <v/>
      </c>
      <c r="N3362" t="str">
        <f>IFERROR(SMALL($M$5:$M$8000,ROWS($M$5:M3362)),"")</f>
        <v/>
      </c>
      <c r="P3362" t="s">
        <v>1884</v>
      </c>
      <c r="Q3362" t="s">
        <v>106</v>
      </c>
      <c r="R3362">
        <v>80413</v>
      </c>
      <c r="S3362" s="286">
        <f>ROWS(R$5:R3362)</f>
        <v>3358</v>
      </c>
      <c r="T3362" s="286" t="str">
        <f>IF(P3362='5.1'!$E$5,TXM!S3362,"")</f>
        <v/>
      </c>
      <c r="U3362" t="str">
        <f>IFERROR(SMALL($T$5:$T$8000,ROWS($T$5:T3362)),"")</f>
        <v/>
      </c>
    </row>
    <row r="3363" spans="1:21" ht="14.4" customHeight="1" x14ac:dyDescent="0.25">
      <c r="A3363" s="285" t="s">
        <v>1876</v>
      </c>
      <c r="B3363" t="s">
        <v>999</v>
      </c>
      <c r="C3363" s="300">
        <v>1012599</v>
      </c>
      <c r="D3363" s="286">
        <f>ROWS(C$5:C3363)</f>
        <v>3359</v>
      </c>
      <c r="E3363" s="286" t="str">
        <f>IF(A3363='5.1'!$E$5,TXM!D3363,"")</f>
        <v/>
      </c>
      <c r="F3363" t="str">
        <f>IFERROR(SMALL($E$5:$E$8000,ROWS($E$5:E3363)),"")</f>
        <v/>
      </c>
      <c r="I3363" s="285" t="s">
        <v>1773</v>
      </c>
      <c r="J3363" t="s">
        <v>717</v>
      </c>
      <c r="K3363" s="300">
        <v>107130980</v>
      </c>
      <c r="L3363" s="286">
        <f>ROWS(K$5:K3363)</f>
        <v>3359</v>
      </c>
      <c r="M3363" s="286" t="str">
        <f>IF(I3363='5.1'!$E$5,TXM!L3363,"")</f>
        <v/>
      </c>
      <c r="N3363" t="str">
        <f>IFERROR(SMALL($M$5:$M$8000,ROWS($M$5:M3363)),"")</f>
        <v/>
      </c>
      <c r="P3363" t="s">
        <v>1884</v>
      </c>
      <c r="Q3363" t="s">
        <v>760</v>
      </c>
      <c r="R3363">
        <v>67148</v>
      </c>
      <c r="S3363" s="286">
        <f>ROWS(R$5:R3363)</f>
        <v>3359</v>
      </c>
      <c r="T3363" s="286" t="str">
        <f>IF(P3363='5.1'!$E$5,TXM!S3363,"")</f>
        <v/>
      </c>
      <c r="U3363" t="str">
        <f>IFERROR(SMALL($T$5:$T$8000,ROWS($T$5:T3363)),"")</f>
        <v/>
      </c>
    </row>
    <row r="3364" spans="1:21" ht="14.4" customHeight="1" x14ac:dyDescent="0.25">
      <c r="A3364" s="285" t="s">
        <v>1876</v>
      </c>
      <c r="B3364" t="s">
        <v>746</v>
      </c>
      <c r="C3364" s="300">
        <v>972494</v>
      </c>
      <c r="D3364" s="286">
        <f>ROWS(C$5:C3364)</f>
        <v>3360</v>
      </c>
      <c r="E3364" s="286" t="str">
        <f>IF(A3364='5.1'!$E$5,TXM!D3364,"")</f>
        <v/>
      </c>
      <c r="F3364" t="str">
        <f>IFERROR(SMALL($E$5:$E$8000,ROWS($E$5:E3364)),"")</f>
        <v/>
      </c>
      <c r="I3364" s="285" t="s">
        <v>1773</v>
      </c>
      <c r="J3364" t="s">
        <v>119</v>
      </c>
      <c r="K3364" s="300">
        <v>104598359</v>
      </c>
      <c r="L3364" s="286">
        <f>ROWS(K$5:K3364)</f>
        <v>3360</v>
      </c>
      <c r="M3364" s="286" t="str">
        <f>IF(I3364='5.1'!$E$5,TXM!L3364,"")</f>
        <v/>
      </c>
      <c r="N3364" t="str">
        <f>IFERROR(SMALL($M$5:$M$8000,ROWS($M$5:M3364)),"")</f>
        <v/>
      </c>
      <c r="P3364" t="s">
        <v>1884</v>
      </c>
      <c r="Q3364" t="s">
        <v>1076</v>
      </c>
      <c r="R3364">
        <v>59245</v>
      </c>
      <c r="S3364" s="286">
        <f>ROWS(R$5:R3364)</f>
        <v>3360</v>
      </c>
      <c r="T3364" s="286" t="str">
        <f>IF(P3364='5.1'!$E$5,TXM!S3364,"")</f>
        <v/>
      </c>
      <c r="U3364" t="str">
        <f>IFERROR(SMALL($T$5:$T$8000,ROWS($T$5:T3364)),"")</f>
        <v/>
      </c>
    </row>
    <row r="3365" spans="1:21" ht="14.4" customHeight="1" x14ac:dyDescent="0.25">
      <c r="A3365" s="285" t="s">
        <v>1876</v>
      </c>
      <c r="B3365" t="s">
        <v>109</v>
      </c>
      <c r="C3365" s="300">
        <v>858647</v>
      </c>
      <c r="D3365" s="286">
        <f>ROWS(C$5:C3365)</f>
        <v>3361</v>
      </c>
      <c r="E3365" s="286" t="str">
        <f>IF(A3365='5.1'!$E$5,TXM!D3365,"")</f>
        <v/>
      </c>
      <c r="F3365" t="str">
        <f>IFERROR(SMALL($E$5:$E$8000,ROWS($E$5:E3365)),"")</f>
        <v/>
      </c>
      <c r="I3365" s="285" t="s">
        <v>1773</v>
      </c>
      <c r="J3365" t="s">
        <v>1093</v>
      </c>
      <c r="K3365" s="300">
        <v>89171024</v>
      </c>
      <c r="L3365" s="286">
        <f>ROWS(K$5:K3365)</f>
        <v>3361</v>
      </c>
      <c r="M3365" s="286" t="str">
        <f>IF(I3365='5.1'!$E$5,TXM!L3365,"")</f>
        <v/>
      </c>
      <c r="N3365" t="str">
        <f>IFERROR(SMALL($M$5:$M$8000,ROWS($M$5:M3365)),"")</f>
        <v/>
      </c>
      <c r="P3365" t="s">
        <v>1884</v>
      </c>
      <c r="Q3365" t="s">
        <v>782</v>
      </c>
      <c r="R3365">
        <v>57194</v>
      </c>
      <c r="S3365" s="286">
        <f>ROWS(R$5:R3365)</f>
        <v>3361</v>
      </c>
      <c r="T3365" s="286" t="str">
        <f>IF(P3365='5.1'!$E$5,TXM!S3365,"")</f>
        <v/>
      </c>
      <c r="U3365" t="str">
        <f>IFERROR(SMALL($T$5:$T$8000,ROWS($T$5:T3365)),"")</f>
        <v/>
      </c>
    </row>
    <row r="3366" spans="1:21" ht="14.4" customHeight="1" x14ac:dyDescent="0.25">
      <c r="A3366" s="285" t="s">
        <v>1876</v>
      </c>
      <c r="B3366" t="s">
        <v>1085</v>
      </c>
      <c r="C3366" s="300">
        <v>802310</v>
      </c>
      <c r="D3366" s="286">
        <f>ROWS(C$5:C3366)</f>
        <v>3362</v>
      </c>
      <c r="E3366" s="286" t="str">
        <f>IF(A3366='5.1'!$E$5,TXM!D3366,"")</f>
        <v/>
      </c>
      <c r="F3366" t="str">
        <f>IFERROR(SMALL($E$5:$E$8000,ROWS($E$5:E3366)),"")</f>
        <v/>
      </c>
      <c r="I3366" s="285" t="s">
        <v>1773</v>
      </c>
      <c r="J3366" t="s">
        <v>725</v>
      </c>
      <c r="K3366" s="300">
        <v>85615385</v>
      </c>
      <c r="L3366" s="286">
        <f>ROWS(K$5:K3366)</f>
        <v>3362</v>
      </c>
      <c r="M3366" s="286" t="str">
        <f>IF(I3366='5.1'!$E$5,TXM!L3366,"")</f>
        <v/>
      </c>
      <c r="N3366" t="str">
        <f>IFERROR(SMALL($M$5:$M$8000,ROWS($M$5:M3366)),"")</f>
        <v/>
      </c>
      <c r="P3366" t="s">
        <v>1884</v>
      </c>
      <c r="Q3366" t="s">
        <v>790</v>
      </c>
      <c r="R3366">
        <v>43986</v>
      </c>
      <c r="S3366" s="286">
        <f>ROWS(R$5:R3366)</f>
        <v>3362</v>
      </c>
      <c r="T3366" s="286" t="str">
        <f>IF(P3366='5.1'!$E$5,TXM!S3366,"")</f>
        <v/>
      </c>
      <c r="U3366" t="str">
        <f>IFERROR(SMALL($T$5:$T$8000,ROWS($T$5:T3366)),"")</f>
        <v/>
      </c>
    </row>
    <row r="3367" spans="1:21" ht="14.4" customHeight="1" x14ac:dyDescent="0.25">
      <c r="A3367" s="285" t="s">
        <v>1876</v>
      </c>
      <c r="B3367" t="s">
        <v>766</v>
      </c>
      <c r="C3367" s="300">
        <v>778456</v>
      </c>
      <c r="D3367" s="286">
        <f>ROWS(C$5:C3367)</f>
        <v>3363</v>
      </c>
      <c r="E3367" s="286" t="str">
        <f>IF(A3367='5.1'!$E$5,TXM!D3367,"")</f>
        <v/>
      </c>
      <c r="F3367" t="str">
        <f>IFERROR(SMALL($E$5:$E$8000,ROWS($E$5:E3367)),"")</f>
        <v/>
      </c>
      <c r="I3367" s="285" t="s">
        <v>1773</v>
      </c>
      <c r="J3367" t="s">
        <v>727</v>
      </c>
      <c r="K3367" s="300">
        <v>80036105</v>
      </c>
      <c r="L3367" s="286">
        <f>ROWS(K$5:K3367)</f>
        <v>3363</v>
      </c>
      <c r="M3367" s="286" t="str">
        <f>IF(I3367='5.1'!$E$5,TXM!L3367,"")</f>
        <v/>
      </c>
      <c r="N3367" t="str">
        <f>IFERROR(SMALL($M$5:$M$8000,ROWS($M$5:M3367)),"")</f>
        <v/>
      </c>
      <c r="P3367" t="s">
        <v>1884</v>
      </c>
      <c r="Q3367" t="s">
        <v>1090</v>
      </c>
      <c r="R3367">
        <v>32509</v>
      </c>
      <c r="S3367" s="286">
        <f>ROWS(R$5:R3367)</f>
        <v>3363</v>
      </c>
      <c r="T3367" s="286" t="str">
        <f>IF(P3367='5.1'!$E$5,TXM!S3367,"")</f>
        <v/>
      </c>
      <c r="U3367" t="str">
        <f>IFERROR(SMALL($T$5:$T$8000,ROWS($T$5:T3367)),"")</f>
        <v/>
      </c>
    </row>
    <row r="3368" spans="1:21" ht="14.4" customHeight="1" x14ac:dyDescent="0.25">
      <c r="A3368" s="285" t="s">
        <v>1876</v>
      </c>
      <c r="B3368" t="s">
        <v>1092</v>
      </c>
      <c r="C3368" s="300">
        <v>458685</v>
      </c>
      <c r="D3368" s="286">
        <f>ROWS(C$5:C3368)</f>
        <v>3364</v>
      </c>
      <c r="E3368" s="286" t="str">
        <f>IF(A3368='5.1'!$E$5,TXM!D3368,"")</f>
        <v/>
      </c>
      <c r="F3368" t="str">
        <f>IFERROR(SMALL($E$5:$E$8000,ROWS($E$5:E3368)),"")</f>
        <v/>
      </c>
      <c r="I3368" s="285" t="s">
        <v>1773</v>
      </c>
      <c r="J3368" t="s">
        <v>810</v>
      </c>
      <c r="K3368" s="300">
        <v>72572508</v>
      </c>
      <c r="L3368" s="286">
        <f>ROWS(K$5:K3368)</f>
        <v>3364</v>
      </c>
      <c r="M3368" s="286" t="str">
        <f>IF(I3368='5.1'!$E$5,TXM!L3368,"")</f>
        <v/>
      </c>
      <c r="N3368" t="str">
        <f>IFERROR(SMALL($M$5:$M$8000,ROWS($M$5:M3368)),"")</f>
        <v/>
      </c>
      <c r="P3368" t="s">
        <v>1884</v>
      </c>
      <c r="Q3368" t="s">
        <v>717</v>
      </c>
      <c r="R3368">
        <v>29063</v>
      </c>
      <c r="S3368" s="286">
        <f>ROWS(R$5:R3368)</f>
        <v>3364</v>
      </c>
      <c r="T3368" s="286" t="str">
        <f>IF(P3368='5.1'!$E$5,TXM!S3368,"")</f>
        <v/>
      </c>
      <c r="U3368" t="str">
        <f>IFERROR(SMALL($T$5:$T$8000,ROWS($T$5:T3368)),"")</f>
        <v/>
      </c>
    </row>
    <row r="3369" spans="1:21" ht="14.4" customHeight="1" x14ac:dyDescent="0.25">
      <c r="A3369" s="285" t="s">
        <v>1876</v>
      </c>
      <c r="B3369" t="s">
        <v>734</v>
      </c>
      <c r="C3369" s="300">
        <v>374288</v>
      </c>
      <c r="D3369" s="286">
        <f>ROWS(C$5:C3369)</f>
        <v>3365</v>
      </c>
      <c r="E3369" s="286" t="str">
        <f>IF(A3369='5.1'!$E$5,TXM!D3369,"")</f>
        <v/>
      </c>
      <c r="F3369" t="str">
        <f>IFERROR(SMALL($E$5:$E$8000,ROWS($E$5:E3369)),"")</f>
        <v/>
      </c>
      <c r="I3369" s="285" t="s">
        <v>1773</v>
      </c>
      <c r="J3369" t="s">
        <v>784</v>
      </c>
      <c r="K3369" s="300">
        <v>64811877</v>
      </c>
      <c r="L3369" s="286">
        <f>ROWS(K$5:K3369)</f>
        <v>3365</v>
      </c>
      <c r="M3369" s="286" t="str">
        <f>IF(I3369='5.1'!$E$5,TXM!L3369,"")</f>
        <v/>
      </c>
      <c r="N3369" t="str">
        <f>IFERROR(SMALL($M$5:$M$8000,ROWS($M$5:M3369)),"")</f>
        <v/>
      </c>
      <c r="P3369" t="s">
        <v>1884</v>
      </c>
      <c r="Q3369" t="s">
        <v>750</v>
      </c>
      <c r="R3369">
        <v>26946</v>
      </c>
      <c r="S3369" s="286">
        <f>ROWS(R$5:R3369)</f>
        <v>3365</v>
      </c>
      <c r="T3369" s="286" t="str">
        <f>IF(P3369='5.1'!$E$5,TXM!S3369,"")</f>
        <v/>
      </c>
      <c r="U3369" t="str">
        <f>IFERROR(SMALL($T$5:$T$8000,ROWS($T$5:T3369)),"")</f>
        <v/>
      </c>
    </row>
    <row r="3370" spans="1:21" ht="14.4" customHeight="1" x14ac:dyDescent="0.25">
      <c r="A3370" s="285" t="s">
        <v>1876</v>
      </c>
      <c r="B3370" t="s">
        <v>788</v>
      </c>
      <c r="C3370" s="300">
        <v>347797</v>
      </c>
      <c r="D3370" s="286">
        <f>ROWS(C$5:C3370)</f>
        <v>3366</v>
      </c>
      <c r="E3370" s="286" t="str">
        <f>IF(A3370='5.1'!$E$5,TXM!D3370,"")</f>
        <v/>
      </c>
      <c r="F3370" t="str">
        <f>IFERROR(SMALL($E$5:$E$8000,ROWS($E$5:E3370)),"")</f>
        <v/>
      </c>
      <c r="I3370" s="285" t="s">
        <v>1773</v>
      </c>
      <c r="J3370" t="s">
        <v>999</v>
      </c>
      <c r="K3370" s="300">
        <v>63262571</v>
      </c>
      <c r="L3370" s="286">
        <f>ROWS(K$5:K3370)</f>
        <v>3366</v>
      </c>
      <c r="M3370" s="286" t="str">
        <f>IF(I3370='5.1'!$E$5,TXM!L3370,"")</f>
        <v/>
      </c>
      <c r="N3370" t="str">
        <f>IFERROR(SMALL($M$5:$M$8000,ROWS($M$5:M3370)),"")</f>
        <v/>
      </c>
      <c r="P3370" t="s">
        <v>1884</v>
      </c>
      <c r="Q3370" t="s">
        <v>1086</v>
      </c>
      <c r="R3370">
        <v>25086</v>
      </c>
      <c r="S3370" s="286">
        <f>ROWS(R$5:R3370)</f>
        <v>3366</v>
      </c>
      <c r="T3370" s="286" t="str">
        <f>IF(P3370='5.1'!$E$5,TXM!S3370,"")</f>
        <v/>
      </c>
      <c r="U3370" t="str">
        <f>IFERROR(SMALL($T$5:$T$8000,ROWS($T$5:T3370)),"")</f>
        <v/>
      </c>
    </row>
    <row r="3371" spans="1:21" ht="14.4" customHeight="1" x14ac:dyDescent="0.25">
      <c r="A3371" s="285" t="s">
        <v>1876</v>
      </c>
      <c r="B3371" t="s">
        <v>104</v>
      </c>
      <c r="C3371" s="300">
        <v>347300</v>
      </c>
      <c r="D3371" s="286">
        <f>ROWS(C$5:C3371)</f>
        <v>3367</v>
      </c>
      <c r="E3371" s="286" t="str">
        <f>IF(A3371='5.1'!$E$5,TXM!D3371,"")</f>
        <v/>
      </c>
      <c r="F3371" t="str">
        <f>IFERROR(SMALL($E$5:$E$8000,ROWS($E$5:E3371)),"")</f>
        <v/>
      </c>
      <c r="I3371" s="285" t="s">
        <v>1773</v>
      </c>
      <c r="J3371" t="s">
        <v>115</v>
      </c>
      <c r="K3371" s="300">
        <v>56517577</v>
      </c>
      <c r="L3371" s="286">
        <f>ROWS(K$5:K3371)</f>
        <v>3367</v>
      </c>
      <c r="M3371" s="286" t="str">
        <f>IF(I3371='5.1'!$E$5,TXM!L3371,"")</f>
        <v/>
      </c>
      <c r="N3371" t="str">
        <f>IFERROR(SMALL($M$5:$M$8000,ROWS($M$5:M3371)),"")</f>
        <v/>
      </c>
      <c r="P3371" t="s">
        <v>1884</v>
      </c>
      <c r="Q3371" t="s">
        <v>723</v>
      </c>
      <c r="R3371">
        <v>20719</v>
      </c>
      <c r="S3371" s="286">
        <f>ROWS(R$5:R3371)</f>
        <v>3367</v>
      </c>
      <c r="T3371" s="286" t="str">
        <f>IF(P3371='5.1'!$E$5,TXM!S3371,"")</f>
        <v/>
      </c>
      <c r="U3371" t="str">
        <f>IFERROR(SMALL($T$5:$T$8000,ROWS($T$5:T3371)),"")</f>
        <v/>
      </c>
    </row>
    <row r="3372" spans="1:21" ht="14.4" customHeight="1" x14ac:dyDescent="0.25">
      <c r="A3372" s="285" t="s">
        <v>1876</v>
      </c>
      <c r="B3372" t="s">
        <v>1097</v>
      </c>
      <c r="C3372" s="300">
        <v>307336</v>
      </c>
      <c r="D3372" s="286">
        <f>ROWS(C$5:C3372)</f>
        <v>3368</v>
      </c>
      <c r="E3372" s="286" t="str">
        <f>IF(A3372='5.1'!$E$5,TXM!D3372,"")</f>
        <v/>
      </c>
      <c r="F3372" t="str">
        <f>IFERROR(SMALL($E$5:$E$8000,ROWS($E$5:E3372)),"")</f>
        <v/>
      </c>
      <c r="I3372" s="285" t="s">
        <v>1773</v>
      </c>
      <c r="J3372" t="s">
        <v>723</v>
      </c>
      <c r="K3372" s="300">
        <v>54064468</v>
      </c>
      <c r="L3372" s="286">
        <f>ROWS(K$5:K3372)</f>
        <v>3368</v>
      </c>
      <c r="M3372" s="286" t="str">
        <f>IF(I3372='5.1'!$E$5,TXM!L3372,"")</f>
        <v/>
      </c>
      <c r="N3372" t="str">
        <f>IFERROR(SMALL($M$5:$M$8000,ROWS($M$5:M3372)),"")</f>
        <v/>
      </c>
      <c r="P3372" t="s">
        <v>1884</v>
      </c>
      <c r="Q3372" t="s">
        <v>814</v>
      </c>
      <c r="R3372">
        <v>7945</v>
      </c>
      <c r="S3372" s="286">
        <f>ROWS(R$5:R3372)</f>
        <v>3368</v>
      </c>
      <c r="T3372" s="286" t="str">
        <f>IF(P3372='5.1'!$E$5,TXM!S3372,"")</f>
        <v/>
      </c>
      <c r="U3372" t="str">
        <f>IFERROR(SMALL($T$5:$T$8000,ROWS($T$5:T3372)),"")</f>
        <v/>
      </c>
    </row>
    <row r="3373" spans="1:21" ht="14.4" customHeight="1" x14ac:dyDescent="0.25">
      <c r="A3373" s="285" t="s">
        <v>1876</v>
      </c>
      <c r="B3373" t="s">
        <v>796</v>
      </c>
      <c r="C3373" s="300">
        <v>269211</v>
      </c>
      <c r="D3373" s="286">
        <f>ROWS(C$5:C3373)</f>
        <v>3369</v>
      </c>
      <c r="E3373" s="286" t="str">
        <f>IF(A3373='5.1'!$E$5,TXM!D3373,"")</f>
        <v/>
      </c>
      <c r="F3373" t="str">
        <f>IFERROR(SMALL($E$5:$E$8000,ROWS($E$5:E3373)),"")</f>
        <v/>
      </c>
      <c r="I3373" s="285" t="s">
        <v>1773</v>
      </c>
      <c r="J3373" t="s">
        <v>117</v>
      </c>
      <c r="K3373" s="300">
        <v>54013890</v>
      </c>
      <c r="L3373" s="286">
        <f>ROWS(K$5:K3373)</f>
        <v>3369</v>
      </c>
      <c r="M3373" s="286" t="str">
        <f>IF(I3373='5.1'!$E$5,TXM!L3373,"")</f>
        <v/>
      </c>
      <c r="N3373" t="str">
        <f>IFERROR(SMALL($M$5:$M$8000,ROWS($M$5:M3373)),"")</f>
        <v/>
      </c>
      <c r="P3373" t="s">
        <v>1884</v>
      </c>
      <c r="Q3373" t="s">
        <v>756</v>
      </c>
      <c r="R3373">
        <v>5989</v>
      </c>
      <c r="S3373" s="286">
        <f>ROWS(R$5:R3373)</f>
        <v>3369</v>
      </c>
      <c r="T3373" s="286" t="str">
        <f>IF(P3373='5.1'!$E$5,TXM!S3373,"")</f>
        <v/>
      </c>
      <c r="U3373" t="str">
        <f>IFERROR(SMALL($T$5:$T$8000,ROWS($T$5:T3373)),"")</f>
        <v/>
      </c>
    </row>
    <row r="3374" spans="1:21" ht="14.4" customHeight="1" x14ac:dyDescent="0.25">
      <c r="A3374" s="285" t="s">
        <v>1876</v>
      </c>
      <c r="B3374" t="s">
        <v>742</v>
      </c>
      <c r="C3374" s="300">
        <v>249812</v>
      </c>
      <c r="D3374" s="286">
        <f>ROWS(C$5:C3374)</f>
        <v>3370</v>
      </c>
      <c r="E3374" s="286" t="str">
        <f>IF(A3374='5.1'!$E$5,TXM!D3374,"")</f>
        <v/>
      </c>
      <c r="F3374" t="str">
        <f>IFERROR(SMALL($E$5:$E$8000,ROWS($E$5:E3374)),"")</f>
        <v/>
      </c>
      <c r="I3374" s="285" t="s">
        <v>1773</v>
      </c>
      <c r="J3374" t="s">
        <v>782</v>
      </c>
      <c r="K3374" s="300">
        <v>52894869</v>
      </c>
      <c r="L3374" s="286">
        <f>ROWS(K$5:K3374)</f>
        <v>3370</v>
      </c>
      <c r="M3374" s="286" t="str">
        <f>IF(I3374='5.1'!$E$5,TXM!L3374,"")</f>
        <v/>
      </c>
      <c r="N3374" t="str">
        <f>IFERROR(SMALL($M$5:$M$8000,ROWS($M$5:M3374)),"")</f>
        <v/>
      </c>
      <c r="P3374" t="s">
        <v>1884</v>
      </c>
      <c r="Q3374" t="s">
        <v>118</v>
      </c>
      <c r="R3374">
        <v>5232</v>
      </c>
      <c r="S3374" s="286">
        <f>ROWS(R$5:R3374)</f>
        <v>3370</v>
      </c>
      <c r="T3374" s="286" t="str">
        <f>IF(P3374='5.1'!$E$5,TXM!S3374,"")</f>
        <v/>
      </c>
      <c r="U3374" t="str">
        <f>IFERROR(SMALL($T$5:$T$8000,ROWS($T$5:T3374)),"")</f>
        <v/>
      </c>
    </row>
    <row r="3375" spans="1:21" ht="14.4" customHeight="1" x14ac:dyDescent="0.25">
      <c r="A3375" s="285" t="s">
        <v>1876</v>
      </c>
      <c r="B3375" t="s">
        <v>768</v>
      </c>
      <c r="C3375" s="300">
        <v>150986</v>
      </c>
      <c r="D3375" s="286">
        <f>ROWS(C$5:C3375)</f>
        <v>3371</v>
      </c>
      <c r="E3375" s="286" t="str">
        <f>IF(A3375='5.1'!$E$5,TXM!D3375,"")</f>
        <v/>
      </c>
      <c r="F3375" t="str">
        <f>IFERROR(SMALL($E$5:$E$8000,ROWS($E$5:E3375)),"")</f>
        <v/>
      </c>
      <c r="I3375" s="285" t="s">
        <v>1773</v>
      </c>
      <c r="J3375" t="s">
        <v>705</v>
      </c>
      <c r="K3375" s="300">
        <v>38955329</v>
      </c>
      <c r="L3375" s="286">
        <f>ROWS(K$5:K3375)</f>
        <v>3371</v>
      </c>
      <c r="M3375" s="286" t="str">
        <f>IF(I3375='5.1'!$E$5,TXM!L3375,"")</f>
        <v/>
      </c>
      <c r="N3375" t="str">
        <f>IFERROR(SMALL($M$5:$M$8000,ROWS($M$5:M3375)),"")</f>
        <v/>
      </c>
      <c r="P3375" t="s">
        <v>1884</v>
      </c>
      <c r="Q3375" t="s">
        <v>780</v>
      </c>
      <c r="R3375">
        <v>3329</v>
      </c>
      <c r="S3375" s="286">
        <f>ROWS(R$5:R3375)</f>
        <v>3371</v>
      </c>
      <c r="T3375" s="286" t="str">
        <f>IF(P3375='5.1'!$E$5,TXM!S3375,"")</f>
        <v/>
      </c>
      <c r="U3375" t="str">
        <f>IFERROR(SMALL($T$5:$T$8000,ROWS($T$5:T3375)),"")</f>
        <v/>
      </c>
    </row>
    <row r="3376" spans="1:21" ht="14.4" customHeight="1" x14ac:dyDescent="0.25">
      <c r="A3376" s="285" t="s">
        <v>1876</v>
      </c>
      <c r="B3376" t="s">
        <v>1098</v>
      </c>
      <c r="C3376" s="300">
        <v>109083</v>
      </c>
      <c r="D3376" s="286">
        <f>ROWS(C$5:C3376)</f>
        <v>3372</v>
      </c>
      <c r="E3376" s="286" t="str">
        <f>IF(A3376='5.1'!$E$5,TXM!D3376,"")</f>
        <v/>
      </c>
      <c r="F3376" t="str">
        <f>IFERROR(SMALL($E$5:$E$8000,ROWS($E$5:E3376)),"")</f>
        <v/>
      </c>
      <c r="I3376" s="285" t="s">
        <v>1773</v>
      </c>
      <c r="J3376" t="s">
        <v>707</v>
      </c>
      <c r="K3376" s="300">
        <v>35326044</v>
      </c>
      <c r="L3376" s="286">
        <f>ROWS(K$5:K3376)</f>
        <v>3372</v>
      </c>
      <c r="M3376" s="286" t="str">
        <f>IF(I3376='5.1'!$E$5,TXM!L3376,"")</f>
        <v/>
      </c>
      <c r="N3376" t="str">
        <f>IFERROR(SMALL($M$5:$M$8000,ROWS($M$5:M3376)),"")</f>
        <v/>
      </c>
      <c r="P3376" t="s">
        <v>1884</v>
      </c>
      <c r="Q3376" t="s">
        <v>108</v>
      </c>
      <c r="R3376">
        <v>2340</v>
      </c>
      <c r="S3376" s="286">
        <f>ROWS(R$5:R3376)</f>
        <v>3372</v>
      </c>
      <c r="T3376" s="286" t="str">
        <f>IF(P3376='5.1'!$E$5,TXM!S3376,"")</f>
        <v/>
      </c>
      <c r="U3376" t="str">
        <f>IFERROR(SMALL($T$5:$T$8000,ROWS($T$5:T3376)),"")</f>
        <v/>
      </c>
    </row>
    <row r="3377" spans="1:21" ht="14.4" customHeight="1" x14ac:dyDescent="0.25">
      <c r="A3377" s="285" t="s">
        <v>1876</v>
      </c>
      <c r="B3377" t="s">
        <v>823</v>
      </c>
      <c r="C3377" s="300">
        <v>104048</v>
      </c>
      <c r="D3377" s="286">
        <f>ROWS(C$5:C3377)</f>
        <v>3373</v>
      </c>
      <c r="E3377" s="286" t="str">
        <f>IF(A3377='5.1'!$E$5,TXM!D3377,"")</f>
        <v/>
      </c>
      <c r="F3377" t="str">
        <f>IFERROR(SMALL($E$5:$E$8000,ROWS($E$5:E3377)),"")</f>
        <v/>
      </c>
      <c r="I3377" s="285" t="s">
        <v>1773</v>
      </c>
      <c r="J3377" t="s">
        <v>113</v>
      </c>
      <c r="K3377" s="300">
        <v>28924234</v>
      </c>
      <c r="L3377" s="286">
        <f>ROWS(K$5:K3377)</f>
        <v>3373</v>
      </c>
      <c r="M3377" s="286" t="str">
        <f>IF(I3377='5.1'!$E$5,TXM!L3377,"")</f>
        <v/>
      </c>
      <c r="N3377" t="str">
        <f>IFERROR(SMALL($M$5:$M$8000,ROWS($M$5:M3377)),"")</f>
        <v/>
      </c>
      <c r="P3377" t="s">
        <v>1884</v>
      </c>
      <c r="Q3377" t="s">
        <v>1079</v>
      </c>
      <c r="R3377">
        <v>1386</v>
      </c>
      <c r="S3377" s="286">
        <f>ROWS(R$5:R3377)</f>
        <v>3373</v>
      </c>
      <c r="T3377" s="286" t="str">
        <f>IF(P3377='5.1'!$E$5,TXM!S3377,"")</f>
        <v/>
      </c>
      <c r="U3377" t="str">
        <f>IFERROR(SMALL($T$5:$T$8000,ROWS($T$5:T3377)),"")</f>
        <v/>
      </c>
    </row>
    <row r="3378" spans="1:21" ht="14.4" customHeight="1" x14ac:dyDescent="0.25">
      <c r="A3378" s="285" t="s">
        <v>1876</v>
      </c>
      <c r="B3378" t="s">
        <v>713</v>
      </c>
      <c r="C3378" s="300">
        <v>89164</v>
      </c>
      <c r="D3378" s="286">
        <f>ROWS(C$5:C3378)</f>
        <v>3374</v>
      </c>
      <c r="E3378" s="286" t="str">
        <f>IF(A3378='5.1'!$E$5,TXM!D3378,"")</f>
        <v/>
      </c>
      <c r="F3378" t="str">
        <f>IFERROR(SMALL($E$5:$E$8000,ROWS($E$5:E3378)),"")</f>
        <v/>
      </c>
      <c r="I3378" s="285" t="s">
        <v>1773</v>
      </c>
      <c r="J3378" t="s">
        <v>752</v>
      </c>
      <c r="K3378" s="300">
        <v>28080255</v>
      </c>
      <c r="L3378" s="286">
        <f>ROWS(K$5:K3378)</f>
        <v>3374</v>
      </c>
      <c r="M3378" s="286" t="str">
        <f>IF(I3378='5.1'!$E$5,TXM!L3378,"")</f>
        <v/>
      </c>
      <c r="N3378" t="str">
        <f>IFERROR(SMALL($M$5:$M$8000,ROWS($M$5:M3378)),"")</f>
        <v/>
      </c>
      <c r="P3378" t="s">
        <v>1884</v>
      </c>
      <c r="Q3378" t="s">
        <v>715</v>
      </c>
      <c r="R3378">
        <v>1145</v>
      </c>
      <c r="S3378" s="286">
        <f>ROWS(R$5:R3378)</f>
        <v>3374</v>
      </c>
      <c r="T3378" s="286" t="str">
        <f>IF(P3378='5.1'!$E$5,TXM!S3378,"")</f>
        <v/>
      </c>
      <c r="U3378" t="str">
        <f>IFERROR(SMALL($T$5:$T$8000,ROWS($T$5:T3378)),"")</f>
        <v/>
      </c>
    </row>
    <row r="3379" spans="1:21" ht="14.4" customHeight="1" x14ac:dyDescent="0.25">
      <c r="A3379" s="285" t="s">
        <v>1876</v>
      </c>
      <c r="B3379" t="s">
        <v>1084</v>
      </c>
      <c r="C3379" s="300">
        <v>88004</v>
      </c>
      <c r="D3379" s="286">
        <f>ROWS(C$5:C3379)</f>
        <v>3375</v>
      </c>
      <c r="E3379" s="286" t="str">
        <f>IF(A3379='5.1'!$E$5,TXM!D3379,"")</f>
        <v/>
      </c>
      <c r="F3379" t="str">
        <f>IFERROR(SMALL($E$5:$E$8000,ROWS($E$5:E3379)),"")</f>
        <v/>
      </c>
      <c r="I3379" s="285" t="s">
        <v>1773</v>
      </c>
      <c r="J3379" t="s">
        <v>105</v>
      </c>
      <c r="K3379" s="300">
        <v>21734458</v>
      </c>
      <c r="L3379" s="286">
        <f>ROWS(K$5:K3379)</f>
        <v>3375</v>
      </c>
      <c r="M3379" s="286" t="str">
        <f>IF(I3379='5.1'!$E$5,TXM!L3379,"")</f>
        <v/>
      </c>
      <c r="N3379" t="str">
        <f>IFERROR(SMALL($M$5:$M$8000,ROWS($M$5:M3379)),"")</f>
        <v/>
      </c>
      <c r="P3379" t="s">
        <v>1884</v>
      </c>
      <c r="Q3379" t="s">
        <v>119</v>
      </c>
      <c r="R3379">
        <v>1000</v>
      </c>
      <c r="S3379" s="286">
        <f>ROWS(R$5:R3379)</f>
        <v>3375</v>
      </c>
      <c r="T3379" s="286" t="str">
        <f>IF(P3379='5.1'!$E$5,TXM!S3379,"")</f>
        <v/>
      </c>
      <c r="U3379" t="str">
        <f>IFERROR(SMALL($T$5:$T$8000,ROWS($T$5:T3379)),"")</f>
        <v/>
      </c>
    </row>
    <row r="3380" spans="1:21" ht="14.4" customHeight="1" x14ac:dyDescent="0.25">
      <c r="A3380" s="285" t="s">
        <v>1876</v>
      </c>
      <c r="B3380" t="s">
        <v>760</v>
      </c>
      <c r="C3380" s="300">
        <v>81184</v>
      </c>
      <c r="D3380" s="286">
        <f>ROWS(C$5:C3380)</f>
        <v>3376</v>
      </c>
      <c r="E3380" s="286" t="str">
        <f>IF(A3380='5.1'!$E$5,TXM!D3380,"")</f>
        <v/>
      </c>
      <c r="F3380" t="str">
        <f>IFERROR(SMALL($E$5:$E$8000,ROWS($E$5:E3380)),"")</f>
        <v/>
      </c>
      <c r="I3380" s="285" t="s">
        <v>1773</v>
      </c>
      <c r="J3380" t="s">
        <v>1082</v>
      </c>
      <c r="K3380" s="300">
        <v>20715714</v>
      </c>
      <c r="L3380" s="286">
        <f>ROWS(K$5:K3380)</f>
        <v>3376</v>
      </c>
      <c r="M3380" s="286" t="str">
        <f>IF(I3380='5.1'!$E$5,TXM!L3380,"")</f>
        <v/>
      </c>
      <c r="N3380" t="str">
        <f>IFERROR(SMALL($M$5:$M$8000,ROWS($M$5:M3380)),"")</f>
        <v/>
      </c>
      <c r="P3380" t="s">
        <v>1884</v>
      </c>
      <c r="Q3380" t="s">
        <v>786</v>
      </c>
      <c r="R3380">
        <v>982</v>
      </c>
      <c r="S3380" s="286">
        <f>ROWS(R$5:R3380)</f>
        <v>3376</v>
      </c>
      <c r="T3380" s="286" t="str">
        <f>IF(P3380='5.1'!$E$5,TXM!S3380,"")</f>
        <v/>
      </c>
      <c r="U3380" t="str">
        <f>IFERROR(SMALL($T$5:$T$8000,ROWS($T$5:T3380)),"")</f>
        <v/>
      </c>
    </row>
    <row r="3381" spans="1:21" ht="14.4" customHeight="1" x14ac:dyDescent="0.25">
      <c r="A3381" s="285" t="s">
        <v>1876</v>
      </c>
      <c r="B3381" t="s">
        <v>794</v>
      </c>
      <c r="C3381" s="300">
        <v>60005</v>
      </c>
      <c r="D3381" s="286">
        <f>ROWS(C$5:C3381)</f>
        <v>3377</v>
      </c>
      <c r="E3381" s="286" t="str">
        <f>IF(A3381='5.1'!$E$5,TXM!D3381,"")</f>
        <v/>
      </c>
      <c r="F3381" t="str">
        <f>IFERROR(SMALL($E$5:$E$8000,ROWS($E$5:E3381)),"")</f>
        <v/>
      </c>
      <c r="I3381" s="285" t="s">
        <v>1773</v>
      </c>
      <c r="J3381" t="s">
        <v>1081</v>
      </c>
      <c r="K3381" s="300">
        <v>19837476</v>
      </c>
      <c r="L3381" s="286">
        <f>ROWS(K$5:K3381)</f>
        <v>3377</v>
      </c>
      <c r="M3381" s="286" t="str">
        <f>IF(I3381='5.1'!$E$5,TXM!L3381,"")</f>
        <v/>
      </c>
      <c r="N3381" t="str">
        <f>IFERROR(SMALL($M$5:$M$8000,ROWS($M$5:M3381)),"")</f>
        <v/>
      </c>
      <c r="P3381" t="s">
        <v>1884</v>
      </c>
      <c r="Q3381" t="s">
        <v>1087</v>
      </c>
      <c r="R3381">
        <v>715</v>
      </c>
      <c r="S3381" s="286">
        <f>ROWS(R$5:R3381)</f>
        <v>3377</v>
      </c>
      <c r="T3381" s="286" t="str">
        <f>IF(P3381='5.1'!$E$5,TXM!S3381,"")</f>
        <v/>
      </c>
      <c r="U3381" t="str">
        <f>IFERROR(SMALL($T$5:$T$8000,ROWS($T$5:T3381)),"")</f>
        <v/>
      </c>
    </row>
    <row r="3382" spans="1:21" ht="14.4" customHeight="1" x14ac:dyDescent="0.25">
      <c r="A3382" s="285" t="s">
        <v>1876</v>
      </c>
      <c r="B3382" t="s">
        <v>800</v>
      </c>
      <c r="C3382" s="300">
        <v>51746</v>
      </c>
      <c r="D3382" s="286">
        <f>ROWS(C$5:C3382)</f>
        <v>3378</v>
      </c>
      <c r="E3382" s="286" t="str">
        <f>IF(A3382='5.1'!$E$5,TXM!D3382,"")</f>
        <v/>
      </c>
      <c r="F3382" t="str">
        <f>IFERROR(SMALL($E$5:$E$8000,ROWS($E$5:E3382)),"")</f>
        <v/>
      </c>
      <c r="I3382" s="285" t="s">
        <v>1773</v>
      </c>
      <c r="J3382" t="s">
        <v>1097</v>
      </c>
      <c r="K3382" s="300">
        <v>19107034</v>
      </c>
      <c r="L3382" s="286">
        <f>ROWS(K$5:K3382)</f>
        <v>3378</v>
      </c>
      <c r="M3382" s="286" t="str">
        <f>IF(I3382='5.1'!$E$5,TXM!L3382,"")</f>
        <v/>
      </c>
      <c r="N3382" t="str">
        <f>IFERROR(SMALL($M$5:$M$8000,ROWS($M$5:M3382)),"")</f>
        <v/>
      </c>
      <c r="P3382" t="s">
        <v>1884</v>
      </c>
      <c r="Q3382" t="s">
        <v>804</v>
      </c>
      <c r="R3382">
        <v>577</v>
      </c>
      <c r="S3382" s="286">
        <f>ROWS(R$5:R3382)</f>
        <v>3378</v>
      </c>
      <c r="T3382" s="286" t="str">
        <f>IF(P3382='5.1'!$E$5,TXM!S3382,"")</f>
        <v/>
      </c>
      <c r="U3382" t="str">
        <f>IFERROR(SMALL($T$5:$T$8000,ROWS($T$5:T3382)),"")</f>
        <v/>
      </c>
    </row>
    <row r="3383" spans="1:21" ht="14.4" customHeight="1" x14ac:dyDescent="0.25">
      <c r="A3383" s="285" t="s">
        <v>1876</v>
      </c>
      <c r="B3383" t="s">
        <v>772</v>
      </c>
      <c r="C3383" s="300">
        <v>24949</v>
      </c>
      <c r="D3383" s="286">
        <f>ROWS(C$5:C3383)</f>
        <v>3379</v>
      </c>
      <c r="E3383" s="286" t="str">
        <f>IF(A3383='5.1'!$E$5,TXM!D3383,"")</f>
        <v/>
      </c>
      <c r="F3383" t="str">
        <f>IFERROR(SMALL($E$5:$E$8000,ROWS($E$5:E3383)),"")</f>
        <v/>
      </c>
      <c r="I3383" s="285" t="s">
        <v>1773</v>
      </c>
      <c r="J3383" t="s">
        <v>1086</v>
      </c>
      <c r="K3383" s="300">
        <v>18990556</v>
      </c>
      <c r="L3383" s="286">
        <f>ROWS(K$5:K3383)</f>
        <v>3379</v>
      </c>
      <c r="M3383" s="286" t="str">
        <f>IF(I3383='5.1'!$E$5,TXM!L3383,"")</f>
        <v/>
      </c>
      <c r="N3383" t="str">
        <f>IFERROR(SMALL($M$5:$M$8000,ROWS($M$5:M3383)),"")</f>
        <v/>
      </c>
      <c r="P3383" t="s">
        <v>1884</v>
      </c>
      <c r="Q3383" t="s">
        <v>711</v>
      </c>
      <c r="R3383">
        <v>34</v>
      </c>
      <c r="S3383" s="286">
        <f>ROWS(R$5:R3383)</f>
        <v>3379</v>
      </c>
      <c r="T3383" s="286" t="str">
        <f>IF(P3383='5.1'!$E$5,TXM!S3383,"")</f>
        <v/>
      </c>
      <c r="U3383" t="str">
        <f>IFERROR(SMALL($T$5:$T$8000,ROWS($T$5:T3383)),"")</f>
        <v/>
      </c>
    </row>
    <row r="3384" spans="1:21" ht="14.4" customHeight="1" x14ac:dyDescent="0.25">
      <c r="A3384" s="285" t="s">
        <v>1876</v>
      </c>
      <c r="B3384" t="s">
        <v>1091</v>
      </c>
      <c r="C3384" s="300">
        <v>23086</v>
      </c>
      <c r="D3384" s="286">
        <f>ROWS(C$5:C3384)</f>
        <v>3380</v>
      </c>
      <c r="E3384" s="286" t="str">
        <f>IF(A3384='5.1'!$E$5,TXM!D3384,"")</f>
        <v/>
      </c>
      <c r="F3384" t="str">
        <f>IFERROR(SMALL($E$5:$E$8000,ROWS($E$5:E3384)),"")</f>
        <v/>
      </c>
      <c r="I3384" s="285" t="s">
        <v>1773</v>
      </c>
      <c r="J3384" t="s">
        <v>774</v>
      </c>
      <c r="K3384" s="300">
        <v>14567751</v>
      </c>
      <c r="L3384" s="286">
        <f>ROWS(K$5:K3384)</f>
        <v>3380</v>
      </c>
      <c r="M3384" s="286" t="str">
        <f>IF(I3384='5.1'!$E$5,TXM!L3384,"")</f>
        <v/>
      </c>
      <c r="N3384" t="str">
        <f>IFERROR(SMALL($M$5:$M$8000,ROWS($M$5:M3384)),"")</f>
        <v/>
      </c>
      <c r="P3384" t="s">
        <v>1886</v>
      </c>
      <c r="Q3384" t="s">
        <v>806</v>
      </c>
      <c r="R3384">
        <v>152515532</v>
      </c>
      <c r="S3384" s="286">
        <f>ROWS(R$5:R3384)</f>
        <v>3380</v>
      </c>
      <c r="T3384" s="286" t="str">
        <f>IF(P3384='5.1'!$E$5,TXM!S3384,"")</f>
        <v/>
      </c>
      <c r="U3384" t="str">
        <f>IFERROR(SMALL($T$5:$T$8000,ROWS($T$5:T3384)),"")</f>
        <v/>
      </c>
    </row>
    <row r="3385" spans="1:21" ht="14.4" customHeight="1" x14ac:dyDescent="0.25">
      <c r="A3385" s="285" t="s">
        <v>1876</v>
      </c>
      <c r="B3385" t="s">
        <v>1078</v>
      </c>
      <c r="C3385" s="300">
        <v>10460</v>
      </c>
      <c r="D3385" s="286">
        <f>ROWS(C$5:C3385)</f>
        <v>3381</v>
      </c>
      <c r="E3385" s="286" t="str">
        <f>IF(A3385='5.1'!$E$5,TXM!D3385,"")</f>
        <v/>
      </c>
      <c r="F3385" t="str">
        <f>IFERROR(SMALL($E$5:$E$8000,ROWS($E$5:E3385)),"")</f>
        <v/>
      </c>
      <c r="I3385" s="285" t="s">
        <v>1773</v>
      </c>
      <c r="J3385" t="s">
        <v>780</v>
      </c>
      <c r="K3385" s="300">
        <v>14354572</v>
      </c>
      <c r="L3385" s="286">
        <f>ROWS(K$5:K3385)</f>
        <v>3381</v>
      </c>
      <c r="M3385" s="286" t="str">
        <f>IF(I3385='5.1'!$E$5,TXM!L3385,"")</f>
        <v/>
      </c>
      <c r="N3385" t="str">
        <f>IFERROR(SMALL($M$5:$M$8000,ROWS($M$5:M3385)),"")</f>
        <v/>
      </c>
      <c r="P3385" t="s">
        <v>1886</v>
      </c>
      <c r="Q3385" t="s">
        <v>818</v>
      </c>
      <c r="R3385">
        <v>101747548</v>
      </c>
      <c r="S3385" s="286">
        <f>ROWS(R$5:R3385)</f>
        <v>3381</v>
      </c>
      <c r="T3385" s="286" t="str">
        <f>IF(P3385='5.1'!$E$5,TXM!S3385,"")</f>
        <v/>
      </c>
      <c r="U3385" t="str">
        <f>IFERROR(SMALL($T$5:$T$8000,ROWS($T$5:T3385)),"")</f>
        <v/>
      </c>
    </row>
    <row r="3386" spans="1:21" ht="14.4" customHeight="1" x14ac:dyDescent="0.25">
      <c r="A3386" s="285" t="s">
        <v>1876</v>
      </c>
      <c r="B3386" t="s">
        <v>770</v>
      </c>
      <c r="C3386" s="300">
        <v>3200</v>
      </c>
      <c r="D3386" s="286">
        <f>ROWS(C$5:C3386)</f>
        <v>3382</v>
      </c>
      <c r="E3386" s="286" t="str">
        <f>IF(A3386='5.1'!$E$5,TXM!D3386,"")</f>
        <v/>
      </c>
      <c r="F3386" t="str">
        <f>IFERROR(SMALL($E$5:$E$8000,ROWS($E$5:E3386)),"")</f>
        <v/>
      </c>
      <c r="I3386" s="285" t="s">
        <v>1773</v>
      </c>
      <c r="J3386" t="s">
        <v>1078</v>
      </c>
      <c r="K3386" s="300">
        <v>12800551</v>
      </c>
      <c r="L3386" s="286">
        <f>ROWS(K$5:K3386)</f>
        <v>3382</v>
      </c>
      <c r="M3386" s="286" t="str">
        <f>IF(I3386='5.1'!$E$5,TXM!L3386,"")</f>
        <v/>
      </c>
      <c r="N3386" t="str">
        <f>IFERROR(SMALL($M$5:$M$8000,ROWS($M$5:M3386)),"")</f>
        <v/>
      </c>
      <c r="P3386" t="s">
        <v>1886</v>
      </c>
      <c r="Q3386" t="s">
        <v>780</v>
      </c>
      <c r="R3386">
        <v>70085021</v>
      </c>
      <c r="S3386" s="286">
        <f>ROWS(R$5:R3386)</f>
        <v>3382</v>
      </c>
      <c r="T3386" s="286" t="str">
        <f>IF(P3386='5.1'!$E$5,TXM!S3386,"")</f>
        <v/>
      </c>
      <c r="U3386" t="str">
        <f>IFERROR(SMALL($T$5:$T$8000,ROWS($T$5:T3386)),"")</f>
        <v/>
      </c>
    </row>
    <row r="3387" spans="1:21" ht="14.4" customHeight="1" x14ac:dyDescent="0.25">
      <c r="A3387" s="285" t="s">
        <v>1876</v>
      </c>
      <c r="B3387" t="s">
        <v>754</v>
      </c>
      <c r="C3387" s="300">
        <v>1013</v>
      </c>
      <c r="D3387" s="286">
        <f>ROWS(C$5:C3387)</f>
        <v>3383</v>
      </c>
      <c r="E3387" s="286" t="str">
        <f>IF(A3387='5.1'!$E$5,TXM!D3387,"")</f>
        <v/>
      </c>
      <c r="F3387" t="str">
        <f>IFERROR(SMALL($E$5:$E$8000,ROWS($E$5:E3387)),"")</f>
        <v/>
      </c>
      <c r="I3387" s="285" t="s">
        <v>1773</v>
      </c>
      <c r="J3387" t="s">
        <v>821</v>
      </c>
      <c r="K3387" s="300">
        <v>12054915</v>
      </c>
      <c r="L3387" s="286">
        <f>ROWS(K$5:K3387)</f>
        <v>3383</v>
      </c>
      <c r="M3387" s="286" t="str">
        <f>IF(I3387='5.1'!$E$5,TXM!L3387,"")</f>
        <v/>
      </c>
      <c r="N3387" t="str">
        <f>IFERROR(SMALL($M$5:$M$8000,ROWS($M$5:M3387)),"")</f>
        <v/>
      </c>
      <c r="P3387" t="s">
        <v>1886</v>
      </c>
      <c r="Q3387" t="s">
        <v>810</v>
      </c>
      <c r="R3387">
        <v>48700098</v>
      </c>
      <c r="S3387" s="286">
        <f>ROWS(R$5:R3387)</f>
        <v>3383</v>
      </c>
      <c r="T3387" s="286" t="str">
        <f>IF(P3387='5.1'!$E$5,TXM!S3387,"")</f>
        <v/>
      </c>
      <c r="U3387" t="str">
        <f>IFERROR(SMALL($T$5:$T$8000,ROWS($T$5:T3387)),"")</f>
        <v/>
      </c>
    </row>
    <row r="3388" spans="1:21" ht="14.4" customHeight="1" x14ac:dyDescent="0.25">
      <c r="A3388" s="285" t="s">
        <v>1876</v>
      </c>
      <c r="B3388" t="s">
        <v>736</v>
      </c>
      <c r="C3388" s="300">
        <v>250</v>
      </c>
      <c r="D3388" s="286">
        <f>ROWS(C$5:C3388)</f>
        <v>3384</v>
      </c>
      <c r="E3388" s="286" t="str">
        <f>IF(A3388='5.1'!$E$5,TXM!D3388,"")</f>
        <v/>
      </c>
      <c r="F3388" t="str">
        <f>IFERROR(SMALL($E$5:$E$8000,ROWS($E$5:E3388)),"")</f>
        <v/>
      </c>
      <c r="I3388" s="285" t="s">
        <v>1773</v>
      </c>
      <c r="J3388" t="s">
        <v>802</v>
      </c>
      <c r="K3388" s="300">
        <v>11677249</v>
      </c>
      <c r="L3388" s="286">
        <f>ROWS(K$5:K3388)</f>
        <v>3384</v>
      </c>
      <c r="M3388" s="286" t="str">
        <f>IF(I3388='5.1'!$E$5,TXM!L3388,"")</f>
        <v/>
      </c>
      <c r="N3388" t="str">
        <f>IFERROR(SMALL($M$5:$M$8000,ROWS($M$5:M3388)),"")</f>
        <v/>
      </c>
      <c r="P3388" t="s">
        <v>1886</v>
      </c>
      <c r="Q3388" t="s">
        <v>808</v>
      </c>
      <c r="R3388">
        <v>44241864</v>
      </c>
      <c r="S3388" s="286">
        <f>ROWS(R$5:R3388)</f>
        <v>3384</v>
      </c>
      <c r="T3388" s="286" t="str">
        <f>IF(P3388='5.1'!$E$5,TXM!S3388,"")</f>
        <v/>
      </c>
      <c r="U3388" t="str">
        <f>IFERROR(SMALL($T$5:$T$8000,ROWS($T$5:T3388)),"")</f>
        <v/>
      </c>
    </row>
    <row r="3389" spans="1:21" ht="14.4" customHeight="1" x14ac:dyDescent="0.25">
      <c r="A3389" s="285" t="s">
        <v>2053</v>
      </c>
      <c r="B3389" t="s">
        <v>117</v>
      </c>
      <c r="C3389" s="300">
        <v>86055</v>
      </c>
      <c r="D3389" s="286">
        <f>ROWS(C$5:C3389)</f>
        <v>3385</v>
      </c>
      <c r="E3389" s="286" t="str">
        <f>IF(A3389='5.1'!$E$5,TXM!D3389,"")</f>
        <v/>
      </c>
      <c r="F3389" t="str">
        <f>IFERROR(SMALL($E$5:$E$8000,ROWS($E$5:E3389)),"")</f>
        <v/>
      </c>
      <c r="I3389" s="285" t="s">
        <v>1773</v>
      </c>
      <c r="J3389" t="s">
        <v>109</v>
      </c>
      <c r="K3389" s="300">
        <v>11559150</v>
      </c>
      <c r="L3389" s="286">
        <f>ROWS(K$5:K3389)</f>
        <v>3385</v>
      </c>
      <c r="M3389" s="286" t="str">
        <f>IF(I3389='5.1'!$E$5,TXM!L3389,"")</f>
        <v/>
      </c>
      <c r="N3389" t="str">
        <f>IFERROR(SMALL($M$5:$M$8000,ROWS($M$5:M3389)),"")</f>
        <v/>
      </c>
      <c r="P3389" t="s">
        <v>1886</v>
      </c>
      <c r="Q3389" t="s">
        <v>713</v>
      </c>
      <c r="R3389">
        <v>10586750</v>
      </c>
      <c r="S3389" s="286">
        <f>ROWS(R$5:R3389)</f>
        <v>3385</v>
      </c>
      <c r="T3389" s="286" t="str">
        <f>IF(P3389='5.1'!$E$5,TXM!S3389,"")</f>
        <v/>
      </c>
      <c r="U3389" t="str">
        <f>IFERROR(SMALL($T$5:$T$8000,ROWS($T$5:T3389)),"")</f>
        <v/>
      </c>
    </row>
    <row r="3390" spans="1:21" ht="14.4" customHeight="1" x14ac:dyDescent="0.25">
      <c r="A3390" s="285" t="s">
        <v>2047</v>
      </c>
      <c r="B3390" t="s">
        <v>102</v>
      </c>
      <c r="C3390" s="300">
        <v>56917768</v>
      </c>
      <c r="D3390" s="286">
        <f>ROWS(C$5:C3390)</f>
        <v>3386</v>
      </c>
      <c r="E3390" s="286" t="str">
        <f>IF(A3390='5.1'!$E$5,TXM!D3390,"")</f>
        <v/>
      </c>
      <c r="F3390" t="str">
        <f>IFERROR(SMALL($E$5:$E$8000,ROWS($E$5:E3390)),"")</f>
        <v/>
      </c>
      <c r="I3390" s="285" t="s">
        <v>1773</v>
      </c>
      <c r="J3390" t="s">
        <v>1096</v>
      </c>
      <c r="K3390" s="300">
        <v>11181834</v>
      </c>
      <c r="L3390" s="286">
        <f>ROWS(K$5:K3390)</f>
        <v>3386</v>
      </c>
      <c r="M3390" s="286" t="str">
        <f>IF(I3390='5.1'!$E$5,TXM!L3390,"")</f>
        <v/>
      </c>
      <c r="N3390" t="str">
        <f>IFERROR(SMALL($M$5:$M$8000,ROWS($M$5:M3390)),"")</f>
        <v/>
      </c>
      <c r="P3390" t="s">
        <v>1886</v>
      </c>
      <c r="Q3390" t="s">
        <v>823</v>
      </c>
      <c r="R3390">
        <v>4488750</v>
      </c>
      <c r="S3390" s="286">
        <f>ROWS(R$5:R3390)</f>
        <v>3386</v>
      </c>
      <c r="T3390" s="286" t="str">
        <f>IF(P3390='5.1'!$E$5,TXM!S3390,"")</f>
        <v/>
      </c>
      <c r="U3390" t="str">
        <f>IFERROR(SMALL($T$5:$T$8000,ROWS($T$5:T3390)),"")</f>
        <v/>
      </c>
    </row>
    <row r="3391" spans="1:21" ht="14.4" customHeight="1" x14ac:dyDescent="0.25">
      <c r="A3391" s="285" t="s">
        <v>2047</v>
      </c>
      <c r="B3391" t="s">
        <v>1080</v>
      </c>
      <c r="C3391" s="300">
        <v>32589179</v>
      </c>
      <c r="D3391" s="286">
        <f>ROWS(C$5:C3391)</f>
        <v>3387</v>
      </c>
      <c r="E3391" s="286" t="str">
        <f>IF(A3391='5.1'!$E$5,TXM!D3391,"")</f>
        <v/>
      </c>
      <c r="F3391" t="str">
        <f>IFERROR(SMALL($E$5:$E$8000,ROWS($E$5:E3391)),"")</f>
        <v/>
      </c>
      <c r="I3391" s="285" t="s">
        <v>1773</v>
      </c>
      <c r="J3391" t="s">
        <v>804</v>
      </c>
      <c r="K3391" s="300">
        <v>10445762</v>
      </c>
      <c r="L3391" s="286">
        <f>ROWS(K$5:K3391)</f>
        <v>3387</v>
      </c>
      <c r="M3391" s="286" t="str">
        <f>IF(I3391='5.1'!$E$5,TXM!L3391,"")</f>
        <v/>
      </c>
      <c r="N3391" t="str">
        <f>IFERROR(SMALL($M$5:$M$8000,ROWS($M$5:M3391)),"")</f>
        <v/>
      </c>
      <c r="P3391" t="s">
        <v>1886</v>
      </c>
      <c r="Q3391" t="s">
        <v>790</v>
      </c>
      <c r="R3391">
        <v>2274386</v>
      </c>
      <c r="S3391" s="286">
        <f>ROWS(R$5:R3391)</f>
        <v>3387</v>
      </c>
      <c r="T3391" s="286" t="str">
        <f>IF(P3391='5.1'!$E$5,TXM!S3391,"")</f>
        <v/>
      </c>
      <c r="U3391" t="str">
        <f>IFERROR(SMALL($T$5:$T$8000,ROWS($T$5:T3391)),"")</f>
        <v/>
      </c>
    </row>
    <row r="3392" spans="1:21" ht="14.4" customHeight="1" x14ac:dyDescent="0.25">
      <c r="A3392" s="285" t="s">
        <v>2047</v>
      </c>
      <c r="B3392" t="s">
        <v>1086</v>
      </c>
      <c r="C3392" s="300">
        <v>9090678</v>
      </c>
      <c r="D3392" s="286">
        <f>ROWS(C$5:C3392)</f>
        <v>3388</v>
      </c>
      <c r="E3392" s="286" t="str">
        <f>IF(A3392='5.1'!$E$5,TXM!D3392,"")</f>
        <v/>
      </c>
      <c r="F3392" t="str">
        <f>IFERROR(SMALL($E$5:$E$8000,ROWS($E$5:E3392)),"")</f>
        <v/>
      </c>
      <c r="I3392" s="285" t="s">
        <v>1773</v>
      </c>
      <c r="J3392" t="s">
        <v>1090</v>
      </c>
      <c r="K3392" s="300">
        <v>9248418</v>
      </c>
      <c r="L3392" s="286">
        <f>ROWS(K$5:K3392)</f>
        <v>3388</v>
      </c>
      <c r="M3392" s="286" t="str">
        <f>IF(I3392='5.1'!$E$5,TXM!L3392,"")</f>
        <v/>
      </c>
      <c r="N3392" t="str">
        <f>IFERROR(SMALL($M$5:$M$8000,ROWS($M$5:M3392)),"")</f>
        <v/>
      </c>
      <c r="P3392" t="s">
        <v>1886</v>
      </c>
      <c r="Q3392" t="s">
        <v>784</v>
      </c>
      <c r="R3392">
        <v>1304312</v>
      </c>
      <c r="S3392" s="286">
        <f>ROWS(R$5:R3392)</f>
        <v>3388</v>
      </c>
      <c r="T3392" s="286" t="str">
        <f>IF(P3392='5.1'!$E$5,TXM!S3392,"")</f>
        <v/>
      </c>
      <c r="U3392" t="str">
        <f>IFERROR(SMALL($T$5:$T$8000,ROWS($T$5:T3392)),"")</f>
        <v/>
      </c>
    </row>
    <row r="3393" spans="1:21" ht="14.4" customHeight="1" x14ac:dyDescent="0.25">
      <c r="A3393" s="285" t="s">
        <v>2047</v>
      </c>
      <c r="B3393" t="s">
        <v>723</v>
      </c>
      <c r="C3393" s="300">
        <v>5099725</v>
      </c>
      <c r="D3393" s="286">
        <f>ROWS(C$5:C3393)</f>
        <v>3389</v>
      </c>
      <c r="E3393" s="286" t="str">
        <f>IF(A3393='5.1'!$E$5,TXM!D3393,"")</f>
        <v/>
      </c>
      <c r="F3393" t="str">
        <f>IFERROR(SMALL($E$5:$E$8000,ROWS($E$5:E3393)),"")</f>
        <v/>
      </c>
      <c r="I3393" s="285" t="s">
        <v>1773</v>
      </c>
      <c r="J3393" t="s">
        <v>711</v>
      </c>
      <c r="K3393" s="300">
        <v>8688855</v>
      </c>
      <c r="L3393" s="286">
        <f>ROWS(K$5:K3393)</f>
        <v>3389</v>
      </c>
      <c r="M3393" s="286" t="str">
        <f>IF(I3393='5.1'!$E$5,TXM!L3393,"")</f>
        <v/>
      </c>
      <c r="N3393" t="str">
        <f>IFERROR(SMALL($M$5:$M$8000,ROWS($M$5:M3393)),"")</f>
        <v/>
      </c>
      <c r="P3393" t="s">
        <v>1886</v>
      </c>
      <c r="Q3393" t="s">
        <v>762</v>
      </c>
      <c r="R3393">
        <v>1040205</v>
      </c>
      <c r="S3393" s="286">
        <f>ROWS(R$5:R3393)</f>
        <v>3389</v>
      </c>
      <c r="T3393" s="286" t="str">
        <f>IF(P3393='5.1'!$E$5,TXM!S3393,"")</f>
        <v/>
      </c>
      <c r="U3393" t="str">
        <f>IFERROR(SMALL($T$5:$T$8000,ROWS($T$5:T3393)),"")</f>
        <v/>
      </c>
    </row>
    <row r="3394" spans="1:21" ht="14.4" customHeight="1" x14ac:dyDescent="0.25">
      <c r="A3394" s="285" t="s">
        <v>2047</v>
      </c>
      <c r="B3394" t="s">
        <v>106</v>
      </c>
      <c r="C3394" s="300">
        <v>1773638</v>
      </c>
      <c r="D3394" s="286">
        <f>ROWS(C$5:C3394)</f>
        <v>3390</v>
      </c>
      <c r="E3394" s="286" t="str">
        <f>IF(A3394='5.1'!$E$5,TXM!D3394,"")</f>
        <v/>
      </c>
      <c r="F3394" t="str">
        <f>IFERROR(SMALL($E$5:$E$8000,ROWS($E$5:E3394)),"")</f>
        <v/>
      </c>
      <c r="I3394" s="285" t="s">
        <v>1773</v>
      </c>
      <c r="J3394" t="s">
        <v>108</v>
      </c>
      <c r="K3394" s="300">
        <v>8482596</v>
      </c>
      <c r="L3394" s="286">
        <f>ROWS(K$5:K3394)</f>
        <v>3390</v>
      </c>
      <c r="M3394" s="286" t="str">
        <f>IF(I3394='5.1'!$E$5,TXM!L3394,"")</f>
        <v/>
      </c>
      <c r="N3394" t="str">
        <f>IFERROR(SMALL($M$5:$M$8000,ROWS($M$5:M3394)),"")</f>
        <v/>
      </c>
      <c r="P3394" t="s">
        <v>1886</v>
      </c>
      <c r="Q3394" t="s">
        <v>1093</v>
      </c>
      <c r="R3394">
        <v>582782</v>
      </c>
      <c r="S3394" s="286">
        <f>ROWS(R$5:R3394)</f>
        <v>3390</v>
      </c>
      <c r="T3394" s="286" t="str">
        <f>IF(P3394='5.1'!$E$5,TXM!S3394,"")</f>
        <v/>
      </c>
      <c r="U3394" t="str">
        <f>IFERROR(SMALL($T$5:$T$8000,ROWS($T$5:T3394)),"")</f>
        <v/>
      </c>
    </row>
    <row r="3395" spans="1:21" ht="14.4" customHeight="1" x14ac:dyDescent="0.25">
      <c r="A3395" s="285" t="s">
        <v>2047</v>
      </c>
      <c r="B3395" t="s">
        <v>117</v>
      </c>
      <c r="C3395" s="300">
        <v>1195542</v>
      </c>
      <c r="D3395" s="286">
        <f>ROWS(C$5:C3395)</f>
        <v>3391</v>
      </c>
      <c r="E3395" s="286" t="str">
        <f>IF(A3395='5.1'!$E$5,TXM!D3395,"")</f>
        <v/>
      </c>
      <c r="F3395" t="str">
        <f>IFERROR(SMALL($E$5:$E$8000,ROWS($E$5:E3395)),"")</f>
        <v/>
      </c>
      <c r="I3395" s="285" t="s">
        <v>1773</v>
      </c>
      <c r="J3395" t="s">
        <v>1076</v>
      </c>
      <c r="K3395" s="300">
        <v>5777936</v>
      </c>
      <c r="L3395" s="286">
        <f>ROWS(K$5:K3395)</f>
        <v>3391</v>
      </c>
      <c r="M3395" s="286" t="str">
        <f>IF(I3395='5.1'!$E$5,TXM!L3395,"")</f>
        <v/>
      </c>
      <c r="N3395" t="str">
        <f>IFERROR(SMALL($M$5:$M$8000,ROWS($M$5:M3395)),"")</f>
        <v/>
      </c>
      <c r="P3395" t="s">
        <v>1886</v>
      </c>
      <c r="Q3395" t="s">
        <v>1098</v>
      </c>
      <c r="R3395">
        <v>315012</v>
      </c>
      <c r="S3395" s="286">
        <f>ROWS(R$5:R3395)</f>
        <v>3391</v>
      </c>
      <c r="T3395" s="286" t="str">
        <f>IF(P3395='5.1'!$E$5,TXM!S3395,"")</f>
        <v/>
      </c>
      <c r="U3395" t="str">
        <f>IFERROR(SMALL($T$5:$T$8000,ROWS($T$5:T3395)),"")</f>
        <v/>
      </c>
    </row>
    <row r="3396" spans="1:21" ht="14.4" customHeight="1" x14ac:dyDescent="0.25">
      <c r="A3396" s="285" t="s">
        <v>2047</v>
      </c>
      <c r="B3396" t="s">
        <v>760</v>
      </c>
      <c r="C3396" s="300">
        <v>952800</v>
      </c>
      <c r="D3396" s="286">
        <f>ROWS(C$5:C3396)</f>
        <v>3392</v>
      </c>
      <c r="E3396" s="286" t="str">
        <f>IF(A3396='5.1'!$E$5,TXM!D3396,"")</f>
        <v/>
      </c>
      <c r="F3396" t="str">
        <f>IFERROR(SMALL($E$5:$E$8000,ROWS($E$5:E3396)),"")</f>
        <v/>
      </c>
      <c r="I3396" s="285" t="s">
        <v>1773</v>
      </c>
      <c r="J3396" t="s">
        <v>746</v>
      </c>
      <c r="K3396" s="300">
        <v>5203596</v>
      </c>
      <c r="L3396" s="286">
        <f>ROWS(K$5:K3396)</f>
        <v>3392</v>
      </c>
      <c r="M3396" s="286" t="str">
        <f>IF(I3396='5.1'!$E$5,TXM!L3396,"")</f>
        <v/>
      </c>
      <c r="N3396" t="str">
        <f>IFERROR(SMALL($M$5:$M$8000,ROWS($M$5:M3396)),"")</f>
        <v/>
      </c>
      <c r="P3396" t="s">
        <v>1886</v>
      </c>
      <c r="Q3396" t="s">
        <v>1081</v>
      </c>
      <c r="R3396">
        <v>271725</v>
      </c>
      <c r="S3396" s="286">
        <f>ROWS(R$5:R3396)</f>
        <v>3392</v>
      </c>
      <c r="T3396" s="286" t="str">
        <f>IF(P3396='5.1'!$E$5,TXM!S3396,"")</f>
        <v/>
      </c>
      <c r="U3396" t="str">
        <f>IFERROR(SMALL($T$5:$T$8000,ROWS($T$5:T3396)),"")</f>
        <v/>
      </c>
    </row>
    <row r="3397" spans="1:21" ht="14.4" customHeight="1" x14ac:dyDescent="0.25">
      <c r="A3397" s="285" t="s">
        <v>2047</v>
      </c>
      <c r="B3397" t="s">
        <v>118</v>
      </c>
      <c r="C3397" s="300">
        <v>748170</v>
      </c>
      <c r="D3397" s="286">
        <f>ROWS(C$5:C3397)</f>
        <v>3393</v>
      </c>
      <c r="E3397" s="286" t="str">
        <f>IF(A3397='5.1'!$E$5,TXM!D3397,"")</f>
        <v/>
      </c>
      <c r="F3397" t="str">
        <f>IFERROR(SMALL($E$5:$E$8000,ROWS($E$5:E3397)),"")</f>
        <v/>
      </c>
      <c r="I3397" s="285" t="s">
        <v>1773</v>
      </c>
      <c r="J3397" t="s">
        <v>790</v>
      </c>
      <c r="K3397" s="300">
        <v>4572184</v>
      </c>
      <c r="L3397" s="286">
        <f>ROWS(K$5:K3397)</f>
        <v>3393</v>
      </c>
      <c r="M3397" s="286" t="str">
        <f>IF(I3397='5.1'!$E$5,TXM!L3397,"")</f>
        <v/>
      </c>
      <c r="N3397" t="str">
        <f>IFERROR(SMALL($M$5:$M$8000,ROWS($M$5:M3397)),"")</f>
        <v/>
      </c>
      <c r="P3397" t="s">
        <v>1886</v>
      </c>
      <c r="Q3397" t="s">
        <v>786</v>
      </c>
      <c r="R3397">
        <v>236097</v>
      </c>
      <c r="S3397" s="286">
        <f>ROWS(R$5:R3397)</f>
        <v>3393</v>
      </c>
      <c r="T3397" s="286" t="str">
        <f>IF(P3397='5.1'!$E$5,TXM!S3397,"")</f>
        <v/>
      </c>
      <c r="U3397" t="str">
        <f>IFERROR(SMALL($T$5:$T$8000,ROWS($T$5:T3397)),"")</f>
        <v/>
      </c>
    </row>
    <row r="3398" spans="1:21" ht="14.4" customHeight="1" x14ac:dyDescent="0.25">
      <c r="A3398" s="285" t="s">
        <v>2047</v>
      </c>
      <c r="B3398" t="s">
        <v>808</v>
      </c>
      <c r="C3398" s="300">
        <v>696649</v>
      </c>
      <c r="D3398" s="286">
        <f>ROWS(C$5:C3398)</f>
        <v>3394</v>
      </c>
      <c r="E3398" s="286" t="str">
        <f>IF(A3398='5.1'!$E$5,TXM!D3398,"")</f>
        <v/>
      </c>
      <c r="F3398" t="str">
        <f>IFERROR(SMALL($E$5:$E$8000,ROWS($E$5:E3398)),"")</f>
        <v/>
      </c>
      <c r="I3398" s="285" t="s">
        <v>1773</v>
      </c>
      <c r="J3398" t="s">
        <v>750</v>
      </c>
      <c r="K3398" s="300">
        <v>4185298</v>
      </c>
      <c r="L3398" s="286">
        <f>ROWS(K$5:K3398)</f>
        <v>3394</v>
      </c>
      <c r="M3398" s="286" t="str">
        <f>IF(I3398='5.1'!$E$5,TXM!L3398,"")</f>
        <v/>
      </c>
      <c r="N3398" t="str">
        <f>IFERROR(SMALL($M$5:$M$8000,ROWS($M$5:M3398)),"")</f>
        <v/>
      </c>
      <c r="P3398" t="s">
        <v>1886</v>
      </c>
      <c r="Q3398" t="s">
        <v>821</v>
      </c>
      <c r="R3398">
        <v>186294</v>
      </c>
      <c r="S3398" s="286">
        <f>ROWS(R$5:R3398)</f>
        <v>3394</v>
      </c>
      <c r="T3398" s="286" t="str">
        <f>IF(P3398='5.1'!$E$5,TXM!S3398,"")</f>
        <v/>
      </c>
      <c r="U3398" t="str">
        <f>IFERROR(SMALL($T$5:$T$8000,ROWS($T$5:T3398)),"")</f>
        <v/>
      </c>
    </row>
    <row r="3399" spans="1:21" ht="14.4" customHeight="1" x14ac:dyDescent="0.25">
      <c r="A3399" s="285" t="s">
        <v>2047</v>
      </c>
      <c r="B3399" t="s">
        <v>119</v>
      </c>
      <c r="C3399" s="300">
        <v>670052</v>
      </c>
      <c r="D3399" s="286">
        <f>ROWS(C$5:C3399)</f>
        <v>3395</v>
      </c>
      <c r="E3399" s="286" t="str">
        <f>IF(A3399='5.1'!$E$5,TXM!D3399,"")</f>
        <v/>
      </c>
      <c r="F3399" t="str">
        <f>IFERROR(SMALL($E$5:$E$8000,ROWS($E$5:E3399)),"")</f>
        <v/>
      </c>
      <c r="I3399" s="285" t="s">
        <v>1773</v>
      </c>
      <c r="J3399" t="s">
        <v>1087</v>
      </c>
      <c r="K3399" s="300">
        <v>3901878</v>
      </c>
      <c r="L3399" s="286">
        <f>ROWS(K$5:K3399)</f>
        <v>3395</v>
      </c>
      <c r="M3399" s="286" t="str">
        <f>IF(I3399='5.1'!$E$5,TXM!L3399,"")</f>
        <v/>
      </c>
      <c r="N3399" t="str">
        <f>IFERROR(SMALL($M$5:$M$8000,ROWS($M$5:M3399)),"")</f>
        <v/>
      </c>
      <c r="P3399" t="s">
        <v>1886</v>
      </c>
      <c r="Q3399" t="s">
        <v>734</v>
      </c>
      <c r="R3399">
        <v>173487</v>
      </c>
      <c r="S3399" s="286">
        <f>ROWS(R$5:R3399)</f>
        <v>3395</v>
      </c>
      <c r="T3399" s="286" t="str">
        <f>IF(P3399='5.1'!$E$5,TXM!S3399,"")</f>
        <v/>
      </c>
      <c r="U3399" t="str">
        <f>IFERROR(SMALL($T$5:$T$8000,ROWS($T$5:T3399)),"")</f>
        <v/>
      </c>
    </row>
    <row r="3400" spans="1:21" ht="14.4" customHeight="1" x14ac:dyDescent="0.25">
      <c r="A3400" s="285" t="s">
        <v>2047</v>
      </c>
      <c r="B3400" t="s">
        <v>719</v>
      </c>
      <c r="C3400" s="300">
        <v>596250</v>
      </c>
      <c r="D3400" s="286">
        <f>ROWS(C$5:C3400)</f>
        <v>3396</v>
      </c>
      <c r="E3400" s="286" t="str">
        <f>IF(A3400='5.1'!$E$5,TXM!D3400,"")</f>
        <v/>
      </c>
      <c r="F3400" t="str">
        <f>IFERROR(SMALL($E$5:$E$8000,ROWS($E$5:E3400)),"")</f>
        <v/>
      </c>
      <c r="I3400" s="285" t="s">
        <v>1773</v>
      </c>
      <c r="J3400" t="s">
        <v>756</v>
      </c>
      <c r="K3400" s="300">
        <v>3570723</v>
      </c>
      <c r="L3400" s="286">
        <f>ROWS(K$5:K3400)</f>
        <v>3396</v>
      </c>
      <c r="M3400" s="286" t="str">
        <f>IF(I3400='5.1'!$E$5,TXM!L3400,"")</f>
        <v/>
      </c>
      <c r="N3400" t="str">
        <f>IFERROR(SMALL($M$5:$M$8000,ROWS($M$5:M3400)),"")</f>
        <v/>
      </c>
      <c r="P3400" t="s">
        <v>1886</v>
      </c>
      <c r="Q3400" t="s">
        <v>812</v>
      </c>
      <c r="R3400">
        <v>137965</v>
      </c>
      <c r="S3400" s="286">
        <f>ROWS(R$5:R3400)</f>
        <v>3396</v>
      </c>
      <c r="T3400" s="286" t="str">
        <f>IF(P3400='5.1'!$E$5,TXM!S3400,"")</f>
        <v/>
      </c>
      <c r="U3400" t="str">
        <f>IFERROR(SMALL($T$5:$T$8000,ROWS($T$5:T3400)),"")</f>
        <v/>
      </c>
    </row>
    <row r="3401" spans="1:21" ht="14.4" customHeight="1" x14ac:dyDescent="0.25">
      <c r="A3401" s="285" t="s">
        <v>2047</v>
      </c>
      <c r="B3401" t="s">
        <v>711</v>
      </c>
      <c r="C3401" s="300">
        <v>556655</v>
      </c>
      <c r="D3401" s="286">
        <f>ROWS(C$5:C3401)</f>
        <v>3397</v>
      </c>
      <c r="E3401" s="286" t="str">
        <f>IF(A3401='5.1'!$E$5,TXM!D3401,"")</f>
        <v/>
      </c>
      <c r="F3401" t="str">
        <f>IFERROR(SMALL($E$5:$E$8000,ROWS($E$5:E3401)),"")</f>
        <v/>
      </c>
      <c r="I3401" s="285" t="s">
        <v>1773</v>
      </c>
      <c r="J3401" t="s">
        <v>786</v>
      </c>
      <c r="K3401" s="300">
        <v>3259586</v>
      </c>
      <c r="L3401" s="286">
        <f>ROWS(K$5:K3401)</f>
        <v>3397</v>
      </c>
      <c r="M3401" s="286" t="str">
        <f>IF(I3401='5.1'!$E$5,TXM!L3401,"")</f>
        <v/>
      </c>
      <c r="N3401" t="str">
        <f>IFERROR(SMALL($M$5:$M$8000,ROWS($M$5:M3401)),"")</f>
        <v/>
      </c>
      <c r="P3401" t="s">
        <v>1886</v>
      </c>
      <c r="Q3401" t="s">
        <v>1096</v>
      </c>
      <c r="R3401">
        <v>109046</v>
      </c>
      <c r="S3401" s="286">
        <f>ROWS(R$5:R3401)</f>
        <v>3397</v>
      </c>
      <c r="T3401" s="286" t="str">
        <f>IF(P3401='5.1'!$E$5,TXM!S3401,"")</f>
        <v/>
      </c>
      <c r="U3401" t="str">
        <f>IFERROR(SMALL($T$5:$T$8000,ROWS($T$5:T3401)),"")</f>
        <v/>
      </c>
    </row>
    <row r="3402" spans="1:21" ht="14.4" customHeight="1" x14ac:dyDescent="0.25">
      <c r="A3402" s="285" t="s">
        <v>2047</v>
      </c>
      <c r="B3402" t="s">
        <v>705</v>
      </c>
      <c r="C3402" s="300">
        <v>554107</v>
      </c>
      <c r="D3402" s="286">
        <f>ROWS(C$5:C3402)</f>
        <v>3398</v>
      </c>
      <c r="E3402" s="286" t="str">
        <f>IF(A3402='5.1'!$E$5,TXM!D3402,"")</f>
        <v/>
      </c>
      <c r="F3402" t="str">
        <f>IFERROR(SMALL($E$5:$E$8000,ROWS($E$5:E3402)),"")</f>
        <v/>
      </c>
      <c r="I3402" s="285" t="s">
        <v>1773</v>
      </c>
      <c r="J3402" t="s">
        <v>776</v>
      </c>
      <c r="K3402" s="300">
        <v>2998513</v>
      </c>
      <c r="L3402" s="286">
        <f>ROWS(K$5:K3402)</f>
        <v>3398</v>
      </c>
      <c r="M3402" s="286" t="str">
        <f>IF(I3402='5.1'!$E$5,TXM!L3402,"")</f>
        <v/>
      </c>
      <c r="N3402" t="str">
        <f>IFERROR(SMALL($M$5:$M$8000,ROWS($M$5:M3402)),"")</f>
        <v/>
      </c>
      <c r="P3402" t="s">
        <v>1886</v>
      </c>
      <c r="Q3402" t="s">
        <v>776</v>
      </c>
      <c r="R3402">
        <v>90413</v>
      </c>
      <c r="S3402" s="286">
        <f>ROWS(R$5:R3402)</f>
        <v>3398</v>
      </c>
      <c r="T3402" s="286" t="str">
        <f>IF(P3402='5.1'!$E$5,TXM!S3402,"")</f>
        <v/>
      </c>
      <c r="U3402" t="str">
        <f>IFERROR(SMALL($T$5:$T$8000,ROWS($T$5:T3402)),"")</f>
        <v/>
      </c>
    </row>
    <row r="3403" spans="1:21" ht="14.4" customHeight="1" x14ac:dyDescent="0.25">
      <c r="A3403" s="285" t="s">
        <v>2047</v>
      </c>
      <c r="B3403" t="s">
        <v>752</v>
      </c>
      <c r="C3403" s="300">
        <v>522958</v>
      </c>
      <c r="D3403" s="286">
        <f>ROWS(C$5:C3403)</f>
        <v>3399</v>
      </c>
      <c r="E3403" s="286" t="str">
        <f>IF(A3403='5.1'!$E$5,TXM!D3403,"")</f>
        <v/>
      </c>
      <c r="F3403" t="str">
        <f>IFERROR(SMALL($E$5:$E$8000,ROWS($E$5:E3403)),"")</f>
        <v/>
      </c>
      <c r="I3403" s="285" t="s">
        <v>1773</v>
      </c>
      <c r="J3403" t="s">
        <v>823</v>
      </c>
      <c r="K3403" s="300">
        <v>2759351</v>
      </c>
      <c r="L3403" s="286">
        <f>ROWS(K$5:K3403)</f>
        <v>3399</v>
      </c>
      <c r="M3403" s="286" t="str">
        <f>IF(I3403='5.1'!$E$5,TXM!L3403,"")</f>
        <v/>
      </c>
      <c r="N3403" t="str">
        <f>IFERROR(SMALL($M$5:$M$8000,ROWS($M$5:M3403)),"")</f>
        <v/>
      </c>
      <c r="P3403" t="s">
        <v>1886</v>
      </c>
      <c r="Q3403" t="s">
        <v>782</v>
      </c>
      <c r="R3403">
        <v>70400</v>
      </c>
      <c r="S3403" s="286">
        <f>ROWS(R$5:R3403)</f>
        <v>3399</v>
      </c>
      <c r="T3403" s="286" t="str">
        <f>IF(P3403='5.1'!$E$5,TXM!S3403,"")</f>
        <v/>
      </c>
      <c r="U3403" t="str">
        <f>IFERROR(SMALL($T$5:$T$8000,ROWS($T$5:T3403)),"")</f>
        <v/>
      </c>
    </row>
    <row r="3404" spans="1:21" ht="14.4" customHeight="1" x14ac:dyDescent="0.25">
      <c r="A3404" s="285" t="s">
        <v>2047</v>
      </c>
      <c r="B3404" t="s">
        <v>725</v>
      </c>
      <c r="C3404" s="300">
        <v>401326</v>
      </c>
      <c r="D3404" s="286">
        <f>ROWS(C$5:C3404)</f>
        <v>3400</v>
      </c>
      <c r="E3404" s="286" t="str">
        <f>IF(A3404='5.1'!$E$5,TXM!D3404,"")</f>
        <v/>
      </c>
      <c r="F3404" t="str">
        <f>IFERROR(SMALL($E$5:$E$8000,ROWS($E$5:E3404)),"")</f>
        <v/>
      </c>
      <c r="I3404" s="285" t="s">
        <v>1773</v>
      </c>
      <c r="J3404" t="s">
        <v>1083</v>
      </c>
      <c r="K3404" s="300">
        <v>2210782</v>
      </c>
      <c r="L3404" s="286">
        <f>ROWS(K$5:K3404)</f>
        <v>3400</v>
      </c>
      <c r="M3404" s="286" t="str">
        <f>IF(I3404='5.1'!$E$5,TXM!L3404,"")</f>
        <v/>
      </c>
      <c r="N3404" t="str">
        <f>IFERROR(SMALL($M$5:$M$8000,ROWS($M$5:M3404)),"")</f>
        <v/>
      </c>
      <c r="P3404" t="s">
        <v>1886</v>
      </c>
      <c r="Q3404" t="s">
        <v>1097</v>
      </c>
      <c r="R3404">
        <v>58555</v>
      </c>
      <c r="S3404" s="286">
        <f>ROWS(R$5:R3404)</f>
        <v>3400</v>
      </c>
      <c r="T3404" s="286" t="str">
        <f>IF(P3404='5.1'!$E$5,TXM!S3404,"")</f>
        <v/>
      </c>
      <c r="U3404" t="str">
        <f>IFERROR(SMALL($T$5:$T$8000,ROWS($T$5:T3404)),"")</f>
        <v/>
      </c>
    </row>
    <row r="3405" spans="1:21" ht="14.4" customHeight="1" x14ac:dyDescent="0.25">
      <c r="A3405" s="285" t="s">
        <v>2047</v>
      </c>
      <c r="B3405" t="s">
        <v>806</v>
      </c>
      <c r="C3405" s="300">
        <v>368986</v>
      </c>
      <c r="D3405" s="286">
        <f>ROWS(C$5:C3405)</f>
        <v>3401</v>
      </c>
      <c r="E3405" s="286" t="str">
        <f>IF(A3405='5.1'!$E$5,TXM!D3405,"")</f>
        <v/>
      </c>
      <c r="F3405" t="str">
        <f>IFERROR(SMALL($E$5:$E$8000,ROWS($E$5:E3405)),"")</f>
        <v/>
      </c>
      <c r="I3405" s="285" t="s">
        <v>1773</v>
      </c>
      <c r="J3405" t="s">
        <v>762</v>
      </c>
      <c r="K3405" s="300">
        <v>1988803</v>
      </c>
      <c r="L3405" s="286">
        <f>ROWS(K$5:K3405)</f>
        <v>3401</v>
      </c>
      <c r="M3405" s="286" t="str">
        <f>IF(I3405='5.1'!$E$5,TXM!L3405,"")</f>
        <v/>
      </c>
      <c r="N3405" t="str">
        <f>IFERROR(SMALL($M$5:$M$8000,ROWS($M$5:M3405)),"")</f>
        <v/>
      </c>
      <c r="P3405" t="s">
        <v>1886</v>
      </c>
      <c r="Q3405" t="s">
        <v>1086</v>
      </c>
      <c r="R3405">
        <v>44750</v>
      </c>
      <c r="S3405" s="286">
        <f>ROWS(R$5:R3405)</f>
        <v>3401</v>
      </c>
      <c r="T3405" s="286" t="str">
        <f>IF(P3405='5.1'!$E$5,TXM!S3405,"")</f>
        <v/>
      </c>
      <c r="U3405" t="str">
        <f>IFERROR(SMALL($T$5:$T$8000,ROWS($T$5:T3405)),"")</f>
        <v/>
      </c>
    </row>
    <row r="3406" spans="1:21" ht="14.4" customHeight="1" x14ac:dyDescent="0.25">
      <c r="A3406" s="285" t="s">
        <v>2047</v>
      </c>
      <c r="B3406" t="s">
        <v>774</v>
      </c>
      <c r="C3406" s="300">
        <v>208977</v>
      </c>
      <c r="D3406" s="286">
        <f>ROWS(C$5:C3406)</f>
        <v>3402</v>
      </c>
      <c r="E3406" s="286" t="str">
        <f>IF(A3406='5.1'!$E$5,TXM!D3406,"")</f>
        <v/>
      </c>
      <c r="F3406" t="str">
        <f>IFERROR(SMALL($E$5:$E$8000,ROWS($E$5:E3406)),"")</f>
        <v/>
      </c>
      <c r="I3406" s="285" t="s">
        <v>1773</v>
      </c>
      <c r="J3406" t="s">
        <v>1092</v>
      </c>
      <c r="K3406" s="300">
        <v>1907517</v>
      </c>
      <c r="L3406" s="286">
        <f>ROWS(K$5:K3406)</f>
        <v>3402</v>
      </c>
      <c r="M3406" s="286" t="str">
        <f>IF(I3406='5.1'!$E$5,TXM!L3406,"")</f>
        <v/>
      </c>
      <c r="N3406" t="str">
        <f>IFERROR(SMALL($M$5:$M$8000,ROWS($M$5:M3406)),"")</f>
        <v/>
      </c>
      <c r="P3406" t="s">
        <v>1886</v>
      </c>
      <c r="Q3406" t="s">
        <v>766</v>
      </c>
      <c r="R3406">
        <v>44397</v>
      </c>
      <c r="S3406" s="286">
        <f>ROWS(R$5:R3406)</f>
        <v>3402</v>
      </c>
      <c r="T3406" s="286" t="str">
        <f>IF(P3406='5.1'!$E$5,TXM!S3406,"")</f>
        <v/>
      </c>
      <c r="U3406" t="str">
        <f>IFERROR(SMALL($T$5:$T$8000,ROWS($T$5:T3406)),"")</f>
        <v/>
      </c>
    </row>
    <row r="3407" spans="1:21" ht="14.4" customHeight="1" x14ac:dyDescent="0.25">
      <c r="A3407" s="285" t="s">
        <v>2047</v>
      </c>
      <c r="B3407" t="s">
        <v>997</v>
      </c>
      <c r="C3407" s="300">
        <v>202280</v>
      </c>
      <c r="D3407" s="286">
        <f>ROWS(C$5:C3407)</f>
        <v>3403</v>
      </c>
      <c r="E3407" s="286" t="str">
        <f>IF(A3407='5.1'!$E$5,TXM!D3407,"")</f>
        <v/>
      </c>
      <c r="F3407" t="str">
        <f>IFERROR(SMALL($E$5:$E$8000,ROWS($E$5:E3407)),"")</f>
        <v/>
      </c>
      <c r="I3407" s="285" t="s">
        <v>1773</v>
      </c>
      <c r="J3407" t="s">
        <v>734</v>
      </c>
      <c r="K3407" s="300">
        <v>1580274</v>
      </c>
      <c r="L3407" s="286">
        <f>ROWS(K$5:K3407)</f>
        <v>3403</v>
      </c>
      <c r="M3407" s="286" t="str">
        <f>IF(I3407='5.1'!$E$5,TXM!L3407,"")</f>
        <v/>
      </c>
      <c r="N3407" t="str">
        <f>IFERROR(SMALL($M$5:$M$8000,ROWS($M$5:M3407)),"")</f>
        <v/>
      </c>
      <c r="P3407" t="s">
        <v>1886</v>
      </c>
      <c r="Q3407" t="s">
        <v>774</v>
      </c>
      <c r="R3407">
        <v>41383</v>
      </c>
      <c r="S3407" s="286">
        <f>ROWS(R$5:R3407)</f>
        <v>3403</v>
      </c>
      <c r="T3407" s="286" t="str">
        <f>IF(P3407='5.1'!$E$5,TXM!S3407,"")</f>
        <v/>
      </c>
      <c r="U3407" t="str">
        <f>IFERROR(SMALL($T$5:$T$8000,ROWS($T$5:T3407)),"")</f>
        <v/>
      </c>
    </row>
    <row r="3408" spans="1:21" ht="14.4" customHeight="1" x14ac:dyDescent="0.25">
      <c r="A3408" s="285" t="s">
        <v>2047</v>
      </c>
      <c r="B3408" t="s">
        <v>715</v>
      </c>
      <c r="C3408" s="300">
        <v>60000</v>
      </c>
      <c r="D3408" s="286">
        <f>ROWS(C$5:C3408)</f>
        <v>3404</v>
      </c>
      <c r="E3408" s="286" t="str">
        <f>IF(A3408='5.1'!$E$5,TXM!D3408,"")</f>
        <v/>
      </c>
      <c r="F3408" t="str">
        <f>IFERROR(SMALL($E$5:$E$8000,ROWS($E$5:E3408)),"")</f>
        <v/>
      </c>
      <c r="I3408" s="285" t="s">
        <v>1773</v>
      </c>
      <c r="J3408" t="s">
        <v>754</v>
      </c>
      <c r="K3408" s="300">
        <v>1507582</v>
      </c>
      <c r="L3408" s="286">
        <f>ROWS(K$5:K3408)</f>
        <v>3404</v>
      </c>
      <c r="M3408" s="286" t="str">
        <f>IF(I3408='5.1'!$E$5,TXM!L3408,"")</f>
        <v/>
      </c>
      <c r="N3408" t="str">
        <f>IFERROR(SMALL($M$5:$M$8000,ROWS($M$5:M3408)),"")</f>
        <v/>
      </c>
      <c r="P3408" t="s">
        <v>1886</v>
      </c>
      <c r="Q3408" t="s">
        <v>802</v>
      </c>
      <c r="R3408">
        <v>41232</v>
      </c>
      <c r="S3408" s="286">
        <f>ROWS(R$5:R3408)</f>
        <v>3404</v>
      </c>
      <c r="T3408" s="286" t="str">
        <f>IF(P3408='5.1'!$E$5,TXM!S3408,"")</f>
        <v/>
      </c>
      <c r="U3408" t="str">
        <f>IFERROR(SMALL($T$5:$T$8000,ROWS($T$5:T3408)),"")</f>
        <v/>
      </c>
    </row>
    <row r="3409" spans="1:21" ht="14.4" customHeight="1" x14ac:dyDescent="0.25">
      <c r="A3409" s="285" t="s">
        <v>2047</v>
      </c>
      <c r="B3409" t="s">
        <v>1098</v>
      </c>
      <c r="C3409" s="300">
        <v>19226</v>
      </c>
      <c r="D3409" s="286">
        <f>ROWS(C$5:C3409)</f>
        <v>3405</v>
      </c>
      <c r="E3409" s="286" t="str">
        <f>IF(A3409='5.1'!$E$5,TXM!D3409,"")</f>
        <v/>
      </c>
      <c r="F3409" t="str">
        <f>IFERROR(SMALL($E$5:$E$8000,ROWS($E$5:E3409)),"")</f>
        <v/>
      </c>
      <c r="I3409" s="285" t="s">
        <v>1773</v>
      </c>
      <c r="J3409" t="s">
        <v>114</v>
      </c>
      <c r="K3409" s="300">
        <v>1274106</v>
      </c>
      <c r="L3409" s="286">
        <f>ROWS(K$5:K3409)</f>
        <v>3405</v>
      </c>
      <c r="M3409" s="286" t="str">
        <f>IF(I3409='5.1'!$E$5,TXM!L3409,"")</f>
        <v/>
      </c>
      <c r="N3409" t="str">
        <f>IFERROR(SMALL($M$5:$M$8000,ROWS($M$5:M3409)),"")</f>
        <v/>
      </c>
      <c r="P3409" t="s">
        <v>1886</v>
      </c>
      <c r="Q3409" t="s">
        <v>1080</v>
      </c>
      <c r="R3409">
        <v>38926</v>
      </c>
      <c r="S3409" s="286">
        <f>ROWS(R$5:R3409)</f>
        <v>3405</v>
      </c>
      <c r="T3409" s="286" t="str">
        <f>IF(P3409='5.1'!$E$5,TXM!S3409,"")</f>
        <v/>
      </c>
      <c r="U3409" t="str">
        <f>IFERROR(SMALL($T$5:$T$8000,ROWS($T$5:T3409)),"")</f>
        <v/>
      </c>
    </row>
    <row r="3410" spans="1:21" ht="14.4" customHeight="1" x14ac:dyDescent="0.25">
      <c r="A3410" s="285" t="s">
        <v>2047</v>
      </c>
      <c r="B3410" t="s">
        <v>105</v>
      </c>
      <c r="C3410" s="300">
        <v>17410</v>
      </c>
      <c r="D3410" s="286">
        <f>ROWS(C$5:C3410)</f>
        <v>3406</v>
      </c>
      <c r="E3410" s="286" t="str">
        <f>IF(A3410='5.1'!$E$5,TXM!D3410,"")</f>
        <v/>
      </c>
      <c r="F3410" t="str">
        <f>IFERROR(SMALL($E$5:$E$8000,ROWS($E$5:E3410)),"")</f>
        <v/>
      </c>
      <c r="I3410" s="285" t="s">
        <v>1773</v>
      </c>
      <c r="J3410" t="s">
        <v>788</v>
      </c>
      <c r="K3410" s="300">
        <v>1103699</v>
      </c>
      <c r="L3410" s="286">
        <f>ROWS(K$5:K3410)</f>
        <v>3406</v>
      </c>
      <c r="M3410" s="286" t="str">
        <f>IF(I3410='5.1'!$E$5,TXM!L3410,"")</f>
        <v/>
      </c>
      <c r="N3410" t="str">
        <f>IFERROR(SMALL($M$5:$M$8000,ROWS($M$5:M3410)),"")</f>
        <v/>
      </c>
      <c r="P3410" t="s">
        <v>1886</v>
      </c>
      <c r="Q3410" t="s">
        <v>106</v>
      </c>
      <c r="R3410">
        <v>28796</v>
      </c>
      <c r="S3410" s="286">
        <f>ROWS(R$5:R3410)</f>
        <v>3406</v>
      </c>
      <c r="T3410" s="286" t="str">
        <f>IF(P3410='5.1'!$E$5,TXM!S3410,"")</f>
        <v/>
      </c>
      <c r="U3410" t="str">
        <f>IFERROR(SMALL($T$5:$T$8000,ROWS($T$5:T3410)),"")</f>
        <v/>
      </c>
    </row>
    <row r="3411" spans="1:21" ht="14.4" customHeight="1" x14ac:dyDescent="0.25">
      <c r="A3411" s="285" t="s">
        <v>2047</v>
      </c>
      <c r="B3411" t="s">
        <v>786</v>
      </c>
      <c r="C3411" s="300">
        <v>10262</v>
      </c>
      <c r="D3411" s="286">
        <f>ROWS(C$5:C3411)</f>
        <v>3407</v>
      </c>
      <c r="E3411" s="286" t="str">
        <f>IF(A3411='5.1'!$E$5,TXM!D3411,"")</f>
        <v/>
      </c>
      <c r="F3411" t="str">
        <f>IFERROR(SMALL($E$5:$E$8000,ROWS($E$5:E3411)),"")</f>
        <v/>
      </c>
      <c r="I3411" s="285" t="s">
        <v>1773</v>
      </c>
      <c r="J3411" t="s">
        <v>107</v>
      </c>
      <c r="K3411" s="300">
        <v>1076321</v>
      </c>
      <c r="L3411" s="286">
        <f>ROWS(K$5:K3411)</f>
        <v>3407</v>
      </c>
      <c r="M3411" s="286" t="str">
        <f>IF(I3411='5.1'!$E$5,TXM!L3411,"")</f>
        <v/>
      </c>
      <c r="N3411" t="str">
        <f>IFERROR(SMALL($M$5:$M$8000,ROWS($M$5:M3411)),"")</f>
        <v/>
      </c>
      <c r="P3411" t="s">
        <v>1886</v>
      </c>
      <c r="Q3411" t="s">
        <v>1079</v>
      </c>
      <c r="R3411">
        <v>16200</v>
      </c>
      <c r="S3411" s="286">
        <f>ROWS(R$5:R3411)</f>
        <v>3407</v>
      </c>
      <c r="T3411" s="286" t="str">
        <f>IF(P3411='5.1'!$E$5,TXM!S3411,"")</f>
        <v/>
      </c>
      <c r="U3411" t="str">
        <f>IFERROR(SMALL($T$5:$T$8000,ROWS($T$5:T3411)),"")</f>
        <v/>
      </c>
    </row>
    <row r="3412" spans="1:21" ht="14.4" customHeight="1" x14ac:dyDescent="0.25">
      <c r="A3412" s="285" t="s">
        <v>2047</v>
      </c>
      <c r="B3412" t="s">
        <v>1091</v>
      </c>
      <c r="C3412" s="300">
        <v>9250</v>
      </c>
      <c r="D3412" s="286">
        <f>ROWS(C$5:C3412)</f>
        <v>3408</v>
      </c>
      <c r="E3412" s="286" t="str">
        <f>IF(A3412='5.1'!$E$5,TXM!D3412,"")</f>
        <v/>
      </c>
      <c r="F3412" t="str">
        <f>IFERROR(SMALL($E$5:$E$8000,ROWS($E$5:E3412)),"")</f>
        <v/>
      </c>
      <c r="I3412" s="285" t="s">
        <v>1773</v>
      </c>
      <c r="J3412" t="s">
        <v>760</v>
      </c>
      <c r="K3412" s="300">
        <v>1068241</v>
      </c>
      <c r="L3412" s="286">
        <f>ROWS(K$5:K3412)</f>
        <v>3408</v>
      </c>
      <c r="M3412" s="286" t="str">
        <f>IF(I3412='5.1'!$E$5,TXM!L3412,"")</f>
        <v/>
      </c>
      <c r="N3412" t="str">
        <f>IFERROR(SMALL($M$5:$M$8000,ROWS($M$5:M3412)),"")</f>
        <v/>
      </c>
      <c r="P3412" t="s">
        <v>1886</v>
      </c>
      <c r="Q3412" t="s">
        <v>715</v>
      </c>
      <c r="R3412">
        <v>10000</v>
      </c>
      <c r="S3412" s="286">
        <f>ROWS(R$5:R3412)</f>
        <v>3408</v>
      </c>
      <c r="T3412" s="286" t="str">
        <f>IF(P3412='5.1'!$E$5,TXM!S3412,"")</f>
        <v/>
      </c>
      <c r="U3412" t="str">
        <f>IFERROR(SMALL($T$5:$T$8000,ROWS($T$5:T3412)),"")</f>
        <v/>
      </c>
    </row>
    <row r="3413" spans="1:21" ht="14.4" customHeight="1" x14ac:dyDescent="0.25">
      <c r="A3413" t="s">
        <v>2047</v>
      </c>
      <c r="B3413" t="s">
        <v>762</v>
      </c>
      <c r="C3413" s="300">
        <v>4000</v>
      </c>
      <c r="D3413" s="286">
        <f>ROWS(C$5:C3413)</f>
        <v>3409</v>
      </c>
      <c r="E3413" s="286" t="str">
        <f>IF(A3413='5.1'!$E$5,TXM!D3413,"")</f>
        <v/>
      </c>
      <c r="F3413" t="str">
        <f>IFERROR(SMALL($E$5:$E$8000,ROWS($E$5:E3413)),"")</f>
        <v/>
      </c>
      <c r="I3413" s="285" t="s">
        <v>1773</v>
      </c>
      <c r="J3413" t="s">
        <v>748</v>
      </c>
      <c r="K3413" s="300">
        <v>866267</v>
      </c>
      <c r="L3413" s="286">
        <f>ROWS(K$5:K3413)</f>
        <v>3409</v>
      </c>
      <c r="M3413" s="286" t="str">
        <f>IF(I3413='5.1'!$E$5,TXM!L3413,"")</f>
        <v/>
      </c>
      <c r="N3413" t="str">
        <f>IFERROR(SMALL($M$5:$M$8000,ROWS($M$5:M3413)),"")</f>
        <v/>
      </c>
      <c r="P3413" t="s">
        <v>1886</v>
      </c>
      <c r="Q3413" t="s">
        <v>1076</v>
      </c>
      <c r="R3413">
        <v>8103</v>
      </c>
      <c r="S3413" s="286">
        <f>ROWS(R$5:R3413)</f>
        <v>3409</v>
      </c>
      <c r="T3413" s="286" t="str">
        <f>IF(P3413='5.1'!$E$5,TXM!S3413,"")</f>
        <v/>
      </c>
      <c r="U3413" t="str">
        <f>IFERROR(SMALL($T$5:$T$8000,ROWS($T$5:T3413)),"")</f>
        <v/>
      </c>
    </row>
    <row r="3414" spans="1:21" ht="14.4" customHeight="1" x14ac:dyDescent="0.25">
      <c r="A3414" t="s">
        <v>2047</v>
      </c>
      <c r="B3414" t="s">
        <v>115</v>
      </c>
      <c r="C3414" s="300">
        <v>3000</v>
      </c>
      <c r="D3414" s="286">
        <f>ROWS(C$5:C3414)</f>
        <v>3410</v>
      </c>
      <c r="E3414" s="286" t="str">
        <f>IF(A3414='5.1'!$E$5,TXM!D3414,"")</f>
        <v/>
      </c>
      <c r="F3414" t="str">
        <f>IFERROR(SMALL($E$5:$E$8000,ROWS($E$5:E3414)),"")</f>
        <v/>
      </c>
      <c r="I3414" s="285" t="s">
        <v>1773</v>
      </c>
      <c r="J3414" t="s">
        <v>110</v>
      </c>
      <c r="K3414" s="300">
        <v>861512</v>
      </c>
      <c r="L3414" s="286">
        <f>ROWS(K$5:K3414)</f>
        <v>3410</v>
      </c>
      <c r="M3414" s="286" t="str">
        <f>IF(I3414='5.1'!$E$5,TXM!L3414,"")</f>
        <v/>
      </c>
      <c r="N3414" t="str">
        <f>IFERROR(SMALL($M$5:$M$8000,ROWS($M$5:M3414)),"")</f>
        <v/>
      </c>
      <c r="P3414" t="s">
        <v>1886</v>
      </c>
      <c r="Q3414" t="s">
        <v>764</v>
      </c>
      <c r="R3414">
        <v>7954</v>
      </c>
      <c r="S3414" s="286">
        <f>ROWS(R$5:R3414)</f>
        <v>3410</v>
      </c>
      <c r="T3414" s="286" t="str">
        <f>IF(P3414='5.1'!$E$5,TXM!S3414,"")</f>
        <v/>
      </c>
      <c r="U3414" t="str">
        <f>IFERROR(SMALL($T$5:$T$8000,ROWS($T$5:T3414)),"")</f>
        <v/>
      </c>
    </row>
    <row r="3415" spans="1:21" ht="14.4" customHeight="1" x14ac:dyDescent="0.25">
      <c r="A3415" t="s">
        <v>2047</v>
      </c>
      <c r="B3415" t="s">
        <v>114</v>
      </c>
      <c r="C3415" s="300">
        <v>2702</v>
      </c>
      <c r="D3415" s="286">
        <f>ROWS(C$5:C3415)</f>
        <v>3411</v>
      </c>
      <c r="E3415" s="286" t="str">
        <f>IF(A3415='5.1'!$E$5,TXM!D3415,"")</f>
        <v/>
      </c>
      <c r="F3415" t="str">
        <f>IFERROR(SMALL($E$5:$E$8000,ROWS($E$5:E3415)),"")</f>
        <v/>
      </c>
      <c r="I3415" s="285" t="s">
        <v>1773</v>
      </c>
      <c r="J3415" t="s">
        <v>1084</v>
      </c>
      <c r="K3415" s="300">
        <v>821652</v>
      </c>
      <c r="L3415" s="286">
        <f>ROWS(K$5:K3415)</f>
        <v>3411</v>
      </c>
      <c r="M3415" s="286" t="str">
        <f>IF(I3415='5.1'!$E$5,TXM!L3415,"")</f>
        <v/>
      </c>
      <c r="N3415" t="str">
        <f>IFERROR(SMALL($M$5:$M$8000,ROWS($M$5:M3415)),"")</f>
        <v/>
      </c>
      <c r="P3415" t="s">
        <v>1886</v>
      </c>
      <c r="Q3415" t="s">
        <v>199</v>
      </c>
      <c r="R3415">
        <v>4943</v>
      </c>
      <c r="S3415" s="286">
        <f>ROWS(R$5:R3415)</f>
        <v>3411</v>
      </c>
      <c r="T3415" s="286" t="str">
        <f>IF(P3415='5.1'!$E$5,TXM!S3415,"")</f>
        <v/>
      </c>
      <c r="U3415" t="str">
        <f>IFERROR(SMALL($T$5:$T$8000,ROWS($T$5:T3415)),"")</f>
        <v/>
      </c>
    </row>
    <row r="3416" spans="1:21" ht="14.4" customHeight="1" x14ac:dyDescent="0.25">
      <c r="A3416" t="s">
        <v>2047</v>
      </c>
      <c r="B3416" t="s">
        <v>1096</v>
      </c>
      <c r="C3416" s="300">
        <v>2300</v>
      </c>
      <c r="D3416" s="286">
        <f>ROWS(C$5:C3416)</f>
        <v>3412</v>
      </c>
      <c r="E3416" s="286" t="str">
        <f>IF(A3416='5.1'!$E$5,TXM!D3416,"")</f>
        <v/>
      </c>
      <c r="F3416" t="str">
        <f>IFERROR(SMALL($E$5:$E$8000,ROWS($E$5:E3416)),"")</f>
        <v/>
      </c>
      <c r="I3416" s="285" t="s">
        <v>1773</v>
      </c>
      <c r="J3416" t="s">
        <v>197</v>
      </c>
      <c r="K3416" s="300">
        <v>811727</v>
      </c>
      <c r="L3416" s="286">
        <f>ROWS(K$5:K3416)</f>
        <v>3412</v>
      </c>
      <c r="M3416" s="286" t="str">
        <f>IF(I3416='5.1'!$E$5,TXM!L3416,"")</f>
        <v/>
      </c>
      <c r="N3416" t="str">
        <f>IFERROR(SMALL($M$5:$M$8000,ROWS($M$5:M3416)),"")</f>
        <v/>
      </c>
      <c r="P3416" t="s">
        <v>1886</v>
      </c>
      <c r="Q3416" t="s">
        <v>760</v>
      </c>
      <c r="R3416">
        <v>2405</v>
      </c>
      <c r="S3416" s="286">
        <f>ROWS(R$5:R3416)</f>
        <v>3412</v>
      </c>
      <c r="T3416" s="286" t="str">
        <f>IF(P3416='5.1'!$E$5,TXM!S3416,"")</f>
        <v/>
      </c>
      <c r="U3416" t="str">
        <f>IFERROR(SMALL($T$5:$T$8000,ROWS($T$5:T3416)),"")</f>
        <v/>
      </c>
    </row>
    <row r="3417" spans="1:21" ht="14.4" customHeight="1" x14ac:dyDescent="0.25">
      <c r="A3417" t="s">
        <v>2047</v>
      </c>
      <c r="B3417" t="s">
        <v>107</v>
      </c>
      <c r="C3417" s="300">
        <v>2000</v>
      </c>
      <c r="D3417" s="286">
        <f>ROWS(C$5:C3417)</f>
        <v>3413</v>
      </c>
      <c r="E3417" s="286" t="str">
        <f>IF(A3417='5.1'!$E$5,TXM!D3417,"")</f>
        <v/>
      </c>
      <c r="F3417" t="str">
        <f>IFERROR(SMALL($E$5:$E$8000,ROWS($E$5:E3417)),"")</f>
        <v/>
      </c>
      <c r="I3417" s="285" t="s">
        <v>1773</v>
      </c>
      <c r="J3417" t="s">
        <v>770</v>
      </c>
      <c r="K3417" s="300">
        <v>604612</v>
      </c>
      <c r="L3417" s="286">
        <f>ROWS(K$5:K3417)</f>
        <v>3413</v>
      </c>
      <c r="M3417" s="286" t="str">
        <f>IF(I3417='5.1'!$E$5,TXM!L3417,"")</f>
        <v/>
      </c>
      <c r="N3417" t="str">
        <f>IFERROR(SMALL($M$5:$M$8000,ROWS($M$5:M3417)),"")</f>
        <v/>
      </c>
      <c r="P3417" t="s">
        <v>1886</v>
      </c>
      <c r="Q3417" t="s">
        <v>804</v>
      </c>
      <c r="R3417">
        <v>2127</v>
      </c>
      <c r="S3417" s="286">
        <f>ROWS(R$5:R3417)</f>
        <v>3413</v>
      </c>
      <c r="T3417" s="286" t="str">
        <f>IF(P3417='5.1'!$E$5,TXM!S3417,"")</f>
        <v/>
      </c>
      <c r="U3417" t="str">
        <f>IFERROR(SMALL($T$5:$T$8000,ROWS($T$5:T3417)),"")</f>
        <v/>
      </c>
    </row>
    <row r="3418" spans="1:21" ht="14.4" customHeight="1" x14ac:dyDescent="0.25">
      <c r="A3418" t="s">
        <v>2047</v>
      </c>
      <c r="B3418" t="s">
        <v>109</v>
      </c>
      <c r="C3418" s="300">
        <v>250</v>
      </c>
      <c r="D3418" s="286">
        <f>ROWS(C$5:C3418)</f>
        <v>3414</v>
      </c>
      <c r="E3418" s="286" t="str">
        <f>IF(A3418='5.1'!$E$5,TXM!D3418,"")</f>
        <v/>
      </c>
      <c r="F3418" t="str">
        <f>IFERROR(SMALL($E$5:$E$8000,ROWS($E$5:E3418)),"")</f>
        <v/>
      </c>
      <c r="I3418" s="285" t="s">
        <v>1773</v>
      </c>
      <c r="J3418" t="s">
        <v>800</v>
      </c>
      <c r="K3418" s="300">
        <v>538074</v>
      </c>
      <c r="L3418" s="286">
        <f>ROWS(K$5:K3418)</f>
        <v>3414</v>
      </c>
      <c r="M3418" s="286" t="str">
        <f>IF(I3418='5.1'!$E$5,TXM!L3418,"")</f>
        <v/>
      </c>
      <c r="N3418" t="str">
        <f>IFERROR(SMALL($M$5:$M$8000,ROWS($M$5:M3418)),"")</f>
        <v/>
      </c>
      <c r="P3418" t="s">
        <v>1886</v>
      </c>
      <c r="Q3418" t="s">
        <v>768</v>
      </c>
      <c r="R3418">
        <v>1774</v>
      </c>
      <c r="S3418" s="286">
        <f>ROWS(R$5:R3418)</f>
        <v>3414</v>
      </c>
      <c r="T3418" s="286" t="str">
        <f>IF(P3418='5.1'!$E$5,TXM!S3418,"")</f>
        <v/>
      </c>
      <c r="U3418" t="str">
        <f>IFERROR(SMALL($T$5:$T$8000,ROWS($T$5:T3418)),"")</f>
        <v/>
      </c>
    </row>
    <row r="3419" spans="1:21" ht="14.4" customHeight="1" x14ac:dyDescent="0.25">
      <c r="A3419" t="s">
        <v>2049</v>
      </c>
      <c r="B3419" t="s">
        <v>715</v>
      </c>
      <c r="C3419" s="300">
        <v>696714152</v>
      </c>
      <c r="D3419" s="286">
        <f>ROWS(C$5:C3419)</f>
        <v>3415</v>
      </c>
      <c r="E3419" s="286" t="str">
        <f>IF(A3419='5.1'!$E$5,TXM!D3419,"")</f>
        <v/>
      </c>
      <c r="F3419" t="str">
        <f>IFERROR(SMALL($E$5:$E$8000,ROWS($E$5:E3419)),"")</f>
        <v/>
      </c>
      <c r="I3419" s="285" t="s">
        <v>1773</v>
      </c>
      <c r="J3419" t="s">
        <v>818</v>
      </c>
      <c r="K3419" s="300">
        <v>448459</v>
      </c>
      <c r="L3419" s="286">
        <f>ROWS(K$5:K3419)</f>
        <v>3415</v>
      </c>
      <c r="M3419" s="286" t="str">
        <f>IF(I3419='5.1'!$E$5,TXM!L3419,"")</f>
        <v/>
      </c>
      <c r="N3419" t="str">
        <f>IFERROR(SMALL($M$5:$M$8000,ROWS($M$5:M3419)),"")</f>
        <v/>
      </c>
      <c r="P3419" t="s">
        <v>1886</v>
      </c>
      <c r="Q3419" t="s">
        <v>1082</v>
      </c>
      <c r="R3419">
        <v>1420</v>
      </c>
      <c r="S3419" s="286">
        <f>ROWS(R$5:R3419)</f>
        <v>3415</v>
      </c>
      <c r="T3419" s="286" t="str">
        <f>IF(P3419='5.1'!$E$5,TXM!S3419,"")</f>
        <v/>
      </c>
      <c r="U3419" t="str">
        <f>IFERROR(SMALL($T$5:$T$8000,ROWS($T$5:T3419)),"")</f>
        <v/>
      </c>
    </row>
    <row r="3420" spans="1:21" ht="14.4" customHeight="1" x14ac:dyDescent="0.25">
      <c r="A3420" t="s">
        <v>2049</v>
      </c>
      <c r="B3420" t="s">
        <v>711</v>
      </c>
      <c r="C3420" s="300">
        <v>31586488</v>
      </c>
      <c r="D3420" s="286">
        <f>ROWS(C$5:C3420)</f>
        <v>3416</v>
      </c>
      <c r="E3420" s="286" t="str">
        <f>IF(A3420='5.1'!$E$5,TXM!D3420,"")</f>
        <v/>
      </c>
      <c r="F3420" t="str">
        <f>IFERROR(SMALL($E$5:$E$8000,ROWS($E$5:E3420)),"")</f>
        <v/>
      </c>
      <c r="I3420" s="285" t="s">
        <v>1773</v>
      </c>
      <c r="J3420" t="s">
        <v>766</v>
      </c>
      <c r="K3420" s="300">
        <v>419896</v>
      </c>
      <c r="L3420" s="286">
        <f>ROWS(K$5:K3420)</f>
        <v>3416</v>
      </c>
      <c r="M3420" s="286" t="str">
        <f>IF(I3420='5.1'!$E$5,TXM!L3420,"")</f>
        <v/>
      </c>
      <c r="N3420" t="str">
        <f>IFERROR(SMALL($M$5:$M$8000,ROWS($M$5:M3420)),"")</f>
        <v/>
      </c>
      <c r="P3420" t="s">
        <v>1886</v>
      </c>
      <c r="Q3420" t="s">
        <v>770</v>
      </c>
      <c r="R3420">
        <v>947</v>
      </c>
      <c r="S3420" s="286">
        <f>ROWS(R$5:R3420)</f>
        <v>3416</v>
      </c>
      <c r="T3420" s="286" t="str">
        <f>IF(P3420='5.1'!$E$5,TXM!S3420,"")</f>
        <v/>
      </c>
      <c r="U3420" t="str">
        <f>IFERROR(SMALL($T$5:$T$8000,ROWS($T$5:T3420)),"")</f>
        <v/>
      </c>
    </row>
    <row r="3421" spans="1:21" ht="14.4" customHeight="1" x14ac:dyDescent="0.25">
      <c r="A3421" t="s">
        <v>2049</v>
      </c>
      <c r="B3421" t="s">
        <v>1080</v>
      </c>
      <c r="C3421" s="300">
        <v>17934053</v>
      </c>
      <c r="D3421" s="286">
        <f>ROWS(C$5:C3421)</f>
        <v>3417</v>
      </c>
      <c r="E3421" s="286" t="str">
        <f>IF(A3421='5.1'!$E$5,TXM!D3421,"")</f>
        <v/>
      </c>
      <c r="F3421" t="str">
        <f>IFERROR(SMALL($E$5:$E$8000,ROWS($E$5:E3421)),"")</f>
        <v/>
      </c>
      <c r="I3421" s="285" t="s">
        <v>1773</v>
      </c>
      <c r="J3421" t="s">
        <v>764</v>
      </c>
      <c r="K3421" s="300">
        <v>398384</v>
      </c>
      <c r="L3421" s="286">
        <f>ROWS(K$5:K3421)</f>
        <v>3417</v>
      </c>
      <c r="M3421" s="286" t="str">
        <f>IF(I3421='5.1'!$E$5,TXM!L3421,"")</f>
        <v/>
      </c>
      <c r="N3421" t="str">
        <f>IFERROR(SMALL($M$5:$M$8000,ROWS($M$5:M3421)),"")</f>
        <v/>
      </c>
      <c r="P3421" t="s">
        <v>1886</v>
      </c>
      <c r="Q3421" t="s">
        <v>772</v>
      </c>
      <c r="R3421">
        <v>240</v>
      </c>
      <c r="S3421" s="286">
        <f>ROWS(R$5:R3421)</f>
        <v>3417</v>
      </c>
      <c r="T3421" s="286" t="str">
        <f>IF(P3421='5.1'!$E$5,TXM!S3421,"")</f>
        <v/>
      </c>
      <c r="U3421" t="str">
        <f>IFERROR(SMALL($T$5:$T$8000,ROWS($T$5:T3421)),"")</f>
        <v/>
      </c>
    </row>
    <row r="3422" spans="1:21" ht="14.4" customHeight="1" x14ac:dyDescent="0.25">
      <c r="A3422" t="s">
        <v>2049</v>
      </c>
      <c r="B3422" t="s">
        <v>1086</v>
      </c>
      <c r="C3422" s="300">
        <v>6429657</v>
      </c>
      <c r="D3422" s="286">
        <f>ROWS(C$5:C3422)</f>
        <v>3418</v>
      </c>
      <c r="E3422" s="286" t="str">
        <f>IF(A3422='5.1'!$E$5,TXM!D3422,"")</f>
        <v/>
      </c>
      <c r="F3422" t="str">
        <f>IFERROR(SMALL($E$5:$E$8000,ROWS($E$5:E3422)),"")</f>
        <v/>
      </c>
      <c r="I3422" s="285" t="s">
        <v>1773</v>
      </c>
      <c r="J3422" t="s">
        <v>812</v>
      </c>
      <c r="K3422" s="300">
        <v>391718</v>
      </c>
      <c r="L3422" s="286">
        <f>ROWS(K$5:K3422)</f>
        <v>3418</v>
      </c>
      <c r="M3422" s="286" t="str">
        <f>IF(I3422='5.1'!$E$5,TXM!L3422,"")</f>
        <v/>
      </c>
      <c r="N3422" t="str">
        <f>IFERROR(SMALL($M$5:$M$8000,ROWS($M$5:M3422)),"")</f>
        <v/>
      </c>
      <c r="P3422" t="s">
        <v>1886</v>
      </c>
      <c r="Q3422" t="s">
        <v>1087</v>
      </c>
      <c r="R3422">
        <v>85</v>
      </c>
      <c r="S3422" s="286"/>
      <c r="T3422" s="286"/>
    </row>
    <row r="3423" spans="1:21" ht="14.4" customHeight="1" x14ac:dyDescent="0.25">
      <c r="A3423" t="s">
        <v>2049</v>
      </c>
      <c r="B3423" t="s">
        <v>102</v>
      </c>
      <c r="C3423" s="300">
        <v>2256712</v>
      </c>
      <c r="D3423" s="286">
        <f>ROWS(C$5:C3423)</f>
        <v>3419</v>
      </c>
      <c r="E3423" s="286" t="str">
        <f>IF(A3423='5.1'!$E$5,TXM!D3423,"")</f>
        <v/>
      </c>
      <c r="F3423" t="str">
        <f>IFERROR(SMALL($E$5:$E$8000,ROWS($E$5:E3423)),"")</f>
        <v/>
      </c>
      <c r="I3423" s="285" t="s">
        <v>1773</v>
      </c>
      <c r="J3423" t="s">
        <v>1091</v>
      </c>
      <c r="K3423" s="300">
        <v>360946</v>
      </c>
      <c r="L3423" s="286">
        <f>ROWS(K$5:K3423)</f>
        <v>3419</v>
      </c>
      <c r="M3423" s="286" t="str">
        <f>IF(I3423='5.1'!$E$5,TXM!L3423,"")</f>
        <v/>
      </c>
      <c r="N3423" t="str">
        <f>IFERROR(SMALL($M$5:$M$8000,ROWS($M$5:M3423)),"")</f>
        <v/>
      </c>
      <c r="P3423" t="s">
        <v>2054</v>
      </c>
      <c r="S3423" s="286"/>
      <c r="T3423" s="286"/>
    </row>
    <row r="3424" spans="1:21" ht="14.4" customHeight="1" x14ac:dyDescent="0.25">
      <c r="A3424" t="s">
        <v>2049</v>
      </c>
      <c r="B3424" t="s">
        <v>806</v>
      </c>
      <c r="C3424" s="300">
        <v>2200787</v>
      </c>
      <c r="D3424" s="286">
        <f>ROWS(C$5:C3424)</f>
        <v>3420</v>
      </c>
      <c r="E3424" s="286" t="str">
        <f>IF(A3424='5.1'!$E$5,TXM!D3424,"")</f>
        <v/>
      </c>
      <c r="F3424" t="str">
        <f>IFERROR(SMALL($E$5:$E$8000,ROWS($E$5:E3424)),"")</f>
        <v/>
      </c>
      <c r="I3424" s="285" t="s">
        <v>1773</v>
      </c>
      <c r="J3424" t="s">
        <v>709</v>
      </c>
      <c r="K3424" s="300">
        <v>359946</v>
      </c>
      <c r="L3424" s="286">
        <f>ROWS(K$5:K3424)</f>
        <v>3420</v>
      </c>
      <c r="M3424" s="286" t="str">
        <f>IF(I3424='5.1'!$E$5,TXM!L3424,"")</f>
        <v/>
      </c>
      <c r="N3424" t="str">
        <f>IFERROR(SMALL($M$5:$M$8000,ROWS($M$5:M3424)),"")</f>
        <v/>
      </c>
      <c r="P3424" t="s">
        <v>2054</v>
      </c>
      <c r="S3424" s="286"/>
      <c r="T3424" s="286"/>
    </row>
    <row r="3425" spans="1:20" ht="14.4" customHeight="1" x14ac:dyDescent="0.25">
      <c r="A3425" t="s">
        <v>2049</v>
      </c>
      <c r="B3425" t="s">
        <v>106</v>
      </c>
      <c r="C3425" s="300">
        <v>788102</v>
      </c>
      <c r="D3425" s="286">
        <f>ROWS(C$5:C3425)</f>
        <v>3421</v>
      </c>
      <c r="E3425" s="286" t="str">
        <f>IF(A3425='5.1'!$E$5,TXM!D3425,"")</f>
        <v/>
      </c>
      <c r="F3425" t="str">
        <f>IFERROR(SMALL($E$5:$E$8000,ROWS($E$5:E3425)),"")</f>
        <v/>
      </c>
      <c r="I3425" s="285" t="s">
        <v>1773</v>
      </c>
      <c r="J3425" t="s">
        <v>1098</v>
      </c>
      <c r="K3425" s="300">
        <v>312434</v>
      </c>
      <c r="L3425" s="286">
        <f>ROWS(K$5:K3425)</f>
        <v>3421</v>
      </c>
      <c r="M3425" s="286" t="str">
        <f>IF(I3425='5.1'!$E$5,TXM!L3425,"")</f>
        <v/>
      </c>
      <c r="N3425" t="str">
        <f>IFERROR(SMALL($M$5:$M$8000,ROWS($M$5:M3425)),"")</f>
        <v/>
      </c>
      <c r="P3425" t="s">
        <v>2054</v>
      </c>
      <c r="S3425" s="286"/>
      <c r="T3425" s="286"/>
    </row>
    <row r="3426" spans="1:20" ht="14.4" customHeight="1" x14ac:dyDescent="0.25">
      <c r="A3426" t="s">
        <v>2049</v>
      </c>
      <c r="B3426" t="s">
        <v>705</v>
      </c>
      <c r="C3426" s="300">
        <v>787079</v>
      </c>
      <c r="D3426" s="286">
        <f>ROWS(C$5:C3426)</f>
        <v>3422</v>
      </c>
      <c r="E3426" s="286" t="str">
        <f>IF(A3426='5.1'!$E$5,TXM!D3426,"")</f>
        <v/>
      </c>
      <c r="F3426" t="str">
        <f>IFERROR(SMALL($E$5:$E$8000,ROWS($E$5:E3426)),"")</f>
        <v/>
      </c>
      <c r="I3426" s="285" t="s">
        <v>1773</v>
      </c>
      <c r="J3426" t="s">
        <v>104</v>
      </c>
      <c r="K3426" s="300">
        <v>200222</v>
      </c>
      <c r="L3426" s="286">
        <f>ROWS(K$5:K3426)</f>
        <v>3422</v>
      </c>
      <c r="M3426" s="286" t="str">
        <f>IF(I3426='5.1'!$E$5,TXM!L3426,"")</f>
        <v/>
      </c>
      <c r="N3426" t="str">
        <f>IFERROR(SMALL($M$5:$M$8000,ROWS($M$5:M3426)),"")</f>
        <v/>
      </c>
      <c r="P3426" t="s">
        <v>2054</v>
      </c>
      <c r="S3426" s="286"/>
      <c r="T3426" s="286"/>
    </row>
    <row r="3427" spans="1:20" ht="14.4" customHeight="1" x14ac:dyDescent="0.25">
      <c r="A3427" t="s">
        <v>2049</v>
      </c>
      <c r="B3427" t="s">
        <v>999</v>
      </c>
      <c r="C3427" s="300">
        <v>769986</v>
      </c>
      <c r="D3427" s="286">
        <f>ROWS(C$5:C3427)</f>
        <v>3423</v>
      </c>
      <c r="E3427" s="286" t="str">
        <f>IF(A3427='5.1'!$E$5,TXM!D3427,"")</f>
        <v/>
      </c>
      <c r="F3427" t="str">
        <f>IFERROR(SMALL($E$5:$E$8000,ROWS($E$5:E3427)),"")</f>
        <v/>
      </c>
      <c r="I3427" s="285" t="s">
        <v>1773</v>
      </c>
      <c r="J3427" t="s">
        <v>111</v>
      </c>
      <c r="K3427" s="300">
        <v>193340</v>
      </c>
      <c r="L3427" s="286">
        <f>ROWS(K$5:K3427)</f>
        <v>3423</v>
      </c>
      <c r="M3427" s="286" t="str">
        <f>IF(I3427='5.1'!$E$5,TXM!L3427,"")</f>
        <v/>
      </c>
      <c r="N3427" t="str">
        <f>IFERROR(SMALL($M$5:$M$8000,ROWS($M$5:M3427)),"")</f>
        <v/>
      </c>
      <c r="P3427" t="s">
        <v>2054</v>
      </c>
      <c r="S3427" s="286"/>
      <c r="T3427" s="286"/>
    </row>
    <row r="3428" spans="1:20" ht="14.4" customHeight="1" x14ac:dyDescent="0.25">
      <c r="A3428" t="s">
        <v>2049</v>
      </c>
      <c r="B3428" t="s">
        <v>790</v>
      </c>
      <c r="C3428" s="300">
        <v>568325</v>
      </c>
      <c r="D3428" s="286">
        <f>ROWS(C$5:C3428)</f>
        <v>3424</v>
      </c>
      <c r="E3428" s="286" t="str">
        <f>IF(A3428='5.1'!$E$5,TXM!D3428,"")</f>
        <v/>
      </c>
      <c r="F3428" t="str">
        <f>IFERROR(SMALL($E$5:$E$8000,ROWS($E$5:E3428)),"")</f>
        <v/>
      </c>
      <c r="I3428" s="285" t="s">
        <v>1773</v>
      </c>
      <c r="J3428" t="s">
        <v>742</v>
      </c>
      <c r="K3428" s="300">
        <v>136427</v>
      </c>
      <c r="L3428" s="286">
        <f>ROWS(K$5:K3428)</f>
        <v>3424</v>
      </c>
      <c r="M3428" s="286" t="str">
        <f>IF(I3428='5.1'!$E$5,TXM!L3428,"")</f>
        <v/>
      </c>
      <c r="N3428" t="str">
        <f>IFERROR(SMALL($M$5:$M$8000,ROWS($M$5:M3428)),"")</f>
        <v/>
      </c>
      <c r="P3428" t="s">
        <v>2054</v>
      </c>
      <c r="S3428" s="286"/>
      <c r="T3428" s="286"/>
    </row>
    <row r="3429" spans="1:20" ht="14.4" customHeight="1" x14ac:dyDescent="0.25">
      <c r="A3429" t="s">
        <v>2049</v>
      </c>
      <c r="B3429" t="s">
        <v>119</v>
      </c>
      <c r="C3429" s="300">
        <v>204541</v>
      </c>
      <c r="D3429" s="286">
        <f>ROWS(C$5:C3429)</f>
        <v>3425</v>
      </c>
      <c r="E3429" s="286" t="str">
        <f>IF(A3429='5.1'!$E$5,TXM!D3429,"")</f>
        <v/>
      </c>
      <c r="F3429" t="str">
        <f>IFERROR(SMALL($E$5:$E$8000,ROWS($E$5:E3429)),"")</f>
        <v/>
      </c>
      <c r="I3429" s="285" t="s">
        <v>1773</v>
      </c>
      <c r="J3429" t="s">
        <v>1085</v>
      </c>
      <c r="K3429" s="300">
        <v>127310</v>
      </c>
      <c r="L3429" s="286">
        <f>ROWS(K$5:K3429)</f>
        <v>3425</v>
      </c>
      <c r="M3429" s="286" t="str">
        <f>IF(I3429='5.1'!$E$5,TXM!L3429,"")</f>
        <v/>
      </c>
      <c r="N3429" t="str">
        <f>IFERROR(SMALL($M$5:$M$8000,ROWS($M$5:M3429)),"")</f>
        <v/>
      </c>
      <c r="P3429" t="s">
        <v>2054</v>
      </c>
      <c r="S3429" s="286"/>
      <c r="T3429" s="286"/>
    </row>
    <row r="3430" spans="1:20" ht="14.4" customHeight="1" x14ac:dyDescent="0.25">
      <c r="A3430" t="s">
        <v>2049</v>
      </c>
      <c r="B3430" t="s">
        <v>750</v>
      </c>
      <c r="C3430" s="300">
        <v>184091</v>
      </c>
      <c r="D3430" s="286">
        <f>ROWS(C$5:C3430)</f>
        <v>3426</v>
      </c>
      <c r="E3430" s="286" t="str">
        <f>IF(A3430='5.1'!$E$5,TXM!D3430,"")</f>
        <v/>
      </c>
      <c r="F3430" t="str">
        <f>IFERROR(SMALL($E$5:$E$8000,ROWS($E$5:E3430)),"")</f>
        <v/>
      </c>
      <c r="I3430" s="285" t="s">
        <v>1773</v>
      </c>
      <c r="J3430" t="s">
        <v>106</v>
      </c>
      <c r="K3430" s="300">
        <v>108936</v>
      </c>
      <c r="L3430" s="286">
        <f>ROWS(K$5:K3430)</f>
        <v>3426</v>
      </c>
      <c r="M3430" s="286" t="str">
        <f>IF(I3430='5.1'!$E$5,TXM!L3430,"")</f>
        <v/>
      </c>
      <c r="N3430" t="str">
        <f>IFERROR(SMALL($M$5:$M$8000,ROWS($M$5:M3430)),"")</f>
        <v/>
      </c>
      <c r="P3430" t="s">
        <v>2054</v>
      </c>
      <c r="S3430" s="286"/>
      <c r="T3430" s="286"/>
    </row>
    <row r="3431" spans="1:20" ht="14.4" customHeight="1" x14ac:dyDescent="0.25">
      <c r="A3431" t="s">
        <v>2049</v>
      </c>
      <c r="B3431" t="s">
        <v>118</v>
      </c>
      <c r="C3431" s="300">
        <v>110334</v>
      </c>
      <c r="D3431" s="286">
        <f>ROWS(C$5:C3431)</f>
        <v>3427</v>
      </c>
      <c r="E3431" s="286" t="str">
        <f>IF(A3431='5.1'!$E$5,TXM!D3431,"")</f>
        <v/>
      </c>
      <c r="F3431" t="str">
        <f>IFERROR(SMALL($E$5:$E$8000,ROWS($E$5:E3431)),"")</f>
        <v/>
      </c>
      <c r="I3431" s="285" t="s">
        <v>1773</v>
      </c>
      <c r="J3431" t="s">
        <v>1094</v>
      </c>
      <c r="K3431" s="300">
        <v>87755</v>
      </c>
      <c r="L3431" s="286">
        <f>ROWS(K$5:K3431)</f>
        <v>3427</v>
      </c>
      <c r="M3431" s="286" t="str">
        <f>IF(I3431='5.1'!$E$5,TXM!L3431,"")</f>
        <v/>
      </c>
      <c r="N3431" t="str">
        <f>IFERROR(SMALL($M$5:$M$8000,ROWS($M$5:M3431)),"")</f>
        <v/>
      </c>
      <c r="P3431" t="s">
        <v>2054</v>
      </c>
      <c r="S3431" s="286"/>
      <c r="T3431" s="286"/>
    </row>
    <row r="3432" spans="1:20" ht="14.4" customHeight="1" x14ac:dyDescent="0.25">
      <c r="A3432" t="s">
        <v>2049</v>
      </c>
      <c r="B3432" t="s">
        <v>997</v>
      </c>
      <c r="C3432" s="300">
        <v>90000</v>
      </c>
      <c r="D3432" s="286">
        <f>ROWS(C$5:C3432)</f>
        <v>3428</v>
      </c>
      <c r="E3432" s="286" t="str">
        <f>IF(A3432='5.1'!$E$5,TXM!D3432,"")</f>
        <v/>
      </c>
      <c r="F3432" t="str">
        <f>IFERROR(SMALL($E$5:$E$8000,ROWS($E$5:E3432)),"")</f>
        <v/>
      </c>
      <c r="I3432" s="285" t="s">
        <v>1773</v>
      </c>
      <c r="J3432" t="s">
        <v>744</v>
      </c>
      <c r="K3432" s="300">
        <v>81692</v>
      </c>
      <c r="L3432" s="286">
        <f>ROWS(K$5:K3432)</f>
        <v>3428</v>
      </c>
      <c r="M3432" s="286" t="str">
        <f>IF(I3432='5.1'!$E$5,TXM!L3432,"")</f>
        <v/>
      </c>
      <c r="N3432" t="str">
        <f>IFERROR(SMALL($M$5:$M$8000,ROWS($M$5:M3432)),"")</f>
        <v/>
      </c>
      <c r="P3432" t="s">
        <v>2054</v>
      </c>
      <c r="S3432" s="286"/>
      <c r="T3432" s="286"/>
    </row>
    <row r="3433" spans="1:20" ht="14.4" customHeight="1" x14ac:dyDescent="0.25">
      <c r="A3433" t="s">
        <v>2050</v>
      </c>
      <c r="B3433" t="s">
        <v>715</v>
      </c>
      <c r="C3433" s="300">
        <v>104690531</v>
      </c>
      <c r="D3433" s="286">
        <f>ROWS(C$5:C3433)</f>
        <v>3429</v>
      </c>
      <c r="E3433" s="286" t="str">
        <f>IF(A3433='5.1'!$E$5,TXM!D3433,"")</f>
        <v/>
      </c>
      <c r="F3433" t="str">
        <f>IFERROR(SMALL($E$5:$E$8000,ROWS($E$5:E3433)),"")</f>
        <v/>
      </c>
      <c r="I3433" s="285" t="s">
        <v>1773</v>
      </c>
      <c r="J3433" t="s">
        <v>768</v>
      </c>
      <c r="K3433" s="300">
        <v>51491</v>
      </c>
      <c r="L3433" s="286">
        <f>ROWS(K$5:K3433)</f>
        <v>3429</v>
      </c>
      <c r="M3433" s="286" t="str">
        <f>IF(I3433='5.1'!$E$5,TXM!L3433,"")</f>
        <v/>
      </c>
      <c r="N3433" t="str">
        <f>IFERROR(SMALL($M$5:$M$8000,ROWS($M$5:M3433)),"")</f>
        <v/>
      </c>
      <c r="P3433" t="s">
        <v>2054</v>
      </c>
      <c r="S3433" s="286"/>
      <c r="T3433" s="286"/>
    </row>
    <row r="3434" spans="1:20" ht="14.4" customHeight="1" x14ac:dyDescent="0.25">
      <c r="A3434" t="s">
        <v>2050</v>
      </c>
      <c r="B3434" t="s">
        <v>1080</v>
      </c>
      <c r="C3434" s="300">
        <v>103771280</v>
      </c>
      <c r="D3434" s="286">
        <f>ROWS(C$5:C3434)</f>
        <v>3430</v>
      </c>
      <c r="E3434" s="286" t="str">
        <f>IF(A3434='5.1'!$E$5,TXM!D3434,"")</f>
        <v/>
      </c>
      <c r="F3434" t="str">
        <f>IFERROR(SMALL($E$5:$E$8000,ROWS($E$5:E3434)),"")</f>
        <v/>
      </c>
      <c r="I3434" s="285" t="s">
        <v>1773</v>
      </c>
      <c r="J3434" t="s">
        <v>1089</v>
      </c>
      <c r="K3434" s="300">
        <v>32122</v>
      </c>
      <c r="L3434" s="286">
        <f>ROWS(K$5:K3434)</f>
        <v>3430</v>
      </c>
      <c r="M3434" s="286" t="str">
        <f>IF(I3434='5.1'!$E$5,TXM!L3434,"")</f>
        <v/>
      </c>
      <c r="N3434" t="str">
        <f>IFERROR(SMALL($M$5:$M$8000,ROWS($M$5:M3434)),"")</f>
        <v/>
      </c>
      <c r="P3434" t="s">
        <v>2054</v>
      </c>
      <c r="S3434" s="286"/>
      <c r="T3434" s="286"/>
    </row>
    <row r="3435" spans="1:20" ht="14.4" customHeight="1" x14ac:dyDescent="0.25">
      <c r="A3435" t="s">
        <v>2050</v>
      </c>
      <c r="B3435" t="s">
        <v>711</v>
      </c>
      <c r="C3435" s="300">
        <v>101185062</v>
      </c>
      <c r="D3435" s="286">
        <f>ROWS(C$5:C3435)</f>
        <v>3431</v>
      </c>
      <c r="E3435" s="286" t="str">
        <f>IF(A3435='5.1'!$E$5,TXM!D3435,"")</f>
        <v/>
      </c>
      <c r="F3435" t="str">
        <f>IFERROR(SMALL($E$5:$E$8000,ROWS($E$5:E3435)),"")</f>
        <v/>
      </c>
      <c r="I3435" s="285" t="s">
        <v>1773</v>
      </c>
      <c r="J3435" t="s">
        <v>103</v>
      </c>
      <c r="K3435" s="300">
        <v>29586</v>
      </c>
      <c r="L3435" s="286">
        <f>ROWS(K$5:K3435)</f>
        <v>3431</v>
      </c>
      <c r="M3435" s="286" t="str">
        <f>IF(I3435='5.1'!$E$5,TXM!L3435,"")</f>
        <v/>
      </c>
      <c r="N3435" t="str">
        <f>IFERROR(SMALL($M$5:$M$8000,ROWS($M$5:M3435)),"")</f>
        <v/>
      </c>
      <c r="P3435" t="s">
        <v>2054</v>
      </c>
      <c r="S3435" s="286"/>
      <c r="T3435" s="286"/>
    </row>
    <row r="3436" spans="1:20" ht="14.4" customHeight="1" x14ac:dyDescent="0.25">
      <c r="A3436" t="s">
        <v>2050</v>
      </c>
      <c r="B3436" t="s">
        <v>999</v>
      </c>
      <c r="C3436" s="300">
        <v>59198551</v>
      </c>
      <c r="D3436" s="286">
        <f>ROWS(C$5:C3436)</f>
        <v>3432</v>
      </c>
      <c r="E3436" s="286" t="str">
        <f>IF(A3436='5.1'!$E$5,TXM!D3436,"")</f>
        <v/>
      </c>
      <c r="F3436" t="str">
        <f>IFERROR(SMALL($E$5:$E$8000,ROWS($E$5:E3436)),"")</f>
        <v/>
      </c>
      <c r="I3436" s="285" t="s">
        <v>1773</v>
      </c>
      <c r="J3436" t="s">
        <v>772</v>
      </c>
      <c r="K3436" s="300">
        <v>4854</v>
      </c>
      <c r="L3436" s="286">
        <f>ROWS(K$5:K3436)</f>
        <v>3432</v>
      </c>
      <c r="M3436" s="286" t="str">
        <f>IF(I3436='5.1'!$E$5,TXM!L3436,"")</f>
        <v/>
      </c>
      <c r="N3436" t="str">
        <f>IFERROR(SMALL($M$5:$M$8000,ROWS($M$5:M3436)),"")</f>
        <v/>
      </c>
      <c r="P3436" t="s">
        <v>2054</v>
      </c>
      <c r="S3436" s="286"/>
      <c r="T3436" s="286"/>
    </row>
    <row r="3437" spans="1:20" ht="14.4" customHeight="1" x14ac:dyDescent="0.25">
      <c r="A3437" t="s">
        <v>2050</v>
      </c>
      <c r="B3437" t="s">
        <v>198</v>
      </c>
      <c r="C3437" s="300">
        <v>4003843</v>
      </c>
      <c r="D3437" s="286">
        <f>ROWS(C$5:C3437)</f>
        <v>3433</v>
      </c>
      <c r="E3437" s="286" t="str">
        <f>IF(A3437='5.1'!$E$5,TXM!D3437,"")</f>
        <v/>
      </c>
      <c r="F3437" t="str">
        <f>IFERROR(SMALL($E$5:$E$8000,ROWS($E$5:E3437)),"")</f>
        <v/>
      </c>
      <c r="I3437" s="285" t="s">
        <v>1773</v>
      </c>
      <c r="J3437" t="s">
        <v>732</v>
      </c>
      <c r="K3437" s="300">
        <v>4190</v>
      </c>
      <c r="L3437" s="286">
        <f>ROWS(K$5:K3437)</f>
        <v>3433</v>
      </c>
      <c r="M3437" s="286" t="str">
        <f>IF(I3437='5.1'!$E$5,TXM!L3437,"")</f>
        <v/>
      </c>
      <c r="N3437" t="str">
        <f>IFERROR(SMALL($M$5:$M$8000,ROWS($M$5:M3437)),"")</f>
        <v/>
      </c>
      <c r="P3437" t="s">
        <v>2054</v>
      </c>
      <c r="S3437" s="286"/>
      <c r="T3437" s="286"/>
    </row>
    <row r="3438" spans="1:20" ht="14.4" customHeight="1" x14ac:dyDescent="0.25">
      <c r="A3438" t="s">
        <v>2050</v>
      </c>
      <c r="B3438" t="s">
        <v>1086</v>
      </c>
      <c r="C3438" s="300">
        <v>2787127</v>
      </c>
      <c r="D3438" s="286">
        <f>ROWS(C$5:C3438)</f>
        <v>3434</v>
      </c>
      <c r="E3438" s="286" t="str">
        <f>IF(A3438='5.1'!$E$5,TXM!D3438,"")</f>
        <v/>
      </c>
      <c r="F3438" t="str">
        <f>IFERROR(SMALL($E$5:$E$8000,ROWS($E$5:E3438)),"")</f>
        <v/>
      </c>
      <c r="I3438" s="285" t="s">
        <v>1773</v>
      </c>
      <c r="J3438" t="s">
        <v>740</v>
      </c>
      <c r="K3438" s="300">
        <v>3289</v>
      </c>
      <c r="L3438" s="286">
        <f>ROWS(K$5:K3438)</f>
        <v>3434</v>
      </c>
      <c r="M3438" s="286" t="str">
        <f>IF(I3438='5.1'!$E$5,TXM!L3438,"")</f>
        <v/>
      </c>
      <c r="N3438" t="str">
        <f>IFERROR(SMALL($M$5:$M$8000,ROWS($M$5:M3438)),"")</f>
        <v/>
      </c>
      <c r="P3438" t="s">
        <v>2054</v>
      </c>
      <c r="S3438" s="286"/>
      <c r="T3438" s="286"/>
    </row>
    <row r="3439" spans="1:20" ht="14.4" customHeight="1" x14ac:dyDescent="0.25">
      <c r="A3439" t="s">
        <v>2050</v>
      </c>
      <c r="B3439" t="s">
        <v>115</v>
      </c>
      <c r="C3439" s="300">
        <v>2039265</v>
      </c>
      <c r="D3439" s="286">
        <f>ROWS(C$5:C3439)</f>
        <v>3435</v>
      </c>
      <c r="E3439" s="286" t="str">
        <f>IF(A3439='5.1'!$E$5,TXM!D3439,"")</f>
        <v/>
      </c>
      <c r="F3439" t="str">
        <f>IFERROR(SMALL($E$5:$E$8000,ROWS($E$5:E3439)),"")</f>
        <v/>
      </c>
      <c r="I3439" s="285" t="s">
        <v>1773</v>
      </c>
      <c r="J3439" t="s">
        <v>814</v>
      </c>
      <c r="K3439" s="300">
        <v>3022</v>
      </c>
      <c r="L3439" s="286">
        <f>ROWS(K$5:K3439)</f>
        <v>3435</v>
      </c>
      <c r="M3439" s="286" t="str">
        <f>IF(I3439='5.1'!$E$5,TXM!L3439,"")</f>
        <v/>
      </c>
      <c r="N3439" t="str">
        <f>IFERROR(SMALL($M$5:$M$8000,ROWS($M$5:M3439)),"")</f>
        <v/>
      </c>
      <c r="P3439" t="s">
        <v>2054</v>
      </c>
      <c r="S3439" s="286"/>
      <c r="T3439" s="286"/>
    </row>
    <row r="3440" spans="1:20" ht="14.4" customHeight="1" x14ac:dyDescent="0.25">
      <c r="A3440" t="s">
        <v>2050</v>
      </c>
      <c r="B3440" t="s">
        <v>719</v>
      </c>
      <c r="C3440" s="300">
        <v>262500</v>
      </c>
      <c r="D3440" s="286">
        <f>ROWS(C$5:C3440)</f>
        <v>3436</v>
      </c>
      <c r="E3440" s="286" t="str">
        <f>IF(A3440='5.1'!$E$5,TXM!D3440,"")</f>
        <v/>
      </c>
      <c r="F3440" t="str">
        <f>IFERROR(SMALL($E$5:$E$8000,ROWS($E$5:E3440)),"")</f>
        <v/>
      </c>
      <c r="I3440" s="285" t="s">
        <v>1773</v>
      </c>
      <c r="J3440" t="s">
        <v>794</v>
      </c>
      <c r="K3440" s="300">
        <v>478</v>
      </c>
      <c r="L3440" s="286">
        <f>ROWS(K$5:K3440)</f>
        <v>3436</v>
      </c>
      <c r="M3440" s="286" t="str">
        <f>IF(I3440='5.1'!$E$5,TXM!L3440,"")</f>
        <v/>
      </c>
      <c r="N3440" t="str">
        <f>IFERROR(SMALL($M$5:$M$8000,ROWS($M$5:M3440)),"")</f>
        <v/>
      </c>
      <c r="P3440" t="s">
        <v>2054</v>
      </c>
      <c r="S3440" s="286"/>
      <c r="T3440" s="286"/>
    </row>
    <row r="3441" spans="1:20" ht="14.4" customHeight="1" x14ac:dyDescent="0.25">
      <c r="A3441" t="s">
        <v>2050</v>
      </c>
      <c r="B3441" t="s">
        <v>806</v>
      </c>
      <c r="C3441" s="300">
        <v>249119</v>
      </c>
      <c r="D3441" s="286">
        <f>ROWS(C$5:C3441)</f>
        <v>3437</v>
      </c>
      <c r="E3441" s="286" t="str">
        <f>IF(A3441='5.1'!$E$5,TXM!D3441,"")</f>
        <v/>
      </c>
      <c r="F3441" t="str">
        <f>IFERROR(SMALL($E$5:$E$8000,ROWS($E$5:E3441)),"")</f>
        <v/>
      </c>
      <c r="I3441" s="285" t="s">
        <v>1773</v>
      </c>
      <c r="J3441" t="s">
        <v>713</v>
      </c>
      <c r="K3441" s="300">
        <v>1</v>
      </c>
      <c r="L3441" s="286">
        <f>ROWS(K$5:K3441)</f>
        <v>3437</v>
      </c>
      <c r="M3441" s="286" t="str">
        <f>IF(I3441='5.1'!$E$5,TXM!L3441,"")</f>
        <v/>
      </c>
      <c r="N3441" t="str">
        <f>IFERROR(SMALL($M$5:$M$8000,ROWS($M$5:M3441)),"")</f>
        <v/>
      </c>
      <c r="P3441" t="s">
        <v>2054</v>
      </c>
      <c r="S3441" s="286"/>
      <c r="T3441" s="286"/>
    </row>
    <row r="3442" spans="1:20" ht="14.4" customHeight="1" x14ac:dyDescent="0.25">
      <c r="A3442" t="s">
        <v>2050</v>
      </c>
      <c r="B3442" t="s">
        <v>790</v>
      </c>
      <c r="C3442" s="300">
        <v>183419</v>
      </c>
      <c r="D3442" s="286">
        <f>ROWS(C$5:C3442)</f>
        <v>3438</v>
      </c>
      <c r="E3442" s="286" t="str">
        <f>IF(A3442='5.1'!$E$5,TXM!D3442,"")</f>
        <v/>
      </c>
      <c r="F3442" t="str">
        <f>IFERROR(SMALL($E$5:$E$8000,ROWS($E$5:E3442)),"")</f>
        <v/>
      </c>
      <c r="I3442" s="285" t="s">
        <v>1776</v>
      </c>
      <c r="J3442" t="s">
        <v>808</v>
      </c>
      <c r="K3442" s="300">
        <v>297068757</v>
      </c>
      <c r="L3442" s="286">
        <f>ROWS(K$5:K3442)</f>
        <v>3438</v>
      </c>
      <c r="M3442" s="286" t="str">
        <f>IF(I3442='5.1'!$E$5,TXM!L3442,"")</f>
        <v/>
      </c>
      <c r="N3442" t="str">
        <f>IFERROR(SMALL($M$5:$M$8000,ROWS($M$5:M3442)),"")</f>
        <v/>
      </c>
      <c r="P3442" t="s">
        <v>2054</v>
      </c>
      <c r="S3442" s="286"/>
      <c r="T3442" s="286"/>
    </row>
    <row r="3443" spans="1:20" ht="14.4" customHeight="1" x14ac:dyDescent="0.25">
      <c r="A3443" t="s">
        <v>2050</v>
      </c>
      <c r="B3443" t="s">
        <v>1090</v>
      </c>
      <c r="C3443" s="300">
        <v>72563</v>
      </c>
      <c r="D3443" s="286">
        <f>ROWS(C$5:C3443)</f>
        <v>3439</v>
      </c>
      <c r="E3443" s="286" t="str">
        <f>IF(A3443='5.1'!$E$5,TXM!D3443,"")</f>
        <v/>
      </c>
      <c r="F3443" t="str">
        <f>IFERROR(SMALL($E$5:$E$8000,ROWS($E$5:E3443)),"")</f>
        <v/>
      </c>
      <c r="I3443" s="285" t="s">
        <v>1776</v>
      </c>
      <c r="J3443" t="s">
        <v>108</v>
      </c>
      <c r="K3443" s="300">
        <v>160527669</v>
      </c>
      <c r="L3443" s="286">
        <f>ROWS(K$5:K3443)</f>
        <v>3439</v>
      </c>
      <c r="M3443" s="286" t="str">
        <f>IF(I3443='5.1'!$E$5,TXM!L3443,"")</f>
        <v/>
      </c>
      <c r="N3443" t="str">
        <f>IFERROR(SMALL($M$5:$M$8000,ROWS($M$5:M3443)),"")</f>
        <v/>
      </c>
      <c r="P3443" t="s">
        <v>2054</v>
      </c>
      <c r="S3443" s="286"/>
      <c r="T3443" s="286"/>
    </row>
    <row r="3444" spans="1:20" ht="14.4" customHeight="1" x14ac:dyDescent="0.25">
      <c r="A3444" t="s">
        <v>2050</v>
      </c>
      <c r="B3444" t="s">
        <v>784</v>
      </c>
      <c r="C3444" s="300">
        <v>60375</v>
      </c>
      <c r="D3444" s="286">
        <f>ROWS(C$5:C3444)</f>
        <v>3440</v>
      </c>
      <c r="E3444" s="286" t="str">
        <f>IF(A3444='5.1'!$E$5,TXM!D3444,"")</f>
        <v/>
      </c>
      <c r="F3444" t="str">
        <f>IFERROR(SMALL($E$5:$E$8000,ROWS($E$5:E3444)),"")</f>
        <v/>
      </c>
      <c r="I3444" s="285" t="s">
        <v>1776</v>
      </c>
      <c r="J3444" t="s">
        <v>715</v>
      </c>
      <c r="K3444" s="300">
        <v>85114146</v>
      </c>
      <c r="L3444" s="286">
        <f>ROWS(K$5:K3444)</f>
        <v>3440</v>
      </c>
      <c r="M3444" s="286" t="str">
        <f>IF(I3444='5.1'!$E$5,TXM!L3444,"")</f>
        <v/>
      </c>
      <c r="N3444" t="str">
        <f>IFERROR(SMALL($M$5:$M$8000,ROWS($M$5:M3444)),"")</f>
        <v/>
      </c>
      <c r="P3444" t="s">
        <v>2054</v>
      </c>
    </row>
    <row r="3445" spans="1:20" ht="14.4" customHeight="1" x14ac:dyDescent="0.25">
      <c r="A3445" t="s">
        <v>2050</v>
      </c>
      <c r="B3445" t="s">
        <v>106</v>
      </c>
      <c r="C3445" s="300">
        <v>32741</v>
      </c>
      <c r="D3445" s="286">
        <f>ROWS(C$5:C3445)</f>
        <v>3441</v>
      </c>
      <c r="E3445" s="286" t="str">
        <f>IF(A3445='5.1'!$E$5,TXM!D3445,"")</f>
        <v/>
      </c>
      <c r="F3445" t="str">
        <f>IFERROR(SMALL($E$5:$E$8000,ROWS($E$5:E3445)),"")</f>
        <v/>
      </c>
      <c r="I3445" s="285" t="s">
        <v>1776</v>
      </c>
      <c r="J3445" t="s">
        <v>717</v>
      </c>
      <c r="K3445" s="300">
        <v>80585777</v>
      </c>
      <c r="L3445" s="286">
        <f>ROWS(K$5:K3445)</f>
        <v>3441</v>
      </c>
      <c r="M3445" s="286" t="str">
        <f>IF(I3445='5.1'!$E$5,TXM!L3445,"")</f>
        <v/>
      </c>
      <c r="N3445" t="str">
        <f>IFERROR(SMALL($M$5:$M$8000,ROWS($M$5:M3445)),"")</f>
        <v/>
      </c>
      <c r="P3445" t="s">
        <v>2054</v>
      </c>
    </row>
    <row r="3446" spans="1:20" ht="14.4" customHeight="1" x14ac:dyDescent="0.25">
      <c r="A3446" t="s">
        <v>2050</v>
      </c>
      <c r="B3446" t="s">
        <v>808</v>
      </c>
      <c r="C3446" s="300">
        <v>31500</v>
      </c>
      <c r="D3446" s="286">
        <f>ROWS(C$5:C3446)</f>
        <v>3442</v>
      </c>
      <c r="E3446" s="286" t="str">
        <f>IF(A3446='5.1'!$E$5,TXM!D3446,"")</f>
        <v/>
      </c>
      <c r="F3446" t="str">
        <f>IFERROR(SMALL($E$5:$E$8000,ROWS($E$5:E3446)),"")</f>
        <v/>
      </c>
      <c r="I3446" s="285" t="s">
        <v>1776</v>
      </c>
      <c r="J3446" t="s">
        <v>806</v>
      </c>
      <c r="K3446" s="300">
        <v>70776395</v>
      </c>
      <c r="L3446" s="286">
        <f>ROWS(K$5:K3446)</f>
        <v>3442</v>
      </c>
      <c r="M3446" s="286" t="str">
        <f>IF(I3446='5.1'!$E$5,TXM!L3446,"")</f>
        <v/>
      </c>
      <c r="N3446" t="str">
        <f>IFERROR(SMALL($M$5:$M$8000,ROWS($M$5:M3446)),"")</f>
        <v/>
      </c>
      <c r="P3446" t="s">
        <v>2054</v>
      </c>
    </row>
    <row r="3447" spans="1:20" ht="14.4" customHeight="1" x14ac:dyDescent="0.25">
      <c r="A3447" t="s">
        <v>2050</v>
      </c>
      <c r="B3447" t="s">
        <v>1096</v>
      </c>
      <c r="C3447" s="300">
        <v>28875</v>
      </c>
      <c r="D3447" s="286">
        <f>ROWS(C$5:C3447)</f>
        <v>3443</v>
      </c>
      <c r="E3447" s="286" t="str">
        <f>IF(A3447='5.1'!$E$5,TXM!D3447,"")</f>
        <v/>
      </c>
      <c r="F3447" t="str">
        <f>IFERROR(SMALL($E$5:$E$8000,ROWS($E$5:E3447)),"")</f>
        <v/>
      </c>
      <c r="I3447" s="285" t="s">
        <v>1776</v>
      </c>
      <c r="J3447" t="s">
        <v>1082</v>
      </c>
      <c r="K3447" s="300">
        <v>58032217</v>
      </c>
      <c r="L3447" s="286">
        <f>ROWS(K$5:K3447)</f>
        <v>3443</v>
      </c>
      <c r="M3447" s="286" t="str">
        <f>IF(I3447='5.1'!$E$5,TXM!L3447,"")</f>
        <v/>
      </c>
      <c r="N3447" t="str">
        <f>IFERROR(SMALL($M$5:$M$8000,ROWS($M$5:M3447)),"")</f>
        <v/>
      </c>
      <c r="P3447" t="s">
        <v>2054</v>
      </c>
    </row>
    <row r="3448" spans="1:20" ht="14.4" customHeight="1" x14ac:dyDescent="0.25">
      <c r="A3448" t="s">
        <v>2050</v>
      </c>
      <c r="B3448" t="s">
        <v>804</v>
      </c>
      <c r="C3448" s="300">
        <v>12284</v>
      </c>
      <c r="D3448" s="286">
        <f>ROWS(C$5:C3448)</f>
        <v>3444</v>
      </c>
      <c r="E3448" s="286" t="str">
        <f>IF(A3448='5.1'!$E$5,TXM!D3448,"")</f>
        <v/>
      </c>
      <c r="F3448" t="str">
        <f>IFERROR(SMALL($E$5:$E$8000,ROWS($E$5:E3448)),"")</f>
        <v/>
      </c>
      <c r="I3448" s="285" t="s">
        <v>1776</v>
      </c>
      <c r="J3448" t="s">
        <v>725</v>
      </c>
      <c r="K3448" s="300">
        <v>48423707</v>
      </c>
      <c r="L3448" s="286">
        <f>ROWS(K$5:K3448)</f>
        <v>3444</v>
      </c>
      <c r="M3448" s="286" t="str">
        <f>IF(I3448='5.1'!$E$5,TXM!L3448,"")</f>
        <v/>
      </c>
      <c r="N3448" t="str">
        <f>IFERROR(SMALL($M$5:$M$8000,ROWS($M$5:M3448)),"")</f>
        <v/>
      </c>
      <c r="P3448" t="s">
        <v>2054</v>
      </c>
    </row>
    <row r="3449" spans="1:20" ht="14.4" customHeight="1" x14ac:dyDescent="0.25">
      <c r="A3449" t="s">
        <v>2050</v>
      </c>
      <c r="B3449" t="s">
        <v>802</v>
      </c>
      <c r="C3449" s="300">
        <v>2778</v>
      </c>
      <c r="D3449" s="286">
        <f>ROWS(C$5:C3449)</f>
        <v>3445</v>
      </c>
      <c r="E3449" s="286" t="str">
        <f>IF(A3449='5.1'!$E$5,TXM!D3449,"")</f>
        <v/>
      </c>
      <c r="F3449" t="str">
        <f>IFERROR(SMALL($E$5:$E$8000,ROWS($E$5:E3449)),"")</f>
        <v/>
      </c>
      <c r="I3449" s="285" t="s">
        <v>1776</v>
      </c>
      <c r="J3449" t="s">
        <v>119</v>
      </c>
      <c r="K3449" s="300">
        <v>25186583</v>
      </c>
      <c r="L3449" s="286">
        <f>ROWS(K$5:K3449)</f>
        <v>3445</v>
      </c>
      <c r="M3449" s="286" t="str">
        <f>IF(I3449='5.1'!$E$5,TXM!L3449,"")</f>
        <v/>
      </c>
      <c r="N3449" t="str">
        <f>IFERROR(SMALL($M$5:$M$8000,ROWS($M$5:M3449)),"")</f>
        <v/>
      </c>
      <c r="P3449" t="s">
        <v>2054</v>
      </c>
    </row>
    <row r="3450" spans="1:20" ht="14.4" customHeight="1" x14ac:dyDescent="0.25">
      <c r="A3450" t="s">
        <v>2050</v>
      </c>
      <c r="B3450" t="s">
        <v>788</v>
      </c>
      <c r="C3450" s="300">
        <v>2525</v>
      </c>
      <c r="D3450" s="286">
        <f>ROWS(C$5:C3450)</f>
        <v>3446</v>
      </c>
      <c r="E3450" s="286" t="str">
        <f>IF(A3450='5.1'!$E$5,TXM!D3450,"")</f>
        <v/>
      </c>
      <c r="F3450" t="str">
        <f>IFERROR(SMALL($E$5:$E$8000,ROWS($E$5:E3450)),"")</f>
        <v/>
      </c>
      <c r="I3450" s="285" t="s">
        <v>1776</v>
      </c>
      <c r="J3450" t="s">
        <v>997</v>
      </c>
      <c r="K3450" s="300">
        <v>24205795</v>
      </c>
      <c r="L3450" s="286">
        <f>ROWS(K$5:K3450)</f>
        <v>3446</v>
      </c>
      <c r="M3450" s="286" t="str">
        <f>IF(I3450='5.1'!$E$5,TXM!L3450,"")</f>
        <v/>
      </c>
      <c r="N3450" t="str">
        <f>IFERROR(SMALL($M$5:$M$8000,ROWS($M$5:M3450)),"")</f>
        <v/>
      </c>
      <c r="P3450" t="s">
        <v>2054</v>
      </c>
    </row>
    <row r="3451" spans="1:20" ht="14.4" customHeight="1" x14ac:dyDescent="0.25">
      <c r="A3451" t="s">
        <v>2055</v>
      </c>
      <c r="B3451" t="s">
        <v>806</v>
      </c>
      <c r="C3451" s="300">
        <v>772273</v>
      </c>
      <c r="D3451" s="286">
        <f>ROWS(C$5:C3451)</f>
        <v>3447</v>
      </c>
      <c r="E3451" s="286" t="str">
        <f>IF(A3451='5.1'!$E$5,TXM!D3451,"")</f>
        <v/>
      </c>
      <c r="F3451" t="str">
        <f>IFERROR(SMALL($E$5:$E$8000,ROWS($E$5:E3451)),"")</f>
        <v/>
      </c>
      <c r="I3451" s="285" t="s">
        <v>1776</v>
      </c>
      <c r="J3451" t="s">
        <v>1093</v>
      </c>
      <c r="K3451" s="300">
        <v>17554736</v>
      </c>
      <c r="L3451" s="286">
        <f>ROWS(K$5:K3451)</f>
        <v>3447</v>
      </c>
      <c r="M3451" s="286" t="str">
        <f>IF(I3451='5.1'!$E$5,TXM!L3451,"")</f>
        <v/>
      </c>
      <c r="N3451" t="str">
        <f>IFERROR(SMALL($M$5:$M$8000,ROWS($M$5:M3451)),"")</f>
        <v/>
      </c>
      <c r="P3451" t="s">
        <v>2054</v>
      </c>
    </row>
    <row r="3452" spans="1:20" ht="14.4" customHeight="1" x14ac:dyDescent="0.25">
      <c r="A3452" t="s">
        <v>1879</v>
      </c>
      <c r="B3452" t="s">
        <v>715</v>
      </c>
      <c r="C3452" s="300">
        <v>8610668648</v>
      </c>
      <c r="D3452" s="286">
        <f>ROWS(C$5:C3452)</f>
        <v>3448</v>
      </c>
      <c r="E3452" s="286" t="str">
        <f>IF(A3452='5.1'!$E$5,TXM!D3452,"")</f>
        <v/>
      </c>
      <c r="F3452" t="str">
        <f>IFERROR(SMALL($E$5:$E$8000,ROWS($E$5:E3452)),"")</f>
        <v/>
      </c>
      <c r="I3452" s="285" t="s">
        <v>1776</v>
      </c>
      <c r="J3452" t="s">
        <v>117</v>
      </c>
      <c r="K3452" s="300">
        <v>11372503</v>
      </c>
      <c r="L3452" s="286">
        <f>ROWS(K$5:K3452)</f>
        <v>3448</v>
      </c>
      <c r="M3452" s="286" t="str">
        <f>IF(I3452='5.1'!$E$5,TXM!L3452,"")</f>
        <v/>
      </c>
      <c r="N3452" t="str">
        <f>IFERROR(SMALL($M$5:$M$8000,ROWS($M$5:M3452)),"")</f>
        <v/>
      </c>
      <c r="P3452" t="s">
        <v>2054</v>
      </c>
    </row>
    <row r="3453" spans="1:20" ht="14.4" customHeight="1" x14ac:dyDescent="0.25">
      <c r="A3453" t="s">
        <v>1879</v>
      </c>
      <c r="B3453" t="s">
        <v>1080</v>
      </c>
      <c r="C3453" s="300">
        <v>8646718</v>
      </c>
      <c r="D3453" s="286">
        <f>ROWS(C$5:C3453)</f>
        <v>3449</v>
      </c>
      <c r="E3453" s="286" t="str">
        <f>IF(A3453='5.1'!$E$5,TXM!D3453,"")</f>
        <v/>
      </c>
      <c r="F3453" t="str">
        <f>IFERROR(SMALL($E$5:$E$8000,ROWS($E$5:E3453)),"")</f>
        <v/>
      </c>
      <c r="I3453" s="285" t="s">
        <v>1776</v>
      </c>
      <c r="J3453" t="s">
        <v>1096</v>
      </c>
      <c r="K3453" s="300">
        <v>11317913</v>
      </c>
      <c r="L3453" s="286">
        <f>ROWS(K$5:K3453)</f>
        <v>3449</v>
      </c>
      <c r="M3453" s="286" t="str">
        <f>IF(I3453='5.1'!$E$5,TXM!L3453,"")</f>
        <v/>
      </c>
      <c r="N3453" t="str">
        <f>IFERROR(SMALL($M$5:$M$8000,ROWS($M$5:M3453)),"")</f>
        <v/>
      </c>
      <c r="P3453" t="s">
        <v>2054</v>
      </c>
    </row>
    <row r="3454" spans="1:20" ht="14.4" customHeight="1" x14ac:dyDescent="0.25">
      <c r="A3454" t="s">
        <v>1879</v>
      </c>
      <c r="B3454" t="s">
        <v>750</v>
      </c>
      <c r="C3454" s="300">
        <v>1634644</v>
      </c>
      <c r="D3454" s="286">
        <f>ROWS(C$5:C3454)</f>
        <v>3450</v>
      </c>
      <c r="E3454" s="286" t="str">
        <f>IF(A3454='5.1'!$E$5,TXM!D3454,"")</f>
        <v/>
      </c>
      <c r="F3454" t="str">
        <f>IFERROR(SMALL($E$5:$E$8000,ROWS($E$5:E3454)),"")</f>
        <v/>
      </c>
      <c r="I3454" s="285" t="s">
        <v>1776</v>
      </c>
      <c r="J3454" t="s">
        <v>110</v>
      </c>
      <c r="K3454" s="300">
        <v>10825230</v>
      </c>
      <c r="L3454" s="286">
        <f>ROWS(K$5:K3454)</f>
        <v>3450</v>
      </c>
      <c r="M3454" s="286" t="str">
        <f>IF(I3454='5.1'!$E$5,TXM!L3454,"")</f>
        <v/>
      </c>
      <c r="N3454" t="str">
        <f>IFERROR(SMALL($M$5:$M$8000,ROWS($M$5:M3454)),"")</f>
        <v/>
      </c>
      <c r="P3454" t="s">
        <v>2054</v>
      </c>
    </row>
    <row r="3455" spans="1:20" ht="14.4" customHeight="1" x14ac:dyDescent="0.25">
      <c r="A3455" t="s">
        <v>1879</v>
      </c>
      <c r="B3455" t="s">
        <v>711</v>
      </c>
      <c r="C3455" s="300">
        <v>1249875</v>
      </c>
      <c r="D3455" s="286">
        <f>ROWS(C$5:C3455)</f>
        <v>3451</v>
      </c>
      <c r="E3455" s="286" t="str">
        <f>IF(A3455='5.1'!$E$5,TXM!D3455,"")</f>
        <v/>
      </c>
      <c r="F3455" t="str">
        <f>IFERROR(SMALL($E$5:$E$8000,ROWS($E$5:E3455)),"")</f>
        <v/>
      </c>
      <c r="I3455" s="285" t="s">
        <v>1776</v>
      </c>
      <c r="J3455" t="s">
        <v>810</v>
      </c>
      <c r="K3455" s="300">
        <v>10537086</v>
      </c>
      <c r="L3455" s="286">
        <f>ROWS(K$5:K3455)</f>
        <v>3451</v>
      </c>
      <c r="M3455" s="286" t="str">
        <f>IF(I3455='5.1'!$E$5,TXM!L3455,"")</f>
        <v/>
      </c>
      <c r="N3455" t="str">
        <f>IFERROR(SMALL($M$5:$M$8000,ROWS($M$5:M3455)),"")</f>
        <v/>
      </c>
      <c r="P3455" t="s">
        <v>2054</v>
      </c>
    </row>
    <row r="3456" spans="1:20" ht="14.4" customHeight="1" x14ac:dyDescent="0.25">
      <c r="A3456" t="s">
        <v>1879</v>
      </c>
      <c r="B3456" t="s">
        <v>725</v>
      </c>
      <c r="C3456" s="300">
        <v>900954</v>
      </c>
      <c r="D3456" s="286">
        <f>ROWS(C$5:C3456)</f>
        <v>3452</v>
      </c>
      <c r="E3456" s="286" t="str">
        <f>IF(A3456='5.1'!$E$5,TXM!D3456,"")</f>
        <v/>
      </c>
      <c r="F3456" t="str">
        <f>IFERROR(SMALL($E$5:$E$8000,ROWS($E$5:E3456)),"")</f>
        <v/>
      </c>
      <c r="I3456" s="285" t="s">
        <v>1776</v>
      </c>
      <c r="J3456" t="s">
        <v>1097</v>
      </c>
      <c r="K3456" s="300">
        <v>10379416</v>
      </c>
      <c r="L3456" s="286">
        <f>ROWS(K$5:K3456)</f>
        <v>3452</v>
      </c>
      <c r="M3456" s="286" t="str">
        <f>IF(I3456='5.1'!$E$5,TXM!L3456,"")</f>
        <v/>
      </c>
      <c r="N3456" t="str">
        <f>IFERROR(SMALL($M$5:$M$8000,ROWS($M$5:M3456)),"")</f>
        <v/>
      </c>
      <c r="P3456" t="s">
        <v>2054</v>
      </c>
    </row>
    <row r="3457" spans="1:16" ht="14.4" customHeight="1" x14ac:dyDescent="0.25">
      <c r="A3457" t="s">
        <v>1879</v>
      </c>
      <c r="B3457" t="s">
        <v>106</v>
      </c>
      <c r="C3457" s="300">
        <v>18852</v>
      </c>
      <c r="D3457" s="286">
        <f>ROWS(C$5:C3457)</f>
        <v>3453</v>
      </c>
      <c r="E3457" s="286" t="str">
        <f>IF(A3457='5.1'!$E$5,TXM!D3457,"")</f>
        <v/>
      </c>
      <c r="F3457" t="str">
        <f>IFERROR(SMALL($E$5:$E$8000,ROWS($E$5:E3457)),"")</f>
        <v/>
      </c>
      <c r="I3457" s="285" t="s">
        <v>1776</v>
      </c>
      <c r="J3457" t="s">
        <v>762</v>
      </c>
      <c r="K3457" s="300">
        <v>9785031</v>
      </c>
      <c r="L3457" s="286">
        <f>ROWS(K$5:K3457)</f>
        <v>3453</v>
      </c>
      <c r="M3457" s="286" t="str">
        <f>IF(I3457='5.1'!$E$5,TXM!L3457,"")</f>
        <v/>
      </c>
      <c r="N3457" t="str">
        <f>IFERROR(SMALL($M$5:$M$8000,ROWS($M$5:M3457)),"")</f>
        <v/>
      </c>
      <c r="P3457" t="s">
        <v>2054</v>
      </c>
    </row>
    <row r="3458" spans="1:16" ht="14.4" customHeight="1" x14ac:dyDescent="0.25">
      <c r="A3458" t="s">
        <v>2051</v>
      </c>
      <c r="B3458" t="s">
        <v>715</v>
      </c>
      <c r="C3458" s="300">
        <v>103034651</v>
      </c>
      <c r="D3458" s="286">
        <f>ROWS(C$5:C3458)</f>
        <v>3454</v>
      </c>
      <c r="E3458" s="286" t="str">
        <f>IF(A3458='5.1'!$E$5,TXM!D3458,"")</f>
        <v/>
      </c>
      <c r="F3458" t="str">
        <f>IFERROR(SMALL($E$5:$E$8000,ROWS($E$5:E3458)),"")</f>
        <v/>
      </c>
      <c r="I3458" s="285" t="s">
        <v>1776</v>
      </c>
      <c r="J3458" t="s">
        <v>1080</v>
      </c>
      <c r="K3458" s="300">
        <v>9034904</v>
      </c>
      <c r="L3458" s="286">
        <f>ROWS(K$5:K3458)</f>
        <v>3454</v>
      </c>
      <c r="M3458" s="286" t="str">
        <f>IF(I3458='5.1'!$E$5,TXM!L3458,"")</f>
        <v/>
      </c>
      <c r="N3458" t="str">
        <f>IFERROR(SMALL($M$5:$M$8000,ROWS($M$5:M3458)),"")</f>
        <v/>
      </c>
      <c r="P3458" t="s">
        <v>2054</v>
      </c>
    </row>
    <row r="3459" spans="1:16" ht="14.4" customHeight="1" x14ac:dyDescent="0.25">
      <c r="A3459" t="s">
        <v>2051</v>
      </c>
      <c r="B3459" t="s">
        <v>1080</v>
      </c>
      <c r="C3459" s="300">
        <v>8043439</v>
      </c>
      <c r="D3459" s="286">
        <f>ROWS(C$5:C3459)</f>
        <v>3455</v>
      </c>
      <c r="E3459" s="286" t="str">
        <f>IF(A3459='5.1'!$E$5,TXM!D3459,"")</f>
        <v/>
      </c>
      <c r="F3459" t="str">
        <f>IFERROR(SMALL($E$5:$E$8000,ROWS($E$5:E3459)),"")</f>
        <v/>
      </c>
      <c r="I3459" s="285" t="s">
        <v>1776</v>
      </c>
      <c r="J3459" t="s">
        <v>102</v>
      </c>
      <c r="K3459" s="300">
        <v>8003520</v>
      </c>
      <c r="L3459" s="286">
        <f>ROWS(K$5:K3459)</f>
        <v>3455</v>
      </c>
      <c r="M3459" s="286" t="str">
        <f>IF(I3459='5.1'!$E$5,TXM!L3459,"")</f>
        <v/>
      </c>
      <c r="N3459" t="str">
        <f>IFERROR(SMALL($M$5:$M$8000,ROWS($M$5:M3459)),"")</f>
        <v/>
      </c>
      <c r="P3459" t="s">
        <v>2054</v>
      </c>
    </row>
    <row r="3460" spans="1:16" ht="14.4" customHeight="1" x14ac:dyDescent="0.25">
      <c r="A3460" t="s">
        <v>2051</v>
      </c>
      <c r="B3460" t="s">
        <v>112</v>
      </c>
      <c r="C3460" s="300">
        <v>77393</v>
      </c>
      <c r="D3460" s="286">
        <f>ROWS(C$5:C3460)</f>
        <v>3456</v>
      </c>
      <c r="E3460" s="286" t="str">
        <f>IF(A3460='5.1'!$E$5,TXM!D3460,"")</f>
        <v/>
      </c>
      <c r="F3460" t="str">
        <f>IFERROR(SMALL($E$5:$E$8000,ROWS($E$5:E3460)),"")</f>
        <v/>
      </c>
      <c r="I3460" s="285" t="s">
        <v>1776</v>
      </c>
      <c r="J3460" t="s">
        <v>760</v>
      </c>
      <c r="K3460" s="300">
        <v>5559748</v>
      </c>
      <c r="L3460" s="286">
        <f>ROWS(K$5:K3460)</f>
        <v>3456</v>
      </c>
      <c r="M3460" s="286" t="str">
        <f>IF(I3460='5.1'!$E$5,TXM!L3460,"")</f>
        <v/>
      </c>
      <c r="N3460" t="str">
        <f>IFERROR(SMALL($M$5:$M$8000,ROWS($M$5:M3460)),"")</f>
        <v/>
      </c>
      <c r="P3460" t="s">
        <v>2054</v>
      </c>
    </row>
    <row r="3461" spans="1:16" ht="14.4" customHeight="1" x14ac:dyDescent="0.25">
      <c r="A3461" t="s">
        <v>2051</v>
      </c>
      <c r="B3461" t="s">
        <v>106</v>
      </c>
      <c r="C3461" s="300">
        <v>17650</v>
      </c>
      <c r="D3461" s="286">
        <f>ROWS(C$5:C3461)</f>
        <v>3457</v>
      </c>
      <c r="E3461" s="286" t="str">
        <f>IF(A3461='5.1'!$E$5,TXM!D3461,"")</f>
        <v/>
      </c>
      <c r="F3461" t="str">
        <f>IFERROR(SMALL($E$5:$E$8000,ROWS($E$5:E3461)),"")</f>
        <v/>
      </c>
      <c r="I3461" s="285" t="s">
        <v>1776</v>
      </c>
      <c r="J3461" t="s">
        <v>707</v>
      </c>
      <c r="K3461" s="300">
        <v>5037166</v>
      </c>
      <c r="L3461" s="286">
        <f>ROWS(K$5:K3461)</f>
        <v>3457</v>
      </c>
      <c r="M3461" s="286" t="str">
        <f>IF(I3461='5.1'!$E$5,TXM!L3461,"")</f>
        <v/>
      </c>
      <c r="N3461" t="str">
        <f>IFERROR(SMALL($M$5:$M$8000,ROWS($M$5:M3461)),"")</f>
        <v/>
      </c>
      <c r="P3461" t="s">
        <v>2054</v>
      </c>
    </row>
    <row r="3462" spans="1:16" ht="14.4" customHeight="1" x14ac:dyDescent="0.25">
      <c r="A3462" t="s">
        <v>2052</v>
      </c>
      <c r="B3462" t="s">
        <v>1080</v>
      </c>
      <c r="C3462" s="300">
        <v>34335355</v>
      </c>
      <c r="D3462" s="286">
        <f>ROWS(C$5:C3462)</f>
        <v>3458</v>
      </c>
      <c r="E3462" s="286" t="str">
        <f>IF(A3462='5.1'!$E$5,TXM!D3462,"")</f>
        <v/>
      </c>
      <c r="F3462" t="str">
        <f>IFERROR(SMALL($E$5:$E$8000,ROWS($E$5:E3462)),"")</f>
        <v/>
      </c>
      <c r="I3462" s="285" t="s">
        <v>1776</v>
      </c>
      <c r="J3462" t="s">
        <v>118</v>
      </c>
      <c r="K3462" s="300">
        <v>4881416</v>
      </c>
      <c r="L3462" s="286">
        <f>ROWS(K$5:K3462)</f>
        <v>3458</v>
      </c>
      <c r="M3462" s="286" t="str">
        <f>IF(I3462='5.1'!$E$5,TXM!L3462,"")</f>
        <v/>
      </c>
      <c r="N3462" t="str">
        <f>IFERROR(SMALL($M$5:$M$8000,ROWS($M$5:M3462)),"")</f>
        <v/>
      </c>
      <c r="P3462" t="s">
        <v>2054</v>
      </c>
    </row>
    <row r="3463" spans="1:16" ht="14.4" customHeight="1" x14ac:dyDescent="0.25">
      <c r="A3463" t="s">
        <v>2052</v>
      </c>
      <c r="B3463" t="s">
        <v>786</v>
      </c>
      <c r="C3463" s="300">
        <v>1320381</v>
      </c>
      <c r="D3463" s="286">
        <f>ROWS(C$5:C3463)</f>
        <v>3459</v>
      </c>
      <c r="E3463" s="286" t="str">
        <f>IF(A3463='5.1'!$E$5,TXM!D3463,"")</f>
        <v/>
      </c>
      <c r="F3463" t="str">
        <f>IFERROR(SMALL($E$5:$E$8000,ROWS($E$5:E3463)),"")</f>
        <v/>
      </c>
      <c r="I3463" s="285" t="s">
        <v>1776</v>
      </c>
      <c r="J3463" t="s">
        <v>784</v>
      </c>
      <c r="K3463" s="300">
        <v>4443344</v>
      </c>
      <c r="L3463" s="286">
        <f>ROWS(K$5:K3463)</f>
        <v>3459</v>
      </c>
      <c r="M3463" s="286" t="str">
        <f>IF(I3463='5.1'!$E$5,TXM!L3463,"")</f>
        <v/>
      </c>
      <c r="N3463" t="str">
        <f>IFERROR(SMALL($M$5:$M$8000,ROWS($M$5:M3463)),"")</f>
        <v/>
      </c>
      <c r="P3463" t="s">
        <v>2054</v>
      </c>
    </row>
    <row r="3464" spans="1:16" ht="14.4" customHeight="1" x14ac:dyDescent="0.25">
      <c r="A3464" t="s">
        <v>2052</v>
      </c>
      <c r="B3464" t="s">
        <v>746</v>
      </c>
      <c r="C3464" s="300">
        <v>602965</v>
      </c>
      <c r="D3464" s="286">
        <f>ROWS(C$5:C3464)</f>
        <v>3460</v>
      </c>
      <c r="E3464" s="286" t="str">
        <f>IF(A3464='5.1'!$E$5,TXM!D3464,"")</f>
        <v/>
      </c>
      <c r="F3464" t="str">
        <f>IFERROR(SMALL($E$5:$E$8000,ROWS($E$5:E3464)),"")</f>
        <v/>
      </c>
      <c r="I3464" s="285" t="s">
        <v>1776</v>
      </c>
      <c r="J3464" t="s">
        <v>776</v>
      </c>
      <c r="K3464" s="300">
        <v>3431919</v>
      </c>
      <c r="L3464" s="286">
        <f>ROWS(K$5:K3464)</f>
        <v>3460</v>
      </c>
      <c r="M3464" s="286" t="str">
        <f>IF(I3464='5.1'!$E$5,TXM!L3464,"")</f>
        <v/>
      </c>
      <c r="N3464" t="str">
        <f>IFERROR(SMALL($M$5:$M$8000,ROWS($M$5:M3464)),"")</f>
        <v/>
      </c>
      <c r="P3464" t="s">
        <v>2054</v>
      </c>
    </row>
    <row r="3465" spans="1:16" ht="14.4" customHeight="1" x14ac:dyDescent="0.25">
      <c r="A3465" t="s">
        <v>2052</v>
      </c>
      <c r="B3465" t="s">
        <v>723</v>
      </c>
      <c r="C3465" s="300">
        <v>273750</v>
      </c>
      <c r="D3465" s="286">
        <f>ROWS(C$5:C3465)</f>
        <v>3461</v>
      </c>
      <c r="E3465" s="286" t="str">
        <f>IF(A3465='5.1'!$E$5,TXM!D3465,"")</f>
        <v/>
      </c>
      <c r="F3465" t="str">
        <f>IFERROR(SMALL($E$5:$E$8000,ROWS($E$5:E3465)),"")</f>
        <v/>
      </c>
      <c r="I3465" s="285" t="s">
        <v>1776</v>
      </c>
      <c r="J3465" t="s">
        <v>1090</v>
      </c>
      <c r="K3465" s="300">
        <v>2758660</v>
      </c>
      <c r="L3465" s="286">
        <f>ROWS(K$5:K3465)</f>
        <v>3461</v>
      </c>
      <c r="M3465" s="286" t="str">
        <f>IF(I3465='5.1'!$E$5,TXM!L3465,"")</f>
        <v/>
      </c>
      <c r="N3465" t="str">
        <f>IFERROR(SMALL($M$5:$M$8000,ROWS($M$5:M3465)),"")</f>
        <v/>
      </c>
      <c r="P3465" t="s">
        <v>2054</v>
      </c>
    </row>
    <row r="3466" spans="1:16" ht="14.4" customHeight="1" x14ac:dyDescent="0.25">
      <c r="A3466" t="s">
        <v>2052</v>
      </c>
      <c r="B3466" t="s">
        <v>106</v>
      </c>
      <c r="C3466" s="300">
        <v>83600</v>
      </c>
      <c r="D3466" s="286">
        <f>ROWS(C$5:C3466)</f>
        <v>3462</v>
      </c>
      <c r="E3466" s="286" t="str">
        <f>IF(A3466='5.1'!$E$5,TXM!D3466,"")</f>
        <v/>
      </c>
      <c r="F3466" t="str">
        <f>IFERROR(SMALL($E$5:$E$8000,ROWS($E$5:E3466)),"")</f>
        <v/>
      </c>
      <c r="I3466" s="285" t="s">
        <v>1776</v>
      </c>
      <c r="J3466" t="s">
        <v>1092</v>
      </c>
      <c r="K3466" s="300">
        <v>2729430</v>
      </c>
      <c r="L3466" s="286">
        <f>ROWS(K$5:K3466)</f>
        <v>3462</v>
      </c>
      <c r="M3466" s="286" t="str">
        <f>IF(I3466='5.1'!$E$5,TXM!L3466,"")</f>
        <v/>
      </c>
      <c r="N3466" t="str">
        <f>IFERROR(SMALL($M$5:$M$8000,ROWS($M$5:M3466)),"")</f>
        <v/>
      </c>
      <c r="P3466" t="s">
        <v>2054</v>
      </c>
    </row>
    <row r="3467" spans="1:16" ht="14.4" customHeight="1" x14ac:dyDescent="0.25">
      <c r="A3467" t="s">
        <v>2052</v>
      </c>
      <c r="B3467" t="s">
        <v>197</v>
      </c>
      <c r="C3467" s="300">
        <v>1700</v>
      </c>
      <c r="D3467" s="286">
        <f>ROWS(C$5:C3467)</f>
        <v>3463</v>
      </c>
      <c r="E3467" s="286" t="str">
        <f>IF(A3467='5.1'!$E$5,TXM!D3467,"")</f>
        <v/>
      </c>
      <c r="F3467" t="str">
        <f>IFERROR(SMALL($E$5:$E$8000,ROWS($E$5:E3467)),"")</f>
        <v/>
      </c>
      <c r="I3467" s="285" t="s">
        <v>1776</v>
      </c>
      <c r="J3467" t="s">
        <v>786</v>
      </c>
      <c r="K3467" s="300">
        <v>2487880</v>
      </c>
      <c r="L3467" s="286">
        <f>ROWS(K$5:K3467)</f>
        <v>3463</v>
      </c>
      <c r="M3467" s="286" t="str">
        <f>IF(I3467='5.1'!$E$5,TXM!L3467,"")</f>
        <v/>
      </c>
      <c r="N3467" t="str">
        <f>IFERROR(SMALL($M$5:$M$8000,ROWS($M$5:M3467)),"")</f>
        <v/>
      </c>
      <c r="P3467" t="s">
        <v>2054</v>
      </c>
    </row>
    <row r="3468" spans="1:16" ht="14.4" customHeight="1" x14ac:dyDescent="0.25">
      <c r="A3468" t="s">
        <v>2052</v>
      </c>
      <c r="B3468" t="s">
        <v>1098</v>
      </c>
      <c r="C3468" s="300">
        <v>1215</v>
      </c>
      <c r="D3468" s="286">
        <f>ROWS(C$5:C3468)</f>
        <v>3464</v>
      </c>
      <c r="E3468" s="286" t="str">
        <f>IF(A3468='5.1'!$E$5,TXM!D3468,"")</f>
        <v/>
      </c>
      <c r="F3468" t="str">
        <f>IFERROR(SMALL($E$5:$E$8000,ROWS($E$5:E3468)),"")</f>
        <v/>
      </c>
      <c r="I3468" s="285" t="s">
        <v>1776</v>
      </c>
      <c r="J3468" t="s">
        <v>711</v>
      </c>
      <c r="K3468" s="300">
        <v>2421148</v>
      </c>
      <c r="L3468" s="286">
        <f>ROWS(K$5:K3468)</f>
        <v>3464</v>
      </c>
      <c r="M3468" s="286" t="str">
        <f>IF(I3468='5.1'!$E$5,TXM!L3468,"")</f>
        <v/>
      </c>
      <c r="N3468" t="str">
        <f>IFERROR(SMALL($M$5:$M$8000,ROWS($M$5:M3468)),"")</f>
        <v/>
      </c>
      <c r="P3468" t="s">
        <v>2054</v>
      </c>
    </row>
    <row r="3469" spans="1:16" ht="14.4" customHeight="1" x14ac:dyDescent="0.25">
      <c r="A3469" t="s">
        <v>1881</v>
      </c>
      <c r="B3469" t="s">
        <v>715</v>
      </c>
      <c r="C3469" s="300">
        <v>1932938247</v>
      </c>
      <c r="D3469" s="286">
        <f>ROWS(C$5:C3469)</f>
        <v>3465</v>
      </c>
      <c r="E3469" s="286" t="str">
        <f>IF(A3469='5.1'!$E$5,TXM!D3469,"")</f>
        <v/>
      </c>
      <c r="F3469" t="str">
        <f>IFERROR(SMALL($E$5:$E$8000,ROWS($E$5:E3469)),"")</f>
        <v/>
      </c>
      <c r="I3469" s="285" t="s">
        <v>1776</v>
      </c>
      <c r="J3469" t="s">
        <v>804</v>
      </c>
      <c r="K3469" s="300">
        <v>1928590</v>
      </c>
      <c r="L3469" s="286">
        <f>ROWS(K$5:K3469)</f>
        <v>3465</v>
      </c>
      <c r="M3469" s="286" t="str">
        <f>IF(I3469='5.1'!$E$5,TXM!L3469,"")</f>
        <v/>
      </c>
      <c r="N3469" t="str">
        <f>IFERROR(SMALL($M$5:$M$8000,ROWS($M$5:M3469)),"")</f>
        <v/>
      </c>
      <c r="P3469" t="s">
        <v>2054</v>
      </c>
    </row>
    <row r="3470" spans="1:16" ht="14.4" customHeight="1" x14ac:dyDescent="0.25">
      <c r="A3470" t="s">
        <v>1881</v>
      </c>
      <c r="B3470" t="s">
        <v>1080</v>
      </c>
      <c r="C3470" s="300">
        <v>915269551</v>
      </c>
      <c r="D3470" s="286">
        <f>ROWS(C$5:C3470)</f>
        <v>3466</v>
      </c>
      <c r="E3470" s="286" t="str">
        <f>IF(A3470='5.1'!$E$5,TXM!D3470,"")</f>
        <v/>
      </c>
      <c r="F3470" t="str">
        <f>IFERROR(SMALL($E$5:$E$8000,ROWS($E$5:E3470)),"")</f>
        <v/>
      </c>
      <c r="I3470" s="285" t="s">
        <v>1776</v>
      </c>
      <c r="J3470" t="s">
        <v>796</v>
      </c>
      <c r="K3470" s="300">
        <v>1915747</v>
      </c>
      <c r="L3470" s="286">
        <f>ROWS(K$5:K3470)</f>
        <v>3466</v>
      </c>
      <c r="M3470" s="286" t="str">
        <f>IF(I3470='5.1'!$E$5,TXM!L3470,"")</f>
        <v/>
      </c>
      <c r="N3470" t="str">
        <f>IFERROR(SMALL($M$5:$M$8000,ROWS($M$5:M3470)),"")</f>
        <v/>
      </c>
      <c r="P3470" t="s">
        <v>2054</v>
      </c>
    </row>
    <row r="3471" spans="1:16" ht="14.4" customHeight="1" x14ac:dyDescent="0.25">
      <c r="A3471" t="s">
        <v>1881</v>
      </c>
      <c r="B3471" t="s">
        <v>1079</v>
      </c>
      <c r="C3471" s="300">
        <v>62153798</v>
      </c>
      <c r="D3471" s="286">
        <f>ROWS(C$5:C3471)</f>
        <v>3467</v>
      </c>
      <c r="E3471" s="286" t="str">
        <f>IF(A3471='5.1'!$E$5,TXM!D3471,"")</f>
        <v/>
      </c>
      <c r="F3471" t="str">
        <f>IFERROR(SMALL($E$5:$E$8000,ROWS($E$5:E3471)),"")</f>
        <v/>
      </c>
      <c r="I3471" s="285" t="s">
        <v>1776</v>
      </c>
      <c r="J3471" t="s">
        <v>1085</v>
      </c>
      <c r="K3471" s="300">
        <v>1369418</v>
      </c>
      <c r="L3471" s="286">
        <f>ROWS(K$5:K3471)</f>
        <v>3467</v>
      </c>
      <c r="M3471" s="286" t="str">
        <f>IF(I3471='5.1'!$E$5,TXM!L3471,"")</f>
        <v/>
      </c>
      <c r="N3471" t="str">
        <f>IFERROR(SMALL($M$5:$M$8000,ROWS($M$5:M3471)),"")</f>
        <v/>
      </c>
      <c r="P3471" t="s">
        <v>2054</v>
      </c>
    </row>
    <row r="3472" spans="1:16" ht="14.4" customHeight="1" x14ac:dyDescent="0.25">
      <c r="A3472" t="s">
        <v>1881</v>
      </c>
      <c r="B3472" t="s">
        <v>804</v>
      </c>
      <c r="C3472" s="300">
        <v>26754049</v>
      </c>
      <c r="D3472" s="286">
        <f>ROWS(C$5:C3472)</f>
        <v>3468</v>
      </c>
      <c r="E3472" s="286" t="str">
        <f>IF(A3472='5.1'!$E$5,TXM!D3472,"")</f>
        <v/>
      </c>
      <c r="F3472" t="str">
        <f>IFERROR(SMALL($E$5:$E$8000,ROWS($E$5:E3472)),"")</f>
        <v/>
      </c>
      <c r="I3472" s="285" t="s">
        <v>1776</v>
      </c>
      <c r="J3472" t="s">
        <v>1079</v>
      </c>
      <c r="K3472" s="300">
        <v>1361192</v>
      </c>
      <c r="L3472" s="286">
        <f>ROWS(K$5:K3472)</f>
        <v>3468</v>
      </c>
      <c r="M3472" s="286" t="str">
        <f>IF(I3472='5.1'!$E$5,TXM!L3472,"")</f>
        <v/>
      </c>
      <c r="N3472" t="str">
        <f>IFERROR(SMALL($M$5:$M$8000,ROWS($M$5:M3472)),"")</f>
        <v/>
      </c>
      <c r="P3472" t="s">
        <v>2054</v>
      </c>
    </row>
    <row r="3473" spans="1:16" ht="14.4" customHeight="1" x14ac:dyDescent="0.25">
      <c r="A3473" t="s">
        <v>1881</v>
      </c>
      <c r="B3473" t="s">
        <v>717</v>
      </c>
      <c r="C3473" s="300">
        <v>18874853</v>
      </c>
      <c r="D3473" s="286">
        <f>ROWS(C$5:C3473)</f>
        <v>3469</v>
      </c>
      <c r="E3473" s="286" t="str">
        <f>IF(A3473='5.1'!$E$5,TXM!D3473,"")</f>
        <v/>
      </c>
      <c r="F3473" t="str">
        <f>IFERROR(SMALL($E$5:$E$8000,ROWS($E$5:E3473)),"")</f>
        <v/>
      </c>
      <c r="I3473" s="285" t="s">
        <v>1776</v>
      </c>
      <c r="J3473" t="s">
        <v>734</v>
      </c>
      <c r="K3473" s="300">
        <v>1207476</v>
      </c>
      <c r="L3473" s="286">
        <f>ROWS(K$5:K3473)</f>
        <v>3469</v>
      </c>
      <c r="M3473" s="286" t="str">
        <f>IF(I3473='5.1'!$E$5,TXM!L3473,"")</f>
        <v/>
      </c>
      <c r="N3473" t="str">
        <f>IFERROR(SMALL($M$5:$M$8000,ROWS($M$5:M3473)),"")</f>
        <v/>
      </c>
      <c r="P3473" t="s">
        <v>2054</v>
      </c>
    </row>
    <row r="3474" spans="1:16" ht="14.4" customHeight="1" x14ac:dyDescent="0.25">
      <c r="A3474" t="s">
        <v>1881</v>
      </c>
      <c r="B3474" t="s">
        <v>1086</v>
      </c>
      <c r="C3474" s="300">
        <v>10879539</v>
      </c>
      <c r="D3474" s="286">
        <f>ROWS(C$5:C3474)</f>
        <v>3470</v>
      </c>
      <c r="E3474" s="286" t="str">
        <f>IF(A3474='5.1'!$E$5,TXM!D3474,"")</f>
        <v/>
      </c>
      <c r="F3474" t="str">
        <f>IFERROR(SMALL($E$5:$E$8000,ROWS($E$5:E3474)),"")</f>
        <v/>
      </c>
      <c r="I3474" s="285" t="s">
        <v>1776</v>
      </c>
      <c r="J3474" t="s">
        <v>821</v>
      </c>
      <c r="K3474" s="300">
        <v>1137580</v>
      </c>
      <c r="L3474" s="286">
        <f>ROWS(K$5:K3474)</f>
        <v>3470</v>
      </c>
      <c r="M3474" s="286" t="str">
        <f>IF(I3474='5.1'!$E$5,TXM!L3474,"")</f>
        <v/>
      </c>
      <c r="N3474" t="str">
        <f>IFERROR(SMALL($M$5:$M$8000,ROWS($M$5:M3474)),"")</f>
        <v/>
      </c>
      <c r="P3474" t="s">
        <v>2054</v>
      </c>
    </row>
    <row r="3475" spans="1:16" ht="14.4" customHeight="1" x14ac:dyDescent="0.25">
      <c r="A3475" t="s">
        <v>1881</v>
      </c>
      <c r="B3475" t="s">
        <v>719</v>
      </c>
      <c r="C3475" s="300">
        <v>10789298</v>
      </c>
      <c r="D3475" s="286">
        <f>ROWS(C$5:C3475)</f>
        <v>3471</v>
      </c>
      <c r="E3475" s="286" t="str">
        <f>IF(A3475='5.1'!$E$5,TXM!D3475,"")</f>
        <v/>
      </c>
      <c r="F3475" t="str">
        <f>IFERROR(SMALL($E$5:$E$8000,ROWS($E$5:E3475)),"")</f>
        <v/>
      </c>
      <c r="I3475" s="285" t="s">
        <v>1776</v>
      </c>
      <c r="J3475" t="s">
        <v>1081</v>
      </c>
      <c r="K3475" s="300">
        <v>1114070</v>
      </c>
      <c r="L3475" s="286">
        <f>ROWS(K$5:K3475)</f>
        <v>3471</v>
      </c>
      <c r="M3475" s="286" t="str">
        <f>IF(I3475='5.1'!$E$5,TXM!L3475,"")</f>
        <v/>
      </c>
      <c r="N3475" t="str">
        <f>IFERROR(SMALL($M$5:$M$8000,ROWS($M$5:M3475)),"")</f>
        <v/>
      </c>
      <c r="P3475" t="s">
        <v>2054</v>
      </c>
    </row>
    <row r="3476" spans="1:16" ht="14.4" customHeight="1" x14ac:dyDescent="0.25">
      <c r="A3476" t="s">
        <v>1881</v>
      </c>
      <c r="B3476" t="s">
        <v>1090</v>
      </c>
      <c r="C3476" s="300">
        <v>4954670</v>
      </c>
      <c r="D3476" s="286">
        <f>ROWS(C$5:C3476)</f>
        <v>3472</v>
      </c>
      <c r="E3476" s="286" t="str">
        <f>IF(A3476='5.1'!$E$5,TXM!D3476,"")</f>
        <v/>
      </c>
      <c r="F3476" t="str">
        <f>IFERROR(SMALL($E$5:$E$8000,ROWS($E$5:E3476)),"")</f>
        <v/>
      </c>
      <c r="I3476" s="285" t="s">
        <v>1776</v>
      </c>
      <c r="J3476" t="s">
        <v>719</v>
      </c>
      <c r="K3476" s="300">
        <v>917815</v>
      </c>
      <c r="L3476" s="286">
        <f>ROWS(K$5:K3476)</f>
        <v>3472</v>
      </c>
      <c r="M3476" s="286" t="str">
        <f>IF(I3476='5.1'!$E$5,TXM!L3476,"")</f>
        <v/>
      </c>
      <c r="N3476" t="str">
        <f>IFERROR(SMALL($M$5:$M$8000,ROWS($M$5:M3476)),"")</f>
        <v/>
      </c>
      <c r="P3476" t="s">
        <v>2054</v>
      </c>
    </row>
    <row r="3477" spans="1:16" ht="14.4" customHeight="1" x14ac:dyDescent="0.25">
      <c r="A3477" t="s">
        <v>1881</v>
      </c>
      <c r="B3477" t="s">
        <v>711</v>
      </c>
      <c r="C3477" s="300">
        <v>4577036</v>
      </c>
      <c r="D3477" s="286">
        <f>ROWS(C$5:C3477)</f>
        <v>3473</v>
      </c>
      <c r="E3477" s="286" t="str">
        <f>IF(A3477='5.1'!$E$5,TXM!D3477,"")</f>
        <v/>
      </c>
      <c r="F3477" t="str">
        <f>IFERROR(SMALL($E$5:$E$8000,ROWS($E$5:E3477)),"")</f>
        <v/>
      </c>
      <c r="I3477" s="285" t="s">
        <v>1776</v>
      </c>
      <c r="J3477" t="s">
        <v>723</v>
      </c>
      <c r="K3477" s="300">
        <v>897976</v>
      </c>
      <c r="L3477" s="286">
        <f>ROWS(K$5:K3477)</f>
        <v>3473</v>
      </c>
      <c r="M3477" s="286" t="str">
        <f>IF(I3477='5.1'!$E$5,TXM!L3477,"")</f>
        <v/>
      </c>
      <c r="N3477" t="str">
        <f>IFERROR(SMALL($M$5:$M$8000,ROWS($M$5:M3477)),"")</f>
        <v/>
      </c>
      <c r="P3477" t="s">
        <v>2054</v>
      </c>
    </row>
    <row r="3478" spans="1:16" ht="14.4" customHeight="1" x14ac:dyDescent="0.25">
      <c r="A3478" t="s">
        <v>1881</v>
      </c>
      <c r="B3478" t="s">
        <v>806</v>
      </c>
      <c r="C3478" s="300">
        <v>2649058</v>
      </c>
      <c r="D3478" s="286">
        <f>ROWS(C$5:C3478)</f>
        <v>3474</v>
      </c>
      <c r="E3478" s="286" t="str">
        <f>IF(A3478='5.1'!$E$5,TXM!D3478,"")</f>
        <v/>
      </c>
      <c r="F3478" t="str">
        <f>IFERROR(SMALL($E$5:$E$8000,ROWS($E$5:E3478)),"")</f>
        <v/>
      </c>
      <c r="I3478" s="285" t="s">
        <v>1776</v>
      </c>
      <c r="J3478" t="s">
        <v>116</v>
      </c>
      <c r="K3478" s="300">
        <v>854309</v>
      </c>
      <c r="L3478" s="286">
        <f>ROWS(K$5:K3478)</f>
        <v>3474</v>
      </c>
      <c r="M3478" s="286" t="str">
        <f>IF(I3478='5.1'!$E$5,TXM!L3478,"")</f>
        <v/>
      </c>
      <c r="N3478" t="str">
        <f>IFERROR(SMALL($M$5:$M$8000,ROWS($M$5:M3478)),"")</f>
        <v/>
      </c>
      <c r="P3478" t="s">
        <v>2054</v>
      </c>
    </row>
    <row r="3479" spans="1:16" ht="14.4" customHeight="1" x14ac:dyDescent="0.25">
      <c r="A3479" t="s">
        <v>1881</v>
      </c>
      <c r="B3479" t="s">
        <v>727</v>
      </c>
      <c r="C3479" s="300">
        <v>2227500</v>
      </c>
      <c r="D3479" s="286">
        <f>ROWS(C$5:C3479)</f>
        <v>3475</v>
      </c>
      <c r="E3479" s="286" t="str">
        <f>IF(A3479='5.1'!$E$5,TXM!D3479,"")</f>
        <v/>
      </c>
      <c r="F3479" t="str">
        <f>IFERROR(SMALL($E$5:$E$8000,ROWS($E$5:E3479)),"")</f>
        <v/>
      </c>
      <c r="I3479" s="285" t="s">
        <v>1776</v>
      </c>
      <c r="J3479" t="s">
        <v>113</v>
      </c>
      <c r="K3479" s="300">
        <v>842029</v>
      </c>
      <c r="L3479" s="286">
        <f>ROWS(K$5:K3479)</f>
        <v>3475</v>
      </c>
      <c r="M3479" s="286" t="str">
        <f>IF(I3479='5.1'!$E$5,TXM!L3479,"")</f>
        <v/>
      </c>
      <c r="N3479" t="str">
        <f>IFERROR(SMALL($M$5:$M$8000,ROWS($M$5:M3479)),"")</f>
        <v/>
      </c>
      <c r="P3479" t="s">
        <v>2054</v>
      </c>
    </row>
    <row r="3480" spans="1:16" ht="14.4" customHeight="1" x14ac:dyDescent="0.25">
      <c r="A3480" t="s">
        <v>1881</v>
      </c>
      <c r="B3480" t="s">
        <v>997</v>
      </c>
      <c r="C3480" s="300">
        <v>1989639</v>
      </c>
      <c r="D3480" s="286">
        <f>ROWS(C$5:C3480)</f>
        <v>3476</v>
      </c>
      <c r="E3480" s="286" t="str">
        <f>IF(A3480='5.1'!$E$5,TXM!D3480,"")</f>
        <v/>
      </c>
      <c r="F3480" t="str">
        <f>IFERROR(SMALL($E$5:$E$8000,ROWS($E$5:E3480)),"")</f>
        <v/>
      </c>
      <c r="I3480" s="285" t="s">
        <v>1776</v>
      </c>
      <c r="J3480" t="s">
        <v>766</v>
      </c>
      <c r="K3480" s="300">
        <v>823496</v>
      </c>
      <c r="L3480" s="286">
        <f>ROWS(K$5:K3480)</f>
        <v>3476</v>
      </c>
      <c r="M3480" s="286" t="str">
        <f>IF(I3480='5.1'!$E$5,TXM!L3480,"")</f>
        <v/>
      </c>
      <c r="N3480" t="str">
        <f>IFERROR(SMALL($M$5:$M$8000,ROWS($M$5:M3480)),"")</f>
        <v/>
      </c>
      <c r="P3480" t="s">
        <v>2054</v>
      </c>
    </row>
    <row r="3481" spans="1:16" ht="14.4" customHeight="1" x14ac:dyDescent="0.25">
      <c r="A3481" t="s">
        <v>1881</v>
      </c>
      <c r="B3481" t="s">
        <v>723</v>
      </c>
      <c r="C3481" s="300">
        <v>1867387</v>
      </c>
      <c r="D3481" s="286">
        <f>ROWS(C$5:C3481)</f>
        <v>3477</v>
      </c>
      <c r="E3481" s="286" t="str">
        <f>IF(A3481='5.1'!$E$5,TXM!D3481,"")</f>
        <v/>
      </c>
      <c r="F3481" t="str">
        <f>IFERROR(SMALL($E$5:$E$8000,ROWS($E$5:E3481)),"")</f>
        <v/>
      </c>
      <c r="I3481" s="285" t="s">
        <v>1776</v>
      </c>
      <c r="J3481" t="s">
        <v>1087</v>
      </c>
      <c r="K3481" s="300">
        <v>781872</v>
      </c>
      <c r="L3481" s="286">
        <f>ROWS(K$5:K3481)</f>
        <v>3477</v>
      </c>
      <c r="M3481" s="286" t="str">
        <f>IF(I3481='5.1'!$E$5,TXM!L3481,"")</f>
        <v/>
      </c>
      <c r="N3481" t="str">
        <f>IFERROR(SMALL($M$5:$M$8000,ROWS($M$5:M3481)),"")</f>
        <v/>
      </c>
      <c r="P3481" t="s">
        <v>2054</v>
      </c>
    </row>
    <row r="3482" spans="1:16" ht="14.4" customHeight="1" x14ac:dyDescent="0.25">
      <c r="A3482" t="s">
        <v>1881</v>
      </c>
      <c r="B3482" t="s">
        <v>106</v>
      </c>
      <c r="C3482" s="300">
        <v>1850733</v>
      </c>
      <c r="D3482" s="286">
        <f>ROWS(C$5:C3482)</f>
        <v>3478</v>
      </c>
      <c r="E3482" s="286" t="str">
        <f>IF(A3482='5.1'!$E$5,TXM!D3482,"")</f>
        <v/>
      </c>
      <c r="F3482" t="str">
        <f>IFERROR(SMALL($E$5:$E$8000,ROWS($E$5:E3482)),"")</f>
        <v/>
      </c>
      <c r="I3482" s="285" t="s">
        <v>1776</v>
      </c>
      <c r="J3482" t="s">
        <v>800</v>
      </c>
      <c r="K3482" s="300">
        <v>766394</v>
      </c>
      <c r="L3482" s="286">
        <f>ROWS(K$5:K3482)</f>
        <v>3478</v>
      </c>
      <c r="M3482" s="286" t="str">
        <f>IF(I3482='5.1'!$E$5,TXM!L3482,"")</f>
        <v/>
      </c>
      <c r="N3482" t="str">
        <f>IFERROR(SMALL($M$5:$M$8000,ROWS($M$5:M3482)),"")</f>
        <v/>
      </c>
      <c r="P3482" t="s">
        <v>2054</v>
      </c>
    </row>
    <row r="3483" spans="1:16" ht="14.4" customHeight="1" x14ac:dyDescent="0.25">
      <c r="A3483" t="s">
        <v>1881</v>
      </c>
      <c r="B3483" t="s">
        <v>732</v>
      </c>
      <c r="C3483" s="300">
        <v>1408129</v>
      </c>
      <c r="D3483" s="286">
        <f>ROWS(C$5:C3483)</f>
        <v>3479</v>
      </c>
      <c r="E3483" s="286" t="str">
        <f>IF(A3483='5.1'!$E$5,TXM!D3483,"")</f>
        <v/>
      </c>
      <c r="F3483" t="str">
        <f>IFERROR(SMALL($E$5:$E$8000,ROWS($E$5:E3483)),"")</f>
        <v/>
      </c>
      <c r="I3483" s="285" t="s">
        <v>1776</v>
      </c>
      <c r="J3483" t="s">
        <v>1098</v>
      </c>
      <c r="K3483" s="300">
        <v>640024</v>
      </c>
      <c r="L3483" s="286">
        <f>ROWS(K$5:K3483)</f>
        <v>3479</v>
      </c>
      <c r="M3483" s="286" t="str">
        <f>IF(I3483='5.1'!$E$5,TXM!L3483,"")</f>
        <v/>
      </c>
      <c r="N3483" t="str">
        <f>IFERROR(SMALL($M$5:$M$8000,ROWS($M$5:M3483)),"")</f>
        <v/>
      </c>
      <c r="P3483" t="s">
        <v>2054</v>
      </c>
    </row>
    <row r="3484" spans="1:16" ht="14.4" customHeight="1" x14ac:dyDescent="0.25">
      <c r="A3484" t="s">
        <v>1881</v>
      </c>
      <c r="B3484" t="s">
        <v>808</v>
      </c>
      <c r="C3484" s="300">
        <v>1317527</v>
      </c>
      <c r="D3484" s="286">
        <f>ROWS(C$5:C3484)</f>
        <v>3480</v>
      </c>
      <c r="E3484" s="286" t="str">
        <f>IF(A3484='5.1'!$E$5,TXM!D3484,"")</f>
        <v/>
      </c>
      <c r="F3484" t="str">
        <f>IFERROR(SMALL($E$5:$E$8000,ROWS($E$5:E3484)),"")</f>
        <v/>
      </c>
      <c r="I3484" s="285" t="s">
        <v>1776</v>
      </c>
      <c r="J3484" t="s">
        <v>107</v>
      </c>
      <c r="K3484" s="300">
        <v>605356</v>
      </c>
      <c r="L3484" s="286">
        <f>ROWS(K$5:K3484)</f>
        <v>3480</v>
      </c>
      <c r="M3484" s="286" t="str">
        <f>IF(I3484='5.1'!$E$5,TXM!L3484,"")</f>
        <v/>
      </c>
      <c r="N3484" t="str">
        <f>IFERROR(SMALL($M$5:$M$8000,ROWS($M$5:M3484)),"")</f>
        <v/>
      </c>
      <c r="P3484" t="s">
        <v>2054</v>
      </c>
    </row>
    <row r="3485" spans="1:16" ht="14.4" customHeight="1" x14ac:dyDescent="0.25">
      <c r="A3485" t="s">
        <v>1881</v>
      </c>
      <c r="B3485" t="s">
        <v>746</v>
      </c>
      <c r="C3485">
        <v>1278894</v>
      </c>
      <c r="D3485" s="286">
        <f>ROWS(C$5:C3485)</f>
        <v>3481</v>
      </c>
      <c r="E3485" s="286" t="str">
        <f>IF(A3485='5.1'!$E$5,TXM!D3485,"")</f>
        <v/>
      </c>
      <c r="F3485" t="str">
        <f>IFERROR(SMALL($E$5:$E$8000,ROWS($E$5:E3485)),"")</f>
        <v/>
      </c>
      <c r="I3485" s="285" t="s">
        <v>1776</v>
      </c>
      <c r="J3485" t="s">
        <v>115</v>
      </c>
      <c r="K3485" s="300">
        <v>593326</v>
      </c>
      <c r="L3485" s="286">
        <f>ROWS(K$5:K3485)</f>
        <v>3481</v>
      </c>
      <c r="M3485" s="286" t="str">
        <f>IF(I3485='5.1'!$E$5,TXM!L3485,"")</f>
        <v/>
      </c>
      <c r="N3485" t="str">
        <f>IFERROR(SMALL($M$5:$M$8000,ROWS($M$5:M3485)),"")</f>
        <v/>
      </c>
      <c r="P3485" t="s">
        <v>2054</v>
      </c>
    </row>
    <row r="3486" spans="1:16" ht="14.4" customHeight="1" x14ac:dyDescent="0.25">
      <c r="A3486" t="s">
        <v>1881</v>
      </c>
      <c r="B3486" t="s">
        <v>109</v>
      </c>
      <c r="C3486">
        <v>1237500</v>
      </c>
      <c r="D3486" s="286">
        <f>ROWS(C$5:C3486)</f>
        <v>3482</v>
      </c>
      <c r="E3486" s="286" t="str">
        <f>IF(A3486='5.1'!$E$5,TXM!D3486,"")</f>
        <v/>
      </c>
      <c r="F3486" t="str">
        <f>IFERROR(SMALL($E$5:$E$8000,ROWS($E$5:E3486)),"")</f>
        <v/>
      </c>
      <c r="I3486" s="285" t="s">
        <v>1776</v>
      </c>
      <c r="J3486" t="s">
        <v>774</v>
      </c>
      <c r="K3486" s="300">
        <v>431374</v>
      </c>
      <c r="L3486" s="286">
        <f>ROWS(K$5:K3486)</f>
        <v>3482</v>
      </c>
      <c r="M3486" s="286" t="str">
        <f>IF(I3486='5.1'!$E$5,TXM!L3486,"")</f>
        <v/>
      </c>
      <c r="N3486" t="str">
        <f>IFERROR(SMALL($M$5:$M$8000,ROWS($M$5:M3486)),"")</f>
        <v/>
      </c>
      <c r="P3486" t="s">
        <v>2054</v>
      </c>
    </row>
    <row r="3487" spans="1:16" ht="14.4" customHeight="1" x14ac:dyDescent="0.25">
      <c r="A3487" t="s">
        <v>1881</v>
      </c>
      <c r="B3487" t="s">
        <v>725</v>
      </c>
      <c r="C3487">
        <v>1041393</v>
      </c>
      <c r="D3487" s="286">
        <f>ROWS(C$5:C3487)</f>
        <v>3483</v>
      </c>
      <c r="E3487" s="286" t="str">
        <f>IF(A3487='5.1'!$E$5,TXM!D3487,"")</f>
        <v/>
      </c>
      <c r="F3487" t="str">
        <f>IFERROR(SMALL($E$5:$E$8000,ROWS($E$5:E3487)),"")</f>
        <v/>
      </c>
      <c r="I3487" s="285" t="s">
        <v>1776</v>
      </c>
      <c r="J3487" t="s">
        <v>790</v>
      </c>
      <c r="K3487" s="300">
        <v>424784</v>
      </c>
      <c r="L3487" s="286">
        <f>ROWS(K$5:K3487)</f>
        <v>3483</v>
      </c>
      <c r="M3487" s="286" t="str">
        <f>IF(I3487='5.1'!$E$5,TXM!L3487,"")</f>
        <v/>
      </c>
      <c r="N3487" t="str">
        <f>IFERROR(SMALL($M$5:$M$8000,ROWS($M$5:M3487)),"")</f>
        <v/>
      </c>
      <c r="P3487" t="s">
        <v>2054</v>
      </c>
    </row>
    <row r="3488" spans="1:16" ht="14.4" customHeight="1" x14ac:dyDescent="0.25">
      <c r="A3488" t="s">
        <v>1881</v>
      </c>
      <c r="B3488" t="s">
        <v>117</v>
      </c>
      <c r="C3488">
        <v>1018011</v>
      </c>
      <c r="D3488" s="286">
        <f>ROWS(C$5:C3488)</f>
        <v>3484</v>
      </c>
      <c r="E3488" s="286" t="str">
        <f>IF(A3488='5.1'!$E$5,TXM!D3488,"")</f>
        <v/>
      </c>
      <c r="F3488" t="str">
        <f>IFERROR(SMALL($E$5:$E$8000,ROWS($E$5:E3488)),"")</f>
        <v/>
      </c>
      <c r="I3488" s="285" t="s">
        <v>1776</v>
      </c>
      <c r="J3488" t="s">
        <v>768</v>
      </c>
      <c r="K3488" s="300">
        <v>360140</v>
      </c>
      <c r="L3488" s="286">
        <f>ROWS(K$5:K3488)</f>
        <v>3484</v>
      </c>
      <c r="M3488" s="286" t="str">
        <f>IF(I3488='5.1'!$E$5,TXM!L3488,"")</f>
        <v/>
      </c>
      <c r="N3488" t="str">
        <f>IFERROR(SMALL($M$5:$M$8000,ROWS($M$5:M3488)),"")</f>
        <v/>
      </c>
      <c r="P3488" t="s">
        <v>2054</v>
      </c>
    </row>
    <row r="3489" spans="1:16" ht="14.4" customHeight="1" x14ac:dyDescent="0.25">
      <c r="A3489" t="s">
        <v>1881</v>
      </c>
      <c r="B3489" t="s">
        <v>115</v>
      </c>
      <c r="C3489">
        <v>993150</v>
      </c>
      <c r="D3489" s="286">
        <f>ROWS(C$5:C3489)</f>
        <v>3485</v>
      </c>
      <c r="E3489" s="286" t="str">
        <f>IF(A3489='5.1'!$E$5,TXM!D3489,"")</f>
        <v/>
      </c>
      <c r="F3489" t="str">
        <f>IFERROR(SMALL($E$5:$E$8000,ROWS($E$5:E3489)),"")</f>
        <v/>
      </c>
      <c r="I3489" s="285" t="s">
        <v>1776</v>
      </c>
      <c r="J3489" t="s">
        <v>750</v>
      </c>
      <c r="K3489" s="300">
        <v>332825</v>
      </c>
      <c r="L3489" s="286">
        <f>ROWS(K$5:K3489)</f>
        <v>3485</v>
      </c>
      <c r="M3489" s="286" t="str">
        <f>IF(I3489='5.1'!$E$5,TXM!L3489,"")</f>
        <v/>
      </c>
      <c r="N3489" t="str">
        <f>IFERROR(SMALL($M$5:$M$8000,ROWS($M$5:M3489)),"")</f>
        <v/>
      </c>
      <c r="P3489" t="s">
        <v>2054</v>
      </c>
    </row>
    <row r="3490" spans="1:16" ht="14.4" customHeight="1" x14ac:dyDescent="0.25">
      <c r="A3490" t="s">
        <v>1881</v>
      </c>
      <c r="B3490" t="s">
        <v>782</v>
      </c>
      <c r="C3490">
        <v>808782</v>
      </c>
      <c r="D3490" s="286">
        <f>ROWS(C$5:C3490)</f>
        <v>3486</v>
      </c>
      <c r="E3490" s="286" t="str">
        <f>IF(A3490='5.1'!$E$5,TXM!D3490,"")</f>
        <v/>
      </c>
      <c r="F3490" t="str">
        <f>IFERROR(SMALL($E$5:$E$8000,ROWS($E$5:E3490)),"")</f>
        <v/>
      </c>
      <c r="I3490" s="285" t="s">
        <v>1776</v>
      </c>
      <c r="J3490" t="s">
        <v>802</v>
      </c>
      <c r="K3490" s="300">
        <v>326124</v>
      </c>
      <c r="L3490" s="286">
        <f>ROWS(K$5:K3490)</f>
        <v>3486</v>
      </c>
      <c r="M3490" s="286" t="str">
        <f>IF(I3490='5.1'!$E$5,TXM!L3490,"")</f>
        <v/>
      </c>
      <c r="N3490" t="str">
        <f>IFERROR(SMALL($M$5:$M$8000,ROWS($M$5:M3490)),"")</f>
        <v/>
      </c>
      <c r="P3490" t="s">
        <v>2054</v>
      </c>
    </row>
    <row r="3491" spans="1:16" ht="14.4" customHeight="1" x14ac:dyDescent="0.25">
      <c r="A3491" t="s">
        <v>1881</v>
      </c>
      <c r="B3491" t="s">
        <v>802</v>
      </c>
      <c r="C3491">
        <v>537524</v>
      </c>
      <c r="D3491" s="286">
        <f>ROWS(C$5:C3491)</f>
        <v>3487</v>
      </c>
      <c r="E3491" s="286" t="str">
        <f>IF(A3491='5.1'!$E$5,TXM!D3491,"")</f>
        <v/>
      </c>
      <c r="F3491" t="str">
        <f>IFERROR(SMALL($E$5:$E$8000,ROWS($E$5:E3491)),"")</f>
        <v/>
      </c>
      <c r="I3491" s="285" t="s">
        <v>1776</v>
      </c>
      <c r="J3491" t="s">
        <v>727</v>
      </c>
      <c r="K3491" s="300">
        <v>280806</v>
      </c>
      <c r="L3491" s="286">
        <f>ROWS(K$5:K3491)</f>
        <v>3487</v>
      </c>
      <c r="M3491" s="286" t="str">
        <f>IF(I3491='5.1'!$E$5,TXM!L3491,"")</f>
        <v/>
      </c>
      <c r="N3491" t="str">
        <f>IFERROR(SMALL($M$5:$M$8000,ROWS($M$5:M3491)),"")</f>
        <v/>
      </c>
      <c r="P3491" t="s">
        <v>2054</v>
      </c>
    </row>
    <row r="3492" spans="1:16" ht="14.4" customHeight="1" x14ac:dyDescent="0.25">
      <c r="A3492" t="s">
        <v>1881</v>
      </c>
      <c r="B3492" t="s">
        <v>1085</v>
      </c>
      <c r="C3492">
        <v>339458</v>
      </c>
      <c r="D3492" s="286">
        <f>ROWS(C$5:C3492)</f>
        <v>3488</v>
      </c>
      <c r="E3492" s="286" t="str">
        <f>IF(A3492='5.1'!$E$5,TXM!D3492,"")</f>
        <v/>
      </c>
      <c r="F3492" t="str">
        <f>IFERROR(SMALL($E$5:$E$8000,ROWS($E$5:E3492)),"")</f>
        <v/>
      </c>
      <c r="I3492" s="285" t="s">
        <v>1776</v>
      </c>
      <c r="J3492" t="s">
        <v>705</v>
      </c>
      <c r="K3492" s="300">
        <v>234818</v>
      </c>
      <c r="L3492" s="286">
        <f>ROWS(K$5:K3492)</f>
        <v>3488</v>
      </c>
      <c r="M3492" s="286" t="str">
        <f>IF(I3492='5.1'!$E$5,TXM!L3492,"")</f>
        <v/>
      </c>
      <c r="N3492" t="str">
        <f>IFERROR(SMALL($M$5:$M$8000,ROWS($M$5:M3492)),"")</f>
        <v/>
      </c>
      <c r="P3492" t="s">
        <v>2054</v>
      </c>
    </row>
    <row r="3493" spans="1:16" ht="14.4" customHeight="1" x14ac:dyDescent="0.25">
      <c r="A3493" t="s">
        <v>1881</v>
      </c>
      <c r="B3493" t="s">
        <v>790</v>
      </c>
      <c r="C3493">
        <v>314957</v>
      </c>
      <c r="D3493" s="286">
        <f>ROWS(C$5:C3493)</f>
        <v>3489</v>
      </c>
      <c r="E3493" s="286" t="str">
        <f>IF(A3493='5.1'!$E$5,TXM!D3493,"")</f>
        <v/>
      </c>
      <c r="F3493" t="str">
        <f>IFERROR(SMALL($E$5:$E$8000,ROWS($E$5:E3493)),"")</f>
        <v/>
      </c>
      <c r="I3493" s="285" t="s">
        <v>1776</v>
      </c>
      <c r="J3493" t="s">
        <v>764</v>
      </c>
      <c r="K3493" s="300">
        <v>232453</v>
      </c>
      <c r="L3493" s="286">
        <f>ROWS(K$5:K3493)</f>
        <v>3489</v>
      </c>
      <c r="M3493" s="286" t="str">
        <f>IF(I3493='5.1'!$E$5,TXM!L3493,"")</f>
        <v/>
      </c>
      <c r="N3493" t="str">
        <f>IFERROR(SMALL($M$5:$M$8000,ROWS($M$5:M3493)),"")</f>
        <v/>
      </c>
      <c r="P3493" t="s">
        <v>2054</v>
      </c>
    </row>
    <row r="3494" spans="1:16" ht="14.4" customHeight="1" x14ac:dyDescent="0.25">
      <c r="A3494" t="s">
        <v>1881</v>
      </c>
      <c r="B3494" t="s">
        <v>774</v>
      </c>
      <c r="C3494">
        <v>249847</v>
      </c>
      <c r="D3494" s="286">
        <f>ROWS(C$5:C3494)</f>
        <v>3490</v>
      </c>
      <c r="E3494" s="286" t="str">
        <f>IF(A3494='5.1'!$E$5,TXM!D3494,"")</f>
        <v/>
      </c>
      <c r="F3494" t="str">
        <f>IFERROR(SMALL($E$5:$E$8000,ROWS($E$5:E3494)),"")</f>
        <v/>
      </c>
      <c r="I3494" s="285" t="s">
        <v>1776</v>
      </c>
      <c r="J3494" t="s">
        <v>1083</v>
      </c>
      <c r="K3494" s="300">
        <v>176798</v>
      </c>
      <c r="L3494" s="286">
        <f>ROWS(K$5:K3494)</f>
        <v>3490</v>
      </c>
      <c r="M3494" s="286" t="str">
        <f>IF(I3494='5.1'!$E$5,TXM!L3494,"")</f>
        <v/>
      </c>
      <c r="N3494" t="str">
        <f>IFERROR(SMALL($M$5:$M$8000,ROWS($M$5:M3494)),"")</f>
        <v/>
      </c>
      <c r="P3494" t="s">
        <v>2054</v>
      </c>
    </row>
    <row r="3495" spans="1:16" ht="14.4" customHeight="1" x14ac:dyDescent="0.25">
      <c r="A3495" t="s">
        <v>1881</v>
      </c>
      <c r="B3495" t="s">
        <v>707</v>
      </c>
      <c r="C3495">
        <v>77417</v>
      </c>
      <c r="D3495" s="286">
        <f>ROWS(C$5:C3495)</f>
        <v>3491</v>
      </c>
      <c r="E3495" s="286" t="str">
        <f>IF(A3495='5.1'!$E$5,TXM!D3495,"")</f>
        <v/>
      </c>
      <c r="F3495" t="str">
        <f>IFERROR(SMALL($E$5:$E$8000,ROWS($E$5:E3495)),"")</f>
        <v/>
      </c>
      <c r="I3495" s="285" t="s">
        <v>1776</v>
      </c>
      <c r="J3495" t="s">
        <v>780</v>
      </c>
      <c r="K3495" s="300">
        <v>115053</v>
      </c>
      <c r="L3495" s="286">
        <f>ROWS(K$5:K3495)</f>
        <v>3491</v>
      </c>
      <c r="M3495" s="286" t="str">
        <f>IF(I3495='5.1'!$E$5,TXM!L3495,"")</f>
        <v/>
      </c>
      <c r="N3495" t="str">
        <f>IFERROR(SMALL($M$5:$M$8000,ROWS($M$5:M3495)),"")</f>
        <v/>
      </c>
      <c r="P3495" t="s">
        <v>2054</v>
      </c>
    </row>
    <row r="3496" spans="1:16" ht="14.4" customHeight="1" x14ac:dyDescent="0.25">
      <c r="A3496" t="s">
        <v>1881</v>
      </c>
      <c r="B3496" t="s">
        <v>1093</v>
      </c>
      <c r="C3496">
        <v>49346</v>
      </c>
      <c r="D3496" s="286">
        <f>ROWS(C$5:C3496)</f>
        <v>3492</v>
      </c>
      <c r="E3496" s="286" t="str">
        <f>IF(A3496='5.1'!$E$5,TXM!D3496,"")</f>
        <v/>
      </c>
      <c r="F3496" t="str">
        <f>IFERROR(SMALL($E$5:$E$8000,ROWS($E$5:E3496)),"")</f>
        <v/>
      </c>
      <c r="I3496" s="285" t="s">
        <v>1776</v>
      </c>
      <c r="J3496" t="s">
        <v>1076</v>
      </c>
      <c r="K3496" s="300">
        <v>109040</v>
      </c>
      <c r="L3496" s="286">
        <f>ROWS(K$5:K3496)</f>
        <v>3492</v>
      </c>
      <c r="M3496" s="286" t="str">
        <f>IF(I3496='5.1'!$E$5,TXM!L3496,"")</f>
        <v/>
      </c>
      <c r="N3496" t="str">
        <f>IFERROR(SMALL($M$5:$M$8000,ROWS($M$5:M3496)),"")</f>
        <v/>
      </c>
      <c r="P3496" t="s">
        <v>2054</v>
      </c>
    </row>
    <row r="3497" spans="1:16" ht="14.4" customHeight="1" x14ac:dyDescent="0.25">
      <c r="A3497" t="s">
        <v>1881</v>
      </c>
      <c r="B3497" t="s">
        <v>1087</v>
      </c>
      <c r="C3497">
        <v>46496</v>
      </c>
      <c r="D3497" s="286">
        <f>ROWS(C$5:C3497)</f>
        <v>3493</v>
      </c>
      <c r="E3497" s="286" t="str">
        <f>IF(A3497='5.1'!$E$5,TXM!D3497,"")</f>
        <v/>
      </c>
      <c r="F3497" t="str">
        <f>IFERROR(SMALL($E$5:$E$8000,ROWS($E$5:E3497)),"")</f>
        <v/>
      </c>
      <c r="I3497" s="285" t="s">
        <v>1776</v>
      </c>
      <c r="J3497" t="s">
        <v>752</v>
      </c>
      <c r="K3497" s="300">
        <v>96320</v>
      </c>
      <c r="L3497" s="286">
        <f>ROWS(K$5:K3497)</f>
        <v>3493</v>
      </c>
      <c r="M3497" s="286" t="str">
        <f>IF(I3497='5.1'!$E$5,TXM!L3497,"")</f>
        <v/>
      </c>
      <c r="N3497" t="str">
        <f>IFERROR(SMALL($M$5:$M$8000,ROWS($M$5:M3497)),"")</f>
        <v/>
      </c>
      <c r="P3497" t="s">
        <v>2054</v>
      </c>
    </row>
    <row r="3498" spans="1:16" ht="14.4" customHeight="1" x14ac:dyDescent="0.25">
      <c r="A3498" t="s">
        <v>1881</v>
      </c>
      <c r="B3498" t="s">
        <v>736</v>
      </c>
      <c r="C3498">
        <v>27000</v>
      </c>
      <c r="D3498" s="286">
        <f>ROWS(C$5:C3498)</f>
        <v>3494</v>
      </c>
      <c r="E3498" s="286" t="str">
        <f>IF(A3498='5.1'!$E$5,TXM!D3498,"")</f>
        <v/>
      </c>
      <c r="F3498" t="str">
        <f>IFERROR(SMALL($E$5:$E$8000,ROWS($E$5:E3498)),"")</f>
        <v/>
      </c>
      <c r="I3498" s="285" t="s">
        <v>1776</v>
      </c>
      <c r="J3498" t="s">
        <v>814</v>
      </c>
      <c r="K3498" s="300">
        <v>91276</v>
      </c>
      <c r="L3498" s="286">
        <f>ROWS(K$5:K3498)</f>
        <v>3494</v>
      </c>
      <c r="M3498" s="286" t="str">
        <f>IF(I3498='5.1'!$E$5,TXM!L3498,"")</f>
        <v/>
      </c>
      <c r="N3498" t="str">
        <f>IFERROR(SMALL($M$5:$M$8000,ROWS($M$5:M3498)),"")</f>
        <v/>
      </c>
      <c r="P3498" t="s">
        <v>2054</v>
      </c>
    </row>
    <row r="3499" spans="1:16" ht="14.4" customHeight="1" x14ac:dyDescent="0.25">
      <c r="A3499" t="s">
        <v>1881</v>
      </c>
      <c r="B3499" t="s">
        <v>788</v>
      </c>
      <c r="C3499">
        <v>24242</v>
      </c>
      <c r="D3499" s="286">
        <f>ROWS(C$5:C3499)</f>
        <v>3495</v>
      </c>
      <c r="E3499" s="286" t="str">
        <f>IF(A3499='5.1'!$E$5,TXM!D3499,"")</f>
        <v/>
      </c>
      <c r="F3499" t="str">
        <f>IFERROR(SMALL($E$5:$E$8000,ROWS($E$5:E3499)),"")</f>
        <v/>
      </c>
      <c r="I3499" s="285" t="s">
        <v>1776</v>
      </c>
      <c r="J3499" t="s">
        <v>999</v>
      </c>
      <c r="K3499" s="300">
        <v>86704</v>
      </c>
      <c r="L3499" s="286">
        <f>ROWS(K$5:K3499)</f>
        <v>3495</v>
      </c>
      <c r="M3499" s="286" t="str">
        <f>IF(I3499='5.1'!$E$5,TXM!L3499,"")</f>
        <v/>
      </c>
      <c r="N3499" t="str">
        <f>IFERROR(SMALL($M$5:$M$8000,ROWS($M$5:M3499)),"")</f>
        <v/>
      </c>
      <c r="P3499" t="s">
        <v>2054</v>
      </c>
    </row>
    <row r="3500" spans="1:16" ht="14.4" customHeight="1" x14ac:dyDescent="0.25">
      <c r="A3500" t="s">
        <v>1881</v>
      </c>
      <c r="B3500" t="s">
        <v>1098</v>
      </c>
      <c r="C3500">
        <v>8799</v>
      </c>
      <c r="D3500" s="286">
        <f>ROWS(C$5:C3500)</f>
        <v>3496</v>
      </c>
      <c r="E3500" s="286" t="str">
        <f>IF(A3500='5.1'!$E$5,TXM!D3500,"")</f>
        <v/>
      </c>
      <c r="F3500" t="str">
        <f>IFERROR(SMALL($E$5:$E$8000,ROWS($E$5:E3500)),"")</f>
        <v/>
      </c>
      <c r="I3500" s="285" t="s">
        <v>1776</v>
      </c>
      <c r="J3500" t="s">
        <v>1086</v>
      </c>
      <c r="K3500" s="300">
        <v>55312</v>
      </c>
      <c r="L3500" s="286">
        <f>ROWS(K$5:K3500)</f>
        <v>3496</v>
      </c>
      <c r="M3500" s="286" t="str">
        <f>IF(I3500='5.1'!$E$5,TXM!L3500,"")</f>
        <v/>
      </c>
      <c r="N3500" t="str">
        <f>IFERROR(SMALL($M$5:$M$8000,ROWS($M$5:M3500)),"")</f>
        <v/>
      </c>
      <c r="P3500" t="s">
        <v>2054</v>
      </c>
    </row>
    <row r="3501" spans="1:16" ht="14.4" customHeight="1" x14ac:dyDescent="0.25">
      <c r="A3501" t="s">
        <v>1881</v>
      </c>
      <c r="B3501" t="s">
        <v>768</v>
      </c>
      <c r="C3501">
        <v>5878</v>
      </c>
      <c r="D3501" s="286">
        <f>ROWS(C$5:C3501)</f>
        <v>3497</v>
      </c>
      <c r="E3501" s="286" t="str">
        <f>IF(A3501='5.1'!$E$5,TXM!D3501,"")</f>
        <v/>
      </c>
      <c r="F3501" t="str">
        <f>IFERROR(SMALL($E$5:$E$8000,ROWS($E$5:E3501)),"")</f>
        <v/>
      </c>
      <c r="I3501" s="285" t="s">
        <v>1776</v>
      </c>
      <c r="J3501" t="s">
        <v>106</v>
      </c>
      <c r="K3501" s="300">
        <v>33810</v>
      </c>
      <c r="L3501" s="286">
        <f>ROWS(K$5:K3501)</f>
        <v>3497</v>
      </c>
      <c r="M3501" s="286" t="str">
        <f>IF(I3501='5.1'!$E$5,TXM!L3501,"")</f>
        <v/>
      </c>
      <c r="N3501" t="str">
        <f>IFERROR(SMALL($M$5:$M$8000,ROWS($M$5:M3501)),"")</f>
        <v/>
      </c>
      <c r="P3501" t="s">
        <v>2054</v>
      </c>
    </row>
    <row r="3502" spans="1:16" ht="14.4" customHeight="1" x14ac:dyDescent="0.25">
      <c r="A3502" t="s">
        <v>1881</v>
      </c>
      <c r="B3502" t="s">
        <v>734</v>
      </c>
      <c r="C3502">
        <v>1237</v>
      </c>
      <c r="D3502" s="286">
        <f>ROWS(C$5:C3502)</f>
        <v>3498</v>
      </c>
      <c r="E3502" s="286" t="str">
        <f>IF(A3502='5.1'!$E$5,TXM!D3502,"")</f>
        <v/>
      </c>
      <c r="F3502" t="str">
        <f>IFERROR(SMALL($E$5:$E$8000,ROWS($E$5:E3502)),"")</f>
        <v/>
      </c>
      <c r="I3502" s="285" t="s">
        <v>1776</v>
      </c>
      <c r="J3502" t="s">
        <v>1091</v>
      </c>
      <c r="K3502" s="300">
        <v>33370</v>
      </c>
      <c r="L3502" s="286">
        <f>ROWS(K$5:K3502)</f>
        <v>3498</v>
      </c>
      <c r="M3502" s="286" t="str">
        <f>IF(I3502='5.1'!$E$5,TXM!L3502,"")</f>
        <v/>
      </c>
      <c r="N3502" t="str">
        <f>IFERROR(SMALL($M$5:$M$8000,ROWS($M$5:M3502)),"")</f>
        <v/>
      </c>
      <c r="P3502" t="s">
        <v>2054</v>
      </c>
    </row>
    <row r="3503" spans="1:16" ht="14.4" customHeight="1" x14ac:dyDescent="0.25">
      <c r="A3503" t="s">
        <v>2056</v>
      </c>
      <c r="B3503" t="s">
        <v>1080</v>
      </c>
      <c r="C3503">
        <v>3571563</v>
      </c>
      <c r="D3503" s="286">
        <f>ROWS(C$5:C3503)</f>
        <v>3499</v>
      </c>
      <c r="E3503" s="286" t="str">
        <f>IF(A3503='5.1'!$E$5,TXM!D3503,"")</f>
        <v/>
      </c>
      <c r="F3503" t="str">
        <f>IFERROR(SMALL($E$5:$E$8000,ROWS($E$5:E3503)),"")</f>
        <v/>
      </c>
      <c r="I3503" s="285" t="s">
        <v>1776</v>
      </c>
      <c r="J3503" t="s">
        <v>109</v>
      </c>
      <c r="K3503" s="300">
        <v>23076</v>
      </c>
      <c r="L3503" s="286">
        <f>ROWS(K$5:K3503)</f>
        <v>3499</v>
      </c>
      <c r="M3503" s="286" t="str">
        <f>IF(I3503='5.1'!$E$5,TXM!L3503,"")</f>
        <v/>
      </c>
      <c r="N3503" t="str">
        <f>IFERROR(SMALL($M$5:$M$8000,ROWS($M$5:M3503)),"")</f>
        <v/>
      </c>
      <c r="P3503" t="s">
        <v>2054</v>
      </c>
    </row>
    <row r="3504" spans="1:16" ht="14.4" customHeight="1" x14ac:dyDescent="0.25">
      <c r="A3504" t="s">
        <v>2056</v>
      </c>
      <c r="B3504" t="s">
        <v>1086</v>
      </c>
      <c r="C3504">
        <v>404398</v>
      </c>
      <c r="D3504" s="286">
        <f>ROWS(C$5:C3504)</f>
        <v>3500</v>
      </c>
      <c r="E3504" s="286" t="str">
        <f>IF(A3504='5.1'!$E$5,TXM!D3504,"")</f>
        <v/>
      </c>
      <c r="F3504" t="str">
        <f>IFERROR(SMALL($E$5:$E$8000,ROWS($E$5:E3504)),"")</f>
        <v/>
      </c>
      <c r="I3504" s="285" t="s">
        <v>1776</v>
      </c>
      <c r="J3504" t="s">
        <v>818</v>
      </c>
      <c r="K3504" s="300">
        <v>19968</v>
      </c>
      <c r="L3504" s="286">
        <f>ROWS(K$5:K3504)</f>
        <v>3500</v>
      </c>
      <c r="M3504" s="286" t="str">
        <f>IF(I3504='5.1'!$E$5,TXM!L3504,"")</f>
        <v/>
      </c>
      <c r="N3504" t="str">
        <f>IFERROR(SMALL($M$5:$M$8000,ROWS($M$5:M3504)),"")</f>
        <v/>
      </c>
      <c r="P3504" t="s">
        <v>2054</v>
      </c>
    </row>
    <row r="3505" spans="1:16" ht="14.4" customHeight="1" x14ac:dyDescent="0.25">
      <c r="A3505" t="s">
        <v>2056</v>
      </c>
      <c r="B3505" t="s">
        <v>117</v>
      </c>
      <c r="C3505">
        <v>165870</v>
      </c>
      <c r="D3505" s="286">
        <f>ROWS(C$5:C3505)</f>
        <v>3501</v>
      </c>
      <c r="E3505" s="286" t="str">
        <f>IF(A3505='5.1'!$E$5,TXM!D3505,"")</f>
        <v/>
      </c>
      <c r="F3505" t="str">
        <f>IFERROR(SMALL($E$5:$E$8000,ROWS($E$5:E3505)),"")</f>
        <v/>
      </c>
      <c r="I3505" s="285" t="s">
        <v>1776</v>
      </c>
      <c r="J3505" t="s">
        <v>742</v>
      </c>
      <c r="K3505" s="300">
        <v>17901</v>
      </c>
      <c r="L3505" s="286">
        <f>ROWS(K$5:K3505)</f>
        <v>3501</v>
      </c>
      <c r="M3505" s="286" t="str">
        <f>IF(I3505='5.1'!$E$5,TXM!L3505,"")</f>
        <v/>
      </c>
      <c r="N3505" t="str">
        <f>IFERROR(SMALL($M$5:$M$8000,ROWS($M$5:M3505)),"")</f>
        <v/>
      </c>
      <c r="P3505" t="s">
        <v>2054</v>
      </c>
    </row>
    <row r="3506" spans="1:16" ht="14.4" customHeight="1" x14ac:dyDescent="0.25">
      <c r="A3506" t="s">
        <v>1882</v>
      </c>
      <c r="B3506" t="s">
        <v>999</v>
      </c>
      <c r="C3506">
        <v>452588600</v>
      </c>
      <c r="D3506" s="286">
        <f>ROWS(C$5:C3506)</f>
        <v>3502</v>
      </c>
      <c r="E3506" s="286" t="str">
        <f>IF(A3506='5.1'!$E$5,TXM!D3506,"")</f>
        <v/>
      </c>
      <c r="F3506" t="str">
        <f>IFERROR(SMALL($E$5:$E$8000,ROWS($E$5:E3506)),"")</f>
        <v/>
      </c>
      <c r="I3506" s="285" t="s">
        <v>1776</v>
      </c>
      <c r="J3506" t="s">
        <v>788</v>
      </c>
      <c r="K3506" s="300">
        <v>9782</v>
      </c>
      <c r="L3506" s="286">
        <f>ROWS(K$5:K3506)</f>
        <v>3502</v>
      </c>
      <c r="M3506" s="286" t="str">
        <f>IF(I3506='5.1'!$E$5,TXM!L3506,"")</f>
        <v/>
      </c>
      <c r="N3506" t="str">
        <f>IFERROR(SMALL($M$5:$M$8000,ROWS($M$5:M3506)),"")</f>
        <v/>
      </c>
      <c r="P3506" t="s">
        <v>2054</v>
      </c>
    </row>
    <row r="3507" spans="1:16" ht="14.4" customHeight="1" x14ac:dyDescent="0.25">
      <c r="A3507" t="s">
        <v>1882</v>
      </c>
      <c r="B3507" t="s">
        <v>1080</v>
      </c>
      <c r="C3507">
        <v>17924310</v>
      </c>
      <c r="D3507" s="286">
        <f>ROWS(C$5:C3507)</f>
        <v>3503</v>
      </c>
      <c r="E3507" s="286" t="str">
        <f>IF(A3507='5.1'!$E$5,TXM!D3507,"")</f>
        <v/>
      </c>
      <c r="F3507" t="str">
        <f>IFERROR(SMALL($E$5:$E$8000,ROWS($E$5:E3507)),"")</f>
        <v/>
      </c>
      <c r="I3507" s="285" t="s">
        <v>1776</v>
      </c>
      <c r="J3507" t="s">
        <v>1094</v>
      </c>
      <c r="K3507" s="300">
        <v>9230</v>
      </c>
      <c r="L3507" s="286">
        <f>ROWS(K$5:K3507)</f>
        <v>3503</v>
      </c>
      <c r="M3507" s="286" t="str">
        <f>IF(I3507='5.1'!$E$5,TXM!L3507,"")</f>
        <v/>
      </c>
      <c r="N3507" t="str">
        <f>IFERROR(SMALL($M$5:$M$8000,ROWS($M$5:M3507)),"")</f>
        <v/>
      </c>
      <c r="P3507" t="s">
        <v>2054</v>
      </c>
    </row>
    <row r="3508" spans="1:16" ht="14.4" customHeight="1" x14ac:dyDescent="0.25">
      <c r="A3508" t="s">
        <v>1882</v>
      </c>
      <c r="B3508" t="s">
        <v>746</v>
      </c>
      <c r="C3508">
        <v>14437619</v>
      </c>
      <c r="D3508" s="286">
        <f>ROWS(C$5:C3508)</f>
        <v>3504</v>
      </c>
      <c r="E3508" s="286" t="str">
        <f>IF(A3508='5.1'!$E$5,TXM!D3508,"")</f>
        <v/>
      </c>
      <c r="F3508" t="str">
        <f>IFERROR(SMALL($E$5:$E$8000,ROWS($E$5:E3508)),"")</f>
        <v/>
      </c>
      <c r="I3508" s="285" t="s">
        <v>1776</v>
      </c>
      <c r="J3508" t="s">
        <v>772</v>
      </c>
      <c r="K3508" s="300">
        <v>4742</v>
      </c>
      <c r="L3508" s="286">
        <f>ROWS(K$5:K3508)</f>
        <v>3504</v>
      </c>
      <c r="M3508" s="286" t="str">
        <f>IF(I3508='5.1'!$E$5,TXM!L3508,"")</f>
        <v/>
      </c>
      <c r="N3508" t="str">
        <f>IFERROR(SMALL($M$5:$M$8000,ROWS($M$5:M3508)),"")</f>
        <v/>
      </c>
      <c r="P3508" t="s">
        <v>2054</v>
      </c>
    </row>
    <row r="3509" spans="1:16" ht="14.4" customHeight="1" x14ac:dyDescent="0.25">
      <c r="A3509" t="s">
        <v>1882</v>
      </c>
      <c r="B3509" t="s">
        <v>723</v>
      </c>
      <c r="C3509">
        <v>5695200</v>
      </c>
      <c r="D3509" s="286">
        <f>ROWS(C$5:C3509)</f>
        <v>3505</v>
      </c>
      <c r="E3509" s="286" t="str">
        <f>IF(A3509='5.1'!$E$5,TXM!D3509,"")</f>
        <v/>
      </c>
      <c r="F3509" t="str">
        <f>IFERROR(SMALL($E$5:$E$8000,ROWS($E$5:E3509)),"")</f>
        <v/>
      </c>
      <c r="I3509" s="285" t="s">
        <v>1776</v>
      </c>
      <c r="J3509" t="s">
        <v>1088</v>
      </c>
      <c r="K3509" s="300">
        <v>4163</v>
      </c>
      <c r="L3509" s="286">
        <f>ROWS(K$5:K3509)</f>
        <v>3505</v>
      </c>
      <c r="M3509" s="286" t="str">
        <f>IF(I3509='5.1'!$E$5,TXM!L3509,"")</f>
        <v/>
      </c>
      <c r="N3509" t="str">
        <f>IFERROR(SMALL($M$5:$M$8000,ROWS($M$5:M3509)),"")</f>
        <v/>
      </c>
      <c r="P3509" t="s">
        <v>2054</v>
      </c>
    </row>
    <row r="3510" spans="1:16" ht="14.4" customHeight="1" x14ac:dyDescent="0.25">
      <c r="A3510" t="s">
        <v>1882</v>
      </c>
      <c r="B3510" t="s">
        <v>1090</v>
      </c>
      <c r="C3510">
        <v>4702367</v>
      </c>
      <c r="D3510" s="286">
        <f>ROWS(C$5:C3510)</f>
        <v>3506</v>
      </c>
      <c r="E3510" s="286" t="str">
        <f>IF(A3510='5.1'!$E$5,TXM!D3510,"")</f>
        <v/>
      </c>
      <c r="F3510" t="str">
        <f>IFERROR(SMALL($E$5:$E$8000,ROWS($E$5:E3510)),"")</f>
        <v/>
      </c>
      <c r="I3510" s="285" t="s">
        <v>1776</v>
      </c>
      <c r="J3510" t="s">
        <v>812</v>
      </c>
      <c r="K3510" s="300">
        <v>3842</v>
      </c>
      <c r="L3510" s="286">
        <f>ROWS(K$5:K3510)</f>
        <v>3506</v>
      </c>
      <c r="M3510" s="286" t="str">
        <f>IF(I3510='5.1'!$E$5,TXM!L3510,"")</f>
        <v/>
      </c>
      <c r="N3510" t="str">
        <f>IFERROR(SMALL($M$5:$M$8000,ROWS($M$5:M3510)),"")</f>
        <v/>
      </c>
      <c r="P3510" t="s">
        <v>2054</v>
      </c>
    </row>
    <row r="3511" spans="1:16" ht="14.4" customHeight="1" x14ac:dyDescent="0.25">
      <c r="A3511" t="s">
        <v>1882</v>
      </c>
      <c r="B3511" t="s">
        <v>199</v>
      </c>
      <c r="C3511">
        <v>1659714</v>
      </c>
      <c r="D3511" s="286">
        <f>ROWS(C$5:C3511)</f>
        <v>3507</v>
      </c>
      <c r="E3511" s="286" t="str">
        <f>IF(A3511='5.1'!$E$5,TXM!D3511,"")</f>
        <v/>
      </c>
      <c r="F3511" t="str">
        <f>IFERROR(SMALL($E$5:$E$8000,ROWS($E$5:E3511)),"")</f>
        <v/>
      </c>
      <c r="I3511" s="285" t="s">
        <v>1776</v>
      </c>
      <c r="J3511" t="s">
        <v>782</v>
      </c>
      <c r="K3511" s="300">
        <v>3415</v>
      </c>
      <c r="L3511" s="286">
        <f>ROWS(K$5:K3511)</f>
        <v>3507</v>
      </c>
      <c r="M3511" s="286" t="str">
        <f>IF(I3511='5.1'!$E$5,TXM!L3511,"")</f>
        <v/>
      </c>
      <c r="N3511" t="str">
        <f>IFERROR(SMALL($M$5:$M$8000,ROWS($M$5:M3511)),"")</f>
        <v/>
      </c>
      <c r="P3511" t="s">
        <v>2054</v>
      </c>
    </row>
    <row r="3512" spans="1:16" ht="14.4" customHeight="1" x14ac:dyDescent="0.25">
      <c r="A3512" t="s">
        <v>1882</v>
      </c>
      <c r="B3512" t="s">
        <v>752</v>
      </c>
      <c r="C3512">
        <v>1506288</v>
      </c>
      <c r="D3512" s="286">
        <f>ROWS(C$5:C3512)</f>
        <v>3508</v>
      </c>
      <c r="E3512" s="286" t="str">
        <f>IF(A3512='5.1'!$E$5,TXM!D3512,"")</f>
        <v/>
      </c>
      <c r="F3512" t="str">
        <f>IFERROR(SMALL($E$5:$E$8000,ROWS($E$5:E3512)),"")</f>
        <v/>
      </c>
      <c r="I3512" s="285" t="s">
        <v>1776</v>
      </c>
      <c r="J3512" t="s">
        <v>823</v>
      </c>
      <c r="K3512" s="300">
        <v>3165</v>
      </c>
      <c r="L3512" s="286">
        <f>ROWS(K$5:K3512)</f>
        <v>3508</v>
      </c>
      <c r="M3512" s="286" t="str">
        <f>IF(I3512='5.1'!$E$5,TXM!L3512,"")</f>
        <v/>
      </c>
      <c r="N3512" t="str">
        <f>IFERROR(SMALL($M$5:$M$8000,ROWS($M$5:M3512)),"")</f>
        <v/>
      </c>
      <c r="P3512" t="s">
        <v>2054</v>
      </c>
    </row>
    <row r="3513" spans="1:16" ht="14.4" customHeight="1" x14ac:dyDescent="0.25">
      <c r="A3513" t="s">
        <v>1882</v>
      </c>
      <c r="B3513" t="s">
        <v>711</v>
      </c>
      <c r="C3513">
        <v>1312533</v>
      </c>
      <c r="D3513" s="286">
        <f>ROWS(C$5:C3513)</f>
        <v>3509</v>
      </c>
      <c r="E3513" s="286" t="str">
        <f>IF(A3513='5.1'!$E$5,TXM!D3513,"")</f>
        <v/>
      </c>
      <c r="F3513" t="str">
        <f>IFERROR(SMALL($E$5:$E$8000,ROWS($E$5:E3513)),"")</f>
        <v/>
      </c>
      <c r="I3513" s="285" t="s">
        <v>1776</v>
      </c>
      <c r="J3513" t="s">
        <v>754</v>
      </c>
      <c r="K3513" s="300">
        <v>836</v>
      </c>
      <c r="L3513" s="286">
        <f>ROWS(K$5:K3513)</f>
        <v>3509</v>
      </c>
      <c r="M3513" s="286" t="str">
        <f>IF(I3513='5.1'!$E$5,TXM!L3513,"")</f>
        <v/>
      </c>
      <c r="N3513" t="str">
        <f>IFERROR(SMALL($M$5:$M$8000,ROWS($M$5:M3513)),"")</f>
        <v/>
      </c>
      <c r="P3513" t="s">
        <v>2054</v>
      </c>
    </row>
    <row r="3514" spans="1:16" ht="14.4" customHeight="1" x14ac:dyDescent="0.25">
      <c r="A3514" t="s">
        <v>1882</v>
      </c>
      <c r="B3514" t="s">
        <v>806</v>
      </c>
      <c r="C3514">
        <v>794999</v>
      </c>
      <c r="D3514" s="286">
        <f>ROWS(C$5:C3514)</f>
        <v>3510</v>
      </c>
      <c r="E3514" s="286" t="str">
        <f>IF(A3514='5.1'!$E$5,TXM!D3514,"")</f>
        <v/>
      </c>
      <c r="F3514" t="str">
        <f>IFERROR(SMALL($E$5:$E$8000,ROWS($E$5:E3514)),"")</f>
        <v/>
      </c>
      <c r="I3514" s="285" t="s">
        <v>1776</v>
      </c>
      <c r="J3514" t="s">
        <v>105</v>
      </c>
      <c r="K3514" s="300">
        <v>203</v>
      </c>
      <c r="L3514" s="286">
        <f>ROWS(K$5:K3514)</f>
        <v>3510</v>
      </c>
      <c r="M3514" s="286" t="str">
        <f>IF(I3514='5.1'!$E$5,TXM!L3514,"")</f>
        <v/>
      </c>
      <c r="N3514" t="str">
        <f>IFERROR(SMALL($M$5:$M$8000,ROWS($M$5:M3514)),"")</f>
        <v/>
      </c>
      <c r="P3514" t="s">
        <v>2054</v>
      </c>
    </row>
    <row r="3515" spans="1:16" ht="14.4" customHeight="1" x14ac:dyDescent="0.25">
      <c r="A3515" t="s">
        <v>1882</v>
      </c>
      <c r="B3515" t="s">
        <v>717</v>
      </c>
      <c r="C3515">
        <v>695938</v>
      </c>
      <c r="D3515" s="286">
        <f>ROWS(C$5:C3515)</f>
        <v>3511</v>
      </c>
      <c r="E3515" s="286" t="str">
        <f>IF(A3515='5.1'!$E$5,TXM!D3515,"")</f>
        <v/>
      </c>
      <c r="F3515" t="str">
        <f>IFERROR(SMALL($E$5:$E$8000,ROWS($E$5:E3515)),"")</f>
        <v/>
      </c>
      <c r="I3515" s="285" t="s">
        <v>1778</v>
      </c>
      <c r="J3515" t="s">
        <v>760</v>
      </c>
      <c r="K3515" s="300">
        <v>716830409</v>
      </c>
      <c r="L3515" s="286">
        <f>ROWS(K$5:K3515)</f>
        <v>3511</v>
      </c>
      <c r="M3515" s="286" t="str">
        <f>IF(I3515='5.1'!$E$5,TXM!L3515,"")</f>
        <v/>
      </c>
      <c r="N3515" t="str">
        <f>IFERROR(SMALL($M$5:$M$8000,ROWS($M$5:M3515)),"")</f>
        <v/>
      </c>
      <c r="P3515" t="s">
        <v>2054</v>
      </c>
    </row>
    <row r="3516" spans="1:16" ht="14.4" customHeight="1" x14ac:dyDescent="0.25">
      <c r="A3516" t="s">
        <v>1882</v>
      </c>
      <c r="B3516" t="s">
        <v>802</v>
      </c>
      <c r="C3516">
        <v>659162</v>
      </c>
      <c r="D3516" s="286">
        <f>ROWS(C$5:C3516)</f>
        <v>3512</v>
      </c>
      <c r="E3516" s="286" t="str">
        <f>IF(A3516='5.1'!$E$5,TXM!D3516,"")</f>
        <v/>
      </c>
      <c r="F3516" t="str">
        <f>IFERROR(SMALL($E$5:$E$8000,ROWS($E$5:E3516)),"")</f>
        <v/>
      </c>
      <c r="I3516" s="285" t="s">
        <v>1778</v>
      </c>
      <c r="J3516" t="s">
        <v>762</v>
      </c>
      <c r="K3516" s="300">
        <v>529240679</v>
      </c>
      <c r="L3516" s="286">
        <f>ROWS(K$5:K3516)</f>
        <v>3512</v>
      </c>
      <c r="M3516" s="286" t="str">
        <f>IF(I3516='5.1'!$E$5,TXM!L3516,"")</f>
        <v/>
      </c>
      <c r="N3516" t="str">
        <f>IFERROR(SMALL($M$5:$M$8000,ROWS($M$5:M3516)),"")</f>
        <v/>
      </c>
      <c r="P3516" t="s">
        <v>2054</v>
      </c>
    </row>
    <row r="3517" spans="1:16" ht="14.4" customHeight="1" x14ac:dyDescent="0.25">
      <c r="A3517" t="s">
        <v>1882</v>
      </c>
      <c r="B3517" t="s">
        <v>804</v>
      </c>
      <c r="C3517">
        <v>302336</v>
      </c>
      <c r="D3517" s="286">
        <f>ROWS(C$5:C3517)</f>
        <v>3513</v>
      </c>
      <c r="E3517" s="286" t="str">
        <f>IF(A3517='5.1'!$E$5,TXM!D3517,"")</f>
        <v/>
      </c>
      <c r="F3517" t="str">
        <f>IFERROR(SMALL($E$5:$E$8000,ROWS($E$5:E3517)),"")</f>
        <v/>
      </c>
      <c r="I3517" s="285" t="s">
        <v>1778</v>
      </c>
      <c r="J3517" t="s">
        <v>117</v>
      </c>
      <c r="K3517" s="300">
        <v>89824390</v>
      </c>
      <c r="L3517" s="286">
        <f>ROWS(K$5:K3517)</f>
        <v>3513</v>
      </c>
      <c r="M3517" s="286" t="str">
        <f>IF(I3517='5.1'!$E$5,TXM!L3517,"")</f>
        <v/>
      </c>
      <c r="N3517" t="str">
        <f>IFERROR(SMALL($M$5:$M$8000,ROWS($M$5:M3517)),"")</f>
        <v/>
      </c>
      <c r="P3517" t="s">
        <v>2054</v>
      </c>
    </row>
    <row r="3518" spans="1:16" ht="14.4" customHeight="1" x14ac:dyDescent="0.25">
      <c r="A3518" t="s">
        <v>1882</v>
      </c>
      <c r="B3518" t="s">
        <v>1096</v>
      </c>
      <c r="C3518">
        <v>282061</v>
      </c>
      <c r="D3518" s="286">
        <f>ROWS(C$5:C3518)</f>
        <v>3514</v>
      </c>
      <c r="E3518" s="286" t="str">
        <f>IF(A3518='5.1'!$E$5,TXM!D3518,"")</f>
        <v/>
      </c>
      <c r="F3518" t="str">
        <f>IFERROR(SMALL($E$5:$E$8000,ROWS($E$5:E3518)),"")</f>
        <v/>
      </c>
      <c r="I3518" s="285" t="s">
        <v>1778</v>
      </c>
      <c r="J3518" t="s">
        <v>107</v>
      </c>
      <c r="K3518" s="300">
        <v>89542327</v>
      </c>
      <c r="L3518" s="286">
        <f>ROWS(K$5:K3518)</f>
        <v>3514</v>
      </c>
      <c r="M3518" s="286" t="str">
        <f>IF(I3518='5.1'!$E$5,TXM!L3518,"")</f>
        <v/>
      </c>
      <c r="N3518" t="str">
        <f>IFERROR(SMALL($M$5:$M$8000,ROWS($M$5:M3518)),"")</f>
        <v/>
      </c>
      <c r="P3518" t="s">
        <v>2054</v>
      </c>
    </row>
    <row r="3519" spans="1:16" ht="14.4" customHeight="1" x14ac:dyDescent="0.25">
      <c r="A3519" t="s">
        <v>1882</v>
      </c>
      <c r="B3519" t="s">
        <v>106</v>
      </c>
      <c r="C3519">
        <v>184611</v>
      </c>
      <c r="D3519" s="286">
        <f>ROWS(C$5:C3519)</f>
        <v>3515</v>
      </c>
      <c r="E3519" s="286" t="str">
        <f>IF(A3519='5.1'!$E$5,TXM!D3519,"")</f>
        <v/>
      </c>
      <c r="F3519" t="str">
        <f>IFERROR(SMALL($E$5:$E$8000,ROWS($E$5:E3519)),"")</f>
        <v/>
      </c>
      <c r="I3519" s="285" t="s">
        <v>1778</v>
      </c>
      <c r="J3519" t="s">
        <v>112</v>
      </c>
      <c r="K3519" s="300">
        <v>34283377</v>
      </c>
      <c r="L3519" s="286">
        <f>ROWS(K$5:K3519)</f>
        <v>3515</v>
      </c>
      <c r="M3519" s="286" t="str">
        <f>IF(I3519='5.1'!$E$5,TXM!L3519,"")</f>
        <v/>
      </c>
      <c r="N3519" t="str">
        <f>IFERROR(SMALL($M$5:$M$8000,ROWS($M$5:M3519)),"")</f>
        <v/>
      </c>
      <c r="P3519" t="s">
        <v>2054</v>
      </c>
    </row>
    <row r="3520" spans="1:16" ht="14.4" customHeight="1" x14ac:dyDescent="0.25">
      <c r="A3520" t="s">
        <v>1882</v>
      </c>
      <c r="B3520" t="s">
        <v>750</v>
      </c>
      <c r="C3520">
        <v>130331</v>
      </c>
      <c r="D3520" s="286">
        <f>ROWS(C$5:C3520)</f>
        <v>3516</v>
      </c>
      <c r="E3520" s="286" t="str">
        <f>IF(A3520='5.1'!$E$5,TXM!D3520,"")</f>
        <v/>
      </c>
      <c r="F3520" t="str">
        <f>IFERROR(SMALL($E$5:$E$8000,ROWS($E$5:E3520)),"")</f>
        <v/>
      </c>
      <c r="I3520" s="285" t="s">
        <v>1778</v>
      </c>
      <c r="J3520" t="s">
        <v>766</v>
      </c>
      <c r="K3520" s="300">
        <v>27116130</v>
      </c>
      <c r="L3520" s="286">
        <f>ROWS(K$5:K3520)</f>
        <v>3516</v>
      </c>
      <c r="M3520" s="286" t="str">
        <f>IF(I3520='5.1'!$E$5,TXM!L3520,"")</f>
        <v/>
      </c>
      <c r="N3520" t="str">
        <f>IFERROR(SMALL($M$5:$M$8000,ROWS($M$5:M3520)),"")</f>
        <v/>
      </c>
      <c r="P3520" t="s">
        <v>2054</v>
      </c>
    </row>
    <row r="3521" spans="1:16" ht="14.4" customHeight="1" x14ac:dyDescent="0.25">
      <c r="A3521" t="s">
        <v>1882</v>
      </c>
      <c r="B3521" t="s">
        <v>115</v>
      </c>
      <c r="C3521">
        <v>124457</v>
      </c>
      <c r="D3521" s="286">
        <f>ROWS(C$5:C3521)</f>
        <v>3517</v>
      </c>
      <c r="E3521" s="286" t="str">
        <f>IF(A3521='5.1'!$E$5,TXM!D3521,"")</f>
        <v/>
      </c>
      <c r="F3521" t="str">
        <f>IFERROR(SMALL($E$5:$E$8000,ROWS($E$5:E3521)),"")</f>
        <v/>
      </c>
      <c r="I3521" s="285" t="s">
        <v>1778</v>
      </c>
      <c r="J3521" t="s">
        <v>118</v>
      </c>
      <c r="K3521" s="300">
        <v>25436761</v>
      </c>
      <c r="L3521" s="286">
        <f>ROWS(K$5:K3521)</f>
        <v>3517</v>
      </c>
      <c r="M3521" s="286" t="str">
        <f>IF(I3521='5.1'!$E$5,TXM!L3521,"")</f>
        <v/>
      </c>
      <c r="N3521" t="str">
        <f>IFERROR(SMALL($M$5:$M$8000,ROWS($M$5:M3521)),"")</f>
        <v/>
      </c>
      <c r="P3521" t="s">
        <v>2054</v>
      </c>
    </row>
    <row r="3522" spans="1:16" ht="14.4" customHeight="1" x14ac:dyDescent="0.25">
      <c r="A3522" t="s">
        <v>1882</v>
      </c>
      <c r="B3522" t="s">
        <v>774</v>
      </c>
      <c r="C3522">
        <v>27786</v>
      </c>
      <c r="D3522" s="286">
        <f>ROWS(C$5:C3522)</f>
        <v>3518</v>
      </c>
      <c r="E3522" s="286" t="str">
        <f>IF(A3522='5.1'!$E$5,TXM!D3522,"")</f>
        <v/>
      </c>
      <c r="F3522" t="str">
        <f>IFERROR(SMALL($E$5:$E$8000,ROWS($E$5:E3522)),"")</f>
        <v/>
      </c>
      <c r="I3522" s="285" t="s">
        <v>1778</v>
      </c>
      <c r="J3522" t="s">
        <v>113</v>
      </c>
      <c r="K3522" s="300">
        <v>25334670</v>
      </c>
      <c r="L3522" s="286">
        <f>ROWS(K$5:K3522)</f>
        <v>3518</v>
      </c>
      <c r="M3522" s="286" t="str">
        <f>IF(I3522='5.1'!$E$5,TXM!L3522,"")</f>
        <v/>
      </c>
      <c r="N3522" t="str">
        <f>IFERROR(SMALL($M$5:$M$8000,ROWS($M$5:M3522)),"")</f>
        <v/>
      </c>
      <c r="P3522" t="s">
        <v>2054</v>
      </c>
    </row>
    <row r="3523" spans="1:16" ht="14.4" customHeight="1" x14ac:dyDescent="0.25">
      <c r="A3523" t="s">
        <v>1882</v>
      </c>
      <c r="B3523" t="s">
        <v>119</v>
      </c>
      <c r="C3523">
        <v>18180</v>
      </c>
      <c r="D3523" s="286">
        <f>ROWS(C$5:C3523)</f>
        <v>3519</v>
      </c>
      <c r="E3523" s="286" t="str">
        <f>IF(A3523='5.1'!$E$5,TXM!D3523,"")</f>
        <v/>
      </c>
      <c r="F3523" t="str">
        <f>IFERROR(SMALL($E$5:$E$8000,ROWS($E$5:E3523)),"")</f>
        <v/>
      </c>
      <c r="I3523" s="285" t="s">
        <v>1778</v>
      </c>
      <c r="J3523" t="s">
        <v>744</v>
      </c>
      <c r="K3523" s="300">
        <v>23919649</v>
      </c>
      <c r="L3523" s="286">
        <f>ROWS(K$5:K3523)</f>
        <v>3519</v>
      </c>
      <c r="M3523" s="286" t="str">
        <f>IF(I3523='5.1'!$E$5,TXM!L3523,"")</f>
        <v/>
      </c>
      <c r="N3523" t="str">
        <f>IFERROR(SMALL($M$5:$M$8000,ROWS($M$5:M3523)),"")</f>
        <v/>
      </c>
      <c r="P3523" t="s">
        <v>2054</v>
      </c>
    </row>
    <row r="3524" spans="1:16" ht="14.4" customHeight="1" x14ac:dyDescent="0.25">
      <c r="A3524" t="s">
        <v>1882</v>
      </c>
      <c r="B3524" t="s">
        <v>790</v>
      </c>
      <c r="C3524">
        <v>9563</v>
      </c>
      <c r="D3524" s="286">
        <f>ROWS(C$5:C3524)</f>
        <v>3520</v>
      </c>
      <c r="E3524" s="286" t="str">
        <f>IF(A3524='5.1'!$E$5,TXM!D3524,"")</f>
        <v/>
      </c>
      <c r="F3524" t="str">
        <f>IFERROR(SMALL($E$5:$E$8000,ROWS($E$5:E3524)),"")</f>
        <v/>
      </c>
      <c r="I3524" s="285" t="s">
        <v>1778</v>
      </c>
      <c r="J3524" t="s">
        <v>705</v>
      </c>
      <c r="K3524" s="300">
        <v>16256073</v>
      </c>
      <c r="L3524" s="286">
        <f>ROWS(K$5:K3524)</f>
        <v>3520</v>
      </c>
      <c r="M3524" s="286" t="str">
        <f>IF(I3524='5.1'!$E$5,TXM!L3524,"")</f>
        <v/>
      </c>
      <c r="N3524" t="str">
        <f>IFERROR(SMALL($M$5:$M$8000,ROWS($M$5:M3524)),"")</f>
        <v/>
      </c>
      <c r="P3524" t="s">
        <v>2054</v>
      </c>
    </row>
    <row r="3525" spans="1:16" ht="14.4" customHeight="1" x14ac:dyDescent="0.25">
      <c r="A3525" t="s">
        <v>1882</v>
      </c>
      <c r="B3525" t="s">
        <v>1086</v>
      </c>
      <c r="C3525">
        <v>3750</v>
      </c>
      <c r="D3525" s="286">
        <f>ROWS(C$5:C3525)</f>
        <v>3521</v>
      </c>
      <c r="E3525" s="286" t="str">
        <f>IF(A3525='5.1'!$E$5,TXM!D3525,"")</f>
        <v/>
      </c>
      <c r="F3525" t="str">
        <f>IFERROR(SMALL($E$5:$E$8000,ROWS($E$5:E3525)),"")</f>
        <v/>
      </c>
      <c r="I3525" s="285" t="s">
        <v>1778</v>
      </c>
      <c r="J3525" t="s">
        <v>105</v>
      </c>
      <c r="K3525" s="300">
        <v>15777191</v>
      </c>
      <c r="L3525" s="286">
        <f>ROWS(K$5:K3525)</f>
        <v>3521</v>
      </c>
      <c r="M3525" s="286" t="str">
        <f>IF(I3525='5.1'!$E$5,TXM!L3525,"")</f>
        <v/>
      </c>
      <c r="N3525" t="str">
        <f>IFERROR(SMALL($M$5:$M$8000,ROWS($M$5:M3525)),"")</f>
        <v/>
      </c>
      <c r="P3525" t="s">
        <v>2054</v>
      </c>
    </row>
    <row r="3526" spans="1:16" ht="14.4" customHeight="1" x14ac:dyDescent="0.25">
      <c r="A3526" t="s">
        <v>2057</v>
      </c>
      <c r="B3526" t="s">
        <v>115</v>
      </c>
      <c r="C3526">
        <v>1380142</v>
      </c>
      <c r="D3526" s="286">
        <f>ROWS(C$5:C3526)</f>
        <v>3522</v>
      </c>
      <c r="E3526" s="286" t="str">
        <f>IF(A3526='5.1'!$E$5,TXM!D3526,"")</f>
        <v/>
      </c>
      <c r="F3526" t="str">
        <f>IFERROR(SMALL($E$5:$E$8000,ROWS($E$5:E3526)),"")</f>
        <v/>
      </c>
      <c r="I3526" s="285" t="s">
        <v>1778</v>
      </c>
      <c r="J3526" t="s">
        <v>734</v>
      </c>
      <c r="K3526" s="300">
        <v>15164622</v>
      </c>
      <c r="L3526" s="286">
        <f>ROWS(K$5:K3526)</f>
        <v>3522</v>
      </c>
      <c r="M3526" s="286" t="str">
        <f>IF(I3526='5.1'!$E$5,TXM!L3526,"")</f>
        <v/>
      </c>
      <c r="N3526" t="str">
        <f>IFERROR(SMALL($M$5:$M$8000,ROWS($M$5:M3526)),"")</f>
        <v/>
      </c>
      <c r="P3526" t="s">
        <v>2054</v>
      </c>
    </row>
    <row r="3527" spans="1:16" ht="14.4" customHeight="1" x14ac:dyDescent="0.25">
      <c r="A3527" t="s">
        <v>2058</v>
      </c>
      <c r="B3527" t="s">
        <v>1080</v>
      </c>
      <c r="C3527">
        <v>16937510</v>
      </c>
      <c r="D3527" s="286">
        <f>ROWS(C$5:C3527)</f>
        <v>3523</v>
      </c>
      <c r="E3527" s="286" t="str">
        <f>IF(A3527='5.1'!$E$5,TXM!D3527,"")</f>
        <v/>
      </c>
      <c r="F3527" t="str">
        <f>IFERROR(SMALL($E$5:$E$8000,ROWS($E$5:E3527)),"")</f>
        <v/>
      </c>
      <c r="I3527" s="285" t="s">
        <v>1778</v>
      </c>
      <c r="J3527" t="s">
        <v>199</v>
      </c>
      <c r="K3527" s="300">
        <v>11529694</v>
      </c>
      <c r="L3527" s="286">
        <f>ROWS(K$5:K3527)</f>
        <v>3523</v>
      </c>
      <c r="M3527" s="286" t="str">
        <f>IF(I3527='5.1'!$E$5,TXM!L3527,"")</f>
        <v/>
      </c>
      <c r="N3527" t="str">
        <f>IFERROR(SMALL($M$5:$M$8000,ROWS($M$5:M3527)),"")</f>
        <v/>
      </c>
      <c r="P3527" t="s">
        <v>2054</v>
      </c>
    </row>
    <row r="3528" spans="1:16" ht="14.4" customHeight="1" x14ac:dyDescent="0.25">
      <c r="A3528" t="s">
        <v>2058</v>
      </c>
      <c r="B3528" t="s">
        <v>106</v>
      </c>
      <c r="C3528">
        <v>11847203</v>
      </c>
      <c r="D3528" s="286">
        <f>ROWS(C$5:C3528)</f>
        <v>3524</v>
      </c>
      <c r="E3528" s="286" t="str">
        <f>IF(A3528='5.1'!$E$5,TXM!D3528,"")</f>
        <v/>
      </c>
      <c r="F3528" t="str">
        <f>IFERROR(SMALL($E$5:$E$8000,ROWS($E$5:E3528)),"")</f>
        <v/>
      </c>
      <c r="I3528" s="285" t="s">
        <v>1778</v>
      </c>
      <c r="J3528" t="s">
        <v>106</v>
      </c>
      <c r="K3528" s="300">
        <v>9556574</v>
      </c>
      <c r="L3528" s="286">
        <f>ROWS(K$5:K3528)</f>
        <v>3524</v>
      </c>
      <c r="M3528" s="286" t="str">
        <f>IF(I3528='5.1'!$E$5,TXM!L3528,"")</f>
        <v/>
      </c>
      <c r="N3528" t="str">
        <f>IFERROR(SMALL($M$5:$M$8000,ROWS($M$5:M3528)),"")</f>
        <v/>
      </c>
      <c r="P3528" t="s">
        <v>2054</v>
      </c>
    </row>
    <row r="3529" spans="1:16" ht="14.4" customHeight="1" x14ac:dyDescent="0.25">
      <c r="A3529" t="s">
        <v>2058</v>
      </c>
      <c r="B3529" t="s">
        <v>774</v>
      </c>
      <c r="C3529">
        <v>62588</v>
      </c>
      <c r="D3529" s="286">
        <f>ROWS(C$5:C3529)</f>
        <v>3525</v>
      </c>
      <c r="E3529" s="286" t="str">
        <f>IF(A3529='5.1'!$E$5,TXM!D3529,"")</f>
        <v/>
      </c>
      <c r="F3529" t="str">
        <f>IFERROR(SMALL($E$5:$E$8000,ROWS($E$5:E3529)),"")</f>
        <v/>
      </c>
      <c r="I3529" s="285" t="s">
        <v>1778</v>
      </c>
      <c r="J3529" t="s">
        <v>764</v>
      </c>
      <c r="K3529" s="300">
        <v>8765533</v>
      </c>
      <c r="L3529" s="286">
        <f>ROWS(K$5:K3529)</f>
        <v>3525</v>
      </c>
      <c r="M3529" s="286" t="str">
        <f>IF(I3529='5.1'!$E$5,TXM!L3529,"")</f>
        <v/>
      </c>
      <c r="N3529" t="str">
        <f>IFERROR(SMALL($M$5:$M$8000,ROWS($M$5:M3529)),"")</f>
        <v/>
      </c>
      <c r="P3529" t="s">
        <v>2054</v>
      </c>
    </row>
    <row r="3530" spans="1:16" ht="14.4" customHeight="1" x14ac:dyDescent="0.25">
      <c r="A3530" t="s">
        <v>1884</v>
      </c>
      <c r="B3530" t="s">
        <v>715</v>
      </c>
      <c r="C3530">
        <v>13735139764</v>
      </c>
      <c r="D3530" s="286">
        <f>ROWS(C$5:C3530)</f>
        <v>3526</v>
      </c>
      <c r="E3530" s="286" t="str">
        <f>IF(A3530='5.1'!$E$5,TXM!D3530,"")</f>
        <v/>
      </c>
      <c r="F3530" t="str">
        <f>IFERROR(SMALL($E$5:$E$8000,ROWS($E$5:E3530)),"")</f>
        <v/>
      </c>
      <c r="I3530" s="285" t="s">
        <v>1778</v>
      </c>
      <c r="J3530" t="s">
        <v>768</v>
      </c>
      <c r="K3530" s="300">
        <v>7487980</v>
      </c>
      <c r="L3530" s="286">
        <f>ROWS(K$5:K3530)</f>
        <v>3526</v>
      </c>
      <c r="M3530" s="286" t="str">
        <f>IF(I3530='5.1'!$E$5,TXM!L3530,"")</f>
        <v/>
      </c>
      <c r="N3530" t="str">
        <f>IFERROR(SMALL($M$5:$M$8000,ROWS($M$5:M3530)),"")</f>
        <v/>
      </c>
      <c r="P3530" t="s">
        <v>2054</v>
      </c>
    </row>
    <row r="3531" spans="1:16" ht="14.4" customHeight="1" x14ac:dyDescent="0.25">
      <c r="A3531" t="s">
        <v>1884</v>
      </c>
      <c r="B3531" t="s">
        <v>719</v>
      </c>
      <c r="C3531">
        <v>759935825</v>
      </c>
      <c r="D3531" s="286">
        <f>ROWS(C$5:C3531)</f>
        <v>3527</v>
      </c>
      <c r="E3531" s="286" t="str">
        <f>IF(A3531='5.1'!$E$5,TXM!D3531,"")</f>
        <v/>
      </c>
      <c r="F3531" t="str">
        <f>IFERROR(SMALL($E$5:$E$8000,ROWS($E$5:E3531)),"")</f>
        <v/>
      </c>
      <c r="I3531" s="285" t="s">
        <v>1778</v>
      </c>
      <c r="J3531" t="s">
        <v>108</v>
      </c>
      <c r="K3531" s="300">
        <v>6996511</v>
      </c>
      <c r="L3531" s="286">
        <f>ROWS(K$5:K3531)</f>
        <v>3527</v>
      </c>
      <c r="M3531" s="286" t="str">
        <f>IF(I3531='5.1'!$E$5,TXM!L3531,"")</f>
        <v/>
      </c>
      <c r="N3531" t="str">
        <f>IFERROR(SMALL($M$5:$M$8000,ROWS($M$5:M3531)),"")</f>
        <v/>
      </c>
      <c r="P3531" t="s">
        <v>2054</v>
      </c>
    </row>
    <row r="3532" spans="1:16" ht="14.4" customHeight="1" x14ac:dyDescent="0.25">
      <c r="A3532" t="s">
        <v>1884</v>
      </c>
      <c r="B3532" t="s">
        <v>113</v>
      </c>
      <c r="C3532">
        <v>393226773</v>
      </c>
      <c r="D3532" s="286">
        <f>ROWS(C$5:C3532)</f>
        <v>3528</v>
      </c>
      <c r="E3532" s="286" t="str">
        <f>IF(A3532='5.1'!$E$5,TXM!D3532,"")</f>
        <v/>
      </c>
      <c r="F3532" t="str">
        <f>IFERROR(SMALL($E$5:$E$8000,ROWS($E$5:E3532)),"")</f>
        <v/>
      </c>
      <c r="I3532" s="285" t="s">
        <v>1778</v>
      </c>
      <c r="J3532" t="s">
        <v>110</v>
      </c>
      <c r="K3532" s="300">
        <v>4735214</v>
      </c>
      <c r="L3532" s="286">
        <f>ROWS(K$5:K3532)</f>
        <v>3528</v>
      </c>
      <c r="M3532" s="286" t="str">
        <f>IF(I3532='5.1'!$E$5,TXM!L3532,"")</f>
        <v/>
      </c>
      <c r="N3532" t="str">
        <f>IFERROR(SMALL($M$5:$M$8000,ROWS($M$5:M3532)),"")</f>
        <v/>
      </c>
      <c r="P3532" t="s">
        <v>2054</v>
      </c>
    </row>
    <row r="3533" spans="1:16" ht="14.4" customHeight="1" x14ac:dyDescent="0.25">
      <c r="A3533" t="s">
        <v>1884</v>
      </c>
      <c r="B3533" t="s">
        <v>790</v>
      </c>
      <c r="C3533">
        <v>291121604</v>
      </c>
      <c r="D3533" s="286">
        <f>ROWS(C$5:C3533)</f>
        <v>3529</v>
      </c>
      <c r="E3533" s="286" t="str">
        <f>IF(A3533='5.1'!$E$5,TXM!D3533,"")</f>
        <v/>
      </c>
      <c r="F3533" t="str">
        <f>IFERROR(SMALL($E$5:$E$8000,ROWS($E$5:E3533)),"")</f>
        <v/>
      </c>
      <c r="I3533" s="285" t="s">
        <v>1778</v>
      </c>
      <c r="J3533" t="s">
        <v>808</v>
      </c>
      <c r="K3533" s="300">
        <v>3298292</v>
      </c>
      <c r="L3533" s="286">
        <f>ROWS(K$5:K3533)</f>
        <v>3529</v>
      </c>
      <c r="M3533" s="286" t="str">
        <f>IF(I3533='5.1'!$E$5,TXM!L3533,"")</f>
        <v/>
      </c>
      <c r="N3533" t="str">
        <f>IFERROR(SMALL($M$5:$M$8000,ROWS($M$5:M3533)),"")</f>
        <v/>
      </c>
      <c r="P3533" t="s">
        <v>2054</v>
      </c>
    </row>
    <row r="3534" spans="1:16" ht="14.4" customHeight="1" x14ac:dyDescent="0.25">
      <c r="A3534" t="s">
        <v>1884</v>
      </c>
      <c r="B3534" t="s">
        <v>1080</v>
      </c>
      <c r="C3534">
        <v>207844941</v>
      </c>
      <c r="D3534" s="286">
        <f>ROWS(C$5:C3534)</f>
        <v>3530</v>
      </c>
      <c r="E3534" s="286" t="str">
        <f>IF(A3534='5.1'!$E$5,TXM!D3534,"")</f>
        <v/>
      </c>
      <c r="F3534" t="str">
        <f>IFERROR(SMALL($E$5:$E$8000,ROWS($E$5:E3534)),"")</f>
        <v/>
      </c>
      <c r="I3534" s="285" t="s">
        <v>1778</v>
      </c>
      <c r="J3534" t="s">
        <v>806</v>
      </c>
      <c r="K3534" s="300">
        <v>3195880</v>
      </c>
      <c r="L3534" s="286">
        <f>ROWS(K$5:K3534)</f>
        <v>3530</v>
      </c>
      <c r="M3534" s="286" t="str">
        <f>IF(I3534='5.1'!$E$5,TXM!L3534,"")</f>
        <v/>
      </c>
      <c r="N3534" t="str">
        <f>IFERROR(SMALL($M$5:$M$8000,ROWS($M$5:M3534)),"")</f>
        <v/>
      </c>
      <c r="P3534" t="s">
        <v>2054</v>
      </c>
    </row>
    <row r="3535" spans="1:16" ht="14.4" customHeight="1" x14ac:dyDescent="0.25">
      <c r="A3535" t="s">
        <v>1884</v>
      </c>
      <c r="B3535" t="s">
        <v>1081</v>
      </c>
      <c r="C3535">
        <v>31861365</v>
      </c>
      <c r="D3535" s="286">
        <f>ROWS(C$5:C3535)</f>
        <v>3531</v>
      </c>
      <c r="E3535" s="286" t="str">
        <f>IF(A3535='5.1'!$E$5,TXM!D3535,"")</f>
        <v/>
      </c>
      <c r="F3535" t="str">
        <f>IFERROR(SMALL($E$5:$E$8000,ROWS($E$5:E3535)),"")</f>
        <v/>
      </c>
      <c r="I3535" s="285" t="s">
        <v>1778</v>
      </c>
      <c r="J3535" t="s">
        <v>1096</v>
      </c>
      <c r="K3535" s="300">
        <v>2862231</v>
      </c>
      <c r="L3535" s="286">
        <f>ROWS(K$5:K3535)</f>
        <v>3531</v>
      </c>
      <c r="M3535" s="286" t="str">
        <f>IF(I3535='5.1'!$E$5,TXM!L3535,"")</f>
        <v/>
      </c>
      <c r="N3535" t="str">
        <f>IFERROR(SMALL($M$5:$M$8000,ROWS($M$5:M3535)),"")</f>
        <v/>
      </c>
      <c r="P3535" t="s">
        <v>2054</v>
      </c>
    </row>
    <row r="3536" spans="1:16" ht="14.4" customHeight="1" x14ac:dyDescent="0.25">
      <c r="A3536" t="s">
        <v>1884</v>
      </c>
      <c r="B3536" t="s">
        <v>776</v>
      </c>
      <c r="C3536">
        <v>31389212</v>
      </c>
      <c r="D3536" s="286">
        <f>ROWS(C$5:C3536)</f>
        <v>3532</v>
      </c>
      <c r="E3536" s="286" t="str">
        <f>IF(A3536='5.1'!$E$5,TXM!D3536,"")</f>
        <v/>
      </c>
      <c r="F3536" t="str">
        <f>IFERROR(SMALL($E$5:$E$8000,ROWS($E$5:E3536)),"")</f>
        <v/>
      </c>
      <c r="I3536" s="285" t="s">
        <v>1778</v>
      </c>
      <c r="J3536" t="s">
        <v>109</v>
      </c>
      <c r="K3536" s="300">
        <v>2798176</v>
      </c>
      <c r="L3536" s="286">
        <f>ROWS(K$5:K3536)</f>
        <v>3532</v>
      </c>
      <c r="M3536" s="286" t="str">
        <f>IF(I3536='5.1'!$E$5,TXM!L3536,"")</f>
        <v/>
      </c>
      <c r="N3536" t="str">
        <f>IFERROR(SMALL($M$5:$M$8000,ROWS($M$5:M3536)),"")</f>
        <v/>
      </c>
      <c r="P3536" t="s">
        <v>2054</v>
      </c>
    </row>
    <row r="3537" spans="1:16" ht="14.4" customHeight="1" x14ac:dyDescent="0.25">
      <c r="A3537" t="s">
        <v>1884</v>
      </c>
      <c r="B3537" t="s">
        <v>784</v>
      </c>
      <c r="C3537">
        <v>17759318</v>
      </c>
      <c r="D3537" s="286">
        <f>ROWS(C$5:C3537)</f>
        <v>3533</v>
      </c>
      <c r="E3537" s="286" t="str">
        <f>IF(A3537='5.1'!$E$5,TXM!D3537,"")</f>
        <v/>
      </c>
      <c r="F3537" t="str">
        <f>IFERROR(SMALL($E$5:$E$8000,ROWS($E$5:E3537)),"")</f>
        <v/>
      </c>
      <c r="I3537" s="285" t="s">
        <v>1778</v>
      </c>
      <c r="J3537" t="s">
        <v>115</v>
      </c>
      <c r="K3537" s="300">
        <v>2675983</v>
      </c>
      <c r="L3537" s="286">
        <f>ROWS(K$5:K3537)</f>
        <v>3533</v>
      </c>
      <c r="M3537" s="286" t="str">
        <f>IF(I3537='5.1'!$E$5,TXM!L3537,"")</f>
        <v/>
      </c>
      <c r="N3537" t="str">
        <f>IFERROR(SMALL($M$5:$M$8000,ROWS($M$5:M3537)),"")</f>
        <v/>
      </c>
      <c r="P3537" t="s">
        <v>2054</v>
      </c>
    </row>
    <row r="3538" spans="1:16" ht="14.4" customHeight="1" x14ac:dyDescent="0.25">
      <c r="A3538" t="s">
        <v>1884</v>
      </c>
      <c r="B3538" t="s">
        <v>752</v>
      </c>
      <c r="C3538">
        <v>16943538</v>
      </c>
      <c r="D3538" s="286">
        <f>ROWS(C$5:C3538)</f>
        <v>3534</v>
      </c>
      <c r="E3538" s="286" t="str">
        <f>IF(A3538='5.1'!$E$5,TXM!D3538,"")</f>
        <v/>
      </c>
      <c r="F3538" t="str">
        <f>IFERROR(SMALL($E$5:$E$8000,ROWS($E$5:E3538)),"")</f>
        <v/>
      </c>
      <c r="I3538" s="285" t="s">
        <v>1778</v>
      </c>
      <c r="J3538" t="s">
        <v>1084</v>
      </c>
      <c r="K3538" s="300">
        <v>2522921</v>
      </c>
      <c r="L3538" s="286">
        <f>ROWS(K$5:K3538)</f>
        <v>3534</v>
      </c>
      <c r="M3538" s="286" t="str">
        <f>IF(I3538='5.1'!$E$5,TXM!L3538,"")</f>
        <v/>
      </c>
      <c r="N3538" t="str">
        <f>IFERROR(SMALL($M$5:$M$8000,ROWS($M$5:M3538)),"")</f>
        <v/>
      </c>
      <c r="P3538" t="s">
        <v>2054</v>
      </c>
    </row>
    <row r="3539" spans="1:16" ht="14.4" customHeight="1" x14ac:dyDescent="0.25">
      <c r="A3539" t="s">
        <v>1884</v>
      </c>
      <c r="B3539" t="s">
        <v>106</v>
      </c>
      <c r="C3539">
        <v>15086109</v>
      </c>
      <c r="D3539" s="286">
        <f>ROWS(C$5:C3539)</f>
        <v>3535</v>
      </c>
      <c r="E3539" s="286" t="str">
        <f>IF(A3539='5.1'!$E$5,TXM!D3539,"")</f>
        <v/>
      </c>
      <c r="F3539" t="str">
        <f>IFERROR(SMALL($E$5:$E$8000,ROWS($E$5:E3539)),"")</f>
        <v/>
      </c>
      <c r="I3539" s="285" t="s">
        <v>1778</v>
      </c>
      <c r="J3539" t="s">
        <v>713</v>
      </c>
      <c r="K3539" s="300">
        <v>2324009</v>
      </c>
      <c r="L3539" s="286">
        <f>ROWS(K$5:K3539)</f>
        <v>3535</v>
      </c>
      <c r="M3539" s="286" t="str">
        <f>IF(I3539='5.1'!$E$5,TXM!L3539,"")</f>
        <v/>
      </c>
      <c r="N3539" t="str">
        <f>IFERROR(SMALL($M$5:$M$8000,ROWS($M$5:M3539)),"")</f>
        <v/>
      </c>
      <c r="P3539" t="s">
        <v>2054</v>
      </c>
    </row>
    <row r="3540" spans="1:16" ht="14.4" customHeight="1" x14ac:dyDescent="0.25">
      <c r="A3540" t="s">
        <v>1884</v>
      </c>
      <c r="B3540" t="s">
        <v>746</v>
      </c>
      <c r="C3540">
        <v>11882940</v>
      </c>
      <c r="D3540" s="286">
        <f>ROWS(C$5:C3540)</f>
        <v>3536</v>
      </c>
      <c r="E3540" s="286" t="str">
        <f>IF(A3540='5.1'!$E$5,TXM!D3540,"")</f>
        <v/>
      </c>
      <c r="F3540" t="str">
        <f>IFERROR(SMALL($E$5:$E$8000,ROWS($E$5:E3540)),"")</f>
        <v/>
      </c>
      <c r="I3540" s="285" t="s">
        <v>1778</v>
      </c>
      <c r="J3540" t="s">
        <v>1080</v>
      </c>
      <c r="K3540" s="300">
        <v>2101624</v>
      </c>
      <c r="L3540" s="286">
        <f>ROWS(K$5:K3540)</f>
        <v>3536</v>
      </c>
      <c r="M3540" s="286" t="str">
        <f>IF(I3540='5.1'!$E$5,TXM!L3540,"")</f>
        <v/>
      </c>
      <c r="N3540" t="str">
        <f>IFERROR(SMALL($M$5:$M$8000,ROWS($M$5:M3540)),"")</f>
        <v/>
      </c>
      <c r="P3540" t="s">
        <v>2054</v>
      </c>
    </row>
    <row r="3541" spans="1:16" ht="14.4" customHeight="1" x14ac:dyDescent="0.25">
      <c r="A3541" t="s">
        <v>1884</v>
      </c>
      <c r="B3541" t="s">
        <v>717</v>
      </c>
      <c r="C3541">
        <v>7289172</v>
      </c>
      <c r="D3541" s="286">
        <f>ROWS(C$5:C3541)</f>
        <v>3537</v>
      </c>
      <c r="E3541" s="286" t="str">
        <f>IF(A3541='5.1'!$E$5,TXM!D3541,"")</f>
        <v/>
      </c>
      <c r="F3541" t="str">
        <f>IFERROR(SMALL($E$5:$E$8000,ROWS($E$5:E3541)),"")</f>
        <v/>
      </c>
      <c r="I3541" s="285" t="s">
        <v>1778</v>
      </c>
      <c r="J3541" t="s">
        <v>802</v>
      </c>
      <c r="K3541" s="300">
        <v>1165161</v>
      </c>
      <c r="L3541" s="286">
        <f>ROWS(K$5:K3541)</f>
        <v>3537</v>
      </c>
      <c r="M3541" s="286" t="str">
        <f>IF(I3541='5.1'!$E$5,TXM!L3541,"")</f>
        <v/>
      </c>
      <c r="N3541" t="str">
        <f>IFERROR(SMALL($M$5:$M$8000,ROWS($M$5:M3541)),"")</f>
        <v/>
      </c>
      <c r="P3541" t="s">
        <v>2054</v>
      </c>
    </row>
    <row r="3542" spans="1:16" ht="14.4" customHeight="1" x14ac:dyDescent="0.25">
      <c r="A3542" t="s">
        <v>1884</v>
      </c>
      <c r="B3542" t="s">
        <v>750</v>
      </c>
      <c r="C3542">
        <v>6569990</v>
      </c>
      <c r="D3542" s="286">
        <f>ROWS(C$5:C3542)</f>
        <v>3538</v>
      </c>
      <c r="E3542" s="286" t="str">
        <f>IF(A3542='5.1'!$E$5,TXM!D3542,"")</f>
        <v/>
      </c>
      <c r="F3542" t="str">
        <f>IFERROR(SMALL($E$5:$E$8000,ROWS($E$5:E3542)),"")</f>
        <v/>
      </c>
      <c r="I3542" s="285" t="s">
        <v>1778</v>
      </c>
      <c r="J3542" t="s">
        <v>796</v>
      </c>
      <c r="K3542" s="300">
        <v>1109030</v>
      </c>
      <c r="L3542" s="286">
        <f>ROWS(K$5:K3542)</f>
        <v>3538</v>
      </c>
      <c r="M3542" s="286" t="str">
        <f>IF(I3542='5.1'!$E$5,TXM!L3542,"")</f>
        <v/>
      </c>
      <c r="N3542" t="str">
        <f>IFERROR(SMALL($M$5:$M$8000,ROWS($M$5:M3542)),"")</f>
        <v/>
      </c>
      <c r="P3542" t="s">
        <v>2054</v>
      </c>
    </row>
    <row r="3543" spans="1:16" ht="14.4" customHeight="1" x14ac:dyDescent="0.25">
      <c r="A3543" t="s">
        <v>1884</v>
      </c>
      <c r="B3543" t="s">
        <v>1079</v>
      </c>
      <c r="C3543">
        <v>5140366</v>
      </c>
      <c r="D3543" s="286">
        <f>ROWS(C$5:C3543)</f>
        <v>3539</v>
      </c>
      <c r="E3543" s="286" t="str">
        <f>IF(A3543='5.1'!$E$5,TXM!D3543,"")</f>
        <v/>
      </c>
      <c r="F3543" t="str">
        <f>IFERROR(SMALL($E$5:$E$8000,ROWS($E$5:E3543)),"")</f>
        <v/>
      </c>
      <c r="I3543" s="285" t="s">
        <v>1778</v>
      </c>
      <c r="J3543" t="s">
        <v>821</v>
      </c>
      <c r="K3543" s="300">
        <v>1084208</v>
      </c>
      <c r="L3543" s="286">
        <f>ROWS(K$5:K3543)</f>
        <v>3539</v>
      </c>
      <c r="M3543" s="286" t="str">
        <f>IF(I3543='5.1'!$E$5,TXM!L3543,"")</f>
        <v/>
      </c>
      <c r="N3543" t="str">
        <f>IFERROR(SMALL($M$5:$M$8000,ROWS($M$5:M3543)),"")</f>
        <v/>
      </c>
      <c r="P3543" t="s">
        <v>2054</v>
      </c>
    </row>
    <row r="3544" spans="1:16" ht="14.4" customHeight="1" x14ac:dyDescent="0.25">
      <c r="A3544" t="s">
        <v>1884</v>
      </c>
      <c r="B3544" t="s">
        <v>711</v>
      </c>
      <c r="C3544">
        <v>4473640</v>
      </c>
      <c r="D3544" s="286">
        <f>ROWS(C$5:C3544)</f>
        <v>3540</v>
      </c>
      <c r="E3544" s="286" t="str">
        <f>IF(A3544='5.1'!$E$5,TXM!D3544,"")</f>
        <v/>
      </c>
      <c r="F3544" t="str">
        <f>IFERROR(SMALL($E$5:$E$8000,ROWS($E$5:E3544)),"")</f>
        <v/>
      </c>
      <c r="I3544" s="285" t="s">
        <v>1778</v>
      </c>
      <c r="J3544" t="s">
        <v>102</v>
      </c>
      <c r="K3544" s="300">
        <v>1025494</v>
      </c>
      <c r="L3544" s="286">
        <f>ROWS(K$5:K3544)</f>
        <v>3540</v>
      </c>
      <c r="M3544" s="286" t="str">
        <f>IF(I3544='5.1'!$E$5,TXM!L3544,"")</f>
        <v/>
      </c>
      <c r="N3544" t="str">
        <f>IFERROR(SMALL($M$5:$M$8000,ROWS($M$5:M3544)),"")</f>
        <v/>
      </c>
      <c r="P3544" t="s">
        <v>2054</v>
      </c>
    </row>
    <row r="3545" spans="1:16" ht="14.4" customHeight="1" x14ac:dyDescent="0.25">
      <c r="A3545" t="s">
        <v>1884</v>
      </c>
      <c r="B3545" t="s">
        <v>116</v>
      </c>
      <c r="C3545">
        <v>4428074</v>
      </c>
      <c r="D3545" s="286">
        <f>ROWS(C$5:C3545)</f>
        <v>3541</v>
      </c>
      <c r="E3545" s="286" t="str">
        <f>IF(A3545='5.1'!$E$5,TXM!D3545,"")</f>
        <v/>
      </c>
      <c r="F3545" t="str">
        <f>IFERROR(SMALL($E$5:$E$8000,ROWS($E$5:E3545)),"")</f>
        <v/>
      </c>
      <c r="I3545" s="285" t="s">
        <v>1778</v>
      </c>
      <c r="J3545" t="s">
        <v>1081</v>
      </c>
      <c r="K3545" s="300">
        <v>1022304</v>
      </c>
      <c r="L3545" s="286">
        <f>ROWS(K$5:K3545)</f>
        <v>3541</v>
      </c>
      <c r="M3545" s="286" t="str">
        <f>IF(I3545='5.1'!$E$5,TXM!L3545,"")</f>
        <v/>
      </c>
      <c r="N3545" t="str">
        <f>IFERROR(SMALL($M$5:$M$8000,ROWS($M$5:M3545)),"")</f>
        <v/>
      </c>
      <c r="P3545" t="s">
        <v>2054</v>
      </c>
    </row>
    <row r="3546" spans="1:16" ht="14.4" customHeight="1" x14ac:dyDescent="0.25">
      <c r="A3546" t="s">
        <v>1884</v>
      </c>
      <c r="B3546" t="s">
        <v>723</v>
      </c>
      <c r="C3546">
        <v>4061294</v>
      </c>
      <c r="D3546" s="286">
        <f>ROWS(C$5:C3546)</f>
        <v>3542</v>
      </c>
      <c r="E3546" s="286" t="str">
        <f>IF(A3546='5.1'!$E$5,TXM!D3546,"")</f>
        <v/>
      </c>
      <c r="F3546" t="str">
        <f>IFERROR(SMALL($E$5:$E$8000,ROWS($E$5:E3546)),"")</f>
        <v/>
      </c>
      <c r="I3546" s="285" t="s">
        <v>1778</v>
      </c>
      <c r="J3546" t="s">
        <v>752</v>
      </c>
      <c r="K3546" s="300">
        <v>957898</v>
      </c>
      <c r="L3546" s="286">
        <f>ROWS(K$5:K3546)</f>
        <v>3542</v>
      </c>
      <c r="M3546" s="286" t="str">
        <f>IF(I3546='5.1'!$E$5,TXM!L3546,"")</f>
        <v/>
      </c>
      <c r="N3546" t="str">
        <f>IFERROR(SMALL($M$5:$M$8000,ROWS($M$5:M3546)),"")</f>
        <v/>
      </c>
      <c r="P3546" t="s">
        <v>2054</v>
      </c>
    </row>
    <row r="3547" spans="1:16" ht="14.4" customHeight="1" x14ac:dyDescent="0.25">
      <c r="A3547" t="s">
        <v>1884</v>
      </c>
      <c r="B3547" t="s">
        <v>117</v>
      </c>
      <c r="C3547">
        <v>3207398</v>
      </c>
      <c r="D3547" s="286">
        <f>ROWS(C$5:C3547)</f>
        <v>3543</v>
      </c>
      <c r="E3547" s="286" t="str">
        <f>IF(A3547='5.1'!$E$5,TXM!D3547,"")</f>
        <v/>
      </c>
      <c r="F3547" t="str">
        <f>IFERROR(SMALL($E$5:$E$8000,ROWS($E$5:E3547)),"")</f>
        <v/>
      </c>
      <c r="I3547" s="285" t="s">
        <v>1778</v>
      </c>
      <c r="J3547" t="s">
        <v>790</v>
      </c>
      <c r="K3547" s="300">
        <v>918433</v>
      </c>
      <c r="L3547" s="286">
        <f>ROWS(K$5:K3547)</f>
        <v>3543</v>
      </c>
      <c r="M3547" s="286" t="str">
        <f>IF(I3547='5.1'!$E$5,TXM!L3547,"")</f>
        <v/>
      </c>
      <c r="N3547" t="str">
        <f>IFERROR(SMALL($M$5:$M$8000,ROWS($M$5:M3547)),"")</f>
        <v/>
      </c>
      <c r="P3547" t="s">
        <v>2054</v>
      </c>
    </row>
    <row r="3548" spans="1:16" ht="14.4" customHeight="1" x14ac:dyDescent="0.25">
      <c r="A3548" t="s">
        <v>1884</v>
      </c>
      <c r="B3548" t="s">
        <v>800</v>
      </c>
      <c r="C3548">
        <v>3194074</v>
      </c>
      <c r="D3548" s="286">
        <f>ROWS(C$5:C3548)</f>
        <v>3544</v>
      </c>
      <c r="E3548" s="286" t="str">
        <f>IF(A3548='5.1'!$E$5,TXM!D3548,"")</f>
        <v/>
      </c>
      <c r="F3548" t="str">
        <f>IFERROR(SMALL($E$5:$E$8000,ROWS($E$5:E3548)),"")</f>
        <v/>
      </c>
      <c r="I3548" s="285" t="s">
        <v>1778</v>
      </c>
      <c r="J3548" t="s">
        <v>748</v>
      </c>
      <c r="K3548" s="300">
        <v>871246</v>
      </c>
      <c r="L3548" s="286">
        <f>ROWS(K$5:K3548)</f>
        <v>3544</v>
      </c>
      <c r="M3548" s="286" t="str">
        <f>IF(I3548='5.1'!$E$5,TXM!L3548,"")</f>
        <v/>
      </c>
      <c r="N3548" t="str">
        <f>IFERROR(SMALL($M$5:$M$8000,ROWS($M$5:M3548)),"")</f>
        <v/>
      </c>
      <c r="P3548" t="s">
        <v>2054</v>
      </c>
    </row>
    <row r="3549" spans="1:16" ht="14.4" customHeight="1" x14ac:dyDescent="0.25">
      <c r="A3549" t="s">
        <v>1884</v>
      </c>
      <c r="B3549" t="s">
        <v>788</v>
      </c>
      <c r="C3549">
        <v>2779646</v>
      </c>
      <c r="D3549" s="286">
        <f>ROWS(C$5:C3549)</f>
        <v>3545</v>
      </c>
      <c r="E3549" s="286" t="str">
        <f>IF(A3549='5.1'!$E$5,TXM!D3549,"")</f>
        <v/>
      </c>
      <c r="F3549" t="str">
        <f>IFERROR(SMALL($E$5:$E$8000,ROWS($E$5:E3549)),"")</f>
        <v/>
      </c>
      <c r="I3549" s="285" t="s">
        <v>1778</v>
      </c>
      <c r="J3549" t="s">
        <v>780</v>
      </c>
      <c r="K3549" s="300">
        <v>838290</v>
      </c>
      <c r="L3549" s="286">
        <f>ROWS(K$5:K3549)</f>
        <v>3545</v>
      </c>
      <c r="M3549" s="286" t="str">
        <f>IF(I3549='5.1'!$E$5,TXM!L3549,"")</f>
        <v/>
      </c>
      <c r="N3549" t="str">
        <f>IFERROR(SMALL($M$5:$M$8000,ROWS($M$5:M3549)),"")</f>
        <v/>
      </c>
      <c r="P3549" t="s">
        <v>2054</v>
      </c>
    </row>
    <row r="3550" spans="1:16" ht="14.4" customHeight="1" x14ac:dyDescent="0.25">
      <c r="A3550" t="s">
        <v>1884</v>
      </c>
      <c r="B3550" t="s">
        <v>115</v>
      </c>
      <c r="C3550">
        <v>1859859</v>
      </c>
      <c r="D3550" s="286">
        <f>ROWS(C$5:C3550)</f>
        <v>3546</v>
      </c>
      <c r="E3550" s="286" t="str">
        <f>IF(A3550='5.1'!$E$5,TXM!D3550,"")</f>
        <v/>
      </c>
      <c r="F3550" t="str">
        <f>IFERROR(SMALL($E$5:$E$8000,ROWS($E$5:E3550)),"")</f>
        <v/>
      </c>
      <c r="I3550" s="285" t="s">
        <v>1778</v>
      </c>
      <c r="J3550" t="s">
        <v>804</v>
      </c>
      <c r="K3550" s="300">
        <v>738334</v>
      </c>
      <c r="L3550" s="286">
        <f>ROWS(K$5:K3550)</f>
        <v>3546</v>
      </c>
      <c r="M3550" s="286" t="str">
        <f>IF(I3550='5.1'!$E$5,TXM!L3550,"")</f>
        <v/>
      </c>
      <c r="N3550" t="str">
        <f>IFERROR(SMALL($M$5:$M$8000,ROWS($M$5:M3550)),"")</f>
        <v/>
      </c>
      <c r="P3550" t="s">
        <v>2054</v>
      </c>
    </row>
    <row r="3551" spans="1:16" ht="14.4" customHeight="1" x14ac:dyDescent="0.25">
      <c r="A3551" t="s">
        <v>1884</v>
      </c>
      <c r="B3551" t="s">
        <v>796</v>
      </c>
      <c r="C3551">
        <v>1533598</v>
      </c>
      <c r="D3551" s="286">
        <f>ROWS(C$5:C3551)</f>
        <v>3547</v>
      </c>
      <c r="E3551" s="286" t="str">
        <f>IF(A3551='5.1'!$E$5,TXM!D3551,"")</f>
        <v/>
      </c>
      <c r="F3551" t="str">
        <f>IFERROR(SMALL($E$5:$E$8000,ROWS($E$5:E3551)),"")</f>
        <v/>
      </c>
      <c r="I3551" s="285" t="s">
        <v>1778</v>
      </c>
      <c r="J3551" t="s">
        <v>810</v>
      </c>
      <c r="K3551" s="300">
        <v>541610</v>
      </c>
      <c r="L3551" s="286">
        <f>ROWS(K$5:K3551)</f>
        <v>3547</v>
      </c>
      <c r="M3551" s="286" t="str">
        <f>IF(I3551='5.1'!$E$5,TXM!L3551,"")</f>
        <v/>
      </c>
      <c r="N3551" t="str">
        <f>IFERROR(SMALL($M$5:$M$8000,ROWS($M$5:M3551)),"")</f>
        <v/>
      </c>
      <c r="P3551" t="s">
        <v>2054</v>
      </c>
    </row>
    <row r="3552" spans="1:16" ht="14.4" customHeight="1" x14ac:dyDescent="0.25">
      <c r="A3552" t="s">
        <v>1884</v>
      </c>
      <c r="B3552" t="s">
        <v>118</v>
      </c>
      <c r="C3552">
        <v>1518484</v>
      </c>
      <c r="D3552" s="286">
        <f>ROWS(C$5:C3552)</f>
        <v>3548</v>
      </c>
      <c r="E3552" s="286" t="str">
        <f>IF(A3552='5.1'!$E$5,TXM!D3552,"")</f>
        <v/>
      </c>
      <c r="F3552" t="str">
        <f>IFERROR(SMALL($E$5:$E$8000,ROWS($E$5:E3552)),"")</f>
        <v/>
      </c>
      <c r="I3552" s="285" t="s">
        <v>1778</v>
      </c>
      <c r="J3552" t="s">
        <v>119</v>
      </c>
      <c r="K3552" s="300">
        <v>466020</v>
      </c>
      <c r="L3552" s="286">
        <f>ROWS(K$5:K3552)</f>
        <v>3548</v>
      </c>
      <c r="M3552" s="286" t="str">
        <f>IF(I3552='5.1'!$E$5,TXM!L3552,"")</f>
        <v/>
      </c>
      <c r="N3552" t="str">
        <f>IFERROR(SMALL($M$5:$M$8000,ROWS($M$5:M3552)),"")</f>
        <v/>
      </c>
      <c r="P3552" t="s">
        <v>2054</v>
      </c>
    </row>
    <row r="3553" spans="1:16" ht="14.4" customHeight="1" x14ac:dyDescent="0.25">
      <c r="A3553" t="s">
        <v>1884</v>
      </c>
      <c r="B3553" t="s">
        <v>199</v>
      </c>
      <c r="C3553">
        <v>1454400</v>
      </c>
      <c r="D3553" s="286">
        <f>ROWS(C$5:C3553)</f>
        <v>3549</v>
      </c>
      <c r="E3553" s="286" t="str">
        <f>IF(A3553='5.1'!$E$5,TXM!D3553,"")</f>
        <v/>
      </c>
      <c r="F3553" t="str">
        <f>IFERROR(SMALL($E$5:$E$8000,ROWS($E$5:E3553)),"")</f>
        <v/>
      </c>
      <c r="I3553" s="285" t="s">
        <v>1778</v>
      </c>
      <c r="J3553" t="s">
        <v>784</v>
      </c>
      <c r="K3553" s="300">
        <v>460599</v>
      </c>
      <c r="L3553" s="286">
        <f>ROWS(K$5:K3553)</f>
        <v>3549</v>
      </c>
      <c r="M3553" s="286" t="str">
        <f>IF(I3553='5.1'!$E$5,TXM!L3553,"")</f>
        <v/>
      </c>
      <c r="N3553" t="str">
        <f>IFERROR(SMALL($M$5:$M$8000,ROWS($M$5:M3553)),"")</f>
        <v/>
      </c>
      <c r="P3553" t="s">
        <v>2054</v>
      </c>
    </row>
    <row r="3554" spans="1:16" ht="14.4" customHeight="1" x14ac:dyDescent="0.25">
      <c r="A3554" t="s">
        <v>1884</v>
      </c>
      <c r="B3554" t="s">
        <v>808</v>
      </c>
      <c r="C3554">
        <v>1432285</v>
      </c>
      <c r="D3554" s="286">
        <f>ROWS(C$5:C3554)</f>
        <v>3550</v>
      </c>
      <c r="E3554" s="286" t="str">
        <f>IF(A3554='5.1'!$E$5,TXM!D3554,"")</f>
        <v/>
      </c>
      <c r="F3554" t="str">
        <f>IFERROR(SMALL($E$5:$E$8000,ROWS($E$5:E3554)),"")</f>
        <v/>
      </c>
      <c r="I3554" s="285" t="s">
        <v>1778</v>
      </c>
      <c r="J3554" t="s">
        <v>818</v>
      </c>
      <c r="K3554" s="300">
        <v>455860</v>
      </c>
      <c r="L3554" s="286">
        <f>ROWS(K$5:K3554)</f>
        <v>3550</v>
      </c>
      <c r="M3554" s="286" t="str">
        <f>IF(I3554='5.1'!$E$5,TXM!L3554,"")</f>
        <v/>
      </c>
      <c r="N3554" t="str">
        <f>IFERROR(SMALL($M$5:$M$8000,ROWS($M$5:M3554)),"")</f>
        <v/>
      </c>
      <c r="P3554" t="s">
        <v>2054</v>
      </c>
    </row>
    <row r="3555" spans="1:16" ht="14.4" customHeight="1" x14ac:dyDescent="0.25">
      <c r="A3555" t="s">
        <v>1884</v>
      </c>
      <c r="B3555" t="s">
        <v>725</v>
      </c>
      <c r="C3555">
        <v>1149394</v>
      </c>
      <c r="D3555" s="286">
        <f>ROWS(C$5:C3555)</f>
        <v>3551</v>
      </c>
      <c r="E3555" s="286" t="str">
        <f>IF(A3555='5.1'!$E$5,TXM!D3555,"")</f>
        <v/>
      </c>
      <c r="F3555" t="str">
        <f>IFERROR(SMALL($E$5:$E$8000,ROWS($E$5:E3555)),"")</f>
        <v/>
      </c>
      <c r="I3555" s="285" t="s">
        <v>1778</v>
      </c>
      <c r="J3555" t="s">
        <v>750</v>
      </c>
      <c r="K3555" s="300">
        <v>443851</v>
      </c>
      <c r="L3555" s="286">
        <f>ROWS(K$5:K3555)</f>
        <v>3551</v>
      </c>
      <c r="M3555" s="286" t="str">
        <f>IF(I3555='5.1'!$E$5,TXM!L3555,"")</f>
        <v/>
      </c>
      <c r="N3555" t="str">
        <f>IFERROR(SMALL($M$5:$M$8000,ROWS($M$5:M3555)),"")</f>
        <v/>
      </c>
      <c r="P3555" t="s">
        <v>2054</v>
      </c>
    </row>
    <row r="3556" spans="1:16" ht="14.4" customHeight="1" x14ac:dyDescent="0.25">
      <c r="A3556" t="s">
        <v>1884</v>
      </c>
      <c r="B3556" t="s">
        <v>705</v>
      </c>
      <c r="C3556">
        <v>1137653</v>
      </c>
      <c r="D3556" s="286">
        <f>ROWS(C$5:C3556)</f>
        <v>3552</v>
      </c>
      <c r="E3556" s="286" t="str">
        <f>IF(A3556='5.1'!$E$5,TXM!D3556,"")</f>
        <v/>
      </c>
      <c r="F3556" t="str">
        <f>IFERROR(SMALL($E$5:$E$8000,ROWS($E$5:E3556)),"")</f>
        <v/>
      </c>
      <c r="I3556" s="285" t="s">
        <v>1778</v>
      </c>
      <c r="J3556" t="s">
        <v>1097</v>
      </c>
      <c r="K3556" s="300">
        <v>401654</v>
      </c>
      <c r="L3556" s="286">
        <f>ROWS(K$5:K3556)</f>
        <v>3552</v>
      </c>
      <c r="M3556" s="286" t="str">
        <f>IF(I3556='5.1'!$E$5,TXM!L3556,"")</f>
        <v/>
      </c>
      <c r="N3556" t="str">
        <f>IFERROR(SMALL($M$5:$M$8000,ROWS($M$5:M3556)),"")</f>
        <v/>
      </c>
      <c r="P3556" t="s">
        <v>2054</v>
      </c>
    </row>
    <row r="3557" spans="1:16" ht="14.4" customHeight="1" x14ac:dyDescent="0.25">
      <c r="A3557" t="s">
        <v>1884</v>
      </c>
      <c r="B3557" t="s">
        <v>782</v>
      </c>
      <c r="C3557">
        <v>1091702</v>
      </c>
      <c r="D3557" s="286">
        <f>ROWS(C$5:C3557)</f>
        <v>3553</v>
      </c>
      <c r="E3557" s="286" t="str">
        <f>IF(A3557='5.1'!$E$5,TXM!D3557,"")</f>
        <v/>
      </c>
      <c r="F3557" t="str">
        <f>IFERROR(SMALL($E$5:$E$8000,ROWS($E$5:E3557)),"")</f>
        <v/>
      </c>
      <c r="I3557" s="285" t="s">
        <v>1778</v>
      </c>
      <c r="J3557" t="s">
        <v>776</v>
      </c>
      <c r="K3557" s="300">
        <v>298265</v>
      </c>
      <c r="L3557" s="286">
        <f>ROWS(K$5:K3557)</f>
        <v>3553</v>
      </c>
      <c r="M3557" s="286" t="str">
        <f>IF(I3557='5.1'!$E$5,TXM!L3557,"")</f>
        <v/>
      </c>
      <c r="N3557" t="str">
        <f>IFERROR(SMALL($M$5:$M$8000,ROWS($M$5:M3557)),"")</f>
        <v/>
      </c>
      <c r="P3557" t="s">
        <v>2054</v>
      </c>
    </row>
    <row r="3558" spans="1:16" ht="14.4" customHeight="1" x14ac:dyDescent="0.25">
      <c r="A3558" t="s">
        <v>1884</v>
      </c>
      <c r="B3558" t="s">
        <v>823</v>
      </c>
      <c r="C3558">
        <v>921419</v>
      </c>
      <c r="D3558" s="286">
        <f>ROWS(C$5:C3558)</f>
        <v>3554</v>
      </c>
      <c r="E3558" s="286" t="str">
        <f>IF(A3558='5.1'!$E$5,TXM!D3558,"")</f>
        <v/>
      </c>
      <c r="F3558" t="str">
        <f>IFERROR(SMALL($E$5:$E$8000,ROWS($E$5:E3558)),"")</f>
        <v/>
      </c>
      <c r="I3558" s="285" t="s">
        <v>1778</v>
      </c>
      <c r="J3558" t="s">
        <v>1089</v>
      </c>
      <c r="K3558" s="300">
        <v>265579</v>
      </c>
      <c r="L3558" s="286">
        <f>ROWS(K$5:K3558)</f>
        <v>3554</v>
      </c>
      <c r="M3558" s="286" t="str">
        <f>IF(I3558='5.1'!$E$5,TXM!L3558,"")</f>
        <v/>
      </c>
      <c r="N3558" t="str">
        <f>IFERROR(SMALL($M$5:$M$8000,ROWS($M$5:M3558)),"")</f>
        <v/>
      </c>
      <c r="P3558" t="s">
        <v>2054</v>
      </c>
    </row>
    <row r="3559" spans="1:16" ht="14.4" customHeight="1" x14ac:dyDescent="0.25">
      <c r="A3559" t="s">
        <v>1884</v>
      </c>
      <c r="B3559" t="s">
        <v>786</v>
      </c>
      <c r="C3559">
        <v>739625</v>
      </c>
      <c r="D3559" s="286">
        <f>ROWS(C$5:C3559)</f>
        <v>3555</v>
      </c>
      <c r="E3559" s="286" t="str">
        <f>IF(A3559='5.1'!$E$5,TXM!D3559,"")</f>
        <v/>
      </c>
      <c r="F3559" t="str">
        <f>IFERROR(SMALL($E$5:$E$8000,ROWS($E$5:E3559)),"")</f>
        <v/>
      </c>
      <c r="I3559" s="285" t="s">
        <v>1778</v>
      </c>
      <c r="J3559" t="s">
        <v>1093</v>
      </c>
      <c r="K3559" s="300">
        <v>216221</v>
      </c>
      <c r="L3559" s="286">
        <f>ROWS(K$5:K3559)</f>
        <v>3555</v>
      </c>
      <c r="M3559" s="286" t="str">
        <f>IF(I3559='5.1'!$E$5,TXM!L3559,"")</f>
        <v/>
      </c>
      <c r="N3559" t="str">
        <f>IFERROR(SMALL($M$5:$M$8000,ROWS($M$5:M3559)),"")</f>
        <v/>
      </c>
      <c r="P3559" t="s">
        <v>2054</v>
      </c>
    </row>
    <row r="3560" spans="1:16" ht="14.4" customHeight="1" x14ac:dyDescent="0.25">
      <c r="A3560" t="s">
        <v>1884</v>
      </c>
      <c r="B3560" t="s">
        <v>802</v>
      </c>
      <c r="C3560">
        <v>614108</v>
      </c>
      <c r="D3560" s="286">
        <f>ROWS(C$5:C3560)</f>
        <v>3556</v>
      </c>
      <c r="E3560" s="286" t="str">
        <f>IF(A3560='5.1'!$E$5,TXM!D3560,"")</f>
        <v/>
      </c>
      <c r="F3560" t="str">
        <f>IFERROR(SMALL($E$5:$E$8000,ROWS($E$5:E3560)),"")</f>
        <v/>
      </c>
      <c r="I3560" s="285" t="s">
        <v>1778</v>
      </c>
      <c r="J3560" t="s">
        <v>1090</v>
      </c>
      <c r="K3560" s="300">
        <v>190368</v>
      </c>
      <c r="L3560" s="286">
        <f>ROWS(K$5:K3560)</f>
        <v>3556</v>
      </c>
      <c r="M3560" s="286" t="str">
        <f>IF(I3560='5.1'!$E$5,TXM!L3560,"")</f>
        <v/>
      </c>
      <c r="N3560" t="str">
        <f>IFERROR(SMALL($M$5:$M$8000,ROWS($M$5:M3560)),"")</f>
        <v/>
      </c>
      <c r="P3560" t="s">
        <v>2054</v>
      </c>
    </row>
    <row r="3561" spans="1:16" ht="14.4" customHeight="1" x14ac:dyDescent="0.25">
      <c r="A3561" t="s">
        <v>1884</v>
      </c>
      <c r="B3561" t="s">
        <v>1090</v>
      </c>
      <c r="C3561">
        <v>610278</v>
      </c>
      <c r="D3561" s="286">
        <f>ROWS(C$5:C3561)</f>
        <v>3557</v>
      </c>
      <c r="E3561" s="286" t="str">
        <f>IF(A3561='5.1'!$E$5,TXM!D3561,"")</f>
        <v/>
      </c>
      <c r="F3561" t="str">
        <f>IFERROR(SMALL($E$5:$E$8000,ROWS($E$5:E3561)),"")</f>
        <v/>
      </c>
      <c r="I3561" s="285" t="s">
        <v>1778</v>
      </c>
      <c r="J3561" t="s">
        <v>1087</v>
      </c>
      <c r="K3561" s="300">
        <v>183326</v>
      </c>
      <c r="L3561" s="286">
        <f>ROWS(K$5:K3561)</f>
        <v>3557</v>
      </c>
      <c r="M3561" s="286" t="str">
        <f>IF(I3561='5.1'!$E$5,TXM!L3561,"")</f>
        <v/>
      </c>
      <c r="N3561" t="str">
        <f>IFERROR(SMALL($M$5:$M$8000,ROWS($M$5:M3561)),"")</f>
        <v/>
      </c>
      <c r="P3561" t="s">
        <v>2054</v>
      </c>
    </row>
    <row r="3562" spans="1:16" ht="14.4" customHeight="1" x14ac:dyDescent="0.25">
      <c r="A3562" t="s">
        <v>1884</v>
      </c>
      <c r="B3562" t="s">
        <v>760</v>
      </c>
      <c r="C3562">
        <v>479952</v>
      </c>
      <c r="D3562" s="286">
        <f>ROWS(C$5:C3562)</f>
        <v>3558</v>
      </c>
      <c r="E3562" s="286" t="str">
        <f>IF(A3562='5.1'!$E$5,TXM!D3562,"")</f>
        <v/>
      </c>
      <c r="F3562" t="str">
        <f>IFERROR(SMALL($E$5:$E$8000,ROWS($E$5:E3562)),"")</f>
        <v/>
      </c>
      <c r="I3562" s="285" t="s">
        <v>1778</v>
      </c>
      <c r="J3562" t="s">
        <v>725</v>
      </c>
      <c r="K3562" s="300">
        <v>171577</v>
      </c>
      <c r="L3562" s="286">
        <f>ROWS(K$5:K3562)</f>
        <v>3558</v>
      </c>
      <c r="M3562" s="286" t="str">
        <f>IF(I3562='5.1'!$E$5,TXM!L3562,"")</f>
        <v/>
      </c>
      <c r="N3562" t="str">
        <f>IFERROR(SMALL($M$5:$M$8000,ROWS($M$5:M3562)),"")</f>
        <v/>
      </c>
      <c r="P3562" t="s">
        <v>2054</v>
      </c>
    </row>
    <row r="3563" spans="1:16" ht="14.4" customHeight="1" x14ac:dyDescent="0.25">
      <c r="A3563" t="s">
        <v>1884</v>
      </c>
      <c r="B3563" t="s">
        <v>997</v>
      </c>
      <c r="C3563">
        <v>374761</v>
      </c>
      <c r="D3563" s="286">
        <f>ROWS(C$5:C3563)</f>
        <v>3559</v>
      </c>
      <c r="E3563" s="286" t="str">
        <f>IF(A3563='5.1'!$E$5,TXM!D3563,"")</f>
        <v/>
      </c>
      <c r="F3563" t="str">
        <f>IFERROR(SMALL($E$5:$E$8000,ROWS($E$5:E3563)),"")</f>
        <v/>
      </c>
      <c r="I3563" s="285" t="s">
        <v>1778</v>
      </c>
      <c r="J3563" t="s">
        <v>1082</v>
      </c>
      <c r="K3563" s="300">
        <v>142804</v>
      </c>
      <c r="L3563" s="286">
        <f>ROWS(K$5:K3563)</f>
        <v>3559</v>
      </c>
      <c r="M3563" s="286" t="str">
        <f>IF(I3563='5.1'!$E$5,TXM!L3563,"")</f>
        <v/>
      </c>
      <c r="N3563" t="str">
        <f>IFERROR(SMALL($M$5:$M$8000,ROWS($M$5:M3563)),"")</f>
        <v/>
      </c>
      <c r="P3563" t="s">
        <v>2054</v>
      </c>
    </row>
    <row r="3564" spans="1:16" ht="14.4" customHeight="1" x14ac:dyDescent="0.25">
      <c r="A3564" t="s">
        <v>1884</v>
      </c>
      <c r="B3564" t="s">
        <v>1087</v>
      </c>
      <c r="C3564">
        <v>369094</v>
      </c>
      <c r="D3564" s="286">
        <f>ROWS(C$5:C3564)</f>
        <v>3560</v>
      </c>
      <c r="E3564" s="286" t="str">
        <f>IF(A3564='5.1'!$E$5,TXM!D3564,"")</f>
        <v/>
      </c>
      <c r="F3564" t="str">
        <f>IFERROR(SMALL($E$5:$E$8000,ROWS($E$5:E3564)),"")</f>
        <v/>
      </c>
      <c r="I3564" s="285" t="s">
        <v>1778</v>
      </c>
      <c r="J3564" t="s">
        <v>111</v>
      </c>
      <c r="K3564" s="300">
        <v>118453</v>
      </c>
      <c r="L3564" s="286">
        <f>ROWS(K$5:K3564)</f>
        <v>3560</v>
      </c>
      <c r="M3564" s="286" t="str">
        <f>IF(I3564='5.1'!$E$5,TXM!L3564,"")</f>
        <v/>
      </c>
      <c r="N3564" t="str">
        <f>IFERROR(SMALL($M$5:$M$8000,ROWS($M$5:M3564)),"")</f>
        <v/>
      </c>
      <c r="P3564" t="s">
        <v>2054</v>
      </c>
    </row>
    <row r="3565" spans="1:16" ht="14.4" customHeight="1" x14ac:dyDescent="0.25">
      <c r="A3565" t="s">
        <v>1884</v>
      </c>
      <c r="B3565" t="s">
        <v>102</v>
      </c>
      <c r="C3565">
        <v>284162</v>
      </c>
      <c r="D3565" s="286">
        <f>ROWS(C$5:C3565)</f>
        <v>3561</v>
      </c>
      <c r="E3565" s="286" t="str">
        <f>IF(A3565='5.1'!$E$5,TXM!D3565,"")</f>
        <v/>
      </c>
      <c r="F3565" t="str">
        <f>IFERROR(SMALL($E$5:$E$8000,ROWS($E$5:E3565)),"")</f>
        <v/>
      </c>
      <c r="I3565" s="285" t="s">
        <v>1778</v>
      </c>
      <c r="J3565" t="s">
        <v>742</v>
      </c>
      <c r="K3565" s="300">
        <v>103408</v>
      </c>
      <c r="L3565" s="286">
        <f>ROWS(K$5:K3565)</f>
        <v>3561</v>
      </c>
      <c r="M3565" s="286" t="str">
        <f>IF(I3565='5.1'!$E$5,TXM!L3565,"")</f>
        <v/>
      </c>
      <c r="N3565" t="str">
        <f>IFERROR(SMALL($M$5:$M$8000,ROWS($M$5:M3565)),"")</f>
        <v/>
      </c>
      <c r="P3565" t="s">
        <v>2054</v>
      </c>
    </row>
    <row r="3566" spans="1:16" ht="14.4" customHeight="1" x14ac:dyDescent="0.25">
      <c r="A3566" t="s">
        <v>1884</v>
      </c>
      <c r="B3566" t="s">
        <v>111</v>
      </c>
      <c r="C3566">
        <v>255020</v>
      </c>
      <c r="D3566" s="286">
        <f>ROWS(C$5:C3566)</f>
        <v>3562</v>
      </c>
      <c r="E3566" s="286" t="str">
        <f>IF(A3566='5.1'!$E$5,TXM!D3566,"")</f>
        <v/>
      </c>
      <c r="F3566" t="str">
        <f>IFERROR(SMALL($E$5:$E$8000,ROWS($E$5:E3566)),"")</f>
        <v/>
      </c>
      <c r="I3566" s="285" t="s">
        <v>1778</v>
      </c>
      <c r="J3566" t="s">
        <v>774</v>
      </c>
      <c r="K3566" s="300">
        <v>94600</v>
      </c>
      <c r="L3566" s="286">
        <f>ROWS(K$5:K3566)</f>
        <v>3562</v>
      </c>
      <c r="M3566" s="286" t="str">
        <f>IF(I3566='5.1'!$E$5,TXM!L3566,"")</f>
        <v/>
      </c>
      <c r="N3566" t="str">
        <f>IFERROR(SMALL($M$5:$M$8000,ROWS($M$5:M3566)),"")</f>
        <v/>
      </c>
      <c r="P3566" t="s">
        <v>2054</v>
      </c>
    </row>
    <row r="3567" spans="1:16" ht="14.4" customHeight="1" x14ac:dyDescent="0.25">
      <c r="A3567" t="s">
        <v>1884</v>
      </c>
      <c r="B3567" t="s">
        <v>1082</v>
      </c>
      <c r="C3567">
        <v>214025</v>
      </c>
      <c r="D3567" s="286">
        <f>ROWS(C$5:C3567)</f>
        <v>3563</v>
      </c>
      <c r="E3567" s="286" t="str">
        <f>IF(A3567='5.1'!$E$5,TXM!D3567,"")</f>
        <v/>
      </c>
      <c r="F3567" t="str">
        <f>IFERROR(SMALL($E$5:$E$8000,ROWS($E$5:E3567)),"")</f>
        <v/>
      </c>
      <c r="I3567" s="285" t="s">
        <v>1778</v>
      </c>
      <c r="J3567" t="s">
        <v>754</v>
      </c>
      <c r="K3567" s="300">
        <v>67191</v>
      </c>
      <c r="L3567" s="286">
        <f>ROWS(K$5:K3567)</f>
        <v>3563</v>
      </c>
      <c r="M3567" s="286" t="str">
        <f>IF(I3567='5.1'!$E$5,TXM!L3567,"")</f>
        <v/>
      </c>
      <c r="N3567" t="str">
        <f>IFERROR(SMALL($M$5:$M$8000,ROWS($M$5:M3567)),"")</f>
        <v/>
      </c>
      <c r="P3567" t="s">
        <v>2054</v>
      </c>
    </row>
    <row r="3568" spans="1:16" ht="14.4" customHeight="1" x14ac:dyDescent="0.25">
      <c r="A3568" t="s">
        <v>1884</v>
      </c>
      <c r="B3568" t="s">
        <v>1076</v>
      </c>
      <c r="C3568">
        <v>201924</v>
      </c>
      <c r="D3568" s="286">
        <f>ROWS(C$5:C3568)</f>
        <v>3564</v>
      </c>
      <c r="E3568" s="286" t="str">
        <f>IF(A3568='5.1'!$E$5,TXM!D3568,"")</f>
        <v/>
      </c>
      <c r="F3568" t="str">
        <f>IFERROR(SMALL($E$5:$E$8000,ROWS($E$5:E3568)),"")</f>
        <v/>
      </c>
      <c r="I3568" s="285" t="s">
        <v>1778</v>
      </c>
      <c r="J3568" t="s">
        <v>1076</v>
      </c>
      <c r="K3568" s="300">
        <v>65890</v>
      </c>
      <c r="L3568" s="286">
        <f>ROWS(K$5:K3568)</f>
        <v>3564</v>
      </c>
      <c r="M3568" s="286" t="str">
        <f>IF(I3568='5.1'!$E$5,TXM!L3568,"")</f>
        <v/>
      </c>
      <c r="N3568" t="str">
        <f>IFERROR(SMALL($M$5:$M$8000,ROWS($M$5:M3568)),"")</f>
        <v/>
      </c>
      <c r="P3568" t="s">
        <v>2054</v>
      </c>
    </row>
    <row r="3569" spans="1:16" ht="14.4" customHeight="1" x14ac:dyDescent="0.25">
      <c r="A3569" t="s">
        <v>1884</v>
      </c>
      <c r="B3569" t="s">
        <v>1093</v>
      </c>
      <c r="C3569">
        <v>183549</v>
      </c>
      <c r="D3569" s="286">
        <f>ROWS(C$5:C3569)</f>
        <v>3565</v>
      </c>
      <c r="E3569" s="286" t="str">
        <f>IF(A3569='5.1'!$E$5,TXM!D3569,"")</f>
        <v/>
      </c>
      <c r="F3569" t="str">
        <f>IFERROR(SMALL($E$5:$E$8000,ROWS($E$5:E3569)),"")</f>
        <v/>
      </c>
      <c r="I3569" s="285" t="s">
        <v>1778</v>
      </c>
      <c r="J3569" t="s">
        <v>1086</v>
      </c>
      <c r="K3569" s="300">
        <v>60306</v>
      </c>
      <c r="L3569" s="286">
        <f>ROWS(K$5:K3569)</f>
        <v>3565</v>
      </c>
      <c r="M3569" s="286" t="str">
        <f>IF(I3569='5.1'!$E$5,TXM!L3569,"")</f>
        <v/>
      </c>
      <c r="N3569" t="str">
        <f>IFERROR(SMALL($M$5:$M$8000,ROWS($M$5:M3569)),"")</f>
        <v/>
      </c>
      <c r="P3569" t="s">
        <v>2054</v>
      </c>
    </row>
    <row r="3570" spans="1:16" ht="14.4" customHeight="1" x14ac:dyDescent="0.25">
      <c r="A3570" t="s">
        <v>1884</v>
      </c>
      <c r="B3570" t="s">
        <v>119</v>
      </c>
      <c r="C3570">
        <v>181621</v>
      </c>
      <c r="D3570" s="286">
        <f>ROWS(C$5:C3570)</f>
        <v>3566</v>
      </c>
      <c r="E3570" s="286" t="str">
        <f>IF(A3570='5.1'!$E$5,TXM!D3570,"")</f>
        <v/>
      </c>
      <c r="F3570" t="str">
        <f>IFERROR(SMALL($E$5:$E$8000,ROWS($E$5:E3570)),"")</f>
        <v/>
      </c>
      <c r="I3570" s="285" t="s">
        <v>1778</v>
      </c>
      <c r="J3570" t="s">
        <v>997</v>
      </c>
      <c r="K3570" s="300">
        <v>58995</v>
      </c>
      <c r="L3570" s="286">
        <f>ROWS(K$5:K3570)</f>
        <v>3566</v>
      </c>
      <c r="M3570" s="286" t="str">
        <f>IF(I3570='5.1'!$E$5,TXM!L3570,"")</f>
        <v/>
      </c>
      <c r="N3570" t="str">
        <f>IFERROR(SMALL($M$5:$M$8000,ROWS($M$5:M3570)),"")</f>
        <v/>
      </c>
      <c r="P3570" t="s">
        <v>2054</v>
      </c>
    </row>
    <row r="3571" spans="1:16" ht="14.4" customHeight="1" x14ac:dyDescent="0.25">
      <c r="A3571" t="s">
        <v>1884</v>
      </c>
      <c r="B3571" t="s">
        <v>806</v>
      </c>
      <c r="C3571">
        <v>69573</v>
      </c>
      <c r="D3571" s="286">
        <f>ROWS(C$5:C3571)</f>
        <v>3567</v>
      </c>
      <c r="E3571" s="286" t="str">
        <f>IF(A3571='5.1'!$E$5,TXM!D3571,"")</f>
        <v/>
      </c>
      <c r="F3571" t="str">
        <f>IFERROR(SMALL($E$5:$E$8000,ROWS($E$5:E3571)),"")</f>
        <v/>
      </c>
      <c r="I3571" s="285" t="s">
        <v>1778</v>
      </c>
      <c r="J3571" t="s">
        <v>736</v>
      </c>
      <c r="K3571" s="300">
        <v>46033</v>
      </c>
      <c r="L3571" s="286">
        <f>ROWS(K$5:K3571)</f>
        <v>3567</v>
      </c>
      <c r="M3571" s="286" t="str">
        <f>IF(I3571='5.1'!$E$5,TXM!L3571,"")</f>
        <v/>
      </c>
      <c r="N3571" t="str">
        <f>IFERROR(SMALL($M$5:$M$8000,ROWS($M$5:M3571)),"")</f>
        <v/>
      </c>
      <c r="P3571" t="s">
        <v>2054</v>
      </c>
    </row>
    <row r="3572" spans="1:16" ht="14.4" customHeight="1" x14ac:dyDescent="0.25">
      <c r="A3572" t="s">
        <v>1884</v>
      </c>
      <c r="B3572" t="s">
        <v>110</v>
      </c>
      <c r="C3572">
        <v>37460</v>
      </c>
      <c r="D3572" s="286">
        <f>ROWS(C$5:C3572)</f>
        <v>3568</v>
      </c>
      <c r="E3572" s="286" t="str">
        <f>IF(A3572='5.1'!$E$5,TXM!D3572,"")</f>
        <v/>
      </c>
      <c r="F3572" t="str">
        <f>IFERROR(SMALL($E$5:$E$8000,ROWS($E$5:E3572)),"")</f>
        <v/>
      </c>
      <c r="I3572" s="285" t="s">
        <v>1778</v>
      </c>
      <c r="J3572" t="s">
        <v>786</v>
      </c>
      <c r="K3572" s="300">
        <v>38535</v>
      </c>
      <c r="L3572" s="286">
        <f>ROWS(K$5:K3572)</f>
        <v>3568</v>
      </c>
      <c r="M3572" s="286" t="str">
        <f>IF(I3572='5.1'!$E$5,TXM!L3572,"")</f>
        <v/>
      </c>
      <c r="N3572" t="str">
        <f>IFERROR(SMALL($M$5:$M$8000,ROWS($M$5:M3572)),"")</f>
        <v/>
      </c>
      <c r="P3572" t="s">
        <v>2054</v>
      </c>
    </row>
    <row r="3573" spans="1:16" ht="14.4" customHeight="1" x14ac:dyDescent="0.25">
      <c r="A3573" t="s">
        <v>1884</v>
      </c>
      <c r="B3573" t="s">
        <v>105</v>
      </c>
      <c r="C3573">
        <v>9728</v>
      </c>
      <c r="D3573" s="286">
        <f>ROWS(C$5:C3573)</f>
        <v>3569</v>
      </c>
      <c r="E3573" s="286" t="str">
        <f>IF(A3573='5.1'!$E$5,TXM!D3573,"")</f>
        <v/>
      </c>
      <c r="F3573" t="str">
        <f>IFERROR(SMALL($E$5:$E$8000,ROWS($E$5:E3573)),"")</f>
        <v/>
      </c>
      <c r="I3573" s="285" t="s">
        <v>1778</v>
      </c>
      <c r="J3573" t="s">
        <v>1098</v>
      </c>
      <c r="K3573" s="300">
        <v>18852</v>
      </c>
      <c r="L3573" s="286">
        <f>ROWS(K$5:K3573)</f>
        <v>3569</v>
      </c>
      <c r="M3573" s="286" t="str">
        <f>IF(I3573='5.1'!$E$5,TXM!L3573,"")</f>
        <v/>
      </c>
      <c r="N3573" t="str">
        <f>IFERROR(SMALL($M$5:$M$8000,ROWS($M$5:M3573)),"")</f>
        <v/>
      </c>
      <c r="P3573" t="s">
        <v>2054</v>
      </c>
    </row>
    <row r="3574" spans="1:16" ht="14.4" customHeight="1" x14ac:dyDescent="0.25">
      <c r="A3574" t="s">
        <v>1884</v>
      </c>
      <c r="B3574" t="s">
        <v>1097</v>
      </c>
      <c r="C3574">
        <v>7894</v>
      </c>
      <c r="D3574" s="286">
        <f>ROWS(C$5:C3574)</f>
        <v>3570</v>
      </c>
      <c r="E3574" s="286" t="str">
        <f>IF(A3574='5.1'!$E$5,TXM!D3574,"")</f>
        <v/>
      </c>
      <c r="F3574" t="str">
        <f>IFERROR(SMALL($E$5:$E$8000,ROWS($E$5:E3574)),"")</f>
        <v/>
      </c>
      <c r="I3574" s="285" t="s">
        <v>1778</v>
      </c>
      <c r="J3574" t="s">
        <v>1092</v>
      </c>
      <c r="K3574" s="300">
        <v>13011</v>
      </c>
      <c r="L3574" s="286">
        <f>ROWS(K$5:K3574)</f>
        <v>3570</v>
      </c>
      <c r="M3574" s="286" t="str">
        <f>IF(I3574='5.1'!$E$5,TXM!L3574,"")</f>
        <v/>
      </c>
      <c r="N3574" t="str">
        <f>IFERROR(SMALL($M$5:$M$8000,ROWS($M$5:M3574)),"")</f>
        <v/>
      </c>
      <c r="P3574" t="s">
        <v>2054</v>
      </c>
    </row>
    <row r="3575" spans="1:16" ht="14.4" customHeight="1" x14ac:dyDescent="0.25">
      <c r="A3575" t="s">
        <v>1884</v>
      </c>
      <c r="B3575" t="s">
        <v>107</v>
      </c>
      <c r="C3575">
        <v>5680</v>
      </c>
      <c r="D3575" s="286">
        <f>ROWS(C$5:C3575)</f>
        <v>3571</v>
      </c>
      <c r="E3575" s="286" t="str">
        <f>IF(A3575='5.1'!$E$5,TXM!D3575,"")</f>
        <v/>
      </c>
      <c r="F3575" t="str">
        <f>IFERROR(SMALL($E$5:$E$8000,ROWS($E$5:E3575)),"")</f>
        <v/>
      </c>
      <c r="I3575" s="285" t="s">
        <v>1778</v>
      </c>
      <c r="J3575" t="s">
        <v>727</v>
      </c>
      <c r="K3575" s="300">
        <v>8085</v>
      </c>
      <c r="L3575" s="286">
        <f>ROWS(K$5:K3575)</f>
        <v>3571</v>
      </c>
      <c r="M3575" s="286" t="str">
        <f>IF(I3575='5.1'!$E$5,TXM!L3575,"")</f>
        <v/>
      </c>
      <c r="N3575" t="str">
        <f>IFERROR(SMALL($M$5:$M$8000,ROWS($M$5:M3575)),"")</f>
        <v/>
      </c>
      <c r="P3575" t="s">
        <v>2054</v>
      </c>
    </row>
    <row r="3576" spans="1:16" ht="14.4" customHeight="1" x14ac:dyDescent="0.25">
      <c r="A3576" t="s">
        <v>1884</v>
      </c>
      <c r="B3576" t="s">
        <v>1086</v>
      </c>
      <c r="C3576">
        <v>3385</v>
      </c>
      <c r="D3576" s="286">
        <f>ROWS(C$5:C3576)</f>
        <v>3572</v>
      </c>
      <c r="E3576" s="286" t="str">
        <f>IF(A3576='5.1'!$E$5,TXM!D3576,"")</f>
        <v/>
      </c>
      <c r="F3576" t="str">
        <f>IFERROR(SMALL($E$5:$E$8000,ROWS($E$5:E3576)),"")</f>
        <v/>
      </c>
      <c r="I3576" s="285" t="s">
        <v>1778</v>
      </c>
      <c r="J3576" t="s">
        <v>823</v>
      </c>
      <c r="K3576" s="300">
        <v>3675</v>
      </c>
      <c r="L3576" s="286">
        <f>ROWS(K$5:K3576)</f>
        <v>3572</v>
      </c>
      <c r="M3576" s="286" t="str">
        <f>IF(I3576='5.1'!$E$5,TXM!L3576,"")</f>
        <v/>
      </c>
      <c r="N3576" t="str">
        <f>IFERROR(SMALL($M$5:$M$8000,ROWS($M$5:M3576)),"")</f>
        <v/>
      </c>
      <c r="P3576" t="s">
        <v>2054</v>
      </c>
    </row>
    <row r="3577" spans="1:16" ht="14.4" customHeight="1" x14ac:dyDescent="0.25">
      <c r="A3577" t="s">
        <v>1884</v>
      </c>
      <c r="B3577" t="s">
        <v>1098</v>
      </c>
      <c r="C3577">
        <v>1032</v>
      </c>
      <c r="D3577" s="286">
        <f>ROWS(C$5:C3577)</f>
        <v>3573</v>
      </c>
      <c r="E3577" s="286" t="str">
        <f>IF(A3577='5.1'!$E$5,TXM!D3577,"")</f>
        <v/>
      </c>
      <c r="F3577" t="str">
        <f>IFERROR(SMALL($E$5:$E$8000,ROWS($E$5:E3577)),"")</f>
        <v/>
      </c>
      <c r="I3577" s="285" t="s">
        <v>1778</v>
      </c>
      <c r="J3577" t="s">
        <v>772</v>
      </c>
      <c r="K3577" s="300">
        <v>1959</v>
      </c>
      <c r="L3577" s="286">
        <f>ROWS(K$5:K3577)</f>
        <v>3573</v>
      </c>
      <c r="M3577" s="286" t="str">
        <f>IF(I3577='5.1'!$E$5,TXM!L3577,"")</f>
        <v/>
      </c>
      <c r="N3577" t="str">
        <f>IFERROR(SMALL($M$5:$M$8000,ROWS($M$5:M3577)),"")</f>
        <v/>
      </c>
      <c r="P3577" t="s">
        <v>2054</v>
      </c>
    </row>
    <row r="3578" spans="1:16" ht="14.4" customHeight="1" x14ac:dyDescent="0.25">
      <c r="A3578" t="s">
        <v>1884</v>
      </c>
      <c r="B3578" t="s">
        <v>762</v>
      </c>
      <c r="C3578">
        <v>800</v>
      </c>
      <c r="D3578" s="286">
        <f>ROWS(C$5:C3578)</f>
        <v>3574</v>
      </c>
      <c r="E3578" s="286" t="str">
        <f>IF(A3578='5.1'!$E$5,TXM!D3578,"")</f>
        <v/>
      </c>
      <c r="F3578" t="str">
        <f>IFERROR(SMALL($E$5:$E$8000,ROWS($E$5:E3578)),"")</f>
        <v/>
      </c>
      <c r="I3578" s="285" t="s">
        <v>1778</v>
      </c>
      <c r="J3578" t="s">
        <v>746</v>
      </c>
      <c r="K3578" s="300">
        <v>1778</v>
      </c>
      <c r="L3578" s="286">
        <f>ROWS(K$5:K3578)</f>
        <v>3574</v>
      </c>
      <c r="M3578" s="286" t="str">
        <f>IF(I3578='5.1'!$E$5,TXM!L3578,"")</f>
        <v/>
      </c>
      <c r="N3578" t="str">
        <f>IFERROR(SMALL($M$5:$M$8000,ROWS($M$5:M3578)),"")</f>
        <v/>
      </c>
      <c r="P3578" t="s">
        <v>2054</v>
      </c>
    </row>
    <row r="3579" spans="1:16" ht="14.4" customHeight="1" x14ac:dyDescent="0.25">
      <c r="A3579" t="s">
        <v>1884</v>
      </c>
      <c r="B3579" t="s">
        <v>774</v>
      </c>
      <c r="C3579">
        <v>500</v>
      </c>
      <c r="D3579" s="286">
        <f>ROWS(C$5:C3579)</f>
        <v>3575</v>
      </c>
      <c r="E3579" s="286" t="str">
        <f>IF(A3579='5.1'!$E$5,TXM!D3579,"")</f>
        <v/>
      </c>
      <c r="F3579" t="str">
        <f>IFERROR(SMALL($E$5:$E$8000,ROWS($E$5:E3579)),"")</f>
        <v/>
      </c>
      <c r="I3579" s="285" t="s">
        <v>1778</v>
      </c>
      <c r="J3579" t="s">
        <v>770</v>
      </c>
      <c r="K3579" s="300">
        <v>1173</v>
      </c>
      <c r="L3579" s="286">
        <f>ROWS(K$5:K3579)</f>
        <v>3575</v>
      </c>
      <c r="M3579" s="286" t="str">
        <f>IF(I3579='5.1'!$E$5,TXM!L3579,"")</f>
        <v/>
      </c>
      <c r="N3579" t="str">
        <f>IFERROR(SMALL($M$5:$M$8000,ROWS($M$5:M3579)),"")</f>
        <v/>
      </c>
      <c r="P3579" t="s">
        <v>2054</v>
      </c>
    </row>
    <row r="3580" spans="1:16" ht="14.4" customHeight="1" x14ac:dyDescent="0.25">
      <c r="A3580" t="s">
        <v>1884</v>
      </c>
      <c r="B3580" t="s">
        <v>713</v>
      </c>
      <c r="C3580">
        <v>498</v>
      </c>
      <c r="D3580" s="286">
        <f>ROWS(C$5:C3580)</f>
        <v>3576</v>
      </c>
      <c r="E3580" s="286" t="str">
        <f>IF(A3580='5.1'!$E$5,TXM!D3580,"")</f>
        <v/>
      </c>
      <c r="F3580" t="str">
        <f>IFERROR(SMALL($E$5:$E$8000,ROWS($E$5:E3580)),"")</f>
        <v/>
      </c>
      <c r="I3580" s="285" t="s">
        <v>1778</v>
      </c>
      <c r="J3580" t="s">
        <v>709</v>
      </c>
      <c r="K3580" s="300">
        <v>364</v>
      </c>
      <c r="L3580" s="286">
        <f>ROWS(K$5:K3580)</f>
        <v>3576</v>
      </c>
      <c r="M3580" s="286" t="str">
        <f>IF(I3580='5.1'!$E$5,TXM!L3580,"")</f>
        <v/>
      </c>
      <c r="N3580" t="str">
        <f>IFERROR(SMALL($M$5:$M$8000,ROWS($M$5:M3580)),"")</f>
        <v/>
      </c>
      <c r="P3580" t="s">
        <v>2054</v>
      </c>
    </row>
    <row r="3581" spans="1:16" ht="14.4" customHeight="1" x14ac:dyDescent="0.25">
      <c r="A3581" t="s">
        <v>1884</v>
      </c>
      <c r="B3581" t="s">
        <v>109</v>
      </c>
      <c r="C3581">
        <v>76</v>
      </c>
      <c r="D3581" s="286">
        <f>ROWS(C$5:C3581)</f>
        <v>3577</v>
      </c>
      <c r="E3581" s="286" t="str">
        <f>IF(A3581='5.1'!$E$5,TXM!D3581,"")</f>
        <v/>
      </c>
      <c r="F3581" t="str">
        <f>IFERROR(SMALL($E$5:$E$8000,ROWS($E$5:E3581)),"")</f>
        <v/>
      </c>
      <c r="I3581" s="285" t="s">
        <v>1778</v>
      </c>
      <c r="J3581" t="s">
        <v>1088</v>
      </c>
      <c r="K3581" s="300">
        <v>301</v>
      </c>
      <c r="L3581" s="286">
        <f>ROWS(K$5:K3581)</f>
        <v>3577</v>
      </c>
      <c r="M3581" s="286" t="str">
        <f>IF(I3581='5.1'!$E$5,TXM!L3581,"")</f>
        <v/>
      </c>
      <c r="N3581" t="str">
        <f>IFERROR(SMALL($M$5:$M$8000,ROWS($M$5:M3581)),"")</f>
        <v/>
      </c>
      <c r="P3581" t="s">
        <v>2054</v>
      </c>
    </row>
    <row r="3582" spans="1:16" ht="14.4" customHeight="1" x14ac:dyDescent="0.25">
      <c r="A3582" t="s">
        <v>1886</v>
      </c>
      <c r="B3582" t="s">
        <v>1080</v>
      </c>
      <c r="C3582">
        <v>161457059</v>
      </c>
      <c r="D3582" s="286">
        <f>ROWS(C$5:C3582)</f>
        <v>3578</v>
      </c>
      <c r="E3582" s="286" t="str">
        <f>IF(A3582='5.1'!$E$5,TXM!D3582,"")</f>
        <v/>
      </c>
      <c r="F3582" t="str">
        <f>IFERROR(SMALL($E$5:$E$8000,ROWS($E$5:E3582)),"")</f>
        <v/>
      </c>
      <c r="I3582" s="285" t="s">
        <v>1778</v>
      </c>
      <c r="J3582" t="s">
        <v>800</v>
      </c>
      <c r="K3582" s="300">
        <v>230</v>
      </c>
      <c r="L3582" s="286">
        <f>ROWS(K$5:K3582)</f>
        <v>3578</v>
      </c>
      <c r="M3582" s="286" t="str">
        <f>IF(I3582='5.1'!$E$5,TXM!L3582,"")</f>
        <v/>
      </c>
      <c r="N3582" t="str">
        <f>IFERROR(SMALL($M$5:$M$8000,ROWS($M$5:M3582)),"")</f>
        <v/>
      </c>
      <c r="P3582" t="s">
        <v>2054</v>
      </c>
    </row>
    <row r="3583" spans="1:16" ht="14.4" customHeight="1" x14ac:dyDescent="0.25">
      <c r="A3583" t="s">
        <v>1886</v>
      </c>
      <c r="B3583" t="s">
        <v>782</v>
      </c>
      <c r="C3583">
        <v>117088338</v>
      </c>
      <c r="D3583" s="286">
        <f>ROWS(C$5:C3583)</f>
        <v>3579</v>
      </c>
      <c r="E3583" s="286" t="str">
        <f>IF(A3583='5.1'!$E$5,TXM!D3583,"")</f>
        <v/>
      </c>
      <c r="F3583" t="str">
        <f>IFERROR(SMALL($E$5:$E$8000,ROWS($E$5:E3583)),"")</f>
        <v/>
      </c>
      <c r="I3583" s="285" t="s">
        <v>1778</v>
      </c>
      <c r="J3583" t="s">
        <v>1079</v>
      </c>
      <c r="K3583" s="300">
        <v>185</v>
      </c>
      <c r="L3583" s="286">
        <f>ROWS(K$5:K3583)</f>
        <v>3579</v>
      </c>
      <c r="M3583" s="286" t="str">
        <f>IF(I3583='5.1'!$E$5,TXM!L3583,"")</f>
        <v/>
      </c>
      <c r="N3583" t="str">
        <f>IFERROR(SMALL($M$5:$M$8000,ROWS($M$5:M3583)),"")</f>
        <v/>
      </c>
      <c r="P3583" t="s">
        <v>2054</v>
      </c>
    </row>
    <row r="3584" spans="1:16" ht="14.4" customHeight="1" x14ac:dyDescent="0.25">
      <c r="A3584" t="s">
        <v>1886</v>
      </c>
      <c r="B3584" t="s">
        <v>786</v>
      </c>
      <c r="C3584">
        <v>9680550</v>
      </c>
      <c r="D3584" s="286">
        <f>ROWS(C$5:C3584)</f>
        <v>3580</v>
      </c>
      <c r="E3584" s="286" t="str">
        <f>IF(A3584='5.1'!$E$5,TXM!D3584,"")</f>
        <v/>
      </c>
      <c r="F3584" t="str">
        <f>IFERROR(SMALL($E$5:$E$8000,ROWS($E$5:E3584)),"")</f>
        <v/>
      </c>
      <c r="I3584" s="285" t="s">
        <v>1778</v>
      </c>
      <c r="J3584" t="s">
        <v>707</v>
      </c>
      <c r="K3584" s="300">
        <v>170</v>
      </c>
      <c r="L3584" s="286">
        <f>ROWS(K$5:K3584)</f>
        <v>3580</v>
      </c>
      <c r="M3584" s="286" t="str">
        <f>IF(I3584='5.1'!$E$5,TXM!L3584,"")</f>
        <v/>
      </c>
      <c r="N3584" t="str">
        <f>IFERROR(SMALL($M$5:$M$8000,ROWS($M$5:M3584)),"")</f>
        <v/>
      </c>
      <c r="P3584" t="s">
        <v>2054</v>
      </c>
    </row>
    <row r="3585" spans="1:16" ht="14.4" customHeight="1" x14ac:dyDescent="0.25">
      <c r="A3585" t="s">
        <v>1886</v>
      </c>
      <c r="B3585" t="s">
        <v>790</v>
      </c>
      <c r="C3585">
        <v>8402551</v>
      </c>
      <c r="D3585" s="286">
        <f>ROWS(C$5:C3585)</f>
        <v>3581</v>
      </c>
      <c r="E3585" s="286" t="str">
        <f>IF(A3585='5.1'!$E$5,TXM!D3585,"")</f>
        <v/>
      </c>
      <c r="F3585" t="str">
        <f>IFERROR(SMALL($E$5:$E$8000,ROWS($E$5:E3585)),"")</f>
        <v/>
      </c>
      <c r="I3585" s="285" t="s">
        <v>1778</v>
      </c>
      <c r="J3585" t="s">
        <v>116</v>
      </c>
      <c r="K3585" s="300">
        <v>6</v>
      </c>
      <c r="L3585" s="286">
        <f>ROWS(K$5:K3585)</f>
        <v>3581</v>
      </c>
      <c r="M3585" s="286" t="str">
        <f>IF(I3585='5.1'!$E$5,TXM!L3585,"")</f>
        <v/>
      </c>
      <c r="N3585" t="str">
        <f>IFERROR(SMALL($M$5:$M$8000,ROWS($M$5:M3585)),"")</f>
        <v/>
      </c>
      <c r="P3585" t="s">
        <v>2054</v>
      </c>
    </row>
    <row r="3586" spans="1:16" ht="14.4" customHeight="1" x14ac:dyDescent="0.25">
      <c r="A3586" t="s">
        <v>1886</v>
      </c>
      <c r="B3586" t="s">
        <v>102</v>
      </c>
      <c r="C3586">
        <v>3843299</v>
      </c>
      <c r="D3586" s="286">
        <f>ROWS(C$5:C3586)</f>
        <v>3582</v>
      </c>
      <c r="E3586" s="286" t="str">
        <f>IF(A3586='5.1'!$E$5,TXM!D3586,"")</f>
        <v/>
      </c>
      <c r="F3586" t="str">
        <f>IFERROR(SMALL($E$5:$E$8000,ROWS($E$5:E3586)),"")</f>
        <v/>
      </c>
      <c r="I3586" s="285" t="s">
        <v>1778</v>
      </c>
      <c r="J3586" t="s">
        <v>740</v>
      </c>
      <c r="K3586" s="300">
        <v>4</v>
      </c>
      <c r="L3586" s="286">
        <f>ROWS(K$5:K3586)</f>
        <v>3582</v>
      </c>
      <c r="M3586" s="286" t="str">
        <f>IF(I3586='5.1'!$E$5,TXM!L3586,"")</f>
        <v/>
      </c>
      <c r="N3586" t="str">
        <f>IFERROR(SMALL($M$5:$M$8000,ROWS($M$5:M3586)),"")</f>
        <v/>
      </c>
      <c r="P3586" t="s">
        <v>2054</v>
      </c>
    </row>
    <row r="3587" spans="1:16" ht="14.4" customHeight="1" x14ac:dyDescent="0.25">
      <c r="A3587" t="s">
        <v>1886</v>
      </c>
      <c r="B3587" t="s">
        <v>732</v>
      </c>
      <c r="C3587">
        <v>3287043</v>
      </c>
      <c r="D3587" s="286">
        <f>ROWS(C$5:C3587)</f>
        <v>3583</v>
      </c>
      <c r="E3587" s="286" t="str">
        <f>IF(A3587='5.1'!$E$5,TXM!D3587,"")</f>
        <v/>
      </c>
      <c r="F3587" t="str">
        <f>IFERROR(SMALL($E$5:$E$8000,ROWS($E$5:E3587)),"")</f>
        <v/>
      </c>
      <c r="I3587" s="285" t="s">
        <v>1778</v>
      </c>
      <c r="J3587" t="s">
        <v>756</v>
      </c>
      <c r="K3587" s="300">
        <v>4</v>
      </c>
      <c r="L3587" s="286">
        <f>ROWS(K$5:K3587)</f>
        <v>3583</v>
      </c>
      <c r="M3587" s="286" t="str">
        <f>IF(I3587='5.1'!$E$5,TXM!L3587,"")</f>
        <v/>
      </c>
      <c r="N3587" t="str">
        <f>IFERROR(SMALL($M$5:$M$8000,ROWS($M$5:M3587)),"")</f>
        <v/>
      </c>
      <c r="P3587" t="s">
        <v>2054</v>
      </c>
    </row>
    <row r="3588" spans="1:16" ht="14.4" customHeight="1" x14ac:dyDescent="0.25">
      <c r="A3588" t="s">
        <v>1886</v>
      </c>
      <c r="B3588" t="s">
        <v>780</v>
      </c>
      <c r="C3588">
        <v>3234918</v>
      </c>
      <c r="D3588" s="286">
        <f>ROWS(C$5:C3588)</f>
        <v>3584</v>
      </c>
      <c r="E3588" s="286" t="str">
        <f>IF(A3588='5.1'!$E$5,TXM!D3588,"")</f>
        <v/>
      </c>
      <c r="F3588" t="str">
        <f>IFERROR(SMALL($E$5:$E$8000,ROWS($E$5:E3588)),"")</f>
        <v/>
      </c>
      <c r="I3588" s="285" t="s">
        <v>1976</v>
      </c>
      <c r="J3588" t="s">
        <v>814</v>
      </c>
      <c r="K3588" s="300">
        <v>18751250</v>
      </c>
      <c r="L3588" s="286">
        <f>ROWS(K$5:K3588)</f>
        <v>3584</v>
      </c>
      <c r="M3588" s="286" t="str">
        <f>IF(I3588='5.1'!$E$5,TXM!L3588,"")</f>
        <v/>
      </c>
      <c r="N3588" t="str">
        <f>IFERROR(SMALL($M$5:$M$8000,ROWS($M$5:M3588)),"")</f>
        <v/>
      </c>
      <c r="P3588" t="s">
        <v>2054</v>
      </c>
    </row>
    <row r="3589" spans="1:16" ht="14.4" customHeight="1" x14ac:dyDescent="0.25">
      <c r="A3589" t="s">
        <v>1886</v>
      </c>
      <c r="B3589" t="s">
        <v>788</v>
      </c>
      <c r="C3589">
        <v>3006245</v>
      </c>
      <c r="D3589" s="286">
        <f>ROWS(C$5:C3589)</f>
        <v>3585</v>
      </c>
      <c r="E3589" s="286" t="str">
        <f>IF(A3589='5.1'!$E$5,TXM!D3589,"")</f>
        <v/>
      </c>
      <c r="F3589" t="str">
        <f>IFERROR(SMALL($E$5:$E$8000,ROWS($E$5:E3589)),"")</f>
        <v/>
      </c>
      <c r="I3589" s="285" t="s">
        <v>1976</v>
      </c>
      <c r="J3589" t="s">
        <v>107</v>
      </c>
      <c r="K3589" s="300">
        <v>3041643</v>
      </c>
      <c r="L3589" s="286">
        <f>ROWS(K$5:K3589)</f>
        <v>3585</v>
      </c>
      <c r="M3589" s="286" t="str">
        <f>IF(I3589='5.1'!$E$5,TXM!L3589,"")</f>
        <v/>
      </c>
      <c r="N3589" t="str">
        <f>IFERROR(SMALL($M$5:$M$8000,ROWS($M$5:M3589)),"")</f>
        <v/>
      </c>
      <c r="P3589" t="s">
        <v>2054</v>
      </c>
    </row>
    <row r="3590" spans="1:16" ht="14.4" customHeight="1" x14ac:dyDescent="0.25">
      <c r="A3590" t="s">
        <v>1886</v>
      </c>
      <c r="B3590" t="s">
        <v>719</v>
      </c>
      <c r="C3590">
        <v>2167123</v>
      </c>
      <c r="D3590" s="286">
        <f>ROWS(C$5:C3590)</f>
        <v>3586</v>
      </c>
      <c r="E3590" s="286" t="str">
        <f>IF(A3590='5.1'!$E$5,TXM!D3590,"")</f>
        <v/>
      </c>
      <c r="F3590" t="str">
        <f>IFERROR(SMALL($E$5:$E$8000,ROWS($E$5:E3590)),"")</f>
        <v/>
      </c>
      <c r="I3590" s="285" t="s">
        <v>1976</v>
      </c>
      <c r="J3590" t="s">
        <v>790</v>
      </c>
      <c r="K3590" s="300">
        <v>658540</v>
      </c>
      <c r="L3590" s="286">
        <f>ROWS(K$5:K3590)</f>
        <v>3586</v>
      </c>
      <c r="M3590" s="286" t="str">
        <f>IF(I3590='5.1'!$E$5,TXM!L3590,"")</f>
        <v/>
      </c>
      <c r="N3590" t="str">
        <f>IFERROR(SMALL($M$5:$M$8000,ROWS($M$5:M3590)),"")</f>
        <v/>
      </c>
      <c r="P3590" t="s">
        <v>2054</v>
      </c>
    </row>
    <row r="3591" spans="1:16" ht="14.4" customHeight="1" x14ac:dyDescent="0.25">
      <c r="A3591" t="s">
        <v>1886</v>
      </c>
      <c r="B3591" t="s">
        <v>117</v>
      </c>
      <c r="C3591">
        <v>1418118</v>
      </c>
      <c r="D3591" s="286">
        <f>ROWS(C$5:C3591)</f>
        <v>3587</v>
      </c>
      <c r="E3591" s="286" t="str">
        <f>IF(A3591='5.1'!$E$5,TXM!D3591,"")</f>
        <v/>
      </c>
      <c r="F3591" t="str">
        <f>IFERROR(SMALL($E$5:$E$8000,ROWS($E$5:E3591)),"")</f>
        <v/>
      </c>
      <c r="I3591" s="285" t="s">
        <v>1976</v>
      </c>
      <c r="J3591" t="s">
        <v>784</v>
      </c>
      <c r="K3591" s="300">
        <v>182561</v>
      </c>
      <c r="L3591" s="286">
        <f>ROWS(K$5:K3591)</f>
        <v>3587</v>
      </c>
      <c r="M3591" s="286" t="str">
        <f>IF(I3591='5.1'!$E$5,TXM!L3591,"")</f>
        <v/>
      </c>
      <c r="N3591" t="str">
        <f>IFERROR(SMALL($M$5:$M$8000,ROWS($M$5:M3591)),"")</f>
        <v/>
      </c>
      <c r="P3591" t="s">
        <v>2054</v>
      </c>
    </row>
    <row r="3592" spans="1:16" ht="14.4" customHeight="1" x14ac:dyDescent="0.25">
      <c r="A3592" t="s">
        <v>1886</v>
      </c>
      <c r="B3592" t="s">
        <v>199</v>
      </c>
      <c r="C3592">
        <v>1205735</v>
      </c>
      <c r="D3592" s="286">
        <f>ROWS(C$5:C3592)</f>
        <v>3588</v>
      </c>
      <c r="E3592" s="286" t="str">
        <f>IF(A3592='5.1'!$E$5,TXM!D3592,"")</f>
        <v/>
      </c>
      <c r="F3592" t="str">
        <f>IFERROR(SMALL($E$5:$E$8000,ROWS($E$5:E3592)),"")</f>
        <v/>
      </c>
      <c r="I3592" s="285" t="s">
        <v>1976</v>
      </c>
      <c r="J3592" t="s">
        <v>806</v>
      </c>
      <c r="K3592" s="300">
        <v>34610</v>
      </c>
      <c r="L3592" s="286">
        <f>ROWS(K$5:K3592)</f>
        <v>3588</v>
      </c>
      <c r="M3592" s="286" t="str">
        <f>IF(I3592='5.1'!$E$5,TXM!L3592,"")</f>
        <v/>
      </c>
      <c r="N3592" t="str">
        <f>IFERROR(SMALL($M$5:$M$8000,ROWS($M$5:M3592)),"")</f>
        <v/>
      </c>
      <c r="P3592" t="s">
        <v>2054</v>
      </c>
    </row>
    <row r="3593" spans="1:16" ht="14.4" customHeight="1" x14ac:dyDescent="0.25">
      <c r="A3593" t="s">
        <v>1886</v>
      </c>
      <c r="B3593" t="s">
        <v>106</v>
      </c>
      <c r="C3593">
        <v>577217</v>
      </c>
      <c r="D3593" s="286">
        <f>ROWS(C$5:C3593)</f>
        <v>3589</v>
      </c>
      <c r="E3593" s="286" t="str">
        <f>IF(A3593='5.1'!$E$5,TXM!D3593,"")</f>
        <v/>
      </c>
      <c r="F3593" t="str">
        <f>IFERROR(SMALL($E$5:$E$8000,ROWS($E$5:E3593)),"")</f>
        <v/>
      </c>
      <c r="I3593" s="285" t="s">
        <v>1976</v>
      </c>
      <c r="J3593" t="s">
        <v>823</v>
      </c>
      <c r="K3593" s="300">
        <v>33667</v>
      </c>
      <c r="L3593" s="286">
        <f>ROWS(K$5:K3593)</f>
        <v>3589</v>
      </c>
      <c r="M3593" s="286" t="str">
        <f>IF(I3593='5.1'!$E$5,TXM!L3593,"")</f>
        <v/>
      </c>
      <c r="N3593" t="str">
        <f>IFERROR(SMALL($M$5:$M$8000,ROWS($M$5:M3593)),"")</f>
        <v/>
      </c>
      <c r="P3593" t="s">
        <v>2054</v>
      </c>
    </row>
    <row r="3594" spans="1:16" ht="14.4" customHeight="1" x14ac:dyDescent="0.25">
      <c r="A3594" t="s">
        <v>1886</v>
      </c>
      <c r="B3594" t="s">
        <v>1090</v>
      </c>
      <c r="C3594">
        <v>541653</v>
      </c>
      <c r="D3594" s="286">
        <f>ROWS(C$5:C3594)</f>
        <v>3590</v>
      </c>
      <c r="E3594" s="286" t="str">
        <f>IF(A3594='5.1'!$E$5,TXM!D3594,"")</f>
        <v/>
      </c>
      <c r="F3594" t="str">
        <f>IFERROR(SMALL($E$5:$E$8000,ROWS($E$5:E3594)),"")</f>
        <v/>
      </c>
      <c r="I3594" s="285" t="s">
        <v>1976</v>
      </c>
      <c r="J3594" t="s">
        <v>821</v>
      </c>
      <c r="K3594" s="300">
        <v>31762</v>
      </c>
      <c r="L3594" s="286">
        <f>ROWS(K$5:K3594)</f>
        <v>3590</v>
      </c>
      <c r="M3594" s="286" t="str">
        <f>IF(I3594='5.1'!$E$5,TXM!L3594,"")</f>
        <v/>
      </c>
      <c r="N3594" t="str">
        <f>IFERROR(SMALL($M$5:$M$8000,ROWS($M$5:M3594)),"")</f>
        <v/>
      </c>
      <c r="P3594" t="s">
        <v>2054</v>
      </c>
    </row>
    <row r="3595" spans="1:16" ht="14.4" customHeight="1" x14ac:dyDescent="0.25">
      <c r="A3595" t="s">
        <v>1886</v>
      </c>
      <c r="B3595" t="s">
        <v>784</v>
      </c>
      <c r="C3595">
        <v>428608</v>
      </c>
      <c r="D3595" s="286">
        <f>ROWS(C$5:C3595)</f>
        <v>3591</v>
      </c>
      <c r="E3595" s="286" t="str">
        <f>IF(A3595='5.1'!$E$5,TXM!D3595,"")</f>
        <v/>
      </c>
      <c r="F3595" t="str">
        <f>IFERROR(SMALL($E$5:$E$8000,ROWS($E$5:E3595)),"")</f>
        <v/>
      </c>
      <c r="I3595" s="285" t="s">
        <v>1976</v>
      </c>
      <c r="J3595" t="s">
        <v>766</v>
      </c>
      <c r="K3595" s="300">
        <v>30266</v>
      </c>
      <c r="L3595" s="286">
        <f>ROWS(K$5:K3595)</f>
        <v>3591</v>
      </c>
      <c r="M3595" s="286" t="str">
        <f>IF(I3595='5.1'!$E$5,TXM!L3595,"")</f>
        <v/>
      </c>
      <c r="N3595" t="str">
        <f>IFERROR(SMALL($M$5:$M$8000,ROWS($M$5:M3595)),"")</f>
        <v/>
      </c>
      <c r="P3595" t="s">
        <v>2054</v>
      </c>
    </row>
    <row r="3596" spans="1:16" ht="14.4" customHeight="1" x14ac:dyDescent="0.25">
      <c r="A3596" t="s">
        <v>1886</v>
      </c>
      <c r="B3596" t="s">
        <v>736</v>
      </c>
      <c r="C3596">
        <v>246945</v>
      </c>
      <c r="D3596" s="286">
        <f>ROWS(C$5:C3596)</f>
        <v>3592</v>
      </c>
      <c r="E3596" s="286" t="str">
        <f>IF(A3596='5.1'!$E$5,TXM!D3596,"")</f>
        <v/>
      </c>
      <c r="F3596" t="str">
        <f>IFERROR(SMALL($E$5:$E$8000,ROWS($E$5:E3596)),"")</f>
        <v/>
      </c>
      <c r="I3596" s="285" t="s">
        <v>1976</v>
      </c>
      <c r="J3596" t="s">
        <v>1080</v>
      </c>
      <c r="K3596" s="300">
        <v>17748</v>
      </c>
      <c r="L3596" s="286">
        <f>ROWS(K$5:K3596)</f>
        <v>3592</v>
      </c>
      <c r="M3596" s="286" t="str">
        <f>IF(I3596='5.1'!$E$5,TXM!L3596,"")</f>
        <v/>
      </c>
      <c r="N3596" t="str">
        <f>IFERROR(SMALL($M$5:$M$8000,ROWS($M$5:M3596)),"")</f>
        <v/>
      </c>
      <c r="P3596" t="s">
        <v>2054</v>
      </c>
    </row>
    <row r="3597" spans="1:16" ht="14.4" customHeight="1" x14ac:dyDescent="0.25">
      <c r="A3597" t="s">
        <v>1886</v>
      </c>
      <c r="B3597" t="s">
        <v>774</v>
      </c>
      <c r="C3597">
        <v>147427</v>
      </c>
      <c r="D3597" s="286">
        <f>ROWS(C$5:C3597)</f>
        <v>3593</v>
      </c>
      <c r="E3597" s="286" t="str">
        <f>IF(A3597='5.1'!$E$5,TXM!D3597,"")</f>
        <v/>
      </c>
      <c r="F3597" t="str">
        <f>IFERROR(SMALL($E$5:$E$8000,ROWS($E$5:E3597)),"")</f>
        <v/>
      </c>
      <c r="I3597" s="285" t="s">
        <v>1976</v>
      </c>
      <c r="J3597" t="s">
        <v>1086</v>
      </c>
      <c r="K3597" s="300">
        <v>12527</v>
      </c>
      <c r="L3597" s="286">
        <f>ROWS(K$5:K3597)</f>
        <v>3593</v>
      </c>
      <c r="M3597" s="286" t="str">
        <f>IF(I3597='5.1'!$E$5,TXM!L3597,"")</f>
        <v/>
      </c>
      <c r="N3597" t="str">
        <f>IFERROR(SMALL($M$5:$M$8000,ROWS($M$5:M3597)),"")</f>
        <v/>
      </c>
      <c r="P3597" t="s">
        <v>2054</v>
      </c>
    </row>
    <row r="3598" spans="1:16" ht="14.4" customHeight="1" x14ac:dyDescent="0.25">
      <c r="A3598" t="s">
        <v>1886</v>
      </c>
      <c r="B3598" t="s">
        <v>999</v>
      </c>
      <c r="C3598">
        <v>125685</v>
      </c>
      <c r="D3598" s="286">
        <f>ROWS(C$5:C3598)</f>
        <v>3594</v>
      </c>
      <c r="E3598" s="286" t="str">
        <f>IF(A3598='5.1'!$E$5,TXM!D3598,"")</f>
        <v/>
      </c>
      <c r="F3598" t="str">
        <f>IFERROR(SMALL($E$5:$E$8000,ROWS($E$5:E3598)),"")</f>
        <v/>
      </c>
      <c r="I3598" s="285" t="s">
        <v>1976</v>
      </c>
      <c r="J3598" t="s">
        <v>800</v>
      </c>
      <c r="K3598" s="300">
        <v>11511</v>
      </c>
      <c r="L3598" s="286">
        <f>ROWS(K$5:K3598)</f>
        <v>3594</v>
      </c>
      <c r="M3598" s="286" t="str">
        <f>IF(I3598='5.1'!$E$5,TXM!L3598,"")</f>
        <v/>
      </c>
      <c r="N3598" t="str">
        <f>IFERROR(SMALL($M$5:$M$8000,ROWS($M$5:M3598)),"")</f>
        <v/>
      </c>
      <c r="P3598" t="s">
        <v>2054</v>
      </c>
    </row>
    <row r="3599" spans="1:16" ht="14.4" customHeight="1" x14ac:dyDescent="0.25">
      <c r="A3599" t="s">
        <v>1886</v>
      </c>
      <c r="B3599" t="s">
        <v>103</v>
      </c>
      <c r="C3599">
        <v>55279</v>
      </c>
      <c r="D3599" s="286">
        <f>ROWS(C$5:C3599)</f>
        <v>3595</v>
      </c>
      <c r="E3599" s="286" t="str">
        <f>IF(A3599='5.1'!$E$5,TXM!D3599,"")</f>
        <v/>
      </c>
      <c r="F3599" t="str">
        <f>IFERROR(SMALL($E$5:$E$8000,ROWS($E$5:E3599)),"")</f>
        <v/>
      </c>
      <c r="I3599" s="285" t="s">
        <v>1976</v>
      </c>
      <c r="J3599" t="s">
        <v>762</v>
      </c>
      <c r="K3599" s="300">
        <v>9439</v>
      </c>
      <c r="L3599" s="286">
        <f>ROWS(K$5:K3599)</f>
        <v>3595</v>
      </c>
      <c r="M3599" s="286" t="str">
        <f>IF(I3599='5.1'!$E$5,TXM!L3599,"")</f>
        <v/>
      </c>
      <c r="N3599" t="str">
        <f>IFERROR(SMALL($M$5:$M$8000,ROWS($M$5:M3599)),"")</f>
        <v/>
      </c>
      <c r="P3599" t="s">
        <v>2054</v>
      </c>
    </row>
    <row r="3600" spans="1:16" ht="14.4" customHeight="1" x14ac:dyDescent="0.25">
      <c r="A3600" t="s">
        <v>1886</v>
      </c>
      <c r="B3600" t="s">
        <v>776</v>
      </c>
      <c r="C3600">
        <v>42001</v>
      </c>
      <c r="D3600" s="286">
        <f>ROWS(C$5:C3600)</f>
        <v>3596</v>
      </c>
      <c r="E3600" s="286" t="str">
        <f>IF(A3600='5.1'!$E$5,TXM!D3600,"")</f>
        <v/>
      </c>
      <c r="F3600" t="str">
        <f>IFERROR(SMALL($E$5:$E$8000,ROWS($E$5:E3600)),"")</f>
        <v/>
      </c>
      <c r="I3600" s="285" t="s">
        <v>1976</v>
      </c>
      <c r="J3600" t="s">
        <v>760</v>
      </c>
      <c r="K3600" s="300">
        <v>5152</v>
      </c>
      <c r="L3600" s="286">
        <f>ROWS(K$5:K3600)</f>
        <v>3596</v>
      </c>
      <c r="M3600" s="286" t="str">
        <f>IF(I3600='5.1'!$E$5,TXM!L3600,"")</f>
        <v/>
      </c>
      <c r="N3600" t="str">
        <f>IFERROR(SMALL($M$5:$M$8000,ROWS($M$5:M3600)),"")</f>
        <v/>
      </c>
      <c r="P3600" t="s">
        <v>2054</v>
      </c>
    </row>
    <row r="3601" spans="1:16" ht="14.4" customHeight="1" x14ac:dyDescent="0.25">
      <c r="A3601" t="s">
        <v>1886</v>
      </c>
      <c r="B3601" t="s">
        <v>750</v>
      </c>
      <c r="C3601">
        <v>30866</v>
      </c>
      <c r="D3601" s="286">
        <f>ROWS(C$5:C3601)</f>
        <v>3597</v>
      </c>
      <c r="E3601" s="286" t="str">
        <f>IF(A3601='5.1'!$E$5,TXM!D3601,"")</f>
        <v/>
      </c>
      <c r="F3601" t="str">
        <f>IFERROR(SMALL($E$5:$E$8000,ROWS($E$5:E3601)),"")</f>
        <v/>
      </c>
      <c r="I3601" s="285" t="s">
        <v>1976</v>
      </c>
      <c r="J3601" t="s">
        <v>1097</v>
      </c>
      <c r="K3601" s="300">
        <v>3737</v>
      </c>
      <c r="L3601" s="286">
        <f>ROWS(K$5:K3601)</f>
        <v>3597</v>
      </c>
      <c r="M3601" s="286" t="str">
        <f>IF(I3601='5.1'!$E$5,TXM!L3601,"")</f>
        <v/>
      </c>
      <c r="N3601" t="str">
        <f>IFERROR(SMALL($M$5:$M$8000,ROWS($M$5:M3601)),"")</f>
        <v/>
      </c>
      <c r="P3601" t="s">
        <v>2054</v>
      </c>
    </row>
    <row r="3602" spans="1:16" ht="14.4" customHeight="1" x14ac:dyDescent="0.25">
      <c r="A3602" t="s">
        <v>1886</v>
      </c>
      <c r="B3602" t="s">
        <v>118</v>
      </c>
      <c r="C3602">
        <v>3218</v>
      </c>
      <c r="D3602" s="286">
        <f>ROWS(C$5:C3602)</f>
        <v>3598</v>
      </c>
      <c r="E3602" s="286" t="str">
        <f>IF(A3602='5.1'!$E$5,TXM!D3602,"")</f>
        <v/>
      </c>
      <c r="F3602" t="str">
        <f>IFERROR(SMALL($E$5:$E$8000,ROWS($E$5:E3602)),"")</f>
        <v/>
      </c>
      <c r="I3602" s="285" t="s">
        <v>1976</v>
      </c>
      <c r="J3602" t="s">
        <v>119</v>
      </c>
      <c r="K3602" s="300">
        <v>1370</v>
      </c>
      <c r="L3602" s="286">
        <f>ROWS(K$5:K3602)</f>
        <v>3598</v>
      </c>
      <c r="M3602" s="286" t="str">
        <f>IF(I3602='5.1'!$E$5,TXM!L3602,"")</f>
        <v/>
      </c>
      <c r="N3602" t="str">
        <f>IFERROR(SMALL($M$5:$M$8000,ROWS($M$5:M3602)),"")</f>
        <v/>
      </c>
      <c r="P3602" t="s">
        <v>2054</v>
      </c>
    </row>
    <row r="3603" spans="1:16" ht="14.4" customHeight="1" x14ac:dyDescent="0.25">
      <c r="A3603" t="s">
        <v>1886</v>
      </c>
      <c r="B3603" t="s">
        <v>114</v>
      </c>
      <c r="C3603">
        <v>2139</v>
      </c>
      <c r="D3603" s="286">
        <f>ROWS(C$5:C3603)</f>
        <v>3599</v>
      </c>
      <c r="E3603" s="286" t="str">
        <f>IF(A3603='5.1'!$E$5,TXM!D3603,"")</f>
        <v/>
      </c>
      <c r="F3603" t="str">
        <f>IFERROR(SMALL($E$5:$E$8000,ROWS($E$5:E3603)),"")</f>
        <v/>
      </c>
      <c r="I3603" s="285" t="s">
        <v>1976</v>
      </c>
      <c r="J3603" t="s">
        <v>802</v>
      </c>
      <c r="K3603" s="300">
        <v>291</v>
      </c>
      <c r="L3603" s="286">
        <f>ROWS(K$5:K3603)</f>
        <v>3599</v>
      </c>
      <c r="M3603" s="286" t="str">
        <f>IF(I3603='5.1'!$E$5,TXM!L3603,"")</f>
        <v/>
      </c>
      <c r="N3603" t="str">
        <f>IFERROR(SMALL($M$5:$M$8000,ROWS($M$5:M3603)),"")</f>
        <v/>
      </c>
      <c r="P3603" t="s">
        <v>2054</v>
      </c>
    </row>
    <row r="3604" spans="1:16" ht="14.4" customHeight="1" x14ac:dyDescent="0.25">
      <c r="A3604" t="s">
        <v>1886</v>
      </c>
      <c r="B3604" t="s">
        <v>764</v>
      </c>
      <c r="C3604">
        <v>1125</v>
      </c>
      <c r="D3604" s="286">
        <f>ROWS(C$5:C3604)</f>
        <v>3600</v>
      </c>
      <c r="E3604" s="286" t="str">
        <f>IF(A3604='5.1'!$E$5,TXM!D3604,"")</f>
        <v/>
      </c>
      <c r="F3604" t="str">
        <f>IFERROR(SMALL($E$5:$E$8000,ROWS($E$5:E3604)),"")</f>
        <v/>
      </c>
      <c r="I3604" s="285" t="s">
        <v>1977</v>
      </c>
      <c r="J3604" t="s">
        <v>106</v>
      </c>
      <c r="K3604" s="300">
        <v>1708947</v>
      </c>
      <c r="L3604" s="286">
        <f>ROWS(K$5:K3604)</f>
        <v>3600</v>
      </c>
      <c r="M3604" s="286" t="str">
        <f>IF(I3604='5.1'!$E$5,TXM!L3604,"")</f>
        <v/>
      </c>
      <c r="N3604" t="str">
        <f>IFERROR(SMALL($M$5:$M$8000,ROWS($M$5:M3604)),"")</f>
        <v/>
      </c>
      <c r="P3604" t="s">
        <v>2054</v>
      </c>
    </row>
    <row r="3605" spans="1:16" ht="14.4" customHeight="1" x14ac:dyDescent="0.25">
      <c r="A3605" t="s">
        <v>1886</v>
      </c>
      <c r="B3605" t="s">
        <v>1087</v>
      </c>
      <c r="C3605">
        <v>1050</v>
      </c>
      <c r="D3605" s="286">
        <f>ROWS(C$5:C3605)</f>
        <v>3601</v>
      </c>
      <c r="E3605" s="286" t="str">
        <f>IF(A3605='5.1'!$E$5,TXM!D3605,"")</f>
        <v/>
      </c>
      <c r="F3605" t="str">
        <f>IFERROR(SMALL($E$5:$E$8000,ROWS($E$5:E3605)),"")</f>
        <v/>
      </c>
      <c r="I3605" s="285" t="s">
        <v>1977</v>
      </c>
      <c r="J3605" t="s">
        <v>806</v>
      </c>
      <c r="K3605" s="300">
        <v>32432</v>
      </c>
      <c r="L3605" s="286">
        <f>ROWS(K$5:K3605)</f>
        <v>3601</v>
      </c>
      <c r="M3605" s="286" t="str">
        <f>IF(I3605='5.1'!$E$5,TXM!L3605,"")</f>
        <v/>
      </c>
      <c r="N3605" t="str">
        <f>IFERROR(SMALL($M$5:$M$8000,ROWS($M$5:M3605)),"")</f>
        <v/>
      </c>
      <c r="P3605" t="s">
        <v>2054</v>
      </c>
    </row>
    <row r="3606" spans="1:16" ht="14.4" customHeight="1" x14ac:dyDescent="0.25">
      <c r="A3606" t="s">
        <v>1886</v>
      </c>
      <c r="B3606" t="s">
        <v>723</v>
      </c>
      <c r="C3606">
        <v>188</v>
      </c>
      <c r="D3606" s="286">
        <f>ROWS(C$5:C3606)</f>
        <v>3602</v>
      </c>
      <c r="E3606" s="286" t="str">
        <f>IF(A3606='5.1'!$E$5,TXM!D3606,"")</f>
        <v/>
      </c>
      <c r="F3606" t="str">
        <f>IFERROR(SMALL($E$5:$E$8000,ROWS($E$5:E3606)),"")</f>
        <v/>
      </c>
      <c r="I3606" s="285" t="s">
        <v>1977</v>
      </c>
      <c r="J3606" t="s">
        <v>997</v>
      </c>
      <c r="K3606" s="300">
        <v>15943</v>
      </c>
      <c r="L3606" s="286">
        <f>ROWS(K$5:K3606)</f>
        <v>3602</v>
      </c>
      <c r="M3606" s="286" t="str">
        <f>IF(I3606='5.1'!$E$5,TXM!L3606,"")</f>
        <v/>
      </c>
      <c r="N3606" t="str">
        <f>IFERROR(SMALL($M$5:$M$8000,ROWS($M$5:M3606)),"")</f>
        <v/>
      </c>
      <c r="P3606" t="s">
        <v>2054</v>
      </c>
    </row>
    <row r="3607" spans="1:16" ht="14.4" customHeight="1" x14ac:dyDescent="0.25">
      <c r="A3607" t="s">
        <v>2054</v>
      </c>
      <c r="I3607" s="285" t="s">
        <v>1977</v>
      </c>
      <c r="J3607" t="s">
        <v>1098</v>
      </c>
      <c r="K3607" s="300">
        <v>15005</v>
      </c>
      <c r="L3607" s="286">
        <f>ROWS(K$5:K3607)</f>
        <v>3603</v>
      </c>
      <c r="M3607" s="286" t="str">
        <f>IF(I3607='5.1'!$E$5,TXM!L3607,"")</f>
        <v/>
      </c>
      <c r="N3607" t="str">
        <f>IFERROR(SMALL($M$5:$M$8000,ROWS($M$5:M3607)),"")</f>
        <v/>
      </c>
      <c r="P3607" t="s">
        <v>2054</v>
      </c>
    </row>
    <row r="3608" spans="1:16" ht="14.4" customHeight="1" x14ac:dyDescent="0.25">
      <c r="A3608" t="s">
        <v>2054</v>
      </c>
      <c r="I3608" s="285" t="s">
        <v>1977</v>
      </c>
      <c r="J3608" t="s">
        <v>119</v>
      </c>
      <c r="K3608" s="300">
        <v>20</v>
      </c>
      <c r="L3608" s="286">
        <f>ROWS(K$5:K3608)</f>
        <v>3604</v>
      </c>
      <c r="M3608" s="286" t="str">
        <f>IF(I3608='5.1'!$E$5,TXM!L3608,"")</f>
        <v/>
      </c>
      <c r="N3608" t="str">
        <f>IFERROR(SMALL($M$5:$M$8000,ROWS($M$5:M3608)),"")</f>
        <v/>
      </c>
      <c r="P3608" t="s">
        <v>2054</v>
      </c>
    </row>
    <row r="3609" spans="1:16" ht="14.4" customHeight="1" x14ac:dyDescent="0.25">
      <c r="A3609" t="s">
        <v>2054</v>
      </c>
      <c r="I3609" s="285" t="s">
        <v>1977</v>
      </c>
      <c r="J3609" t="s">
        <v>808</v>
      </c>
      <c r="K3609" s="300">
        <v>15</v>
      </c>
      <c r="L3609" s="286">
        <f>ROWS(K$5:K3609)</f>
        <v>3605</v>
      </c>
      <c r="M3609" s="286" t="str">
        <f>IF(I3609='5.1'!$E$5,TXM!L3609,"")</f>
        <v/>
      </c>
      <c r="N3609" t="str">
        <f>IFERROR(SMALL($M$5:$M$8000,ROWS($M$5:M3609)),"")</f>
        <v/>
      </c>
      <c r="P3609" t="s">
        <v>2054</v>
      </c>
    </row>
    <row r="3610" spans="1:16" ht="14.4" customHeight="1" x14ac:dyDescent="0.25">
      <c r="A3610" t="s">
        <v>2054</v>
      </c>
      <c r="I3610" s="285" t="s">
        <v>1977</v>
      </c>
      <c r="J3610" t="s">
        <v>725</v>
      </c>
      <c r="K3610" s="300">
        <v>11</v>
      </c>
      <c r="L3610" s="286">
        <f>ROWS(K$5:K3610)</f>
        <v>3606</v>
      </c>
      <c r="M3610" s="286" t="str">
        <f>IF(I3610='5.1'!$E$5,TXM!L3610,"")</f>
        <v/>
      </c>
      <c r="N3610" t="str">
        <f>IFERROR(SMALL($M$5:$M$8000,ROWS($M$5:M3610)),"")</f>
        <v/>
      </c>
      <c r="P3610" t="s">
        <v>2054</v>
      </c>
    </row>
    <row r="3611" spans="1:16" ht="14.4" customHeight="1" x14ac:dyDescent="0.25">
      <c r="A3611" t="s">
        <v>2054</v>
      </c>
      <c r="I3611" s="285" t="s">
        <v>2059</v>
      </c>
      <c r="J3611" t="s">
        <v>782</v>
      </c>
      <c r="K3611" s="300">
        <v>272813</v>
      </c>
      <c r="L3611" s="286">
        <f>ROWS(K$5:K3611)</f>
        <v>3607</v>
      </c>
      <c r="M3611" s="286" t="str">
        <f>IF(I3611='5.1'!$E$5,TXM!L3611,"")</f>
        <v/>
      </c>
      <c r="N3611" t="str">
        <f>IFERROR(SMALL($M$5:$M$8000,ROWS($M$5:M3611)),"")</f>
        <v/>
      </c>
      <c r="P3611" t="s">
        <v>2054</v>
      </c>
    </row>
    <row r="3612" spans="1:16" ht="14.4" customHeight="1" x14ac:dyDescent="0.25">
      <c r="A3612" t="s">
        <v>2054</v>
      </c>
      <c r="I3612" s="285" t="s">
        <v>2059</v>
      </c>
      <c r="J3612" t="s">
        <v>808</v>
      </c>
      <c r="K3612" s="300">
        <v>69110</v>
      </c>
      <c r="L3612" s="286">
        <f>ROWS(K$5:K3612)</f>
        <v>3608</v>
      </c>
      <c r="M3612" s="286" t="str">
        <f>IF(I3612='5.1'!$E$5,TXM!L3612,"")</f>
        <v/>
      </c>
      <c r="N3612" t="str">
        <f>IFERROR(SMALL($M$5:$M$8000,ROWS($M$5:M3612)),"")</f>
        <v/>
      </c>
      <c r="P3612" t="s">
        <v>2054</v>
      </c>
    </row>
    <row r="3613" spans="1:16" ht="14.4" customHeight="1" x14ac:dyDescent="0.25">
      <c r="A3613" t="s">
        <v>2054</v>
      </c>
      <c r="I3613" s="285" t="s">
        <v>2059</v>
      </c>
      <c r="J3613" t="s">
        <v>762</v>
      </c>
      <c r="K3613" s="300">
        <v>5847</v>
      </c>
      <c r="L3613" s="286">
        <f>ROWS(K$5:K3613)</f>
        <v>3609</v>
      </c>
      <c r="M3613" s="286" t="str">
        <f>IF(I3613='5.1'!$E$5,TXM!L3613,"")</f>
        <v/>
      </c>
      <c r="N3613" t="str">
        <f>IFERROR(SMALL($M$5:$M$8000,ROWS($M$5:M3613)),"")</f>
        <v/>
      </c>
      <c r="P3613" t="s">
        <v>2054</v>
      </c>
    </row>
    <row r="3614" spans="1:16" ht="14.4" customHeight="1" x14ac:dyDescent="0.25">
      <c r="A3614" t="s">
        <v>2054</v>
      </c>
      <c r="I3614" s="285" t="s">
        <v>2059</v>
      </c>
      <c r="J3614" t="s">
        <v>734</v>
      </c>
      <c r="K3614" s="300">
        <v>2281</v>
      </c>
      <c r="L3614" s="286">
        <f>ROWS(K$5:K3614)</f>
        <v>3610</v>
      </c>
      <c r="M3614" s="286" t="str">
        <f>IF(I3614='5.1'!$E$5,TXM!L3614,"")</f>
        <v/>
      </c>
      <c r="N3614" t="str">
        <f>IFERROR(SMALL($M$5:$M$8000,ROWS($M$5:M3614)),"")</f>
        <v/>
      </c>
      <c r="P3614" t="s">
        <v>2054</v>
      </c>
    </row>
    <row r="3615" spans="1:16" ht="14.4" customHeight="1" x14ac:dyDescent="0.25">
      <c r="A3615" t="s">
        <v>2054</v>
      </c>
      <c r="I3615" s="285" t="s">
        <v>1978</v>
      </c>
      <c r="J3615" t="s">
        <v>780</v>
      </c>
      <c r="K3615" s="300">
        <v>53514</v>
      </c>
      <c r="L3615" s="286">
        <f>ROWS(K$5:K3615)</f>
        <v>3611</v>
      </c>
      <c r="M3615" s="286" t="str">
        <f>IF(I3615='5.1'!$E$5,TXM!L3615,"")</f>
        <v/>
      </c>
      <c r="N3615" t="str">
        <f>IFERROR(SMALL($M$5:$M$8000,ROWS($M$5:M3615)),"")</f>
        <v/>
      </c>
      <c r="P3615" t="s">
        <v>2054</v>
      </c>
    </row>
    <row r="3616" spans="1:16" ht="14.4" customHeight="1" x14ac:dyDescent="0.25">
      <c r="A3616" t="s">
        <v>2054</v>
      </c>
      <c r="I3616" s="285" t="s">
        <v>1978</v>
      </c>
      <c r="J3616" t="s">
        <v>806</v>
      </c>
      <c r="K3616" s="300">
        <v>12639</v>
      </c>
      <c r="L3616" s="286">
        <f>ROWS(K$5:K3616)</f>
        <v>3612</v>
      </c>
      <c r="M3616" s="286" t="str">
        <f>IF(I3616='5.1'!$E$5,TXM!L3616,"")</f>
        <v/>
      </c>
      <c r="N3616" t="str">
        <f>IFERROR(SMALL($M$5:$M$8000,ROWS($M$5:M3616)),"")</f>
        <v/>
      </c>
      <c r="P3616" t="s">
        <v>2054</v>
      </c>
    </row>
    <row r="3617" spans="1:16" ht="14.4" customHeight="1" x14ac:dyDescent="0.25">
      <c r="A3617" t="s">
        <v>2054</v>
      </c>
      <c r="I3617" s="285" t="s">
        <v>1978</v>
      </c>
      <c r="J3617" t="s">
        <v>808</v>
      </c>
      <c r="K3617" s="300">
        <v>41</v>
      </c>
      <c r="L3617" s="286">
        <f>ROWS(K$5:K3617)</f>
        <v>3613</v>
      </c>
      <c r="M3617" s="286" t="str">
        <f>IF(I3617='5.1'!$E$5,TXM!L3617,"")</f>
        <v/>
      </c>
      <c r="N3617" t="str">
        <f>IFERROR(SMALL($M$5:$M$8000,ROWS($M$5:M3617)),"")</f>
        <v/>
      </c>
      <c r="P3617" t="s">
        <v>2054</v>
      </c>
    </row>
    <row r="3618" spans="1:16" ht="14.4" customHeight="1" x14ac:dyDescent="0.25">
      <c r="A3618" t="s">
        <v>2054</v>
      </c>
      <c r="I3618" s="285" t="s">
        <v>1979</v>
      </c>
      <c r="J3618" t="s">
        <v>997</v>
      </c>
      <c r="K3618" s="300">
        <v>364324995</v>
      </c>
      <c r="L3618" s="286">
        <f>ROWS(K$5:K3618)</f>
        <v>3614</v>
      </c>
      <c r="M3618" s="286" t="str">
        <f>IF(I3618='5.1'!$E$5,TXM!L3618,"")</f>
        <v/>
      </c>
      <c r="N3618" t="str">
        <f>IFERROR(SMALL($M$5:$M$8000,ROWS($M$5:M3618)),"")</f>
        <v/>
      </c>
      <c r="P3618" t="s">
        <v>2054</v>
      </c>
    </row>
    <row r="3619" spans="1:16" ht="14.4" customHeight="1" x14ac:dyDescent="0.25">
      <c r="A3619" t="s">
        <v>2054</v>
      </c>
      <c r="I3619" s="285" t="s">
        <v>1979</v>
      </c>
      <c r="J3619" t="s">
        <v>1093</v>
      </c>
      <c r="K3619" s="300">
        <v>21964143</v>
      </c>
      <c r="L3619" s="286">
        <f>ROWS(K$5:K3619)</f>
        <v>3615</v>
      </c>
      <c r="M3619" s="286" t="str">
        <f>IF(I3619='5.1'!$E$5,TXM!L3619,"")</f>
        <v/>
      </c>
      <c r="N3619" t="str">
        <f>IFERROR(SMALL($M$5:$M$8000,ROWS($M$5:M3619)),"")</f>
        <v/>
      </c>
      <c r="P3619" t="s">
        <v>2054</v>
      </c>
    </row>
    <row r="3620" spans="1:16" ht="14.4" customHeight="1" x14ac:dyDescent="0.25">
      <c r="A3620" t="s">
        <v>2054</v>
      </c>
      <c r="I3620" s="285" t="s">
        <v>1979</v>
      </c>
      <c r="J3620" t="s">
        <v>808</v>
      </c>
      <c r="K3620" s="300">
        <v>3259061</v>
      </c>
      <c r="L3620" s="286">
        <f>ROWS(K$5:K3620)</f>
        <v>3616</v>
      </c>
      <c r="M3620" s="286" t="str">
        <f>IF(I3620='5.1'!$E$5,TXM!L3620,"")</f>
        <v/>
      </c>
      <c r="N3620" t="str">
        <f>IFERROR(SMALL($M$5:$M$8000,ROWS($M$5:M3620)),"")</f>
        <v/>
      </c>
      <c r="P3620" t="s">
        <v>2054</v>
      </c>
    </row>
    <row r="3621" spans="1:16" ht="14.4" customHeight="1" x14ac:dyDescent="0.25">
      <c r="A3621" t="s">
        <v>2054</v>
      </c>
      <c r="I3621" s="285" t="s">
        <v>1979</v>
      </c>
      <c r="J3621" t="s">
        <v>1085</v>
      </c>
      <c r="K3621" s="300">
        <v>1141687</v>
      </c>
      <c r="L3621" s="286">
        <f>ROWS(K$5:K3621)</f>
        <v>3617</v>
      </c>
      <c r="M3621" s="286" t="str">
        <f>IF(I3621='5.1'!$E$5,TXM!L3621,"")</f>
        <v/>
      </c>
      <c r="N3621" t="str">
        <f>IFERROR(SMALL($M$5:$M$8000,ROWS($M$5:M3621)),"")</f>
        <v/>
      </c>
      <c r="P3621" t="s">
        <v>2054</v>
      </c>
    </row>
    <row r="3622" spans="1:16" ht="14.4" customHeight="1" x14ac:dyDescent="0.25">
      <c r="A3622" t="s">
        <v>2054</v>
      </c>
      <c r="I3622" s="285" t="s">
        <v>1979</v>
      </c>
      <c r="J3622" t="s">
        <v>762</v>
      </c>
      <c r="K3622" s="300">
        <v>917461</v>
      </c>
      <c r="L3622" s="286">
        <f>ROWS(K$5:K3622)</f>
        <v>3618</v>
      </c>
      <c r="M3622" s="286" t="str">
        <f>IF(I3622='5.1'!$E$5,TXM!L3622,"")</f>
        <v/>
      </c>
      <c r="N3622" t="str">
        <f>IFERROR(SMALL($M$5:$M$8000,ROWS($M$5:M3622)),"")</f>
        <v/>
      </c>
      <c r="P3622" t="s">
        <v>2054</v>
      </c>
    </row>
    <row r="3623" spans="1:16" ht="14.4" customHeight="1" x14ac:dyDescent="0.25">
      <c r="A3623" t="s">
        <v>2054</v>
      </c>
      <c r="I3623" s="285" t="s">
        <v>1979</v>
      </c>
      <c r="J3623" t="s">
        <v>806</v>
      </c>
      <c r="K3623" s="300">
        <v>747802</v>
      </c>
      <c r="L3623" s="286">
        <f>ROWS(K$5:K3623)</f>
        <v>3619</v>
      </c>
      <c r="M3623" s="286" t="str">
        <f>IF(I3623='5.1'!$E$5,TXM!L3623,"")</f>
        <v/>
      </c>
      <c r="N3623" t="str">
        <f>IFERROR(SMALL($M$5:$M$8000,ROWS($M$5:M3623)),"")</f>
        <v/>
      </c>
      <c r="P3623" t="s">
        <v>2054</v>
      </c>
    </row>
    <row r="3624" spans="1:16" ht="14.4" customHeight="1" x14ac:dyDescent="0.25">
      <c r="A3624" t="s">
        <v>2054</v>
      </c>
      <c r="I3624" s="285" t="s">
        <v>1979</v>
      </c>
      <c r="J3624" t="s">
        <v>790</v>
      </c>
      <c r="K3624" s="300">
        <v>361205</v>
      </c>
      <c r="L3624" s="286">
        <f>ROWS(K$5:K3624)</f>
        <v>3620</v>
      </c>
      <c r="M3624" s="286" t="str">
        <f>IF(I3624='5.1'!$E$5,TXM!L3624,"")</f>
        <v/>
      </c>
      <c r="N3624" t="str">
        <f>IFERROR(SMALL($M$5:$M$8000,ROWS($M$5:M3624)),"")</f>
        <v/>
      </c>
      <c r="P3624" t="s">
        <v>2054</v>
      </c>
    </row>
    <row r="3625" spans="1:16" ht="14.4" customHeight="1" x14ac:dyDescent="0.25">
      <c r="A3625" t="s">
        <v>2054</v>
      </c>
      <c r="I3625" s="285" t="s">
        <v>1979</v>
      </c>
      <c r="J3625" t="s">
        <v>784</v>
      </c>
      <c r="K3625" s="300">
        <v>53655</v>
      </c>
      <c r="L3625" s="286">
        <f>ROWS(K$5:K3625)</f>
        <v>3621</v>
      </c>
      <c r="M3625" s="286" t="str">
        <f>IF(I3625='5.1'!$E$5,TXM!L3625,"")</f>
        <v/>
      </c>
      <c r="N3625" t="str">
        <f>IFERROR(SMALL($M$5:$M$8000,ROWS($M$5:M3625)),"")</f>
        <v/>
      </c>
      <c r="P3625" t="s">
        <v>2054</v>
      </c>
    </row>
    <row r="3626" spans="1:16" ht="14.4" customHeight="1" x14ac:dyDescent="0.25">
      <c r="A3626" t="s">
        <v>2054</v>
      </c>
      <c r="I3626" s="285" t="s">
        <v>1979</v>
      </c>
      <c r="J3626" t="s">
        <v>760</v>
      </c>
      <c r="K3626" s="300">
        <v>17311</v>
      </c>
      <c r="L3626" s="286">
        <f>ROWS(K$5:K3626)</f>
        <v>3622</v>
      </c>
      <c r="M3626" s="286" t="str">
        <f>IF(I3626='5.1'!$E$5,TXM!L3626,"")</f>
        <v/>
      </c>
      <c r="N3626" t="str">
        <f>IFERROR(SMALL($M$5:$M$8000,ROWS($M$5:M3626)),"")</f>
        <v/>
      </c>
      <c r="P3626" t="s">
        <v>2054</v>
      </c>
    </row>
    <row r="3627" spans="1:16" ht="14.4" customHeight="1" x14ac:dyDescent="0.25">
      <c r="A3627" t="s">
        <v>2054</v>
      </c>
      <c r="I3627" s="285" t="s">
        <v>1979</v>
      </c>
      <c r="J3627" t="s">
        <v>1081</v>
      </c>
      <c r="K3627" s="300">
        <v>6908</v>
      </c>
      <c r="L3627" s="286">
        <f>ROWS(K$5:K3627)</f>
        <v>3623</v>
      </c>
      <c r="M3627" s="286" t="str">
        <f>IF(I3627='5.1'!$E$5,TXM!L3627,"")</f>
        <v/>
      </c>
      <c r="N3627" t="str">
        <f>IFERROR(SMALL($M$5:$M$8000,ROWS($M$5:M3627)),"")</f>
        <v/>
      </c>
      <c r="P3627" t="s">
        <v>2054</v>
      </c>
    </row>
    <row r="3628" spans="1:16" ht="14.4" customHeight="1" x14ac:dyDescent="0.25">
      <c r="A3628" t="s">
        <v>2054</v>
      </c>
      <c r="I3628" s="285" t="s">
        <v>1979</v>
      </c>
      <c r="J3628" t="s">
        <v>725</v>
      </c>
      <c r="K3628" s="300">
        <v>6573</v>
      </c>
      <c r="L3628" s="286">
        <f>ROWS(K$5:K3628)</f>
        <v>3624</v>
      </c>
      <c r="M3628" s="286" t="str">
        <f>IF(I3628='5.1'!$E$5,TXM!L3628,"")</f>
        <v/>
      </c>
      <c r="N3628" t="str">
        <f>IFERROR(SMALL($M$5:$M$8000,ROWS($M$5:M3628)),"")</f>
        <v/>
      </c>
      <c r="P3628" t="s">
        <v>2054</v>
      </c>
    </row>
    <row r="3629" spans="1:16" ht="14.4" customHeight="1" x14ac:dyDescent="0.25">
      <c r="A3629" t="s">
        <v>2054</v>
      </c>
      <c r="I3629" s="285" t="s">
        <v>1979</v>
      </c>
      <c r="J3629" t="s">
        <v>1076</v>
      </c>
      <c r="K3629" s="300">
        <v>6237</v>
      </c>
      <c r="L3629" s="286">
        <f>ROWS(K$5:K3629)</f>
        <v>3625</v>
      </c>
      <c r="M3629" s="286" t="str">
        <f>IF(I3629='5.1'!$E$5,TXM!L3629,"")</f>
        <v/>
      </c>
      <c r="N3629" t="str">
        <f>IFERROR(SMALL($M$5:$M$8000,ROWS($M$5:M3629)),"")</f>
        <v/>
      </c>
      <c r="P3629" t="s">
        <v>2054</v>
      </c>
    </row>
    <row r="3630" spans="1:16" ht="14.4" customHeight="1" x14ac:dyDescent="0.25">
      <c r="A3630" t="s">
        <v>2054</v>
      </c>
      <c r="I3630" s="285" t="s">
        <v>1979</v>
      </c>
      <c r="J3630" t="s">
        <v>1083</v>
      </c>
      <c r="K3630" s="300">
        <v>5455</v>
      </c>
      <c r="L3630" s="286">
        <f>ROWS(K$5:K3630)</f>
        <v>3626</v>
      </c>
      <c r="M3630" s="286" t="str">
        <f>IF(I3630='5.1'!$E$5,TXM!L3630,"")</f>
        <v/>
      </c>
      <c r="N3630" t="str">
        <f>IFERROR(SMALL($M$5:$M$8000,ROWS($M$5:M3630)),"")</f>
        <v/>
      </c>
      <c r="P3630" t="s">
        <v>2054</v>
      </c>
    </row>
    <row r="3631" spans="1:16" ht="14.4" customHeight="1" x14ac:dyDescent="0.25">
      <c r="A3631" t="s">
        <v>2054</v>
      </c>
      <c r="I3631" s="285" t="s">
        <v>1979</v>
      </c>
      <c r="J3631" t="s">
        <v>766</v>
      </c>
      <c r="K3631" s="300">
        <v>5294</v>
      </c>
      <c r="L3631" s="286">
        <f>ROWS(K$5:K3631)</f>
        <v>3627</v>
      </c>
      <c r="M3631" s="286" t="str">
        <f>IF(I3631='5.1'!$E$5,TXM!L3631,"")</f>
        <v/>
      </c>
      <c r="N3631" t="str">
        <f>IFERROR(SMALL($M$5:$M$8000,ROWS($M$5:M3631)),"")</f>
        <v/>
      </c>
      <c r="P3631" t="s">
        <v>2054</v>
      </c>
    </row>
    <row r="3632" spans="1:16" ht="14.4" customHeight="1" x14ac:dyDescent="0.25">
      <c r="A3632" t="s">
        <v>2054</v>
      </c>
      <c r="I3632" s="285" t="s">
        <v>1979</v>
      </c>
      <c r="J3632" t="s">
        <v>810</v>
      </c>
      <c r="K3632" s="300">
        <v>2018</v>
      </c>
      <c r="L3632" s="286">
        <f>ROWS(K$5:K3632)</f>
        <v>3628</v>
      </c>
      <c r="M3632" s="286" t="str">
        <f>IF(I3632='5.1'!$E$5,TXM!L3632,"")</f>
        <v/>
      </c>
      <c r="N3632" t="str">
        <f>IFERROR(SMALL($M$5:$M$8000,ROWS($M$5:M3632)),"")</f>
        <v/>
      </c>
      <c r="P3632" t="s">
        <v>2054</v>
      </c>
    </row>
    <row r="3633" spans="1:16" ht="14.4" customHeight="1" x14ac:dyDescent="0.25">
      <c r="A3633" t="s">
        <v>2054</v>
      </c>
      <c r="I3633" s="285" t="s">
        <v>1979</v>
      </c>
      <c r="J3633" t="s">
        <v>727</v>
      </c>
      <c r="K3633" s="300">
        <v>2012</v>
      </c>
      <c r="L3633" s="286">
        <f>ROWS(K$5:K3633)</f>
        <v>3629</v>
      </c>
      <c r="M3633" s="286" t="str">
        <f>IF(I3633='5.1'!$E$5,TXM!L3633,"")</f>
        <v/>
      </c>
      <c r="N3633" t="str">
        <f>IFERROR(SMALL($M$5:$M$8000,ROWS($M$5:M3633)),"")</f>
        <v/>
      </c>
      <c r="P3633" t="s">
        <v>2054</v>
      </c>
    </row>
    <row r="3634" spans="1:16" ht="14.4" customHeight="1" x14ac:dyDescent="0.25">
      <c r="A3634" t="s">
        <v>2054</v>
      </c>
      <c r="I3634" s="285" t="s">
        <v>1979</v>
      </c>
      <c r="J3634" t="s">
        <v>1087</v>
      </c>
      <c r="K3634" s="300">
        <v>999</v>
      </c>
      <c r="L3634" s="286">
        <f>ROWS(K$5:K3634)</f>
        <v>3630</v>
      </c>
      <c r="M3634" s="286" t="str">
        <f>IF(I3634='5.1'!$E$5,TXM!L3634,"")</f>
        <v/>
      </c>
      <c r="N3634" t="str">
        <f>IFERROR(SMALL($M$5:$M$8000,ROWS($M$5:M3634)),"")</f>
        <v/>
      </c>
      <c r="P3634" t="s">
        <v>2054</v>
      </c>
    </row>
    <row r="3635" spans="1:16" ht="14.4" customHeight="1" x14ac:dyDescent="0.25">
      <c r="A3635" t="s">
        <v>2054</v>
      </c>
      <c r="I3635" s="285" t="s">
        <v>1979</v>
      </c>
      <c r="J3635" t="s">
        <v>768</v>
      </c>
      <c r="K3635" s="300">
        <v>972</v>
      </c>
      <c r="L3635" s="286">
        <f>ROWS(K$5:K3635)</f>
        <v>3631</v>
      </c>
      <c r="M3635" s="286" t="str">
        <f>IF(I3635='5.1'!$E$5,TXM!L3635,"")</f>
        <v/>
      </c>
      <c r="N3635" t="str">
        <f>IFERROR(SMALL($M$5:$M$8000,ROWS($M$5:M3635)),"")</f>
        <v/>
      </c>
      <c r="P3635" t="s">
        <v>2054</v>
      </c>
    </row>
    <row r="3636" spans="1:16" ht="14.4" customHeight="1" x14ac:dyDescent="0.25">
      <c r="A3636" t="s">
        <v>2054</v>
      </c>
      <c r="I3636" s="285" t="s">
        <v>1979</v>
      </c>
      <c r="J3636" t="s">
        <v>764</v>
      </c>
      <c r="K3636" s="300">
        <v>800</v>
      </c>
      <c r="L3636" s="286">
        <f>ROWS(K$5:K3636)</f>
        <v>3632</v>
      </c>
      <c r="M3636" s="286" t="str">
        <f>IF(I3636='5.1'!$E$5,TXM!L3636,"")</f>
        <v/>
      </c>
      <c r="N3636" t="str">
        <f>IFERROR(SMALL($M$5:$M$8000,ROWS($M$5:M3636)),"")</f>
        <v/>
      </c>
      <c r="P3636" t="s">
        <v>2054</v>
      </c>
    </row>
    <row r="3637" spans="1:16" ht="14.4" customHeight="1" x14ac:dyDescent="0.25">
      <c r="A3637" t="s">
        <v>2054</v>
      </c>
      <c r="I3637" s="285" t="s">
        <v>1979</v>
      </c>
      <c r="J3637" t="s">
        <v>1080</v>
      </c>
      <c r="K3637" s="300">
        <v>488</v>
      </c>
      <c r="L3637" s="286">
        <f>ROWS(K$5:K3637)</f>
        <v>3633</v>
      </c>
      <c r="M3637" s="286" t="str">
        <f>IF(I3637='5.1'!$E$5,TXM!L3637,"")</f>
        <v/>
      </c>
      <c r="N3637" t="str">
        <f>IFERROR(SMALL($M$5:$M$8000,ROWS($M$5:M3637)),"")</f>
        <v/>
      </c>
      <c r="P3637" t="s">
        <v>2054</v>
      </c>
    </row>
    <row r="3638" spans="1:16" ht="14.4" customHeight="1" x14ac:dyDescent="0.25">
      <c r="A3638" t="s">
        <v>2054</v>
      </c>
      <c r="I3638" s="285" t="s">
        <v>1979</v>
      </c>
      <c r="J3638" t="s">
        <v>719</v>
      </c>
      <c r="K3638" s="300">
        <v>452</v>
      </c>
      <c r="L3638" s="286">
        <f>ROWS(K$5:K3638)</f>
        <v>3634</v>
      </c>
      <c r="M3638" s="286" t="str">
        <f>IF(I3638='5.1'!$E$5,TXM!L3638,"")</f>
        <v/>
      </c>
      <c r="N3638" t="str">
        <f>IFERROR(SMALL($M$5:$M$8000,ROWS($M$5:M3638)),"")</f>
        <v/>
      </c>
      <c r="P3638" t="s">
        <v>2054</v>
      </c>
    </row>
    <row r="3639" spans="1:16" ht="14.4" customHeight="1" x14ac:dyDescent="0.25">
      <c r="A3639" t="s">
        <v>2054</v>
      </c>
      <c r="I3639" s="285" t="s">
        <v>1979</v>
      </c>
      <c r="J3639" t="s">
        <v>1090</v>
      </c>
      <c r="K3639" s="300">
        <v>348</v>
      </c>
      <c r="L3639" s="286">
        <f>ROWS(K$5:K3639)</f>
        <v>3635</v>
      </c>
      <c r="M3639" s="286" t="str">
        <f>IF(I3639='5.1'!$E$5,TXM!L3639,"")</f>
        <v/>
      </c>
      <c r="N3639" t="str">
        <f>IFERROR(SMALL($M$5:$M$8000,ROWS($M$5:M3639)),"")</f>
        <v/>
      </c>
      <c r="P3639" t="s">
        <v>2054</v>
      </c>
    </row>
    <row r="3640" spans="1:16" ht="14.4" customHeight="1" x14ac:dyDescent="0.25">
      <c r="A3640" t="s">
        <v>2054</v>
      </c>
      <c r="I3640" s="285" t="s">
        <v>1979</v>
      </c>
      <c r="J3640" t="s">
        <v>1096</v>
      </c>
      <c r="K3640" s="300">
        <v>251</v>
      </c>
      <c r="L3640" s="286">
        <f>ROWS(K$5:K3640)</f>
        <v>3636</v>
      </c>
      <c r="M3640" s="286" t="str">
        <f>IF(I3640='5.1'!$E$5,TXM!L3640,"")</f>
        <v/>
      </c>
      <c r="N3640" t="str">
        <f>IFERROR(SMALL($M$5:$M$8000,ROWS($M$5:M3640)),"")</f>
        <v/>
      </c>
      <c r="P3640" t="s">
        <v>2054</v>
      </c>
    </row>
    <row r="3641" spans="1:16" ht="14.4" customHeight="1" x14ac:dyDescent="0.25">
      <c r="A3641" t="s">
        <v>2054</v>
      </c>
      <c r="I3641" s="285" t="s">
        <v>1979</v>
      </c>
      <c r="J3641" t="s">
        <v>1097</v>
      </c>
      <c r="K3641" s="300">
        <v>146</v>
      </c>
      <c r="L3641" s="286">
        <f>ROWS(K$5:K3641)</f>
        <v>3637</v>
      </c>
      <c r="M3641" s="286" t="str">
        <f>IF(I3641='5.1'!$E$5,TXM!L3641,"")</f>
        <v/>
      </c>
      <c r="N3641" t="str">
        <f>IFERROR(SMALL($M$5:$M$8000,ROWS($M$5:M3641)),"")</f>
        <v/>
      </c>
      <c r="P3641" t="s">
        <v>2054</v>
      </c>
    </row>
    <row r="3642" spans="1:16" ht="14.4" customHeight="1" x14ac:dyDescent="0.25">
      <c r="A3642" t="s">
        <v>2054</v>
      </c>
      <c r="I3642" s="285" t="s">
        <v>1979</v>
      </c>
      <c r="J3642" t="s">
        <v>802</v>
      </c>
      <c r="K3642" s="300">
        <v>125</v>
      </c>
      <c r="L3642" s="286">
        <f>ROWS(K$5:K3642)</f>
        <v>3638</v>
      </c>
      <c r="M3642" s="286" t="str">
        <f>IF(I3642='5.1'!$E$5,TXM!L3642,"")</f>
        <v/>
      </c>
      <c r="N3642" t="str">
        <f>IFERROR(SMALL($M$5:$M$8000,ROWS($M$5:M3642)),"")</f>
        <v/>
      </c>
      <c r="P3642" t="s">
        <v>2054</v>
      </c>
    </row>
    <row r="3643" spans="1:16" ht="14.4" customHeight="1" x14ac:dyDescent="0.25">
      <c r="A3643" t="s">
        <v>2054</v>
      </c>
      <c r="I3643" s="285" t="s">
        <v>1979</v>
      </c>
      <c r="J3643" t="s">
        <v>786</v>
      </c>
      <c r="K3643" s="300">
        <v>52</v>
      </c>
      <c r="L3643" s="286">
        <f>ROWS(K$5:K3643)</f>
        <v>3639</v>
      </c>
      <c r="M3643" s="286" t="str">
        <f>IF(I3643='5.1'!$E$5,TXM!L3643,"")</f>
        <v/>
      </c>
      <c r="N3643" t="str">
        <f>IFERROR(SMALL($M$5:$M$8000,ROWS($M$5:M3643)),"")</f>
        <v/>
      </c>
      <c r="P3643" t="s">
        <v>2054</v>
      </c>
    </row>
    <row r="3644" spans="1:16" ht="14.4" customHeight="1" x14ac:dyDescent="0.25">
      <c r="A3644" t="s">
        <v>2054</v>
      </c>
      <c r="I3644" s="285" t="s">
        <v>1979</v>
      </c>
      <c r="J3644" t="s">
        <v>772</v>
      </c>
      <c r="K3644" s="300">
        <v>43</v>
      </c>
      <c r="L3644" s="286">
        <f>ROWS(K$5:K3644)</f>
        <v>3640</v>
      </c>
      <c r="M3644" s="286" t="str">
        <f>IF(I3644='5.1'!$E$5,TXM!L3644,"")</f>
        <v/>
      </c>
      <c r="N3644" t="str">
        <f>IFERROR(SMALL($M$5:$M$8000,ROWS($M$5:M3644)),"")</f>
        <v/>
      </c>
      <c r="P3644" t="s">
        <v>2054</v>
      </c>
    </row>
    <row r="3645" spans="1:16" ht="14.4" customHeight="1" x14ac:dyDescent="0.25">
      <c r="A3645" t="s">
        <v>2054</v>
      </c>
      <c r="I3645" s="285" t="s">
        <v>1979</v>
      </c>
      <c r="J3645" t="s">
        <v>1082</v>
      </c>
      <c r="K3645" s="300">
        <v>15</v>
      </c>
      <c r="L3645" s="286">
        <f>ROWS(K$5:K3645)</f>
        <v>3641</v>
      </c>
      <c r="M3645" s="286" t="str">
        <f>IF(I3645='5.1'!$E$5,TXM!L3645,"")</f>
        <v/>
      </c>
      <c r="N3645" t="str">
        <f>IFERROR(SMALL($M$5:$M$8000,ROWS($M$5:M3645)),"")</f>
        <v/>
      </c>
      <c r="P3645" t="s">
        <v>2054</v>
      </c>
    </row>
    <row r="3646" spans="1:16" ht="14.4" customHeight="1" x14ac:dyDescent="0.25">
      <c r="A3646" t="s">
        <v>2054</v>
      </c>
      <c r="I3646" s="285" t="s">
        <v>1980</v>
      </c>
      <c r="J3646" t="s">
        <v>110</v>
      </c>
      <c r="K3646" s="300">
        <v>1433745</v>
      </c>
      <c r="L3646" s="286">
        <f>ROWS(K$5:K3646)</f>
        <v>3642</v>
      </c>
      <c r="M3646" s="286" t="str">
        <f>IF(I3646='5.1'!$E$5,TXM!L3646,"")</f>
        <v/>
      </c>
      <c r="N3646" t="str">
        <f>IFERROR(SMALL($M$5:$M$8000,ROWS($M$5:M3646)),"")</f>
        <v/>
      </c>
      <c r="P3646" t="s">
        <v>2054</v>
      </c>
    </row>
    <row r="3647" spans="1:16" ht="14.4" customHeight="1" x14ac:dyDescent="0.25">
      <c r="A3647" t="s">
        <v>2054</v>
      </c>
      <c r="I3647" s="285" t="s">
        <v>1980</v>
      </c>
      <c r="J3647" t="s">
        <v>997</v>
      </c>
      <c r="K3647" s="300">
        <v>80484</v>
      </c>
      <c r="L3647" s="286">
        <f>ROWS(K$5:K3647)</f>
        <v>3643</v>
      </c>
      <c r="M3647" s="286" t="str">
        <f>IF(I3647='5.1'!$E$5,TXM!L3647,"")</f>
        <v/>
      </c>
      <c r="N3647" t="str">
        <f>IFERROR(SMALL($M$5:$M$8000,ROWS($M$5:M3647)),"")</f>
        <v/>
      </c>
      <c r="P3647" t="s">
        <v>2054</v>
      </c>
    </row>
    <row r="3648" spans="1:16" ht="14.4" customHeight="1" x14ac:dyDescent="0.25">
      <c r="A3648" t="s">
        <v>2054</v>
      </c>
      <c r="I3648" s="285" t="s">
        <v>1980</v>
      </c>
      <c r="J3648" t="s">
        <v>104</v>
      </c>
      <c r="K3648" s="300">
        <v>43936</v>
      </c>
      <c r="L3648" s="286">
        <f>ROWS(K$5:K3648)</f>
        <v>3644</v>
      </c>
      <c r="M3648" s="286" t="str">
        <f>IF(I3648='5.1'!$E$5,TXM!L3648,"")</f>
        <v/>
      </c>
      <c r="N3648" t="str">
        <f>IFERROR(SMALL($M$5:$M$8000,ROWS($M$5:M3648)),"")</f>
        <v/>
      </c>
      <c r="P3648" t="s">
        <v>2054</v>
      </c>
    </row>
    <row r="3649" spans="1:16" ht="14.4" customHeight="1" x14ac:dyDescent="0.25">
      <c r="A3649" t="s">
        <v>2054</v>
      </c>
      <c r="I3649" s="285" t="s">
        <v>1980</v>
      </c>
      <c r="J3649" t="s">
        <v>1093</v>
      </c>
      <c r="K3649" s="300">
        <v>28221</v>
      </c>
      <c r="L3649" s="286">
        <f>ROWS(K$5:K3649)</f>
        <v>3645</v>
      </c>
      <c r="M3649" s="286" t="str">
        <f>IF(I3649='5.1'!$E$5,TXM!L3649,"")</f>
        <v/>
      </c>
      <c r="N3649" t="str">
        <f>IFERROR(SMALL($M$5:$M$8000,ROWS($M$5:M3649)),"")</f>
        <v/>
      </c>
      <c r="P3649" t="s">
        <v>2054</v>
      </c>
    </row>
    <row r="3650" spans="1:16" ht="14.4" customHeight="1" x14ac:dyDescent="0.25">
      <c r="A3650" t="s">
        <v>2054</v>
      </c>
      <c r="I3650" s="285" t="s">
        <v>1980</v>
      </c>
      <c r="J3650" t="s">
        <v>198</v>
      </c>
      <c r="K3650" s="300">
        <v>12605</v>
      </c>
      <c r="L3650" s="286">
        <f>ROWS(K$5:K3650)</f>
        <v>3646</v>
      </c>
      <c r="M3650" s="286" t="str">
        <f>IF(I3650='5.1'!$E$5,TXM!L3650,"")</f>
        <v/>
      </c>
      <c r="N3650" t="str">
        <f>IFERROR(SMALL($M$5:$M$8000,ROWS($M$5:M3650)),"")</f>
        <v/>
      </c>
      <c r="P3650" t="s">
        <v>2054</v>
      </c>
    </row>
    <row r="3651" spans="1:16" ht="14.4" customHeight="1" x14ac:dyDescent="0.25">
      <c r="A3651" t="s">
        <v>2054</v>
      </c>
      <c r="I3651" s="285" t="s">
        <v>1980</v>
      </c>
      <c r="J3651" t="s">
        <v>762</v>
      </c>
      <c r="K3651" s="300">
        <v>1532</v>
      </c>
      <c r="L3651" s="286">
        <f>ROWS(K$5:K3651)</f>
        <v>3647</v>
      </c>
      <c r="M3651" s="286" t="str">
        <f>IF(I3651='5.1'!$E$5,TXM!L3651,"")</f>
        <v/>
      </c>
      <c r="N3651" t="str">
        <f>IFERROR(SMALL($M$5:$M$8000,ROWS($M$5:M3651)),"")</f>
        <v/>
      </c>
      <c r="P3651" t="s">
        <v>2054</v>
      </c>
    </row>
    <row r="3652" spans="1:16" ht="14.4" customHeight="1" x14ac:dyDescent="0.25">
      <c r="A3652" t="s">
        <v>2054</v>
      </c>
      <c r="I3652" s="285" t="s">
        <v>1980</v>
      </c>
      <c r="J3652" t="s">
        <v>810</v>
      </c>
      <c r="K3652" s="300">
        <v>1317</v>
      </c>
      <c r="L3652" s="286">
        <f>ROWS(K$5:K3652)</f>
        <v>3648</v>
      </c>
      <c r="M3652" s="286" t="str">
        <f>IF(I3652='5.1'!$E$5,TXM!L3652,"")</f>
        <v/>
      </c>
      <c r="N3652" t="str">
        <f>IFERROR(SMALL($M$5:$M$8000,ROWS($M$5:M3652)),"")</f>
        <v/>
      </c>
      <c r="P3652" t="s">
        <v>2054</v>
      </c>
    </row>
    <row r="3653" spans="1:16" ht="14.4" customHeight="1" x14ac:dyDescent="0.25">
      <c r="A3653" t="s">
        <v>2054</v>
      </c>
      <c r="I3653" s="285" t="s">
        <v>1980</v>
      </c>
      <c r="J3653" t="s">
        <v>113</v>
      </c>
      <c r="K3653" s="300">
        <v>1156</v>
      </c>
      <c r="L3653" s="286">
        <f>ROWS(K$5:K3653)</f>
        <v>3649</v>
      </c>
      <c r="M3653" s="286" t="str">
        <f>IF(I3653='5.1'!$E$5,TXM!L3653,"")</f>
        <v/>
      </c>
      <c r="N3653" t="str">
        <f>IFERROR(SMALL($M$5:$M$8000,ROWS($M$5:M3653)),"")</f>
        <v/>
      </c>
      <c r="P3653" t="s">
        <v>2054</v>
      </c>
    </row>
    <row r="3654" spans="1:16" ht="14.4" customHeight="1" x14ac:dyDescent="0.25">
      <c r="A3654" t="s">
        <v>2054</v>
      </c>
      <c r="I3654" s="285" t="s">
        <v>1980</v>
      </c>
      <c r="J3654" t="s">
        <v>1081</v>
      </c>
      <c r="K3654" s="300">
        <v>250</v>
      </c>
      <c r="L3654" s="286">
        <f>ROWS(K$5:K3654)</f>
        <v>3650</v>
      </c>
      <c r="M3654" s="286" t="str">
        <f>IF(I3654='5.1'!$E$5,TXM!L3654,"")</f>
        <v/>
      </c>
      <c r="N3654" t="str">
        <f>IFERROR(SMALL($M$5:$M$8000,ROWS($M$5:M3654)),"")</f>
        <v/>
      </c>
      <c r="P3654" t="s">
        <v>2054</v>
      </c>
    </row>
    <row r="3655" spans="1:16" ht="14.4" customHeight="1" x14ac:dyDescent="0.25">
      <c r="A3655" t="s">
        <v>2054</v>
      </c>
      <c r="I3655" s="285" t="s">
        <v>1980</v>
      </c>
      <c r="J3655" t="s">
        <v>808</v>
      </c>
      <c r="K3655" s="300">
        <v>152</v>
      </c>
      <c r="L3655" s="286">
        <f>ROWS(K$5:K3655)</f>
        <v>3651</v>
      </c>
      <c r="M3655" s="286" t="str">
        <f>IF(I3655='5.1'!$E$5,TXM!L3655,"")</f>
        <v/>
      </c>
      <c r="N3655" t="str">
        <f>IFERROR(SMALL($M$5:$M$8000,ROWS($M$5:M3655)),"")</f>
        <v/>
      </c>
      <c r="P3655" t="s">
        <v>2054</v>
      </c>
    </row>
    <row r="3656" spans="1:16" ht="14.4" customHeight="1" x14ac:dyDescent="0.25">
      <c r="A3656" t="s">
        <v>2054</v>
      </c>
      <c r="I3656" s="285" t="s">
        <v>1980</v>
      </c>
      <c r="J3656" t="s">
        <v>1098</v>
      </c>
      <c r="K3656" s="300">
        <v>26</v>
      </c>
      <c r="L3656" s="286">
        <f>ROWS(K$5:K3656)</f>
        <v>3652</v>
      </c>
      <c r="M3656" s="286" t="str">
        <f>IF(I3656='5.1'!$E$5,TXM!L3656,"")</f>
        <v/>
      </c>
      <c r="N3656" t="str">
        <f>IFERROR(SMALL($M$5:$M$8000,ROWS($M$5:M3656)),"")</f>
        <v/>
      </c>
      <c r="P3656" t="s">
        <v>2054</v>
      </c>
    </row>
    <row r="3657" spans="1:16" ht="14.4" customHeight="1" x14ac:dyDescent="0.25">
      <c r="A3657" t="s">
        <v>2054</v>
      </c>
      <c r="I3657" s="285" t="s">
        <v>1981</v>
      </c>
      <c r="J3657" t="s">
        <v>107</v>
      </c>
      <c r="K3657" s="300">
        <v>91411</v>
      </c>
      <c r="L3657" s="286">
        <f>ROWS(K$5:K3657)</f>
        <v>3653</v>
      </c>
      <c r="M3657" s="286" t="str">
        <f>IF(I3657='5.1'!$E$5,TXM!L3657,"")</f>
        <v/>
      </c>
      <c r="N3657" t="str">
        <f>IFERROR(SMALL($M$5:$M$8000,ROWS($M$5:M3657)),"")</f>
        <v/>
      </c>
      <c r="P3657" t="s">
        <v>2054</v>
      </c>
    </row>
    <row r="3658" spans="1:16" ht="14.4" customHeight="1" x14ac:dyDescent="0.25">
      <c r="A3658" t="s">
        <v>2054</v>
      </c>
      <c r="I3658" s="285" t="s">
        <v>1981</v>
      </c>
      <c r="J3658" t="s">
        <v>808</v>
      </c>
      <c r="K3658" s="300">
        <v>41944</v>
      </c>
      <c r="L3658" s="286">
        <f>ROWS(K$5:K3658)</f>
        <v>3654</v>
      </c>
      <c r="M3658" s="286" t="str">
        <f>IF(I3658='5.1'!$E$5,TXM!L3658,"")</f>
        <v/>
      </c>
      <c r="N3658" t="str">
        <f>IFERROR(SMALL($M$5:$M$8000,ROWS($M$5:M3658)),"")</f>
        <v/>
      </c>
      <c r="P3658" t="s">
        <v>2054</v>
      </c>
    </row>
    <row r="3659" spans="1:16" ht="14.4" customHeight="1" x14ac:dyDescent="0.25">
      <c r="A3659" t="s">
        <v>2054</v>
      </c>
      <c r="I3659" s="285" t="s">
        <v>1981</v>
      </c>
      <c r="J3659" t="s">
        <v>806</v>
      </c>
      <c r="K3659" s="300">
        <v>22401</v>
      </c>
      <c r="L3659" s="286">
        <f>ROWS(K$5:K3659)</f>
        <v>3655</v>
      </c>
      <c r="M3659" s="286" t="str">
        <f>IF(I3659='5.1'!$E$5,TXM!L3659,"")</f>
        <v/>
      </c>
      <c r="N3659" t="str">
        <f>IFERROR(SMALL($M$5:$M$8000,ROWS($M$5:M3659)),"")</f>
        <v/>
      </c>
      <c r="P3659" t="s">
        <v>2054</v>
      </c>
    </row>
    <row r="3660" spans="1:16" ht="14.4" customHeight="1" x14ac:dyDescent="0.25">
      <c r="A3660" t="s">
        <v>2054</v>
      </c>
      <c r="I3660" s="285" t="s">
        <v>1981</v>
      </c>
      <c r="J3660" t="s">
        <v>764</v>
      </c>
      <c r="K3660" s="300">
        <v>111</v>
      </c>
      <c r="L3660" s="286">
        <f>ROWS(K$5:K3660)</f>
        <v>3656</v>
      </c>
      <c r="M3660" s="286" t="str">
        <f>IF(I3660='5.1'!$E$5,TXM!L3660,"")</f>
        <v/>
      </c>
      <c r="N3660" t="str">
        <f>IFERROR(SMALL($M$5:$M$8000,ROWS($M$5:M3660)),"")</f>
        <v/>
      </c>
      <c r="P3660" t="s">
        <v>2054</v>
      </c>
    </row>
    <row r="3661" spans="1:16" ht="14.4" customHeight="1" x14ac:dyDescent="0.25">
      <c r="A3661" t="s">
        <v>2054</v>
      </c>
      <c r="I3661" s="285" t="s">
        <v>1780</v>
      </c>
      <c r="J3661" t="s">
        <v>709</v>
      </c>
      <c r="K3661" s="300">
        <v>1174091758</v>
      </c>
      <c r="L3661" s="286">
        <f>ROWS(K$5:K3661)</f>
        <v>3657</v>
      </c>
      <c r="M3661" s="286" t="str">
        <f>IF(I3661='5.1'!$E$5,TXM!L3661,"")</f>
        <v/>
      </c>
      <c r="N3661" t="str">
        <f>IFERROR(SMALL($M$5:$M$8000,ROWS($M$5:M3661)),"")</f>
        <v/>
      </c>
      <c r="P3661" t="s">
        <v>2054</v>
      </c>
    </row>
    <row r="3662" spans="1:16" ht="14.4" customHeight="1" x14ac:dyDescent="0.25">
      <c r="A3662" t="s">
        <v>2054</v>
      </c>
      <c r="I3662" s="285" t="s">
        <v>1780</v>
      </c>
      <c r="J3662" t="s">
        <v>806</v>
      </c>
      <c r="K3662" s="300">
        <v>1030611821</v>
      </c>
      <c r="L3662" s="286">
        <f>ROWS(K$5:K3662)</f>
        <v>3658</v>
      </c>
      <c r="M3662" s="286" t="str">
        <f>IF(I3662='5.1'!$E$5,TXM!L3662,"")</f>
        <v/>
      </c>
      <c r="N3662" t="str">
        <f>IFERROR(SMALL($M$5:$M$8000,ROWS($M$5:M3662)),"")</f>
        <v/>
      </c>
      <c r="P3662" t="s">
        <v>2054</v>
      </c>
    </row>
    <row r="3663" spans="1:16" ht="14.4" customHeight="1" x14ac:dyDescent="0.25">
      <c r="A3663" t="s">
        <v>2054</v>
      </c>
      <c r="I3663" s="285" t="s">
        <v>1780</v>
      </c>
      <c r="J3663" t="s">
        <v>102</v>
      </c>
      <c r="K3663" s="300">
        <v>461922614</v>
      </c>
      <c r="L3663" s="286">
        <f>ROWS(K$5:K3663)</f>
        <v>3659</v>
      </c>
      <c r="M3663" s="286" t="str">
        <f>IF(I3663='5.1'!$E$5,TXM!L3663,"")</f>
        <v/>
      </c>
      <c r="N3663" t="str">
        <f>IFERROR(SMALL($M$5:$M$8000,ROWS($M$5:M3663)),"")</f>
        <v/>
      </c>
      <c r="P3663" t="s">
        <v>2054</v>
      </c>
    </row>
    <row r="3664" spans="1:16" ht="14.4" customHeight="1" x14ac:dyDescent="0.25">
      <c r="A3664" t="s">
        <v>2054</v>
      </c>
      <c r="I3664" s="285" t="s">
        <v>1780</v>
      </c>
      <c r="J3664" t="s">
        <v>117</v>
      </c>
      <c r="K3664" s="300">
        <v>445655272</v>
      </c>
      <c r="L3664" s="286">
        <f>ROWS(K$5:K3664)</f>
        <v>3660</v>
      </c>
      <c r="M3664" s="286" t="str">
        <f>IF(I3664='5.1'!$E$5,TXM!L3664,"")</f>
        <v/>
      </c>
      <c r="N3664" t="str">
        <f>IFERROR(SMALL($M$5:$M$8000,ROWS($M$5:M3664)),"")</f>
        <v/>
      </c>
      <c r="P3664" t="s">
        <v>2054</v>
      </c>
    </row>
    <row r="3665" spans="1:16" ht="14.4" customHeight="1" x14ac:dyDescent="0.25">
      <c r="A3665" t="s">
        <v>2054</v>
      </c>
      <c r="I3665" s="285" t="s">
        <v>1780</v>
      </c>
      <c r="J3665" t="s">
        <v>808</v>
      </c>
      <c r="K3665" s="300">
        <v>435465166</v>
      </c>
      <c r="L3665" s="286">
        <f>ROWS(K$5:K3665)</f>
        <v>3661</v>
      </c>
      <c r="M3665" s="286" t="str">
        <f>IF(I3665='5.1'!$E$5,TXM!L3665,"")</f>
        <v/>
      </c>
      <c r="N3665" t="str">
        <f>IFERROR(SMALL($M$5:$M$8000,ROWS($M$5:M3665)),"")</f>
        <v/>
      </c>
      <c r="P3665" t="s">
        <v>2054</v>
      </c>
    </row>
    <row r="3666" spans="1:16" ht="14.4" customHeight="1" x14ac:dyDescent="0.25">
      <c r="A3666" t="s">
        <v>2054</v>
      </c>
      <c r="I3666" s="285" t="s">
        <v>1780</v>
      </c>
      <c r="J3666" t="s">
        <v>810</v>
      </c>
      <c r="K3666" s="300">
        <v>286413103</v>
      </c>
      <c r="L3666" s="286">
        <f>ROWS(K$5:K3666)</f>
        <v>3662</v>
      </c>
      <c r="M3666" s="286" t="str">
        <f>IF(I3666='5.1'!$E$5,TXM!L3666,"")</f>
        <v/>
      </c>
      <c r="N3666" t="str">
        <f>IFERROR(SMALL($M$5:$M$8000,ROWS($M$5:M3666)),"")</f>
        <v/>
      </c>
      <c r="P3666" t="s">
        <v>2054</v>
      </c>
    </row>
    <row r="3667" spans="1:16" ht="14.4" customHeight="1" x14ac:dyDescent="0.25">
      <c r="A3667" t="s">
        <v>2054</v>
      </c>
      <c r="I3667" s="285" t="s">
        <v>1780</v>
      </c>
      <c r="J3667" t="s">
        <v>802</v>
      </c>
      <c r="K3667" s="300">
        <v>275860897</v>
      </c>
      <c r="L3667" s="286">
        <f>ROWS(K$5:K3667)</f>
        <v>3663</v>
      </c>
      <c r="M3667" s="286" t="str">
        <f>IF(I3667='5.1'!$E$5,TXM!L3667,"")</f>
        <v/>
      </c>
      <c r="N3667" t="str">
        <f>IFERROR(SMALL($M$5:$M$8000,ROWS($M$5:M3667)),"")</f>
        <v/>
      </c>
      <c r="P3667" t="s">
        <v>2054</v>
      </c>
    </row>
    <row r="3668" spans="1:16" ht="14.4" customHeight="1" x14ac:dyDescent="0.25">
      <c r="A3668" t="s">
        <v>2054</v>
      </c>
      <c r="I3668" s="285" t="s">
        <v>1780</v>
      </c>
      <c r="J3668" t="s">
        <v>786</v>
      </c>
      <c r="K3668" s="300">
        <v>255960632</v>
      </c>
      <c r="L3668" s="286">
        <f>ROWS(K$5:K3668)</f>
        <v>3664</v>
      </c>
      <c r="M3668" s="286" t="str">
        <f>IF(I3668='5.1'!$E$5,TXM!L3668,"")</f>
        <v/>
      </c>
      <c r="N3668" t="str">
        <f>IFERROR(SMALL($M$5:$M$8000,ROWS($M$5:M3668)),"")</f>
        <v/>
      </c>
      <c r="P3668" t="s">
        <v>2054</v>
      </c>
    </row>
    <row r="3669" spans="1:16" ht="14.4" customHeight="1" x14ac:dyDescent="0.25">
      <c r="A3669" t="s">
        <v>2054</v>
      </c>
      <c r="I3669" s="285" t="s">
        <v>1780</v>
      </c>
      <c r="J3669" t="s">
        <v>725</v>
      </c>
      <c r="K3669" s="300">
        <v>188058973</v>
      </c>
      <c r="L3669" s="286">
        <f>ROWS(K$5:K3669)</f>
        <v>3665</v>
      </c>
      <c r="M3669" s="286" t="str">
        <f>IF(I3669='5.1'!$E$5,TXM!L3669,"")</f>
        <v/>
      </c>
      <c r="N3669" t="str">
        <f>IFERROR(SMALL($M$5:$M$8000,ROWS($M$5:M3669)),"")</f>
        <v/>
      </c>
      <c r="P3669" t="s">
        <v>2054</v>
      </c>
    </row>
    <row r="3670" spans="1:16" ht="14.4" customHeight="1" x14ac:dyDescent="0.25">
      <c r="A3670" t="s">
        <v>2054</v>
      </c>
      <c r="I3670" s="285" t="s">
        <v>1780</v>
      </c>
      <c r="J3670" t="s">
        <v>1080</v>
      </c>
      <c r="K3670" s="300">
        <v>164174650</v>
      </c>
      <c r="L3670" s="286">
        <f>ROWS(K$5:K3670)</f>
        <v>3666</v>
      </c>
      <c r="M3670" s="286" t="str">
        <f>IF(I3670='5.1'!$E$5,TXM!L3670,"")</f>
        <v/>
      </c>
      <c r="N3670" t="str">
        <f>IFERROR(SMALL($M$5:$M$8000,ROWS($M$5:M3670)),"")</f>
        <v/>
      </c>
      <c r="P3670" t="s">
        <v>2054</v>
      </c>
    </row>
    <row r="3671" spans="1:16" ht="14.4" customHeight="1" x14ac:dyDescent="0.25">
      <c r="A3671" t="s">
        <v>2054</v>
      </c>
      <c r="I3671" s="285" t="s">
        <v>1780</v>
      </c>
      <c r="J3671" t="s">
        <v>1096</v>
      </c>
      <c r="K3671" s="300">
        <v>154220197</v>
      </c>
      <c r="L3671" s="286">
        <f>ROWS(K$5:K3671)</f>
        <v>3667</v>
      </c>
      <c r="M3671" s="286" t="str">
        <f>IF(I3671='5.1'!$E$5,TXM!L3671,"")</f>
        <v/>
      </c>
      <c r="N3671" t="str">
        <f>IFERROR(SMALL($M$5:$M$8000,ROWS($M$5:M3671)),"")</f>
        <v/>
      </c>
      <c r="P3671" t="s">
        <v>2054</v>
      </c>
    </row>
    <row r="3672" spans="1:16" ht="14.4" customHeight="1" x14ac:dyDescent="0.25">
      <c r="A3672" t="s">
        <v>2054</v>
      </c>
      <c r="I3672" s="285" t="s">
        <v>1780</v>
      </c>
      <c r="J3672" t="s">
        <v>1093</v>
      </c>
      <c r="K3672" s="300">
        <v>146169545</v>
      </c>
      <c r="L3672" s="286">
        <f>ROWS(K$5:K3672)</f>
        <v>3668</v>
      </c>
      <c r="M3672" s="286" t="str">
        <f>IF(I3672='5.1'!$E$5,TXM!L3672,"")</f>
        <v/>
      </c>
      <c r="N3672" t="str">
        <f>IFERROR(SMALL($M$5:$M$8000,ROWS($M$5:M3672)),"")</f>
        <v/>
      </c>
      <c r="P3672" t="s">
        <v>2054</v>
      </c>
    </row>
    <row r="3673" spans="1:16" ht="14.4" customHeight="1" x14ac:dyDescent="0.25">
      <c r="A3673" t="s">
        <v>2054</v>
      </c>
      <c r="I3673" s="285" t="s">
        <v>1780</v>
      </c>
      <c r="J3673" t="s">
        <v>119</v>
      </c>
      <c r="K3673" s="300">
        <v>131987329</v>
      </c>
      <c r="L3673" s="286">
        <f>ROWS(K$5:K3673)</f>
        <v>3669</v>
      </c>
      <c r="M3673" s="286" t="str">
        <f>IF(I3673='5.1'!$E$5,TXM!L3673,"")</f>
        <v/>
      </c>
      <c r="N3673" t="str">
        <f>IFERROR(SMALL($M$5:$M$8000,ROWS($M$5:M3673)),"")</f>
        <v/>
      </c>
      <c r="P3673" t="s">
        <v>2054</v>
      </c>
    </row>
    <row r="3674" spans="1:16" ht="14.4" customHeight="1" x14ac:dyDescent="0.25">
      <c r="A3674" t="s">
        <v>2054</v>
      </c>
      <c r="I3674" s="285" t="s">
        <v>1780</v>
      </c>
      <c r="J3674" t="s">
        <v>997</v>
      </c>
      <c r="K3674" s="300">
        <v>97505570</v>
      </c>
      <c r="L3674" s="286">
        <f>ROWS(K$5:K3674)</f>
        <v>3670</v>
      </c>
      <c r="M3674" s="286" t="str">
        <f>IF(I3674='5.1'!$E$5,TXM!L3674,"")</f>
        <v/>
      </c>
      <c r="N3674" t="str">
        <f>IFERROR(SMALL($M$5:$M$8000,ROWS($M$5:M3674)),"")</f>
        <v/>
      </c>
      <c r="P3674" t="s">
        <v>2054</v>
      </c>
    </row>
    <row r="3675" spans="1:16" ht="14.4" customHeight="1" x14ac:dyDescent="0.25">
      <c r="A3675" t="s">
        <v>2054</v>
      </c>
      <c r="I3675" s="285" t="s">
        <v>1780</v>
      </c>
      <c r="J3675" t="s">
        <v>115</v>
      </c>
      <c r="K3675" s="300">
        <v>78126249</v>
      </c>
      <c r="L3675" s="286">
        <f>ROWS(K$5:K3675)</f>
        <v>3671</v>
      </c>
      <c r="M3675" s="286" t="str">
        <f>IF(I3675='5.1'!$E$5,TXM!L3675,"")</f>
        <v/>
      </c>
      <c r="N3675" t="str">
        <f>IFERROR(SMALL($M$5:$M$8000,ROWS($M$5:M3675)),"")</f>
        <v/>
      </c>
      <c r="P3675" t="s">
        <v>2054</v>
      </c>
    </row>
    <row r="3676" spans="1:16" ht="14.4" customHeight="1" x14ac:dyDescent="0.25">
      <c r="A3676" t="s">
        <v>2054</v>
      </c>
      <c r="I3676" s="285" t="s">
        <v>1780</v>
      </c>
      <c r="J3676" t="s">
        <v>1081</v>
      </c>
      <c r="K3676" s="300">
        <v>73267419</v>
      </c>
      <c r="L3676" s="286">
        <f>ROWS(K$5:K3676)</f>
        <v>3672</v>
      </c>
      <c r="M3676" s="286" t="str">
        <f>IF(I3676='5.1'!$E$5,TXM!L3676,"")</f>
        <v/>
      </c>
      <c r="N3676" t="str">
        <f>IFERROR(SMALL($M$5:$M$8000,ROWS($M$5:M3676)),"")</f>
        <v/>
      </c>
      <c r="P3676" t="s">
        <v>2054</v>
      </c>
    </row>
    <row r="3677" spans="1:16" ht="14.4" customHeight="1" x14ac:dyDescent="0.25">
      <c r="A3677" t="s">
        <v>2054</v>
      </c>
      <c r="I3677" s="285" t="s">
        <v>1780</v>
      </c>
      <c r="J3677" t="s">
        <v>784</v>
      </c>
      <c r="K3677" s="300">
        <v>67348966</v>
      </c>
      <c r="L3677" s="286">
        <f>ROWS(K$5:K3677)</f>
        <v>3673</v>
      </c>
      <c r="M3677" s="286" t="str">
        <f>IF(I3677='5.1'!$E$5,TXM!L3677,"")</f>
        <v/>
      </c>
      <c r="N3677" t="str">
        <f>IFERROR(SMALL($M$5:$M$8000,ROWS($M$5:M3677)),"")</f>
        <v/>
      </c>
      <c r="P3677" t="s">
        <v>2054</v>
      </c>
    </row>
    <row r="3678" spans="1:16" ht="14.4" customHeight="1" x14ac:dyDescent="0.25">
      <c r="A3678" t="s">
        <v>2054</v>
      </c>
      <c r="I3678" s="285" t="s">
        <v>1780</v>
      </c>
      <c r="J3678" t="s">
        <v>198</v>
      </c>
      <c r="K3678" s="300">
        <v>65954372</v>
      </c>
      <c r="L3678" s="286">
        <f>ROWS(K$5:K3678)</f>
        <v>3674</v>
      </c>
      <c r="M3678" s="286" t="str">
        <f>IF(I3678='5.1'!$E$5,TXM!L3678,"")</f>
        <v/>
      </c>
      <c r="N3678" t="str">
        <f>IFERROR(SMALL($M$5:$M$8000,ROWS($M$5:M3678)),"")</f>
        <v/>
      </c>
      <c r="P3678" t="s">
        <v>2054</v>
      </c>
    </row>
    <row r="3679" spans="1:16" ht="14.4" customHeight="1" x14ac:dyDescent="0.25">
      <c r="A3679" t="s">
        <v>2054</v>
      </c>
      <c r="I3679" s="285" t="s">
        <v>1780</v>
      </c>
      <c r="J3679" t="s">
        <v>116</v>
      </c>
      <c r="K3679" s="300">
        <v>65886590</v>
      </c>
      <c r="L3679" s="286">
        <f>ROWS(K$5:K3679)</f>
        <v>3675</v>
      </c>
      <c r="M3679" s="286" t="str">
        <f>IF(I3679='5.1'!$E$5,TXM!L3679,"")</f>
        <v/>
      </c>
      <c r="N3679" t="str">
        <f>IFERROR(SMALL($M$5:$M$8000,ROWS($M$5:M3679)),"")</f>
        <v/>
      </c>
      <c r="P3679" t="s">
        <v>2054</v>
      </c>
    </row>
    <row r="3680" spans="1:16" ht="14.4" customHeight="1" x14ac:dyDescent="0.25">
      <c r="A3680" t="s">
        <v>2054</v>
      </c>
      <c r="I3680" s="285" t="s">
        <v>1780</v>
      </c>
      <c r="J3680" t="s">
        <v>727</v>
      </c>
      <c r="K3680" s="300">
        <v>58792273</v>
      </c>
      <c r="L3680" s="286">
        <f>ROWS(K$5:K3680)</f>
        <v>3676</v>
      </c>
      <c r="M3680" s="286" t="str">
        <f>IF(I3680='5.1'!$E$5,TXM!L3680,"")</f>
        <v/>
      </c>
      <c r="N3680" t="str">
        <f>IFERROR(SMALL($M$5:$M$8000,ROWS($M$5:M3680)),"")</f>
        <v/>
      </c>
      <c r="P3680" t="s">
        <v>2054</v>
      </c>
    </row>
    <row r="3681" spans="1:16" ht="14.4" customHeight="1" x14ac:dyDescent="0.25">
      <c r="A3681" t="s">
        <v>2054</v>
      </c>
      <c r="I3681" s="285" t="s">
        <v>1780</v>
      </c>
      <c r="J3681" t="s">
        <v>106</v>
      </c>
      <c r="K3681" s="300">
        <v>51038841</v>
      </c>
      <c r="L3681" s="286">
        <f>ROWS(K$5:K3681)</f>
        <v>3677</v>
      </c>
      <c r="M3681" s="286" t="str">
        <f>IF(I3681='5.1'!$E$5,TXM!L3681,"")</f>
        <v/>
      </c>
      <c r="N3681" t="str">
        <f>IFERROR(SMALL($M$5:$M$8000,ROWS($M$5:M3681)),"")</f>
        <v/>
      </c>
      <c r="P3681" t="s">
        <v>2054</v>
      </c>
    </row>
    <row r="3682" spans="1:16" ht="14.4" customHeight="1" x14ac:dyDescent="0.25">
      <c r="A3682" t="s">
        <v>2054</v>
      </c>
      <c r="I3682" s="285" t="s">
        <v>1780</v>
      </c>
      <c r="J3682" t="s">
        <v>821</v>
      </c>
      <c r="K3682" s="300">
        <v>41071670</v>
      </c>
      <c r="L3682" s="286">
        <f>ROWS(K$5:K3682)</f>
        <v>3678</v>
      </c>
      <c r="M3682" s="286" t="str">
        <f>IF(I3682='5.1'!$E$5,TXM!L3682,"")</f>
        <v/>
      </c>
      <c r="N3682" t="str">
        <f>IFERROR(SMALL($M$5:$M$8000,ROWS($M$5:M3682)),"")</f>
        <v/>
      </c>
      <c r="P3682" t="s">
        <v>2054</v>
      </c>
    </row>
    <row r="3683" spans="1:16" ht="14.4" customHeight="1" x14ac:dyDescent="0.25">
      <c r="A3683" t="s">
        <v>2054</v>
      </c>
      <c r="I3683" s="285" t="s">
        <v>1780</v>
      </c>
      <c r="J3683" t="s">
        <v>1082</v>
      </c>
      <c r="K3683" s="300">
        <v>36214888</v>
      </c>
      <c r="L3683" s="286">
        <f>ROWS(K$5:K3683)</f>
        <v>3679</v>
      </c>
      <c r="M3683" s="286" t="str">
        <f>IF(I3683='5.1'!$E$5,TXM!L3683,"")</f>
        <v/>
      </c>
      <c r="N3683" t="str">
        <f>IFERROR(SMALL($M$5:$M$8000,ROWS($M$5:M3683)),"")</f>
        <v/>
      </c>
      <c r="P3683" t="s">
        <v>2054</v>
      </c>
    </row>
    <row r="3684" spans="1:16" ht="14.4" customHeight="1" x14ac:dyDescent="0.25">
      <c r="A3684" t="s">
        <v>2054</v>
      </c>
      <c r="I3684" s="285" t="s">
        <v>1780</v>
      </c>
      <c r="J3684" t="s">
        <v>1086</v>
      </c>
      <c r="K3684" s="300">
        <v>29925536</v>
      </c>
      <c r="L3684" s="286">
        <f>ROWS(K$5:K3684)</f>
        <v>3680</v>
      </c>
      <c r="M3684" s="286" t="str">
        <f>IF(I3684='5.1'!$E$5,TXM!L3684,"")</f>
        <v/>
      </c>
      <c r="N3684" t="str">
        <f>IFERROR(SMALL($M$5:$M$8000,ROWS($M$5:M3684)),"")</f>
        <v/>
      </c>
      <c r="P3684" t="s">
        <v>2054</v>
      </c>
    </row>
    <row r="3685" spans="1:16" ht="14.4" customHeight="1" x14ac:dyDescent="0.25">
      <c r="A3685" t="s">
        <v>2054</v>
      </c>
      <c r="I3685" s="285" t="s">
        <v>1780</v>
      </c>
      <c r="J3685" t="s">
        <v>715</v>
      </c>
      <c r="K3685" s="300">
        <v>25353019</v>
      </c>
      <c r="L3685" s="286">
        <f>ROWS(K$5:K3685)</f>
        <v>3681</v>
      </c>
      <c r="M3685" s="286" t="str">
        <f>IF(I3685='5.1'!$E$5,TXM!L3685,"")</f>
        <v/>
      </c>
      <c r="N3685" t="str">
        <f>IFERROR(SMALL($M$5:$M$8000,ROWS($M$5:M3685)),"")</f>
        <v/>
      </c>
      <c r="P3685" t="s">
        <v>2054</v>
      </c>
    </row>
    <row r="3686" spans="1:16" ht="14.4" customHeight="1" x14ac:dyDescent="0.25">
      <c r="A3686" t="s">
        <v>2054</v>
      </c>
      <c r="I3686" s="285" t="s">
        <v>1780</v>
      </c>
      <c r="J3686" t="s">
        <v>1079</v>
      </c>
      <c r="K3686" s="300">
        <v>23649663</v>
      </c>
      <c r="L3686" s="286">
        <f>ROWS(K$5:K3686)</f>
        <v>3682</v>
      </c>
      <c r="M3686" s="286" t="str">
        <f>IF(I3686='5.1'!$E$5,TXM!L3686,"")</f>
        <v/>
      </c>
      <c r="N3686" t="str">
        <f>IFERROR(SMALL($M$5:$M$8000,ROWS($M$5:M3686)),"")</f>
        <v/>
      </c>
      <c r="P3686" t="s">
        <v>2054</v>
      </c>
    </row>
    <row r="3687" spans="1:16" ht="14.4" customHeight="1" x14ac:dyDescent="0.25">
      <c r="A3687" t="s">
        <v>2054</v>
      </c>
      <c r="I3687" s="285" t="s">
        <v>1780</v>
      </c>
      <c r="J3687" t="s">
        <v>107</v>
      </c>
      <c r="K3687" s="300">
        <v>22212532</v>
      </c>
      <c r="L3687" s="286">
        <f>ROWS(K$5:K3687)</f>
        <v>3683</v>
      </c>
      <c r="M3687" s="286" t="str">
        <f>IF(I3687='5.1'!$E$5,TXM!L3687,"")</f>
        <v/>
      </c>
      <c r="N3687" t="str">
        <f>IFERROR(SMALL($M$5:$M$8000,ROWS($M$5:M3687)),"")</f>
        <v/>
      </c>
      <c r="P3687" t="s">
        <v>2054</v>
      </c>
    </row>
    <row r="3688" spans="1:16" ht="14.4" customHeight="1" x14ac:dyDescent="0.25">
      <c r="A3688" t="s">
        <v>2054</v>
      </c>
      <c r="I3688" s="285" t="s">
        <v>1780</v>
      </c>
      <c r="J3688" t="s">
        <v>719</v>
      </c>
      <c r="K3688" s="300">
        <v>21336675</v>
      </c>
      <c r="L3688" s="286">
        <f>ROWS(K$5:K3688)</f>
        <v>3684</v>
      </c>
      <c r="M3688" s="286" t="str">
        <f>IF(I3688='5.1'!$E$5,TXM!L3688,"")</f>
        <v/>
      </c>
      <c r="N3688" t="str">
        <f>IFERROR(SMALL($M$5:$M$8000,ROWS($M$5:M3688)),"")</f>
        <v/>
      </c>
      <c r="P3688" t="s">
        <v>2054</v>
      </c>
    </row>
    <row r="3689" spans="1:16" ht="14.4" customHeight="1" x14ac:dyDescent="0.25">
      <c r="A3689" t="s">
        <v>2054</v>
      </c>
      <c r="I3689" s="285" t="s">
        <v>1780</v>
      </c>
      <c r="J3689" t="s">
        <v>118</v>
      </c>
      <c r="K3689" s="300">
        <v>19853533</v>
      </c>
      <c r="L3689" s="286">
        <f>ROWS(K$5:K3689)</f>
        <v>3685</v>
      </c>
      <c r="M3689" s="286" t="str">
        <f>IF(I3689='5.1'!$E$5,TXM!L3689,"")</f>
        <v/>
      </c>
      <c r="N3689" t="str">
        <f>IFERROR(SMALL($M$5:$M$8000,ROWS($M$5:M3689)),"")</f>
        <v/>
      </c>
      <c r="P3689" t="s">
        <v>2054</v>
      </c>
    </row>
    <row r="3690" spans="1:16" ht="14.4" customHeight="1" x14ac:dyDescent="0.25">
      <c r="A3690" t="s">
        <v>2054</v>
      </c>
      <c r="I3690" s="285" t="s">
        <v>1780</v>
      </c>
      <c r="J3690" t="s">
        <v>774</v>
      </c>
      <c r="K3690" s="300">
        <v>19008142</v>
      </c>
      <c r="L3690" s="286">
        <f>ROWS(K$5:K3690)</f>
        <v>3686</v>
      </c>
      <c r="M3690" s="286" t="str">
        <f>IF(I3690='5.1'!$E$5,TXM!L3690,"")</f>
        <v/>
      </c>
      <c r="N3690" t="str">
        <f>IFERROR(SMALL($M$5:$M$8000,ROWS($M$5:M3690)),"")</f>
        <v/>
      </c>
      <c r="P3690" t="s">
        <v>2054</v>
      </c>
    </row>
    <row r="3691" spans="1:16" ht="14.4" customHeight="1" x14ac:dyDescent="0.25">
      <c r="A3691" t="s">
        <v>2054</v>
      </c>
      <c r="I3691" s="285" t="s">
        <v>1780</v>
      </c>
      <c r="J3691" t="s">
        <v>812</v>
      </c>
      <c r="K3691" s="300">
        <v>14707163</v>
      </c>
      <c r="L3691" s="286">
        <f>ROWS(K$5:K3691)</f>
        <v>3687</v>
      </c>
      <c r="M3691" s="286" t="str">
        <f>IF(I3691='5.1'!$E$5,TXM!L3691,"")</f>
        <v/>
      </c>
      <c r="N3691" t="str">
        <f>IFERROR(SMALL($M$5:$M$8000,ROWS($M$5:M3691)),"")</f>
        <v/>
      </c>
      <c r="P3691" t="s">
        <v>2054</v>
      </c>
    </row>
    <row r="3692" spans="1:16" ht="14.4" customHeight="1" x14ac:dyDescent="0.25">
      <c r="A3692" t="s">
        <v>2054</v>
      </c>
      <c r="I3692" s="285" t="s">
        <v>1780</v>
      </c>
      <c r="J3692" t="s">
        <v>804</v>
      </c>
      <c r="K3692" s="300">
        <v>14604958</v>
      </c>
      <c r="L3692" s="286">
        <f>ROWS(K$5:K3692)</f>
        <v>3688</v>
      </c>
      <c r="M3692" s="286" t="str">
        <f>IF(I3692='5.1'!$E$5,TXM!L3692,"")</f>
        <v/>
      </c>
      <c r="N3692" t="str">
        <f>IFERROR(SMALL($M$5:$M$8000,ROWS($M$5:M3692)),"")</f>
        <v/>
      </c>
      <c r="P3692" t="s">
        <v>2054</v>
      </c>
    </row>
    <row r="3693" spans="1:16" ht="14.4" customHeight="1" x14ac:dyDescent="0.25">
      <c r="A3693" t="s">
        <v>2054</v>
      </c>
      <c r="I3693" s="285" t="s">
        <v>1780</v>
      </c>
      <c r="J3693" t="s">
        <v>782</v>
      </c>
      <c r="K3693" s="300">
        <v>13788441</v>
      </c>
      <c r="L3693" s="286">
        <f>ROWS(K$5:K3693)</f>
        <v>3689</v>
      </c>
      <c r="M3693" s="286" t="str">
        <f>IF(I3693='5.1'!$E$5,TXM!L3693,"")</f>
        <v/>
      </c>
      <c r="N3693" t="str">
        <f>IFERROR(SMALL($M$5:$M$8000,ROWS($M$5:M3693)),"")</f>
        <v/>
      </c>
      <c r="P3693" t="s">
        <v>2054</v>
      </c>
    </row>
    <row r="3694" spans="1:16" ht="14.4" customHeight="1" x14ac:dyDescent="0.25">
      <c r="A3694" t="s">
        <v>2054</v>
      </c>
      <c r="I3694" s="285" t="s">
        <v>1780</v>
      </c>
      <c r="J3694" t="s">
        <v>1097</v>
      </c>
      <c r="K3694" s="300">
        <v>13197287</v>
      </c>
      <c r="L3694" s="286">
        <f>ROWS(K$5:K3694)</f>
        <v>3690</v>
      </c>
      <c r="M3694" s="286" t="str">
        <f>IF(I3694='5.1'!$E$5,TXM!L3694,"")</f>
        <v/>
      </c>
      <c r="N3694" t="str">
        <f>IFERROR(SMALL($M$5:$M$8000,ROWS($M$5:M3694)),"")</f>
        <v/>
      </c>
      <c r="P3694" t="s">
        <v>2054</v>
      </c>
    </row>
    <row r="3695" spans="1:16" ht="14.4" customHeight="1" x14ac:dyDescent="0.25">
      <c r="A3695" t="s">
        <v>2054</v>
      </c>
      <c r="I3695" s="285" t="s">
        <v>1780</v>
      </c>
      <c r="J3695" t="s">
        <v>707</v>
      </c>
      <c r="K3695" s="300">
        <v>12545870</v>
      </c>
      <c r="L3695" s="286">
        <f>ROWS(K$5:K3695)</f>
        <v>3691</v>
      </c>
      <c r="M3695" s="286" t="str">
        <f>IF(I3695='5.1'!$E$5,TXM!L3695,"")</f>
        <v/>
      </c>
      <c r="N3695" t="str">
        <f>IFERROR(SMALL($M$5:$M$8000,ROWS($M$5:M3695)),"")</f>
        <v/>
      </c>
      <c r="P3695" t="s">
        <v>2054</v>
      </c>
    </row>
    <row r="3696" spans="1:16" ht="14.4" customHeight="1" x14ac:dyDescent="0.25">
      <c r="A3696" t="s">
        <v>2054</v>
      </c>
      <c r="I3696" s="285" t="s">
        <v>1780</v>
      </c>
      <c r="J3696" t="s">
        <v>776</v>
      </c>
      <c r="K3696" s="300">
        <v>10935722</v>
      </c>
      <c r="L3696" s="286">
        <f>ROWS(K$5:K3696)</f>
        <v>3692</v>
      </c>
      <c r="M3696" s="286" t="str">
        <f>IF(I3696='5.1'!$E$5,TXM!L3696,"")</f>
        <v/>
      </c>
      <c r="N3696" t="str">
        <f>IFERROR(SMALL($M$5:$M$8000,ROWS($M$5:M3696)),"")</f>
        <v/>
      </c>
      <c r="P3696" t="s">
        <v>2054</v>
      </c>
    </row>
    <row r="3697" spans="1:16" ht="14.4" customHeight="1" x14ac:dyDescent="0.25">
      <c r="A3697" t="s">
        <v>2054</v>
      </c>
      <c r="I3697" s="285" t="s">
        <v>1780</v>
      </c>
      <c r="J3697" t="s">
        <v>1090</v>
      </c>
      <c r="K3697" s="300">
        <v>10757875</v>
      </c>
      <c r="L3697" s="286">
        <f>ROWS(K$5:K3697)</f>
        <v>3693</v>
      </c>
      <c r="M3697" s="286" t="str">
        <f>IF(I3697='5.1'!$E$5,TXM!L3697,"")</f>
        <v/>
      </c>
      <c r="N3697" t="str">
        <f>IFERROR(SMALL($M$5:$M$8000,ROWS($M$5:M3697)),"")</f>
        <v/>
      </c>
      <c r="P3697" t="s">
        <v>2054</v>
      </c>
    </row>
    <row r="3698" spans="1:16" ht="14.4" customHeight="1" x14ac:dyDescent="0.25">
      <c r="A3698" t="s">
        <v>2054</v>
      </c>
      <c r="I3698" s="285" t="s">
        <v>1780</v>
      </c>
      <c r="J3698" t="s">
        <v>105</v>
      </c>
      <c r="K3698" s="300">
        <v>7506225</v>
      </c>
      <c r="L3698" s="286">
        <f>ROWS(K$5:K3698)</f>
        <v>3694</v>
      </c>
      <c r="M3698" s="286" t="str">
        <f>IF(I3698='5.1'!$E$5,TXM!L3698,"")</f>
        <v/>
      </c>
      <c r="N3698" t="str">
        <f>IFERROR(SMALL($M$5:$M$8000,ROWS($M$5:M3698)),"")</f>
        <v/>
      </c>
      <c r="P3698" t="s">
        <v>2054</v>
      </c>
    </row>
    <row r="3699" spans="1:16" ht="14.4" customHeight="1" x14ac:dyDescent="0.25">
      <c r="A3699" t="s">
        <v>2054</v>
      </c>
      <c r="I3699" s="285" t="s">
        <v>1780</v>
      </c>
      <c r="J3699" t="s">
        <v>717</v>
      </c>
      <c r="K3699" s="300">
        <v>7325210</v>
      </c>
      <c r="L3699" s="286">
        <f>ROWS(K$5:K3699)</f>
        <v>3695</v>
      </c>
      <c r="M3699" s="286" t="str">
        <f>IF(I3699='5.1'!$E$5,TXM!L3699,"")</f>
        <v/>
      </c>
      <c r="N3699" t="str">
        <f>IFERROR(SMALL($M$5:$M$8000,ROWS($M$5:M3699)),"")</f>
        <v/>
      </c>
      <c r="P3699" t="s">
        <v>2054</v>
      </c>
    </row>
    <row r="3700" spans="1:16" ht="14.4" customHeight="1" x14ac:dyDescent="0.25">
      <c r="A3700" t="s">
        <v>2054</v>
      </c>
      <c r="I3700" s="285" t="s">
        <v>1780</v>
      </c>
      <c r="J3700" t="s">
        <v>762</v>
      </c>
      <c r="K3700" s="300">
        <v>6066929</v>
      </c>
      <c r="L3700" s="286">
        <f>ROWS(K$5:K3700)</f>
        <v>3696</v>
      </c>
      <c r="M3700" s="286" t="str">
        <f>IF(I3700='5.1'!$E$5,TXM!L3700,"")</f>
        <v/>
      </c>
      <c r="N3700" t="str">
        <f>IFERROR(SMALL($M$5:$M$8000,ROWS($M$5:M3700)),"")</f>
        <v/>
      </c>
      <c r="P3700" t="s">
        <v>2054</v>
      </c>
    </row>
    <row r="3701" spans="1:16" ht="14.4" customHeight="1" x14ac:dyDescent="0.25">
      <c r="A3701" t="s">
        <v>2054</v>
      </c>
      <c r="I3701" s="285" t="s">
        <v>1780</v>
      </c>
      <c r="J3701" t="s">
        <v>1092</v>
      </c>
      <c r="K3701" s="300">
        <v>5811609</v>
      </c>
      <c r="L3701" s="286">
        <f>ROWS(K$5:K3701)</f>
        <v>3697</v>
      </c>
      <c r="M3701" s="286" t="str">
        <f>IF(I3701='5.1'!$E$5,TXM!L3701,"")</f>
        <v/>
      </c>
      <c r="N3701" t="str">
        <f>IFERROR(SMALL($M$5:$M$8000,ROWS($M$5:M3701)),"")</f>
        <v/>
      </c>
      <c r="P3701" t="s">
        <v>2054</v>
      </c>
    </row>
    <row r="3702" spans="1:16" ht="14.4" customHeight="1" x14ac:dyDescent="0.25">
      <c r="A3702" t="s">
        <v>2054</v>
      </c>
      <c r="I3702" s="285" t="s">
        <v>1780</v>
      </c>
      <c r="J3702" t="s">
        <v>1077</v>
      </c>
      <c r="K3702" s="300">
        <v>4580549</v>
      </c>
      <c r="L3702" s="286">
        <f>ROWS(K$5:K3702)</f>
        <v>3698</v>
      </c>
      <c r="M3702" s="286" t="str">
        <f>IF(I3702='5.1'!$E$5,TXM!L3702,"")</f>
        <v/>
      </c>
      <c r="N3702" t="str">
        <f>IFERROR(SMALL($M$5:$M$8000,ROWS($M$5:M3702)),"")</f>
        <v/>
      </c>
      <c r="P3702" t="s">
        <v>2054</v>
      </c>
    </row>
    <row r="3703" spans="1:16" ht="14.4" customHeight="1" x14ac:dyDescent="0.25">
      <c r="A3703" t="s">
        <v>2054</v>
      </c>
      <c r="I3703" s="285" t="s">
        <v>1780</v>
      </c>
      <c r="J3703" t="s">
        <v>109</v>
      </c>
      <c r="K3703" s="300">
        <v>4372901</v>
      </c>
      <c r="L3703" s="286">
        <f>ROWS(K$5:K3703)</f>
        <v>3699</v>
      </c>
      <c r="M3703" s="286" t="str">
        <f>IF(I3703='5.1'!$E$5,TXM!L3703,"")</f>
        <v/>
      </c>
      <c r="N3703" t="str">
        <f>IFERROR(SMALL($M$5:$M$8000,ROWS($M$5:M3703)),"")</f>
        <v/>
      </c>
      <c r="P3703" t="s">
        <v>2054</v>
      </c>
    </row>
    <row r="3704" spans="1:16" ht="14.4" customHeight="1" x14ac:dyDescent="0.25">
      <c r="A3704" t="s">
        <v>2054</v>
      </c>
      <c r="I3704" s="285" t="s">
        <v>1780</v>
      </c>
      <c r="J3704" t="s">
        <v>199</v>
      </c>
      <c r="K3704" s="300">
        <v>4296588</v>
      </c>
      <c r="L3704" s="286">
        <f>ROWS(K$5:K3704)</f>
        <v>3700</v>
      </c>
      <c r="M3704" s="286" t="str">
        <f>IF(I3704='5.1'!$E$5,TXM!L3704,"")</f>
        <v/>
      </c>
      <c r="N3704" t="str">
        <f>IFERROR(SMALL($M$5:$M$8000,ROWS($M$5:M3704)),"")</f>
        <v/>
      </c>
      <c r="P3704" t="s">
        <v>2054</v>
      </c>
    </row>
    <row r="3705" spans="1:16" ht="14.4" customHeight="1" x14ac:dyDescent="0.25">
      <c r="A3705" t="s">
        <v>2054</v>
      </c>
      <c r="I3705" s="285" t="s">
        <v>1780</v>
      </c>
      <c r="J3705" t="s">
        <v>768</v>
      </c>
      <c r="K3705" s="300">
        <v>3637733</v>
      </c>
      <c r="L3705" s="286">
        <f>ROWS(K$5:K3705)</f>
        <v>3701</v>
      </c>
      <c r="M3705" s="286" t="str">
        <f>IF(I3705='5.1'!$E$5,TXM!L3705,"")</f>
        <v/>
      </c>
      <c r="N3705" t="str">
        <f>IFERROR(SMALL($M$5:$M$8000,ROWS($M$5:M3705)),"")</f>
        <v/>
      </c>
      <c r="P3705" t="s">
        <v>2054</v>
      </c>
    </row>
    <row r="3706" spans="1:16" ht="14.4" customHeight="1" x14ac:dyDescent="0.25">
      <c r="A3706" t="s">
        <v>2054</v>
      </c>
      <c r="I3706" s="285" t="s">
        <v>1780</v>
      </c>
      <c r="J3706" t="s">
        <v>814</v>
      </c>
      <c r="K3706" s="300">
        <v>3216743</v>
      </c>
      <c r="L3706" s="286">
        <f>ROWS(K$5:K3706)</f>
        <v>3702</v>
      </c>
      <c r="M3706" s="286" t="str">
        <f>IF(I3706='5.1'!$E$5,TXM!L3706,"")</f>
        <v/>
      </c>
      <c r="N3706" t="str">
        <f>IFERROR(SMALL($M$5:$M$8000,ROWS($M$5:M3706)),"")</f>
        <v/>
      </c>
      <c r="P3706" t="s">
        <v>2054</v>
      </c>
    </row>
    <row r="3707" spans="1:16" ht="14.4" customHeight="1" x14ac:dyDescent="0.25">
      <c r="A3707" t="s">
        <v>2054</v>
      </c>
      <c r="I3707" s="285" t="s">
        <v>1780</v>
      </c>
      <c r="J3707" t="s">
        <v>1076</v>
      </c>
      <c r="K3707" s="300">
        <v>2278688</v>
      </c>
      <c r="L3707" s="286">
        <f>ROWS(K$5:K3707)</f>
        <v>3703</v>
      </c>
      <c r="M3707" s="286" t="str">
        <f>IF(I3707='5.1'!$E$5,TXM!L3707,"")</f>
        <v/>
      </c>
      <c r="N3707" t="str">
        <f>IFERROR(SMALL($M$5:$M$8000,ROWS($M$5:M3707)),"")</f>
        <v/>
      </c>
      <c r="P3707" t="s">
        <v>2054</v>
      </c>
    </row>
    <row r="3708" spans="1:16" ht="14.4" customHeight="1" x14ac:dyDescent="0.25">
      <c r="A3708" t="s">
        <v>2054</v>
      </c>
      <c r="I3708" s="285" t="s">
        <v>1780</v>
      </c>
      <c r="J3708" t="s">
        <v>723</v>
      </c>
      <c r="K3708" s="300">
        <v>2006026</v>
      </c>
      <c r="L3708" s="286">
        <f>ROWS(K$5:K3708)</f>
        <v>3704</v>
      </c>
      <c r="M3708" s="286" t="str">
        <f>IF(I3708='5.1'!$E$5,TXM!L3708,"")</f>
        <v/>
      </c>
      <c r="N3708" t="str">
        <f>IFERROR(SMALL($M$5:$M$8000,ROWS($M$5:M3708)),"")</f>
        <v/>
      </c>
      <c r="P3708" t="s">
        <v>2054</v>
      </c>
    </row>
    <row r="3709" spans="1:16" ht="14.4" customHeight="1" x14ac:dyDescent="0.25">
      <c r="A3709" t="s">
        <v>2054</v>
      </c>
      <c r="I3709" s="285" t="s">
        <v>1780</v>
      </c>
      <c r="J3709" t="s">
        <v>705</v>
      </c>
      <c r="K3709" s="300">
        <v>1856665</v>
      </c>
      <c r="L3709" s="286">
        <f>ROWS(K$5:K3709)</f>
        <v>3705</v>
      </c>
      <c r="M3709" s="286" t="str">
        <f>IF(I3709='5.1'!$E$5,TXM!L3709,"")</f>
        <v/>
      </c>
      <c r="N3709" t="str">
        <f>IFERROR(SMALL($M$5:$M$8000,ROWS($M$5:M3709)),"")</f>
        <v/>
      </c>
      <c r="P3709" t="s">
        <v>2054</v>
      </c>
    </row>
    <row r="3710" spans="1:16" ht="14.4" customHeight="1" x14ac:dyDescent="0.25">
      <c r="A3710" t="s">
        <v>2054</v>
      </c>
      <c r="I3710" s="285" t="s">
        <v>1780</v>
      </c>
      <c r="J3710" t="s">
        <v>760</v>
      </c>
      <c r="K3710" s="300">
        <v>1630962</v>
      </c>
      <c r="L3710" s="286">
        <f>ROWS(K$5:K3710)</f>
        <v>3706</v>
      </c>
      <c r="M3710" s="286" t="str">
        <f>IF(I3710='5.1'!$E$5,TXM!L3710,"")</f>
        <v/>
      </c>
      <c r="N3710" t="str">
        <f>IFERROR(SMALL($M$5:$M$8000,ROWS($M$5:M3710)),"")</f>
        <v/>
      </c>
      <c r="P3710" t="s">
        <v>2054</v>
      </c>
    </row>
    <row r="3711" spans="1:16" ht="14.4" customHeight="1" x14ac:dyDescent="0.25">
      <c r="A3711" t="s">
        <v>2054</v>
      </c>
      <c r="I3711" s="285" t="s">
        <v>1780</v>
      </c>
      <c r="J3711" t="s">
        <v>1098</v>
      </c>
      <c r="K3711" s="300">
        <v>1607794</v>
      </c>
      <c r="L3711" s="286">
        <f>ROWS(K$5:K3711)</f>
        <v>3707</v>
      </c>
      <c r="M3711" s="286" t="str">
        <f>IF(I3711='5.1'!$E$5,TXM!L3711,"")</f>
        <v/>
      </c>
      <c r="N3711" t="str">
        <f>IFERROR(SMALL($M$5:$M$8000,ROWS($M$5:M3711)),"")</f>
        <v/>
      </c>
      <c r="P3711" t="s">
        <v>2054</v>
      </c>
    </row>
    <row r="3712" spans="1:16" ht="14.4" customHeight="1" x14ac:dyDescent="0.25">
      <c r="A3712" t="s">
        <v>2054</v>
      </c>
      <c r="I3712" s="285" t="s">
        <v>1780</v>
      </c>
      <c r="J3712" t="s">
        <v>114</v>
      </c>
      <c r="K3712" s="300">
        <v>1599863</v>
      </c>
      <c r="L3712" s="286">
        <f>ROWS(K$5:K3712)</f>
        <v>3708</v>
      </c>
      <c r="M3712" s="286" t="str">
        <f>IF(I3712='5.1'!$E$5,TXM!L3712,"")</f>
        <v/>
      </c>
      <c r="N3712" t="str">
        <f>IFERROR(SMALL($M$5:$M$8000,ROWS($M$5:M3712)),"")</f>
        <v/>
      </c>
      <c r="P3712" t="s">
        <v>2054</v>
      </c>
    </row>
    <row r="3713" spans="1:16" ht="14.4" customHeight="1" x14ac:dyDescent="0.25">
      <c r="A3713" t="s">
        <v>2054</v>
      </c>
      <c r="I3713" s="285" t="s">
        <v>1780</v>
      </c>
      <c r="J3713" t="s">
        <v>764</v>
      </c>
      <c r="K3713" s="300">
        <v>1567979</v>
      </c>
      <c r="L3713" s="286">
        <f>ROWS(K$5:K3713)</f>
        <v>3709</v>
      </c>
      <c r="M3713" s="286" t="str">
        <f>IF(I3713='5.1'!$E$5,TXM!L3713,"")</f>
        <v/>
      </c>
      <c r="N3713" t="str">
        <f>IFERROR(SMALL($M$5:$M$8000,ROWS($M$5:M3713)),"")</f>
        <v/>
      </c>
      <c r="P3713" t="s">
        <v>2054</v>
      </c>
    </row>
    <row r="3714" spans="1:16" ht="14.4" customHeight="1" x14ac:dyDescent="0.25">
      <c r="A3714" t="s">
        <v>2054</v>
      </c>
      <c r="I3714" s="285" t="s">
        <v>1780</v>
      </c>
      <c r="J3714" t="s">
        <v>1087</v>
      </c>
      <c r="K3714" s="300">
        <v>1534906</v>
      </c>
      <c r="L3714" s="286">
        <f>ROWS(K$5:K3714)</f>
        <v>3710</v>
      </c>
      <c r="M3714" s="286" t="str">
        <f>IF(I3714='5.1'!$E$5,TXM!L3714,"")</f>
        <v/>
      </c>
      <c r="N3714" t="str">
        <f>IFERROR(SMALL($M$5:$M$8000,ROWS($M$5:M3714)),"")</f>
        <v/>
      </c>
      <c r="P3714" t="s">
        <v>2054</v>
      </c>
    </row>
    <row r="3715" spans="1:16" ht="14.4" customHeight="1" x14ac:dyDescent="0.25">
      <c r="A3715" t="s">
        <v>2054</v>
      </c>
      <c r="I3715" s="285" t="s">
        <v>1780</v>
      </c>
      <c r="J3715" t="s">
        <v>790</v>
      </c>
      <c r="K3715" s="300">
        <v>1525464</v>
      </c>
      <c r="L3715" s="286">
        <f>ROWS(K$5:K3715)</f>
        <v>3711</v>
      </c>
      <c r="M3715" s="286" t="str">
        <f>IF(I3715='5.1'!$E$5,TXM!L3715,"")</f>
        <v/>
      </c>
      <c r="N3715" t="str">
        <f>IFERROR(SMALL($M$5:$M$8000,ROWS($M$5:M3715)),"")</f>
        <v/>
      </c>
      <c r="P3715" t="s">
        <v>2054</v>
      </c>
    </row>
    <row r="3716" spans="1:16" ht="14.4" customHeight="1" x14ac:dyDescent="0.25">
      <c r="A3716" t="s">
        <v>2054</v>
      </c>
      <c r="I3716" s="285" t="s">
        <v>1780</v>
      </c>
      <c r="J3716" t="s">
        <v>999</v>
      </c>
      <c r="K3716" s="300">
        <v>1284536</v>
      </c>
      <c r="L3716" s="286">
        <f>ROWS(K$5:K3716)</f>
        <v>3712</v>
      </c>
      <c r="M3716" s="286" t="str">
        <f>IF(I3716='5.1'!$E$5,TXM!L3716,"")</f>
        <v/>
      </c>
      <c r="N3716" t="str">
        <f>IFERROR(SMALL($M$5:$M$8000,ROWS($M$5:M3716)),"")</f>
        <v/>
      </c>
      <c r="P3716" t="s">
        <v>2054</v>
      </c>
    </row>
    <row r="3717" spans="1:16" ht="14.4" customHeight="1" x14ac:dyDescent="0.25">
      <c r="A3717" t="s">
        <v>2054</v>
      </c>
      <c r="I3717" s="285" t="s">
        <v>1780</v>
      </c>
      <c r="J3717" t="s">
        <v>1089</v>
      </c>
      <c r="K3717" s="300">
        <v>1162939</v>
      </c>
      <c r="L3717" s="286">
        <f>ROWS(K$5:K3717)</f>
        <v>3713</v>
      </c>
      <c r="M3717" s="286" t="str">
        <f>IF(I3717='5.1'!$E$5,TXM!L3717,"")</f>
        <v/>
      </c>
      <c r="N3717" t="str">
        <f>IFERROR(SMALL($M$5:$M$8000,ROWS($M$5:M3717)),"")</f>
        <v/>
      </c>
      <c r="P3717" t="s">
        <v>2054</v>
      </c>
    </row>
    <row r="3718" spans="1:16" ht="14.4" customHeight="1" x14ac:dyDescent="0.25">
      <c r="A3718" t="s">
        <v>2054</v>
      </c>
      <c r="I3718" s="285" t="s">
        <v>1780</v>
      </c>
      <c r="J3718" t="s">
        <v>750</v>
      </c>
      <c r="K3718" s="300">
        <v>881288</v>
      </c>
      <c r="L3718" s="286">
        <f>ROWS(K$5:K3718)</f>
        <v>3714</v>
      </c>
      <c r="M3718" s="286" t="str">
        <f>IF(I3718='5.1'!$E$5,TXM!L3718,"")</f>
        <v/>
      </c>
      <c r="N3718" t="str">
        <f>IFERROR(SMALL($M$5:$M$8000,ROWS($M$5:M3718)),"")</f>
        <v/>
      </c>
      <c r="P3718" t="s">
        <v>2054</v>
      </c>
    </row>
    <row r="3719" spans="1:16" ht="14.4" customHeight="1" x14ac:dyDescent="0.25">
      <c r="A3719" t="s">
        <v>2054</v>
      </c>
      <c r="I3719" s="285" t="s">
        <v>1780</v>
      </c>
      <c r="J3719" t="s">
        <v>766</v>
      </c>
      <c r="K3719" s="300">
        <v>844484</v>
      </c>
      <c r="L3719" s="286">
        <f>ROWS(K$5:K3719)</f>
        <v>3715</v>
      </c>
      <c r="M3719" s="286" t="str">
        <f>IF(I3719='5.1'!$E$5,TXM!L3719,"")</f>
        <v/>
      </c>
      <c r="N3719" t="str">
        <f>IFERROR(SMALL($M$5:$M$8000,ROWS($M$5:M3719)),"")</f>
        <v/>
      </c>
      <c r="P3719" t="s">
        <v>2054</v>
      </c>
    </row>
    <row r="3720" spans="1:16" ht="14.4" customHeight="1" x14ac:dyDescent="0.25">
      <c r="A3720" t="s">
        <v>2054</v>
      </c>
      <c r="I3720" s="285" t="s">
        <v>1780</v>
      </c>
      <c r="J3720" t="s">
        <v>1091</v>
      </c>
      <c r="K3720" s="300">
        <v>788989</v>
      </c>
      <c r="L3720" s="286">
        <f>ROWS(K$5:K3720)</f>
        <v>3716</v>
      </c>
      <c r="M3720" s="286" t="str">
        <f>IF(I3720='5.1'!$E$5,TXM!L3720,"")</f>
        <v/>
      </c>
      <c r="N3720" t="str">
        <f>IFERROR(SMALL($M$5:$M$8000,ROWS($M$5:M3720)),"")</f>
        <v/>
      </c>
      <c r="P3720" t="s">
        <v>2054</v>
      </c>
    </row>
    <row r="3721" spans="1:16" ht="14.4" customHeight="1" x14ac:dyDescent="0.25">
      <c r="A3721" t="s">
        <v>2054</v>
      </c>
      <c r="I3721" s="285" t="s">
        <v>1780</v>
      </c>
      <c r="J3721" t="s">
        <v>1085</v>
      </c>
      <c r="K3721" s="300">
        <v>787093</v>
      </c>
      <c r="L3721" s="286">
        <f>ROWS(K$5:K3721)</f>
        <v>3717</v>
      </c>
      <c r="M3721" s="286" t="str">
        <f>IF(I3721='5.1'!$E$5,TXM!L3721,"")</f>
        <v/>
      </c>
      <c r="N3721" t="str">
        <f>IFERROR(SMALL($M$5:$M$8000,ROWS($M$5:M3721)),"")</f>
        <v/>
      </c>
      <c r="P3721" t="s">
        <v>2054</v>
      </c>
    </row>
    <row r="3722" spans="1:16" ht="14.4" customHeight="1" x14ac:dyDescent="0.25">
      <c r="A3722" t="s">
        <v>2054</v>
      </c>
      <c r="I3722" s="285" t="s">
        <v>1780</v>
      </c>
      <c r="J3722" t="s">
        <v>823</v>
      </c>
      <c r="K3722" s="300">
        <v>702094</v>
      </c>
      <c r="L3722" s="286">
        <f>ROWS(K$5:K3722)</f>
        <v>3718</v>
      </c>
      <c r="M3722" s="286" t="str">
        <f>IF(I3722='5.1'!$E$5,TXM!L3722,"")</f>
        <v/>
      </c>
      <c r="N3722" t="str">
        <f>IFERROR(SMALL($M$5:$M$8000,ROWS($M$5:M3722)),"")</f>
        <v/>
      </c>
      <c r="P3722" t="s">
        <v>2054</v>
      </c>
    </row>
    <row r="3723" spans="1:16" ht="14.4" customHeight="1" x14ac:dyDescent="0.25">
      <c r="A3723" t="s">
        <v>2054</v>
      </c>
      <c r="I3723" s="285" t="s">
        <v>1780</v>
      </c>
      <c r="J3723" t="s">
        <v>796</v>
      </c>
      <c r="K3723" s="300">
        <v>676309</v>
      </c>
      <c r="L3723" s="286">
        <f>ROWS(K$5:K3723)</f>
        <v>3719</v>
      </c>
      <c r="M3723" s="286" t="str">
        <f>IF(I3723='5.1'!$E$5,TXM!L3723,"")</f>
        <v/>
      </c>
      <c r="N3723" t="str">
        <f>IFERROR(SMALL($M$5:$M$8000,ROWS($M$5:M3723)),"")</f>
        <v/>
      </c>
      <c r="P3723" t="s">
        <v>2054</v>
      </c>
    </row>
    <row r="3724" spans="1:16" ht="14.4" customHeight="1" x14ac:dyDescent="0.25">
      <c r="A3724" t="s">
        <v>2054</v>
      </c>
      <c r="I3724" s="285" t="s">
        <v>1780</v>
      </c>
      <c r="J3724" t="s">
        <v>1083</v>
      </c>
      <c r="K3724" s="300">
        <v>581417</v>
      </c>
      <c r="L3724" s="286">
        <f>ROWS(K$5:K3724)</f>
        <v>3720</v>
      </c>
      <c r="M3724" s="286" t="str">
        <f>IF(I3724='5.1'!$E$5,TXM!L3724,"")</f>
        <v/>
      </c>
      <c r="N3724" t="str">
        <f>IFERROR(SMALL($M$5:$M$8000,ROWS($M$5:M3724)),"")</f>
        <v/>
      </c>
      <c r="P3724" t="s">
        <v>2054</v>
      </c>
    </row>
    <row r="3725" spans="1:16" ht="14.4" customHeight="1" x14ac:dyDescent="0.25">
      <c r="A3725" t="s">
        <v>2054</v>
      </c>
      <c r="I3725" s="285" t="s">
        <v>1780</v>
      </c>
      <c r="J3725" t="s">
        <v>734</v>
      </c>
      <c r="K3725" s="300">
        <v>569290</v>
      </c>
      <c r="L3725" s="286">
        <f>ROWS(K$5:K3725)</f>
        <v>3721</v>
      </c>
      <c r="M3725" s="286" t="str">
        <f>IF(I3725='5.1'!$E$5,TXM!L3725,"")</f>
        <v/>
      </c>
      <c r="N3725" t="str">
        <f>IFERROR(SMALL($M$5:$M$8000,ROWS($M$5:M3725)),"")</f>
        <v/>
      </c>
      <c r="P3725" t="s">
        <v>2054</v>
      </c>
    </row>
    <row r="3726" spans="1:16" ht="14.4" customHeight="1" x14ac:dyDescent="0.25">
      <c r="A3726" t="s">
        <v>2054</v>
      </c>
      <c r="I3726" s="285" t="s">
        <v>1780</v>
      </c>
      <c r="J3726" t="s">
        <v>800</v>
      </c>
      <c r="K3726" s="300">
        <v>467715</v>
      </c>
      <c r="L3726" s="286">
        <f>ROWS(K$5:K3726)</f>
        <v>3722</v>
      </c>
      <c r="M3726" s="286" t="str">
        <f>IF(I3726='5.1'!$E$5,TXM!L3726,"")</f>
        <v/>
      </c>
      <c r="N3726" t="str">
        <f>IFERROR(SMALL($M$5:$M$8000,ROWS($M$5:M3726)),"")</f>
        <v/>
      </c>
      <c r="P3726" t="s">
        <v>2054</v>
      </c>
    </row>
    <row r="3727" spans="1:16" ht="14.4" customHeight="1" x14ac:dyDescent="0.25">
      <c r="A3727" t="s">
        <v>2054</v>
      </c>
      <c r="I3727" s="285" t="s">
        <v>1780</v>
      </c>
      <c r="J3727" t="s">
        <v>756</v>
      </c>
      <c r="K3727" s="300">
        <v>430366</v>
      </c>
      <c r="L3727" s="286">
        <f>ROWS(K$5:K3727)</f>
        <v>3723</v>
      </c>
      <c r="M3727" s="286" t="str">
        <f>IF(I3727='5.1'!$E$5,TXM!L3727,"")</f>
        <v/>
      </c>
      <c r="N3727" t="str">
        <f>IFERROR(SMALL($M$5:$M$8000,ROWS($M$5:M3727)),"")</f>
        <v/>
      </c>
      <c r="P3727" t="s">
        <v>2054</v>
      </c>
    </row>
    <row r="3728" spans="1:16" ht="14.4" customHeight="1" x14ac:dyDescent="0.25">
      <c r="A3728" t="s">
        <v>2054</v>
      </c>
      <c r="I3728" s="285" t="s">
        <v>1780</v>
      </c>
      <c r="J3728" t="s">
        <v>197</v>
      </c>
      <c r="K3728" s="300">
        <v>362847</v>
      </c>
      <c r="L3728" s="286">
        <f>ROWS(K$5:K3728)</f>
        <v>3724</v>
      </c>
      <c r="M3728" s="286" t="str">
        <f>IF(I3728='5.1'!$E$5,TXM!L3728,"")</f>
        <v/>
      </c>
      <c r="N3728" t="str">
        <f>IFERROR(SMALL($M$5:$M$8000,ROWS($M$5:M3728)),"")</f>
        <v/>
      </c>
      <c r="P3728" t="s">
        <v>2054</v>
      </c>
    </row>
    <row r="3729" spans="1:16" ht="14.4" customHeight="1" x14ac:dyDescent="0.25">
      <c r="A3729" t="s">
        <v>2054</v>
      </c>
      <c r="I3729" s="285" t="s">
        <v>1780</v>
      </c>
      <c r="J3729" t="s">
        <v>780</v>
      </c>
      <c r="K3729" s="300">
        <v>260424</v>
      </c>
      <c r="L3729" s="286">
        <f>ROWS(K$5:K3729)</f>
        <v>3725</v>
      </c>
      <c r="M3729" s="286" t="str">
        <f>IF(I3729='5.1'!$E$5,TXM!L3729,"")</f>
        <v/>
      </c>
      <c r="N3729" t="str">
        <f>IFERROR(SMALL($M$5:$M$8000,ROWS($M$5:M3729)),"")</f>
        <v/>
      </c>
      <c r="P3729" t="s">
        <v>2054</v>
      </c>
    </row>
    <row r="3730" spans="1:16" ht="14.4" customHeight="1" x14ac:dyDescent="0.25">
      <c r="A3730" t="s">
        <v>2054</v>
      </c>
      <c r="I3730" s="285" t="s">
        <v>1780</v>
      </c>
      <c r="J3730" t="s">
        <v>818</v>
      </c>
      <c r="K3730" s="300">
        <v>255219</v>
      </c>
      <c r="L3730" s="286">
        <f>ROWS(K$5:K3730)</f>
        <v>3726</v>
      </c>
      <c r="M3730" s="286" t="str">
        <f>IF(I3730='5.1'!$E$5,TXM!L3730,"")</f>
        <v/>
      </c>
      <c r="N3730" t="str">
        <f>IFERROR(SMALL($M$5:$M$8000,ROWS($M$5:M3730)),"")</f>
        <v/>
      </c>
      <c r="P3730" t="s">
        <v>2054</v>
      </c>
    </row>
    <row r="3731" spans="1:16" ht="14.4" customHeight="1" x14ac:dyDescent="0.25">
      <c r="A3731" t="s">
        <v>2054</v>
      </c>
      <c r="I3731" s="285" t="s">
        <v>1780</v>
      </c>
      <c r="J3731" t="s">
        <v>711</v>
      </c>
      <c r="K3731" s="300">
        <v>164934</v>
      </c>
      <c r="L3731" s="286">
        <f>ROWS(K$5:K3731)</f>
        <v>3727</v>
      </c>
      <c r="M3731" s="286" t="str">
        <f>IF(I3731='5.1'!$E$5,TXM!L3731,"")</f>
        <v/>
      </c>
      <c r="N3731" t="str">
        <f>IFERROR(SMALL($M$5:$M$8000,ROWS($M$5:M3731)),"")</f>
        <v/>
      </c>
      <c r="P3731" t="s">
        <v>2054</v>
      </c>
    </row>
    <row r="3732" spans="1:16" ht="14.4" customHeight="1" x14ac:dyDescent="0.25">
      <c r="A3732" t="s">
        <v>2054</v>
      </c>
      <c r="I3732" s="285" t="s">
        <v>1780</v>
      </c>
      <c r="J3732" t="s">
        <v>1084</v>
      </c>
      <c r="K3732" s="300">
        <v>156988</v>
      </c>
      <c r="L3732" s="286">
        <f>ROWS(K$5:K3732)</f>
        <v>3728</v>
      </c>
      <c r="M3732" s="286" t="str">
        <f>IF(I3732='5.1'!$E$5,TXM!L3732,"")</f>
        <v/>
      </c>
      <c r="N3732" t="str">
        <f>IFERROR(SMALL($M$5:$M$8000,ROWS($M$5:M3732)),"")</f>
        <v/>
      </c>
      <c r="P3732" t="s">
        <v>2054</v>
      </c>
    </row>
    <row r="3733" spans="1:16" ht="14.4" customHeight="1" x14ac:dyDescent="0.25">
      <c r="A3733" t="s">
        <v>2054</v>
      </c>
      <c r="I3733" s="285" t="s">
        <v>1780</v>
      </c>
      <c r="J3733" t="s">
        <v>752</v>
      </c>
      <c r="K3733" s="300">
        <v>140983</v>
      </c>
      <c r="L3733" s="286">
        <f>ROWS(K$5:K3733)</f>
        <v>3729</v>
      </c>
      <c r="M3733" s="286" t="str">
        <f>IF(I3733='5.1'!$E$5,TXM!L3733,"")</f>
        <v/>
      </c>
      <c r="N3733" t="str">
        <f>IFERROR(SMALL($M$5:$M$8000,ROWS($M$5:M3733)),"")</f>
        <v/>
      </c>
      <c r="P3733" t="s">
        <v>2054</v>
      </c>
    </row>
    <row r="3734" spans="1:16" ht="14.4" customHeight="1" x14ac:dyDescent="0.25">
      <c r="A3734" t="s">
        <v>2054</v>
      </c>
      <c r="I3734" s="285" t="s">
        <v>1780</v>
      </c>
      <c r="J3734" t="s">
        <v>772</v>
      </c>
      <c r="K3734" s="300">
        <v>92227</v>
      </c>
      <c r="L3734" s="286">
        <f>ROWS(K$5:K3734)</f>
        <v>3730</v>
      </c>
      <c r="M3734" s="286" t="str">
        <f>IF(I3734='5.1'!$E$5,TXM!L3734,"")</f>
        <v/>
      </c>
      <c r="N3734" t="str">
        <f>IFERROR(SMALL($M$5:$M$8000,ROWS($M$5:M3734)),"")</f>
        <v/>
      </c>
      <c r="P3734" t="s">
        <v>2054</v>
      </c>
    </row>
    <row r="3735" spans="1:16" ht="14.4" customHeight="1" x14ac:dyDescent="0.25">
      <c r="A3735" t="s">
        <v>2054</v>
      </c>
      <c r="I3735" s="285" t="s">
        <v>1780</v>
      </c>
      <c r="J3735" t="s">
        <v>746</v>
      </c>
      <c r="K3735" s="300">
        <v>81482</v>
      </c>
      <c r="L3735" s="286">
        <f>ROWS(K$5:K3735)</f>
        <v>3731</v>
      </c>
      <c r="M3735" s="286" t="str">
        <f>IF(I3735='5.1'!$E$5,TXM!L3735,"")</f>
        <v/>
      </c>
      <c r="N3735" t="str">
        <f>IFERROR(SMALL($M$5:$M$8000,ROWS($M$5:M3735)),"")</f>
        <v/>
      </c>
      <c r="P3735" t="s">
        <v>2054</v>
      </c>
    </row>
    <row r="3736" spans="1:16" ht="14.4" customHeight="1" x14ac:dyDescent="0.25">
      <c r="A3736" t="s">
        <v>2054</v>
      </c>
      <c r="I3736" s="285" t="s">
        <v>1780</v>
      </c>
      <c r="J3736" t="s">
        <v>113</v>
      </c>
      <c r="K3736" s="300">
        <v>66207</v>
      </c>
      <c r="L3736" s="286">
        <f>ROWS(K$5:K3736)</f>
        <v>3732</v>
      </c>
      <c r="M3736" s="286" t="str">
        <f>IF(I3736='5.1'!$E$5,TXM!L3736,"")</f>
        <v/>
      </c>
      <c r="N3736" t="str">
        <f>IFERROR(SMALL($M$5:$M$8000,ROWS($M$5:M3736)),"")</f>
        <v/>
      </c>
      <c r="P3736" t="s">
        <v>2054</v>
      </c>
    </row>
    <row r="3737" spans="1:16" ht="14.4" customHeight="1" x14ac:dyDescent="0.25">
      <c r="A3737" t="s">
        <v>2054</v>
      </c>
      <c r="I3737" s="285" t="s">
        <v>1780</v>
      </c>
      <c r="J3737" t="s">
        <v>110</v>
      </c>
      <c r="K3737" s="300">
        <v>48558</v>
      </c>
      <c r="L3737" s="286">
        <f>ROWS(K$5:K3737)</f>
        <v>3733</v>
      </c>
      <c r="M3737" s="286" t="str">
        <f>IF(I3737='5.1'!$E$5,TXM!L3737,"")</f>
        <v/>
      </c>
      <c r="N3737" t="str">
        <f>IFERROR(SMALL($M$5:$M$8000,ROWS($M$5:M3737)),"")</f>
        <v/>
      </c>
      <c r="P3737" t="s">
        <v>2054</v>
      </c>
    </row>
    <row r="3738" spans="1:16" ht="14.4" customHeight="1" x14ac:dyDescent="0.25">
      <c r="A3738" t="s">
        <v>2054</v>
      </c>
      <c r="I3738" s="285" t="s">
        <v>1780</v>
      </c>
      <c r="J3738" t="s">
        <v>1094</v>
      </c>
      <c r="K3738" s="300">
        <v>44756</v>
      </c>
      <c r="L3738" s="286">
        <f>ROWS(K$5:K3738)</f>
        <v>3734</v>
      </c>
      <c r="M3738" s="286" t="str">
        <f>IF(I3738='5.1'!$E$5,TXM!L3738,"")</f>
        <v/>
      </c>
      <c r="N3738" t="str">
        <f>IFERROR(SMALL($M$5:$M$8000,ROWS($M$5:M3738)),"")</f>
        <v/>
      </c>
      <c r="P3738" t="s">
        <v>2054</v>
      </c>
    </row>
    <row r="3739" spans="1:16" ht="14.4" customHeight="1" x14ac:dyDescent="0.25">
      <c r="A3739" t="s">
        <v>2054</v>
      </c>
      <c r="I3739" s="285" t="s">
        <v>1780</v>
      </c>
      <c r="J3739" t="s">
        <v>104</v>
      </c>
      <c r="K3739" s="300">
        <v>41729</v>
      </c>
      <c r="L3739" s="286">
        <f>ROWS(K$5:K3739)</f>
        <v>3735</v>
      </c>
      <c r="M3739" s="286" t="str">
        <f>IF(I3739='5.1'!$E$5,TXM!L3739,"")</f>
        <v/>
      </c>
      <c r="N3739" t="str">
        <f>IFERROR(SMALL($M$5:$M$8000,ROWS($M$5:M3739)),"")</f>
        <v/>
      </c>
      <c r="P3739" t="s">
        <v>2054</v>
      </c>
    </row>
    <row r="3740" spans="1:16" ht="14.4" customHeight="1" x14ac:dyDescent="0.25">
      <c r="A3740" t="s">
        <v>2054</v>
      </c>
      <c r="I3740" s="285" t="s">
        <v>1780</v>
      </c>
      <c r="J3740" t="s">
        <v>736</v>
      </c>
      <c r="K3740" s="300">
        <v>36310</v>
      </c>
      <c r="L3740" s="286">
        <f>ROWS(K$5:K3740)</f>
        <v>3736</v>
      </c>
      <c r="M3740" s="286" t="str">
        <f>IF(I3740='5.1'!$E$5,TXM!L3740,"")</f>
        <v/>
      </c>
      <c r="N3740" t="str">
        <f>IFERROR(SMALL($M$5:$M$8000,ROWS($M$5:M3740)),"")</f>
        <v/>
      </c>
      <c r="P3740" t="s">
        <v>2054</v>
      </c>
    </row>
    <row r="3741" spans="1:16" ht="14.4" customHeight="1" x14ac:dyDescent="0.25">
      <c r="A3741" t="s">
        <v>2054</v>
      </c>
      <c r="I3741" s="285" t="s">
        <v>1780</v>
      </c>
      <c r="J3741" t="s">
        <v>1078</v>
      </c>
      <c r="K3741" s="300">
        <v>31635</v>
      </c>
      <c r="L3741" s="286">
        <f>ROWS(K$5:K3741)</f>
        <v>3737</v>
      </c>
      <c r="M3741" s="286" t="str">
        <f>IF(I3741='5.1'!$E$5,TXM!L3741,"")</f>
        <v/>
      </c>
      <c r="N3741" t="str">
        <f>IFERROR(SMALL($M$5:$M$8000,ROWS($M$5:M3741)),"")</f>
        <v/>
      </c>
      <c r="P3741" t="s">
        <v>2054</v>
      </c>
    </row>
    <row r="3742" spans="1:16" ht="14.4" customHeight="1" x14ac:dyDescent="0.25">
      <c r="A3742" t="s">
        <v>2054</v>
      </c>
      <c r="I3742" s="285" t="s">
        <v>1780</v>
      </c>
      <c r="J3742" t="s">
        <v>770</v>
      </c>
      <c r="K3742" s="300">
        <v>27974</v>
      </c>
      <c r="L3742" s="286">
        <f>ROWS(K$5:K3742)</f>
        <v>3738</v>
      </c>
      <c r="M3742" s="286" t="str">
        <f>IF(I3742='5.1'!$E$5,TXM!L3742,"")</f>
        <v/>
      </c>
      <c r="N3742" t="str">
        <f>IFERROR(SMALL($M$5:$M$8000,ROWS($M$5:M3742)),"")</f>
        <v/>
      </c>
      <c r="P3742" t="s">
        <v>2054</v>
      </c>
    </row>
    <row r="3743" spans="1:16" ht="14.4" customHeight="1" x14ac:dyDescent="0.25">
      <c r="A3743" t="s">
        <v>2054</v>
      </c>
      <c r="I3743" s="285" t="s">
        <v>1780</v>
      </c>
      <c r="J3743" t="s">
        <v>788</v>
      </c>
      <c r="K3743" s="300">
        <v>20125</v>
      </c>
      <c r="L3743" s="286">
        <f>ROWS(K$5:K3743)</f>
        <v>3739</v>
      </c>
      <c r="M3743" s="286" t="str">
        <f>IF(I3743='5.1'!$E$5,TXM!L3743,"")</f>
        <v/>
      </c>
      <c r="N3743" t="str">
        <f>IFERROR(SMALL($M$5:$M$8000,ROWS($M$5:M3743)),"")</f>
        <v/>
      </c>
      <c r="P3743" t="s">
        <v>2054</v>
      </c>
    </row>
    <row r="3744" spans="1:16" ht="14.4" customHeight="1" x14ac:dyDescent="0.25">
      <c r="A3744" t="s">
        <v>2054</v>
      </c>
      <c r="I3744" s="285" t="s">
        <v>1780</v>
      </c>
      <c r="J3744" t="s">
        <v>748</v>
      </c>
      <c r="K3744" s="300">
        <v>18417</v>
      </c>
      <c r="L3744" s="286">
        <f>ROWS(K$5:K3744)</f>
        <v>3740</v>
      </c>
      <c r="M3744" s="286" t="str">
        <f>IF(I3744='5.1'!$E$5,TXM!L3744,"")</f>
        <v/>
      </c>
      <c r="N3744" t="str">
        <f>IFERROR(SMALL($M$5:$M$8000,ROWS($M$5:M3744)),"")</f>
        <v/>
      </c>
      <c r="P3744" t="s">
        <v>2054</v>
      </c>
    </row>
    <row r="3745" spans="1:16" ht="14.4" customHeight="1" x14ac:dyDescent="0.25">
      <c r="A3745" t="s">
        <v>2054</v>
      </c>
      <c r="I3745" s="285" t="s">
        <v>1780</v>
      </c>
      <c r="J3745" t="s">
        <v>754</v>
      </c>
      <c r="K3745" s="300">
        <v>16065</v>
      </c>
      <c r="L3745" s="286">
        <f>ROWS(K$5:K3745)</f>
        <v>3741</v>
      </c>
      <c r="M3745" s="286" t="str">
        <f>IF(I3745='5.1'!$E$5,TXM!L3745,"")</f>
        <v/>
      </c>
      <c r="N3745" t="str">
        <f>IFERROR(SMALL($M$5:$M$8000,ROWS($M$5:M3745)),"")</f>
        <v/>
      </c>
      <c r="P3745" t="s">
        <v>2054</v>
      </c>
    </row>
    <row r="3746" spans="1:16" ht="14.4" customHeight="1" x14ac:dyDescent="0.25">
      <c r="A3746" t="s">
        <v>2054</v>
      </c>
      <c r="I3746" s="285" t="s">
        <v>1780</v>
      </c>
      <c r="J3746" t="s">
        <v>794</v>
      </c>
      <c r="K3746" s="300">
        <v>10504</v>
      </c>
      <c r="L3746" s="286">
        <f>ROWS(K$5:K3746)</f>
        <v>3742</v>
      </c>
      <c r="M3746" s="286" t="str">
        <f>IF(I3746='5.1'!$E$5,TXM!L3746,"")</f>
        <v/>
      </c>
      <c r="N3746" t="str">
        <f>IFERROR(SMALL($M$5:$M$8000,ROWS($M$5:M3746)),"")</f>
        <v/>
      </c>
      <c r="P3746" t="s">
        <v>2054</v>
      </c>
    </row>
    <row r="3747" spans="1:16" ht="14.4" customHeight="1" x14ac:dyDescent="0.25">
      <c r="A3747" t="s">
        <v>2054</v>
      </c>
      <c r="I3747" s="285" t="s">
        <v>1780</v>
      </c>
      <c r="J3747" t="s">
        <v>108</v>
      </c>
      <c r="K3747" s="300">
        <v>4683</v>
      </c>
      <c r="L3747" s="286">
        <f>ROWS(K$5:K3747)</f>
        <v>3743</v>
      </c>
      <c r="M3747" s="286" t="str">
        <f>IF(I3747='5.1'!$E$5,TXM!L3747,"")</f>
        <v/>
      </c>
      <c r="N3747" t="str">
        <f>IFERROR(SMALL($M$5:$M$8000,ROWS($M$5:M3747)),"")</f>
        <v/>
      </c>
      <c r="P3747" t="s">
        <v>2054</v>
      </c>
    </row>
    <row r="3748" spans="1:16" ht="14.4" customHeight="1" x14ac:dyDescent="0.25">
      <c r="A3748" t="s">
        <v>2054</v>
      </c>
      <c r="I3748" s="285" t="s">
        <v>1780</v>
      </c>
      <c r="J3748" t="s">
        <v>742</v>
      </c>
      <c r="K3748" s="300">
        <v>1629</v>
      </c>
      <c r="L3748" s="286">
        <f>ROWS(K$5:K3748)</f>
        <v>3744</v>
      </c>
      <c r="M3748" s="286" t="str">
        <f>IF(I3748='5.1'!$E$5,TXM!L3748,"")</f>
        <v/>
      </c>
      <c r="N3748" t="str">
        <f>IFERROR(SMALL($M$5:$M$8000,ROWS($M$5:M3748)),"")</f>
        <v/>
      </c>
      <c r="P3748" t="s">
        <v>2054</v>
      </c>
    </row>
    <row r="3749" spans="1:16" ht="14.4" customHeight="1" x14ac:dyDescent="0.25">
      <c r="A3749" t="s">
        <v>2054</v>
      </c>
      <c r="I3749" s="285" t="s">
        <v>1982</v>
      </c>
      <c r="J3749" t="s">
        <v>106</v>
      </c>
      <c r="K3749" s="300">
        <v>1699930</v>
      </c>
      <c r="L3749" s="286">
        <f>ROWS(K$5:K3749)</f>
        <v>3745</v>
      </c>
      <c r="M3749" s="286" t="str">
        <f>IF(I3749='5.1'!$E$5,TXM!L3749,"")</f>
        <v/>
      </c>
      <c r="N3749" t="str">
        <f>IFERROR(SMALL($M$5:$M$8000,ROWS($M$5:M3749)),"")</f>
        <v/>
      </c>
      <c r="P3749" t="s">
        <v>2054</v>
      </c>
    </row>
    <row r="3750" spans="1:16" ht="14.4" customHeight="1" x14ac:dyDescent="0.25">
      <c r="A3750" t="s">
        <v>2054</v>
      </c>
      <c r="I3750" s="285" t="s">
        <v>1982</v>
      </c>
      <c r="J3750" t="s">
        <v>110</v>
      </c>
      <c r="K3750" s="300">
        <v>438319</v>
      </c>
      <c r="L3750" s="286">
        <f>ROWS(K$5:K3750)</f>
        <v>3746</v>
      </c>
      <c r="M3750" s="286" t="str">
        <f>IF(I3750='5.1'!$E$5,TXM!L3750,"")</f>
        <v/>
      </c>
      <c r="N3750" t="str">
        <f>IFERROR(SMALL($M$5:$M$8000,ROWS($M$5:M3750)),"")</f>
        <v/>
      </c>
      <c r="P3750" t="s">
        <v>2054</v>
      </c>
    </row>
    <row r="3751" spans="1:16" ht="14.4" customHeight="1" x14ac:dyDescent="0.25">
      <c r="A3751" t="s">
        <v>2054</v>
      </c>
      <c r="I3751" s="285" t="s">
        <v>1982</v>
      </c>
      <c r="J3751" t="s">
        <v>108</v>
      </c>
      <c r="K3751" s="300">
        <v>270794</v>
      </c>
      <c r="L3751" s="286">
        <f>ROWS(K$5:K3751)</f>
        <v>3747</v>
      </c>
      <c r="M3751" s="286" t="str">
        <f>IF(I3751='5.1'!$E$5,TXM!L3751,"")</f>
        <v/>
      </c>
      <c r="N3751" t="str">
        <f>IFERROR(SMALL($M$5:$M$8000,ROWS($M$5:M3751)),"")</f>
        <v/>
      </c>
      <c r="P3751" t="s">
        <v>2054</v>
      </c>
    </row>
    <row r="3752" spans="1:16" ht="14.4" customHeight="1" x14ac:dyDescent="0.25">
      <c r="A3752" t="s">
        <v>2054</v>
      </c>
      <c r="I3752" s="285" t="s">
        <v>1982</v>
      </c>
      <c r="J3752" t="s">
        <v>790</v>
      </c>
      <c r="K3752" s="300">
        <v>211899</v>
      </c>
      <c r="L3752" s="286">
        <f>ROWS(K$5:K3752)</f>
        <v>3748</v>
      </c>
      <c r="M3752" s="286" t="str">
        <f>IF(I3752='5.1'!$E$5,TXM!L3752,"")</f>
        <v/>
      </c>
      <c r="N3752" t="str">
        <f>IFERROR(SMALL($M$5:$M$8000,ROWS($M$5:M3752)),"")</f>
        <v/>
      </c>
      <c r="P3752" t="s">
        <v>2054</v>
      </c>
    </row>
    <row r="3753" spans="1:16" ht="14.4" customHeight="1" x14ac:dyDescent="0.25">
      <c r="A3753" t="s">
        <v>2054</v>
      </c>
      <c r="I3753" s="285" t="s">
        <v>1982</v>
      </c>
      <c r="J3753" t="s">
        <v>1091</v>
      </c>
      <c r="K3753" s="300">
        <v>206101</v>
      </c>
      <c r="L3753" s="286">
        <f>ROWS(K$5:K3753)</f>
        <v>3749</v>
      </c>
      <c r="M3753" s="286" t="str">
        <f>IF(I3753='5.1'!$E$5,TXM!L3753,"")</f>
        <v/>
      </c>
      <c r="N3753" t="str">
        <f>IFERROR(SMALL($M$5:$M$8000,ROWS($M$5:M3753)),"")</f>
        <v/>
      </c>
      <c r="P3753" t="s">
        <v>2054</v>
      </c>
    </row>
    <row r="3754" spans="1:16" ht="14.4" customHeight="1" x14ac:dyDescent="0.25">
      <c r="A3754" t="s">
        <v>2054</v>
      </c>
      <c r="I3754" s="285" t="s">
        <v>1982</v>
      </c>
      <c r="J3754" t="s">
        <v>109</v>
      </c>
      <c r="K3754" s="300">
        <v>162614</v>
      </c>
      <c r="L3754" s="286">
        <f>ROWS(K$5:K3754)</f>
        <v>3750</v>
      </c>
      <c r="M3754" s="286" t="str">
        <f>IF(I3754='5.1'!$E$5,TXM!L3754,"")</f>
        <v/>
      </c>
      <c r="N3754" t="str">
        <f>IFERROR(SMALL($M$5:$M$8000,ROWS($M$5:M3754)),"")</f>
        <v/>
      </c>
      <c r="P3754" t="s">
        <v>2054</v>
      </c>
    </row>
    <row r="3755" spans="1:16" ht="14.4" customHeight="1" x14ac:dyDescent="0.25">
      <c r="A3755" t="s">
        <v>2054</v>
      </c>
      <c r="I3755" s="285" t="s">
        <v>1982</v>
      </c>
      <c r="J3755" t="s">
        <v>107</v>
      </c>
      <c r="K3755" s="300">
        <v>100819</v>
      </c>
      <c r="L3755" s="286">
        <f>ROWS(K$5:K3755)</f>
        <v>3751</v>
      </c>
      <c r="M3755" s="286" t="str">
        <f>IF(I3755='5.1'!$E$5,TXM!L3755,"")</f>
        <v/>
      </c>
      <c r="N3755" t="str">
        <f>IFERROR(SMALL($M$5:$M$8000,ROWS($M$5:M3755)),"")</f>
        <v/>
      </c>
      <c r="P3755" t="s">
        <v>2054</v>
      </c>
    </row>
    <row r="3756" spans="1:16" ht="14.4" customHeight="1" x14ac:dyDescent="0.25">
      <c r="A3756" t="s">
        <v>2054</v>
      </c>
      <c r="I3756" s="285" t="s">
        <v>1982</v>
      </c>
      <c r="J3756" t="s">
        <v>806</v>
      </c>
      <c r="K3756" s="300">
        <v>90809</v>
      </c>
      <c r="L3756" s="286">
        <f>ROWS(K$5:K3756)</f>
        <v>3752</v>
      </c>
      <c r="M3756" s="286" t="str">
        <f>IF(I3756='5.1'!$E$5,TXM!L3756,"")</f>
        <v/>
      </c>
      <c r="N3756" t="str">
        <f>IFERROR(SMALL($M$5:$M$8000,ROWS($M$5:M3756)),"")</f>
        <v/>
      </c>
      <c r="P3756" t="s">
        <v>2054</v>
      </c>
    </row>
    <row r="3757" spans="1:16" ht="14.4" customHeight="1" x14ac:dyDescent="0.25">
      <c r="A3757" t="s">
        <v>2054</v>
      </c>
      <c r="I3757" s="285" t="s">
        <v>1982</v>
      </c>
      <c r="J3757" t="s">
        <v>725</v>
      </c>
      <c r="K3757" s="300">
        <v>36923</v>
      </c>
      <c r="L3757" s="286">
        <f>ROWS(K$5:K3757)</f>
        <v>3753</v>
      </c>
      <c r="M3757" s="286" t="str">
        <f>IF(I3757='5.1'!$E$5,TXM!L3757,"")</f>
        <v/>
      </c>
      <c r="N3757" t="str">
        <f>IFERROR(SMALL($M$5:$M$8000,ROWS($M$5:M3757)),"")</f>
        <v/>
      </c>
      <c r="P3757" t="s">
        <v>2054</v>
      </c>
    </row>
    <row r="3758" spans="1:16" ht="14.4" customHeight="1" x14ac:dyDescent="0.25">
      <c r="A3758" t="s">
        <v>2054</v>
      </c>
      <c r="I3758" s="285" t="s">
        <v>1982</v>
      </c>
      <c r="J3758" t="s">
        <v>1081</v>
      </c>
      <c r="K3758" s="300">
        <v>26685</v>
      </c>
      <c r="L3758" s="286">
        <f>ROWS(K$5:K3758)</f>
        <v>3754</v>
      </c>
      <c r="M3758" s="286" t="str">
        <f>IF(I3758='5.1'!$E$5,TXM!L3758,"")</f>
        <v/>
      </c>
      <c r="N3758" t="str">
        <f>IFERROR(SMALL($M$5:$M$8000,ROWS($M$5:M3758)),"")</f>
        <v/>
      </c>
      <c r="P3758" t="s">
        <v>2054</v>
      </c>
    </row>
    <row r="3759" spans="1:16" ht="14.4" customHeight="1" x14ac:dyDescent="0.25">
      <c r="A3759" t="s">
        <v>2054</v>
      </c>
      <c r="I3759" s="285" t="s">
        <v>1982</v>
      </c>
      <c r="J3759" t="s">
        <v>105</v>
      </c>
      <c r="K3759" s="300">
        <v>23910</v>
      </c>
      <c r="L3759" s="286">
        <f>ROWS(K$5:K3759)</f>
        <v>3755</v>
      </c>
      <c r="M3759" s="286" t="str">
        <f>IF(I3759='5.1'!$E$5,TXM!L3759,"")</f>
        <v/>
      </c>
      <c r="N3759" t="str">
        <f>IFERROR(SMALL($M$5:$M$8000,ROWS($M$5:M3759)),"")</f>
        <v/>
      </c>
      <c r="P3759" t="s">
        <v>2054</v>
      </c>
    </row>
    <row r="3760" spans="1:16" ht="14.4" customHeight="1" x14ac:dyDescent="0.25">
      <c r="A3760" t="s">
        <v>2054</v>
      </c>
      <c r="I3760" s="285" t="s">
        <v>1982</v>
      </c>
      <c r="J3760" t="s">
        <v>117</v>
      </c>
      <c r="K3760" s="300">
        <v>21105</v>
      </c>
      <c r="L3760" s="286">
        <f>ROWS(K$5:K3760)</f>
        <v>3756</v>
      </c>
      <c r="M3760" s="286" t="str">
        <f>IF(I3760='5.1'!$E$5,TXM!L3760,"")</f>
        <v/>
      </c>
      <c r="N3760" t="str">
        <f>IFERROR(SMALL($M$5:$M$8000,ROWS($M$5:M3760)),"")</f>
        <v/>
      </c>
      <c r="P3760" t="s">
        <v>2054</v>
      </c>
    </row>
    <row r="3761" spans="1:16" ht="14.4" customHeight="1" x14ac:dyDescent="0.25">
      <c r="A3761" t="s">
        <v>2054</v>
      </c>
      <c r="I3761" s="285" t="s">
        <v>1982</v>
      </c>
      <c r="J3761" t="s">
        <v>1096</v>
      </c>
      <c r="K3761" s="300">
        <v>19571</v>
      </c>
      <c r="L3761" s="286">
        <f>ROWS(K$5:K3761)</f>
        <v>3757</v>
      </c>
      <c r="M3761" s="286" t="str">
        <f>IF(I3761='5.1'!$E$5,TXM!L3761,"")</f>
        <v/>
      </c>
      <c r="N3761" t="str">
        <f>IFERROR(SMALL($M$5:$M$8000,ROWS($M$5:M3761)),"")</f>
        <v/>
      </c>
      <c r="P3761" t="s">
        <v>2054</v>
      </c>
    </row>
    <row r="3762" spans="1:16" ht="14.4" customHeight="1" x14ac:dyDescent="0.25">
      <c r="A3762" t="s">
        <v>2054</v>
      </c>
      <c r="I3762" s="285" t="s">
        <v>1982</v>
      </c>
      <c r="J3762" t="s">
        <v>762</v>
      </c>
      <c r="K3762" s="300">
        <v>13544</v>
      </c>
      <c r="L3762" s="286">
        <f>ROWS(K$5:K3762)</f>
        <v>3758</v>
      </c>
      <c r="M3762" s="286" t="str">
        <f>IF(I3762='5.1'!$E$5,TXM!L3762,"")</f>
        <v/>
      </c>
      <c r="N3762" t="str">
        <f>IFERROR(SMALL($M$5:$M$8000,ROWS($M$5:M3762)),"")</f>
        <v/>
      </c>
      <c r="P3762" t="s">
        <v>2054</v>
      </c>
    </row>
    <row r="3763" spans="1:16" ht="14.4" customHeight="1" x14ac:dyDescent="0.25">
      <c r="A3763" t="s">
        <v>2054</v>
      </c>
      <c r="I3763" s="285" t="s">
        <v>1982</v>
      </c>
      <c r="J3763" t="s">
        <v>1082</v>
      </c>
      <c r="K3763" s="300">
        <v>5209</v>
      </c>
      <c r="L3763" s="286">
        <f>ROWS(K$5:K3763)</f>
        <v>3759</v>
      </c>
      <c r="M3763" s="286" t="str">
        <f>IF(I3763='5.1'!$E$5,TXM!L3763,"")</f>
        <v/>
      </c>
      <c r="N3763" t="str">
        <f>IFERROR(SMALL($M$5:$M$8000,ROWS($M$5:M3763)),"")</f>
        <v/>
      </c>
      <c r="P3763" t="s">
        <v>2054</v>
      </c>
    </row>
    <row r="3764" spans="1:16" ht="14.4" customHeight="1" x14ac:dyDescent="0.25">
      <c r="A3764" t="s">
        <v>2054</v>
      </c>
      <c r="I3764" s="285" t="s">
        <v>1982</v>
      </c>
      <c r="J3764" t="s">
        <v>804</v>
      </c>
      <c r="K3764" s="300">
        <v>4179</v>
      </c>
      <c r="L3764" s="286">
        <f>ROWS(K$5:K3764)</f>
        <v>3760</v>
      </c>
      <c r="M3764" s="286" t="str">
        <f>IF(I3764='5.1'!$E$5,TXM!L3764,"")</f>
        <v/>
      </c>
      <c r="N3764" t="str">
        <f>IFERROR(SMALL($M$5:$M$8000,ROWS($M$5:M3764)),"")</f>
        <v/>
      </c>
      <c r="P3764" t="s">
        <v>2054</v>
      </c>
    </row>
    <row r="3765" spans="1:16" ht="14.4" customHeight="1" x14ac:dyDescent="0.25">
      <c r="A3765" t="s">
        <v>2054</v>
      </c>
      <c r="I3765" s="285" t="s">
        <v>1982</v>
      </c>
      <c r="J3765" t="s">
        <v>808</v>
      </c>
      <c r="K3765" s="300">
        <v>2561</v>
      </c>
      <c r="L3765" s="286">
        <f>ROWS(K$5:K3765)</f>
        <v>3761</v>
      </c>
      <c r="M3765" s="286" t="str">
        <f>IF(I3765='5.1'!$E$5,TXM!L3765,"")</f>
        <v/>
      </c>
      <c r="N3765" t="str">
        <f>IFERROR(SMALL($M$5:$M$8000,ROWS($M$5:M3765)),"")</f>
        <v/>
      </c>
      <c r="P3765" t="s">
        <v>2054</v>
      </c>
    </row>
    <row r="3766" spans="1:16" ht="14.4" customHeight="1" x14ac:dyDescent="0.25">
      <c r="A3766" t="s">
        <v>2054</v>
      </c>
      <c r="I3766" s="285" t="s">
        <v>1982</v>
      </c>
      <c r="J3766" t="s">
        <v>119</v>
      </c>
      <c r="K3766" s="300">
        <v>2283</v>
      </c>
      <c r="L3766" s="286">
        <f>ROWS(K$5:K3766)</f>
        <v>3762</v>
      </c>
      <c r="M3766" s="286" t="str">
        <f>IF(I3766='5.1'!$E$5,TXM!L3766,"")</f>
        <v/>
      </c>
      <c r="N3766" t="str">
        <f>IFERROR(SMALL($M$5:$M$8000,ROWS($M$5:M3766)),"")</f>
        <v/>
      </c>
      <c r="P3766" t="s">
        <v>2054</v>
      </c>
    </row>
    <row r="3767" spans="1:16" ht="14.4" customHeight="1" x14ac:dyDescent="0.25">
      <c r="A3767" t="s">
        <v>2054</v>
      </c>
      <c r="I3767" s="285" t="s">
        <v>1982</v>
      </c>
      <c r="J3767" t="s">
        <v>1087</v>
      </c>
      <c r="K3767" s="300">
        <v>1204</v>
      </c>
      <c r="L3767" s="286">
        <f>ROWS(K$5:K3767)</f>
        <v>3763</v>
      </c>
      <c r="M3767" s="286" t="str">
        <f>IF(I3767='5.1'!$E$5,TXM!L3767,"")</f>
        <v/>
      </c>
      <c r="N3767" t="str">
        <f>IFERROR(SMALL($M$5:$M$8000,ROWS($M$5:M3767)),"")</f>
        <v/>
      </c>
      <c r="P3767" t="s">
        <v>2054</v>
      </c>
    </row>
    <row r="3768" spans="1:16" ht="14.4" customHeight="1" x14ac:dyDescent="0.25">
      <c r="A3768" t="s">
        <v>2054</v>
      </c>
      <c r="I3768" s="285" t="s">
        <v>1982</v>
      </c>
      <c r="J3768" t="s">
        <v>780</v>
      </c>
      <c r="K3768" s="300">
        <v>958</v>
      </c>
      <c r="L3768" s="286">
        <f>ROWS(K$5:K3768)</f>
        <v>3764</v>
      </c>
      <c r="M3768" s="286" t="str">
        <f>IF(I3768='5.1'!$E$5,TXM!L3768,"")</f>
        <v/>
      </c>
      <c r="N3768" t="str">
        <f>IFERROR(SMALL($M$5:$M$8000,ROWS($M$5:M3768)),"")</f>
        <v/>
      </c>
      <c r="P3768" t="s">
        <v>2054</v>
      </c>
    </row>
    <row r="3769" spans="1:16" ht="14.4" customHeight="1" x14ac:dyDescent="0.25">
      <c r="A3769" t="s">
        <v>2054</v>
      </c>
      <c r="I3769" s="285" t="s">
        <v>1982</v>
      </c>
      <c r="J3769" t="s">
        <v>766</v>
      </c>
      <c r="K3769" s="300">
        <v>875</v>
      </c>
      <c r="L3769" s="286">
        <f>ROWS(K$5:K3769)</f>
        <v>3765</v>
      </c>
      <c r="M3769" s="286" t="str">
        <f>IF(I3769='5.1'!$E$5,TXM!L3769,"")</f>
        <v/>
      </c>
      <c r="N3769" t="str">
        <f>IFERROR(SMALL($M$5:$M$8000,ROWS($M$5:M3769)),"")</f>
        <v/>
      </c>
      <c r="P3769" t="s">
        <v>2054</v>
      </c>
    </row>
    <row r="3770" spans="1:16" ht="14.4" customHeight="1" x14ac:dyDescent="0.25">
      <c r="A3770" t="s">
        <v>2054</v>
      </c>
      <c r="I3770" s="285" t="s">
        <v>1982</v>
      </c>
      <c r="J3770" t="s">
        <v>810</v>
      </c>
      <c r="K3770" s="300">
        <v>782</v>
      </c>
      <c r="L3770" s="286">
        <f>ROWS(K$5:K3770)</f>
        <v>3766</v>
      </c>
      <c r="M3770" s="286" t="str">
        <f>IF(I3770='5.1'!$E$5,TXM!L3770,"")</f>
        <v/>
      </c>
      <c r="N3770" t="str">
        <f>IFERROR(SMALL($M$5:$M$8000,ROWS($M$5:M3770)),"")</f>
        <v/>
      </c>
      <c r="P3770" t="s">
        <v>2054</v>
      </c>
    </row>
    <row r="3771" spans="1:16" ht="14.4" customHeight="1" x14ac:dyDescent="0.25">
      <c r="A3771" t="s">
        <v>2054</v>
      </c>
      <c r="I3771" s="285" t="s">
        <v>1982</v>
      </c>
      <c r="J3771" t="s">
        <v>118</v>
      </c>
      <c r="K3771" s="300">
        <v>319</v>
      </c>
      <c r="L3771" s="286">
        <f>ROWS(K$5:K3771)</f>
        <v>3767</v>
      </c>
      <c r="M3771" s="286" t="str">
        <f>IF(I3771='5.1'!$E$5,TXM!L3771,"")</f>
        <v/>
      </c>
      <c r="N3771" t="str">
        <f>IFERROR(SMALL($M$5:$M$8000,ROWS($M$5:M3771)),"")</f>
        <v/>
      </c>
      <c r="P3771" t="s">
        <v>2054</v>
      </c>
    </row>
    <row r="3772" spans="1:16" ht="14.4" customHeight="1" x14ac:dyDescent="0.25">
      <c r="A3772" t="s">
        <v>2054</v>
      </c>
      <c r="I3772" s="285" t="s">
        <v>1982</v>
      </c>
      <c r="J3772" t="s">
        <v>1086</v>
      </c>
      <c r="K3772" s="300">
        <v>20</v>
      </c>
      <c r="L3772" s="286">
        <f>ROWS(K$5:K3772)</f>
        <v>3768</v>
      </c>
      <c r="M3772" s="286" t="str">
        <f>IF(I3772='5.1'!$E$5,TXM!L3772,"")</f>
        <v/>
      </c>
      <c r="N3772" t="str">
        <f>IFERROR(SMALL($M$5:$M$8000,ROWS($M$5:M3772)),"")</f>
        <v/>
      </c>
      <c r="P3772" t="s">
        <v>2054</v>
      </c>
    </row>
    <row r="3773" spans="1:16" ht="14.4" customHeight="1" x14ac:dyDescent="0.25">
      <c r="A3773" t="s">
        <v>2054</v>
      </c>
      <c r="I3773" s="285" t="s">
        <v>2060</v>
      </c>
      <c r="J3773" t="s">
        <v>780</v>
      </c>
      <c r="K3773" s="300">
        <v>4541205</v>
      </c>
      <c r="L3773" s="286">
        <f>ROWS(K$5:K3773)</f>
        <v>3769</v>
      </c>
      <c r="M3773" s="286" t="str">
        <f>IF(I3773='5.1'!$E$5,TXM!L3773,"")</f>
        <v/>
      </c>
      <c r="N3773" t="str">
        <f>IFERROR(SMALL($M$5:$M$8000,ROWS($M$5:M3773)),"")</f>
        <v/>
      </c>
      <c r="P3773" t="s">
        <v>2054</v>
      </c>
    </row>
    <row r="3774" spans="1:16" ht="14.4" customHeight="1" x14ac:dyDescent="0.25">
      <c r="A3774" t="s">
        <v>2054</v>
      </c>
      <c r="I3774" s="285" t="s">
        <v>2060</v>
      </c>
      <c r="J3774" t="s">
        <v>784</v>
      </c>
      <c r="K3774" s="300">
        <v>227074</v>
      </c>
      <c r="L3774" s="286">
        <f>ROWS(K$5:K3774)</f>
        <v>3770</v>
      </c>
      <c r="M3774" s="286" t="str">
        <f>IF(I3774='5.1'!$E$5,TXM!L3774,"")</f>
        <v/>
      </c>
      <c r="N3774" t="str">
        <f>IFERROR(SMALL($M$5:$M$8000,ROWS($M$5:M3774)),"")</f>
        <v/>
      </c>
      <c r="P3774" t="s">
        <v>2054</v>
      </c>
    </row>
    <row r="3775" spans="1:16" ht="14.4" customHeight="1" x14ac:dyDescent="0.25">
      <c r="A3775" t="s">
        <v>2054</v>
      </c>
      <c r="I3775" s="285" t="s">
        <v>2060</v>
      </c>
      <c r="J3775" t="s">
        <v>808</v>
      </c>
      <c r="K3775" s="300">
        <v>63955</v>
      </c>
      <c r="L3775" s="286">
        <f>ROWS(K$5:K3775)</f>
        <v>3771</v>
      </c>
      <c r="M3775" s="286" t="str">
        <f>IF(I3775='5.1'!$E$5,TXM!L3775,"")</f>
        <v/>
      </c>
      <c r="N3775" t="str">
        <f>IFERROR(SMALL($M$5:$M$8000,ROWS($M$5:M3775)),"")</f>
        <v/>
      </c>
      <c r="P3775" t="s">
        <v>2054</v>
      </c>
    </row>
    <row r="3776" spans="1:16" ht="14.4" customHeight="1" x14ac:dyDescent="0.25">
      <c r="A3776" t="s">
        <v>2054</v>
      </c>
      <c r="I3776" s="285" t="s">
        <v>2060</v>
      </c>
      <c r="J3776" t="s">
        <v>762</v>
      </c>
      <c r="K3776" s="300">
        <v>48575</v>
      </c>
      <c r="L3776" s="286">
        <f>ROWS(K$5:K3776)</f>
        <v>3772</v>
      </c>
      <c r="M3776" s="286" t="str">
        <f>IF(I3776='5.1'!$E$5,TXM!L3776,"")</f>
        <v/>
      </c>
      <c r="N3776" t="str">
        <f>IFERROR(SMALL($M$5:$M$8000,ROWS($M$5:M3776)),"")</f>
        <v/>
      </c>
      <c r="P3776" t="s">
        <v>2054</v>
      </c>
    </row>
    <row r="3777" spans="1:16" ht="14.4" customHeight="1" x14ac:dyDescent="0.25">
      <c r="A3777" t="s">
        <v>2054</v>
      </c>
      <c r="I3777" s="285" t="s">
        <v>2060</v>
      </c>
      <c r="J3777" t="s">
        <v>806</v>
      </c>
      <c r="K3777" s="300">
        <v>44357</v>
      </c>
      <c r="L3777" s="286">
        <f>ROWS(K$5:K3777)</f>
        <v>3773</v>
      </c>
      <c r="M3777" s="286" t="str">
        <f>IF(I3777='5.1'!$E$5,TXM!L3777,"")</f>
        <v/>
      </c>
      <c r="N3777" t="str">
        <f>IFERROR(SMALL($M$5:$M$8000,ROWS($M$5:M3777)),"")</f>
        <v/>
      </c>
      <c r="P3777" t="s">
        <v>2054</v>
      </c>
    </row>
    <row r="3778" spans="1:16" ht="14.4" customHeight="1" x14ac:dyDescent="0.25">
      <c r="A3778" t="s">
        <v>2054</v>
      </c>
      <c r="I3778" s="285" t="s">
        <v>2060</v>
      </c>
      <c r="J3778" t="s">
        <v>818</v>
      </c>
      <c r="K3778" s="300">
        <v>21374</v>
      </c>
      <c r="L3778" s="286">
        <f>ROWS(K$5:K3778)</f>
        <v>3774</v>
      </c>
      <c r="M3778" s="286" t="str">
        <f>IF(I3778='5.1'!$E$5,TXM!L3778,"")</f>
        <v/>
      </c>
      <c r="N3778" t="str">
        <f>IFERROR(SMALL($M$5:$M$8000,ROWS($M$5:M3778)),"")</f>
        <v/>
      </c>
      <c r="P3778" t="s">
        <v>2054</v>
      </c>
    </row>
    <row r="3779" spans="1:16" ht="14.4" customHeight="1" x14ac:dyDescent="0.25">
      <c r="A3779" t="s">
        <v>2054</v>
      </c>
      <c r="I3779" s="285" t="s">
        <v>2060</v>
      </c>
      <c r="J3779" t="s">
        <v>1080</v>
      </c>
      <c r="K3779" s="300">
        <v>9681</v>
      </c>
      <c r="L3779" s="286">
        <f>ROWS(K$5:K3779)</f>
        <v>3775</v>
      </c>
      <c r="M3779" s="286" t="str">
        <f>IF(I3779='5.1'!$E$5,TXM!L3779,"")</f>
        <v/>
      </c>
      <c r="N3779" t="str">
        <f>IFERROR(SMALL($M$5:$M$8000,ROWS($M$5:M3779)),"")</f>
        <v/>
      </c>
      <c r="P3779" t="s">
        <v>2054</v>
      </c>
    </row>
    <row r="3780" spans="1:16" ht="14.4" customHeight="1" x14ac:dyDescent="0.25">
      <c r="A3780" t="s">
        <v>2054</v>
      </c>
      <c r="I3780" s="285" t="s">
        <v>2060</v>
      </c>
      <c r="J3780" t="s">
        <v>1093</v>
      </c>
      <c r="K3780" s="300">
        <v>6803</v>
      </c>
      <c r="L3780" s="286">
        <f>ROWS(K$5:K3780)</f>
        <v>3776</v>
      </c>
      <c r="M3780" s="286" t="str">
        <f>IF(I3780='5.1'!$E$5,TXM!L3780,"")</f>
        <v/>
      </c>
      <c r="N3780" t="str">
        <f>IFERROR(SMALL($M$5:$M$8000,ROWS($M$5:M3780)),"")</f>
        <v/>
      </c>
      <c r="P3780" t="s">
        <v>2054</v>
      </c>
    </row>
    <row r="3781" spans="1:16" ht="14.4" customHeight="1" x14ac:dyDescent="0.25">
      <c r="A3781" t="s">
        <v>2054</v>
      </c>
      <c r="I3781" s="285" t="s">
        <v>2060</v>
      </c>
      <c r="J3781" t="s">
        <v>1096</v>
      </c>
      <c r="K3781" s="300">
        <v>5666</v>
      </c>
      <c r="L3781" s="286">
        <f>ROWS(K$5:K3781)</f>
        <v>3777</v>
      </c>
      <c r="M3781" s="286" t="str">
        <f>IF(I3781='5.1'!$E$5,TXM!L3781,"")</f>
        <v/>
      </c>
      <c r="N3781" t="str">
        <f>IFERROR(SMALL($M$5:$M$8000,ROWS($M$5:M3781)),"")</f>
        <v/>
      </c>
      <c r="P3781" t="s">
        <v>2054</v>
      </c>
    </row>
    <row r="3782" spans="1:16" ht="14.4" customHeight="1" x14ac:dyDescent="0.25">
      <c r="A3782" t="s">
        <v>2054</v>
      </c>
      <c r="I3782" s="285" t="s">
        <v>2060</v>
      </c>
      <c r="J3782" t="s">
        <v>760</v>
      </c>
      <c r="K3782" s="300">
        <v>3872</v>
      </c>
      <c r="L3782" s="286">
        <f>ROWS(K$5:K3782)</f>
        <v>3778</v>
      </c>
      <c r="M3782" s="286" t="str">
        <f>IF(I3782='5.1'!$E$5,TXM!L3782,"")</f>
        <v/>
      </c>
      <c r="N3782" t="str">
        <f>IFERROR(SMALL($M$5:$M$8000,ROWS($M$5:M3782)),"")</f>
        <v/>
      </c>
      <c r="P3782" t="s">
        <v>2054</v>
      </c>
    </row>
    <row r="3783" spans="1:16" ht="14.4" customHeight="1" x14ac:dyDescent="0.25">
      <c r="A3783" t="s">
        <v>2054</v>
      </c>
      <c r="I3783" s="285" t="s">
        <v>2060</v>
      </c>
      <c r="J3783" t="s">
        <v>1079</v>
      </c>
      <c r="K3783" s="300">
        <v>533</v>
      </c>
      <c r="L3783" s="286">
        <f>ROWS(K$5:K3783)</f>
        <v>3779</v>
      </c>
      <c r="M3783" s="286" t="str">
        <f>IF(I3783='5.1'!$E$5,TXM!L3783,"")</f>
        <v/>
      </c>
      <c r="N3783" t="str">
        <f>IFERROR(SMALL($M$5:$M$8000,ROWS($M$5:M3783)),"")</f>
        <v/>
      </c>
      <c r="P3783" t="s">
        <v>2054</v>
      </c>
    </row>
    <row r="3784" spans="1:16" ht="14.4" customHeight="1" x14ac:dyDescent="0.25">
      <c r="A3784" t="s">
        <v>2054</v>
      </c>
      <c r="I3784" s="285" t="s">
        <v>2060</v>
      </c>
      <c r="J3784" t="s">
        <v>1081</v>
      </c>
      <c r="K3784" s="300">
        <v>306</v>
      </c>
      <c r="L3784" s="286">
        <f>ROWS(K$5:K3784)</f>
        <v>3780</v>
      </c>
      <c r="M3784" s="286" t="str">
        <f>IF(I3784='5.1'!$E$5,TXM!L3784,"")</f>
        <v/>
      </c>
      <c r="N3784" t="str">
        <f>IFERROR(SMALL($M$5:$M$8000,ROWS($M$5:M3784)),"")</f>
        <v/>
      </c>
      <c r="P3784" t="s">
        <v>2054</v>
      </c>
    </row>
    <row r="3785" spans="1:16" ht="14.4" customHeight="1" x14ac:dyDescent="0.25">
      <c r="A3785" t="s">
        <v>2054</v>
      </c>
      <c r="I3785" s="285" t="s">
        <v>1985</v>
      </c>
      <c r="J3785" t="s">
        <v>808</v>
      </c>
      <c r="K3785" s="300">
        <v>359</v>
      </c>
      <c r="L3785" s="286">
        <f>ROWS(K$5:K3785)</f>
        <v>3781</v>
      </c>
      <c r="M3785" s="286" t="str">
        <f>IF(I3785='5.1'!$E$5,TXM!L3785,"")</f>
        <v/>
      </c>
      <c r="N3785" t="str">
        <f>IFERROR(SMALL($M$5:$M$8000,ROWS($M$5:M3785)),"")</f>
        <v/>
      </c>
      <c r="P3785" t="s">
        <v>2054</v>
      </c>
    </row>
    <row r="3786" spans="1:16" ht="14.4" customHeight="1" x14ac:dyDescent="0.25">
      <c r="A3786" t="s">
        <v>2054</v>
      </c>
      <c r="I3786" s="285" t="s">
        <v>1983</v>
      </c>
      <c r="J3786" t="s">
        <v>106</v>
      </c>
      <c r="K3786" s="300">
        <v>49362511</v>
      </c>
      <c r="L3786" s="286">
        <f>ROWS(K$5:K3786)</f>
        <v>3782</v>
      </c>
      <c r="M3786" s="286" t="str">
        <f>IF(I3786='5.1'!$E$5,TXM!L3786,"")</f>
        <v/>
      </c>
      <c r="N3786" t="str">
        <f>IFERROR(SMALL($M$5:$M$8000,ROWS($M$5:M3786)),"")</f>
        <v/>
      </c>
      <c r="P3786" t="s">
        <v>2054</v>
      </c>
    </row>
    <row r="3787" spans="1:16" ht="14.4" customHeight="1" x14ac:dyDescent="0.25">
      <c r="A3787" t="s">
        <v>2054</v>
      </c>
      <c r="I3787" s="285" t="s">
        <v>1983</v>
      </c>
      <c r="J3787" t="s">
        <v>796</v>
      </c>
      <c r="K3787" s="300">
        <v>26340712</v>
      </c>
      <c r="L3787" s="286">
        <f>ROWS(K$5:K3787)</f>
        <v>3783</v>
      </c>
      <c r="M3787" s="286" t="str">
        <f>IF(I3787='5.1'!$E$5,TXM!L3787,"")</f>
        <v/>
      </c>
      <c r="N3787" t="str">
        <f>IFERROR(SMALL($M$5:$M$8000,ROWS($M$5:M3787)),"")</f>
        <v/>
      </c>
      <c r="P3787" t="s">
        <v>2054</v>
      </c>
    </row>
    <row r="3788" spans="1:16" ht="14.4" customHeight="1" x14ac:dyDescent="0.25">
      <c r="A3788" t="s">
        <v>2054</v>
      </c>
      <c r="I3788" s="285" t="s">
        <v>1983</v>
      </c>
      <c r="J3788" t="s">
        <v>110</v>
      </c>
      <c r="K3788" s="300">
        <v>16768707</v>
      </c>
      <c r="L3788" s="286">
        <f>ROWS(K$5:K3788)</f>
        <v>3784</v>
      </c>
      <c r="M3788" s="286" t="str">
        <f>IF(I3788='5.1'!$E$5,TXM!L3788,"")</f>
        <v/>
      </c>
      <c r="N3788" t="str">
        <f>IFERROR(SMALL($M$5:$M$8000,ROWS($M$5:M3788)),"")</f>
        <v/>
      </c>
      <c r="P3788" t="s">
        <v>2054</v>
      </c>
    </row>
    <row r="3789" spans="1:16" ht="14.4" customHeight="1" x14ac:dyDescent="0.25">
      <c r="A3789" t="s">
        <v>2054</v>
      </c>
      <c r="I3789" s="285" t="s">
        <v>1983</v>
      </c>
      <c r="J3789" t="s">
        <v>107</v>
      </c>
      <c r="K3789" s="300">
        <v>8411546</v>
      </c>
      <c r="L3789" s="286">
        <f>ROWS(K$5:K3789)</f>
        <v>3785</v>
      </c>
      <c r="M3789" s="286" t="str">
        <f>IF(I3789='5.1'!$E$5,TXM!L3789,"")</f>
        <v/>
      </c>
      <c r="N3789" t="str">
        <f>IFERROR(SMALL($M$5:$M$8000,ROWS($M$5:M3789)),"")</f>
        <v/>
      </c>
      <c r="P3789" t="s">
        <v>2054</v>
      </c>
    </row>
    <row r="3790" spans="1:16" ht="14.4" customHeight="1" x14ac:dyDescent="0.25">
      <c r="A3790" t="s">
        <v>2054</v>
      </c>
      <c r="I3790" s="285" t="s">
        <v>1983</v>
      </c>
      <c r="J3790" t="s">
        <v>760</v>
      </c>
      <c r="K3790" s="300">
        <v>3021553</v>
      </c>
      <c r="L3790" s="286">
        <f>ROWS(K$5:K3790)</f>
        <v>3786</v>
      </c>
      <c r="M3790" s="286" t="str">
        <f>IF(I3790='5.1'!$E$5,TXM!L3790,"")</f>
        <v/>
      </c>
      <c r="N3790" t="str">
        <f>IFERROR(SMALL($M$5:$M$8000,ROWS($M$5:M3790)),"")</f>
        <v/>
      </c>
      <c r="P3790" t="s">
        <v>2054</v>
      </c>
    </row>
    <row r="3791" spans="1:16" ht="14.4" customHeight="1" x14ac:dyDescent="0.25">
      <c r="A3791" t="s">
        <v>2054</v>
      </c>
      <c r="I3791" s="285" t="s">
        <v>1983</v>
      </c>
      <c r="J3791" t="s">
        <v>119</v>
      </c>
      <c r="K3791" s="300">
        <v>2877283</v>
      </c>
      <c r="L3791" s="286">
        <f>ROWS(K$5:K3791)</f>
        <v>3787</v>
      </c>
      <c r="M3791" s="286" t="str">
        <f>IF(I3791='5.1'!$E$5,TXM!L3791,"")</f>
        <v/>
      </c>
      <c r="N3791" t="str">
        <f>IFERROR(SMALL($M$5:$M$8000,ROWS($M$5:M3791)),"")</f>
        <v/>
      </c>
      <c r="P3791" t="s">
        <v>2054</v>
      </c>
    </row>
    <row r="3792" spans="1:16" ht="14.4" customHeight="1" x14ac:dyDescent="0.25">
      <c r="A3792" t="s">
        <v>2054</v>
      </c>
      <c r="I3792" s="285" t="s">
        <v>1983</v>
      </c>
      <c r="J3792" t="s">
        <v>108</v>
      </c>
      <c r="K3792" s="300">
        <v>2044109</v>
      </c>
      <c r="L3792" s="286">
        <f>ROWS(K$5:K3792)</f>
        <v>3788</v>
      </c>
      <c r="M3792" s="286" t="str">
        <f>IF(I3792='5.1'!$E$5,TXM!L3792,"")</f>
        <v/>
      </c>
      <c r="N3792" t="str">
        <f>IFERROR(SMALL($M$5:$M$8000,ROWS($M$5:M3792)),"")</f>
        <v/>
      </c>
      <c r="P3792" t="s">
        <v>2054</v>
      </c>
    </row>
    <row r="3793" spans="1:16" ht="14.4" customHeight="1" x14ac:dyDescent="0.25">
      <c r="A3793" t="s">
        <v>2054</v>
      </c>
      <c r="I3793" s="285" t="s">
        <v>1983</v>
      </c>
      <c r="J3793" t="s">
        <v>1082</v>
      </c>
      <c r="K3793" s="300">
        <v>1403509</v>
      </c>
      <c r="L3793" s="286">
        <f>ROWS(K$5:K3793)</f>
        <v>3789</v>
      </c>
      <c r="M3793" s="286" t="str">
        <f>IF(I3793='5.1'!$E$5,TXM!L3793,"")</f>
        <v/>
      </c>
      <c r="N3793" t="str">
        <f>IFERROR(SMALL($M$5:$M$8000,ROWS($M$5:M3793)),"")</f>
        <v/>
      </c>
      <c r="P3793" t="s">
        <v>2054</v>
      </c>
    </row>
    <row r="3794" spans="1:16" ht="14.4" customHeight="1" x14ac:dyDescent="0.25">
      <c r="A3794" t="s">
        <v>2054</v>
      </c>
      <c r="I3794" s="285" t="s">
        <v>1983</v>
      </c>
      <c r="J3794" t="s">
        <v>109</v>
      </c>
      <c r="K3794" s="300">
        <v>1310602</v>
      </c>
      <c r="L3794" s="286">
        <f>ROWS(K$5:K3794)</f>
        <v>3790</v>
      </c>
      <c r="M3794" s="286" t="str">
        <f>IF(I3794='5.1'!$E$5,TXM!L3794,"")</f>
        <v/>
      </c>
      <c r="N3794" t="str">
        <f>IFERROR(SMALL($M$5:$M$8000,ROWS($M$5:M3794)),"")</f>
        <v/>
      </c>
      <c r="P3794" t="s">
        <v>2054</v>
      </c>
    </row>
    <row r="3795" spans="1:16" ht="14.4" customHeight="1" x14ac:dyDescent="0.25">
      <c r="A3795" t="s">
        <v>2054</v>
      </c>
      <c r="I3795" s="285" t="s">
        <v>1983</v>
      </c>
      <c r="J3795" t="s">
        <v>105</v>
      </c>
      <c r="K3795" s="300">
        <v>1025796</v>
      </c>
      <c r="L3795" s="286">
        <f>ROWS(K$5:K3795)</f>
        <v>3791</v>
      </c>
      <c r="M3795" s="286" t="str">
        <f>IF(I3795='5.1'!$E$5,TXM!L3795,"")</f>
        <v/>
      </c>
      <c r="N3795" t="str">
        <f>IFERROR(SMALL($M$5:$M$8000,ROWS($M$5:M3795)),"")</f>
        <v/>
      </c>
      <c r="P3795" t="s">
        <v>2054</v>
      </c>
    </row>
    <row r="3796" spans="1:16" ht="14.4" customHeight="1" x14ac:dyDescent="0.25">
      <c r="A3796" t="s">
        <v>2054</v>
      </c>
      <c r="I3796" s="285" t="s">
        <v>1983</v>
      </c>
      <c r="J3796" t="s">
        <v>762</v>
      </c>
      <c r="K3796" s="300">
        <v>926291</v>
      </c>
      <c r="L3796" s="286">
        <f>ROWS(K$5:K3796)</f>
        <v>3792</v>
      </c>
      <c r="M3796" s="286" t="str">
        <f>IF(I3796='5.1'!$E$5,TXM!L3796,"")</f>
        <v/>
      </c>
      <c r="N3796" t="str">
        <f>IFERROR(SMALL($M$5:$M$8000,ROWS($M$5:M3796)),"")</f>
        <v/>
      </c>
      <c r="P3796" t="s">
        <v>2054</v>
      </c>
    </row>
    <row r="3797" spans="1:16" ht="14.4" customHeight="1" x14ac:dyDescent="0.25">
      <c r="A3797" t="s">
        <v>2054</v>
      </c>
      <c r="I3797" s="285" t="s">
        <v>1983</v>
      </c>
      <c r="J3797" t="s">
        <v>776</v>
      </c>
      <c r="K3797" s="300">
        <v>748242</v>
      </c>
      <c r="L3797" s="286">
        <f>ROWS(K$5:K3797)</f>
        <v>3793</v>
      </c>
      <c r="M3797" s="286" t="str">
        <f>IF(I3797='5.1'!$E$5,TXM!L3797,"")</f>
        <v/>
      </c>
      <c r="N3797" t="str">
        <f>IFERROR(SMALL($M$5:$M$8000,ROWS($M$5:M3797)),"")</f>
        <v/>
      </c>
      <c r="P3797" t="s">
        <v>2054</v>
      </c>
    </row>
    <row r="3798" spans="1:16" ht="14.4" customHeight="1" x14ac:dyDescent="0.25">
      <c r="A3798" t="s">
        <v>2054</v>
      </c>
      <c r="I3798" s="285" t="s">
        <v>1983</v>
      </c>
      <c r="J3798" t="s">
        <v>723</v>
      </c>
      <c r="K3798" s="300">
        <v>675787</v>
      </c>
      <c r="L3798" s="286">
        <f>ROWS(K$5:K3798)</f>
        <v>3794</v>
      </c>
      <c r="M3798" s="286" t="str">
        <f>IF(I3798='5.1'!$E$5,TXM!L3798,"")</f>
        <v/>
      </c>
      <c r="N3798" t="str">
        <f>IFERROR(SMALL($M$5:$M$8000,ROWS($M$5:M3798)),"")</f>
        <v/>
      </c>
      <c r="P3798" t="s">
        <v>2054</v>
      </c>
    </row>
    <row r="3799" spans="1:16" ht="14.4" customHeight="1" x14ac:dyDescent="0.25">
      <c r="A3799" t="s">
        <v>2054</v>
      </c>
      <c r="I3799" s="285" t="s">
        <v>1983</v>
      </c>
      <c r="J3799" t="s">
        <v>717</v>
      </c>
      <c r="K3799" s="300">
        <v>662804</v>
      </c>
      <c r="L3799" s="286">
        <f>ROWS(K$5:K3799)</f>
        <v>3795</v>
      </c>
      <c r="M3799" s="286" t="str">
        <f>IF(I3799='5.1'!$E$5,TXM!L3799,"")</f>
        <v/>
      </c>
      <c r="N3799" t="str">
        <f>IFERROR(SMALL($M$5:$M$8000,ROWS($M$5:M3799)),"")</f>
        <v/>
      </c>
      <c r="P3799" t="s">
        <v>2054</v>
      </c>
    </row>
    <row r="3800" spans="1:16" ht="14.4" customHeight="1" x14ac:dyDescent="0.25">
      <c r="A3800" t="s">
        <v>2054</v>
      </c>
      <c r="I3800" s="285" t="s">
        <v>1983</v>
      </c>
      <c r="J3800" t="s">
        <v>997</v>
      </c>
      <c r="K3800" s="300">
        <v>656356</v>
      </c>
      <c r="L3800" s="286">
        <f>ROWS(K$5:K3800)</f>
        <v>3796</v>
      </c>
      <c r="M3800" s="286" t="str">
        <f>IF(I3800='5.1'!$E$5,TXM!L3800,"")</f>
        <v/>
      </c>
      <c r="N3800" t="str">
        <f>IFERROR(SMALL($M$5:$M$8000,ROWS($M$5:M3800)),"")</f>
        <v/>
      </c>
      <c r="P3800" t="s">
        <v>2054</v>
      </c>
    </row>
    <row r="3801" spans="1:16" ht="14.4" customHeight="1" x14ac:dyDescent="0.25">
      <c r="A3801" t="s">
        <v>2054</v>
      </c>
      <c r="I3801" s="285" t="s">
        <v>1983</v>
      </c>
      <c r="J3801" t="s">
        <v>115</v>
      </c>
      <c r="K3801" s="300">
        <v>641603</v>
      </c>
      <c r="L3801" s="286">
        <f>ROWS(K$5:K3801)</f>
        <v>3797</v>
      </c>
      <c r="M3801" s="286" t="str">
        <f>IF(I3801='5.1'!$E$5,TXM!L3801,"")</f>
        <v/>
      </c>
      <c r="N3801" t="str">
        <f>IFERROR(SMALL($M$5:$M$8000,ROWS($M$5:M3801)),"")</f>
        <v/>
      </c>
      <c r="P3801" t="s">
        <v>2054</v>
      </c>
    </row>
    <row r="3802" spans="1:16" ht="14.4" customHeight="1" x14ac:dyDescent="0.25">
      <c r="A3802" t="s">
        <v>2054</v>
      </c>
      <c r="I3802" s="285" t="s">
        <v>1983</v>
      </c>
      <c r="J3802" t="s">
        <v>725</v>
      </c>
      <c r="K3802" s="300">
        <v>424935</v>
      </c>
      <c r="L3802" s="286">
        <f>ROWS(K$5:K3802)</f>
        <v>3798</v>
      </c>
      <c r="M3802" s="286" t="str">
        <f>IF(I3802='5.1'!$E$5,TXM!L3802,"")</f>
        <v/>
      </c>
      <c r="N3802" t="str">
        <f>IFERROR(SMALL($M$5:$M$8000,ROWS($M$5:M3802)),"")</f>
        <v/>
      </c>
      <c r="P3802" t="s">
        <v>2054</v>
      </c>
    </row>
    <row r="3803" spans="1:16" ht="14.4" customHeight="1" x14ac:dyDescent="0.25">
      <c r="A3803" t="s">
        <v>2054</v>
      </c>
      <c r="I3803" s="285" t="s">
        <v>1983</v>
      </c>
      <c r="J3803" t="s">
        <v>117</v>
      </c>
      <c r="K3803" s="300">
        <v>413935</v>
      </c>
      <c r="L3803" s="286">
        <f>ROWS(K$5:K3803)</f>
        <v>3799</v>
      </c>
      <c r="M3803" s="286" t="str">
        <f>IF(I3803='5.1'!$E$5,TXM!L3803,"")</f>
        <v/>
      </c>
      <c r="N3803" t="str">
        <f>IFERROR(SMALL($M$5:$M$8000,ROWS($M$5:M3803)),"")</f>
        <v/>
      </c>
      <c r="P3803" t="s">
        <v>2054</v>
      </c>
    </row>
    <row r="3804" spans="1:16" ht="14.4" customHeight="1" x14ac:dyDescent="0.25">
      <c r="A3804" t="s">
        <v>2054</v>
      </c>
      <c r="I3804" s="285" t="s">
        <v>1983</v>
      </c>
      <c r="J3804" t="s">
        <v>118</v>
      </c>
      <c r="K3804" s="300">
        <v>323054</v>
      </c>
      <c r="L3804" s="286">
        <f>ROWS(K$5:K3804)</f>
        <v>3800</v>
      </c>
      <c r="M3804" s="286" t="str">
        <f>IF(I3804='5.1'!$E$5,TXM!L3804,"")</f>
        <v/>
      </c>
      <c r="N3804" t="str">
        <f>IFERROR(SMALL($M$5:$M$8000,ROWS($M$5:M3804)),"")</f>
        <v/>
      </c>
      <c r="P3804" t="s">
        <v>2054</v>
      </c>
    </row>
    <row r="3805" spans="1:16" ht="14.4" customHeight="1" x14ac:dyDescent="0.25">
      <c r="A3805" t="s">
        <v>2054</v>
      </c>
      <c r="I3805" s="285" t="s">
        <v>1983</v>
      </c>
      <c r="J3805" t="s">
        <v>810</v>
      </c>
      <c r="K3805" s="300">
        <v>316370</v>
      </c>
      <c r="L3805" s="286">
        <f>ROWS(K$5:K3805)</f>
        <v>3801</v>
      </c>
      <c r="M3805" s="286" t="str">
        <f>IF(I3805='5.1'!$E$5,TXM!L3805,"")</f>
        <v/>
      </c>
      <c r="N3805" t="str">
        <f>IFERROR(SMALL($M$5:$M$8000,ROWS($M$5:M3805)),"")</f>
        <v/>
      </c>
      <c r="P3805" t="s">
        <v>2054</v>
      </c>
    </row>
    <row r="3806" spans="1:16" ht="14.4" customHeight="1" x14ac:dyDescent="0.25">
      <c r="A3806" t="s">
        <v>2054</v>
      </c>
      <c r="I3806" s="285" t="s">
        <v>1983</v>
      </c>
      <c r="J3806" t="s">
        <v>774</v>
      </c>
      <c r="K3806" s="300">
        <v>302774</v>
      </c>
      <c r="L3806" s="286">
        <f>ROWS(K$5:K3806)</f>
        <v>3802</v>
      </c>
      <c r="M3806" s="286" t="str">
        <f>IF(I3806='5.1'!$E$5,TXM!L3806,"")</f>
        <v/>
      </c>
      <c r="N3806" t="str">
        <f>IFERROR(SMALL($M$5:$M$8000,ROWS($M$5:M3806)),"")</f>
        <v/>
      </c>
      <c r="P3806" t="s">
        <v>2054</v>
      </c>
    </row>
    <row r="3807" spans="1:16" ht="14.4" customHeight="1" x14ac:dyDescent="0.25">
      <c r="A3807" t="s">
        <v>2054</v>
      </c>
      <c r="I3807" s="285" t="s">
        <v>1983</v>
      </c>
      <c r="J3807" t="s">
        <v>116</v>
      </c>
      <c r="K3807" s="300">
        <v>280756</v>
      </c>
      <c r="L3807" s="286">
        <f>ROWS(K$5:K3807)</f>
        <v>3803</v>
      </c>
      <c r="M3807" s="286" t="str">
        <f>IF(I3807='5.1'!$E$5,TXM!L3807,"")</f>
        <v/>
      </c>
      <c r="N3807" t="str">
        <f>IFERROR(SMALL($M$5:$M$8000,ROWS($M$5:M3807)),"")</f>
        <v/>
      </c>
      <c r="P3807" t="s">
        <v>2054</v>
      </c>
    </row>
    <row r="3808" spans="1:16" ht="14.4" customHeight="1" x14ac:dyDescent="0.25">
      <c r="A3808" t="s">
        <v>2054</v>
      </c>
      <c r="I3808" s="285" t="s">
        <v>1983</v>
      </c>
      <c r="J3808" t="s">
        <v>707</v>
      </c>
      <c r="K3808" s="300">
        <v>272495</v>
      </c>
      <c r="L3808" s="286">
        <f>ROWS(K$5:K3808)</f>
        <v>3804</v>
      </c>
      <c r="M3808" s="286" t="str">
        <f>IF(I3808='5.1'!$E$5,TXM!L3808,"")</f>
        <v/>
      </c>
      <c r="N3808" t="str">
        <f>IFERROR(SMALL($M$5:$M$8000,ROWS($M$5:M3808)),"")</f>
        <v/>
      </c>
      <c r="P3808" t="s">
        <v>2054</v>
      </c>
    </row>
    <row r="3809" spans="1:16" ht="14.4" customHeight="1" x14ac:dyDescent="0.25">
      <c r="A3809" t="s">
        <v>2054</v>
      </c>
      <c r="I3809" s="285" t="s">
        <v>1983</v>
      </c>
      <c r="J3809" t="s">
        <v>1097</v>
      </c>
      <c r="K3809" s="300">
        <v>172802</v>
      </c>
      <c r="L3809" s="286">
        <f>ROWS(K$5:K3809)</f>
        <v>3805</v>
      </c>
      <c r="M3809" s="286" t="str">
        <f>IF(I3809='5.1'!$E$5,TXM!L3809,"")</f>
        <v/>
      </c>
      <c r="N3809" t="str">
        <f>IFERROR(SMALL($M$5:$M$8000,ROWS($M$5:M3809)),"")</f>
        <v/>
      </c>
      <c r="P3809" t="s">
        <v>2054</v>
      </c>
    </row>
    <row r="3810" spans="1:16" ht="14.4" customHeight="1" x14ac:dyDescent="0.25">
      <c r="A3810" t="s">
        <v>2054</v>
      </c>
      <c r="I3810" s="285" t="s">
        <v>1983</v>
      </c>
      <c r="J3810" t="s">
        <v>821</v>
      </c>
      <c r="K3810" s="300">
        <v>162237</v>
      </c>
      <c r="L3810" s="286">
        <f>ROWS(K$5:K3810)</f>
        <v>3806</v>
      </c>
      <c r="M3810" s="286" t="str">
        <f>IF(I3810='5.1'!$E$5,TXM!L3810,"")</f>
        <v/>
      </c>
      <c r="N3810" t="str">
        <f>IFERROR(SMALL($M$5:$M$8000,ROWS($M$5:M3810)),"")</f>
        <v/>
      </c>
      <c r="P3810" t="s">
        <v>2054</v>
      </c>
    </row>
    <row r="3811" spans="1:16" ht="14.4" customHeight="1" x14ac:dyDescent="0.25">
      <c r="A3811" t="s">
        <v>2054</v>
      </c>
      <c r="I3811" s="285" t="s">
        <v>1983</v>
      </c>
      <c r="J3811" t="s">
        <v>1093</v>
      </c>
      <c r="K3811" s="300">
        <v>155542</v>
      </c>
      <c r="L3811" s="286">
        <f>ROWS(K$5:K3811)</f>
        <v>3807</v>
      </c>
      <c r="M3811" s="286" t="str">
        <f>IF(I3811='5.1'!$E$5,TXM!L3811,"")</f>
        <v/>
      </c>
      <c r="N3811" t="str">
        <f>IFERROR(SMALL($M$5:$M$8000,ROWS($M$5:M3811)),"")</f>
        <v/>
      </c>
      <c r="P3811" t="s">
        <v>2054</v>
      </c>
    </row>
    <row r="3812" spans="1:16" ht="14.4" customHeight="1" x14ac:dyDescent="0.25">
      <c r="A3812" t="s">
        <v>2054</v>
      </c>
      <c r="I3812" s="285" t="s">
        <v>1983</v>
      </c>
      <c r="J3812" t="s">
        <v>1086</v>
      </c>
      <c r="K3812" s="300">
        <v>117974</v>
      </c>
      <c r="L3812" s="286">
        <f>ROWS(K$5:K3812)</f>
        <v>3808</v>
      </c>
      <c r="M3812" s="286" t="str">
        <f>IF(I3812='5.1'!$E$5,TXM!L3812,"")</f>
        <v/>
      </c>
      <c r="N3812" t="str">
        <f>IFERROR(SMALL($M$5:$M$8000,ROWS($M$5:M3812)),"")</f>
        <v/>
      </c>
      <c r="P3812" t="s">
        <v>2054</v>
      </c>
    </row>
    <row r="3813" spans="1:16" ht="14.4" customHeight="1" x14ac:dyDescent="0.25">
      <c r="A3813" t="s">
        <v>2054</v>
      </c>
      <c r="I3813" s="285" t="s">
        <v>1983</v>
      </c>
      <c r="J3813" t="s">
        <v>111</v>
      </c>
      <c r="K3813" s="300">
        <v>92312</v>
      </c>
      <c r="L3813" s="286">
        <f>ROWS(K$5:K3813)</f>
        <v>3809</v>
      </c>
      <c r="M3813" s="286" t="str">
        <f>IF(I3813='5.1'!$E$5,TXM!L3813,"")</f>
        <v/>
      </c>
      <c r="N3813" t="str">
        <f>IFERROR(SMALL($M$5:$M$8000,ROWS($M$5:M3813)),"")</f>
        <v/>
      </c>
      <c r="P3813" t="s">
        <v>2054</v>
      </c>
    </row>
    <row r="3814" spans="1:16" ht="14.4" customHeight="1" x14ac:dyDescent="0.25">
      <c r="A3814" t="s">
        <v>2054</v>
      </c>
      <c r="I3814" s="285" t="s">
        <v>1983</v>
      </c>
      <c r="J3814" t="s">
        <v>719</v>
      </c>
      <c r="K3814" s="300">
        <v>85935</v>
      </c>
      <c r="L3814" s="286">
        <f>ROWS(K$5:K3814)</f>
        <v>3810</v>
      </c>
      <c r="M3814" s="286" t="str">
        <f>IF(I3814='5.1'!$E$5,TXM!L3814,"")</f>
        <v/>
      </c>
      <c r="N3814" t="str">
        <f>IFERROR(SMALL($M$5:$M$8000,ROWS($M$5:M3814)),"")</f>
        <v/>
      </c>
      <c r="P3814" t="s">
        <v>2054</v>
      </c>
    </row>
    <row r="3815" spans="1:16" ht="14.4" customHeight="1" x14ac:dyDescent="0.25">
      <c r="A3815" t="s">
        <v>2054</v>
      </c>
      <c r="I3815" s="285" t="s">
        <v>1983</v>
      </c>
      <c r="J3815" t="s">
        <v>1090</v>
      </c>
      <c r="K3815" s="300">
        <v>43922</v>
      </c>
      <c r="L3815" s="286">
        <f>ROWS(K$5:K3815)</f>
        <v>3811</v>
      </c>
      <c r="M3815" s="286" t="str">
        <f>IF(I3815='5.1'!$E$5,TXM!L3815,"")</f>
        <v/>
      </c>
      <c r="N3815" t="str">
        <f>IFERROR(SMALL($M$5:$M$8000,ROWS($M$5:M3815)),"")</f>
        <v/>
      </c>
      <c r="P3815" t="s">
        <v>2054</v>
      </c>
    </row>
    <row r="3816" spans="1:16" ht="14.4" customHeight="1" x14ac:dyDescent="0.25">
      <c r="A3816" t="s">
        <v>2054</v>
      </c>
      <c r="I3816" s="285" t="s">
        <v>1983</v>
      </c>
      <c r="J3816" t="s">
        <v>734</v>
      </c>
      <c r="K3816" s="300">
        <v>37620</v>
      </c>
      <c r="L3816" s="286">
        <f>ROWS(K$5:K3816)</f>
        <v>3812</v>
      </c>
      <c r="M3816" s="286" t="str">
        <f>IF(I3816='5.1'!$E$5,TXM!L3816,"")</f>
        <v/>
      </c>
      <c r="N3816" t="str">
        <f>IFERROR(SMALL($M$5:$M$8000,ROWS($M$5:M3816)),"")</f>
        <v/>
      </c>
      <c r="P3816" t="s">
        <v>2054</v>
      </c>
    </row>
    <row r="3817" spans="1:16" ht="14.4" customHeight="1" x14ac:dyDescent="0.25">
      <c r="A3817" t="s">
        <v>2054</v>
      </c>
      <c r="I3817" s="285" t="s">
        <v>1983</v>
      </c>
      <c r="J3817" t="s">
        <v>764</v>
      </c>
      <c r="K3817" s="300">
        <v>31987</v>
      </c>
      <c r="L3817" s="286">
        <f>ROWS(K$5:K3817)</f>
        <v>3813</v>
      </c>
      <c r="M3817" s="286" t="str">
        <f>IF(I3817='5.1'!$E$5,TXM!L3817,"")</f>
        <v/>
      </c>
      <c r="N3817" t="str">
        <f>IFERROR(SMALL($M$5:$M$8000,ROWS($M$5:M3817)),"")</f>
        <v/>
      </c>
      <c r="P3817" t="s">
        <v>2054</v>
      </c>
    </row>
    <row r="3818" spans="1:16" ht="14.4" customHeight="1" x14ac:dyDescent="0.25">
      <c r="A3818" t="s">
        <v>2054</v>
      </c>
      <c r="I3818" s="285" t="s">
        <v>1983</v>
      </c>
      <c r="J3818" t="s">
        <v>808</v>
      </c>
      <c r="K3818" s="300">
        <v>18870</v>
      </c>
      <c r="L3818" s="286">
        <f>ROWS(K$5:K3818)</f>
        <v>3814</v>
      </c>
      <c r="M3818" s="286" t="str">
        <f>IF(I3818='5.1'!$E$5,TXM!L3818,"")</f>
        <v/>
      </c>
      <c r="N3818" t="str">
        <f>IFERROR(SMALL($M$5:$M$8000,ROWS($M$5:M3818)),"")</f>
        <v/>
      </c>
      <c r="P3818" t="s">
        <v>2054</v>
      </c>
    </row>
    <row r="3819" spans="1:16" ht="14.4" customHeight="1" x14ac:dyDescent="0.25">
      <c r="A3819" t="s">
        <v>2054</v>
      </c>
      <c r="I3819" s="285" t="s">
        <v>1983</v>
      </c>
      <c r="J3819" t="s">
        <v>1080</v>
      </c>
      <c r="K3819" s="300">
        <v>16445</v>
      </c>
      <c r="L3819" s="286">
        <f>ROWS(K$5:K3819)</f>
        <v>3815</v>
      </c>
      <c r="M3819" s="286" t="str">
        <f>IF(I3819='5.1'!$E$5,TXM!L3819,"")</f>
        <v/>
      </c>
      <c r="N3819" t="str">
        <f>IFERROR(SMALL($M$5:$M$8000,ROWS($M$5:M3819)),"")</f>
        <v/>
      </c>
      <c r="P3819" t="s">
        <v>2054</v>
      </c>
    </row>
    <row r="3820" spans="1:16" ht="14.4" customHeight="1" x14ac:dyDescent="0.25">
      <c r="A3820" t="s">
        <v>2054</v>
      </c>
      <c r="I3820" s="285" t="s">
        <v>1983</v>
      </c>
      <c r="J3820" t="s">
        <v>1081</v>
      </c>
      <c r="K3820" s="300">
        <v>16168</v>
      </c>
      <c r="L3820" s="286">
        <f>ROWS(K$5:K3820)</f>
        <v>3816</v>
      </c>
      <c r="M3820" s="286" t="str">
        <f>IF(I3820='5.1'!$E$5,TXM!L3820,"")</f>
        <v/>
      </c>
      <c r="N3820" t="str">
        <f>IFERROR(SMALL($M$5:$M$8000,ROWS($M$5:M3820)),"")</f>
        <v/>
      </c>
      <c r="P3820" t="s">
        <v>2054</v>
      </c>
    </row>
    <row r="3821" spans="1:16" ht="14.4" customHeight="1" x14ac:dyDescent="0.25">
      <c r="A3821" t="s">
        <v>2054</v>
      </c>
      <c r="I3821" s="285" t="s">
        <v>1983</v>
      </c>
      <c r="J3821" t="s">
        <v>806</v>
      </c>
      <c r="K3821" s="300">
        <v>7915</v>
      </c>
      <c r="L3821" s="286">
        <f>ROWS(K$5:K3821)</f>
        <v>3817</v>
      </c>
      <c r="M3821" s="286" t="str">
        <f>IF(I3821='5.1'!$E$5,TXM!L3821,"")</f>
        <v/>
      </c>
      <c r="N3821" t="str">
        <f>IFERROR(SMALL($M$5:$M$8000,ROWS($M$5:M3821)),"")</f>
        <v/>
      </c>
      <c r="P3821" t="s">
        <v>2054</v>
      </c>
    </row>
    <row r="3822" spans="1:16" ht="14.4" customHeight="1" x14ac:dyDescent="0.25">
      <c r="A3822" t="s">
        <v>2054</v>
      </c>
      <c r="I3822" s="285" t="s">
        <v>1983</v>
      </c>
      <c r="J3822" t="s">
        <v>104</v>
      </c>
      <c r="K3822" s="300">
        <v>7000</v>
      </c>
      <c r="L3822" s="286">
        <f>ROWS(K$5:K3822)</f>
        <v>3818</v>
      </c>
      <c r="M3822" s="286" t="str">
        <f>IF(I3822='5.1'!$E$5,TXM!L3822,"")</f>
        <v/>
      </c>
      <c r="N3822" t="str">
        <f>IFERROR(SMALL($M$5:$M$8000,ROWS($M$5:M3822)),"")</f>
        <v/>
      </c>
      <c r="P3822" t="s">
        <v>2054</v>
      </c>
    </row>
    <row r="3823" spans="1:16" ht="14.4" customHeight="1" x14ac:dyDescent="0.25">
      <c r="A3823" t="s">
        <v>2054</v>
      </c>
      <c r="I3823" s="285" t="s">
        <v>1983</v>
      </c>
      <c r="J3823" t="s">
        <v>766</v>
      </c>
      <c r="K3823" s="300">
        <v>6247</v>
      </c>
      <c r="L3823" s="286">
        <f>ROWS(K$5:K3823)</f>
        <v>3819</v>
      </c>
      <c r="M3823" s="286" t="str">
        <f>IF(I3823='5.1'!$E$5,TXM!L3823,"")</f>
        <v/>
      </c>
      <c r="N3823" t="str">
        <f>IFERROR(SMALL($M$5:$M$8000,ROWS($M$5:M3823)),"")</f>
        <v/>
      </c>
      <c r="P3823" t="s">
        <v>2054</v>
      </c>
    </row>
    <row r="3824" spans="1:16" ht="14.4" customHeight="1" x14ac:dyDescent="0.25">
      <c r="A3824" t="s">
        <v>2054</v>
      </c>
      <c r="I3824" s="285" t="s">
        <v>1983</v>
      </c>
      <c r="J3824" t="s">
        <v>780</v>
      </c>
      <c r="K3824" s="300">
        <v>4625</v>
      </c>
      <c r="L3824" s="286">
        <f>ROWS(K$5:K3824)</f>
        <v>3820</v>
      </c>
      <c r="M3824" s="286" t="str">
        <f>IF(I3824='5.1'!$E$5,TXM!L3824,"")</f>
        <v/>
      </c>
      <c r="N3824" t="str">
        <f>IFERROR(SMALL($M$5:$M$8000,ROWS($M$5:M3824)),"")</f>
        <v/>
      </c>
      <c r="P3824" t="s">
        <v>2054</v>
      </c>
    </row>
    <row r="3825" spans="1:16" ht="14.4" customHeight="1" x14ac:dyDescent="0.25">
      <c r="A3825" t="s">
        <v>2054</v>
      </c>
      <c r="I3825" s="285" t="s">
        <v>1983</v>
      </c>
      <c r="J3825" t="s">
        <v>768</v>
      </c>
      <c r="K3825" s="300">
        <v>3036</v>
      </c>
      <c r="L3825" s="286">
        <f>ROWS(K$5:K3825)</f>
        <v>3821</v>
      </c>
      <c r="M3825" s="286" t="str">
        <f>IF(I3825='5.1'!$E$5,TXM!L3825,"")</f>
        <v/>
      </c>
      <c r="N3825" t="str">
        <f>IFERROR(SMALL($M$5:$M$8000,ROWS($M$5:M3825)),"")</f>
        <v/>
      </c>
      <c r="P3825" t="s">
        <v>2054</v>
      </c>
    </row>
    <row r="3826" spans="1:16" ht="14.4" customHeight="1" x14ac:dyDescent="0.25">
      <c r="A3826" t="s">
        <v>2054</v>
      </c>
      <c r="I3826" s="285" t="s">
        <v>1983</v>
      </c>
      <c r="J3826" t="s">
        <v>1079</v>
      </c>
      <c r="K3826" s="300">
        <v>1294</v>
      </c>
      <c r="L3826" s="286">
        <f>ROWS(K$5:K3826)</f>
        <v>3822</v>
      </c>
      <c r="M3826" s="286" t="str">
        <f>IF(I3826='5.1'!$E$5,TXM!L3826,"")</f>
        <v/>
      </c>
      <c r="N3826" t="str">
        <f>IFERROR(SMALL($M$5:$M$8000,ROWS($M$5:M3826)),"")</f>
        <v/>
      </c>
      <c r="P3826" t="s">
        <v>2054</v>
      </c>
    </row>
    <row r="3827" spans="1:16" ht="14.4" customHeight="1" x14ac:dyDescent="0.25">
      <c r="A3827" t="s">
        <v>2054</v>
      </c>
      <c r="I3827" s="285" t="s">
        <v>1983</v>
      </c>
      <c r="J3827" t="s">
        <v>818</v>
      </c>
      <c r="K3827" s="300">
        <v>1266</v>
      </c>
      <c r="L3827" s="286">
        <f>ROWS(K$5:K3827)</f>
        <v>3823</v>
      </c>
      <c r="M3827" s="286" t="str">
        <f>IF(I3827='5.1'!$E$5,TXM!L3827,"")</f>
        <v/>
      </c>
      <c r="N3827" t="str">
        <f>IFERROR(SMALL($M$5:$M$8000,ROWS($M$5:M3827)),"")</f>
        <v/>
      </c>
      <c r="P3827" t="s">
        <v>2054</v>
      </c>
    </row>
    <row r="3828" spans="1:16" ht="14.4" customHeight="1" x14ac:dyDescent="0.25">
      <c r="A3828" t="s">
        <v>2054</v>
      </c>
      <c r="I3828" s="285" t="s">
        <v>1983</v>
      </c>
      <c r="J3828" t="s">
        <v>804</v>
      </c>
      <c r="K3828" s="300">
        <v>1238</v>
      </c>
      <c r="L3828" s="286">
        <f>ROWS(K$5:K3828)</f>
        <v>3824</v>
      </c>
      <c r="M3828" s="286" t="str">
        <f>IF(I3828='5.1'!$E$5,TXM!L3828,"")</f>
        <v/>
      </c>
      <c r="N3828" t="str">
        <f>IFERROR(SMALL($M$5:$M$8000,ROWS($M$5:M3828)),"")</f>
        <v/>
      </c>
      <c r="P3828" t="s">
        <v>2054</v>
      </c>
    </row>
    <row r="3829" spans="1:16" ht="14.4" customHeight="1" x14ac:dyDescent="0.25">
      <c r="A3829" t="s">
        <v>2054</v>
      </c>
      <c r="I3829" s="285" t="s">
        <v>1983</v>
      </c>
      <c r="J3829" t="s">
        <v>742</v>
      </c>
      <c r="K3829" s="300">
        <v>1208</v>
      </c>
      <c r="L3829" s="286">
        <f>ROWS(K$5:K3829)</f>
        <v>3825</v>
      </c>
      <c r="M3829" s="286" t="str">
        <f>IF(I3829='5.1'!$E$5,TXM!L3829,"")</f>
        <v/>
      </c>
      <c r="N3829" t="str">
        <f>IFERROR(SMALL($M$5:$M$8000,ROWS($M$5:M3829)),"")</f>
        <v/>
      </c>
      <c r="P3829" t="s">
        <v>2054</v>
      </c>
    </row>
    <row r="3830" spans="1:16" ht="14.4" customHeight="1" x14ac:dyDescent="0.25">
      <c r="A3830" t="s">
        <v>2054</v>
      </c>
      <c r="I3830" s="285" t="s">
        <v>1983</v>
      </c>
      <c r="J3830" t="s">
        <v>1096</v>
      </c>
      <c r="K3830" s="300">
        <v>509</v>
      </c>
      <c r="L3830" s="286">
        <f>ROWS(K$5:K3830)</f>
        <v>3826</v>
      </c>
      <c r="M3830" s="286" t="str">
        <f>IF(I3830='5.1'!$E$5,TXM!L3830,"")</f>
        <v/>
      </c>
      <c r="N3830" t="str">
        <f>IFERROR(SMALL($M$5:$M$8000,ROWS($M$5:M3830)),"")</f>
        <v/>
      </c>
      <c r="P3830" t="s">
        <v>2054</v>
      </c>
    </row>
    <row r="3831" spans="1:16" ht="14.4" customHeight="1" x14ac:dyDescent="0.25">
      <c r="A3831" t="s">
        <v>2054</v>
      </c>
      <c r="I3831" s="285" t="s">
        <v>1983</v>
      </c>
      <c r="J3831" t="s">
        <v>784</v>
      </c>
      <c r="K3831" s="300">
        <v>157</v>
      </c>
      <c r="L3831" s="286">
        <f>ROWS(K$5:K3831)</f>
        <v>3827</v>
      </c>
      <c r="M3831" s="286" t="str">
        <f>IF(I3831='5.1'!$E$5,TXM!L3831,"")</f>
        <v/>
      </c>
      <c r="N3831" t="str">
        <f>IFERROR(SMALL($M$5:$M$8000,ROWS($M$5:M3831)),"")</f>
        <v/>
      </c>
      <c r="P3831" t="s">
        <v>2054</v>
      </c>
    </row>
    <row r="3832" spans="1:16" ht="14.4" customHeight="1" x14ac:dyDescent="0.25">
      <c r="A3832" t="s">
        <v>2054</v>
      </c>
      <c r="I3832" s="285" t="s">
        <v>1983</v>
      </c>
      <c r="J3832" t="s">
        <v>1098</v>
      </c>
      <c r="K3832" s="300">
        <v>61</v>
      </c>
      <c r="L3832" s="286">
        <f>ROWS(K$5:K3832)</f>
        <v>3828</v>
      </c>
      <c r="M3832" s="286" t="str">
        <f>IF(I3832='5.1'!$E$5,TXM!L3832,"")</f>
        <v/>
      </c>
      <c r="N3832" t="str">
        <f>IFERROR(SMALL($M$5:$M$8000,ROWS($M$5:M3832)),"")</f>
        <v/>
      </c>
      <c r="P3832" t="s">
        <v>2054</v>
      </c>
    </row>
    <row r="3833" spans="1:16" ht="14.4" customHeight="1" x14ac:dyDescent="0.25">
      <c r="A3833" t="s">
        <v>2054</v>
      </c>
      <c r="I3833" s="285" t="s">
        <v>1984</v>
      </c>
      <c r="J3833" t="s">
        <v>102</v>
      </c>
      <c r="K3833" s="300">
        <v>16563808</v>
      </c>
      <c r="L3833" s="286">
        <f>ROWS(K$5:K3833)</f>
        <v>3829</v>
      </c>
      <c r="M3833" s="286" t="str">
        <f>IF(I3833='5.1'!$E$5,TXM!L3833,"")</f>
        <v/>
      </c>
      <c r="N3833" t="str">
        <f>IFERROR(SMALL($M$5:$M$8000,ROWS($M$5:M3833)),"")</f>
        <v/>
      </c>
      <c r="P3833" t="s">
        <v>2054</v>
      </c>
    </row>
    <row r="3834" spans="1:16" ht="14.4" customHeight="1" x14ac:dyDescent="0.25">
      <c r="A3834" t="s">
        <v>2054</v>
      </c>
      <c r="I3834" s="285" t="s">
        <v>1984</v>
      </c>
      <c r="J3834" t="s">
        <v>1093</v>
      </c>
      <c r="K3834" s="300">
        <v>4168135</v>
      </c>
      <c r="L3834" s="286">
        <f>ROWS(K$5:K3834)</f>
        <v>3830</v>
      </c>
      <c r="M3834" s="286" t="str">
        <f>IF(I3834='5.1'!$E$5,TXM!L3834,"")</f>
        <v/>
      </c>
      <c r="N3834" t="str">
        <f>IFERROR(SMALL($M$5:$M$8000,ROWS($M$5:M3834)),"")</f>
        <v/>
      </c>
      <c r="P3834" t="s">
        <v>2054</v>
      </c>
    </row>
    <row r="3835" spans="1:16" ht="14.4" customHeight="1" x14ac:dyDescent="0.25">
      <c r="A3835" t="s">
        <v>2054</v>
      </c>
      <c r="I3835" s="285" t="s">
        <v>1984</v>
      </c>
      <c r="J3835" t="s">
        <v>806</v>
      </c>
      <c r="K3835" s="300">
        <v>2189916</v>
      </c>
      <c r="L3835" s="286">
        <f>ROWS(K$5:K3835)</f>
        <v>3831</v>
      </c>
      <c r="M3835" s="286" t="str">
        <f>IF(I3835='5.1'!$E$5,TXM!L3835,"")</f>
        <v/>
      </c>
      <c r="N3835" t="str">
        <f>IFERROR(SMALL($M$5:$M$8000,ROWS($M$5:M3835)),"")</f>
        <v/>
      </c>
      <c r="P3835" t="s">
        <v>2054</v>
      </c>
    </row>
    <row r="3836" spans="1:16" ht="14.4" customHeight="1" x14ac:dyDescent="0.25">
      <c r="A3836" t="s">
        <v>2054</v>
      </c>
      <c r="I3836" s="285" t="s">
        <v>1984</v>
      </c>
      <c r="J3836" t="s">
        <v>1085</v>
      </c>
      <c r="K3836" s="300">
        <v>1413330</v>
      </c>
      <c r="L3836" s="286">
        <f>ROWS(K$5:K3836)</f>
        <v>3832</v>
      </c>
      <c r="M3836" s="286" t="str">
        <f>IF(I3836='5.1'!$E$5,TXM!L3836,"")</f>
        <v/>
      </c>
      <c r="N3836" t="str">
        <f>IFERROR(SMALL($M$5:$M$8000,ROWS($M$5:M3836)),"")</f>
        <v/>
      </c>
      <c r="P3836" t="s">
        <v>2054</v>
      </c>
    </row>
    <row r="3837" spans="1:16" ht="14.4" customHeight="1" x14ac:dyDescent="0.25">
      <c r="A3837" t="s">
        <v>2054</v>
      </c>
      <c r="I3837" s="285" t="s">
        <v>1984</v>
      </c>
      <c r="J3837" t="s">
        <v>113</v>
      </c>
      <c r="K3837" s="300">
        <v>1107008</v>
      </c>
      <c r="L3837" s="286">
        <f>ROWS(K$5:K3837)</f>
        <v>3833</v>
      </c>
      <c r="M3837" s="286" t="str">
        <f>IF(I3837='5.1'!$E$5,TXM!L3837,"")</f>
        <v/>
      </c>
      <c r="N3837" t="str">
        <f>IFERROR(SMALL($M$5:$M$8000,ROWS($M$5:M3837)),"")</f>
        <v/>
      </c>
      <c r="P3837" t="s">
        <v>2054</v>
      </c>
    </row>
    <row r="3838" spans="1:16" ht="14.4" customHeight="1" x14ac:dyDescent="0.25">
      <c r="A3838" t="s">
        <v>2054</v>
      </c>
      <c r="I3838" s="285" t="s">
        <v>1984</v>
      </c>
      <c r="J3838" t="s">
        <v>756</v>
      </c>
      <c r="K3838" s="300">
        <v>796694</v>
      </c>
      <c r="L3838" s="286">
        <f>ROWS(K$5:K3838)</f>
        <v>3834</v>
      </c>
      <c r="M3838" s="286" t="str">
        <f>IF(I3838='5.1'!$E$5,TXM!L3838,"")</f>
        <v/>
      </c>
      <c r="N3838" t="str">
        <f>IFERROR(SMALL($M$5:$M$8000,ROWS($M$5:M3838)),"")</f>
        <v/>
      </c>
      <c r="P3838" t="s">
        <v>2054</v>
      </c>
    </row>
    <row r="3839" spans="1:16" ht="14.4" customHeight="1" x14ac:dyDescent="0.25">
      <c r="A3839" t="s">
        <v>2054</v>
      </c>
      <c r="I3839" s="285" t="s">
        <v>1984</v>
      </c>
      <c r="J3839" t="s">
        <v>1082</v>
      </c>
      <c r="K3839" s="300">
        <v>717874</v>
      </c>
      <c r="L3839" s="286">
        <f>ROWS(K$5:K3839)</f>
        <v>3835</v>
      </c>
      <c r="M3839" s="286" t="str">
        <f>IF(I3839='5.1'!$E$5,TXM!L3839,"")</f>
        <v/>
      </c>
      <c r="N3839" t="str">
        <f>IFERROR(SMALL($M$5:$M$8000,ROWS($M$5:M3839)),"")</f>
        <v/>
      </c>
      <c r="P3839" t="s">
        <v>2054</v>
      </c>
    </row>
    <row r="3840" spans="1:16" ht="14.4" customHeight="1" x14ac:dyDescent="0.25">
      <c r="A3840" t="s">
        <v>2054</v>
      </c>
      <c r="I3840" s="285" t="s">
        <v>1984</v>
      </c>
      <c r="J3840" t="s">
        <v>997</v>
      </c>
      <c r="K3840" s="300">
        <v>548911</v>
      </c>
      <c r="L3840" s="286">
        <f>ROWS(K$5:K3840)</f>
        <v>3836</v>
      </c>
      <c r="M3840" s="286" t="str">
        <f>IF(I3840='5.1'!$E$5,TXM!L3840,"")</f>
        <v/>
      </c>
      <c r="N3840" t="str">
        <f>IFERROR(SMALL($M$5:$M$8000,ROWS($M$5:M3840)),"")</f>
        <v/>
      </c>
      <c r="P3840" t="s">
        <v>2054</v>
      </c>
    </row>
    <row r="3841" spans="1:16" ht="14.4" customHeight="1" x14ac:dyDescent="0.25">
      <c r="A3841" t="s">
        <v>2054</v>
      </c>
      <c r="I3841" s="285" t="s">
        <v>1984</v>
      </c>
      <c r="J3841" t="s">
        <v>800</v>
      </c>
      <c r="K3841" s="300">
        <v>300549</v>
      </c>
      <c r="L3841" s="286">
        <f>ROWS(K$5:K3841)</f>
        <v>3837</v>
      </c>
      <c r="M3841" s="286" t="str">
        <f>IF(I3841='5.1'!$E$5,TXM!L3841,"")</f>
        <v/>
      </c>
      <c r="N3841" t="str">
        <f>IFERROR(SMALL($M$5:$M$8000,ROWS($M$5:M3841)),"")</f>
        <v/>
      </c>
      <c r="P3841" t="s">
        <v>2054</v>
      </c>
    </row>
    <row r="3842" spans="1:16" ht="14.4" customHeight="1" x14ac:dyDescent="0.25">
      <c r="A3842" t="s">
        <v>2054</v>
      </c>
      <c r="I3842" s="285" t="s">
        <v>1984</v>
      </c>
      <c r="J3842" t="s">
        <v>808</v>
      </c>
      <c r="K3842" s="300">
        <v>245549</v>
      </c>
      <c r="L3842" s="286">
        <f>ROWS(K$5:K3842)</f>
        <v>3838</v>
      </c>
      <c r="M3842" s="286" t="str">
        <f>IF(I3842='5.1'!$E$5,TXM!L3842,"")</f>
        <v/>
      </c>
      <c r="N3842" t="str">
        <f>IFERROR(SMALL($M$5:$M$8000,ROWS($M$5:M3842)),"")</f>
        <v/>
      </c>
      <c r="P3842" t="s">
        <v>2054</v>
      </c>
    </row>
    <row r="3843" spans="1:16" ht="14.4" customHeight="1" x14ac:dyDescent="0.25">
      <c r="A3843" t="s">
        <v>2054</v>
      </c>
      <c r="I3843" s="285" t="s">
        <v>1984</v>
      </c>
      <c r="J3843" t="s">
        <v>107</v>
      </c>
      <c r="K3843" s="300">
        <v>240328</v>
      </c>
      <c r="L3843" s="286">
        <f>ROWS(K$5:K3843)</f>
        <v>3839</v>
      </c>
      <c r="M3843" s="286" t="str">
        <f>IF(I3843='5.1'!$E$5,TXM!L3843,"")</f>
        <v/>
      </c>
      <c r="N3843" t="str">
        <f>IFERROR(SMALL($M$5:$M$8000,ROWS($M$5:M3843)),"")</f>
        <v/>
      </c>
      <c r="P3843" t="s">
        <v>2054</v>
      </c>
    </row>
    <row r="3844" spans="1:16" ht="14.4" customHeight="1" x14ac:dyDescent="0.25">
      <c r="A3844" t="s">
        <v>2054</v>
      </c>
      <c r="I3844" s="285" t="s">
        <v>1984</v>
      </c>
      <c r="J3844" t="s">
        <v>1079</v>
      </c>
      <c r="K3844" s="300">
        <v>239860</v>
      </c>
      <c r="L3844" s="286">
        <f>ROWS(K$5:K3844)</f>
        <v>3840</v>
      </c>
      <c r="M3844" s="286" t="str">
        <f>IF(I3844='5.1'!$E$5,TXM!L3844,"")</f>
        <v/>
      </c>
      <c r="N3844" t="str">
        <f>IFERROR(SMALL($M$5:$M$8000,ROWS($M$5:M3844)),"")</f>
        <v/>
      </c>
      <c r="P3844" t="s">
        <v>2054</v>
      </c>
    </row>
    <row r="3845" spans="1:16" ht="14.4" customHeight="1" x14ac:dyDescent="0.25">
      <c r="A3845" t="s">
        <v>2054</v>
      </c>
      <c r="I3845" s="285" t="s">
        <v>1984</v>
      </c>
      <c r="J3845" t="s">
        <v>117</v>
      </c>
      <c r="K3845" s="300">
        <v>151976</v>
      </c>
      <c r="L3845" s="286">
        <f>ROWS(K$5:K3845)</f>
        <v>3841</v>
      </c>
      <c r="M3845" s="286" t="str">
        <f>IF(I3845='5.1'!$E$5,TXM!L3845,"")</f>
        <v/>
      </c>
      <c r="N3845" t="str">
        <f>IFERROR(SMALL($M$5:$M$8000,ROWS($M$5:M3845)),"")</f>
        <v/>
      </c>
      <c r="P3845" t="s">
        <v>2054</v>
      </c>
    </row>
    <row r="3846" spans="1:16" ht="14.4" customHeight="1" x14ac:dyDescent="0.25">
      <c r="A3846" t="s">
        <v>2054</v>
      </c>
      <c r="I3846" s="285" t="s">
        <v>1984</v>
      </c>
      <c r="J3846" t="s">
        <v>1086</v>
      </c>
      <c r="K3846" s="300">
        <v>133143</v>
      </c>
      <c r="L3846" s="286">
        <f>ROWS(K$5:K3846)</f>
        <v>3842</v>
      </c>
      <c r="M3846" s="286" t="str">
        <f>IF(I3846='5.1'!$E$5,TXM!L3846,"")</f>
        <v/>
      </c>
      <c r="N3846" t="str">
        <f>IFERROR(SMALL($M$5:$M$8000,ROWS($M$5:M3846)),"")</f>
        <v/>
      </c>
      <c r="P3846" t="s">
        <v>2054</v>
      </c>
    </row>
    <row r="3847" spans="1:16" ht="14.4" customHeight="1" x14ac:dyDescent="0.25">
      <c r="A3847" t="s">
        <v>2054</v>
      </c>
      <c r="I3847" s="285" t="s">
        <v>1984</v>
      </c>
      <c r="J3847" t="s">
        <v>746</v>
      </c>
      <c r="K3847" s="300">
        <v>113377</v>
      </c>
      <c r="L3847" s="286">
        <f>ROWS(K$5:K3847)</f>
        <v>3843</v>
      </c>
      <c r="M3847" s="286" t="str">
        <f>IF(I3847='5.1'!$E$5,TXM!L3847,"")</f>
        <v/>
      </c>
      <c r="N3847" t="str">
        <f>IFERROR(SMALL($M$5:$M$8000,ROWS($M$5:M3847)),"")</f>
        <v/>
      </c>
      <c r="P3847" t="s">
        <v>2054</v>
      </c>
    </row>
    <row r="3848" spans="1:16" ht="14.4" customHeight="1" x14ac:dyDescent="0.25">
      <c r="A3848" t="s">
        <v>2054</v>
      </c>
      <c r="I3848" s="285" t="s">
        <v>1984</v>
      </c>
      <c r="J3848" t="s">
        <v>1096</v>
      </c>
      <c r="K3848" s="300">
        <v>103709</v>
      </c>
      <c r="L3848" s="286">
        <f>ROWS(K$5:K3848)</f>
        <v>3844</v>
      </c>
      <c r="M3848" s="286" t="str">
        <f>IF(I3848='5.1'!$E$5,TXM!L3848,"")</f>
        <v/>
      </c>
      <c r="N3848" t="str">
        <f>IFERROR(SMALL($M$5:$M$8000,ROWS($M$5:M3848)),"")</f>
        <v/>
      </c>
      <c r="P3848" t="s">
        <v>2054</v>
      </c>
    </row>
    <row r="3849" spans="1:16" ht="14.4" customHeight="1" x14ac:dyDescent="0.25">
      <c r="A3849" t="s">
        <v>2054</v>
      </c>
      <c r="I3849" s="285" t="s">
        <v>1984</v>
      </c>
      <c r="J3849" t="s">
        <v>1097</v>
      </c>
      <c r="K3849" s="300">
        <v>70665</v>
      </c>
      <c r="L3849" s="286">
        <f>ROWS(K$5:K3849)</f>
        <v>3845</v>
      </c>
      <c r="M3849" s="286" t="str">
        <f>IF(I3849='5.1'!$E$5,TXM!L3849,"")</f>
        <v/>
      </c>
      <c r="N3849" t="str">
        <f>IFERROR(SMALL($M$5:$M$8000,ROWS($M$5:M3849)),"")</f>
        <v/>
      </c>
      <c r="P3849" t="s">
        <v>2054</v>
      </c>
    </row>
    <row r="3850" spans="1:16" ht="14.4" customHeight="1" x14ac:dyDescent="0.25">
      <c r="A3850" t="s">
        <v>2054</v>
      </c>
      <c r="I3850" s="285" t="s">
        <v>1984</v>
      </c>
      <c r="J3850" t="s">
        <v>727</v>
      </c>
      <c r="K3850" s="300">
        <v>56896</v>
      </c>
      <c r="L3850" s="286">
        <f>ROWS(K$5:K3850)</f>
        <v>3846</v>
      </c>
      <c r="M3850" s="286" t="str">
        <f>IF(I3850='5.1'!$E$5,TXM!L3850,"")</f>
        <v/>
      </c>
      <c r="N3850" t="str">
        <f>IFERROR(SMALL($M$5:$M$8000,ROWS($M$5:M3850)),"")</f>
        <v/>
      </c>
      <c r="P3850" t="s">
        <v>2054</v>
      </c>
    </row>
    <row r="3851" spans="1:16" ht="14.4" customHeight="1" x14ac:dyDescent="0.25">
      <c r="A3851" t="s">
        <v>2054</v>
      </c>
      <c r="I3851" s="285" t="s">
        <v>1984</v>
      </c>
      <c r="J3851" t="s">
        <v>725</v>
      </c>
      <c r="K3851" s="300">
        <v>56415</v>
      </c>
      <c r="L3851" s="286">
        <f>ROWS(K$5:K3851)</f>
        <v>3847</v>
      </c>
      <c r="M3851" s="286" t="str">
        <f>IF(I3851='5.1'!$E$5,TXM!L3851,"")</f>
        <v/>
      </c>
      <c r="N3851" t="str">
        <f>IFERROR(SMALL($M$5:$M$8000,ROWS($M$5:M3851)),"")</f>
        <v/>
      </c>
      <c r="P3851" t="s">
        <v>2054</v>
      </c>
    </row>
    <row r="3852" spans="1:16" ht="14.4" customHeight="1" x14ac:dyDescent="0.25">
      <c r="A3852" t="s">
        <v>2054</v>
      </c>
      <c r="I3852" s="285" t="s">
        <v>1984</v>
      </c>
      <c r="J3852" t="s">
        <v>802</v>
      </c>
      <c r="K3852" s="300">
        <v>48004</v>
      </c>
      <c r="L3852" s="286">
        <f>ROWS(K$5:K3852)</f>
        <v>3848</v>
      </c>
      <c r="M3852" s="286" t="str">
        <f>IF(I3852='5.1'!$E$5,TXM!L3852,"")</f>
        <v/>
      </c>
      <c r="N3852" t="str">
        <f>IFERROR(SMALL($M$5:$M$8000,ROWS($M$5:M3852)),"")</f>
        <v/>
      </c>
      <c r="P3852" t="s">
        <v>2054</v>
      </c>
    </row>
    <row r="3853" spans="1:16" ht="14.4" customHeight="1" x14ac:dyDescent="0.25">
      <c r="A3853" t="s">
        <v>2054</v>
      </c>
      <c r="I3853" s="285" t="s">
        <v>1984</v>
      </c>
      <c r="J3853" t="s">
        <v>762</v>
      </c>
      <c r="K3853" s="300">
        <v>33819</v>
      </c>
      <c r="L3853" s="286">
        <f>ROWS(K$5:K3853)</f>
        <v>3849</v>
      </c>
      <c r="M3853" s="286" t="str">
        <f>IF(I3853='5.1'!$E$5,TXM!L3853,"")</f>
        <v/>
      </c>
      <c r="N3853" t="str">
        <f>IFERROR(SMALL($M$5:$M$8000,ROWS($M$5:M3853)),"")</f>
        <v/>
      </c>
      <c r="P3853" t="s">
        <v>2054</v>
      </c>
    </row>
    <row r="3854" spans="1:16" ht="14.4" customHeight="1" x14ac:dyDescent="0.25">
      <c r="A3854" t="s">
        <v>2054</v>
      </c>
      <c r="I3854" s="285" t="s">
        <v>1984</v>
      </c>
      <c r="J3854" t="s">
        <v>1081</v>
      </c>
      <c r="K3854" s="300">
        <v>28786</v>
      </c>
      <c r="L3854" s="286">
        <f>ROWS(K$5:K3854)</f>
        <v>3850</v>
      </c>
      <c r="M3854" s="286" t="str">
        <f>IF(I3854='5.1'!$E$5,TXM!L3854,"")</f>
        <v/>
      </c>
      <c r="N3854" t="str">
        <f>IFERROR(SMALL($M$5:$M$8000,ROWS($M$5:M3854)),"")</f>
        <v/>
      </c>
      <c r="P3854" t="s">
        <v>2054</v>
      </c>
    </row>
    <row r="3855" spans="1:16" ht="14.4" customHeight="1" x14ac:dyDescent="0.25">
      <c r="A3855" t="s">
        <v>2054</v>
      </c>
      <c r="I3855" s="285" t="s">
        <v>1984</v>
      </c>
      <c r="J3855" t="s">
        <v>810</v>
      </c>
      <c r="K3855" s="300">
        <v>13671</v>
      </c>
      <c r="L3855" s="286">
        <f>ROWS(K$5:K3855)</f>
        <v>3851</v>
      </c>
      <c r="M3855" s="286" t="str">
        <f>IF(I3855='5.1'!$E$5,TXM!L3855,"")</f>
        <v/>
      </c>
      <c r="N3855" t="str">
        <f>IFERROR(SMALL($M$5:$M$8000,ROWS($M$5:M3855)),"")</f>
        <v/>
      </c>
      <c r="P3855" t="s">
        <v>2054</v>
      </c>
    </row>
    <row r="3856" spans="1:16" ht="14.4" customHeight="1" x14ac:dyDescent="0.25">
      <c r="A3856" t="s">
        <v>2054</v>
      </c>
      <c r="I3856" s="285" t="s">
        <v>1984</v>
      </c>
      <c r="J3856" t="s">
        <v>760</v>
      </c>
      <c r="K3856" s="300">
        <v>2631</v>
      </c>
      <c r="L3856" s="286">
        <f>ROWS(K$5:K3856)</f>
        <v>3852</v>
      </c>
      <c r="M3856" s="286" t="str">
        <f>IF(I3856='5.1'!$E$5,TXM!L3856,"")</f>
        <v/>
      </c>
      <c r="N3856" t="str">
        <f>IFERROR(SMALL($M$5:$M$8000,ROWS($M$5:M3856)),"")</f>
        <v/>
      </c>
      <c r="P3856" t="s">
        <v>2054</v>
      </c>
    </row>
    <row r="3857" spans="1:16" ht="14.4" customHeight="1" x14ac:dyDescent="0.25">
      <c r="A3857" t="s">
        <v>2054</v>
      </c>
      <c r="I3857" s="285" t="s">
        <v>1984</v>
      </c>
      <c r="J3857" t="s">
        <v>1080</v>
      </c>
      <c r="K3857" s="300">
        <v>279</v>
      </c>
      <c r="L3857" s="286">
        <f>ROWS(K$5:K3857)</f>
        <v>3853</v>
      </c>
      <c r="M3857" s="286" t="str">
        <f>IF(I3857='5.1'!$E$5,TXM!L3857,"")</f>
        <v/>
      </c>
      <c r="N3857" t="str">
        <f>IFERROR(SMALL($M$5:$M$8000,ROWS($M$5:M3857)),"")</f>
        <v/>
      </c>
      <c r="P3857" t="s">
        <v>2054</v>
      </c>
    </row>
    <row r="3858" spans="1:16" ht="14.4" customHeight="1" x14ac:dyDescent="0.25">
      <c r="A3858" t="s">
        <v>2054</v>
      </c>
      <c r="I3858" s="285" t="s">
        <v>1984</v>
      </c>
      <c r="J3858" t="s">
        <v>784</v>
      </c>
      <c r="K3858" s="300">
        <v>130</v>
      </c>
      <c r="L3858" s="286">
        <f>ROWS(K$5:K3858)</f>
        <v>3854</v>
      </c>
      <c r="M3858" s="286" t="str">
        <f>IF(I3858='5.1'!$E$5,TXM!L3858,"")</f>
        <v/>
      </c>
      <c r="N3858" t="str">
        <f>IFERROR(SMALL($M$5:$M$8000,ROWS($M$5:M3858)),"")</f>
        <v/>
      </c>
      <c r="P3858" t="s">
        <v>2054</v>
      </c>
    </row>
    <row r="3859" spans="1:16" ht="14.4" customHeight="1" x14ac:dyDescent="0.25">
      <c r="A3859" t="s">
        <v>2054</v>
      </c>
      <c r="I3859" s="285" t="s">
        <v>1984</v>
      </c>
      <c r="J3859" t="s">
        <v>774</v>
      </c>
      <c r="K3859" s="300">
        <v>76</v>
      </c>
      <c r="L3859" s="286">
        <f>ROWS(K$5:K3859)</f>
        <v>3855</v>
      </c>
      <c r="M3859" s="286" t="str">
        <f>IF(I3859='5.1'!$E$5,TXM!L3859,"")</f>
        <v/>
      </c>
      <c r="N3859" t="str">
        <f>IFERROR(SMALL($M$5:$M$8000,ROWS($M$5:M3859)),"")</f>
        <v/>
      </c>
      <c r="P3859" t="s">
        <v>2054</v>
      </c>
    </row>
    <row r="3860" spans="1:16" ht="14.4" customHeight="1" x14ac:dyDescent="0.25">
      <c r="A3860" t="s">
        <v>2054</v>
      </c>
      <c r="I3860" s="285" t="s">
        <v>1984</v>
      </c>
      <c r="J3860" t="s">
        <v>768</v>
      </c>
      <c r="K3860" s="300">
        <v>64</v>
      </c>
      <c r="L3860" s="286">
        <f>ROWS(K$5:K3860)</f>
        <v>3856</v>
      </c>
      <c r="M3860" s="286" t="str">
        <f>IF(I3860='5.1'!$E$5,TXM!L3860,"")</f>
        <v/>
      </c>
      <c r="N3860" t="str">
        <f>IFERROR(SMALL($M$5:$M$8000,ROWS($M$5:M3860)),"")</f>
        <v/>
      </c>
      <c r="P3860" t="s">
        <v>2054</v>
      </c>
    </row>
    <row r="3861" spans="1:16" ht="14.4" customHeight="1" x14ac:dyDescent="0.25">
      <c r="A3861" t="s">
        <v>2054</v>
      </c>
      <c r="I3861" s="285" t="s">
        <v>1984</v>
      </c>
      <c r="J3861" t="s">
        <v>752</v>
      </c>
      <c r="K3861" s="300">
        <v>58</v>
      </c>
      <c r="L3861" s="286">
        <f>ROWS(K$5:K3861)</f>
        <v>3857</v>
      </c>
      <c r="M3861" s="286" t="str">
        <f>IF(I3861='5.1'!$E$5,TXM!L3861,"")</f>
        <v/>
      </c>
      <c r="N3861" t="str">
        <f>IFERROR(SMALL($M$5:$M$8000,ROWS($M$5:M3861)),"")</f>
        <v/>
      </c>
      <c r="P3861" t="s">
        <v>2054</v>
      </c>
    </row>
    <row r="3862" spans="1:16" ht="14.4" customHeight="1" x14ac:dyDescent="0.25">
      <c r="A3862" t="s">
        <v>2054</v>
      </c>
      <c r="I3862" s="285" t="s">
        <v>1984</v>
      </c>
      <c r="J3862" t="s">
        <v>1087</v>
      </c>
      <c r="K3862" s="300">
        <v>4</v>
      </c>
      <c r="L3862" s="286">
        <f>ROWS(K$5:K3862)</f>
        <v>3858</v>
      </c>
      <c r="M3862" s="286" t="str">
        <f>IF(I3862='5.1'!$E$5,TXM!L3862,"")</f>
        <v/>
      </c>
      <c r="N3862" t="str">
        <f>IFERROR(SMALL($M$5:$M$8000,ROWS($M$5:M3862)),"")</f>
        <v/>
      </c>
      <c r="P3862" t="s">
        <v>2054</v>
      </c>
    </row>
    <row r="3863" spans="1:16" ht="14.4" customHeight="1" x14ac:dyDescent="0.25">
      <c r="A3863" t="s">
        <v>2054</v>
      </c>
      <c r="I3863" s="285" t="s">
        <v>1984</v>
      </c>
      <c r="J3863" t="s">
        <v>734</v>
      </c>
      <c r="K3863" s="300">
        <v>2</v>
      </c>
      <c r="L3863" s="286">
        <f>ROWS(K$5:K3863)</f>
        <v>3859</v>
      </c>
      <c r="M3863" s="286" t="str">
        <f>IF(I3863='5.1'!$E$5,TXM!L3863,"")</f>
        <v/>
      </c>
      <c r="N3863" t="str">
        <f>IFERROR(SMALL($M$5:$M$8000,ROWS($M$5:M3863)),"")</f>
        <v/>
      </c>
      <c r="P3863" t="s">
        <v>2054</v>
      </c>
    </row>
    <row r="3864" spans="1:16" ht="14.4" customHeight="1" x14ac:dyDescent="0.25">
      <c r="A3864" t="s">
        <v>2054</v>
      </c>
      <c r="I3864" s="285" t="s">
        <v>1986</v>
      </c>
      <c r="J3864" t="s">
        <v>810</v>
      </c>
      <c r="K3864" s="300">
        <v>26081</v>
      </c>
      <c r="L3864" s="286">
        <f>ROWS(K$5:K3864)</f>
        <v>3860</v>
      </c>
      <c r="M3864" s="286" t="str">
        <f>IF(I3864='5.1'!$E$5,TXM!L3864,"")</f>
        <v/>
      </c>
      <c r="N3864" t="str">
        <f>IFERROR(SMALL($M$5:$M$8000,ROWS($M$5:M3864)),"")</f>
        <v/>
      </c>
      <c r="P3864" t="s">
        <v>2054</v>
      </c>
    </row>
    <row r="3865" spans="1:16" ht="14.4" customHeight="1" x14ac:dyDescent="0.25">
      <c r="A3865" t="s">
        <v>2054</v>
      </c>
      <c r="I3865" s="285" t="s">
        <v>1986</v>
      </c>
      <c r="J3865" t="s">
        <v>107</v>
      </c>
      <c r="K3865" s="300">
        <v>23702</v>
      </c>
      <c r="L3865" s="286">
        <f>ROWS(K$5:K3865)</f>
        <v>3861</v>
      </c>
      <c r="M3865" s="286" t="str">
        <f>IF(I3865='5.1'!$E$5,TXM!L3865,"")</f>
        <v/>
      </c>
      <c r="N3865" t="str">
        <f>IFERROR(SMALL($M$5:$M$8000,ROWS($M$5:M3865)),"")</f>
        <v/>
      </c>
      <c r="P3865" t="s">
        <v>2054</v>
      </c>
    </row>
    <row r="3866" spans="1:16" ht="14.4" customHeight="1" x14ac:dyDescent="0.25">
      <c r="A3866" t="s">
        <v>2054</v>
      </c>
      <c r="I3866" s="285" t="s">
        <v>1986</v>
      </c>
      <c r="J3866" t="s">
        <v>808</v>
      </c>
      <c r="K3866" s="300">
        <v>5669</v>
      </c>
      <c r="L3866" s="286">
        <f>ROWS(K$5:K3866)</f>
        <v>3862</v>
      </c>
      <c r="M3866" s="286" t="str">
        <f>IF(I3866='5.1'!$E$5,TXM!L3866,"")</f>
        <v/>
      </c>
      <c r="N3866" t="str">
        <f>IFERROR(SMALL($M$5:$M$8000,ROWS($M$5:M3866)),"")</f>
        <v/>
      </c>
      <c r="P3866" t="s">
        <v>2054</v>
      </c>
    </row>
    <row r="3867" spans="1:16" ht="14.4" customHeight="1" x14ac:dyDescent="0.25">
      <c r="A3867" t="s">
        <v>2054</v>
      </c>
      <c r="I3867" s="285" t="s">
        <v>1986</v>
      </c>
      <c r="J3867" t="s">
        <v>762</v>
      </c>
      <c r="K3867" s="300">
        <v>2884</v>
      </c>
      <c r="L3867" s="286">
        <f>ROWS(K$5:K3867)</f>
        <v>3863</v>
      </c>
      <c r="M3867" s="286" t="str">
        <f>IF(I3867='5.1'!$E$5,TXM!L3867,"")</f>
        <v/>
      </c>
      <c r="N3867" t="str">
        <f>IFERROR(SMALL($M$5:$M$8000,ROWS($M$5:M3867)),"")</f>
        <v/>
      </c>
      <c r="P3867" t="s">
        <v>2054</v>
      </c>
    </row>
    <row r="3868" spans="1:16" ht="14.4" customHeight="1" x14ac:dyDescent="0.25">
      <c r="A3868" t="s">
        <v>2054</v>
      </c>
      <c r="I3868" s="285" t="s">
        <v>1986</v>
      </c>
      <c r="J3868" t="s">
        <v>806</v>
      </c>
      <c r="K3868" s="300">
        <v>1385</v>
      </c>
      <c r="L3868" s="286">
        <f>ROWS(K$5:K3868)</f>
        <v>3864</v>
      </c>
      <c r="M3868" s="286" t="str">
        <f>IF(I3868='5.1'!$E$5,TXM!L3868,"")</f>
        <v/>
      </c>
      <c r="N3868" t="str">
        <f>IFERROR(SMALL($M$5:$M$8000,ROWS($M$5:M3868)),"")</f>
        <v/>
      </c>
      <c r="P3868" t="s">
        <v>2054</v>
      </c>
    </row>
    <row r="3869" spans="1:16" ht="14.4" customHeight="1" x14ac:dyDescent="0.25">
      <c r="A3869" t="s">
        <v>2054</v>
      </c>
      <c r="I3869" s="285" t="s">
        <v>1986</v>
      </c>
      <c r="J3869" t="s">
        <v>105</v>
      </c>
      <c r="K3869" s="300">
        <v>792</v>
      </c>
      <c r="L3869" s="286">
        <f>ROWS(K$5:K3869)</f>
        <v>3865</v>
      </c>
      <c r="M3869" s="286" t="str">
        <f>IF(I3869='5.1'!$E$5,TXM!L3869,"")</f>
        <v/>
      </c>
      <c r="N3869" t="str">
        <f>IFERROR(SMALL($M$5:$M$8000,ROWS($M$5:M3869)),"")</f>
        <v/>
      </c>
      <c r="P3869" t="s">
        <v>2054</v>
      </c>
    </row>
    <row r="3870" spans="1:16" ht="14.4" customHeight="1" x14ac:dyDescent="0.25">
      <c r="A3870" t="s">
        <v>2054</v>
      </c>
      <c r="I3870" s="285" t="s">
        <v>1986</v>
      </c>
      <c r="J3870" t="s">
        <v>766</v>
      </c>
      <c r="K3870" s="300">
        <v>402</v>
      </c>
      <c r="L3870" s="286">
        <f>ROWS(K$5:K3870)</f>
        <v>3866</v>
      </c>
      <c r="M3870" s="286" t="str">
        <f>IF(I3870='5.1'!$E$5,TXM!L3870,"")</f>
        <v/>
      </c>
      <c r="N3870" t="str">
        <f>IFERROR(SMALL($M$5:$M$8000,ROWS($M$5:M3870)),"")</f>
        <v/>
      </c>
      <c r="P3870" t="s">
        <v>2054</v>
      </c>
    </row>
    <row r="3871" spans="1:16" ht="14.4" customHeight="1" x14ac:dyDescent="0.25">
      <c r="A3871" t="s">
        <v>2054</v>
      </c>
      <c r="I3871" s="285" t="s">
        <v>1782</v>
      </c>
      <c r="J3871" t="s">
        <v>810</v>
      </c>
      <c r="K3871" s="300">
        <v>7343806755</v>
      </c>
      <c r="L3871" s="286">
        <f>ROWS(K$5:K3871)</f>
        <v>3867</v>
      </c>
      <c r="M3871" s="286" t="str">
        <f>IF(I3871='5.1'!$E$5,TXM!L3871,"")</f>
        <v/>
      </c>
      <c r="N3871" t="str">
        <f>IFERROR(SMALL($M$5:$M$8000,ROWS($M$5:M3871)),"")</f>
        <v/>
      </c>
      <c r="P3871" t="s">
        <v>2054</v>
      </c>
    </row>
    <row r="3872" spans="1:16" ht="14.4" customHeight="1" x14ac:dyDescent="0.25">
      <c r="A3872" t="s">
        <v>2054</v>
      </c>
      <c r="I3872" s="285" t="s">
        <v>1782</v>
      </c>
      <c r="J3872" t="s">
        <v>806</v>
      </c>
      <c r="K3872" s="300">
        <v>2010757417</v>
      </c>
      <c r="L3872" s="286">
        <f>ROWS(K$5:K3872)</f>
        <v>3868</v>
      </c>
      <c r="M3872" s="286" t="str">
        <f>IF(I3872='5.1'!$E$5,TXM!L3872,"")</f>
        <v/>
      </c>
      <c r="N3872" t="str">
        <f>IFERROR(SMALL($M$5:$M$8000,ROWS($M$5:M3872)),"")</f>
        <v/>
      </c>
      <c r="P3872" t="s">
        <v>2054</v>
      </c>
    </row>
    <row r="3873" spans="1:16" ht="14.4" customHeight="1" x14ac:dyDescent="0.25">
      <c r="A3873" t="s">
        <v>2054</v>
      </c>
      <c r="I3873" s="285" t="s">
        <v>1782</v>
      </c>
      <c r="J3873" t="s">
        <v>1082</v>
      </c>
      <c r="K3873" s="300">
        <v>812194939</v>
      </c>
      <c r="L3873" s="286">
        <f>ROWS(K$5:K3873)</f>
        <v>3869</v>
      </c>
      <c r="M3873" s="286" t="str">
        <f>IF(I3873='5.1'!$E$5,TXM!L3873,"")</f>
        <v/>
      </c>
      <c r="N3873" t="str">
        <f>IFERROR(SMALL($M$5:$M$8000,ROWS($M$5:M3873)),"")</f>
        <v/>
      </c>
      <c r="P3873" t="s">
        <v>2054</v>
      </c>
    </row>
    <row r="3874" spans="1:16" ht="14.4" customHeight="1" x14ac:dyDescent="0.25">
      <c r="A3874" t="s">
        <v>2054</v>
      </c>
      <c r="I3874" s="285" t="s">
        <v>1782</v>
      </c>
      <c r="J3874" t="s">
        <v>1081</v>
      </c>
      <c r="K3874" s="300">
        <v>809192994</v>
      </c>
      <c r="L3874" s="286">
        <f>ROWS(K$5:K3874)</f>
        <v>3870</v>
      </c>
      <c r="M3874" s="286" t="str">
        <f>IF(I3874='5.1'!$E$5,TXM!L3874,"")</f>
        <v/>
      </c>
      <c r="N3874" t="str">
        <f>IFERROR(SMALL($M$5:$M$8000,ROWS($M$5:M3874)),"")</f>
        <v/>
      </c>
      <c r="P3874" t="s">
        <v>2054</v>
      </c>
    </row>
    <row r="3875" spans="1:16" ht="14.4" customHeight="1" x14ac:dyDescent="0.25">
      <c r="A3875" t="s">
        <v>2054</v>
      </c>
      <c r="I3875" s="285" t="s">
        <v>1782</v>
      </c>
      <c r="J3875" t="s">
        <v>114</v>
      </c>
      <c r="K3875" s="300">
        <v>596873105</v>
      </c>
      <c r="L3875" s="286">
        <f>ROWS(K$5:K3875)</f>
        <v>3871</v>
      </c>
      <c r="M3875" s="286" t="str">
        <f>IF(I3875='5.1'!$E$5,TXM!L3875,"")</f>
        <v/>
      </c>
      <c r="N3875" t="str">
        <f>IFERROR(SMALL($M$5:$M$8000,ROWS($M$5:M3875)),"")</f>
        <v/>
      </c>
      <c r="P3875" t="s">
        <v>2054</v>
      </c>
    </row>
    <row r="3876" spans="1:16" ht="14.4" customHeight="1" x14ac:dyDescent="0.25">
      <c r="A3876" t="s">
        <v>2054</v>
      </c>
      <c r="I3876" s="285" t="s">
        <v>1782</v>
      </c>
      <c r="J3876" t="s">
        <v>808</v>
      </c>
      <c r="K3876" s="300">
        <v>505592349</v>
      </c>
      <c r="L3876" s="286">
        <f>ROWS(K$5:K3876)</f>
        <v>3872</v>
      </c>
      <c r="M3876" s="286" t="str">
        <f>IF(I3876='5.1'!$E$5,TXM!L3876,"")</f>
        <v/>
      </c>
      <c r="N3876" t="str">
        <f>IFERROR(SMALL($M$5:$M$8000,ROWS($M$5:M3876)),"")</f>
        <v/>
      </c>
      <c r="P3876" t="s">
        <v>2054</v>
      </c>
    </row>
    <row r="3877" spans="1:16" ht="14.4" customHeight="1" x14ac:dyDescent="0.25">
      <c r="A3877" t="s">
        <v>2054</v>
      </c>
      <c r="I3877" s="285" t="s">
        <v>1782</v>
      </c>
      <c r="J3877" t="s">
        <v>780</v>
      </c>
      <c r="K3877" s="300">
        <v>323412591</v>
      </c>
      <c r="L3877" s="286">
        <f>ROWS(K$5:K3877)</f>
        <v>3873</v>
      </c>
      <c r="M3877" s="286" t="str">
        <f>IF(I3877='5.1'!$E$5,TXM!L3877,"")</f>
        <v/>
      </c>
      <c r="N3877" t="str">
        <f>IFERROR(SMALL($M$5:$M$8000,ROWS($M$5:M3877)),"")</f>
        <v/>
      </c>
      <c r="P3877" t="s">
        <v>2054</v>
      </c>
    </row>
    <row r="3878" spans="1:16" ht="14.4" customHeight="1" x14ac:dyDescent="0.25">
      <c r="A3878" t="s">
        <v>2054</v>
      </c>
      <c r="I3878" s="285" t="s">
        <v>1782</v>
      </c>
      <c r="J3878" t="s">
        <v>1080</v>
      </c>
      <c r="K3878" s="300">
        <v>219490560</v>
      </c>
      <c r="L3878" s="286">
        <f>ROWS(K$5:K3878)</f>
        <v>3874</v>
      </c>
      <c r="M3878" s="286" t="str">
        <f>IF(I3878='5.1'!$E$5,TXM!L3878,"")</f>
        <v/>
      </c>
      <c r="N3878" t="str">
        <f>IFERROR(SMALL($M$5:$M$8000,ROWS($M$5:M3878)),"")</f>
        <v/>
      </c>
      <c r="P3878" t="s">
        <v>2054</v>
      </c>
    </row>
    <row r="3879" spans="1:16" ht="14.4" customHeight="1" x14ac:dyDescent="0.25">
      <c r="A3879" t="s">
        <v>2054</v>
      </c>
      <c r="I3879" s="285" t="s">
        <v>1782</v>
      </c>
      <c r="J3879" t="s">
        <v>199</v>
      </c>
      <c r="K3879" s="300">
        <v>139642646</v>
      </c>
      <c r="L3879" s="286">
        <f>ROWS(K$5:K3879)</f>
        <v>3875</v>
      </c>
      <c r="M3879" s="286" t="str">
        <f>IF(I3879='5.1'!$E$5,TXM!L3879,"")</f>
        <v/>
      </c>
      <c r="N3879" t="str">
        <f>IFERROR(SMALL($M$5:$M$8000,ROWS($M$5:M3879)),"")</f>
        <v/>
      </c>
      <c r="P3879" t="s">
        <v>2054</v>
      </c>
    </row>
    <row r="3880" spans="1:16" ht="14.4" customHeight="1" x14ac:dyDescent="0.25">
      <c r="A3880" t="s">
        <v>2054</v>
      </c>
      <c r="I3880" s="285" t="s">
        <v>1782</v>
      </c>
      <c r="J3880" t="s">
        <v>784</v>
      </c>
      <c r="K3880" s="300">
        <v>137533041</v>
      </c>
      <c r="L3880" s="286">
        <f>ROWS(K$5:K3880)</f>
        <v>3876</v>
      </c>
      <c r="M3880" s="286" t="str">
        <f>IF(I3880='5.1'!$E$5,TXM!L3880,"")</f>
        <v/>
      </c>
      <c r="N3880" t="str">
        <f>IFERROR(SMALL($M$5:$M$8000,ROWS($M$5:M3880)),"")</f>
        <v/>
      </c>
      <c r="P3880" t="s">
        <v>2054</v>
      </c>
    </row>
    <row r="3881" spans="1:16" ht="14.4" customHeight="1" x14ac:dyDescent="0.25">
      <c r="A3881" t="s">
        <v>2054</v>
      </c>
      <c r="I3881" s="285" t="s">
        <v>1782</v>
      </c>
      <c r="J3881" t="s">
        <v>725</v>
      </c>
      <c r="K3881" s="300">
        <v>115962596</v>
      </c>
      <c r="L3881" s="286">
        <f>ROWS(K$5:K3881)</f>
        <v>3877</v>
      </c>
      <c r="M3881" s="286" t="str">
        <f>IF(I3881='5.1'!$E$5,TXM!L3881,"")</f>
        <v/>
      </c>
      <c r="N3881" t="str">
        <f>IFERROR(SMALL($M$5:$M$8000,ROWS($M$5:M3881)),"")</f>
        <v/>
      </c>
      <c r="P3881" t="s">
        <v>2054</v>
      </c>
    </row>
    <row r="3882" spans="1:16" ht="14.4" customHeight="1" x14ac:dyDescent="0.25">
      <c r="A3882" t="s">
        <v>2054</v>
      </c>
      <c r="I3882" s="285" t="s">
        <v>1782</v>
      </c>
      <c r="J3882" t="s">
        <v>707</v>
      </c>
      <c r="K3882" s="300">
        <v>108973203</v>
      </c>
      <c r="L3882" s="286">
        <f>ROWS(K$5:K3882)</f>
        <v>3878</v>
      </c>
      <c r="M3882" s="286" t="str">
        <f>IF(I3882='5.1'!$E$5,TXM!L3882,"")</f>
        <v/>
      </c>
      <c r="N3882" t="str">
        <f>IFERROR(SMALL($M$5:$M$8000,ROWS($M$5:M3882)),"")</f>
        <v/>
      </c>
      <c r="P3882" t="s">
        <v>2054</v>
      </c>
    </row>
    <row r="3883" spans="1:16" ht="14.4" customHeight="1" x14ac:dyDescent="0.25">
      <c r="A3883" t="s">
        <v>2054</v>
      </c>
      <c r="I3883" s="285" t="s">
        <v>1782</v>
      </c>
      <c r="J3883" t="s">
        <v>108</v>
      </c>
      <c r="K3883" s="300">
        <v>90934716</v>
      </c>
      <c r="L3883" s="286">
        <f>ROWS(K$5:K3883)</f>
        <v>3879</v>
      </c>
      <c r="M3883" s="286" t="str">
        <f>IF(I3883='5.1'!$E$5,TXM!L3883,"")</f>
        <v/>
      </c>
      <c r="N3883" t="str">
        <f>IFERROR(SMALL($M$5:$M$8000,ROWS($M$5:M3883)),"")</f>
        <v/>
      </c>
      <c r="P3883" t="s">
        <v>2054</v>
      </c>
    </row>
    <row r="3884" spans="1:16" ht="14.4" customHeight="1" x14ac:dyDescent="0.25">
      <c r="A3884" t="s">
        <v>2054</v>
      </c>
      <c r="I3884" s="285" t="s">
        <v>1782</v>
      </c>
      <c r="J3884" t="s">
        <v>1093</v>
      </c>
      <c r="K3884" s="300">
        <v>86954177</v>
      </c>
      <c r="L3884" s="286">
        <f>ROWS(K$5:K3884)</f>
        <v>3880</v>
      </c>
      <c r="M3884" s="286" t="str">
        <f>IF(I3884='5.1'!$E$5,TXM!L3884,"")</f>
        <v/>
      </c>
      <c r="N3884" t="str">
        <f>IFERROR(SMALL($M$5:$M$8000,ROWS($M$5:M3884)),"")</f>
        <v/>
      </c>
      <c r="P3884" t="s">
        <v>2054</v>
      </c>
    </row>
    <row r="3885" spans="1:16" ht="14.4" customHeight="1" x14ac:dyDescent="0.25">
      <c r="A3885" t="s">
        <v>2054</v>
      </c>
      <c r="I3885" s="285" t="s">
        <v>1782</v>
      </c>
      <c r="J3885" t="s">
        <v>119</v>
      </c>
      <c r="K3885" s="300">
        <v>86657905</v>
      </c>
      <c r="L3885" s="286">
        <f>ROWS(K$5:K3885)</f>
        <v>3881</v>
      </c>
      <c r="M3885" s="286" t="str">
        <f>IF(I3885='5.1'!$E$5,TXM!L3885,"")</f>
        <v/>
      </c>
      <c r="N3885" t="str">
        <f>IFERROR(SMALL($M$5:$M$8000,ROWS($M$5:M3885)),"")</f>
        <v/>
      </c>
      <c r="P3885" t="s">
        <v>2054</v>
      </c>
    </row>
    <row r="3886" spans="1:16" ht="14.4" customHeight="1" x14ac:dyDescent="0.25">
      <c r="A3886" t="s">
        <v>2054</v>
      </c>
      <c r="I3886" s="285" t="s">
        <v>1782</v>
      </c>
      <c r="J3886" t="s">
        <v>118</v>
      </c>
      <c r="K3886" s="300">
        <v>74895218</v>
      </c>
      <c r="L3886" s="286">
        <f>ROWS(K$5:K3886)</f>
        <v>3882</v>
      </c>
      <c r="M3886" s="286" t="str">
        <f>IF(I3886='5.1'!$E$5,TXM!L3886,"")</f>
        <v/>
      </c>
      <c r="N3886" t="str">
        <f>IFERROR(SMALL($M$5:$M$8000,ROWS($M$5:M3886)),"")</f>
        <v/>
      </c>
      <c r="P3886" t="s">
        <v>2054</v>
      </c>
    </row>
    <row r="3887" spans="1:16" ht="14.4" customHeight="1" x14ac:dyDescent="0.25">
      <c r="A3887" t="s">
        <v>2054</v>
      </c>
      <c r="I3887" s="285" t="s">
        <v>1782</v>
      </c>
      <c r="J3887" t="s">
        <v>1086</v>
      </c>
      <c r="K3887" s="300">
        <v>66456179</v>
      </c>
      <c r="L3887" s="286">
        <f>ROWS(K$5:K3887)</f>
        <v>3883</v>
      </c>
      <c r="M3887" s="286" t="str">
        <f>IF(I3887='5.1'!$E$5,TXM!L3887,"")</f>
        <v/>
      </c>
      <c r="N3887" t="str">
        <f>IFERROR(SMALL($M$5:$M$8000,ROWS($M$5:M3887)),"")</f>
        <v/>
      </c>
      <c r="P3887" t="s">
        <v>2054</v>
      </c>
    </row>
    <row r="3888" spans="1:16" ht="14.4" customHeight="1" x14ac:dyDescent="0.25">
      <c r="A3888" t="s">
        <v>2054</v>
      </c>
      <c r="I3888" s="285" t="s">
        <v>1782</v>
      </c>
      <c r="J3888" t="s">
        <v>106</v>
      </c>
      <c r="K3888" s="300">
        <v>51536199</v>
      </c>
      <c r="L3888" s="286">
        <f>ROWS(K$5:K3888)</f>
        <v>3884</v>
      </c>
      <c r="M3888" s="286" t="str">
        <f>IF(I3888='5.1'!$E$5,TXM!L3888,"")</f>
        <v/>
      </c>
      <c r="N3888" t="str">
        <f>IFERROR(SMALL($M$5:$M$8000,ROWS($M$5:M3888)),"")</f>
        <v/>
      </c>
      <c r="P3888" t="s">
        <v>2054</v>
      </c>
    </row>
    <row r="3889" spans="1:16" ht="14.4" customHeight="1" x14ac:dyDescent="0.25">
      <c r="A3889" t="s">
        <v>2054</v>
      </c>
      <c r="I3889" s="285" t="s">
        <v>1782</v>
      </c>
      <c r="J3889" t="s">
        <v>1079</v>
      </c>
      <c r="K3889" s="300">
        <v>48669989</v>
      </c>
      <c r="L3889" s="286">
        <f>ROWS(K$5:K3889)</f>
        <v>3885</v>
      </c>
      <c r="M3889" s="286" t="str">
        <f>IF(I3889='5.1'!$E$5,TXM!L3889,"")</f>
        <v/>
      </c>
      <c r="N3889" t="str">
        <f>IFERROR(SMALL($M$5:$M$8000,ROWS($M$5:M3889)),"")</f>
        <v/>
      </c>
      <c r="P3889" t="s">
        <v>2054</v>
      </c>
    </row>
    <row r="3890" spans="1:16" ht="14.4" customHeight="1" x14ac:dyDescent="0.25">
      <c r="A3890" t="s">
        <v>2054</v>
      </c>
      <c r="I3890" s="285" t="s">
        <v>1782</v>
      </c>
      <c r="J3890" t="s">
        <v>115</v>
      </c>
      <c r="K3890" s="300">
        <v>45943115</v>
      </c>
      <c r="L3890" s="286">
        <f>ROWS(K$5:K3890)</f>
        <v>3886</v>
      </c>
      <c r="M3890" s="286" t="str">
        <f>IF(I3890='5.1'!$E$5,TXM!L3890,"")</f>
        <v/>
      </c>
      <c r="N3890" t="str">
        <f>IFERROR(SMALL($M$5:$M$8000,ROWS($M$5:M3890)),"")</f>
        <v/>
      </c>
      <c r="P3890" t="s">
        <v>2054</v>
      </c>
    </row>
    <row r="3891" spans="1:16" ht="14.4" customHeight="1" x14ac:dyDescent="0.25">
      <c r="A3891" t="s">
        <v>2054</v>
      </c>
      <c r="I3891" s="285" t="s">
        <v>1782</v>
      </c>
      <c r="J3891" t="s">
        <v>719</v>
      </c>
      <c r="K3891" s="300">
        <v>43845579</v>
      </c>
      <c r="L3891" s="286">
        <f>ROWS(K$5:K3891)</f>
        <v>3887</v>
      </c>
      <c r="M3891" s="286" t="str">
        <f>IF(I3891='5.1'!$E$5,TXM!L3891,"")</f>
        <v/>
      </c>
      <c r="N3891" t="str">
        <f>IFERROR(SMALL($M$5:$M$8000,ROWS($M$5:M3891)),"")</f>
        <v/>
      </c>
      <c r="P3891" t="s">
        <v>2054</v>
      </c>
    </row>
    <row r="3892" spans="1:16" ht="14.4" customHeight="1" x14ac:dyDescent="0.25">
      <c r="A3892" t="s">
        <v>2054</v>
      </c>
      <c r="I3892" s="285" t="s">
        <v>1782</v>
      </c>
      <c r="J3892" t="s">
        <v>117</v>
      </c>
      <c r="K3892" s="300">
        <v>40407865</v>
      </c>
      <c r="L3892" s="286">
        <f>ROWS(K$5:K3892)</f>
        <v>3888</v>
      </c>
      <c r="M3892" s="286" t="str">
        <f>IF(I3892='5.1'!$E$5,TXM!L3892,"")</f>
        <v/>
      </c>
      <c r="N3892" t="str">
        <f>IFERROR(SMALL($M$5:$M$8000,ROWS($M$5:M3892)),"")</f>
        <v/>
      </c>
      <c r="P3892" t="s">
        <v>2054</v>
      </c>
    </row>
    <row r="3893" spans="1:16" ht="14.4" customHeight="1" x14ac:dyDescent="0.25">
      <c r="A3893" t="s">
        <v>2054</v>
      </c>
      <c r="I3893" s="285" t="s">
        <v>1782</v>
      </c>
      <c r="J3893" t="s">
        <v>776</v>
      </c>
      <c r="K3893" s="300">
        <v>37196211</v>
      </c>
      <c r="L3893" s="286">
        <f>ROWS(K$5:K3893)</f>
        <v>3889</v>
      </c>
      <c r="M3893" s="286" t="str">
        <f>IF(I3893='5.1'!$E$5,TXM!L3893,"")</f>
        <v/>
      </c>
      <c r="N3893" t="str">
        <f>IFERROR(SMALL($M$5:$M$8000,ROWS($M$5:M3893)),"")</f>
        <v/>
      </c>
      <c r="P3893" t="s">
        <v>2054</v>
      </c>
    </row>
    <row r="3894" spans="1:16" ht="14.4" customHeight="1" x14ac:dyDescent="0.25">
      <c r="A3894" t="s">
        <v>2054</v>
      </c>
      <c r="I3894" s="285" t="s">
        <v>1782</v>
      </c>
      <c r="J3894" t="s">
        <v>760</v>
      </c>
      <c r="K3894" s="300">
        <v>33908064</v>
      </c>
      <c r="L3894" s="286">
        <f>ROWS(K$5:K3894)</f>
        <v>3890</v>
      </c>
      <c r="M3894" s="286" t="str">
        <f>IF(I3894='5.1'!$E$5,TXM!L3894,"")</f>
        <v/>
      </c>
      <c r="N3894" t="str">
        <f>IFERROR(SMALL($M$5:$M$8000,ROWS($M$5:M3894)),"")</f>
        <v/>
      </c>
      <c r="P3894" t="s">
        <v>2054</v>
      </c>
    </row>
    <row r="3895" spans="1:16" ht="14.4" customHeight="1" x14ac:dyDescent="0.25">
      <c r="A3895" t="s">
        <v>2054</v>
      </c>
      <c r="I3895" s="285" t="s">
        <v>1782</v>
      </c>
      <c r="J3895" t="s">
        <v>1096</v>
      </c>
      <c r="K3895" s="300">
        <v>32082662</v>
      </c>
      <c r="L3895" s="286">
        <f>ROWS(K$5:K3895)</f>
        <v>3891</v>
      </c>
      <c r="M3895" s="286" t="str">
        <f>IF(I3895='5.1'!$E$5,TXM!L3895,"")</f>
        <v/>
      </c>
      <c r="N3895" t="str">
        <f>IFERROR(SMALL($M$5:$M$8000,ROWS($M$5:M3895)),"")</f>
        <v/>
      </c>
      <c r="P3895" t="s">
        <v>2054</v>
      </c>
    </row>
    <row r="3896" spans="1:16" ht="14.4" customHeight="1" x14ac:dyDescent="0.25">
      <c r="A3896" t="s">
        <v>2054</v>
      </c>
      <c r="I3896" s="285" t="s">
        <v>1782</v>
      </c>
      <c r="J3896" t="s">
        <v>715</v>
      </c>
      <c r="K3896" s="300">
        <v>28843753</v>
      </c>
      <c r="L3896" s="286">
        <f>ROWS(K$5:K3896)</f>
        <v>3892</v>
      </c>
      <c r="M3896" s="286" t="str">
        <f>IF(I3896='5.1'!$E$5,TXM!L3896,"")</f>
        <v/>
      </c>
      <c r="N3896" t="str">
        <f>IFERROR(SMALL($M$5:$M$8000,ROWS($M$5:M3896)),"")</f>
        <v/>
      </c>
      <c r="P3896" t="s">
        <v>2054</v>
      </c>
    </row>
    <row r="3897" spans="1:16" ht="14.4" customHeight="1" x14ac:dyDescent="0.25">
      <c r="A3897" t="s">
        <v>2054</v>
      </c>
      <c r="I3897" s="285" t="s">
        <v>1782</v>
      </c>
      <c r="J3897" t="s">
        <v>750</v>
      </c>
      <c r="K3897" s="300">
        <v>26222485</v>
      </c>
      <c r="L3897" s="286">
        <f>ROWS(K$5:K3897)</f>
        <v>3893</v>
      </c>
      <c r="M3897" s="286" t="str">
        <f>IF(I3897='5.1'!$E$5,TXM!L3897,"")</f>
        <v/>
      </c>
      <c r="N3897" t="str">
        <f>IFERROR(SMALL($M$5:$M$8000,ROWS($M$5:M3897)),"")</f>
        <v/>
      </c>
      <c r="P3897" t="s">
        <v>2054</v>
      </c>
    </row>
    <row r="3898" spans="1:16" ht="14.4" customHeight="1" x14ac:dyDescent="0.25">
      <c r="A3898" t="s">
        <v>2054</v>
      </c>
      <c r="I3898" s="285" t="s">
        <v>1782</v>
      </c>
      <c r="J3898" t="s">
        <v>821</v>
      </c>
      <c r="K3898" s="300">
        <v>26095903</v>
      </c>
      <c r="L3898" s="286">
        <f>ROWS(K$5:K3898)</f>
        <v>3894</v>
      </c>
      <c r="M3898" s="286" t="str">
        <f>IF(I3898='5.1'!$E$5,TXM!L3898,"")</f>
        <v/>
      </c>
      <c r="N3898" t="str">
        <f>IFERROR(SMALL($M$5:$M$8000,ROWS($M$5:M3898)),"")</f>
        <v/>
      </c>
      <c r="P3898" t="s">
        <v>2054</v>
      </c>
    </row>
    <row r="3899" spans="1:16" ht="14.4" customHeight="1" x14ac:dyDescent="0.25">
      <c r="A3899" t="s">
        <v>2054</v>
      </c>
      <c r="I3899" s="285" t="s">
        <v>1782</v>
      </c>
      <c r="J3899" t="s">
        <v>104</v>
      </c>
      <c r="K3899" s="300">
        <v>25342410</v>
      </c>
      <c r="L3899" s="286">
        <f>ROWS(K$5:K3899)</f>
        <v>3895</v>
      </c>
      <c r="M3899" s="286" t="str">
        <f>IF(I3899='5.1'!$E$5,TXM!L3899,"")</f>
        <v/>
      </c>
      <c r="N3899" t="str">
        <f>IFERROR(SMALL($M$5:$M$8000,ROWS($M$5:M3899)),"")</f>
        <v/>
      </c>
      <c r="P3899" t="s">
        <v>2054</v>
      </c>
    </row>
    <row r="3900" spans="1:16" ht="14.4" customHeight="1" x14ac:dyDescent="0.25">
      <c r="A3900" t="s">
        <v>2054</v>
      </c>
      <c r="I3900" s="285" t="s">
        <v>1782</v>
      </c>
      <c r="J3900" t="s">
        <v>110</v>
      </c>
      <c r="K3900" s="300">
        <v>22219233</v>
      </c>
      <c r="L3900" s="286">
        <f>ROWS(K$5:K3900)</f>
        <v>3896</v>
      </c>
      <c r="M3900" s="286" t="str">
        <f>IF(I3900='5.1'!$E$5,TXM!L3900,"")</f>
        <v/>
      </c>
      <c r="N3900" t="str">
        <f>IFERROR(SMALL($M$5:$M$8000,ROWS($M$5:M3900)),"")</f>
        <v/>
      </c>
      <c r="P3900" t="s">
        <v>2054</v>
      </c>
    </row>
    <row r="3901" spans="1:16" ht="14.4" customHeight="1" x14ac:dyDescent="0.25">
      <c r="A3901" t="s">
        <v>2054</v>
      </c>
      <c r="I3901" s="285" t="s">
        <v>1782</v>
      </c>
      <c r="J3901" t="s">
        <v>774</v>
      </c>
      <c r="K3901" s="300">
        <v>22041712</v>
      </c>
      <c r="L3901" s="286">
        <f>ROWS(K$5:K3901)</f>
        <v>3897</v>
      </c>
      <c r="M3901" s="286" t="str">
        <f>IF(I3901='5.1'!$E$5,TXM!L3901,"")</f>
        <v/>
      </c>
      <c r="N3901" t="str">
        <f>IFERROR(SMALL($M$5:$M$8000,ROWS($M$5:M3901)),"")</f>
        <v/>
      </c>
      <c r="P3901" t="s">
        <v>2054</v>
      </c>
    </row>
    <row r="3902" spans="1:16" ht="14.4" customHeight="1" x14ac:dyDescent="0.25">
      <c r="A3902" t="s">
        <v>2054</v>
      </c>
      <c r="I3902" s="285" t="s">
        <v>1782</v>
      </c>
      <c r="J3902" t="s">
        <v>727</v>
      </c>
      <c r="K3902" s="300">
        <v>20520147</v>
      </c>
      <c r="L3902" s="286">
        <f>ROWS(K$5:K3902)</f>
        <v>3898</v>
      </c>
      <c r="M3902" s="286" t="str">
        <f>IF(I3902='5.1'!$E$5,TXM!L3902,"")</f>
        <v/>
      </c>
      <c r="N3902" t="str">
        <f>IFERROR(SMALL($M$5:$M$8000,ROWS($M$5:M3902)),"")</f>
        <v/>
      </c>
      <c r="P3902" t="s">
        <v>2054</v>
      </c>
    </row>
    <row r="3903" spans="1:16" ht="14.4" customHeight="1" x14ac:dyDescent="0.25">
      <c r="A3903" t="s">
        <v>2054</v>
      </c>
      <c r="I3903" s="285" t="s">
        <v>1782</v>
      </c>
      <c r="J3903" t="s">
        <v>105</v>
      </c>
      <c r="K3903" s="300">
        <v>18081212</v>
      </c>
      <c r="L3903" s="286">
        <f>ROWS(K$5:K3903)</f>
        <v>3899</v>
      </c>
      <c r="M3903" s="286" t="str">
        <f>IF(I3903='5.1'!$E$5,TXM!L3903,"")</f>
        <v/>
      </c>
      <c r="N3903" t="str">
        <f>IFERROR(SMALL($M$5:$M$8000,ROWS($M$5:M3903)),"")</f>
        <v/>
      </c>
      <c r="P3903" t="s">
        <v>2054</v>
      </c>
    </row>
    <row r="3904" spans="1:16" ht="14.4" customHeight="1" x14ac:dyDescent="0.25">
      <c r="A3904" t="s">
        <v>2054</v>
      </c>
      <c r="I3904" s="285" t="s">
        <v>1782</v>
      </c>
      <c r="J3904" t="s">
        <v>804</v>
      </c>
      <c r="K3904" s="300">
        <v>17492779</v>
      </c>
      <c r="L3904" s="286">
        <f>ROWS(K$5:K3904)</f>
        <v>3900</v>
      </c>
      <c r="M3904" s="286" t="str">
        <f>IF(I3904='5.1'!$E$5,TXM!L3904,"")</f>
        <v/>
      </c>
      <c r="N3904" t="str">
        <f>IFERROR(SMALL($M$5:$M$8000,ROWS($M$5:M3904)),"")</f>
        <v/>
      </c>
      <c r="P3904" t="s">
        <v>2054</v>
      </c>
    </row>
    <row r="3905" spans="1:16" ht="14.4" customHeight="1" x14ac:dyDescent="0.25">
      <c r="A3905" t="s">
        <v>2054</v>
      </c>
      <c r="I3905" s="285" t="s">
        <v>1782</v>
      </c>
      <c r="J3905" t="s">
        <v>814</v>
      </c>
      <c r="K3905" s="300">
        <v>17459978</v>
      </c>
      <c r="L3905" s="286">
        <f>ROWS(K$5:K3905)</f>
        <v>3901</v>
      </c>
      <c r="M3905" s="286" t="str">
        <f>IF(I3905='5.1'!$E$5,TXM!L3905,"")</f>
        <v/>
      </c>
      <c r="N3905" t="str">
        <f>IFERROR(SMALL($M$5:$M$8000,ROWS($M$5:M3905)),"")</f>
        <v/>
      </c>
      <c r="P3905" t="s">
        <v>2054</v>
      </c>
    </row>
    <row r="3906" spans="1:16" ht="14.4" customHeight="1" x14ac:dyDescent="0.25">
      <c r="A3906" t="s">
        <v>2054</v>
      </c>
      <c r="I3906" s="285" t="s">
        <v>1782</v>
      </c>
      <c r="J3906" t="s">
        <v>766</v>
      </c>
      <c r="K3906" s="300">
        <v>15762116</v>
      </c>
      <c r="L3906" s="286">
        <f>ROWS(K$5:K3906)</f>
        <v>3902</v>
      </c>
      <c r="M3906" s="286" t="str">
        <f>IF(I3906='5.1'!$E$5,TXM!L3906,"")</f>
        <v/>
      </c>
      <c r="N3906" t="str">
        <f>IFERROR(SMALL($M$5:$M$8000,ROWS($M$5:M3906)),"")</f>
        <v/>
      </c>
      <c r="P3906" t="s">
        <v>2054</v>
      </c>
    </row>
    <row r="3907" spans="1:16" ht="14.4" customHeight="1" x14ac:dyDescent="0.25">
      <c r="A3907" t="s">
        <v>2054</v>
      </c>
      <c r="I3907" s="285" t="s">
        <v>1782</v>
      </c>
      <c r="J3907" t="s">
        <v>723</v>
      </c>
      <c r="K3907" s="300">
        <v>15528060</v>
      </c>
      <c r="L3907" s="286">
        <f>ROWS(K$5:K3907)</f>
        <v>3903</v>
      </c>
      <c r="M3907" s="286" t="str">
        <f>IF(I3907='5.1'!$E$5,TXM!L3907,"")</f>
        <v/>
      </c>
      <c r="N3907" t="str">
        <f>IFERROR(SMALL($M$5:$M$8000,ROWS($M$5:M3907)),"")</f>
        <v/>
      </c>
      <c r="P3907" t="s">
        <v>2054</v>
      </c>
    </row>
    <row r="3908" spans="1:16" ht="14.4" customHeight="1" x14ac:dyDescent="0.25">
      <c r="A3908" t="s">
        <v>2054</v>
      </c>
      <c r="I3908" s="285" t="s">
        <v>1782</v>
      </c>
      <c r="J3908" t="s">
        <v>752</v>
      </c>
      <c r="K3908" s="300">
        <v>13998456</v>
      </c>
      <c r="L3908" s="286">
        <f>ROWS(K$5:K3908)</f>
        <v>3904</v>
      </c>
      <c r="M3908" s="286" t="str">
        <f>IF(I3908='5.1'!$E$5,TXM!L3908,"")</f>
        <v/>
      </c>
      <c r="N3908" t="str">
        <f>IFERROR(SMALL($M$5:$M$8000,ROWS($M$5:M3908)),"")</f>
        <v/>
      </c>
      <c r="P3908" t="s">
        <v>2054</v>
      </c>
    </row>
    <row r="3909" spans="1:16" ht="14.4" customHeight="1" x14ac:dyDescent="0.25">
      <c r="A3909" t="s">
        <v>2054</v>
      </c>
      <c r="I3909" s="285" t="s">
        <v>1782</v>
      </c>
      <c r="J3909" t="s">
        <v>109</v>
      </c>
      <c r="K3909" s="300">
        <v>10804342</v>
      </c>
      <c r="L3909" s="286">
        <f>ROWS(K$5:K3909)</f>
        <v>3905</v>
      </c>
      <c r="M3909" s="286" t="str">
        <f>IF(I3909='5.1'!$E$5,TXM!L3909,"")</f>
        <v/>
      </c>
      <c r="N3909" t="str">
        <f>IFERROR(SMALL($M$5:$M$8000,ROWS($M$5:M3909)),"")</f>
        <v/>
      </c>
      <c r="P3909" t="s">
        <v>2054</v>
      </c>
    </row>
    <row r="3910" spans="1:16" ht="14.4" customHeight="1" x14ac:dyDescent="0.25">
      <c r="A3910" t="s">
        <v>2054</v>
      </c>
      <c r="I3910" s="285" t="s">
        <v>1782</v>
      </c>
      <c r="J3910" t="s">
        <v>705</v>
      </c>
      <c r="K3910" s="300">
        <v>10542409</v>
      </c>
      <c r="L3910" s="286">
        <f>ROWS(K$5:K3910)</f>
        <v>3906</v>
      </c>
      <c r="M3910" s="286" t="str">
        <f>IF(I3910='5.1'!$E$5,TXM!L3910,"")</f>
        <v/>
      </c>
      <c r="N3910" t="str">
        <f>IFERROR(SMALL($M$5:$M$8000,ROWS($M$5:M3910)),"")</f>
        <v/>
      </c>
      <c r="P3910" t="s">
        <v>2054</v>
      </c>
    </row>
    <row r="3911" spans="1:16" ht="14.4" customHeight="1" x14ac:dyDescent="0.25">
      <c r="A3911" t="s">
        <v>2054</v>
      </c>
      <c r="I3911" s="285" t="s">
        <v>1782</v>
      </c>
      <c r="J3911" t="s">
        <v>762</v>
      </c>
      <c r="K3911" s="300">
        <v>10426277</v>
      </c>
      <c r="L3911" s="286">
        <f>ROWS(K$5:K3911)</f>
        <v>3907</v>
      </c>
      <c r="M3911" s="286" t="str">
        <f>IF(I3911='5.1'!$E$5,TXM!L3911,"")</f>
        <v/>
      </c>
      <c r="N3911" t="str">
        <f>IFERROR(SMALL($M$5:$M$8000,ROWS($M$5:M3911)),"")</f>
        <v/>
      </c>
      <c r="P3911" t="s">
        <v>2054</v>
      </c>
    </row>
    <row r="3912" spans="1:16" ht="14.4" customHeight="1" x14ac:dyDescent="0.25">
      <c r="A3912" t="s">
        <v>2054</v>
      </c>
      <c r="I3912" s="285" t="s">
        <v>1782</v>
      </c>
      <c r="J3912" t="s">
        <v>818</v>
      </c>
      <c r="K3912" s="300">
        <v>9669353</v>
      </c>
      <c r="L3912" s="286">
        <f>ROWS(K$5:K3912)</f>
        <v>3908</v>
      </c>
      <c r="M3912" s="286" t="str">
        <f>IF(I3912='5.1'!$E$5,TXM!L3912,"")</f>
        <v/>
      </c>
      <c r="N3912" t="str">
        <f>IFERROR(SMALL($M$5:$M$8000,ROWS($M$5:M3912)),"")</f>
        <v/>
      </c>
      <c r="P3912" t="s">
        <v>2054</v>
      </c>
    </row>
    <row r="3913" spans="1:16" ht="14.4" customHeight="1" x14ac:dyDescent="0.25">
      <c r="A3913" t="s">
        <v>2054</v>
      </c>
      <c r="I3913" s="285" t="s">
        <v>1782</v>
      </c>
      <c r="J3913" t="s">
        <v>734</v>
      </c>
      <c r="K3913" s="300">
        <v>9136442</v>
      </c>
      <c r="L3913" s="286">
        <f>ROWS(K$5:K3913)</f>
        <v>3909</v>
      </c>
      <c r="M3913" s="286" t="str">
        <f>IF(I3913='5.1'!$E$5,TXM!L3913,"")</f>
        <v/>
      </c>
      <c r="N3913" t="str">
        <f>IFERROR(SMALL($M$5:$M$8000,ROWS($M$5:M3913)),"")</f>
        <v/>
      </c>
      <c r="P3913" t="s">
        <v>2054</v>
      </c>
    </row>
    <row r="3914" spans="1:16" ht="14.4" customHeight="1" x14ac:dyDescent="0.25">
      <c r="A3914" t="s">
        <v>2054</v>
      </c>
      <c r="I3914" s="285" t="s">
        <v>1782</v>
      </c>
      <c r="J3914" t="s">
        <v>717</v>
      </c>
      <c r="K3914" s="300">
        <v>8740100</v>
      </c>
      <c r="L3914" s="286">
        <f>ROWS(K$5:K3914)</f>
        <v>3910</v>
      </c>
      <c r="M3914" s="286" t="str">
        <f>IF(I3914='5.1'!$E$5,TXM!L3914,"")</f>
        <v/>
      </c>
      <c r="N3914" t="str">
        <f>IFERROR(SMALL($M$5:$M$8000,ROWS($M$5:M3914)),"")</f>
        <v/>
      </c>
      <c r="P3914" t="s">
        <v>2054</v>
      </c>
    </row>
    <row r="3915" spans="1:16" ht="14.4" customHeight="1" x14ac:dyDescent="0.25">
      <c r="A3915" t="s">
        <v>2054</v>
      </c>
      <c r="I3915" s="285" t="s">
        <v>1782</v>
      </c>
      <c r="J3915" t="s">
        <v>746</v>
      </c>
      <c r="K3915" s="300">
        <v>8724650</v>
      </c>
      <c r="L3915" s="286">
        <f>ROWS(K$5:K3915)</f>
        <v>3911</v>
      </c>
      <c r="M3915" s="286" t="str">
        <f>IF(I3915='5.1'!$E$5,TXM!L3915,"")</f>
        <v/>
      </c>
      <c r="N3915" t="str">
        <f>IFERROR(SMALL($M$5:$M$8000,ROWS($M$5:M3915)),"")</f>
        <v/>
      </c>
      <c r="P3915" t="s">
        <v>2054</v>
      </c>
    </row>
    <row r="3916" spans="1:16" ht="14.4" customHeight="1" x14ac:dyDescent="0.25">
      <c r="A3916" t="s">
        <v>2054</v>
      </c>
      <c r="I3916" s="285" t="s">
        <v>1782</v>
      </c>
      <c r="J3916" t="s">
        <v>790</v>
      </c>
      <c r="K3916" s="300">
        <v>7564703</v>
      </c>
      <c r="L3916" s="286">
        <f>ROWS(K$5:K3916)</f>
        <v>3912</v>
      </c>
      <c r="M3916" s="286" t="str">
        <f>IF(I3916='5.1'!$E$5,TXM!L3916,"")</f>
        <v/>
      </c>
      <c r="N3916" t="str">
        <f>IFERROR(SMALL($M$5:$M$8000,ROWS($M$5:M3916)),"")</f>
        <v/>
      </c>
      <c r="P3916" t="s">
        <v>2054</v>
      </c>
    </row>
    <row r="3917" spans="1:16" ht="14.4" customHeight="1" x14ac:dyDescent="0.25">
      <c r="A3917" t="s">
        <v>2054</v>
      </c>
      <c r="I3917" s="285" t="s">
        <v>1782</v>
      </c>
      <c r="J3917" t="s">
        <v>748</v>
      </c>
      <c r="K3917" s="300">
        <v>6651676</v>
      </c>
      <c r="L3917" s="286">
        <f>ROWS(K$5:K3917)</f>
        <v>3913</v>
      </c>
      <c r="M3917" s="286" t="str">
        <f>IF(I3917='5.1'!$E$5,TXM!L3917,"")</f>
        <v/>
      </c>
      <c r="N3917" t="str">
        <f>IFERROR(SMALL($M$5:$M$8000,ROWS($M$5:M3917)),"")</f>
        <v/>
      </c>
      <c r="P3917" t="s">
        <v>2054</v>
      </c>
    </row>
    <row r="3918" spans="1:16" ht="14.4" customHeight="1" x14ac:dyDescent="0.25">
      <c r="A3918" t="s">
        <v>2054</v>
      </c>
      <c r="I3918" s="285" t="s">
        <v>1782</v>
      </c>
      <c r="J3918" t="s">
        <v>764</v>
      </c>
      <c r="K3918" s="300">
        <v>6475683</v>
      </c>
      <c r="L3918" s="286">
        <f>ROWS(K$5:K3918)</f>
        <v>3914</v>
      </c>
      <c r="M3918" s="286" t="str">
        <f>IF(I3918='5.1'!$E$5,TXM!L3918,"")</f>
        <v/>
      </c>
      <c r="N3918" t="str">
        <f>IFERROR(SMALL($M$5:$M$8000,ROWS($M$5:M3918)),"")</f>
        <v/>
      </c>
      <c r="P3918" t="s">
        <v>2054</v>
      </c>
    </row>
    <row r="3919" spans="1:16" ht="14.4" customHeight="1" x14ac:dyDescent="0.25">
      <c r="A3919" t="s">
        <v>2054</v>
      </c>
      <c r="I3919" s="285" t="s">
        <v>1782</v>
      </c>
      <c r="J3919" t="s">
        <v>786</v>
      </c>
      <c r="K3919" s="300">
        <v>6431500</v>
      </c>
      <c r="L3919" s="286">
        <f>ROWS(K$5:K3919)</f>
        <v>3915</v>
      </c>
      <c r="M3919" s="286" t="str">
        <f>IF(I3919='5.1'!$E$5,TXM!L3919,"")</f>
        <v/>
      </c>
      <c r="N3919" t="str">
        <f>IFERROR(SMALL($M$5:$M$8000,ROWS($M$5:M3919)),"")</f>
        <v/>
      </c>
      <c r="P3919" t="s">
        <v>2054</v>
      </c>
    </row>
    <row r="3920" spans="1:16" ht="14.4" customHeight="1" x14ac:dyDescent="0.25">
      <c r="A3920" t="s">
        <v>2054</v>
      </c>
      <c r="I3920" s="285" t="s">
        <v>1782</v>
      </c>
      <c r="J3920" t="s">
        <v>1090</v>
      </c>
      <c r="K3920" s="300">
        <v>6123345</v>
      </c>
      <c r="L3920" s="286">
        <f>ROWS(K$5:K3920)</f>
        <v>3916</v>
      </c>
      <c r="M3920" s="286" t="str">
        <f>IF(I3920='5.1'!$E$5,TXM!L3920,"")</f>
        <v/>
      </c>
      <c r="N3920" t="str">
        <f>IFERROR(SMALL($M$5:$M$8000,ROWS($M$5:M3920)),"")</f>
        <v/>
      </c>
      <c r="P3920" t="s">
        <v>2054</v>
      </c>
    </row>
    <row r="3921" spans="1:16" ht="14.4" customHeight="1" x14ac:dyDescent="0.25">
      <c r="A3921" t="s">
        <v>2054</v>
      </c>
      <c r="I3921" s="285" t="s">
        <v>1782</v>
      </c>
      <c r="J3921" t="s">
        <v>782</v>
      </c>
      <c r="K3921" s="300">
        <v>6101704</v>
      </c>
      <c r="L3921" s="286">
        <f>ROWS(K$5:K3921)</f>
        <v>3917</v>
      </c>
      <c r="M3921" s="286" t="str">
        <f>IF(I3921='5.1'!$E$5,TXM!L3921,"")</f>
        <v/>
      </c>
      <c r="N3921" t="str">
        <f>IFERROR(SMALL($M$5:$M$8000,ROWS($M$5:M3921)),"")</f>
        <v/>
      </c>
      <c r="P3921" t="s">
        <v>2054</v>
      </c>
    </row>
    <row r="3922" spans="1:16" ht="14.4" customHeight="1" x14ac:dyDescent="0.25">
      <c r="A3922" t="s">
        <v>2054</v>
      </c>
      <c r="I3922" s="285" t="s">
        <v>1782</v>
      </c>
      <c r="J3922" t="s">
        <v>800</v>
      </c>
      <c r="K3922" s="300">
        <v>5709483</v>
      </c>
      <c r="L3922" s="286">
        <f>ROWS(K$5:K3922)</f>
        <v>3918</v>
      </c>
      <c r="M3922" s="286" t="str">
        <f>IF(I3922='5.1'!$E$5,TXM!L3922,"")</f>
        <v/>
      </c>
      <c r="N3922" t="str">
        <f>IFERROR(SMALL($M$5:$M$8000,ROWS($M$5:M3922)),"")</f>
        <v/>
      </c>
      <c r="P3922" t="s">
        <v>2054</v>
      </c>
    </row>
    <row r="3923" spans="1:16" ht="14.4" customHeight="1" x14ac:dyDescent="0.25">
      <c r="A3923" t="s">
        <v>2054</v>
      </c>
      <c r="I3923" s="285" t="s">
        <v>1782</v>
      </c>
      <c r="J3923" t="s">
        <v>802</v>
      </c>
      <c r="K3923" s="300">
        <v>5479363</v>
      </c>
      <c r="L3923" s="286">
        <f>ROWS(K$5:K3923)</f>
        <v>3919</v>
      </c>
      <c r="M3923" s="286" t="str">
        <f>IF(I3923='5.1'!$E$5,TXM!L3923,"")</f>
        <v/>
      </c>
      <c r="N3923" t="str">
        <f>IFERROR(SMALL($M$5:$M$8000,ROWS($M$5:M3923)),"")</f>
        <v/>
      </c>
      <c r="P3923" t="s">
        <v>2054</v>
      </c>
    </row>
    <row r="3924" spans="1:16" ht="14.4" customHeight="1" x14ac:dyDescent="0.25">
      <c r="A3924" t="s">
        <v>2054</v>
      </c>
      <c r="I3924" s="285" t="s">
        <v>1782</v>
      </c>
      <c r="J3924" t="s">
        <v>1097</v>
      </c>
      <c r="K3924" s="300">
        <v>4791333</v>
      </c>
      <c r="L3924" s="286">
        <f>ROWS(K$5:K3924)</f>
        <v>3920</v>
      </c>
      <c r="M3924" s="286" t="str">
        <f>IF(I3924='5.1'!$E$5,TXM!L3924,"")</f>
        <v/>
      </c>
      <c r="N3924" t="str">
        <f>IFERROR(SMALL($M$5:$M$8000,ROWS($M$5:M3924)),"")</f>
        <v/>
      </c>
      <c r="P3924" t="s">
        <v>2054</v>
      </c>
    </row>
    <row r="3925" spans="1:16" ht="14.4" customHeight="1" x14ac:dyDescent="0.25">
      <c r="A3925" t="s">
        <v>2054</v>
      </c>
      <c r="I3925" s="285" t="s">
        <v>1782</v>
      </c>
      <c r="J3925" t="s">
        <v>1076</v>
      </c>
      <c r="K3925" s="300">
        <v>4223290</v>
      </c>
      <c r="L3925" s="286">
        <f>ROWS(K$5:K3925)</f>
        <v>3921</v>
      </c>
      <c r="M3925" s="286" t="str">
        <f>IF(I3925='5.1'!$E$5,TXM!L3925,"")</f>
        <v/>
      </c>
      <c r="N3925" t="str">
        <f>IFERROR(SMALL($M$5:$M$8000,ROWS($M$5:M3925)),"")</f>
        <v/>
      </c>
      <c r="P3925" t="s">
        <v>2054</v>
      </c>
    </row>
    <row r="3926" spans="1:16" ht="14.4" customHeight="1" x14ac:dyDescent="0.25">
      <c r="A3926" t="s">
        <v>2054</v>
      </c>
      <c r="I3926" s="285" t="s">
        <v>1782</v>
      </c>
      <c r="J3926" t="s">
        <v>107</v>
      </c>
      <c r="K3926" s="300">
        <v>1903239</v>
      </c>
      <c r="L3926" s="286">
        <f>ROWS(K$5:K3926)</f>
        <v>3922</v>
      </c>
      <c r="M3926" s="286" t="str">
        <f>IF(I3926='5.1'!$E$5,TXM!L3926,"")</f>
        <v/>
      </c>
      <c r="N3926" t="str">
        <f>IFERROR(SMALL($M$5:$M$8000,ROWS($M$5:M3926)),"")</f>
        <v/>
      </c>
      <c r="P3926" t="s">
        <v>2054</v>
      </c>
    </row>
    <row r="3927" spans="1:16" ht="14.4" customHeight="1" x14ac:dyDescent="0.25">
      <c r="A3927" t="s">
        <v>2054</v>
      </c>
      <c r="I3927" s="285" t="s">
        <v>1782</v>
      </c>
      <c r="J3927" t="s">
        <v>113</v>
      </c>
      <c r="K3927" s="300">
        <v>1368032</v>
      </c>
      <c r="L3927" s="286">
        <f>ROWS(K$5:K3927)</f>
        <v>3923</v>
      </c>
      <c r="M3927" s="286" t="str">
        <f>IF(I3927='5.1'!$E$5,TXM!L3927,"")</f>
        <v/>
      </c>
      <c r="N3927" t="str">
        <f>IFERROR(SMALL($M$5:$M$8000,ROWS($M$5:M3927)),"")</f>
        <v/>
      </c>
      <c r="P3927" t="s">
        <v>2054</v>
      </c>
    </row>
    <row r="3928" spans="1:16" ht="14.4" customHeight="1" x14ac:dyDescent="0.25">
      <c r="A3928" t="s">
        <v>2054</v>
      </c>
      <c r="I3928" s="285" t="s">
        <v>1782</v>
      </c>
      <c r="J3928" t="s">
        <v>198</v>
      </c>
      <c r="K3928" s="300">
        <v>1345383</v>
      </c>
      <c r="L3928" s="286">
        <f>ROWS(K$5:K3928)</f>
        <v>3924</v>
      </c>
      <c r="M3928" s="286" t="str">
        <f>IF(I3928='5.1'!$E$5,TXM!L3928,"")</f>
        <v/>
      </c>
      <c r="N3928" t="str">
        <f>IFERROR(SMALL($M$5:$M$8000,ROWS($M$5:M3928)),"")</f>
        <v/>
      </c>
      <c r="P3928" t="s">
        <v>2054</v>
      </c>
    </row>
    <row r="3929" spans="1:16" ht="14.4" customHeight="1" x14ac:dyDescent="0.25">
      <c r="A3929" t="s">
        <v>2054</v>
      </c>
      <c r="I3929" s="285" t="s">
        <v>1782</v>
      </c>
      <c r="J3929" t="s">
        <v>823</v>
      </c>
      <c r="K3929" s="300">
        <v>1128465</v>
      </c>
      <c r="L3929" s="286">
        <f>ROWS(K$5:K3929)</f>
        <v>3925</v>
      </c>
      <c r="M3929" s="286" t="str">
        <f>IF(I3929='5.1'!$E$5,TXM!L3929,"")</f>
        <v/>
      </c>
      <c r="N3929" t="str">
        <f>IFERROR(SMALL($M$5:$M$8000,ROWS($M$5:M3929)),"")</f>
        <v/>
      </c>
      <c r="P3929" t="s">
        <v>2054</v>
      </c>
    </row>
    <row r="3930" spans="1:16" ht="14.4" customHeight="1" x14ac:dyDescent="0.25">
      <c r="A3930" t="s">
        <v>2054</v>
      </c>
      <c r="I3930" s="285" t="s">
        <v>1782</v>
      </c>
      <c r="J3930" t="s">
        <v>1092</v>
      </c>
      <c r="K3930" s="300">
        <v>1109595</v>
      </c>
      <c r="L3930" s="286">
        <f>ROWS(K$5:K3930)</f>
        <v>3926</v>
      </c>
      <c r="M3930" s="286" t="str">
        <f>IF(I3930='5.1'!$E$5,TXM!L3930,"")</f>
        <v/>
      </c>
      <c r="N3930" t="str">
        <f>IFERROR(SMALL($M$5:$M$8000,ROWS($M$5:M3930)),"")</f>
        <v/>
      </c>
      <c r="P3930" t="s">
        <v>2054</v>
      </c>
    </row>
    <row r="3931" spans="1:16" ht="14.4" customHeight="1" x14ac:dyDescent="0.25">
      <c r="A3931" t="s">
        <v>2054</v>
      </c>
      <c r="I3931" s="285" t="s">
        <v>1782</v>
      </c>
      <c r="J3931" t="s">
        <v>756</v>
      </c>
      <c r="K3931" s="300">
        <v>941265</v>
      </c>
      <c r="L3931" s="286">
        <f>ROWS(K$5:K3931)</f>
        <v>3927</v>
      </c>
      <c r="M3931" s="286" t="str">
        <f>IF(I3931='5.1'!$E$5,TXM!L3931,"")</f>
        <v/>
      </c>
      <c r="N3931" t="str">
        <f>IFERROR(SMALL($M$5:$M$8000,ROWS($M$5:M3931)),"")</f>
        <v/>
      </c>
      <c r="P3931" t="s">
        <v>2054</v>
      </c>
    </row>
    <row r="3932" spans="1:16" ht="14.4" customHeight="1" x14ac:dyDescent="0.25">
      <c r="A3932" t="s">
        <v>2054</v>
      </c>
      <c r="I3932" s="285" t="s">
        <v>1782</v>
      </c>
      <c r="J3932" t="s">
        <v>997</v>
      </c>
      <c r="K3932" s="300">
        <v>826424</v>
      </c>
      <c r="L3932" s="286">
        <f>ROWS(K$5:K3932)</f>
        <v>3928</v>
      </c>
      <c r="M3932" s="286" t="str">
        <f>IF(I3932='5.1'!$E$5,TXM!L3932,"")</f>
        <v/>
      </c>
      <c r="N3932" t="str">
        <f>IFERROR(SMALL($M$5:$M$8000,ROWS($M$5:M3932)),"")</f>
        <v/>
      </c>
      <c r="P3932" t="s">
        <v>2054</v>
      </c>
    </row>
    <row r="3933" spans="1:16" ht="14.4" customHeight="1" x14ac:dyDescent="0.25">
      <c r="A3933" t="s">
        <v>2054</v>
      </c>
      <c r="I3933" s="285" t="s">
        <v>1782</v>
      </c>
      <c r="J3933" t="s">
        <v>103</v>
      </c>
      <c r="K3933" s="300">
        <v>732561</v>
      </c>
      <c r="L3933" s="286">
        <f>ROWS(K$5:K3933)</f>
        <v>3929</v>
      </c>
      <c r="M3933" s="286" t="str">
        <f>IF(I3933='5.1'!$E$5,TXM!L3933,"")</f>
        <v/>
      </c>
      <c r="N3933" t="str">
        <f>IFERROR(SMALL($M$5:$M$8000,ROWS($M$5:M3933)),"")</f>
        <v/>
      </c>
      <c r="P3933" t="s">
        <v>2054</v>
      </c>
    </row>
    <row r="3934" spans="1:16" ht="14.4" customHeight="1" x14ac:dyDescent="0.25">
      <c r="A3934" t="s">
        <v>2054</v>
      </c>
      <c r="I3934" s="285" t="s">
        <v>1782</v>
      </c>
      <c r="J3934" t="s">
        <v>102</v>
      </c>
      <c r="K3934" s="300">
        <v>638335</v>
      </c>
      <c r="L3934" s="286">
        <f>ROWS(K$5:K3934)</f>
        <v>3930</v>
      </c>
      <c r="M3934" s="286" t="str">
        <f>IF(I3934='5.1'!$E$5,TXM!L3934,"")</f>
        <v/>
      </c>
      <c r="N3934" t="str">
        <f>IFERROR(SMALL($M$5:$M$8000,ROWS($M$5:M3934)),"")</f>
        <v/>
      </c>
      <c r="P3934" t="s">
        <v>2054</v>
      </c>
    </row>
    <row r="3935" spans="1:16" ht="14.4" customHeight="1" x14ac:dyDescent="0.25">
      <c r="A3935" t="s">
        <v>2054</v>
      </c>
      <c r="I3935" s="285" t="s">
        <v>1782</v>
      </c>
      <c r="J3935" t="s">
        <v>1098</v>
      </c>
      <c r="K3935" s="300">
        <v>615620</v>
      </c>
      <c r="L3935" s="286">
        <f>ROWS(K$5:K3935)</f>
        <v>3931</v>
      </c>
      <c r="M3935" s="286" t="str">
        <f>IF(I3935='5.1'!$E$5,TXM!L3935,"")</f>
        <v/>
      </c>
      <c r="N3935" t="str">
        <f>IFERROR(SMALL($M$5:$M$8000,ROWS($M$5:M3935)),"")</f>
        <v/>
      </c>
      <c r="P3935" t="s">
        <v>2054</v>
      </c>
    </row>
    <row r="3936" spans="1:16" ht="14.4" customHeight="1" x14ac:dyDescent="0.25">
      <c r="A3936" t="s">
        <v>2054</v>
      </c>
      <c r="I3936" s="285" t="s">
        <v>1782</v>
      </c>
      <c r="J3936" t="s">
        <v>1078</v>
      </c>
      <c r="K3936" s="300">
        <v>511480</v>
      </c>
      <c r="L3936" s="286">
        <f>ROWS(K$5:K3936)</f>
        <v>3932</v>
      </c>
      <c r="M3936" s="286" t="str">
        <f>IF(I3936='5.1'!$E$5,TXM!L3936,"")</f>
        <v/>
      </c>
      <c r="N3936" t="str">
        <f>IFERROR(SMALL($M$5:$M$8000,ROWS($M$5:M3936)),"")</f>
        <v/>
      </c>
      <c r="P3936" t="s">
        <v>2054</v>
      </c>
    </row>
    <row r="3937" spans="1:16" ht="14.4" customHeight="1" x14ac:dyDescent="0.25">
      <c r="A3937" t="s">
        <v>2054</v>
      </c>
      <c r="I3937" s="285" t="s">
        <v>1782</v>
      </c>
      <c r="J3937" t="s">
        <v>770</v>
      </c>
      <c r="K3937" s="300">
        <v>489953</v>
      </c>
      <c r="L3937" s="286">
        <f>ROWS(K$5:K3937)</f>
        <v>3933</v>
      </c>
      <c r="M3937" s="286" t="str">
        <f>IF(I3937='5.1'!$E$5,TXM!L3937,"")</f>
        <v/>
      </c>
      <c r="N3937" t="str">
        <f>IFERROR(SMALL($M$5:$M$8000,ROWS($M$5:M3937)),"")</f>
        <v/>
      </c>
      <c r="P3937" t="s">
        <v>2054</v>
      </c>
    </row>
    <row r="3938" spans="1:16" ht="14.4" customHeight="1" x14ac:dyDescent="0.25">
      <c r="A3938" t="s">
        <v>2054</v>
      </c>
      <c r="I3938" s="285" t="s">
        <v>1782</v>
      </c>
      <c r="J3938" t="s">
        <v>1083</v>
      </c>
      <c r="K3938" s="300">
        <v>462370</v>
      </c>
      <c r="L3938" s="286">
        <f>ROWS(K$5:K3938)</f>
        <v>3934</v>
      </c>
      <c r="M3938" s="286" t="str">
        <f>IF(I3938='5.1'!$E$5,TXM!L3938,"")</f>
        <v/>
      </c>
      <c r="N3938" t="str">
        <f>IFERROR(SMALL($M$5:$M$8000,ROWS($M$5:M3938)),"")</f>
        <v/>
      </c>
      <c r="P3938" t="s">
        <v>2054</v>
      </c>
    </row>
    <row r="3939" spans="1:16" ht="14.4" customHeight="1" x14ac:dyDescent="0.25">
      <c r="A3939" t="s">
        <v>2054</v>
      </c>
      <c r="I3939" s="285" t="s">
        <v>1782</v>
      </c>
      <c r="J3939" t="s">
        <v>754</v>
      </c>
      <c r="K3939" s="300">
        <v>456490</v>
      </c>
      <c r="L3939" s="286">
        <f>ROWS(K$5:K3939)</f>
        <v>3935</v>
      </c>
      <c r="M3939" s="286" t="str">
        <f>IF(I3939='5.1'!$E$5,TXM!L3939,"")</f>
        <v/>
      </c>
      <c r="N3939" t="str">
        <f>IFERROR(SMALL($M$5:$M$8000,ROWS($M$5:M3939)),"")</f>
        <v/>
      </c>
      <c r="P3939" t="s">
        <v>2054</v>
      </c>
    </row>
    <row r="3940" spans="1:16" ht="14.4" customHeight="1" x14ac:dyDescent="0.25">
      <c r="A3940" t="s">
        <v>2054</v>
      </c>
      <c r="I3940" s="285" t="s">
        <v>1782</v>
      </c>
      <c r="J3940" t="s">
        <v>812</v>
      </c>
      <c r="K3940" s="300">
        <v>450582</v>
      </c>
      <c r="L3940" s="286">
        <f>ROWS(K$5:K3940)</f>
        <v>3936</v>
      </c>
      <c r="M3940" s="286" t="str">
        <f>IF(I3940='5.1'!$E$5,TXM!L3940,"")</f>
        <v/>
      </c>
      <c r="N3940" t="str">
        <f>IFERROR(SMALL($M$5:$M$8000,ROWS($M$5:M3940)),"")</f>
        <v/>
      </c>
      <c r="P3940" t="s">
        <v>2054</v>
      </c>
    </row>
    <row r="3941" spans="1:16" ht="14.4" customHeight="1" x14ac:dyDescent="0.25">
      <c r="A3941" t="s">
        <v>2054</v>
      </c>
      <c r="I3941" s="285" t="s">
        <v>1782</v>
      </c>
      <c r="J3941" t="s">
        <v>711</v>
      </c>
      <c r="K3941" s="300">
        <v>399278</v>
      </c>
      <c r="L3941" s="286">
        <f>ROWS(K$5:K3941)</f>
        <v>3937</v>
      </c>
      <c r="M3941" s="286" t="str">
        <f>IF(I3941='5.1'!$E$5,TXM!L3941,"")</f>
        <v/>
      </c>
      <c r="N3941" t="str">
        <f>IFERROR(SMALL($M$5:$M$8000,ROWS($M$5:M3941)),"")</f>
        <v/>
      </c>
      <c r="P3941" t="s">
        <v>2054</v>
      </c>
    </row>
    <row r="3942" spans="1:16" ht="14.4" customHeight="1" x14ac:dyDescent="0.25">
      <c r="A3942" t="s">
        <v>2054</v>
      </c>
      <c r="I3942" s="285" t="s">
        <v>1782</v>
      </c>
      <c r="J3942" t="s">
        <v>768</v>
      </c>
      <c r="K3942" s="300">
        <v>386103</v>
      </c>
      <c r="L3942" s="286">
        <f>ROWS(K$5:K3942)</f>
        <v>3938</v>
      </c>
      <c r="M3942" s="286" t="str">
        <f>IF(I3942='5.1'!$E$5,TXM!L3942,"")</f>
        <v/>
      </c>
      <c r="N3942" t="str">
        <f>IFERROR(SMALL($M$5:$M$8000,ROWS($M$5:M3942)),"")</f>
        <v/>
      </c>
      <c r="P3942" t="s">
        <v>2054</v>
      </c>
    </row>
    <row r="3943" spans="1:16" ht="14.4" customHeight="1" x14ac:dyDescent="0.25">
      <c r="A3943" t="s">
        <v>2054</v>
      </c>
      <c r="I3943" s="285" t="s">
        <v>1782</v>
      </c>
      <c r="J3943" t="s">
        <v>794</v>
      </c>
      <c r="K3943" s="300">
        <v>320810</v>
      </c>
      <c r="L3943" s="286">
        <f>ROWS(K$5:K3943)</f>
        <v>3939</v>
      </c>
      <c r="M3943" s="286" t="str">
        <f>IF(I3943='5.1'!$E$5,TXM!L3943,"")</f>
        <v/>
      </c>
      <c r="N3943" t="str">
        <f>IFERROR(SMALL($M$5:$M$8000,ROWS($M$5:M3943)),"")</f>
        <v/>
      </c>
      <c r="P3943" t="s">
        <v>2054</v>
      </c>
    </row>
    <row r="3944" spans="1:16" ht="14.4" customHeight="1" x14ac:dyDescent="0.25">
      <c r="A3944" t="s">
        <v>2054</v>
      </c>
      <c r="I3944" s="285" t="s">
        <v>1782</v>
      </c>
      <c r="J3944" t="s">
        <v>788</v>
      </c>
      <c r="K3944" s="300">
        <v>316255</v>
      </c>
      <c r="L3944" s="286">
        <f>ROWS(K$5:K3944)</f>
        <v>3940</v>
      </c>
      <c r="M3944" s="286" t="str">
        <f>IF(I3944='5.1'!$E$5,TXM!L3944,"")</f>
        <v/>
      </c>
      <c r="N3944" t="str">
        <f>IFERROR(SMALL($M$5:$M$8000,ROWS($M$5:M3944)),"")</f>
        <v/>
      </c>
      <c r="P3944" t="s">
        <v>2054</v>
      </c>
    </row>
    <row r="3945" spans="1:16" ht="14.4" customHeight="1" x14ac:dyDescent="0.25">
      <c r="A3945" t="s">
        <v>2054</v>
      </c>
      <c r="I3945" s="285" t="s">
        <v>1782</v>
      </c>
      <c r="J3945" t="s">
        <v>1087</v>
      </c>
      <c r="K3945" s="300">
        <v>269961</v>
      </c>
      <c r="L3945" s="286">
        <f>ROWS(K$5:K3945)</f>
        <v>3941</v>
      </c>
      <c r="M3945" s="286" t="str">
        <f>IF(I3945='5.1'!$E$5,TXM!L3945,"")</f>
        <v/>
      </c>
      <c r="N3945" t="str">
        <f>IFERROR(SMALL($M$5:$M$8000,ROWS($M$5:M3945)),"")</f>
        <v/>
      </c>
      <c r="P3945" t="s">
        <v>2054</v>
      </c>
    </row>
    <row r="3946" spans="1:16" ht="14.4" customHeight="1" x14ac:dyDescent="0.25">
      <c r="A3946" t="s">
        <v>2054</v>
      </c>
      <c r="I3946" s="285" t="s">
        <v>1782</v>
      </c>
      <c r="J3946" t="s">
        <v>796</v>
      </c>
      <c r="K3946" s="300">
        <v>184036</v>
      </c>
      <c r="L3946" s="286">
        <f>ROWS(K$5:K3946)</f>
        <v>3942</v>
      </c>
      <c r="M3946" s="286" t="str">
        <f>IF(I3946='5.1'!$E$5,TXM!L3946,"")</f>
        <v/>
      </c>
      <c r="N3946" t="str">
        <f>IFERROR(SMALL($M$5:$M$8000,ROWS($M$5:M3946)),"")</f>
        <v/>
      </c>
      <c r="P3946" t="s">
        <v>2054</v>
      </c>
    </row>
    <row r="3947" spans="1:16" ht="14.4" customHeight="1" x14ac:dyDescent="0.25">
      <c r="A3947" t="s">
        <v>2054</v>
      </c>
      <c r="I3947" s="285" t="s">
        <v>1782</v>
      </c>
      <c r="J3947" t="s">
        <v>116</v>
      </c>
      <c r="K3947" s="300">
        <v>139423</v>
      </c>
      <c r="L3947" s="286">
        <f>ROWS(K$5:K3947)</f>
        <v>3943</v>
      </c>
      <c r="M3947" s="286" t="str">
        <f>IF(I3947='5.1'!$E$5,TXM!L3947,"")</f>
        <v/>
      </c>
      <c r="N3947" t="str">
        <f>IFERROR(SMALL($M$5:$M$8000,ROWS($M$5:M3947)),"")</f>
        <v/>
      </c>
      <c r="P3947" t="s">
        <v>2054</v>
      </c>
    </row>
    <row r="3948" spans="1:16" ht="14.4" customHeight="1" x14ac:dyDescent="0.25">
      <c r="A3948" t="s">
        <v>2054</v>
      </c>
      <c r="I3948" s="285" t="s">
        <v>1782</v>
      </c>
      <c r="J3948" t="s">
        <v>1085</v>
      </c>
      <c r="K3948" s="300">
        <v>121755</v>
      </c>
      <c r="L3948" s="286">
        <f>ROWS(K$5:K3948)</f>
        <v>3944</v>
      </c>
      <c r="M3948" s="286" t="str">
        <f>IF(I3948='5.1'!$E$5,TXM!L3948,"")</f>
        <v/>
      </c>
      <c r="N3948" t="str">
        <f>IFERROR(SMALL($M$5:$M$8000,ROWS($M$5:M3948)),"")</f>
        <v/>
      </c>
      <c r="P3948" t="s">
        <v>2054</v>
      </c>
    </row>
    <row r="3949" spans="1:16" ht="14.4" customHeight="1" x14ac:dyDescent="0.25">
      <c r="A3949" t="s">
        <v>2054</v>
      </c>
      <c r="I3949" s="285" t="s">
        <v>1782</v>
      </c>
      <c r="J3949" t="s">
        <v>197</v>
      </c>
      <c r="K3949" s="300">
        <v>118480</v>
      </c>
      <c r="L3949" s="286">
        <f>ROWS(K$5:K3949)</f>
        <v>3945</v>
      </c>
      <c r="M3949" s="286" t="str">
        <f>IF(I3949='5.1'!$E$5,TXM!L3949,"")</f>
        <v/>
      </c>
      <c r="N3949" t="str">
        <f>IFERROR(SMALL($M$5:$M$8000,ROWS($M$5:M3949)),"")</f>
        <v/>
      </c>
      <c r="P3949" t="s">
        <v>2054</v>
      </c>
    </row>
    <row r="3950" spans="1:16" ht="14.4" customHeight="1" x14ac:dyDescent="0.25">
      <c r="A3950" t="s">
        <v>2054</v>
      </c>
      <c r="I3950" s="285" t="s">
        <v>1782</v>
      </c>
      <c r="J3950" t="s">
        <v>742</v>
      </c>
      <c r="K3950" s="300">
        <v>75387</v>
      </c>
      <c r="L3950" s="286">
        <f>ROWS(K$5:K3950)</f>
        <v>3946</v>
      </c>
      <c r="M3950" s="286" t="str">
        <f>IF(I3950='5.1'!$E$5,TXM!L3950,"")</f>
        <v/>
      </c>
      <c r="N3950" t="str">
        <f>IFERROR(SMALL($M$5:$M$8000,ROWS($M$5:M3950)),"")</f>
        <v/>
      </c>
      <c r="P3950" t="s">
        <v>2054</v>
      </c>
    </row>
    <row r="3951" spans="1:16" ht="14.4" customHeight="1" x14ac:dyDescent="0.25">
      <c r="A3951" t="s">
        <v>2054</v>
      </c>
      <c r="I3951" s="285" t="s">
        <v>1782</v>
      </c>
      <c r="J3951" t="s">
        <v>112</v>
      </c>
      <c r="K3951" s="300">
        <v>64009</v>
      </c>
      <c r="L3951" s="286">
        <f>ROWS(K$5:K3951)</f>
        <v>3947</v>
      </c>
      <c r="M3951" s="286" t="str">
        <f>IF(I3951='5.1'!$E$5,TXM!L3951,"")</f>
        <v/>
      </c>
      <c r="N3951" t="str">
        <f>IFERROR(SMALL($M$5:$M$8000,ROWS($M$5:M3951)),"")</f>
        <v/>
      </c>
      <c r="P3951" t="s">
        <v>2054</v>
      </c>
    </row>
    <row r="3952" spans="1:16" ht="14.4" customHeight="1" x14ac:dyDescent="0.25">
      <c r="A3952" t="s">
        <v>2054</v>
      </c>
      <c r="I3952" s="285" t="s">
        <v>1782</v>
      </c>
      <c r="J3952" t="s">
        <v>1084</v>
      </c>
      <c r="K3952" s="300">
        <v>59151</v>
      </c>
      <c r="L3952" s="286">
        <f>ROWS(K$5:K3952)</f>
        <v>3948</v>
      </c>
      <c r="M3952" s="286" t="str">
        <f>IF(I3952='5.1'!$E$5,TXM!L3952,"")</f>
        <v/>
      </c>
      <c r="N3952" t="str">
        <f>IFERROR(SMALL($M$5:$M$8000,ROWS($M$5:M3952)),"")</f>
        <v/>
      </c>
      <c r="P3952" t="s">
        <v>2054</v>
      </c>
    </row>
    <row r="3953" spans="1:16" ht="14.4" customHeight="1" x14ac:dyDescent="0.25">
      <c r="A3953" t="s">
        <v>2054</v>
      </c>
      <c r="I3953" s="285" t="s">
        <v>1782</v>
      </c>
      <c r="J3953" t="s">
        <v>1094</v>
      </c>
      <c r="K3953" s="300">
        <v>57594</v>
      </c>
      <c r="L3953" s="286">
        <f>ROWS(K$5:K3953)</f>
        <v>3949</v>
      </c>
      <c r="M3953" s="286" t="str">
        <f>IF(I3953='5.1'!$E$5,TXM!L3953,"")</f>
        <v/>
      </c>
      <c r="N3953" t="str">
        <f>IFERROR(SMALL($M$5:$M$8000,ROWS($M$5:M3953)),"")</f>
        <v/>
      </c>
      <c r="P3953" t="s">
        <v>2054</v>
      </c>
    </row>
    <row r="3954" spans="1:16" ht="14.4" customHeight="1" x14ac:dyDescent="0.25">
      <c r="A3954" t="s">
        <v>2054</v>
      </c>
      <c r="I3954" s="285" t="s">
        <v>1782</v>
      </c>
      <c r="J3954" t="s">
        <v>744</v>
      </c>
      <c r="K3954" s="300">
        <v>36101</v>
      </c>
      <c r="L3954" s="286">
        <f>ROWS(K$5:K3954)</f>
        <v>3950</v>
      </c>
      <c r="M3954" s="286" t="str">
        <f>IF(I3954='5.1'!$E$5,TXM!L3954,"")</f>
        <v/>
      </c>
      <c r="N3954" t="str">
        <f>IFERROR(SMALL($M$5:$M$8000,ROWS($M$5:M3954)),"")</f>
        <v/>
      </c>
      <c r="P3954" t="s">
        <v>2054</v>
      </c>
    </row>
    <row r="3955" spans="1:16" ht="14.4" customHeight="1" x14ac:dyDescent="0.25">
      <c r="A3955" t="s">
        <v>2054</v>
      </c>
      <c r="I3955" s="285" t="s">
        <v>1782</v>
      </c>
      <c r="J3955" t="s">
        <v>1088</v>
      </c>
      <c r="K3955" s="300">
        <v>18851</v>
      </c>
      <c r="L3955" s="286">
        <f>ROWS(K$5:K3955)</f>
        <v>3951</v>
      </c>
      <c r="M3955" s="286" t="str">
        <f>IF(I3955='5.1'!$E$5,TXM!L3955,"")</f>
        <v/>
      </c>
      <c r="N3955" t="str">
        <f>IFERROR(SMALL($M$5:$M$8000,ROWS($M$5:M3955)),"")</f>
        <v/>
      </c>
      <c r="P3955" t="s">
        <v>2054</v>
      </c>
    </row>
    <row r="3956" spans="1:16" ht="14.4" customHeight="1" x14ac:dyDescent="0.25">
      <c r="A3956" t="s">
        <v>2054</v>
      </c>
      <c r="I3956" s="285" t="s">
        <v>1782</v>
      </c>
      <c r="J3956" t="s">
        <v>1089</v>
      </c>
      <c r="K3956" s="300">
        <v>15632</v>
      </c>
      <c r="L3956" s="286">
        <f>ROWS(K$5:K3956)</f>
        <v>3952</v>
      </c>
      <c r="M3956" s="286" t="str">
        <f>IF(I3956='5.1'!$E$5,TXM!L3956,"")</f>
        <v/>
      </c>
      <c r="N3956" t="str">
        <f>IFERROR(SMALL($M$5:$M$8000,ROWS($M$5:M3956)),"")</f>
        <v/>
      </c>
      <c r="P3956" t="s">
        <v>2054</v>
      </c>
    </row>
    <row r="3957" spans="1:16" ht="14.4" customHeight="1" x14ac:dyDescent="0.25">
      <c r="A3957" t="s">
        <v>2054</v>
      </c>
      <c r="I3957" s="285" t="s">
        <v>1782</v>
      </c>
      <c r="J3957" t="s">
        <v>1091</v>
      </c>
      <c r="K3957" s="300">
        <v>9867</v>
      </c>
      <c r="L3957" s="286">
        <f>ROWS(K$5:K3957)</f>
        <v>3953</v>
      </c>
      <c r="M3957" s="286" t="str">
        <f>IF(I3957='5.1'!$E$5,TXM!L3957,"")</f>
        <v/>
      </c>
      <c r="N3957" t="str">
        <f>IFERROR(SMALL($M$5:$M$8000,ROWS($M$5:M3957)),"")</f>
        <v/>
      </c>
      <c r="P3957" t="s">
        <v>2054</v>
      </c>
    </row>
    <row r="3958" spans="1:16" ht="14.4" customHeight="1" x14ac:dyDescent="0.25">
      <c r="A3958" t="s">
        <v>2054</v>
      </c>
      <c r="I3958" s="285" t="s">
        <v>1782</v>
      </c>
      <c r="J3958" t="s">
        <v>772</v>
      </c>
      <c r="K3958" s="300">
        <v>4208</v>
      </c>
      <c r="L3958" s="286">
        <f>ROWS(K$5:K3958)</f>
        <v>3954</v>
      </c>
      <c r="M3958" s="286" t="str">
        <f>IF(I3958='5.1'!$E$5,TXM!L3958,"")</f>
        <v/>
      </c>
      <c r="N3958" t="str">
        <f>IFERROR(SMALL($M$5:$M$8000,ROWS($M$5:M3958)),"")</f>
        <v/>
      </c>
      <c r="P3958" t="s">
        <v>2054</v>
      </c>
    </row>
    <row r="3959" spans="1:16" ht="14.4" customHeight="1" x14ac:dyDescent="0.25">
      <c r="A3959" t="s">
        <v>2054</v>
      </c>
      <c r="I3959" s="285" t="s">
        <v>1782</v>
      </c>
      <c r="J3959" t="s">
        <v>111</v>
      </c>
      <c r="K3959" s="300">
        <v>1446</v>
      </c>
      <c r="L3959" s="286">
        <f>ROWS(K$5:K3959)</f>
        <v>3955</v>
      </c>
      <c r="M3959" s="286" t="str">
        <f>IF(I3959='5.1'!$E$5,TXM!L3959,"")</f>
        <v/>
      </c>
      <c r="N3959" t="str">
        <f>IFERROR(SMALL($M$5:$M$8000,ROWS($M$5:M3959)),"")</f>
        <v/>
      </c>
      <c r="P3959" t="s">
        <v>2054</v>
      </c>
    </row>
    <row r="3960" spans="1:16" ht="14.4" customHeight="1" x14ac:dyDescent="0.25">
      <c r="A3960" t="s">
        <v>2054</v>
      </c>
      <c r="I3960" s="285" t="s">
        <v>1785</v>
      </c>
      <c r="J3960" t="s">
        <v>810</v>
      </c>
      <c r="K3960" s="300">
        <v>1335201885</v>
      </c>
      <c r="L3960" s="286">
        <f>ROWS(K$5:K3960)</f>
        <v>3956</v>
      </c>
      <c r="M3960" s="286" t="str">
        <f>IF(I3960='5.1'!$E$5,TXM!L3960,"")</f>
        <v/>
      </c>
      <c r="N3960" t="str">
        <f>IFERROR(SMALL($M$5:$M$8000,ROWS($M$5:M3960)),"")</f>
        <v/>
      </c>
      <c r="P3960" t="s">
        <v>2054</v>
      </c>
    </row>
    <row r="3961" spans="1:16" ht="14.4" customHeight="1" x14ac:dyDescent="0.25">
      <c r="A3961" t="s">
        <v>2054</v>
      </c>
      <c r="I3961" s="285" t="s">
        <v>1785</v>
      </c>
      <c r="J3961" t="s">
        <v>808</v>
      </c>
      <c r="K3961" s="300">
        <v>1032856598</v>
      </c>
      <c r="L3961" s="286">
        <f>ROWS(K$5:K3961)</f>
        <v>3957</v>
      </c>
      <c r="M3961" s="286" t="str">
        <f>IF(I3961='5.1'!$E$5,TXM!L3961,"")</f>
        <v/>
      </c>
      <c r="N3961" t="str">
        <f>IFERROR(SMALL($M$5:$M$8000,ROWS($M$5:M3961)),"")</f>
        <v/>
      </c>
      <c r="P3961" t="s">
        <v>2054</v>
      </c>
    </row>
    <row r="3962" spans="1:16" ht="14.4" customHeight="1" x14ac:dyDescent="0.25">
      <c r="A3962" t="s">
        <v>2054</v>
      </c>
      <c r="I3962" s="285" t="s">
        <v>1785</v>
      </c>
      <c r="J3962" t="s">
        <v>806</v>
      </c>
      <c r="K3962" s="300">
        <v>911374035</v>
      </c>
      <c r="L3962" s="286">
        <f>ROWS(K$5:K3962)</f>
        <v>3958</v>
      </c>
      <c r="M3962" s="286" t="str">
        <f>IF(I3962='5.1'!$E$5,TXM!L3962,"")</f>
        <v/>
      </c>
      <c r="N3962" t="str">
        <f>IFERROR(SMALL($M$5:$M$8000,ROWS($M$5:M3962)),"")</f>
        <v/>
      </c>
      <c r="P3962" t="s">
        <v>2054</v>
      </c>
    </row>
    <row r="3963" spans="1:16" ht="14.4" customHeight="1" x14ac:dyDescent="0.25">
      <c r="A3963" t="s">
        <v>2054</v>
      </c>
      <c r="I3963" s="285" t="s">
        <v>1785</v>
      </c>
      <c r="J3963" t="s">
        <v>719</v>
      </c>
      <c r="K3963" s="300">
        <v>552428122</v>
      </c>
      <c r="L3963" s="286">
        <f>ROWS(K$5:K3963)</f>
        <v>3959</v>
      </c>
      <c r="M3963" s="286" t="str">
        <f>IF(I3963='5.1'!$E$5,TXM!L3963,"")</f>
        <v/>
      </c>
      <c r="N3963" t="str">
        <f>IFERROR(SMALL($M$5:$M$8000,ROWS($M$5:M3963)),"")</f>
        <v/>
      </c>
      <c r="P3963" t="s">
        <v>2054</v>
      </c>
    </row>
    <row r="3964" spans="1:16" ht="14.4" customHeight="1" x14ac:dyDescent="0.25">
      <c r="A3964" t="s">
        <v>2054</v>
      </c>
      <c r="I3964" s="285" t="s">
        <v>1785</v>
      </c>
      <c r="J3964" t="s">
        <v>1080</v>
      </c>
      <c r="K3964" s="300">
        <v>339550191</v>
      </c>
      <c r="L3964" s="286">
        <f>ROWS(K$5:K3964)</f>
        <v>3960</v>
      </c>
      <c r="M3964" s="286" t="str">
        <f>IF(I3964='5.1'!$E$5,TXM!L3964,"")</f>
        <v/>
      </c>
      <c r="N3964" t="str">
        <f>IFERROR(SMALL($M$5:$M$8000,ROWS($M$5:M3964)),"")</f>
        <v/>
      </c>
      <c r="P3964" t="s">
        <v>2054</v>
      </c>
    </row>
    <row r="3965" spans="1:16" ht="14.4" customHeight="1" x14ac:dyDescent="0.25">
      <c r="A3965" t="s">
        <v>2054</v>
      </c>
      <c r="I3965" s="285" t="s">
        <v>1785</v>
      </c>
      <c r="J3965" t="s">
        <v>784</v>
      </c>
      <c r="K3965" s="300">
        <v>233662402</v>
      </c>
      <c r="L3965" s="286">
        <f>ROWS(K$5:K3965)</f>
        <v>3961</v>
      </c>
      <c r="M3965" s="286" t="str">
        <f>IF(I3965='5.1'!$E$5,TXM!L3965,"")</f>
        <v/>
      </c>
      <c r="N3965" t="str">
        <f>IFERROR(SMALL($M$5:$M$8000,ROWS($M$5:M3965)),"")</f>
        <v/>
      </c>
      <c r="P3965" t="s">
        <v>2054</v>
      </c>
    </row>
    <row r="3966" spans="1:16" ht="14.4" customHeight="1" x14ac:dyDescent="0.25">
      <c r="A3966" t="s">
        <v>2054</v>
      </c>
      <c r="I3966" s="285" t="s">
        <v>1785</v>
      </c>
      <c r="J3966" t="s">
        <v>1093</v>
      </c>
      <c r="K3966" s="300">
        <v>173057239</v>
      </c>
      <c r="L3966" s="286">
        <f>ROWS(K$5:K3966)</f>
        <v>3962</v>
      </c>
      <c r="M3966" s="286" t="str">
        <f>IF(I3966='5.1'!$E$5,TXM!L3966,"")</f>
        <v/>
      </c>
      <c r="N3966" t="str">
        <f>IFERROR(SMALL($M$5:$M$8000,ROWS($M$5:M3966)),"")</f>
        <v/>
      </c>
      <c r="P3966" t="s">
        <v>2054</v>
      </c>
    </row>
    <row r="3967" spans="1:16" ht="14.4" customHeight="1" x14ac:dyDescent="0.25">
      <c r="A3967" t="s">
        <v>2054</v>
      </c>
      <c r="I3967" s="285" t="s">
        <v>1785</v>
      </c>
      <c r="J3967" t="s">
        <v>782</v>
      </c>
      <c r="K3967" s="300">
        <v>165399074</v>
      </c>
      <c r="L3967" s="286">
        <f>ROWS(K$5:K3967)</f>
        <v>3963</v>
      </c>
      <c r="M3967" s="286" t="str">
        <f>IF(I3967='5.1'!$E$5,TXM!L3967,"")</f>
        <v/>
      </c>
      <c r="N3967" t="str">
        <f>IFERROR(SMALL($M$5:$M$8000,ROWS($M$5:M3967)),"")</f>
        <v/>
      </c>
      <c r="P3967" t="s">
        <v>2054</v>
      </c>
    </row>
    <row r="3968" spans="1:16" ht="14.4" customHeight="1" x14ac:dyDescent="0.25">
      <c r="A3968" t="s">
        <v>2054</v>
      </c>
      <c r="I3968" s="285" t="s">
        <v>1785</v>
      </c>
      <c r="J3968" t="s">
        <v>804</v>
      </c>
      <c r="K3968" s="300">
        <v>94072310</v>
      </c>
      <c r="L3968" s="286">
        <f>ROWS(K$5:K3968)</f>
        <v>3964</v>
      </c>
      <c r="M3968" s="286" t="str">
        <f>IF(I3968='5.1'!$E$5,TXM!L3968,"")</f>
        <v/>
      </c>
      <c r="N3968" t="str">
        <f>IFERROR(SMALL($M$5:$M$8000,ROWS($M$5:M3968)),"")</f>
        <v/>
      </c>
      <c r="P3968" t="s">
        <v>2054</v>
      </c>
    </row>
    <row r="3969" spans="1:16" ht="14.4" customHeight="1" x14ac:dyDescent="0.25">
      <c r="A3969" t="s">
        <v>2054</v>
      </c>
      <c r="I3969" s="285" t="s">
        <v>1785</v>
      </c>
      <c r="J3969" t="s">
        <v>1081</v>
      </c>
      <c r="K3969" s="300">
        <v>85854208</v>
      </c>
      <c r="L3969" s="286">
        <f>ROWS(K$5:K3969)</f>
        <v>3965</v>
      </c>
      <c r="M3969" s="286" t="str">
        <f>IF(I3969='5.1'!$E$5,TXM!L3969,"")</f>
        <v/>
      </c>
      <c r="N3969" t="str">
        <f>IFERROR(SMALL($M$5:$M$8000,ROWS($M$5:M3969)),"")</f>
        <v/>
      </c>
      <c r="P3969" t="s">
        <v>2054</v>
      </c>
    </row>
    <row r="3970" spans="1:16" ht="14.4" customHeight="1" x14ac:dyDescent="0.25">
      <c r="A3970" t="s">
        <v>2054</v>
      </c>
      <c r="I3970" s="285" t="s">
        <v>1785</v>
      </c>
      <c r="J3970" t="s">
        <v>748</v>
      </c>
      <c r="K3970" s="300">
        <v>74490747</v>
      </c>
      <c r="L3970" s="286">
        <f>ROWS(K$5:K3970)</f>
        <v>3966</v>
      </c>
      <c r="M3970" s="286" t="str">
        <f>IF(I3970='5.1'!$E$5,TXM!L3970,"")</f>
        <v/>
      </c>
      <c r="N3970" t="str">
        <f>IFERROR(SMALL($M$5:$M$8000,ROWS($M$5:M3970)),"")</f>
        <v/>
      </c>
      <c r="P3970" t="s">
        <v>2054</v>
      </c>
    </row>
    <row r="3971" spans="1:16" ht="14.4" customHeight="1" x14ac:dyDescent="0.25">
      <c r="A3971" t="s">
        <v>2054</v>
      </c>
      <c r="I3971" s="285" t="s">
        <v>1785</v>
      </c>
      <c r="J3971" t="s">
        <v>802</v>
      </c>
      <c r="K3971" s="300">
        <v>64382349</v>
      </c>
      <c r="L3971" s="286">
        <f>ROWS(K$5:K3971)</f>
        <v>3967</v>
      </c>
      <c r="M3971" s="286" t="str">
        <f>IF(I3971='5.1'!$E$5,TXM!L3971,"")</f>
        <v/>
      </c>
      <c r="N3971" t="str">
        <f>IFERROR(SMALL($M$5:$M$8000,ROWS($M$5:M3971)),"")</f>
        <v/>
      </c>
      <c r="P3971" t="s">
        <v>2054</v>
      </c>
    </row>
    <row r="3972" spans="1:16" ht="14.4" customHeight="1" x14ac:dyDescent="0.25">
      <c r="A3972" t="s">
        <v>2054</v>
      </c>
      <c r="I3972" s="285" t="s">
        <v>1785</v>
      </c>
      <c r="J3972" t="s">
        <v>746</v>
      </c>
      <c r="K3972" s="300">
        <v>48150042</v>
      </c>
      <c r="L3972" s="286">
        <f>ROWS(K$5:K3972)</f>
        <v>3968</v>
      </c>
      <c r="M3972" s="286" t="str">
        <f>IF(I3972='5.1'!$E$5,TXM!L3972,"")</f>
        <v/>
      </c>
      <c r="N3972" t="str">
        <f>IFERROR(SMALL($M$5:$M$8000,ROWS($M$5:M3972)),"")</f>
        <v/>
      </c>
      <c r="P3972" t="s">
        <v>2054</v>
      </c>
    </row>
    <row r="3973" spans="1:16" ht="14.4" customHeight="1" x14ac:dyDescent="0.25">
      <c r="A3973" t="s">
        <v>2054</v>
      </c>
      <c r="I3973" s="285" t="s">
        <v>1785</v>
      </c>
      <c r="J3973" t="s">
        <v>1090</v>
      </c>
      <c r="K3973" s="300">
        <v>35417781</v>
      </c>
      <c r="L3973" s="286">
        <f>ROWS(K$5:K3973)</f>
        <v>3969</v>
      </c>
      <c r="M3973" s="286" t="str">
        <f>IF(I3973='5.1'!$E$5,TXM!L3973,"")</f>
        <v/>
      </c>
      <c r="N3973" t="str">
        <f>IFERROR(SMALL($M$5:$M$8000,ROWS($M$5:M3973)),"")</f>
        <v/>
      </c>
      <c r="P3973" t="s">
        <v>2054</v>
      </c>
    </row>
    <row r="3974" spans="1:16" ht="14.4" customHeight="1" x14ac:dyDescent="0.25">
      <c r="A3974" t="s">
        <v>2054</v>
      </c>
      <c r="I3974" s="285" t="s">
        <v>1785</v>
      </c>
      <c r="J3974" t="s">
        <v>1096</v>
      </c>
      <c r="K3974" s="300">
        <v>33692738</v>
      </c>
      <c r="L3974" s="286">
        <f>ROWS(K$5:K3974)</f>
        <v>3970</v>
      </c>
      <c r="M3974" s="286" t="str">
        <f>IF(I3974='5.1'!$E$5,TXM!L3974,"")</f>
        <v/>
      </c>
      <c r="N3974" t="str">
        <f>IFERROR(SMALL($M$5:$M$8000,ROWS($M$5:M3974)),"")</f>
        <v/>
      </c>
      <c r="P3974" t="s">
        <v>2054</v>
      </c>
    </row>
    <row r="3975" spans="1:16" ht="14.4" customHeight="1" x14ac:dyDescent="0.25">
      <c r="A3975" t="s">
        <v>2054</v>
      </c>
      <c r="I3975" s="285" t="s">
        <v>1785</v>
      </c>
      <c r="J3975" t="s">
        <v>1097</v>
      </c>
      <c r="K3975" s="300">
        <v>32949898</v>
      </c>
      <c r="L3975" s="286">
        <f>ROWS(K$5:K3975)</f>
        <v>3971</v>
      </c>
      <c r="M3975" s="286" t="str">
        <f>IF(I3975='5.1'!$E$5,TXM!L3975,"")</f>
        <v/>
      </c>
      <c r="N3975" t="str">
        <f>IFERROR(SMALL($M$5:$M$8000,ROWS($M$5:M3975)),"")</f>
        <v/>
      </c>
      <c r="P3975" t="s">
        <v>2054</v>
      </c>
    </row>
    <row r="3976" spans="1:16" ht="14.4" customHeight="1" x14ac:dyDescent="0.25">
      <c r="A3976" t="s">
        <v>2054</v>
      </c>
      <c r="I3976" s="285" t="s">
        <v>1785</v>
      </c>
      <c r="J3976" t="s">
        <v>760</v>
      </c>
      <c r="K3976" s="300">
        <v>32535328</v>
      </c>
      <c r="L3976" s="286">
        <f>ROWS(K$5:K3976)</f>
        <v>3972</v>
      </c>
      <c r="M3976" s="286" t="str">
        <f>IF(I3976='5.1'!$E$5,TXM!L3976,"")</f>
        <v/>
      </c>
      <c r="N3976" t="str">
        <f>IFERROR(SMALL($M$5:$M$8000,ROWS($M$5:M3976)),"")</f>
        <v/>
      </c>
      <c r="P3976" t="s">
        <v>2054</v>
      </c>
    </row>
    <row r="3977" spans="1:16" ht="14.4" customHeight="1" x14ac:dyDescent="0.25">
      <c r="A3977" t="s">
        <v>2054</v>
      </c>
      <c r="I3977" s="285" t="s">
        <v>1785</v>
      </c>
      <c r="J3977" t="s">
        <v>199</v>
      </c>
      <c r="K3977" s="300">
        <v>28785128</v>
      </c>
      <c r="L3977" s="286">
        <f>ROWS(K$5:K3977)</f>
        <v>3973</v>
      </c>
      <c r="M3977" s="286" t="str">
        <f>IF(I3977='5.1'!$E$5,TXM!L3977,"")</f>
        <v/>
      </c>
      <c r="N3977" t="str">
        <f>IFERROR(SMALL($M$5:$M$8000,ROWS($M$5:M3977)),"")</f>
        <v/>
      </c>
      <c r="P3977" t="s">
        <v>2054</v>
      </c>
    </row>
    <row r="3978" spans="1:16" ht="14.4" customHeight="1" x14ac:dyDescent="0.25">
      <c r="A3978" t="s">
        <v>2054</v>
      </c>
      <c r="I3978" s="285" t="s">
        <v>1785</v>
      </c>
      <c r="J3978" t="s">
        <v>725</v>
      </c>
      <c r="K3978" s="300">
        <v>25882401</v>
      </c>
      <c r="L3978" s="286">
        <f>ROWS(K$5:K3978)</f>
        <v>3974</v>
      </c>
      <c r="M3978" s="286" t="str">
        <f>IF(I3978='5.1'!$E$5,TXM!L3978,"")</f>
        <v/>
      </c>
      <c r="N3978" t="str">
        <f>IFERROR(SMALL($M$5:$M$8000,ROWS($M$5:M3978)),"")</f>
        <v/>
      </c>
      <c r="P3978" t="s">
        <v>2054</v>
      </c>
    </row>
    <row r="3979" spans="1:16" ht="14.4" customHeight="1" x14ac:dyDescent="0.25">
      <c r="A3979" t="s">
        <v>2054</v>
      </c>
      <c r="I3979" s="285" t="s">
        <v>1785</v>
      </c>
      <c r="J3979" t="s">
        <v>1079</v>
      </c>
      <c r="K3979" s="300">
        <v>23516398</v>
      </c>
      <c r="L3979" s="286">
        <f>ROWS(K$5:K3979)</f>
        <v>3975</v>
      </c>
      <c r="M3979" s="286" t="str">
        <f>IF(I3979='5.1'!$E$5,TXM!L3979,"")</f>
        <v/>
      </c>
      <c r="N3979" t="str">
        <f>IFERROR(SMALL($M$5:$M$8000,ROWS($M$5:M3979)),"")</f>
        <v/>
      </c>
      <c r="P3979" t="s">
        <v>2054</v>
      </c>
    </row>
    <row r="3980" spans="1:16" ht="14.4" customHeight="1" x14ac:dyDescent="0.25">
      <c r="A3980" t="s">
        <v>2054</v>
      </c>
      <c r="I3980" s="285" t="s">
        <v>1785</v>
      </c>
      <c r="J3980" t="s">
        <v>715</v>
      </c>
      <c r="K3980" s="300">
        <v>18473975</v>
      </c>
      <c r="L3980" s="286">
        <f>ROWS(K$5:K3980)</f>
        <v>3976</v>
      </c>
      <c r="M3980" s="286" t="str">
        <f>IF(I3980='5.1'!$E$5,TXM!L3980,"")</f>
        <v/>
      </c>
      <c r="N3980" t="str">
        <f>IFERROR(SMALL($M$5:$M$8000,ROWS($M$5:M3980)),"")</f>
        <v/>
      </c>
      <c r="P3980" t="s">
        <v>2054</v>
      </c>
    </row>
    <row r="3981" spans="1:16" ht="14.4" customHeight="1" x14ac:dyDescent="0.25">
      <c r="A3981" t="s">
        <v>2054</v>
      </c>
      <c r="I3981" s="285" t="s">
        <v>1785</v>
      </c>
      <c r="J3981" t="s">
        <v>750</v>
      </c>
      <c r="K3981" s="300">
        <v>14394627</v>
      </c>
      <c r="L3981" s="286">
        <f>ROWS(K$5:K3981)</f>
        <v>3977</v>
      </c>
      <c r="M3981" s="286" t="str">
        <f>IF(I3981='5.1'!$E$5,TXM!L3981,"")</f>
        <v/>
      </c>
      <c r="N3981" t="str">
        <f>IFERROR(SMALL($M$5:$M$8000,ROWS($M$5:M3981)),"")</f>
        <v/>
      </c>
      <c r="P3981" t="s">
        <v>2054</v>
      </c>
    </row>
    <row r="3982" spans="1:16" ht="14.4" customHeight="1" x14ac:dyDescent="0.25">
      <c r="A3982" t="s">
        <v>2054</v>
      </c>
      <c r="I3982" s="285" t="s">
        <v>1785</v>
      </c>
      <c r="J3982" t="s">
        <v>723</v>
      </c>
      <c r="K3982" s="300">
        <v>12162488</v>
      </c>
      <c r="L3982" s="286">
        <f>ROWS(K$5:K3982)</f>
        <v>3978</v>
      </c>
      <c r="M3982" s="286" t="str">
        <f>IF(I3982='5.1'!$E$5,TXM!L3982,"")</f>
        <v/>
      </c>
      <c r="N3982" t="str">
        <f>IFERROR(SMALL($M$5:$M$8000,ROWS($M$5:M3982)),"")</f>
        <v/>
      </c>
      <c r="P3982" t="s">
        <v>2054</v>
      </c>
    </row>
    <row r="3983" spans="1:16" ht="14.4" customHeight="1" x14ac:dyDescent="0.25">
      <c r="A3983" t="s">
        <v>2054</v>
      </c>
      <c r="I3983" s="285" t="s">
        <v>1785</v>
      </c>
      <c r="J3983" t="s">
        <v>999</v>
      </c>
      <c r="K3983" s="300">
        <v>12075408</v>
      </c>
      <c r="L3983" s="286">
        <f>ROWS(K$5:K3983)</f>
        <v>3979</v>
      </c>
      <c r="M3983" s="286" t="str">
        <f>IF(I3983='5.1'!$E$5,TXM!L3983,"")</f>
        <v/>
      </c>
      <c r="N3983" t="str">
        <f>IFERROR(SMALL($M$5:$M$8000,ROWS($M$5:M3983)),"")</f>
        <v/>
      </c>
      <c r="P3983" t="s">
        <v>2054</v>
      </c>
    </row>
    <row r="3984" spans="1:16" ht="14.4" customHeight="1" x14ac:dyDescent="0.25">
      <c r="A3984" t="s">
        <v>2054</v>
      </c>
      <c r="I3984" s="285" t="s">
        <v>1785</v>
      </c>
      <c r="J3984" t="s">
        <v>821</v>
      </c>
      <c r="K3984" s="300">
        <v>10489974</v>
      </c>
      <c r="L3984" s="286">
        <f>ROWS(K$5:K3984)</f>
        <v>3980</v>
      </c>
      <c r="M3984" s="286" t="str">
        <f>IF(I3984='5.1'!$E$5,TXM!L3984,"")</f>
        <v/>
      </c>
      <c r="N3984" t="str">
        <f>IFERROR(SMALL($M$5:$M$8000,ROWS($M$5:M3984)),"")</f>
        <v/>
      </c>
      <c r="P3984" t="s">
        <v>2054</v>
      </c>
    </row>
    <row r="3985" spans="1:16" ht="14.4" customHeight="1" x14ac:dyDescent="0.25">
      <c r="A3985" t="s">
        <v>2054</v>
      </c>
      <c r="I3985" s="285" t="s">
        <v>1785</v>
      </c>
      <c r="J3985" t="s">
        <v>786</v>
      </c>
      <c r="K3985" s="300">
        <v>9965830</v>
      </c>
      <c r="L3985" s="286">
        <f>ROWS(K$5:K3985)</f>
        <v>3981</v>
      </c>
      <c r="M3985" s="286" t="str">
        <f>IF(I3985='5.1'!$E$5,TXM!L3985,"")</f>
        <v/>
      </c>
      <c r="N3985" t="str">
        <f>IFERROR(SMALL($M$5:$M$8000,ROWS($M$5:M3985)),"")</f>
        <v/>
      </c>
      <c r="P3985" t="s">
        <v>2054</v>
      </c>
    </row>
    <row r="3986" spans="1:16" ht="14.4" customHeight="1" x14ac:dyDescent="0.25">
      <c r="A3986" t="s">
        <v>2054</v>
      </c>
      <c r="I3986" s="285" t="s">
        <v>1785</v>
      </c>
      <c r="J3986" t="s">
        <v>717</v>
      </c>
      <c r="K3986" s="300">
        <v>6622765</v>
      </c>
      <c r="L3986" s="286">
        <f>ROWS(K$5:K3986)</f>
        <v>3982</v>
      </c>
      <c r="M3986" s="286" t="str">
        <f>IF(I3986='5.1'!$E$5,TXM!L3986,"")</f>
        <v/>
      </c>
      <c r="N3986" t="str">
        <f>IFERROR(SMALL($M$5:$M$8000,ROWS($M$5:M3986)),"")</f>
        <v/>
      </c>
      <c r="P3986" t="s">
        <v>2054</v>
      </c>
    </row>
    <row r="3987" spans="1:16" ht="14.4" customHeight="1" x14ac:dyDescent="0.25">
      <c r="A3987" t="s">
        <v>2054</v>
      </c>
      <c r="I3987" s="285" t="s">
        <v>1785</v>
      </c>
      <c r="J3987" t="s">
        <v>1076</v>
      </c>
      <c r="K3987" s="300">
        <v>5813915</v>
      </c>
      <c r="L3987" s="286">
        <f>ROWS(K$5:K3987)</f>
        <v>3983</v>
      </c>
      <c r="M3987" s="286" t="str">
        <f>IF(I3987='5.1'!$E$5,TXM!L3987,"")</f>
        <v/>
      </c>
      <c r="N3987" t="str">
        <f>IFERROR(SMALL($M$5:$M$8000,ROWS($M$5:M3987)),"")</f>
        <v/>
      </c>
      <c r="P3987" t="s">
        <v>2054</v>
      </c>
    </row>
    <row r="3988" spans="1:16" ht="14.4" customHeight="1" x14ac:dyDescent="0.25">
      <c r="A3988" t="s">
        <v>2054</v>
      </c>
      <c r="I3988" s="285" t="s">
        <v>1785</v>
      </c>
      <c r="J3988" t="s">
        <v>764</v>
      </c>
      <c r="K3988" s="300">
        <v>5809688</v>
      </c>
      <c r="L3988" s="286">
        <f>ROWS(K$5:K3988)</f>
        <v>3984</v>
      </c>
      <c r="M3988" s="286" t="str">
        <f>IF(I3988='5.1'!$E$5,TXM!L3988,"")</f>
        <v/>
      </c>
      <c r="N3988" t="str">
        <f>IFERROR(SMALL($M$5:$M$8000,ROWS($M$5:M3988)),"")</f>
        <v/>
      </c>
      <c r="P3988" t="s">
        <v>2054</v>
      </c>
    </row>
    <row r="3989" spans="1:16" ht="14.4" customHeight="1" x14ac:dyDescent="0.25">
      <c r="A3989" t="s">
        <v>2054</v>
      </c>
      <c r="I3989" s="285" t="s">
        <v>1785</v>
      </c>
      <c r="J3989" t="s">
        <v>727</v>
      </c>
      <c r="K3989" s="300">
        <v>4948112</v>
      </c>
      <c r="L3989" s="286">
        <f>ROWS(K$5:K3989)</f>
        <v>3985</v>
      </c>
      <c r="M3989" s="286" t="str">
        <f>IF(I3989='5.1'!$E$5,TXM!L3989,"")</f>
        <v/>
      </c>
      <c r="N3989" t="str">
        <f>IFERROR(SMALL($M$5:$M$8000,ROWS($M$5:M3989)),"")</f>
        <v/>
      </c>
      <c r="P3989" t="s">
        <v>2054</v>
      </c>
    </row>
    <row r="3990" spans="1:16" ht="14.4" customHeight="1" x14ac:dyDescent="0.25">
      <c r="A3990" t="s">
        <v>2054</v>
      </c>
      <c r="I3990" s="285" t="s">
        <v>1785</v>
      </c>
      <c r="J3990" t="s">
        <v>790</v>
      </c>
      <c r="K3990" s="300">
        <v>4775564</v>
      </c>
      <c r="L3990" s="286">
        <f>ROWS(K$5:K3990)</f>
        <v>3986</v>
      </c>
      <c r="M3990" s="286" t="str">
        <f>IF(I3990='5.1'!$E$5,TXM!L3990,"")</f>
        <v/>
      </c>
      <c r="N3990" t="str">
        <f>IFERROR(SMALL($M$5:$M$8000,ROWS($M$5:M3990)),"")</f>
        <v/>
      </c>
      <c r="P3990" t="s">
        <v>2054</v>
      </c>
    </row>
    <row r="3991" spans="1:16" ht="14.4" customHeight="1" x14ac:dyDescent="0.25">
      <c r="A3991" t="s">
        <v>2054</v>
      </c>
      <c r="I3991" s="285" t="s">
        <v>1785</v>
      </c>
      <c r="J3991" t="s">
        <v>997</v>
      </c>
      <c r="K3991" s="300">
        <v>4126561</v>
      </c>
      <c r="L3991" s="286">
        <f>ROWS(K$5:K3991)</f>
        <v>3987</v>
      </c>
      <c r="M3991" s="286" t="str">
        <f>IF(I3991='5.1'!$E$5,TXM!L3991,"")</f>
        <v/>
      </c>
      <c r="N3991" t="str">
        <f>IFERROR(SMALL($M$5:$M$8000,ROWS($M$5:M3991)),"")</f>
        <v/>
      </c>
      <c r="P3991" t="s">
        <v>2054</v>
      </c>
    </row>
    <row r="3992" spans="1:16" ht="14.4" customHeight="1" x14ac:dyDescent="0.25">
      <c r="A3992" t="s">
        <v>2054</v>
      </c>
      <c r="I3992" s="285" t="s">
        <v>1785</v>
      </c>
      <c r="J3992" t="s">
        <v>119</v>
      </c>
      <c r="K3992" s="300">
        <v>3828773</v>
      </c>
      <c r="L3992" s="286">
        <f>ROWS(K$5:K3992)</f>
        <v>3988</v>
      </c>
      <c r="M3992" s="286" t="str">
        <f>IF(I3992='5.1'!$E$5,TXM!L3992,"")</f>
        <v/>
      </c>
      <c r="N3992" t="str">
        <f>IFERROR(SMALL($M$5:$M$8000,ROWS($M$5:M3992)),"")</f>
        <v/>
      </c>
      <c r="P3992" t="s">
        <v>2054</v>
      </c>
    </row>
    <row r="3993" spans="1:16" ht="14.4" customHeight="1" x14ac:dyDescent="0.25">
      <c r="A3993" t="s">
        <v>2054</v>
      </c>
      <c r="I3993" s="285" t="s">
        <v>1785</v>
      </c>
      <c r="J3993" t="s">
        <v>117</v>
      </c>
      <c r="K3993" s="300">
        <v>3817830</v>
      </c>
      <c r="L3993" s="286">
        <f>ROWS(K$5:K3993)</f>
        <v>3989</v>
      </c>
      <c r="M3993" s="286" t="str">
        <f>IF(I3993='5.1'!$E$5,TXM!L3993,"")</f>
        <v/>
      </c>
      <c r="N3993" t="str">
        <f>IFERROR(SMALL($M$5:$M$8000,ROWS($M$5:M3993)),"")</f>
        <v/>
      </c>
      <c r="P3993" t="s">
        <v>2054</v>
      </c>
    </row>
    <row r="3994" spans="1:16" ht="14.4" customHeight="1" x14ac:dyDescent="0.25">
      <c r="A3994" t="s">
        <v>2054</v>
      </c>
      <c r="I3994" s="285" t="s">
        <v>1785</v>
      </c>
      <c r="J3994" t="s">
        <v>788</v>
      </c>
      <c r="K3994" s="300">
        <v>3784069</v>
      </c>
      <c r="L3994" s="286">
        <f>ROWS(K$5:K3994)</f>
        <v>3990</v>
      </c>
      <c r="M3994" s="286" t="str">
        <f>IF(I3994='5.1'!$E$5,TXM!L3994,"")</f>
        <v/>
      </c>
      <c r="N3994" t="str">
        <f>IFERROR(SMALL($M$5:$M$8000,ROWS($M$5:M3994)),"")</f>
        <v/>
      </c>
      <c r="P3994" t="s">
        <v>2054</v>
      </c>
    </row>
    <row r="3995" spans="1:16" ht="14.4" customHeight="1" x14ac:dyDescent="0.25">
      <c r="A3995" t="s">
        <v>2054</v>
      </c>
      <c r="I3995" s="285" t="s">
        <v>1785</v>
      </c>
      <c r="J3995" t="s">
        <v>734</v>
      </c>
      <c r="K3995" s="300">
        <v>3781475</v>
      </c>
      <c r="L3995" s="286">
        <f>ROWS(K$5:K3995)</f>
        <v>3991</v>
      </c>
      <c r="M3995" s="286" t="str">
        <f>IF(I3995='5.1'!$E$5,TXM!L3995,"")</f>
        <v/>
      </c>
      <c r="N3995" t="str">
        <f>IFERROR(SMALL($M$5:$M$8000,ROWS($M$5:M3995)),"")</f>
        <v/>
      </c>
      <c r="P3995" t="s">
        <v>2054</v>
      </c>
    </row>
    <row r="3996" spans="1:16" ht="14.4" customHeight="1" x14ac:dyDescent="0.25">
      <c r="A3996" t="s">
        <v>2054</v>
      </c>
      <c r="I3996" s="285" t="s">
        <v>1785</v>
      </c>
      <c r="J3996" t="s">
        <v>1086</v>
      </c>
      <c r="K3996" s="300">
        <v>3672692</v>
      </c>
      <c r="L3996" s="286">
        <f>ROWS(K$5:K3996)</f>
        <v>3992</v>
      </c>
      <c r="M3996" s="286" t="str">
        <f>IF(I3996='5.1'!$E$5,TXM!L3996,"")</f>
        <v/>
      </c>
      <c r="N3996" t="str">
        <f>IFERROR(SMALL($M$5:$M$8000,ROWS($M$5:M3996)),"")</f>
        <v/>
      </c>
      <c r="P3996" t="s">
        <v>2054</v>
      </c>
    </row>
    <row r="3997" spans="1:16" ht="14.4" customHeight="1" x14ac:dyDescent="0.25">
      <c r="A3997" t="s">
        <v>2054</v>
      </c>
      <c r="I3997" s="285" t="s">
        <v>1785</v>
      </c>
      <c r="J3997" t="s">
        <v>774</v>
      </c>
      <c r="K3997" s="300">
        <v>3420426</v>
      </c>
      <c r="L3997" s="286">
        <f>ROWS(K$5:K3997)</f>
        <v>3993</v>
      </c>
      <c r="M3997" s="286" t="str">
        <f>IF(I3997='5.1'!$E$5,TXM!L3997,"")</f>
        <v/>
      </c>
      <c r="N3997" t="str">
        <f>IFERROR(SMALL($M$5:$M$8000,ROWS($M$5:M3997)),"")</f>
        <v/>
      </c>
      <c r="P3997" t="s">
        <v>2054</v>
      </c>
    </row>
    <row r="3998" spans="1:16" ht="14.4" customHeight="1" x14ac:dyDescent="0.25">
      <c r="A3998" t="s">
        <v>2054</v>
      </c>
      <c r="I3998" s="285" t="s">
        <v>1785</v>
      </c>
      <c r="J3998" t="s">
        <v>1092</v>
      </c>
      <c r="K3998" s="300">
        <v>2007827</v>
      </c>
      <c r="L3998" s="286">
        <f>ROWS(K$5:K3998)</f>
        <v>3994</v>
      </c>
      <c r="M3998" s="286" t="str">
        <f>IF(I3998='5.1'!$E$5,TXM!L3998,"")</f>
        <v/>
      </c>
      <c r="N3998" t="str">
        <f>IFERROR(SMALL($M$5:$M$8000,ROWS($M$5:M3998)),"")</f>
        <v/>
      </c>
      <c r="P3998" t="s">
        <v>2054</v>
      </c>
    </row>
    <row r="3999" spans="1:16" ht="14.4" customHeight="1" x14ac:dyDescent="0.25">
      <c r="A3999" t="s">
        <v>2054</v>
      </c>
      <c r="I3999" s="285" t="s">
        <v>1785</v>
      </c>
      <c r="J3999" t="s">
        <v>800</v>
      </c>
      <c r="K3999" s="300">
        <v>2003191</v>
      </c>
      <c r="L3999" s="286">
        <f>ROWS(K$5:K3999)</f>
        <v>3995</v>
      </c>
      <c r="M3999" s="286" t="str">
        <f>IF(I3999='5.1'!$E$5,TXM!L3999,"")</f>
        <v/>
      </c>
      <c r="N3999" t="str">
        <f>IFERROR(SMALL($M$5:$M$8000,ROWS($M$5:M3999)),"")</f>
        <v/>
      </c>
      <c r="P3999" t="s">
        <v>2054</v>
      </c>
    </row>
    <row r="4000" spans="1:16" ht="14.4" customHeight="1" x14ac:dyDescent="0.25">
      <c r="A4000" t="s">
        <v>2054</v>
      </c>
      <c r="I4000" s="285" t="s">
        <v>1785</v>
      </c>
      <c r="J4000" t="s">
        <v>107</v>
      </c>
      <c r="K4000" s="300">
        <v>1910497</v>
      </c>
      <c r="L4000" s="286">
        <f>ROWS(K$5:K4000)</f>
        <v>3996</v>
      </c>
      <c r="M4000" s="286" t="str">
        <f>IF(I4000='5.1'!$E$5,TXM!L4000,"")</f>
        <v/>
      </c>
      <c r="N4000" t="str">
        <f>IFERROR(SMALL($M$5:$M$8000,ROWS($M$5:M4000)),"")</f>
        <v/>
      </c>
      <c r="P4000" t="s">
        <v>2054</v>
      </c>
    </row>
    <row r="4001" spans="1:16" ht="14.4" customHeight="1" x14ac:dyDescent="0.25">
      <c r="A4001" t="s">
        <v>2054</v>
      </c>
      <c r="I4001" s="285" t="s">
        <v>1785</v>
      </c>
      <c r="J4001" t="s">
        <v>762</v>
      </c>
      <c r="K4001" s="300">
        <v>1804042</v>
      </c>
      <c r="L4001" s="286">
        <f>ROWS(K$5:K4001)</f>
        <v>3997</v>
      </c>
      <c r="M4001" s="286" t="str">
        <f>IF(I4001='5.1'!$E$5,TXM!L4001,"")</f>
        <v/>
      </c>
      <c r="N4001" t="str">
        <f>IFERROR(SMALL($M$5:$M$8000,ROWS($M$5:M4001)),"")</f>
        <v/>
      </c>
      <c r="P4001" t="s">
        <v>2054</v>
      </c>
    </row>
    <row r="4002" spans="1:16" ht="14.4" customHeight="1" x14ac:dyDescent="0.25">
      <c r="A4002" t="s">
        <v>2054</v>
      </c>
      <c r="I4002" s="285" t="s">
        <v>1785</v>
      </c>
      <c r="J4002" t="s">
        <v>756</v>
      </c>
      <c r="K4002" s="300">
        <v>1740115</v>
      </c>
      <c r="L4002" s="286">
        <f>ROWS(K$5:K4002)</f>
        <v>3998</v>
      </c>
      <c r="M4002" s="286" t="str">
        <f>IF(I4002='5.1'!$E$5,TXM!L4002,"")</f>
        <v/>
      </c>
      <c r="N4002" t="str">
        <f>IFERROR(SMALL($M$5:$M$8000,ROWS($M$5:M4002)),"")</f>
        <v/>
      </c>
      <c r="P4002" t="s">
        <v>2054</v>
      </c>
    </row>
    <row r="4003" spans="1:16" ht="14.4" customHeight="1" x14ac:dyDescent="0.25">
      <c r="A4003" t="s">
        <v>2054</v>
      </c>
      <c r="I4003" s="285" t="s">
        <v>1785</v>
      </c>
      <c r="J4003" t="s">
        <v>754</v>
      </c>
      <c r="K4003" s="300">
        <v>1704433</v>
      </c>
      <c r="L4003" s="286">
        <f>ROWS(K$5:K4003)</f>
        <v>3999</v>
      </c>
      <c r="M4003" s="286" t="str">
        <f>IF(I4003='5.1'!$E$5,TXM!L4003,"")</f>
        <v/>
      </c>
      <c r="N4003" t="str">
        <f>IFERROR(SMALL($M$5:$M$8000,ROWS($M$5:M4003)),"")</f>
        <v/>
      </c>
      <c r="P4003" t="s">
        <v>2054</v>
      </c>
    </row>
    <row r="4004" spans="1:16" ht="14.4" customHeight="1" x14ac:dyDescent="0.25">
      <c r="A4004" t="s">
        <v>2054</v>
      </c>
      <c r="I4004" s="285" t="s">
        <v>1785</v>
      </c>
      <c r="J4004" t="s">
        <v>1083</v>
      </c>
      <c r="K4004" s="300">
        <v>1613107</v>
      </c>
      <c r="L4004" s="286">
        <f>ROWS(K$5:K4004)</f>
        <v>4000</v>
      </c>
      <c r="M4004" s="286" t="str">
        <f>IF(I4004='5.1'!$E$5,TXM!L4004,"")</f>
        <v/>
      </c>
      <c r="N4004" t="str">
        <f>IFERROR(SMALL($M$5:$M$8000,ROWS($M$5:M4004)),"")</f>
        <v/>
      </c>
      <c r="P4004" t="s">
        <v>2054</v>
      </c>
    </row>
    <row r="4005" spans="1:16" ht="14.4" customHeight="1" x14ac:dyDescent="0.25">
      <c r="A4005" t="s">
        <v>2054</v>
      </c>
      <c r="I4005" s="285" t="s">
        <v>1785</v>
      </c>
      <c r="J4005" t="s">
        <v>110</v>
      </c>
      <c r="K4005" s="300">
        <v>1394553</v>
      </c>
      <c r="L4005" s="286">
        <f>ROWS(K$5:K4005)</f>
        <v>4001</v>
      </c>
      <c r="M4005" s="286" t="str">
        <f>IF(I4005='5.1'!$E$5,TXM!L4005,"")</f>
        <v/>
      </c>
      <c r="N4005" t="str">
        <f>IFERROR(SMALL($M$5:$M$8000,ROWS($M$5:M4005)),"")</f>
        <v/>
      </c>
      <c r="P4005" t="s">
        <v>2054</v>
      </c>
    </row>
    <row r="4006" spans="1:16" ht="14.4" customHeight="1" x14ac:dyDescent="0.25">
      <c r="A4006" t="s">
        <v>2054</v>
      </c>
      <c r="I4006" s="285" t="s">
        <v>1785</v>
      </c>
      <c r="J4006" t="s">
        <v>118</v>
      </c>
      <c r="K4006" s="300">
        <v>1364384</v>
      </c>
      <c r="L4006" s="286">
        <f>ROWS(K$5:K4006)</f>
        <v>4002</v>
      </c>
      <c r="M4006" s="286" t="str">
        <f>IF(I4006='5.1'!$E$5,TXM!L4006,"")</f>
        <v/>
      </c>
      <c r="N4006" t="str">
        <f>IFERROR(SMALL($M$5:$M$8000,ROWS($M$5:M4006)),"")</f>
        <v/>
      </c>
      <c r="P4006" t="s">
        <v>2054</v>
      </c>
    </row>
    <row r="4007" spans="1:16" ht="14.4" customHeight="1" x14ac:dyDescent="0.25">
      <c r="A4007" t="s">
        <v>2054</v>
      </c>
      <c r="I4007" s="285" t="s">
        <v>1785</v>
      </c>
      <c r="J4007" t="s">
        <v>766</v>
      </c>
      <c r="K4007" s="300">
        <v>1269540</v>
      </c>
      <c r="L4007" s="286">
        <f>ROWS(K$5:K4007)</f>
        <v>4003</v>
      </c>
      <c r="M4007" s="286" t="str">
        <f>IF(I4007='5.1'!$E$5,TXM!L4007,"")</f>
        <v/>
      </c>
      <c r="N4007" t="str">
        <f>IFERROR(SMALL($M$5:$M$8000,ROWS($M$5:M4007)),"")</f>
        <v/>
      </c>
      <c r="P4007" t="s">
        <v>2054</v>
      </c>
    </row>
    <row r="4008" spans="1:16" ht="14.4" customHeight="1" x14ac:dyDescent="0.25">
      <c r="A4008" t="s">
        <v>2054</v>
      </c>
      <c r="I4008" s="285" t="s">
        <v>1785</v>
      </c>
      <c r="J4008" t="s">
        <v>105</v>
      </c>
      <c r="K4008" s="300">
        <v>1267921</v>
      </c>
      <c r="L4008" s="286">
        <f>ROWS(K$5:K4008)</f>
        <v>4004</v>
      </c>
      <c r="M4008" s="286" t="str">
        <f>IF(I4008='5.1'!$E$5,TXM!L4008,"")</f>
        <v/>
      </c>
      <c r="N4008" t="str">
        <f>IFERROR(SMALL($M$5:$M$8000,ROWS($M$5:M4008)),"")</f>
        <v/>
      </c>
      <c r="P4008" t="s">
        <v>2054</v>
      </c>
    </row>
    <row r="4009" spans="1:16" ht="14.4" customHeight="1" x14ac:dyDescent="0.25">
      <c r="A4009" t="s">
        <v>2054</v>
      </c>
      <c r="I4009" s="285" t="s">
        <v>1785</v>
      </c>
      <c r="J4009" t="s">
        <v>776</v>
      </c>
      <c r="K4009" s="300">
        <v>1161809</v>
      </c>
      <c r="L4009" s="286">
        <f>ROWS(K$5:K4009)</f>
        <v>4005</v>
      </c>
      <c r="M4009" s="286" t="str">
        <f>IF(I4009='5.1'!$E$5,TXM!L4009,"")</f>
        <v/>
      </c>
      <c r="N4009" t="str">
        <f>IFERROR(SMALL($M$5:$M$8000,ROWS($M$5:M4009)),"")</f>
        <v/>
      </c>
      <c r="P4009" t="s">
        <v>2054</v>
      </c>
    </row>
    <row r="4010" spans="1:16" ht="14.4" customHeight="1" x14ac:dyDescent="0.25">
      <c r="A4010" t="s">
        <v>2054</v>
      </c>
      <c r="I4010" s="285" t="s">
        <v>1785</v>
      </c>
      <c r="J4010" t="s">
        <v>796</v>
      </c>
      <c r="K4010" s="300">
        <v>1102476</v>
      </c>
      <c r="L4010" s="286">
        <f>ROWS(K$5:K4010)</f>
        <v>4006</v>
      </c>
      <c r="M4010" s="286" t="str">
        <f>IF(I4010='5.1'!$E$5,TXM!L4010,"")</f>
        <v/>
      </c>
      <c r="N4010" t="str">
        <f>IFERROR(SMALL($M$5:$M$8000,ROWS($M$5:M4010)),"")</f>
        <v/>
      </c>
      <c r="P4010" t="s">
        <v>2054</v>
      </c>
    </row>
    <row r="4011" spans="1:16" ht="14.4" customHeight="1" x14ac:dyDescent="0.25">
      <c r="A4011" t="s">
        <v>2054</v>
      </c>
      <c r="I4011" s="285" t="s">
        <v>1785</v>
      </c>
      <c r="J4011" t="s">
        <v>780</v>
      </c>
      <c r="K4011" s="300">
        <v>1053163</v>
      </c>
      <c r="L4011" s="286">
        <f>ROWS(K$5:K4011)</f>
        <v>4007</v>
      </c>
      <c r="M4011" s="286" t="str">
        <f>IF(I4011='5.1'!$E$5,TXM!L4011,"")</f>
        <v/>
      </c>
      <c r="N4011" t="str">
        <f>IFERROR(SMALL($M$5:$M$8000,ROWS($M$5:M4011)),"")</f>
        <v/>
      </c>
      <c r="P4011" t="s">
        <v>2054</v>
      </c>
    </row>
    <row r="4012" spans="1:16" ht="14.4" customHeight="1" x14ac:dyDescent="0.25">
      <c r="A4012" t="s">
        <v>2054</v>
      </c>
      <c r="I4012" s="285" t="s">
        <v>1785</v>
      </c>
      <c r="J4012" t="s">
        <v>114</v>
      </c>
      <c r="K4012" s="300">
        <v>901090</v>
      </c>
      <c r="L4012" s="286">
        <f>ROWS(K$5:K4012)</f>
        <v>4008</v>
      </c>
      <c r="M4012" s="286" t="str">
        <f>IF(I4012='5.1'!$E$5,TXM!L4012,"")</f>
        <v/>
      </c>
      <c r="N4012" t="str">
        <f>IFERROR(SMALL($M$5:$M$8000,ROWS($M$5:M4012)),"")</f>
        <v/>
      </c>
      <c r="P4012" t="s">
        <v>2054</v>
      </c>
    </row>
    <row r="4013" spans="1:16" ht="14.4" customHeight="1" x14ac:dyDescent="0.25">
      <c r="A4013" t="s">
        <v>2054</v>
      </c>
      <c r="I4013" s="285" t="s">
        <v>1785</v>
      </c>
      <c r="J4013" t="s">
        <v>768</v>
      </c>
      <c r="K4013" s="300">
        <v>829650</v>
      </c>
      <c r="L4013" s="286">
        <f>ROWS(K$5:K4013)</f>
        <v>4009</v>
      </c>
      <c r="M4013" s="286" t="str">
        <f>IF(I4013='5.1'!$E$5,TXM!L4013,"")</f>
        <v/>
      </c>
      <c r="N4013" t="str">
        <f>IFERROR(SMALL($M$5:$M$8000,ROWS($M$5:M4013)),"")</f>
        <v/>
      </c>
      <c r="P4013" t="s">
        <v>2054</v>
      </c>
    </row>
    <row r="4014" spans="1:16" ht="14.4" customHeight="1" x14ac:dyDescent="0.25">
      <c r="A4014" t="s">
        <v>2054</v>
      </c>
      <c r="I4014" s="285" t="s">
        <v>1785</v>
      </c>
      <c r="J4014" t="s">
        <v>1082</v>
      </c>
      <c r="K4014" s="300">
        <v>793572</v>
      </c>
      <c r="L4014" s="286">
        <f>ROWS(K$5:K4014)</f>
        <v>4010</v>
      </c>
      <c r="M4014" s="286" t="str">
        <f>IF(I4014='5.1'!$E$5,TXM!L4014,"")</f>
        <v/>
      </c>
      <c r="N4014" t="str">
        <f>IFERROR(SMALL($M$5:$M$8000,ROWS($M$5:M4014)),"")</f>
        <v/>
      </c>
      <c r="P4014" t="s">
        <v>2054</v>
      </c>
    </row>
    <row r="4015" spans="1:16" ht="14.4" customHeight="1" x14ac:dyDescent="0.25">
      <c r="A4015" t="s">
        <v>2054</v>
      </c>
      <c r="I4015" s="285" t="s">
        <v>1785</v>
      </c>
      <c r="J4015" t="s">
        <v>1087</v>
      </c>
      <c r="K4015" s="300">
        <v>568056</v>
      </c>
      <c r="L4015" s="286">
        <f>ROWS(K$5:K4015)</f>
        <v>4011</v>
      </c>
      <c r="M4015" s="286" t="str">
        <f>IF(I4015='5.1'!$E$5,TXM!L4015,"")</f>
        <v/>
      </c>
      <c r="N4015" t="str">
        <f>IFERROR(SMALL($M$5:$M$8000,ROWS($M$5:M4015)),"")</f>
        <v/>
      </c>
      <c r="P4015" t="s">
        <v>2054</v>
      </c>
    </row>
    <row r="4016" spans="1:16" ht="14.4" customHeight="1" x14ac:dyDescent="0.25">
      <c r="A4016" t="s">
        <v>2054</v>
      </c>
      <c r="I4016" s="285" t="s">
        <v>1785</v>
      </c>
      <c r="J4016" t="s">
        <v>742</v>
      </c>
      <c r="K4016" s="300">
        <v>511212</v>
      </c>
      <c r="L4016" s="286">
        <f>ROWS(K$5:K4016)</f>
        <v>4012</v>
      </c>
      <c r="M4016" s="286" t="str">
        <f>IF(I4016='5.1'!$E$5,TXM!L4016,"")</f>
        <v/>
      </c>
      <c r="N4016" t="str">
        <f>IFERROR(SMALL($M$5:$M$8000,ROWS($M$5:M4016)),"")</f>
        <v/>
      </c>
      <c r="P4016" t="s">
        <v>2054</v>
      </c>
    </row>
    <row r="4017" spans="1:16" ht="14.4" customHeight="1" x14ac:dyDescent="0.25">
      <c r="A4017" t="s">
        <v>2054</v>
      </c>
      <c r="I4017" s="285" t="s">
        <v>1785</v>
      </c>
      <c r="J4017" t="s">
        <v>113</v>
      </c>
      <c r="K4017" s="300">
        <v>504350</v>
      </c>
      <c r="L4017" s="286">
        <f>ROWS(K$5:K4017)</f>
        <v>4013</v>
      </c>
      <c r="M4017" s="286" t="str">
        <f>IF(I4017='5.1'!$E$5,TXM!L4017,"")</f>
        <v/>
      </c>
      <c r="N4017" t="str">
        <f>IFERROR(SMALL($M$5:$M$8000,ROWS($M$5:M4017)),"")</f>
        <v/>
      </c>
      <c r="P4017" t="s">
        <v>2054</v>
      </c>
    </row>
    <row r="4018" spans="1:16" ht="14.4" customHeight="1" x14ac:dyDescent="0.25">
      <c r="A4018" t="s">
        <v>2054</v>
      </c>
      <c r="I4018" s="285" t="s">
        <v>1785</v>
      </c>
      <c r="J4018" t="s">
        <v>770</v>
      </c>
      <c r="K4018" s="300">
        <v>493804</v>
      </c>
      <c r="L4018" s="286">
        <f>ROWS(K$5:K4018)</f>
        <v>4014</v>
      </c>
      <c r="M4018" s="286" t="str">
        <f>IF(I4018='5.1'!$E$5,TXM!L4018,"")</f>
        <v/>
      </c>
      <c r="N4018" t="str">
        <f>IFERROR(SMALL($M$5:$M$8000,ROWS($M$5:M4018)),"")</f>
        <v/>
      </c>
      <c r="P4018" t="s">
        <v>2054</v>
      </c>
    </row>
    <row r="4019" spans="1:16" ht="14.4" customHeight="1" x14ac:dyDescent="0.25">
      <c r="A4019" t="s">
        <v>2054</v>
      </c>
      <c r="I4019" s="285" t="s">
        <v>1785</v>
      </c>
      <c r="J4019" t="s">
        <v>818</v>
      </c>
      <c r="K4019" s="300">
        <v>483014</v>
      </c>
      <c r="L4019" s="286">
        <f>ROWS(K$5:K4019)</f>
        <v>4015</v>
      </c>
      <c r="M4019" s="286" t="str">
        <f>IF(I4019='5.1'!$E$5,TXM!L4019,"")</f>
        <v/>
      </c>
      <c r="N4019" t="str">
        <f>IFERROR(SMALL($M$5:$M$8000,ROWS($M$5:M4019)),"")</f>
        <v/>
      </c>
      <c r="P4019" t="s">
        <v>2054</v>
      </c>
    </row>
    <row r="4020" spans="1:16" ht="14.4" customHeight="1" x14ac:dyDescent="0.25">
      <c r="A4020" t="s">
        <v>2054</v>
      </c>
      <c r="I4020" s="285" t="s">
        <v>1785</v>
      </c>
      <c r="J4020" t="s">
        <v>1078</v>
      </c>
      <c r="K4020" s="300">
        <v>462309</v>
      </c>
      <c r="L4020" s="286">
        <f>ROWS(K$5:K4020)</f>
        <v>4016</v>
      </c>
      <c r="M4020" s="286" t="str">
        <f>IF(I4020='5.1'!$E$5,TXM!L4020,"")</f>
        <v/>
      </c>
      <c r="N4020" t="str">
        <f>IFERROR(SMALL($M$5:$M$8000,ROWS($M$5:M4020)),"")</f>
        <v/>
      </c>
      <c r="P4020" t="s">
        <v>2054</v>
      </c>
    </row>
    <row r="4021" spans="1:16" ht="14.4" customHeight="1" x14ac:dyDescent="0.25">
      <c r="A4021" t="s">
        <v>2054</v>
      </c>
      <c r="I4021" s="285" t="s">
        <v>1785</v>
      </c>
      <c r="J4021" t="s">
        <v>1089</v>
      </c>
      <c r="K4021" s="300">
        <v>403959</v>
      </c>
      <c r="L4021" s="286">
        <f>ROWS(K$5:K4021)</f>
        <v>4017</v>
      </c>
      <c r="M4021" s="286" t="str">
        <f>IF(I4021='5.1'!$E$5,TXM!L4021,"")</f>
        <v/>
      </c>
      <c r="N4021" t="str">
        <f>IFERROR(SMALL($M$5:$M$8000,ROWS($M$5:M4021)),"")</f>
        <v/>
      </c>
      <c r="P4021" t="s">
        <v>2054</v>
      </c>
    </row>
    <row r="4022" spans="1:16" ht="14.4" customHeight="1" x14ac:dyDescent="0.25">
      <c r="A4022" t="s">
        <v>2054</v>
      </c>
      <c r="I4022" s="285" t="s">
        <v>1785</v>
      </c>
      <c r="J4022" t="s">
        <v>705</v>
      </c>
      <c r="K4022" s="300">
        <v>393146</v>
      </c>
      <c r="L4022" s="286">
        <f>ROWS(K$5:K4022)</f>
        <v>4018</v>
      </c>
      <c r="M4022" s="286" t="str">
        <f>IF(I4022='5.1'!$E$5,TXM!L4022,"")</f>
        <v/>
      </c>
      <c r="N4022" t="str">
        <f>IFERROR(SMALL($M$5:$M$8000,ROWS($M$5:M4022)),"")</f>
        <v/>
      </c>
      <c r="P4022" t="s">
        <v>2054</v>
      </c>
    </row>
    <row r="4023" spans="1:16" ht="14.4" customHeight="1" x14ac:dyDescent="0.25">
      <c r="A4023" t="s">
        <v>2054</v>
      </c>
      <c r="I4023" s="285" t="s">
        <v>1785</v>
      </c>
      <c r="J4023" t="s">
        <v>115</v>
      </c>
      <c r="K4023" s="300">
        <v>387497</v>
      </c>
      <c r="L4023" s="286">
        <f>ROWS(K$5:K4023)</f>
        <v>4019</v>
      </c>
      <c r="M4023" s="286" t="str">
        <f>IF(I4023='5.1'!$E$5,TXM!L4023,"")</f>
        <v/>
      </c>
      <c r="N4023" t="str">
        <f>IFERROR(SMALL($M$5:$M$8000,ROWS($M$5:M4023)),"")</f>
        <v/>
      </c>
      <c r="P4023" t="s">
        <v>2054</v>
      </c>
    </row>
    <row r="4024" spans="1:16" ht="14.4" customHeight="1" x14ac:dyDescent="0.25">
      <c r="A4024" t="s">
        <v>2054</v>
      </c>
      <c r="I4024" s="285" t="s">
        <v>1785</v>
      </c>
      <c r="J4024" t="s">
        <v>104</v>
      </c>
      <c r="K4024" s="300">
        <v>282186</v>
      </c>
      <c r="L4024" s="286">
        <f>ROWS(K$5:K4024)</f>
        <v>4020</v>
      </c>
      <c r="M4024" s="286" t="str">
        <f>IF(I4024='5.1'!$E$5,TXM!L4024,"")</f>
        <v/>
      </c>
      <c r="N4024" t="str">
        <f>IFERROR(SMALL($M$5:$M$8000,ROWS($M$5:M4024)),"")</f>
        <v/>
      </c>
      <c r="P4024" t="s">
        <v>2054</v>
      </c>
    </row>
    <row r="4025" spans="1:16" ht="14.4" customHeight="1" x14ac:dyDescent="0.25">
      <c r="A4025" t="s">
        <v>2054</v>
      </c>
      <c r="I4025" s="285" t="s">
        <v>1785</v>
      </c>
      <c r="J4025" t="s">
        <v>106</v>
      </c>
      <c r="K4025" s="300">
        <v>252970</v>
      </c>
      <c r="L4025" s="286">
        <f>ROWS(K$5:K4025)</f>
        <v>4021</v>
      </c>
      <c r="M4025" s="286" t="str">
        <f>IF(I4025='5.1'!$E$5,TXM!L4025,"")</f>
        <v/>
      </c>
      <c r="N4025" t="str">
        <f>IFERROR(SMALL($M$5:$M$8000,ROWS($M$5:M4025)),"")</f>
        <v/>
      </c>
      <c r="P4025" t="s">
        <v>2054</v>
      </c>
    </row>
    <row r="4026" spans="1:16" ht="14.4" customHeight="1" x14ac:dyDescent="0.25">
      <c r="A4026" t="s">
        <v>2054</v>
      </c>
      <c r="I4026" s="285" t="s">
        <v>1785</v>
      </c>
      <c r="J4026" t="s">
        <v>713</v>
      </c>
      <c r="K4026" s="300">
        <v>251290</v>
      </c>
      <c r="L4026" s="286">
        <f>ROWS(K$5:K4026)</f>
        <v>4022</v>
      </c>
      <c r="M4026" s="286" t="str">
        <f>IF(I4026='5.1'!$E$5,TXM!L4026,"")</f>
        <v/>
      </c>
      <c r="N4026" t="str">
        <f>IFERROR(SMALL($M$5:$M$8000,ROWS($M$5:M4026)),"")</f>
        <v/>
      </c>
      <c r="P4026" t="s">
        <v>2054</v>
      </c>
    </row>
    <row r="4027" spans="1:16" ht="14.4" customHeight="1" x14ac:dyDescent="0.25">
      <c r="A4027" t="s">
        <v>2054</v>
      </c>
      <c r="I4027" s="285" t="s">
        <v>1785</v>
      </c>
      <c r="J4027" t="s">
        <v>116</v>
      </c>
      <c r="K4027" s="300">
        <v>222969</v>
      </c>
      <c r="L4027" s="286">
        <f>ROWS(K$5:K4027)</f>
        <v>4023</v>
      </c>
      <c r="M4027" s="286" t="str">
        <f>IF(I4027='5.1'!$E$5,TXM!L4027,"")</f>
        <v/>
      </c>
      <c r="N4027" t="str">
        <f>IFERROR(SMALL($M$5:$M$8000,ROWS($M$5:M4027)),"")</f>
        <v/>
      </c>
      <c r="P4027" t="s">
        <v>2054</v>
      </c>
    </row>
    <row r="4028" spans="1:16" ht="14.4" customHeight="1" x14ac:dyDescent="0.25">
      <c r="A4028" t="s">
        <v>2054</v>
      </c>
      <c r="I4028" s="285" t="s">
        <v>1785</v>
      </c>
      <c r="J4028" t="s">
        <v>772</v>
      </c>
      <c r="K4028" s="300">
        <v>192325</v>
      </c>
      <c r="L4028" s="286">
        <f>ROWS(K$5:K4028)</f>
        <v>4024</v>
      </c>
      <c r="M4028" s="286" t="str">
        <f>IF(I4028='5.1'!$E$5,TXM!L4028,"")</f>
        <v/>
      </c>
      <c r="N4028" t="str">
        <f>IFERROR(SMALL($M$5:$M$8000,ROWS($M$5:M4028)),"")</f>
        <v/>
      </c>
      <c r="P4028" t="s">
        <v>2054</v>
      </c>
    </row>
    <row r="4029" spans="1:16" ht="14.4" customHeight="1" x14ac:dyDescent="0.25">
      <c r="A4029" t="s">
        <v>2054</v>
      </c>
      <c r="I4029" s="285" t="s">
        <v>1785</v>
      </c>
      <c r="J4029" t="s">
        <v>752</v>
      </c>
      <c r="K4029" s="300">
        <v>174342</v>
      </c>
      <c r="L4029" s="286">
        <f>ROWS(K$5:K4029)</f>
        <v>4025</v>
      </c>
      <c r="M4029" s="286" t="str">
        <f>IF(I4029='5.1'!$E$5,TXM!L4029,"")</f>
        <v/>
      </c>
      <c r="N4029" t="str">
        <f>IFERROR(SMALL($M$5:$M$8000,ROWS($M$5:M4029)),"")</f>
        <v/>
      </c>
      <c r="P4029" t="s">
        <v>2054</v>
      </c>
    </row>
    <row r="4030" spans="1:16" ht="14.4" customHeight="1" x14ac:dyDescent="0.25">
      <c r="A4030" t="s">
        <v>2054</v>
      </c>
      <c r="I4030" s="285" t="s">
        <v>1785</v>
      </c>
      <c r="J4030" t="s">
        <v>812</v>
      </c>
      <c r="K4030" s="300">
        <v>124591</v>
      </c>
      <c r="L4030" s="286">
        <f>ROWS(K$5:K4030)</f>
        <v>4026</v>
      </c>
      <c r="M4030" s="286" t="str">
        <f>IF(I4030='5.1'!$E$5,TXM!L4030,"")</f>
        <v/>
      </c>
      <c r="N4030" t="str">
        <f>IFERROR(SMALL($M$5:$M$8000,ROWS($M$5:M4030)),"")</f>
        <v/>
      </c>
      <c r="P4030" t="s">
        <v>2054</v>
      </c>
    </row>
    <row r="4031" spans="1:16" ht="14.4" customHeight="1" x14ac:dyDescent="0.25">
      <c r="A4031" t="s">
        <v>2054</v>
      </c>
      <c r="I4031" s="285" t="s">
        <v>1785</v>
      </c>
      <c r="J4031" t="s">
        <v>108</v>
      </c>
      <c r="K4031" s="300">
        <v>119193</v>
      </c>
      <c r="L4031" s="286">
        <f>ROWS(K$5:K4031)</f>
        <v>4027</v>
      </c>
      <c r="M4031" s="286" t="str">
        <f>IF(I4031='5.1'!$E$5,TXM!L4031,"")</f>
        <v/>
      </c>
      <c r="N4031" t="str">
        <f>IFERROR(SMALL($M$5:$M$8000,ROWS($M$5:M4031)),"")</f>
        <v/>
      </c>
      <c r="P4031" t="s">
        <v>2054</v>
      </c>
    </row>
    <row r="4032" spans="1:16" ht="14.4" customHeight="1" x14ac:dyDescent="0.25">
      <c r="A4032" t="s">
        <v>2054</v>
      </c>
      <c r="I4032" s="285" t="s">
        <v>1785</v>
      </c>
      <c r="J4032" t="s">
        <v>1094</v>
      </c>
      <c r="K4032" s="300">
        <v>109852</v>
      </c>
      <c r="L4032" s="286">
        <f>ROWS(K$5:K4032)</f>
        <v>4028</v>
      </c>
      <c r="M4032" s="286" t="str">
        <f>IF(I4032='5.1'!$E$5,TXM!L4032,"")</f>
        <v/>
      </c>
      <c r="N4032" t="str">
        <f>IFERROR(SMALL($M$5:$M$8000,ROWS($M$5:M4032)),"")</f>
        <v/>
      </c>
      <c r="P4032" t="s">
        <v>2054</v>
      </c>
    </row>
    <row r="4033" spans="1:16" ht="14.4" customHeight="1" x14ac:dyDescent="0.25">
      <c r="A4033" t="s">
        <v>2054</v>
      </c>
      <c r="I4033" s="285" t="s">
        <v>1785</v>
      </c>
      <c r="J4033" t="s">
        <v>814</v>
      </c>
      <c r="K4033" s="300">
        <v>99714</v>
      </c>
      <c r="L4033" s="286">
        <f>ROWS(K$5:K4033)</f>
        <v>4029</v>
      </c>
      <c r="M4033" s="286" t="str">
        <f>IF(I4033='5.1'!$E$5,TXM!L4033,"")</f>
        <v/>
      </c>
      <c r="N4033" t="str">
        <f>IFERROR(SMALL($M$5:$M$8000,ROWS($M$5:M4033)),"")</f>
        <v/>
      </c>
      <c r="P4033" t="s">
        <v>2054</v>
      </c>
    </row>
    <row r="4034" spans="1:16" ht="14.4" customHeight="1" x14ac:dyDescent="0.25">
      <c r="A4034" t="s">
        <v>2054</v>
      </c>
      <c r="I4034" s="285" t="s">
        <v>1785</v>
      </c>
      <c r="J4034" t="s">
        <v>1084</v>
      </c>
      <c r="K4034" s="300">
        <v>95351</v>
      </c>
      <c r="L4034" s="286">
        <f>ROWS(K$5:K4034)</f>
        <v>4030</v>
      </c>
      <c r="M4034" s="286" t="str">
        <f>IF(I4034='5.1'!$E$5,TXM!L4034,"")</f>
        <v/>
      </c>
      <c r="N4034" t="str">
        <f>IFERROR(SMALL($M$5:$M$8000,ROWS($M$5:M4034)),"")</f>
        <v/>
      </c>
      <c r="P4034" t="s">
        <v>2054</v>
      </c>
    </row>
    <row r="4035" spans="1:16" ht="14.4" customHeight="1" x14ac:dyDescent="0.25">
      <c r="A4035" t="s">
        <v>2054</v>
      </c>
      <c r="I4035" s="285" t="s">
        <v>1785</v>
      </c>
      <c r="J4035" t="s">
        <v>707</v>
      </c>
      <c r="K4035" s="300">
        <v>91773</v>
      </c>
      <c r="L4035" s="286">
        <f>ROWS(K$5:K4035)</f>
        <v>4031</v>
      </c>
      <c r="M4035" s="286" t="str">
        <f>IF(I4035='5.1'!$E$5,TXM!L4035,"")</f>
        <v/>
      </c>
      <c r="N4035" t="str">
        <f>IFERROR(SMALL($M$5:$M$8000,ROWS($M$5:M4035)),"")</f>
        <v/>
      </c>
      <c r="P4035" t="s">
        <v>2054</v>
      </c>
    </row>
    <row r="4036" spans="1:16" ht="14.4" customHeight="1" x14ac:dyDescent="0.25">
      <c r="A4036" t="s">
        <v>2054</v>
      </c>
      <c r="I4036" s="285" t="s">
        <v>1785</v>
      </c>
      <c r="J4036" t="s">
        <v>1098</v>
      </c>
      <c r="K4036" s="300">
        <v>64924</v>
      </c>
      <c r="L4036" s="286">
        <f>ROWS(K$5:K4036)</f>
        <v>4032</v>
      </c>
      <c r="M4036" s="286" t="str">
        <f>IF(I4036='5.1'!$E$5,TXM!L4036,"")</f>
        <v/>
      </c>
      <c r="N4036" t="str">
        <f>IFERROR(SMALL($M$5:$M$8000,ROWS($M$5:M4036)),"")</f>
        <v/>
      </c>
      <c r="P4036" t="s">
        <v>2054</v>
      </c>
    </row>
    <row r="4037" spans="1:16" ht="14.4" customHeight="1" x14ac:dyDescent="0.25">
      <c r="A4037" t="s">
        <v>2054</v>
      </c>
      <c r="I4037" s="285" t="s">
        <v>1785</v>
      </c>
      <c r="J4037" t="s">
        <v>109</v>
      </c>
      <c r="K4037" s="300">
        <v>64755</v>
      </c>
      <c r="L4037" s="286">
        <f>ROWS(K$5:K4037)</f>
        <v>4033</v>
      </c>
      <c r="M4037" s="286" t="str">
        <f>IF(I4037='5.1'!$E$5,TXM!L4037,"")</f>
        <v/>
      </c>
      <c r="N4037" t="str">
        <f>IFERROR(SMALL($M$5:$M$8000,ROWS($M$5:M4037)),"")</f>
        <v/>
      </c>
      <c r="P4037" t="s">
        <v>2054</v>
      </c>
    </row>
    <row r="4038" spans="1:16" ht="14.4" customHeight="1" x14ac:dyDescent="0.25">
      <c r="A4038" t="s">
        <v>2054</v>
      </c>
      <c r="I4038" s="285" t="s">
        <v>1785</v>
      </c>
      <c r="J4038" t="s">
        <v>794</v>
      </c>
      <c r="K4038" s="300">
        <v>44290</v>
      </c>
      <c r="L4038" s="286">
        <f>ROWS(K$5:K4038)</f>
        <v>4034</v>
      </c>
      <c r="M4038" s="286" t="str">
        <f>IF(I4038='5.1'!$E$5,TXM!L4038,"")</f>
        <v/>
      </c>
      <c r="N4038" t="str">
        <f>IFERROR(SMALL($M$5:$M$8000,ROWS($M$5:M4038)),"")</f>
        <v/>
      </c>
      <c r="P4038" t="s">
        <v>2054</v>
      </c>
    </row>
    <row r="4039" spans="1:16" ht="14.4" customHeight="1" x14ac:dyDescent="0.25">
      <c r="A4039" t="s">
        <v>2054</v>
      </c>
      <c r="I4039" s="285" t="s">
        <v>1785</v>
      </c>
      <c r="J4039" t="s">
        <v>711</v>
      </c>
      <c r="K4039" s="300">
        <v>33764</v>
      </c>
      <c r="L4039" s="286">
        <f>ROWS(K$5:K4039)</f>
        <v>4035</v>
      </c>
      <c r="M4039" s="286" t="str">
        <f>IF(I4039='5.1'!$E$5,TXM!L4039,"")</f>
        <v/>
      </c>
      <c r="N4039" t="str">
        <f>IFERROR(SMALL($M$5:$M$8000,ROWS($M$5:M4039)),"")</f>
        <v/>
      </c>
      <c r="P4039" t="s">
        <v>2054</v>
      </c>
    </row>
    <row r="4040" spans="1:16" ht="14.4" customHeight="1" x14ac:dyDescent="0.25">
      <c r="A4040" t="s">
        <v>2054</v>
      </c>
      <c r="I4040" s="285" t="s">
        <v>1785</v>
      </c>
      <c r="J4040" t="s">
        <v>1091</v>
      </c>
      <c r="K4040" s="300">
        <v>21475</v>
      </c>
      <c r="L4040" s="286">
        <f>ROWS(K$5:K4040)</f>
        <v>4036</v>
      </c>
      <c r="M4040" s="286" t="str">
        <f>IF(I4040='5.1'!$E$5,TXM!L4040,"")</f>
        <v/>
      </c>
      <c r="N4040" t="str">
        <f>IFERROR(SMALL($M$5:$M$8000,ROWS($M$5:M4040)),"")</f>
        <v/>
      </c>
      <c r="P4040" t="s">
        <v>2054</v>
      </c>
    </row>
    <row r="4041" spans="1:16" ht="14.4" customHeight="1" x14ac:dyDescent="0.25">
      <c r="A4041" t="s">
        <v>2054</v>
      </c>
      <c r="I4041" s="285" t="s">
        <v>1785</v>
      </c>
      <c r="J4041" t="s">
        <v>740</v>
      </c>
      <c r="K4041" s="300">
        <v>7963</v>
      </c>
      <c r="L4041" s="286">
        <f>ROWS(K$5:K4041)</f>
        <v>4037</v>
      </c>
      <c r="M4041" s="286" t="str">
        <f>IF(I4041='5.1'!$E$5,TXM!L4041,"")</f>
        <v/>
      </c>
      <c r="N4041" t="str">
        <f>IFERROR(SMALL($M$5:$M$8000,ROWS($M$5:M4041)),"")</f>
        <v/>
      </c>
      <c r="P4041" t="s">
        <v>2054</v>
      </c>
    </row>
    <row r="4042" spans="1:16" ht="14.4" customHeight="1" x14ac:dyDescent="0.25">
      <c r="A4042" t="s">
        <v>2054</v>
      </c>
      <c r="I4042" s="285" t="s">
        <v>1785</v>
      </c>
      <c r="J4042" t="s">
        <v>197</v>
      </c>
      <c r="K4042" s="300">
        <v>570</v>
      </c>
      <c r="L4042" s="286">
        <f>ROWS(K$5:K4042)</f>
        <v>4038</v>
      </c>
      <c r="M4042" s="286" t="str">
        <f>IF(I4042='5.1'!$E$5,TXM!L4042,"")</f>
        <v/>
      </c>
      <c r="N4042" t="str">
        <f>IFERROR(SMALL($M$5:$M$8000,ROWS($M$5:M4042)),"")</f>
        <v/>
      </c>
      <c r="P4042" t="s">
        <v>2054</v>
      </c>
    </row>
    <row r="4043" spans="1:16" ht="14.4" customHeight="1" x14ac:dyDescent="0.25">
      <c r="A4043" t="s">
        <v>2054</v>
      </c>
      <c r="I4043" s="285" t="s">
        <v>1785</v>
      </c>
      <c r="J4043" t="s">
        <v>1077</v>
      </c>
      <c r="K4043" s="300">
        <v>450</v>
      </c>
      <c r="L4043" s="286">
        <f>ROWS(K$5:K4043)</f>
        <v>4039</v>
      </c>
      <c r="M4043" s="286" t="str">
        <f>IF(I4043='5.1'!$E$5,TXM!L4043,"")</f>
        <v/>
      </c>
      <c r="N4043" t="str">
        <f>IFERROR(SMALL($M$5:$M$8000,ROWS($M$5:M4043)),"")</f>
        <v/>
      </c>
      <c r="P4043" t="s">
        <v>2054</v>
      </c>
    </row>
    <row r="4044" spans="1:16" ht="14.4" customHeight="1" x14ac:dyDescent="0.25">
      <c r="A4044" t="s">
        <v>2054</v>
      </c>
      <c r="I4044" s="285" t="s">
        <v>1785</v>
      </c>
      <c r="J4044" t="s">
        <v>1088</v>
      </c>
      <c r="K4044" s="300">
        <v>138</v>
      </c>
      <c r="L4044" s="286">
        <f>ROWS(K$5:K4044)</f>
        <v>4040</v>
      </c>
      <c r="M4044" s="286" t="str">
        <f>IF(I4044='5.1'!$E$5,TXM!L4044,"")</f>
        <v/>
      </c>
      <c r="N4044" t="str">
        <f>IFERROR(SMALL($M$5:$M$8000,ROWS($M$5:M4044)),"")</f>
        <v/>
      </c>
      <c r="P4044" t="s">
        <v>2054</v>
      </c>
    </row>
    <row r="4045" spans="1:16" ht="14.4" customHeight="1" x14ac:dyDescent="0.25">
      <c r="A4045" t="s">
        <v>2054</v>
      </c>
      <c r="I4045" s="285" t="s">
        <v>1785</v>
      </c>
      <c r="J4045" t="s">
        <v>823</v>
      </c>
      <c r="K4045" s="300">
        <v>77</v>
      </c>
      <c r="L4045" s="286">
        <f>ROWS(K$5:K4045)</f>
        <v>4041</v>
      </c>
      <c r="M4045" s="286" t="str">
        <f>IF(I4045='5.1'!$E$5,TXM!L4045,"")</f>
        <v/>
      </c>
      <c r="N4045" t="str">
        <f>IFERROR(SMALL($M$5:$M$8000,ROWS($M$5:M4045)),"")</f>
        <v/>
      </c>
      <c r="P4045" t="s">
        <v>2054</v>
      </c>
    </row>
    <row r="4046" spans="1:16" ht="14.4" customHeight="1" x14ac:dyDescent="0.25">
      <c r="A4046" t="s">
        <v>2054</v>
      </c>
      <c r="I4046" s="285" t="s">
        <v>1785</v>
      </c>
      <c r="J4046" t="s">
        <v>744</v>
      </c>
      <c r="K4046" s="300">
        <v>16</v>
      </c>
      <c r="L4046" s="286">
        <f>ROWS(K$5:K4046)</f>
        <v>4042</v>
      </c>
      <c r="M4046" s="286" t="str">
        <f>IF(I4046='5.1'!$E$5,TXM!L4046,"")</f>
        <v/>
      </c>
      <c r="N4046" t="str">
        <f>IFERROR(SMALL($M$5:$M$8000,ROWS($M$5:M4046)),"")</f>
        <v/>
      </c>
      <c r="P4046" t="s">
        <v>2054</v>
      </c>
    </row>
    <row r="4047" spans="1:16" ht="14.4" customHeight="1" x14ac:dyDescent="0.25">
      <c r="A4047" t="s">
        <v>2054</v>
      </c>
      <c r="I4047" s="285" t="s">
        <v>1987</v>
      </c>
      <c r="J4047" t="s">
        <v>1080</v>
      </c>
      <c r="K4047" s="300">
        <v>167643</v>
      </c>
      <c r="L4047" s="286">
        <f>ROWS(K$5:K4047)</f>
        <v>4043</v>
      </c>
      <c r="M4047" s="286" t="str">
        <f>IF(I4047='5.1'!$E$5,TXM!L4047,"")</f>
        <v/>
      </c>
      <c r="N4047" t="str">
        <f>IFERROR(SMALL($M$5:$M$8000,ROWS($M$5:M4047)),"")</f>
        <v/>
      </c>
      <c r="P4047" t="s">
        <v>2054</v>
      </c>
    </row>
    <row r="4048" spans="1:16" ht="14.4" customHeight="1" x14ac:dyDescent="0.25">
      <c r="A4048" t="s">
        <v>2054</v>
      </c>
      <c r="I4048" s="285" t="s">
        <v>1987</v>
      </c>
      <c r="J4048" t="s">
        <v>115</v>
      </c>
      <c r="K4048" s="300">
        <v>133552</v>
      </c>
      <c r="L4048" s="286">
        <f>ROWS(K$5:K4048)</f>
        <v>4044</v>
      </c>
      <c r="M4048" s="286" t="str">
        <f>IF(I4048='5.1'!$E$5,TXM!L4048,"")</f>
        <v/>
      </c>
      <c r="N4048" t="str">
        <f>IFERROR(SMALL($M$5:$M$8000,ROWS($M$5:M4048)),"")</f>
        <v/>
      </c>
      <c r="P4048" t="s">
        <v>2054</v>
      </c>
    </row>
    <row r="4049" spans="1:16" ht="14.4" customHeight="1" x14ac:dyDescent="0.25">
      <c r="A4049" t="s">
        <v>2054</v>
      </c>
      <c r="I4049" s="285" t="s">
        <v>1987</v>
      </c>
      <c r="J4049" t="s">
        <v>750</v>
      </c>
      <c r="K4049" s="300">
        <v>108853</v>
      </c>
      <c r="L4049" s="286">
        <f>ROWS(K$5:K4049)</f>
        <v>4045</v>
      </c>
      <c r="M4049" s="286" t="str">
        <f>IF(I4049='5.1'!$E$5,TXM!L4049,"")</f>
        <v/>
      </c>
      <c r="N4049" t="str">
        <f>IFERROR(SMALL($M$5:$M$8000,ROWS($M$5:M4049)),"")</f>
        <v/>
      </c>
      <c r="P4049" t="s">
        <v>2054</v>
      </c>
    </row>
    <row r="4050" spans="1:16" ht="14.4" customHeight="1" x14ac:dyDescent="0.25">
      <c r="A4050" t="s">
        <v>2054</v>
      </c>
      <c r="I4050" s="285" t="s">
        <v>1987</v>
      </c>
      <c r="J4050" t="s">
        <v>823</v>
      </c>
      <c r="K4050" s="300">
        <v>55485</v>
      </c>
      <c r="L4050" s="286">
        <f>ROWS(K$5:K4050)</f>
        <v>4046</v>
      </c>
      <c r="M4050" s="286" t="str">
        <f>IF(I4050='5.1'!$E$5,TXM!L4050,"")</f>
        <v/>
      </c>
      <c r="N4050" t="str">
        <f>IFERROR(SMALL($M$5:$M$8000,ROWS($M$5:M4050)),"")</f>
        <v/>
      </c>
      <c r="P4050" t="s">
        <v>2054</v>
      </c>
    </row>
    <row r="4051" spans="1:16" ht="14.4" customHeight="1" x14ac:dyDescent="0.25">
      <c r="A4051" t="s">
        <v>2054</v>
      </c>
      <c r="I4051" s="285" t="s">
        <v>1987</v>
      </c>
      <c r="J4051" t="s">
        <v>1081</v>
      </c>
      <c r="K4051" s="300">
        <v>29274</v>
      </c>
      <c r="L4051" s="286">
        <f>ROWS(K$5:K4051)</f>
        <v>4047</v>
      </c>
      <c r="M4051" s="286" t="str">
        <f>IF(I4051='5.1'!$E$5,TXM!L4051,"")</f>
        <v/>
      </c>
      <c r="N4051" t="str">
        <f>IFERROR(SMALL($M$5:$M$8000,ROWS($M$5:M4051)),"")</f>
        <v/>
      </c>
      <c r="P4051" t="s">
        <v>2054</v>
      </c>
    </row>
    <row r="4052" spans="1:16" ht="14.4" customHeight="1" x14ac:dyDescent="0.25">
      <c r="A4052" t="s">
        <v>2054</v>
      </c>
      <c r="I4052" s="285" t="s">
        <v>1987</v>
      </c>
      <c r="J4052" t="s">
        <v>806</v>
      </c>
      <c r="K4052" s="300">
        <v>14982</v>
      </c>
      <c r="L4052" s="286">
        <f>ROWS(K$5:K4052)</f>
        <v>4048</v>
      </c>
      <c r="M4052" s="286" t="str">
        <f>IF(I4052='5.1'!$E$5,TXM!L4052,"")</f>
        <v/>
      </c>
      <c r="N4052" t="str">
        <f>IFERROR(SMALL($M$5:$M$8000,ROWS($M$5:M4052)),"")</f>
        <v/>
      </c>
      <c r="P4052" t="s">
        <v>2054</v>
      </c>
    </row>
    <row r="4053" spans="1:16" ht="14.4" customHeight="1" x14ac:dyDescent="0.25">
      <c r="A4053" t="s">
        <v>2054</v>
      </c>
      <c r="I4053" s="285" t="s">
        <v>1987</v>
      </c>
      <c r="J4053" t="s">
        <v>117</v>
      </c>
      <c r="K4053" s="300">
        <v>9015</v>
      </c>
      <c r="L4053" s="286">
        <f>ROWS(K$5:K4053)</f>
        <v>4049</v>
      </c>
      <c r="M4053" s="286" t="str">
        <f>IF(I4053='5.1'!$E$5,TXM!L4053,"")</f>
        <v/>
      </c>
      <c r="N4053" t="str">
        <f>IFERROR(SMALL($M$5:$M$8000,ROWS($M$5:M4053)),"")</f>
        <v/>
      </c>
      <c r="P4053" t="s">
        <v>2054</v>
      </c>
    </row>
    <row r="4054" spans="1:16" ht="14.4" customHeight="1" x14ac:dyDescent="0.25">
      <c r="A4054" t="s">
        <v>2054</v>
      </c>
      <c r="I4054" s="285" t="s">
        <v>1987</v>
      </c>
      <c r="J4054" t="s">
        <v>1098</v>
      </c>
      <c r="K4054" s="300">
        <v>4</v>
      </c>
      <c r="L4054" s="286">
        <f>ROWS(K$5:K4054)</f>
        <v>4050</v>
      </c>
      <c r="M4054" s="286" t="str">
        <f>IF(I4054='5.1'!$E$5,TXM!L4054,"")</f>
        <v/>
      </c>
      <c r="N4054" t="str">
        <f>IFERROR(SMALL($M$5:$M$8000,ROWS($M$5:M4054)),"")</f>
        <v/>
      </c>
      <c r="P4054" t="s">
        <v>2054</v>
      </c>
    </row>
    <row r="4055" spans="1:16" ht="14.4" customHeight="1" x14ac:dyDescent="0.25">
      <c r="A4055" t="s">
        <v>2054</v>
      </c>
      <c r="I4055" s="285" t="s">
        <v>1788</v>
      </c>
      <c r="J4055" t="s">
        <v>806</v>
      </c>
      <c r="K4055" s="300">
        <v>1381970404</v>
      </c>
      <c r="L4055" s="286">
        <f>ROWS(K$5:K4055)</f>
        <v>4051</v>
      </c>
      <c r="M4055" s="286" t="str">
        <f>IF(I4055='5.1'!$E$5,TXM!L4055,"")</f>
        <v/>
      </c>
      <c r="N4055" t="str">
        <f>IFERROR(SMALL($M$5:$M$8000,ROWS($M$5:M4055)),"")</f>
        <v/>
      </c>
      <c r="P4055" t="s">
        <v>2054</v>
      </c>
    </row>
    <row r="4056" spans="1:16" ht="14.4" customHeight="1" x14ac:dyDescent="0.25">
      <c r="A4056" t="s">
        <v>2054</v>
      </c>
      <c r="I4056" s="285" t="s">
        <v>1788</v>
      </c>
      <c r="J4056" t="s">
        <v>810</v>
      </c>
      <c r="K4056" s="300">
        <v>1338713696</v>
      </c>
      <c r="L4056" s="286">
        <f>ROWS(K$5:K4056)</f>
        <v>4052</v>
      </c>
      <c r="M4056" s="286" t="str">
        <f>IF(I4056='5.1'!$E$5,TXM!L4056,"")</f>
        <v/>
      </c>
      <c r="N4056" t="str">
        <f>IFERROR(SMALL($M$5:$M$8000,ROWS($M$5:M4056)),"")</f>
        <v/>
      </c>
      <c r="P4056" t="s">
        <v>2054</v>
      </c>
    </row>
    <row r="4057" spans="1:16" ht="14.4" customHeight="1" x14ac:dyDescent="0.25">
      <c r="A4057" t="s">
        <v>2054</v>
      </c>
      <c r="I4057" s="285" t="s">
        <v>1788</v>
      </c>
      <c r="J4057" t="s">
        <v>808</v>
      </c>
      <c r="K4057" s="300">
        <v>1009814130</v>
      </c>
      <c r="L4057" s="286">
        <f>ROWS(K$5:K4057)</f>
        <v>4053</v>
      </c>
      <c r="M4057" s="286" t="str">
        <f>IF(I4057='5.1'!$E$5,TXM!L4057,"")</f>
        <v/>
      </c>
      <c r="N4057" t="str">
        <f>IFERROR(SMALL($M$5:$M$8000,ROWS($M$5:M4057)),"")</f>
        <v/>
      </c>
      <c r="P4057" t="s">
        <v>2054</v>
      </c>
    </row>
    <row r="4058" spans="1:16" ht="14.4" customHeight="1" x14ac:dyDescent="0.25">
      <c r="A4058" t="s">
        <v>2054</v>
      </c>
      <c r="I4058" s="285" t="s">
        <v>1788</v>
      </c>
      <c r="J4058" t="s">
        <v>752</v>
      </c>
      <c r="K4058" s="300">
        <v>1001750052</v>
      </c>
      <c r="L4058" s="286">
        <f>ROWS(K$5:K4058)</f>
        <v>4054</v>
      </c>
      <c r="M4058" s="286" t="str">
        <f>IF(I4058='5.1'!$E$5,TXM!L4058,"")</f>
        <v/>
      </c>
      <c r="N4058" t="str">
        <f>IFERROR(SMALL($M$5:$M$8000,ROWS($M$5:M4058)),"")</f>
        <v/>
      </c>
      <c r="P4058" t="s">
        <v>2054</v>
      </c>
    </row>
    <row r="4059" spans="1:16" ht="14.4" customHeight="1" x14ac:dyDescent="0.25">
      <c r="A4059" t="s">
        <v>2054</v>
      </c>
      <c r="I4059" s="285" t="s">
        <v>1788</v>
      </c>
      <c r="J4059" t="s">
        <v>1098</v>
      </c>
      <c r="K4059" s="300">
        <v>750288682</v>
      </c>
      <c r="L4059" s="286">
        <f>ROWS(K$5:K4059)</f>
        <v>4055</v>
      </c>
      <c r="M4059" s="286" t="str">
        <f>IF(I4059='5.1'!$E$5,TXM!L4059,"")</f>
        <v/>
      </c>
      <c r="N4059" t="str">
        <f>IFERROR(SMALL($M$5:$M$8000,ROWS($M$5:M4059)),"")</f>
        <v/>
      </c>
      <c r="P4059" t="s">
        <v>2054</v>
      </c>
    </row>
    <row r="4060" spans="1:16" ht="14.4" customHeight="1" x14ac:dyDescent="0.25">
      <c r="A4060" t="s">
        <v>2054</v>
      </c>
      <c r="I4060" s="285" t="s">
        <v>1788</v>
      </c>
      <c r="J4060" t="s">
        <v>784</v>
      </c>
      <c r="K4060" s="300">
        <v>681706168</v>
      </c>
      <c r="L4060" s="286">
        <f>ROWS(K$5:K4060)</f>
        <v>4056</v>
      </c>
      <c r="M4060" s="286" t="str">
        <f>IF(I4060='5.1'!$E$5,TXM!L4060,"")</f>
        <v/>
      </c>
      <c r="N4060" t="str">
        <f>IFERROR(SMALL($M$5:$M$8000,ROWS($M$5:M4060)),"")</f>
        <v/>
      </c>
      <c r="P4060" t="s">
        <v>2054</v>
      </c>
    </row>
    <row r="4061" spans="1:16" ht="14.4" customHeight="1" x14ac:dyDescent="0.25">
      <c r="A4061" t="s">
        <v>2054</v>
      </c>
      <c r="I4061" s="285" t="s">
        <v>1788</v>
      </c>
      <c r="J4061" t="s">
        <v>1096</v>
      </c>
      <c r="K4061" s="300">
        <v>606028118</v>
      </c>
      <c r="L4061" s="286">
        <f>ROWS(K$5:K4061)</f>
        <v>4057</v>
      </c>
      <c r="M4061" s="286" t="str">
        <f>IF(I4061='5.1'!$E$5,TXM!L4061,"")</f>
        <v/>
      </c>
      <c r="N4061" t="str">
        <f>IFERROR(SMALL($M$5:$M$8000,ROWS($M$5:M4061)),"")</f>
        <v/>
      </c>
      <c r="P4061" t="s">
        <v>2054</v>
      </c>
    </row>
    <row r="4062" spans="1:16" ht="14.4" customHeight="1" x14ac:dyDescent="0.25">
      <c r="A4062" t="s">
        <v>2054</v>
      </c>
      <c r="I4062" s="285" t="s">
        <v>1788</v>
      </c>
      <c r="J4062" t="s">
        <v>774</v>
      </c>
      <c r="K4062" s="300">
        <v>481762986</v>
      </c>
      <c r="L4062" s="286">
        <f>ROWS(K$5:K4062)</f>
        <v>4058</v>
      </c>
      <c r="M4062" s="286" t="str">
        <f>IF(I4062='5.1'!$E$5,TXM!L4062,"")</f>
        <v/>
      </c>
      <c r="N4062" t="str">
        <f>IFERROR(SMALL($M$5:$M$8000,ROWS($M$5:M4062)),"")</f>
        <v/>
      </c>
      <c r="P4062" t="s">
        <v>2054</v>
      </c>
    </row>
    <row r="4063" spans="1:16" ht="14.4" customHeight="1" x14ac:dyDescent="0.25">
      <c r="A4063" t="s">
        <v>2054</v>
      </c>
      <c r="I4063" s="285" t="s">
        <v>1788</v>
      </c>
      <c r="J4063" t="s">
        <v>786</v>
      </c>
      <c r="K4063" s="300">
        <v>478250573</v>
      </c>
      <c r="L4063" s="286">
        <f>ROWS(K$5:K4063)</f>
        <v>4059</v>
      </c>
      <c r="M4063" s="286" t="str">
        <f>IF(I4063='5.1'!$E$5,TXM!L4063,"")</f>
        <v/>
      </c>
      <c r="N4063" t="str">
        <f>IFERROR(SMALL($M$5:$M$8000,ROWS($M$5:M4063)),"")</f>
        <v/>
      </c>
      <c r="P4063" t="s">
        <v>2054</v>
      </c>
    </row>
    <row r="4064" spans="1:16" ht="14.4" customHeight="1" x14ac:dyDescent="0.25">
      <c r="A4064" t="s">
        <v>2054</v>
      </c>
      <c r="I4064" s="285" t="s">
        <v>1788</v>
      </c>
      <c r="J4064" t="s">
        <v>780</v>
      </c>
      <c r="K4064" s="300">
        <v>397821847</v>
      </c>
      <c r="L4064" s="286">
        <f>ROWS(K$5:K4064)</f>
        <v>4060</v>
      </c>
      <c r="M4064" s="286" t="str">
        <f>IF(I4064='5.1'!$E$5,TXM!L4064,"")</f>
        <v/>
      </c>
      <c r="N4064" t="str">
        <f>IFERROR(SMALL($M$5:$M$8000,ROWS($M$5:M4064)),"")</f>
        <v/>
      </c>
      <c r="P4064" t="s">
        <v>2054</v>
      </c>
    </row>
    <row r="4065" spans="1:16" ht="14.4" customHeight="1" x14ac:dyDescent="0.25">
      <c r="A4065" t="s">
        <v>2054</v>
      </c>
      <c r="I4065" s="285" t="s">
        <v>1788</v>
      </c>
      <c r="J4065" t="s">
        <v>762</v>
      </c>
      <c r="K4065" s="300">
        <v>341196243</v>
      </c>
      <c r="L4065" s="286">
        <f>ROWS(K$5:K4065)</f>
        <v>4061</v>
      </c>
      <c r="M4065" s="286" t="str">
        <f>IF(I4065='5.1'!$E$5,TXM!L4065,"")</f>
        <v/>
      </c>
      <c r="N4065" t="str">
        <f>IFERROR(SMALL($M$5:$M$8000,ROWS($M$5:M4065)),"")</f>
        <v/>
      </c>
      <c r="P4065" t="s">
        <v>2054</v>
      </c>
    </row>
    <row r="4066" spans="1:16" ht="14.4" customHeight="1" x14ac:dyDescent="0.25">
      <c r="A4066" t="s">
        <v>2054</v>
      </c>
      <c r="I4066" s="285" t="s">
        <v>1788</v>
      </c>
      <c r="J4066" t="s">
        <v>113</v>
      </c>
      <c r="K4066" s="300">
        <v>339834863</v>
      </c>
      <c r="L4066" s="286">
        <f>ROWS(K$5:K4066)</f>
        <v>4062</v>
      </c>
      <c r="M4066" s="286" t="str">
        <f>IF(I4066='5.1'!$E$5,TXM!L4066,"")</f>
        <v/>
      </c>
      <c r="N4066" t="str">
        <f>IFERROR(SMALL($M$5:$M$8000,ROWS($M$5:M4066)),"")</f>
        <v/>
      </c>
      <c r="P4066" t="s">
        <v>2054</v>
      </c>
    </row>
    <row r="4067" spans="1:16" ht="14.4" customHeight="1" x14ac:dyDescent="0.25">
      <c r="A4067" t="s">
        <v>2054</v>
      </c>
      <c r="I4067" s="285" t="s">
        <v>1788</v>
      </c>
      <c r="J4067" t="s">
        <v>760</v>
      </c>
      <c r="K4067" s="300">
        <v>319144275</v>
      </c>
      <c r="L4067" s="286">
        <f>ROWS(K$5:K4067)</f>
        <v>4063</v>
      </c>
      <c r="M4067" s="286" t="str">
        <f>IF(I4067='5.1'!$E$5,TXM!L4067,"")</f>
        <v/>
      </c>
      <c r="N4067" t="str">
        <f>IFERROR(SMALL($M$5:$M$8000,ROWS($M$5:M4067)),"")</f>
        <v/>
      </c>
      <c r="P4067" t="s">
        <v>2054</v>
      </c>
    </row>
    <row r="4068" spans="1:16" ht="14.4" customHeight="1" x14ac:dyDescent="0.25">
      <c r="A4068" t="s">
        <v>2054</v>
      </c>
      <c r="I4068" s="285" t="s">
        <v>1788</v>
      </c>
      <c r="J4068" t="s">
        <v>1080</v>
      </c>
      <c r="K4068" s="300">
        <v>311952193</v>
      </c>
      <c r="L4068" s="286">
        <f>ROWS(K$5:K4068)</f>
        <v>4064</v>
      </c>
      <c r="M4068" s="286" t="str">
        <f>IF(I4068='5.1'!$E$5,TXM!L4068,"")</f>
        <v/>
      </c>
      <c r="N4068" t="str">
        <f>IFERROR(SMALL($M$5:$M$8000,ROWS($M$5:M4068)),"")</f>
        <v/>
      </c>
      <c r="P4068" t="s">
        <v>2054</v>
      </c>
    </row>
    <row r="4069" spans="1:16" ht="14.4" customHeight="1" x14ac:dyDescent="0.25">
      <c r="A4069" t="s">
        <v>2054</v>
      </c>
      <c r="I4069" s="285" t="s">
        <v>1788</v>
      </c>
      <c r="J4069" t="s">
        <v>715</v>
      </c>
      <c r="K4069" s="300">
        <v>311632296</v>
      </c>
      <c r="L4069" s="286">
        <f>ROWS(K$5:K4069)</f>
        <v>4065</v>
      </c>
      <c r="M4069" s="286" t="str">
        <f>IF(I4069='5.1'!$E$5,TXM!L4069,"")</f>
        <v/>
      </c>
      <c r="N4069" t="str">
        <f>IFERROR(SMALL($M$5:$M$8000,ROWS($M$5:M4069)),"")</f>
        <v/>
      </c>
      <c r="P4069" t="s">
        <v>2054</v>
      </c>
    </row>
    <row r="4070" spans="1:16" ht="14.4" customHeight="1" x14ac:dyDescent="0.25">
      <c r="A4070" t="s">
        <v>2054</v>
      </c>
      <c r="I4070" s="285" t="s">
        <v>1788</v>
      </c>
      <c r="J4070" t="s">
        <v>117</v>
      </c>
      <c r="K4070" s="300">
        <v>310233996</v>
      </c>
      <c r="L4070" s="286">
        <f>ROWS(K$5:K4070)</f>
        <v>4066</v>
      </c>
      <c r="M4070" s="286" t="str">
        <f>IF(I4070='5.1'!$E$5,TXM!L4070,"")</f>
        <v/>
      </c>
      <c r="N4070" t="str">
        <f>IFERROR(SMALL($M$5:$M$8000,ROWS($M$5:M4070)),"")</f>
        <v/>
      </c>
      <c r="P4070" t="s">
        <v>2054</v>
      </c>
    </row>
    <row r="4071" spans="1:16" ht="14.4" customHeight="1" x14ac:dyDescent="0.25">
      <c r="A4071" t="s">
        <v>2054</v>
      </c>
      <c r="I4071" s="285" t="s">
        <v>1788</v>
      </c>
      <c r="J4071" t="s">
        <v>717</v>
      </c>
      <c r="K4071" s="300">
        <v>275686406</v>
      </c>
      <c r="L4071" s="286">
        <f>ROWS(K$5:K4071)</f>
        <v>4067</v>
      </c>
      <c r="M4071" s="286" t="str">
        <f>IF(I4071='5.1'!$E$5,TXM!L4071,"")</f>
        <v/>
      </c>
      <c r="N4071" t="str">
        <f>IFERROR(SMALL($M$5:$M$8000,ROWS($M$5:M4071)),"")</f>
        <v/>
      </c>
      <c r="P4071" t="s">
        <v>2054</v>
      </c>
    </row>
    <row r="4072" spans="1:16" ht="14.4" customHeight="1" x14ac:dyDescent="0.25">
      <c r="A4072" t="s">
        <v>2054</v>
      </c>
      <c r="I4072" s="285" t="s">
        <v>1788</v>
      </c>
      <c r="J4072" t="s">
        <v>106</v>
      </c>
      <c r="K4072" s="300">
        <v>257276351</v>
      </c>
      <c r="L4072" s="286">
        <f>ROWS(K$5:K4072)</f>
        <v>4068</v>
      </c>
      <c r="M4072" s="286" t="str">
        <f>IF(I4072='5.1'!$E$5,TXM!L4072,"")</f>
        <v/>
      </c>
      <c r="N4072" t="str">
        <f>IFERROR(SMALL($M$5:$M$8000,ROWS($M$5:M4072)),"")</f>
        <v/>
      </c>
      <c r="P4072" t="s">
        <v>2054</v>
      </c>
    </row>
    <row r="4073" spans="1:16" ht="14.4" customHeight="1" x14ac:dyDescent="0.25">
      <c r="A4073" t="s">
        <v>2054</v>
      </c>
      <c r="I4073" s="285" t="s">
        <v>1788</v>
      </c>
      <c r="J4073" t="s">
        <v>116</v>
      </c>
      <c r="K4073" s="300">
        <v>235960828</v>
      </c>
      <c r="L4073" s="286">
        <f>ROWS(K$5:K4073)</f>
        <v>4069</v>
      </c>
      <c r="M4073" s="286" t="str">
        <f>IF(I4073='5.1'!$E$5,TXM!L4073,"")</f>
        <v/>
      </c>
      <c r="N4073" t="str">
        <f>IFERROR(SMALL($M$5:$M$8000,ROWS($M$5:M4073)),"")</f>
        <v/>
      </c>
      <c r="P4073" t="s">
        <v>2054</v>
      </c>
    </row>
    <row r="4074" spans="1:16" ht="14.4" customHeight="1" x14ac:dyDescent="0.25">
      <c r="A4074" t="s">
        <v>2054</v>
      </c>
      <c r="I4074" s="285" t="s">
        <v>1788</v>
      </c>
      <c r="J4074" t="s">
        <v>118</v>
      </c>
      <c r="K4074" s="300">
        <v>228650156</v>
      </c>
      <c r="L4074" s="286">
        <f>ROWS(K$5:K4074)</f>
        <v>4070</v>
      </c>
      <c r="M4074" s="286" t="str">
        <f>IF(I4074='5.1'!$E$5,TXM!L4074,"")</f>
        <v/>
      </c>
      <c r="N4074" t="str">
        <f>IFERROR(SMALL($M$5:$M$8000,ROWS($M$5:M4074)),"")</f>
        <v/>
      </c>
      <c r="P4074" t="s">
        <v>2054</v>
      </c>
    </row>
    <row r="4075" spans="1:16" ht="14.4" customHeight="1" x14ac:dyDescent="0.25">
      <c r="A4075" t="s">
        <v>2054</v>
      </c>
      <c r="I4075" s="285" t="s">
        <v>1788</v>
      </c>
      <c r="J4075" t="s">
        <v>782</v>
      </c>
      <c r="K4075" s="300">
        <v>194550619</v>
      </c>
      <c r="L4075" s="286">
        <f>ROWS(K$5:K4075)</f>
        <v>4071</v>
      </c>
      <c r="M4075" s="286" t="str">
        <f>IF(I4075='5.1'!$E$5,TXM!L4075,"")</f>
        <v/>
      </c>
      <c r="N4075" t="str">
        <f>IFERROR(SMALL($M$5:$M$8000,ROWS($M$5:M4075)),"")</f>
        <v/>
      </c>
      <c r="P4075" t="s">
        <v>2054</v>
      </c>
    </row>
    <row r="4076" spans="1:16" ht="14.4" customHeight="1" x14ac:dyDescent="0.25">
      <c r="A4076" t="s">
        <v>2054</v>
      </c>
      <c r="I4076" s="285" t="s">
        <v>1788</v>
      </c>
      <c r="J4076" t="s">
        <v>725</v>
      </c>
      <c r="K4076" s="300">
        <v>160483236</v>
      </c>
      <c r="L4076" s="286">
        <f>ROWS(K$5:K4076)</f>
        <v>4072</v>
      </c>
      <c r="M4076" s="286" t="str">
        <f>IF(I4076='5.1'!$E$5,TXM!L4076,"")</f>
        <v/>
      </c>
      <c r="N4076" t="str">
        <f>IFERROR(SMALL($M$5:$M$8000,ROWS($M$5:M4076)),"")</f>
        <v/>
      </c>
      <c r="P4076" t="s">
        <v>2054</v>
      </c>
    </row>
    <row r="4077" spans="1:16" ht="14.4" customHeight="1" x14ac:dyDescent="0.25">
      <c r="A4077" t="s">
        <v>2054</v>
      </c>
      <c r="I4077" s="285" t="s">
        <v>1788</v>
      </c>
      <c r="J4077" t="s">
        <v>102</v>
      </c>
      <c r="K4077" s="300">
        <v>156105699</v>
      </c>
      <c r="L4077" s="286">
        <f>ROWS(K$5:K4077)</f>
        <v>4073</v>
      </c>
      <c r="M4077" s="286" t="str">
        <f>IF(I4077='5.1'!$E$5,TXM!L4077,"")</f>
        <v/>
      </c>
      <c r="N4077" t="str">
        <f>IFERROR(SMALL($M$5:$M$8000,ROWS($M$5:M4077)),"")</f>
        <v/>
      </c>
      <c r="P4077" t="s">
        <v>2054</v>
      </c>
    </row>
    <row r="4078" spans="1:16" ht="14.4" customHeight="1" x14ac:dyDescent="0.25">
      <c r="A4078" t="s">
        <v>2054</v>
      </c>
      <c r="I4078" s="285" t="s">
        <v>1788</v>
      </c>
      <c r="J4078" t="s">
        <v>119</v>
      </c>
      <c r="K4078" s="300">
        <v>145938245</v>
      </c>
      <c r="L4078" s="286">
        <f>ROWS(K$5:K4078)</f>
        <v>4074</v>
      </c>
      <c r="M4078" s="286" t="str">
        <f>IF(I4078='5.1'!$E$5,TXM!L4078,"")</f>
        <v/>
      </c>
      <c r="N4078" t="str">
        <f>IFERROR(SMALL($M$5:$M$8000,ROWS($M$5:M4078)),"")</f>
        <v/>
      </c>
      <c r="P4078" t="s">
        <v>2054</v>
      </c>
    </row>
    <row r="4079" spans="1:16" ht="14.4" customHeight="1" x14ac:dyDescent="0.25">
      <c r="A4079" t="s">
        <v>2054</v>
      </c>
      <c r="I4079" s="285" t="s">
        <v>1788</v>
      </c>
      <c r="J4079" t="s">
        <v>821</v>
      </c>
      <c r="K4079" s="300">
        <v>120776197</v>
      </c>
      <c r="L4079" s="286">
        <f>ROWS(K$5:K4079)</f>
        <v>4075</v>
      </c>
      <c r="M4079" s="286" t="str">
        <f>IF(I4079='5.1'!$E$5,TXM!L4079,"")</f>
        <v/>
      </c>
      <c r="N4079" t="str">
        <f>IFERROR(SMALL($M$5:$M$8000,ROWS($M$5:M4079)),"")</f>
        <v/>
      </c>
      <c r="P4079" t="s">
        <v>2054</v>
      </c>
    </row>
    <row r="4080" spans="1:16" ht="14.4" customHeight="1" x14ac:dyDescent="0.25">
      <c r="A4080" t="s">
        <v>2054</v>
      </c>
      <c r="I4080" s="285" t="s">
        <v>1788</v>
      </c>
      <c r="J4080" t="s">
        <v>1093</v>
      </c>
      <c r="K4080" s="300">
        <v>120166426</v>
      </c>
      <c r="L4080" s="286">
        <f>ROWS(K$5:K4080)</f>
        <v>4076</v>
      </c>
      <c r="M4080" s="286" t="str">
        <f>IF(I4080='5.1'!$E$5,TXM!L4080,"")</f>
        <v/>
      </c>
      <c r="N4080" t="str">
        <f>IFERROR(SMALL($M$5:$M$8000,ROWS($M$5:M4080)),"")</f>
        <v/>
      </c>
      <c r="P4080" t="s">
        <v>2054</v>
      </c>
    </row>
    <row r="4081" spans="1:16" ht="14.4" customHeight="1" x14ac:dyDescent="0.25">
      <c r="A4081" t="s">
        <v>2054</v>
      </c>
      <c r="I4081" s="285" t="s">
        <v>1788</v>
      </c>
      <c r="J4081" t="s">
        <v>1079</v>
      </c>
      <c r="K4081" s="300">
        <v>119103845</v>
      </c>
      <c r="L4081" s="286">
        <f>ROWS(K$5:K4081)</f>
        <v>4077</v>
      </c>
      <c r="M4081" s="286" t="str">
        <f>IF(I4081='5.1'!$E$5,TXM!L4081,"")</f>
        <v/>
      </c>
      <c r="N4081" t="str">
        <f>IFERROR(SMALL($M$5:$M$8000,ROWS($M$5:M4081)),"")</f>
        <v/>
      </c>
      <c r="P4081" t="s">
        <v>2054</v>
      </c>
    </row>
    <row r="4082" spans="1:16" ht="14.4" customHeight="1" x14ac:dyDescent="0.25">
      <c r="A4082" t="s">
        <v>2054</v>
      </c>
      <c r="I4082" s="285" t="s">
        <v>1788</v>
      </c>
      <c r="J4082" t="s">
        <v>115</v>
      </c>
      <c r="K4082" s="300">
        <v>110607331</v>
      </c>
      <c r="L4082" s="286">
        <f>ROWS(K$5:K4082)</f>
        <v>4078</v>
      </c>
      <c r="M4082" s="286" t="str">
        <f>IF(I4082='5.1'!$E$5,TXM!L4082,"")</f>
        <v/>
      </c>
      <c r="N4082" t="str">
        <f>IFERROR(SMALL($M$5:$M$8000,ROWS($M$5:M4082)),"")</f>
        <v/>
      </c>
      <c r="P4082" t="s">
        <v>2054</v>
      </c>
    </row>
    <row r="4083" spans="1:16" ht="14.4" customHeight="1" x14ac:dyDescent="0.25">
      <c r="A4083" t="s">
        <v>2054</v>
      </c>
      <c r="I4083" s="285" t="s">
        <v>1788</v>
      </c>
      <c r="J4083" t="s">
        <v>1081</v>
      </c>
      <c r="K4083" s="300">
        <v>108385092</v>
      </c>
      <c r="L4083" s="286">
        <f>ROWS(K$5:K4083)</f>
        <v>4079</v>
      </c>
      <c r="M4083" s="286" t="str">
        <f>IF(I4083='5.1'!$E$5,TXM!L4083,"")</f>
        <v/>
      </c>
      <c r="N4083" t="str">
        <f>IFERROR(SMALL($M$5:$M$8000,ROWS($M$5:M4083)),"")</f>
        <v/>
      </c>
      <c r="P4083" t="s">
        <v>2054</v>
      </c>
    </row>
    <row r="4084" spans="1:16" ht="14.4" customHeight="1" x14ac:dyDescent="0.25">
      <c r="A4084" t="s">
        <v>2054</v>
      </c>
      <c r="I4084" s="285" t="s">
        <v>1788</v>
      </c>
      <c r="J4084" t="s">
        <v>1082</v>
      </c>
      <c r="K4084" s="300">
        <v>105754331</v>
      </c>
      <c r="L4084" s="286">
        <f>ROWS(K$5:K4084)</f>
        <v>4080</v>
      </c>
      <c r="M4084" s="286" t="str">
        <f>IF(I4084='5.1'!$E$5,TXM!L4084,"")</f>
        <v/>
      </c>
      <c r="N4084" t="str">
        <f>IFERROR(SMALL($M$5:$M$8000,ROWS($M$5:M4084)),"")</f>
        <v/>
      </c>
      <c r="P4084" t="s">
        <v>2054</v>
      </c>
    </row>
    <row r="4085" spans="1:16" ht="14.4" customHeight="1" x14ac:dyDescent="0.25">
      <c r="A4085" t="s">
        <v>2054</v>
      </c>
      <c r="I4085" s="285" t="s">
        <v>1788</v>
      </c>
      <c r="J4085" t="s">
        <v>727</v>
      </c>
      <c r="K4085" s="300">
        <v>103779236</v>
      </c>
      <c r="L4085" s="286">
        <f>ROWS(K$5:K4085)</f>
        <v>4081</v>
      </c>
      <c r="M4085" s="286" t="str">
        <f>IF(I4085='5.1'!$E$5,TXM!L4085,"")</f>
        <v/>
      </c>
      <c r="N4085" t="str">
        <f>IFERROR(SMALL($M$5:$M$8000,ROWS($M$5:M4085)),"")</f>
        <v/>
      </c>
      <c r="P4085" t="s">
        <v>2054</v>
      </c>
    </row>
    <row r="4086" spans="1:16" ht="14.4" customHeight="1" x14ac:dyDescent="0.25">
      <c r="A4086" t="s">
        <v>2054</v>
      </c>
      <c r="I4086" s="285" t="s">
        <v>1788</v>
      </c>
      <c r="J4086" t="s">
        <v>790</v>
      </c>
      <c r="K4086" s="300">
        <v>86430257</v>
      </c>
      <c r="L4086" s="286">
        <f>ROWS(K$5:K4086)</f>
        <v>4082</v>
      </c>
      <c r="M4086" s="286" t="str">
        <f>IF(I4086='5.1'!$E$5,TXM!L4086,"")</f>
        <v/>
      </c>
      <c r="N4086" t="str">
        <f>IFERROR(SMALL($M$5:$M$8000,ROWS($M$5:M4086)),"")</f>
        <v/>
      </c>
      <c r="P4086" t="s">
        <v>2054</v>
      </c>
    </row>
    <row r="4087" spans="1:16" ht="14.4" customHeight="1" x14ac:dyDescent="0.25">
      <c r="A4087" t="s">
        <v>2054</v>
      </c>
      <c r="I4087" s="285" t="s">
        <v>1788</v>
      </c>
      <c r="J4087" t="s">
        <v>804</v>
      </c>
      <c r="K4087" s="300">
        <v>75459918</v>
      </c>
      <c r="L4087" s="286">
        <f>ROWS(K$5:K4087)</f>
        <v>4083</v>
      </c>
      <c r="M4087" s="286" t="str">
        <f>IF(I4087='5.1'!$E$5,TXM!L4087,"")</f>
        <v/>
      </c>
      <c r="N4087" t="str">
        <f>IFERROR(SMALL($M$5:$M$8000,ROWS($M$5:M4087)),"")</f>
        <v/>
      </c>
      <c r="P4087" t="s">
        <v>2054</v>
      </c>
    </row>
    <row r="4088" spans="1:16" ht="14.4" customHeight="1" x14ac:dyDescent="0.25">
      <c r="A4088" t="s">
        <v>2054</v>
      </c>
      <c r="I4088" s="285" t="s">
        <v>1788</v>
      </c>
      <c r="J4088" t="s">
        <v>748</v>
      </c>
      <c r="K4088" s="300">
        <v>73648915</v>
      </c>
      <c r="L4088" s="286">
        <f>ROWS(K$5:K4088)</f>
        <v>4084</v>
      </c>
      <c r="M4088" s="286" t="str">
        <f>IF(I4088='5.1'!$E$5,TXM!L4088,"")</f>
        <v/>
      </c>
      <c r="N4088" t="str">
        <f>IFERROR(SMALL($M$5:$M$8000,ROWS($M$5:M4088)),"")</f>
        <v/>
      </c>
      <c r="P4088" t="s">
        <v>2054</v>
      </c>
    </row>
    <row r="4089" spans="1:16" ht="14.4" customHeight="1" x14ac:dyDescent="0.25">
      <c r="A4089" t="s">
        <v>2054</v>
      </c>
      <c r="I4089" s="285" t="s">
        <v>1788</v>
      </c>
      <c r="J4089" t="s">
        <v>105</v>
      </c>
      <c r="K4089" s="300">
        <v>68722241</v>
      </c>
      <c r="L4089" s="286">
        <f>ROWS(K$5:K4089)</f>
        <v>4085</v>
      </c>
      <c r="M4089" s="286" t="str">
        <f>IF(I4089='5.1'!$E$5,TXM!L4089,"")</f>
        <v/>
      </c>
      <c r="N4089" t="str">
        <f>IFERROR(SMALL($M$5:$M$8000,ROWS($M$5:M4089)),"")</f>
        <v/>
      </c>
      <c r="P4089" t="s">
        <v>2054</v>
      </c>
    </row>
    <row r="4090" spans="1:16" ht="14.4" customHeight="1" x14ac:dyDescent="0.25">
      <c r="A4090" t="s">
        <v>2054</v>
      </c>
      <c r="I4090" s="285" t="s">
        <v>1788</v>
      </c>
      <c r="J4090" t="s">
        <v>766</v>
      </c>
      <c r="K4090" s="300">
        <v>66952646</v>
      </c>
      <c r="L4090" s="286">
        <f>ROWS(K$5:K4090)</f>
        <v>4086</v>
      </c>
      <c r="M4090" s="286" t="str">
        <f>IF(I4090='5.1'!$E$5,TXM!L4090,"")</f>
        <v/>
      </c>
      <c r="N4090" t="str">
        <f>IFERROR(SMALL($M$5:$M$8000,ROWS($M$5:M4090)),"")</f>
        <v/>
      </c>
      <c r="P4090" t="s">
        <v>2054</v>
      </c>
    </row>
    <row r="4091" spans="1:16" ht="14.4" customHeight="1" x14ac:dyDescent="0.25">
      <c r="A4091" t="s">
        <v>2054</v>
      </c>
      <c r="I4091" s="285" t="s">
        <v>1788</v>
      </c>
      <c r="J4091" t="s">
        <v>711</v>
      </c>
      <c r="K4091" s="300">
        <v>66942125</v>
      </c>
      <c r="L4091" s="286">
        <f>ROWS(K$5:K4091)</f>
        <v>4087</v>
      </c>
      <c r="M4091" s="286" t="str">
        <f>IF(I4091='5.1'!$E$5,TXM!L4091,"")</f>
        <v/>
      </c>
      <c r="N4091" t="str">
        <f>IFERROR(SMALL($M$5:$M$8000,ROWS($M$5:M4091)),"")</f>
        <v/>
      </c>
      <c r="P4091" t="s">
        <v>2054</v>
      </c>
    </row>
    <row r="4092" spans="1:16" ht="14.4" customHeight="1" x14ac:dyDescent="0.25">
      <c r="A4092" t="s">
        <v>2054</v>
      </c>
      <c r="I4092" s="285" t="s">
        <v>1788</v>
      </c>
      <c r="J4092" t="s">
        <v>1086</v>
      </c>
      <c r="K4092" s="300">
        <v>57891050</v>
      </c>
      <c r="L4092" s="286">
        <f>ROWS(K$5:K4092)</f>
        <v>4088</v>
      </c>
      <c r="M4092" s="286" t="str">
        <f>IF(I4092='5.1'!$E$5,TXM!L4092,"")</f>
        <v/>
      </c>
      <c r="N4092" t="str">
        <f>IFERROR(SMALL($M$5:$M$8000,ROWS($M$5:M4092)),"")</f>
        <v/>
      </c>
      <c r="P4092" t="s">
        <v>2054</v>
      </c>
    </row>
    <row r="4093" spans="1:16" ht="14.4" customHeight="1" x14ac:dyDescent="0.25">
      <c r="A4093" t="s">
        <v>2054</v>
      </c>
      <c r="I4093" s="285" t="s">
        <v>1788</v>
      </c>
      <c r="J4093" t="s">
        <v>109</v>
      </c>
      <c r="K4093" s="300">
        <v>55344260</v>
      </c>
      <c r="L4093" s="286">
        <f>ROWS(K$5:K4093)</f>
        <v>4089</v>
      </c>
      <c r="M4093" s="286" t="str">
        <f>IF(I4093='5.1'!$E$5,TXM!L4093,"")</f>
        <v/>
      </c>
      <c r="N4093" t="str">
        <f>IFERROR(SMALL($M$5:$M$8000,ROWS($M$5:M4093)),"")</f>
        <v/>
      </c>
      <c r="P4093" t="s">
        <v>2054</v>
      </c>
    </row>
    <row r="4094" spans="1:16" ht="14.4" customHeight="1" x14ac:dyDescent="0.25">
      <c r="A4094" t="s">
        <v>2054</v>
      </c>
      <c r="I4094" s="285" t="s">
        <v>1788</v>
      </c>
      <c r="J4094" t="s">
        <v>764</v>
      </c>
      <c r="K4094" s="300">
        <v>51403128</v>
      </c>
      <c r="L4094" s="286">
        <f>ROWS(K$5:K4094)</f>
        <v>4090</v>
      </c>
      <c r="M4094" s="286" t="str">
        <f>IF(I4094='5.1'!$E$5,TXM!L4094,"")</f>
        <v/>
      </c>
      <c r="N4094" t="str">
        <f>IFERROR(SMALL($M$5:$M$8000,ROWS($M$5:M4094)),"")</f>
        <v/>
      </c>
      <c r="P4094" t="s">
        <v>2054</v>
      </c>
    </row>
    <row r="4095" spans="1:16" ht="14.4" customHeight="1" x14ac:dyDescent="0.25">
      <c r="A4095" t="s">
        <v>2054</v>
      </c>
      <c r="I4095" s="285" t="s">
        <v>1788</v>
      </c>
      <c r="J4095" t="s">
        <v>723</v>
      </c>
      <c r="K4095" s="300">
        <v>48598517</v>
      </c>
      <c r="L4095" s="286">
        <f>ROWS(K$5:K4095)</f>
        <v>4091</v>
      </c>
      <c r="M4095" s="286" t="str">
        <f>IF(I4095='5.1'!$E$5,TXM!L4095,"")</f>
        <v/>
      </c>
      <c r="N4095" t="str">
        <f>IFERROR(SMALL($M$5:$M$8000,ROWS($M$5:M4095)),"")</f>
        <v/>
      </c>
      <c r="P4095" t="s">
        <v>2054</v>
      </c>
    </row>
    <row r="4096" spans="1:16" ht="14.4" customHeight="1" x14ac:dyDescent="0.25">
      <c r="A4096" t="s">
        <v>2054</v>
      </c>
      <c r="I4096" s="285" t="s">
        <v>1788</v>
      </c>
      <c r="J4096" t="s">
        <v>107</v>
      </c>
      <c r="K4096" s="300">
        <v>45214373</v>
      </c>
      <c r="L4096" s="286">
        <f>ROWS(K$5:K4096)</f>
        <v>4092</v>
      </c>
      <c r="M4096" s="286" t="str">
        <f>IF(I4096='5.1'!$E$5,TXM!L4096,"")</f>
        <v/>
      </c>
      <c r="N4096" t="str">
        <f>IFERROR(SMALL($M$5:$M$8000,ROWS($M$5:M4096)),"")</f>
        <v/>
      </c>
      <c r="P4096" t="s">
        <v>2054</v>
      </c>
    </row>
    <row r="4097" spans="1:16" ht="14.4" customHeight="1" x14ac:dyDescent="0.25">
      <c r="A4097" t="s">
        <v>2054</v>
      </c>
      <c r="I4097" s="285" t="s">
        <v>1788</v>
      </c>
      <c r="J4097" t="s">
        <v>776</v>
      </c>
      <c r="K4097" s="300">
        <v>44667919</v>
      </c>
      <c r="L4097" s="286">
        <f>ROWS(K$5:K4097)</f>
        <v>4093</v>
      </c>
      <c r="M4097" s="286" t="str">
        <f>IF(I4097='5.1'!$E$5,TXM!L4097,"")</f>
        <v/>
      </c>
      <c r="N4097" t="str">
        <f>IFERROR(SMALL($M$5:$M$8000,ROWS($M$5:M4097)),"")</f>
        <v/>
      </c>
      <c r="P4097" t="s">
        <v>2054</v>
      </c>
    </row>
    <row r="4098" spans="1:16" ht="14.4" customHeight="1" x14ac:dyDescent="0.25">
      <c r="A4098" t="s">
        <v>2054</v>
      </c>
      <c r="I4098" s="285" t="s">
        <v>1788</v>
      </c>
      <c r="J4098" t="s">
        <v>1092</v>
      </c>
      <c r="K4098" s="300">
        <v>41354561</v>
      </c>
      <c r="L4098" s="286">
        <f>ROWS(K$5:K4098)</f>
        <v>4094</v>
      </c>
      <c r="M4098" s="286" t="str">
        <f>IF(I4098='5.1'!$E$5,TXM!L4098,"")</f>
        <v/>
      </c>
      <c r="N4098" t="str">
        <f>IFERROR(SMALL($M$5:$M$8000,ROWS($M$5:M4098)),"")</f>
        <v/>
      </c>
      <c r="P4098" t="s">
        <v>2054</v>
      </c>
    </row>
    <row r="4099" spans="1:16" ht="14.4" customHeight="1" x14ac:dyDescent="0.25">
      <c r="A4099" t="s">
        <v>2054</v>
      </c>
      <c r="I4099" s="285" t="s">
        <v>1788</v>
      </c>
      <c r="J4099" t="s">
        <v>1090</v>
      </c>
      <c r="K4099" s="300">
        <v>41187788</v>
      </c>
      <c r="L4099" s="286">
        <f>ROWS(K$5:K4099)</f>
        <v>4095</v>
      </c>
      <c r="M4099" s="286" t="str">
        <f>IF(I4099='5.1'!$E$5,TXM!L4099,"")</f>
        <v/>
      </c>
      <c r="N4099" t="str">
        <f>IFERROR(SMALL($M$5:$M$8000,ROWS($M$5:M4099)),"")</f>
        <v/>
      </c>
      <c r="P4099" t="s">
        <v>2054</v>
      </c>
    </row>
    <row r="4100" spans="1:16" ht="14.4" customHeight="1" x14ac:dyDescent="0.25">
      <c r="A4100" t="s">
        <v>2054</v>
      </c>
      <c r="I4100" s="285" t="s">
        <v>1788</v>
      </c>
      <c r="J4100" t="s">
        <v>707</v>
      </c>
      <c r="K4100" s="300">
        <v>36875545</v>
      </c>
      <c r="L4100" s="286">
        <f>ROWS(K$5:K4100)</f>
        <v>4096</v>
      </c>
      <c r="M4100" s="286" t="str">
        <f>IF(I4100='5.1'!$E$5,TXM!L4100,"")</f>
        <v/>
      </c>
      <c r="N4100" t="str">
        <f>IFERROR(SMALL($M$5:$M$8000,ROWS($M$5:M4100)),"")</f>
        <v/>
      </c>
      <c r="P4100" t="s">
        <v>2054</v>
      </c>
    </row>
    <row r="4101" spans="1:16" ht="14.4" customHeight="1" x14ac:dyDescent="0.25">
      <c r="A4101" t="s">
        <v>2054</v>
      </c>
      <c r="I4101" s="285" t="s">
        <v>1788</v>
      </c>
      <c r="J4101" t="s">
        <v>802</v>
      </c>
      <c r="K4101" s="300">
        <v>35646471</v>
      </c>
      <c r="L4101" s="286">
        <f>ROWS(K$5:K4101)</f>
        <v>4097</v>
      </c>
      <c r="M4101" s="286" t="str">
        <f>IF(I4101='5.1'!$E$5,TXM!L4101,"")</f>
        <v/>
      </c>
      <c r="N4101" t="str">
        <f>IFERROR(SMALL($M$5:$M$8000,ROWS($M$5:M4101)),"")</f>
        <v/>
      </c>
      <c r="P4101" t="s">
        <v>2054</v>
      </c>
    </row>
    <row r="4102" spans="1:16" ht="14.4" customHeight="1" x14ac:dyDescent="0.25">
      <c r="A4102" t="s">
        <v>2054</v>
      </c>
      <c r="I4102" s="285" t="s">
        <v>1788</v>
      </c>
      <c r="J4102" t="s">
        <v>111</v>
      </c>
      <c r="K4102" s="300">
        <v>30550779</v>
      </c>
      <c r="L4102" s="286">
        <f>ROWS(K$5:K4102)</f>
        <v>4098</v>
      </c>
      <c r="M4102" s="286" t="str">
        <f>IF(I4102='5.1'!$E$5,TXM!L4102,"")</f>
        <v/>
      </c>
      <c r="N4102" t="str">
        <f>IFERROR(SMALL($M$5:$M$8000,ROWS($M$5:M4102)),"")</f>
        <v/>
      </c>
      <c r="P4102" t="s">
        <v>2054</v>
      </c>
    </row>
    <row r="4103" spans="1:16" ht="14.4" customHeight="1" x14ac:dyDescent="0.25">
      <c r="A4103" t="s">
        <v>2054</v>
      </c>
      <c r="I4103" s="285" t="s">
        <v>1788</v>
      </c>
      <c r="J4103" t="s">
        <v>1076</v>
      </c>
      <c r="K4103" s="300">
        <v>28885759</v>
      </c>
      <c r="L4103" s="286">
        <f>ROWS(K$5:K4103)</f>
        <v>4099</v>
      </c>
      <c r="M4103" s="286" t="str">
        <f>IF(I4103='5.1'!$E$5,TXM!L4103,"")</f>
        <v/>
      </c>
      <c r="N4103" t="str">
        <f>IFERROR(SMALL($M$5:$M$8000,ROWS($M$5:M4103)),"")</f>
        <v/>
      </c>
      <c r="P4103" t="s">
        <v>2054</v>
      </c>
    </row>
    <row r="4104" spans="1:16" ht="14.4" customHeight="1" x14ac:dyDescent="0.25">
      <c r="A4104" t="s">
        <v>2054</v>
      </c>
      <c r="I4104" s="285" t="s">
        <v>1788</v>
      </c>
      <c r="J4104" t="s">
        <v>719</v>
      </c>
      <c r="K4104" s="300">
        <v>28823197</v>
      </c>
      <c r="L4104" s="286">
        <f>ROWS(K$5:K4104)</f>
        <v>4100</v>
      </c>
      <c r="M4104" s="286" t="str">
        <f>IF(I4104='5.1'!$E$5,TXM!L4104,"")</f>
        <v/>
      </c>
      <c r="N4104" t="str">
        <f>IFERROR(SMALL($M$5:$M$8000,ROWS($M$5:M4104)),"")</f>
        <v/>
      </c>
      <c r="P4104" t="s">
        <v>2054</v>
      </c>
    </row>
    <row r="4105" spans="1:16" ht="14.4" customHeight="1" x14ac:dyDescent="0.25">
      <c r="A4105" t="s">
        <v>2054</v>
      </c>
      <c r="I4105" s="285" t="s">
        <v>1788</v>
      </c>
      <c r="J4105" t="s">
        <v>997</v>
      </c>
      <c r="K4105" s="300">
        <v>28251794</v>
      </c>
      <c r="L4105" s="286">
        <f>ROWS(K$5:K4105)</f>
        <v>4101</v>
      </c>
      <c r="M4105" s="286" t="str">
        <f>IF(I4105='5.1'!$E$5,TXM!L4105,"")</f>
        <v/>
      </c>
      <c r="N4105" t="str">
        <f>IFERROR(SMALL($M$5:$M$8000,ROWS($M$5:M4105)),"")</f>
        <v/>
      </c>
      <c r="P4105" t="s">
        <v>2054</v>
      </c>
    </row>
    <row r="4106" spans="1:16" ht="14.4" customHeight="1" x14ac:dyDescent="0.25">
      <c r="A4106" t="s">
        <v>2054</v>
      </c>
      <c r="I4106" s="285" t="s">
        <v>1788</v>
      </c>
      <c r="J4106" t="s">
        <v>110</v>
      </c>
      <c r="K4106" s="300">
        <v>21839057</v>
      </c>
      <c r="L4106" s="286">
        <f>ROWS(K$5:K4106)</f>
        <v>4102</v>
      </c>
      <c r="M4106" s="286" t="str">
        <f>IF(I4106='5.1'!$E$5,TXM!L4106,"")</f>
        <v/>
      </c>
      <c r="N4106" t="str">
        <f>IFERROR(SMALL($M$5:$M$8000,ROWS($M$5:M4106)),"")</f>
        <v/>
      </c>
      <c r="P4106" t="s">
        <v>2054</v>
      </c>
    </row>
    <row r="4107" spans="1:16" ht="14.4" customHeight="1" x14ac:dyDescent="0.25">
      <c r="A4107" t="s">
        <v>2054</v>
      </c>
      <c r="I4107" s="285" t="s">
        <v>1788</v>
      </c>
      <c r="J4107" t="s">
        <v>1097</v>
      </c>
      <c r="K4107" s="300">
        <v>20775014</v>
      </c>
      <c r="L4107" s="286">
        <f>ROWS(K$5:K4107)</f>
        <v>4103</v>
      </c>
      <c r="M4107" s="286" t="str">
        <f>IF(I4107='5.1'!$E$5,TXM!L4107,"")</f>
        <v/>
      </c>
      <c r="N4107" t="str">
        <f>IFERROR(SMALL($M$5:$M$8000,ROWS($M$5:M4107)),"")</f>
        <v/>
      </c>
      <c r="P4107" t="s">
        <v>2054</v>
      </c>
    </row>
    <row r="4108" spans="1:16" ht="14.4" customHeight="1" x14ac:dyDescent="0.25">
      <c r="A4108" t="s">
        <v>2054</v>
      </c>
      <c r="I4108" s="285" t="s">
        <v>1788</v>
      </c>
      <c r="J4108" t="s">
        <v>800</v>
      </c>
      <c r="K4108" s="300">
        <v>18173324</v>
      </c>
      <c r="L4108" s="286">
        <f>ROWS(K$5:K4108)</f>
        <v>4104</v>
      </c>
      <c r="M4108" s="286" t="str">
        <f>IF(I4108='5.1'!$E$5,TXM!L4108,"")</f>
        <v/>
      </c>
      <c r="N4108" t="str">
        <f>IFERROR(SMALL($M$5:$M$8000,ROWS($M$5:M4108)),"")</f>
        <v/>
      </c>
      <c r="P4108" t="s">
        <v>2054</v>
      </c>
    </row>
    <row r="4109" spans="1:16" ht="14.4" customHeight="1" x14ac:dyDescent="0.25">
      <c r="A4109" t="s">
        <v>2054</v>
      </c>
      <c r="I4109" s="285" t="s">
        <v>1788</v>
      </c>
      <c r="J4109" t="s">
        <v>750</v>
      </c>
      <c r="K4109" s="300">
        <v>17528638</v>
      </c>
      <c r="L4109" s="286">
        <f>ROWS(K$5:K4109)</f>
        <v>4105</v>
      </c>
      <c r="M4109" s="286" t="str">
        <f>IF(I4109='5.1'!$E$5,TXM!L4109,"")</f>
        <v/>
      </c>
      <c r="N4109" t="str">
        <f>IFERROR(SMALL($M$5:$M$8000,ROWS($M$5:M4109)),"")</f>
        <v/>
      </c>
      <c r="P4109" t="s">
        <v>2054</v>
      </c>
    </row>
    <row r="4110" spans="1:16" ht="14.4" customHeight="1" x14ac:dyDescent="0.25">
      <c r="A4110" t="s">
        <v>2054</v>
      </c>
      <c r="I4110" s="285" t="s">
        <v>1788</v>
      </c>
      <c r="J4110" t="s">
        <v>1083</v>
      </c>
      <c r="K4110" s="300">
        <v>16955939</v>
      </c>
      <c r="L4110" s="286">
        <f>ROWS(K$5:K4110)</f>
        <v>4106</v>
      </c>
      <c r="M4110" s="286" t="str">
        <f>IF(I4110='5.1'!$E$5,TXM!L4110,"")</f>
        <v/>
      </c>
      <c r="N4110" t="str">
        <f>IFERROR(SMALL($M$5:$M$8000,ROWS($M$5:M4110)),"")</f>
        <v/>
      </c>
      <c r="P4110" t="s">
        <v>2054</v>
      </c>
    </row>
    <row r="4111" spans="1:16" ht="14.4" customHeight="1" x14ac:dyDescent="0.25">
      <c r="A4111" t="s">
        <v>2054</v>
      </c>
      <c r="I4111" s="285" t="s">
        <v>1788</v>
      </c>
      <c r="J4111" t="s">
        <v>740</v>
      </c>
      <c r="K4111" s="300">
        <v>15675888</v>
      </c>
      <c r="L4111" s="286">
        <f>ROWS(K$5:K4111)</f>
        <v>4107</v>
      </c>
      <c r="M4111" s="286" t="str">
        <f>IF(I4111='5.1'!$E$5,TXM!L4111,"")</f>
        <v/>
      </c>
      <c r="N4111" t="str">
        <f>IFERROR(SMALL($M$5:$M$8000,ROWS($M$5:M4111)),"")</f>
        <v/>
      </c>
      <c r="P4111" t="s">
        <v>2054</v>
      </c>
    </row>
    <row r="4112" spans="1:16" ht="14.4" customHeight="1" x14ac:dyDescent="0.25">
      <c r="A4112" t="s">
        <v>2054</v>
      </c>
      <c r="I4112" s="285" t="s">
        <v>1788</v>
      </c>
      <c r="J4112" t="s">
        <v>788</v>
      </c>
      <c r="K4112" s="300">
        <v>14220882</v>
      </c>
      <c r="L4112" s="286">
        <f>ROWS(K$5:K4112)</f>
        <v>4108</v>
      </c>
      <c r="M4112" s="286" t="str">
        <f>IF(I4112='5.1'!$E$5,TXM!L4112,"")</f>
        <v/>
      </c>
      <c r="N4112" t="str">
        <f>IFERROR(SMALL($M$5:$M$8000,ROWS($M$5:M4112)),"")</f>
        <v/>
      </c>
      <c r="P4112" t="s">
        <v>2054</v>
      </c>
    </row>
    <row r="4113" spans="1:16" ht="14.4" customHeight="1" x14ac:dyDescent="0.25">
      <c r="A4113" t="s">
        <v>2054</v>
      </c>
      <c r="I4113" s="285" t="s">
        <v>1788</v>
      </c>
      <c r="J4113" t="s">
        <v>814</v>
      </c>
      <c r="K4113" s="300">
        <v>12916659</v>
      </c>
      <c r="L4113" s="286">
        <f>ROWS(K$5:K4113)</f>
        <v>4109</v>
      </c>
      <c r="M4113" s="286" t="str">
        <f>IF(I4113='5.1'!$E$5,TXM!L4113,"")</f>
        <v/>
      </c>
      <c r="N4113" t="str">
        <f>IFERROR(SMALL($M$5:$M$8000,ROWS($M$5:M4113)),"")</f>
        <v/>
      </c>
      <c r="P4113" t="s">
        <v>2054</v>
      </c>
    </row>
    <row r="4114" spans="1:16" ht="14.4" customHeight="1" x14ac:dyDescent="0.25">
      <c r="A4114" t="s">
        <v>2054</v>
      </c>
      <c r="I4114" s="285" t="s">
        <v>1788</v>
      </c>
      <c r="J4114" t="s">
        <v>746</v>
      </c>
      <c r="K4114" s="300">
        <v>12856329</v>
      </c>
      <c r="L4114" s="286">
        <f>ROWS(K$5:K4114)</f>
        <v>4110</v>
      </c>
      <c r="M4114" s="286" t="str">
        <f>IF(I4114='5.1'!$E$5,TXM!L4114,"")</f>
        <v/>
      </c>
      <c r="N4114" t="str">
        <f>IFERROR(SMALL($M$5:$M$8000,ROWS($M$5:M4114)),"")</f>
        <v/>
      </c>
      <c r="P4114" t="s">
        <v>2054</v>
      </c>
    </row>
    <row r="4115" spans="1:16" ht="14.4" customHeight="1" x14ac:dyDescent="0.25">
      <c r="A4115" t="s">
        <v>2054</v>
      </c>
      <c r="I4115" s="285" t="s">
        <v>1788</v>
      </c>
      <c r="J4115" t="s">
        <v>108</v>
      </c>
      <c r="K4115" s="300">
        <v>11286981</v>
      </c>
      <c r="L4115" s="286">
        <f>ROWS(K$5:K4115)</f>
        <v>4111</v>
      </c>
      <c r="M4115" s="286" t="str">
        <f>IF(I4115='5.1'!$E$5,TXM!L4115,"")</f>
        <v/>
      </c>
      <c r="N4115" t="str">
        <f>IFERROR(SMALL($M$5:$M$8000,ROWS($M$5:M4115)),"")</f>
        <v/>
      </c>
      <c r="P4115" t="s">
        <v>2054</v>
      </c>
    </row>
    <row r="4116" spans="1:16" ht="14.4" customHeight="1" x14ac:dyDescent="0.25">
      <c r="A4116" t="s">
        <v>2054</v>
      </c>
      <c r="I4116" s="285" t="s">
        <v>1788</v>
      </c>
      <c r="J4116" t="s">
        <v>999</v>
      </c>
      <c r="K4116" s="300">
        <v>8430555</v>
      </c>
      <c r="L4116" s="286">
        <f>ROWS(K$5:K4116)</f>
        <v>4112</v>
      </c>
      <c r="M4116" s="286" t="str">
        <f>IF(I4116='5.1'!$E$5,TXM!L4116,"")</f>
        <v/>
      </c>
      <c r="N4116" t="str">
        <f>IFERROR(SMALL($M$5:$M$8000,ROWS($M$5:M4116)),"")</f>
        <v/>
      </c>
      <c r="P4116" t="s">
        <v>2054</v>
      </c>
    </row>
    <row r="4117" spans="1:16" ht="14.4" customHeight="1" x14ac:dyDescent="0.25">
      <c r="A4117" t="s">
        <v>2054</v>
      </c>
      <c r="I4117" s="285" t="s">
        <v>1788</v>
      </c>
      <c r="J4117" t="s">
        <v>734</v>
      </c>
      <c r="K4117" s="300">
        <v>8280105</v>
      </c>
      <c r="L4117" s="286">
        <f>ROWS(K$5:K4117)</f>
        <v>4113</v>
      </c>
      <c r="M4117" s="286" t="str">
        <f>IF(I4117='5.1'!$E$5,TXM!L4117,"")</f>
        <v/>
      </c>
      <c r="N4117" t="str">
        <f>IFERROR(SMALL($M$5:$M$8000,ROWS($M$5:M4117)),"")</f>
        <v/>
      </c>
      <c r="P4117" t="s">
        <v>2054</v>
      </c>
    </row>
    <row r="4118" spans="1:16" ht="14.4" customHeight="1" x14ac:dyDescent="0.25">
      <c r="A4118" t="s">
        <v>2054</v>
      </c>
      <c r="I4118" s="285" t="s">
        <v>1788</v>
      </c>
      <c r="J4118" t="s">
        <v>705</v>
      </c>
      <c r="K4118" s="300">
        <v>7599285</v>
      </c>
      <c r="L4118" s="286">
        <f>ROWS(K$5:K4118)</f>
        <v>4114</v>
      </c>
      <c r="M4118" s="286" t="str">
        <f>IF(I4118='5.1'!$E$5,TXM!L4118,"")</f>
        <v/>
      </c>
      <c r="N4118" t="str">
        <f>IFERROR(SMALL($M$5:$M$8000,ROWS($M$5:M4118)),"")</f>
        <v/>
      </c>
      <c r="P4118" t="s">
        <v>2054</v>
      </c>
    </row>
    <row r="4119" spans="1:16" ht="14.4" customHeight="1" x14ac:dyDescent="0.25">
      <c r="A4119" t="s">
        <v>2054</v>
      </c>
      <c r="I4119" s="285" t="s">
        <v>1788</v>
      </c>
      <c r="J4119" t="s">
        <v>754</v>
      </c>
      <c r="K4119" s="300">
        <v>6177585</v>
      </c>
      <c r="L4119" s="286">
        <f>ROWS(K$5:K4119)</f>
        <v>4115</v>
      </c>
      <c r="M4119" s="286" t="str">
        <f>IF(I4119='5.1'!$E$5,TXM!L4119,"")</f>
        <v/>
      </c>
      <c r="N4119" t="str">
        <f>IFERROR(SMALL($M$5:$M$8000,ROWS($M$5:M4119)),"")</f>
        <v/>
      </c>
      <c r="P4119" t="s">
        <v>2054</v>
      </c>
    </row>
    <row r="4120" spans="1:16" ht="14.4" customHeight="1" x14ac:dyDescent="0.25">
      <c r="A4120" t="s">
        <v>2054</v>
      </c>
      <c r="I4120" s="285" t="s">
        <v>1788</v>
      </c>
      <c r="J4120" t="s">
        <v>1089</v>
      </c>
      <c r="K4120" s="300">
        <v>5893397</v>
      </c>
      <c r="L4120" s="286">
        <f>ROWS(K$5:K4120)</f>
        <v>4116</v>
      </c>
      <c r="M4120" s="286" t="str">
        <f>IF(I4120='5.1'!$E$5,TXM!L4120,"")</f>
        <v/>
      </c>
      <c r="N4120" t="str">
        <f>IFERROR(SMALL($M$5:$M$8000,ROWS($M$5:M4120)),"")</f>
        <v/>
      </c>
      <c r="P4120" t="s">
        <v>2054</v>
      </c>
    </row>
    <row r="4121" spans="1:16" ht="14.4" customHeight="1" x14ac:dyDescent="0.25">
      <c r="A4121" t="s">
        <v>2054</v>
      </c>
      <c r="I4121" s="285" t="s">
        <v>1788</v>
      </c>
      <c r="J4121" t="s">
        <v>796</v>
      </c>
      <c r="K4121" s="300">
        <v>5688909</v>
      </c>
      <c r="L4121" s="286">
        <f>ROWS(K$5:K4121)</f>
        <v>4117</v>
      </c>
      <c r="M4121" s="286" t="str">
        <f>IF(I4121='5.1'!$E$5,TXM!L4121,"")</f>
        <v/>
      </c>
      <c r="N4121" t="str">
        <f>IFERROR(SMALL($M$5:$M$8000,ROWS($M$5:M4121)),"")</f>
        <v/>
      </c>
      <c r="P4121" t="s">
        <v>2054</v>
      </c>
    </row>
    <row r="4122" spans="1:16" ht="14.4" customHeight="1" x14ac:dyDescent="0.25">
      <c r="A4122" t="s">
        <v>2054</v>
      </c>
      <c r="I4122" s="285" t="s">
        <v>1788</v>
      </c>
      <c r="J4122" t="s">
        <v>818</v>
      </c>
      <c r="K4122" s="300">
        <v>5138741</v>
      </c>
      <c r="L4122" s="286">
        <f>ROWS(K$5:K4122)</f>
        <v>4118</v>
      </c>
      <c r="M4122" s="286" t="str">
        <f>IF(I4122='5.1'!$E$5,TXM!L4122,"")</f>
        <v/>
      </c>
      <c r="N4122" t="str">
        <f>IFERROR(SMALL($M$5:$M$8000,ROWS($M$5:M4122)),"")</f>
        <v/>
      </c>
      <c r="P4122" t="s">
        <v>2054</v>
      </c>
    </row>
    <row r="4123" spans="1:16" ht="14.4" customHeight="1" x14ac:dyDescent="0.25">
      <c r="A4123" t="s">
        <v>2054</v>
      </c>
      <c r="I4123" s="285" t="s">
        <v>1788</v>
      </c>
      <c r="J4123" t="s">
        <v>742</v>
      </c>
      <c r="K4123" s="300">
        <v>5040916</v>
      </c>
      <c r="L4123" s="286">
        <f>ROWS(K$5:K4123)</f>
        <v>4119</v>
      </c>
      <c r="M4123" s="286" t="str">
        <f>IF(I4123='5.1'!$E$5,TXM!L4123,"")</f>
        <v/>
      </c>
      <c r="N4123" t="str">
        <f>IFERROR(SMALL($M$5:$M$8000,ROWS($M$5:M4123)),"")</f>
        <v/>
      </c>
      <c r="P4123" t="s">
        <v>2054</v>
      </c>
    </row>
    <row r="4124" spans="1:16" ht="14.4" customHeight="1" x14ac:dyDescent="0.25">
      <c r="A4124" t="s">
        <v>2054</v>
      </c>
      <c r="I4124" s="285" t="s">
        <v>1788</v>
      </c>
      <c r="J4124" t="s">
        <v>713</v>
      </c>
      <c r="K4124" s="300">
        <v>4984703</v>
      </c>
      <c r="L4124" s="286">
        <f>ROWS(K$5:K4124)</f>
        <v>4120</v>
      </c>
      <c r="M4124" s="286" t="str">
        <f>IF(I4124='5.1'!$E$5,TXM!L4124,"")</f>
        <v/>
      </c>
      <c r="N4124" t="str">
        <f>IFERROR(SMALL($M$5:$M$8000,ROWS($M$5:M4124)),"")</f>
        <v/>
      </c>
      <c r="P4124" t="s">
        <v>2054</v>
      </c>
    </row>
    <row r="4125" spans="1:16" ht="14.4" customHeight="1" x14ac:dyDescent="0.25">
      <c r="A4125" t="s">
        <v>2054</v>
      </c>
      <c r="I4125" s="285" t="s">
        <v>1788</v>
      </c>
      <c r="J4125" t="s">
        <v>104</v>
      </c>
      <c r="K4125" s="300">
        <v>4824630</v>
      </c>
      <c r="L4125" s="286">
        <f>ROWS(K$5:K4125)</f>
        <v>4121</v>
      </c>
      <c r="M4125" s="286" t="str">
        <f>IF(I4125='5.1'!$E$5,TXM!L4125,"")</f>
        <v/>
      </c>
      <c r="N4125" t="str">
        <f>IFERROR(SMALL($M$5:$M$8000,ROWS($M$5:M4125)),"")</f>
        <v/>
      </c>
      <c r="P4125" t="s">
        <v>2054</v>
      </c>
    </row>
    <row r="4126" spans="1:16" ht="14.4" customHeight="1" x14ac:dyDescent="0.25">
      <c r="A4126" t="s">
        <v>2054</v>
      </c>
      <c r="I4126" s="285" t="s">
        <v>1788</v>
      </c>
      <c r="J4126" t="s">
        <v>768</v>
      </c>
      <c r="K4126" s="300">
        <v>4699409</v>
      </c>
      <c r="L4126" s="286">
        <f>ROWS(K$5:K4126)</f>
        <v>4122</v>
      </c>
      <c r="M4126" s="286" t="str">
        <f>IF(I4126='5.1'!$E$5,TXM!L4126,"")</f>
        <v/>
      </c>
      <c r="N4126" t="str">
        <f>IFERROR(SMALL($M$5:$M$8000,ROWS($M$5:M4126)),"")</f>
        <v/>
      </c>
      <c r="P4126" t="s">
        <v>2054</v>
      </c>
    </row>
    <row r="4127" spans="1:16" ht="14.4" customHeight="1" x14ac:dyDescent="0.25">
      <c r="A4127" t="s">
        <v>2054</v>
      </c>
      <c r="I4127" s="285" t="s">
        <v>1788</v>
      </c>
      <c r="J4127" t="s">
        <v>1087</v>
      </c>
      <c r="K4127" s="300">
        <v>3796083</v>
      </c>
      <c r="L4127" s="286">
        <f>ROWS(K$5:K4127)</f>
        <v>4123</v>
      </c>
      <c r="M4127" s="286" t="str">
        <f>IF(I4127='5.1'!$E$5,TXM!L4127,"")</f>
        <v/>
      </c>
      <c r="N4127" t="str">
        <f>IFERROR(SMALL($M$5:$M$8000,ROWS($M$5:M4127)),"")</f>
        <v/>
      </c>
      <c r="P4127" t="s">
        <v>2054</v>
      </c>
    </row>
    <row r="4128" spans="1:16" ht="14.4" customHeight="1" x14ac:dyDescent="0.25">
      <c r="A4128" t="s">
        <v>2054</v>
      </c>
      <c r="I4128" s="285" t="s">
        <v>1788</v>
      </c>
      <c r="J4128" t="s">
        <v>198</v>
      </c>
      <c r="K4128" s="300">
        <v>3607129</v>
      </c>
      <c r="L4128" s="286">
        <f>ROWS(K$5:K4128)</f>
        <v>4124</v>
      </c>
      <c r="M4128" s="286" t="str">
        <f>IF(I4128='5.1'!$E$5,TXM!L4128,"")</f>
        <v/>
      </c>
      <c r="N4128" t="str">
        <f>IFERROR(SMALL($M$5:$M$8000,ROWS($M$5:M4128)),"")</f>
        <v/>
      </c>
      <c r="P4128" t="s">
        <v>2054</v>
      </c>
    </row>
    <row r="4129" spans="1:16" ht="14.4" customHeight="1" x14ac:dyDescent="0.25">
      <c r="A4129" t="s">
        <v>2054</v>
      </c>
      <c r="I4129" s="285" t="s">
        <v>1788</v>
      </c>
      <c r="J4129" t="s">
        <v>770</v>
      </c>
      <c r="K4129" s="300">
        <v>3523202</v>
      </c>
      <c r="L4129" s="286">
        <f>ROWS(K$5:K4129)</f>
        <v>4125</v>
      </c>
      <c r="M4129" s="286" t="str">
        <f>IF(I4129='5.1'!$E$5,TXM!L4129,"")</f>
        <v/>
      </c>
      <c r="N4129" t="str">
        <f>IFERROR(SMALL($M$5:$M$8000,ROWS($M$5:M4129)),"")</f>
        <v/>
      </c>
      <c r="P4129" t="s">
        <v>2054</v>
      </c>
    </row>
    <row r="4130" spans="1:16" ht="14.4" customHeight="1" x14ac:dyDescent="0.25">
      <c r="A4130" t="s">
        <v>2054</v>
      </c>
      <c r="I4130" s="285" t="s">
        <v>1788</v>
      </c>
      <c r="J4130" t="s">
        <v>794</v>
      </c>
      <c r="K4130" s="300">
        <v>2597694</v>
      </c>
      <c r="L4130" s="286">
        <f>ROWS(K$5:K4130)</f>
        <v>4126</v>
      </c>
      <c r="M4130" s="286" t="str">
        <f>IF(I4130='5.1'!$E$5,TXM!L4130,"")</f>
        <v/>
      </c>
      <c r="N4130" t="str">
        <f>IFERROR(SMALL($M$5:$M$8000,ROWS($M$5:M4130)),"")</f>
        <v/>
      </c>
      <c r="P4130" t="s">
        <v>2054</v>
      </c>
    </row>
    <row r="4131" spans="1:16" ht="14.4" customHeight="1" x14ac:dyDescent="0.25">
      <c r="A4131" t="s">
        <v>2054</v>
      </c>
      <c r="I4131" s="285" t="s">
        <v>1788</v>
      </c>
      <c r="J4131" t="s">
        <v>756</v>
      </c>
      <c r="K4131" s="300">
        <v>2249016</v>
      </c>
      <c r="L4131" s="286">
        <f>ROWS(K$5:K4131)</f>
        <v>4127</v>
      </c>
      <c r="M4131" s="286" t="str">
        <f>IF(I4131='5.1'!$E$5,TXM!L4131,"")</f>
        <v/>
      </c>
      <c r="N4131" t="str">
        <f>IFERROR(SMALL($M$5:$M$8000,ROWS($M$5:M4131)),"")</f>
        <v/>
      </c>
      <c r="P4131" t="s">
        <v>2054</v>
      </c>
    </row>
    <row r="4132" spans="1:16" ht="14.4" customHeight="1" x14ac:dyDescent="0.25">
      <c r="A4132" t="s">
        <v>2054</v>
      </c>
      <c r="I4132" s="285" t="s">
        <v>1788</v>
      </c>
      <c r="J4132" t="s">
        <v>114</v>
      </c>
      <c r="K4132" s="300">
        <v>1944865</v>
      </c>
      <c r="L4132" s="286">
        <f>ROWS(K$5:K4132)</f>
        <v>4128</v>
      </c>
      <c r="M4132" s="286" t="str">
        <f>IF(I4132='5.1'!$E$5,TXM!L4132,"")</f>
        <v/>
      </c>
      <c r="N4132" t="str">
        <f>IFERROR(SMALL($M$5:$M$8000,ROWS($M$5:M4132)),"")</f>
        <v/>
      </c>
      <c r="P4132" t="s">
        <v>2054</v>
      </c>
    </row>
    <row r="4133" spans="1:16" ht="14.4" customHeight="1" x14ac:dyDescent="0.25">
      <c r="A4133" t="s">
        <v>2054</v>
      </c>
      <c r="I4133" s="285" t="s">
        <v>1788</v>
      </c>
      <c r="J4133" t="s">
        <v>709</v>
      </c>
      <c r="K4133" s="300">
        <v>1234121</v>
      </c>
      <c r="L4133" s="286">
        <f>ROWS(K$5:K4133)</f>
        <v>4129</v>
      </c>
      <c r="M4133" s="286" t="str">
        <f>IF(I4133='5.1'!$E$5,TXM!L4133,"")</f>
        <v/>
      </c>
      <c r="N4133" t="str">
        <f>IFERROR(SMALL($M$5:$M$8000,ROWS($M$5:M4133)),"")</f>
        <v/>
      </c>
      <c r="P4133" t="s">
        <v>2054</v>
      </c>
    </row>
    <row r="4134" spans="1:16" ht="14.4" customHeight="1" x14ac:dyDescent="0.25">
      <c r="A4134" t="s">
        <v>2054</v>
      </c>
      <c r="I4134" s="285" t="s">
        <v>1788</v>
      </c>
      <c r="J4134" t="s">
        <v>823</v>
      </c>
      <c r="K4134" s="300">
        <v>1190996</v>
      </c>
      <c r="L4134" s="286">
        <f>ROWS(K$5:K4134)</f>
        <v>4130</v>
      </c>
      <c r="M4134" s="286" t="str">
        <f>IF(I4134='5.1'!$E$5,TXM!L4134,"")</f>
        <v/>
      </c>
      <c r="N4134" t="str">
        <f>IFERROR(SMALL($M$5:$M$8000,ROWS($M$5:M4134)),"")</f>
        <v/>
      </c>
      <c r="P4134" t="s">
        <v>2054</v>
      </c>
    </row>
    <row r="4135" spans="1:16" ht="14.4" customHeight="1" x14ac:dyDescent="0.25">
      <c r="A4135" t="s">
        <v>2054</v>
      </c>
      <c r="I4135" s="285" t="s">
        <v>1788</v>
      </c>
      <c r="J4135" t="s">
        <v>744</v>
      </c>
      <c r="K4135" s="300">
        <v>1014157</v>
      </c>
      <c r="L4135" s="286">
        <f>ROWS(K$5:K4135)</f>
        <v>4131</v>
      </c>
      <c r="M4135" s="286" t="str">
        <f>IF(I4135='5.1'!$E$5,TXM!L4135,"")</f>
        <v/>
      </c>
      <c r="N4135" t="str">
        <f>IFERROR(SMALL($M$5:$M$8000,ROWS($M$5:M4135)),"")</f>
        <v/>
      </c>
      <c r="P4135" t="s">
        <v>2054</v>
      </c>
    </row>
    <row r="4136" spans="1:16" ht="14.4" customHeight="1" x14ac:dyDescent="0.25">
      <c r="A4136" t="s">
        <v>2054</v>
      </c>
      <c r="I4136" s="285" t="s">
        <v>1788</v>
      </c>
      <c r="J4136" t="s">
        <v>1084</v>
      </c>
      <c r="K4136" s="300">
        <v>910905</v>
      </c>
      <c r="L4136" s="286">
        <f>ROWS(K$5:K4136)</f>
        <v>4132</v>
      </c>
      <c r="M4136" s="286" t="str">
        <f>IF(I4136='5.1'!$E$5,TXM!L4136,"")</f>
        <v/>
      </c>
      <c r="N4136" t="str">
        <f>IFERROR(SMALL($M$5:$M$8000,ROWS($M$5:M4136)),"")</f>
        <v/>
      </c>
      <c r="P4136" t="s">
        <v>2054</v>
      </c>
    </row>
    <row r="4137" spans="1:16" ht="14.4" customHeight="1" x14ac:dyDescent="0.25">
      <c r="A4137" t="s">
        <v>2054</v>
      </c>
      <c r="I4137" s="285" t="s">
        <v>1788</v>
      </c>
      <c r="J4137" t="s">
        <v>772</v>
      </c>
      <c r="K4137" s="300">
        <v>669371</v>
      </c>
      <c r="L4137" s="286">
        <f>ROWS(K$5:K4137)</f>
        <v>4133</v>
      </c>
      <c r="M4137" s="286" t="str">
        <f>IF(I4137='5.1'!$E$5,TXM!L4137,"")</f>
        <v/>
      </c>
      <c r="N4137" t="str">
        <f>IFERROR(SMALL($M$5:$M$8000,ROWS($M$5:M4137)),"")</f>
        <v/>
      </c>
      <c r="P4137" t="s">
        <v>2054</v>
      </c>
    </row>
    <row r="4138" spans="1:16" ht="14.4" customHeight="1" x14ac:dyDescent="0.25">
      <c r="A4138" t="s">
        <v>2054</v>
      </c>
      <c r="I4138" s="285" t="s">
        <v>1788</v>
      </c>
      <c r="J4138" t="s">
        <v>812</v>
      </c>
      <c r="K4138" s="300">
        <v>581108</v>
      </c>
      <c r="L4138" s="286">
        <f>ROWS(K$5:K4138)</f>
        <v>4134</v>
      </c>
      <c r="M4138" s="286" t="str">
        <f>IF(I4138='5.1'!$E$5,TXM!L4138,"")</f>
        <v/>
      </c>
      <c r="N4138" t="str">
        <f>IFERROR(SMALL($M$5:$M$8000,ROWS($M$5:M4138)),"")</f>
        <v/>
      </c>
      <c r="P4138" t="s">
        <v>2054</v>
      </c>
    </row>
    <row r="4139" spans="1:16" ht="14.4" customHeight="1" x14ac:dyDescent="0.25">
      <c r="A4139" t="s">
        <v>2054</v>
      </c>
      <c r="I4139" s="285" t="s">
        <v>1788</v>
      </c>
      <c r="J4139" t="s">
        <v>197</v>
      </c>
      <c r="K4139" s="300">
        <v>519745</v>
      </c>
      <c r="L4139" s="286">
        <f>ROWS(K$5:K4139)</f>
        <v>4135</v>
      </c>
      <c r="M4139" s="286" t="str">
        <f>IF(I4139='5.1'!$E$5,TXM!L4139,"")</f>
        <v/>
      </c>
      <c r="N4139" t="str">
        <f>IFERROR(SMALL($M$5:$M$8000,ROWS($M$5:M4139)),"")</f>
        <v/>
      </c>
      <c r="P4139" t="s">
        <v>2054</v>
      </c>
    </row>
    <row r="4140" spans="1:16" ht="14.4" customHeight="1" x14ac:dyDescent="0.25">
      <c r="A4140" t="s">
        <v>2054</v>
      </c>
      <c r="I4140" s="285" t="s">
        <v>1788</v>
      </c>
      <c r="J4140" t="s">
        <v>1085</v>
      </c>
      <c r="K4140" s="300">
        <v>276596</v>
      </c>
      <c r="L4140" s="286">
        <f>ROWS(K$5:K4140)</f>
        <v>4136</v>
      </c>
      <c r="M4140" s="286" t="str">
        <f>IF(I4140='5.1'!$E$5,TXM!L4140,"")</f>
        <v/>
      </c>
      <c r="N4140" t="str">
        <f>IFERROR(SMALL($M$5:$M$8000,ROWS($M$5:M4140)),"")</f>
        <v/>
      </c>
      <c r="P4140" t="s">
        <v>2054</v>
      </c>
    </row>
    <row r="4141" spans="1:16" ht="14.4" customHeight="1" x14ac:dyDescent="0.25">
      <c r="A4141" t="s">
        <v>2054</v>
      </c>
      <c r="I4141" s="285" t="s">
        <v>1788</v>
      </c>
      <c r="J4141" t="s">
        <v>1091</v>
      </c>
      <c r="K4141" s="300">
        <v>266613</v>
      </c>
      <c r="L4141" s="286">
        <f>ROWS(K$5:K4141)</f>
        <v>4137</v>
      </c>
      <c r="M4141" s="286" t="str">
        <f>IF(I4141='5.1'!$E$5,TXM!L4141,"")</f>
        <v/>
      </c>
      <c r="N4141" t="str">
        <f>IFERROR(SMALL($M$5:$M$8000,ROWS($M$5:M4141)),"")</f>
        <v/>
      </c>
      <c r="P4141" t="s">
        <v>2054</v>
      </c>
    </row>
    <row r="4142" spans="1:16" ht="14.4" customHeight="1" x14ac:dyDescent="0.25">
      <c r="A4142" t="s">
        <v>2054</v>
      </c>
      <c r="I4142" s="285" t="s">
        <v>1788</v>
      </c>
      <c r="J4142" t="s">
        <v>1094</v>
      </c>
      <c r="K4142" s="300">
        <v>259717</v>
      </c>
      <c r="L4142" s="286">
        <f>ROWS(K$5:K4142)</f>
        <v>4138</v>
      </c>
      <c r="M4142" s="286" t="str">
        <f>IF(I4142='5.1'!$E$5,TXM!L4142,"")</f>
        <v/>
      </c>
      <c r="N4142" t="str">
        <f>IFERROR(SMALL($M$5:$M$8000,ROWS($M$5:M4142)),"")</f>
        <v/>
      </c>
      <c r="P4142" t="s">
        <v>2054</v>
      </c>
    </row>
    <row r="4143" spans="1:16" ht="14.4" customHeight="1" x14ac:dyDescent="0.25">
      <c r="A4143" t="s">
        <v>2054</v>
      </c>
      <c r="I4143" s="285" t="s">
        <v>1788</v>
      </c>
      <c r="J4143" t="s">
        <v>1078</v>
      </c>
      <c r="K4143" s="300">
        <v>207343</v>
      </c>
      <c r="L4143" s="286">
        <f>ROWS(K$5:K4143)</f>
        <v>4139</v>
      </c>
      <c r="M4143" s="286" t="str">
        <f>IF(I4143='5.1'!$E$5,TXM!L4143,"")</f>
        <v/>
      </c>
      <c r="N4143" t="str">
        <f>IFERROR(SMALL($M$5:$M$8000,ROWS($M$5:M4143)),"")</f>
        <v/>
      </c>
      <c r="P4143" t="s">
        <v>2054</v>
      </c>
    </row>
    <row r="4144" spans="1:16" ht="14.4" customHeight="1" x14ac:dyDescent="0.25">
      <c r="A4144" t="s">
        <v>2054</v>
      </c>
      <c r="I4144" s="285" t="s">
        <v>1788</v>
      </c>
      <c r="J4144" t="s">
        <v>736</v>
      </c>
      <c r="K4144" s="300">
        <v>159285</v>
      </c>
      <c r="L4144" s="286">
        <f>ROWS(K$5:K4144)</f>
        <v>4140</v>
      </c>
      <c r="M4144" s="286" t="str">
        <f>IF(I4144='5.1'!$E$5,TXM!L4144,"")</f>
        <v/>
      </c>
      <c r="N4144" t="str">
        <f>IFERROR(SMALL($M$5:$M$8000,ROWS($M$5:M4144)),"")</f>
        <v/>
      </c>
      <c r="P4144" t="s">
        <v>2054</v>
      </c>
    </row>
    <row r="4145" spans="1:16" ht="14.4" customHeight="1" x14ac:dyDescent="0.25">
      <c r="A4145" t="s">
        <v>2054</v>
      </c>
      <c r="I4145" s="285" t="s">
        <v>1788</v>
      </c>
      <c r="J4145" t="s">
        <v>1088</v>
      </c>
      <c r="K4145" s="300">
        <v>33985</v>
      </c>
      <c r="L4145" s="286">
        <f>ROWS(K$5:K4145)</f>
        <v>4141</v>
      </c>
      <c r="M4145" s="286" t="str">
        <f>IF(I4145='5.1'!$E$5,TXM!L4145,"")</f>
        <v/>
      </c>
      <c r="N4145" t="str">
        <f>IFERROR(SMALL($M$5:$M$8000,ROWS($M$5:M4145)),"")</f>
        <v/>
      </c>
      <c r="P4145" t="s">
        <v>2054</v>
      </c>
    </row>
    <row r="4146" spans="1:16" ht="14.4" customHeight="1" x14ac:dyDescent="0.25">
      <c r="A4146" t="s">
        <v>2054</v>
      </c>
      <c r="I4146" s="285" t="s">
        <v>1788</v>
      </c>
      <c r="J4146" t="s">
        <v>103</v>
      </c>
      <c r="K4146" s="300">
        <v>17847</v>
      </c>
      <c r="L4146" s="286">
        <f>ROWS(K$5:K4146)</f>
        <v>4142</v>
      </c>
      <c r="M4146" s="286" t="str">
        <f>IF(I4146='5.1'!$E$5,TXM!L4146,"")</f>
        <v/>
      </c>
      <c r="N4146" t="str">
        <f>IFERROR(SMALL($M$5:$M$8000,ROWS($M$5:M4146)),"")</f>
        <v/>
      </c>
      <c r="P4146" t="s">
        <v>2054</v>
      </c>
    </row>
    <row r="4147" spans="1:16" ht="14.4" customHeight="1" x14ac:dyDescent="0.25">
      <c r="A4147" t="s">
        <v>2054</v>
      </c>
      <c r="I4147" s="285" t="s">
        <v>1788</v>
      </c>
      <c r="J4147" t="s">
        <v>732</v>
      </c>
      <c r="K4147" s="300">
        <v>1881</v>
      </c>
      <c r="L4147" s="286">
        <f>ROWS(K$5:K4147)</f>
        <v>4143</v>
      </c>
      <c r="M4147" s="286" t="str">
        <f>IF(I4147='5.1'!$E$5,TXM!L4147,"")</f>
        <v/>
      </c>
      <c r="N4147" t="str">
        <f>IFERROR(SMALL($M$5:$M$8000,ROWS($M$5:M4147)),"")</f>
        <v/>
      </c>
      <c r="P4147" t="s">
        <v>2054</v>
      </c>
    </row>
    <row r="4148" spans="1:16" ht="14.4" customHeight="1" x14ac:dyDescent="0.25">
      <c r="A4148" t="s">
        <v>2054</v>
      </c>
      <c r="I4148" s="285" t="s">
        <v>1988</v>
      </c>
      <c r="J4148" t="s">
        <v>719</v>
      </c>
      <c r="K4148" s="300">
        <v>103582</v>
      </c>
      <c r="L4148" s="286">
        <f>ROWS(K$5:K4148)</f>
        <v>4144</v>
      </c>
      <c r="M4148" s="286" t="str">
        <f>IF(I4148='5.1'!$E$5,TXM!L4148,"")</f>
        <v/>
      </c>
      <c r="N4148" t="str">
        <f>IFERROR(SMALL($M$5:$M$8000,ROWS($M$5:M4148)),"")</f>
        <v/>
      </c>
      <c r="P4148" t="s">
        <v>2054</v>
      </c>
    </row>
    <row r="4149" spans="1:16" ht="14.4" customHeight="1" x14ac:dyDescent="0.25">
      <c r="A4149" t="s">
        <v>2054</v>
      </c>
      <c r="I4149" s="285" t="s">
        <v>1988</v>
      </c>
      <c r="J4149" t="s">
        <v>806</v>
      </c>
      <c r="K4149" s="300">
        <v>54382</v>
      </c>
      <c r="L4149" s="286">
        <f>ROWS(K$5:K4149)</f>
        <v>4145</v>
      </c>
      <c r="M4149" s="286" t="str">
        <f>IF(I4149='5.1'!$E$5,TXM!L4149,"")</f>
        <v/>
      </c>
      <c r="N4149" t="str">
        <f>IFERROR(SMALL($M$5:$M$8000,ROWS($M$5:M4149)),"")</f>
        <v/>
      </c>
      <c r="P4149" t="s">
        <v>2054</v>
      </c>
    </row>
    <row r="4150" spans="1:16" ht="14.4" customHeight="1" x14ac:dyDescent="0.25">
      <c r="A4150" t="s">
        <v>2054</v>
      </c>
      <c r="I4150" s="285" t="s">
        <v>1988</v>
      </c>
      <c r="J4150" t="s">
        <v>766</v>
      </c>
      <c r="K4150" s="300">
        <v>19824</v>
      </c>
      <c r="L4150" s="286">
        <f>ROWS(K$5:K4150)</f>
        <v>4146</v>
      </c>
      <c r="M4150" s="286" t="str">
        <f>IF(I4150='5.1'!$E$5,TXM!L4150,"")</f>
        <v/>
      </c>
      <c r="N4150" t="str">
        <f>IFERROR(SMALL($M$5:$M$8000,ROWS($M$5:M4150)),"")</f>
        <v/>
      </c>
      <c r="P4150" t="s">
        <v>2054</v>
      </c>
    </row>
    <row r="4151" spans="1:16" ht="14.4" customHeight="1" x14ac:dyDescent="0.25">
      <c r="A4151" t="s">
        <v>2054</v>
      </c>
      <c r="I4151" s="285" t="s">
        <v>1988</v>
      </c>
      <c r="J4151" t="s">
        <v>808</v>
      </c>
      <c r="K4151" s="300">
        <v>6439</v>
      </c>
      <c r="L4151" s="286">
        <f>ROWS(K$5:K4151)</f>
        <v>4147</v>
      </c>
      <c r="M4151" s="286" t="str">
        <f>IF(I4151='5.1'!$E$5,TXM!L4151,"")</f>
        <v/>
      </c>
      <c r="N4151" t="str">
        <f>IFERROR(SMALL($M$5:$M$8000,ROWS($M$5:M4151)),"")</f>
        <v/>
      </c>
      <c r="P4151" t="s">
        <v>2054</v>
      </c>
    </row>
    <row r="4152" spans="1:16" ht="14.4" customHeight="1" x14ac:dyDescent="0.25">
      <c r="A4152" t="s">
        <v>2054</v>
      </c>
      <c r="I4152" s="285" t="s">
        <v>1988</v>
      </c>
      <c r="J4152" t="s">
        <v>1098</v>
      </c>
      <c r="K4152" s="300">
        <v>1875</v>
      </c>
      <c r="L4152" s="286">
        <f>ROWS(K$5:K4152)</f>
        <v>4148</v>
      </c>
      <c r="M4152" s="286" t="str">
        <f>IF(I4152='5.1'!$E$5,TXM!L4152,"")</f>
        <v/>
      </c>
      <c r="N4152" t="str">
        <f>IFERROR(SMALL($M$5:$M$8000,ROWS($M$5:M4152)),"")</f>
        <v/>
      </c>
      <c r="P4152" t="s">
        <v>2054</v>
      </c>
    </row>
    <row r="4153" spans="1:16" ht="14.4" customHeight="1" x14ac:dyDescent="0.25">
      <c r="A4153" t="s">
        <v>2054</v>
      </c>
      <c r="I4153" s="285" t="s">
        <v>1988</v>
      </c>
      <c r="J4153" t="s">
        <v>784</v>
      </c>
      <c r="K4153" s="300">
        <v>1307</v>
      </c>
      <c r="L4153" s="286">
        <f>ROWS(K$5:K4153)</f>
        <v>4149</v>
      </c>
      <c r="M4153" s="286" t="str">
        <f>IF(I4153='5.1'!$E$5,TXM!L4153,"")</f>
        <v/>
      </c>
      <c r="N4153" t="str">
        <f>IFERROR(SMALL($M$5:$M$8000,ROWS($M$5:M4153)),"")</f>
        <v/>
      </c>
      <c r="P4153" t="s">
        <v>2054</v>
      </c>
    </row>
    <row r="4154" spans="1:16" ht="14.4" customHeight="1" x14ac:dyDescent="0.25">
      <c r="A4154" t="s">
        <v>2054</v>
      </c>
      <c r="I4154" s="285" t="s">
        <v>1988</v>
      </c>
      <c r="J4154" t="s">
        <v>725</v>
      </c>
      <c r="K4154" s="300">
        <v>1285</v>
      </c>
      <c r="L4154" s="286">
        <f>ROWS(K$5:K4154)</f>
        <v>4150</v>
      </c>
      <c r="M4154" s="286" t="str">
        <f>IF(I4154='5.1'!$E$5,TXM!L4154,"")</f>
        <v/>
      </c>
      <c r="N4154" t="str">
        <f>IFERROR(SMALL($M$5:$M$8000,ROWS($M$5:M4154)),"")</f>
        <v/>
      </c>
      <c r="P4154" t="s">
        <v>2054</v>
      </c>
    </row>
    <row r="4155" spans="1:16" ht="14.4" customHeight="1" x14ac:dyDescent="0.25">
      <c r="A4155" t="s">
        <v>2054</v>
      </c>
      <c r="I4155" s="285" t="s">
        <v>1988</v>
      </c>
      <c r="J4155" t="s">
        <v>760</v>
      </c>
      <c r="K4155" s="300">
        <v>1228</v>
      </c>
      <c r="L4155" s="286">
        <f>ROWS(K$5:K4155)</f>
        <v>4151</v>
      </c>
      <c r="M4155" s="286" t="str">
        <f>IF(I4155='5.1'!$E$5,TXM!L4155,"")</f>
        <v/>
      </c>
      <c r="N4155" t="str">
        <f>IFERROR(SMALL($M$5:$M$8000,ROWS($M$5:M4155)),"")</f>
        <v/>
      </c>
      <c r="P4155" t="s">
        <v>2054</v>
      </c>
    </row>
    <row r="4156" spans="1:16" ht="14.4" customHeight="1" x14ac:dyDescent="0.25">
      <c r="A4156" t="s">
        <v>2054</v>
      </c>
      <c r="I4156" s="285" t="s">
        <v>1988</v>
      </c>
      <c r="J4156" t="s">
        <v>762</v>
      </c>
      <c r="K4156" s="300">
        <v>863</v>
      </c>
      <c r="L4156" s="286">
        <f>ROWS(K$5:K4156)</f>
        <v>4152</v>
      </c>
      <c r="M4156" s="286" t="str">
        <f>IF(I4156='5.1'!$E$5,TXM!L4156,"")</f>
        <v/>
      </c>
      <c r="N4156" t="str">
        <f>IFERROR(SMALL($M$5:$M$8000,ROWS($M$5:M4156)),"")</f>
        <v/>
      </c>
      <c r="P4156" t="s">
        <v>2054</v>
      </c>
    </row>
    <row r="4157" spans="1:16" ht="14.4" customHeight="1" x14ac:dyDescent="0.25">
      <c r="A4157" t="s">
        <v>2054</v>
      </c>
      <c r="I4157" s="285" t="s">
        <v>1988</v>
      </c>
      <c r="J4157" t="s">
        <v>774</v>
      </c>
      <c r="K4157" s="300">
        <v>694</v>
      </c>
      <c r="L4157" s="286">
        <f>ROWS(K$5:K4157)</f>
        <v>4153</v>
      </c>
      <c r="M4157" s="286" t="str">
        <f>IF(I4157='5.1'!$E$5,TXM!L4157,"")</f>
        <v/>
      </c>
      <c r="N4157" t="str">
        <f>IFERROR(SMALL($M$5:$M$8000,ROWS($M$5:M4157)),"")</f>
        <v/>
      </c>
      <c r="P4157" t="s">
        <v>2054</v>
      </c>
    </row>
    <row r="4158" spans="1:16" ht="14.4" customHeight="1" x14ac:dyDescent="0.25">
      <c r="A4158" t="s">
        <v>2054</v>
      </c>
      <c r="I4158" s="285" t="s">
        <v>1988</v>
      </c>
      <c r="J4158" t="s">
        <v>1087</v>
      </c>
      <c r="K4158" s="300">
        <v>5</v>
      </c>
      <c r="L4158" s="286">
        <f>ROWS(K$5:K4158)</f>
        <v>4154</v>
      </c>
      <c r="M4158" s="286" t="str">
        <f>IF(I4158='5.1'!$E$5,TXM!L4158,"")</f>
        <v/>
      </c>
      <c r="N4158" t="str">
        <f>IFERROR(SMALL($M$5:$M$8000,ROWS($M$5:M4158)),"")</f>
        <v/>
      </c>
      <c r="P4158" t="s">
        <v>2054</v>
      </c>
    </row>
    <row r="4159" spans="1:16" ht="14.4" customHeight="1" x14ac:dyDescent="0.25">
      <c r="A4159" t="s">
        <v>2054</v>
      </c>
      <c r="I4159" s="285" t="s">
        <v>1989</v>
      </c>
      <c r="J4159" t="s">
        <v>762</v>
      </c>
      <c r="K4159" s="300">
        <v>1947085</v>
      </c>
      <c r="L4159" s="286">
        <f>ROWS(K$5:K4159)</f>
        <v>4155</v>
      </c>
      <c r="M4159" s="286" t="str">
        <f>IF(I4159='5.1'!$E$5,TXM!L4159,"")</f>
        <v/>
      </c>
      <c r="N4159" t="str">
        <f>IFERROR(SMALL($M$5:$M$8000,ROWS($M$5:M4159)),"")</f>
        <v/>
      </c>
      <c r="P4159" t="s">
        <v>2054</v>
      </c>
    </row>
    <row r="4160" spans="1:16" ht="14.4" customHeight="1" x14ac:dyDescent="0.25">
      <c r="A4160" t="s">
        <v>2054</v>
      </c>
      <c r="I4160" s="285" t="s">
        <v>1989</v>
      </c>
      <c r="J4160" t="s">
        <v>780</v>
      </c>
      <c r="K4160" s="300">
        <v>1292964</v>
      </c>
      <c r="L4160" s="286">
        <f>ROWS(K$5:K4160)</f>
        <v>4156</v>
      </c>
      <c r="M4160" s="286" t="str">
        <f>IF(I4160='5.1'!$E$5,TXM!L4160,"")</f>
        <v/>
      </c>
      <c r="N4160" t="str">
        <f>IFERROR(SMALL($M$5:$M$8000,ROWS($M$5:M4160)),"")</f>
        <v/>
      </c>
      <c r="P4160" t="s">
        <v>2054</v>
      </c>
    </row>
    <row r="4161" spans="1:16" ht="14.4" customHeight="1" x14ac:dyDescent="0.25">
      <c r="A4161" t="s">
        <v>2054</v>
      </c>
      <c r="I4161" s="285" t="s">
        <v>1989</v>
      </c>
      <c r="J4161" t="s">
        <v>1098</v>
      </c>
      <c r="K4161" s="300">
        <v>313882</v>
      </c>
      <c r="L4161" s="286">
        <f>ROWS(K$5:K4161)</f>
        <v>4157</v>
      </c>
      <c r="M4161" s="286" t="str">
        <f>IF(I4161='5.1'!$E$5,TXM!L4161,"")</f>
        <v/>
      </c>
      <c r="N4161" t="str">
        <f>IFERROR(SMALL($M$5:$M$8000,ROWS($M$5:M4161)),"")</f>
        <v/>
      </c>
      <c r="P4161" t="s">
        <v>2054</v>
      </c>
    </row>
    <row r="4162" spans="1:16" ht="14.4" customHeight="1" x14ac:dyDescent="0.25">
      <c r="A4162" t="s">
        <v>2054</v>
      </c>
      <c r="I4162" s="285" t="s">
        <v>1989</v>
      </c>
      <c r="J4162" t="s">
        <v>734</v>
      </c>
      <c r="K4162" s="300">
        <v>265806</v>
      </c>
      <c r="L4162" s="286">
        <f>ROWS(K$5:K4162)</f>
        <v>4158</v>
      </c>
      <c r="M4162" s="286" t="str">
        <f>IF(I4162='5.1'!$E$5,TXM!L4162,"")</f>
        <v/>
      </c>
      <c r="N4162" t="str">
        <f>IFERROR(SMALL($M$5:$M$8000,ROWS($M$5:M4162)),"")</f>
        <v/>
      </c>
      <c r="P4162" t="s">
        <v>2054</v>
      </c>
    </row>
    <row r="4163" spans="1:16" ht="14.4" customHeight="1" x14ac:dyDescent="0.25">
      <c r="A4163" t="s">
        <v>2054</v>
      </c>
      <c r="I4163" s="285" t="s">
        <v>1989</v>
      </c>
      <c r="J4163" t="s">
        <v>110</v>
      </c>
      <c r="K4163" s="300">
        <v>85386</v>
      </c>
      <c r="L4163" s="286">
        <f>ROWS(K$5:K4163)</f>
        <v>4159</v>
      </c>
      <c r="M4163" s="286" t="str">
        <f>IF(I4163='5.1'!$E$5,TXM!L4163,"")</f>
        <v/>
      </c>
      <c r="N4163" t="str">
        <f>IFERROR(SMALL($M$5:$M$8000,ROWS($M$5:M4163)),"")</f>
        <v/>
      </c>
      <c r="P4163" t="s">
        <v>2054</v>
      </c>
    </row>
    <row r="4164" spans="1:16" ht="14.4" customHeight="1" x14ac:dyDescent="0.25">
      <c r="A4164" t="s">
        <v>2054</v>
      </c>
      <c r="I4164" s="285" t="s">
        <v>1989</v>
      </c>
      <c r="J4164" t="s">
        <v>1080</v>
      </c>
      <c r="K4164" s="300">
        <v>59905</v>
      </c>
      <c r="L4164" s="286">
        <f>ROWS(K$5:K4164)</f>
        <v>4160</v>
      </c>
      <c r="M4164" s="286" t="str">
        <f>IF(I4164='5.1'!$E$5,TXM!L4164,"")</f>
        <v/>
      </c>
      <c r="N4164" t="str">
        <f>IFERROR(SMALL($M$5:$M$8000,ROWS($M$5:M4164)),"")</f>
        <v/>
      </c>
      <c r="P4164" t="s">
        <v>2054</v>
      </c>
    </row>
    <row r="4165" spans="1:16" ht="14.4" customHeight="1" x14ac:dyDescent="0.25">
      <c r="A4165" t="s">
        <v>2054</v>
      </c>
      <c r="I4165" s="285" t="s">
        <v>1989</v>
      </c>
      <c r="J4165" t="s">
        <v>806</v>
      </c>
      <c r="K4165" s="300">
        <v>33549</v>
      </c>
      <c r="L4165" s="286">
        <f>ROWS(K$5:K4165)</f>
        <v>4161</v>
      </c>
      <c r="M4165" s="286" t="str">
        <f>IF(I4165='5.1'!$E$5,TXM!L4165,"")</f>
        <v/>
      </c>
      <c r="N4165" t="str">
        <f>IFERROR(SMALL($M$5:$M$8000,ROWS($M$5:M4165)),"")</f>
        <v/>
      </c>
      <c r="P4165" t="s">
        <v>2054</v>
      </c>
    </row>
    <row r="4166" spans="1:16" ht="14.4" customHeight="1" x14ac:dyDescent="0.25">
      <c r="A4166" t="s">
        <v>2054</v>
      </c>
      <c r="I4166" s="285" t="s">
        <v>1989</v>
      </c>
      <c r="J4166" t="s">
        <v>808</v>
      </c>
      <c r="K4166" s="300">
        <v>15040</v>
      </c>
      <c r="L4166" s="286">
        <f>ROWS(K$5:K4166)</f>
        <v>4162</v>
      </c>
      <c r="M4166" s="286" t="str">
        <f>IF(I4166='5.1'!$E$5,TXM!L4166,"")</f>
        <v/>
      </c>
      <c r="N4166" t="str">
        <f>IFERROR(SMALL($M$5:$M$8000,ROWS($M$5:M4166)),"")</f>
        <v/>
      </c>
      <c r="P4166" t="s">
        <v>2054</v>
      </c>
    </row>
    <row r="4167" spans="1:16" ht="14.4" customHeight="1" x14ac:dyDescent="0.25">
      <c r="A4167" t="s">
        <v>2054</v>
      </c>
      <c r="I4167" s="285" t="s">
        <v>1989</v>
      </c>
      <c r="J4167" t="s">
        <v>997</v>
      </c>
      <c r="K4167" s="300">
        <v>5116</v>
      </c>
      <c r="L4167" s="286">
        <f>ROWS(K$5:K4167)</f>
        <v>4163</v>
      </c>
      <c r="M4167" s="286" t="str">
        <f>IF(I4167='5.1'!$E$5,TXM!L4167,"")</f>
        <v/>
      </c>
      <c r="N4167" t="str">
        <f>IFERROR(SMALL($M$5:$M$8000,ROWS($M$5:M4167)),"")</f>
        <v/>
      </c>
      <c r="P4167" t="s">
        <v>2054</v>
      </c>
    </row>
    <row r="4168" spans="1:16" ht="14.4" customHeight="1" x14ac:dyDescent="0.25">
      <c r="A4168" t="s">
        <v>2054</v>
      </c>
      <c r="I4168" s="285" t="s">
        <v>1989</v>
      </c>
      <c r="J4168" t="s">
        <v>1086</v>
      </c>
      <c r="K4168" s="300">
        <v>3571</v>
      </c>
      <c r="L4168" s="286">
        <f>ROWS(K$5:K4168)</f>
        <v>4164</v>
      </c>
      <c r="M4168" s="286" t="str">
        <f>IF(I4168='5.1'!$E$5,TXM!L4168,"")</f>
        <v/>
      </c>
      <c r="N4168" t="str">
        <f>IFERROR(SMALL($M$5:$M$8000,ROWS($M$5:M4168)),"")</f>
        <v/>
      </c>
      <c r="P4168" t="s">
        <v>2054</v>
      </c>
    </row>
    <row r="4169" spans="1:16" ht="14.4" customHeight="1" x14ac:dyDescent="0.25">
      <c r="A4169" t="s">
        <v>2054</v>
      </c>
      <c r="I4169" s="285" t="s">
        <v>1989</v>
      </c>
      <c r="J4169" t="s">
        <v>784</v>
      </c>
      <c r="K4169" s="300">
        <v>1997</v>
      </c>
      <c r="L4169" s="286">
        <f>ROWS(K$5:K4169)</f>
        <v>4165</v>
      </c>
      <c r="M4169" s="286" t="str">
        <f>IF(I4169='5.1'!$E$5,TXM!L4169,"")</f>
        <v/>
      </c>
      <c r="N4169" t="str">
        <f>IFERROR(SMALL($M$5:$M$8000,ROWS($M$5:M4169)),"")</f>
        <v/>
      </c>
      <c r="P4169" t="s">
        <v>2054</v>
      </c>
    </row>
    <row r="4170" spans="1:16" ht="14.4" customHeight="1" x14ac:dyDescent="0.25">
      <c r="A4170" t="s">
        <v>2054</v>
      </c>
      <c r="I4170" s="285" t="s">
        <v>1989</v>
      </c>
      <c r="J4170" t="s">
        <v>810</v>
      </c>
      <c r="K4170" s="300">
        <v>1775</v>
      </c>
      <c r="L4170" s="286">
        <f>ROWS(K$5:K4170)</f>
        <v>4166</v>
      </c>
      <c r="M4170" s="286" t="str">
        <f>IF(I4170='5.1'!$E$5,TXM!L4170,"")</f>
        <v/>
      </c>
      <c r="N4170" t="str">
        <f>IFERROR(SMALL($M$5:$M$8000,ROWS($M$5:M4170)),"")</f>
        <v/>
      </c>
      <c r="P4170" t="s">
        <v>2054</v>
      </c>
    </row>
    <row r="4171" spans="1:16" ht="14.4" customHeight="1" x14ac:dyDescent="0.25">
      <c r="A4171" t="s">
        <v>2054</v>
      </c>
      <c r="I4171" s="285" t="s">
        <v>1989</v>
      </c>
      <c r="J4171" t="s">
        <v>1093</v>
      </c>
      <c r="K4171" s="300">
        <v>1303</v>
      </c>
      <c r="L4171" s="286">
        <f>ROWS(K$5:K4171)</f>
        <v>4167</v>
      </c>
      <c r="M4171" s="286" t="str">
        <f>IF(I4171='5.1'!$E$5,TXM!L4171,"")</f>
        <v/>
      </c>
      <c r="N4171" t="str">
        <f>IFERROR(SMALL($M$5:$M$8000,ROWS($M$5:M4171)),"")</f>
        <v/>
      </c>
      <c r="P4171" t="s">
        <v>2054</v>
      </c>
    </row>
    <row r="4172" spans="1:16" ht="14.4" customHeight="1" x14ac:dyDescent="0.25">
      <c r="A4172" t="s">
        <v>2054</v>
      </c>
      <c r="I4172" s="285" t="s">
        <v>1989</v>
      </c>
      <c r="J4172" t="s">
        <v>725</v>
      </c>
      <c r="K4172" s="300">
        <v>787</v>
      </c>
      <c r="L4172" s="286">
        <f>ROWS(K$5:K4172)</f>
        <v>4168</v>
      </c>
      <c r="M4172" s="286" t="str">
        <f>IF(I4172='5.1'!$E$5,TXM!L4172,"")</f>
        <v/>
      </c>
      <c r="N4172" t="str">
        <f>IFERROR(SMALL($M$5:$M$8000,ROWS($M$5:M4172)),"")</f>
        <v/>
      </c>
      <c r="P4172" t="s">
        <v>2054</v>
      </c>
    </row>
    <row r="4173" spans="1:16" ht="14.4" customHeight="1" x14ac:dyDescent="0.25">
      <c r="A4173" t="s">
        <v>2054</v>
      </c>
      <c r="I4173" s="285" t="s">
        <v>1990</v>
      </c>
      <c r="J4173" t="s">
        <v>106</v>
      </c>
      <c r="K4173" s="300">
        <v>228987719</v>
      </c>
      <c r="L4173" s="286">
        <f>ROWS(K$5:K4173)</f>
        <v>4169</v>
      </c>
      <c r="M4173" s="286" t="str">
        <f>IF(I4173='5.1'!$E$5,TXM!L4173,"")</f>
        <v/>
      </c>
      <c r="N4173" t="str">
        <f>IFERROR(SMALL($M$5:$M$8000,ROWS($M$5:M4173)),"")</f>
        <v/>
      </c>
      <c r="P4173" t="s">
        <v>2054</v>
      </c>
    </row>
    <row r="4174" spans="1:16" ht="14.4" customHeight="1" x14ac:dyDescent="0.25">
      <c r="A4174" t="s">
        <v>2054</v>
      </c>
      <c r="I4174" s="285" t="s">
        <v>1990</v>
      </c>
      <c r="J4174" t="s">
        <v>1082</v>
      </c>
      <c r="K4174" s="300">
        <v>154331479</v>
      </c>
      <c r="L4174" s="286">
        <f>ROWS(K$5:K4174)</f>
        <v>4170</v>
      </c>
      <c r="M4174" s="286" t="str">
        <f>IF(I4174='5.1'!$E$5,TXM!L4174,"")</f>
        <v/>
      </c>
      <c r="N4174" t="str">
        <f>IFERROR(SMALL($M$5:$M$8000,ROWS($M$5:M4174)),"")</f>
        <v/>
      </c>
      <c r="P4174" t="s">
        <v>2054</v>
      </c>
    </row>
    <row r="4175" spans="1:16" ht="14.4" customHeight="1" x14ac:dyDescent="0.25">
      <c r="A4175" t="s">
        <v>2054</v>
      </c>
      <c r="I4175" s="285" t="s">
        <v>1990</v>
      </c>
      <c r="J4175" t="s">
        <v>1085</v>
      </c>
      <c r="K4175" s="300">
        <v>53413932</v>
      </c>
      <c r="L4175" s="286">
        <f>ROWS(K$5:K4175)</f>
        <v>4171</v>
      </c>
      <c r="M4175" s="286" t="str">
        <f>IF(I4175='5.1'!$E$5,TXM!L4175,"")</f>
        <v/>
      </c>
      <c r="N4175" t="str">
        <f>IFERROR(SMALL($M$5:$M$8000,ROWS($M$5:M4175)),"")</f>
        <v/>
      </c>
      <c r="P4175" t="s">
        <v>2054</v>
      </c>
    </row>
    <row r="4176" spans="1:16" ht="14.4" customHeight="1" x14ac:dyDescent="0.25">
      <c r="A4176" t="s">
        <v>2054</v>
      </c>
      <c r="I4176" s="285" t="s">
        <v>1990</v>
      </c>
      <c r="J4176" t="s">
        <v>717</v>
      </c>
      <c r="K4176" s="300">
        <v>17095194</v>
      </c>
      <c r="L4176" s="286">
        <f>ROWS(K$5:K4176)</f>
        <v>4172</v>
      </c>
      <c r="M4176" s="286" t="str">
        <f>IF(I4176='5.1'!$E$5,TXM!L4176,"")</f>
        <v/>
      </c>
      <c r="N4176" t="str">
        <f>IFERROR(SMALL($M$5:$M$8000,ROWS($M$5:M4176)),"")</f>
        <v/>
      </c>
      <c r="P4176" t="s">
        <v>2054</v>
      </c>
    </row>
    <row r="4177" spans="1:16" ht="14.4" customHeight="1" x14ac:dyDescent="0.25">
      <c r="A4177" t="s">
        <v>2054</v>
      </c>
      <c r="I4177" s="285" t="s">
        <v>1990</v>
      </c>
      <c r="J4177" t="s">
        <v>118</v>
      </c>
      <c r="K4177" s="300">
        <v>15439004</v>
      </c>
      <c r="L4177" s="286">
        <f>ROWS(K$5:K4177)</f>
        <v>4173</v>
      </c>
      <c r="M4177" s="286" t="str">
        <f>IF(I4177='5.1'!$E$5,TXM!L4177,"")</f>
        <v/>
      </c>
      <c r="N4177" t="str">
        <f>IFERROR(SMALL($M$5:$M$8000,ROWS($M$5:M4177)),"")</f>
        <v/>
      </c>
      <c r="P4177" t="s">
        <v>2054</v>
      </c>
    </row>
    <row r="4178" spans="1:16" ht="14.4" customHeight="1" x14ac:dyDescent="0.25">
      <c r="A4178" t="s">
        <v>2054</v>
      </c>
      <c r="I4178" s="285" t="s">
        <v>1990</v>
      </c>
      <c r="J4178" t="s">
        <v>1086</v>
      </c>
      <c r="K4178" s="300">
        <v>8637205</v>
      </c>
      <c r="L4178" s="286">
        <f>ROWS(K$5:K4178)</f>
        <v>4174</v>
      </c>
      <c r="M4178" s="286" t="str">
        <f>IF(I4178='5.1'!$E$5,TXM!L4178,"")</f>
        <v/>
      </c>
      <c r="N4178" t="str">
        <f>IFERROR(SMALL($M$5:$M$8000,ROWS($M$5:M4178)),"")</f>
        <v/>
      </c>
      <c r="P4178" t="s">
        <v>2054</v>
      </c>
    </row>
    <row r="4179" spans="1:16" ht="14.4" customHeight="1" x14ac:dyDescent="0.25">
      <c r="A4179" t="s">
        <v>2054</v>
      </c>
      <c r="I4179" s="285" t="s">
        <v>1990</v>
      </c>
      <c r="J4179" t="s">
        <v>110</v>
      </c>
      <c r="K4179" s="300">
        <v>8261544</v>
      </c>
      <c r="L4179" s="286">
        <f>ROWS(K$5:K4179)</f>
        <v>4175</v>
      </c>
      <c r="M4179" s="286" t="str">
        <f>IF(I4179='5.1'!$E$5,TXM!L4179,"")</f>
        <v/>
      </c>
      <c r="N4179" t="str">
        <f>IFERROR(SMALL($M$5:$M$8000,ROWS($M$5:M4179)),"")</f>
        <v/>
      </c>
      <c r="P4179" t="s">
        <v>2054</v>
      </c>
    </row>
    <row r="4180" spans="1:16" ht="14.4" customHeight="1" x14ac:dyDescent="0.25">
      <c r="A4180" t="s">
        <v>2054</v>
      </c>
      <c r="I4180" s="285" t="s">
        <v>1990</v>
      </c>
      <c r="J4180" t="s">
        <v>997</v>
      </c>
      <c r="K4180" s="300">
        <v>6792735</v>
      </c>
      <c r="L4180" s="286">
        <f>ROWS(K$5:K4180)</f>
        <v>4176</v>
      </c>
      <c r="M4180" s="286" t="str">
        <f>IF(I4180='5.1'!$E$5,TXM!L4180,"")</f>
        <v/>
      </c>
      <c r="N4180" t="str">
        <f>IFERROR(SMALL($M$5:$M$8000,ROWS($M$5:M4180)),"")</f>
        <v/>
      </c>
      <c r="P4180" t="s">
        <v>2054</v>
      </c>
    </row>
    <row r="4181" spans="1:16" ht="14.4" customHeight="1" x14ac:dyDescent="0.25">
      <c r="A4181" t="s">
        <v>2054</v>
      </c>
      <c r="I4181" s="285" t="s">
        <v>1990</v>
      </c>
      <c r="J4181" t="s">
        <v>1098</v>
      </c>
      <c r="K4181" s="300">
        <v>3861596</v>
      </c>
      <c r="L4181" s="286">
        <f>ROWS(K$5:K4181)</f>
        <v>4177</v>
      </c>
      <c r="M4181" s="286" t="str">
        <f>IF(I4181='5.1'!$E$5,TXM!L4181,"")</f>
        <v/>
      </c>
      <c r="N4181" t="str">
        <f>IFERROR(SMALL($M$5:$M$8000,ROWS($M$5:M4181)),"")</f>
        <v/>
      </c>
      <c r="P4181" t="s">
        <v>2054</v>
      </c>
    </row>
    <row r="4182" spans="1:16" ht="14.4" customHeight="1" x14ac:dyDescent="0.25">
      <c r="A4182" t="s">
        <v>2054</v>
      </c>
      <c r="I4182" s="285" t="s">
        <v>1990</v>
      </c>
      <c r="J4182" t="s">
        <v>762</v>
      </c>
      <c r="K4182" s="300">
        <v>2890518</v>
      </c>
      <c r="L4182" s="286">
        <f>ROWS(K$5:K4182)</f>
        <v>4178</v>
      </c>
      <c r="M4182" s="286" t="str">
        <f>IF(I4182='5.1'!$E$5,TXM!L4182,"")</f>
        <v/>
      </c>
      <c r="N4182" t="str">
        <f>IFERROR(SMALL($M$5:$M$8000,ROWS($M$5:M4182)),"")</f>
        <v/>
      </c>
      <c r="P4182" t="s">
        <v>2054</v>
      </c>
    </row>
    <row r="4183" spans="1:16" ht="14.4" customHeight="1" x14ac:dyDescent="0.25">
      <c r="A4183" t="s">
        <v>2054</v>
      </c>
      <c r="I4183" s="285" t="s">
        <v>1990</v>
      </c>
      <c r="J4183" t="s">
        <v>780</v>
      </c>
      <c r="K4183" s="300">
        <v>2331241</v>
      </c>
      <c r="L4183" s="286">
        <f>ROWS(K$5:K4183)</f>
        <v>4179</v>
      </c>
      <c r="M4183" s="286" t="str">
        <f>IF(I4183='5.1'!$E$5,TXM!L4183,"")</f>
        <v/>
      </c>
      <c r="N4183" t="str">
        <f>IFERROR(SMALL($M$5:$M$8000,ROWS($M$5:M4183)),"")</f>
        <v/>
      </c>
      <c r="P4183" t="s">
        <v>2054</v>
      </c>
    </row>
    <row r="4184" spans="1:16" ht="14.4" customHeight="1" x14ac:dyDescent="0.25">
      <c r="A4184" t="s">
        <v>2054</v>
      </c>
      <c r="I4184" s="285" t="s">
        <v>1990</v>
      </c>
      <c r="J4184" t="s">
        <v>999</v>
      </c>
      <c r="K4184" s="300">
        <v>2123727</v>
      </c>
      <c r="L4184" s="286">
        <f>ROWS(K$5:K4184)</f>
        <v>4180</v>
      </c>
      <c r="M4184" s="286" t="str">
        <f>IF(I4184='5.1'!$E$5,TXM!L4184,"")</f>
        <v/>
      </c>
      <c r="N4184" t="str">
        <f>IFERROR(SMALL($M$5:$M$8000,ROWS($M$5:M4184)),"")</f>
        <v/>
      </c>
      <c r="P4184" t="s">
        <v>2054</v>
      </c>
    </row>
    <row r="4185" spans="1:16" ht="14.4" customHeight="1" x14ac:dyDescent="0.25">
      <c r="A4185" t="s">
        <v>2054</v>
      </c>
      <c r="I4185" s="285" t="s">
        <v>1990</v>
      </c>
      <c r="J4185" t="s">
        <v>790</v>
      </c>
      <c r="K4185" s="300">
        <v>1779014</v>
      </c>
      <c r="L4185" s="286">
        <f>ROWS(K$5:K4185)</f>
        <v>4181</v>
      </c>
      <c r="M4185" s="286" t="str">
        <f>IF(I4185='5.1'!$E$5,TXM!L4185,"")</f>
        <v/>
      </c>
      <c r="N4185" t="str">
        <f>IFERROR(SMALL($M$5:$M$8000,ROWS($M$5:M4185)),"")</f>
        <v/>
      </c>
      <c r="P4185" t="s">
        <v>2054</v>
      </c>
    </row>
    <row r="4186" spans="1:16" ht="14.4" customHeight="1" x14ac:dyDescent="0.25">
      <c r="A4186" t="s">
        <v>2054</v>
      </c>
      <c r="I4186" s="285" t="s">
        <v>1990</v>
      </c>
      <c r="J4186" t="s">
        <v>117</v>
      </c>
      <c r="K4186" s="300">
        <v>1298182</v>
      </c>
      <c r="L4186" s="286">
        <f>ROWS(K$5:K4186)</f>
        <v>4182</v>
      </c>
      <c r="M4186" s="286" t="str">
        <f>IF(I4186='5.1'!$E$5,TXM!L4186,"")</f>
        <v/>
      </c>
      <c r="N4186" t="str">
        <f>IFERROR(SMALL($M$5:$M$8000,ROWS($M$5:M4186)),"")</f>
        <v/>
      </c>
      <c r="P4186" t="s">
        <v>2054</v>
      </c>
    </row>
    <row r="4187" spans="1:16" ht="14.4" customHeight="1" x14ac:dyDescent="0.25">
      <c r="A4187" t="s">
        <v>2054</v>
      </c>
      <c r="I4187" s="285" t="s">
        <v>1990</v>
      </c>
      <c r="J4187" t="s">
        <v>806</v>
      </c>
      <c r="K4187" s="300">
        <v>658412</v>
      </c>
      <c r="L4187" s="286">
        <f>ROWS(K$5:K4187)</f>
        <v>4183</v>
      </c>
      <c r="M4187" s="286" t="str">
        <f>IF(I4187='5.1'!$E$5,TXM!L4187,"")</f>
        <v/>
      </c>
      <c r="N4187" t="str">
        <f>IFERROR(SMALL($M$5:$M$8000,ROWS($M$5:M4187)),"")</f>
        <v/>
      </c>
      <c r="P4187" t="s">
        <v>2054</v>
      </c>
    </row>
    <row r="4188" spans="1:16" ht="14.4" customHeight="1" x14ac:dyDescent="0.25">
      <c r="A4188" t="s">
        <v>2054</v>
      </c>
      <c r="I4188" s="285" t="s">
        <v>1990</v>
      </c>
      <c r="J4188" t="s">
        <v>808</v>
      </c>
      <c r="K4188" s="300">
        <v>566851</v>
      </c>
      <c r="L4188" s="286">
        <f>ROWS(K$5:K4188)</f>
        <v>4184</v>
      </c>
      <c r="M4188" s="286" t="str">
        <f>IF(I4188='5.1'!$E$5,TXM!L4188,"")</f>
        <v/>
      </c>
      <c r="N4188" t="str">
        <f>IFERROR(SMALL($M$5:$M$8000,ROWS($M$5:M4188)),"")</f>
        <v/>
      </c>
      <c r="P4188" t="s">
        <v>2054</v>
      </c>
    </row>
    <row r="4189" spans="1:16" ht="14.4" customHeight="1" x14ac:dyDescent="0.25">
      <c r="A4189" t="s">
        <v>2054</v>
      </c>
      <c r="I4189" s="285" t="s">
        <v>1990</v>
      </c>
      <c r="J4189" t="s">
        <v>111</v>
      </c>
      <c r="K4189" s="300">
        <v>503376</v>
      </c>
      <c r="L4189" s="286">
        <f>ROWS(K$5:K4189)</f>
        <v>4185</v>
      </c>
      <c r="M4189" s="286" t="str">
        <f>IF(I4189='5.1'!$E$5,TXM!L4189,"")</f>
        <v/>
      </c>
      <c r="N4189" t="str">
        <f>IFERROR(SMALL($M$5:$M$8000,ROWS($M$5:M4189)),"")</f>
        <v/>
      </c>
      <c r="P4189" t="s">
        <v>2054</v>
      </c>
    </row>
    <row r="4190" spans="1:16" ht="14.4" customHeight="1" x14ac:dyDescent="0.25">
      <c r="A4190" t="s">
        <v>2054</v>
      </c>
      <c r="I4190" s="285" t="s">
        <v>1990</v>
      </c>
      <c r="J4190" t="s">
        <v>734</v>
      </c>
      <c r="K4190" s="300">
        <v>450694</v>
      </c>
      <c r="L4190" s="286">
        <f>ROWS(K$5:K4190)</f>
        <v>4186</v>
      </c>
      <c r="M4190" s="286" t="str">
        <f>IF(I4190='5.1'!$E$5,TXM!L4190,"")</f>
        <v/>
      </c>
      <c r="N4190" t="str">
        <f>IFERROR(SMALL($M$5:$M$8000,ROWS($M$5:M4190)),"")</f>
        <v/>
      </c>
      <c r="P4190" t="s">
        <v>2054</v>
      </c>
    </row>
    <row r="4191" spans="1:16" ht="14.4" customHeight="1" x14ac:dyDescent="0.25">
      <c r="A4191" t="s">
        <v>2054</v>
      </c>
      <c r="I4191" s="285" t="s">
        <v>1990</v>
      </c>
      <c r="J4191" t="s">
        <v>108</v>
      </c>
      <c r="K4191" s="300">
        <v>412368</v>
      </c>
      <c r="L4191" s="286">
        <f>ROWS(K$5:K4191)</f>
        <v>4187</v>
      </c>
      <c r="M4191" s="286" t="str">
        <f>IF(I4191='5.1'!$E$5,TXM!L4191,"")</f>
        <v/>
      </c>
      <c r="N4191" t="str">
        <f>IFERROR(SMALL($M$5:$M$8000,ROWS($M$5:M4191)),"")</f>
        <v/>
      </c>
      <c r="P4191" t="s">
        <v>2054</v>
      </c>
    </row>
    <row r="4192" spans="1:16" ht="14.4" customHeight="1" x14ac:dyDescent="0.25">
      <c r="A4192" t="s">
        <v>2054</v>
      </c>
      <c r="I4192" s="285" t="s">
        <v>1990</v>
      </c>
      <c r="J4192" t="s">
        <v>804</v>
      </c>
      <c r="K4192" s="300">
        <v>343407</v>
      </c>
      <c r="L4192" s="286">
        <f>ROWS(K$5:K4192)</f>
        <v>4188</v>
      </c>
      <c r="M4192" s="286" t="str">
        <f>IF(I4192='5.1'!$E$5,TXM!L4192,"")</f>
        <v/>
      </c>
      <c r="N4192" t="str">
        <f>IFERROR(SMALL($M$5:$M$8000,ROWS($M$5:M4192)),"")</f>
        <v/>
      </c>
      <c r="P4192" t="s">
        <v>2054</v>
      </c>
    </row>
    <row r="4193" spans="1:16" ht="14.4" customHeight="1" x14ac:dyDescent="0.25">
      <c r="A4193" t="s">
        <v>2054</v>
      </c>
      <c r="I4193" s="285" t="s">
        <v>1990</v>
      </c>
      <c r="J4193" t="s">
        <v>784</v>
      </c>
      <c r="K4193" s="300">
        <v>250369</v>
      </c>
      <c r="L4193" s="286">
        <f>ROWS(K$5:K4193)</f>
        <v>4189</v>
      </c>
      <c r="M4193" s="286" t="str">
        <f>IF(I4193='5.1'!$E$5,TXM!L4193,"")</f>
        <v/>
      </c>
      <c r="N4193" t="str">
        <f>IFERROR(SMALL($M$5:$M$8000,ROWS($M$5:M4193)),"")</f>
        <v/>
      </c>
      <c r="P4193" t="s">
        <v>2054</v>
      </c>
    </row>
    <row r="4194" spans="1:16" ht="14.4" customHeight="1" x14ac:dyDescent="0.25">
      <c r="A4194" t="s">
        <v>2054</v>
      </c>
      <c r="I4194" s="285" t="s">
        <v>1990</v>
      </c>
      <c r="J4194" t="s">
        <v>786</v>
      </c>
      <c r="K4194" s="300">
        <v>171164</v>
      </c>
      <c r="L4194" s="286">
        <f>ROWS(K$5:K4194)</f>
        <v>4190</v>
      </c>
      <c r="M4194" s="286" t="str">
        <f>IF(I4194='5.1'!$E$5,TXM!L4194,"")</f>
        <v/>
      </c>
      <c r="N4194" t="str">
        <f>IFERROR(SMALL($M$5:$M$8000,ROWS($M$5:M4194)),"")</f>
        <v/>
      </c>
      <c r="P4194" t="s">
        <v>2054</v>
      </c>
    </row>
    <row r="4195" spans="1:16" ht="14.4" customHeight="1" x14ac:dyDescent="0.25">
      <c r="A4195" t="s">
        <v>2054</v>
      </c>
      <c r="I4195" s="285" t="s">
        <v>1990</v>
      </c>
      <c r="J4195" t="s">
        <v>1080</v>
      </c>
      <c r="K4195" s="300">
        <v>74656</v>
      </c>
      <c r="L4195" s="286">
        <f>ROWS(K$5:K4195)</f>
        <v>4191</v>
      </c>
      <c r="M4195" s="286" t="str">
        <f>IF(I4195='5.1'!$E$5,TXM!L4195,"")</f>
        <v/>
      </c>
      <c r="N4195" t="str">
        <f>IFERROR(SMALL($M$5:$M$8000,ROWS($M$5:M4195)),"")</f>
        <v/>
      </c>
      <c r="P4195" t="s">
        <v>2054</v>
      </c>
    </row>
    <row r="4196" spans="1:16" ht="14.4" customHeight="1" x14ac:dyDescent="0.25">
      <c r="A4196" t="s">
        <v>2054</v>
      </c>
      <c r="I4196" s="285" t="s">
        <v>1990</v>
      </c>
      <c r="J4196" t="s">
        <v>740</v>
      </c>
      <c r="K4196" s="300">
        <v>70234</v>
      </c>
      <c r="L4196" s="286">
        <f>ROWS(K$5:K4196)</f>
        <v>4192</v>
      </c>
      <c r="M4196" s="286" t="str">
        <f>IF(I4196='5.1'!$E$5,TXM!L4196,"")</f>
        <v/>
      </c>
      <c r="N4196" t="str">
        <f>IFERROR(SMALL($M$5:$M$8000,ROWS($M$5:M4196)),"")</f>
        <v/>
      </c>
      <c r="P4196" t="s">
        <v>2054</v>
      </c>
    </row>
    <row r="4197" spans="1:16" ht="14.4" customHeight="1" x14ac:dyDescent="0.25">
      <c r="A4197" t="s">
        <v>2054</v>
      </c>
      <c r="I4197" s="285" t="s">
        <v>1990</v>
      </c>
      <c r="J4197" t="s">
        <v>1093</v>
      </c>
      <c r="K4197" s="300">
        <v>53556</v>
      </c>
      <c r="L4197" s="286">
        <f>ROWS(K$5:K4197)</f>
        <v>4193</v>
      </c>
      <c r="M4197" s="286" t="str">
        <f>IF(I4197='5.1'!$E$5,TXM!L4197,"")</f>
        <v/>
      </c>
      <c r="N4197" t="str">
        <f>IFERROR(SMALL($M$5:$M$8000,ROWS($M$5:M4197)),"")</f>
        <v/>
      </c>
      <c r="P4197" t="s">
        <v>2054</v>
      </c>
    </row>
    <row r="4198" spans="1:16" ht="14.4" customHeight="1" x14ac:dyDescent="0.25">
      <c r="A4198" t="s">
        <v>2054</v>
      </c>
      <c r="I4198" s="285" t="s">
        <v>1990</v>
      </c>
      <c r="J4198" t="s">
        <v>1079</v>
      </c>
      <c r="K4198" s="300">
        <v>37480</v>
      </c>
      <c r="L4198" s="286">
        <f>ROWS(K$5:K4198)</f>
        <v>4194</v>
      </c>
      <c r="M4198" s="286" t="str">
        <f>IF(I4198='5.1'!$E$5,TXM!L4198,"")</f>
        <v/>
      </c>
      <c r="N4198" t="str">
        <f>IFERROR(SMALL($M$5:$M$8000,ROWS($M$5:M4198)),"")</f>
        <v/>
      </c>
      <c r="P4198" t="s">
        <v>2054</v>
      </c>
    </row>
    <row r="4199" spans="1:16" ht="14.4" customHeight="1" x14ac:dyDescent="0.25">
      <c r="A4199" t="s">
        <v>2054</v>
      </c>
      <c r="I4199" s="285" t="s">
        <v>1990</v>
      </c>
      <c r="J4199" t="s">
        <v>105</v>
      </c>
      <c r="K4199" s="300">
        <v>25485</v>
      </c>
      <c r="L4199" s="286">
        <f>ROWS(K$5:K4199)</f>
        <v>4195</v>
      </c>
      <c r="M4199" s="286" t="str">
        <f>IF(I4199='5.1'!$E$5,TXM!L4199,"")</f>
        <v/>
      </c>
      <c r="N4199" t="str">
        <f>IFERROR(SMALL($M$5:$M$8000,ROWS($M$5:M4199)),"")</f>
        <v/>
      </c>
      <c r="P4199" t="s">
        <v>2054</v>
      </c>
    </row>
    <row r="4200" spans="1:16" ht="14.4" customHeight="1" x14ac:dyDescent="0.25">
      <c r="A4200" t="s">
        <v>2054</v>
      </c>
      <c r="I4200" s="285" t="s">
        <v>1990</v>
      </c>
      <c r="J4200" t="s">
        <v>802</v>
      </c>
      <c r="K4200" s="300">
        <v>22160</v>
      </c>
      <c r="L4200" s="286">
        <f>ROWS(K$5:K4200)</f>
        <v>4196</v>
      </c>
      <c r="M4200" s="286" t="str">
        <f>IF(I4200='5.1'!$E$5,TXM!L4200,"")</f>
        <v/>
      </c>
      <c r="N4200" t="str">
        <f>IFERROR(SMALL($M$5:$M$8000,ROWS($M$5:M4200)),"")</f>
        <v/>
      </c>
      <c r="P4200" t="s">
        <v>2054</v>
      </c>
    </row>
    <row r="4201" spans="1:16" ht="14.4" customHeight="1" x14ac:dyDescent="0.25">
      <c r="A4201" t="s">
        <v>2054</v>
      </c>
      <c r="I4201" s="285" t="s">
        <v>1990</v>
      </c>
      <c r="J4201" t="s">
        <v>821</v>
      </c>
      <c r="K4201" s="300">
        <v>18028</v>
      </c>
      <c r="L4201" s="286">
        <f>ROWS(K$5:K4201)</f>
        <v>4197</v>
      </c>
      <c r="M4201" s="286" t="str">
        <f>IF(I4201='5.1'!$E$5,TXM!L4201,"")</f>
        <v/>
      </c>
      <c r="N4201" t="str">
        <f>IFERROR(SMALL($M$5:$M$8000,ROWS($M$5:M4201)),"")</f>
        <v/>
      </c>
      <c r="P4201" t="s">
        <v>2054</v>
      </c>
    </row>
    <row r="4202" spans="1:16" ht="14.4" customHeight="1" x14ac:dyDescent="0.25">
      <c r="A4202" t="s">
        <v>2054</v>
      </c>
      <c r="I4202" s="285" t="s">
        <v>1990</v>
      </c>
      <c r="J4202" t="s">
        <v>725</v>
      </c>
      <c r="K4202" s="300">
        <v>14321</v>
      </c>
      <c r="L4202" s="286">
        <f>ROWS(K$5:K4202)</f>
        <v>4198</v>
      </c>
      <c r="M4202" s="286" t="str">
        <f>IF(I4202='5.1'!$E$5,TXM!L4202,"")</f>
        <v/>
      </c>
      <c r="N4202" t="str">
        <f>IFERROR(SMALL($M$5:$M$8000,ROWS($M$5:M4202)),"")</f>
        <v/>
      </c>
      <c r="P4202" t="s">
        <v>2054</v>
      </c>
    </row>
    <row r="4203" spans="1:16" ht="14.4" customHeight="1" x14ac:dyDescent="0.25">
      <c r="A4203" t="s">
        <v>2054</v>
      </c>
      <c r="I4203" s="285" t="s">
        <v>1990</v>
      </c>
      <c r="J4203" t="s">
        <v>1090</v>
      </c>
      <c r="K4203" s="300">
        <v>13262</v>
      </c>
      <c r="L4203" s="286">
        <f>ROWS(K$5:K4203)</f>
        <v>4199</v>
      </c>
      <c r="M4203" s="286" t="str">
        <f>IF(I4203='5.1'!$E$5,TXM!L4203,"")</f>
        <v/>
      </c>
      <c r="N4203" t="str">
        <f>IFERROR(SMALL($M$5:$M$8000,ROWS($M$5:M4203)),"")</f>
        <v/>
      </c>
      <c r="P4203" t="s">
        <v>2054</v>
      </c>
    </row>
    <row r="4204" spans="1:16" ht="14.4" customHeight="1" x14ac:dyDescent="0.25">
      <c r="A4204" t="s">
        <v>2054</v>
      </c>
      <c r="I4204" s="285" t="s">
        <v>1990</v>
      </c>
      <c r="J4204" t="s">
        <v>119</v>
      </c>
      <c r="K4204" s="300">
        <v>12127</v>
      </c>
      <c r="L4204" s="286">
        <f>ROWS(K$5:K4204)</f>
        <v>4200</v>
      </c>
      <c r="M4204" s="286" t="str">
        <f>IF(I4204='5.1'!$E$5,TXM!L4204,"")</f>
        <v/>
      </c>
      <c r="N4204" t="str">
        <f>IFERROR(SMALL($M$5:$M$8000,ROWS($M$5:M4204)),"")</f>
        <v/>
      </c>
      <c r="P4204" t="s">
        <v>2054</v>
      </c>
    </row>
    <row r="4205" spans="1:16" ht="14.4" customHeight="1" x14ac:dyDescent="0.25">
      <c r="A4205" t="s">
        <v>2054</v>
      </c>
      <c r="I4205" s="285" t="s">
        <v>1990</v>
      </c>
      <c r="J4205" t="s">
        <v>810</v>
      </c>
      <c r="K4205" s="300">
        <v>11852</v>
      </c>
      <c r="L4205" s="286">
        <f>ROWS(K$5:K4205)</f>
        <v>4201</v>
      </c>
      <c r="M4205" s="286" t="str">
        <f>IF(I4205='5.1'!$E$5,TXM!L4205,"")</f>
        <v/>
      </c>
      <c r="N4205" t="str">
        <f>IFERROR(SMALL($M$5:$M$8000,ROWS($M$5:M4205)),"")</f>
        <v/>
      </c>
      <c r="P4205" t="s">
        <v>2054</v>
      </c>
    </row>
    <row r="4206" spans="1:16" ht="14.4" customHeight="1" x14ac:dyDescent="0.25">
      <c r="A4206" t="s">
        <v>2054</v>
      </c>
      <c r="I4206" s="285" t="s">
        <v>1990</v>
      </c>
      <c r="J4206" t="s">
        <v>1097</v>
      </c>
      <c r="K4206" s="300">
        <v>10201</v>
      </c>
      <c r="L4206" s="286">
        <f>ROWS(K$5:K4206)</f>
        <v>4202</v>
      </c>
      <c r="M4206" s="286" t="str">
        <f>IF(I4206='5.1'!$E$5,TXM!L4206,"")</f>
        <v/>
      </c>
      <c r="N4206" t="str">
        <f>IFERROR(SMALL($M$5:$M$8000,ROWS($M$5:M4206)),"")</f>
        <v/>
      </c>
      <c r="P4206" t="s">
        <v>2054</v>
      </c>
    </row>
    <row r="4207" spans="1:16" ht="14.4" customHeight="1" x14ac:dyDescent="0.25">
      <c r="A4207" t="s">
        <v>2054</v>
      </c>
      <c r="I4207" s="285" t="s">
        <v>1990</v>
      </c>
      <c r="J4207" t="s">
        <v>1081</v>
      </c>
      <c r="K4207" s="300">
        <v>8399</v>
      </c>
      <c r="L4207" s="286">
        <f>ROWS(K$5:K4207)</f>
        <v>4203</v>
      </c>
      <c r="M4207" s="286" t="str">
        <f>IF(I4207='5.1'!$E$5,TXM!L4207,"")</f>
        <v/>
      </c>
      <c r="N4207" t="str">
        <f>IFERROR(SMALL($M$5:$M$8000,ROWS($M$5:M4207)),"")</f>
        <v/>
      </c>
      <c r="P4207" t="s">
        <v>2054</v>
      </c>
    </row>
    <row r="4208" spans="1:16" ht="14.4" customHeight="1" x14ac:dyDescent="0.25">
      <c r="A4208" t="s">
        <v>2054</v>
      </c>
      <c r="I4208" s="285" t="s">
        <v>1990</v>
      </c>
      <c r="J4208" t="s">
        <v>818</v>
      </c>
      <c r="K4208" s="300">
        <v>6123</v>
      </c>
      <c r="L4208" s="286">
        <f>ROWS(K$5:K4208)</f>
        <v>4204</v>
      </c>
      <c r="M4208" s="286" t="str">
        <f>IF(I4208='5.1'!$E$5,TXM!L4208,"")</f>
        <v/>
      </c>
      <c r="N4208" t="str">
        <f>IFERROR(SMALL($M$5:$M$8000,ROWS($M$5:M4208)),"")</f>
        <v/>
      </c>
      <c r="P4208" t="s">
        <v>2054</v>
      </c>
    </row>
    <row r="4209" spans="1:16" ht="14.4" customHeight="1" x14ac:dyDescent="0.25">
      <c r="A4209" t="s">
        <v>2054</v>
      </c>
      <c r="I4209" s="285" t="s">
        <v>1990</v>
      </c>
      <c r="J4209" t="s">
        <v>719</v>
      </c>
      <c r="K4209" s="300">
        <v>5507</v>
      </c>
      <c r="L4209" s="286">
        <f>ROWS(K$5:K4209)</f>
        <v>4205</v>
      </c>
      <c r="M4209" s="286" t="str">
        <f>IF(I4209='5.1'!$E$5,TXM!L4209,"")</f>
        <v/>
      </c>
      <c r="N4209" t="str">
        <f>IFERROR(SMALL($M$5:$M$8000,ROWS($M$5:M4209)),"")</f>
        <v/>
      </c>
      <c r="P4209" t="s">
        <v>2054</v>
      </c>
    </row>
    <row r="4210" spans="1:16" ht="14.4" customHeight="1" x14ac:dyDescent="0.25">
      <c r="A4210" t="s">
        <v>2054</v>
      </c>
      <c r="I4210" s="285" t="s">
        <v>1990</v>
      </c>
      <c r="J4210" t="s">
        <v>760</v>
      </c>
      <c r="K4210" s="300">
        <v>5287</v>
      </c>
      <c r="L4210" s="286">
        <f>ROWS(K$5:K4210)</f>
        <v>4206</v>
      </c>
      <c r="M4210" s="286" t="str">
        <f>IF(I4210='5.1'!$E$5,TXM!L4210,"")</f>
        <v/>
      </c>
      <c r="N4210" t="str">
        <f>IFERROR(SMALL($M$5:$M$8000,ROWS($M$5:M4210)),"")</f>
        <v/>
      </c>
      <c r="P4210" t="s">
        <v>2054</v>
      </c>
    </row>
    <row r="4211" spans="1:16" ht="14.4" customHeight="1" x14ac:dyDescent="0.25">
      <c r="A4211" t="s">
        <v>2054</v>
      </c>
      <c r="I4211" s="285" t="s">
        <v>1990</v>
      </c>
      <c r="J4211" t="s">
        <v>766</v>
      </c>
      <c r="K4211" s="300">
        <v>5273</v>
      </c>
      <c r="L4211" s="286">
        <f>ROWS(K$5:K4211)</f>
        <v>4207</v>
      </c>
      <c r="M4211" s="286" t="str">
        <f>IF(I4211='5.1'!$E$5,TXM!L4211,"")</f>
        <v/>
      </c>
      <c r="N4211" t="str">
        <f>IFERROR(SMALL($M$5:$M$8000,ROWS($M$5:M4211)),"")</f>
        <v/>
      </c>
      <c r="P4211" t="s">
        <v>2054</v>
      </c>
    </row>
    <row r="4212" spans="1:16" ht="14.4" customHeight="1" x14ac:dyDescent="0.25">
      <c r="A4212" t="s">
        <v>2054</v>
      </c>
      <c r="I4212" s="285" t="s">
        <v>1990</v>
      </c>
      <c r="J4212" t="s">
        <v>1096</v>
      </c>
      <c r="K4212" s="300">
        <v>4774</v>
      </c>
      <c r="L4212" s="286">
        <f>ROWS(K$5:K4212)</f>
        <v>4208</v>
      </c>
      <c r="M4212" s="286" t="str">
        <f>IF(I4212='5.1'!$E$5,TXM!L4212,"")</f>
        <v/>
      </c>
      <c r="N4212" t="str">
        <f>IFERROR(SMALL($M$5:$M$8000,ROWS($M$5:M4212)),"")</f>
        <v/>
      </c>
      <c r="P4212" t="s">
        <v>2054</v>
      </c>
    </row>
    <row r="4213" spans="1:16" ht="14.4" customHeight="1" x14ac:dyDescent="0.25">
      <c r="A4213" t="s">
        <v>2054</v>
      </c>
      <c r="I4213" s="285" t="s">
        <v>1990</v>
      </c>
      <c r="J4213" t="s">
        <v>774</v>
      </c>
      <c r="K4213" s="300">
        <v>3645</v>
      </c>
      <c r="L4213" s="286">
        <f>ROWS(K$5:K4213)</f>
        <v>4209</v>
      </c>
      <c r="M4213" s="286" t="str">
        <f>IF(I4213='5.1'!$E$5,TXM!L4213,"")</f>
        <v/>
      </c>
      <c r="N4213" t="str">
        <f>IFERROR(SMALL($M$5:$M$8000,ROWS($M$5:M4213)),"")</f>
        <v/>
      </c>
      <c r="P4213" t="s">
        <v>2054</v>
      </c>
    </row>
    <row r="4214" spans="1:16" ht="14.4" customHeight="1" x14ac:dyDescent="0.25">
      <c r="A4214" t="s">
        <v>2054</v>
      </c>
      <c r="I4214" s="285" t="s">
        <v>1990</v>
      </c>
      <c r="J4214" t="s">
        <v>812</v>
      </c>
      <c r="K4214" s="300">
        <v>3040</v>
      </c>
      <c r="L4214" s="286">
        <f>ROWS(K$5:K4214)</f>
        <v>4210</v>
      </c>
      <c r="M4214" s="286" t="str">
        <f>IF(I4214='5.1'!$E$5,TXM!L4214,"")</f>
        <v/>
      </c>
      <c r="N4214" t="str">
        <f>IFERROR(SMALL($M$5:$M$8000,ROWS($M$5:M4214)),"")</f>
        <v/>
      </c>
      <c r="P4214" t="s">
        <v>2054</v>
      </c>
    </row>
    <row r="4215" spans="1:16" ht="14.4" customHeight="1" x14ac:dyDescent="0.25">
      <c r="A4215" t="s">
        <v>2054</v>
      </c>
      <c r="I4215" s="285" t="s">
        <v>1990</v>
      </c>
      <c r="J4215" t="s">
        <v>114</v>
      </c>
      <c r="K4215" s="300">
        <v>2263</v>
      </c>
      <c r="L4215" s="286">
        <f>ROWS(K$5:K4215)</f>
        <v>4211</v>
      </c>
      <c r="M4215" s="286" t="str">
        <f>IF(I4215='5.1'!$E$5,TXM!L4215,"")</f>
        <v/>
      </c>
      <c r="N4215" t="str">
        <f>IFERROR(SMALL($M$5:$M$8000,ROWS($M$5:M4215)),"")</f>
        <v/>
      </c>
      <c r="P4215" t="s">
        <v>2054</v>
      </c>
    </row>
    <row r="4216" spans="1:16" ht="14.4" customHeight="1" x14ac:dyDescent="0.25">
      <c r="A4216" t="s">
        <v>2054</v>
      </c>
      <c r="I4216" s="285" t="s">
        <v>1990</v>
      </c>
      <c r="J4216" t="s">
        <v>104</v>
      </c>
      <c r="K4216" s="300">
        <v>1619</v>
      </c>
      <c r="L4216" s="286">
        <f>ROWS(K$5:K4216)</f>
        <v>4212</v>
      </c>
      <c r="M4216" s="286" t="str">
        <f>IF(I4216='5.1'!$E$5,TXM!L4216,"")</f>
        <v/>
      </c>
      <c r="N4216" t="str">
        <f>IFERROR(SMALL($M$5:$M$8000,ROWS($M$5:M4216)),"")</f>
        <v/>
      </c>
      <c r="P4216" t="s">
        <v>2054</v>
      </c>
    </row>
    <row r="4217" spans="1:16" ht="14.4" customHeight="1" x14ac:dyDescent="0.25">
      <c r="A4217" t="s">
        <v>2054</v>
      </c>
      <c r="I4217" s="285" t="s">
        <v>1990</v>
      </c>
      <c r="J4217" t="s">
        <v>723</v>
      </c>
      <c r="K4217" s="300">
        <v>1558</v>
      </c>
      <c r="L4217" s="286">
        <f>ROWS(K$5:K4217)</f>
        <v>4213</v>
      </c>
      <c r="M4217" s="286" t="str">
        <f>IF(I4217='5.1'!$E$5,TXM!L4217,"")</f>
        <v/>
      </c>
      <c r="N4217" t="str">
        <f>IFERROR(SMALL($M$5:$M$8000,ROWS($M$5:M4217)),"")</f>
        <v/>
      </c>
      <c r="P4217" t="s">
        <v>2054</v>
      </c>
    </row>
    <row r="4218" spans="1:16" ht="14.4" customHeight="1" x14ac:dyDescent="0.25">
      <c r="A4218" t="s">
        <v>2054</v>
      </c>
      <c r="I4218" s="285" t="s">
        <v>1990</v>
      </c>
      <c r="J4218" t="s">
        <v>705</v>
      </c>
      <c r="K4218" s="300">
        <v>1148</v>
      </c>
      <c r="L4218" s="286">
        <f>ROWS(K$5:K4218)</f>
        <v>4214</v>
      </c>
      <c r="M4218" s="286" t="str">
        <f>IF(I4218='5.1'!$E$5,TXM!L4218,"")</f>
        <v/>
      </c>
      <c r="N4218" t="str">
        <f>IFERROR(SMALL($M$5:$M$8000,ROWS($M$5:M4218)),"")</f>
        <v/>
      </c>
      <c r="P4218" t="s">
        <v>2054</v>
      </c>
    </row>
    <row r="4219" spans="1:16" ht="14.4" customHeight="1" x14ac:dyDescent="0.25">
      <c r="A4219" t="s">
        <v>2054</v>
      </c>
      <c r="I4219" s="285" t="s">
        <v>1990</v>
      </c>
      <c r="J4219" t="s">
        <v>756</v>
      </c>
      <c r="K4219" s="300">
        <v>795</v>
      </c>
      <c r="L4219" s="286">
        <f>ROWS(K$5:K4219)</f>
        <v>4215</v>
      </c>
      <c r="M4219" s="286" t="str">
        <f>IF(I4219='5.1'!$E$5,TXM!L4219,"")</f>
        <v/>
      </c>
      <c r="N4219" t="str">
        <f>IFERROR(SMALL($M$5:$M$8000,ROWS($M$5:M4219)),"")</f>
        <v/>
      </c>
      <c r="P4219" t="s">
        <v>2054</v>
      </c>
    </row>
    <row r="4220" spans="1:16" ht="14.4" customHeight="1" x14ac:dyDescent="0.25">
      <c r="A4220" t="s">
        <v>2054</v>
      </c>
      <c r="I4220" s="285" t="s">
        <v>1990</v>
      </c>
      <c r="J4220" t="s">
        <v>764</v>
      </c>
      <c r="K4220" s="300">
        <v>643</v>
      </c>
      <c r="L4220" s="286">
        <f>ROWS(K$5:K4220)</f>
        <v>4216</v>
      </c>
      <c r="M4220" s="286" t="str">
        <f>IF(I4220='5.1'!$E$5,TXM!L4220,"")</f>
        <v/>
      </c>
      <c r="N4220" t="str">
        <f>IFERROR(SMALL($M$5:$M$8000,ROWS($M$5:M4220)),"")</f>
        <v/>
      </c>
      <c r="P4220" t="s">
        <v>2054</v>
      </c>
    </row>
    <row r="4221" spans="1:16" ht="14.4" customHeight="1" x14ac:dyDescent="0.25">
      <c r="A4221" t="s">
        <v>2054</v>
      </c>
      <c r="I4221" s="285" t="s">
        <v>1990</v>
      </c>
      <c r="J4221" t="s">
        <v>1087</v>
      </c>
      <c r="K4221" s="300">
        <v>284</v>
      </c>
      <c r="L4221" s="286">
        <f>ROWS(K$5:K4221)</f>
        <v>4217</v>
      </c>
      <c r="M4221" s="286" t="str">
        <f>IF(I4221='5.1'!$E$5,TXM!L4221,"")</f>
        <v/>
      </c>
      <c r="N4221" t="str">
        <f>IFERROR(SMALL($M$5:$M$8000,ROWS($M$5:M4221)),"")</f>
        <v/>
      </c>
      <c r="P4221" t="s">
        <v>2054</v>
      </c>
    </row>
    <row r="4222" spans="1:16" ht="14.4" customHeight="1" x14ac:dyDescent="0.25">
      <c r="A4222" t="s">
        <v>2054</v>
      </c>
      <c r="I4222" s="285" t="s">
        <v>1990</v>
      </c>
      <c r="J4222" t="s">
        <v>113</v>
      </c>
      <c r="K4222" s="300">
        <v>4</v>
      </c>
      <c r="L4222" s="286">
        <f>ROWS(K$5:K4222)</f>
        <v>4218</v>
      </c>
      <c r="M4222" s="286" t="str">
        <f>IF(I4222='5.1'!$E$5,TXM!L4222,"")</f>
        <v/>
      </c>
      <c r="N4222" t="str">
        <f>IFERROR(SMALL($M$5:$M$8000,ROWS($M$5:M4222)),"")</f>
        <v/>
      </c>
      <c r="P4222" t="s">
        <v>2054</v>
      </c>
    </row>
    <row r="4223" spans="1:16" ht="14.4" customHeight="1" x14ac:dyDescent="0.25">
      <c r="A4223" t="s">
        <v>2054</v>
      </c>
      <c r="I4223" s="285" t="s">
        <v>1791</v>
      </c>
      <c r="J4223" t="s">
        <v>198</v>
      </c>
      <c r="K4223" s="300">
        <v>19993447</v>
      </c>
      <c r="L4223" s="286">
        <f>ROWS(K$5:K4223)</f>
        <v>4219</v>
      </c>
      <c r="M4223" s="286" t="str">
        <f>IF(I4223='5.1'!$E$5,TXM!L4223,"")</f>
        <v/>
      </c>
      <c r="N4223" t="str">
        <f>IFERROR(SMALL($M$5:$M$8000,ROWS($M$5:M4223)),"")</f>
        <v/>
      </c>
      <c r="P4223" t="s">
        <v>2054</v>
      </c>
    </row>
    <row r="4224" spans="1:16" ht="14.4" customHeight="1" x14ac:dyDescent="0.25">
      <c r="A4224" t="s">
        <v>2054</v>
      </c>
      <c r="I4224" s="285" t="s">
        <v>1791</v>
      </c>
      <c r="J4224" t="s">
        <v>106</v>
      </c>
      <c r="K4224" s="300">
        <v>12291600</v>
      </c>
      <c r="L4224" s="286">
        <f>ROWS(K$5:K4224)</f>
        <v>4220</v>
      </c>
      <c r="M4224" s="286" t="str">
        <f>IF(I4224='5.1'!$E$5,TXM!L4224,"")</f>
        <v/>
      </c>
      <c r="N4224" t="str">
        <f>IFERROR(SMALL($M$5:$M$8000,ROWS($M$5:M4224)),"")</f>
        <v/>
      </c>
      <c r="P4224" t="s">
        <v>2054</v>
      </c>
    </row>
    <row r="4225" spans="1:16" ht="14.4" customHeight="1" x14ac:dyDescent="0.25">
      <c r="A4225" t="s">
        <v>2054</v>
      </c>
      <c r="I4225" s="285" t="s">
        <v>1791</v>
      </c>
      <c r="J4225" t="s">
        <v>199</v>
      </c>
      <c r="K4225" s="300">
        <v>10167155</v>
      </c>
      <c r="L4225" s="286">
        <f>ROWS(K$5:K4225)</f>
        <v>4221</v>
      </c>
      <c r="M4225" s="286" t="str">
        <f>IF(I4225='5.1'!$E$5,TXM!L4225,"")</f>
        <v/>
      </c>
      <c r="N4225" t="str">
        <f>IFERROR(SMALL($M$5:$M$8000,ROWS($M$5:M4225)),"")</f>
        <v/>
      </c>
      <c r="P4225" t="s">
        <v>2054</v>
      </c>
    </row>
    <row r="4226" spans="1:16" ht="14.4" customHeight="1" x14ac:dyDescent="0.25">
      <c r="A4226" t="s">
        <v>2054</v>
      </c>
      <c r="I4226" s="285" t="s">
        <v>1791</v>
      </c>
      <c r="J4226" t="s">
        <v>110</v>
      </c>
      <c r="K4226" s="300">
        <v>5862960</v>
      </c>
      <c r="L4226" s="286">
        <f>ROWS(K$5:K4226)</f>
        <v>4222</v>
      </c>
      <c r="M4226" s="286" t="str">
        <f>IF(I4226='5.1'!$E$5,TXM!L4226,"")</f>
        <v/>
      </c>
      <c r="N4226" t="str">
        <f>IFERROR(SMALL($M$5:$M$8000,ROWS($M$5:M4226)),"")</f>
        <v/>
      </c>
      <c r="P4226" t="s">
        <v>2054</v>
      </c>
    </row>
    <row r="4227" spans="1:16" ht="14.4" customHeight="1" x14ac:dyDescent="0.25">
      <c r="A4227" t="s">
        <v>2054</v>
      </c>
      <c r="I4227" s="285" t="s">
        <v>1791</v>
      </c>
      <c r="J4227" t="s">
        <v>1090</v>
      </c>
      <c r="K4227" s="300">
        <v>4791201</v>
      </c>
      <c r="L4227" s="286">
        <f>ROWS(K$5:K4227)</f>
        <v>4223</v>
      </c>
      <c r="M4227" s="286" t="str">
        <f>IF(I4227='5.1'!$E$5,TXM!L4227,"")</f>
        <v/>
      </c>
      <c r="N4227" t="str">
        <f>IFERROR(SMALL($M$5:$M$8000,ROWS($M$5:M4227)),"")</f>
        <v/>
      </c>
      <c r="P4227" t="s">
        <v>2054</v>
      </c>
    </row>
    <row r="4228" spans="1:16" ht="14.4" customHeight="1" x14ac:dyDescent="0.25">
      <c r="A4228" t="s">
        <v>2054</v>
      </c>
      <c r="I4228" s="285" t="s">
        <v>1791</v>
      </c>
      <c r="J4228" t="s">
        <v>102</v>
      </c>
      <c r="K4228" s="300">
        <v>3876510</v>
      </c>
      <c r="L4228" s="286">
        <f>ROWS(K$5:K4228)</f>
        <v>4224</v>
      </c>
      <c r="M4228" s="286" t="str">
        <f>IF(I4228='5.1'!$E$5,TXM!L4228,"")</f>
        <v/>
      </c>
      <c r="N4228" t="str">
        <f>IFERROR(SMALL($M$5:$M$8000,ROWS($M$5:M4228)),"")</f>
        <v/>
      </c>
      <c r="P4228" t="s">
        <v>2054</v>
      </c>
    </row>
    <row r="4229" spans="1:16" ht="14.4" customHeight="1" x14ac:dyDescent="0.25">
      <c r="A4229" t="s">
        <v>2054</v>
      </c>
      <c r="I4229" s="285" t="s">
        <v>1791</v>
      </c>
      <c r="J4229" t="s">
        <v>744</v>
      </c>
      <c r="K4229" s="300">
        <v>3032035</v>
      </c>
      <c r="L4229" s="286">
        <f>ROWS(K$5:K4229)</f>
        <v>4225</v>
      </c>
      <c r="M4229" s="286" t="str">
        <f>IF(I4229='5.1'!$E$5,TXM!L4229,"")</f>
        <v/>
      </c>
      <c r="N4229" t="str">
        <f>IFERROR(SMALL($M$5:$M$8000,ROWS($M$5:M4229)),"")</f>
        <v/>
      </c>
      <c r="P4229" t="s">
        <v>2054</v>
      </c>
    </row>
    <row r="4230" spans="1:16" ht="14.4" customHeight="1" x14ac:dyDescent="0.25">
      <c r="A4230" t="s">
        <v>2054</v>
      </c>
      <c r="I4230" s="285" t="s">
        <v>1791</v>
      </c>
      <c r="J4230" t="s">
        <v>107</v>
      </c>
      <c r="K4230" s="300">
        <v>2856082</v>
      </c>
      <c r="L4230" s="286">
        <f>ROWS(K$5:K4230)</f>
        <v>4226</v>
      </c>
      <c r="M4230" s="286" t="str">
        <f>IF(I4230='5.1'!$E$5,TXM!L4230,"")</f>
        <v/>
      </c>
      <c r="N4230" t="str">
        <f>IFERROR(SMALL($M$5:$M$8000,ROWS($M$5:M4230)),"")</f>
        <v/>
      </c>
      <c r="P4230" t="s">
        <v>2054</v>
      </c>
    </row>
    <row r="4231" spans="1:16" ht="14.4" customHeight="1" x14ac:dyDescent="0.25">
      <c r="A4231" t="s">
        <v>2054</v>
      </c>
      <c r="I4231" s="285" t="s">
        <v>1791</v>
      </c>
      <c r="J4231" t="s">
        <v>750</v>
      </c>
      <c r="K4231" s="300">
        <v>1633400</v>
      </c>
      <c r="L4231" s="286">
        <f>ROWS(K$5:K4231)</f>
        <v>4227</v>
      </c>
      <c r="M4231" s="286" t="str">
        <f>IF(I4231='5.1'!$E$5,TXM!L4231,"")</f>
        <v/>
      </c>
      <c r="N4231" t="str">
        <f>IFERROR(SMALL($M$5:$M$8000,ROWS($M$5:M4231)),"")</f>
        <v/>
      </c>
      <c r="P4231" t="s">
        <v>2054</v>
      </c>
    </row>
    <row r="4232" spans="1:16" ht="14.4" customHeight="1" x14ac:dyDescent="0.25">
      <c r="A4232" t="s">
        <v>2054</v>
      </c>
      <c r="I4232" s="285" t="s">
        <v>1791</v>
      </c>
      <c r="J4232" t="s">
        <v>707</v>
      </c>
      <c r="K4232" s="300">
        <v>1619520</v>
      </c>
      <c r="L4232" s="286">
        <f>ROWS(K$5:K4232)</f>
        <v>4228</v>
      </c>
      <c r="M4232" s="286" t="str">
        <f>IF(I4232='5.1'!$E$5,TXM!L4232,"")</f>
        <v/>
      </c>
      <c r="N4232" t="str">
        <f>IFERROR(SMALL($M$5:$M$8000,ROWS($M$5:M4232)),"")</f>
        <v/>
      </c>
      <c r="P4232" t="s">
        <v>2054</v>
      </c>
    </row>
    <row r="4233" spans="1:16" ht="14.4" customHeight="1" x14ac:dyDescent="0.25">
      <c r="A4233" t="s">
        <v>2054</v>
      </c>
      <c r="I4233" s="285" t="s">
        <v>1791</v>
      </c>
      <c r="J4233" t="s">
        <v>105</v>
      </c>
      <c r="K4233" s="300">
        <v>847793</v>
      </c>
      <c r="L4233" s="286">
        <f>ROWS(K$5:K4233)</f>
        <v>4229</v>
      </c>
      <c r="M4233" s="286" t="str">
        <f>IF(I4233='5.1'!$E$5,TXM!L4233,"")</f>
        <v/>
      </c>
      <c r="N4233" t="str">
        <f>IFERROR(SMALL($M$5:$M$8000,ROWS($M$5:M4233)),"")</f>
        <v/>
      </c>
      <c r="P4233" t="s">
        <v>2054</v>
      </c>
    </row>
    <row r="4234" spans="1:16" ht="14.4" customHeight="1" x14ac:dyDescent="0.25">
      <c r="A4234" t="s">
        <v>2054</v>
      </c>
      <c r="I4234" s="285" t="s">
        <v>1791</v>
      </c>
      <c r="J4234" t="s">
        <v>104</v>
      </c>
      <c r="K4234" s="300">
        <v>806383</v>
      </c>
      <c r="L4234" s="286">
        <f>ROWS(K$5:K4234)</f>
        <v>4230</v>
      </c>
      <c r="M4234" s="286" t="str">
        <f>IF(I4234='5.1'!$E$5,TXM!L4234,"")</f>
        <v/>
      </c>
      <c r="N4234" t="str">
        <f>IFERROR(SMALL($M$5:$M$8000,ROWS($M$5:M4234)),"")</f>
        <v/>
      </c>
      <c r="P4234" t="s">
        <v>2054</v>
      </c>
    </row>
    <row r="4235" spans="1:16" ht="14.4" customHeight="1" x14ac:dyDescent="0.25">
      <c r="A4235" t="s">
        <v>2054</v>
      </c>
      <c r="I4235" s="285" t="s">
        <v>1791</v>
      </c>
      <c r="J4235" t="s">
        <v>112</v>
      </c>
      <c r="K4235" s="300">
        <v>612545</v>
      </c>
      <c r="L4235" s="286">
        <f>ROWS(K$5:K4235)</f>
        <v>4231</v>
      </c>
      <c r="M4235" s="286" t="str">
        <f>IF(I4235='5.1'!$E$5,TXM!L4235,"")</f>
        <v/>
      </c>
      <c r="N4235" t="str">
        <f>IFERROR(SMALL($M$5:$M$8000,ROWS($M$5:M4235)),"")</f>
        <v/>
      </c>
      <c r="P4235" t="s">
        <v>2054</v>
      </c>
    </row>
    <row r="4236" spans="1:16" ht="14.4" customHeight="1" x14ac:dyDescent="0.25">
      <c r="A4236" t="s">
        <v>2054</v>
      </c>
      <c r="I4236" s="285" t="s">
        <v>1791</v>
      </c>
      <c r="J4236" t="s">
        <v>1080</v>
      </c>
      <c r="K4236" s="300">
        <v>369305</v>
      </c>
      <c r="L4236" s="286">
        <f>ROWS(K$5:K4236)</f>
        <v>4232</v>
      </c>
      <c r="M4236" s="286" t="str">
        <f>IF(I4236='5.1'!$E$5,TXM!L4236,"")</f>
        <v/>
      </c>
      <c r="N4236" t="str">
        <f>IFERROR(SMALL($M$5:$M$8000,ROWS($M$5:M4236)),"")</f>
        <v/>
      </c>
      <c r="P4236" t="s">
        <v>2054</v>
      </c>
    </row>
    <row r="4237" spans="1:16" ht="14.4" customHeight="1" x14ac:dyDescent="0.25">
      <c r="A4237" t="s">
        <v>2054</v>
      </c>
      <c r="I4237" s="285" t="s">
        <v>1791</v>
      </c>
      <c r="J4237" t="s">
        <v>113</v>
      </c>
      <c r="K4237" s="300">
        <v>151001</v>
      </c>
      <c r="L4237" s="286">
        <f>ROWS(K$5:K4237)</f>
        <v>4233</v>
      </c>
      <c r="M4237" s="286" t="str">
        <f>IF(I4237='5.1'!$E$5,TXM!L4237,"")</f>
        <v/>
      </c>
      <c r="N4237" t="str">
        <f>IFERROR(SMALL($M$5:$M$8000,ROWS($M$5:M4237)),"")</f>
        <v/>
      </c>
      <c r="P4237" t="s">
        <v>2054</v>
      </c>
    </row>
    <row r="4238" spans="1:16" ht="14.4" customHeight="1" x14ac:dyDescent="0.25">
      <c r="A4238" t="s">
        <v>2054</v>
      </c>
      <c r="I4238" s="285" t="s">
        <v>1791</v>
      </c>
      <c r="J4238" t="s">
        <v>997</v>
      </c>
      <c r="K4238" s="300">
        <v>85500</v>
      </c>
      <c r="L4238" s="286">
        <f>ROWS(K$5:K4238)</f>
        <v>4234</v>
      </c>
      <c r="M4238" s="286" t="str">
        <f>IF(I4238='5.1'!$E$5,TXM!L4238,"")</f>
        <v/>
      </c>
      <c r="N4238" t="str">
        <f>IFERROR(SMALL($M$5:$M$8000,ROWS($M$5:M4238)),"")</f>
        <v/>
      </c>
      <c r="P4238" t="s">
        <v>2054</v>
      </c>
    </row>
    <row r="4239" spans="1:16" ht="14.4" customHeight="1" x14ac:dyDescent="0.25">
      <c r="A4239" t="s">
        <v>2054</v>
      </c>
      <c r="I4239" s="285" t="s">
        <v>1791</v>
      </c>
      <c r="J4239" t="s">
        <v>806</v>
      </c>
      <c r="K4239" s="300">
        <v>48234</v>
      </c>
      <c r="L4239" s="286">
        <f>ROWS(K$5:K4239)</f>
        <v>4235</v>
      </c>
      <c r="M4239" s="286" t="str">
        <f>IF(I4239='5.1'!$E$5,TXM!L4239,"")</f>
        <v/>
      </c>
      <c r="N4239" t="str">
        <f>IFERROR(SMALL($M$5:$M$8000,ROWS($M$5:M4239)),"")</f>
        <v/>
      </c>
      <c r="P4239" t="s">
        <v>2054</v>
      </c>
    </row>
    <row r="4240" spans="1:16" ht="14.4" customHeight="1" x14ac:dyDescent="0.25">
      <c r="A4240" t="s">
        <v>2054</v>
      </c>
      <c r="I4240" s="285" t="s">
        <v>1791</v>
      </c>
      <c r="J4240" t="s">
        <v>762</v>
      </c>
      <c r="K4240" s="300">
        <v>41876</v>
      </c>
      <c r="L4240" s="286">
        <f>ROWS(K$5:K4240)</f>
        <v>4236</v>
      </c>
      <c r="M4240" s="286" t="str">
        <f>IF(I4240='5.1'!$E$5,TXM!L4240,"")</f>
        <v/>
      </c>
      <c r="N4240" t="str">
        <f>IFERROR(SMALL($M$5:$M$8000,ROWS($M$5:M4240)),"")</f>
        <v/>
      </c>
      <c r="P4240" t="s">
        <v>2054</v>
      </c>
    </row>
    <row r="4241" spans="1:16" ht="14.4" customHeight="1" x14ac:dyDescent="0.25">
      <c r="A4241" t="s">
        <v>2054</v>
      </c>
      <c r="I4241" s="285" t="s">
        <v>1791</v>
      </c>
      <c r="J4241" t="s">
        <v>1082</v>
      </c>
      <c r="K4241" s="300">
        <v>33234</v>
      </c>
      <c r="L4241" s="286">
        <f>ROWS(K$5:K4241)</f>
        <v>4237</v>
      </c>
      <c r="M4241" s="286" t="str">
        <f>IF(I4241='5.1'!$E$5,TXM!L4241,"")</f>
        <v/>
      </c>
      <c r="N4241" t="str">
        <f>IFERROR(SMALL($M$5:$M$8000,ROWS($M$5:M4241)),"")</f>
        <v/>
      </c>
      <c r="P4241" t="s">
        <v>2054</v>
      </c>
    </row>
    <row r="4242" spans="1:16" ht="14.4" customHeight="1" x14ac:dyDescent="0.25">
      <c r="A4242" t="s">
        <v>2054</v>
      </c>
      <c r="I4242" s="285" t="s">
        <v>1791</v>
      </c>
      <c r="J4242" t="s">
        <v>808</v>
      </c>
      <c r="K4242" s="300">
        <v>16405</v>
      </c>
      <c r="L4242" s="286">
        <f>ROWS(K$5:K4242)</f>
        <v>4238</v>
      </c>
      <c r="M4242" s="286" t="str">
        <f>IF(I4242='5.1'!$E$5,TXM!L4242,"")</f>
        <v/>
      </c>
      <c r="N4242" t="str">
        <f>IFERROR(SMALL($M$5:$M$8000,ROWS($M$5:M4242)),"")</f>
        <v/>
      </c>
      <c r="P4242" t="s">
        <v>2054</v>
      </c>
    </row>
    <row r="4243" spans="1:16" ht="14.4" customHeight="1" x14ac:dyDescent="0.25">
      <c r="A4243" t="s">
        <v>2054</v>
      </c>
      <c r="I4243" s="285" t="s">
        <v>1791</v>
      </c>
      <c r="J4243" t="s">
        <v>119</v>
      </c>
      <c r="K4243" s="300">
        <v>4246</v>
      </c>
      <c r="L4243" s="286">
        <f>ROWS(K$5:K4243)</f>
        <v>4239</v>
      </c>
      <c r="M4243" s="286" t="str">
        <f>IF(I4243='5.1'!$E$5,TXM!L4243,"")</f>
        <v/>
      </c>
      <c r="N4243" t="str">
        <f>IFERROR(SMALL($M$5:$M$8000,ROWS($M$5:M4243)),"")</f>
        <v/>
      </c>
      <c r="P4243" t="s">
        <v>2054</v>
      </c>
    </row>
    <row r="4244" spans="1:16" ht="14.4" customHeight="1" x14ac:dyDescent="0.25">
      <c r="A4244" t="s">
        <v>2054</v>
      </c>
      <c r="I4244" s="285" t="s">
        <v>1791</v>
      </c>
      <c r="J4244" t="s">
        <v>821</v>
      </c>
      <c r="K4244" s="300">
        <v>3506</v>
      </c>
      <c r="L4244" s="286">
        <f>ROWS(K$5:K4244)</f>
        <v>4240</v>
      </c>
      <c r="M4244" s="286" t="str">
        <f>IF(I4244='5.1'!$E$5,TXM!L4244,"")</f>
        <v/>
      </c>
      <c r="N4244" t="str">
        <f>IFERROR(SMALL($M$5:$M$8000,ROWS($M$5:M4244)),"")</f>
        <v/>
      </c>
      <c r="P4244" t="s">
        <v>2054</v>
      </c>
    </row>
    <row r="4245" spans="1:16" ht="14.4" customHeight="1" x14ac:dyDescent="0.25">
      <c r="A4245" t="s">
        <v>2054</v>
      </c>
      <c r="I4245" s="285" t="s">
        <v>1791</v>
      </c>
      <c r="J4245" t="s">
        <v>1097</v>
      </c>
      <c r="K4245" s="300">
        <v>1875</v>
      </c>
      <c r="L4245" s="286">
        <f>ROWS(K$5:K4245)</f>
        <v>4241</v>
      </c>
      <c r="M4245" s="286" t="str">
        <f>IF(I4245='5.1'!$E$5,TXM!L4245,"")</f>
        <v/>
      </c>
      <c r="N4245" t="str">
        <f>IFERROR(SMALL($M$5:$M$8000,ROWS($M$5:M4245)),"")</f>
        <v/>
      </c>
      <c r="P4245" t="s">
        <v>2054</v>
      </c>
    </row>
    <row r="4246" spans="1:16" ht="14.4" customHeight="1" x14ac:dyDescent="0.25">
      <c r="A4246" t="s">
        <v>2054</v>
      </c>
      <c r="I4246" s="285" t="s">
        <v>1791</v>
      </c>
      <c r="J4246" t="s">
        <v>1098</v>
      </c>
      <c r="K4246" s="300">
        <v>999</v>
      </c>
      <c r="L4246" s="286">
        <f>ROWS(K$5:K4246)</f>
        <v>4242</v>
      </c>
      <c r="M4246" s="286" t="str">
        <f>IF(I4246='5.1'!$E$5,TXM!L4246,"")</f>
        <v/>
      </c>
      <c r="N4246" t="str">
        <f>IFERROR(SMALL($M$5:$M$8000,ROWS($M$5:M4246)),"")</f>
        <v/>
      </c>
      <c r="P4246" t="s">
        <v>2054</v>
      </c>
    </row>
    <row r="4247" spans="1:16" ht="14.4" customHeight="1" x14ac:dyDescent="0.25">
      <c r="A4247" t="s">
        <v>2054</v>
      </c>
      <c r="I4247" s="285" t="s">
        <v>1791</v>
      </c>
      <c r="J4247" t="s">
        <v>804</v>
      </c>
      <c r="K4247" s="300">
        <v>474</v>
      </c>
      <c r="L4247" s="286">
        <f>ROWS(K$5:K4247)</f>
        <v>4243</v>
      </c>
      <c r="M4247" s="286" t="str">
        <f>IF(I4247='5.1'!$E$5,TXM!L4247,"")</f>
        <v/>
      </c>
      <c r="N4247" t="str">
        <f>IFERROR(SMALL($M$5:$M$8000,ROWS($M$5:M4247)),"")</f>
        <v/>
      </c>
      <c r="P4247" t="s">
        <v>2054</v>
      </c>
    </row>
    <row r="4248" spans="1:16" ht="14.4" customHeight="1" x14ac:dyDescent="0.25">
      <c r="A4248" t="s">
        <v>2054</v>
      </c>
      <c r="I4248" s="285" t="s">
        <v>1791</v>
      </c>
      <c r="J4248" t="s">
        <v>760</v>
      </c>
      <c r="K4248" s="300">
        <v>472</v>
      </c>
      <c r="L4248" s="286">
        <f>ROWS(K$5:K4248)</f>
        <v>4244</v>
      </c>
      <c r="M4248" s="286" t="str">
        <f>IF(I4248='5.1'!$E$5,TXM!L4248,"")</f>
        <v/>
      </c>
      <c r="N4248" t="str">
        <f>IFERROR(SMALL($M$5:$M$8000,ROWS($M$5:M4248)),"")</f>
        <v/>
      </c>
      <c r="P4248" t="s">
        <v>2054</v>
      </c>
    </row>
    <row r="4249" spans="1:16" ht="14.4" customHeight="1" x14ac:dyDescent="0.25">
      <c r="A4249" t="s">
        <v>2054</v>
      </c>
      <c r="I4249" s="285" t="s">
        <v>1791</v>
      </c>
      <c r="J4249" t="s">
        <v>780</v>
      </c>
      <c r="K4249" s="300">
        <v>379</v>
      </c>
      <c r="L4249" s="286">
        <f>ROWS(K$5:K4249)</f>
        <v>4245</v>
      </c>
      <c r="M4249" s="286" t="str">
        <f>IF(I4249='5.1'!$E$5,TXM!L4249,"")</f>
        <v/>
      </c>
      <c r="N4249" t="str">
        <f>IFERROR(SMALL($M$5:$M$8000,ROWS($M$5:M4249)),"")</f>
        <v/>
      </c>
      <c r="P4249" t="s">
        <v>2054</v>
      </c>
    </row>
    <row r="4250" spans="1:16" ht="14.4" customHeight="1" x14ac:dyDescent="0.25">
      <c r="A4250" t="s">
        <v>2054</v>
      </c>
      <c r="I4250" s="285" t="s">
        <v>1791</v>
      </c>
      <c r="J4250" t="s">
        <v>725</v>
      </c>
      <c r="K4250" s="300">
        <v>82</v>
      </c>
      <c r="L4250" s="286">
        <f>ROWS(K$5:K4250)</f>
        <v>4246</v>
      </c>
      <c r="M4250" s="286" t="str">
        <f>IF(I4250='5.1'!$E$5,TXM!L4250,"")</f>
        <v/>
      </c>
      <c r="N4250" t="str">
        <f>IFERROR(SMALL($M$5:$M$8000,ROWS($M$5:M4250)),"")</f>
        <v/>
      </c>
      <c r="P4250" t="s">
        <v>2054</v>
      </c>
    </row>
    <row r="4251" spans="1:16" ht="14.4" customHeight="1" x14ac:dyDescent="0.25">
      <c r="A4251" t="s">
        <v>2054</v>
      </c>
      <c r="I4251" s="285" t="s">
        <v>1794</v>
      </c>
      <c r="J4251" t="s">
        <v>790</v>
      </c>
      <c r="K4251" s="300">
        <v>2972496</v>
      </c>
      <c r="L4251" s="286">
        <f>ROWS(K$5:K4251)</f>
        <v>4247</v>
      </c>
      <c r="M4251" s="286" t="str">
        <f>IF(I4251='5.1'!$E$5,TXM!L4251,"")</f>
        <v/>
      </c>
      <c r="N4251" t="str">
        <f>IFERROR(SMALL($M$5:$M$8000,ROWS($M$5:M4251)),"")</f>
        <v/>
      </c>
      <c r="P4251" t="s">
        <v>2054</v>
      </c>
    </row>
    <row r="4252" spans="1:16" ht="14.4" customHeight="1" x14ac:dyDescent="0.25">
      <c r="A4252" t="s">
        <v>2054</v>
      </c>
      <c r="I4252" s="285" t="s">
        <v>1794</v>
      </c>
      <c r="J4252" t="s">
        <v>197</v>
      </c>
      <c r="K4252" s="300">
        <v>64436</v>
      </c>
      <c r="L4252" s="286">
        <f>ROWS(K$5:K4252)</f>
        <v>4248</v>
      </c>
      <c r="M4252" s="286" t="str">
        <f>IF(I4252='5.1'!$E$5,TXM!L4252,"")</f>
        <v/>
      </c>
      <c r="N4252" t="str">
        <f>IFERROR(SMALL($M$5:$M$8000,ROWS($M$5:M4252)),"")</f>
        <v/>
      </c>
      <c r="P4252" t="s">
        <v>2054</v>
      </c>
    </row>
    <row r="4253" spans="1:16" ht="14.4" customHeight="1" x14ac:dyDescent="0.25">
      <c r="A4253" t="s">
        <v>2054</v>
      </c>
      <c r="I4253" s="285" t="s">
        <v>1794</v>
      </c>
      <c r="J4253" t="s">
        <v>104</v>
      </c>
      <c r="K4253" s="300">
        <v>34985</v>
      </c>
      <c r="L4253" s="286">
        <f>ROWS(K$5:K4253)</f>
        <v>4249</v>
      </c>
      <c r="M4253" s="286" t="str">
        <f>IF(I4253='5.1'!$E$5,TXM!L4253,"")</f>
        <v/>
      </c>
      <c r="N4253" t="str">
        <f>IFERROR(SMALL($M$5:$M$8000,ROWS($M$5:M4253)),"")</f>
        <v/>
      </c>
      <c r="P4253" t="s">
        <v>2054</v>
      </c>
    </row>
    <row r="4254" spans="1:16" ht="14.4" customHeight="1" x14ac:dyDescent="0.25">
      <c r="A4254" t="s">
        <v>2054</v>
      </c>
      <c r="I4254" s="285" t="s">
        <v>1794</v>
      </c>
      <c r="J4254" t="s">
        <v>725</v>
      </c>
      <c r="K4254" s="300">
        <v>20970</v>
      </c>
      <c r="L4254" s="286">
        <f>ROWS(K$5:K4254)</f>
        <v>4250</v>
      </c>
      <c r="M4254" s="286" t="str">
        <f>IF(I4254='5.1'!$E$5,TXM!L4254,"")</f>
        <v/>
      </c>
      <c r="N4254" t="str">
        <f>IFERROR(SMALL($M$5:$M$8000,ROWS($M$5:M4254)),"")</f>
        <v/>
      </c>
      <c r="P4254" t="s">
        <v>2054</v>
      </c>
    </row>
    <row r="4255" spans="1:16" ht="14.4" customHeight="1" x14ac:dyDescent="0.25">
      <c r="A4255" t="s">
        <v>2054</v>
      </c>
      <c r="I4255" s="285" t="s">
        <v>1794</v>
      </c>
      <c r="J4255" t="s">
        <v>997</v>
      </c>
      <c r="K4255" s="300">
        <v>16503</v>
      </c>
      <c r="L4255" s="286">
        <f>ROWS(K$5:K4255)</f>
        <v>4251</v>
      </c>
      <c r="M4255" s="286" t="str">
        <f>IF(I4255='5.1'!$E$5,TXM!L4255,"")</f>
        <v/>
      </c>
      <c r="N4255" t="str">
        <f>IFERROR(SMALL($M$5:$M$8000,ROWS($M$5:M4255)),"")</f>
        <v/>
      </c>
      <c r="P4255" t="s">
        <v>2054</v>
      </c>
    </row>
    <row r="4256" spans="1:16" ht="14.4" customHeight="1" x14ac:dyDescent="0.25">
      <c r="A4256" t="s">
        <v>2054</v>
      </c>
      <c r="I4256" s="285" t="s">
        <v>1794</v>
      </c>
      <c r="J4256" t="s">
        <v>821</v>
      </c>
      <c r="K4256" s="300">
        <v>11835</v>
      </c>
      <c r="L4256" s="286">
        <f>ROWS(K$5:K4256)</f>
        <v>4252</v>
      </c>
      <c r="M4256" s="286" t="str">
        <f>IF(I4256='5.1'!$E$5,TXM!L4256,"")</f>
        <v/>
      </c>
      <c r="N4256" t="str">
        <f>IFERROR(SMALL($M$5:$M$8000,ROWS($M$5:M4256)),"")</f>
        <v/>
      </c>
      <c r="P4256" t="s">
        <v>2054</v>
      </c>
    </row>
    <row r="4257" spans="1:16" ht="14.4" customHeight="1" x14ac:dyDescent="0.25">
      <c r="A4257" t="s">
        <v>2054</v>
      </c>
      <c r="I4257" s="285" t="s">
        <v>2061</v>
      </c>
      <c r="J4257" t="s">
        <v>752</v>
      </c>
      <c r="K4257" s="300">
        <v>2493</v>
      </c>
      <c r="L4257" s="286">
        <f>ROWS(K$5:K4257)</f>
        <v>4253</v>
      </c>
      <c r="M4257" s="286" t="str">
        <f>IF(I4257='5.1'!$E$5,TXM!L4257,"")</f>
        <v/>
      </c>
      <c r="N4257" t="str">
        <f>IFERROR(SMALL($M$5:$M$8000,ROWS($M$5:M4257)),"")</f>
        <v/>
      </c>
      <c r="P4257" t="s">
        <v>2054</v>
      </c>
    </row>
    <row r="4258" spans="1:16" ht="14.4" customHeight="1" x14ac:dyDescent="0.25">
      <c r="A4258" t="s">
        <v>2054</v>
      </c>
      <c r="I4258" s="285" t="s">
        <v>2061</v>
      </c>
      <c r="J4258" t="s">
        <v>766</v>
      </c>
      <c r="K4258" s="300">
        <v>2272</v>
      </c>
      <c r="L4258" s="286">
        <f>ROWS(K$5:K4258)</f>
        <v>4254</v>
      </c>
      <c r="M4258" s="286" t="str">
        <f>IF(I4258='5.1'!$E$5,TXM!L4258,"")</f>
        <v/>
      </c>
      <c r="N4258" t="str">
        <f>IFERROR(SMALL($M$5:$M$8000,ROWS($M$5:M4258)),"")</f>
        <v/>
      </c>
      <c r="P4258" t="s">
        <v>2054</v>
      </c>
    </row>
    <row r="4259" spans="1:16" ht="14.4" customHeight="1" x14ac:dyDescent="0.25">
      <c r="A4259" t="s">
        <v>2054</v>
      </c>
      <c r="I4259" s="285" t="s">
        <v>2061</v>
      </c>
      <c r="J4259" t="s">
        <v>1093</v>
      </c>
      <c r="K4259" s="300">
        <v>773</v>
      </c>
      <c r="L4259" s="286">
        <f>ROWS(K$5:K4259)</f>
        <v>4255</v>
      </c>
      <c r="M4259" s="286" t="str">
        <f>IF(I4259='5.1'!$E$5,TXM!L4259,"")</f>
        <v/>
      </c>
      <c r="N4259" t="str">
        <f>IFERROR(SMALL($M$5:$M$8000,ROWS($M$5:M4259)),"")</f>
        <v/>
      </c>
      <c r="P4259" t="s">
        <v>2054</v>
      </c>
    </row>
    <row r="4260" spans="1:16" ht="14.4" customHeight="1" x14ac:dyDescent="0.25">
      <c r="A4260" t="s">
        <v>2054</v>
      </c>
      <c r="I4260" s="285" t="s">
        <v>2062</v>
      </c>
      <c r="J4260" t="s">
        <v>760</v>
      </c>
      <c r="K4260" s="300">
        <v>148</v>
      </c>
      <c r="L4260" s="286">
        <f>ROWS(K$5:K4260)</f>
        <v>4256</v>
      </c>
      <c r="M4260" s="286" t="str">
        <f>IF(I4260='5.1'!$E$5,TXM!L4260,"")</f>
        <v/>
      </c>
      <c r="N4260" t="str">
        <f>IFERROR(SMALL($M$5:$M$8000,ROWS($M$5:M4260)),"")</f>
        <v/>
      </c>
      <c r="P4260" t="s">
        <v>2054</v>
      </c>
    </row>
    <row r="4261" spans="1:16" ht="14.4" customHeight="1" x14ac:dyDescent="0.25">
      <c r="A4261" t="s">
        <v>2054</v>
      </c>
      <c r="I4261" s="285" t="s">
        <v>2063</v>
      </c>
      <c r="J4261" t="s">
        <v>725</v>
      </c>
      <c r="K4261" s="300">
        <v>9865</v>
      </c>
      <c r="L4261" s="286">
        <f>ROWS(K$5:K4261)</f>
        <v>4257</v>
      </c>
      <c r="M4261" s="286" t="str">
        <f>IF(I4261='5.1'!$E$5,TXM!L4261,"")</f>
        <v/>
      </c>
      <c r="N4261" t="str">
        <f>IFERROR(SMALL($M$5:$M$8000,ROWS($M$5:M4261)),"")</f>
        <v/>
      </c>
      <c r="P4261" t="s">
        <v>2054</v>
      </c>
    </row>
    <row r="4262" spans="1:16" ht="14.4" customHeight="1" x14ac:dyDescent="0.25">
      <c r="A4262" t="s">
        <v>2054</v>
      </c>
      <c r="I4262" s="285" t="s">
        <v>2063</v>
      </c>
      <c r="J4262" t="s">
        <v>808</v>
      </c>
      <c r="K4262" s="300">
        <v>9848</v>
      </c>
      <c r="L4262" s="286">
        <f>ROWS(K$5:K4262)</f>
        <v>4258</v>
      </c>
      <c r="M4262" s="286" t="str">
        <f>IF(I4262='5.1'!$E$5,TXM!L4262,"")</f>
        <v/>
      </c>
      <c r="N4262" t="str">
        <f>IFERROR(SMALL($M$5:$M$8000,ROWS($M$5:M4262)),"")</f>
        <v/>
      </c>
      <c r="P4262" t="s">
        <v>2054</v>
      </c>
    </row>
    <row r="4263" spans="1:16" ht="14.4" customHeight="1" x14ac:dyDescent="0.25">
      <c r="A4263" t="s">
        <v>2054</v>
      </c>
      <c r="I4263" s="285" t="s">
        <v>2063</v>
      </c>
      <c r="J4263" t="s">
        <v>1080</v>
      </c>
      <c r="K4263" s="300">
        <v>1031</v>
      </c>
      <c r="L4263" s="286">
        <f>ROWS(K$5:K4263)</f>
        <v>4259</v>
      </c>
      <c r="M4263" s="286" t="str">
        <f>IF(I4263='5.1'!$E$5,TXM!L4263,"")</f>
        <v/>
      </c>
      <c r="N4263" t="str">
        <f>IFERROR(SMALL($M$5:$M$8000,ROWS($M$5:M4263)),"")</f>
        <v/>
      </c>
      <c r="P4263" t="s">
        <v>2054</v>
      </c>
    </row>
    <row r="4264" spans="1:16" ht="14.4" customHeight="1" x14ac:dyDescent="0.25">
      <c r="A4264" t="s">
        <v>2054</v>
      </c>
      <c r="I4264" s="285" t="s">
        <v>2063</v>
      </c>
      <c r="J4264" t="s">
        <v>806</v>
      </c>
      <c r="K4264" s="300">
        <v>640</v>
      </c>
      <c r="L4264" s="286">
        <f>ROWS(K$5:K4264)</f>
        <v>4260</v>
      </c>
      <c r="M4264" s="286" t="str">
        <f>IF(I4264='5.1'!$E$5,TXM!L4264,"")</f>
        <v/>
      </c>
      <c r="N4264" t="str">
        <f>IFERROR(SMALL($M$5:$M$8000,ROWS($M$5:M4264)),"")</f>
        <v/>
      </c>
      <c r="P4264" t="s">
        <v>2054</v>
      </c>
    </row>
    <row r="4265" spans="1:16" ht="14.4" customHeight="1" x14ac:dyDescent="0.25">
      <c r="A4265" t="s">
        <v>2054</v>
      </c>
      <c r="I4265" s="285" t="s">
        <v>2063</v>
      </c>
      <c r="J4265" t="s">
        <v>105</v>
      </c>
      <c r="K4265" s="300">
        <v>473</v>
      </c>
      <c r="L4265" s="286">
        <f>ROWS(K$5:K4265)</f>
        <v>4261</v>
      </c>
      <c r="M4265" s="286" t="str">
        <f>IF(I4265='5.1'!$E$5,TXM!L4265,"")</f>
        <v/>
      </c>
      <c r="N4265" t="str">
        <f>IFERROR(SMALL($M$5:$M$8000,ROWS($M$5:M4265)),"")</f>
        <v/>
      </c>
      <c r="P4265" t="s">
        <v>2054</v>
      </c>
    </row>
    <row r="4266" spans="1:16" ht="14.4" customHeight="1" x14ac:dyDescent="0.25">
      <c r="A4266" t="s">
        <v>2054</v>
      </c>
      <c r="I4266" s="285" t="s">
        <v>1796</v>
      </c>
      <c r="J4266" t="s">
        <v>806</v>
      </c>
      <c r="K4266" s="300">
        <v>82007360</v>
      </c>
      <c r="L4266" s="286">
        <f>ROWS(K$5:K4266)</f>
        <v>4262</v>
      </c>
      <c r="M4266" s="286" t="str">
        <f>IF(I4266='5.1'!$E$5,TXM!L4266,"")</f>
        <v/>
      </c>
      <c r="N4266" t="str">
        <f>IFERROR(SMALL($M$5:$M$8000,ROWS($M$5:M4266)),"")</f>
        <v/>
      </c>
      <c r="P4266" t="s">
        <v>2054</v>
      </c>
    </row>
    <row r="4267" spans="1:16" ht="14.4" customHeight="1" x14ac:dyDescent="0.25">
      <c r="A4267" t="s">
        <v>2054</v>
      </c>
      <c r="I4267" s="285" t="s">
        <v>1796</v>
      </c>
      <c r="J4267" t="s">
        <v>113</v>
      </c>
      <c r="K4267" s="300">
        <v>51397277</v>
      </c>
      <c r="L4267" s="286">
        <f>ROWS(K$5:K4267)</f>
        <v>4263</v>
      </c>
      <c r="M4267" s="286" t="str">
        <f>IF(I4267='5.1'!$E$5,TXM!L4267,"")</f>
        <v/>
      </c>
      <c r="N4267" t="str">
        <f>IFERROR(SMALL($M$5:$M$8000,ROWS($M$5:M4267)),"")</f>
        <v/>
      </c>
      <c r="P4267" t="s">
        <v>2054</v>
      </c>
    </row>
    <row r="4268" spans="1:16" ht="14.4" customHeight="1" x14ac:dyDescent="0.25">
      <c r="A4268" t="s">
        <v>2054</v>
      </c>
      <c r="I4268" s="285" t="s">
        <v>1796</v>
      </c>
      <c r="J4268" t="s">
        <v>808</v>
      </c>
      <c r="K4268" s="300">
        <v>29616707</v>
      </c>
      <c r="L4268" s="286">
        <f>ROWS(K$5:K4268)</f>
        <v>4264</v>
      </c>
      <c r="M4268" s="286" t="str">
        <f>IF(I4268='5.1'!$E$5,TXM!L4268,"")</f>
        <v/>
      </c>
      <c r="N4268" t="str">
        <f>IFERROR(SMALL($M$5:$M$8000,ROWS($M$5:M4268)),"")</f>
        <v/>
      </c>
      <c r="P4268" t="s">
        <v>2054</v>
      </c>
    </row>
    <row r="4269" spans="1:16" ht="14.4" customHeight="1" x14ac:dyDescent="0.25">
      <c r="A4269" t="s">
        <v>2054</v>
      </c>
      <c r="I4269" s="285" t="s">
        <v>1796</v>
      </c>
      <c r="J4269" t="s">
        <v>717</v>
      </c>
      <c r="K4269" s="300">
        <v>22286818</v>
      </c>
      <c r="L4269" s="286">
        <f>ROWS(K$5:K4269)</f>
        <v>4265</v>
      </c>
      <c r="M4269" s="286" t="str">
        <f>IF(I4269='5.1'!$E$5,TXM!L4269,"")</f>
        <v/>
      </c>
      <c r="N4269" t="str">
        <f>IFERROR(SMALL($M$5:$M$8000,ROWS($M$5:M4269)),"")</f>
        <v/>
      </c>
      <c r="P4269" t="s">
        <v>2054</v>
      </c>
    </row>
    <row r="4270" spans="1:16" ht="14.4" customHeight="1" x14ac:dyDescent="0.25">
      <c r="A4270" t="s">
        <v>2054</v>
      </c>
      <c r="I4270" s="285" t="s">
        <v>1796</v>
      </c>
      <c r="J4270" t="s">
        <v>762</v>
      </c>
      <c r="K4270" s="300">
        <v>19526685</v>
      </c>
      <c r="L4270" s="286">
        <f>ROWS(K$5:K4270)</f>
        <v>4266</v>
      </c>
      <c r="M4270" s="286" t="str">
        <f>IF(I4270='5.1'!$E$5,TXM!L4270,"")</f>
        <v/>
      </c>
      <c r="N4270" t="str">
        <f>IFERROR(SMALL($M$5:$M$8000,ROWS($M$5:M4270)),"")</f>
        <v/>
      </c>
      <c r="P4270" t="s">
        <v>2054</v>
      </c>
    </row>
    <row r="4271" spans="1:16" ht="14.4" customHeight="1" x14ac:dyDescent="0.25">
      <c r="A4271" t="s">
        <v>2054</v>
      </c>
      <c r="I4271" s="285" t="s">
        <v>1796</v>
      </c>
      <c r="J4271" t="s">
        <v>760</v>
      </c>
      <c r="K4271" s="300">
        <v>12469723</v>
      </c>
      <c r="L4271" s="286">
        <f>ROWS(K$5:K4271)</f>
        <v>4267</v>
      </c>
      <c r="M4271" s="286" t="str">
        <f>IF(I4271='5.1'!$E$5,TXM!L4271,"")</f>
        <v/>
      </c>
      <c r="N4271" t="str">
        <f>IFERROR(SMALL($M$5:$M$8000,ROWS($M$5:M4271)),"")</f>
        <v/>
      </c>
      <c r="P4271" t="s">
        <v>2054</v>
      </c>
    </row>
    <row r="4272" spans="1:16" ht="14.4" customHeight="1" x14ac:dyDescent="0.25">
      <c r="A4272" t="s">
        <v>2054</v>
      </c>
      <c r="I4272" s="285" t="s">
        <v>1796</v>
      </c>
      <c r="J4272" t="s">
        <v>1086</v>
      </c>
      <c r="K4272" s="300">
        <v>8765061</v>
      </c>
      <c r="L4272" s="286">
        <f>ROWS(K$5:K4272)</f>
        <v>4268</v>
      </c>
      <c r="M4272" s="286" t="str">
        <f>IF(I4272='5.1'!$E$5,TXM!L4272,"")</f>
        <v/>
      </c>
      <c r="N4272" t="str">
        <f>IFERROR(SMALL($M$5:$M$8000,ROWS($M$5:M4272)),"")</f>
        <v/>
      </c>
      <c r="P4272" t="s">
        <v>2054</v>
      </c>
    </row>
    <row r="4273" spans="1:16" ht="14.4" customHeight="1" x14ac:dyDescent="0.25">
      <c r="A4273" t="s">
        <v>2054</v>
      </c>
      <c r="I4273" s="285" t="s">
        <v>1796</v>
      </c>
      <c r="J4273" t="s">
        <v>118</v>
      </c>
      <c r="K4273" s="300">
        <v>6565626</v>
      </c>
      <c r="L4273" s="286">
        <f>ROWS(K$5:K4273)</f>
        <v>4269</v>
      </c>
      <c r="M4273" s="286" t="str">
        <f>IF(I4273='5.1'!$E$5,TXM!L4273,"")</f>
        <v/>
      </c>
      <c r="N4273" t="str">
        <f>IFERROR(SMALL($M$5:$M$8000,ROWS($M$5:M4273)),"")</f>
        <v/>
      </c>
      <c r="P4273" t="s">
        <v>2054</v>
      </c>
    </row>
    <row r="4274" spans="1:16" ht="14.4" customHeight="1" x14ac:dyDescent="0.25">
      <c r="A4274" t="s">
        <v>2054</v>
      </c>
      <c r="I4274" s="285" t="s">
        <v>1796</v>
      </c>
      <c r="J4274" t="s">
        <v>734</v>
      </c>
      <c r="K4274" s="300">
        <v>6373085</v>
      </c>
      <c r="L4274" s="286">
        <f>ROWS(K$5:K4274)</f>
        <v>4270</v>
      </c>
      <c r="M4274" s="286" t="str">
        <f>IF(I4274='5.1'!$E$5,TXM!L4274,"")</f>
        <v/>
      </c>
      <c r="N4274" t="str">
        <f>IFERROR(SMALL($M$5:$M$8000,ROWS($M$5:M4274)),"")</f>
        <v/>
      </c>
      <c r="P4274" t="s">
        <v>2054</v>
      </c>
    </row>
    <row r="4275" spans="1:16" ht="14.4" customHeight="1" x14ac:dyDescent="0.25">
      <c r="A4275" t="s">
        <v>2054</v>
      </c>
      <c r="I4275" s="285" t="s">
        <v>1796</v>
      </c>
      <c r="J4275" t="s">
        <v>997</v>
      </c>
      <c r="K4275" s="300">
        <v>5206115</v>
      </c>
      <c r="L4275" s="286">
        <f>ROWS(K$5:K4275)</f>
        <v>4271</v>
      </c>
      <c r="M4275" s="286" t="str">
        <f>IF(I4275='5.1'!$E$5,TXM!L4275,"")</f>
        <v/>
      </c>
      <c r="N4275" t="str">
        <f>IFERROR(SMALL($M$5:$M$8000,ROWS($M$5:M4275)),"")</f>
        <v/>
      </c>
      <c r="P4275" t="s">
        <v>2054</v>
      </c>
    </row>
    <row r="4276" spans="1:16" ht="14.4" customHeight="1" x14ac:dyDescent="0.25">
      <c r="A4276" t="s">
        <v>2054</v>
      </c>
      <c r="I4276" s="285" t="s">
        <v>1796</v>
      </c>
      <c r="J4276" t="s">
        <v>106</v>
      </c>
      <c r="K4276" s="300">
        <v>3397138</v>
      </c>
      <c r="L4276" s="286">
        <f>ROWS(K$5:K4276)</f>
        <v>4272</v>
      </c>
      <c r="M4276" s="286" t="str">
        <f>IF(I4276='5.1'!$E$5,TXM!L4276,"")</f>
        <v/>
      </c>
      <c r="N4276" t="str">
        <f>IFERROR(SMALL($M$5:$M$8000,ROWS($M$5:M4276)),"")</f>
        <v/>
      </c>
      <c r="P4276" t="s">
        <v>2054</v>
      </c>
    </row>
    <row r="4277" spans="1:16" ht="14.4" customHeight="1" x14ac:dyDescent="0.25">
      <c r="A4277" t="s">
        <v>2054</v>
      </c>
      <c r="I4277" s="285" t="s">
        <v>1796</v>
      </c>
      <c r="J4277" t="s">
        <v>102</v>
      </c>
      <c r="K4277" s="300">
        <v>3395561</v>
      </c>
      <c r="L4277" s="286">
        <f>ROWS(K$5:K4277)</f>
        <v>4273</v>
      </c>
      <c r="M4277" s="286" t="str">
        <f>IF(I4277='5.1'!$E$5,TXM!L4277,"")</f>
        <v/>
      </c>
      <c r="N4277" t="str">
        <f>IFERROR(SMALL($M$5:$M$8000,ROWS($M$5:M4277)),"")</f>
        <v/>
      </c>
      <c r="P4277" t="s">
        <v>2054</v>
      </c>
    </row>
    <row r="4278" spans="1:16" ht="14.4" customHeight="1" x14ac:dyDescent="0.25">
      <c r="A4278" t="s">
        <v>2054</v>
      </c>
      <c r="I4278" s="285" t="s">
        <v>1796</v>
      </c>
      <c r="J4278" t="s">
        <v>790</v>
      </c>
      <c r="K4278" s="300">
        <v>3146280</v>
      </c>
      <c r="L4278" s="286">
        <f>ROWS(K$5:K4278)</f>
        <v>4274</v>
      </c>
      <c r="M4278" s="286" t="str">
        <f>IF(I4278='5.1'!$E$5,TXM!L4278,"")</f>
        <v/>
      </c>
      <c r="N4278" t="str">
        <f>IFERROR(SMALL($M$5:$M$8000,ROWS($M$5:M4278)),"")</f>
        <v/>
      </c>
      <c r="P4278" t="s">
        <v>2054</v>
      </c>
    </row>
    <row r="4279" spans="1:16" ht="14.4" customHeight="1" x14ac:dyDescent="0.25">
      <c r="A4279" t="s">
        <v>2054</v>
      </c>
      <c r="I4279" s="285" t="s">
        <v>1796</v>
      </c>
      <c r="J4279" t="s">
        <v>115</v>
      </c>
      <c r="K4279" s="300">
        <v>3117334</v>
      </c>
      <c r="L4279" s="286">
        <f>ROWS(K$5:K4279)</f>
        <v>4275</v>
      </c>
      <c r="M4279" s="286" t="str">
        <f>IF(I4279='5.1'!$E$5,TXM!L4279,"")</f>
        <v/>
      </c>
      <c r="N4279" t="str">
        <f>IFERROR(SMALL($M$5:$M$8000,ROWS($M$5:M4279)),"")</f>
        <v/>
      </c>
      <c r="P4279" t="s">
        <v>2054</v>
      </c>
    </row>
    <row r="4280" spans="1:16" ht="14.4" customHeight="1" x14ac:dyDescent="0.25">
      <c r="A4280" t="s">
        <v>2054</v>
      </c>
      <c r="I4280" s="285" t="s">
        <v>1796</v>
      </c>
      <c r="J4280" t="s">
        <v>116</v>
      </c>
      <c r="K4280" s="300">
        <v>2924431</v>
      </c>
      <c r="L4280" s="286">
        <f>ROWS(K$5:K4280)</f>
        <v>4276</v>
      </c>
      <c r="M4280" s="286" t="str">
        <f>IF(I4280='5.1'!$E$5,TXM!L4280,"")</f>
        <v/>
      </c>
      <c r="N4280" t="str">
        <f>IFERROR(SMALL($M$5:$M$8000,ROWS($M$5:M4280)),"")</f>
        <v/>
      </c>
      <c r="P4280" t="s">
        <v>2054</v>
      </c>
    </row>
    <row r="4281" spans="1:16" ht="14.4" customHeight="1" x14ac:dyDescent="0.25">
      <c r="A4281" t="s">
        <v>2054</v>
      </c>
      <c r="I4281" s="285" t="s">
        <v>1796</v>
      </c>
      <c r="J4281" t="s">
        <v>1093</v>
      </c>
      <c r="K4281" s="300">
        <v>2843364</v>
      </c>
      <c r="L4281" s="286">
        <f>ROWS(K$5:K4281)</f>
        <v>4277</v>
      </c>
      <c r="M4281" s="286" t="str">
        <f>IF(I4281='5.1'!$E$5,TXM!L4281,"")</f>
        <v/>
      </c>
      <c r="N4281" t="str">
        <f>IFERROR(SMALL($M$5:$M$8000,ROWS($M$5:M4281)),"")</f>
        <v/>
      </c>
      <c r="P4281" t="s">
        <v>2054</v>
      </c>
    </row>
    <row r="4282" spans="1:16" ht="14.4" customHeight="1" x14ac:dyDescent="0.25">
      <c r="A4282" t="s">
        <v>2054</v>
      </c>
      <c r="I4282" s="285" t="s">
        <v>1796</v>
      </c>
      <c r="J4282" t="s">
        <v>707</v>
      </c>
      <c r="K4282" s="300">
        <v>2698491</v>
      </c>
      <c r="L4282" s="286">
        <f>ROWS(K$5:K4282)</f>
        <v>4278</v>
      </c>
      <c r="M4282" s="286" t="str">
        <f>IF(I4282='5.1'!$E$5,TXM!L4282,"")</f>
        <v/>
      </c>
      <c r="N4282" t="str">
        <f>IFERROR(SMALL($M$5:$M$8000,ROWS($M$5:M4282)),"")</f>
        <v/>
      </c>
      <c r="P4282" t="s">
        <v>2054</v>
      </c>
    </row>
    <row r="4283" spans="1:16" ht="14.4" customHeight="1" x14ac:dyDescent="0.25">
      <c r="A4283" t="s">
        <v>2054</v>
      </c>
      <c r="I4283" s="285" t="s">
        <v>1796</v>
      </c>
      <c r="J4283" t="s">
        <v>1090</v>
      </c>
      <c r="K4283" s="300">
        <v>2240876</v>
      </c>
      <c r="L4283" s="286">
        <f>ROWS(K$5:K4283)</f>
        <v>4279</v>
      </c>
      <c r="M4283" s="286" t="str">
        <f>IF(I4283='5.1'!$E$5,TXM!L4283,"")</f>
        <v/>
      </c>
      <c r="N4283" t="str">
        <f>IFERROR(SMALL($M$5:$M$8000,ROWS($M$5:M4283)),"")</f>
        <v/>
      </c>
      <c r="P4283" t="s">
        <v>2054</v>
      </c>
    </row>
    <row r="4284" spans="1:16" ht="14.4" customHeight="1" x14ac:dyDescent="0.25">
      <c r="A4284" t="s">
        <v>2054</v>
      </c>
      <c r="I4284" s="285" t="s">
        <v>1796</v>
      </c>
      <c r="J4284" t="s">
        <v>1096</v>
      </c>
      <c r="K4284" s="300">
        <v>1666581</v>
      </c>
      <c r="L4284" s="286">
        <f>ROWS(K$5:K4284)</f>
        <v>4280</v>
      </c>
      <c r="M4284" s="286" t="str">
        <f>IF(I4284='5.1'!$E$5,TXM!L4284,"")</f>
        <v/>
      </c>
      <c r="N4284" t="str">
        <f>IFERROR(SMALL($M$5:$M$8000,ROWS($M$5:M4284)),"")</f>
        <v/>
      </c>
      <c r="P4284" t="s">
        <v>2054</v>
      </c>
    </row>
    <row r="4285" spans="1:16" ht="14.4" customHeight="1" x14ac:dyDescent="0.25">
      <c r="A4285" t="s">
        <v>2054</v>
      </c>
      <c r="I4285" s="285" t="s">
        <v>1796</v>
      </c>
      <c r="J4285" t="s">
        <v>117</v>
      </c>
      <c r="K4285" s="300">
        <v>1522998</v>
      </c>
      <c r="L4285" s="286">
        <f>ROWS(K$5:K4285)</f>
        <v>4281</v>
      </c>
      <c r="M4285" s="286" t="str">
        <f>IF(I4285='5.1'!$E$5,TXM!L4285,"")</f>
        <v/>
      </c>
      <c r="N4285" t="str">
        <f>IFERROR(SMALL($M$5:$M$8000,ROWS($M$5:M4285)),"")</f>
        <v/>
      </c>
      <c r="P4285" t="s">
        <v>2054</v>
      </c>
    </row>
    <row r="4286" spans="1:16" ht="14.4" customHeight="1" x14ac:dyDescent="0.25">
      <c r="A4286" t="s">
        <v>2054</v>
      </c>
      <c r="I4286" s="285" t="s">
        <v>1796</v>
      </c>
      <c r="J4286" t="s">
        <v>766</v>
      </c>
      <c r="K4286" s="300">
        <v>1444140</v>
      </c>
      <c r="L4286" s="286">
        <f>ROWS(K$5:K4286)</f>
        <v>4282</v>
      </c>
      <c r="M4286" s="286" t="str">
        <f>IF(I4286='5.1'!$E$5,TXM!L4286,"")</f>
        <v/>
      </c>
      <c r="N4286" t="str">
        <f>IFERROR(SMALL($M$5:$M$8000,ROWS($M$5:M4286)),"")</f>
        <v/>
      </c>
      <c r="P4286" t="s">
        <v>2054</v>
      </c>
    </row>
    <row r="4287" spans="1:16" ht="14.4" customHeight="1" x14ac:dyDescent="0.25">
      <c r="A4287" t="s">
        <v>2054</v>
      </c>
      <c r="I4287" s="285" t="s">
        <v>1796</v>
      </c>
      <c r="J4287" t="s">
        <v>199</v>
      </c>
      <c r="K4287" s="300">
        <v>1376562</v>
      </c>
      <c r="L4287" s="286">
        <f>ROWS(K$5:K4287)</f>
        <v>4283</v>
      </c>
      <c r="M4287" s="286" t="str">
        <f>IF(I4287='5.1'!$E$5,TXM!L4287,"")</f>
        <v/>
      </c>
      <c r="N4287" t="str">
        <f>IFERROR(SMALL($M$5:$M$8000,ROWS($M$5:M4287)),"")</f>
        <v/>
      </c>
      <c r="P4287" t="s">
        <v>2054</v>
      </c>
    </row>
    <row r="4288" spans="1:16" ht="14.4" customHeight="1" x14ac:dyDescent="0.25">
      <c r="A4288" t="s">
        <v>2054</v>
      </c>
      <c r="I4288" s="285" t="s">
        <v>1796</v>
      </c>
      <c r="J4288" t="s">
        <v>1097</v>
      </c>
      <c r="K4288" s="300">
        <v>1306222</v>
      </c>
      <c r="L4288" s="286">
        <f>ROWS(K$5:K4288)</f>
        <v>4284</v>
      </c>
      <c r="M4288" s="286" t="str">
        <f>IF(I4288='5.1'!$E$5,TXM!L4288,"")</f>
        <v/>
      </c>
      <c r="N4288" t="str">
        <f>IFERROR(SMALL($M$5:$M$8000,ROWS($M$5:M4288)),"")</f>
        <v/>
      </c>
      <c r="P4288" t="s">
        <v>2054</v>
      </c>
    </row>
    <row r="4289" spans="1:16" ht="14.4" customHeight="1" x14ac:dyDescent="0.25">
      <c r="A4289" t="s">
        <v>2054</v>
      </c>
      <c r="I4289" s="285" t="s">
        <v>1796</v>
      </c>
      <c r="J4289" t="s">
        <v>725</v>
      </c>
      <c r="K4289" s="300">
        <v>1205282</v>
      </c>
      <c r="L4289" s="286">
        <f>ROWS(K$5:K4289)</f>
        <v>4285</v>
      </c>
      <c r="M4289" s="286" t="str">
        <f>IF(I4289='5.1'!$E$5,TXM!L4289,"")</f>
        <v/>
      </c>
      <c r="N4289" t="str">
        <f>IFERROR(SMALL($M$5:$M$8000,ROWS($M$5:M4289)),"")</f>
        <v/>
      </c>
      <c r="P4289" t="s">
        <v>2054</v>
      </c>
    </row>
    <row r="4290" spans="1:16" ht="14.4" customHeight="1" x14ac:dyDescent="0.25">
      <c r="A4290" t="s">
        <v>2054</v>
      </c>
      <c r="I4290" s="285" t="s">
        <v>1796</v>
      </c>
      <c r="J4290" t="s">
        <v>782</v>
      </c>
      <c r="K4290" s="300">
        <v>1162070</v>
      </c>
      <c r="L4290" s="286">
        <f>ROWS(K$5:K4290)</f>
        <v>4286</v>
      </c>
      <c r="M4290" s="286" t="str">
        <f>IF(I4290='5.1'!$E$5,TXM!L4290,"")</f>
        <v/>
      </c>
      <c r="N4290" t="str">
        <f>IFERROR(SMALL($M$5:$M$8000,ROWS($M$5:M4290)),"")</f>
        <v/>
      </c>
      <c r="P4290" t="s">
        <v>2054</v>
      </c>
    </row>
    <row r="4291" spans="1:16" ht="14.4" customHeight="1" x14ac:dyDescent="0.25">
      <c r="A4291" t="s">
        <v>2054</v>
      </c>
      <c r="I4291" s="285" t="s">
        <v>1796</v>
      </c>
      <c r="J4291" t="s">
        <v>774</v>
      </c>
      <c r="K4291" s="300">
        <v>1134129</v>
      </c>
      <c r="L4291" s="286">
        <f>ROWS(K$5:K4291)</f>
        <v>4287</v>
      </c>
      <c r="M4291" s="286" t="str">
        <f>IF(I4291='5.1'!$E$5,TXM!L4291,"")</f>
        <v/>
      </c>
      <c r="N4291" t="str">
        <f>IFERROR(SMALL($M$5:$M$8000,ROWS($M$5:M4291)),"")</f>
        <v/>
      </c>
      <c r="P4291" t="s">
        <v>2054</v>
      </c>
    </row>
    <row r="4292" spans="1:16" ht="14.4" customHeight="1" x14ac:dyDescent="0.25">
      <c r="A4292" t="s">
        <v>2054</v>
      </c>
      <c r="I4292" s="285" t="s">
        <v>1796</v>
      </c>
      <c r="J4292" t="s">
        <v>784</v>
      </c>
      <c r="K4292" s="300">
        <v>989661</v>
      </c>
      <c r="L4292" s="286">
        <f>ROWS(K$5:K4292)</f>
        <v>4288</v>
      </c>
      <c r="M4292" s="286" t="str">
        <f>IF(I4292='5.1'!$E$5,TXM!L4292,"")</f>
        <v/>
      </c>
      <c r="N4292" t="str">
        <f>IFERROR(SMALL($M$5:$M$8000,ROWS($M$5:M4292)),"")</f>
        <v/>
      </c>
      <c r="P4292" t="s">
        <v>2054</v>
      </c>
    </row>
    <row r="4293" spans="1:16" ht="14.4" customHeight="1" x14ac:dyDescent="0.25">
      <c r="A4293" t="s">
        <v>2054</v>
      </c>
      <c r="I4293" s="285" t="s">
        <v>1796</v>
      </c>
      <c r="J4293" t="s">
        <v>1080</v>
      </c>
      <c r="K4293" s="300">
        <v>950756</v>
      </c>
      <c r="L4293" s="286">
        <f>ROWS(K$5:K4293)</f>
        <v>4289</v>
      </c>
      <c r="M4293" s="286" t="str">
        <f>IF(I4293='5.1'!$E$5,TXM!L4293,"")</f>
        <v/>
      </c>
      <c r="N4293" t="str">
        <f>IFERROR(SMALL($M$5:$M$8000,ROWS($M$5:M4293)),"")</f>
        <v/>
      </c>
      <c r="P4293" t="s">
        <v>2054</v>
      </c>
    </row>
    <row r="4294" spans="1:16" ht="14.4" customHeight="1" x14ac:dyDescent="0.25">
      <c r="A4294" t="s">
        <v>2054</v>
      </c>
      <c r="I4294" s="285" t="s">
        <v>1796</v>
      </c>
      <c r="J4294" t="s">
        <v>1083</v>
      </c>
      <c r="K4294" s="300">
        <v>669793</v>
      </c>
      <c r="L4294" s="286">
        <f>ROWS(K$5:K4294)</f>
        <v>4290</v>
      </c>
      <c r="M4294" s="286" t="str">
        <f>IF(I4294='5.1'!$E$5,TXM!L4294,"")</f>
        <v/>
      </c>
      <c r="N4294" t="str">
        <f>IFERROR(SMALL($M$5:$M$8000,ROWS($M$5:M4294)),"")</f>
        <v/>
      </c>
      <c r="P4294" t="s">
        <v>2054</v>
      </c>
    </row>
    <row r="4295" spans="1:16" ht="14.4" customHeight="1" x14ac:dyDescent="0.25">
      <c r="A4295" t="s">
        <v>2054</v>
      </c>
      <c r="I4295" s="285" t="s">
        <v>1796</v>
      </c>
      <c r="J4295" t="s">
        <v>814</v>
      </c>
      <c r="K4295" s="300">
        <v>641573</v>
      </c>
      <c r="L4295" s="286">
        <f>ROWS(K$5:K4295)</f>
        <v>4291</v>
      </c>
      <c r="M4295" s="286" t="str">
        <f>IF(I4295='5.1'!$E$5,TXM!L4295,"")</f>
        <v/>
      </c>
      <c r="N4295" t="str">
        <f>IFERROR(SMALL($M$5:$M$8000,ROWS($M$5:M4295)),"")</f>
        <v/>
      </c>
      <c r="P4295" t="s">
        <v>2054</v>
      </c>
    </row>
    <row r="4296" spans="1:16" ht="14.4" customHeight="1" x14ac:dyDescent="0.25">
      <c r="A4296" t="s">
        <v>2054</v>
      </c>
      <c r="I4296" s="285" t="s">
        <v>1796</v>
      </c>
      <c r="J4296" t="s">
        <v>110</v>
      </c>
      <c r="K4296" s="300">
        <v>343689</v>
      </c>
      <c r="L4296" s="286">
        <f>ROWS(K$5:K4296)</f>
        <v>4292</v>
      </c>
      <c r="M4296" s="286" t="str">
        <f>IF(I4296='5.1'!$E$5,TXM!L4296,"")</f>
        <v/>
      </c>
      <c r="N4296" t="str">
        <f>IFERROR(SMALL($M$5:$M$8000,ROWS($M$5:M4296)),"")</f>
        <v/>
      </c>
      <c r="P4296" t="s">
        <v>2054</v>
      </c>
    </row>
    <row r="4297" spans="1:16" ht="14.4" customHeight="1" x14ac:dyDescent="0.25">
      <c r="A4297" t="s">
        <v>2054</v>
      </c>
      <c r="I4297" s="285" t="s">
        <v>1796</v>
      </c>
      <c r="J4297" t="s">
        <v>776</v>
      </c>
      <c r="K4297" s="300">
        <v>227920</v>
      </c>
      <c r="L4297" s="286">
        <f>ROWS(K$5:K4297)</f>
        <v>4293</v>
      </c>
      <c r="M4297" s="286" t="str">
        <f>IF(I4297='5.1'!$E$5,TXM!L4297,"")</f>
        <v/>
      </c>
      <c r="N4297" t="str">
        <f>IFERROR(SMALL($M$5:$M$8000,ROWS($M$5:M4297)),"")</f>
        <v/>
      </c>
      <c r="P4297" t="s">
        <v>2054</v>
      </c>
    </row>
    <row r="4298" spans="1:16" ht="14.4" customHeight="1" x14ac:dyDescent="0.25">
      <c r="A4298" t="s">
        <v>2054</v>
      </c>
      <c r="I4298" s="285" t="s">
        <v>1796</v>
      </c>
      <c r="J4298" t="s">
        <v>711</v>
      </c>
      <c r="K4298" s="300">
        <v>180638</v>
      </c>
      <c r="L4298" s="286">
        <f>ROWS(K$5:K4298)</f>
        <v>4294</v>
      </c>
      <c r="M4298" s="286" t="str">
        <f>IF(I4298='5.1'!$E$5,TXM!L4298,"")</f>
        <v/>
      </c>
      <c r="N4298" t="str">
        <f>IFERROR(SMALL($M$5:$M$8000,ROWS($M$5:M4298)),"")</f>
        <v/>
      </c>
      <c r="P4298" t="s">
        <v>2054</v>
      </c>
    </row>
    <row r="4299" spans="1:16" ht="14.4" customHeight="1" x14ac:dyDescent="0.25">
      <c r="A4299" t="s">
        <v>2054</v>
      </c>
      <c r="I4299" s="285" t="s">
        <v>1796</v>
      </c>
      <c r="J4299" t="s">
        <v>705</v>
      </c>
      <c r="K4299" s="300">
        <v>162325</v>
      </c>
      <c r="L4299" s="286">
        <f>ROWS(K$5:K4299)</f>
        <v>4295</v>
      </c>
      <c r="M4299" s="286" t="str">
        <f>IF(I4299='5.1'!$E$5,TXM!L4299,"")</f>
        <v/>
      </c>
      <c r="N4299" t="str">
        <f>IFERROR(SMALL($M$5:$M$8000,ROWS($M$5:M4299)),"")</f>
        <v/>
      </c>
      <c r="P4299" t="s">
        <v>2054</v>
      </c>
    </row>
    <row r="4300" spans="1:16" ht="14.4" customHeight="1" x14ac:dyDescent="0.25">
      <c r="A4300" t="s">
        <v>2054</v>
      </c>
      <c r="I4300" s="285" t="s">
        <v>1796</v>
      </c>
      <c r="J4300" t="s">
        <v>107</v>
      </c>
      <c r="K4300" s="300">
        <v>152916</v>
      </c>
      <c r="L4300" s="286">
        <f>ROWS(K$5:K4300)</f>
        <v>4296</v>
      </c>
      <c r="M4300" s="286" t="str">
        <f>IF(I4300='5.1'!$E$5,TXM!L4300,"")</f>
        <v/>
      </c>
      <c r="N4300" t="str">
        <f>IFERROR(SMALL($M$5:$M$8000,ROWS($M$5:M4300)),"")</f>
        <v/>
      </c>
      <c r="P4300" t="s">
        <v>2054</v>
      </c>
    </row>
    <row r="4301" spans="1:16" ht="14.4" customHeight="1" x14ac:dyDescent="0.25">
      <c r="A4301" t="s">
        <v>2054</v>
      </c>
      <c r="I4301" s="285" t="s">
        <v>1796</v>
      </c>
      <c r="J4301" t="s">
        <v>764</v>
      </c>
      <c r="K4301" s="300">
        <v>137143</v>
      </c>
      <c r="L4301" s="286">
        <f>ROWS(K$5:K4301)</f>
        <v>4297</v>
      </c>
      <c r="M4301" s="286" t="str">
        <f>IF(I4301='5.1'!$E$5,TXM!L4301,"")</f>
        <v/>
      </c>
      <c r="N4301" t="str">
        <f>IFERROR(SMALL($M$5:$M$8000,ROWS($M$5:M4301)),"")</f>
        <v/>
      </c>
      <c r="P4301" t="s">
        <v>2054</v>
      </c>
    </row>
    <row r="4302" spans="1:16" ht="14.4" customHeight="1" x14ac:dyDescent="0.25">
      <c r="A4302" t="s">
        <v>2054</v>
      </c>
      <c r="I4302" s="285" t="s">
        <v>1796</v>
      </c>
      <c r="J4302" t="s">
        <v>727</v>
      </c>
      <c r="K4302" s="300">
        <v>129658</v>
      </c>
      <c r="L4302" s="286">
        <f>ROWS(K$5:K4302)</f>
        <v>4298</v>
      </c>
      <c r="M4302" s="286" t="str">
        <f>IF(I4302='5.1'!$E$5,TXM!L4302,"")</f>
        <v/>
      </c>
      <c r="N4302" t="str">
        <f>IFERROR(SMALL($M$5:$M$8000,ROWS($M$5:M4302)),"")</f>
        <v/>
      </c>
      <c r="P4302" t="s">
        <v>2054</v>
      </c>
    </row>
    <row r="4303" spans="1:16" ht="14.4" customHeight="1" x14ac:dyDescent="0.25">
      <c r="A4303" t="s">
        <v>2054</v>
      </c>
      <c r="I4303" s="285" t="s">
        <v>1796</v>
      </c>
      <c r="J4303" t="s">
        <v>1081</v>
      </c>
      <c r="K4303" s="300">
        <v>110886</v>
      </c>
      <c r="L4303" s="286">
        <f>ROWS(K$5:K4303)</f>
        <v>4299</v>
      </c>
      <c r="M4303" s="286" t="str">
        <f>IF(I4303='5.1'!$E$5,TXM!L4303,"")</f>
        <v/>
      </c>
      <c r="N4303" t="str">
        <f>IFERROR(SMALL($M$5:$M$8000,ROWS($M$5:M4303)),"")</f>
        <v/>
      </c>
      <c r="P4303" t="s">
        <v>2054</v>
      </c>
    </row>
    <row r="4304" spans="1:16" ht="14.4" customHeight="1" x14ac:dyDescent="0.25">
      <c r="A4304" t="s">
        <v>2054</v>
      </c>
      <c r="I4304" s="285" t="s">
        <v>1796</v>
      </c>
      <c r="J4304" t="s">
        <v>1082</v>
      </c>
      <c r="K4304" s="300">
        <v>110290</v>
      </c>
      <c r="L4304" s="286">
        <f>ROWS(K$5:K4304)</f>
        <v>4300</v>
      </c>
      <c r="M4304" s="286" t="str">
        <f>IF(I4304='5.1'!$E$5,TXM!L4304,"")</f>
        <v/>
      </c>
      <c r="N4304" t="str">
        <f>IFERROR(SMALL($M$5:$M$8000,ROWS($M$5:M4304)),"")</f>
        <v/>
      </c>
      <c r="P4304" t="s">
        <v>2054</v>
      </c>
    </row>
    <row r="4305" spans="1:16" ht="14.4" customHeight="1" x14ac:dyDescent="0.25">
      <c r="A4305" t="s">
        <v>2054</v>
      </c>
      <c r="I4305" s="285" t="s">
        <v>1796</v>
      </c>
      <c r="J4305" t="s">
        <v>788</v>
      </c>
      <c r="K4305" s="300">
        <v>101299</v>
      </c>
      <c r="L4305" s="286">
        <f>ROWS(K$5:K4305)</f>
        <v>4301</v>
      </c>
      <c r="M4305" s="286" t="str">
        <f>IF(I4305='5.1'!$E$5,TXM!L4305,"")</f>
        <v/>
      </c>
      <c r="N4305" t="str">
        <f>IFERROR(SMALL($M$5:$M$8000,ROWS($M$5:M4305)),"")</f>
        <v/>
      </c>
      <c r="P4305" t="s">
        <v>2054</v>
      </c>
    </row>
    <row r="4306" spans="1:16" ht="14.4" customHeight="1" x14ac:dyDescent="0.25">
      <c r="A4306" t="s">
        <v>2054</v>
      </c>
      <c r="I4306" s="285" t="s">
        <v>1796</v>
      </c>
      <c r="J4306" t="s">
        <v>810</v>
      </c>
      <c r="K4306" s="300">
        <v>99814</v>
      </c>
      <c r="L4306" s="286">
        <f>ROWS(K$5:K4306)</f>
        <v>4302</v>
      </c>
      <c r="M4306" s="286" t="str">
        <f>IF(I4306='5.1'!$E$5,TXM!L4306,"")</f>
        <v/>
      </c>
      <c r="N4306" t="str">
        <f>IFERROR(SMALL($M$5:$M$8000,ROWS($M$5:M4306)),"")</f>
        <v/>
      </c>
      <c r="P4306" t="s">
        <v>2054</v>
      </c>
    </row>
    <row r="4307" spans="1:16" ht="14.4" customHeight="1" x14ac:dyDescent="0.25">
      <c r="A4307" t="s">
        <v>2054</v>
      </c>
      <c r="I4307" s="285" t="s">
        <v>1796</v>
      </c>
      <c r="J4307" t="s">
        <v>1087</v>
      </c>
      <c r="K4307" s="300">
        <v>98899</v>
      </c>
      <c r="L4307" s="286">
        <f>ROWS(K$5:K4307)</f>
        <v>4303</v>
      </c>
      <c r="M4307" s="286" t="str">
        <f>IF(I4307='5.1'!$E$5,TXM!L4307,"")</f>
        <v/>
      </c>
      <c r="N4307" t="str">
        <f>IFERROR(SMALL($M$5:$M$8000,ROWS($M$5:M4307)),"")</f>
        <v/>
      </c>
      <c r="P4307" t="s">
        <v>2054</v>
      </c>
    </row>
    <row r="4308" spans="1:16" ht="14.4" customHeight="1" x14ac:dyDescent="0.25">
      <c r="A4308" t="s">
        <v>2054</v>
      </c>
      <c r="I4308" s="285" t="s">
        <v>1796</v>
      </c>
      <c r="J4308" t="s">
        <v>105</v>
      </c>
      <c r="K4308" s="300">
        <v>98484</v>
      </c>
      <c r="L4308" s="286">
        <f>ROWS(K$5:K4308)</f>
        <v>4304</v>
      </c>
      <c r="M4308" s="286" t="str">
        <f>IF(I4308='5.1'!$E$5,TXM!L4308,"")</f>
        <v/>
      </c>
      <c r="N4308" t="str">
        <f>IFERROR(SMALL($M$5:$M$8000,ROWS($M$5:M4308)),"")</f>
        <v/>
      </c>
      <c r="P4308" t="s">
        <v>2054</v>
      </c>
    </row>
    <row r="4309" spans="1:16" ht="14.4" customHeight="1" x14ac:dyDescent="0.25">
      <c r="A4309" t="s">
        <v>2054</v>
      </c>
      <c r="I4309" s="285" t="s">
        <v>1796</v>
      </c>
      <c r="J4309" t="s">
        <v>1098</v>
      </c>
      <c r="K4309" s="300">
        <v>81554</v>
      </c>
      <c r="L4309" s="286">
        <f>ROWS(K$5:K4309)</f>
        <v>4305</v>
      </c>
      <c r="M4309" s="286" t="str">
        <f>IF(I4309='5.1'!$E$5,TXM!L4309,"")</f>
        <v/>
      </c>
      <c r="N4309" t="str">
        <f>IFERROR(SMALL($M$5:$M$8000,ROWS($M$5:M4309)),"")</f>
        <v/>
      </c>
      <c r="P4309" t="s">
        <v>2054</v>
      </c>
    </row>
    <row r="4310" spans="1:16" ht="14.4" customHeight="1" x14ac:dyDescent="0.25">
      <c r="A4310" t="s">
        <v>2054</v>
      </c>
      <c r="I4310" s="285" t="s">
        <v>1796</v>
      </c>
      <c r="J4310" t="s">
        <v>804</v>
      </c>
      <c r="K4310" s="300">
        <v>73341</v>
      </c>
      <c r="L4310" s="286">
        <f>ROWS(K$5:K4310)</f>
        <v>4306</v>
      </c>
      <c r="M4310" s="286" t="str">
        <f>IF(I4310='5.1'!$E$5,TXM!L4310,"")</f>
        <v/>
      </c>
      <c r="N4310" t="str">
        <f>IFERROR(SMALL($M$5:$M$8000,ROWS($M$5:M4310)),"")</f>
        <v/>
      </c>
      <c r="P4310" t="s">
        <v>2054</v>
      </c>
    </row>
    <row r="4311" spans="1:16" ht="14.4" customHeight="1" x14ac:dyDescent="0.25">
      <c r="A4311" t="s">
        <v>2054</v>
      </c>
      <c r="I4311" s="285" t="s">
        <v>1796</v>
      </c>
      <c r="J4311" t="s">
        <v>1084</v>
      </c>
      <c r="K4311" s="300">
        <v>67705</v>
      </c>
      <c r="L4311" s="286">
        <f>ROWS(K$5:K4311)</f>
        <v>4307</v>
      </c>
      <c r="M4311" s="286" t="str">
        <f>IF(I4311='5.1'!$E$5,TXM!L4311,"")</f>
        <v/>
      </c>
      <c r="N4311" t="str">
        <f>IFERROR(SMALL($M$5:$M$8000,ROWS($M$5:M4311)),"")</f>
        <v/>
      </c>
      <c r="P4311" t="s">
        <v>2054</v>
      </c>
    </row>
    <row r="4312" spans="1:16" ht="14.4" customHeight="1" x14ac:dyDescent="0.25">
      <c r="A4312" t="s">
        <v>2054</v>
      </c>
      <c r="I4312" s="285" t="s">
        <v>1796</v>
      </c>
      <c r="J4312" t="s">
        <v>709</v>
      </c>
      <c r="K4312" s="300">
        <v>63891</v>
      </c>
      <c r="L4312" s="286">
        <f>ROWS(K$5:K4312)</f>
        <v>4308</v>
      </c>
      <c r="M4312" s="286" t="str">
        <f>IF(I4312='5.1'!$E$5,TXM!L4312,"")</f>
        <v/>
      </c>
      <c r="N4312" t="str">
        <f>IFERROR(SMALL($M$5:$M$8000,ROWS($M$5:M4312)),"")</f>
        <v/>
      </c>
      <c r="P4312" t="s">
        <v>2054</v>
      </c>
    </row>
    <row r="4313" spans="1:16" ht="14.4" customHeight="1" x14ac:dyDescent="0.25">
      <c r="A4313" t="s">
        <v>2054</v>
      </c>
      <c r="I4313" s="285" t="s">
        <v>1796</v>
      </c>
      <c r="J4313" t="s">
        <v>802</v>
      </c>
      <c r="K4313" s="300">
        <v>60565</v>
      </c>
      <c r="L4313" s="286">
        <f>ROWS(K$5:K4313)</f>
        <v>4309</v>
      </c>
      <c r="M4313" s="286" t="str">
        <f>IF(I4313='5.1'!$E$5,TXM!L4313,"")</f>
        <v/>
      </c>
      <c r="N4313" t="str">
        <f>IFERROR(SMALL($M$5:$M$8000,ROWS($M$5:M4313)),"")</f>
        <v/>
      </c>
      <c r="P4313" t="s">
        <v>2054</v>
      </c>
    </row>
    <row r="4314" spans="1:16" ht="14.4" customHeight="1" x14ac:dyDescent="0.25">
      <c r="A4314" t="s">
        <v>2054</v>
      </c>
      <c r="I4314" s="285" t="s">
        <v>1796</v>
      </c>
      <c r="J4314" t="s">
        <v>786</v>
      </c>
      <c r="K4314" s="300">
        <v>45119</v>
      </c>
      <c r="L4314" s="286">
        <f>ROWS(K$5:K4314)</f>
        <v>4310</v>
      </c>
      <c r="M4314" s="286" t="str">
        <f>IF(I4314='5.1'!$E$5,TXM!L4314,"")</f>
        <v/>
      </c>
      <c r="N4314" t="str">
        <f>IFERROR(SMALL($M$5:$M$8000,ROWS($M$5:M4314)),"")</f>
        <v/>
      </c>
      <c r="P4314" t="s">
        <v>2054</v>
      </c>
    </row>
    <row r="4315" spans="1:16" ht="14.4" customHeight="1" x14ac:dyDescent="0.25">
      <c r="A4315" t="s">
        <v>2054</v>
      </c>
      <c r="I4315" s="285" t="s">
        <v>1796</v>
      </c>
      <c r="J4315" t="s">
        <v>768</v>
      </c>
      <c r="K4315" s="300">
        <v>39266</v>
      </c>
      <c r="L4315" s="286">
        <f>ROWS(K$5:K4315)</f>
        <v>4311</v>
      </c>
      <c r="M4315" s="286" t="str">
        <f>IF(I4315='5.1'!$E$5,TXM!L4315,"")</f>
        <v/>
      </c>
      <c r="N4315" t="str">
        <f>IFERROR(SMALL($M$5:$M$8000,ROWS($M$5:M4315)),"")</f>
        <v/>
      </c>
      <c r="P4315" t="s">
        <v>2054</v>
      </c>
    </row>
    <row r="4316" spans="1:16" ht="14.4" customHeight="1" x14ac:dyDescent="0.25">
      <c r="A4316" t="s">
        <v>2054</v>
      </c>
      <c r="I4316" s="285" t="s">
        <v>1796</v>
      </c>
      <c r="J4316" t="s">
        <v>780</v>
      </c>
      <c r="K4316" s="300">
        <v>18721</v>
      </c>
      <c r="L4316" s="286">
        <f>ROWS(K$5:K4316)</f>
        <v>4312</v>
      </c>
      <c r="M4316" s="286" t="str">
        <f>IF(I4316='5.1'!$E$5,TXM!L4316,"")</f>
        <v/>
      </c>
      <c r="N4316" t="str">
        <f>IFERROR(SMALL($M$5:$M$8000,ROWS($M$5:M4316)),"")</f>
        <v/>
      </c>
      <c r="P4316" t="s">
        <v>2054</v>
      </c>
    </row>
    <row r="4317" spans="1:16" ht="14.4" customHeight="1" x14ac:dyDescent="0.25">
      <c r="A4317" t="s">
        <v>2054</v>
      </c>
      <c r="I4317" s="285" t="s">
        <v>1796</v>
      </c>
      <c r="J4317" t="s">
        <v>754</v>
      </c>
      <c r="K4317" s="300">
        <v>17097</v>
      </c>
      <c r="L4317" s="286">
        <f>ROWS(K$5:K4317)</f>
        <v>4313</v>
      </c>
      <c r="M4317" s="286" t="str">
        <f>IF(I4317='5.1'!$E$5,TXM!L4317,"")</f>
        <v/>
      </c>
      <c r="N4317" t="str">
        <f>IFERROR(SMALL($M$5:$M$8000,ROWS($M$5:M4317)),"")</f>
        <v/>
      </c>
      <c r="P4317" t="s">
        <v>2054</v>
      </c>
    </row>
    <row r="4318" spans="1:16" ht="14.4" customHeight="1" x14ac:dyDescent="0.25">
      <c r="A4318" t="s">
        <v>2054</v>
      </c>
      <c r="I4318" s="285" t="s">
        <v>1796</v>
      </c>
      <c r="J4318" t="s">
        <v>823</v>
      </c>
      <c r="K4318" s="300">
        <v>16327</v>
      </c>
      <c r="L4318" s="286">
        <f>ROWS(K$5:K4318)</f>
        <v>4314</v>
      </c>
      <c r="M4318" s="286" t="str">
        <f>IF(I4318='5.1'!$E$5,TXM!L4318,"")</f>
        <v/>
      </c>
      <c r="N4318" t="str">
        <f>IFERROR(SMALL($M$5:$M$8000,ROWS($M$5:M4318)),"")</f>
        <v/>
      </c>
      <c r="P4318" t="s">
        <v>2054</v>
      </c>
    </row>
    <row r="4319" spans="1:16" ht="14.4" customHeight="1" x14ac:dyDescent="0.25">
      <c r="A4319" t="s">
        <v>2054</v>
      </c>
      <c r="I4319" s="285" t="s">
        <v>1796</v>
      </c>
      <c r="J4319" t="s">
        <v>119</v>
      </c>
      <c r="K4319" s="300">
        <v>13545</v>
      </c>
      <c r="L4319" s="286">
        <f>ROWS(K$5:K4319)</f>
        <v>4315</v>
      </c>
      <c r="M4319" s="286" t="str">
        <f>IF(I4319='5.1'!$E$5,TXM!L4319,"")</f>
        <v/>
      </c>
      <c r="N4319" t="str">
        <f>IFERROR(SMALL($M$5:$M$8000,ROWS($M$5:M4319)),"")</f>
        <v/>
      </c>
      <c r="P4319" t="s">
        <v>2054</v>
      </c>
    </row>
    <row r="4320" spans="1:16" ht="14.4" customHeight="1" x14ac:dyDescent="0.25">
      <c r="A4320" t="s">
        <v>2054</v>
      </c>
      <c r="I4320" s="285" t="s">
        <v>1796</v>
      </c>
      <c r="J4320" t="s">
        <v>742</v>
      </c>
      <c r="K4320" s="300">
        <v>11228</v>
      </c>
      <c r="L4320" s="286">
        <f>ROWS(K$5:K4320)</f>
        <v>4316</v>
      </c>
      <c r="M4320" s="286" t="str">
        <f>IF(I4320='5.1'!$E$5,TXM!L4320,"")</f>
        <v/>
      </c>
      <c r="N4320" t="str">
        <f>IFERROR(SMALL($M$5:$M$8000,ROWS($M$5:M4320)),"")</f>
        <v/>
      </c>
      <c r="P4320" t="s">
        <v>2054</v>
      </c>
    </row>
    <row r="4321" spans="1:16" ht="14.4" customHeight="1" x14ac:dyDescent="0.25">
      <c r="A4321" t="s">
        <v>2054</v>
      </c>
      <c r="I4321" s="285" t="s">
        <v>1796</v>
      </c>
      <c r="J4321" t="s">
        <v>723</v>
      </c>
      <c r="K4321" s="300">
        <v>9966</v>
      </c>
      <c r="L4321" s="286">
        <f>ROWS(K$5:K4321)</f>
        <v>4317</v>
      </c>
      <c r="M4321" s="286" t="str">
        <f>IF(I4321='5.1'!$E$5,TXM!L4321,"")</f>
        <v/>
      </c>
      <c r="N4321" t="str">
        <f>IFERROR(SMALL($M$5:$M$8000,ROWS($M$5:M4321)),"")</f>
        <v/>
      </c>
      <c r="P4321" t="s">
        <v>2054</v>
      </c>
    </row>
    <row r="4322" spans="1:16" ht="14.4" customHeight="1" x14ac:dyDescent="0.25">
      <c r="A4322" t="s">
        <v>2054</v>
      </c>
      <c r="I4322" s="285" t="s">
        <v>1796</v>
      </c>
      <c r="J4322" t="s">
        <v>750</v>
      </c>
      <c r="K4322" s="300">
        <v>7204</v>
      </c>
      <c r="L4322" s="286">
        <f>ROWS(K$5:K4322)</f>
        <v>4318</v>
      </c>
      <c r="M4322" s="286" t="str">
        <f>IF(I4322='5.1'!$E$5,TXM!L4322,"")</f>
        <v/>
      </c>
      <c r="N4322" t="str">
        <f>IFERROR(SMALL($M$5:$M$8000,ROWS($M$5:M4322)),"")</f>
        <v/>
      </c>
      <c r="P4322" t="s">
        <v>2054</v>
      </c>
    </row>
    <row r="4323" spans="1:16" ht="14.4" customHeight="1" x14ac:dyDescent="0.25">
      <c r="A4323" t="s">
        <v>2054</v>
      </c>
      <c r="I4323" s="285" t="s">
        <v>1796</v>
      </c>
      <c r="J4323" t="s">
        <v>796</v>
      </c>
      <c r="K4323" s="300">
        <v>6650</v>
      </c>
      <c r="L4323" s="286">
        <f>ROWS(K$5:K4323)</f>
        <v>4319</v>
      </c>
      <c r="M4323" s="286" t="str">
        <f>IF(I4323='5.1'!$E$5,TXM!L4323,"")</f>
        <v/>
      </c>
      <c r="N4323" t="str">
        <f>IFERROR(SMALL($M$5:$M$8000,ROWS($M$5:M4323)),"")</f>
        <v/>
      </c>
      <c r="P4323" t="s">
        <v>2054</v>
      </c>
    </row>
    <row r="4324" spans="1:16" ht="14.4" customHeight="1" x14ac:dyDescent="0.25">
      <c r="A4324" t="s">
        <v>2054</v>
      </c>
      <c r="I4324" s="285" t="s">
        <v>1796</v>
      </c>
      <c r="J4324" t="s">
        <v>818</v>
      </c>
      <c r="K4324" s="300">
        <v>3201</v>
      </c>
      <c r="L4324" s="286">
        <f>ROWS(K$5:K4324)</f>
        <v>4320</v>
      </c>
      <c r="M4324" s="286" t="str">
        <f>IF(I4324='5.1'!$E$5,TXM!L4324,"")</f>
        <v/>
      </c>
      <c r="N4324" t="str">
        <f>IFERROR(SMALL($M$5:$M$8000,ROWS($M$5:M4324)),"")</f>
        <v/>
      </c>
      <c r="P4324" t="s">
        <v>2054</v>
      </c>
    </row>
    <row r="4325" spans="1:16" ht="14.4" customHeight="1" x14ac:dyDescent="0.25">
      <c r="A4325" t="s">
        <v>2054</v>
      </c>
      <c r="I4325" s="285" t="s">
        <v>1796</v>
      </c>
      <c r="J4325" t="s">
        <v>197</v>
      </c>
      <c r="K4325" s="300">
        <v>2338</v>
      </c>
      <c r="L4325" s="286">
        <f>ROWS(K$5:K4325)</f>
        <v>4321</v>
      </c>
      <c r="M4325" s="286" t="str">
        <f>IF(I4325='5.1'!$E$5,TXM!L4325,"")</f>
        <v/>
      </c>
      <c r="N4325" t="str">
        <f>IFERROR(SMALL($M$5:$M$8000,ROWS($M$5:M4325)),"")</f>
        <v/>
      </c>
      <c r="P4325" t="s">
        <v>2054</v>
      </c>
    </row>
    <row r="4326" spans="1:16" ht="14.4" customHeight="1" x14ac:dyDescent="0.25">
      <c r="A4326" t="s">
        <v>2054</v>
      </c>
      <c r="I4326" s="285" t="s">
        <v>1796</v>
      </c>
      <c r="J4326" t="s">
        <v>821</v>
      </c>
      <c r="K4326" s="300">
        <v>1921</v>
      </c>
      <c r="L4326" s="286">
        <f>ROWS(K$5:K4326)</f>
        <v>4322</v>
      </c>
      <c r="M4326" s="286" t="str">
        <f>IF(I4326='5.1'!$E$5,TXM!L4326,"")</f>
        <v/>
      </c>
      <c r="N4326" t="str">
        <f>IFERROR(SMALL($M$5:$M$8000,ROWS($M$5:M4326)),"")</f>
        <v/>
      </c>
      <c r="P4326" t="s">
        <v>2054</v>
      </c>
    </row>
    <row r="4327" spans="1:16" ht="14.4" customHeight="1" x14ac:dyDescent="0.25">
      <c r="A4327" t="s">
        <v>2054</v>
      </c>
      <c r="I4327" s="285" t="s">
        <v>1796</v>
      </c>
      <c r="J4327" t="s">
        <v>740</v>
      </c>
      <c r="K4327" s="300">
        <v>1691</v>
      </c>
      <c r="L4327" s="286">
        <f>ROWS(K$5:K4327)</f>
        <v>4323</v>
      </c>
      <c r="M4327" s="286" t="str">
        <f>IF(I4327='5.1'!$E$5,TXM!L4327,"")</f>
        <v/>
      </c>
      <c r="N4327" t="str">
        <f>IFERROR(SMALL($M$5:$M$8000,ROWS($M$5:M4327)),"")</f>
        <v/>
      </c>
      <c r="P4327" t="s">
        <v>2054</v>
      </c>
    </row>
    <row r="4328" spans="1:16" ht="14.4" customHeight="1" x14ac:dyDescent="0.25">
      <c r="A4328" t="s">
        <v>2054</v>
      </c>
      <c r="I4328" s="285" t="s">
        <v>1796</v>
      </c>
      <c r="J4328" t="s">
        <v>1092</v>
      </c>
      <c r="K4328" s="300">
        <v>1684</v>
      </c>
      <c r="L4328" s="286">
        <f>ROWS(K$5:K4328)</f>
        <v>4324</v>
      </c>
      <c r="M4328" s="286" t="str">
        <f>IF(I4328='5.1'!$E$5,TXM!L4328,"")</f>
        <v/>
      </c>
      <c r="N4328" t="str">
        <f>IFERROR(SMALL($M$5:$M$8000,ROWS($M$5:M4328)),"")</f>
        <v/>
      </c>
      <c r="P4328" t="s">
        <v>2054</v>
      </c>
    </row>
    <row r="4329" spans="1:16" ht="14.4" customHeight="1" x14ac:dyDescent="0.25">
      <c r="A4329" t="s">
        <v>2054</v>
      </c>
      <c r="I4329" s="285" t="s">
        <v>1796</v>
      </c>
      <c r="J4329" t="s">
        <v>800</v>
      </c>
      <c r="K4329" s="300">
        <v>1400</v>
      </c>
      <c r="L4329" s="286">
        <f>ROWS(K$5:K4329)</f>
        <v>4325</v>
      </c>
      <c r="M4329" s="286" t="str">
        <f>IF(I4329='5.1'!$E$5,TXM!L4329,"")</f>
        <v/>
      </c>
      <c r="N4329" t="str">
        <f>IFERROR(SMALL($M$5:$M$8000,ROWS($M$5:M4329)),"")</f>
        <v/>
      </c>
      <c r="P4329" t="s">
        <v>2054</v>
      </c>
    </row>
    <row r="4330" spans="1:16" ht="14.4" customHeight="1" x14ac:dyDescent="0.25">
      <c r="A4330" t="s">
        <v>2054</v>
      </c>
      <c r="I4330" s="285" t="s">
        <v>1796</v>
      </c>
      <c r="J4330" t="s">
        <v>114</v>
      </c>
      <c r="K4330" s="300">
        <v>1234</v>
      </c>
      <c r="L4330" s="286">
        <f>ROWS(K$5:K4330)</f>
        <v>4326</v>
      </c>
      <c r="M4330" s="286" t="str">
        <f>IF(I4330='5.1'!$E$5,TXM!L4330,"")</f>
        <v/>
      </c>
      <c r="N4330" t="str">
        <f>IFERROR(SMALL($M$5:$M$8000,ROWS($M$5:M4330)),"")</f>
        <v/>
      </c>
      <c r="P4330" t="s">
        <v>2054</v>
      </c>
    </row>
    <row r="4331" spans="1:16" ht="14.4" customHeight="1" x14ac:dyDescent="0.25">
      <c r="A4331" t="s">
        <v>2054</v>
      </c>
      <c r="I4331" s="285" t="s">
        <v>1796</v>
      </c>
      <c r="J4331" t="s">
        <v>748</v>
      </c>
      <c r="K4331" s="300">
        <v>1020</v>
      </c>
      <c r="L4331" s="286">
        <f>ROWS(K$5:K4331)</f>
        <v>4327</v>
      </c>
      <c r="M4331" s="286" t="str">
        <f>IF(I4331='5.1'!$E$5,TXM!L4331,"")</f>
        <v/>
      </c>
      <c r="N4331" t="str">
        <f>IFERROR(SMALL($M$5:$M$8000,ROWS($M$5:M4331)),"")</f>
        <v/>
      </c>
      <c r="P4331" t="s">
        <v>2054</v>
      </c>
    </row>
    <row r="4332" spans="1:16" ht="14.4" customHeight="1" x14ac:dyDescent="0.25">
      <c r="A4332" t="s">
        <v>2054</v>
      </c>
      <c r="I4332" s="285" t="s">
        <v>1796</v>
      </c>
      <c r="J4332" t="s">
        <v>772</v>
      </c>
      <c r="K4332" s="300">
        <v>784</v>
      </c>
      <c r="L4332" s="286">
        <f>ROWS(K$5:K4332)</f>
        <v>4328</v>
      </c>
      <c r="M4332" s="286" t="str">
        <f>IF(I4332='5.1'!$E$5,TXM!L4332,"")</f>
        <v/>
      </c>
      <c r="N4332" t="str">
        <f>IFERROR(SMALL($M$5:$M$8000,ROWS($M$5:M4332)),"")</f>
        <v/>
      </c>
      <c r="P4332" t="s">
        <v>2054</v>
      </c>
    </row>
    <row r="4333" spans="1:16" ht="14.4" customHeight="1" x14ac:dyDescent="0.25">
      <c r="A4333" t="s">
        <v>2054</v>
      </c>
      <c r="I4333" s="285" t="s">
        <v>1796</v>
      </c>
      <c r="J4333" t="s">
        <v>1079</v>
      </c>
      <c r="K4333" s="300">
        <v>96</v>
      </c>
      <c r="L4333" s="286">
        <f>ROWS(K$5:K4333)</f>
        <v>4329</v>
      </c>
      <c r="M4333" s="286" t="str">
        <f>IF(I4333='5.1'!$E$5,TXM!L4333,"")</f>
        <v/>
      </c>
      <c r="N4333" t="str">
        <f>IFERROR(SMALL($M$5:$M$8000,ROWS($M$5:M4333)),"")</f>
        <v/>
      </c>
      <c r="P4333" t="s">
        <v>2054</v>
      </c>
    </row>
    <row r="4334" spans="1:16" ht="14.4" customHeight="1" x14ac:dyDescent="0.25">
      <c r="A4334" t="s">
        <v>2054</v>
      </c>
      <c r="I4334" s="285" t="s">
        <v>1991</v>
      </c>
      <c r="J4334" t="s">
        <v>808</v>
      </c>
      <c r="K4334" s="300">
        <v>34932</v>
      </c>
      <c r="L4334" s="286">
        <f>ROWS(K$5:K4334)</f>
        <v>4330</v>
      </c>
      <c r="M4334" s="286" t="str">
        <f>IF(I4334='5.1'!$E$5,TXM!L4334,"")</f>
        <v/>
      </c>
      <c r="N4334" t="str">
        <f>IFERROR(SMALL($M$5:$M$8000,ROWS($M$5:M4334)),"")</f>
        <v/>
      </c>
      <c r="P4334" t="s">
        <v>2054</v>
      </c>
    </row>
    <row r="4335" spans="1:16" ht="14.4" customHeight="1" x14ac:dyDescent="0.25">
      <c r="A4335" t="s">
        <v>2054</v>
      </c>
      <c r="I4335" s="285" t="s">
        <v>1991</v>
      </c>
      <c r="J4335" t="s">
        <v>760</v>
      </c>
      <c r="K4335" s="300">
        <v>1416</v>
      </c>
      <c r="L4335" s="286">
        <f>ROWS(K$5:K4335)</f>
        <v>4331</v>
      </c>
      <c r="M4335" s="286" t="str">
        <f>IF(I4335='5.1'!$E$5,TXM!L4335,"")</f>
        <v/>
      </c>
      <c r="N4335" t="str">
        <f>IFERROR(SMALL($M$5:$M$8000,ROWS($M$5:M4335)),"")</f>
        <v/>
      </c>
      <c r="P4335" t="s">
        <v>2054</v>
      </c>
    </row>
    <row r="4336" spans="1:16" ht="14.4" customHeight="1" x14ac:dyDescent="0.25">
      <c r="A4336" t="s">
        <v>2054</v>
      </c>
      <c r="I4336" s="285" t="s">
        <v>1991</v>
      </c>
      <c r="J4336" t="s">
        <v>1098</v>
      </c>
      <c r="K4336" s="300">
        <v>703</v>
      </c>
      <c r="L4336" s="286">
        <f>ROWS(K$5:K4336)</f>
        <v>4332</v>
      </c>
      <c r="M4336" s="286" t="str">
        <f>IF(I4336='5.1'!$E$5,TXM!L4336,"")</f>
        <v/>
      </c>
      <c r="N4336" t="str">
        <f>IFERROR(SMALL($M$5:$M$8000,ROWS($M$5:M4336)),"")</f>
        <v/>
      </c>
      <c r="P4336" t="s">
        <v>2054</v>
      </c>
    </row>
    <row r="4337" spans="1:16" ht="14.4" customHeight="1" x14ac:dyDescent="0.25">
      <c r="A4337" t="s">
        <v>2054</v>
      </c>
      <c r="I4337" s="285" t="s">
        <v>1991</v>
      </c>
      <c r="J4337" t="s">
        <v>802</v>
      </c>
      <c r="K4337" s="300">
        <v>662</v>
      </c>
      <c r="L4337" s="286">
        <f>ROWS(K$5:K4337)</f>
        <v>4333</v>
      </c>
      <c r="M4337" s="286" t="str">
        <f>IF(I4337='5.1'!$E$5,TXM!L4337,"")</f>
        <v/>
      </c>
      <c r="N4337" t="str">
        <f>IFERROR(SMALL($M$5:$M$8000,ROWS($M$5:M4337)),"")</f>
        <v/>
      </c>
      <c r="P4337" t="s">
        <v>2054</v>
      </c>
    </row>
    <row r="4338" spans="1:16" ht="14.4" customHeight="1" x14ac:dyDescent="0.25">
      <c r="A4338" t="s">
        <v>2054</v>
      </c>
      <c r="I4338" s="285" t="s">
        <v>1992</v>
      </c>
      <c r="J4338" t="s">
        <v>725</v>
      </c>
      <c r="K4338" s="300">
        <v>66451</v>
      </c>
      <c r="L4338" s="286">
        <f>ROWS(K$5:K4338)</f>
        <v>4334</v>
      </c>
      <c r="M4338" s="286" t="str">
        <f>IF(I4338='5.1'!$E$5,TXM!L4338,"")</f>
        <v/>
      </c>
      <c r="N4338" t="str">
        <f>IFERROR(SMALL($M$5:$M$8000,ROWS($M$5:M4338)),"")</f>
        <v/>
      </c>
      <c r="P4338" t="s">
        <v>2054</v>
      </c>
    </row>
    <row r="4339" spans="1:16" ht="14.4" customHeight="1" x14ac:dyDescent="0.25">
      <c r="A4339" t="s">
        <v>2054</v>
      </c>
      <c r="I4339" s="285" t="s">
        <v>1992</v>
      </c>
      <c r="J4339" t="s">
        <v>107</v>
      </c>
      <c r="K4339" s="300">
        <v>38378</v>
      </c>
      <c r="L4339" s="286">
        <f>ROWS(K$5:K4339)</f>
        <v>4335</v>
      </c>
      <c r="M4339" s="286" t="str">
        <f>IF(I4339='5.1'!$E$5,TXM!L4339,"")</f>
        <v/>
      </c>
      <c r="N4339" t="str">
        <f>IFERROR(SMALL($M$5:$M$8000,ROWS($M$5:M4339)),"")</f>
        <v/>
      </c>
      <c r="P4339" t="s">
        <v>2054</v>
      </c>
    </row>
    <row r="4340" spans="1:16" ht="14.4" customHeight="1" x14ac:dyDescent="0.25">
      <c r="A4340" t="s">
        <v>2054</v>
      </c>
      <c r="I4340" s="285" t="s">
        <v>1992</v>
      </c>
      <c r="J4340" t="s">
        <v>806</v>
      </c>
      <c r="K4340" s="300">
        <v>36453</v>
      </c>
      <c r="L4340" s="286">
        <f>ROWS(K$5:K4340)</f>
        <v>4336</v>
      </c>
      <c r="M4340" s="286" t="str">
        <f>IF(I4340='5.1'!$E$5,TXM!L4340,"")</f>
        <v/>
      </c>
      <c r="N4340" t="str">
        <f>IFERROR(SMALL($M$5:$M$8000,ROWS($M$5:M4340)),"")</f>
        <v/>
      </c>
      <c r="P4340" t="s">
        <v>2054</v>
      </c>
    </row>
    <row r="4341" spans="1:16" ht="14.4" customHeight="1" x14ac:dyDescent="0.25">
      <c r="A4341" t="s">
        <v>2054</v>
      </c>
      <c r="I4341" s="285" t="s">
        <v>1992</v>
      </c>
      <c r="J4341" t="s">
        <v>1098</v>
      </c>
      <c r="K4341" s="300">
        <v>9021</v>
      </c>
      <c r="L4341" s="286">
        <f>ROWS(K$5:K4341)</f>
        <v>4337</v>
      </c>
      <c r="M4341" s="286" t="str">
        <f>IF(I4341='5.1'!$E$5,TXM!L4341,"")</f>
        <v/>
      </c>
      <c r="N4341" t="str">
        <f>IFERROR(SMALL($M$5:$M$8000,ROWS($M$5:M4341)),"")</f>
        <v/>
      </c>
      <c r="P4341" t="s">
        <v>2054</v>
      </c>
    </row>
    <row r="4342" spans="1:16" ht="14.4" customHeight="1" x14ac:dyDescent="0.25">
      <c r="A4342" t="s">
        <v>2054</v>
      </c>
      <c r="I4342" s="285" t="s">
        <v>1992</v>
      </c>
      <c r="J4342" t="s">
        <v>762</v>
      </c>
      <c r="K4342" s="300">
        <v>5720</v>
      </c>
      <c r="L4342" s="286">
        <f>ROWS(K$5:K4342)</f>
        <v>4338</v>
      </c>
      <c r="M4342" s="286" t="str">
        <f>IF(I4342='5.1'!$E$5,TXM!L4342,"")</f>
        <v/>
      </c>
      <c r="N4342" t="str">
        <f>IFERROR(SMALL($M$5:$M$8000,ROWS($M$5:M4342)),"")</f>
        <v/>
      </c>
      <c r="P4342" t="s">
        <v>2054</v>
      </c>
    </row>
    <row r="4343" spans="1:16" ht="14.4" customHeight="1" x14ac:dyDescent="0.25">
      <c r="A4343" t="s">
        <v>2054</v>
      </c>
      <c r="I4343" s="285" t="s">
        <v>1992</v>
      </c>
      <c r="J4343" t="s">
        <v>1093</v>
      </c>
      <c r="K4343" s="300">
        <v>1954</v>
      </c>
      <c r="L4343" s="286">
        <f>ROWS(K$5:K4343)</f>
        <v>4339</v>
      </c>
      <c r="M4343" s="286" t="str">
        <f>IF(I4343='5.1'!$E$5,TXM!L4343,"")</f>
        <v/>
      </c>
      <c r="N4343" t="str">
        <f>IFERROR(SMALL($M$5:$M$8000,ROWS($M$5:M4343)),"")</f>
        <v/>
      </c>
      <c r="P4343" t="s">
        <v>2054</v>
      </c>
    </row>
    <row r="4344" spans="1:16" ht="14.4" customHeight="1" x14ac:dyDescent="0.25">
      <c r="A4344" t="s">
        <v>2054</v>
      </c>
      <c r="I4344" s="285" t="s">
        <v>1992</v>
      </c>
      <c r="J4344" t="s">
        <v>1081</v>
      </c>
      <c r="K4344" s="300">
        <v>166</v>
      </c>
      <c r="L4344" s="286">
        <f>ROWS(K$5:K4344)</f>
        <v>4340</v>
      </c>
      <c r="M4344" s="286" t="str">
        <f>IF(I4344='5.1'!$E$5,TXM!L4344,"")</f>
        <v/>
      </c>
      <c r="N4344" t="str">
        <f>IFERROR(SMALL($M$5:$M$8000,ROWS($M$5:M4344)),"")</f>
        <v/>
      </c>
      <c r="P4344" t="s">
        <v>2054</v>
      </c>
    </row>
    <row r="4345" spans="1:16" ht="14.4" customHeight="1" x14ac:dyDescent="0.25">
      <c r="A4345" t="s">
        <v>2054</v>
      </c>
      <c r="I4345" s="285" t="s">
        <v>1992</v>
      </c>
      <c r="J4345" t="s">
        <v>1080</v>
      </c>
      <c r="K4345" s="300">
        <v>126</v>
      </c>
      <c r="L4345" s="286">
        <f>ROWS(K$5:K4345)</f>
        <v>4341</v>
      </c>
      <c r="M4345" s="286" t="str">
        <f>IF(I4345='5.1'!$E$5,TXM!L4345,"")</f>
        <v/>
      </c>
      <c r="N4345" t="str">
        <f>IFERROR(SMALL($M$5:$M$8000,ROWS($M$5:M4345)),"")</f>
        <v/>
      </c>
      <c r="P4345" t="s">
        <v>2054</v>
      </c>
    </row>
    <row r="4346" spans="1:16" ht="14.4" customHeight="1" x14ac:dyDescent="0.25">
      <c r="A4346" t="s">
        <v>2054</v>
      </c>
      <c r="I4346" s="285" t="s">
        <v>1993</v>
      </c>
      <c r="J4346" t="s">
        <v>808</v>
      </c>
      <c r="K4346" s="300">
        <v>17361482</v>
      </c>
      <c r="L4346" s="286">
        <f>ROWS(K$5:K4346)</f>
        <v>4342</v>
      </c>
      <c r="M4346" s="286" t="str">
        <f>IF(I4346='5.1'!$E$5,TXM!L4346,"")</f>
        <v/>
      </c>
      <c r="N4346" t="str">
        <f>IFERROR(SMALL($M$5:$M$8000,ROWS($M$5:M4346)),"")</f>
        <v/>
      </c>
      <c r="P4346" t="s">
        <v>2054</v>
      </c>
    </row>
    <row r="4347" spans="1:16" ht="14.4" customHeight="1" x14ac:dyDescent="0.25">
      <c r="A4347" t="s">
        <v>2054</v>
      </c>
      <c r="I4347" s="285" t="s">
        <v>1993</v>
      </c>
      <c r="J4347" t="s">
        <v>780</v>
      </c>
      <c r="K4347" s="300">
        <v>11859</v>
      </c>
      <c r="L4347" s="286">
        <f>ROWS(K$5:K4347)</f>
        <v>4343</v>
      </c>
      <c r="M4347" s="286" t="str">
        <f>IF(I4347='5.1'!$E$5,TXM!L4347,"")</f>
        <v/>
      </c>
      <c r="N4347" t="str">
        <f>IFERROR(SMALL($M$5:$M$8000,ROWS($M$5:M4347)),"")</f>
        <v/>
      </c>
      <c r="P4347" t="s">
        <v>2054</v>
      </c>
    </row>
    <row r="4348" spans="1:16" ht="14.4" customHeight="1" x14ac:dyDescent="0.25">
      <c r="A4348" t="s">
        <v>2054</v>
      </c>
      <c r="I4348" s="285" t="s">
        <v>1993</v>
      </c>
      <c r="J4348" t="s">
        <v>997</v>
      </c>
      <c r="K4348" s="300">
        <v>5755</v>
      </c>
      <c r="L4348" s="286">
        <f>ROWS(K$5:K4348)</f>
        <v>4344</v>
      </c>
      <c r="M4348" s="286" t="str">
        <f>IF(I4348='5.1'!$E$5,TXM!L4348,"")</f>
        <v/>
      </c>
      <c r="N4348" t="str">
        <f>IFERROR(SMALL($M$5:$M$8000,ROWS($M$5:M4348)),"")</f>
        <v/>
      </c>
      <c r="P4348" t="s">
        <v>2054</v>
      </c>
    </row>
    <row r="4349" spans="1:16" ht="14.4" customHeight="1" x14ac:dyDescent="0.25">
      <c r="A4349" t="s">
        <v>2054</v>
      </c>
      <c r="I4349" s="285" t="s">
        <v>1993</v>
      </c>
      <c r="J4349" t="s">
        <v>1093</v>
      </c>
      <c r="K4349" s="300">
        <v>1893</v>
      </c>
      <c r="L4349" s="286">
        <f>ROWS(K$5:K4349)</f>
        <v>4345</v>
      </c>
      <c r="M4349" s="286" t="str">
        <f>IF(I4349='5.1'!$E$5,TXM!L4349,"")</f>
        <v/>
      </c>
      <c r="N4349" t="str">
        <f>IFERROR(SMALL($M$5:$M$8000,ROWS($M$5:M4349)),"")</f>
        <v/>
      </c>
      <c r="P4349" t="s">
        <v>2054</v>
      </c>
    </row>
    <row r="4350" spans="1:16" ht="14.4" customHeight="1" x14ac:dyDescent="0.25">
      <c r="A4350" t="s">
        <v>2054</v>
      </c>
      <c r="I4350" s="285" t="s">
        <v>1993</v>
      </c>
      <c r="J4350" t="s">
        <v>1097</v>
      </c>
      <c r="K4350" s="300">
        <v>486</v>
      </c>
      <c r="L4350" s="286">
        <f>ROWS(K$5:K4350)</f>
        <v>4346</v>
      </c>
      <c r="M4350" s="286" t="str">
        <f>IF(I4350='5.1'!$E$5,TXM!L4350,"")</f>
        <v/>
      </c>
      <c r="N4350" t="str">
        <f>IFERROR(SMALL($M$5:$M$8000,ROWS($M$5:M4350)),"")</f>
        <v/>
      </c>
      <c r="P4350" t="s">
        <v>2054</v>
      </c>
    </row>
    <row r="4351" spans="1:16" ht="14.4" customHeight="1" x14ac:dyDescent="0.25">
      <c r="A4351" t="s">
        <v>2054</v>
      </c>
      <c r="I4351" s="285" t="s">
        <v>1993</v>
      </c>
      <c r="J4351" t="s">
        <v>717</v>
      </c>
      <c r="K4351" s="300">
        <v>428</v>
      </c>
      <c r="L4351" s="286">
        <f>ROWS(K$5:K4351)</f>
        <v>4347</v>
      </c>
      <c r="M4351" s="286" t="str">
        <f>IF(I4351='5.1'!$E$5,TXM!L4351,"")</f>
        <v/>
      </c>
      <c r="N4351" t="str">
        <f>IFERROR(SMALL($M$5:$M$8000,ROWS($M$5:M4351)),"")</f>
        <v/>
      </c>
      <c r="P4351" t="s">
        <v>2054</v>
      </c>
    </row>
    <row r="4352" spans="1:16" ht="14.4" customHeight="1" x14ac:dyDescent="0.25">
      <c r="A4352" t="s">
        <v>2054</v>
      </c>
      <c r="I4352" s="285" t="s">
        <v>1993</v>
      </c>
      <c r="J4352" t="s">
        <v>760</v>
      </c>
      <c r="K4352" s="300">
        <v>156</v>
      </c>
      <c r="L4352" s="286">
        <f>ROWS(K$5:K4352)</f>
        <v>4348</v>
      </c>
      <c r="M4352" s="286" t="str">
        <f>IF(I4352='5.1'!$E$5,TXM!L4352,"")</f>
        <v/>
      </c>
      <c r="N4352" t="str">
        <f>IFERROR(SMALL($M$5:$M$8000,ROWS($M$5:M4352)),"")</f>
        <v/>
      </c>
      <c r="P4352" t="s">
        <v>2054</v>
      </c>
    </row>
    <row r="4353" spans="1:16" ht="14.4" customHeight="1" x14ac:dyDescent="0.25">
      <c r="A4353" t="s">
        <v>2054</v>
      </c>
      <c r="I4353" s="285" t="s">
        <v>1800</v>
      </c>
      <c r="J4353" t="s">
        <v>715</v>
      </c>
      <c r="K4353" s="300">
        <v>188114763</v>
      </c>
      <c r="L4353" s="286">
        <f>ROWS(K$5:K4353)</f>
        <v>4349</v>
      </c>
      <c r="M4353" s="286" t="str">
        <f>IF(I4353='5.1'!$E$5,TXM!L4353,"")</f>
        <v/>
      </c>
      <c r="N4353" t="str">
        <f>IFERROR(SMALL($M$5:$M$8000,ROWS($M$5:M4353)),"")</f>
        <v/>
      </c>
      <c r="P4353" t="s">
        <v>2054</v>
      </c>
    </row>
    <row r="4354" spans="1:16" ht="14.4" customHeight="1" x14ac:dyDescent="0.25">
      <c r="A4354" t="s">
        <v>2054</v>
      </c>
      <c r="I4354" s="285" t="s">
        <v>1800</v>
      </c>
      <c r="J4354" t="s">
        <v>1080</v>
      </c>
      <c r="K4354" s="300">
        <v>25782177</v>
      </c>
      <c r="L4354" s="286">
        <f>ROWS(K$5:K4354)</f>
        <v>4350</v>
      </c>
      <c r="M4354" s="286" t="str">
        <f>IF(I4354='5.1'!$E$5,TXM!L4354,"")</f>
        <v/>
      </c>
      <c r="N4354" t="str">
        <f>IFERROR(SMALL($M$5:$M$8000,ROWS($M$5:M4354)),"")</f>
        <v/>
      </c>
      <c r="P4354" t="s">
        <v>2054</v>
      </c>
    </row>
    <row r="4355" spans="1:16" ht="14.4" customHeight="1" x14ac:dyDescent="0.25">
      <c r="A4355" t="s">
        <v>2054</v>
      </c>
      <c r="I4355" s="285" t="s">
        <v>1800</v>
      </c>
      <c r="J4355" t="s">
        <v>823</v>
      </c>
      <c r="K4355" s="300">
        <v>486962</v>
      </c>
      <c r="L4355" s="286">
        <f>ROWS(K$5:K4355)</f>
        <v>4351</v>
      </c>
      <c r="M4355" s="286" t="str">
        <f>IF(I4355='5.1'!$E$5,TXM!L4355,"")</f>
        <v/>
      </c>
      <c r="N4355" t="str">
        <f>IFERROR(SMALL($M$5:$M$8000,ROWS($M$5:M4355)),"")</f>
        <v/>
      </c>
      <c r="P4355" t="s">
        <v>2054</v>
      </c>
    </row>
    <row r="4356" spans="1:16" ht="14.4" customHeight="1" x14ac:dyDescent="0.25">
      <c r="A4356" t="s">
        <v>2054</v>
      </c>
      <c r="I4356" s="285" t="s">
        <v>1800</v>
      </c>
      <c r="J4356" t="s">
        <v>808</v>
      </c>
      <c r="K4356" s="300">
        <v>51010</v>
      </c>
      <c r="L4356" s="286">
        <f>ROWS(K$5:K4356)</f>
        <v>4352</v>
      </c>
      <c r="M4356" s="286" t="str">
        <f>IF(I4356='5.1'!$E$5,TXM!L4356,"")</f>
        <v/>
      </c>
      <c r="N4356" t="str">
        <f>IFERROR(SMALL($M$5:$M$8000,ROWS($M$5:M4356)),"")</f>
        <v/>
      </c>
      <c r="P4356" t="s">
        <v>2054</v>
      </c>
    </row>
    <row r="4357" spans="1:16" ht="14.4" customHeight="1" x14ac:dyDescent="0.25">
      <c r="A4357" t="s">
        <v>2054</v>
      </c>
      <c r="I4357" s="285" t="s">
        <v>1800</v>
      </c>
      <c r="J4357" t="s">
        <v>1076</v>
      </c>
      <c r="K4357" s="300">
        <v>3518</v>
      </c>
      <c r="L4357" s="286">
        <f>ROWS(K$5:K4357)</f>
        <v>4353</v>
      </c>
      <c r="M4357" s="286" t="str">
        <f>IF(I4357='5.1'!$E$5,TXM!L4357,"")</f>
        <v/>
      </c>
      <c r="N4357" t="str">
        <f>IFERROR(SMALL($M$5:$M$8000,ROWS($M$5:M4357)),"")</f>
        <v/>
      </c>
      <c r="P4357" t="s">
        <v>2054</v>
      </c>
    </row>
    <row r="4358" spans="1:16" ht="14.4" customHeight="1" x14ac:dyDescent="0.25">
      <c r="A4358" t="s">
        <v>2054</v>
      </c>
      <c r="I4358" s="285" t="s">
        <v>1800</v>
      </c>
      <c r="J4358" t="s">
        <v>766</v>
      </c>
      <c r="K4358" s="300">
        <v>2461</v>
      </c>
      <c r="L4358" s="286">
        <f>ROWS(K$5:K4358)</f>
        <v>4354</v>
      </c>
      <c r="M4358" s="286" t="str">
        <f>IF(I4358='5.1'!$E$5,TXM!L4358,"")</f>
        <v/>
      </c>
      <c r="N4358" t="str">
        <f>IFERROR(SMALL($M$5:$M$8000,ROWS($M$5:M4358)),"")</f>
        <v/>
      </c>
      <c r="P4358" t="s">
        <v>2054</v>
      </c>
    </row>
    <row r="4359" spans="1:16" ht="14.4" customHeight="1" x14ac:dyDescent="0.25">
      <c r="A4359" t="s">
        <v>2054</v>
      </c>
      <c r="I4359" s="285" t="s">
        <v>1800</v>
      </c>
      <c r="J4359" t="s">
        <v>806</v>
      </c>
      <c r="K4359" s="300">
        <v>1467</v>
      </c>
      <c r="L4359" s="286">
        <f>ROWS(K$5:K4359)</f>
        <v>4355</v>
      </c>
      <c r="M4359" s="286" t="str">
        <f>IF(I4359='5.1'!$E$5,TXM!L4359,"")</f>
        <v/>
      </c>
      <c r="N4359" t="str">
        <f>IFERROR(SMALL($M$5:$M$8000,ROWS($M$5:M4359)),"")</f>
        <v/>
      </c>
      <c r="P4359" t="s">
        <v>2054</v>
      </c>
    </row>
    <row r="4360" spans="1:16" ht="14.4" customHeight="1" x14ac:dyDescent="0.25">
      <c r="A4360" t="s">
        <v>2054</v>
      </c>
      <c r="I4360" s="285" t="s">
        <v>1800</v>
      </c>
      <c r="J4360" t="s">
        <v>760</v>
      </c>
      <c r="K4360" s="300">
        <v>793</v>
      </c>
      <c r="L4360" s="286">
        <f>ROWS(K$5:K4360)</f>
        <v>4356</v>
      </c>
      <c r="M4360" s="286" t="str">
        <f>IF(I4360='5.1'!$E$5,TXM!L4360,"")</f>
        <v/>
      </c>
      <c r="N4360" t="str">
        <f>IFERROR(SMALL($M$5:$M$8000,ROWS($M$5:M4360)),"")</f>
        <v/>
      </c>
      <c r="P4360" t="s">
        <v>2054</v>
      </c>
    </row>
    <row r="4361" spans="1:16" ht="14.4" customHeight="1" x14ac:dyDescent="0.25">
      <c r="A4361" t="s">
        <v>2054</v>
      </c>
      <c r="I4361" s="285" t="s">
        <v>1800</v>
      </c>
      <c r="J4361" t="s">
        <v>762</v>
      </c>
      <c r="K4361" s="300">
        <v>575</v>
      </c>
      <c r="L4361" s="286">
        <f>ROWS(K$5:K4361)</f>
        <v>4357</v>
      </c>
      <c r="M4361" s="286" t="str">
        <f>IF(I4361='5.1'!$E$5,TXM!L4361,"")</f>
        <v/>
      </c>
      <c r="N4361" t="str">
        <f>IFERROR(SMALL($M$5:$M$8000,ROWS($M$5:M4361)),"")</f>
        <v/>
      </c>
      <c r="P4361" t="s">
        <v>2054</v>
      </c>
    </row>
    <row r="4362" spans="1:16" ht="14.4" customHeight="1" x14ac:dyDescent="0.25">
      <c r="A4362" t="s">
        <v>2054</v>
      </c>
      <c r="I4362" s="285" t="s">
        <v>1800</v>
      </c>
      <c r="J4362" t="s">
        <v>105</v>
      </c>
      <c r="K4362" s="300">
        <v>417</v>
      </c>
      <c r="L4362" s="286">
        <f>ROWS(K$5:K4362)</f>
        <v>4358</v>
      </c>
      <c r="M4362" s="286" t="str">
        <f>IF(I4362='5.1'!$E$5,TXM!L4362,"")</f>
        <v/>
      </c>
      <c r="N4362" t="str">
        <f>IFERROR(SMALL($M$5:$M$8000,ROWS($M$5:M4362)),"")</f>
        <v/>
      </c>
      <c r="P4362" t="s">
        <v>2054</v>
      </c>
    </row>
    <row r="4363" spans="1:16" ht="14.4" customHeight="1" x14ac:dyDescent="0.25">
      <c r="A4363" t="s">
        <v>2054</v>
      </c>
      <c r="I4363" s="285" t="s">
        <v>1800</v>
      </c>
      <c r="J4363" t="s">
        <v>1098</v>
      </c>
      <c r="K4363" s="300">
        <v>202</v>
      </c>
      <c r="L4363" s="286">
        <f>ROWS(K$5:K4363)</f>
        <v>4359</v>
      </c>
      <c r="M4363" s="286" t="str">
        <f>IF(I4363='5.1'!$E$5,TXM!L4363,"")</f>
        <v/>
      </c>
      <c r="N4363" t="str">
        <f>IFERROR(SMALL($M$5:$M$8000,ROWS($M$5:M4363)),"")</f>
        <v/>
      </c>
      <c r="P4363" t="s">
        <v>2054</v>
      </c>
    </row>
    <row r="4364" spans="1:16" ht="14.4" customHeight="1" x14ac:dyDescent="0.25">
      <c r="A4364" t="s">
        <v>2054</v>
      </c>
      <c r="I4364" s="285" t="s">
        <v>1994</v>
      </c>
      <c r="J4364" t="s">
        <v>810</v>
      </c>
      <c r="K4364" s="300">
        <v>3734</v>
      </c>
      <c r="L4364" s="286">
        <f>ROWS(K$5:K4364)</f>
        <v>4360</v>
      </c>
      <c r="M4364" s="286" t="str">
        <f>IF(I4364='5.1'!$E$5,TXM!L4364,"")</f>
        <v/>
      </c>
      <c r="N4364" t="str">
        <f>IFERROR(SMALL($M$5:$M$8000,ROWS($M$5:M4364)),"")</f>
        <v/>
      </c>
      <c r="P4364" t="s">
        <v>2054</v>
      </c>
    </row>
    <row r="4365" spans="1:16" ht="14.4" customHeight="1" x14ac:dyDescent="0.25">
      <c r="A4365" t="s">
        <v>2054</v>
      </c>
      <c r="I4365" s="285" t="s">
        <v>1994</v>
      </c>
      <c r="J4365" t="s">
        <v>762</v>
      </c>
      <c r="K4365" s="300">
        <v>1153</v>
      </c>
      <c r="L4365" s="286">
        <f>ROWS(K$5:K4365)</f>
        <v>4361</v>
      </c>
      <c r="M4365" s="286" t="str">
        <f>IF(I4365='5.1'!$E$5,TXM!L4365,"")</f>
        <v/>
      </c>
      <c r="N4365" t="str">
        <f>IFERROR(SMALL($M$5:$M$8000,ROWS($M$5:M4365)),"")</f>
        <v/>
      </c>
      <c r="P4365" t="s">
        <v>2054</v>
      </c>
    </row>
    <row r="4366" spans="1:16" ht="14.4" customHeight="1" x14ac:dyDescent="0.25">
      <c r="A4366" t="s">
        <v>2054</v>
      </c>
      <c r="I4366" s="285" t="s">
        <v>1994</v>
      </c>
      <c r="J4366" t="s">
        <v>1093</v>
      </c>
      <c r="K4366" s="300">
        <v>209</v>
      </c>
      <c r="L4366" s="286">
        <f>ROWS(K$5:K4366)</f>
        <v>4362</v>
      </c>
      <c r="M4366" s="286" t="str">
        <f>IF(I4366='5.1'!$E$5,TXM!L4366,"")</f>
        <v/>
      </c>
      <c r="N4366" t="str">
        <f>IFERROR(SMALL($M$5:$M$8000,ROWS($M$5:M4366)),"")</f>
        <v/>
      </c>
      <c r="P4366" t="s">
        <v>2054</v>
      </c>
    </row>
    <row r="4367" spans="1:16" ht="14.4" customHeight="1" x14ac:dyDescent="0.25">
      <c r="A4367" t="s">
        <v>2054</v>
      </c>
      <c r="I4367" s="285" t="s">
        <v>2064</v>
      </c>
      <c r="J4367" t="s">
        <v>806</v>
      </c>
      <c r="K4367" s="300">
        <v>221205</v>
      </c>
      <c r="L4367" s="286">
        <f>ROWS(K$5:K4367)</f>
        <v>4363</v>
      </c>
      <c r="M4367" s="286" t="str">
        <f>IF(I4367='5.1'!$E$5,TXM!L4367,"")</f>
        <v/>
      </c>
      <c r="N4367" t="str">
        <f>IFERROR(SMALL($M$5:$M$8000,ROWS($M$5:M4367)),"")</f>
        <v/>
      </c>
      <c r="P4367" t="s">
        <v>2054</v>
      </c>
    </row>
    <row r="4368" spans="1:16" ht="14.4" customHeight="1" x14ac:dyDescent="0.25">
      <c r="A4368" t="s">
        <v>2054</v>
      </c>
      <c r="I4368" s="285" t="s">
        <v>2064</v>
      </c>
      <c r="J4368" t="s">
        <v>727</v>
      </c>
      <c r="K4368" s="300">
        <v>14637</v>
      </c>
      <c r="L4368" s="286">
        <f>ROWS(K$5:K4368)</f>
        <v>4364</v>
      </c>
      <c r="M4368" s="286" t="str">
        <f>IF(I4368='5.1'!$E$5,TXM!L4368,"")</f>
        <v/>
      </c>
      <c r="N4368" t="str">
        <f>IFERROR(SMALL($M$5:$M$8000,ROWS($M$5:M4368)),"")</f>
        <v/>
      </c>
      <c r="P4368" t="s">
        <v>2054</v>
      </c>
    </row>
    <row r="4369" spans="1:16" ht="14.4" customHeight="1" x14ac:dyDescent="0.25">
      <c r="A4369" t="s">
        <v>2054</v>
      </c>
      <c r="I4369" s="285" t="s">
        <v>2064</v>
      </c>
      <c r="J4369" t="s">
        <v>766</v>
      </c>
      <c r="K4369" s="300">
        <v>3293</v>
      </c>
      <c r="L4369" s="286">
        <f>ROWS(K$5:K4369)</f>
        <v>4365</v>
      </c>
      <c r="M4369" s="286" t="str">
        <f>IF(I4369='5.1'!$E$5,TXM!L4369,"")</f>
        <v/>
      </c>
      <c r="N4369" t="str">
        <f>IFERROR(SMALL($M$5:$M$8000,ROWS($M$5:M4369)),"")</f>
        <v/>
      </c>
      <c r="P4369" t="s">
        <v>2054</v>
      </c>
    </row>
    <row r="4370" spans="1:16" ht="14.4" customHeight="1" x14ac:dyDescent="0.25">
      <c r="A4370" t="s">
        <v>2054</v>
      </c>
      <c r="I4370" s="285" t="s">
        <v>2064</v>
      </c>
      <c r="J4370" t="s">
        <v>764</v>
      </c>
      <c r="K4370" s="300">
        <v>1715</v>
      </c>
      <c r="L4370" s="286">
        <f>ROWS(K$5:K4370)</f>
        <v>4366</v>
      </c>
      <c r="M4370" s="286" t="str">
        <f>IF(I4370='5.1'!$E$5,TXM!L4370,"")</f>
        <v/>
      </c>
      <c r="N4370" t="str">
        <f>IFERROR(SMALL($M$5:$M$8000,ROWS($M$5:M4370)),"")</f>
        <v/>
      </c>
      <c r="P4370" t="s">
        <v>2054</v>
      </c>
    </row>
    <row r="4371" spans="1:16" ht="14.4" customHeight="1" x14ac:dyDescent="0.25">
      <c r="A4371" t="s">
        <v>2054</v>
      </c>
      <c r="I4371" s="285" t="s">
        <v>2064</v>
      </c>
      <c r="J4371" t="s">
        <v>784</v>
      </c>
      <c r="K4371" s="300">
        <v>779</v>
      </c>
      <c r="L4371" s="286">
        <f>ROWS(K$5:K4371)</f>
        <v>4367</v>
      </c>
      <c r="M4371" s="286" t="str">
        <f>IF(I4371='5.1'!$E$5,TXM!L4371,"")</f>
        <v/>
      </c>
      <c r="N4371" t="str">
        <f>IFERROR(SMALL($M$5:$M$8000,ROWS($M$5:M4371)),"")</f>
        <v/>
      </c>
      <c r="P4371" t="s">
        <v>2054</v>
      </c>
    </row>
    <row r="4372" spans="1:16" ht="14.4" customHeight="1" x14ac:dyDescent="0.25">
      <c r="A4372" t="s">
        <v>2054</v>
      </c>
      <c r="I4372" s="285" t="s">
        <v>2064</v>
      </c>
      <c r="J4372" t="s">
        <v>1080</v>
      </c>
      <c r="K4372" s="300">
        <v>62</v>
      </c>
      <c r="L4372" s="286">
        <f>ROWS(K$5:K4372)</f>
        <v>4368</v>
      </c>
      <c r="M4372" s="286" t="str">
        <f>IF(I4372='5.1'!$E$5,TXM!L4372,"")</f>
        <v/>
      </c>
      <c r="N4372" t="str">
        <f>IFERROR(SMALL($M$5:$M$8000,ROWS($M$5:M4372)),"")</f>
        <v/>
      </c>
      <c r="P4372" t="s">
        <v>2054</v>
      </c>
    </row>
    <row r="4373" spans="1:16" ht="14.4" customHeight="1" x14ac:dyDescent="0.25">
      <c r="A4373" t="s">
        <v>2054</v>
      </c>
      <c r="I4373" s="285" t="s">
        <v>2065</v>
      </c>
      <c r="J4373" t="s">
        <v>725</v>
      </c>
      <c r="K4373" s="300">
        <v>13499</v>
      </c>
      <c r="L4373" s="286">
        <f>ROWS(K$5:K4373)</f>
        <v>4369</v>
      </c>
      <c r="M4373" s="286" t="str">
        <f>IF(I4373='5.1'!$E$5,TXM!L4373,"")</f>
        <v/>
      </c>
      <c r="N4373" t="str">
        <f>IFERROR(SMALL($M$5:$M$8000,ROWS($M$5:M4373)),"")</f>
        <v/>
      </c>
      <c r="P4373" t="s">
        <v>2054</v>
      </c>
    </row>
    <row r="4374" spans="1:16" ht="14.4" customHeight="1" x14ac:dyDescent="0.25">
      <c r="A4374" t="s">
        <v>2054</v>
      </c>
      <c r="I4374" s="285" t="s">
        <v>1995</v>
      </c>
      <c r="J4374" t="s">
        <v>806</v>
      </c>
      <c r="K4374" s="300">
        <v>254627</v>
      </c>
      <c r="L4374" s="286">
        <f>ROWS(K$5:K4374)</f>
        <v>4370</v>
      </c>
      <c r="M4374" s="286" t="str">
        <f>IF(I4374='5.1'!$E$5,TXM!L4374,"")</f>
        <v/>
      </c>
      <c r="N4374" t="str">
        <f>IFERROR(SMALL($M$5:$M$8000,ROWS($M$5:M4374)),"")</f>
        <v/>
      </c>
      <c r="P4374" t="s">
        <v>2054</v>
      </c>
    </row>
    <row r="4375" spans="1:16" ht="14.4" customHeight="1" x14ac:dyDescent="0.25">
      <c r="A4375" t="s">
        <v>2054</v>
      </c>
      <c r="I4375" s="285" t="s">
        <v>1995</v>
      </c>
      <c r="J4375" t="s">
        <v>810</v>
      </c>
      <c r="K4375" s="300">
        <v>231545</v>
      </c>
      <c r="L4375" s="286">
        <f>ROWS(K$5:K4375)</f>
        <v>4371</v>
      </c>
      <c r="M4375" s="286" t="str">
        <f>IF(I4375='5.1'!$E$5,TXM!L4375,"")</f>
        <v/>
      </c>
      <c r="N4375" t="str">
        <f>IFERROR(SMALL($M$5:$M$8000,ROWS($M$5:M4375)),"")</f>
        <v/>
      </c>
      <c r="P4375" t="s">
        <v>2054</v>
      </c>
    </row>
    <row r="4376" spans="1:16" ht="14.4" customHeight="1" x14ac:dyDescent="0.25">
      <c r="A4376" t="s">
        <v>2054</v>
      </c>
      <c r="I4376" s="285" t="s">
        <v>1995</v>
      </c>
      <c r="J4376" t="s">
        <v>725</v>
      </c>
      <c r="K4376" s="300">
        <v>163509</v>
      </c>
      <c r="L4376" s="286">
        <f>ROWS(K$5:K4376)</f>
        <v>4372</v>
      </c>
      <c r="M4376" s="286" t="str">
        <f>IF(I4376='5.1'!$E$5,TXM!L4376,"")</f>
        <v/>
      </c>
      <c r="N4376" t="str">
        <f>IFERROR(SMALL($M$5:$M$8000,ROWS($M$5:M4376)),"")</f>
        <v/>
      </c>
      <c r="P4376" t="s">
        <v>2054</v>
      </c>
    </row>
    <row r="4377" spans="1:16" ht="14.4" customHeight="1" x14ac:dyDescent="0.25">
      <c r="A4377" t="s">
        <v>2054</v>
      </c>
      <c r="I4377" s="285" t="s">
        <v>1995</v>
      </c>
      <c r="J4377" t="s">
        <v>1092</v>
      </c>
      <c r="K4377" s="300">
        <v>28463</v>
      </c>
      <c r="L4377" s="286">
        <f>ROWS(K$5:K4377)</f>
        <v>4373</v>
      </c>
      <c r="M4377" s="286" t="str">
        <f>IF(I4377='5.1'!$E$5,TXM!L4377,"")</f>
        <v/>
      </c>
      <c r="N4377" t="str">
        <f>IFERROR(SMALL($M$5:$M$8000,ROWS($M$5:M4377)),"")</f>
        <v/>
      </c>
      <c r="P4377" t="s">
        <v>2054</v>
      </c>
    </row>
    <row r="4378" spans="1:16" ht="14.4" customHeight="1" x14ac:dyDescent="0.25">
      <c r="A4378" t="s">
        <v>2054</v>
      </c>
      <c r="I4378" s="285" t="s">
        <v>1995</v>
      </c>
      <c r="J4378" t="s">
        <v>1079</v>
      </c>
      <c r="K4378" s="300">
        <v>24861</v>
      </c>
      <c r="L4378" s="286">
        <f>ROWS(K$5:K4378)</f>
        <v>4374</v>
      </c>
      <c r="M4378" s="286" t="str">
        <f>IF(I4378='5.1'!$E$5,TXM!L4378,"")</f>
        <v/>
      </c>
      <c r="N4378" t="str">
        <f>IFERROR(SMALL($M$5:$M$8000,ROWS($M$5:M4378)),"")</f>
        <v/>
      </c>
      <c r="P4378" t="s">
        <v>2054</v>
      </c>
    </row>
    <row r="4379" spans="1:16" ht="14.4" customHeight="1" x14ac:dyDescent="0.25">
      <c r="A4379" t="s">
        <v>2054</v>
      </c>
      <c r="I4379" s="285" t="s">
        <v>1995</v>
      </c>
      <c r="J4379" t="s">
        <v>808</v>
      </c>
      <c r="K4379" s="300">
        <v>2570</v>
      </c>
      <c r="L4379" s="286">
        <f>ROWS(K$5:K4379)</f>
        <v>4375</v>
      </c>
      <c r="M4379" s="286" t="str">
        <f>IF(I4379='5.1'!$E$5,TXM!L4379,"")</f>
        <v/>
      </c>
      <c r="N4379" t="str">
        <f>IFERROR(SMALL($M$5:$M$8000,ROWS($M$5:M4379)),"")</f>
        <v/>
      </c>
      <c r="P4379" t="s">
        <v>2054</v>
      </c>
    </row>
    <row r="4380" spans="1:16" ht="14.4" customHeight="1" x14ac:dyDescent="0.25">
      <c r="A4380" t="s">
        <v>2054</v>
      </c>
      <c r="I4380" s="285" t="s">
        <v>1995</v>
      </c>
      <c r="J4380" t="s">
        <v>760</v>
      </c>
      <c r="K4380" s="300">
        <v>1333</v>
      </c>
      <c r="L4380" s="286">
        <f>ROWS(K$5:K4380)</f>
        <v>4376</v>
      </c>
      <c r="M4380" s="286" t="str">
        <f>IF(I4380='5.1'!$E$5,TXM!L4380,"")</f>
        <v/>
      </c>
      <c r="N4380" t="str">
        <f>IFERROR(SMALL($M$5:$M$8000,ROWS($M$5:M4380)),"")</f>
        <v/>
      </c>
      <c r="P4380" t="s">
        <v>2054</v>
      </c>
    </row>
    <row r="4381" spans="1:16" ht="14.4" customHeight="1" x14ac:dyDescent="0.25">
      <c r="A4381" t="s">
        <v>2054</v>
      </c>
      <c r="I4381" s="285" t="s">
        <v>1995</v>
      </c>
      <c r="J4381" t="s">
        <v>107</v>
      </c>
      <c r="K4381" s="300">
        <v>6</v>
      </c>
      <c r="L4381" s="286">
        <f>ROWS(K$5:K4381)</f>
        <v>4377</v>
      </c>
      <c r="M4381" s="286" t="str">
        <f>IF(I4381='5.1'!$E$5,TXM!L4381,"")</f>
        <v/>
      </c>
      <c r="N4381" t="str">
        <f>IFERROR(SMALL($M$5:$M$8000,ROWS($M$5:M4381)),"")</f>
        <v/>
      </c>
      <c r="P4381" t="s">
        <v>2054</v>
      </c>
    </row>
    <row r="4382" spans="1:16" ht="14.4" customHeight="1" x14ac:dyDescent="0.25">
      <c r="A4382" t="s">
        <v>2054</v>
      </c>
      <c r="I4382" s="285" t="s">
        <v>1996</v>
      </c>
      <c r="J4382" t="s">
        <v>118</v>
      </c>
      <c r="K4382" s="300">
        <v>7458184</v>
      </c>
      <c r="L4382" s="286">
        <f>ROWS(K$5:K4382)</f>
        <v>4378</v>
      </c>
      <c r="M4382" s="286" t="str">
        <f>IF(I4382='5.1'!$E$5,TXM!L4382,"")</f>
        <v/>
      </c>
      <c r="N4382" t="str">
        <f>IFERROR(SMALL($M$5:$M$8000,ROWS($M$5:M4382)),"")</f>
        <v/>
      </c>
      <c r="P4382" t="s">
        <v>2054</v>
      </c>
    </row>
    <row r="4383" spans="1:16" ht="14.4" customHeight="1" x14ac:dyDescent="0.25">
      <c r="A4383" t="s">
        <v>2054</v>
      </c>
      <c r="I4383" s="285" t="s">
        <v>1996</v>
      </c>
      <c r="J4383" t="s">
        <v>806</v>
      </c>
      <c r="K4383" s="300">
        <v>398837</v>
      </c>
      <c r="L4383" s="286">
        <f>ROWS(K$5:K4383)</f>
        <v>4379</v>
      </c>
      <c r="M4383" s="286" t="str">
        <f>IF(I4383='5.1'!$E$5,TXM!L4383,"")</f>
        <v/>
      </c>
      <c r="N4383" t="str">
        <f>IFERROR(SMALL($M$5:$M$8000,ROWS($M$5:M4383)),"")</f>
        <v/>
      </c>
      <c r="P4383" t="s">
        <v>2054</v>
      </c>
    </row>
    <row r="4384" spans="1:16" ht="14.4" customHeight="1" x14ac:dyDescent="0.25">
      <c r="A4384" t="s">
        <v>2054</v>
      </c>
      <c r="I4384" s="285" t="s">
        <v>1996</v>
      </c>
      <c r="J4384" t="s">
        <v>707</v>
      </c>
      <c r="K4384" s="300">
        <v>343072</v>
      </c>
      <c r="L4384" s="286">
        <f>ROWS(K$5:K4384)</f>
        <v>4380</v>
      </c>
      <c r="M4384" s="286" t="str">
        <f>IF(I4384='5.1'!$E$5,TXM!L4384,"")</f>
        <v/>
      </c>
      <c r="N4384" t="str">
        <f>IFERROR(SMALL($M$5:$M$8000,ROWS($M$5:M4384)),"")</f>
        <v/>
      </c>
      <c r="P4384" t="s">
        <v>2054</v>
      </c>
    </row>
    <row r="4385" spans="1:16" ht="14.4" customHeight="1" x14ac:dyDescent="0.25">
      <c r="A4385" t="s">
        <v>2054</v>
      </c>
      <c r="I4385" s="285" t="s">
        <v>1996</v>
      </c>
      <c r="J4385" t="s">
        <v>1093</v>
      </c>
      <c r="K4385" s="300">
        <v>286070</v>
      </c>
      <c r="L4385" s="286">
        <f>ROWS(K$5:K4385)</f>
        <v>4381</v>
      </c>
      <c r="M4385" s="286" t="str">
        <f>IF(I4385='5.1'!$E$5,TXM!L4385,"")</f>
        <v/>
      </c>
      <c r="N4385" t="str">
        <f>IFERROR(SMALL($M$5:$M$8000,ROWS($M$5:M4385)),"")</f>
        <v/>
      </c>
      <c r="P4385" t="s">
        <v>2054</v>
      </c>
    </row>
    <row r="4386" spans="1:16" ht="14.4" customHeight="1" x14ac:dyDescent="0.25">
      <c r="A4386" t="s">
        <v>2054</v>
      </c>
      <c r="I4386" s="285" t="s">
        <v>1996</v>
      </c>
      <c r="J4386" t="s">
        <v>776</v>
      </c>
      <c r="K4386" s="300">
        <v>258306</v>
      </c>
      <c r="L4386" s="286">
        <f>ROWS(K$5:K4386)</f>
        <v>4382</v>
      </c>
      <c r="M4386" s="286" t="str">
        <f>IF(I4386='5.1'!$E$5,TXM!L4386,"")</f>
        <v/>
      </c>
      <c r="N4386" t="str">
        <f>IFERROR(SMALL($M$5:$M$8000,ROWS($M$5:M4386)),"")</f>
        <v/>
      </c>
      <c r="P4386" t="s">
        <v>2054</v>
      </c>
    </row>
    <row r="4387" spans="1:16" ht="14.4" customHeight="1" x14ac:dyDescent="0.25">
      <c r="A4387" t="s">
        <v>2054</v>
      </c>
      <c r="I4387" s="285" t="s">
        <v>1996</v>
      </c>
      <c r="J4387" t="s">
        <v>113</v>
      </c>
      <c r="K4387" s="300">
        <v>222241</v>
      </c>
      <c r="L4387" s="286">
        <f>ROWS(K$5:K4387)</f>
        <v>4383</v>
      </c>
      <c r="M4387" s="286" t="str">
        <f>IF(I4387='5.1'!$E$5,TXM!L4387,"")</f>
        <v/>
      </c>
      <c r="N4387" t="str">
        <f>IFERROR(SMALL($M$5:$M$8000,ROWS($M$5:M4387)),"")</f>
        <v/>
      </c>
      <c r="P4387" t="s">
        <v>2054</v>
      </c>
    </row>
    <row r="4388" spans="1:16" ht="14.4" customHeight="1" x14ac:dyDescent="0.25">
      <c r="A4388" t="s">
        <v>2054</v>
      </c>
      <c r="I4388" s="285" t="s">
        <v>1996</v>
      </c>
      <c r="J4388" t="s">
        <v>1080</v>
      </c>
      <c r="K4388" s="300">
        <v>181577</v>
      </c>
      <c r="L4388" s="286">
        <f>ROWS(K$5:K4388)</f>
        <v>4384</v>
      </c>
      <c r="M4388" s="286" t="str">
        <f>IF(I4388='5.1'!$E$5,TXM!L4388,"")</f>
        <v/>
      </c>
      <c r="N4388" t="str">
        <f>IFERROR(SMALL($M$5:$M$8000,ROWS($M$5:M4388)),"")</f>
        <v/>
      </c>
      <c r="P4388" t="s">
        <v>2054</v>
      </c>
    </row>
    <row r="4389" spans="1:16" ht="14.4" customHeight="1" x14ac:dyDescent="0.25">
      <c r="A4389" t="s">
        <v>2054</v>
      </c>
      <c r="I4389" s="285" t="s">
        <v>1996</v>
      </c>
      <c r="J4389" t="s">
        <v>784</v>
      </c>
      <c r="K4389" s="300">
        <v>149960</v>
      </c>
      <c r="L4389" s="286">
        <f>ROWS(K$5:K4389)</f>
        <v>4385</v>
      </c>
      <c r="M4389" s="286" t="str">
        <f>IF(I4389='5.1'!$E$5,TXM!L4389,"")</f>
        <v/>
      </c>
      <c r="N4389" t="str">
        <f>IFERROR(SMALL($M$5:$M$8000,ROWS($M$5:M4389)),"")</f>
        <v/>
      </c>
      <c r="P4389" t="s">
        <v>2054</v>
      </c>
    </row>
    <row r="4390" spans="1:16" ht="14.4" customHeight="1" x14ac:dyDescent="0.25">
      <c r="A4390" t="s">
        <v>2054</v>
      </c>
      <c r="I4390" s="285" t="s">
        <v>1996</v>
      </c>
      <c r="J4390" t="s">
        <v>808</v>
      </c>
      <c r="K4390" s="300">
        <v>126970</v>
      </c>
      <c r="L4390" s="286">
        <f>ROWS(K$5:K4390)</f>
        <v>4386</v>
      </c>
      <c r="M4390" s="286" t="str">
        <f>IF(I4390='5.1'!$E$5,TXM!L4390,"")</f>
        <v/>
      </c>
      <c r="N4390" t="str">
        <f>IFERROR(SMALL($M$5:$M$8000,ROWS($M$5:M4390)),"")</f>
        <v/>
      </c>
      <c r="P4390" t="s">
        <v>2054</v>
      </c>
    </row>
    <row r="4391" spans="1:16" ht="14.4" customHeight="1" x14ac:dyDescent="0.25">
      <c r="A4391" t="s">
        <v>2054</v>
      </c>
      <c r="I4391" s="285" t="s">
        <v>1996</v>
      </c>
      <c r="J4391" t="s">
        <v>1090</v>
      </c>
      <c r="K4391" s="300">
        <v>68243</v>
      </c>
      <c r="L4391" s="286">
        <f>ROWS(K$5:K4391)</f>
        <v>4387</v>
      </c>
      <c r="M4391" s="286" t="str">
        <f>IF(I4391='5.1'!$E$5,TXM!L4391,"")</f>
        <v/>
      </c>
      <c r="N4391" t="str">
        <f>IFERROR(SMALL($M$5:$M$8000,ROWS($M$5:M4391)),"")</f>
        <v/>
      </c>
      <c r="P4391" t="s">
        <v>2054</v>
      </c>
    </row>
    <row r="4392" spans="1:16" ht="14.4" customHeight="1" x14ac:dyDescent="0.25">
      <c r="A4392" t="s">
        <v>2054</v>
      </c>
      <c r="I4392" s="285" t="s">
        <v>1996</v>
      </c>
      <c r="J4392" t="s">
        <v>810</v>
      </c>
      <c r="K4392" s="300">
        <v>62733</v>
      </c>
      <c r="L4392" s="286">
        <f>ROWS(K$5:K4392)</f>
        <v>4388</v>
      </c>
      <c r="M4392" s="286" t="str">
        <f>IF(I4392='5.1'!$E$5,TXM!L4392,"")</f>
        <v/>
      </c>
      <c r="N4392" t="str">
        <f>IFERROR(SMALL($M$5:$M$8000,ROWS($M$5:M4392)),"")</f>
        <v/>
      </c>
      <c r="P4392" t="s">
        <v>2054</v>
      </c>
    </row>
    <row r="4393" spans="1:16" ht="14.4" customHeight="1" x14ac:dyDescent="0.25">
      <c r="A4393" t="s">
        <v>2054</v>
      </c>
      <c r="I4393" s="285" t="s">
        <v>1996</v>
      </c>
      <c r="J4393" t="s">
        <v>802</v>
      </c>
      <c r="K4393" s="300">
        <v>40203</v>
      </c>
      <c r="L4393" s="286">
        <f>ROWS(K$5:K4393)</f>
        <v>4389</v>
      </c>
      <c r="M4393" s="286" t="str">
        <f>IF(I4393='5.1'!$E$5,TXM!L4393,"")</f>
        <v/>
      </c>
      <c r="N4393" t="str">
        <f>IFERROR(SMALL($M$5:$M$8000,ROWS($M$5:M4393)),"")</f>
        <v/>
      </c>
      <c r="P4393" t="s">
        <v>2054</v>
      </c>
    </row>
    <row r="4394" spans="1:16" ht="14.4" customHeight="1" x14ac:dyDescent="0.25">
      <c r="A4394" t="s">
        <v>2054</v>
      </c>
      <c r="I4394" s="285" t="s">
        <v>1996</v>
      </c>
      <c r="J4394" t="s">
        <v>1081</v>
      </c>
      <c r="K4394" s="300">
        <v>17089</v>
      </c>
      <c r="L4394" s="286">
        <f>ROWS(K$5:K4394)</f>
        <v>4390</v>
      </c>
      <c r="M4394" s="286" t="str">
        <f>IF(I4394='5.1'!$E$5,TXM!L4394,"")</f>
        <v/>
      </c>
      <c r="N4394" t="str">
        <f>IFERROR(SMALL($M$5:$M$8000,ROWS($M$5:M4394)),"")</f>
        <v/>
      </c>
      <c r="P4394" t="s">
        <v>2054</v>
      </c>
    </row>
    <row r="4395" spans="1:16" ht="14.4" customHeight="1" x14ac:dyDescent="0.25">
      <c r="A4395" t="s">
        <v>2054</v>
      </c>
      <c r="I4395" s="285" t="s">
        <v>1996</v>
      </c>
      <c r="J4395" t="s">
        <v>786</v>
      </c>
      <c r="K4395" s="300">
        <v>13009</v>
      </c>
      <c r="L4395" s="286">
        <f>ROWS(K$5:K4395)</f>
        <v>4391</v>
      </c>
      <c r="M4395" s="286" t="str">
        <f>IF(I4395='5.1'!$E$5,TXM!L4395,"")</f>
        <v/>
      </c>
      <c r="N4395" t="str">
        <f>IFERROR(SMALL($M$5:$M$8000,ROWS($M$5:M4395)),"")</f>
        <v/>
      </c>
      <c r="P4395" t="s">
        <v>2054</v>
      </c>
    </row>
    <row r="4396" spans="1:16" ht="14.4" customHeight="1" x14ac:dyDescent="0.25">
      <c r="A4396" t="s">
        <v>2054</v>
      </c>
      <c r="I4396" s="285" t="s">
        <v>1996</v>
      </c>
      <c r="J4396" t="s">
        <v>115</v>
      </c>
      <c r="K4396" s="300">
        <v>9807</v>
      </c>
      <c r="L4396" s="286">
        <f>ROWS(K$5:K4396)</f>
        <v>4392</v>
      </c>
      <c r="M4396" s="286" t="str">
        <f>IF(I4396='5.1'!$E$5,TXM!L4396,"")</f>
        <v/>
      </c>
      <c r="N4396" t="str">
        <f>IFERROR(SMALL($M$5:$M$8000,ROWS($M$5:M4396)),"")</f>
        <v/>
      </c>
      <c r="P4396" t="s">
        <v>2054</v>
      </c>
    </row>
    <row r="4397" spans="1:16" ht="14.4" customHeight="1" x14ac:dyDescent="0.25">
      <c r="A4397" t="s">
        <v>2054</v>
      </c>
      <c r="I4397" s="285" t="s">
        <v>1996</v>
      </c>
      <c r="J4397" t="s">
        <v>752</v>
      </c>
      <c r="K4397" s="300">
        <v>8317</v>
      </c>
      <c r="L4397" s="286">
        <f>ROWS(K$5:K4397)</f>
        <v>4393</v>
      </c>
      <c r="M4397" s="286" t="str">
        <f>IF(I4397='5.1'!$E$5,TXM!L4397,"")</f>
        <v/>
      </c>
      <c r="N4397" t="str">
        <f>IFERROR(SMALL($M$5:$M$8000,ROWS($M$5:M4397)),"")</f>
        <v/>
      </c>
      <c r="P4397" t="s">
        <v>2054</v>
      </c>
    </row>
    <row r="4398" spans="1:16" ht="14.4" customHeight="1" x14ac:dyDescent="0.25">
      <c r="A4398" t="s">
        <v>2054</v>
      </c>
      <c r="I4398" s="285" t="s">
        <v>1996</v>
      </c>
      <c r="J4398" t="s">
        <v>788</v>
      </c>
      <c r="K4398" s="300">
        <v>2633</v>
      </c>
      <c r="L4398" s="286">
        <f>ROWS(K$5:K4398)</f>
        <v>4394</v>
      </c>
      <c r="M4398" s="286" t="str">
        <f>IF(I4398='5.1'!$E$5,TXM!L4398,"")</f>
        <v/>
      </c>
      <c r="N4398" t="str">
        <f>IFERROR(SMALL($M$5:$M$8000,ROWS($M$5:M4398)),"")</f>
        <v/>
      </c>
      <c r="P4398" t="s">
        <v>2054</v>
      </c>
    </row>
    <row r="4399" spans="1:16" ht="14.4" customHeight="1" x14ac:dyDescent="0.25">
      <c r="A4399" t="s">
        <v>2054</v>
      </c>
      <c r="I4399" s="285" t="s">
        <v>1996</v>
      </c>
      <c r="J4399" t="s">
        <v>1086</v>
      </c>
      <c r="K4399" s="300">
        <v>2002</v>
      </c>
      <c r="L4399" s="286">
        <f>ROWS(K$5:K4399)</f>
        <v>4395</v>
      </c>
      <c r="M4399" s="286" t="str">
        <f>IF(I4399='5.1'!$E$5,TXM!L4399,"")</f>
        <v/>
      </c>
      <c r="N4399" t="str">
        <f>IFERROR(SMALL($M$5:$M$8000,ROWS($M$5:M4399)),"")</f>
        <v/>
      </c>
      <c r="P4399" t="s">
        <v>2054</v>
      </c>
    </row>
    <row r="4400" spans="1:16" ht="14.4" customHeight="1" x14ac:dyDescent="0.25">
      <c r="A4400" t="s">
        <v>2054</v>
      </c>
      <c r="I4400" s="285" t="s">
        <v>1996</v>
      </c>
      <c r="J4400" t="s">
        <v>762</v>
      </c>
      <c r="K4400" s="300">
        <v>1349</v>
      </c>
      <c r="L4400" s="286">
        <f>ROWS(K$5:K4400)</f>
        <v>4396</v>
      </c>
      <c r="M4400" s="286" t="str">
        <f>IF(I4400='5.1'!$E$5,TXM!L4400,"")</f>
        <v/>
      </c>
      <c r="N4400" t="str">
        <f>IFERROR(SMALL($M$5:$M$8000,ROWS($M$5:M4400)),"")</f>
        <v/>
      </c>
      <c r="P4400" t="s">
        <v>2054</v>
      </c>
    </row>
    <row r="4401" spans="1:16" ht="14.4" customHeight="1" x14ac:dyDescent="0.25">
      <c r="A4401" t="s">
        <v>2054</v>
      </c>
      <c r="I4401" s="285" t="s">
        <v>1996</v>
      </c>
      <c r="J4401" t="s">
        <v>102</v>
      </c>
      <c r="K4401" s="300">
        <v>1094</v>
      </c>
      <c r="L4401" s="286">
        <f>ROWS(K$5:K4401)</f>
        <v>4397</v>
      </c>
      <c r="M4401" s="286" t="str">
        <f>IF(I4401='5.1'!$E$5,TXM!L4401,"")</f>
        <v/>
      </c>
      <c r="N4401" t="str">
        <f>IFERROR(SMALL($M$5:$M$8000,ROWS($M$5:M4401)),"")</f>
        <v/>
      </c>
      <c r="P4401" t="s">
        <v>2054</v>
      </c>
    </row>
    <row r="4402" spans="1:16" ht="14.4" customHeight="1" x14ac:dyDescent="0.25">
      <c r="A4402" t="s">
        <v>2054</v>
      </c>
      <c r="I4402" s="285" t="s">
        <v>1996</v>
      </c>
      <c r="J4402" t="s">
        <v>782</v>
      </c>
      <c r="K4402" s="300">
        <v>465</v>
      </c>
      <c r="L4402" s="286">
        <f>ROWS(K$5:K4402)</f>
        <v>4398</v>
      </c>
      <c r="M4402" s="286" t="str">
        <f>IF(I4402='5.1'!$E$5,TXM!L4402,"")</f>
        <v/>
      </c>
      <c r="N4402" t="str">
        <f>IFERROR(SMALL($M$5:$M$8000,ROWS($M$5:M4402)),"")</f>
        <v/>
      </c>
      <c r="P4402" t="s">
        <v>2054</v>
      </c>
    </row>
    <row r="4403" spans="1:16" ht="14.4" customHeight="1" x14ac:dyDescent="0.25">
      <c r="A4403" t="s">
        <v>2054</v>
      </c>
      <c r="I4403" s="285" t="s">
        <v>1996</v>
      </c>
      <c r="J4403" t="s">
        <v>821</v>
      </c>
      <c r="K4403" s="300">
        <v>223</v>
      </c>
      <c r="L4403" s="286">
        <f>ROWS(K$5:K4403)</f>
        <v>4399</v>
      </c>
      <c r="M4403" s="286" t="str">
        <f>IF(I4403='5.1'!$E$5,TXM!L4403,"")</f>
        <v/>
      </c>
      <c r="N4403" t="str">
        <f>IFERROR(SMALL($M$5:$M$8000,ROWS($M$5:M4403)),"")</f>
        <v/>
      </c>
      <c r="P4403" t="s">
        <v>2054</v>
      </c>
    </row>
    <row r="4404" spans="1:16" ht="14.4" customHeight="1" x14ac:dyDescent="0.25">
      <c r="A4404" t="s">
        <v>2054</v>
      </c>
      <c r="I4404" s="285" t="s">
        <v>1996</v>
      </c>
      <c r="J4404" t="s">
        <v>796</v>
      </c>
      <c r="K4404" s="300">
        <v>155</v>
      </c>
      <c r="L4404" s="286">
        <f>ROWS(K$5:K4404)</f>
        <v>4400</v>
      </c>
      <c r="M4404" s="286" t="str">
        <f>IF(I4404='5.1'!$E$5,TXM!L4404,"")</f>
        <v/>
      </c>
      <c r="N4404" t="str">
        <f>IFERROR(SMALL($M$5:$M$8000,ROWS($M$5:M4404)),"")</f>
        <v/>
      </c>
      <c r="P4404" t="s">
        <v>2054</v>
      </c>
    </row>
    <row r="4405" spans="1:16" ht="14.4" customHeight="1" x14ac:dyDescent="0.25">
      <c r="A4405" t="s">
        <v>2054</v>
      </c>
      <c r="I4405" s="285" t="s">
        <v>1996</v>
      </c>
      <c r="J4405" t="s">
        <v>1087</v>
      </c>
      <c r="K4405" s="300">
        <v>4</v>
      </c>
      <c r="L4405" s="286">
        <f>ROWS(K$5:K4405)</f>
        <v>4401</v>
      </c>
      <c r="M4405" s="286" t="str">
        <f>IF(I4405='5.1'!$E$5,TXM!L4405,"")</f>
        <v/>
      </c>
      <c r="N4405" t="str">
        <f>IFERROR(SMALL($M$5:$M$8000,ROWS($M$5:M4405)),"")</f>
        <v/>
      </c>
      <c r="P4405" t="s">
        <v>2054</v>
      </c>
    </row>
    <row r="4406" spans="1:16" ht="14.4" customHeight="1" x14ac:dyDescent="0.25">
      <c r="A4406" t="s">
        <v>2054</v>
      </c>
      <c r="I4406" s="285" t="s">
        <v>1997</v>
      </c>
      <c r="J4406" t="s">
        <v>715</v>
      </c>
      <c r="K4406" s="300">
        <v>255871282</v>
      </c>
      <c r="L4406" s="286">
        <f>ROWS(K$5:K4406)</f>
        <v>4402</v>
      </c>
      <c r="M4406" s="286" t="str">
        <f>IF(I4406='5.1'!$E$5,TXM!L4406,"")</f>
        <v/>
      </c>
      <c r="N4406" t="str">
        <f>IFERROR(SMALL($M$5:$M$8000,ROWS($M$5:M4406)),"")</f>
        <v/>
      </c>
      <c r="P4406" t="s">
        <v>2054</v>
      </c>
    </row>
    <row r="4407" spans="1:16" ht="14.4" customHeight="1" x14ac:dyDescent="0.25">
      <c r="A4407" t="s">
        <v>2054</v>
      </c>
      <c r="I4407" s="285" t="s">
        <v>1997</v>
      </c>
      <c r="J4407" t="s">
        <v>711</v>
      </c>
      <c r="K4407" s="300">
        <v>55953</v>
      </c>
      <c r="L4407" s="286">
        <f>ROWS(K$5:K4407)</f>
        <v>4403</v>
      </c>
      <c r="M4407" s="286" t="str">
        <f>IF(I4407='5.1'!$E$5,TXM!L4407,"")</f>
        <v/>
      </c>
      <c r="N4407" t="str">
        <f>IFERROR(SMALL($M$5:$M$8000,ROWS($M$5:M4407)),"")</f>
        <v/>
      </c>
      <c r="P4407" t="s">
        <v>2054</v>
      </c>
    </row>
    <row r="4408" spans="1:16" ht="14.4" customHeight="1" x14ac:dyDescent="0.25">
      <c r="A4408" t="s">
        <v>2054</v>
      </c>
      <c r="I4408" s="285" t="s">
        <v>1997</v>
      </c>
      <c r="J4408" t="s">
        <v>818</v>
      </c>
      <c r="K4408" s="300">
        <v>4346</v>
      </c>
      <c r="L4408" s="286">
        <f>ROWS(K$5:K4408)</f>
        <v>4404</v>
      </c>
      <c r="M4408" s="286" t="str">
        <f>IF(I4408='5.1'!$E$5,TXM!L4408,"")</f>
        <v/>
      </c>
      <c r="N4408" t="str">
        <f>IFERROR(SMALL($M$5:$M$8000,ROWS($M$5:M4408)),"")</f>
        <v/>
      </c>
      <c r="P4408" t="s">
        <v>2054</v>
      </c>
    </row>
    <row r="4409" spans="1:16" ht="14.4" customHeight="1" x14ac:dyDescent="0.25">
      <c r="A4409" t="s">
        <v>2054</v>
      </c>
      <c r="I4409" s="285" t="s">
        <v>1997</v>
      </c>
      <c r="J4409" t="s">
        <v>762</v>
      </c>
      <c r="K4409" s="300">
        <v>4242</v>
      </c>
      <c r="L4409" s="286">
        <f>ROWS(K$5:K4409)</f>
        <v>4405</v>
      </c>
      <c r="M4409" s="286" t="str">
        <f>IF(I4409='5.1'!$E$5,TXM!L4409,"")</f>
        <v/>
      </c>
      <c r="N4409" t="str">
        <f>IFERROR(SMALL($M$5:$M$8000,ROWS($M$5:M4409)),"")</f>
        <v/>
      </c>
      <c r="P4409" t="s">
        <v>2054</v>
      </c>
    </row>
    <row r="4410" spans="1:16" ht="14.4" customHeight="1" x14ac:dyDescent="0.25">
      <c r="A4410" t="s">
        <v>2054</v>
      </c>
      <c r="I4410" s="285" t="s">
        <v>1997</v>
      </c>
      <c r="J4410" t="s">
        <v>810</v>
      </c>
      <c r="K4410" s="300">
        <v>2755</v>
      </c>
      <c r="L4410" s="286">
        <f>ROWS(K$5:K4410)</f>
        <v>4406</v>
      </c>
      <c r="M4410" s="286" t="str">
        <f>IF(I4410='5.1'!$E$5,TXM!L4410,"")</f>
        <v/>
      </c>
      <c r="N4410" t="str">
        <f>IFERROR(SMALL($M$5:$M$8000,ROWS($M$5:M4410)),"")</f>
        <v/>
      </c>
      <c r="P4410" t="s">
        <v>2054</v>
      </c>
    </row>
    <row r="4411" spans="1:16" ht="14.4" customHeight="1" x14ac:dyDescent="0.25">
      <c r="A4411" t="s">
        <v>2054</v>
      </c>
      <c r="I4411" s="285" t="s">
        <v>1998</v>
      </c>
      <c r="J4411" t="s">
        <v>1093</v>
      </c>
      <c r="K4411" s="300">
        <v>75446</v>
      </c>
      <c r="L4411" s="286">
        <f>ROWS(K$5:K4411)</f>
        <v>4407</v>
      </c>
      <c r="M4411" s="286" t="str">
        <f>IF(I4411='5.1'!$E$5,TXM!L4411,"")</f>
        <v/>
      </c>
      <c r="N4411" t="str">
        <f>IFERROR(SMALL($M$5:$M$8000,ROWS($M$5:M4411)),"")</f>
        <v/>
      </c>
      <c r="P4411" t="s">
        <v>2054</v>
      </c>
    </row>
    <row r="4412" spans="1:16" ht="14.4" customHeight="1" x14ac:dyDescent="0.25">
      <c r="A4412" t="s">
        <v>2054</v>
      </c>
      <c r="I4412" s="285" t="s">
        <v>1998</v>
      </c>
      <c r="J4412" t="s">
        <v>806</v>
      </c>
      <c r="K4412" s="300">
        <v>38229</v>
      </c>
      <c r="L4412" s="286">
        <f>ROWS(K$5:K4412)</f>
        <v>4408</v>
      </c>
      <c r="M4412" s="286" t="str">
        <f>IF(I4412='5.1'!$E$5,TXM!L4412,"")</f>
        <v/>
      </c>
      <c r="N4412" t="str">
        <f>IFERROR(SMALL($M$5:$M$8000,ROWS($M$5:M4412)),"")</f>
        <v/>
      </c>
      <c r="P4412" t="s">
        <v>2054</v>
      </c>
    </row>
    <row r="4413" spans="1:16" ht="14.4" customHeight="1" x14ac:dyDescent="0.25">
      <c r="A4413" t="s">
        <v>2054</v>
      </c>
      <c r="I4413" s="285" t="s">
        <v>1998</v>
      </c>
      <c r="J4413" t="s">
        <v>802</v>
      </c>
      <c r="K4413" s="300">
        <v>2671</v>
      </c>
      <c r="L4413" s="286">
        <f>ROWS(K$5:K4413)</f>
        <v>4409</v>
      </c>
      <c r="M4413" s="286" t="str">
        <f>IF(I4413='5.1'!$E$5,TXM!L4413,"")</f>
        <v/>
      </c>
      <c r="N4413" t="str">
        <f>IFERROR(SMALL($M$5:$M$8000,ROWS($M$5:M4413)),"")</f>
        <v/>
      </c>
      <c r="P4413" t="s">
        <v>2054</v>
      </c>
    </row>
    <row r="4414" spans="1:16" ht="14.4" customHeight="1" x14ac:dyDescent="0.25">
      <c r="A4414" t="s">
        <v>2054</v>
      </c>
      <c r="I4414" s="285" t="s">
        <v>1998</v>
      </c>
      <c r="J4414" t="s">
        <v>808</v>
      </c>
      <c r="K4414" s="300">
        <v>573</v>
      </c>
      <c r="L4414" s="286">
        <f>ROWS(K$5:K4414)</f>
        <v>4410</v>
      </c>
      <c r="M4414" s="286" t="str">
        <f>IF(I4414='5.1'!$E$5,TXM!L4414,"")</f>
        <v/>
      </c>
      <c r="N4414" t="str">
        <f>IFERROR(SMALL($M$5:$M$8000,ROWS($M$5:M4414)),"")</f>
        <v/>
      </c>
      <c r="P4414" t="s">
        <v>2054</v>
      </c>
    </row>
    <row r="4415" spans="1:16" ht="14.4" customHeight="1" x14ac:dyDescent="0.25">
      <c r="A4415" t="s">
        <v>2054</v>
      </c>
      <c r="I4415" s="285" t="s">
        <v>1998</v>
      </c>
      <c r="J4415" t="s">
        <v>784</v>
      </c>
      <c r="K4415" s="300">
        <v>68</v>
      </c>
      <c r="L4415" s="286">
        <f>ROWS(K$5:K4415)</f>
        <v>4411</v>
      </c>
      <c r="M4415" s="286" t="str">
        <f>IF(I4415='5.1'!$E$5,TXM!L4415,"")</f>
        <v/>
      </c>
      <c r="N4415" t="str">
        <f>IFERROR(SMALL($M$5:$M$8000,ROWS($M$5:M4415)),"")</f>
        <v/>
      </c>
      <c r="P4415" t="s">
        <v>2054</v>
      </c>
    </row>
    <row r="4416" spans="1:16" ht="14.4" customHeight="1" x14ac:dyDescent="0.25">
      <c r="A4416" t="s">
        <v>2054</v>
      </c>
      <c r="I4416" s="285" t="s">
        <v>2066</v>
      </c>
      <c r="J4416" t="s">
        <v>808</v>
      </c>
      <c r="K4416" s="300">
        <v>2667</v>
      </c>
      <c r="L4416" s="286">
        <f>ROWS(K$5:K4416)</f>
        <v>4412</v>
      </c>
      <c r="M4416" s="286" t="str">
        <f>IF(I4416='5.1'!$E$5,TXM!L4416,"")</f>
        <v/>
      </c>
      <c r="N4416" t="str">
        <f>IFERROR(SMALL($M$5:$M$8000,ROWS($M$5:M4416)),"")</f>
        <v/>
      </c>
      <c r="P4416" t="s">
        <v>2054</v>
      </c>
    </row>
    <row r="4417" spans="1:16" ht="14.4" customHeight="1" x14ac:dyDescent="0.25">
      <c r="A4417" t="s">
        <v>2054</v>
      </c>
      <c r="I4417" s="285" t="s">
        <v>2066</v>
      </c>
      <c r="J4417" t="s">
        <v>746</v>
      </c>
      <c r="K4417" s="300">
        <v>1663</v>
      </c>
      <c r="L4417" s="286">
        <f>ROWS(K$5:K4417)</f>
        <v>4413</v>
      </c>
      <c r="M4417" s="286" t="str">
        <f>IF(I4417='5.1'!$E$5,TXM!L4417,"")</f>
        <v/>
      </c>
      <c r="N4417" t="str">
        <f>IFERROR(SMALL($M$5:$M$8000,ROWS($M$5:M4417)),"")</f>
        <v/>
      </c>
      <c r="P4417" t="s">
        <v>2054</v>
      </c>
    </row>
    <row r="4418" spans="1:16" ht="14.4" customHeight="1" x14ac:dyDescent="0.25">
      <c r="A4418" t="s">
        <v>2054</v>
      </c>
      <c r="I4418" s="285" t="s">
        <v>2066</v>
      </c>
      <c r="J4418" t="s">
        <v>760</v>
      </c>
      <c r="K4418" s="300">
        <v>1082</v>
      </c>
      <c r="L4418" s="286">
        <f>ROWS(K$5:K4418)</f>
        <v>4414</v>
      </c>
      <c r="M4418" s="286" t="str">
        <f>IF(I4418='5.1'!$E$5,TXM!L4418,"")</f>
        <v/>
      </c>
      <c r="N4418" t="str">
        <f>IFERROR(SMALL($M$5:$M$8000,ROWS($M$5:M4418)),"")</f>
        <v/>
      </c>
      <c r="P4418" t="s">
        <v>2054</v>
      </c>
    </row>
    <row r="4419" spans="1:16" ht="14.4" customHeight="1" x14ac:dyDescent="0.25">
      <c r="A4419" t="s">
        <v>2054</v>
      </c>
      <c r="I4419" s="285" t="s">
        <v>2066</v>
      </c>
      <c r="J4419" t="s">
        <v>734</v>
      </c>
      <c r="K4419" s="300">
        <v>356</v>
      </c>
      <c r="L4419" s="286">
        <f>ROWS(K$5:K4419)</f>
        <v>4415</v>
      </c>
      <c r="M4419" s="286" t="str">
        <f>IF(I4419='5.1'!$E$5,TXM!L4419,"")</f>
        <v/>
      </c>
      <c r="N4419" t="str">
        <f>IFERROR(SMALL($M$5:$M$8000,ROWS($M$5:M4419)),"")</f>
        <v/>
      </c>
      <c r="P4419" t="s">
        <v>2054</v>
      </c>
    </row>
    <row r="4420" spans="1:16" ht="14.4" customHeight="1" x14ac:dyDescent="0.25">
      <c r="A4420" t="s">
        <v>2054</v>
      </c>
      <c r="I4420" s="285" t="s">
        <v>2067</v>
      </c>
      <c r="J4420" t="s">
        <v>1080</v>
      </c>
      <c r="K4420" s="300">
        <v>20667</v>
      </c>
      <c r="L4420" s="286">
        <f>ROWS(K$5:K4420)</f>
        <v>4416</v>
      </c>
      <c r="M4420" s="286" t="str">
        <f>IF(I4420='5.1'!$E$5,TXM!L4420,"")</f>
        <v/>
      </c>
      <c r="N4420" t="str">
        <f>IFERROR(SMALL($M$5:$M$8000,ROWS($M$5:M4420)),"")</f>
        <v/>
      </c>
      <c r="P4420" t="s">
        <v>2054</v>
      </c>
    </row>
    <row r="4421" spans="1:16" ht="14.4" customHeight="1" x14ac:dyDescent="0.25">
      <c r="A4421" t="s">
        <v>2054</v>
      </c>
      <c r="I4421" s="285" t="s">
        <v>2067</v>
      </c>
      <c r="J4421" t="s">
        <v>823</v>
      </c>
      <c r="K4421" s="300">
        <v>5700</v>
      </c>
      <c r="L4421" s="286">
        <f>ROWS(K$5:K4421)</f>
        <v>4417</v>
      </c>
      <c r="M4421" s="286" t="str">
        <f>IF(I4421='5.1'!$E$5,TXM!L4421,"")</f>
        <v/>
      </c>
      <c r="N4421" t="str">
        <f>IFERROR(SMALL($M$5:$M$8000,ROWS($M$5:M4421)),"")</f>
        <v/>
      </c>
      <c r="P4421" t="s">
        <v>2054</v>
      </c>
    </row>
    <row r="4422" spans="1:16" ht="14.4" customHeight="1" x14ac:dyDescent="0.25">
      <c r="A4422" t="s">
        <v>2054</v>
      </c>
      <c r="I4422" s="285" t="s">
        <v>2067</v>
      </c>
      <c r="J4422" t="s">
        <v>808</v>
      </c>
      <c r="K4422" s="300">
        <v>2419</v>
      </c>
      <c r="L4422" s="286">
        <f>ROWS(K$5:K4422)</f>
        <v>4418</v>
      </c>
      <c r="M4422" s="286" t="str">
        <f>IF(I4422='5.1'!$E$5,TXM!L4422,"")</f>
        <v/>
      </c>
      <c r="N4422" t="str">
        <f>IFERROR(SMALL($M$5:$M$8000,ROWS($M$5:M4422)),"")</f>
        <v/>
      </c>
      <c r="P4422" t="s">
        <v>2054</v>
      </c>
    </row>
    <row r="4423" spans="1:16" ht="14.4" customHeight="1" x14ac:dyDescent="0.25">
      <c r="A4423" t="s">
        <v>2054</v>
      </c>
      <c r="I4423" s="285" t="s">
        <v>2067</v>
      </c>
      <c r="J4423" t="s">
        <v>806</v>
      </c>
      <c r="K4423" s="300">
        <v>1294</v>
      </c>
      <c r="L4423" s="286">
        <f>ROWS(K$5:K4423)</f>
        <v>4419</v>
      </c>
      <c r="M4423" s="286" t="str">
        <f>IF(I4423='5.1'!$E$5,TXM!L4423,"")</f>
        <v/>
      </c>
      <c r="N4423" t="str">
        <f>IFERROR(SMALL($M$5:$M$8000,ROWS($M$5:M4423)),"")</f>
        <v/>
      </c>
      <c r="P4423" t="s">
        <v>2054</v>
      </c>
    </row>
    <row r="4424" spans="1:16" ht="14.4" customHeight="1" x14ac:dyDescent="0.25">
      <c r="A4424" t="s">
        <v>2054</v>
      </c>
      <c r="I4424" s="285" t="s">
        <v>2067</v>
      </c>
      <c r="J4424" t="s">
        <v>1093</v>
      </c>
      <c r="K4424" s="300">
        <v>420</v>
      </c>
      <c r="L4424" s="286">
        <f>ROWS(K$5:K4424)</f>
        <v>4420</v>
      </c>
      <c r="M4424" s="286" t="str">
        <f>IF(I4424='5.1'!$E$5,TXM!L4424,"")</f>
        <v/>
      </c>
      <c r="N4424" t="str">
        <f>IFERROR(SMALL($M$5:$M$8000,ROWS($M$5:M4424)),"")</f>
        <v/>
      </c>
      <c r="P4424" t="s">
        <v>2054</v>
      </c>
    </row>
    <row r="4425" spans="1:16" ht="14.4" customHeight="1" x14ac:dyDescent="0.25">
      <c r="A4425" t="s">
        <v>2054</v>
      </c>
      <c r="I4425" s="285" t="s">
        <v>1999</v>
      </c>
      <c r="J4425" t="s">
        <v>760</v>
      </c>
      <c r="K4425" s="300">
        <v>1760</v>
      </c>
      <c r="L4425" s="286">
        <f>ROWS(K$5:K4425)</f>
        <v>4421</v>
      </c>
      <c r="M4425" s="286" t="str">
        <f>IF(I4425='5.1'!$E$5,TXM!L4425,"")</f>
        <v/>
      </c>
      <c r="N4425" t="str">
        <f>IFERROR(SMALL($M$5:$M$8000,ROWS($M$5:M4425)),"")</f>
        <v/>
      </c>
      <c r="P4425" t="s">
        <v>2054</v>
      </c>
    </row>
    <row r="4426" spans="1:16" ht="14.4" customHeight="1" x14ac:dyDescent="0.25">
      <c r="A4426" t="s">
        <v>2054</v>
      </c>
      <c r="I4426" s="285" t="s">
        <v>1999</v>
      </c>
      <c r="J4426" t="s">
        <v>762</v>
      </c>
      <c r="K4426" s="300">
        <v>518</v>
      </c>
      <c r="L4426" s="286">
        <f>ROWS(K$5:K4426)</f>
        <v>4422</v>
      </c>
      <c r="M4426" s="286" t="str">
        <f>IF(I4426='5.1'!$E$5,TXM!L4426,"")</f>
        <v/>
      </c>
      <c r="N4426" t="str">
        <f>IFERROR(SMALL($M$5:$M$8000,ROWS($M$5:M4426)),"")</f>
        <v/>
      </c>
      <c r="P4426" t="s">
        <v>2054</v>
      </c>
    </row>
    <row r="4427" spans="1:16" ht="14.4" customHeight="1" x14ac:dyDescent="0.25">
      <c r="A4427" t="s">
        <v>2054</v>
      </c>
      <c r="I4427" s="285" t="s">
        <v>1999</v>
      </c>
      <c r="J4427" t="s">
        <v>806</v>
      </c>
      <c r="K4427" s="300">
        <v>4</v>
      </c>
      <c r="L4427" s="286">
        <f>ROWS(K$5:K4427)</f>
        <v>4423</v>
      </c>
      <c r="M4427" s="286" t="str">
        <f>IF(I4427='5.1'!$E$5,TXM!L4427,"")</f>
        <v/>
      </c>
      <c r="N4427" t="str">
        <f>IFERROR(SMALL($M$5:$M$8000,ROWS($M$5:M4427)),"")</f>
        <v/>
      </c>
      <c r="P4427" t="s">
        <v>2054</v>
      </c>
    </row>
    <row r="4428" spans="1:16" ht="14.4" customHeight="1" x14ac:dyDescent="0.25">
      <c r="A4428" t="s">
        <v>2054</v>
      </c>
      <c r="I4428" s="285" t="s">
        <v>2068</v>
      </c>
      <c r="J4428" t="s">
        <v>705</v>
      </c>
      <c r="K4428" s="300">
        <v>3783989</v>
      </c>
      <c r="L4428" s="286">
        <f>ROWS(K$5:K4428)</f>
        <v>4424</v>
      </c>
      <c r="M4428" s="286" t="str">
        <f>IF(I4428='5.1'!$E$5,TXM!L4428,"")</f>
        <v/>
      </c>
      <c r="N4428" t="str">
        <f>IFERROR(SMALL($M$5:$M$8000,ROWS($M$5:M4428)),"")</f>
        <v/>
      </c>
      <c r="P4428" t="s">
        <v>2054</v>
      </c>
    </row>
    <row r="4429" spans="1:16" ht="14.4" customHeight="1" x14ac:dyDescent="0.25">
      <c r="A4429" t="s">
        <v>2054</v>
      </c>
      <c r="I4429" s="285" t="s">
        <v>2068</v>
      </c>
      <c r="J4429" t="s">
        <v>997</v>
      </c>
      <c r="K4429" s="300">
        <v>489373</v>
      </c>
      <c r="L4429" s="286">
        <f>ROWS(K$5:K4429)</f>
        <v>4425</v>
      </c>
      <c r="M4429" s="286" t="str">
        <f>IF(I4429='5.1'!$E$5,TXM!L4429,"")</f>
        <v/>
      </c>
      <c r="N4429" t="str">
        <f>IFERROR(SMALL($M$5:$M$8000,ROWS($M$5:M4429)),"")</f>
        <v/>
      </c>
      <c r="P4429" t="s">
        <v>2054</v>
      </c>
    </row>
    <row r="4430" spans="1:16" ht="14.4" customHeight="1" x14ac:dyDescent="0.25">
      <c r="A4430" t="s">
        <v>2054</v>
      </c>
      <c r="I4430" s="285" t="s">
        <v>2068</v>
      </c>
      <c r="J4430" t="s">
        <v>806</v>
      </c>
      <c r="K4430" s="300">
        <v>51537</v>
      </c>
      <c r="L4430" s="286">
        <f>ROWS(K$5:K4430)</f>
        <v>4426</v>
      </c>
      <c r="M4430" s="286" t="str">
        <f>IF(I4430='5.1'!$E$5,TXM!L4430,"")</f>
        <v/>
      </c>
      <c r="N4430" t="str">
        <f>IFERROR(SMALL($M$5:$M$8000,ROWS($M$5:M4430)),"")</f>
        <v/>
      </c>
      <c r="P4430" t="s">
        <v>2054</v>
      </c>
    </row>
    <row r="4431" spans="1:16" ht="14.4" customHeight="1" x14ac:dyDescent="0.25">
      <c r="A4431" t="s">
        <v>2054</v>
      </c>
      <c r="I4431" s="285" t="s">
        <v>2068</v>
      </c>
      <c r="J4431" t="s">
        <v>1080</v>
      </c>
      <c r="K4431" s="300">
        <v>16226</v>
      </c>
      <c r="L4431" s="286">
        <f>ROWS(K$5:K4431)</f>
        <v>4427</v>
      </c>
      <c r="M4431" s="286" t="str">
        <f>IF(I4431='5.1'!$E$5,TXM!L4431,"")</f>
        <v/>
      </c>
      <c r="N4431" t="str">
        <f>IFERROR(SMALL($M$5:$M$8000,ROWS($M$5:M4431)),"")</f>
        <v/>
      </c>
      <c r="P4431" t="s">
        <v>2054</v>
      </c>
    </row>
    <row r="4432" spans="1:16" ht="14.4" customHeight="1" x14ac:dyDescent="0.25">
      <c r="A4432" t="s">
        <v>2054</v>
      </c>
      <c r="I4432" s="285" t="s">
        <v>2068</v>
      </c>
      <c r="J4432" t="s">
        <v>760</v>
      </c>
      <c r="K4432" s="300">
        <v>10225</v>
      </c>
      <c r="L4432" s="286">
        <f>ROWS(K$5:K4432)</f>
        <v>4428</v>
      </c>
      <c r="M4432" s="286" t="str">
        <f>IF(I4432='5.1'!$E$5,TXM!L4432,"")</f>
        <v/>
      </c>
      <c r="N4432" t="str">
        <f>IFERROR(SMALL($M$5:$M$8000,ROWS($M$5:M4432)),"")</f>
        <v/>
      </c>
      <c r="P4432" t="s">
        <v>2054</v>
      </c>
    </row>
    <row r="4433" spans="1:16" ht="14.4" customHeight="1" x14ac:dyDescent="0.25">
      <c r="A4433" t="s">
        <v>2054</v>
      </c>
      <c r="I4433" s="285" t="s">
        <v>2068</v>
      </c>
      <c r="J4433" t="s">
        <v>784</v>
      </c>
      <c r="K4433" s="300">
        <v>7960</v>
      </c>
      <c r="L4433" s="286">
        <f>ROWS(K$5:K4433)</f>
        <v>4429</v>
      </c>
      <c r="M4433" s="286" t="str">
        <f>IF(I4433='5.1'!$E$5,TXM!L4433,"")</f>
        <v/>
      </c>
      <c r="N4433" t="str">
        <f>IFERROR(SMALL($M$5:$M$8000,ROWS($M$5:M4433)),"")</f>
        <v/>
      </c>
      <c r="P4433" t="s">
        <v>2054</v>
      </c>
    </row>
    <row r="4434" spans="1:16" ht="14.4" customHeight="1" x14ac:dyDescent="0.25">
      <c r="A4434" t="s">
        <v>2054</v>
      </c>
      <c r="I4434" s="285" t="s">
        <v>2068</v>
      </c>
      <c r="J4434" t="s">
        <v>808</v>
      </c>
      <c r="K4434" s="300">
        <v>7853</v>
      </c>
      <c r="L4434" s="286">
        <f>ROWS(K$5:K4434)</f>
        <v>4430</v>
      </c>
      <c r="M4434" s="286" t="str">
        <f>IF(I4434='5.1'!$E$5,TXM!L4434,"")</f>
        <v/>
      </c>
      <c r="N4434" t="str">
        <f>IFERROR(SMALL($M$5:$M$8000,ROWS($M$5:M4434)),"")</f>
        <v/>
      </c>
      <c r="P4434" t="s">
        <v>2054</v>
      </c>
    </row>
    <row r="4435" spans="1:16" ht="14.4" customHeight="1" x14ac:dyDescent="0.25">
      <c r="A4435" t="s">
        <v>2054</v>
      </c>
      <c r="I4435" s="285" t="s">
        <v>2068</v>
      </c>
      <c r="J4435" t="s">
        <v>810</v>
      </c>
      <c r="K4435" s="300">
        <v>5388</v>
      </c>
      <c r="L4435" s="286">
        <f>ROWS(K$5:K4435)</f>
        <v>4431</v>
      </c>
      <c r="M4435" s="286" t="str">
        <f>IF(I4435='5.1'!$E$5,TXM!L4435,"")</f>
        <v/>
      </c>
      <c r="N4435" t="str">
        <f>IFERROR(SMALL($M$5:$M$8000,ROWS($M$5:M4435)),"")</f>
        <v/>
      </c>
      <c r="P4435" t="s">
        <v>2054</v>
      </c>
    </row>
    <row r="4436" spans="1:16" ht="14.4" customHeight="1" x14ac:dyDescent="0.25">
      <c r="A4436" t="s">
        <v>2054</v>
      </c>
      <c r="I4436" s="285" t="s">
        <v>2068</v>
      </c>
      <c r="J4436" t="s">
        <v>762</v>
      </c>
      <c r="K4436" s="300">
        <v>3697</v>
      </c>
      <c r="L4436" s="286">
        <f>ROWS(K$5:K4436)</f>
        <v>4432</v>
      </c>
      <c r="M4436" s="286" t="str">
        <f>IF(I4436='5.1'!$E$5,TXM!L4436,"")</f>
        <v/>
      </c>
      <c r="N4436" t="str">
        <f>IFERROR(SMALL($M$5:$M$8000,ROWS($M$5:M4436)),"")</f>
        <v/>
      </c>
      <c r="P4436" t="s">
        <v>2054</v>
      </c>
    </row>
    <row r="4437" spans="1:16" ht="14.4" customHeight="1" x14ac:dyDescent="0.25">
      <c r="A4437" t="s">
        <v>2054</v>
      </c>
      <c r="I4437" s="285" t="s">
        <v>2068</v>
      </c>
      <c r="J4437" t="s">
        <v>1081</v>
      </c>
      <c r="K4437" s="300">
        <v>1508</v>
      </c>
      <c r="L4437" s="286">
        <f>ROWS(K$5:K4437)</f>
        <v>4433</v>
      </c>
      <c r="M4437" s="286" t="str">
        <f>IF(I4437='5.1'!$E$5,TXM!L4437,"")</f>
        <v/>
      </c>
      <c r="N4437" t="str">
        <f>IFERROR(SMALL($M$5:$M$8000,ROWS($M$5:M4437)),"")</f>
        <v/>
      </c>
      <c r="P4437" t="s">
        <v>2054</v>
      </c>
    </row>
    <row r="4438" spans="1:16" ht="14.4" customHeight="1" x14ac:dyDescent="0.25">
      <c r="A4438" t="s">
        <v>2054</v>
      </c>
      <c r="I4438" s="285" t="s">
        <v>2068</v>
      </c>
      <c r="J4438" t="s">
        <v>106</v>
      </c>
      <c r="K4438" s="300">
        <v>317</v>
      </c>
      <c r="L4438" s="286">
        <f>ROWS(K$5:K4438)</f>
        <v>4434</v>
      </c>
      <c r="M4438" s="286" t="str">
        <f>IF(I4438='5.1'!$E$5,TXM!L4438,"")</f>
        <v/>
      </c>
      <c r="N4438" t="str">
        <f>IFERROR(SMALL($M$5:$M$8000,ROWS($M$5:M4438)),"")</f>
        <v/>
      </c>
      <c r="P4438" t="s">
        <v>2054</v>
      </c>
    </row>
    <row r="4439" spans="1:16" ht="14.4" customHeight="1" x14ac:dyDescent="0.25">
      <c r="A4439" t="s">
        <v>2054</v>
      </c>
      <c r="I4439" s="285" t="s">
        <v>2069</v>
      </c>
      <c r="J4439" t="s">
        <v>806</v>
      </c>
      <c r="K4439" s="300">
        <v>172269</v>
      </c>
      <c r="L4439" s="286">
        <f>ROWS(K$5:K4439)</f>
        <v>4435</v>
      </c>
      <c r="M4439" s="286" t="str">
        <f>IF(I4439='5.1'!$E$5,TXM!L4439,"")</f>
        <v/>
      </c>
      <c r="N4439" t="str">
        <f>IFERROR(SMALL($M$5:$M$8000,ROWS($M$5:M4439)),"")</f>
        <v/>
      </c>
      <c r="P4439" t="s">
        <v>2054</v>
      </c>
    </row>
    <row r="4440" spans="1:16" ht="14.4" customHeight="1" x14ac:dyDescent="0.25">
      <c r="A4440" t="s">
        <v>2054</v>
      </c>
      <c r="I4440" s="285" t="s">
        <v>2069</v>
      </c>
      <c r="J4440" t="s">
        <v>808</v>
      </c>
      <c r="K4440" s="300">
        <v>34017</v>
      </c>
      <c r="L4440" s="286">
        <f>ROWS(K$5:K4440)</f>
        <v>4436</v>
      </c>
      <c r="M4440" s="286" t="str">
        <f>IF(I4440='5.1'!$E$5,TXM!L4440,"")</f>
        <v/>
      </c>
      <c r="N4440" t="str">
        <f>IFERROR(SMALL($M$5:$M$8000,ROWS($M$5:M4440)),"")</f>
        <v/>
      </c>
      <c r="P4440" t="s">
        <v>2054</v>
      </c>
    </row>
    <row r="4441" spans="1:16" ht="14.4" customHeight="1" x14ac:dyDescent="0.25">
      <c r="A4441" t="s">
        <v>2054</v>
      </c>
      <c r="I4441" s="285" t="s">
        <v>2069</v>
      </c>
      <c r="J4441" t="s">
        <v>766</v>
      </c>
      <c r="K4441" s="300">
        <v>11395</v>
      </c>
      <c r="L4441" s="286">
        <f>ROWS(K$5:K4441)</f>
        <v>4437</v>
      </c>
      <c r="M4441" s="286" t="str">
        <f>IF(I4441='5.1'!$E$5,TXM!L4441,"")</f>
        <v/>
      </c>
      <c r="N4441" t="str">
        <f>IFERROR(SMALL($M$5:$M$8000,ROWS($M$5:M4441)),"")</f>
        <v/>
      </c>
      <c r="P4441" t="s">
        <v>2054</v>
      </c>
    </row>
    <row r="4442" spans="1:16" ht="14.4" customHeight="1" x14ac:dyDescent="0.25">
      <c r="A4442" t="s">
        <v>2054</v>
      </c>
      <c r="I4442" s="285" t="s">
        <v>2069</v>
      </c>
      <c r="J4442" t="s">
        <v>760</v>
      </c>
      <c r="K4442" s="300">
        <v>8051</v>
      </c>
      <c r="L4442" s="286">
        <f>ROWS(K$5:K4442)</f>
        <v>4438</v>
      </c>
      <c r="M4442" s="286" t="str">
        <f>IF(I4442='5.1'!$E$5,TXM!L4442,"")</f>
        <v/>
      </c>
      <c r="N4442" t="str">
        <f>IFERROR(SMALL($M$5:$M$8000,ROWS($M$5:M4442)),"")</f>
        <v/>
      </c>
      <c r="P4442" t="s">
        <v>2054</v>
      </c>
    </row>
    <row r="4443" spans="1:16" ht="14.4" customHeight="1" x14ac:dyDescent="0.25">
      <c r="A4443" t="s">
        <v>2054</v>
      </c>
      <c r="I4443" s="285" t="s">
        <v>2069</v>
      </c>
      <c r="J4443" t="s">
        <v>762</v>
      </c>
      <c r="K4443" s="300">
        <v>3222</v>
      </c>
      <c r="L4443" s="286">
        <f>ROWS(K$5:K4443)</f>
        <v>4439</v>
      </c>
      <c r="M4443" s="286" t="str">
        <f>IF(I4443='5.1'!$E$5,TXM!L4443,"")</f>
        <v/>
      </c>
      <c r="N4443" t="str">
        <f>IFERROR(SMALL($M$5:$M$8000,ROWS($M$5:M4443)),"")</f>
        <v/>
      </c>
      <c r="P4443" t="s">
        <v>2054</v>
      </c>
    </row>
    <row r="4444" spans="1:16" ht="14.4" customHeight="1" x14ac:dyDescent="0.25">
      <c r="A4444" t="s">
        <v>2054</v>
      </c>
      <c r="I4444" s="285" t="s">
        <v>2069</v>
      </c>
      <c r="J4444" t="s">
        <v>734</v>
      </c>
      <c r="K4444" s="300">
        <v>1588</v>
      </c>
      <c r="L4444" s="286">
        <f>ROWS(K$5:K4444)</f>
        <v>4440</v>
      </c>
      <c r="M4444" s="286" t="str">
        <f>IF(I4444='5.1'!$E$5,TXM!L4444,"")</f>
        <v/>
      </c>
      <c r="N4444" t="str">
        <f>IFERROR(SMALL($M$5:$M$8000,ROWS($M$5:M4444)),"")</f>
        <v/>
      </c>
      <c r="P4444" t="s">
        <v>2054</v>
      </c>
    </row>
    <row r="4445" spans="1:16" ht="14.4" customHeight="1" x14ac:dyDescent="0.25">
      <c r="A4445" t="s">
        <v>2054</v>
      </c>
      <c r="I4445" s="285" t="s">
        <v>2069</v>
      </c>
      <c r="J4445" t="s">
        <v>804</v>
      </c>
      <c r="K4445" s="300">
        <v>367</v>
      </c>
      <c r="L4445" s="286">
        <f>ROWS(K$5:K4445)</f>
        <v>4441</v>
      </c>
      <c r="M4445" s="286" t="str">
        <f>IF(I4445='5.1'!$E$5,TXM!L4445,"")</f>
        <v/>
      </c>
      <c r="N4445" t="str">
        <f>IFERROR(SMALL($M$5:$M$8000,ROWS($M$5:M4445)),"")</f>
        <v/>
      </c>
      <c r="P4445" t="s">
        <v>2054</v>
      </c>
    </row>
    <row r="4446" spans="1:16" ht="14.4" customHeight="1" x14ac:dyDescent="0.25">
      <c r="A4446" t="s">
        <v>2054</v>
      </c>
      <c r="I4446" s="285" t="s">
        <v>2069</v>
      </c>
      <c r="J4446" t="s">
        <v>768</v>
      </c>
      <c r="K4446" s="300">
        <v>45</v>
      </c>
      <c r="L4446" s="286">
        <f>ROWS(K$5:K4446)</f>
        <v>4442</v>
      </c>
      <c r="M4446" s="286" t="str">
        <f>IF(I4446='5.1'!$E$5,TXM!L4446,"")</f>
        <v/>
      </c>
      <c r="N4446" t="str">
        <f>IFERROR(SMALL($M$5:$M$8000,ROWS($M$5:M4446)),"")</f>
        <v/>
      </c>
      <c r="P4446" t="s">
        <v>2054</v>
      </c>
    </row>
    <row r="4447" spans="1:16" ht="14.4" customHeight="1" x14ac:dyDescent="0.25">
      <c r="A4447" t="s">
        <v>2054</v>
      </c>
      <c r="I4447" s="285" t="s">
        <v>2070</v>
      </c>
      <c r="J4447" t="s">
        <v>1080</v>
      </c>
      <c r="K4447" s="300">
        <v>828740</v>
      </c>
      <c r="L4447" s="286">
        <f>ROWS(K$5:K4447)</f>
        <v>4443</v>
      </c>
      <c r="M4447" s="286" t="str">
        <f>IF(I4447='5.1'!$E$5,TXM!L4447,"")</f>
        <v/>
      </c>
      <c r="N4447" t="str">
        <f>IFERROR(SMALL($M$5:$M$8000,ROWS($M$5:M4447)),"")</f>
        <v/>
      </c>
      <c r="P4447" t="s">
        <v>2054</v>
      </c>
    </row>
    <row r="4448" spans="1:16" ht="14.4" customHeight="1" x14ac:dyDescent="0.25">
      <c r="A4448" t="s">
        <v>2054</v>
      </c>
      <c r="I4448" s="285" t="s">
        <v>2070</v>
      </c>
      <c r="J4448" t="s">
        <v>810</v>
      </c>
      <c r="K4448" s="300">
        <v>336223</v>
      </c>
      <c r="L4448" s="286">
        <f>ROWS(K$5:K4448)</f>
        <v>4444</v>
      </c>
      <c r="M4448" s="286" t="str">
        <f>IF(I4448='5.1'!$E$5,TXM!L4448,"")</f>
        <v/>
      </c>
      <c r="N4448" t="str">
        <f>IFERROR(SMALL($M$5:$M$8000,ROWS($M$5:M4448)),"")</f>
        <v/>
      </c>
      <c r="P4448" t="s">
        <v>2054</v>
      </c>
    </row>
    <row r="4449" spans="1:16" ht="14.4" customHeight="1" x14ac:dyDescent="0.25">
      <c r="A4449" t="s">
        <v>2054</v>
      </c>
      <c r="I4449" s="285" t="s">
        <v>2070</v>
      </c>
      <c r="J4449" t="s">
        <v>1096</v>
      </c>
      <c r="K4449" s="300">
        <v>146581</v>
      </c>
      <c r="L4449" s="286">
        <f>ROWS(K$5:K4449)</f>
        <v>4445</v>
      </c>
      <c r="M4449" s="286" t="str">
        <f>IF(I4449='5.1'!$E$5,TXM!L4449,"")</f>
        <v/>
      </c>
      <c r="N4449" t="str">
        <f>IFERROR(SMALL($M$5:$M$8000,ROWS($M$5:M4449)),"")</f>
        <v/>
      </c>
      <c r="P4449" t="s">
        <v>2054</v>
      </c>
    </row>
    <row r="4450" spans="1:16" ht="14.4" customHeight="1" x14ac:dyDescent="0.25">
      <c r="A4450" t="s">
        <v>2054</v>
      </c>
      <c r="I4450" s="285" t="s">
        <v>2070</v>
      </c>
      <c r="J4450" t="s">
        <v>806</v>
      </c>
      <c r="K4450" s="300">
        <v>112666</v>
      </c>
      <c r="L4450" s="286">
        <f>ROWS(K$5:K4450)</f>
        <v>4446</v>
      </c>
      <c r="M4450" s="286" t="str">
        <f>IF(I4450='5.1'!$E$5,TXM!L4450,"")</f>
        <v/>
      </c>
      <c r="N4450" t="str">
        <f>IFERROR(SMALL($M$5:$M$8000,ROWS($M$5:M4450)),"")</f>
        <v/>
      </c>
      <c r="P4450" t="s">
        <v>2054</v>
      </c>
    </row>
    <row r="4451" spans="1:16" ht="14.4" customHeight="1" x14ac:dyDescent="0.25">
      <c r="A4451" t="s">
        <v>2054</v>
      </c>
      <c r="I4451" s="285" t="s">
        <v>2070</v>
      </c>
      <c r="J4451" t="s">
        <v>1093</v>
      </c>
      <c r="K4451" s="300">
        <v>94085</v>
      </c>
      <c r="L4451" s="286">
        <f>ROWS(K$5:K4451)</f>
        <v>4447</v>
      </c>
      <c r="M4451" s="286" t="str">
        <f>IF(I4451='5.1'!$E$5,TXM!L4451,"")</f>
        <v/>
      </c>
      <c r="N4451" t="str">
        <f>IFERROR(SMALL($M$5:$M$8000,ROWS($M$5:M4451)),"")</f>
        <v/>
      </c>
      <c r="P4451" t="s">
        <v>2054</v>
      </c>
    </row>
    <row r="4452" spans="1:16" ht="14.4" customHeight="1" x14ac:dyDescent="0.25">
      <c r="A4452" t="s">
        <v>2054</v>
      </c>
      <c r="I4452" s="285" t="s">
        <v>2070</v>
      </c>
      <c r="J4452" t="s">
        <v>802</v>
      </c>
      <c r="K4452" s="300">
        <v>81578</v>
      </c>
      <c r="L4452" s="286">
        <f>ROWS(K$5:K4452)</f>
        <v>4448</v>
      </c>
      <c r="M4452" s="286" t="str">
        <f>IF(I4452='5.1'!$E$5,TXM!L4452,"")</f>
        <v/>
      </c>
      <c r="N4452" t="str">
        <f>IFERROR(SMALL($M$5:$M$8000,ROWS($M$5:M4452)),"")</f>
        <v/>
      </c>
      <c r="P4452" t="s">
        <v>2054</v>
      </c>
    </row>
    <row r="4453" spans="1:16" ht="14.4" customHeight="1" x14ac:dyDescent="0.25">
      <c r="A4453" t="s">
        <v>2054</v>
      </c>
      <c r="I4453" s="285" t="s">
        <v>2070</v>
      </c>
      <c r="J4453" t="s">
        <v>997</v>
      </c>
      <c r="K4453" s="300">
        <v>65071</v>
      </c>
      <c r="L4453" s="286">
        <f>ROWS(K$5:K4453)</f>
        <v>4449</v>
      </c>
      <c r="M4453" s="286" t="str">
        <f>IF(I4453='5.1'!$E$5,TXM!L4453,"")</f>
        <v/>
      </c>
      <c r="N4453" t="str">
        <f>IFERROR(SMALL($M$5:$M$8000,ROWS($M$5:M4453)),"")</f>
        <v/>
      </c>
      <c r="P4453" t="s">
        <v>2054</v>
      </c>
    </row>
    <row r="4454" spans="1:16" ht="14.4" customHeight="1" x14ac:dyDescent="0.25">
      <c r="A4454" t="s">
        <v>2054</v>
      </c>
      <c r="I4454" s="285" t="s">
        <v>2070</v>
      </c>
      <c r="J4454" t="s">
        <v>808</v>
      </c>
      <c r="K4454" s="300">
        <v>32680</v>
      </c>
      <c r="L4454" s="286">
        <f>ROWS(K$5:K4454)</f>
        <v>4450</v>
      </c>
      <c r="M4454" s="286" t="str">
        <f>IF(I4454='5.1'!$E$5,TXM!L4454,"")</f>
        <v/>
      </c>
      <c r="N4454" t="str">
        <f>IFERROR(SMALL($M$5:$M$8000,ROWS($M$5:M4454)),"")</f>
        <v/>
      </c>
      <c r="P4454" t="s">
        <v>2054</v>
      </c>
    </row>
    <row r="4455" spans="1:16" ht="14.4" customHeight="1" x14ac:dyDescent="0.25">
      <c r="A4455" t="s">
        <v>2054</v>
      </c>
      <c r="I4455" s="285" t="s">
        <v>2070</v>
      </c>
      <c r="J4455" t="s">
        <v>1081</v>
      </c>
      <c r="K4455" s="300">
        <v>10150</v>
      </c>
      <c r="L4455" s="286">
        <f>ROWS(K$5:K4455)</f>
        <v>4451</v>
      </c>
      <c r="M4455" s="286" t="str">
        <f>IF(I4455='5.1'!$E$5,TXM!L4455,"")</f>
        <v/>
      </c>
      <c r="N4455" t="str">
        <f>IFERROR(SMALL($M$5:$M$8000,ROWS($M$5:M4455)),"")</f>
        <v/>
      </c>
      <c r="P4455" t="s">
        <v>2054</v>
      </c>
    </row>
    <row r="4456" spans="1:16" ht="14.4" customHeight="1" x14ac:dyDescent="0.25">
      <c r="A4456" t="s">
        <v>2054</v>
      </c>
      <c r="I4456" s="285" t="s">
        <v>2070</v>
      </c>
      <c r="J4456" t="s">
        <v>107</v>
      </c>
      <c r="K4456" s="300">
        <v>8941</v>
      </c>
      <c r="L4456" s="286">
        <f>ROWS(K$5:K4456)</f>
        <v>4452</v>
      </c>
      <c r="M4456" s="286" t="str">
        <f>IF(I4456='5.1'!$E$5,TXM!L4456,"")</f>
        <v/>
      </c>
      <c r="N4456" t="str">
        <f>IFERROR(SMALL($M$5:$M$8000,ROWS($M$5:M4456)),"")</f>
        <v/>
      </c>
      <c r="P4456" t="s">
        <v>2054</v>
      </c>
    </row>
    <row r="4457" spans="1:16" ht="14.4" customHeight="1" x14ac:dyDescent="0.25">
      <c r="A4457" t="s">
        <v>2054</v>
      </c>
      <c r="I4457" s="285" t="s">
        <v>2070</v>
      </c>
      <c r="J4457" t="s">
        <v>782</v>
      </c>
      <c r="K4457" s="300">
        <v>7834</v>
      </c>
      <c r="L4457" s="286">
        <f>ROWS(K$5:K4457)</f>
        <v>4453</v>
      </c>
      <c r="M4457" s="286" t="str">
        <f>IF(I4457='5.1'!$E$5,TXM!L4457,"")</f>
        <v/>
      </c>
      <c r="N4457" t="str">
        <f>IFERROR(SMALL($M$5:$M$8000,ROWS($M$5:M4457)),"")</f>
        <v/>
      </c>
      <c r="P4457" t="s">
        <v>2054</v>
      </c>
    </row>
    <row r="4458" spans="1:16" ht="14.4" customHeight="1" x14ac:dyDescent="0.25">
      <c r="A4458" t="s">
        <v>2054</v>
      </c>
      <c r="I4458" s="285" t="s">
        <v>2070</v>
      </c>
      <c r="J4458" t="s">
        <v>117</v>
      </c>
      <c r="K4458" s="300">
        <v>4468</v>
      </c>
      <c r="L4458" s="286">
        <f>ROWS(K$5:K4458)</f>
        <v>4454</v>
      </c>
      <c r="M4458" s="286" t="str">
        <f>IF(I4458='5.1'!$E$5,TXM!L4458,"")</f>
        <v/>
      </c>
      <c r="N4458" t="str">
        <f>IFERROR(SMALL($M$5:$M$8000,ROWS($M$5:M4458)),"")</f>
        <v/>
      </c>
      <c r="P4458" t="s">
        <v>2054</v>
      </c>
    </row>
    <row r="4459" spans="1:16" ht="14.4" customHeight="1" x14ac:dyDescent="0.25">
      <c r="A4459" t="s">
        <v>2054</v>
      </c>
      <c r="I4459" s="285" t="s">
        <v>2070</v>
      </c>
      <c r="J4459" t="s">
        <v>760</v>
      </c>
      <c r="K4459" s="300">
        <v>2631</v>
      </c>
      <c r="L4459" s="286">
        <f>ROWS(K$5:K4459)</f>
        <v>4455</v>
      </c>
      <c r="M4459" s="286" t="str">
        <f>IF(I4459='5.1'!$E$5,TXM!L4459,"")</f>
        <v/>
      </c>
      <c r="N4459" t="str">
        <f>IFERROR(SMALL($M$5:$M$8000,ROWS($M$5:M4459)),"")</f>
        <v/>
      </c>
      <c r="P4459" t="s">
        <v>2054</v>
      </c>
    </row>
    <row r="4460" spans="1:16" ht="14.4" customHeight="1" x14ac:dyDescent="0.25">
      <c r="A4460" t="s">
        <v>2054</v>
      </c>
      <c r="I4460" s="285" t="s">
        <v>2070</v>
      </c>
      <c r="J4460" t="s">
        <v>762</v>
      </c>
      <c r="K4460" s="300">
        <v>1471</v>
      </c>
      <c r="L4460" s="286">
        <f>ROWS(K$5:K4460)</f>
        <v>4456</v>
      </c>
      <c r="M4460" s="286" t="str">
        <f>IF(I4460='5.1'!$E$5,TXM!L4460,"")</f>
        <v/>
      </c>
      <c r="N4460" t="str">
        <f>IFERROR(SMALL($M$5:$M$8000,ROWS($M$5:M4460)),"")</f>
        <v/>
      </c>
      <c r="P4460" t="s">
        <v>2054</v>
      </c>
    </row>
    <row r="4461" spans="1:16" ht="14.4" customHeight="1" x14ac:dyDescent="0.25">
      <c r="A4461" t="s">
        <v>2054</v>
      </c>
      <c r="I4461" s="285" t="s">
        <v>2070</v>
      </c>
      <c r="J4461" t="s">
        <v>784</v>
      </c>
      <c r="K4461" s="300">
        <v>641</v>
      </c>
      <c r="L4461" s="286">
        <f>ROWS(K$5:K4461)</f>
        <v>4457</v>
      </c>
      <c r="M4461" s="286" t="str">
        <f>IF(I4461='5.1'!$E$5,TXM!L4461,"")</f>
        <v/>
      </c>
      <c r="N4461" t="str">
        <f>IFERROR(SMALL($M$5:$M$8000,ROWS($M$5:M4461)),"")</f>
        <v/>
      </c>
      <c r="P4461" t="s">
        <v>2054</v>
      </c>
    </row>
    <row r="4462" spans="1:16" ht="14.4" customHeight="1" x14ac:dyDescent="0.25">
      <c r="A4462" t="s">
        <v>2054</v>
      </c>
      <c r="I4462" s="285" t="s">
        <v>2070</v>
      </c>
      <c r="J4462" t="s">
        <v>1092</v>
      </c>
      <c r="K4462" s="300">
        <v>613</v>
      </c>
      <c r="L4462" s="286">
        <f>ROWS(K$5:K4462)</f>
        <v>4458</v>
      </c>
      <c r="M4462" s="286" t="str">
        <f>IF(I4462='5.1'!$E$5,TXM!L4462,"")</f>
        <v/>
      </c>
      <c r="N4462" t="str">
        <f>IFERROR(SMALL($M$5:$M$8000,ROWS($M$5:M4462)),"")</f>
        <v/>
      </c>
      <c r="P4462" t="s">
        <v>2054</v>
      </c>
    </row>
    <row r="4463" spans="1:16" ht="14.4" customHeight="1" x14ac:dyDescent="0.25">
      <c r="A4463" t="s">
        <v>2054</v>
      </c>
      <c r="I4463" s="285" t="s">
        <v>2070</v>
      </c>
      <c r="J4463" t="s">
        <v>1079</v>
      </c>
      <c r="K4463" s="300">
        <v>477</v>
      </c>
      <c r="L4463" s="286">
        <f>ROWS(K$5:K4463)</f>
        <v>4459</v>
      </c>
      <c r="M4463" s="286" t="str">
        <f>IF(I4463='5.1'!$E$5,TXM!L4463,"")</f>
        <v/>
      </c>
      <c r="N4463" t="str">
        <f>IFERROR(SMALL($M$5:$M$8000,ROWS($M$5:M4463)),"")</f>
        <v/>
      </c>
      <c r="P4463" t="s">
        <v>2054</v>
      </c>
    </row>
    <row r="4464" spans="1:16" ht="14.4" customHeight="1" x14ac:dyDescent="0.25">
      <c r="A4464" t="s">
        <v>2054</v>
      </c>
      <c r="I4464" s="285" t="s">
        <v>2071</v>
      </c>
      <c r="J4464" t="s">
        <v>1079</v>
      </c>
      <c r="K4464" s="300">
        <v>708</v>
      </c>
      <c r="L4464" s="286">
        <f>ROWS(K$5:K4464)</f>
        <v>4460</v>
      </c>
      <c r="M4464" s="286" t="str">
        <f>IF(I4464='5.1'!$E$5,TXM!L4464,"")</f>
        <v/>
      </c>
      <c r="N4464" t="str">
        <f>IFERROR(SMALL($M$5:$M$8000,ROWS($M$5:M4464)),"")</f>
        <v/>
      </c>
      <c r="P4464" t="s">
        <v>2054</v>
      </c>
    </row>
    <row r="4465" spans="1:16" ht="14.4" customHeight="1" x14ac:dyDescent="0.25">
      <c r="A4465" t="s">
        <v>2054</v>
      </c>
      <c r="I4465" s="285" t="s">
        <v>2072</v>
      </c>
      <c r="J4465" t="s">
        <v>810</v>
      </c>
      <c r="K4465" s="300">
        <v>2455</v>
      </c>
      <c r="L4465" s="286">
        <f>ROWS(K$5:K4465)</f>
        <v>4461</v>
      </c>
      <c r="M4465" s="286" t="str">
        <f>IF(I4465='5.1'!$E$5,TXM!L4465,"")</f>
        <v/>
      </c>
      <c r="N4465" t="str">
        <f>IFERROR(SMALL($M$5:$M$8000,ROWS($M$5:M4465)),"")</f>
        <v/>
      </c>
      <c r="P4465" t="s">
        <v>2054</v>
      </c>
    </row>
    <row r="4466" spans="1:16" ht="14.4" customHeight="1" x14ac:dyDescent="0.25">
      <c r="A4466" t="s">
        <v>2054</v>
      </c>
      <c r="I4466" s="285" t="s">
        <v>2073</v>
      </c>
      <c r="J4466" t="s">
        <v>802</v>
      </c>
      <c r="K4466" s="300">
        <v>128</v>
      </c>
      <c r="L4466" s="286">
        <f>ROWS(K$5:K4466)</f>
        <v>4462</v>
      </c>
      <c r="M4466" s="286" t="str">
        <f>IF(I4466='5.1'!$E$5,TXM!L4466,"")</f>
        <v/>
      </c>
      <c r="N4466" t="str">
        <f>IFERROR(SMALL($M$5:$M$8000,ROWS($M$5:M4466)),"")</f>
        <v/>
      </c>
      <c r="P4466" t="s">
        <v>2054</v>
      </c>
    </row>
    <row r="4467" spans="1:16" ht="14.4" customHeight="1" x14ac:dyDescent="0.25">
      <c r="A4467" t="s">
        <v>2054</v>
      </c>
      <c r="I4467" s="285" t="s">
        <v>2000</v>
      </c>
      <c r="J4467" t="s">
        <v>808</v>
      </c>
      <c r="K4467" s="300">
        <v>690</v>
      </c>
      <c r="L4467" s="286">
        <f>ROWS(K$5:K4467)</f>
        <v>4463</v>
      </c>
      <c r="M4467" s="286" t="str">
        <f>IF(I4467='5.1'!$E$5,TXM!L4467,"")</f>
        <v/>
      </c>
      <c r="N4467" t="str">
        <f>IFERROR(SMALL($M$5:$M$8000,ROWS($M$5:M4467)),"")</f>
        <v/>
      </c>
      <c r="P4467" t="s">
        <v>2054</v>
      </c>
    </row>
    <row r="4468" spans="1:16" ht="14.4" customHeight="1" x14ac:dyDescent="0.25">
      <c r="A4468" t="s">
        <v>2054</v>
      </c>
      <c r="I4468" s="285" t="s">
        <v>2074</v>
      </c>
      <c r="J4468" t="s">
        <v>802</v>
      </c>
      <c r="K4468" s="300">
        <v>903</v>
      </c>
      <c r="L4468" s="286">
        <f>ROWS(K$5:K4468)</f>
        <v>4464</v>
      </c>
      <c r="M4468" s="286" t="str">
        <f>IF(I4468='5.1'!$E$5,TXM!L4468,"")</f>
        <v/>
      </c>
      <c r="N4468" t="str">
        <f>IFERROR(SMALL($M$5:$M$8000,ROWS($M$5:M4468)),"")</f>
        <v/>
      </c>
      <c r="P4468" t="s">
        <v>2054</v>
      </c>
    </row>
    <row r="4469" spans="1:16" ht="14.4" customHeight="1" x14ac:dyDescent="0.25">
      <c r="A4469" t="s">
        <v>2054</v>
      </c>
      <c r="I4469" s="285" t="s">
        <v>2074</v>
      </c>
      <c r="J4469" t="s">
        <v>808</v>
      </c>
      <c r="K4469" s="300">
        <v>273</v>
      </c>
      <c r="L4469" s="286">
        <f>ROWS(K$5:K4469)</f>
        <v>4465</v>
      </c>
      <c r="M4469" s="286" t="str">
        <f>IF(I4469='5.1'!$E$5,TXM!L4469,"")</f>
        <v/>
      </c>
      <c r="N4469" t="str">
        <f>IFERROR(SMALL($M$5:$M$8000,ROWS($M$5:M4469)),"")</f>
        <v/>
      </c>
      <c r="P4469" t="s">
        <v>2054</v>
      </c>
    </row>
    <row r="4470" spans="1:16" ht="14.4" customHeight="1" x14ac:dyDescent="0.25">
      <c r="A4470" t="s">
        <v>2054</v>
      </c>
      <c r="I4470" s="285" t="s">
        <v>2074</v>
      </c>
      <c r="J4470" t="s">
        <v>762</v>
      </c>
      <c r="K4470" s="300">
        <v>21</v>
      </c>
      <c r="L4470" s="286">
        <f>ROWS(K$5:K4470)</f>
        <v>4466</v>
      </c>
      <c r="M4470" s="286" t="str">
        <f>IF(I4470='5.1'!$E$5,TXM!L4470,"")</f>
        <v/>
      </c>
      <c r="N4470" t="str">
        <f>IFERROR(SMALL($M$5:$M$8000,ROWS($M$5:M4470)),"")</f>
        <v/>
      </c>
      <c r="P4470" t="s">
        <v>2054</v>
      </c>
    </row>
    <row r="4471" spans="1:16" ht="14.4" customHeight="1" x14ac:dyDescent="0.25">
      <c r="A4471" t="s">
        <v>2054</v>
      </c>
      <c r="I4471" s="285" t="s">
        <v>2075</v>
      </c>
      <c r="J4471" t="s">
        <v>725</v>
      </c>
      <c r="K4471" s="300">
        <v>45490</v>
      </c>
      <c r="L4471" s="286">
        <f>ROWS(K$5:K4471)</f>
        <v>4467</v>
      </c>
      <c r="M4471" s="286" t="str">
        <f>IF(I4471='5.1'!$E$5,TXM!L4471,"")</f>
        <v/>
      </c>
      <c r="N4471" t="str">
        <f>IFERROR(SMALL($M$5:$M$8000,ROWS($M$5:M4471)),"")</f>
        <v/>
      </c>
      <c r="P4471" t="s">
        <v>2054</v>
      </c>
    </row>
    <row r="4472" spans="1:16" ht="14.4" customHeight="1" x14ac:dyDescent="0.25">
      <c r="A4472" t="s">
        <v>2054</v>
      </c>
      <c r="I4472" s="285" t="s">
        <v>2005</v>
      </c>
      <c r="J4472" t="s">
        <v>1080</v>
      </c>
      <c r="K4472" s="300">
        <v>283780</v>
      </c>
      <c r="L4472" s="286">
        <f>ROWS(K$5:K4472)</f>
        <v>4468</v>
      </c>
      <c r="M4472" s="286" t="str">
        <f>IF(I4472='5.1'!$E$5,TXM!L4472,"")</f>
        <v/>
      </c>
      <c r="N4472" t="str">
        <f>IFERROR(SMALL($M$5:$M$8000,ROWS($M$5:M4472)),"")</f>
        <v/>
      </c>
      <c r="P4472" t="s">
        <v>2054</v>
      </c>
    </row>
    <row r="4473" spans="1:16" ht="14.4" customHeight="1" x14ac:dyDescent="0.25">
      <c r="A4473" t="s">
        <v>2054</v>
      </c>
      <c r="I4473" s="285" t="s">
        <v>2005</v>
      </c>
      <c r="J4473" t="s">
        <v>808</v>
      </c>
      <c r="K4473" s="300">
        <v>191912</v>
      </c>
      <c r="L4473" s="286">
        <f>ROWS(K$5:K4473)</f>
        <v>4469</v>
      </c>
      <c r="M4473" s="286" t="str">
        <f>IF(I4473='5.1'!$E$5,TXM!L4473,"")</f>
        <v/>
      </c>
      <c r="N4473" t="str">
        <f>IFERROR(SMALL($M$5:$M$8000,ROWS($M$5:M4473)),"")</f>
        <v/>
      </c>
      <c r="P4473" t="s">
        <v>2054</v>
      </c>
    </row>
    <row r="4474" spans="1:16" ht="14.4" customHeight="1" x14ac:dyDescent="0.25">
      <c r="A4474" t="s">
        <v>2054</v>
      </c>
      <c r="I4474" s="285" t="s">
        <v>2076</v>
      </c>
      <c r="J4474" t="s">
        <v>1098</v>
      </c>
      <c r="K4474" s="300">
        <v>2132639</v>
      </c>
      <c r="L4474" s="286">
        <f>ROWS(K$5:K4474)</f>
        <v>4470</v>
      </c>
      <c r="M4474" s="286" t="str">
        <f>IF(I4474='5.1'!$E$5,TXM!L4474,"")</f>
        <v/>
      </c>
      <c r="N4474" t="str">
        <f>IFERROR(SMALL($M$5:$M$8000,ROWS($M$5:M4474)),"")</f>
        <v/>
      </c>
      <c r="P4474" t="s">
        <v>2054</v>
      </c>
    </row>
    <row r="4475" spans="1:16" ht="14.4" customHeight="1" x14ac:dyDescent="0.25">
      <c r="A4475" t="s">
        <v>2054</v>
      </c>
      <c r="I4475" s="285" t="s">
        <v>2076</v>
      </c>
      <c r="J4475" t="s">
        <v>725</v>
      </c>
      <c r="K4475" s="300">
        <v>44815</v>
      </c>
      <c r="L4475" s="286">
        <f>ROWS(K$5:K4475)</f>
        <v>4471</v>
      </c>
      <c r="M4475" s="286" t="str">
        <f>IF(I4475='5.1'!$E$5,TXM!L4475,"")</f>
        <v/>
      </c>
      <c r="N4475" t="str">
        <f>IFERROR(SMALL($M$5:$M$8000,ROWS($M$5:M4475)),"")</f>
        <v/>
      </c>
      <c r="P4475" t="s">
        <v>2054</v>
      </c>
    </row>
    <row r="4476" spans="1:16" ht="14.4" customHeight="1" x14ac:dyDescent="0.25">
      <c r="A4476" t="s">
        <v>2054</v>
      </c>
      <c r="I4476" s="285" t="s">
        <v>2076</v>
      </c>
      <c r="J4476" t="s">
        <v>806</v>
      </c>
      <c r="K4476" s="300">
        <v>316</v>
      </c>
      <c r="L4476" s="286">
        <f>ROWS(K$5:K4476)</f>
        <v>4472</v>
      </c>
      <c r="M4476" s="286" t="str">
        <f>IF(I4476='5.1'!$E$5,TXM!L4476,"")</f>
        <v/>
      </c>
      <c r="N4476" t="str">
        <f>IFERROR(SMALL($M$5:$M$8000,ROWS($M$5:M4476)),"")</f>
        <v/>
      </c>
      <c r="P4476" t="s">
        <v>2054</v>
      </c>
    </row>
    <row r="4477" spans="1:16" ht="14.4" customHeight="1" x14ac:dyDescent="0.25">
      <c r="A4477" t="s">
        <v>2054</v>
      </c>
      <c r="I4477" s="285" t="s">
        <v>2076</v>
      </c>
      <c r="J4477" t="s">
        <v>734</v>
      </c>
      <c r="K4477" s="300">
        <v>313</v>
      </c>
      <c r="L4477" s="286">
        <f>ROWS(K$5:K4477)</f>
        <v>4473</v>
      </c>
      <c r="M4477" s="286" t="str">
        <f>IF(I4477='5.1'!$E$5,TXM!L4477,"")</f>
        <v/>
      </c>
      <c r="N4477" t="str">
        <f>IFERROR(SMALL($M$5:$M$8000,ROWS($M$5:M4477)),"")</f>
        <v/>
      </c>
      <c r="P4477" t="s">
        <v>2054</v>
      </c>
    </row>
    <row r="4478" spans="1:16" ht="14.4" customHeight="1" x14ac:dyDescent="0.25">
      <c r="A4478" t="s">
        <v>2054</v>
      </c>
      <c r="I4478" s="285" t="s">
        <v>2076</v>
      </c>
      <c r="J4478" t="s">
        <v>762</v>
      </c>
      <c r="K4478" s="300">
        <v>177</v>
      </c>
      <c r="L4478" s="286">
        <f>ROWS(K$5:K4478)</f>
        <v>4474</v>
      </c>
      <c r="M4478" s="286" t="str">
        <f>IF(I4478='5.1'!$E$5,TXM!L4478,"")</f>
        <v/>
      </c>
      <c r="N4478" t="str">
        <f>IFERROR(SMALL($M$5:$M$8000,ROWS($M$5:M4478)),"")</f>
        <v/>
      </c>
      <c r="P4478" t="s">
        <v>2054</v>
      </c>
    </row>
    <row r="4479" spans="1:16" ht="14.4" customHeight="1" x14ac:dyDescent="0.25">
      <c r="A4479" t="s">
        <v>2054</v>
      </c>
      <c r="I4479" s="285" t="s">
        <v>2076</v>
      </c>
      <c r="J4479" t="s">
        <v>105</v>
      </c>
      <c r="K4479" s="300">
        <v>149</v>
      </c>
      <c r="L4479" s="286">
        <f>ROWS(K$5:K4479)</f>
        <v>4475</v>
      </c>
      <c r="M4479" s="286" t="str">
        <f>IF(I4479='5.1'!$E$5,TXM!L4479,"")</f>
        <v/>
      </c>
      <c r="N4479" t="str">
        <f>IFERROR(SMALL($M$5:$M$8000,ROWS($M$5:M4479)),"")</f>
        <v/>
      </c>
      <c r="P4479" t="s">
        <v>2054</v>
      </c>
    </row>
    <row r="4480" spans="1:16" ht="14.4" customHeight="1" x14ac:dyDescent="0.25">
      <c r="A4480" t="s">
        <v>2054</v>
      </c>
      <c r="I4480" s="285" t="s">
        <v>2076</v>
      </c>
      <c r="J4480" t="s">
        <v>1080</v>
      </c>
      <c r="K4480" s="300">
        <v>83</v>
      </c>
      <c r="L4480" s="286">
        <f>ROWS(K$5:K4480)</f>
        <v>4476</v>
      </c>
      <c r="M4480" s="286" t="str">
        <f>IF(I4480='5.1'!$E$5,TXM!L4480,"")</f>
        <v/>
      </c>
      <c r="N4480" t="str">
        <f>IFERROR(SMALL($M$5:$M$8000,ROWS($M$5:M4480)),"")</f>
        <v/>
      </c>
      <c r="P4480" t="s">
        <v>2054</v>
      </c>
    </row>
    <row r="4481" spans="1:16" ht="14.4" customHeight="1" x14ac:dyDescent="0.25">
      <c r="A4481" t="s">
        <v>2054</v>
      </c>
      <c r="I4481" s="285" t="s">
        <v>2076</v>
      </c>
      <c r="J4481" t="s">
        <v>784</v>
      </c>
      <c r="K4481" s="300">
        <v>54</v>
      </c>
      <c r="L4481" s="286">
        <f>ROWS(K$5:K4481)</f>
        <v>4477</v>
      </c>
      <c r="M4481" s="286" t="str">
        <f>IF(I4481='5.1'!$E$5,TXM!L4481,"")</f>
        <v/>
      </c>
      <c r="N4481" t="str">
        <f>IFERROR(SMALL($M$5:$M$8000,ROWS($M$5:M4481)),"")</f>
        <v/>
      </c>
      <c r="P4481" t="s">
        <v>2054</v>
      </c>
    </row>
    <row r="4482" spans="1:16" ht="14.4" customHeight="1" x14ac:dyDescent="0.25">
      <c r="A4482" t="s">
        <v>2054</v>
      </c>
      <c r="I4482" s="285" t="s">
        <v>2001</v>
      </c>
      <c r="J4482" t="s">
        <v>808</v>
      </c>
      <c r="K4482" s="300">
        <v>28228</v>
      </c>
      <c r="L4482" s="286">
        <f>ROWS(K$5:K4482)</f>
        <v>4478</v>
      </c>
      <c r="M4482" s="286" t="str">
        <f>IF(I4482='5.1'!$E$5,TXM!L4482,"")</f>
        <v/>
      </c>
      <c r="N4482" t="str">
        <f>IFERROR(SMALL($M$5:$M$8000,ROWS($M$5:M4482)),"")</f>
        <v/>
      </c>
      <c r="P4482" t="s">
        <v>2054</v>
      </c>
    </row>
    <row r="4483" spans="1:16" ht="14.4" customHeight="1" x14ac:dyDescent="0.25">
      <c r="A4483" t="s">
        <v>2054</v>
      </c>
      <c r="I4483" s="285" t="s">
        <v>2001</v>
      </c>
      <c r="J4483" t="s">
        <v>806</v>
      </c>
      <c r="K4483" s="300">
        <v>1502</v>
      </c>
      <c r="L4483" s="286">
        <f>ROWS(K$5:K4483)</f>
        <v>4479</v>
      </c>
      <c r="M4483" s="286" t="str">
        <f>IF(I4483='5.1'!$E$5,TXM!L4483,"")</f>
        <v/>
      </c>
      <c r="N4483" t="str">
        <f>IFERROR(SMALL($M$5:$M$8000,ROWS($M$5:M4483)),"")</f>
        <v/>
      </c>
      <c r="P4483" t="s">
        <v>2054</v>
      </c>
    </row>
    <row r="4484" spans="1:16" ht="14.4" customHeight="1" x14ac:dyDescent="0.25">
      <c r="A4484" t="s">
        <v>2054</v>
      </c>
      <c r="I4484" s="285" t="s">
        <v>2001</v>
      </c>
      <c r="J4484" t="s">
        <v>766</v>
      </c>
      <c r="K4484" s="300">
        <v>646</v>
      </c>
      <c r="L4484" s="286">
        <f>ROWS(K$5:K4484)</f>
        <v>4480</v>
      </c>
      <c r="M4484" s="286" t="str">
        <f>IF(I4484='5.1'!$E$5,TXM!L4484,"")</f>
        <v/>
      </c>
      <c r="N4484" t="str">
        <f>IFERROR(SMALL($M$5:$M$8000,ROWS($M$5:M4484)),"")</f>
        <v/>
      </c>
      <c r="P4484" t="s">
        <v>2054</v>
      </c>
    </row>
    <row r="4485" spans="1:16" ht="14.4" customHeight="1" x14ac:dyDescent="0.25">
      <c r="A4485" t="s">
        <v>2054</v>
      </c>
      <c r="I4485" s="285" t="s">
        <v>2077</v>
      </c>
      <c r="J4485" t="s">
        <v>810</v>
      </c>
      <c r="K4485" s="300">
        <v>5888</v>
      </c>
      <c r="L4485" s="286">
        <f>ROWS(K$5:K4485)</f>
        <v>4481</v>
      </c>
      <c r="M4485" s="286" t="str">
        <f>IF(I4485='5.1'!$E$5,TXM!L4485,"")</f>
        <v/>
      </c>
      <c r="N4485" t="str">
        <f>IFERROR(SMALL($M$5:$M$8000,ROWS($M$5:M4485)),"")</f>
        <v/>
      </c>
      <c r="P4485" t="s">
        <v>2054</v>
      </c>
    </row>
    <row r="4486" spans="1:16" ht="14.4" customHeight="1" x14ac:dyDescent="0.25">
      <c r="A4486" t="s">
        <v>2054</v>
      </c>
      <c r="I4486" s="285" t="s">
        <v>2077</v>
      </c>
      <c r="J4486" t="s">
        <v>734</v>
      </c>
      <c r="K4486" s="300">
        <v>5190</v>
      </c>
      <c r="L4486" s="286">
        <f>ROWS(K$5:K4486)</f>
        <v>4482</v>
      </c>
      <c r="M4486" s="286" t="str">
        <f>IF(I4486='5.1'!$E$5,TXM!L4486,"")</f>
        <v/>
      </c>
      <c r="N4486" t="str">
        <f>IFERROR(SMALL($M$5:$M$8000,ROWS($M$5:M4486)),"")</f>
        <v/>
      </c>
      <c r="P4486" t="s">
        <v>2054</v>
      </c>
    </row>
    <row r="4487" spans="1:16" ht="14.4" customHeight="1" x14ac:dyDescent="0.25">
      <c r="A4487" t="s">
        <v>2054</v>
      </c>
      <c r="I4487" s="285" t="s">
        <v>2077</v>
      </c>
      <c r="J4487" t="s">
        <v>808</v>
      </c>
      <c r="K4487" s="300">
        <v>4688</v>
      </c>
      <c r="L4487" s="286">
        <f>ROWS(K$5:K4487)</f>
        <v>4483</v>
      </c>
      <c r="M4487" s="286" t="str">
        <f>IF(I4487='5.1'!$E$5,TXM!L4487,"")</f>
        <v/>
      </c>
      <c r="N4487" t="str">
        <f>IFERROR(SMALL($M$5:$M$8000,ROWS($M$5:M4487)),"")</f>
        <v/>
      </c>
      <c r="P4487" t="s">
        <v>2054</v>
      </c>
    </row>
    <row r="4488" spans="1:16" ht="14.4" customHeight="1" x14ac:dyDescent="0.25">
      <c r="A4488" t="s">
        <v>2054</v>
      </c>
      <c r="I4488" s="285" t="s">
        <v>2077</v>
      </c>
      <c r="J4488" t="s">
        <v>764</v>
      </c>
      <c r="K4488" s="300">
        <v>152</v>
      </c>
      <c r="L4488" s="286">
        <f>ROWS(K$5:K4488)</f>
        <v>4484</v>
      </c>
      <c r="M4488" s="286" t="str">
        <f>IF(I4488='5.1'!$E$5,TXM!L4488,"")</f>
        <v/>
      </c>
      <c r="N4488" t="str">
        <f>IFERROR(SMALL($M$5:$M$8000,ROWS($M$5:M4488)),"")</f>
        <v/>
      </c>
      <c r="P4488" t="s">
        <v>2054</v>
      </c>
    </row>
    <row r="4489" spans="1:16" ht="14.4" customHeight="1" x14ac:dyDescent="0.25">
      <c r="A4489" t="s">
        <v>2054</v>
      </c>
      <c r="I4489" s="285" t="s">
        <v>2002</v>
      </c>
      <c r="J4489" t="s">
        <v>1082</v>
      </c>
      <c r="K4489" s="300">
        <v>968240</v>
      </c>
      <c r="L4489" s="286">
        <f>ROWS(K$5:K4489)</f>
        <v>4485</v>
      </c>
      <c r="M4489" s="286" t="str">
        <f>IF(I4489='5.1'!$E$5,TXM!L4489,"")</f>
        <v/>
      </c>
      <c r="N4489" t="str">
        <f>IFERROR(SMALL($M$5:$M$8000,ROWS($M$5:M4489)),"")</f>
        <v/>
      </c>
      <c r="P4489" t="s">
        <v>2054</v>
      </c>
    </row>
    <row r="4490" spans="1:16" ht="14.4" customHeight="1" x14ac:dyDescent="0.25">
      <c r="A4490" t="s">
        <v>2054</v>
      </c>
      <c r="I4490" s="285" t="s">
        <v>2002</v>
      </c>
      <c r="J4490" t="s">
        <v>784</v>
      </c>
      <c r="K4490" s="300">
        <v>101250</v>
      </c>
      <c r="L4490" s="286">
        <f>ROWS(K$5:K4490)</f>
        <v>4486</v>
      </c>
      <c r="M4490" s="286" t="str">
        <f>IF(I4490='5.1'!$E$5,TXM!L4490,"")</f>
        <v/>
      </c>
      <c r="N4490" t="str">
        <f>IFERROR(SMALL($M$5:$M$8000,ROWS($M$5:M4490)),"")</f>
        <v/>
      </c>
      <c r="P4490" t="s">
        <v>2054</v>
      </c>
    </row>
    <row r="4491" spans="1:16" ht="14.4" customHeight="1" x14ac:dyDescent="0.25">
      <c r="A4491" t="s">
        <v>2054</v>
      </c>
      <c r="I4491" s="285" t="s">
        <v>2002</v>
      </c>
      <c r="J4491" t="s">
        <v>802</v>
      </c>
      <c r="K4491" s="300">
        <v>76755</v>
      </c>
      <c r="L4491" s="286">
        <f>ROWS(K$5:K4491)</f>
        <v>4487</v>
      </c>
      <c r="M4491" s="286" t="str">
        <f>IF(I4491='5.1'!$E$5,TXM!L4491,"")</f>
        <v/>
      </c>
      <c r="N4491" t="str">
        <f>IFERROR(SMALL($M$5:$M$8000,ROWS($M$5:M4491)),"")</f>
        <v/>
      </c>
      <c r="P4491" t="s">
        <v>2054</v>
      </c>
    </row>
    <row r="4492" spans="1:16" ht="14.4" customHeight="1" x14ac:dyDescent="0.25">
      <c r="A4492" t="s">
        <v>2054</v>
      </c>
      <c r="I4492" s="285" t="s">
        <v>2002</v>
      </c>
      <c r="J4492" t="s">
        <v>814</v>
      </c>
      <c r="K4492" s="300">
        <v>41588</v>
      </c>
      <c r="L4492" s="286">
        <f>ROWS(K$5:K4492)</f>
        <v>4488</v>
      </c>
      <c r="M4492" s="286" t="str">
        <f>IF(I4492='5.1'!$E$5,TXM!L4492,"")</f>
        <v/>
      </c>
      <c r="N4492" t="str">
        <f>IFERROR(SMALL($M$5:$M$8000,ROWS($M$5:M4492)),"")</f>
        <v/>
      </c>
      <c r="P4492" t="s">
        <v>2054</v>
      </c>
    </row>
    <row r="4493" spans="1:16" ht="14.4" customHeight="1" x14ac:dyDescent="0.25">
      <c r="A4493" t="s">
        <v>2054</v>
      </c>
      <c r="I4493" s="285" t="s">
        <v>2002</v>
      </c>
      <c r="J4493" t="s">
        <v>119</v>
      </c>
      <c r="K4493" s="300">
        <v>21109</v>
      </c>
      <c r="L4493" s="286">
        <f>ROWS(K$5:K4493)</f>
        <v>4489</v>
      </c>
      <c r="M4493" s="286" t="str">
        <f>IF(I4493='5.1'!$E$5,TXM!L4493,"")</f>
        <v/>
      </c>
      <c r="N4493" t="str">
        <f>IFERROR(SMALL($M$5:$M$8000,ROWS($M$5:M4493)),"")</f>
        <v/>
      </c>
      <c r="P4493" t="s">
        <v>2054</v>
      </c>
    </row>
    <row r="4494" spans="1:16" ht="14.4" customHeight="1" x14ac:dyDescent="0.25">
      <c r="A4494" t="s">
        <v>2054</v>
      </c>
      <c r="I4494" s="285" t="s">
        <v>2002</v>
      </c>
      <c r="J4494" t="s">
        <v>1096</v>
      </c>
      <c r="K4494" s="300">
        <v>12268</v>
      </c>
      <c r="L4494" s="286">
        <f>ROWS(K$5:K4494)</f>
        <v>4490</v>
      </c>
      <c r="M4494" s="286" t="str">
        <f>IF(I4494='5.1'!$E$5,TXM!L4494,"")</f>
        <v/>
      </c>
      <c r="N4494" t="str">
        <f>IFERROR(SMALL($M$5:$M$8000,ROWS($M$5:M4494)),"")</f>
        <v/>
      </c>
      <c r="P4494" t="s">
        <v>2054</v>
      </c>
    </row>
    <row r="4495" spans="1:16" ht="14.4" customHeight="1" x14ac:dyDescent="0.25">
      <c r="A4495" t="s">
        <v>2054</v>
      </c>
      <c r="I4495" s="285" t="s">
        <v>2002</v>
      </c>
      <c r="J4495" t="s">
        <v>734</v>
      </c>
      <c r="K4495" s="300">
        <v>11110</v>
      </c>
      <c r="L4495" s="286">
        <f>ROWS(K$5:K4495)</f>
        <v>4491</v>
      </c>
      <c r="M4495" s="286" t="str">
        <f>IF(I4495='5.1'!$E$5,TXM!L4495,"")</f>
        <v/>
      </c>
      <c r="N4495" t="str">
        <f>IFERROR(SMALL($M$5:$M$8000,ROWS($M$5:M4495)),"")</f>
        <v/>
      </c>
      <c r="P4495" t="s">
        <v>2054</v>
      </c>
    </row>
    <row r="4496" spans="1:16" ht="14.4" customHeight="1" x14ac:dyDescent="0.25">
      <c r="A4496" t="s">
        <v>2054</v>
      </c>
      <c r="I4496" s="285" t="s">
        <v>2002</v>
      </c>
      <c r="J4496" t="s">
        <v>806</v>
      </c>
      <c r="K4496" s="300">
        <v>10978</v>
      </c>
      <c r="L4496" s="286">
        <f>ROWS(K$5:K4496)</f>
        <v>4492</v>
      </c>
      <c r="M4496" s="286" t="str">
        <f>IF(I4496='5.1'!$E$5,TXM!L4496,"")</f>
        <v/>
      </c>
      <c r="N4496" t="str">
        <f>IFERROR(SMALL($M$5:$M$8000,ROWS($M$5:M4496)),"")</f>
        <v/>
      </c>
      <c r="P4496" t="s">
        <v>2054</v>
      </c>
    </row>
    <row r="4497" spans="1:16" ht="14.4" customHeight="1" x14ac:dyDescent="0.25">
      <c r="A4497" t="s">
        <v>2054</v>
      </c>
      <c r="I4497" s="285" t="s">
        <v>2002</v>
      </c>
      <c r="J4497" t="s">
        <v>808</v>
      </c>
      <c r="K4497" s="300">
        <v>8024</v>
      </c>
      <c r="L4497" s="286">
        <f>ROWS(K$5:K4497)</f>
        <v>4493</v>
      </c>
      <c r="M4497" s="286" t="str">
        <f>IF(I4497='5.1'!$E$5,TXM!L4497,"")</f>
        <v/>
      </c>
      <c r="N4497" t="str">
        <f>IFERROR(SMALL($M$5:$M$8000,ROWS($M$5:M4497)),"")</f>
        <v/>
      </c>
      <c r="P4497" t="s">
        <v>2054</v>
      </c>
    </row>
    <row r="4498" spans="1:16" ht="14.4" customHeight="1" x14ac:dyDescent="0.25">
      <c r="A4498" t="s">
        <v>2054</v>
      </c>
      <c r="I4498" s="285" t="s">
        <v>2002</v>
      </c>
      <c r="J4498" t="s">
        <v>102</v>
      </c>
      <c r="K4498" s="300">
        <v>7648</v>
      </c>
      <c r="L4498" s="286">
        <f>ROWS(K$5:K4498)</f>
        <v>4494</v>
      </c>
      <c r="M4498" s="286" t="str">
        <f>IF(I4498='5.1'!$E$5,TXM!L4498,"")</f>
        <v/>
      </c>
      <c r="N4498" t="str">
        <f>IFERROR(SMALL($M$5:$M$8000,ROWS($M$5:M4498)),"")</f>
        <v/>
      </c>
      <c r="P4498" t="s">
        <v>2054</v>
      </c>
    </row>
    <row r="4499" spans="1:16" ht="14.4" customHeight="1" x14ac:dyDescent="0.25">
      <c r="A4499" t="s">
        <v>2054</v>
      </c>
      <c r="I4499" s="285" t="s">
        <v>2002</v>
      </c>
      <c r="J4499" t="s">
        <v>107</v>
      </c>
      <c r="K4499" s="300">
        <v>1312</v>
      </c>
      <c r="L4499" s="286">
        <f>ROWS(K$5:K4499)</f>
        <v>4495</v>
      </c>
      <c r="M4499" s="286" t="str">
        <f>IF(I4499='5.1'!$E$5,TXM!L4499,"")</f>
        <v/>
      </c>
      <c r="N4499" t="str">
        <f>IFERROR(SMALL($M$5:$M$8000,ROWS($M$5:M4499)),"")</f>
        <v/>
      </c>
      <c r="P4499" t="s">
        <v>2054</v>
      </c>
    </row>
    <row r="4500" spans="1:16" ht="14.4" customHeight="1" x14ac:dyDescent="0.25">
      <c r="A4500" t="s">
        <v>2054</v>
      </c>
      <c r="I4500" s="285" t="s">
        <v>2002</v>
      </c>
      <c r="J4500" t="s">
        <v>1080</v>
      </c>
      <c r="K4500" s="300">
        <v>35</v>
      </c>
      <c r="L4500" s="286">
        <f>ROWS(K$5:K4500)</f>
        <v>4496</v>
      </c>
      <c r="M4500" s="286" t="str">
        <f>IF(I4500='5.1'!$E$5,TXM!L4500,"")</f>
        <v/>
      </c>
      <c r="N4500" t="str">
        <f>IFERROR(SMALL($M$5:$M$8000,ROWS($M$5:M4500)),"")</f>
        <v/>
      </c>
      <c r="P4500" t="s">
        <v>2054</v>
      </c>
    </row>
    <row r="4501" spans="1:16" ht="14.4" customHeight="1" x14ac:dyDescent="0.25">
      <c r="A4501" t="s">
        <v>2054</v>
      </c>
      <c r="I4501" s="285" t="s">
        <v>2003</v>
      </c>
      <c r="J4501" t="s">
        <v>1093</v>
      </c>
      <c r="K4501" s="300">
        <v>40073950</v>
      </c>
      <c r="L4501" s="286">
        <f>ROWS(K$5:K4501)</f>
        <v>4497</v>
      </c>
      <c r="M4501" s="286" t="str">
        <f>IF(I4501='5.1'!$E$5,TXM!L4501,"")</f>
        <v/>
      </c>
      <c r="N4501" t="str">
        <f>IFERROR(SMALL($M$5:$M$8000,ROWS($M$5:M4501)),"")</f>
        <v/>
      </c>
      <c r="P4501" t="s">
        <v>2054</v>
      </c>
    </row>
    <row r="4502" spans="1:16" ht="14.4" customHeight="1" x14ac:dyDescent="0.25">
      <c r="A4502" t="s">
        <v>2054</v>
      </c>
      <c r="I4502" s="285" t="s">
        <v>2003</v>
      </c>
      <c r="J4502" t="s">
        <v>808</v>
      </c>
      <c r="K4502" s="300">
        <v>20545467</v>
      </c>
      <c r="L4502" s="286">
        <f>ROWS(K$5:K4502)</f>
        <v>4498</v>
      </c>
      <c r="M4502" s="286" t="str">
        <f>IF(I4502='5.1'!$E$5,TXM!L4502,"")</f>
        <v/>
      </c>
      <c r="N4502" t="str">
        <f>IFERROR(SMALL($M$5:$M$8000,ROWS($M$5:M4502)),"")</f>
        <v/>
      </c>
      <c r="P4502" t="s">
        <v>2054</v>
      </c>
    </row>
    <row r="4503" spans="1:16" ht="14.4" customHeight="1" x14ac:dyDescent="0.25">
      <c r="A4503" t="s">
        <v>2054</v>
      </c>
      <c r="I4503" s="285" t="s">
        <v>2003</v>
      </c>
      <c r="J4503" t="s">
        <v>997</v>
      </c>
      <c r="K4503" s="300">
        <v>11365988</v>
      </c>
      <c r="L4503" s="286">
        <f>ROWS(K$5:K4503)</f>
        <v>4499</v>
      </c>
      <c r="M4503" s="286" t="str">
        <f>IF(I4503='5.1'!$E$5,TXM!L4503,"")</f>
        <v/>
      </c>
      <c r="N4503" t="str">
        <f>IFERROR(SMALL($M$5:$M$8000,ROWS($M$5:M4503)),"")</f>
        <v/>
      </c>
      <c r="P4503" t="s">
        <v>2054</v>
      </c>
    </row>
    <row r="4504" spans="1:16" ht="14.4" customHeight="1" x14ac:dyDescent="0.25">
      <c r="A4504" t="s">
        <v>2054</v>
      </c>
      <c r="I4504" s="285" t="s">
        <v>2003</v>
      </c>
      <c r="J4504" t="s">
        <v>806</v>
      </c>
      <c r="K4504" s="300">
        <v>4996776</v>
      </c>
      <c r="L4504" s="286">
        <f>ROWS(K$5:K4504)</f>
        <v>4500</v>
      </c>
      <c r="M4504" s="286" t="str">
        <f>IF(I4504='5.1'!$E$5,TXM!L4504,"")</f>
        <v/>
      </c>
      <c r="N4504" t="str">
        <f>IFERROR(SMALL($M$5:$M$8000,ROWS($M$5:M4504)),"")</f>
        <v/>
      </c>
      <c r="P4504" t="s">
        <v>2054</v>
      </c>
    </row>
    <row r="4505" spans="1:16" ht="14.4" customHeight="1" x14ac:dyDescent="0.25">
      <c r="A4505" t="s">
        <v>2054</v>
      </c>
      <c r="I4505" s="285" t="s">
        <v>2003</v>
      </c>
      <c r="J4505" t="s">
        <v>709</v>
      </c>
      <c r="K4505" s="300">
        <v>824855</v>
      </c>
      <c r="L4505" s="286">
        <f>ROWS(K$5:K4505)</f>
        <v>4501</v>
      </c>
      <c r="M4505" s="286" t="str">
        <f>IF(I4505='5.1'!$E$5,TXM!L4505,"")</f>
        <v/>
      </c>
      <c r="N4505" t="str">
        <f>IFERROR(SMALL($M$5:$M$8000,ROWS($M$5:M4505)),"")</f>
        <v/>
      </c>
      <c r="P4505" t="s">
        <v>2054</v>
      </c>
    </row>
    <row r="4506" spans="1:16" ht="14.4" customHeight="1" x14ac:dyDescent="0.25">
      <c r="A4506" t="s">
        <v>2054</v>
      </c>
      <c r="I4506" s="285" t="s">
        <v>2003</v>
      </c>
      <c r="J4506" t="s">
        <v>764</v>
      </c>
      <c r="K4506" s="300">
        <v>733416</v>
      </c>
      <c r="L4506" s="286">
        <f>ROWS(K$5:K4506)</f>
        <v>4502</v>
      </c>
      <c r="M4506" s="286" t="str">
        <f>IF(I4506='5.1'!$E$5,TXM!L4506,"")</f>
        <v/>
      </c>
      <c r="N4506" t="str">
        <f>IFERROR(SMALL($M$5:$M$8000,ROWS($M$5:M4506)),"")</f>
        <v/>
      </c>
      <c r="P4506" t="s">
        <v>2054</v>
      </c>
    </row>
    <row r="4507" spans="1:16" ht="14.4" customHeight="1" x14ac:dyDescent="0.25">
      <c r="A4507" t="s">
        <v>2054</v>
      </c>
      <c r="I4507" s="285" t="s">
        <v>2003</v>
      </c>
      <c r="J4507" t="s">
        <v>1080</v>
      </c>
      <c r="K4507" s="300">
        <v>425933</v>
      </c>
      <c r="L4507" s="286">
        <f>ROWS(K$5:K4507)</f>
        <v>4503</v>
      </c>
      <c r="M4507" s="286" t="str">
        <f>IF(I4507='5.1'!$E$5,TXM!L4507,"")</f>
        <v/>
      </c>
      <c r="N4507" t="str">
        <f>IFERROR(SMALL($M$5:$M$8000,ROWS($M$5:M4507)),"")</f>
        <v/>
      </c>
      <c r="P4507" t="s">
        <v>2054</v>
      </c>
    </row>
    <row r="4508" spans="1:16" ht="14.4" customHeight="1" x14ac:dyDescent="0.25">
      <c r="A4508" t="s">
        <v>2054</v>
      </c>
      <c r="I4508" s="285" t="s">
        <v>2003</v>
      </c>
      <c r="J4508" t="s">
        <v>760</v>
      </c>
      <c r="K4508" s="300">
        <v>408390</v>
      </c>
      <c r="L4508" s="286">
        <f>ROWS(K$5:K4508)</f>
        <v>4504</v>
      </c>
      <c r="M4508" s="286" t="str">
        <f>IF(I4508='5.1'!$E$5,TXM!L4508,"")</f>
        <v/>
      </c>
      <c r="N4508" t="str">
        <f>IFERROR(SMALL($M$5:$M$8000,ROWS($M$5:M4508)),"")</f>
        <v/>
      </c>
      <c r="P4508" t="s">
        <v>2054</v>
      </c>
    </row>
    <row r="4509" spans="1:16" ht="14.4" customHeight="1" x14ac:dyDescent="0.25">
      <c r="A4509" t="s">
        <v>2054</v>
      </c>
      <c r="I4509" s="285" t="s">
        <v>2003</v>
      </c>
      <c r="J4509" t="s">
        <v>766</v>
      </c>
      <c r="K4509" s="300">
        <v>230926</v>
      </c>
      <c r="L4509" s="286">
        <f>ROWS(K$5:K4509)</f>
        <v>4505</v>
      </c>
      <c r="M4509" s="286" t="str">
        <f>IF(I4509='5.1'!$E$5,TXM!L4509,"")</f>
        <v/>
      </c>
      <c r="N4509" t="str">
        <f>IFERROR(SMALL($M$5:$M$8000,ROWS($M$5:M4509)),"")</f>
        <v/>
      </c>
      <c r="P4509" t="s">
        <v>2054</v>
      </c>
    </row>
    <row r="4510" spans="1:16" ht="14.4" customHeight="1" x14ac:dyDescent="0.25">
      <c r="A4510" t="s">
        <v>2054</v>
      </c>
      <c r="I4510" s="285" t="s">
        <v>2003</v>
      </c>
      <c r="J4510" t="s">
        <v>762</v>
      </c>
      <c r="K4510" s="300">
        <v>158962</v>
      </c>
      <c r="L4510" s="286">
        <f>ROWS(K$5:K4510)</f>
        <v>4506</v>
      </c>
      <c r="M4510" s="286" t="str">
        <f>IF(I4510='5.1'!$E$5,TXM!L4510,"")</f>
        <v/>
      </c>
      <c r="N4510" t="str">
        <f>IFERROR(SMALL($M$5:$M$8000,ROWS($M$5:M4510)),"")</f>
        <v/>
      </c>
      <c r="P4510" t="s">
        <v>2054</v>
      </c>
    </row>
    <row r="4511" spans="1:16" ht="14.4" customHeight="1" x14ac:dyDescent="0.25">
      <c r="A4511" t="s">
        <v>2054</v>
      </c>
      <c r="I4511" s="285" t="s">
        <v>2003</v>
      </c>
      <c r="J4511" t="s">
        <v>727</v>
      </c>
      <c r="K4511" s="300">
        <v>99687</v>
      </c>
      <c r="L4511" s="286">
        <f>ROWS(K$5:K4511)</f>
        <v>4507</v>
      </c>
      <c r="M4511" s="286" t="str">
        <f>IF(I4511='5.1'!$E$5,TXM!L4511,"")</f>
        <v/>
      </c>
      <c r="N4511" t="str">
        <f>IFERROR(SMALL($M$5:$M$8000,ROWS($M$5:M4511)),"")</f>
        <v/>
      </c>
      <c r="P4511" t="s">
        <v>2054</v>
      </c>
    </row>
    <row r="4512" spans="1:16" ht="14.4" customHeight="1" x14ac:dyDescent="0.25">
      <c r="A4512" t="s">
        <v>2054</v>
      </c>
      <c r="I4512" s="285" t="s">
        <v>2003</v>
      </c>
      <c r="J4512" t="s">
        <v>1079</v>
      </c>
      <c r="K4512" s="300">
        <v>98954</v>
      </c>
      <c r="L4512" s="286">
        <f>ROWS(K$5:K4512)</f>
        <v>4508</v>
      </c>
      <c r="M4512" s="286" t="str">
        <f>IF(I4512='5.1'!$E$5,TXM!L4512,"")</f>
        <v/>
      </c>
      <c r="N4512" t="str">
        <f>IFERROR(SMALL($M$5:$M$8000,ROWS($M$5:M4512)),"")</f>
        <v/>
      </c>
      <c r="P4512" t="s">
        <v>2054</v>
      </c>
    </row>
    <row r="4513" spans="1:16" ht="14.4" customHeight="1" x14ac:dyDescent="0.25">
      <c r="A4513" t="s">
        <v>2054</v>
      </c>
      <c r="I4513" s="285" t="s">
        <v>2003</v>
      </c>
      <c r="J4513" t="s">
        <v>1096</v>
      </c>
      <c r="K4513" s="300">
        <v>63839</v>
      </c>
      <c r="L4513" s="286">
        <f>ROWS(K$5:K4513)</f>
        <v>4509</v>
      </c>
      <c r="M4513" s="286" t="str">
        <f>IF(I4513='5.1'!$E$5,TXM!L4513,"")</f>
        <v/>
      </c>
      <c r="N4513" t="str">
        <f>IFERROR(SMALL($M$5:$M$8000,ROWS($M$5:M4513)),"")</f>
        <v/>
      </c>
      <c r="P4513" t="s">
        <v>2054</v>
      </c>
    </row>
    <row r="4514" spans="1:16" ht="14.4" customHeight="1" x14ac:dyDescent="0.25">
      <c r="A4514" t="s">
        <v>2054</v>
      </c>
      <c r="I4514" s="285" t="s">
        <v>2003</v>
      </c>
      <c r="J4514" t="s">
        <v>1098</v>
      </c>
      <c r="K4514" s="300">
        <v>44486</v>
      </c>
      <c r="L4514" s="286">
        <f>ROWS(K$5:K4514)</f>
        <v>4510</v>
      </c>
      <c r="M4514" s="286" t="str">
        <f>IF(I4514='5.1'!$E$5,TXM!L4514,"")</f>
        <v/>
      </c>
      <c r="N4514" t="str">
        <f>IFERROR(SMALL($M$5:$M$8000,ROWS($M$5:M4514)),"")</f>
        <v/>
      </c>
      <c r="P4514" t="s">
        <v>2054</v>
      </c>
    </row>
    <row r="4515" spans="1:16" ht="14.4" customHeight="1" x14ac:dyDescent="0.25">
      <c r="A4515" t="s">
        <v>2054</v>
      </c>
      <c r="I4515" s="285" t="s">
        <v>2003</v>
      </c>
      <c r="J4515" t="s">
        <v>106</v>
      </c>
      <c r="K4515" s="300">
        <v>38503</v>
      </c>
      <c r="L4515" s="286">
        <f>ROWS(K$5:K4515)</f>
        <v>4511</v>
      </c>
      <c r="M4515" s="286" t="str">
        <f>IF(I4515='5.1'!$E$5,TXM!L4515,"")</f>
        <v/>
      </c>
      <c r="N4515" t="str">
        <f>IFERROR(SMALL($M$5:$M$8000,ROWS($M$5:M4515)),"")</f>
        <v/>
      </c>
      <c r="P4515" t="s">
        <v>2054</v>
      </c>
    </row>
    <row r="4516" spans="1:16" ht="14.4" customHeight="1" x14ac:dyDescent="0.25">
      <c r="A4516" t="s">
        <v>2054</v>
      </c>
      <c r="I4516" s="285" t="s">
        <v>2003</v>
      </c>
      <c r="J4516" t="s">
        <v>118</v>
      </c>
      <c r="K4516" s="300">
        <v>27799</v>
      </c>
      <c r="L4516" s="286">
        <f>ROWS(K$5:K4516)</f>
        <v>4512</v>
      </c>
      <c r="M4516" s="286" t="str">
        <f>IF(I4516='5.1'!$E$5,TXM!L4516,"")</f>
        <v/>
      </c>
      <c r="N4516" t="str">
        <f>IFERROR(SMALL($M$5:$M$8000,ROWS($M$5:M4516)),"")</f>
        <v/>
      </c>
      <c r="P4516" t="s">
        <v>2054</v>
      </c>
    </row>
    <row r="4517" spans="1:16" ht="14.4" customHeight="1" x14ac:dyDescent="0.25">
      <c r="A4517" t="s">
        <v>2054</v>
      </c>
      <c r="I4517" s="285" t="s">
        <v>2003</v>
      </c>
      <c r="J4517" t="s">
        <v>1097</v>
      </c>
      <c r="K4517" s="300">
        <v>27126</v>
      </c>
      <c r="L4517" s="286">
        <f>ROWS(K$5:K4517)</f>
        <v>4513</v>
      </c>
      <c r="M4517" s="286" t="str">
        <f>IF(I4517='5.1'!$E$5,TXM!L4517,"")</f>
        <v/>
      </c>
      <c r="N4517" t="str">
        <f>IFERROR(SMALL($M$5:$M$8000,ROWS($M$5:M4517)),"")</f>
        <v/>
      </c>
      <c r="P4517" t="s">
        <v>2054</v>
      </c>
    </row>
    <row r="4518" spans="1:16" ht="14.4" customHeight="1" x14ac:dyDescent="0.25">
      <c r="A4518" t="s">
        <v>2054</v>
      </c>
      <c r="I4518" s="285" t="s">
        <v>2003</v>
      </c>
      <c r="J4518" t="s">
        <v>818</v>
      </c>
      <c r="K4518" s="300">
        <v>13439</v>
      </c>
      <c r="L4518" s="286">
        <f>ROWS(K$5:K4518)</f>
        <v>4514</v>
      </c>
      <c r="M4518" s="286" t="str">
        <f>IF(I4518='5.1'!$E$5,TXM!L4518,"")</f>
        <v/>
      </c>
      <c r="N4518" t="str">
        <f>IFERROR(SMALL($M$5:$M$8000,ROWS($M$5:M4518)),"")</f>
        <v/>
      </c>
      <c r="P4518" t="s">
        <v>2054</v>
      </c>
    </row>
    <row r="4519" spans="1:16" ht="14.4" customHeight="1" x14ac:dyDescent="0.25">
      <c r="A4519" t="s">
        <v>2054</v>
      </c>
      <c r="I4519" s="285" t="s">
        <v>2003</v>
      </c>
      <c r="J4519" t="s">
        <v>821</v>
      </c>
      <c r="K4519" s="300">
        <v>13334</v>
      </c>
      <c r="L4519" s="286">
        <f>ROWS(K$5:K4519)</f>
        <v>4515</v>
      </c>
      <c r="M4519" s="286" t="str">
        <f>IF(I4519='5.1'!$E$5,TXM!L4519,"")</f>
        <v/>
      </c>
      <c r="N4519" t="str">
        <f>IFERROR(SMALL($M$5:$M$8000,ROWS($M$5:M4519)),"")</f>
        <v/>
      </c>
      <c r="P4519" t="s">
        <v>2054</v>
      </c>
    </row>
    <row r="4520" spans="1:16" ht="14.4" customHeight="1" x14ac:dyDescent="0.25">
      <c r="A4520" t="s">
        <v>2054</v>
      </c>
      <c r="I4520" s="285" t="s">
        <v>2003</v>
      </c>
      <c r="J4520" t="s">
        <v>804</v>
      </c>
      <c r="K4520" s="300">
        <v>9034</v>
      </c>
      <c r="L4520" s="286">
        <f>ROWS(K$5:K4520)</f>
        <v>4516</v>
      </c>
      <c r="M4520" s="286" t="str">
        <f>IF(I4520='5.1'!$E$5,TXM!L4520,"")</f>
        <v/>
      </c>
      <c r="N4520" t="str">
        <f>IFERROR(SMALL($M$5:$M$8000,ROWS($M$5:M4520)),"")</f>
        <v/>
      </c>
      <c r="P4520" t="s">
        <v>2054</v>
      </c>
    </row>
    <row r="4521" spans="1:16" ht="14.4" customHeight="1" x14ac:dyDescent="0.25">
      <c r="A4521" t="s">
        <v>2054</v>
      </c>
      <c r="I4521" s="285" t="s">
        <v>2003</v>
      </c>
      <c r="J4521" t="s">
        <v>802</v>
      </c>
      <c r="K4521" s="300">
        <v>7844</v>
      </c>
      <c r="L4521" s="286">
        <f>ROWS(K$5:K4521)</f>
        <v>4517</v>
      </c>
      <c r="M4521" s="286" t="str">
        <f>IF(I4521='5.1'!$E$5,TXM!L4521,"")</f>
        <v/>
      </c>
      <c r="N4521" t="str">
        <f>IFERROR(SMALL($M$5:$M$8000,ROWS($M$5:M4521)),"")</f>
        <v/>
      </c>
      <c r="P4521" t="s">
        <v>2054</v>
      </c>
    </row>
    <row r="4522" spans="1:16" ht="14.4" customHeight="1" x14ac:dyDescent="0.25">
      <c r="A4522" t="s">
        <v>2054</v>
      </c>
      <c r="I4522" s="285" t="s">
        <v>2003</v>
      </c>
      <c r="J4522" t="s">
        <v>734</v>
      </c>
      <c r="K4522" s="300">
        <v>6875</v>
      </c>
      <c r="L4522" s="286">
        <f>ROWS(K$5:K4522)</f>
        <v>4518</v>
      </c>
      <c r="M4522" s="286" t="str">
        <f>IF(I4522='5.1'!$E$5,TXM!L4522,"")</f>
        <v/>
      </c>
      <c r="N4522" t="str">
        <f>IFERROR(SMALL($M$5:$M$8000,ROWS($M$5:M4522)),"")</f>
        <v/>
      </c>
      <c r="P4522" t="s">
        <v>2054</v>
      </c>
    </row>
    <row r="4523" spans="1:16" ht="14.4" customHeight="1" x14ac:dyDescent="0.25">
      <c r="A4523" t="s">
        <v>2054</v>
      </c>
      <c r="I4523" s="285" t="s">
        <v>2003</v>
      </c>
      <c r="J4523" t="s">
        <v>119</v>
      </c>
      <c r="K4523" s="300">
        <v>3842</v>
      </c>
      <c r="L4523" s="286">
        <f>ROWS(K$5:K4523)</f>
        <v>4519</v>
      </c>
      <c r="M4523" s="286" t="str">
        <f>IF(I4523='5.1'!$E$5,TXM!L4523,"")</f>
        <v/>
      </c>
      <c r="N4523" t="str">
        <f>IFERROR(SMALL($M$5:$M$8000,ROWS($M$5:M4523)),"")</f>
        <v/>
      </c>
      <c r="P4523" t="s">
        <v>2054</v>
      </c>
    </row>
    <row r="4524" spans="1:16" ht="14.4" customHeight="1" x14ac:dyDescent="0.25">
      <c r="A4524" t="s">
        <v>2054</v>
      </c>
      <c r="I4524" s="285" t="s">
        <v>2003</v>
      </c>
      <c r="J4524" t="s">
        <v>780</v>
      </c>
      <c r="K4524" s="300">
        <v>3113</v>
      </c>
      <c r="L4524" s="286">
        <f>ROWS(K$5:K4524)</f>
        <v>4520</v>
      </c>
      <c r="M4524" s="286" t="str">
        <f>IF(I4524='5.1'!$E$5,TXM!L4524,"")</f>
        <v/>
      </c>
      <c r="N4524" t="str">
        <f>IFERROR(SMALL($M$5:$M$8000,ROWS($M$5:M4524)),"")</f>
        <v/>
      </c>
      <c r="P4524" t="s">
        <v>2054</v>
      </c>
    </row>
    <row r="4525" spans="1:16" ht="14.4" customHeight="1" x14ac:dyDescent="0.25">
      <c r="A4525" t="s">
        <v>2054</v>
      </c>
      <c r="I4525" s="285" t="s">
        <v>2003</v>
      </c>
      <c r="J4525" t="s">
        <v>1086</v>
      </c>
      <c r="K4525" s="300">
        <v>2603</v>
      </c>
      <c r="L4525" s="286">
        <f>ROWS(K$5:K4525)</f>
        <v>4521</v>
      </c>
      <c r="M4525" s="286" t="str">
        <f>IF(I4525='5.1'!$E$5,TXM!L4525,"")</f>
        <v/>
      </c>
      <c r="N4525" t="str">
        <f>IFERROR(SMALL($M$5:$M$8000,ROWS($M$5:M4525)),"")</f>
        <v/>
      </c>
      <c r="P4525" t="s">
        <v>2054</v>
      </c>
    </row>
    <row r="4526" spans="1:16" ht="14.4" customHeight="1" x14ac:dyDescent="0.25">
      <c r="A4526" t="s">
        <v>2054</v>
      </c>
      <c r="I4526" s="285" t="s">
        <v>2003</v>
      </c>
      <c r="J4526" t="s">
        <v>1083</v>
      </c>
      <c r="K4526" s="300">
        <v>2391</v>
      </c>
      <c r="L4526" s="286">
        <f>ROWS(K$5:K4526)</f>
        <v>4522</v>
      </c>
      <c r="M4526" s="286" t="str">
        <f>IF(I4526='5.1'!$E$5,TXM!L4526,"")</f>
        <v/>
      </c>
      <c r="N4526" t="str">
        <f>IFERROR(SMALL($M$5:$M$8000,ROWS($M$5:M4526)),"")</f>
        <v/>
      </c>
      <c r="P4526" t="s">
        <v>2054</v>
      </c>
    </row>
    <row r="4527" spans="1:16" ht="14.4" customHeight="1" x14ac:dyDescent="0.25">
      <c r="A4527" t="s">
        <v>2054</v>
      </c>
      <c r="I4527" s="285" t="s">
        <v>2003</v>
      </c>
      <c r="J4527" t="s">
        <v>105</v>
      </c>
      <c r="K4527" s="300">
        <v>1704</v>
      </c>
      <c r="L4527" s="286">
        <f>ROWS(K$5:K4527)</f>
        <v>4523</v>
      </c>
      <c r="M4527" s="286" t="str">
        <f>IF(I4527='5.1'!$E$5,TXM!L4527,"")</f>
        <v/>
      </c>
      <c r="N4527" t="str">
        <f>IFERROR(SMALL($M$5:$M$8000,ROWS($M$5:M4527)),"")</f>
        <v/>
      </c>
      <c r="P4527" t="s">
        <v>2054</v>
      </c>
    </row>
    <row r="4528" spans="1:16" ht="14.4" customHeight="1" x14ac:dyDescent="0.25">
      <c r="A4528" t="s">
        <v>2054</v>
      </c>
      <c r="I4528" s="285" t="s">
        <v>2003</v>
      </c>
      <c r="J4528" t="s">
        <v>1090</v>
      </c>
      <c r="K4528" s="300">
        <v>1265</v>
      </c>
      <c r="L4528" s="286">
        <f>ROWS(K$5:K4528)</f>
        <v>4524</v>
      </c>
      <c r="M4528" s="286" t="str">
        <f>IF(I4528='5.1'!$E$5,TXM!L4528,"")</f>
        <v/>
      </c>
      <c r="N4528" t="str">
        <f>IFERROR(SMALL($M$5:$M$8000,ROWS($M$5:M4528)),"")</f>
        <v/>
      </c>
      <c r="P4528" t="s">
        <v>2054</v>
      </c>
    </row>
    <row r="4529" spans="1:16" ht="14.4" customHeight="1" x14ac:dyDescent="0.25">
      <c r="A4529" t="s">
        <v>2054</v>
      </c>
      <c r="I4529" s="285" t="s">
        <v>2003</v>
      </c>
      <c r="J4529" t="s">
        <v>1081</v>
      </c>
      <c r="K4529" s="300">
        <v>486</v>
      </c>
      <c r="L4529" s="286">
        <f>ROWS(K$5:K4529)</f>
        <v>4525</v>
      </c>
      <c r="M4529" s="286" t="str">
        <f>IF(I4529='5.1'!$E$5,TXM!L4529,"")</f>
        <v/>
      </c>
      <c r="N4529" t="str">
        <f>IFERROR(SMALL($M$5:$M$8000,ROWS($M$5:M4529)),"")</f>
        <v/>
      </c>
      <c r="P4529" t="s">
        <v>2054</v>
      </c>
    </row>
    <row r="4530" spans="1:16" ht="14.4" customHeight="1" x14ac:dyDescent="0.25">
      <c r="A4530" t="s">
        <v>2054</v>
      </c>
      <c r="I4530" s="285" t="s">
        <v>2003</v>
      </c>
      <c r="J4530" t="s">
        <v>776</v>
      </c>
      <c r="K4530" s="300">
        <v>279</v>
      </c>
      <c r="L4530" s="286">
        <f>ROWS(K$5:K4530)</f>
        <v>4526</v>
      </c>
      <c r="M4530" s="286" t="str">
        <f>IF(I4530='5.1'!$E$5,TXM!L4530,"")</f>
        <v/>
      </c>
      <c r="N4530" t="str">
        <f>IFERROR(SMALL($M$5:$M$8000,ROWS($M$5:M4530)),"")</f>
        <v/>
      </c>
      <c r="P4530" t="s">
        <v>2054</v>
      </c>
    </row>
    <row r="4531" spans="1:16" ht="14.4" customHeight="1" x14ac:dyDescent="0.25">
      <c r="A4531" t="s">
        <v>2054</v>
      </c>
      <c r="I4531" s="285" t="s">
        <v>2003</v>
      </c>
      <c r="J4531" t="s">
        <v>784</v>
      </c>
      <c r="K4531" s="300">
        <v>190</v>
      </c>
      <c r="L4531" s="286">
        <f>ROWS(K$5:K4531)</f>
        <v>4527</v>
      </c>
      <c r="M4531" s="286" t="str">
        <f>IF(I4531='5.1'!$E$5,TXM!L4531,"")</f>
        <v/>
      </c>
      <c r="N4531" t="str">
        <f>IFERROR(SMALL($M$5:$M$8000,ROWS($M$5:M4531)),"")</f>
        <v/>
      </c>
      <c r="P4531" t="s">
        <v>2054</v>
      </c>
    </row>
    <row r="4532" spans="1:16" ht="14.4" customHeight="1" x14ac:dyDescent="0.25">
      <c r="A4532" t="s">
        <v>2054</v>
      </c>
      <c r="I4532" s="285" t="s">
        <v>2003</v>
      </c>
      <c r="J4532" t="s">
        <v>725</v>
      </c>
      <c r="K4532" s="300">
        <v>112</v>
      </c>
      <c r="L4532" s="286">
        <f>ROWS(K$5:K4532)</f>
        <v>4528</v>
      </c>
      <c r="M4532" s="286" t="str">
        <f>IF(I4532='5.1'!$E$5,TXM!L4532,"")</f>
        <v/>
      </c>
      <c r="N4532" t="str">
        <f>IFERROR(SMALL($M$5:$M$8000,ROWS($M$5:M4532)),"")</f>
        <v/>
      </c>
      <c r="P4532" t="s">
        <v>2054</v>
      </c>
    </row>
    <row r="4533" spans="1:16" ht="14.4" customHeight="1" x14ac:dyDescent="0.25">
      <c r="A4533" t="s">
        <v>2054</v>
      </c>
      <c r="I4533" s="285" t="s">
        <v>2003</v>
      </c>
      <c r="J4533" t="s">
        <v>1092</v>
      </c>
      <c r="K4533" s="300">
        <v>65</v>
      </c>
      <c r="L4533" s="286">
        <f>ROWS(K$5:K4533)</f>
        <v>4529</v>
      </c>
      <c r="M4533" s="286" t="str">
        <f>IF(I4533='5.1'!$E$5,TXM!L4533,"")</f>
        <v/>
      </c>
      <c r="N4533" t="str">
        <f>IFERROR(SMALL($M$5:$M$8000,ROWS($M$5:M4533)),"")</f>
        <v/>
      </c>
      <c r="P4533" t="s">
        <v>2054</v>
      </c>
    </row>
    <row r="4534" spans="1:16" ht="14.4" customHeight="1" x14ac:dyDescent="0.25">
      <c r="A4534" t="s">
        <v>2054</v>
      </c>
      <c r="I4534" s="285" t="s">
        <v>1803</v>
      </c>
      <c r="J4534" t="s">
        <v>197</v>
      </c>
      <c r="K4534" s="300">
        <v>1285112986</v>
      </c>
      <c r="L4534" s="286">
        <f>ROWS(K$5:K4534)</f>
        <v>4530</v>
      </c>
      <c r="M4534" s="286" t="str">
        <f>IF(I4534='5.1'!$E$5,TXM!L4534,"")</f>
        <v/>
      </c>
      <c r="N4534" t="str">
        <f>IFERROR(SMALL($M$5:$M$8000,ROWS($M$5:M4534)),"")</f>
        <v/>
      </c>
      <c r="P4534" t="s">
        <v>2054</v>
      </c>
    </row>
    <row r="4535" spans="1:16" ht="14.4" customHeight="1" x14ac:dyDescent="0.25">
      <c r="A4535" t="s">
        <v>2054</v>
      </c>
      <c r="I4535" s="285" t="s">
        <v>1803</v>
      </c>
      <c r="J4535" t="s">
        <v>106</v>
      </c>
      <c r="K4535" s="300">
        <v>23209657</v>
      </c>
      <c r="L4535" s="286">
        <f>ROWS(K$5:K4535)</f>
        <v>4531</v>
      </c>
      <c r="M4535" s="286" t="str">
        <f>IF(I4535='5.1'!$E$5,TXM!L4535,"")</f>
        <v/>
      </c>
      <c r="N4535" t="str">
        <f>IFERROR(SMALL($M$5:$M$8000,ROWS($M$5:M4535)),"")</f>
        <v/>
      </c>
      <c r="P4535" t="s">
        <v>2054</v>
      </c>
    </row>
    <row r="4536" spans="1:16" ht="14.4" customHeight="1" x14ac:dyDescent="0.25">
      <c r="A4536" t="s">
        <v>2054</v>
      </c>
      <c r="I4536" s="285" t="s">
        <v>1803</v>
      </c>
      <c r="J4536" t="s">
        <v>110</v>
      </c>
      <c r="K4536" s="300">
        <v>8653329</v>
      </c>
      <c r="L4536" s="286">
        <f>ROWS(K$5:K4536)</f>
        <v>4532</v>
      </c>
      <c r="M4536" s="286" t="str">
        <f>IF(I4536='5.1'!$E$5,TXM!L4536,"")</f>
        <v/>
      </c>
      <c r="N4536" t="str">
        <f>IFERROR(SMALL($M$5:$M$8000,ROWS($M$5:M4536)),"")</f>
        <v/>
      </c>
      <c r="P4536" t="s">
        <v>2054</v>
      </c>
    </row>
    <row r="4537" spans="1:16" ht="14.4" customHeight="1" x14ac:dyDescent="0.25">
      <c r="A4537" t="s">
        <v>2054</v>
      </c>
      <c r="I4537" s="285" t="s">
        <v>1803</v>
      </c>
      <c r="J4537" t="s">
        <v>111</v>
      </c>
      <c r="K4537" s="300">
        <v>2337463</v>
      </c>
      <c r="L4537" s="286">
        <f>ROWS(K$5:K4537)</f>
        <v>4533</v>
      </c>
      <c r="M4537" s="286" t="str">
        <f>IF(I4537='5.1'!$E$5,TXM!L4537,"")</f>
        <v/>
      </c>
      <c r="N4537" t="str">
        <f>IFERROR(SMALL($M$5:$M$8000,ROWS($M$5:M4537)),"")</f>
        <v/>
      </c>
      <c r="P4537" t="s">
        <v>2054</v>
      </c>
    </row>
    <row r="4538" spans="1:16" ht="14.4" customHeight="1" x14ac:dyDescent="0.25">
      <c r="A4538" t="s">
        <v>2054</v>
      </c>
      <c r="I4538" s="285" t="s">
        <v>1803</v>
      </c>
      <c r="J4538" t="s">
        <v>109</v>
      </c>
      <c r="K4538" s="300">
        <v>479594</v>
      </c>
      <c r="L4538" s="286">
        <f>ROWS(K$5:K4538)</f>
        <v>4534</v>
      </c>
      <c r="M4538" s="286" t="str">
        <f>IF(I4538='5.1'!$E$5,TXM!L4538,"")</f>
        <v/>
      </c>
      <c r="N4538" t="str">
        <f>IFERROR(SMALL($M$5:$M$8000,ROWS($M$5:M4538)),"")</f>
        <v/>
      </c>
      <c r="P4538" t="s">
        <v>2054</v>
      </c>
    </row>
    <row r="4539" spans="1:16" ht="14.4" customHeight="1" x14ac:dyDescent="0.25">
      <c r="A4539" t="s">
        <v>2054</v>
      </c>
      <c r="I4539" s="285" t="s">
        <v>1803</v>
      </c>
      <c r="J4539" t="s">
        <v>108</v>
      </c>
      <c r="K4539" s="300">
        <v>475235</v>
      </c>
      <c r="L4539" s="286">
        <f>ROWS(K$5:K4539)</f>
        <v>4535</v>
      </c>
      <c r="M4539" s="286" t="str">
        <f>IF(I4539='5.1'!$E$5,TXM!L4539,"")</f>
        <v/>
      </c>
      <c r="N4539" t="str">
        <f>IFERROR(SMALL($M$5:$M$8000,ROWS($M$5:M4539)),"")</f>
        <v/>
      </c>
      <c r="P4539" t="s">
        <v>2054</v>
      </c>
    </row>
    <row r="4540" spans="1:16" ht="14.4" customHeight="1" x14ac:dyDescent="0.25">
      <c r="A4540" t="s">
        <v>2054</v>
      </c>
      <c r="I4540" s="285" t="s">
        <v>1803</v>
      </c>
      <c r="J4540" t="s">
        <v>1080</v>
      </c>
      <c r="K4540" s="300">
        <v>118498</v>
      </c>
      <c r="L4540" s="286">
        <f>ROWS(K$5:K4540)</f>
        <v>4536</v>
      </c>
      <c r="M4540" s="286" t="str">
        <f>IF(I4540='5.1'!$E$5,TXM!L4540,"")</f>
        <v/>
      </c>
      <c r="N4540" t="str">
        <f>IFERROR(SMALL($M$5:$M$8000,ROWS($M$5:M4540)),"")</f>
        <v/>
      </c>
      <c r="P4540" t="s">
        <v>2054</v>
      </c>
    </row>
    <row r="4541" spans="1:16" ht="14.4" customHeight="1" x14ac:dyDescent="0.25">
      <c r="A4541" t="s">
        <v>2054</v>
      </c>
      <c r="I4541" s="285" t="s">
        <v>1803</v>
      </c>
      <c r="J4541" t="s">
        <v>760</v>
      </c>
      <c r="K4541" s="300">
        <v>93351</v>
      </c>
      <c r="L4541" s="286">
        <f>ROWS(K$5:K4541)</f>
        <v>4537</v>
      </c>
      <c r="M4541" s="286" t="str">
        <f>IF(I4541='5.1'!$E$5,TXM!L4541,"")</f>
        <v/>
      </c>
      <c r="N4541" t="str">
        <f>IFERROR(SMALL($M$5:$M$8000,ROWS($M$5:M4541)),"")</f>
        <v/>
      </c>
      <c r="P4541" t="s">
        <v>2054</v>
      </c>
    </row>
    <row r="4542" spans="1:16" ht="14.4" customHeight="1" x14ac:dyDescent="0.25">
      <c r="A4542" t="s">
        <v>2054</v>
      </c>
      <c r="I4542" s="285" t="s">
        <v>1803</v>
      </c>
      <c r="J4542" t="s">
        <v>1082</v>
      </c>
      <c r="K4542" s="300">
        <v>38272</v>
      </c>
      <c r="L4542" s="286">
        <f>ROWS(K$5:K4542)</f>
        <v>4538</v>
      </c>
      <c r="M4542" s="286" t="str">
        <f>IF(I4542='5.1'!$E$5,TXM!L4542,"")</f>
        <v/>
      </c>
      <c r="N4542" t="str">
        <f>IFERROR(SMALL($M$5:$M$8000,ROWS($M$5:M4542)),"")</f>
        <v/>
      </c>
      <c r="P4542" t="s">
        <v>2054</v>
      </c>
    </row>
    <row r="4543" spans="1:16" ht="14.4" customHeight="1" x14ac:dyDescent="0.25">
      <c r="A4543" t="s">
        <v>2054</v>
      </c>
      <c r="I4543" s="285" t="s">
        <v>1803</v>
      </c>
      <c r="J4543" t="s">
        <v>1084</v>
      </c>
      <c r="K4543" s="300">
        <v>22907</v>
      </c>
      <c r="L4543" s="286">
        <f>ROWS(K$5:K4543)</f>
        <v>4539</v>
      </c>
      <c r="M4543" s="286" t="str">
        <f>IF(I4543='5.1'!$E$5,TXM!L4543,"")</f>
        <v/>
      </c>
      <c r="N4543" t="str">
        <f>IFERROR(SMALL($M$5:$M$8000,ROWS($M$5:M4543)),"")</f>
        <v/>
      </c>
      <c r="P4543" t="s">
        <v>2054</v>
      </c>
    </row>
    <row r="4544" spans="1:16" ht="14.4" customHeight="1" x14ac:dyDescent="0.25">
      <c r="A4544" t="s">
        <v>2054</v>
      </c>
      <c r="I4544" s="285" t="s">
        <v>1803</v>
      </c>
      <c r="J4544" t="s">
        <v>774</v>
      </c>
      <c r="K4544" s="300">
        <v>16286</v>
      </c>
      <c r="L4544" s="286">
        <f>ROWS(K$5:K4544)</f>
        <v>4540</v>
      </c>
      <c r="M4544" s="286" t="str">
        <f>IF(I4544='5.1'!$E$5,TXM!L4544,"")</f>
        <v/>
      </c>
      <c r="N4544" t="str">
        <f>IFERROR(SMALL($M$5:$M$8000,ROWS($M$5:M4544)),"")</f>
        <v/>
      </c>
      <c r="P4544" t="s">
        <v>2054</v>
      </c>
    </row>
    <row r="4545" spans="1:16" ht="14.4" customHeight="1" x14ac:dyDescent="0.25">
      <c r="A4545" t="s">
        <v>2054</v>
      </c>
      <c r="I4545" s="285" t="s">
        <v>1803</v>
      </c>
      <c r="J4545" t="s">
        <v>784</v>
      </c>
      <c r="K4545" s="300">
        <v>13711</v>
      </c>
      <c r="L4545" s="286">
        <f>ROWS(K$5:K4545)</f>
        <v>4541</v>
      </c>
      <c r="M4545" s="286" t="str">
        <f>IF(I4545='5.1'!$E$5,TXM!L4545,"")</f>
        <v/>
      </c>
      <c r="N4545" t="str">
        <f>IFERROR(SMALL($M$5:$M$8000,ROWS($M$5:M4545)),"")</f>
        <v/>
      </c>
      <c r="P4545" t="s">
        <v>2054</v>
      </c>
    </row>
    <row r="4546" spans="1:16" ht="14.4" customHeight="1" x14ac:dyDescent="0.25">
      <c r="A4546" t="s">
        <v>2054</v>
      </c>
      <c r="I4546" s="285" t="s">
        <v>1803</v>
      </c>
      <c r="J4546" t="s">
        <v>104</v>
      </c>
      <c r="K4546" s="300">
        <v>13273</v>
      </c>
      <c r="L4546" s="286">
        <f>ROWS(K$5:K4546)</f>
        <v>4542</v>
      </c>
      <c r="M4546" s="286" t="str">
        <f>IF(I4546='5.1'!$E$5,TXM!L4546,"")</f>
        <v/>
      </c>
      <c r="N4546" t="str">
        <f>IFERROR(SMALL($M$5:$M$8000,ROWS($M$5:M4546)),"")</f>
        <v/>
      </c>
      <c r="P4546" t="s">
        <v>2054</v>
      </c>
    </row>
    <row r="4547" spans="1:16" ht="14.4" customHeight="1" x14ac:dyDescent="0.25">
      <c r="A4547" t="s">
        <v>2054</v>
      </c>
      <c r="I4547" s="285" t="s">
        <v>1803</v>
      </c>
      <c r="J4547" t="s">
        <v>725</v>
      </c>
      <c r="K4547" s="300">
        <v>3905</v>
      </c>
      <c r="L4547" s="286">
        <f>ROWS(K$5:K4547)</f>
        <v>4543</v>
      </c>
      <c r="M4547" s="286" t="str">
        <f>IF(I4547='5.1'!$E$5,TXM!L4547,"")</f>
        <v/>
      </c>
      <c r="N4547" t="str">
        <f>IFERROR(SMALL($M$5:$M$8000,ROWS($M$5:M4547)),"")</f>
        <v/>
      </c>
      <c r="P4547" t="s">
        <v>2054</v>
      </c>
    </row>
    <row r="4548" spans="1:16" ht="14.4" customHeight="1" x14ac:dyDescent="0.25">
      <c r="A4548" t="s">
        <v>2054</v>
      </c>
      <c r="I4548" s="285" t="s">
        <v>1803</v>
      </c>
      <c r="J4548" t="s">
        <v>790</v>
      </c>
      <c r="K4548" s="300">
        <v>1423</v>
      </c>
      <c r="L4548" s="286">
        <f>ROWS(K$5:K4548)</f>
        <v>4544</v>
      </c>
      <c r="M4548" s="286" t="str">
        <f>IF(I4548='5.1'!$E$5,TXM!L4548,"")</f>
        <v/>
      </c>
      <c r="N4548" t="str">
        <f>IFERROR(SMALL($M$5:$M$8000,ROWS($M$5:M4548)),"")</f>
        <v/>
      </c>
      <c r="P4548" t="s">
        <v>2054</v>
      </c>
    </row>
    <row r="4549" spans="1:16" ht="14.4" customHeight="1" x14ac:dyDescent="0.25">
      <c r="A4549" t="s">
        <v>2054</v>
      </c>
      <c r="I4549" s="285" t="s">
        <v>1803</v>
      </c>
      <c r="J4549" t="s">
        <v>199</v>
      </c>
      <c r="K4549" s="300">
        <v>619</v>
      </c>
      <c r="L4549" s="286">
        <f>ROWS(K$5:K4549)</f>
        <v>4545</v>
      </c>
      <c r="M4549" s="286" t="str">
        <f>IF(I4549='5.1'!$E$5,TXM!L4549,"")</f>
        <v/>
      </c>
      <c r="N4549" t="str">
        <f>IFERROR(SMALL($M$5:$M$8000,ROWS($M$5:M4549)),"")</f>
        <v/>
      </c>
      <c r="P4549" t="s">
        <v>2054</v>
      </c>
    </row>
    <row r="4550" spans="1:16" ht="14.4" customHeight="1" x14ac:dyDescent="0.25">
      <c r="A4550" t="s">
        <v>2054</v>
      </c>
      <c r="I4550" s="285" t="s">
        <v>1803</v>
      </c>
      <c r="J4550" t="s">
        <v>1098</v>
      </c>
      <c r="K4550" s="300">
        <v>12</v>
      </c>
      <c r="L4550" s="286">
        <f>ROWS(K$5:K4550)</f>
        <v>4546</v>
      </c>
      <c r="M4550" s="286" t="str">
        <f>IF(I4550='5.1'!$E$5,TXM!L4550,"")</f>
        <v/>
      </c>
      <c r="N4550" t="str">
        <f>IFERROR(SMALL($M$5:$M$8000,ROWS($M$5:M4550)),"")</f>
        <v/>
      </c>
      <c r="P4550" t="s">
        <v>2054</v>
      </c>
    </row>
    <row r="4551" spans="1:16" ht="14.4" customHeight="1" x14ac:dyDescent="0.25">
      <c r="A4551" t="s">
        <v>2054</v>
      </c>
      <c r="I4551" s="285" t="s">
        <v>2004</v>
      </c>
      <c r="J4551" t="s">
        <v>1082</v>
      </c>
      <c r="K4551" s="300">
        <v>59400</v>
      </c>
      <c r="L4551" s="286">
        <f>ROWS(K$5:K4551)</f>
        <v>4547</v>
      </c>
      <c r="M4551" s="286" t="str">
        <f>IF(I4551='5.1'!$E$5,TXM!L4551,"")</f>
        <v/>
      </c>
      <c r="N4551" t="str">
        <f>IFERROR(SMALL($M$5:$M$8000,ROWS($M$5:M4551)),"")</f>
        <v/>
      </c>
      <c r="P4551" t="s">
        <v>2054</v>
      </c>
    </row>
    <row r="4552" spans="1:16" ht="14.4" customHeight="1" x14ac:dyDescent="0.25">
      <c r="A4552" t="s">
        <v>2054</v>
      </c>
      <c r="I4552" s="285" t="s">
        <v>2004</v>
      </c>
      <c r="J4552" t="s">
        <v>806</v>
      </c>
      <c r="K4552" s="300">
        <v>11524</v>
      </c>
      <c r="L4552" s="286">
        <f>ROWS(K$5:K4552)</f>
        <v>4548</v>
      </c>
      <c r="M4552" s="286" t="str">
        <f>IF(I4552='5.1'!$E$5,TXM!L4552,"")</f>
        <v/>
      </c>
      <c r="N4552" t="str">
        <f>IFERROR(SMALL($M$5:$M$8000,ROWS($M$5:M4552)),"")</f>
        <v/>
      </c>
      <c r="P4552" t="s">
        <v>2054</v>
      </c>
    </row>
    <row r="4553" spans="1:16" ht="14.4" customHeight="1" x14ac:dyDescent="0.25">
      <c r="A4553" t="s">
        <v>2054</v>
      </c>
      <c r="I4553" s="285" t="s">
        <v>2004</v>
      </c>
      <c r="J4553" t="s">
        <v>808</v>
      </c>
      <c r="K4553" s="300">
        <v>6084</v>
      </c>
      <c r="L4553" s="286">
        <f>ROWS(K$5:K4553)</f>
        <v>4549</v>
      </c>
      <c r="M4553" s="286" t="str">
        <f>IF(I4553='5.1'!$E$5,TXM!L4553,"")</f>
        <v/>
      </c>
      <c r="N4553" t="str">
        <f>IFERROR(SMALL($M$5:$M$8000,ROWS($M$5:M4553)),"")</f>
        <v/>
      </c>
      <c r="P4553" t="s">
        <v>2054</v>
      </c>
    </row>
    <row r="4554" spans="1:16" ht="14.4" customHeight="1" x14ac:dyDescent="0.25">
      <c r="A4554" t="s">
        <v>2054</v>
      </c>
      <c r="I4554" s="285" t="s">
        <v>2004</v>
      </c>
      <c r="J4554" t="s">
        <v>1098</v>
      </c>
      <c r="K4554" s="300">
        <v>1033</v>
      </c>
      <c r="L4554" s="286">
        <f>ROWS(K$5:K4554)</f>
        <v>4550</v>
      </c>
      <c r="M4554" s="286" t="str">
        <f>IF(I4554='5.1'!$E$5,TXM!L4554,"")</f>
        <v/>
      </c>
      <c r="N4554" t="str">
        <f>IFERROR(SMALL($M$5:$M$8000,ROWS($M$5:M4554)),"")</f>
        <v/>
      </c>
      <c r="P4554" t="s">
        <v>2054</v>
      </c>
    </row>
    <row r="4555" spans="1:16" ht="14.4" customHeight="1" x14ac:dyDescent="0.25">
      <c r="A4555" t="s">
        <v>2054</v>
      </c>
      <c r="I4555" s="285" t="s">
        <v>2004</v>
      </c>
      <c r="J4555" t="s">
        <v>1087</v>
      </c>
      <c r="K4555" s="300">
        <v>515</v>
      </c>
      <c r="L4555" s="286">
        <f>ROWS(K$5:K4555)</f>
        <v>4551</v>
      </c>
      <c r="M4555" s="286" t="str">
        <f>IF(I4555='5.1'!$E$5,TXM!L4555,"")</f>
        <v/>
      </c>
      <c r="N4555" t="str">
        <f>IFERROR(SMALL($M$5:$M$8000,ROWS($M$5:M4555)),"")</f>
        <v/>
      </c>
      <c r="P4555" t="s">
        <v>2054</v>
      </c>
    </row>
    <row r="4556" spans="1:16" ht="14.4" customHeight="1" x14ac:dyDescent="0.25">
      <c r="A4556" t="s">
        <v>2054</v>
      </c>
      <c r="I4556" s="285" t="s">
        <v>2007</v>
      </c>
      <c r="J4556" t="s">
        <v>119</v>
      </c>
      <c r="K4556" s="300">
        <v>2042877</v>
      </c>
      <c r="L4556" s="286">
        <f>ROWS(K$5:K4556)</f>
        <v>4552</v>
      </c>
      <c r="M4556" s="286" t="str">
        <f>IF(I4556='5.1'!$E$5,TXM!L4556,"")</f>
        <v/>
      </c>
      <c r="N4556" t="str">
        <f>IFERROR(SMALL($M$5:$M$8000,ROWS($M$5:M4556)),"")</f>
        <v/>
      </c>
      <c r="P4556" t="s">
        <v>2054</v>
      </c>
    </row>
    <row r="4557" spans="1:16" ht="14.4" customHeight="1" x14ac:dyDescent="0.25">
      <c r="A4557" t="s">
        <v>2054</v>
      </c>
      <c r="I4557" s="285" t="s">
        <v>2007</v>
      </c>
      <c r="J4557" t="s">
        <v>117</v>
      </c>
      <c r="K4557" s="300">
        <v>733770</v>
      </c>
      <c r="L4557" s="286">
        <f>ROWS(K$5:K4557)</f>
        <v>4553</v>
      </c>
      <c r="M4557" s="286" t="str">
        <f>IF(I4557='5.1'!$E$5,TXM!L4557,"")</f>
        <v/>
      </c>
      <c r="N4557" t="str">
        <f>IFERROR(SMALL($M$5:$M$8000,ROWS($M$5:M4557)),"")</f>
        <v/>
      </c>
      <c r="P4557" t="s">
        <v>2054</v>
      </c>
    </row>
    <row r="4558" spans="1:16" ht="14.4" customHeight="1" x14ac:dyDescent="0.25">
      <c r="A4558" t="s">
        <v>2054</v>
      </c>
      <c r="I4558" s="285" t="s">
        <v>2007</v>
      </c>
      <c r="J4558" t="s">
        <v>113</v>
      </c>
      <c r="K4558" s="300">
        <v>514553</v>
      </c>
      <c r="L4558" s="286">
        <f>ROWS(K$5:K4558)</f>
        <v>4554</v>
      </c>
      <c r="M4558" s="286" t="str">
        <f>IF(I4558='5.1'!$E$5,TXM!L4558,"")</f>
        <v/>
      </c>
      <c r="N4558" t="str">
        <f>IFERROR(SMALL($M$5:$M$8000,ROWS($M$5:M4558)),"")</f>
        <v/>
      </c>
      <c r="P4558" t="s">
        <v>2054</v>
      </c>
    </row>
    <row r="4559" spans="1:16" ht="14.4" customHeight="1" x14ac:dyDescent="0.25">
      <c r="A4559" t="s">
        <v>2054</v>
      </c>
      <c r="I4559" s="285" t="s">
        <v>2007</v>
      </c>
      <c r="J4559" t="s">
        <v>116</v>
      </c>
      <c r="K4559" s="300">
        <v>328859</v>
      </c>
      <c r="L4559" s="286">
        <f>ROWS(K$5:K4559)</f>
        <v>4555</v>
      </c>
      <c r="M4559" s="286" t="str">
        <f>IF(I4559='5.1'!$E$5,TXM!L4559,"")</f>
        <v/>
      </c>
      <c r="N4559" t="str">
        <f>IFERROR(SMALL($M$5:$M$8000,ROWS($M$5:M4559)),"")</f>
        <v/>
      </c>
      <c r="P4559" t="s">
        <v>2054</v>
      </c>
    </row>
    <row r="4560" spans="1:16" ht="14.4" customHeight="1" x14ac:dyDescent="0.25">
      <c r="A4560" t="s">
        <v>2054</v>
      </c>
      <c r="I4560" s="285" t="s">
        <v>2007</v>
      </c>
      <c r="J4560" t="s">
        <v>1096</v>
      </c>
      <c r="K4560" s="300">
        <v>275768</v>
      </c>
      <c r="L4560" s="286">
        <f>ROWS(K$5:K4560)</f>
        <v>4556</v>
      </c>
      <c r="M4560" s="286" t="str">
        <f>IF(I4560='5.1'!$E$5,TXM!L4560,"")</f>
        <v/>
      </c>
      <c r="N4560" t="str">
        <f>IFERROR(SMALL($M$5:$M$8000,ROWS($M$5:M4560)),"")</f>
        <v/>
      </c>
      <c r="P4560" t="s">
        <v>2054</v>
      </c>
    </row>
    <row r="4561" spans="1:16" ht="14.4" customHeight="1" x14ac:dyDescent="0.25">
      <c r="A4561" t="s">
        <v>2054</v>
      </c>
      <c r="I4561" s="285" t="s">
        <v>2007</v>
      </c>
      <c r="J4561" t="s">
        <v>762</v>
      </c>
      <c r="K4561" s="300">
        <v>65544</v>
      </c>
      <c r="L4561" s="286">
        <f>ROWS(K$5:K4561)</f>
        <v>4557</v>
      </c>
      <c r="M4561" s="286" t="str">
        <f>IF(I4561='5.1'!$E$5,TXM!L4561,"")</f>
        <v/>
      </c>
      <c r="N4561" t="str">
        <f>IFERROR(SMALL($M$5:$M$8000,ROWS($M$5:M4561)),"")</f>
        <v/>
      </c>
      <c r="P4561" t="s">
        <v>2054</v>
      </c>
    </row>
    <row r="4562" spans="1:16" ht="14.4" customHeight="1" x14ac:dyDescent="0.25">
      <c r="A4562" t="s">
        <v>2054</v>
      </c>
      <c r="I4562" s="285" t="s">
        <v>2007</v>
      </c>
      <c r="J4562" t="s">
        <v>760</v>
      </c>
      <c r="K4562" s="300">
        <v>38913</v>
      </c>
      <c r="L4562" s="286">
        <f>ROWS(K$5:K4562)</f>
        <v>4558</v>
      </c>
      <c r="M4562" s="286" t="str">
        <f>IF(I4562='5.1'!$E$5,TXM!L4562,"")</f>
        <v/>
      </c>
      <c r="N4562" t="str">
        <f>IFERROR(SMALL($M$5:$M$8000,ROWS($M$5:M4562)),"")</f>
        <v/>
      </c>
      <c r="P4562" t="s">
        <v>2054</v>
      </c>
    </row>
    <row r="4563" spans="1:16" ht="14.4" customHeight="1" x14ac:dyDescent="0.25">
      <c r="A4563" t="s">
        <v>2054</v>
      </c>
      <c r="I4563" s="285" t="s">
        <v>2007</v>
      </c>
      <c r="J4563" t="s">
        <v>1081</v>
      </c>
      <c r="K4563" s="300">
        <v>5178</v>
      </c>
      <c r="L4563" s="286">
        <f>ROWS(K$5:K4563)</f>
        <v>4559</v>
      </c>
      <c r="M4563" s="286" t="str">
        <f>IF(I4563='5.1'!$E$5,TXM!L4563,"")</f>
        <v/>
      </c>
      <c r="N4563" t="str">
        <f>IFERROR(SMALL($M$5:$M$8000,ROWS($M$5:M4563)),"")</f>
        <v/>
      </c>
      <c r="P4563" t="s">
        <v>2054</v>
      </c>
    </row>
    <row r="4564" spans="1:16" ht="14.4" customHeight="1" x14ac:dyDescent="0.25">
      <c r="A4564" t="s">
        <v>2054</v>
      </c>
      <c r="I4564" s="285" t="s">
        <v>2007</v>
      </c>
      <c r="J4564" t="s">
        <v>806</v>
      </c>
      <c r="K4564" s="300">
        <v>4998</v>
      </c>
      <c r="L4564" s="286">
        <f>ROWS(K$5:K4564)</f>
        <v>4560</v>
      </c>
      <c r="M4564" s="286" t="str">
        <f>IF(I4564='5.1'!$E$5,TXM!L4564,"")</f>
        <v/>
      </c>
      <c r="N4564" t="str">
        <f>IFERROR(SMALL($M$5:$M$8000,ROWS($M$5:M4564)),"")</f>
        <v/>
      </c>
      <c r="P4564" t="s">
        <v>2054</v>
      </c>
    </row>
    <row r="4565" spans="1:16" ht="14.4" customHeight="1" x14ac:dyDescent="0.25">
      <c r="A4565" t="s">
        <v>2054</v>
      </c>
      <c r="I4565" s="285" t="s">
        <v>2007</v>
      </c>
      <c r="J4565" t="s">
        <v>107</v>
      </c>
      <c r="K4565" s="300">
        <v>890</v>
      </c>
      <c r="L4565" s="286">
        <f>ROWS(K$5:K4565)</f>
        <v>4561</v>
      </c>
      <c r="M4565" s="286" t="str">
        <f>IF(I4565='5.1'!$E$5,TXM!L4565,"")</f>
        <v/>
      </c>
      <c r="N4565" t="str">
        <f>IFERROR(SMALL($M$5:$M$8000,ROWS($M$5:M4565)),"")</f>
        <v/>
      </c>
      <c r="P4565" t="s">
        <v>2054</v>
      </c>
    </row>
    <row r="4566" spans="1:16" ht="14.4" customHeight="1" x14ac:dyDescent="0.25">
      <c r="A4566" t="s">
        <v>2054</v>
      </c>
      <c r="I4566" s="285" t="s">
        <v>2007</v>
      </c>
      <c r="J4566" t="s">
        <v>118</v>
      </c>
      <c r="K4566" s="300">
        <v>846</v>
      </c>
      <c r="L4566" s="286">
        <f>ROWS(K$5:K4566)</f>
        <v>4562</v>
      </c>
      <c r="M4566" s="286" t="str">
        <f>IF(I4566='5.1'!$E$5,TXM!L4566,"")</f>
        <v/>
      </c>
      <c r="N4566" t="str">
        <f>IFERROR(SMALL($M$5:$M$8000,ROWS($M$5:M4566)),"")</f>
        <v/>
      </c>
      <c r="P4566" t="s">
        <v>2054</v>
      </c>
    </row>
    <row r="4567" spans="1:16" ht="14.4" customHeight="1" x14ac:dyDescent="0.25">
      <c r="A4567" t="s">
        <v>2054</v>
      </c>
      <c r="I4567" s="285" t="s">
        <v>2007</v>
      </c>
      <c r="J4567" t="s">
        <v>705</v>
      </c>
      <c r="K4567" s="300">
        <v>746</v>
      </c>
      <c r="L4567" s="286">
        <f>ROWS(K$5:K4567)</f>
        <v>4563</v>
      </c>
      <c r="M4567" s="286" t="str">
        <f>IF(I4567='5.1'!$E$5,TXM!L4567,"")</f>
        <v/>
      </c>
      <c r="N4567" t="str">
        <f>IFERROR(SMALL($M$5:$M$8000,ROWS($M$5:M4567)),"")</f>
        <v/>
      </c>
      <c r="P4567" t="s">
        <v>2054</v>
      </c>
    </row>
    <row r="4568" spans="1:16" ht="14.4" customHeight="1" x14ac:dyDescent="0.25">
      <c r="A4568" t="s">
        <v>2054</v>
      </c>
      <c r="I4568" s="285" t="s">
        <v>2007</v>
      </c>
      <c r="J4568" t="s">
        <v>105</v>
      </c>
      <c r="K4568" s="300">
        <v>347</v>
      </c>
      <c r="L4568" s="286">
        <f>ROWS(K$5:K4568)</f>
        <v>4564</v>
      </c>
      <c r="M4568" s="286" t="str">
        <f>IF(I4568='5.1'!$E$5,TXM!L4568,"")</f>
        <v/>
      </c>
      <c r="N4568" t="str">
        <f>IFERROR(SMALL($M$5:$M$8000,ROWS($M$5:M4568)),"")</f>
        <v/>
      </c>
      <c r="P4568" t="s">
        <v>2054</v>
      </c>
    </row>
    <row r="4569" spans="1:16" ht="14.4" customHeight="1" x14ac:dyDescent="0.25">
      <c r="A4569" t="s">
        <v>2054</v>
      </c>
      <c r="I4569" s="285" t="s">
        <v>2007</v>
      </c>
      <c r="J4569" t="s">
        <v>115</v>
      </c>
      <c r="K4569" s="300">
        <v>29</v>
      </c>
      <c r="L4569" s="286">
        <f>ROWS(K$5:K4569)</f>
        <v>4565</v>
      </c>
      <c r="M4569" s="286" t="str">
        <f>IF(I4569='5.1'!$E$5,TXM!L4569,"")</f>
        <v/>
      </c>
      <c r="N4569" t="str">
        <f>IFERROR(SMALL($M$5:$M$8000,ROWS($M$5:M4569)),"")</f>
        <v/>
      </c>
      <c r="P4569" t="s">
        <v>2054</v>
      </c>
    </row>
    <row r="4570" spans="1:16" ht="14.4" customHeight="1" x14ac:dyDescent="0.25">
      <c r="A4570" t="s">
        <v>2054</v>
      </c>
      <c r="I4570" s="285" t="s">
        <v>1807</v>
      </c>
      <c r="J4570" t="s">
        <v>786</v>
      </c>
      <c r="K4570" s="300">
        <v>3216210819</v>
      </c>
      <c r="L4570" s="286">
        <f>ROWS(K$5:K4570)</f>
        <v>4566</v>
      </c>
      <c r="M4570" s="286" t="str">
        <f>IF(I4570='5.1'!$E$5,TXM!L4570,"")</f>
        <v/>
      </c>
      <c r="N4570" t="str">
        <f>IFERROR(SMALL($M$5:$M$8000,ROWS($M$5:M4570)),"")</f>
        <v/>
      </c>
      <c r="P4570" t="s">
        <v>2054</v>
      </c>
    </row>
    <row r="4571" spans="1:16" ht="14.4" customHeight="1" x14ac:dyDescent="0.25">
      <c r="A4571" t="s">
        <v>2054</v>
      </c>
      <c r="I4571" s="285" t="s">
        <v>1807</v>
      </c>
      <c r="J4571" t="s">
        <v>1082</v>
      </c>
      <c r="K4571" s="300">
        <v>12655978</v>
      </c>
      <c r="L4571" s="286">
        <f>ROWS(K$5:K4571)</f>
        <v>4567</v>
      </c>
      <c r="M4571" s="286" t="str">
        <f>IF(I4571='5.1'!$E$5,TXM!L4571,"")</f>
        <v/>
      </c>
      <c r="N4571" t="str">
        <f>IFERROR(SMALL($M$5:$M$8000,ROWS($M$5:M4571)),"")</f>
        <v/>
      </c>
      <c r="P4571" t="s">
        <v>2054</v>
      </c>
    </row>
    <row r="4572" spans="1:16" ht="14.4" customHeight="1" x14ac:dyDescent="0.25">
      <c r="A4572" t="s">
        <v>2054</v>
      </c>
      <c r="I4572" s="285" t="s">
        <v>1807</v>
      </c>
      <c r="J4572" t="s">
        <v>107</v>
      </c>
      <c r="K4572" s="300">
        <v>169200</v>
      </c>
      <c r="L4572" s="286">
        <f>ROWS(K$5:K4572)</f>
        <v>4568</v>
      </c>
      <c r="M4572" s="286" t="str">
        <f>IF(I4572='5.1'!$E$5,TXM!L4572,"")</f>
        <v/>
      </c>
      <c r="N4572" t="str">
        <f>IFERROR(SMALL($M$5:$M$8000,ROWS($M$5:M4572)),"")</f>
        <v/>
      </c>
      <c r="P4572" t="s">
        <v>2054</v>
      </c>
    </row>
    <row r="4573" spans="1:16" ht="14.4" customHeight="1" x14ac:dyDescent="0.25">
      <c r="A4573" t="s">
        <v>2054</v>
      </c>
      <c r="I4573" s="285" t="s">
        <v>1807</v>
      </c>
      <c r="J4573" t="s">
        <v>806</v>
      </c>
      <c r="K4573" s="300">
        <v>9100</v>
      </c>
      <c r="L4573" s="286">
        <f>ROWS(K$5:K4573)</f>
        <v>4569</v>
      </c>
      <c r="M4573" s="286" t="str">
        <f>IF(I4573='5.1'!$E$5,TXM!L4573,"")</f>
        <v/>
      </c>
      <c r="N4573" t="str">
        <f>IFERROR(SMALL($M$5:$M$8000,ROWS($M$5:M4573)),"")</f>
        <v/>
      </c>
      <c r="P4573" t="s">
        <v>2054</v>
      </c>
    </row>
    <row r="4574" spans="1:16" ht="14.4" customHeight="1" x14ac:dyDescent="0.25">
      <c r="A4574" t="s">
        <v>2054</v>
      </c>
      <c r="I4574" s="285" t="s">
        <v>1807</v>
      </c>
      <c r="J4574" t="s">
        <v>780</v>
      </c>
      <c r="K4574" s="300">
        <v>1672</v>
      </c>
      <c r="L4574" s="286">
        <f>ROWS(K$5:K4574)</f>
        <v>4570</v>
      </c>
      <c r="M4574" s="286" t="str">
        <f>IF(I4574='5.1'!$E$5,TXM!L4574,"")</f>
        <v/>
      </c>
      <c r="N4574" t="str">
        <f>IFERROR(SMALL($M$5:$M$8000,ROWS($M$5:M4574)),"")</f>
        <v/>
      </c>
      <c r="P4574" t="s">
        <v>2054</v>
      </c>
    </row>
    <row r="4575" spans="1:16" ht="14.4" customHeight="1" x14ac:dyDescent="0.25">
      <c r="A4575" t="s">
        <v>2054</v>
      </c>
      <c r="I4575" s="285" t="s">
        <v>1807</v>
      </c>
      <c r="J4575" t="s">
        <v>808</v>
      </c>
      <c r="K4575" s="300">
        <v>374</v>
      </c>
      <c r="L4575" s="286">
        <f>ROWS(K$5:K4575)</f>
        <v>4571</v>
      </c>
      <c r="M4575" s="286" t="str">
        <f>IF(I4575='5.1'!$E$5,TXM!L4575,"")</f>
        <v/>
      </c>
      <c r="N4575" t="str">
        <f>IFERROR(SMALL($M$5:$M$8000,ROWS($M$5:M4575)),"")</f>
        <v/>
      </c>
      <c r="P4575" t="s">
        <v>2054</v>
      </c>
    </row>
    <row r="4576" spans="1:16" ht="14.4" customHeight="1" x14ac:dyDescent="0.25">
      <c r="A4576" t="s">
        <v>2054</v>
      </c>
      <c r="I4576" s="285" t="s">
        <v>1810</v>
      </c>
      <c r="J4576" t="s">
        <v>780</v>
      </c>
      <c r="K4576" s="300">
        <v>1036139340</v>
      </c>
      <c r="L4576" s="286">
        <f>ROWS(K$5:K4576)</f>
        <v>4572</v>
      </c>
      <c r="M4576" s="286" t="str">
        <f>IF(I4576='5.1'!$E$5,TXM!L4576,"")</f>
        <v/>
      </c>
      <c r="N4576" t="str">
        <f>IFERROR(SMALL($M$5:$M$8000,ROWS($M$5:M4576)),"")</f>
        <v/>
      </c>
      <c r="P4576" t="s">
        <v>2054</v>
      </c>
    </row>
    <row r="4577" spans="1:16" ht="14.4" customHeight="1" x14ac:dyDescent="0.25">
      <c r="A4577" t="s">
        <v>2054</v>
      </c>
      <c r="I4577" s="285" t="s">
        <v>1810</v>
      </c>
      <c r="J4577" t="s">
        <v>106</v>
      </c>
      <c r="K4577" s="300">
        <v>863677737</v>
      </c>
      <c r="L4577" s="286">
        <f>ROWS(K$5:K4577)</f>
        <v>4573</v>
      </c>
      <c r="M4577" s="286" t="str">
        <f>IF(I4577='5.1'!$E$5,TXM!L4577,"")</f>
        <v/>
      </c>
      <c r="N4577" t="str">
        <f>IFERROR(SMALL($M$5:$M$8000,ROWS($M$5:M4577)),"")</f>
        <v/>
      </c>
      <c r="P4577" t="s">
        <v>2054</v>
      </c>
    </row>
    <row r="4578" spans="1:16" ht="14.4" customHeight="1" x14ac:dyDescent="0.25">
      <c r="A4578" t="s">
        <v>2054</v>
      </c>
      <c r="I4578" s="285" t="s">
        <v>1810</v>
      </c>
      <c r="J4578" t="s">
        <v>810</v>
      </c>
      <c r="K4578" s="300">
        <v>452327860</v>
      </c>
      <c r="L4578" s="286">
        <f>ROWS(K$5:K4578)</f>
        <v>4574</v>
      </c>
      <c r="M4578" s="286" t="str">
        <f>IF(I4578='5.1'!$E$5,TXM!L4578,"")</f>
        <v/>
      </c>
      <c r="N4578" t="str">
        <f>IFERROR(SMALL($M$5:$M$8000,ROWS($M$5:M4578)),"")</f>
        <v/>
      </c>
      <c r="P4578" t="s">
        <v>2054</v>
      </c>
    </row>
    <row r="4579" spans="1:16" ht="14.4" customHeight="1" x14ac:dyDescent="0.25">
      <c r="A4579" t="s">
        <v>2054</v>
      </c>
      <c r="I4579" s="285" t="s">
        <v>1810</v>
      </c>
      <c r="J4579" t="s">
        <v>713</v>
      </c>
      <c r="K4579" s="300">
        <v>134270414</v>
      </c>
      <c r="L4579" s="286">
        <f>ROWS(K$5:K4579)</f>
        <v>4575</v>
      </c>
      <c r="M4579" s="286" t="str">
        <f>IF(I4579='5.1'!$E$5,TXM!L4579,"")</f>
        <v/>
      </c>
      <c r="N4579" t="str">
        <f>IFERROR(SMALL($M$5:$M$8000,ROWS($M$5:M4579)),"")</f>
        <v/>
      </c>
      <c r="P4579" t="s">
        <v>2054</v>
      </c>
    </row>
    <row r="4580" spans="1:16" ht="14.4" customHeight="1" x14ac:dyDescent="0.25">
      <c r="A4580" t="s">
        <v>2054</v>
      </c>
      <c r="I4580" s="285" t="s">
        <v>1810</v>
      </c>
      <c r="J4580" t="s">
        <v>719</v>
      </c>
      <c r="K4580" s="300">
        <v>130352822</v>
      </c>
      <c r="L4580" s="286">
        <f>ROWS(K$5:K4580)</f>
        <v>4576</v>
      </c>
      <c r="M4580" s="286" t="str">
        <f>IF(I4580='5.1'!$E$5,TXM!L4580,"")</f>
        <v/>
      </c>
      <c r="N4580" t="str">
        <f>IFERROR(SMALL($M$5:$M$8000,ROWS($M$5:M4580)),"")</f>
        <v/>
      </c>
      <c r="P4580" t="s">
        <v>2054</v>
      </c>
    </row>
    <row r="4581" spans="1:16" ht="14.4" customHeight="1" x14ac:dyDescent="0.25">
      <c r="A4581" t="s">
        <v>2054</v>
      </c>
      <c r="I4581" s="285" t="s">
        <v>1810</v>
      </c>
      <c r="J4581" t="s">
        <v>808</v>
      </c>
      <c r="K4581" s="300">
        <v>78227076</v>
      </c>
      <c r="L4581" s="286">
        <f>ROWS(K$5:K4581)</f>
        <v>4577</v>
      </c>
      <c r="M4581" s="286" t="str">
        <f>IF(I4581='5.1'!$E$5,TXM!L4581,"")</f>
        <v/>
      </c>
      <c r="N4581" t="str">
        <f>IFERROR(SMALL($M$5:$M$8000,ROWS($M$5:M4581)),"")</f>
        <v/>
      </c>
      <c r="P4581" t="s">
        <v>2054</v>
      </c>
    </row>
    <row r="4582" spans="1:16" ht="14.4" customHeight="1" x14ac:dyDescent="0.25">
      <c r="A4582" t="s">
        <v>2054</v>
      </c>
      <c r="I4582" s="285" t="s">
        <v>1810</v>
      </c>
      <c r="J4582" t="s">
        <v>806</v>
      </c>
      <c r="K4582" s="300">
        <v>68533434</v>
      </c>
      <c r="L4582" s="286">
        <f>ROWS(K$5:K4582)</f>
        <v>4578</v>
      </c>
      <c r="M4582" s="286" t="str">
        <f>IF(I4582='5.1'!$E$5,TXM!L4582,"")</f>
        <v/>
      </c>
      <c r="N4582" t="str">
        <f>IFERROR(SMALL($M$5:$M$8000,ROWS($M$5:M4582)),"")</f>
        <v/>
      </c>
      <c r="P4582" t="s">
        <v>2054</v>
      </c>
    </row>
    <row r="4583" spans="1:16" ht="14.4" customHeight="1" x14ac:dyDescent="0.25">
      <c r="A4583" t="s">
        <v>2054</v>
      </c>
      <c r="I4583" s="285" t="s">
        <v>1810</v>
      </c>
      <c r="J4583" t="s">
        <v>715</v>
      </c>
      <c r="K4583" s="300">
        <v>60261999</v>
      </c>
      <c r="L4583" s="286">
        <f>ROWS(K$5:K4583)</f>
        <v>4579</v>
      </c>
      <c r="M4583" s="286" t="str">
        <f>IF(I4583='5.1'!$E$5,TXM!L4583,"")</f>
        <v/>
      </c>
      <c r="N4583" t="str">
        <f>IFERROR(SMALL($M$5:$M$8000,ROWS($M$5:M4583)),"")</f>
        <v/>
      </c>
      <c r="P4583" t="s">
        <v>2054</v>
      </c>
    </row>
    <row r="4584" spans="1:16" ht="14.4" customHeight="1" x14ac:dyDescent="0.25">
      <c r="A4584" t="s">
        <v>2054</v>
      </c>
      <c r="I4584" s="285" t="s">
        <v>1810</v>
      </c>
      <c r="J4584" t="s">
        <v>782</v>
      </c>
      <c r="K4584" s="300">
        <v>43707810</v>
      </c>
      <c r="L4584" s="286">
        <f>ROWS(K$5:K4584)</f>
        <v>4580</v>
      </c>
      <c r="M4584" s="286" t="str">
        <f>IF(I4584='5.1'!$E$5,TXM!L4584,"")</f>
        <v/>
      </c>
      <c r="N4584" t="str">
        <f>IFERROR(SMALL($M$5:$M$8000,ROWS($M$5:M4584)),"")</f>
        <v/>
      </c>
      <c r="P4584" t="s">
        <v>2054</v>
      </c>
    </row>
    <row r="4585" spans="1:16" ht="14.4" customHeight="1" x14ac:dyDescent="0.25">
      <c r="A4585" t="s">
        <v>2054</v>
      </c>
      <c r="I4585" s="285" t="s">
        <v>1810</v>
      </c>
      <c r="J4585" t="s">
        <v>705</v>
      </c>
      <c r="K4585" s="300">
        <v>42147216</v>
      </c>
      <c r="L4585" s="286">
        <f>ROWS(K$5:K4585)</f>
        <v>4581</v>
      </c>
      <c r="M4585" s="286" t="str">
        <f>IF(I4585='5.1'!$E$5,TXM!L4585,"")</f>
        <v/>
      </c>
      <c r="N4585" t="str">
        <f>IFERROR(SMALL($M$5:$M$8000,ROWS($M$5:M4585)),"")</f>
        <v/>
      </c>
      <c r="P4585" t="s">
        <v>2054</v>
      </c>
    </row>
    <row r="4586" spans="1:16" ht="14.4" customHeight="1" x14ac:dyDescent="0.25">
      <c r="A4586" t="s">
        <v>2054</v>
      </c>
      <c r="I4586" s="285" t="s">
        <v>1810</v>
      </c>
      <c r="J4586" t="s">
        <v>110</v>
      </c>
      <c r="K4586" s="300">
        <v>37009207</v>
      </c>
      <c r="L4586" s="286">
        <f>ROWS(K$5:K4586)</f>
        <v>4582</v>
      </c>
      <c r="M4586" s="286" t="str">
        <f>IF(I4586='5.1'!$E$5,TXM!L4586,"")</f>
        <v/>
      </c>
      <c r="N4586" t="str">
        <f>IFERROR(SMALL($M$5:$M$8000,ROWS($M$5:M4586)),"")</f>
        <v/>
      </c>
      <c r="P4586" t="s">
        <v>2054</v>
      </c>
    </row>
    <row r="4587" spans="1:16" ht="14.4" customHeight="1" x14ac:dyDescent="0.25">
      <c r="A4587" t="s">
        <v>2054</v>
      </c>
      <c r="I4587" s="285" t="s">
        <v>1810</v>
      </c>
      <c r="J4587" t="s">
        <v>784</v>
      </c>
      <c r="K4587" s="300">
        <v>35549832</v>
      </c>
      <c r="L4587" s="286">
        <f>ROWS(K$5:K4587)</f>
        <v>4583</v>
      </c>
      <c r="M4587" s="286" t="str">
        <f>IF(I4587='5.1'!$E$5,TXM!L4587,"")</f>
        <v/>
      </c>
      <c r="N4587" t="str">
        <f>IFERROR(SMALL($M$5:$M$8000,ROWS($M$5:M4587)),"")</f>
        <v/>
      </c>
      <c r="P4587" t="s">
        <v>2054</v>
      </c>
    </row>
    <row r="4588" spans="1:16" ht="14.4" customHeight="1" x14ac:dyDescent="0.25">
      <c r="A4588" t="s">
        <v>2054</v>
      </c>
      <c r="I4588" s="285" t="s">
        <v>1810</v>
      </c>
      <c r="J4588" t="s">
        <v>717</v>
      </c>
      <c r="K4588" s="300">
        <v>33076011</v>
      </c>
      <c r="L4588" s="286">
        <f>ROWS(K$5:K4588)</f>
        <v>4584</v>
      </c>
      <c r="M4588" s="286" t="str">
        <f>IF(I4588='5.1'!$E$5,TXM!L4588,"")</f>
        <v/>
      </c>
      <c r="N4588" t="str">
        <f>IFERROR(SMALL($M$5:$M$8000,ROWS($M$5:M4588)),"")</f>
        <v/>
      </c>
      <c r="P4588" t="s">
        <v>2054</v>
      </c>
    </row>
    <row r="4589" spans="1:16" ht="14.4" customHeight="1" x14ac:dyDescent="0.25">
      <c r="A4589" t="s">
        <v>2054</v>
      </c>
      <c r="I4589" s="285" t="s">
        <v>1810</v>
      </c>
      <c r="J4589" t="s">
        <v>198</v>
      </c>
      <c r="K4589" s="300">
        <v>29108480</v>
      </c>
      <c r="L4589" s="286">
        <f>ROWS(K$5:K4589)</f>
        <v>4585</v>
      </c>
      <c r="M4589" s="286" t="str">
        <f>IF(I4589='5.1'!$E$5,TXM!L4589,"")</f>
        <v/>
      </c>
      <c r="N4589" t="str">
        <f>IFERROR(SMALL($M$5:$M$8000,ROWS($M$5:M4589)),"")</f>
        <v/>
      </c>
      <c r="P4589" t="s">
        <v>2054</v>
      </c>
    </row>
    <row r="4590" spans="1:16" ht="14.4" customHeight="1" x14ac:dyDescent="0.25">
      <c r="A4590" t="s">
        <v>2054</v>
      </c>
      <c r="I4590" s="285" t="s">
        <v>1810</v>
      </c>
      <c r="J4590" t="s">
        <v>1082</v>
      </c>
      <c r="K4590" s="300">
        <v>28979163</v>
      </c>
      <c r="L4590" s="286">
        <f>ROWS(K$5:K4590)</f>
        <v>4586</v>
      </c>
      <c r="M4590" s="286" t="str">
        <f>IF(I4590='5.1'!$E$5,TXM!L4590,"")</f>
        <v/>
      </c>
      <c r="N4590" t="str">
        <f>IFERROR(SMALL($M$5:$M$8000,ROWS($M$5:M4590)),"")</f>
        <v/>
      </c>
      <c r="P4590" t="s">
        <v>2054</v>
      </c>
    </row>
    <row r="4591" spans="1:16" ht="14.4" customHeight="1" x14ac:dyDescent="0.25">
      <c r="A4591" t="s">
        <v>2054</v>
      </c>
      <c r="I4591" s="285" t="s">
        <v>1810</v>
      </c>
      <c r="J4591" t="s">
        <v>790</v>
      </c>
      <c r="K4591" s="300">
        <v>27134996</v>
      </c>
      <c r="L4591" s="286">
        <f>ROWS(K$5:K4591)</f>
        <v>4587</v>
      </c>
      <c r="M4591" s="286" t="str">
        <f>IF(I4591='5.1'!$E$5,TXM!L4591,"")</f>
        <v/>
      </c>
      <c r="N4591" t="str">
        <f>IFERROR(SMALL($M$5:$M$8000,ROWS($M$5:M4591)),"")</f>
        <v/>
      </c>
      <c r="P4591" t="s">
        <v>2054</v>
      </c>
    </row>
    <row r="4592" spans="1:16" ht="14.4" customHeight="1" x14ac:dyDescent="0.25">
      <c r="A4592" t="s">
        <v>2054</v>
      </c>
      <c r="I4592" s="285" t="s">
        <v>1810</v>
      </c>
      <c r="J4592" t="s">
        <v>105</v>
      </c>
      <c r="K4592" s="300">
        <v>24790808</v>
      </c>
      <c r="L4592" s="286">
        <f>ROWS(K$5:K4592)</f>
        <v>4588</v>
      </c>
      <c r="M4592" s="286" t="str">
        <f>IF(I4592='5.1'!$E$5,TXM!L4592,"")</f>
        <v/>
      </c>
      <c r="N4592" t="str">
        <f>IFERROR(SMALL($M$5:$M$8000,ROWS($M$5:M4592)),"")</f>
        <v/>
      </c>
      <c r="P4592" t="s">
        <v>2054</v>
      </c>
    </row>
    <row r="4593" spans="1:16" ht="14.4" customHeight="1" x14ac:dyDescent="0.25">
      <c r="A4593" t="s">
        <v>2054</v>
      </c>
      <c r="I4593" s="285" t="s">
        <v>1810</v>
      </c>
      <c r="J4593" t="s">
        <v>1092</v>
      </c>
      <c r="K4593" s="300">
        <v>20826034</v>
      </c>
      <c r="L4593" s="286">
        <f>ROWS(K$5:K4593)</f>
        <v>4589</v>
      </c>
      <c r="M4593" s="286" t="str">
        <f>IF(I4593='5.1'!$E$5,TXM!L4593,"")</f>
        <v/>
      </c>
      <c r="N4593" t="str">
        <f>IFERROR(SMALL($M$5:$M$8000,ROWS($M$5:M4593)),"")</f>
        <v/>
      </c>
      <c r="P4593" t="s">
        <v>2054</v>
      </c>
    </row>
    <row r="4594" spans="1:16" ht="14.4" customHeight="1" x14ac:dyDescent="0.25">
      <c r="A4594" t="s">
        <v>2054</v>
      </c>
      <c r="I4594" s="285" t="s">
        <v>1810</v>
      </c>
      <c r="J4594" t="s">
        <v>1085</v>
      </c>
      <c r="K4594" s="300">
        <v>20081143</v>
      </c>
      <c r="L4594" s="286">
        <f>ROWS(K$5:K4594)</f>
        <v>4590</v>
      </c>
      <c r="M4594" s="286" t="str">
        <f>IF(I4594='5.1'!$E$5,TXM!L4594,"")</f>
        <v/>
      </c>
      <c r="N4594" t="str">
        <f>IFERROR(SMALL($M$5:$M$8000,ROWS($M$5:M4594)),"")</f>
        <v/>
      </c>
      <c r="P4594" t="s">
        <v>2054</v>
      </c>
    </row>
    <row r="4595" spans="1:16" ht="14.4" customHeight="1" x14ac:dyDescent="0.25">
      <c r="A4595" t="s">
        <v>2054</v>
      </c>
      <c r="I4595" s="285" t="s">
        <v>1810</v>
      </c>
      <c r="J4595" t="s">
        <v>102</v>
      </c>
      <c r="K4595" s="300">
        <v>20076094</v>
      </c>
      <c r="L4595" s="286">
        <f>ROWS(K$5:K4595)</f>
        <v>4591</v>
      </c>
      <c r="M4595" s="286" t="str">
        <f>IF(I4595='5.1'!$E$5,TXM!L4595,"")</f>
        <v/>
      </c>
      <c r="N4595" t="str">
        <f>IFERROR(SMALL($M$5:$M$8000,ROWS($M$5:M4595)),"")</f>
        <v/>
      </c>
      <c r="P4595" t="s">
        <v>2054</v>
      </c>
    </row>
    <row r="4596" spans="1:16" ht="14.4" customHeight="1" x14ac:dyDescent="0.25">
      <c r="A4596" t="s">
        <v>2054</v>
      </c>
      <c r="I4596" s="285" t="s">
        <v>1810</v>
      </c>
      <c r="J4596" t="s">
        <v>1093</v>
      </c>
      <c r="K4596" s="300">
        <v>19415411</v>
      </c>
      <c r="L4596" s="286">
        <f>ROWS(K$5:K4596)</f>
        <v>4592</v>
      </c>
      <c r="M4596" s="286" t="str">
        <f>IF(I4596='5.1'!$E$5,TXM!L4596,"")</f>
        <v/>
      </c>
      <c r="N4596" t="str">
        <f>IFERROR(SMALL($M$5:$M$8000,ROWS($M$5:M4596)),"")</f>
        <v/>
      </c>
      <c r="P4596" t="s">
        <v>2054</v>
      </c>
    </row>
    <row r="4597" spans="1:16" ht="14.4" customHeight="1" x14ac:dyDescent="0.25">
      <c r="A4597" t="s">
        <v>2054</v>
      </c>
      <c r="I4597" s="285" t="s">
        <v>1810</v>
      </c>
      <c r="J4597" t="s">
        <v>113</v>
      </c>
      <c r="K4597" s="300">
        <v>15235306</v>
      </c>
      <c r="L4597" s="286">
        <f>ROWS(K$5:K4597)</f>
        <v>4593</v>
      </c>
      <c r="M4597" s="286" t="str">
        <f>IF(I4597='5.1'!$E$5,TXM!L4597,"")</f>
        <v/>
      </c>
      <c r="N4597" t="str">
        <f>IFERROR(SMALL($M$5:$M$8000,ROWS($M$5:M4597)),"")</f>
        <v/>
      </c>
      <c r="P4597" t="s">
        <v>2054</v>
      </c>
    </row>
    <row r="4598" spans="1:16" ht="14.4" customHeight="1" x14ac:dyDescent="0.25">
      <c r="A4598" t="s">
        <v>2054</v>
      </c>
      <c r="I4598" s="285" t="s">
        <v>1810</v>
      </c>
      <c r="J4598" t="s">
        <v>746</v>
      </c>
      <c r="K4598" s="300">
        <v>12184828</v>
      </c>
      <c r="L4598" s="286">
        <f>ROWS(K$5:K4598)</f>
        <v>4594</v>
      </c>
      <c r="M4598" s="286" t="str">
        <f>IF(I4598='5.1'!$E$5,TXM!L4598,"")</f>
        <v/>
      </c>
      <c r="N4598" t="str">
        <f>IFERROR(SMALL($M$5:$M$8000,ROWS($M$5:M4598)),"")</f>
        <v/>
      </c>
      <c r="P4598" t="s">
        <v>2054</v>
      </c>
    </row>
    <row r="4599" spans="1:16" ht="14.4" customHeight="1" x14ac:dyDescent="0.25">
      <c r="A4599" t="s">
        <v>2054</v>
      </c>
      <c r="I4599" s="285" t="s">
        <v>1810</v>
      </c>
      <c r="J4599" t="s">
        <v>802</v>
      </c>
      <c r="K4599" s="300">
        <v>12143600</v>
      </c>
      <c r="L4599" s="286">
        <f>ROWS(K$5:K4599)</f>
        <v>4595</v>
      </c>
      <c r="M4599" s="286" t="str">
        <f>IF(I4599='5.1'!$E$5,TXM!L4599,"")</f>
        <v/>
      </c>
      <c r="N4599" t="str">
        <f>IFERROR(SMALL($M$5:$M$8000,ROWS($M$5:M4599)),"")</f>
        <v/>
      </c>
      <c r="P4599" t="s">
        <v>2054</v>
      </c>
    </row>
    <row r="4600" spans="1:16" ht="14.4" customHeight="1" x14ac:dyDescent="0.25">
      <c r="A4600" t="s">
        <v>2054</v>
      </c>
      <c r="I4600" s="285" t="s">
        <v>1810</v>
      </c>
      <c r="J4600" t="s">
        <v>1086</v>
      </c>
      <c r="K4600" s="300">
        <v>11744189</v>
      </c>
      <c r="L4600" s="286">
        <f>ROWS(K$5:K4600)</f>
        <v>4596</v>
      </c>
      <c r="M4600" s="286" t="str">
        <f>IF(I4600='5.1'!$E$5,TXM!L4600,"")</f>
        <v/>
      </c>
      <c r="N4600" t="str">
        <f>IFERROR(SMALL($M$5:$M$8000,ROWS($M$5:M4600)),"")</f>
        <v/>
      </c>
      <c r="P4600" t="s">
        <v>2054</v>
      </c>
    </row>
    <row r="4601" spans="1:16" ht="14.4" customHeight="1" x14ac:dyDescent="0.25">
      <c r="A4601" t="s">
        <v>2054</v>
      </c>
      <c r="I4601" s="285" t="s">
        <v>1810</v>
      </c>
      <c r="J4601" t="s">
        <v>1081</v>
      </c>
      <c r="K4601" s="300">
        <v>11237381</v>
      </c>
      <c r="L4601" s="286">
        <f>ROWS(K$5:K4601)</f>
        <v>4597</v>
      </c>
      <c r="M4601" s="286" t="str">
        <f>IF(I4601='5.1'!$E$5,TXM!L4601,"")</f>
        <v/>
      </c>
      <c r="N4601" t="str">
        <f>IFERROR(SMALL($M$5:$M$8000,ROWS($M$5:M4601)),"")</f>
        <v/>
      </c>
      <c r="P4601" t="s">
        <v>2054</v>
      </c>
    </row>
    <row r="4602" spans="1:16" ht="14.4" customHeight="1" x14ac:dyDescent="0.25">
      <c r="A4602" t="s">
        <v>2054</v>
      </c>
      <c r="I4602" s="285" t="s">
        <v>1810</v>
      </c>
      <c r="J4602" t="s">
        <v>786</v>
      </c>
      <c r="K4602" s="300">
        <v>10562640</v>
      </c>
      <c r="L4602" s="286">
        <f>ROWS(K$5:K4602)</f>
        <v>4598</v>
      </c>
      <c r="M4602" s="286" t="str">
        <f>IF(I4602='5.1'!$E$5,TXM!L4602,"")</f>
        <v/>
      </c>
      <c r="N4602" t="str">
        <f>IFERROR(SMALL($M$5:$M$8000,ROWS($M$5:M4602)),"")</f>
        <v/>
      </c>
      <c r="P4602" t="s">
        <v>2054</v>
      </c>
    </row>
    <row r="4603" spans="1:16" ht="14.4" customHeight="1" x14ac:dyDescent="0.25">
      <c r="A4603" t="s">
        <v>2054</v>
      </c>
      <c r="I4603" s="285" t="s">
        <v>1810</v>
      </c>
      <c r="J4603" t="s">
        <v>104</v>
      </c>
      <c r="K4603" s="300">
        <v>10120730</v>
      </c>
      <c r="L4603" s="286">
        <f>ROWS(K$5:K4603)</f>
        <v>4599</v>
      </c>
      <c r="M4603" s="286" t="str">
        <f>IF(I4603='5.1'!$E$5,TXM!L4603,"")</f>
        <v/>
      </c>
      <c r="N4603" t="str">
        <f>IFERROR(SMALL($M$5:$M$8000,ROWS($M$5:M4603)),"")</f>
        <v/>
      </c>
      <c r="P4603" t="s">
        <v>2054</v>
      </c>
    </row>
    <row r="4604" spans="1:16" ht="14.4" customHeight="1" x14ac:dyDescent="0.25">
      <c r="A4604" t="s">
        <v>2054</v>
      </c>
      <c r="I4604" s="285" t="s">
        <v>1810</v>
      </c>
      <c r="J4604" t="s">
        <v>1079</v>
      </c>
      <c r="K4604" s="300">
        <v>10042814</v>
      </c>
      <c r="L4604" s="286">
        <f>ROWS(K$5:K4604)</f>
        <v>4600</v>
      </c>
      <c r="M4604" s="286" t="str">
        <f>IF(I4604='5.1'!$E$5,TXM!L4604,"")</f>
        <v/>
      </c>
      <c r="N4604" t="str">
        <f>IFERROR(SMALL($M$5:$M$8000,ROWS($M$5:M4604)),"")</f>
        <v/>
      </c>
      <c r="P4604" t="s">
        <v>2054</v>
      </c>
    </row>
    <row r="4605" spans="1:16" ht="14.4" customHeight="1" x14ac:dyDescent="0.25">
      <c r="A4605" t="s">
        <v>2054</v>
      </c>
      <c r="I4605" s="285" t="s">
        <v>1810</v>
      </c>
      <c r="J4605" t="s">
        <v>119</v>
      </c>
      <c r="K4605" s="300">
        <v>10006303</v>
      </c>
      <c r="L4605" s="286">
        <f>ROWS(K$5:K4605)</f>
        <v>4601</v>
      </c>
      <c r="M4605" s="286" t="str">
        <f>IF(I4605='5.1'!$E$5,TXM!L4605,"")</f>
        <v/>
      </c>
      <c r="N4605" t="str">
        <f>IFERROR(SMALL($M$5:$M$8000,ROWS($M$5:M4605)),"")</f>
        <v/>
      </c>
      <c r="P4605" t="s">
        <v>2054</v>
      </c>
    </row>
    <row r="4606" spans="1:16" ht="14.4" customHeight="1" x14ac:dyDescent="0.25">
      <c r="A4606" t="s">
        <v>2054</v>
      </c>
      <c r="I4606" s="285" t="s">
        <v>1810</v>
      </c>
      <c r="J4606" t="s">
        <v>108</v>
      </c>
      <c r="K4606" s="300">
        <v>9909284</v>
      </c>
      <c r="L4606" s="286">
        <f>ROWS(K$5:K4606)</f>
        <v>4602</v>
      </c>
      <c r="M4606" s="286" t="str">
        <f>IF(I4606='5.1'!$E$5,TXM!L4606,"")</f>
        <v/>
      </c>
      <c r="N4606" t="str">
        <f>IFERROR(SMALL($M$5:$M$8000,ROWS($M$5:M4606)),"")</f>
        <v/>
      </c>
      <c r="P4606" t="s">
        <v>2054</v>
      </c>
    </row>
    <row r="4607" spans="1:16" ht="14.4" customHeight="1" x14ac:dyDescent="0.25">
      <c r="A4607" t="s">
        <v>2054</v>
      </c>
      <c r="I4607" s="285" t="s">
        <v>1810</v>
      </c>
      <c r="J4607" t="s">
        <v>725</v>
      </c>
      <c r="K4607" s="300">
        <v>9349995</v>
      </c>
      <c r="L4607" s="286">
        <f>ROWS(K$5:K4607)</f>
        <v>4603</v>
      </c>
      <c r="M4607" s="286" t="str">
        <f>IF(I4607='5.1'!$E$5,TXM!L4607,"")</f>
        <v/>
      </c>
      <c r="N4607" t="str">
        <f>IFERROR(SMALL($M$5:$M$8000,ROWS($M$5:M4607)),"")</f>
        <v/>
      </c>
      <c r="P4607" t="s">
        <v>2054</v>
      </c>
    </row>
    <row r="4608" spans="1:16" ht="14.4" customHeight="1" x14ac:dyDescent="0.25">
      <c r="A4608" t="s">
        <v>2054</v>
      </c>
      <c r="I4608" s="285" t="s">
        <v>1810</v>
      </c>
      <c r="J4608" t="s">
        <v>118</v>
      </c>
      <c r="K4608" s="300">
        <v>9101125</v>
      </c>
      <c r="L4608" s="286">
        <f>ROWS(K$5:K4608)</f>
        <v>4604</v>
      </c>
      <c r="M4608" s="286" t="str">
        <f>IF(I4608='5.1'!$E$5,TXM!L4608,"")</f>
        <v/>
      </c>
      <c r="N4608" t="str">
        <f>IFERROR(SMALL($M$5:$M$8000,ROWS($M$5:M4608)),"")</f>
        <v/>
      </c>
      <c r="P4608" t="s">
        <v>2054</v>
      </c>
    </row>
    <row r="4609" spans="1:16" ht="14.4" customHeight="1" x14ac:dyDescent="0.25">
      <c r="A4609" t="s">
        <v>2054</v>
      </c>
      <c r="I4609" s="285" t="s">
        <v>1810</v>
      </c>
      <c r="J4609" t="s">
        <v>707</v>
      </c>
      <c r="K4609" s="300">
        <v>5323183</v>
      </c>
      <c r="L4609" s="286">
        <f>ROWS(K$5:K4609)</f>
        <v>4605</v>
      </c>
      <c r="M4609" s="286" t="str">
        <f>IF(I4609='5.1'!$E$5,TXM!L4609,"")</f>
        <v/>
      </c>
      <c r="N4609" t="str">
        <f>IFERROR(SMALL($M$5:$M$8000,ROWS($M$5:M4609)),"")</f>
        <v/>
      </c>
      <c r="P4609" t="s">
        <v>2054</v>
      </c>
    </row>
    <row r="4610" spans="1:16" ht="14.4" customHeight="1" x14ac:dyDescent="0.25">
      <c r="A4610" t="s">
        <v>2054</v>
      </c>
      <c r="I4610" s="285" t="s">
        <v>1810</v>
      </c>
      <c r="J4610" t="s">
        <v>1080</v>
      </c>
      <c r="K4610" s="300">
        <v>4989533</v>
      </c>
      <c r="L4610" s="286">
        <f>ROWS(K$5:K4610)</f>
        <v>4606</v>
      </c>
      <c r="M4610" s="286" t="str">
        <f>IF(I4610='5.1'!$E$5,TXM!L4610,"")</f>
        <v/>
      </c>
      <c r="N4610" t="str">
        <f>IFERROR(SMALL($M$5:$M$8000,ROWS($M$5:M4610)),"")</f>
        <v/>
      </c>
      <c r="P4610" t="s">
        <v>2054</v>
      </c>
    </row>
    <row r="4611" spans="1:16" ht="14.4" customHeight="1" x14ac:dyDescent="0.25">
      <c r="A4611" t="s">
        <v>2054</v>
      </c>
      <c r="I4611" s="285" t="s">
        <v>1810</v>
      </c>
      <c r="J4611" t="s">
        <v>711</v>
      </c>
      <c r="K4611" s="300">
        <v>4896589</v>
      </c>
      <c r="L4611" s="286">
        <f>ROWS(K$5:K4611)</f>
        <v>4607</v>
      </c>
      <c r="M4611" s="286" t="str">
        <f>IF(I4611='5.1'!$E$5,TXM!L4611,"")</f>
        <v/>
      </c>
      <c r="N4611" t="str">
        <f>IFERROR(SMALL($M$5:$M$8000,ROWS($M$5:M4611)),"")</f>
        <v/>
      </c>
      <c r="P4611" t="s">
        <v>2054</v>
      </c>
    </row>
    <row r="4612" spans="1:16" ht="14.4" customHeight="1" x14ac:dyDescent="0.25">
      <c r="A4612" t="s">
        <v>2054</v>
      </c>
      <c r="I4612" s="285" t="s">
        <v>1810</v>
      </c>
      <c r="J4612" t="s">
        <v>762</v>
      </c>
      <c r="K4612" s="300">
        <v>4723488</v>
      </c>
      <c r="L4612" s="286">
        <f>ROWS(K$5:K4612)</f>
        <v>4608</v>
      </c>
      <c r="M4612" s="286" t="str">
        <f>IF(I4612='5.1'!$E$5,TXM!L4612,"")</f>
        <v/>
      </c>
      <c r="N4612" t="str">
        <f>IFERROR(SMALL($M$5:$M$8000,ROWS($M$5:M4612)),"")</f>
        <v/>
      </c>
      <c r="P4612" t="s">
        <v>2054</v>
      </c>
    </row>
    <row r="4613" spans="1:16" ht="14.4" customHeight="1" x14ac:dyDescent="0.25">
      <c r="A4613" t="s">
        <v>2054</v>
      </c>
      <c r="I4613" s="285" t="s">
        <v>1810</v>
      </c>
      <c r="J4613" t="s">
        <v>804</v>
      </c>
      <c r="K4613" s="300">
        <v>4397127</v>
      </c>
      <c r="L4613" s="286">
        <f>ROWS(K$5:K4613)</f>
        <v>4609</v>
      </c>
      <c r="M4613" s="286" t="str">
        <f>IF(I4613='5.1'!$E$5,TXM!L4613,"")</f>
        <v/>
      </c>
      <c r="N4613" t="str">
        <f>IFERROR(SMALL($M$5:$M$8000,ROWS($M$5:M4613)),"")</f>
        <v/>
      </c>
      <c r="P4613" t="s">
        <v>2054</v>
      </c>
    </row>
    <row r="4614" spans="1:16" ht="14.4" customHeight="1" x14ac:dyDescent="0.25">
      <c r="A4614" t="s">
        <v>2054</v>
      </c>
      <c r="I4614" s="285" t="s">
        <v>1810</v>
      </c>
      <c r="J4614" t="s">
        <v>997</v>
      </c>
      <c r="K4614" s="300">
        <v>3683176</v>
      </c>
      <c r="L4614" s="286">
        <f>ROWS(K$5:K4614)</f>
        <v>4610</v>
      </c>
      <c r="M4614" s="286" t="str">
        <f>IF(I4614='5.1'!$E$5,TXM!L4614,"")</f>
        <v/>
      </c>
      <c r="N4614" t="str">
        <f>IFERROR(SMALL($M$5:$M$8000,ROWS($M$5:M4614)),"")</f>
        <v/>
      </c>
      <c r="P4614" t="s">
        <v>2054</v>
      </c>
    </row>
    <row r="4615" spans="1:16" ht="14.4" customHeight="1" x14ac:dyDescent="0.25">
      <c r="A4615" t="s">
        <v>2054</v>
      </c>
      <c r="I4615" s="285" t="s">
        <v>1810</v>
      </c>
      <c r="J4615" t="s">
        <v>727</v>
      </c>
      <c r="K4615" s="300">
        <v>3113370</v>
      </c>
      <c r="L4615" s="286">
        <f>ROWS(K$5:K4615)</f>
        <v>4611</v>
      </c>
      <c r="M4615" s="286" t="str">
        <f>IF(I4615='5.1'!$E$5,TXM!L4615,"")</f>
        <v/>
      </c>
      <c r="N4615" t="str">
        <f>IFERROR(SMALL($M$5:$M$8000,ROWS($M$5:M4615)),"")</f>
        <v/>
      </c>
      <c r="P4615" t="s">
        <v>2054</v>
      </c>
    </row>
    <row r="4616" spans="1:16" ht="14.4" customHeight="1" x14ac:dyDescent="0.25">
      <c r="A4616" t="s">
        <v>2054</v>
      </c>
      <c r="I4616" s="285" t="s">
        <v>1810</v>
      </c>
      <c r="J4616" t="s">
        <v>1096</v>
      </c>
      <c r="K4616" s="300">
        <v>2974927</v>
      </c>
      <c r="L4616" s="286">
        <f>ROWS(K$5:K4616)</f>
        <v>4612</v>
      </c>
      <c r="M4616" s="286" t="str">
        <f>IF(I4616='5.1'!$E$5,TXM!L4616,"")</f>
        <v/>
      </c>
      <c r="N4616" t="str">
        <f>IFERROR(SMALL($M$5:$M$8000,ROWS($M$5:M4616)),"")</f>
        <v/>
      </c>
      <c r="P4616" t="s">
        <v>2054</v>
      </c>
    </row>
    <row r="4617" spans="1:16" ht="14.4" customHeight="1" x14ac:dyDescent="0.25">
      <c r="A4617" t="s">
        <v>2054</v>
      </c>
      <c r="I4617" s="285" t="s">
        <v>1810</v>
      </c>
      <c r="J4617" t="s">
        <v>752</v>
      </c>
      <c r="K4617" s="300">
        <v>2846926</v>
      </c>
      <c r="L4617" s="286">
        <f>ROWS(K$5:K4617)</f>
        <v>4613</v>
      </c>
      <c r="M4617" s="286" t="str">
        <f>IF(I4617='5.1'!$E$5,TXM!L4617,"")</f>
        <v/>
      </c>
      <c r="N4617" t="str">
        <f>IFERROR(SMALL($M$5:$M$8000,ROWS($M$5:M4617)),"")</f>
        <v/>
      </c>
      <c r="P4617" t="s">
        <v>2054</v>
      </c>
    </row>
    <row r="4618" spans="1:16" ht="14.4" customHeight="1" x14ac:dyDescent="0.25">
      <c r="A4618" t="s">
        <v>2054</v>
      </c>
      <c r="I4618" s="285" t="s">
        <v>1810</v>
      </c>
      <c r="J4618" t="s">
        <v>1087</v>
      </c>
      <c r="K4618" s="300">
        <v>2659988</v>
      </c>
      <c r="L4618" s="286">
        <f>ROWS(K$5:K4618)</f>
        <v>4614</v>
      </c>
      <c r="M4618" s="286" t="str">
        <f>IF(I4618='5.1'!$E$5,TXM!L4618,"")</f>
        <v/>
      </c>
      <c r="N4618" t="str">
        <f>IFERROR(SMALL($M$5:$M$8000,ROWS($M$5:M4618)),"")</f>
        <v/>
      </c>
      <c r="P4618" t="s">
        <v>2054</v>
      </c>
    </row>
    <row r="4619" spans="1:16" ht="14.4" customHeight="1" x14ac:dyDescent="0.25">
      <c r="A4619" t="s">
        <v>2054</v>
      </c>
      <c r="I4619" s="285" t="s">
        <v>1810</v>
      </c>
      <c r="J4619" t="s">
        <v>999</v>
      </c>
      <c r="K4619" s="300">
        <v>2041168</v>
      </c>
      <c r="L4619" s="286">
        <f>ROWS(K$5:K4619)</f>
        <v>4615</v>
      </c>
      <c r="M4619" s="286" t="str">
        <f>IF(I4619='5.1'!$E$5,TXM!L4619,"")</f>
        <v/>
      </c>
      <c r="N4619" t="str">
        <f>IFERROR(SMALL($M$5:$M$8000,ROWS($M$5:M4619)),"")</f>
        <v/>
      </c>
      <c r="P4619" t="s">
        <v>2054</v>
      </c>
    </row>
    <row r="4620" spans="1:16" ht="14.4" customHeight="1" x14ac:dyDescent="0.25">
      <c r="A4620" t="s">
        <v>2054</v>
      </c>
      <c r="I4620" s="285" t="s">
        <v>1810</v>
      </c>
      <c r="J4620" t="s">
        <v>107</v>
      </c>
      <c r="K4620" s="300">
        <v>1907935</v>
      </c>
      <c r="L4620" s="286">
        <f>ROWS(K$5:K4620)</f>
        <v>4616</v>
      </c>
      <c r="M4620" s="286" t="str">
        <f>IF(I4620='5.1'!$E$5,TXM!L4620,"")</f>
        <v/>
      </c>
      <c r="N4620" t="str">
        <f>IFERROR(SMALL($M$5:$M$8000,ROWS($M$5:M4620)),"")</f>
        <v/>
      </c>
      <c r="P4620" t="s">
        <v>2054</v>
      </c>
    </row>
    <row r="4621" spans="1:16" ht="14.4" customHeight="1" x14ac:dyDescent="0.25">
      <c r="A4621" t="s">
        <v>2054</v>
      </c>
      <c r="I4621" s="285" t="s">
        <v>1810</v>
      </c>
      <c r="J4621" t="s">
        <v>764</v>
      </c>
      <c r="K4621" s="300">
        <v>1786415</v>
      </c>
      <c r="L4621" s="286">
        <f>ROWS(K$5:K4621)</f>
        <v>4617</v>
      </c>
      <c r="M4621" s="286" t="str">
        <f>IF(I4621='5.1'!$E$5,TXM!L4621,"")</f>
        <v/>
      </c>
      <c r="N4621" t="str">
        <f>IFERROR(SMALL($M$5:$M$8000,ROWS($M$5:M4621)),"")</f>
        <v/>
      </c>
      <c r="P4621" t="s">
        <v>2054</v>
      </c>
    </row>
    <row r="4622" spans="1:16" ht="14.4" customHeight="1" x14ac:dyDescent="0.25">
      <c r="A4622" t="s">
        <v>2054</v>
      </c>
      <c r="I4622" s="285" t="s">
        <v>1810</v>
      </c>
      <c r="J4622" t="s">
        <v>723</v>
      </c>
      <c r="K4622" s="300">
        <v>1721399</v>
      </c>
      <c r="L4622" s="286">
        <f>ROWS(K$5:K4622)</f>
        <v>4618</v>
      </c>
      <c r="M4622" s="286" t="str">
        <f>IF(I4622='5.1'!$E$5,TXM!L4622,"")</f>
        <v/>
      </c>
      <c r="N4622" t="str">
        <f>IFERROR(SMALL($M$5:$M$8000,ROWS($M$5:M4622)),"")</f>
        <v/>
      </c>
      <c r="P4622" t="s">
        <v>2054</v>
      </c>
    </row>
    <row r="4623" spans="1:16" ht="14.4" customHeight="1" x14ac:dyDescent="0.25">
      <c r="A4623" t="s">
        <v>2054</v>
      </c>
      <c r="I4623" s="285" t="s">
        <v>1810</v>
      </c>
      <c r="J4623" t="s">
        <v>768</v>
      </c>
      <c r="K4623" s="300">
        <v>1507929</v>
      </c>
      <c r="L4623" s="286">
        <f>ROWS(K$5:K4623)</f>
        <v>4619</v>
      </c>
      <c r="M4623" s="286" t="str">
        <f>IF(I4623='5.1'!$E$5,TXM!L4623,"")</f>
        <v/>
      </c>
      <c r="N4623" t="str">
        <f>IFERROR(SMALL($M$5:$M$8000,ROWS($M$5:M4623)),"")</f>
        <v/>
      </c>
      <c r="P4623" t="s">
        <v>2054</v>
      </c>
    </row>
    <row r="4624" spans="1:16" ht="14.4" customHeight="1" x14ac:dyDescent="0.25">
      <c r="A4624" t="s">
        <v>2054</v>
      </c>
      <c r="I4624" s="285" t="s">
        <v>1810</v>
      </c>
      <c r="J4624" t="s">
        <v>197</v>
      </c>
      <c r="K4624" s="300">
        <v>1453045</v>
      </c>
      <c r="L4624" s="286">
        <f>ROWS(K$5:K4624)</f>
        <v>4620</v>
      </c>
      <c r="M4624" s="286" t="str">
        <f>IF(I4624='5.1'!$E$5,TXM!L4624,"")</f>
        <v/>
      </c>
      <c r="N4624" t="str">
        <f>IFERROR(SMALL($M$5:$M$8000,ROWS($M$5:M4624)),"")</f>
        <v/>
      </c>
      <c r="P4624" t="s">
        <v>2054</v>
      </c>
    </row>
    <row r="4625" spans="1:16" ht="14.4" customHeight="1" x14ac:dyDescent="0.25">
      <c r="A4625" t="s">
        <v>2054</v>
      </c>
      <c r="I4625" s="285" t="s">
        <v>1810</v>
      </c>
      <c r="J4625" t="s">
        <v>774</v>
      </c>
      <c r="K4625" s="300">
        <v>1422915</v>
      </c>
      <c r="L4625" s="286">
        <f>ROWS(K$5:K4625)</f>
        <v>4621</v>
      </c>
      <c r="M4625" s="286" t="str">
        <f>IF(I4625='5.1'!$E$5,TXM!L4625,"")</f>
        <v/>
      </c>
      <c r="N4625" t="str">
        <f>IFERROR(SMALL($M$5:$M$8000,ROWS($M$5:M4625)),"")</f>
        <v/>
      </c>
      <c r="P4625" t="s">
        <v>2054</v>
      </c>
    </row>
    <row r="4626" spans="1:16" ht="14.4" customHeight="1" x14ac:dyDescent="0.25">
      <c r="A4626" t="s">
        <v>2054</v>
      </c>
      <c r="I4626" s="285" t="s">
        <v>1810</v>
      </c>
      <c r="J4626" t="s">
        <v>117</v>
      </c>
      <c r="K4626" s="300">
        <v>1343111</v>
      </c>
      <c r="L4626" s="286">
        <f>ROWS(K$5:K4626)</f>
        <v>4622</v>
      </c>
      <c r="M4626" s="286" t="str">
        <f>IF(I4626='5.1'!$E$5,TXM!L4626,"")</f>
        <v/>
      </c>
      <c r="N4626" t="str">
        <f>IFERROR(SMALL($M$5:$M$8000,ROWS($M$5:M4626)),"")</f>
        <v/>
      </c>
      <c r="P4626" t="s">
        <v>2054</v>
      </c>
    </row>
    <row r="4627" spans="1:16" ht="14.4" customHeight="1" x14ac:dyDescent="0.25">
      <c r="A4627" t="s">
        <v>2054</v>
      </c>
      <c r="I4627" s="285" t="s">
        <v>1810</v>
      </c>
      <c r="J4627" t="s">
        <v>812</v>
      </c>
      <c r="K4627" s="300">
        <v>1333979</v>
      </c>
      <c r="L4627" s="286">
        <f>ROWS(K$5:K4627)</f>
        <v>4623</v>
      </c>
      <c r="M4627" s="286" t="str">
        <f>IF(I4627='5.1'!$E$5,TXM!L4627,"")</f>
        <v/>
      </c>
      <c r="N4627" t="str">
        <f>IFERROR(SMALL($M$5:$M$8000,ROWS($M$5:M4627)),"")</f>
        <v/>
      </c>
      <c r="P4627" t="s">
        <v>2054</v>
      </c>
    </row>
    <row r="4628" spans="1:16" ht="14.4" customHeight="1" x14ac:dyDescent="0.25">
      <c r="A4628" t="s">
        <v>2054</v>
      </c>
      <c r="I4628" s="285" t="s">
        <v>1810</v>
      </c>
      <c r="J4628" t="s">
        <v>1090</v>
      </c>
      <c r="K4628" s="300">
        <v>1053116</v>
      </c>
      <c r="L4628" s="286">
        <f>ROWS(K$5:K4628)</f>
        <v>4624</v>
      </c>
      <c r="M4628" s="286" t="str">
        <f>IF(I4628='5.1'!$E$5,TXM!L4628,"")</f>
        <v/>
      </c>
      <c r="N4628" t="str">
        <f>IFERROR(SMALL($M$5:$M$8000,ROWS($M$5:M4628)),"")</f>
        <v/>
      </c>
      <c r="P4628" t="s">
        <v>2054</v>
      </c>
    </row>
    <row r="4629" spans="1:16" ht="14.4" customHeight="1" x14ac:dyDescent="0.25">
      <c r="A4629" t="s">
        <v>2054</v>
      </c>
      <c r="I4629" s="285" t="s">
        <v>1810</v>
      </c>
      <c r="J4629" t="s">
        <v>776</v>
      </c>
      <c r="K4629" s="300">
        <v>993637</v>
      </c>
      <c r="L4629" s="286">
        <f>ROWS(K$5:K4629)</f>
        <v>4625</v>
      </c>
      <c r="M4629" s="286" t="str">
        <f>IF(I4629='5.1'!$E$5,TXM!L4629,"")</f>
        <v/>
      </c>
      <c r="N4629" t="str">
        <f>IFERROR(SMALL($M$5:$M$8000,ROWS($M$5:M4629)),"")</f>
        <v/>
      </c>
      <c r="P4629" t="s">
        <v>2054</v>
      </c>
    </row>
    <row r="4630" spans="1:16" ht="14.4" customHeight="1" x14ac:dyDescent="0.25">
      <c r="A4630" t="s">
        <v>2054</v>
      </c>
      <c r="I4630" s="285" t="s">
        <v>1810</v>
      </c>
      <c r="J4630" t="s">
        <v>823</v>
      </c>
      <c r="K4630" s="300">
        <v>841998</v>
      </c>
      <c r="L4630" s="286">
        <f>ROWS(K$5:K4630)</f>
        <v>4626</v>
      </c>
      <c r="M4630" s="286" t="str">
        <f>IF(I4630='5.1'!$E$5,TXM!L4630,"")</f>
        <v/>
      </c>
      <c r="N4630" t="str">
        <f>IFERROR(SMALL($M$5:$M$8000,ROWS($M$5:M4630)),"")</f>
        <v/>
      </c>
      <c r="P4630" t="s">
        <v>2054</v>
      </c>
    </row>
    <row r="4631" spans="1:16" ht="14.4" customHeight="1" x14ac:dyDescent="0.25">
      <c r="A4631" t="s">
        <v>2054</v>
      </c>
      <c r="I4631" s="285" t="s">
        <v>1810</v>
      </c>
      <c r="J4631" t="s">
        <v>111</v>
      </c>
      <c r="K4631" s="300">
        <v>738633</v>
      </c>
      <c r="L4631" s="286">
        <f>ROWS(K$5:K4631)</f>
        <v>4627</v>
      </c>
      <c r="M4631" s="286" t="str">
        <f>IF(I4631='5.1'!$E$5,TXM!L4631,"")</f>
        <v/>
      </c>
      <c r="N4631" t="str">
        <f>IFERROR(SMALL($M$5:$M$8000,ROWS($M$5:M4631)),"")</f>
        <v/>
      </c>
      <c r="P4631" t="s">
        <v>2054</v>
      </c>
    </row>
    <row r="4632" spans="1:16" ht="14.4" customHeight="1" x14ac:dyDescent="0.25">
      <c r="A4632" t="s">
        <v>2054</v>
      </c>
      <c r="I4632" s="285" t="s">
        <v>1810</v>
      </c>
      <c r="J4632" t="s">
        <v>734</v>
      </c>
      <c r="K4632" s="300">
        <v>696591</v>
      </c>
      <c r="L4632" s="286">
        <f>ROWS(K$5:K4632)</f>
        <v>4628</v>
      </c>
      <c r="M4632" s="286" t="str">
        <f>IF(I4632='5.1'!$E$5,TXM!L4632,"")</f>
        <v/>
      </c>
      <c r="N4632" t="str">
        <f>IFERROR(SMALL($M$5:$M$8000,ROWS($M$5:M4632)),"")</f>
        <v/>
      </c>
      <c r="P4632" t="s">
        <v>2054</v>
      </c>
    </row>
    <row r="4633" spans="1:16" ht="14.4" customHeight="1" x14ac:dyDescent="0.25">
      <c r="A4633" t="s">
        <v>2054</v>
      </c>
      <c r="I4633" s="285" t="s">
        <v>1810</v>
      </c>
      <c r="J4633" t="s">
        <v>1078</v>
      </c>
      <c r="K4633" s="300">
        <v>594277</v>
      </c>
      <c r="L4633" s="286">
        <f>ROWS(K$5:K4633)</f>
        <v>4629</v>
      </c>
      <c r="M4633" s="286" t="str">
        <f>IF(I4633='5.1'!$E$5,TXM!L4633,"")</f>
        <v/>
      </c>
      <c r="N4633" t="str">
        <f>IFERROR(SMALL($M$5:$M$8000,ROWS($M$5:M4633)),"")</f>
        <v/>
      </c>
      <c r="P4633" t="s">
        <v>2054</v>
      </c>
    </row>
    <row r="4634" spans="1:16" ht="14.4" customHeight="1" x14ac:dyDescent="0.25">
      <c r="A4634" t="s">
        <v>2054</v>
      </c>
      <c r="I4634" s="285" t="s">
        <v>1810</v>
      </c>
      <c r="J4634" t="s">
        <v>1084</v>
      </c>
      <c r="K4634" s="300">
        <v>522249</v>
      </c>
      <c r="L4634" s="286">
        <f>ROWS(K$5:K4634)</f>
        <v>4630</v>
      </c>
      <c r="M4634" s="286" t="str">
        <f>IF(I4634='5.1'!$E$5,TXM!L4634,"")</f>
        <v/>
      </c>
      <c r="N4634" t="str">
        <f>IFERROR(SMALL($M$5:$M$8000,ROWS($M$5:M4634)),"")</f>
        <v/>
      </c>
      <c r="P4634" t="s">
        <v>2054</v>
      </c>
    </row>
    <row r="4635" spans="1:16" ht="14.4" customHeight="1" x14ac:dyDescent="0.25">
      <c r="A4635" t="s">
        <v>2054</v>
      </c>
      <c r="I4635" s="285" t="s">
        <v>1810</v>
      </c>
      <c r="J4635" t="s">
        <v>1097</v>
      </c>
      <c r="K4635" s="300">
        <v>428317</v>
      </c>
      <c r="L4635" s="286">
        <f>ROWS(K$5:K4635)</f>
        <v>4631</v>
      </c>
      <c r="M4635" s="286" t="str">
        <f>IF(I4635='5.1'!$E$5,TXM!L4635,"")</f>
        <v/>
      </c>
      <c r="N4635" t="str">
        <f>IFERROR(SMALL($M$5:$M$8000,ROWS($M$5:M4635)),"")</f>
        <v/>
      </c>
      <c r="P4635" t="s">
        <v>2054</v>
      </c>
    </row>
    <row r="4636" spans="1:16" ht="14.4" customHeight="1" x14ac:dyDescent="0.25">
      <c r="A4636" t="s">
        <v>2054</v>
      </c>
      <c r="I4636" s="285" t="s">
        <v>1810</v>
      </c>
      <c r="J4636" t="s">
        <v>115</v>
      </c>
      <c r="K4636" s="300">
        <v>426271</v>
      </c>
      <c r="L4636" s="286">
        <f>ROWS(K$5:K4636)</f>
        <v>4632</v>
      </c>
      <c r="M4636" s="286" t="str">
        <f>IF(I4636='5.1'!$E$5,TXM!L4636,"")</f>
        <v/>
      </c>
      <c r="N4636" t="str">
        <f>IFERROR(SMALL($M$5:$M$8000,ROWS($M$5:M4636)),"")</f>
        <v/>
      </c>
      <c r="P4636" t="s">
        <v>2054</v>
      </c>
    </row>
    <row r="4637" spans="1:16" ht="14.4" customHeight="1" x14ac:dyDescent="0.25">
      <c r="A4637" t="s">
        <v>2054</v>
      </c>
      <c r="I4637" s="285" t="s">
        <v>1810</v>
      </c>
      <c r="J4637" t="s">
        <v>814</v>
      </c>
      <c r="K4637" s="300">
        <v>422694</v>
      </c>
      <c r="L4637" s="286">
        <f>ROWS(K$5:K4637)</f>
        <v>4633</v>
      </c>
      <c r="M4637" s="286" t="str">
        <f>IF(I4637='5.1'!$E$5,TXM!L4637,"")</f>
        <v/>
      </c>
      <c r="N4637" t="str">
        <f>IFERROR(SMALL($M$5:$M$8000,ROWS($M$5:M4637)),"")</f>
        <v/>
      </c>
      <c r="P4637" t="s">
        <v>2054</v>
      </c>
    </row>
    <row r="4638" spans="1:16" ht="14.4" customHeight="1" x14ac:dyDescent="0.25">
      <c r="A4638" t="s">
        <v>2054</v>
      </c>
      <c r="I4638" s="285" t="s">
        <v>1810</v>
      </c>
      <c r="J4638" t="s">
        <v>770</v>
      </c>
      <c r="K4638" s="300">
        <v>407507</v>
      </c>
      <c r="L4638" s="286">
        <f>ROWS(K$5:K4638)</f>
        <v>4634</v>
      </c>
      <c r="M4638" s="286" t="str">
        <f>IF(I4638='5.1'!$E$5,TXM!L4638,"")</f>
        <v/>
      </c>
      <c r="N4638" t="str">
        <f>IFERROR(SMALL($M$5:$M$8000,ROWS($M$5:M4638)),"")</f>
        <v/>
      </c>
      <c r="P4638" t="s">
        <v>2054</v>
      </c>
    </row>
    <row r="4639" spans="1:16" ht="14.4" customHeight="1" x14ac:dyDescent="0.25">
      <c r="A4639" t="s">
        <v>2054</v>
      </c>
      <c r="I4639" s="285" t="s">
        <v>1810</v>
      </c>
      <c r="J4639" t="s">
        <v>740</v>
      </c>
      <c r="K4639" s="300">
        <v>398544</v>
      </c>
      <c r="L4639" s="286">
        <f>ROWS(K$5:K4639)</f>
        <v>4635</v>
      </c>
      <c r="M4639" s="286" t="str">
        <f>IF(I4639='5.1'!$E$5,TXM!L4639,"")</f>
        <v/>
      </c>
      <c r="N4639" t="str">
        <f>IFERROR(SMALL($M$5:$M$8000,ROWS($M$5:M4639)),"")</f>
        <v/>
      </c>
      <c r="P4639" t="s">
        <v>2054</v>
      </c>
    </row>
    <row r="4640" spans="1:16" ht="14.4" customHeight="1" x14ac:dyDescent="0.25">
      <c r="A4640" t="s">
        <v>2054</v>
      </c>
      <c r="I4640" s="285" t="s">
        <v>1810</v>
      </c>
      <c r="J4640" t="s">
        <v>760</v>
      </c>
      <c r="K4640" s="300">
        <v>382065</v>
      </c>
      <c r="L4640" s="286">
        <f>ROWS(K$5:K4640)</f>
        <v>4636</v>
      </c>
      <c r="M4640" s="286" t="str">
        <f>IF(I4640='5.1'!$E$5,TXM!L4640,"")</f>
        <v/>
      </c>
      <c r="N4640" t="str">
        <f>IFERROR(SMALL($M$5:$M$8000,ROWS($M$5:M4640)),"")</f>
        <v/>
      </c>
      <c r="P4640" t="s">
        <v>2054</v>
      </c>
    </row>
    <row r="4641" spans="1:16" ht="14.4" customHeight="1" x14ac:dyDescent="0.25">
      <c r="A4641" t="s">
        <v>2054</v>
      </c>
      <c r="I4641" s="285" t="s">
        <v>1810</v>
      </c>
      <c r="J4641" t="s">
        <v>1076</v>
      </c>
      <c r="K4641" s="300">
        <v>298295</v>
      </c>
      <c r="L4641" s="286">
        <f>ROWS(K$5:K4641)</f>
        <v>4637</v>
      </c>
      <c r="M4641" s="286" t="str">
        <f>IF(I4641='5.1'!$E$5,TXM!L4641,"")</f>
        <v/>
      </c>
      <c r="N4641" t="str">
        <f>IFERROR(SMALL($M$5:$M$8000,ROWS($M$5:M4641)),"")</f>
        <v/>
      </c>
      <c r="P4641" t="s">
        <v>2054</v>
      </c>
    </row>
    <row r="4642" spans="1:16" ht="14.4" customHeight="1" x14ac:dyDescent="0.25">
      <c r="A4642" t="s">
        <v>2054</v>
      </c>
      <c r="I4642" s="285" t="s">
        <v>1810</v>
      </c>
      <c r="J4642" t="s">
        <v>1098</v>
      </c>
      <c r="K4642" s="300">
        <v>291362</v>
      </c>
      <c r="L4642" s="286">
        <f>ROWS(K$5:K4642)</f>
        <v>4638</v>
      </c>
      <c r="M4642" s="286" t="str">
        <f>IF(I4642='5.1'!$E$5,TXM!L4642,"")</f>
        <v/>
      </c>
      <c r="N4642" t="str">
        <f>IFERROR(SMALL($M$5:$M$8000,ROWS($M$5:M4642)),"")</f>
        <v/>
      </c>
      <c r="P4642" t="s">
        <v>2054</v>
      </c>
    </row>
    <row r="4643" spans="1:16" ht="14.4" customHeight="1" x14ac:dyDescent="0.25">
      <c r="A4643" t="s">
        <v>2054</v>
      </c>
      <c r="I4643" s="285" t="s">
        <v>1810</v>
      </c>
      <c r="J4643" t="s">
        <v>112</v>
      </c>
      <c r="K4643" s="300">
        <v>157631</v>
      </c>
      <c r="L4643" s="286">
        <f>ROWS(K$5:K4643)</f>
        <v>4639</v>
      </c>
      <c r="M4643" s="286" t="str">
        <f>IF(I4643='5.1'!$E$5,TXM!L4643,"")</f>
        <v/>
      </c>
      <c r="N4643" t="str">
        <f>IFERROR(SMALL($M$5:$M$8000,ROWS($M$5:M4643)),"")</f>
        <v/>
      </c>
      <c r="P4643" t="s">
        <v>2054</v>
      </c>
    </row>
    <row r="4644" spans="1:16" ht="14.4" customHeight="1" x14ac:dyDescent="0.25">
      <c r="A4644" t="s">
        <v>2054</v>
      </c>
      <c r="I4644" s="285" t="s">
        <v>1810</v>
      </c>
      <c r="J4644" t="s">
        <v>750</v>
      </c>
      <c r="K4644" s="300">
        <v>156109</v>
      </c>
      <c r="L4644" s="286">
        <f>ROWS(K$5:K4644)</f>
        <v>4640</v>
      </c>
      <c r="M4644" s="286" t="str">
        <f>IF(I4644='5.1'!$E$5,TXM!L4644,"")</f>
        <v/>
      </c>
      <c r="N4644" t="str">
        <f>IFERROR(SMALL($M$5:$M$8000,ROWS($M$5:M4644)),"")</f>
        <v/>
      </c>
      <c r="P4644" t="s">
        <v>2054</v>
      </c>
    </row>
    <row r="4645" spans="1:16" ht="14.4" customHeight="1" x14ac:dyDescent="0.25">
      <c r="A4645" t="s">
        <v>2054</v>
      </c>
      <c r="I4645" s="285" t="s">
        <v>1810</v>
      </c>
      <c r="J4645" t="s">
        <v>821</v>
      </c>
      <c r="K4645" s="300">
        <v>147608</v>
      </c>
      <c r="L4645" s="286">
        <f>ROWS(K$5:K4645)</f>
        <v>4641</v>
      </c>
      <c r="M4645" s="286" t="str">
        <f>IF(I4645='5.1'!$E$5,TXM!L4645,"")</f>
        <v/>
      </c>
      <c r="N4645" t="str">
        <f>IFERROR(SMALL($M$5:$M$8000,ROWS($M$5:M4645)),"")</f>
        <v/>
      </c>
      <c r="P4645" t="s">
        <v>2054</v>
      </c>
    </row>
    <row r="4646" spans="1:16" ht="14.4" customHeight="1" x14ac:dyDescent="0.25">
      <c r="A4646" t="s">
        <v>2054</v>
      </c>
      <c r="I4646" s="285" t="s">
        <v>1810</v>
      </c>
      <c r="J4646" t="s">
        <v>109</v>
      </c>
      <c r="K4646" s="300">
        <v>146476</v>
      </c>
      <c r="L4646" s="286">
        <f>ROWS(K$5:K4646)</f>
        <v>4642</v>
      </c>
      <c r="M4646" s="286" t="str">
        <f>IF(I4646='5.1'!$E$5,TXM!L4646,"")</f>
        <v/>
      </c>
      <c r="N4646" t="str">
        <f>IFERROR(SMALL($M$5:$M$8000,ROWS($M$5:M4646)),"")</f>
        <v/>
      </c>
      <c r="P4646" t="s">
        <v>2054</v>
      </c>
    </row>
    <row r="4647" spans="1:16" ht="14.4" customHeight="1" x14ac:dyDescent="0.25">
      <c r="A4647" t="s">
        <v>2054</v>
      </c>
      <c r="I4647" s="285" t="s">
        <v>1810</v>
      </c>
      <c r="J4647" t="s">
        <v>772</v>
      </c>
      <c r="K4647" s="300">
        <v>126144</v>
      </c>
      <c r="L4647" s="286">
        <f>ROWS(K$5:K4647)</f>
        <v>4643</v>
      </c>
      <c r="M4647" s="286" t="str">
        <f>IF(I4647='5.1'!$E$5,TXM!L4647,"")</f>
        <v/>
      </c>
      <c r="N4647" t="str">
        <f>IFERROR(SMALL($M$5:$M$8000,ROWS($M$5:M4647)),"")</f>
        <v/>
      </c>
      <c r="P4647" t="s">
        <v>2054</v>
      </c>
    </row>
    <row r="4648" spans="1:16" ht="14.4" customHeight="1" x14ac:dyDescent="0.25">
      <c r="A4648" t="s">
        <v>2054</v>
      </c>
      <c r="I4648" s="285" t="s">
        <v>1810</v>
      </c>
      <c r="J4648" t="s">
        <v>1077</v>
      </c>
      <c r="K4648" s="300">
        <v>119430</v>
      </c>
      <c r="L4648" s="286">
        <f>ROWS(K$5:K4648)</f>
        <v>4644</v>
      </c>
      <c r="M4648" s="286" t="str">
        <f>IF(I4648='5.1'!$E$5,TXM!L4648,"")</f>
        <v/>
      </c>
      <c r="N4648" t="str">
        <f>IFERROR(SMALL($M$5:$M$8000,ROWS($M$5:M4648)),"")</f>
        <v/>
      </c>
      <c r="P4648" t="s">
        <v>2054</v>
      </c>
    </row>
    <row r="4649" spans="1:16" ht="14.4" customHeight="1" x14ac:dyDescent="0.25">
      <c r="A4649" t="s">
        <v>2054</v>
      </c>
      <c r="I4649" s="285" t="s">
        <v>1810</v>
      </c>
      <c r="J4649" t="s">
        <v>116</v>
      </c>
      <c r="K4649" s="300">
        <v>84071</v>
      </c>
      <c r="L4649" s="286">
        <f>ROWS(K$5:K4649)</f>
        <v>4645</v>
      </c>
      <c r="M4649" s="286" t="str">
        <f>IF(I4649='5.1'!$E$5,TXM!L4649,"")</f>
        <v/>
      </c>
      <c r="N4649" t="str">
        <f>IFERROR(SMALL($M$5:$M$8000,ROWS($M$5:M4649)),"")</f>
        <v/>
      </c>
      <c r="P4649" t="s">
        <v>2054</v>
      </c>
    </row>
    <row r="4650" spans="1:16" ht="14.4" customHeight="1" x14ac:dyDescent="0.25">
      <c r="A4650" t="s">
        <v>2054</v>
      </c>
      <c r="I4650" s="285" t="s">
        <v>1810</v>
      </c>
      <c r="J4650" t="s">
        <v>756</v>
      </c>
      <c r="K4650" s="300">
        <v>63172</v>
      </c>
      <c r="L4650" s="286">
        <f>ROWS(K$5:K4650)</f>
        <v>4646</v>
      </c>
      <c r="M4650" s="286" t="str">
        <f>IF(I4650='5.1'!$E$5,TXM!L4650,"")</f>
        <v/>
      </c>
      <c r="N4650" t="str">
        <f>IFERROR(SMALL($M$5:$M$8000,ROWS($M$5:M4650)),"")</f>
        <v/>
      </c>
      <c r="P4650" t="s">
        <v>2054</v>
      </c>
    </row>
    <row r="4651" spans="1:16" ht="14.4" customHeight="1" x14ac:dyDescent="0.25">
      <c r="A4651" t="s">
        <v>2054</v>
      </c>
      <c r="I4651" s="285" t="s">
        <v>1810</v>
      </c>
      <c r="J4651" t="s">
        <v>736</v>
      </c>
      <c r="K4651" s="300">
        <v>50841</v>
      </c>
      <c r="L4651" s="286">
        <f>ROWS(K$5:K4651)</f>
        <v>4647</v>
      </c>
      <c r="M4651" s="286" t="str">
        <f>IF(I4651='5.1'!$E$5,TXM!L4651,"")</f>
        <v/>
      </c>
      <c r="N4651" t="str">
        <f>IFERROR(SMALL($M$5:$M$8000,ROWS($M$5:M4651)),"")</f>
        <v/>
      </c>
      <c r="P4651" t="s">
        <v>2054</v>
      </c>
    </row>
    <row r="4652" spans="1:16" ht="14.4" customHeight="1" x14ac:dyDescent="0.25">
      <c r="A4652" t="s">
        <v>2054</v>
      </c>
      <c r="I4652" s="285" t="s">
        <v>1810</v>
      </c>
      <c r="J4652" t="s">
        <v>766</v>
      </c>
      <c r="K4652" s="300">
        <v>49465</v>
      </c>
      <c r="L4652" s="286">
        <f>ROWS(K$5:K4652)</f>
        <v>4648</v>
      </c>
      <c r="M4652" s="286" t="str">
        <f>IF(I4652='5.1'!$E$5,TXM!L4652,"")</f>
        <v/>
      </c>
      <c r="N4652" t="str">
        <f>IFERROR(SMALL($M$5:$M$8000,ROWS($M$5:M4652)),"")</f>
        <v/>
      </c>
      <c r="P4652" t="s">
        <v>2054</v>
      </c>
    </row>
    <row r="4653" spans="1:16" ht="14.4" customHeight="1" x14ac:dyDescent="0.25">
      <c r="A4653" t="s">
        <v>2054</v>
      </c>
      <c r="I4653" s="285" t="s">
        <v>1810</v>
      </c>
      <c r="J4653" t="s">
        <v>732</v>
      </c>
      <c r="K4653" s="300">
        <v>40175</v>
      </c>
      <c r="L4653" s="286">
        <f>ROWS(K$5:K4653)</f>
        <v>4649</v>
      </c>
      <c r="M4653" s="286" t="str">
        <f>IF(I4653='5.1'!$E$5,TXM!L4653,"")</f>
        <v/>
      </c>
      <c r="N4653" t="str">
        <f>IFERROR(SMALL($M$5:$M$8000,ROWS($M$5:M4653)),"")</f>
        <v/>
      </c>
      <c r="P4653" t="s">
        <v>2054</v>
      </c>
    </row>
    <row r="4654" spans="1:16" ht="14.4" customHeight="1" x14ac:dyDescent="0.25">
      <c r="A4654" t="s">
        <v>2054</v>
      </c>
      <c r="I4654" s="285" t="s">
        <v>1810</v>
      </c>
      <c r="J4654" t="s">
        <v>114</v>
      </c>
      <c r="K4654" s="300">
        <v>21305</v>
      </c>
      <c r="L4654" s="286">
        <f>ROWS(K$5:K4654)</f>
        <v>4650</v>
      </c>
      <c r="M4654" s="286" t="str">
        <f>IF(I4654='5.1'!$E$5,TXM!L4654,"")</f>
        <v/>
      </c>
      <c r="N4654" t="str">
        <f>IFERROR(SMALL($M$5:$M$8000,ROWS($M$5:M4654)),"")</f>
        <v/>
      </c>
      <c r="P4654" t="s">
        <v>2054</v>
      </c>
    </row>
    <row r="4655" spans="1:16" ht="14.4" customHeight="1" x14ac:dyDescent="0.25">
      <c r="A4655" t="s">
        <v>2054</v>
      </c>
      <c r="I4655" s="285" t="s">
        <v>1810</v>
      </c>
      <c r="J4655" t="s">
        <v>796</v>
      </c>
      <c r="K4655" s="300">
        <v>18921</v>
      </c>
      <c r="L4655" s="286">
        <f>ROWS(K$5:K4655)</f>
        <v>4651</v>
      </c>
      <c r="M4655" s="286" t="str">
        <f>IF(I4655='5.1'!$E$5,TXM!L4655,"")</f>
        <v/>
      </c>
      <c r="N4655" t="str">
        <f>IFERROR(SMALL($M$5:$M$8000,ROWS($M$5:M4655)),"")</f>
        <v/>
      </c>
      <c r="P4655" t="s">
        <v>2054</v>
      </c>
    </row>
    <row r="4656" spans="1:16" ht="14.4" customHeight="1" x14ac:dyDescent="0.25">
      <c r="A4656" t="s">
        <v>2054</v>
      </c>
      <c r="I4656" s="285" t="s">
        <v>1810</v>
      </c>
      <c r="J4656" t="s">
        <v>818</v>
      </c>
      <c r="K4656" s="300">
        <v>15985</v>
      </c>
      <c r="L4656" s="286">
        <f>ROWS(K$5:K4656)</f>
        <v>4652</v>
      </c>
      <c r="M4656" s="286" t="str">
        <f>IF(I4656='5.1'!$E$5,TXM!L4656,"")</f>
        <v/>
      </c>
      <c r="N4656" t="str">
        <f>IFERROR(SMALL($M$5:$M$8000,ROWS($M$5:M4656)),"")</f>
        <v/>
      </c>
      <c r="P4656" t="s">
        <v>2054</v>
      </c>
    </row>
    <row r="4657" spans="1:16" ht="14.4" customHeight="1" x14ac:dyDescent="0.25">
      <c r="A4657" t="s">
        <v>2054</v>
      </c>
      <c r="I4657" s="285" t="s">
        <v>1810</v>
      </c>
      <c r="J4657" t="s">
        <v>800</v>
      </c>
      <c r="K4657" s="300">
        <v>13013</v>
      </c>
      <c r="L4657" s="286">
        <f>ROWS(K$5:K4657)</f>
        <v>4653</v>
      </c>
      <c r="M4657" s="286" t="str">
        <f>IF(I4657='5.1'!$E$5,TXM!L4657,"")</f>
        <v/>
      </c>
      <c r="N4657" t="str">
        <f>IFERROR(SMALL($M$5:$M$8000,ROWS($M$5:M4657)),"")</f>
        <v/>
      </c>
      <c r="P4657" t="s">
        <v>2054</v>
      </c>
    </row>
    <row r="4658" spans="1:16" ht="14.4" customHeight="1" x14ac:dyDescent="0.25">
      <c r="A4658" t="s">
        <v>2054</v>
      </c>
      <c r="I4658" s="285" t="s">
        <v>1810</v>
      </c>
      <c r="J4658" t="s">
        <v>754</v>
      </c>
      <c r="K4658" s="300">
        <v>12765</v>
      </c>
      <c r="L4658" s="286">
        <f>ROWS(K$5:K4658)</f>
        <v>4654</v>
      </c>
      <c r="M4658" s="286" t="str">
        <f>IF(I4658='5.1'!$E$5,TXM!L4658,"")</f>
        <v/>
      </c>
      <c r="N4658" t="str">
        <f>IFERROR(SMALL($M$5:$M$8000,ROWS($M$5:M4658)),"")</f>
        <v/>
      </c>
      <c r="P4658" t="s">
        <v>2054</v>
      </c>
    </row>
    <row r="4659" spans="1:16" ht="14.4" customHeight="1" x14ac:dyDescent="0.25">
      <c r="A4659" t="s">
        <v>2054</v>
      </c>
      <c r="I4659" s="285" t="s">
        <v>1810</v>
      </c>
      <c r="J4659" t="s">
        <v>788</v>
      </c>
      <c r="K4659" s="300">
        <v>9053</v>
      </c>
      <c r="L4659" s="286">
        <f>ROWS(K$5:K4659)</f>
        <v>4655</v>
      </c>
      <c r="M4659" s="286" t="str">
        <f>IF(I4659='5.1'!$E$5,TXM!L4659,"")</f>
        <v/>
      </c>
      <c r="N4659" t="str">
        <f>IFERROR(SMALL($M$5:$M$8000,ROWS($M$5:M4659)),"")</f>
        <v/>
      </c>
      <c r="P4659" t="s">
        <v>2054</v>
      </c>
    </row>
    <row r="4660" spans="1:16" ht="14.4" customHeight="1" x14ac:dyDescent="0.25">
      <c r="A4660" t="s">
        <v>2054</v>
      </c>
      <c r="I4660" s="285" t="s">
        <v>1810</v>
      </c>
      <c r="J4660" t="s">
        <v>748</v>
      </c>
      <c r="K4660" s="300">
        <v>8434</v>
      </c>
      <c r="L4660" s="286">
        <f>ROWS(K$5:K4660)</f>
        <v>4656</v>
      </c>
      <c r="M4660" s="286" t="str">
        <f>IF(I4660='5.1'!$E$5,TXM!L4660,"")</f>
        <v/>
      </c>
      <c r="N4660" t="str">
        <f>IFERROR(SMALL($M$5:$M$8000,ROWS($M$5:M4660)),"")</f>
        <v/>
      </c>
      <c r="P4660" t="s">
        <v>2054</v>
      </c>
    </row>
    <row r="4661" spans="1:16" ht="14.4" customHeight="1" x14ac:dyDescent="0.25">
      <c r="A4661" t="s">
        <v>2054</v>
      </c>
      <c r="I4661" s="285" t="s">
        <v>1810</v>
      </c>
      <c r="J4661" t="s">
        <v>794</v>
      </c>
      <c r="K4661" s="300">
        <v>5797</v>
      </c>
      <c r="L4661" s="286">
        <f>ROWS(K$5:K4661)</f>
        <v>4657</v>
      </c>
      <c r="M4661" s="286" t="str">
        <f>IF(I4661='5.1'!$E$5,TXM!L4661,"")</f>
        <v/>
      </c>
      <c r="N4661" t="str">
        <f>IFERROR(SMALL($M$5:$M$8000,ROWS($M$5:M4661)),"")</f>
        <v/>
      </c>
      <c r="P4661" t="s">
        <v>2054</v>
      </c>
    </row>
    <row r="4662" spans="1:16" ht="14.4" customHeight="1" x14ac:dyDescent="0.25">
      <c r="A4662" t="s">
        <v>2054</v>
      </c>
      <c r="I4662" s="285" t="s">
        <v>1810</v>
      </c>
      <c r="J4662" t="s">
        <v>1094</v>
      </c>
      <c r="K4662" s="300">
        <v>3310</v>
      </c>
      <c r="L4662" s="286">
        <f>ROWS(K$5:K4662)</f>
        <v>4658</v>
      </c>
      <c r="M4662" s="286" t="str">
        <f>IF(I4662='5.1'!$E$5,TXM!L4662,"")</f>
        <v/>
      </c>
      <c r="N4662" t="str">
        <f>IFERROR(SMALL($M$5:$M$8000,ROWS($M$5:M4662)),"")</f>
        <v/>
      </c>
      <c r="P4662" t="s">
        <v>2054</v>
      </c>
    </row>
    <row r="4663" spans="1:16" ht="14.4" customHeight="1" x14ac:dyDescent="0.25">
      <c r="A4663" t="s">
        <v>2054</v>
      </c>
      <c r="I4663" s="285" t="s">
        <v>1810</v>
      </c>
      <c r="J4663" t="s">
        <v>709</v>
      </c>
      <c r="K4663" s="300">
        <v>2497</v>
      </c>
      <c r="L4663" s="286">
        <f>ROWS(K$5:K4663)</f>
        <v>4659</v>
      </c>
      <c r="M4663" s="286" t="str">
        <f>IF(I4663='5.1'!$E$5,TXM!L4663,"")</f>
        <v/>
      </c>
      <c r="N4663" t="str">
        <f>IFERROR(SMALL($M$5:$M$8000,ROWS($M$5:M4663)),"")</f>
        <v/>
      </c>
      <c r="P4663" t="s">
        <v>2054</v>
      </c>
    </row>
    <row r="4664" spans="1:16" ht="14.4" customHeight="1" x14ac:dyDescent="0.25">
      <c r="A4664" t="s">
        <v>2054</v>
      </c>
      <c r="I4664" s="285" t="s">
        <v>1810</v>
      </c>
      <c r="J4664" t="s">
        <v>744</v>
      </c>
      <c r="K4664" s="300">
        <v>16</v>
      </c>
      <c r="L4664" s="286">
        <f>ROWS(K$5:K4664)</f>
        <v>4660</v>
      </c>
      <c r="M4664" s="286" t="str">
        <f>IF(I4664='5.1'!$E$5,TXM!L4664,"")</f>
        <v/>
      </c>
      <c r="N4664" t="str">
        <f>IFERROR(SMALL($M$5:$M$8000,ROWS($M$5:M4664)),"")</f>
        <v/>
      </c>
      <c r="P4664" t="s">
        <v>2054</v>
      </c>
    </row>
    <row r="4665" spans="1:16" ht="14.4" customHeight="1" x14ac:dyDescent="0.25">
      <c r="A4665" t="s">
        <v>2054</v>
      </c>
      <c r="I4665" s="285" t="s">
        <v>2008</v>
      </c>
      <c r="J4665" t="s">
        <v>107</v>
      </c>
      <c r="K4665" s="300">
        <v>722406426</v>
      </c>
      <c r="L4665" s="286">
        <f>ROWS(K$5:K4665)</f>
        <v>4661</v>
      </c>
      <c r="M4665" s="286" t="str">
        <f>IF(I4665='5.1'!$E$5,TXM!L4665,"")</f>
        <v/>
      </c>
      <c r="N4665" t="str">
        <f>IFERROR(SMALL($M$5:$M$8000,ROWS($M$5:M4665)),"")</f>
        <v/>
      </c>
      <c r="P4665" t="s">
        <v>2054</v>
      </c>
    </row>
    <row r="4666" spans="1:16" ht="14.4" customHeight="1" x14ac:dyDescent="0.25">
      <c r="A4666" t="s">
        <v>2054</v>
      </c>
      <c r="I4666" s="285" t="s">
        <v>2008</v>
      </c>
      <c r="J4666" t="s">
        <v>1085</v>
      </c>
      <c r="K4666" s="300">
        <v>4595131</v>
      </c>
      <c r="L4666" s="286">
        <f>ROWS(K$5:K4666)</f>
        <v>4662</v>
      </c>
      <c r="M4666" s="286" t="str">
        <f>IF(I4666='5.1'!$E$5,TXM!L4666,"")</f>
        <v/>
      </c>
      <c r="N4666" t="str">
        <f>IFERROR(SMALL($M$5:$M$8000,ROWS($M$5:M4666)),"")</f>
        <v/>
      </c>
      <c r="P4666" t="s">
        <v>2054</v>
      </c>
    </row>
    <row r="4667" spans="1:16" ht="14.4" customHeight="1" x14ac:dyDescent="0.25">
      <c r="A4667" t="s">
        <v>2054</v>
      </c>
      <c r="I4667" s="285" t="s">
        <v>2008</v>
      </c>
      <c r="J4667" t="s">
        <v>760</v>
      </c>
      <c r="K4667" s="300">
        <v>2791650</v>
      </c>
      <c r="L4667" s="286">
        <f>ROWS(K$5:K4667)</f>
        <v>4663</v>
      </c>
      <c r="M4667" s="286" t="str">
        <f>IF(I4667='5.1'!$E$5,TXM!L4667,"")</f>
        <v/>
      </c>
      <c r="N4667" t="str">
        <f>IFERROR(SMALL($M$5:$M$8000,ROWS($M$5:M4667)),"")</f>
        <v/>
      </c>
      <c r="P4667" t="s">
        <v>2054</v>
      </c>
    </row>
    <row r="4668" spans="1:16" ht="14.4" customHeight="1" x14ac:dyDescent="0.25">
      <c r="A4668" t="s">
        <v>2054</v>
      </c>
      <c r="I4668" s="285" t="s">
        <v>2008</v>
      </c>
      <c r="J4668" t="s">
        <v>110</v>
      </c>
      <c r="K4668" s="300">
        <v>2341158</v>
      </c>
      <c r="L4668" s="286">
        <f>ROWS(K$5:K4668)</f>
        <v>4664</v>
      </c>
      <c r="M4668" s="286" t="str">
        <f>IF(I4668='5.1'!$E$5,TXM!L4668,"")</f>
        <v/>
      </c>
      <c r="N4668" t="str">
        <f>IFERROR(SMALL($M$5:$M$8000,ROWS($M$5:M4668)),"")</f>
        <v/>
      </c>
      <c r="P4668" t="s">
        <v>2054</v>
      </c>
    </row>
    <row r="4669" spans="1:16" ht="14.4" customHeight="1" x14ac:dyDescent="0.25">
      <c r="A4669" t="s">
        <v>2054</v>
      </c>
      <c r="I4669" s="285" t="s">
        <v>2008</v>
      </c>
      <c r="J4669" t="s">
        <v>115</v>
      </c>
      <c r="K4669" s="300">
        <v>1280596</v>
      </c>
      <c r="L4669" s="286">
        <f>ROWS(K$5:K4669)</f>
        <v>4665</v>
      </c>
      <c r="M4669" s="286" t="str">
        <f>IF(I4669='5.1'!$E$5,TXM!L4669,"")</f>
        <v/>
      </c>
      <c r="N4669" t="str">
        <f>IFERROR(SMALL($M$5:$M$8000,ROWS($M$5:M4669)),"")</f>
        <v/>
      </c>
      <c r="P4669" t="s">
        <v>2054</v>
      </c>
    </row>
    <row r="4670" spans="1:16" ht="14.4" customHeight="1" x14ac:dyDescent="0.25">
      <c r="A4670" t="s">
        <v>2054</v>
      </c>
      <c r="I4670" s="285" t="s">
        <v>2008</v>
      </c>
      <c r="J4670" t="s">
        <v>764</v>
      </c>
      <c r="K4670" s="300">
        <v>998569</v>
      </c>
      <c r="L4670" s="286">
        <f>ROWS(K$5:K4670)</f>
        <v>4666</v>
      </c>
      <c r="M4670" s="286" t="str">
        <f>IF(I4670='5.1'!$E$5,TXM!L4670,"")</f>
        <v/>
      </c>
      <c r="N4670" t="str">
        <f>IFERROR(SMALL($M$5:$M$8000,ROWS($M$5:M4670)),"")</f>
        <v/>
      </c>
      <c r="P4670" t="s">
        <v>2054</v>
      </c>
    </row>
    <row r="4671" spans="1:16" ht="14.4" customHeight="1" x14ac:dyDescent="0.25">
      <c r="A4671" t="s">
        <v>2054</v>
      </c>
      <c r="I4671" s="285" t="s">
        <v>2008</v>
      </c>
      <c r="J4671" t="s">
        <v>104</v>
      </c>
      <c r="K4671" s="300">
        <v>619546</v>
      </c>
      <c r="L4671" s="286">
        <f>ROWS(K$5:K4671)</f>
        <v>4667</v>
      </c>
      <c r="M4671" s="286" t="str">
        <f>IF(I4671='5.1'!$E$5,TXM!L4671,"")</f>
        <v/>
      </c>
      <c r="N4671" t="str">
        <f>IFERROR(SMALL($M$5:$M$8000,ROWS($M$5:M4671)),"")</f>
        <v/>
      </c>
      <c r="P4671" t="s">
        <v>2054</v>
      </c>
    </row>
    <row r="4672" spans="1:16" ht="14.4" customHeight="1" x14ac:dyDescent="0.25">
      <c r="A4672" t="s">
        <v>2054</v>
      </c>
      <c r="I4672" s="285" t="s">
        <v>2008</v>
      </c>
      <c r="J4672" t="s">
        <v>1093</v>
      </c>
      <c r="K4672" s="300">
        <v>493590</v>
      </c>
      <c r="L4672" s="286">
        <f>ROWS(K$5:K4672)</f>
        <v>4668</v>
      </c>
      <c r="M4672" s="286" t="str">
        <f>IF(I4672='5.1'!$E$5,TXM!L4672,"")</f>
        <v/>
      </c>
      <c r="N4672" t="str">
        <f>IFERROR(SMALL($M$5:$M$8000,ROWS($M$5:M4672)),"")</f>
        <v/>
      </c>
      <c r="P4672" t="s">
        <v>2054</v>
      </c>
    </row>
    <row r="4673" spans="1:16" ht="14.4" customHeight="1" x14ac:dyDescent="0.25">
      <c r="A4673" t="s">
        <v>2054</v>
      </c>
      <c r="I4673" s="285" t="s">
        <v>2008</v>
      </c>
      <c r="J4673" t="s">
        <v>762</v>
      </c>
      <c r="K4673" s="300">
        <v>395782</v>
      </c>
      <c r="L4673" s="286">
        <f>ROWS(K$5:K4673)</f>
        <v>4669</v>
      </c>
      <c r="M4673" s="286" t="str">
        <f>IF(I4673='5.1'!$E$5,TXM!L4673,"")</f>
        <v/>
      </c>
      <c r="N4673" t="str">
        <f>IFERROR(SMALL($M$5:$M$8000,ROWS($M$5:M4673)),"")</f>
        <v/>
      </c>
      <c r="P4673" t="s">
        <v>2054</v>
      </c>
    </row>
    <row r="4674" spans="1:16" ht="14.4" customHeight="1" x14ac:dyDescent="0.25">
      <c r="A4674" t="s">
        <v>2054</v>
      </c>
      <c r="I4674" s="285" t="s">
        <v>2008</v>
      </c>
      <c r="J4674" t="s">
        <v>106</v>
      </c>
      <c r="K4674" s="300">
        <v>192688</v>
      </c>
      <c r="L4674" s="286">
        <f>ROWS(K$5:K4674)</f>
        <v>4670</v>
      </c>
      <c r="M4674" s="286" t="str">
        <f>IF(I4674='5.1'!$E$5,TXM!L4674,"")</f>
        <v/>
      </c>
      <c r="N4674" t="str">
        <f>IFERROR(SMALL($M$5:$M$8000,ROWS($M$5:M4674)),"")</f>
        <v/>
      </c>
      <c r="P4674" t="s">
        <v>2054</v>
      </c>
    </row>
    <row r="4675" spans="1:16" ht="14.4" customHeight="1" x14ac:dyDescent="0.25">
      <c r="A4675" t="s">
        <v>2054</v>
      </c>
      <c r="I4675" s="285" t="s">
        <v>2008</v>
      </c>
      <c r="J4675" t="s">
        <v>1080</v>
      </c>
      <c r="K4675" s="300">
        <v>75867</v>
      </c>
      <c r="L4675" s="286">
        <f>ROWS(K$5:K4675)</f>
        <v>4671</v>
      </c>
      <c r="M4675" s="286" t="str">
        <f>IF(I4675='5.1'!$E$5,TXM!L4675,"")</f>
        <v/>
      </c>
      <c r="N4675" t="str">
        <f>IFERROR(SMALL($M$5:$M$8000,ROWS($M$5:M4675)),"")</f>
        <v/>
      </c>
      <c r="P4675" t="s">
        <v>2054</v>
      </c>
    </row>
    <row r="4676" spans="1:16" ht="14.4" customHeight="1" x14ac:dyDescent="0.25">
      <c r="A4676" t="s">
        <v>2054</v>
      </c>
      <c r="I4676" s="285" t="s">
        <v>2008</v>
      </c>
      <c r="J4676" t="s">
        <v>768</v>
      </c>
      <c r="K4676" s="300">
        <v>69775</v>
      </c>
      <c r="L4676" s="286">
        <f>ROWS(K$5:K4676)</f>
        <v>4672</v>
      </c>
      <c r="M4676" s="286" t="str">
        <f>IF(I4676='5.1'!$E$5,TXM!L4676,"")</f>
        <v/>
      </c>
      <c r="N4676" t="str">
        <f>IFERROR(SMALL($M$5:$M$8000,ROWS($M$5:M4676)),"")</f>
        <v/>
      </c>
      <c r="P4676" t="s">
        <v>2054</v>
      </c>
    </row>
    <row r="4677" spans="1:16" ht="14.4" customHeight="1" x14ac:dyDescent="0.25">
      <c r="A4677" t="s">
        <v>2054</v>
      </c>
      <c r="I4677" s="285" t="s">
        <v>2008</v>
      </c>
      <c r="J4677" t="s">
        <v>1081</v>
      </c>
      <c r="K4677" s="300">
        <v>42188</v>
      </c>
      <c r="L4677" s="286">
        <f>ROWS(K$5:K4677)</f>
        <v>4673</v>
      </c>
      <c r="M4677" s="286" t="str">
        <f>IF(I4677='5.1'!$E$5,TXM!L4677,"")</f>
        <v/>
      </c>
      <c r="N4677" t="str">
        <f>IFERROR(SMALL($M$5:$M$8000,ROWS($M$5:M4677)),"")</f>
        <v/>
      </c>
      <c r="P4677" t="s">
        <v>2054</v>
      </c>
    </row>
    <row r="4678" spans="1:16" ht="14.4" customHeight="1" x14ac:dyDescent="0.25">
      <c r="A4678" t="s">
        <v>2054</v>
      </c>
      <c r="I4678" s="285" t="s">
        <v>2008</v>
      </c>
      <c r="J4678" t="s">
        <v>734</v>
      </c>
      <c r="K4678" s="300">
        <v>40015</v>
      </c>
      <c r="L4678" s="286">
        <f>ROWS(K$5:K4678)</f>
        <v>4674</v>
      </c>
      <c r="M4678" s="286" t="str">
        <f>IF(I4678='5.1'!$E$5,TXM!L4678,"")</f>
        <v/>
      </c>
      <c r="N4678" t="str">
        <f>IFERROR(SMALL($M$5:$M$8000,ROWS($M$5:M4678)),"")</f>
        <v/>
      </c>
      <c r="P4678" t="s">
        <v>2054</v>
      </c>
    </row>
    <row r="4679" spans="1:16" ht="14.4" customHeight="1" x14ac:dyDescent="0.25">
      <c r="A4679" t="s">
        <v>2054</v>
      </c>
      <c r="I4679" s="285" t="s">
        <v>2008</v>
      </c>
      <c r="J4679" t="s">
        <v>808</v>
      </c>
      <c r="K4679" s="300">
        <v>15121</v>
      </c>
      <c r="L4679" s="286">
        <f>ROWS(K$5:K4679)</f>
        <v>4675</v>
      </c>
      <c r="M4679" s="286" t="str">
        <f>IF(I4679='5.1'!$E$5,TXM!L4679,"")</f>
        <v/>
      </c>
      <c r="N4679" t="str">
        <f>IFERROR(SMALL($M$5:$M$8000,ROWS($M$5:M4679)),"")</f>
        <v/>
      </c>
      <c r="P4679" t="s">
        <v>2054</v>
      </c>
    </row>
    <row r="4680" spans="1:16" ht="14.4" customHeight="1" x14ac:dyDescent="0.25">
      <c r="A4680" t="s">
        <v>2054</v>
      </c>
      <c r="I4680" s="285" t="s">
        <v>2008</v>
      </c>
      <c r="J4680" t="s">
        <v>786</v>
      </c>
      <c r="K4680" s="300">
        <v>4406</v>
      </c>
      <c r="L4680" s="286">
        <f>ROWS(K$5:K4680)</f>
        <v>4676</v>
      </c>
      <c r="M4680" s="286" t="str">
        <f>IF(I4680='5.1'!$E$5,TXM!L4680,"")</f>
        <v/>
      </c>
      <c r="N4680" t="str">
        <f>IFERROR(SMALL($M$5:$M$8000,ROWS($M$5:M4680)),"")</f>
        <v/>
      </c>
      <c r="P4680" t="s">
        <v>2054</v>
      </c>
    </row>
    <row r="4681" spans="1:16" ht="14.4" customHeight="1" x14ac:dyDescent="0.25">
      <c r="A4681" t="s">
        <v>2054</v>
      </c>
      <c r="I4681" s="285" t="s">
        <v>2008</v>
      </c>
      <c r="J4681" t="s">
        <v>780</v>
      </c>
      <c r="K4681" s="300">
        <v>3805</v>
      </c>
      <c r="L4681" s="286">
        <f>ROWS(K$5:K4681)</f>
        <v>4677</v>
      </c>
      <c r="M4681" s="286" t="str">
        <f>IF(I4681='5.1'!$E$5,TXM!L4681,"")</f>
        <v/>
      </c>
      <c r="N4681" t="str">
        <f>IFERROR(SMALL($M$5:$M$8000,ROWS($M$5:M4681)),"")</f>
        <v/>
      </c>
      <c r="P4681" t="s">
        <v>2054</v>
      </c>
    </row>
    <row r="4682" spans="1:16" ht="14.4" customHeight="1" x14ac:dyDescent="0.25">
      <c r="A4682" t="s">
        <v>2054</v>
      </c>
      <c r="I4682" s="285" t="s">
        <v>2008</v>
      </c>
      <c r="J4682" t="s">
        <v>790</v>
      </c>
      <c r="K4682" s="300">
        <v>3645</v>
      </c>
      <c r="L4682" s="286">
        <f>ROWS(K$5:K4682)</f>
        <v>4678</v>
      </c>
      <c r="M4682" s="286" t="str">
        <f>IF(I4682='5.1'!$E$5,TXM!L4682,"")</f>
        <v/>
      </c>
      <c r="N4682" t="str">
        <f>IFERROR(SMALL($M$5:$M$8000,ROWS($M$5:M4682)),"")</f>
        <v/>
      </c>
      <c r="P4682" t="s">
        <v>2054</v>
      </c>
    </row>
    <row r="4683" spans="1:16" ht="14.4" customHeight="1" x14ac:dyDescent="0.25">
      <c r="A4683" t="s">
        <v>2054</v>
      </c>
      <c r="I4683" s="285" t="s">
        <v>2008</v>
      </c>
      <c r="J4683" t="s">
        <v>1096</v>
      </c>
      <c r="K4683" s="300">
        <v>2845</v>
      </c>
      <c r="L4683" s="286">
        <f>ROWS(K$5:K4683)</f>
        <v>4679</v>
      </c>
      <c r="M4683" s="286" t="str">
        <f>IF(I4683='5.1'!$E$5,TXM!L4683,"")</f>
        <v/>
      </c>
      <c r="N4683" t="str">
        <f>IFERROR(SMALL($M$5:$M$8000,ROWS($M$5:M4683)),"")</f>
        <v/>
      </c>
      <c r="P4683" t="s">
        <v>2054</v>
      </c>
    </row>
    <row r="4684" spans="1:16" ht="14.4" customHeight="1" x14ac:dyDescent="0.25">
      <c r="A4684" t="s">
        <v>2054</v>
      </c>
      <c r="I4684" s="285" t="s">
        <v>2008</v>
      </c>
      <c r="J4684" t="s">
        <v>766</v>
      </c>
      <c r="K4684" s="300">
        <v>2563</v>
      </c>
      <c r="L4684" s="286">
        <f>ROWS(K$5:K4684)</f>
        <v>4680</v>
      </c>
      <c r="M4684" s="286" t="str">
        <f>IF(I4684='5.1'!$E$5,TXM!L4684,"")</f>
        <v/>
      </c>
      <c r="N4684" t="str">
        <f>IFERROR(SMALL($M$5:$M$8000,ROWS($M$5:M4684)),"")</f>
        <v/>
      </c>
      <c r="P4684" t="s">
        <v>2054</v>
      </c>
    </row>
    <row r="4685" spans="1:16" ht="14.4" customHeight="1" x14ac:dyDescent="0.25">
      <c r="A4685" t="s">
        <v>2054</v>
      </c>
      <c r="I4685" s="285" t="s">
        <v>2008</v>
      </c>
      <c r="J4685" t="s">
        <v>806</v>
      </c>
      <c r="K4685" s="300">
        <v>2467</v>
      </c>
      <c r="L4685" s="286">
        <f>ROWS(K$5:K4685)</f>
        <v>4681</v>
      </c>
      <c r="M4685" s="286" t="str">
        <f>IF(I4685='5.1'!$E$5,TXM!L4685,"")</f>
        <v/>
      </c>
      <c r="N4685" t="str">
        <f>IFERROR(SMALL($M$5:$M$8000,ROWS($M$5:M4685)),"")</f>
        <v/>
      </c>
      <c r="P4685" t="s">
        <v>2054</v>
      </c>
    </row>
    <row r="4686" spans="1:16" ht="14.4" customHeight="1" x14ac:dyDescent="0.25">
      <c r="A4686" t="s">
        <v>2054</v>
      </c>
      <c r="I4686" s="285" t="s">
        <v>2008</v>
      </c>
      <c r="J4686" t="s">
        <v>117</v>
      </c>
      <c r="K4686" s="300">
        <v>2454</v>
      </c>
      <c r="L4686" s="286">
        <f>ROWS(K$5:K4686)</f>
        <v>4682</v>
      </c>
      <c r="M4686" s="286" t="str">
        <f>IF(I4686='5.1'!$E$5,TXM!L4686,"")</f>
        <v/>
      </c>
      <c r="N4686" t="str">
        <f>IFERROR(SMALL($M$5:$M$8000,ROWS($M$5:M4686)),"")</f>
        <v/>
      </c>
      <c r="P4686" t="s">
        <v>2054</v>
      </c>
    </row>
    <row r="4687" spans="1:16" ht="14.4" customHeight="1" x14ac:dyDescent="0.25">
      <c r="A4687" t="s">
        <v>2054</v>
      </c>
      <c r="I4687" s="285" t="s">
        <v>2008</v>
      </c>
      <c r="J4687" t="s">
        <v>784</v>
      </c>
      <c r="K4687" s="300">
        <v>1566</v>
      </c>
      <c r="L4687" s="286">
        <f>ROWS(K$5:K4687)</f>
        <v>4683</v>
      </c>
      <c r="M4687" s="286" t="str">
        <f>IF(I4687='5.1'!$E$5,TXM!L4687,"")</f>
        <v/>
      </c>
      <c r="N4687" t="str">
        <f>IFERROR(SMALL($M$5:$M$8000,ROWS($M$5:M4687)),"")</f>
        <v/>
      </c>
      <c r="P4687" t="s">
        <v>2054</v>
      </c>
    </row>
    <row r="4688" spans="1:16" ht="14.4" customHeight="1" x14ac:dyDescent="0.25">
      <c r="A4688" t="s">
        <v>2054</v>
      </c>
      <c r="I4688" s="285" t="s">
        <v>2008</v>
      </c>
      <c r="J4688" t="s">
        <v>105</v>
      </c>
      <c r="K4688" s="300">
        <v>602</v>
      </c>
      <c r="L4688" s="286">
        <f>ROWS(K$5:K4688)</f>
        <v>4684</v>
      </c>
      <c r="M4688" s="286" t="str">
        <f>IF(I4688='5.1'!$E$5,TXM!L4688,"")</f>
        <v/>
      </c>
      <c r="N4688" t="str">
        <f>IFERROR(SMALL($M$5:$M$8000,ROWS($M$5:M4688)),"")</f>
        <v/>
      </c>
      <c r="P4688" t="s">
        <v>2054</v>
      </c>
    </row>
    <row r="4689" spans="1:16" ht="14.4" customHeight="1" x14ac:dyDescent="0.25">
      <c r="A4689" t="s">
        <v>2054</v>
      </c>
      <c r="I4689" s="285" t="s">
        <v>2008</v>
      </c>
      <c r="J4689" t="s">
        <v>1098</v>
      </c>
      <c r="K4689" s="300">
        <v>600</v>
      </c>
      <c r="L4689" s="286">
        <f>ROWS(K$5:K4689)</f>
        <v>4685</v>
      </c>
      <c r="M4689" s="286" t="str">
        <f>IF(I4689='5.1'!$E$5,TXM!L4689,"")</f>
        <v/>
      </c>
      <c r="N4689" t="str">
        <f>IFERROR(SMALL($M$5:$M$8000,ROWS($M$5:M4689)),"")</f>
        <v/>
      </c>
      <c r="P4689" t="s">
        <v>2054</v>
      </c>
    </row>
    <row r="4690" spans="1:16" ht="14.4" customHeight="1" x14ac:dyDescent="0.25">
      <c r="A4690" t="s">
        <v>2054</v>
      </c>
      <c r="I4690" s="285" t="s">
        <v>2008</v>
      </c>
      <c r="J4690" t="s">
        <v>1097</v>
      </c>
      <c r="K4690" s="300">
        <v>557</v>
      </c>
      <c r="L4690" s="286">
        <f>ROWS(K$5:K4690)</f>
        <v>4686</v>
      </c>
      <c r="M4690" s="286" t="str">
        <f>IF(I4690='5.1'!$E$5,TXM!L4690,"")</f>
        <v/>
      </c>
      <c r="N4690" t="str">
        <f>IFERROR(SMALL($M$5:$M$8000,ROWS($M$5:M4690)),"")</f>
        <v/>
      </c>
      <c r="P4690" t="s">
        <v>2054</v>
      </c>
    </row>
    <row r="4691" spans="1:16" ht="14.4" customHeight="1" x14ac:dyDescent="0.25">
      <c r="A4691" t="s">
        <v>2054</v>
      </c>
      <c r="I4691" s="285" t="s">
        <v>2008</v>
      </c>
      <c r="J4691" t="s">
        <v>774</v>
      </c>
      <c r="K4691" s="300">
        <v>188</v>
      </c>
      <c r="L4691" s="286">
        <f>ROWS(K$5:K4691)</f>
        <v>4687</v>
      </c>
      <c r="M4691" s="286" t="str">
        <f>IF(I4691='5.1'!$E$5,TXM!L4691,"")</f>
        <v/>
      </c>
      <c r="N4691" t="str">
        <f>IFERROR(SMALL($M$5:$M$8000,ROWS($M$5:M4691)),"")</f>
        <v/>
      </c>
      <c r="P4691" t="s">
        <v>2054</v>
      </c>
    </row>
    <row r="4692" spans="1:16" ht="14.4" customHeight="1" x14ac:dyDescent="0.25">
      <c r="A4692" t="s">
        <v>2054</v>
      </c>
      <c r="I4692" s="285" t="s">
        <v>2008</v>
      </c>
      <c r="J4692" t="s">
        <v>725</v>
      </c>
      <c r="K4692" s="300">
        <v>130</v>
      </c>
      <c r="L4692" s="286">
        <f>ROWS(K$5:K4692)</f>
        <v>4688</v>
      </c>
      <c r="M4692" s="286" t="str">
        <f>IF(I4692='5.1'!$E$5,TXM!L4692,"")</f>
        <v/>
      </c>
      <c r="N4692" t="str">
        <f>IFERROR(SMALL($M$5:$M$8000,ROWS($M$5:M4692)),"")</f>
        <v/>
      </c>
      <c r="P4692" t="s">
        <v>2054</v>
      </c>
    </row>
    <row r="4693" spans="1:16" ht="14.4" customHeight="1" x14ac:dyDescent="0.25">
      <c r="A4693" t="s">
        <v>2054</v>
      </c>
      <c r="I4693" s="285" t="s">
        <v>2008</v>
      </c>
      <c r="J4693" t="s">
        <v>1079</v>
      </c>
      <c r="K4693" s="300">
        <v>82</v>
      </c>
      <c r="L4693" s="286">
        <f>ROWS(K$5:K4693)</f>
        <v>4689</v>
      </c>
      <c r="M4693" s="286" t="str">
        <f>IF(I4693='5.1'!$E$5,TXM!L4693,"")</f>
        <v/>
      </c>
      <c r="N4693" t="str">
        <f>IFERROR(SMALL($M$5:$M$8000,ROWS($M$5:M4693)),"")</f>
        <v/>
      </c>
      <c r="P4693" t="s">
        <v>2054</v>
      </c>
    </row>
    <row r="4694" spans="1:16" ht="14.4" customHeight="1" x14ac:dyDescent="0.25">
      <c r="A4694" t="s">
        <v>2054</v>
      </c>
      <c r="I4694" s="285" t="s">
        <v>2008</v>
      </c>
      <c r="J4694" t="s">
        <v>1086</v>
      </c>
      <c r="K4694" s="300">
        <v>4</v>
      </c>
      <c r="L4694" s="286">
        <f>ROWS(K$5:K4694)</f>
        <v>4690</v>
      </c>
      <c r="M4694" s="286" t="str">
        <f>IF(I4694='5.1'!$E$5,TXM!L4694,"")</f>
        <v/>
      </c>
      <c r="N4694" t="str">
        <f>IFERROR(SMALL($M$5:$M$8000,ROWS($M$5:M4694)),"")</f>
        <v/>
      </c>
      <c r="P4694" t="s">
        <v>2054</v>
      </c>
    </row>
    <row r="4695" spans="1:16" ht="14.4" customHeight="1" x14ac:dyDescent="0.25">
      <c r="A4695" t="s">
        <v>2054</v>
      </c>
      <c r="I4695" s="285" t="s">
        <v>2006</v>
      </c>
      <c r="J4695" t="s">
        <v>197</v>
      </c>
      <c r="K4695" s="300">
        <v>129059932</v>
      </c>
      <c r="L4695" s="286">
        <f>ROWS(K$5:K4695)</f>
        <v>4691</v>
      </c>
      <c r="M4695" s="286" t="str">
        <f>IF(I4695='5.1'!$E$5,TXM!L4695,"")</f>
        <v/>
      </c>
      <c r="N4695" t="str">
        <f>IFERROR(SMALL($M$5:$M$8000,ROWS($M$5:M4695)),"")</f>
        <v/>
      </c>
      <c r="P4695" t="s">
        <v>2054</v>
      </c>
    </row>
    <row r="4696" spans="1:16" ht="14.4" customHeight="1" x14ac:dyDescent="0.25">
      <c r="A4696" t="s">
        <v>2054</v>
      </c>
      <c r="I4696" s="285" t="s">
        <v>2006</v>
      </c>
      <c r="J4696" t="s">
        <v>106</v>
      </c>
      <c r="K4696" s="300">
        <v>8061608</v>
      </c>
      <c r="L4696" s="286">
        <f>ROWS(K$5:K4696)</f>
        <v>4692</v>
      </c>
      <c r="M4696" s="286" t="str">
        <f>IF(I4696='5.1'!$E$5,TXM!L4696,"")</f>
        <v/>
      </c>
      <c r="N4696" t="str">
        <f>IFERROR(SMALL($M$5:$M$8000,ROWS($M$5:M4696)),"")</f>
        <v/>
      </c>
      <c r="P4696" t="s">
        <v>2054</v>
      </c>
    </row>
    <row r="4697" spans="1:16" ht="14.4" customHeight="1" x14ac:dyDescent="0.25">
      <c r="A4697" t="s">
        <v>2054</v>
      </c>
      <c r="I4697" s="285" t="s">
        <v>2006</v>
      </c>
      <c r="J4697" t="s">
        <v>1079</v>
      </c>
      <c r="K4697" s="300">
        <v>7796993</v>
      </c>
      <c r="L4697" s="286">
        <f>ROWS(K$5:K4697)</f>
        <v>4693</v>
      </c>
      <c r="M4697" s="286" t="str">
        <f>IF(I4697='5.1'!$E$5,TXM!L4697,"")</f>
        <v/>
      </c>
      <c r="N4697" t="str">
        <f>IFERROR(SMALL($M$5:$M$8000,ROWS($M$5:M4697)),"")</f>
        <v/>
      </c>
      <c r="P4697" t="s">
        <v>2054</v>
      </c>
    </row>
    <row r="4698" spans="1:16" ht="14.4" customHeight="1" x14ac:dyDescent="0.25">
      <c r="A4698" t="s">
        <v>2054</v>
      </c>
      <c r="I4698" s="285" t="s">
        <v>2006</v>
      </c>
      <c r="J4698" t="s">
        <v>760</v>
      </c>
      <c r="K4698" s="300">
        <v>5074482</v>
      </c>
      <c r="L4698" s="286">
        <f>ROWS(K$5:K4698)</f>
        <v>4694</v>
      </c>
      <c r="M4698" s="286" t="str">
        <f>IF(I4698='5.1'!$E$5,TXM!L4698,"")</f>
        <v/>
      </c>
      <c r="N4698" t="str">
        <f>IFERROR(SMALL($M$5:$M$8000,ROWS($M$5:M4698)),"")</f>
        <v/>
      </c>
      <c r="P4698" t="s">
        <v>2054</v>
      </c>
    </row>
    <row r="4699" spans="1:16" ht="14.4" customHeight="1" x14ac:dyDescent="0.25">
      <c r="A4699" t="s">
        <v>2054</v>
      </c>
      <c r="I4699" s="285" t="s">
        <v>2006</v>
      </c>
      <c r="J4699" t="s">
        <v>806</v>
      </c>
      <c r="K4699" s="300">
        <v>4541454</v>
      </c>
      <c r="L4699" s="286">
        <f>ROWS(K$5:K4699)</f>
        <v>4695</v>
      </c>
      <c r="M4699" s="286" t="str">
        <f>IF(I4699='5.1'!$E$5,TXM!L4699,"")</f>
        <v/>
      </c>
      <c r="N4699" t="str">
        <f>IFERROR(SMALL($M$5:$M$8000,ROWS($M$5:M4699)),"")</f>
        <v/>
      </c>
      <c r="P4699" t="s">
        <v>2054</v>
      </c>
    </row>
    <row r="4700" spans="1:16" ht="14.4" customHeight="1" x14ac:dyDescent="0.25">
      <c r="A4700" t="s">
        <v>2054</v>
      </c>
      <c r="I4700" s="285" t="s">
        <v>2006</v>
      </c>
      <c r="J4700" t="s">
        <v>118</v>
      </c>
      <c r="K4700" s="300">
        <v>3803802</v>
      </c>
      <c r="L4700" s="286">
        <f>ROWS(K$5:K4700)</f>
        <v>4696</v>
      </c>
      <c r="M4700" s="286" t="str">
        <f>IF(I4700='5.1'!$E$5,TXM!L4700,"")</f>
        <v/>
      </c>
      <c r="N4700" t="str">
        <f>IFERROR(SMALL($M$5:$M$8000,ROWS($M$5:M4700)),"")</f>
        <v/>
      </c>
      <c r="P4700" t="s">
        <v>2054</v>
      </c>
    </row>
    <row r="4701" spans="1:16" ht="14.4" customHeight="1" x14ac:dyDescent="0.25">
      <c r="A4701" t="s">
        <v>2054</v>
      </c>
      <c r="I4701" s="285" t="s">
        <v>2006</v>
      </c>
      <c r="J4701" t="s">
        <v>1096</v>
      </c>
      <c r="K4701" s="300">
        <v>2772888</v>
      </c>
      <c r="L4701" s="286">
        <f>ROWS(K$5:K4701)</f>
        <v>4697</v>
      </c>
      <c r="M4701" s="286" t="str">
        <f>IF(I4701='5.1'!$E$5,TXM!L4701,"")</f>
        <v/>
      </c>
      <c r="N4701" t="str">
        <f>IFERROR(SMALL($M$5:$M$8000,ROWS($M$5:M4701)),"")</f>
        <v/>
      </c>
      <c r="P4701" t="s">
        <v>2054</v>
      </c>
    </row>
    <row r="4702" spans="1:16" ht="14.4" customHeight="1" x14ac:dyDescent="0.25">
      <c r="A4702" t="s">
        <v>2054</v>
      </c>
      <c r="I4702" s="285" t="s">
        <v>2006</v>
      </c>
      <c r="J4702" t="s">
        <v>719</v>
      </c>
      <c r="K4702" s="300">
        <v>1922400</v>
      </c>
      <c r="L4702" s="286">
        <f>ROWS(K$5:K4702)</f>
        <v>4698</v>
      </c>
      <c r="M4702" s="286" t="str">
        <f>IF(I4702='5.1'!$E$5,TXM!L4702,"")</f>
        <v/>
      </c>
      <c r="N4702" t="str">
        <f>IFERROR(SMALL($M$5:$M$8000,ROWS($M$5:M4702)),"")</f>
        <v/>
      </c>
      <c r="P4702" t="s">
        <v>2054</v>
      </c>
    </row>
    <row r="4703" spans="1:16" ht="14.4" customHeight="1" x14ac:dyDescent="0.25">
      <c r="A4703" t="s">
        <v>2054</v>
      </c>
      <c r="I4703" s="285" t="s">
        <v>2006</v>
      </c>
      <c r="J4703" t="s">
        <v>198</v>
      </c>
      <c r="K4703" s="300">
        <v>1473897</v>
      </c>
      <c r="L4703" s="286">
        <f>ROWS(K$5:K4703)</f>
        <v>4699</v>
      </c>
      <c r="M4703" s="286" t="str">
        <f>IF(I4703='5.1'!$E$5,TXM!L4703,"")</f>
        <v/>
      </c>
      <c r="N4703" t="str">
        <f>IFERROR(SMALL($M$5:$M$8000,ROWS($M$5:M4703)),"")</f>
        <v/>
      </c>
      <c r="P4703" t="s">
        <v>2054</v>
      </c>
    </row>
    <row r="4704" spans="1:16" ht="14.4" customHeight="1" x14ac:dyDescent="0.25">
      <c r="A4704" t="s">
        <v>2054</v>
      </c>
      <c r="I4704" s="285" t="s">
        <v>2006</v>
      </c>
      <c r="J4704" t="s">
        <v>119</v>
      </c>
      <c r="K4704" s="300">
        <v>1030428</v>
      </c>
      <c r="L4704" s="286">
        <f>ROWS(K$5:K4704)</f>
        <v>4700</v>
      </c>
      <c r="M4704" s="286" t="str">
        <f>IF(I4704='5.1'!$E$5,TXM!L4704,"")</f>
        <v/>
      </c>
      <c r="N4704" t="str">
        <f>IFERROR(SMALL($M$5:$M$8000,ROWS($M$5:M4704)),"")</f>
        <v/>
      </c>
      <c r="P4704" t="s">
        <v>2054</v>
      </c>
    </row>
    <row r="4705" spans="1:16" ht="14.4" customHeight="1" x14ac:dyDescent="0.25">
      <c r="A4705" t="s">
        <v>2054</v>
      </c>
      <c r="I4705" s="285" t="s">
        <v>2006</v>
      </c>
      <c r="J4705" t="s">
        <v>762</v>
      </c>
      <c r="K4705" s="300">
        <v>771535</v>
      </c>
      <c r="L4705" s="286">
        <f>ROWS(K$5:K4705)</f>
        <v>4701</v>
      </c>
      <c r="M4705" s="286" t="str">
        <f>IF(I4705='5.1'!$E$5,TXM!L4705,"")</f>
        <v/>
      </c>
      <c r="N4705" t="str">
        <f>IFERROR(SMALL($M$5:$M$8000,ROWS($M$5:M4705)),"")</f>
        <v/>
      </c>
      <c r="P4705" t="s">
        <v>2054</v>
      </c>
    </row>
    <row r="4706" spans="1:16" ht="14.4" customHeight="1" x14ac:dyDescent="0.25">
      <c r="A4706" t="s">
        <v>2054</v>
      </c>
      <c r="I4706" s="285" t="s">
        <v>2006</v>
      </c>
      <c r="J4706" t="s">
        <v>705</v>
      </c>
      <c r="K4706" s="300">
        <v>568267</v>
      </c>
      <c r="L4706" s="286">
        <f>ROWS(K$5:K4706)</f>
        <v>4702</v>
      </c>
      <c r="M4706" s="286" t="str">
        <f>IF(I4706='5.1'!$E$5,TXM!L4706,"")</f>
        <v/>
      </c>
      <c r="N4706" t="str">
        <f>IFERROR(SMALL($M$5:$M$8000,ROWS($M$5:M4706)),"")</f>
        <v/>
      </c>
      <c r="P4706" t="s">
        <v>2054</v>
      </c>
    </row>
    <row r="4707" spans="1:16" ht="14.4" customHeight="1" x14ac:dyDescent="0.25">
      <c r="A4707" t="s">
        <v>2054</v>
      </c>
      <c r="I4707" s="285" t="s">
        <v>2006</v>
      </c>
      <c r="J4707" t="s">
        <v>1086</v>
      </c>
      <c r="K4707" s="300">
        <v>481050</v>
      </c>
      <c r="L4707" s="286">
        <f>ROWS(K$5:K4707)</f>
        <v>4703</v>
      </c>
      <c r="M4707" s="286" t="str">
        <f>IF(I4707='5.1'!$E$5,TXM!L4707,"")</f>
        <v/>
      </c>
      <c r="N4707" t="str">
        <f>IFERROR(SMALL($M$5:$M$8000,ROWS($M$5:M4707)),"")</f>
        <v/>
      </c>
      <c r="P4707" t="s">
        <v>2054</v>
      </c>
    </row>
    <row r="4708" spans="1:16" ht="14.4" customHeight="1" x14ac:dyDescent="0.25">
      <c r="A4708" t="s">
        <v>2054</v>
      </c>
      <c r="I4708" s="285" t="s">
        <v>2006</v>
      </c>
      <c r="J4708" t="s">
        <v>1093</v>
      </c>
      <c r="K4708" s="300">
        <v>388883</v>
      </c>
      <c r="L4708" s="286">
        <f>ROWS(K$5:K4708)</f>
        <v>4704</v>
      </c>
      <c r="M4708" s="286" t="str">
        <f>IF(I4708='5.1'!$E$5,TXM!L4708,"")</f>
        <v/>
      </c>
      <c r="N4708" t="str">
        <f>IFERROR(SMALL($M$5:$M$8000,ROWS($M$5:M4708)),"")</f>
        <v/>
      </c>
      <c r="P4708" t="s">
        <v>2054</v>
      </c>
    </row>
    <row r="4709" spans="1:16" ht="14.4" customHeight="1" x14ac:dyDescent="0.25">
      <c r="A4709" t="s">
        <v>2054</v>
      </c>
      <c r="I4709" s="285" t="s">
        <v>2006</v>
      </c>
      <c r="J4709" t="s">
        <v>734</v>
      </c>
      <c r="K4709" s="300">
        <v>345336</v>
      </c>
      <c r="L4709" s="286">
        <f>ROWS(K$5:K4709)</f>
        <v>4705</v>
      </c>
      <c r="M4709" s="286" t="str">
        <f>IF(I4709='5.1'!$E$5,TXM!L4709,"")</f>
        <v/>
      </c>
      <c r="N4709" t="str">
        <f>IFERROR(SMALL($M$5:$M$8000,ROWS($M$5:M4709)),"")</f>
        <v/>
      </c>
      <c r="P4709" t="s">
        <v>2054</v>
      </c>
    </row>
    <row r="4710" spans="1:16" ht="14.4" customHeight="1" x14ac:dyDescent="0.25">
      <c r="A4710" t="s">
        <v>2054</v>
      </c>
      <c r="I4710" s="285" t="s">
        <v>2006</v>
      </c>
      <c r="J4710" t="s">
        <v>709</v>
      </c>
      <c r="K4710" s="300">
        <v>321785</v>
      </c>
      <c r="L4710" s="286">
        <f>ROWS(K$5:K4710)</f>
        <v>4706</v>
      </c>
      <c r="M4710" s="286" t="str">
        <f>IF(I4710='5.1'!$E$5,TXM!L4710,"")</f>
        <v/>
      </c>
      <c r="N4710" t="str">
        <f>IFERROR(SMALL($M$5:$M$8000,ROWS($M$5:M4710)),"")</f>
        <v/>
      </c>
      <c r="P4710" t="s">
        <v>2054</v>
      </c>
    </row>
    <row r="4711" spans="1:16" ht="14.4" customHeight="1" x14ac:dyDescent="0.25">
      <c r="A4711" t="s">
        <v>2054</v>
      </c>
      <c r="I4711" s="285" t="s">
        <v>2006</v>
      </c>
      <c r="J4711" t="s">
        <v>116</v>
      </c>
      <c r="K4711" s="300">
        <v>260558</v>
      </c>
      <c r="L4711" s="286">
        <f>ROWS(K$5:K4711)</f>
        <v>4707</v>
      </c>
      <c r="M4711" s="286" t="str">
        <f>IF(I4711='5.1'!$E$5,TXM!L4711,"")</f>
        <v/>
      </c>
      <c r="N4711" t="str">
        <f>IFERROR(SMALL($M$5:$M$8000,ROWS($M$5:M4711)),"")</f>
        <v/>
      </c>
      <c r="P4711" t="s">
        <v>2054</v>
      </c>
    </row>
    <row r="4712" spans="1:16" ht="14.4" customHeight="1" x14ac:dyDescent="0.25">
      <c r="A4712" t="s">
        <v>2054</v>
      </c>
      <c r="I4712" s="285" t="s">
        <v>2006</v>
      </c>
      <c r="J4712" t="s">
        <v>808</v>
      </c>
      <c r="K4712" s="300">
        <v>252168</v>
      </c>
      <c r="L4712" s="286">
        <f>ROWS(K$5:K4712)</f>
        <v>4708</v>
      </c>
      <c r="M4712" s="286" t="str">
        <f>IF(I4712='5.1'!$E$5,TXM!L4712,"")</f>
        <v/>
      </c>
      <c r="N4712" t="str">
        <f>IFERROR(SMALL($M$5:$M$8000,ROWS($M$5:M4712)),"")</f>
        <v/>
      </c>
      <c r="P4712" t="s">
        <v>2054</v>
      </c>
    </row>
    <row r="4713" spans="1:16" ht="14.4" customHeight="1" x14ac:dyDescent="0.25">
      <c r="A4713" t="s">
        <v>2054</v>
      </c>
      <c r="I4713" s="285" t="s">
        <v>2006</v>
      </c>
      <c r="J4713" t="s">
        <v>110</v>
      </c>
      <c r="K4713" s="300">
        <v>200130</v>
      </c>
      <c r="L4713" s="286">
        <f>ROWS(K$5:K4713)</f>
        <v>4709</v>
      </c>
      <c r="M4713" s="286" t="str">
        <f>IF(I4713='5.1'!$E$5,TXM!L4713,"")</f>
        <v/>
      </c>
      <c r="N4713" t="str">
        <f>IFERROR(SMALL($M$5:$M$8000,ROWS($M$5:M4713)),"")</f>
        <v/>
      </c>
      <c r="P4713" t="s">
        <v>2054</v>
      </c>
    </row>
    <row r="4714" spans="1:16" ht="14.4" customHeight="1" x14ac:dyDescent="0.25">
      <c r="A4714" t="s">
        <v>2054</v>
      </c>
      <c r="I4714" s="285" t="s">
        <v>2006</v>
      </c>
      <c r="J4714" t="s">
        <v>1080</v>
      </c>
      <c r="K4714" s="300">
        <v>175790</v>
      </c>
      <c r="L4714" s="286">
        <f>ROWS(K$5:K4714)</f>
        <v>4710</v>
      </c>
      <c r="M4714" s="286" t="str">
        <f>IF(I4714='5.1'!$E$5,TXM!L4714,"")</f>
        <v/>
      </c>
      <c r="N4714" t="str">
        <f>IFERROR(SMALL($M$5:$M$8000,ROWS($M$5:M4714)),"")</f>
        <v/>
      </c>
      <c r="P4714" t="s">
        <v>2054</v>
      </c>
    </row>
    <row r="4715" spans="1:16" ht="14.4" customHeight="1" x14ac:dyDescent="0.25">
      <c r="A4715" t="s">
        <v>2054</v>
      </c>
      <c r="I4715" s="285" t="s">
        <v>2006</v>
      </c>
      <c r="J4715" t="s">
        <v>725</v>
      </c>
      <c r="K4715" s="300">
        <v>164932</v>
      </c>
      <c r="L4715" s="286">
        <f>ROWS(K$5:K4715)</f>
        <v>4711</v>
      </c>
      <c r="M4715" s="286" t="str">
        <f>IF(I4715='5.1'!$E$5,TXM!L4715,"")</f>
        <v/>
      </c>
      <c r="N4715" t="str">
        <f>IFERROR(SMALL($M$5:$M$8000,ROWS($M$5:M4715)),"")</f>
        <v/>
      </c>
      <c r="P4715" t="s">
        <v>2054</v>
      </c>
    </row>
    <row r="4716" spans="1:16" ht="14.4" customHeight="1" x14ac:dyDescent="0.25">
      <c r="A4716" t="s">
        <v>2054</v>
      </c>
      <c r="I4716" s="285" t="s">
        <v>2006</v>
      </c>
      <c r="J4716" t="s">
        <v>766</v>
      </c>
      <c r="K4716" s="300">
        <v>147951</v>
      </c>
      <c r="L4716" s="286">
        <f>ROWS(K$5:K4716)</f>
        <v>4712</v>
      </c>
      <c r="M4716" s="286" t="str">
        <f>IF(I4716='5.1'!$E$5,TXM!L4716,"")</f>
        <v/>
      </c>
      <c r="N4716" t="str">
        <f>IFERROR(SMALL($M$5:$M$8000,ROWS($M$5:M4716)),"")</f>
        <v/>
      </c>
      <c r="P4716" t="s">
        <v>2054</v>
      </c>
    </row>
    <row r="4717" spans="1:16" ht="14.4" customHeight="1" x14ac:dyDescent="0.25">
      <c r="A4717" t="s">
        <v>2054</v>
      </c>
      <c r="I4717" s="285" t="s">
        <v>2006</v>
      </c>
      <c r="J4717" t="s">
        <v>802</v>
      </c>
      <c r="K4717" s="300">
        <v>144641</v>
      </c>
      <c r="L4717" s="286">
        <f>ROWS(K$5:K4717)</f>
        <v>4713</v>
      </c>
      <c r="M4717" s="286" t="str">
        <f>IF(I4717='5.1'!$E$5,TXM!L4717,"")</f>
        <v/>
      </c>
      <c r="N4717" t="str">
        <f>IFERROR(SMALL($M$5:$M$8000,ROWS($M$5:M4717)),"")</f>
        <v/>
      </c>
      <c r="P4717" t="s">
        <v>2054</v>
      </c>
    </row>
    <row r="4718" spans="1:16" ht="14.4" customHeight="1" x14ac:dyDescent="0.25">
      <c r="A4718" t="s">
        <v>2054</v>
      </c>
      <c r="I4718" s="285" t="s">
        <v>2006</v>
      </c>
      <c r="J4718" t="s">
        <v>804</v>
      </c>
      <c r="K4718" s="300">
        <v>121794</v>
      </c>
      <c r="L4718" s="286">
        <f>ROWS(K$5:K4718)</f>
        <v>4714</v>
      </c>
      <c r="M4718" s="286" t="str">
        <f>IF(I4718='5.1'!$E$5,TXM!L4718,"")</f>
        <v/>
      </c>
      <c r="N4718" t="str">
        <f>IFERROR(SMALL($M$5:$M$8000,ROWS($M$5:M4718)),"")</f>
        <v/>
      </c>
      <c r="P4718" t="s">
        <v>2054</v>
      </c>
    </row>
    <row r="4719" spans="1:16" ht="14.4" customHeight="1" x14ac:dyDescent="0.25">
      <c r="A4719" t="s">
        <v>2054</v>
      </c>
      <c r="I4719" s="285" t="s">
        <v>2006</v>
      </c>
      <c r="J4719" t="s">
        <v>784</v>
      </c>
      <c r="K4719" s="300">
        <v>89101</v>
      </c>
      <c r="L4719" s="286">
        <f>ROWS(K$5:K4719)</f>
        <v>4715</v>
      </c>
      <c r="M4719" s="286" t="str">
        <f>IF(I4719='5.1'!$E$5,TXM!L4719,"")</f>
        <v/>
      </c>
      <c r="N4719" t="str">
        <f>IFERROR(SMALL($M$5:$M$8000,ROWS($M$5:M4719)),"")</f>
        <v/>
      </c>
      <c r="P4719" t="s">
        <v>2054</v>
      </c>
    </row>
    <row r="4720" spans="1:16" ht="14.4" customHeight="1" x14ac:dyDescent="0.25">
      <c r="A4720" t="s">
        <v>2054</v>
      </c>
      <c r="I4720" s="285" t="s">
        <v>2006</v>
      </c>
      <c r="J4720" t="s">
        <v>117</v>
      </c>
      <c r="K4720" s="300">
        <v>70647</v>
      </c>
      <c r="L4720" s="286">
        <f>ROWS(K$5:K4720)</f>
        <v>4716</v>
      </c>
      <c r="M4720" s="286" t="str">
        <f>IF(I4720='5.1'!$E$5,TXM!L4720,"")</f>
        <v/>
      </c>
      <c r="N4720" t="str">
        <f>IFERROR(SMALL($M$5:$M$8000,ROWS($M$5:M4720)),"")</f>
        <v/>
      </c>
      <c r="P4720" t="s">
        <v>2054</v>
      </c>
    </row>
    <row r="4721" spans="1:16" ht="14.4" customHeight="1" x14ac:dyDescent="0.25">
      <c r="A4721" t="s">
        <v>2054</v>
      </c>
      <c r="I4721" s="285" t="s">
        <v>2006</v>
      </c>
      <c r="J4721" t="s">
        <v>752</v>
      </c>
      <c r="K4721" s="300">
        <v>53314</v>
      </c>
      <c r="L4721" s="286">
        <f>ROWS(K$5:K4721)</f>
        <v>4717</v>
      </c>
      <c r="M4721" s="286" t="str">
        <f>IF(I4721='5.1'!$E$5,TXM!L4721,"")</f>
        <v/>
      </c>
      <c r="N4721" t="str">
        <f>IFERROR(SMALL($M$5:$M$8000,ROWS($M$5:M4721)),"")</f>
        <v/>
      </c>
      <c r="P4721" t="s">
        <v>2054</v>
      </c>
    </row>
    <row r="4722" spans="1:16" ht="14.4" customHeight="1" x14ac:dyDescent="0.25">
      <c r="A4722" t="s">
        <v>2054</v>
      </c>
      <c r="I4722" s="285" t="s">
        <v>2006</v>
      </c>
      <c r="J4722" t="s">
        <v>1090</v>
      </c>
      <c r="K4722" s="300">
        <v>52526</v>
      </c>
      <c r="L4722" s="286">
        <f>ROWS(K$5:K4722)</f>
        <v>4718</v>
      </c>
      <c r="M4722" s="286" t="str">
        <f>IF(I4722='5.1'!$E$5,TXM!L4722,"")</f>
        <v/>
      </c>
      <c r="N4722" t="str">
        <f>IFERROR(SMALL($M$5:$M$8000,ROWS($M$5:M4722)),"")</f>
        <v/>
      </c>
      <c r="P4722" t="s">
        <v>2054</v>
      </c>
    </row>
    <row r="4723" spans="1:16" ht="14.4" customHeight="1" x14ac:dyDescent="0.25">
      <c r="A4723" t="s">
        <v>2054</v>
      </c>
      <c r="I4723" s="285" t="s">
        <v>2006</v>
      </c>
      <c r="J4723" t="s">
        <v>810</v>
      </c>
      <c r="K4723" s="300">
        <v>45437</v>
      </c>
      <c r="L4723" s="286">
        <f>ROWS(K$5:K4723)</f>
        <v>4719</v>
      </c>
      <c r="M4723" s="286" t="str">
        <f>IF(I4723='5.1'!$E$5,TXM!L4723,"")</f>
        <v/>
      </c>
      <c r="N4723" t="str">
        <f>IFERROR(SMALL($M$5:$M$8000,ROWS($M$5:M4723)),"")</f>
        <v/>
      </c>
      <c r="P4723" t="s">
        <v>2054</v>
      </c>
    </row>
    <row r="4724" spans="1:16" ht="14.4" customHeight="1" x14ac:dyDescent="0.25">
      <c r="A4724" t="s">
        <v>2054</v>
      </c>
      <c r="I4724" s="285" t="s">
        <v>2006</v>
      </c>
      <c r="J4724" t="s">
        <v>790</v>
      </c>
      <c r="K4724" s="300">
        <v>32926</v>
      </c>
      <c r="L4724" s="286">
        <f>ROWS(K$5:K4724)</f>
        <v>4720</v>
      </c>
      <c r="M4724" s="286" t="str">
        <f>IF(I4724='5.1'!$E$5,TXM!L4724,"")</f>
        <v/>
      </c>
      <c r="N4724" t="str">
        <f>IFERROR(SMALL($M$5:$M$8000,ROWS($M$5:M4724)),"")</f>
        <v/>
      </c>
      <c r="P4724" t="s">
        <v>2054</v>
      </c>
    </row>
    <row r="4725" spans="1:16" ht="14.4" customHeight="1" x14ac:dyDescent="0.25">
      <c r="A4725" t="s">
        <v>2054</v>
      </c>
      <c r="I4725" s="285" t="s">
        <v>2006</v>
      </c>
      <c r="J4725" t="s">
        <v>823</v>
      </c>
      <c r="K4725" s="300">
        <v>29895</v>
      </c>
      <c r="L4725" s="286">
        <f>ROWS(K$5:K4725)</f>
        <v>4721</v>
      </c>
      <c r="M4725" s="286" t="str">
        <f>IF(I4725='5.1'!$E$5,TXM!L4725,"")</f>
        <v/>
      </c>
      <c r="N4725" t="str">
        <f>IFERROR(SMALL($M$5:$M$8000,ROWS($M$5:M4725)),"")</f>
        <v/>
      </c>
      <c r="P4725" t="s">
        <v>2054</v>
      </c>
    </row>
    <row r="4726" spans="1:16" ht="14.4" customHeight="1" x14ac:dyDescent="0.25">
      <c r="A4726" t="s">
        <v>2054</v>
      </c>
      <c r="I4726" s="285" t="s">
        <v>2006</v>
      </c>
      <c r="J4726" t="s">
        <v>1098</v>
      </c>
      <c r="K4726" s="300">
        <v>29005</v>
      </c>
      <c r="L4726" s="286">
        <f>ROWS(K$5:K4726)</f>
        <v>4722</v>
      </c>
      <c r="M4726" s="286" t="str">
        <f>IF(I4726='5.1'!$E$5,TXM!L4726,"")</f>
        <v/>
      </c>
      <c r="N4726" t="str">
        <f>IFERROR(SMALL($M$5:$M$8000,ROWS($M$5:M4726)),"")</f>
        <v/>
      </c>
      <c r="P4726" t="s">
        <v>2054</v>
      </c>
    </row>
    <row r="4727" spans="1:16" ht="14.4" customHeight="1" x14ac:dyDescent="0.25">
      <c r="A4727" t="s">
        <v>2054</v>
      </c>
      <c r="I4727" s="285" t="s">
        <v>2006</v>
      </c>
      <c r="J4727" t="s">
        <v>786</v>
      </c>
      <c r="K4727" s="300">
        <v>23508</v>
      </c>
      <c r="L4727" s="286">
        <f>ROWS(K$5:K4727)</f>
        <v>4723</v>
      </c>
      <c r="M4727" s="286" t="str">
        <f>IF(I4727='5.1'!$E$5,TXM!L4727,"")</f>
        <v/>
      </c>
      <c r="N4727" t="str">
        <f>IFERROR(SMALL($M$5:$M$8000,ROWS($M$5:M4727)),"")</f>
        <v/>
      </c>
      <c r="P4727" t="s">
        <v>2054</v>
      </c>
    </row>
    <row r="4728" spans="1:16" ht="14.4" customHeight="1" x14ac:dyDescent="0.25">
      <c r="A4728" t="s">
        <v>2054</v>
      </c>
      <c r="I4728" s="285" t="s">
        <v>2006</v>
      </c>
      <c r="J4728" t="s">
        <v>109</v>
      </c>
      <c r="K4728" s="300">
        <v>22016</v>
      </c>
      <c r="L4728" s="286">
        <f>ROWS(K$5:K4728)</f>
        <v>4724</v>
      </c>
      <c r="M4728" s="286" t="str">
        <f>IF(I4728='5.1'!$E$5,TXM!L4728,"")</f>
        <v/>
      </c>
      <c r="N4728" t="str">
        <f>IFERROR(SMALL($M$5:$M$8000,ROWS($M$5:M4728)),"")</f>
        <v/>
      </c>
      <c r="P4728" t="s">
        <v>2054</v>
      </c>
    </row>
    <row r="4729" spans="1:16" ht="14.4" customHeight="1" x14ac:dyDescent="0.25">
      <c r="A4729" t="s">
        <v>2054</v>
      </c>
      <c r="I4729" s="285" t="s">
        <v>2006</v>
      </c>
      <c r="J4729" t="s">
        <v>764</v>
      </c>
      <c r="K4729" s="300">
        <v>14934</v>
      </c>
      <c r="L4729" s="286">
        <f>ROWS(K$5:K4729)</f>
        <v>4725</v>
      </c>
      <c r="M4729" s="286" t="str">
        <f>IF(I4729='5.1'!$E$5,TXM!L4729,"")</f>
        <v/>
      </c>
      <c r="N4729" t="str">
        <f>IFERROR(SMALL($M$5:$M$8000,ROWS($M$5:M4729)),"")</f>
        <v/>
      </c>
      <c r="P4729" t="s">
        <v>2054</v>
      </c>
    </row>
    <row r="4730" spans="1:16" ht="14.4" customHeight="1" x14ac:dyDescent="0.25">
      <c r="A4730" t="s">
        <v>2054</v>
      </c>
      <c r="I4730" s="285" t="s">
        <v>2006</v>
      </c>
      <c r="J4730" t="s">
        <v>740</v>
      </c>
      <c r="K4730" s="300">
        <v>13579</v>
      </c>
      <c r="L4730" s="286">
        <f>ROWS(K$5:K4730)</f>
        <v>4726</v>
      </c>
      <c r="M4730" s="286" t="str">
        <f>IF(I4730='5.1'!$E$5,TXM!L4730,"")</f>
        <v/>
      </c>
      <c r="N4730" t="str">
        <f>IFERROR(SMALL($M$5:$M$8000,ROWS($M$5:M4730)),"")</f>
        <v/>
      </c>
      <c r="P4730" t="s">
        <v>2054</v>
      </c>
    </row>
    <row r="4731" spans="1:16" ht="14.4" customHeight="1" x14ac:dyDescent="0.25">
      <c r="A4731" t="s">
        <v>2054</v>
      </c>
      <c r="I4731" s="285" t="s">
        <v>2006</v>
      </c>
      <c r="J4731" t="s">
        <v>782</v>
      </c>
      <c r="K4731" s="300">
        <v>9788</v>
      </c>
      <c r="L4731" s="286">
        <f>ROWS(K$5:K4731)</f>
        <v>4727</v>
      </c>
      <c r="M4731" s="286" t="str">
        <f>IF(I4731='5.1'!$E$5,TXM!L4731,"")</f>
        <v/>
      </c>
      <c r="N4731" t="str">
        <f>IFERROR(SMALL($M$5:$M$8000,ROWS($M$5:M4731)),"")</f>
        <v/>
      </c>
      <c r="P4731" t="s">
        <v>2054</v>
      </c>
    </row>
    <row r="4732" spans="1:16" ht="14.4" customHeight="1" x14ac:dyDescent="0.25">
      <c r="A4732" t="s">
        <v>2054</v>
      </c>
      <c r="I4732" s="285" t="s">
        <v>2006</v>
      </c>
      <c r="J4732" t="s">
        <v>746</v>
      </c>
      <c r="K4732" s="300">
        <v>9149</v>
      </c>
      <c r="L4732" s="286">
        <f>ROWS(K$5:K4732)</f>
        <v>4728</v>
      </c>
      <c r="M4732" s="286" t="str">
        <f>IF(I4732='5.1'!$E$5,TXM!L4732,"")</f>
        <v/>
      </c>
      <c r="N4732" t="str">
        <f>IFERROR(SMALL($M$5:$M$8000,ROWS($M$5:M4732)),"")</f>
        <v/>
      </c>
      <c r="P4732" t="s">
        <v>2054</v>
      </c>
    </row>
    <row r="4733" spans="1:16" ht="14.4" customHeight="1" x14ac:dyDescent="0.25">
      <c r="A4733" t="s">
        <v>2054</v>
      </c>
      <c r="I4733" s="285" t="s">
        <v>2006</v>
      </c>
      <c r="J4733" t="s">
        <v>821</v>
      </c>
      <c r="K4733" s="300">
        <v>6312</v>
      </c>
      <c r="L4733" s="286">
        <f>ROWS(K$5:K4733)</f>
        <v>4729</v>
      </c>
      <c r="M4733" s="286" t="str">
        <f>IF(I4733='5.1'!$E$5,TXM!L4733,"")</f>
        <v/>
      </c>
      <c r="N4733" t="str">
        <f>IFERROR(SMALL($M$5:$M$8000,ROWS($M$5:M4733)),"")</f>
        <v/>
      </c>
      <c r="P4733" t="s">
        <v>2054</v>
      </c>
    </row>
    <row r="4734" spans="1:16" ht="14.4" customHeight="1" x14ac:dyDescent="0.25">
      <c r="A4734" t="s">
        <v>2054</v>
      </c>
      <c r="I4734" s="285" t="s">
        <v>2006</v>
      </c>
      <c r="J4734" t="s">
        <v>818</v>
      </c>
      <c r="K4734" s="300">
        <v>4634</v>
      </c>
      <c r="L4734" s="286">
        <f>ROWS(K$5:K4734)</f>
        <v>4730</v>
      </c>
      <c r="M4734" s="286" t="str">
        <f>IF(I4734='5.1'!$E$5,TXM!L4734,"")</f>
        <v/>
      </c>
      <c r="N4734" t="str">
        <f>IFERROR(SMALL($M$5:$M$8000,ROWS($M$5:M4734)),"")</f>
        <v/>
      </c>
      <c r="P4734" t="s">
        <v>2054</v>
      </c>
    </row>
    <row r="4735" spans="1:16" ht="14.4" customHeight="1" x14ac:dyDescent="0.25">
      <c r="A4735" t="s">
        <v>2054</v>
      </c>
      <c r="I4735" s="285" t="s">
        <v>2006</v>
      </c>
      <c r="J4735" t="s">
        <v>780</v>
      </c>
      <c r="K4735" s="300">
        <v>4325</v>
      </c>
      <c r="L4735" s="286">
        <f>ROWS(K$5:K4735)</f>
        <v>4731</v>
      </c>
      <c r="M4735" s="286" t="str">
        <f>IF(I4735='5.1'!$E$5,TXM!L4735,"")</f>
        <v/>
      </c>
      <c r="N4735" t="str">
        <f>IFERROR(SMALL($M$5:$M$8000,ROWS($M$5:M4735)),"")</f>
        <v/>
      </c>
      <c r="P4735" t="s">
        <v>2054</v>
      </c>
    </row>
    <row r="4736" spans="1:16" ht="14.4" customHeight="1" x14ac:dyDescent="0.25">
      <c r="A4736" t="s">
        <v>2054</v>
      </c>
      <c r="I4736" s="285" t="s">
        <v>2006</v>
      </c>
      <c r="J4736" t="s">
        <v>997</v>
      </c>
      <c r="K4736" s="300">
        <v>4285</v>
      </c>
      <c r="L4736" s="286">
        <f>ROWS(K$5:K4736)</f>
        <v>4732</v>
      </c>
      <c r="M4736" s="286" t="str">
        <f>IF(I4736='5.1'!$E$5,TXM!L4736,"")</f>
        <v/>
      </c>
      <c r="N4736" t="str">
        <f>IFERROR(SMALL($M$5:$M$8000,ROWS($M$5:M4736)),"")</f>
        <v/>
      </c>
      <c r="P4736" t="s">
        <v>2054</v>
      </c>
    </row>
    <row r="4737" spans="1:16" ht="14.4" customHeight="1" x14ac:dyDescent="0.25">
      <c r="A4737" t="s">
        <v>2054</v>
      </c>
      <c r="I4737" s="285" t="s">
        <v>2006</v>
      </c>
      <c r="J4737" t="s">
        <v>748</v>
      </c>
      <c r="K4737" s="300">
        <v>3747</v>
      </c>
      <c r="L4737" s="286">
        <f>ROWS(K$5:K4737)</f>
        <v>4733</v>
      </c>
      <c r="M4737" s="286" t="str">
        <f>IF(I4737='5.1'!$E$5,TXM!L4737,"")</f>
        <v/>
      </c>
      <c r="N4737" t="str">
        <f>IFERROR(SMALL($M$5:$M$8000,ROWS($M$5:M4737)),"")</f>
        <v/>
      </c>
      <c r="P4737" t="s">
        <v>2054</v>
      </c>
    </row>
    <row r="4738" spans="1:16" ht="14.4" customHeight="1" x14ac:dyDescent="0.25">
      <c r="A4738" t="s">
        <v>2054</v>
      </c>
      <c r="I4738" s="285" t="s">
        <v>2006</v>
      </c>
      <c r="J4738" t="s">
        <v>812</v>
      </c>
      <c r="K4738" s="300">
        <v>1011</v>
      </c>
      <c r="L4738" s="286">
        <f>ROWS(K$5:K4738)</f>
        <v>4734</v>
      </c>
      <c r="M4738" s="286" t="str">
        <f>IF(I4738='5.1'!$E$5,TXM!L4738,"")</f>
        <v/>
      </c>
      <c r="N4738" t="str">
        <f>IFERROR(SMALL($M$5:$M$8000,ROWS($M$5:M4738)),"")</f>
        <v/>
      </c>
      <c r="P4738" t="s">
        <v>2054</v>
      </c>
    </row>
    <row r="4739" spans="1:16" ht="14.4" customHeight="1" x14ac:dyDescent="0.25">
      <c r="A4739" t="s">
        <v>2054</v>
      </c>
      <c r="I4739" s="285" t="s">
        <v>2006</v>
      </c>
      <c r="J4739" t="s">
        <v>1087</v>
      </c>
      <c r="K4739" s="300">
        <v>829</v>
      </c>
      <c r="L4739" s="286">
        <f>ROWS(K$5:K4739)</f>
        <v>4735</v>
      </c>
      <c r="M4739" s="286" t="str">
        <f>IF(I4739='5.1'!$E$5,TXM!L4739,"")</f>
        <v/>
      </c>
      <c r="N4739" t="str">
        <f>IFERROR(SMALL($M$5:$M$8000,ROWS($M$5:M4739)),"")</f>
        <v/>
      </c>
      <c r="P4739" t="s">
        <v>2054</v>
      </c>
    </row>
    <row r="4740" spans="1:16" ht="14.4" customHeight="1" x14ac:dyDescent="0.25">
      <c r="A4740" t="s">
        <v>2054</v>
      </c>
      <c r="I4740" s="285" t="s">
        <v>2006</v>
      </c>
      <c r="J4740" t="s">
        <v>105</v>
      </c>
      <c r="K4740" s="300">
        <v>102</v>
      </c>
      <c r="L4740" s="286">
        <f>ROWS(K$5:K4740)</f>
        <v>4736</v>
      </c>
      <c r="M4740" s="286" t="str">
        <f>IF(I4740='5.1'!$E$5,TXM!L4740,"")</f>
        <v/>
      </c>
      <c r="N4740" t="str">
        <f>IFERROR(SMALL($M$5:$M$8000,ROWS($M$5:M4740)),"")</f>
        <v/>
      </c>
      <c r="P4740" t="s">
        <v>2054</v>
      </c>
    </row>
    <row r="4741" spans="1:16" ht="14.4" customHeight="1" x14ac:dyDescent="0.25">
      <c r="A4741" t="s">
        <v>2054</v>
      </c>
      <c r="I4741" s="285" t="s">
        <v>2006</v>
      </c>
      <c r="J4741" t="s">
        <v>1082</v>
      </c>
      <c r="K4741" s="300">
        <v>23</v>
      </c>
      <c r="L4741" s="286">
        <f>ROWS(K$5:K4741)</f>
        <v>4737</v>
      </c>
      <c r="M4741" s="286" t="str">
        <f>IF(I4741='5.1'!$E$5,TXM!L4741,"")</f>
        <v/>
      </c>
      <c r="N4741" t="str">
        <f>IFERROR(SMALL($M$5:$M$8000,ROWS($M$5:M4741)),"")</f>
        <v/>
      </c>
      <c r="P4741" t="s">
        <v>2054</v>
      </c>
    </row>
    <row r="4742" spans="1:16" ht="14.4" customHeight="1" x14ac:dyDescent="0.25">
      <c r="A4742" t="s">
        <v>2054</v>
      </c>
      <c r="I4742" s="285" t="s">
        <v>2078</v>
      </c>
      <c r="J4742" t="s">
        <v>106</v>
      </c>
      <c r="K4742" s="300">
        <v>94309</v>
      </c>
      <c r="L4742" s="286">
        <f>ROWS(K$5:K4742)</f>
        <v>4738</v>
      </c>
      <c r="M4742" s="286" t="str">
        <f>IF(I4742='5.1'!$E$5,TXM!L4742,"")</f>
        <v/>
      </c>
      <c r="N4742" t="str">
        <f>IFERROR(SMALL($M$5:$M$8000,ROWS($M$5:M4742)),"")</f>
        <v/>
      </c>
      <c r="P4742" t="s">
        <v>2054</v>
      </c>
    </row>
    <row r="4743" spans="1:16" ht="14.4" customHeight="1" x14ac:dyDescent="0.25">
      <c r="A4743" t="s">
        <v>2054</v>
      </c>
      <c r="I4743" s="285" t="s">
        <v>2078</v>
      </c>
      <c r="J4743" t="s">
        <v>806</v>
      </c>
      <c r="K4743" s="300">
        <v>72264</v>
      </c>
      <c r="L4743" s="286">
        <f>ROWS(K$5:K4743)</f>
        <v>4739</v>
      </c>
      <c r="M4743" s="286" t="str">
        <f>IF(I4743='5.1'!$E$5,TXM!L4743,"")</f>
        <v/>
      </c>
      <c r="N4743" t="str">
        <f>IFERROR(SMALL($M$5:$M$8000,ROWS($M$5:M4743)),"")</f>
        <v/>
      </c>
      <c r="P4743" t="s">
        <v>2054</v>
      </c>
    </row>
    <row r="4744" spans="1:16" ht="14.4" customHeight="1" x14ac:dyDescent="0.25">
      <c r="A4744" t="s">
        <v>2054</v>
      </c>
      <c r="I4744" s="285" t="s">
        <v>2078</v>
      </c>
      <c r="J4744" t="s">
        <v>760</v>
      </c>
      <c r="K4744" s="300">
        <v>3067</v>
      </c>
      <c r="L4744" s="286">
        <f>ROWS(K$5:K4744)</f>
        <v>4740</v>
      </c>
      <c r="M4744" s="286" t="str">
        <f>IF(I4744='5.1'!$E$5,TXM!L4744,"")</f>
        <v/>
      </c>
      <c r="N4744" t="str">
        <f>IFERROR(SMALL($M$5:$M$8000,ROWS($M$5:M4744)),"")</f>
        <v/>
      </c>
      <c r="P4744" t="s">
        <v>2054</v>
      </c>
    </row>
    <row r="4745" spans="1:16" ht="14.4" customHeight="1" x14ac:dyDescent="0.25">
      <c r="A4745" t="s">
        <v>2054</v>
      </c>
      <c r="I4745" s="285" t="s">
        <v>1812</v>
      </c>
      <c r="J4745" t="s">
        <v>197</v>
      </c>
      <c r="K4745" s="300">
        <v>337329990</v>
      </c>
      <c r="L4745" s="286">
        <f>ROWS(K$5:K4745)</f>
        <v>4741</v>
      </c>
      <c r="M4745" s="286" t="str">
        <f>IF(I4745='5.1'!$E$5,TXM!L4745,"")</f>
        <v/>
      </c>
      <c r="N4745" t="str">
        <f>IFERROR(SMALL($M$5:$M$8000,ROWS($M$5:M4745)),"")</f>
        <v/>
      </c>
      <c r="P4745" t="s">
        <v>2054</v>
      </c>
    </row>
    <row r="4746" spans="1:16" ht="14.4" customHeight="1" x14ac:dyDescent="0.25">
      <c r="A4746" t="s">
        <v>2054</v>
      </c>
      <c r="I4746" s="285" t="s">
        <v>1812</v>
      </c>
      <c r="J4746" t="s">
        <v>717</v>
      </c>
      <c r="K4746" s="300">
        <v>28932234</v>
      </c>
      <c r="L4746" s="286">
        <f>ROWS(K$5:K4746)</f>
        <v>4742</v>
      </c>
      <c r="M4746" s="286" t="str">
        <f>IF(I4746='5.1'!$E$5,TXM!L4746,"")</f>
        <v/>
      </c>
      <c r="N4746" t="str">
        <f>IFERROR(SMALL($M$5:$M$8000,ROWS($M$5:M4746)),"")</f>
        <v/>
      </c>
      <c r="P4746" t="s">
        <v>2054</v>
      </c>
    </row>
    <row r="4747" spans="1:16" ht="14.4" customHeight="1" x14ac:dyDescent="0.25">
      <c r="A4747" t="s">
        <v>2054</v>
      </c>
      <c r="I4747" s="285" t="s">
        <v>1812</v>
      </c>
      <c r="J4747" t="s">
        <v>107</v>
      </c>
      <c r="K4747" s="300">
        <v>8196601</v>
      </c>
      <c r="L4747" s="286">
        <f>ROWS(K$5:K4747)</f>
        <v>4743</v>
      </c>
      <c r="M4747" s="286" t="str">
        <f>IF(I4747='5.1'!$E$5,TXM!L4747,"")</f>
        <v/>
      </c>
      <c r="N4747" t="str">
        <f>IFERROR(SMALL($M$5:$M$8000,ROWS($M$5:M4747)),"")</f>
        <v/>
      </c>
      <c r="P4747" t="s">
        <v>2054</v>
      </c>
    </row>
    <row r="4748" spans="1:16" ht="14.4" customHeight="1" x14ac:dyDescent="0.25">
      <c r="A4748" t="s">
        <v>2054</v>
      </c>
      <c r="I4748" s="285" t="s">
        <v>1812</v>
      </c>
      <c r="J4748" t="s">
        <v>109</v>
      </c>
      <c r="K4748" s="300">
        <v>843287</v>
      </c>
      <c r="L4748" s="286">
        <f>ROWS(K$5:K4748)</f>
        <v>4744</v>
      </c>
      <c r="M4748" s="286" t="str">
        <f>IF(I4748='5.1'!$E$5,TXM!L4748,"")</f>
        <v/>
      </c>
      <c r="N4748" t="str">
        <f>IFERROR(SMALL($M$5:$M$8000,ROWS($M$5:M4748)),"")</f>
        <v/>
      </c>
      <c r="P4748" t="s">
        <v>2054</v>
      </c>
    </row>
    <row r="4749" spans="1:16" ht="14.4" customHeight="1" x14ac:dyDescent="0.25">
      <c r="A4749" t="s">
        <v>2054</v>
      </c>
      <c r="I4749" s="285" t="s">
        <v>1812</v>
      </c>
      <c r="J4749" t="s">
        <v>1076</v>
      </c>
      <c r="K4749" s="300">
        <v>438365</v>
      </c>
      <c r="L4749" s="286">
        <f>ROWS(K$5:K4749)</f>
        <v>4745</v>
      </c>
      <c r="M4749" s="286" t="str">
        <f>IF(I4749='5.1'!$E$5,TXM!L4749,"")</f>
        <v/>
      </c>
      <c r="N4749" t="str">
        <f>IFERROR(SMALL($M$5:$M$8000,ROWS($M$5:M4749)),"")</f>
        <v/>
      </c>
      <c r="P4749" t="s">
        <v>2054</v>
      </c>
    </row>
    <row r="4750" spans="1:16" ht="14.4" customHeight="1" x14ac:dyDescent="0.25">
      <c r="A4750" t="s">
        <v>2054</v>
      </c>
      <c r="I4750" s="285" t="s">
        <v>1812</v>
      </c>
      <c r="J4750" t="s">
        <v>1092</v>
      </c>
      <c r="K4750" s="300">
        <v>421500</v>
      </c>
      <c r="L4750" s="286">
        <f>ROWS(K$5:K4750)</f>
        <v>4746</v>
      </c>
      <c r="M4750" s="286" t="str">
        <f>IF(I4750='5.1'!$E$5,TXM!L4750,"")</f>
        <v/>
      </c>
      <c r="N4750" t="str">
        <f>IFERROR(SMALL($M$5:$M$8000,ROWS($M$5:M4750)),"")</f>
        <v/>
      </c>
      <c r="P4750" t="s">
        <v>2054</v>
      </c>
    </row>
    <row r="4751" spans="1:16" ht="14.4" customHeight="1" x14ac:dyDescent="0.25">
      <c r="A4751" t="s">
        <v>2054</v>
      </c>
      <c r="I4751" s="285" t="s">
        <v>1812</v>
      </c>
      <c r="J4751" t="s">
        <v>105</v>
      </c>
      <c r="K4751" s="300">
        <v>227780</v>
      </c>
      <c r="L4751" s="286">
        <f>ROWS(K$5:K4751)</f>
        <v>4747</v>
      </c>
      <c r="M4751" s="286" t="str">
        <f>IF(I4751='5.1'!$E$5,TXM!L4751,"")</f>
        <v/>
      </c>
      <c r="N4751" t="str">
        <f>IFERROR(SMALL($M$5:$M$8000,ROWS($M$5:M4751)),"")</f>
        <v/>
      </c>
      <c r="P4751" t="s">
        <v>2054</v>
      </c>
    </row>
    <row r="4752" spans="1:16" ht="14.4" customHeight="1" x14ac:dyDescent="0.25">
      <c r="A4752" t="s">
        <v>2054</v>
      </c>
      <c r="I4752" s="285" t="s">
        <v>1812</v>
      </c>
      <c r="J4752" t="s">
        <v>806</v>
      </c>
      <c r="K4752" s="300">
        <v>69927</v>
      </c>
      <c r="L4752" s="286">
        <f>ROWS(K$5:K4752)</f>
        <v>4748</v>
      </c>
      <c r="M4752" s="286" t="str">
        <f>IF(I4752='5.1'!$E$5,TXM!L4752,"")</f>
        <v/>
      </c>
      <c r="N4752" t="str">
        <f>IFERROR(SMALL($M$5:$M$8000,ROWS($M$5:M4752)),"")</f>
        <v/>
      </c>
      <c r="P4752" t="s">
        <v>2054</v>
      </c>
    </row>
    <row r="4753" spans="1:16" ht="14.4" customHeight="1" x14ac:dyDescent="0.25">
      <c r="A4753" t="s">
        <v>2054</v>
      </c>
      <c r="I4753" s="285" t="s">
        <v>1812</v>
      </c>
      <c r="J4753" t="s">
        <v>808</v>
      </c>
      <c r="K4753" s="300">
        <v>56004</v>
      </c>
      <c r="L4753" s="286">
        <f>ROWS(K$5:K4753)</f>
        <v>4749</v>
      </c>
      <c r="M4753" s="286" t="str">
        <f>IF(I4753='5.1'!$E$5,TXM!L4753,"")</f>
        <v/>
      </c>
      <c r="N4753" t="str">
        <f>IFERROR(SMALL($M$5:$M$8000,ROWS($M$5:M4753)),"")</f>
        <v/>
      </c>
      <c r="P4753" t="s">
        <v>2054</v>
      </c>
    </row>
    <row r="4754" spans="1:16" ht="14.4" customHeight="1" x14ac:dyDescent="0.25">
      <c r="A4754" t="s">
        <v>2054</v>
      </c>
      <c r="I4754" s="285" t="s">
        <v>1812</v>
      </c>
      <c r="J4754" t="s">
        <v>199</v>
      </c>
      <c r="K4754" s="300">
        <v>44011</v>
      </c>
      <c r="L4754" s="286">
        <f>ROWS(K$5:K4754)</f>
        <v>4750</v>
      </c>
      <c r="M4754" s="286" t="str">
        <f>IF(I4754='5.1'!$E$5,TXM!L4754,"")</f>
        <v/>
      </c>
      <c r="N4754" t="str">
        <f>IFERROR(SMALL($M$5:$M$8000,ROWS($M$5:M4754)),"")</f>
        <v/>
      </c>
      <c r="P4754" t="s">
        <v>2054</v>
      </c>
    </row>
    <row r="4755" spans="1:16" ht="14.4" customHeight="1" x14ac:dyDescent="0.25">
      <c r="A4755" t="s">
        <v>2054</v>
      </c>
      <c r="I4755" s="285" t="s">
        <v>1812</v>
      </c>
      <c r="J4755" t="s">
        <v>997</v>
      </c>
      <c r="K4755" s="300">
        <v>40807</v>
      </c>
      <c r="L4755" s="286">
        <f>ROWS(K$5:K4755)</f>
        <v>4751</v>
      </c>
      <c r="M4755" s="286" t="str">
        <f>IF(I4755='5.1'!$E$5,TXM!L4755,"")</f>
        <v/>
      </c>
      <c r="N4755" t="str">
        <f>IFERROR(SMALL($M$5:$M$8000,ROWS($M$5:M4755)),"")</f>
        <v/>
      </c>
      <c r="P4755" t="s">
        <v>2054</v>
      </c>
    </row>
    <row r="4756" spans="1:16" ht="14.4" customHeight="1" x14ac:dyDescent="0.25">
      <c r="A4756" t="s">
        <v>2054</v>
      </c>
      <c r="I4756" s="285" t="s">
        <v>1812</v>
      </c>
      <c r="J4756" t="s">
        <v>1093</v>
      </c>
      <c r="K4756" s="300">
        <v>15304</v>
      </c>
      <c r="L4756" s="286">
        <f>ROWS(K$5:K4756)</f>
        <v>4752</v>
      </c>
      <c r="M4756" s="286" t="str">
        <f>IF(I4756='5.1'!$E$5,TXM!L4756,"")</f>
        <v/>
      </c>
      <c r="N4756" t="str">
        <f>IFERROR(SMALL($M$5:$M$8000,ROWS($M$5:M4756)),"")</f>
        <v/>
      </c>
      <c r="P4756" t="s">
        <v>2054</v>
      </c>
    </row>
    <row r="4757" spans="1:16" ht="14.4" customHeight="1" x14ac:dyDescent="0.25">
      <c r="A4757" t="s">
        <v>2054</v>
      </c>
      <c r="I4757" s="285" t="s">
        <v>1812</v>
      </c>
      <c r="J4757" t="s">
        <v>762</v>
      </c>
      <c r="K4757" s="300">
        <v>5902</v>
      </c>
      <c r="L4757" s="286">
        <f>ROWS(K$5:K4757)</f>
        <v>4753</v>
      </c>
      <c r="M4757" s="286" t="str">
        <f>IF(I4757='5.1'!$E$5,TXM!L4757,"")</f>
        <v/>
      </c>
      <c r="N4757" t="str">
        <f>IFERROR(SMALL($M$5:$M$8000,ROWS($M$5:M4757)),"")</f>
        <v/>
      </c>
      <c r="P4757" t="s">
        <v>2054</v>
      </c>
    </row>
    <row r="4758" spans="1:16" ht="14.4" customHeight="1" x14ac:dyDescent="0.25">
      <c r="A4758" t="s">
        <v>2054</v>
      </c>
      <c r="I4758" s="285" t="s">
        <v>1812</v>
      </c>
      <c r="J4758" t="s">
        <v>1098</v>
      </c>
      <c r="K4758" s="300">
        <v>1277</v>
      </c>
      <c r="L4758" s="286">
        <f>ROWS(K$5:K4758)</f>
        <v>4754</v>
      </c>
      <c r="M4758" s="286" t="str">
        <f>IF(I4758='5.1'!$E$5,TXM!L4758,"")</f>
        <v/>
      </c>
      <c r="N4758" t="str">
        <f>IFERROR(SMALL($M$5:$M$8000,ROWS($M$5:M4758)),"")</f>
        <v/>
      </c>
      <c r="P4758" t="s">
        <v>2054</v>
      </c>
    </row>
    <row r="4759" spans="1:16" ht="14.4" customHeight="1" x14ac:dyDescent="0.25">
      <c r="A4759" t="s">
        <v>2054</v>
      </c>
      <c r="I4759" s="285" t="s">
        <v>1812</v>
      </c>
      <c r="J4759" t="s">
        <v>748</v>
      </c>
      <c r="K4759" s="300">
        <v>750</v>
      </c>
      <c r="L4759" s="286">
        <f>ROWS(K$5:K4759)</f>
        <v>4755</v>
      </c>
      <c r="M4759" s="286" t="str">
        <f>IF(I4759='5.1'!$E$5,TXM!L4759,"")</f>
        <v/>
      </c>
      <c r="N4759" t="str">
        <f>IFERROR(SMALL($M$5:$M$8000,ROWS($M$5:M4759)),"")</f>
        <v/>
      </c>
      <c r="P4759" t="s">
        <v>2054</v>
      </c>
    </row>
    <row r="4760" spans="1:16" ht="14.4" customHeight="1" x14ac:dyDescent="0.25">
      <c r="A4760" t="s">
        <v>2054</v>
      </c>
      <c r="I4760" s="285" t="s">
        <v>1812</v>
      </c>
      <c r="J4760" t="s">
        <v>784</v>
      </c>
      <c r="K4760" s="300">
        <v>515</v>
      </c>
      <c r="L4760" s="286">
        <f>ROWS(K$5:K4760)</f>
        <v>4756</v>
      </c>
      <c r="M4760" s="286" t="str">
        <f>IF(I4760='5.1'!$E$5,TXM!L4760,"")</f>
        <v/>
      </c>
      <c r="N4760" t="str">
        <f>IFERROR(SMALL($M$5:$M$8000,ROWS($M$5:M4760)),"")</f>
        <v/>
      </c>
      <c r="P4760" t="s">
        <v>2054</v>
      </c>
    </row>
    <row r="4761" spans="1:16" ht="14.4" customHeight="1" x14ac:dyDescent="0.25">
      <c r="A4761" t="s">
        <v>2054</v>
      </c>
      <c r="I4761" s="285" t="s">
        <v>1812</v>
      </c>
      <c r="J4761" t="s">
        <v>1080</v>
      </c>
      <c r="K4761" s="300">
        <v>40</v>
      </c>
      <c r="L4761" s="286">
        <f>ROWS(K$5:K4761)</f>
        <v>4757</v>
      </c>
      <c r="M4761" s="286" t="str">
        <f>IF(I4761='5.1'!$E$5,TXM!L4761,"")</f>
        <v/>
      </c>
      <c r="N4761" t="str">
        <f>IFERROR(SMALL($M$5:$M$8000,ROWS($M$5:M4761)),"")</f>
        <v/>
      </c>
      <c r="P4761" t="s">
        <v>2054</v>
      </c>
    </row>
    <row r="4762" spans="1:16" ht="14.4" customHeight="1" x14ac:dyDescent="0.25">
      <c r="A4762" t="s">
        <v>2054</v>
      </c>
      <c r="I4762" s="285" t="s">
        <v>2079</v>
      </c>
      <c r="J4762" t="s">
        <v>804</v>
      </c>
      <c r="K4762" s="300">
        <v>533330</v>
      </c>
      <c r="L4762" s="286">
        <f>ROWS(K$5:K4762)</f>
        <v>4758</v>
      </c>
      <c r="M4762" s="286" t="str">
        <f>IF(I4762='5.1'!$E$5,TXM!L4762,"")</f>
        <v/>
      </c>
      <c r="N4762" t="str">
        <f>IFERROR(SMALL($M$5:$M$8000,ROWS($M$5:M4762)),"")</f>
        <v/>
      </c>
      <c r="P4762" t="s">
        <v>2054</v>
      </c>
    </row>
    <row r="4763" spans="1:16" ht="14.4" customHeight="1" x14ac:dyDescent="0.25">
      <c r="A4763" t="s">
        <v>2054</v>
      </c>
      <c r="I4763" s="285" t="s">
        <v>2079</v>
      </c>
      <c r="J4763" t="s">
        <v>790</v>
      </c>
      <c r="K4763" s="300">
        <v>231872</v>
      </c>
      <c r="L4763" s="286">
        <f>ROWS(K$5:K4763)</f>
        <v>4759</v>
      </c>
      <c r="M4763" s="286" t="str">
        <f>IF(I4763='5.1'!$E$5,TXM!L4763,"")</f>
        <v/>
      </c>
      <c r="N4763" t="str">
        <f>IFERROR(SMALL($M$5:$M$8000,ROWS($M$5:M4763)),"")</f>
        <v/>
      </c>
      <c r="P4763" t="s">
        <v>2054</v>
      </c>
    </row>
    <row r="4764" spans="1:16" ht="14.4" customHeight="1" x14ac:dyDescent="0.25">
      <c r="A4764" t="s">
        <v>2054</v>
      </c>
      <c r="I4764" s="285" t="s">
        <v>2079</v>
      </c>
      <c r="J4764" t="s">
        <v>760</v>
      </c>
      <c r="K4764" s="300">
        <v>30174</v>
      </c>
      <c r="L4764" s="286">
        <f>ROWS(K$5:K4764)</f>
        <v>4760</v>
      </c>
      <c r="M4764" s="286" t="str">
        <f>IF(I4764='5.1'!$E$5,TXM!L4764,"")</f>
        <v/>
      </c>
      <c r="N4764" t="str">
        <f>IFERROR(SMALL($M$5:$M$8000,ROWS($M$5:M4764)),"")</f>
        <v/>
      </c>
      <c r="P4764" t="s">
        <v>2054</v>
      </c>
    </row>
    <row r="4765" spans="1:16" ht="14.4" customHeight="1" x14ac:dyDescent="0.25">
      <c r="A4765" t="s">
        <v>2054</v>
      </c>
      <c r="I4765" s="285" t="s">
        <v>2079</v>
      </c>
      <c r="J4765" t="s">
        <v>762</v>
      </c>
      <c r="K4765" s="300">
        <v>1384</v>
      </c>
      <c r="L4765" s="286">
        <f>ROWS(K$5:K4765)</f>
        <v>4761</v>
      </c>
      <c r="M4765" s="286" t="str">
        <f>IF(I4765='5.1'!$E$5,TXM!L4765,"")</f>
        <v/>
      </c>
      <c r="N4765" t="str">
        <f>IFERROR(SMALL($M$5:$M$8000,ROWS($M$5:M4765)),"")</f>
        <v/>
      </c>
      <c r="P4765" t="s">
        <v>2054</v>
      </c>
    </row>
    <row r="4766" spans="1:16" ht="14.4" customHeight="1" x14ac:dyDescent="0.25">
      <c r="A4766" t="s">
        <v>2054</v>
      </c>
      <c r="I4766" s="285" t="s">
        <v>2079</v>
      </c>
      <c r="J4766" t="s">
        <v>808</v>
      </c>
      <c r="K4766" s="300">
        <v>554</v>
      </c>
      <c r="L4766" s="286">
        <f>ROWS(K$5:K4766)</f>
        <v>4762</v>
      </c>
      <c r="M4766" s="286" t="str">
        <f>IF(I4766='5.1'!$E$5,TXM!L4766,"")</f>
        <v/>
      </c>
      <c r="N4766" t="str">
        <f>IFERROR(SMALL($M$5:$M$8000,ROWS($M$5:M4766)),"")</f>
        <v/>
      </c>
      <c r="P4766" t="s">
        <v>2054</v>
      </c>
    </row>
    <row r="4767" spans="1:16" ht="14.4" customHeight="1" x14ac:dyDescent="0.25">
      <c r="A4767" t="s">
        <v>2054</v>
      </c>
      <c r="I4767" s="285" t="s">
        <v>2079</v>
      </c>
      <c r="J4767" t="s">
        <v>814</v>
      </c>
      <c r="K4767" s="300">
        <v>272</v>
      </c>
      <c r="L4767" s="286">
        <f>ROWS(K$5:K4767)</f>
        <v>4763</v>
      </c>
      <c r="M4767" s="286" t="str">
        <f>IF(I4767='5.1'!$E$5,TXM!L4767,"")</f>
        <v/>
      </c>
      <c r="N4767" t="str">
        <f>IFERROR(SMALL($M$5:$M$8000,ROWS($M$5:M4767)),"")</f>
        <v/>
      </c>
      <c r="P4767" t="s">
        <v>2054</v>
      </c>
    </row>
    <row r="4768" spans="1:16" ht="14.4" customHeight="1" x14ac:dyDescent="0.25">
      <c r="A4768" t="s">
        <v>2054</v>
      </c>
      <c r="I4768" s="285" t="s">
        <v>2079</v>
      </c>
      <c r="J4768" t="s">
        <v>1097</v>
      </c>
      <c r="K4768" s="300">
        <v>257</v>
      </c>
      <c r="L4768" s="286">
        <f>ROWS(K$5:K4768)</f>
        <v>4764</v>
      </c>
      <c r="M4768" s="286" t="str">
        <f>IF(I4768='5.1'!$E$5,TXM!L4768,"")</f>
        <v/>
      </c>
      <c r="N4768" t="str">
        <f>IFERROR(SMALL($M$5:$M$8000,ROWS($M$5:M4768)),"")</f>
        <v/>
      </c>
      <c r="P4768" t="s">
        <v>2054</v>
      </c>
    </row>
    <row r="4769" spans="1:16" ht="14.4" customHeight="1" x14ac:dyDescent="0.25">
      <c r="A4769" t="s">
        <v>2054</v>
      </c>
      <c r="I4769" s="285" t="s">
        <v>2079</v>
      </c>
      <c r="J4769" t="s">
        <v>806</v>
      </c>
      <c r="K4769" s="300">
        <v>192</v>
      </c>
      <c r="L4769" s="286">
        <f>ROWS(K$5:K4769)</f>
        <v>4765</v>
      </c>
      <c r="M4769" s="286" t="str">
        <f>IF(I4769='5.1'!$E$5,TXM!L4769,"")</f>
        <v/>
      </c>
      <c r="N4769" t="str">
        <f>IFERROR(SMALL($M$5:$M$8000,ROWS($M$5:M4769)),"")</f>
        <v/>
      </c>
      <c r="P4769" t="s">
        <v>2054</v>
      </c>
    </row>
    <row r="4770" spans="1:16" ht="14.4" customHeight="1" x14ac:dyDescent="0.25">
      <c r="A4770" t="s">
        <v>2054</v>
      </c>
      <c r="I4770" s="285" t="s">
        <v>2079</v>
      </c>
      <c r="J4770" t="s">
        <v>821</v>
      </c>
      <c r="K4770" s="300">
        <v>103</v>
      </c>
      <c r="L4770" s="286">
        <f>ROWS(K$5:K4770)</f>
        <v>4766</v>
      </c>
      <c r="M4770" s="286" t="str">
        <f>IF(I4770='5.1'!$E$5,TXM!L4770,"")</f>
        <v/>
      </c>
      <c r="N4770" t="str">
        <f>IFERROR(SMALL($M$5:$M$8000,ROWS($M$5:M4770)),"")</f>
        <v/>
      </c>
      <c r="P4770" t="s">
        <v>2054</v>
      </c>
    </row>
    <row r="4771" spans="1:16" ht="14.4" customHeight="1" x14ac:dyDescent="0.25">
      <c r="A4771" t="s">
        <v>2054</v>
      </c>
      <c r="I4771" s="285" t="s">
        <v>1815</v>
      </c>
      <c r="J4771" t="s">
        <v>715</v>
      </c>
      <c r="K4771" s="300">
        <v>358756046</v>
      </c>
      <c r="L4771" s="286">
        <f>ROWS(K$5:K4771)</f>
        <v>4767</v>
      </c>
      <c r="M4771" s="286" t="str">
        <f>IF(I4771='5.1'!$E$5,TXM!L4771,"")</f>
        <v/>
      </c>
      <c r="N4771" t="str">
        <f>IFERROR(SMALL($M$5:$M$8000,ROWS($M$5:M4771)),"")</f>
        <v/>
      </c>
      <c r="P4771" t="s">
        <v>2054</v>
      </c>
    </row>
    <row r="4772" spans="1:16" ht="14.4" customHeight="1" x14ac:dyDescent="0.25">
      <c r="A4772" t="s">
        <v>2054</v>
      </c>
      <c r="I4772" s="285" t="s">
        <v>1815</v>
      </c>
      <c r="J4772" t="s">
        <v>823</v>
      </c>
      <c r="K4772" s="300">
        <v>220235570</v>
      </c>
      <c r="L4772" s="286">
        <f>ROWS(K$5:K4772)</f>
        <v>4768</v>
      </c>
      <c r="M4772" s="286" t="str">
        <f>IF(I4772='5.1'!$E$5,TXM!L4772,"")</f>
        <v/>
      </c>
      <c r="N4772" t="str">
        <f>IFERROR(SMALL($M$5:$M$8000,ROWS($M$5:M4772)),"")</f>
        <v/>
      </c>
      <c r="P4772" t="s">
        <v>2054</v>
      </c>
    </row>
    <row r="4773" spans="1:16" ht="14.4" customHeight="1" x14ac:dyDescent="0.25">
      <c r="A4773" t="s">
        <v>2054</v>
      </c>
      <c r="I4773" s="285" t="s">
        <v>1815</v>
      </c>
      <c r="J4773" t="s">
        <v>1086</v>
      </c>
      <c r="K4773" s="300">
        <v>175956453</v>
      </c>
      <c r="L4773" s="286">
        <f>ROWS(K$5:K4773)</f>
        <v>4769</v>
      </c>
      <c r="M4773" s="286" t="str">
        <f>IF(I4773='5.1'!$E$5,TXM!L4773,"")</f>
        <v/>
      </c>
      <c r="N4773" t="str">
        <f>IFERROR(SMALL($M$5:$M$8000,ROWS($M$5:M4773)),"")</f>
        <v/>
      </c>
      <c r="P4773" t="s">
        <v>2054</v>
      </c>
    </row>
    <row r="4774" spans="1:16" ht="14.4" customHeight="1" x14ac:dyDescent="0.25">
      <c r="A4774" t="s">
        <v>2054</v>
      </c>
      <c r="I4774" s="285" t="s">
        <v>1815</v>
      </c>
      <c r="J4774" t="s">
        <v>784</v>
      </c>
      <c r="K4774" s="300">
        <v>112452934</v>
      </c>
      <c r="L4774" s="286">
        <f>ROWS(K$5:K4774)</f>
        <v>4770</v>
      </c>
      <c r="M4774" s="286" t="str">
        <f>IF(I4774='5.1'!$E$5,TXM!L4774,"")</f>
        <v/>
      </c>
      <c r="N4774" t="str">
        <f>IFERROR(SMALL($M$5:$M$8000,ROWS($M$5:M4774)),"")</f>
        <v/>
      </c>
      <c r="P4774" t="s">
        <v>2054</v>
      </c>
    </row>
    <row r="4775" spans="1:16" ht="14.4" customHeight="1" x14ac:dyDescent="0.25">
      <c r="A4775" t="s">
        <v>2054</v>
      </c>
      <c r="I4775" s="285" t="s">
        <v>1815</v>
      </c>
      <c r="J4775" t="s">
        <v>1090</v>
      </c>
      <c r="K4775" s="300">
        <v>102830433</v>
      </c>
      <c r="L4775" s="286">
        <f>ROWS(K$5:K4775)</f>
        <v>4771</v>
      </c>
      <c r="M4775" s="286" t="str">
        <f>IF(I4775='5.1'!$E$5,TXM!L4775,"")</f>
        <v/>
      </c>
      <c r="N4775" t="str">
        <f>IFERROR(SMALL($M$5:$M$8000,ROWS($M$5:M4775)),"")</f>
        <v/>
      </c>
      <c r="P4775" t="s">
        <v>2054</v>
      </c>
    </row>
    <row r="4776" spans="1:16" ht="14.4" customHeight="1" x14ac:dyDescent="0.25">
      <c r="A4776" t="s">
        <v>2054</v>
      </c>
      <c r="I4776" s="285" t="s">
        <v>1815</v>
      </c>
      <c r="J4776" t="s">
        <v>109</v>
      </c>
      <c r="K4776" s="300">
        <v>101033263</v>
      </c>
      <c r="L4776" s="286">
        <f>ROWS(K$5:K4776)</f>
        <v>4772</v>
      </c>
      <c r="M4776" s="286" t="str">
        <f>IF(I4776='5.1'!$E$5,TXM!L4776,"")</f>
        <v/>
      </c>
      <c r="N4776" t="str">
        <f>IFERROR(SMALL($M$5:$M$8000,ROWS($M$5:M4776)),"")</f>
        <v/>
      </c>
      <c r="P4776" t="s">
        <v>2054</v>
      </c>
    </row>
    <row r="4777" spans="1:16" ht="14.4" customHeight="1" x14ac:dyDescent="0.25">
      <c r="A4777" t="s">
        <v>2054</v>
      </c>
      <c r="I4777" s="285" t="s">
        <v>1815</v>
      </c>
      <c r="J4777" t="s">
        <v>118</v>
      </c>
      <c r="K4777" s="300">
        <v>97312495</v>
      </c>
      <c r="L4777" s="286">
        <f>ROWS(K$5:K4777)</f>
        <v>4773</v>
      </c>
      <c r="M4777" s="286" t="str">
        <f>IF(I4777='5.1'!$E$5,TXM!L4777,"")</f>
        <v/>
      </c>
      <c r="N4777" t="str">
        <f>IFERROR(SMALL($M$5:$M$8000,ROWS($M$5:M4777)),"")</f>
        <v/>
      </c>
      <c r="P4777" t="s">
        <v>2054</v>
      </c>
    </row>
    <row r="4778" spans="1:16" ht="14.4" customHeight="1" x14ac:dyDescent="0.25">
      <c r="A4778" t="s">
        <v>2054</v>
      </c>
      <c r="I4778" s="285" t="s">
        <v>1815</v>
      </c>
      <c r="J4778" t="s">
        <v>1098</v>
      </c>
      <c r="K4778" s="300">
        <v>95452663</v>
      </c>
      <c r="L4778" s="286">
        <f>ROWS(K$5:K4778)</f>
        <v>4774</v>
      </c>
      <c r="M4778" s="286" t="str">
        <f>IF(I4778='5.1'!$E$5,TXM!L4778,"")</f>
        <v/>
      </c>
      <c r="N4778" t="str">
        <f>IFERROR(SMALL($M$5:$M$8000,ROWS($M$5:M4778)),"")</f>
        <v/>
      </c>
      <c r="P4778" t="s">
        <v>2054</v>
      </c>
    </row>
    <row r="4779" spans="1:16" ht="14.4" customHeight="1" x14ac:dyDescent="0.25">
      <c r="A4779" t="s">
        <v>2054</v>
      </c>
      <c r="I4779" s="285" t="s">
        <v>1815</v>
      </c>
      <c r="J4779" t="s">
        <v>1080</v>
      </c>
      <c r="K4779" s="300">
        <v>89607622</v>
      </c>
      <c r="L4779" s="286">
        <f>ROWS(K$5:K4779)</f>
        <v>4775</v>
      </c>
      <c r="M4779" s="286" t="str">
        <f>IF(I4779='5.1'!$E$5,TXM!L4779,"")</f>
        <v/>
      </c>
      <c r="N4779" t="str">
        <f>IFERROR(SMALL($M$5:$M$8000,ROWS($M$5:M4779)),"")</f>
        <v/>
      </c>
      <c r="P4779" t="s">
        <v>2054</v>
      </c>
    </row>
    <row r="4780" spans="1:16" ht="14.4" customHeight="1" x14ac:dyDescent="0.25">
      <c r="A4780" t="s">
        <v>2054</v>
      </c>
      <c r="I4780" s="285" t="s">
        <v>1815</v>
      </c>
      <c r="J4780" t="s">
        <v>117</v>
      </c>
      <c r="K4780" s="300">
        <v>89462129</v>
      </c>
      <c r="L4780" s="286">
        <f>ROWS(K$5:K4780)</f>
        <v>4776</v>
      </c>
      <c r="M4780" s="286" t="str">
        <f>IF(I4780='5.1'!$E$5,TXM!L4780,"")</f>
        <v/>
      </c>
      <c r="N4780" t="str">
        <f>IFERROR(SMALL($M$5:$M$8000,ROWS($M$5:M4780)),"")</f>
        <v/>
      </c>
      <c r="P4780" t="s">
        <v>2054</v>
      </c>
    </row>
    <row r="4781" spans="1:16" ht="14.4" customHeight="1" x14ac:dyDescent="0.25">
      <c r="A4781" t="s">
        <v>2054</v>
      </c>
      <c r="I4781" s="285" t="s">
        <v>1815</v>
      </c>
      <c r="J4781" t="s">
        <v>1096</v>
      </c>
      <c r="K4781" s="300">
        <v>84121527</v>
      </c>
      <c r="L4781" s="286">
        <f>ROWS(K$5:K4781)</f>
        <v>4777</v>
      </c>
      <c r="M4781" s="286" t="str">
        <f>IF(I4781='5.1'!$E$5,TXM!L4781,"")</f>
        <v/>
      </c>
      <c r="N4781" t="str">
        <f>IFERROR(SMALL($M$5:$M$8000,ROWS($M$5:M4781)),"")</f>
        <v/>
      </c>
      <c r="P4781" t="s">
        <v>2054</v>
      </c>
    </row>
    <row r="4782" spans="1:16" ht="14.4" customHeight="1" x14ac:dyDescent="0.25">
      <c r="A4782" t="s">
        <v>2054</v>
      </c>
      <c r="I4782" s="285" t="s">
        <v>1815</v>
      </c>
      <c r="J4782" t="s">
        <v>997</v>
      </c>
      <c r="K4782" s="300">
        <v>74909049</v>
      </c>
      <c r="L4782" s="286">
        <f>ROWS(K$5:K4782)</f>
        <v>4778</v>
      </c>
      <c r="M4782" s="286" t="str">
        <f>IF(I4782='5.1'!$E$5,TXM!L4782,"")</f>
        <v/>
      </c>
      <c r="N4782" t="str">
        <f>IFERROR(SMALL($M$5:$M$8000,ROWS($M$5:M4782)),"")</f>
        <v/>
      </c>
      <c r="P4782" t="s">
        <v>2054</v>
      </c>
    </row>
    <row r="4783" spans="1:16" ht="14.4" customHeight="1" x14ac:dyDescent="0.25">
      <c r="A4783" t="s">
        <v>2054</v>
      </c>
      <c r="I4783" s="285" t="s">
        <v>1815</v>
      </c>
      <c r="J4783" t="s">
        <v>114</v>
      </c>
      <c r="K4783" s="300">
        <v>68946000</v>
      </c>
      <c r="L4783" s="286">
        <f>ROWS(K$5:K4783)</f>
        <v>4779</v>
      </c>
      <c r="M4783" s="286" t="str">
        <f>IF(I4783='5.1'!$E$5,TXM!L4783,"")</f>
        <v/>
      </c>
      <c r="N4783" t="str">
        <f>IFERROR(SMALL($M$5:$M$8000,ROWS($M$5:M4783)),"")</f>
        <v/>
      </c>
      <c r="P4783" t="s">
        <v>2054</v>
      </c>
    </row>
    <row r="4784" spans="1:16" ht="14.4" customHeight="1" x14ac:dyDescent="0.25">
      <c r="A4784" t="s">
        <v>2054</v>
      </c>
      <c r="I4784" s="285" t="s">
        <v>1815</v>
      </c>
      <c r="J4784" t="s">
        <v>102</v>
      </c>
      <c r="K4784" s="300">
        <v>59083375</v>
      </c>
      <c r="L4784" s="286">
        <f>ROWS(K$5:K4784)</f>
        <v>4780</v>
      </c>
      <c r="M4784" s="286" t="str">
        <f>IF(I4784='5.1'!$E$5,TXM!L4784,"")</f>
        <v/>
      </c>
      <c r="N4784" t="str">
        <f>IFERROR(SMALL($M$5:$M$8000,ROWS($M$5:M4784)),"")</f>
        <v/>
      </c>
      <c r="P4784" t="s">
        <v>2054</v>
      </c>
    </row>
    <row r="4785" spans="1:16" ht="14.4" customHeight="1" x14ac:dyDescent="0.25">
      <c r="A4785" t="s">
        <v>2054</v>
      </c>
      <c r="I4785" s="285" t="s">
        <v>1815</v>
      </c>
      <c r="J4785" t="s">
        <v>119</v>
      </c>
      <c r="K4785" s="300">
        <v>50803116</v>
      </c>
      <c r="L4785" s="286">
        <f>ROWS(K$5:K4785)</f>
        <v>4781</v>
      </c>
      <c r="M4785" s="286" t="str">
        <f>IF(I4785='5.1'!$E$5,TXM!L4785,"")</f>
        <v/>
      </c>
      <c r="N4785" t="str">
        <f>IFERROR(SMALL($M$5:$M$8000,ROWS($M$5:M4785)),"")</f>
        <v/>
      </c>
      <c r="P4785" t="s">
        <v>2054</v>
      </c>
    </row>
    <row r="4786" spans="1:16" ht="14.4" customHeight="1" x14ac:dyDescent="0.25">
      <c r="A4786" t="s">
        <v>2054</v>
      </c>
      <c r="I4786" s="285" t="s">
        <v>1815</v>
      </c>
      <c r="J4786" t="s">
        <v>725</v>
      </c>
      <c r="K4786" s="300">
        <v>46031382</v>
      </c>
      <c r="L4786" s="286">
        <f>ROWS(K$5:K4786)</f>
        <v>4782</v>
      </c>
      <c r="M4786" s="286" t="str">
        <f>IF(I4786='5.1'!$E$5,TXM!L4786,"")</f>
        <v/>
      </c>
      <c r="N4786" t="str">
        <f>IFERROR(SMALL($M$5:$M$8000,ROWS($M$5:M4786)),"")</f>
        <v/>
      </c>
      <c r="P4786" t="s">
        <v>2054</v>
      </c>
    </row>
    <row r="4787" spans="1:16" ht="14.4" customHeight="1" x14ac:dyDescent="0.25">
      <c r="A4787" t="s">
        <v>2054</v>
      </c>
      <c r="I4787" s="285" t="s">
        <v>1815</v>
      </c>
      <c r="J4787" t="s">
        <v>717</v>
      </c>
      <c r="K4787" s="300">
        <v>42909976</v>
      </c>
      <c r="L4787" s="286">
        <f>ROWS(K$5:K4787)</f>
        <v>4783</v>
      </c>
      <c r="M4787" s="286" t="str">
        <f>IF(I4787='5.1'!$E$5,TXM!L4787,"")</f>
        <v/>
      </c>
      <c r="N4787" t="str">
        <f>IFERROR(SMALL($M$5:$M$8000,ROWS($M$5:M4787)),"")</f>
        <v/>
      </c>
      <c r="P4787" t="s">
        <v>2054</v>
      </c>
    </row>
    <row r="4788" spans="1:16" ht="14.4" customHeight="1" x14ac:dyDescent="0.25">
      <c r="A4788" t="s">
        <v>2054</v>
      </c>
      <c r="I4788" s="285" t="s">
        <v>1815</v>
      </c>
      <c r="J4788" t="s">
        <v>723</v>
      </c>
      <c r="K4788" s="300">
        <v>36929846</v>
      </c>
      <c r="L4788" s="286">
        <f>ROWS(K$5:K4788)</f>
        <v>4784</v>
      </c>
      <c r="M4788" s="286" t="str">
        <f>IF(I4788='5.1'!$E$5,TXM!L4788,"")</f>
        <v/>
      </c>
      <c r="N4788" t="str">
        <f>IFERROR(SMALL($M$5:$M$8000,ROWS($M$5:M4788)),"")</f>
        <v/>
      </c>
      <c r="P4788" t="s">
        <v>2054</v>
      </c>
    </row>
    <row r="4789" spans="1:16" ht="14.4" customHeight="1" x14ac:dyDescent="0.25">
      <c r="A4789" t="s">
        <v>2054</v>
      </c>
      <c r="I4789" s="285" t="s">
        <v>1815</v>
      </c>
      <c r="J4789" t="s">
        <v>782</v>
      </c>
      <c r="K4789" s="300">
        <v>35234155</v>
      </c>
      <c r="L4789" s="286">
        <f>ROWS(K$5:K4789)</f>
        <v>4785</v>
      </c>
      <c r="M4789" s="286" t="str">
        <f>IF(I4789='5.1'!$E$5,TXM!L4789,"")</f>
        <v/>
      </c>
      <c r="N4789" t="str">
        <f>IFERROR(SMALL($M$5:$M$8000,ROWS($M$5:M4789)),"")</f>
        <v/>
      </c>
      <c r="P4789" t="s">
        <v>2054</v>
      </c>
    </row>
    <row r="4790" spans="1:16" ht="14.4" customHeight="1" x14ac:dyDescent="0.25">
      <c r="A4790" t="s">
        <v>2054</v>
      </c>
      <c r="I4790" s="285" t="s">
        <v>1815</v>
      </c>
      <c r="J4790" t="s">
        <v>762</v>
      </c>
      <c r="K4790" s="300">
        <v>13627729</v>
      </c>
      <c r="L4790" s="286">
        <f>ROWS(K$5:K4790)</f>
        <v>4786</v>
      </c>
      <c r="M4790" s="286" t="str">
        <f>IF(I4790='5.1'!$E$5,TXM!L4790,"")</f>
        <v/>
      </c>
      <c r="N4790" t="str">
        <f>IFERROR(SMALL($M$5:$M$8000,ROWS($M$5:M4790)),"")</f>
        <v/>
      </c>
      <c r="P4790" t="s">
        <v>2054</v>
      </c>
    </row>
    <row r="4791" spans="1:16" ht="14.4" customHeight="1" x14ac:dyDescent="0.25">
      <c r="A4791" t="s">
        <v>2054</v>
      </c>
      <c r="I4791" s="285" t="s">
        <v>1815</v>
      </c>
      <c r="J4791" t="s">
        <v>780</v>
      </c>
      <c r="K4791" s="300">
        <v>13394900</v>
      </c>
      <c r="L4791" s="286">
        <f>ROWS(K$5:K4791)</f>
        <v>4787</v>
      </c>
      <c r="M4791" s="286" t="str">
        <f>IF(I4791='5.1'!$E$5,TXM!L4791,"")</f>
        <v/>
      </c>
      <c r="N4791" t="str">
        <f>IFERROR(SMALL($M$5:$M$8000,ROWS($M$5:M4791)),"")</f>
        <v/>
      </c>
      <c r="P4791" t="s">
        <v>2054</v>
      </c>
    </row>
    <row r="4792" spans="1:16" ht="14.4" customHeight="1" x14ac:dyDescent="0.25">
      <c r="A4792" t="s">
        <v>2054</v>
      </c>
      <c r="I4792" s="285" t="s">
        <v>1815</v>
      </c>
      <c r="J4792" t="s">
        <v>821</v>
      </c>
      <c r="K4792" s="300">
        <v>11615901</v>
      </c>
      <c r="L4792" s="286">
        <f>ROWS(K$5:K4792)</f>
        <v>4788</v>
      </c>
      <c r="M4792" s="286" t="str">
        <f>IF(I4792='5.1'!$E$5,TXM!L4792,"")</f>
        <v/>
      </c>
      <c r="N4792" t="str">
        <f>IFERROR(SMALL($M$5:$M$8000,ROWS($M$5:M4792)),"")</f>
        <v/>
      </c>
      <c r="P4792" t="s">
        <v>2054</v>
      </c>
    </row>
    <row r="4793" spans="1:16" ht="14.4" customHeight="1" x14ac:dyDescent="0.25">
      <c r="A4793" t="s">
        <v>2054</v>
      </c>
      <c r="I4793" s="285" t="s">
        <v>1815</v>
      </c>
      <c r="J4793" t="s">
        <v>790</v>
      </c>
      <c r="K4793" s="300">
        <v>10314248</v>
      </c>
      <c r="L4793" s="286">
        <f>ROWS(K$5:K4793)</f>
        <v>4789</v>
      </c>
      <c r="M4793" s="286" t="str">
        <f>IF(I4793='5.1'!$E$5,TXM!L4793,"")</f>
        <v/>
      </c>
      <c r="N4793" t="str">
        <f>IFERROR(SMALL($M$5:$M$8000,ROWS($M$5:M4793)),"")</f>
        <v/>
      </c>
      <c r="P4793" t="s">
        <v>2054</v>
      </c>
    </row>
    <row r="4794" spans="1:16" ht="14.4" customHeight="1" x14ac:dyDescent="0.25">
      <c r="A4794" t="s">
        <v>2054</v>
      </c>
      <c r="I4794" s="285" t="s">
        <v>1815</v>
      </c>
      <c r="J4794" t="s">
        <v>719</v>
      </c>
      <c r="K4794" s="300">
        <v>10259871</v>
      </c>
      <c r="L4794" s="286">
        <f>ROWS(K$5:K4794)</f>
        <v>4790</v>
      </c>
      <c r="M4794" s="286" t="str">
        <f>IF(I4794='5.1'!$E$5,TXM!L4794,"")</f>
        <v/>
      </c>
      <c r="N4794" t="str">
        <f>IFERROR(SMALL($M$5:$M$8000,ROWS($M$5:M4794)),"")</f>
        <v/>
      </c>
      <c r="P4794" t="s">
        <v>2054</v>
      </c>
    </row>
    <row r="4795" spans="1:16" ht="14.4" customHeight="1" x14ac:dyDescent="0.25">
      <c r="A4795" t="s">
        <v>2054</v>
      </c>
      <c r="I4795" s="285" t="s">
        <v>1815</v>
      </c>
      <c r="J4795" t="s">
        <v>806</v>
      </c>
      <c r="K4795" s="300">
        <v>9241814</v>
      </c>
      <c r="L4795" s="286">
        <f>ROWS(K$5:K4795)</f>
        <v>4791</v>
      </c>
      <c r="M4795" s="286" t="str">
        <f>IF(I4795='5.1'!$E$5,TXM!L4795,"")</f>
        <v/>
      </c>
      <c r="N4795" t="str">
        <f>IFERROR(SMALL($M$5:$M$8000,ROWS($M$5:M4795)),"")</f>
        <v/>
      </c>
      <c r="P4795" t="s">
        <v>2054</v>
      </c>
    </row>
    <row r="4796" spans="1:16" ht="14.4" customHeight="1" x14ac:dyDescent="0.25">
      <c r="A4796" t="s">
        <v>2054</v>
      </c>
      <c r="I4796" s="285" t="s">
        <v>1815</v>
      </c>
      <c r="J4796" t="s">
        <v>197</v>
      </c>
      <c r="K4796" s="300">
        <v>8122926</v>
      </c>
      <c r="L4796" s="286">
        <f>ROWS(K$5:K4796)</f>
        <v>4792</v>
      </c>
      <c r="M4796" s="286" t="str">
        <f>IF(I4796='5.1'!$E$5,TXM!L4796,"")</f>
        <v/>
      </c>
      <c r="N4796" t="str">
        <f>IFERROR(SMALL($M$5:$M$8000,ROWS($M$5:M4796)),"")</f>
        <v/>
      </c>
      <c r="P4796" t="s">
        <v>2054</v>
      </c>
    </row>
    <row r="4797" spans="1:16" ht="14.4" customHeight="1" x14ac:dyDescent="0.25">
      <c r="A4797" t="s">
        <v>2054</v>
      </c>
      <c r="I4797" s="285" t="s">
        <v>1815</v>
      </c>
      <c r="J4797" t="s">
        <v>1087</v>
      </c>
      <c r="K4797" s="300">
        <v>7067695</v>
      </c>
      <c r="L4797" s="286">
        <f>ROWS(K$5:K4797)</f>
        <v>4793</v>
      </c>
      <c r="M4797" s="286" t="str">
        <f>IF(I4797='5.1'!$E$5,TXM!L4797,"")</f>
        <v/>
      </c>
      <c r="N4797" t="str">
        <f>IFERROR(SMALL($M$5:$M$8000,ROWS($M$5:M4797)),"")</f>
        <v/>
      </c>
      <c r="P4797" t="s">
        <v>2054</v>
      </c>
    </row>
    <row r="4798" spans="1:16" ht="14.4" customHeight="1" x14ac:dyDescent="0.25">
      <c r="A4798" t="s">
        <v>2054</v>
      </c>
      <c r="I4798" s="285" t="s">
        <v>1815</v>
      </c>
      <c r="J4798" t="s">
        <v>107</v>
      </c>
      <c r="K4798" s="300">
        <v>4851609</v>
      </c>
      <c r="L4798" s="286">
        <f>ROWS(K$5:K4798)</f>
        <v>4794</v>
      </c>
      <c r="M4798" s="286" t="str">
        <f>IF(I4798='5.1'!$E$5,TXM!L4798,"")</f>
        <v/>
      </c>
      <c r="N4798" t="str">
        <f>IFERROR(SMALL($M$5:$M$8000,ROWS($M$5:M4798)),"")</f>
        <v/>
      </c>
      <c r="P4798" t="s">
        <v>2054</v>
      </c>
    </row>
    <row r="4799" spans="1:16" ht="14.4" customHeight="1" x14ac:dyDescent="0.25">
      <c r="A4799" t="s">
        <v>2054</v>
      </c>
      <c r="I4799" s="285" t="s">
        <v>1815</v>
      </c>
      <c r="J4799" t="s">
        <v>764</v>
      </c>
      <c r="K4799" s="300">
        <v>4256911</v>
      </c>
      <c r="L4799" s="286">
        <f>ROWS(K$5:K4799)</f>
        <v>4795</v>
      </c>
      <c r="M4799" s="286" t="str">
        <f>IF(I4799='5.1'!$E$5,TXM!L4799,"")</f>
        <v/>
      </c>
      <c r="N4799" t="str">
        <f>IFERROR(SMALL($M$5:$M$8000,ROWS($M$5:M4799)),"")</f>
        <v/>
      </c>
      <c r="P4799" t="s">
        <v>2054</v>
      </c>
    </row>
    <row r="4800" spans="1:16" ht="14.4" customHeight="1" x14ac:dyDescent="0.25">
      <c r="A4800" t="s">
        <v>2054</v>
      </c>
      <c r="I4800" s="285" t="s">
        <v>1815</v>
      </c>
      <c r="J4800" t="s">
        <v>727</v>
      </c>
      <c r="K4800" s="300">
        <v>3994095</v>
      </c>
      <c r="L4800" s="286">
        <f>ROWS(K$5:K4800)</f>
        <v>4796</v>
      </c>
      <c r="M4800" s="286" t="str">
        <f>IF(I4800='5.1'!$E$5,TXM!L4800,"")</f>
        <v/>
      </c>
      <c r="N4800" t="str">
        <f>IFERROR(SMALL($M$5:$M$8000,ROWS($M$5:M4800)),"")</f>
        <v/>
      </c>
      <c r="P4800" t="s">
        <v>2054</v>
      </c>
    </row>
    <row r="4801" spans="1:16" ht="14.4" customHeight="1" x14ac:dyDescent="0.25">
      <c r="A4801" t="s">
        <v>2054</v>
      </c>
      <c r="I4801" s="285" t="s">
        <v>1815</v>
      </c>
      <c r="J4801" t="s">
        <v>115</v>
      </c>
      <c r="K4801" s="300">
        <v>3873498</v>
      </c>
      <c r="L4801" s="286">
        <f>ROWS(K$5:K4801)</f>
        <v>4797</v>
      </c>
      <c r="M4801" s="286" t="str">
        <f>IF(I4801='5.1'!$E$5,TXM!L4801,"")</f>
        <v/>
      </c>
      <c r="N4801" t="str">
        <f>IFERROR(SMALL($M$5:$M$8000,ROWS($M$5:M4801)),"")</f>
        <v/>
      </c>
      <c r="P4801" t="s">
        <v>2054</v>
      </c>
    </row>
    <row r="4802" spans="1:16" ht="14.4" customHeight="1" x14ac:dyDescent="0.25">
      <c r="A4802" t="s">
        <v>2054</v>
      </c>
      <c r="I4802" s="285" t="s">
        <v>1815</v>
      </c>
      <c r="J4802" t="s">
        <v>1079</v>
      </c>
      <c r="K4802" s="300">
        <v>3479037</v>
      </c>
      <c r="L4802" s="286">
        <f>ROWS(K$5:K4802)</f>
        <v>4798</v>
      </c>
      <c r="M4802" s="286" t="str">
        <f>IF(I4802='5.1'!$E$5,TXM!L4802,"")</f>
        <v/>
      </c>
      <c r="N4802" t="str">
        <f>IFERROR(SMALL($M$5:$M$8000,ROWS($M$5:M4802)),"")</f>
        <v/>
      </c>
      <c r="P4802" t="s">
        <v>2054</v>
      </c>
    </row>
    <row r="4803" spans="1:16" ht="14.4" customHeight="1" x14ac:dyDescent="0.25">
      <c r="A4803" t="s">
        <v>2054</v>
      </c>
      <c r="I4803" s="285" t="s">
        <v>1815</v>
      </c>
      <c r="J4803" t="s">
        <v>1082</v>
      </c>
      <c r="K4803" s="300">
        <v>3352724</v>
      </c>
      <c r="L4803" s="286">
        <f>ROWS(K$5:K4803)</f>
        <v>4799</v>
      </c>
      <c r="M4803" s="286" t="str">
        <f>IF(I4803='5.1'!$E$5,TXM!L4803,"")</f>
        <v/>
      </c>
      <c r="N4803" t="str">
        <f>IFERROR(SMALL($M$5:$M$8000,ROWS($M$5:M4803)),"")</f>
        <v/>
      </c>
      <c r="P4803" t="s">
        <v>2054</v>
      </c>
    </row>
    <row r="4804" spans="1:16" ht="14.4" customHeight="1" x14ac:dyDescent="0.25">
      <c r="A4804" t="s">
        <v>2054</v>
      </c>
      <c r="I4804" s="285" t="s">
        <v>1815</v>
      </c>
      <c r="J4804" t="s">
        <v>705</v>
      </c>
      <c r="K4804" s="300">
        <v>2926099</v>
      </c>
      <c r="L4804" s="286">
        <f>ROWS(K$5:K4804)</f>
        <v>4800</v>
      </c>
      <c r="M4804" s="286" t="str">
        <f>IF(I4804='5.1'!$E$5,TXM!L4804,"")</f>
        <v/>
      </c>
      <c r="N4804" t="str">
        <f>IFERROR(SMALL($M$5:$M$8000,ROWS($M$5:M4804)),"")</f>
        <v/>
      </c>
      <c r="P4804" t="s">
        <v>2054</v>
      </c>
    </row>
    <row r="4805" spans="1:16" ht="14.4" customHeight="1" x14ac:dyDescent="0.25">
      <c r="A4805" t="s">
        <v>2054</v>
      </c>
      <c r="I4805" s="285" t="s">
        <v>1815</v>
      </c>
      <c r="J4805" t="s">
        <v>810</v>
      </c>
      <c r="K4805" s="300">
        <v>2840704</v>
      </c>
      <c r="L4805" s="286">
        <f>ROWS(K$5:K4805)</f>
        <v>4801</v>
      </c>
      <c r="M4805" s="286" t="str">
        <f>IF(I4805='5.1'!$E$5,TXM!L4805,"")</f>
        <v/>
      </c>
      <c r="N4805" t="str">
        <f>IFERROR(SMALL($M$5:$M$8000,ROWS($M$5:M4805)),"")</f>
        <v/>
      </c>
      <c r="P4805" t="s">
        <v>2054</v>
      </c>
    </row>
    <row r="4806" spans="1:16" ht="14.4" customHeight="1" x14ac:dyDescent="0.25">
      <c r="A4806" t="s">
        <v>2054</v>
      </c>
      <c r="I4806" s="285" t="s">
        <v>1815</v>
      </c>
      <c r="J4806" t="s">
        <v>1093</v>
      </c>
      <c r="K4806" s="300">
        <v>2561963</v>
      </c>
      <c r="L4806" s="286">
        <f>ROWS(K$5:K4806)</f>
        <v>4802</v>
      </c>
      <c r="M4806" s="286" t="str">
        <f>IF(I4806='5.1'!$E$5,TXM!L4806,"")</f>
        <v/>
      </c>
      <c r="N4806" t="str">
        <f>IFERROR(SMALL($M$5:$M$8000,ROWS($M$5:M4806)),"")</f>
        <v/>
      </c>
      <c r="P4806" t="s">
        <v>2054</v>
      </c>
    </row>
    <row r="4807" spans="1:16" ht="14.4" customHeight="1" x14ac:dyDescent="0.25">
      <c r="A4807" t="s">
        <v>2054</v>
      </c>
      <c r="I4807" s="285" t="s">
        <v>1815</v>
      </c>
      <c r="J4807" t="s">
        <v>808</v>
      </c>
      <c r="K4807" s="300">
        <v>2389099</v>
      </c>
      <c r="L4807" s="286">
        <f>ROWS(K$5:K4807)</f>
        <v>4803</v>
      </c>
      <c r="M4807" s="286" t="str">
        <f>IF(I4807='5.1'!$E$5,TXM!L4807,"")</f>
        <v/>
      </c>
      <c r="N4807" t="str">
        <f>IFERROR(SMALL($M$5:$M$8000,ROWS($M$5:M4807)),"")</f>
        <v/>
      </c>
      <c r="P4807" t="s">
        <v>2054</v>
      </c>
    </row>
    <row r="4808" spans="1:16" ht="14.4" customHeight="1" x14ac:dyDescent="0.25">
      <c r="A4808" t="s">
        <v>2054</v>
      </c>
      <c r="I4808" s="285" t="s">
        <v>1815</v>
      </c>
      <c r="J4808" t="s">
        <v>1081</v>
      </c>
      <c r="K4808" s="300">
        <v>2297452</v>
      </c>
      <c r="L4808" s="286">
        <f>ROWS(K$5:K4808)</f>
        <v>4804</v>
      </c>
      <c r="M4808" s="286" t="str">
        <f>IF(I4808='5.1'!$E$5,TXM!L4808,"")</f>
        <v/>
      </c>
      <c r="N4808" t="str">
        <f>IFERROR(SMALL($M$5:$M$8000,ROWS($M$5:M4808)),"")</f>
        <v/>
      </c>
      <c r="P4808" t="s">
        <v>2054</v>
      </c>
    </row>
    <row r="4809" spans="1:16" ht="14.4" customHeight="1" x14ac:dyDescent="0.25">
      <c r="A4809" t="s">
        <v>2054</v>
      </c>
      <c r="I4809" s="285" t="s">
        <v>1815</v>
      </c>
      <c r="J4809" t="s">
        <v>116</v>
      </c>
      <c r="K4809" s="300">
        <v>2264662</v>
      </c>
      <c r="L4809" s="286">
        <f>ROWS(K$5:K4809)</f>
        <v>4805</v>
      </c>
      <c r="M4809" s="286" t="str">
        <f>IF(I4809='5.1'!$E$5,TXM!L4809,"")</f>
        <v/>
      </c>
      <c r="N4809" t="str">
        <f>IFERROR(SMALL($M$5:$M$8000,ROWS($M$5:M4809)),"")</f>
        <v/>
      </c>
      <c r="P4809" t="s">
        <v>2054</v>
      </c>
    </row>
    <row r="4810" spans="1:16" ht="14.4" customHeight="1" x14ac:dyDescent="0.25">
      <c r="A4810" t="s">
        <v>2054</v>
      </c>
      <c r="I4810" s="285" t="s">
        <v>1815</v>
      </c>
      <c r="J4810" t="s">
        <v>766</v>
      </c>
      <c r="K4810" s="300">
        <v>2035333</v>
      </c>
      <c r="L4810" s="286">
        <f>ROWS(K$5:K4810)</f>
        <v>4806</v>
      </c>
      <c r="M4810" s="286" t="str">
        <f>IF(I4810='5.1'!$E$5,TXM!L4810,"")</f>
        <v/>
      </c>
      <c r="N4810" t="str">
        <f>IFERROR(SMALL($M$5:$M$8000,ROWS($M$5:M4810)),"")</f>
        <v/>
      </c>
      <c r="P4810" t="s">
        <v>2054</v>
      </c>
    </row>
    <row r="4811" spans="1:16" ht="14.4" customHeight="1" x14ac:dyDescent="0.25">
      <c r="A4811" t="s">
        <v>2054</v>
      </c>
      <c r="I4811" s="285" t="s">
        <v>1815</v>
      </c>
      <c r="J4811" t="s">
        <v>713</v>
      </c>
      <c r="K4811" s="300">
        <v>2014534</v>
      </c>
      <c r="L4811" s="286">
        <f>ROWS(K$5:K4811)</f>
        <v>4807</v>
      </c>
      <c r="M4811" s="286" t="str">
        <f>IF(I4811='5.1'!$E$5,TXM!L4811,"")</f>
        <v/>
      </c>
      <c r="N4811" t="str">
        <f>IFERROR(SMALL($M$5:$M$8000,ROWS($M$5:M4811)),"")</f>
        <v/>
      </c>
      <c r="P4811" t="s">
        <v>2054</v>
      </c>
    </row>
    <row r="4812" spans="1:16" ht="14.4" customHeight="1" x14ac:dyDescent="0.25">
      <c r="A4812" t="s">
        <v>2054</v>
      </c>
      <c r="I4812" s="285" t="s">
        <v>1815</v>
      </c>
      <c r="J4812" t="s">
        <v>768</v>
      </c>
      <c r="K4812" s="300">
        <v>1785548</v>
      </c>
      <c r="L4812" s="286">
        <f>ROWS(K$5:K4812)</f>
        <v>4808</v>
      </c>
      <c r="M4812" s="286" t="str">
        <f>IF(I4812='5.1'!$E$5,TXM!L4812,"")</f>
        <v/>
      </c>
      <c r="N4812" t="str">
        <f>IFERROR(SMALL($M$5:$M$8000,ROWS($M$5:M4812)),"")</f>
        <v/>
      </c>
      <c r="P4812" t="s">
        <v>2054</v>
      </c>
    </row>
    <row r="4813" spans="1:16" ht="14.4" customHeight="1" x14ac:dyDescent="0.25">
      <c r="A4813" t="s">
        <v>2054</v>
      </c>
      <c r="I4813" s="285" t="s">
        <v>1815</v>
      </c>
      <c r="J4813" t="s">
        <v>774</v>
      </c>
      <c r="K4813" s="300">
        <v>1134148</v>
      </c>
      <c r="L4813" s="286">
        <f>ROWS(K$5:K4813)</f>
        <v>4809</v>
      </c>
      <c r="M4813" s="286" t="str">
        <f>IF(I4813='5.1'!$E$5,TXM!L4813,"")</f>
        <v/>
      </c>
      <c r="N4813" t="str">
        <f>IFERROR(SMALL($M$5:$M$8000,ROWS($M$5:M4813)),"")</f>
        <v/>
      </c>
      <c r="P4813" t="s">
        <v>2054</v>
      </c>
    </row>
    <row r="4814" spans="1:16" ht="14.4" customHeight="1" x14ac:dyDescent="0.25">
      <c r="A4814" t="s">
        <v>2054</v>
      </c>
      <c r="I4814" s="285" t="s">
        <v>1815</v>
      </c>
      <c r="J4814" t="s">
        <v>1077</v>
      </c>
      <c r="K4814" s="300">
        <v>1111898</v>
      </c>
      <c r="L4814" s="286">
        <f>ROWS(K$5:K4814)</f>
        <v>4810</v>
      </c>
      <c r="M4814" s="286" t="str">
        <f>IF(I4814='5.1'!$E$5,TXM!L4814,"")</f>
        <v/>
      </c>
      <c r="N4814" t="str">
        <f>IFERROR(SMALL($M$5:$M$8000,ROWS($M$5:M4814)),"")</f>
        <v/>
      </c>
      <c r="P4814" t="s">
        <v>2054</v>
      </c>
    </row>
    <row r="4815" spans="1:16" ht="14.4" customHeight="1" x14ac:dyDescent="0.25">
      <c r="A4815" t="s">
        <v>2054</v>
      </c>
      <c r="I4815" s="285" t="s">
        <v>1815</v>
      </c>
      <c r="J4815" t="s">
        <v>1097</v>
      </c>
      <c r="K4815" s="300">
        <v>1049144</v>
      </c>
      <c r="L4815" s="286">
        <f>ROWS(K$5:K4815)</f>
        <v>4811</v>
      </c>
      <c r="M4815" s="286" t="str">
        <f>IF(I4815='5.1'!$E$5,TXM!L4815,"")</f>
        <v/>
      </c>
      <c r="N4815" t="str">
        <f>IFERROR(SMALL($M$5:$M$8000,ROWS($M$5:M4815)),"")</f>
        <v/>
      </c>
      <c r="P4815" t="s">
        <v>2054</v>
      </c>
    </row>
    <row r="4816" spans="1:16" ht="14.4" customHeight="1" x14ac:dyDescent="0.25">
      <c r="A4816" t="s">
        <v>2054</v>
      </c>
      <c r="I4816" s="285" t="s">
        <v>1815</v>
      </c>
      <c r="J4816" t="s">
        <v>1076</v>
      </c>
      <c r="K4816" s="300">
        <v>945982</v>
      </c>
      <c r="L4816" s="286">
        <f>ROWS(K$5:K4816)</f>
        <v>4812</v>
      </c>
      <c r="M4816" s="286" t="str">
        <f>IF(I4816='5.1'!$E$5,TXM!L4816,"")</f>
        <v/>
      </c>
      <c r="N4816" t="str">
        <f>IFERROR(SMALL($M$5:$M$8000,ROWS($M$5:M4816)),"")</f>
        <v/>
      </c>
      <c r="P4816" t="s">
        <v>2054</v>
      </c>
    </row>
    <row r="4817" spans="1:16" ht="14.4" customHeight="1" x14ac:dyDescent="0.25">
      <c r="A4817" t="s">
        <v>2054</v>
      </c>
      <c r="I4817" s="285" t="s">
        <v>1815</v>
      </c>
      <c r="J4817" t="s">
        <v>760</v>
      </c>
      <c r="K4817" s="300">
        <v>726541</v>
      </c>
      <c r="L4817" s="286">
        <f>ROWS(K$5:K4817)</f>
        <v>4813</v>
      </c>
      <c r="M4817" s="286" t="str">
        <f>IF(I4817='5.1'!$E$5,TXM!L4817,"")</f>
        <v/>
      </c>
      <c r="N4817" t="str">
        <f>IFERROR(SMALL($M$5:$M$8000,ROWS($M$5:M4817)),"")</f>
        <v/>
      </c>
      <c r="P4817" t="s">
        <v>2054</v>
      </c>
    </row>
    <row r="4818" spans="1:16" ht="14.4" customHeight="1" x14ac:dyDescent="0.25">
      <c r="A4818" t="s">
        <v>2054</v>
      </c>
      <c r="I4818" s="285" t="s">
        <v>1815</v>
      </c>
      <c r="J4818" t="s">
        <v>776</v>
      </c>
      <c r="K4818" s="300">
        <v>695464</v>
      </c>
      <c r="L4818" s="286">
        <f>ROWS(K$5:K4818)</f>
        <v>4814</v>
      </c>
      <c r="M4818" s="286" t="str">
        <f>IF(I4818='5.1'!$E$5,TXM!L4818,"")</f>
        <v/>
      </c>
      <c r="N4818" t="str">
        <f>IFERROR(SMALL($M$5:$M$8000,ROWS($M$5:M4818)),"")</f>
        <v/>
      </c>
      <c r="P4818" t="s">
        <v>2054</v>
      </c>
    </row>
    <row r="4819" spans="1:16" ht="14.4" customHeight="1" x14ac:dyDescent="0.25">
      <c r="A4819" t="s">
        <v>2054</v>
      </c>
      <c r="I4819" s="285" t="s">
        <v>1815</v>
      </c>
      <c r="J4819" t="s">
        <v>734</v>
      </c>
      <c r="K4819" s="300">
        <v>619852</v>
      </c>
      <c r="L4819" s="286">
        <f>ROWS(K$5:K4819)</f>
        <v>4815</v>
      </c>
      <c r="M4819" s="286" t="str">
        <f>IF(I4819='5.1'!$E$5,TXM!L4819,"")</f>
        <v/>
      </c>
      <c r="N4819" t="str">
        <f>IFERROR(SMALL($M$5:$M$8000,ROWS($M$5:M4819)),"")</f>
        <v/>
      </c>
      <c r="P4819" t="s">
        <v>2054</v>
      </c>
    </row>
    <row r="4820" spans="1:16" ht="14.4" customHeight="1" x14ac:dyDescent="0.25">
      <c r="A4820" t="s">
        <v>2054</v>
      </c>
      <c r="I4820" s="285" t="s">
        <v>1815</v>
      </c>
      <c r="J4820" t="s">
        <v>1083</v>
      </c>
      <c r="K4820" s="300">
        <v>617642</v>
      </c>
      <c r="L4820" s="286">
        <f>ROWS(K$5:K4820)</f>
        <v>4816</v>
      </c>
      <c r="M4820" s="286" t="str">
        <f>IF(I4820='5.1'!$E$5,TXM!L4820,"")</f>
        <v/>
      </c>
      <c r="N4820" t="str">
        <f>IFERROR(SMALL($M$5:$M$8000,ROWS($M$5:M4820)),"")</f>
        <v/>
      </c>
      <c r="P4820" t="s">
        <v>2054</v>
      </c>
    </row>
    <row r="4821" spans="1:16" ht="14.4" customHeight="1" x14ac:dyDescent="0.25">
      <c r="A4821" t="s">
        <v>2054</v>
      </c>
      <c r="I4821" s="285" t="s">
        <v>1815</v>
      </c>
      <c r="J4821" t="s">
        <v>105</v>
      </c>
      <c r="K4821" s="300">
        <v>399128</v>
      </c>
      <c r="L4821" s="286">
        <f>ROWS(K$5:K4821)</f>
        <v>4817</v>
      </c>
      <c r="M4821" s="286" t="str">
        <f>IF(I4821='5.1'!$E$5,TXM!L4821,"")</f>
        <v/>
      </c>
      <c r="N4821" t="str">
        <f>IFERROR(SMALL($M$5:$M$8000,ROWS($M$5:M4821)),"")</f>
        <v/>
      </c>
      <c r="P4821" t="s">
        <v>2054</v>
      </c>
    </row>
    <row r="4822" spans="1:16" ht="14.4" customHeight="1" x14ac:dyDescent="0.25">
      <c r="A4822" t="s">
        <v>2054</v>
      </c>
      <c r="I4822" s="285" t="s">
        <v>1815</v>
      </c>
      <c r="J4822" t="s">
        <v>802</v>
      </c>
      <c r="K4822" s="300">
        <v>348789</v>
      </c>
      <c r="L4822" s="286">
        <f>ROWS(K$5:K4822)</f>
        <v>4818</v>
      </c>
      <c r="M4822" s="286" t="str">
        <f>IF(I4822='5.1'!$E$5,TXM!L4822,"")</f>
        <v/>
      </c>
      <c r="N4822" t="str">
        <f>IFERROR(SMALL($M$5:$M$8000,ROWS($M$5:M4822)),"")</f>
        <v/>
      </c>
      <c r="P4822" t="s">
        <v>2054</v>
      </c>
    </row>
    <row r="4823" spans="1:16" ht="14.4" customHeight="1" x14ac:dyDescent="0.25">
      <c r="A4823" t="s">
        <v>2054</v>
      </c>
      <c r="I4823" s="285" t="s">
        <v>1815</v>
      </c>
      <c r="J4823" t="s">
        <v>752</v>
      </c>
      <c r="K4823" s="300">
        <v>210265</v>
      </c>
      <c r="L4823" s="286">
        <f>ROWS(K$5:K4823)</f>
        <v>4819</v>
      </c>
      <c r="M4823" s="286" t="str">
        <f>IF(I4823='5.1'!$E$5,TXM!L4823,"")</f>
        <v/>
      </c>
      <c r="N4823" t="str">
        <f>IFERROR(SMALL($M$5:$M$8000,ROWS($M$5:M4823)),"")</f>
        <v/>
      </c>
      <c r="P4823" t="s">
        <v>2054</v>
      </c>
    </row>
    <row r="4824" spans="1:16" ht="14.4" customHeight="1" x14ac:dyDescent="0.25">
      <c r="A4824" t="s">
        <v>2054</v>
      </c>
      <c r="I4824" s="285" t="s">
        <v>1815</v>
      </c>
      <c r="J4824" t="s">
        <v>812</v>
      </c>
      <c r="K4824" s="300">
        <v>178451</v>
      </c>
      <c r="L4824" s="286">
        <f>ROWS(K$5:K4824)</f>
        <v>4820</v>
      </c>
      <c r="M4824" s="286" t="str">
        <f>IF(I4824='5.1'!$E$5,TXM!L4824,"")</f>
        <v/>
      </c>
      <c r="N4824" t="str">
        <f>IFERROR(SMALL($M$5:$M$8000,ROWS($M$5:M4824)),"")</f>
        <v/>
      </c>
      <c r="P4824" t="s">
        <v>2054</v>
      </c>
    </row>
    <row r="4825" spans="1:16" ht="14.4" customHeight="1" x14ac:dyDescent="0.25">
      <c r="A4825" t="s">
        <v>2054</v>
      </c>
      <c r="I4825" s="285" t="s">
        <v>1815</v>
      </c>
      <c r="J4825" t="s">
        <v>804</v>
      </c>
      <c r="K4825" s="300">
        <v>166520</v>
      </c>
      <c r="L4825" s="286">
        <f>ROWS(K$5:K4825)</f>
        <v>4821</v>
      </c>
      <c r="M4825" s="286" t="str">
        <f>IF(I4825='5.1'!$E$5,TXM!L4825,"")</f>
        <v/>
      </c>
      <c r="N4825" t="str">
        <f>IFERROR(SMALL($M$5:$M$8000,ROWS($M$5:M4825)),"")</f>
        <v/>
      </c>
      <c r="P4825" t="s">
        <v>2054</v>
      </c>
    </row>
    <row r="4826" spans="1:16" ht="14.4" customHeight="1" x14ac:dyDescent="0.25">
      <c r="A4826" t="s">
        <v>2054</v>
      </c>
      <c r="I4826" s="285" t="s">
        <v>1815</v>
      </c>
      <c r="J4826" t="s">
        <v>113</v>
      </c>
      <c r="K4826" s="300">
        <v>125898</v>
      </c>
      <c r="L4826" s="286">
        <f>ROWS(K$5:K4826)</f>
        <v>4822</v>
      </c>
      <c r="M4826" s="286" t="str">
        <f>IF(I4826='5.1'!$E$5,TXM!L4826,"")</f>
        <v/>
      </c>
      <c r="N4826" t="str">
        <f>IFERROR(SMALL($M$5:$M$8000,ROWS($M$5:M4826)),"")</f>
        <v/>
      </c>
      <c r="P4826" t="s">
        <v>2054</v>
      </c>
    </row>
    <row r="4827" spans="1:16" ht="14.4" customHeight="1" x14ac:dyDescent="0.25">
      <c r="A4827" t="s">
        <v>2054</v>
      </c>
      <c r="I4827" s="285" t="s">
        <v>1815</v>
      </c>
      <c r="J4827" t="s">
        <v>818</v>
      </c>
      <c r="K4827" s="300">
        <v>106520</v>
      </c>
      <c r="L4827" s="286">
        <f>ROWS(K$5:K4827)</f>
        <v>4823</v>
      </c>
      <c r="M4827" s="286" t="str">
        <f>IF(I4827='5.1'!$E$5,TXM!L4827,"")</f>
        <v/>
      </c>
      <c r="N4827" t="str">
        <f>IFERROR(SMALL($M$5:$M$8000,ROWS($M$5:M4827)),"")</f>
        <v/>
      </c>
      <c r="P4827" t="s">
        <v>2054</v>
      </c>
    </row>
    <row r="4828" spans="1:16" ht="14.4" customHeight="1" x14ac:dyDescent="0.25">
      <c r="A4828" t="s">
        <v>2054</v>
      </c>
      <c r="I4828" s="285" t="s">
        <v>1815</v>
      </c>
      <c r="J4828" t="s">
        <v>1092</v>
      </c>
      <c r="K4828" s="300">
        <v>79544</v>
      </c>
      <c r="L4828" s="286">
        <f>ROWS(K$5:K4828)</f>
        <v>4824</v>
      </c>
      <c r="M4828" s="286" t="str">
        <f>IF(I4828='5.1'!$E$5,TXM!L4828,"")</f>
        <v/>
      </c>
      <c r="N4828" t="str">
        <f>IFERROR(SMALL($M$5:$M$8000,ROWS($M$5:M4828)),"")</f>
        <v/>
      </c>
      <c r="P4828" t="s">
        <v>2054</v>
      </c>
    </row>
    <row r="4829" spans="1:16" ht="14.4" customHeight="1" x14ac:dyDescent="0.25">
      <c r="A4829" t="s">
        <v>2054</v>
      </c>
      <c r="I4829" s="285" t="s">
        <v>1815</v>
      </c>
      <c r="J4829" t="s">
        <v>106</v>
      </c>
      <c r="K4829" s="300">
        <v>76556</v>
      </c>
      <c r="L4829" s="286">
        <f>ROWS(K$5:K4829)</f>
        <v>4825</v>
      </c>
      <c r="M4829" s="286" t="str">
        <f>IF(I4829='5.1'!$E$5,TXM!L4829,"")</f>
        <v/>
      </c>
      <c r="N4829" t="str">
        <f>IFERROR(SMALL($M$5:$M$8000,ROWS($M$5:M4829)),"")</f>
        <v/>
      </c>
      <c r="P4829" t="s">
        <v>2054</v>
      </c>
    </row>
    <row r="4830" spans="1:16" ht="14.4" customHeight="1" x14ac:dyDescent="0.25">
      <c r="A4830" t="s">
        <v>2054</v>
      </c>
      <c r="I4830" s="285" t="s">
        <v>1815</v>
      </c>
      <c r="J4830" t="s">
        <v>814</v>
      </c>
      <c r="K4830" s="300">
        <v>49334</v>
      </c>
      <c r="L4830" s="286">
        <f>ROWS(K$5:K4830)</f>
        <v>4826</v>
      </c>
      <c r="M4830" s="286" t="str">
        <f>IF(I4830='5.1'!$E$5,TXM!L4830,"")</f>
        <v/>
      </c>
      <c r="N4830" t="str">
        <f>IFERROR(SMALL($M$5:$M$8000,ROWS($M$5:M4830)),"")</f>
        <v/>
      </c>
      <c r="P4830" t="s">
        <v>2054</v>
      </c>
    </row>
    <row r="4831" spans="1:16" ht="14.4" customHeight="1" x14ac:dyDescent="0.25">
      <c r="A4831" t="s">
        <v>2054</v>
      </c>
      <c r="I4831" s="285" t="s">
        <v>1815</v>
      </c>
      <c r="J4831" t="s">
        <v>711</v>
      </c>
      <c r="K4831" s="300">
        <v>49238</v>
      </c>
      <c r="L4831" s="286">
        <f>ROWS(K$5:K4831)</f>
        <v>4827</v>
      </c>
      <c r="M4831" s="286" t="str">
        <f>IF(I4831='5.1'!$E$5,TXM!L4831,"")</f>
        <v/>
      </c>
      <c r="N4831" t="str">
        <f>IFERROR(SMALL($M$5:$M$8000,ROWS($M$5:M4831)),"")</f>
        <v/>
      </c>
      <c r="P4831" t="s">
        <v>2054</v>
      </c>
    </row>
    <row r="4832" spans="1:16" ht="14.4" customHeight="1" x14ac:dyDescent="0.25">
      <c r="A4832" t="s">
        <v>2054</v>
      </c>
      <c r="I4832" s="285" t="s">
        <v>1815</v>
      </c>
      <c r="J4832" t="s">
        <v>1084</v>
      </c>
      <c r="K4832" s="300">
        <v>40114</v>
      </c>
      <c r="L4832" s="286">
        <f>ROWS(K$5:K4832)</f>
        <v>4828</v>
      </c>
      <c r="M4832" s="286" t="str">
        <f>IF(I4832='5.1'!$E$5,TXM!L4832,"")</f>
        <v/>
      </c>
      <c r="N4832" t="str">
        <f>IFERROR(SMALL($M$5:$M$8000,ROWS($M$5:M4832)),"")</f>
        <v/>
      </c>
      <c r="P4832" t="s">
        <v>2054</v>
      </c>
    </row>
    <row r="4833" spans="1:16" ht="14.4" customHeight="1" x14ac:dyDescent="0.25">
      <c r="A4833" t="s">
        <v>2054</v>
      </c>
      <c r="I4833" s="285" t="s">
        <v>1815</v>
      </c>
      <c r="J4833" t="s">
        <v>754</v>
      </c>
      <c r="K4833" s="300">
        <v>38675</v>
      </c>
      <c r="L4833" s="286">
        <f>ROWS(K$5:K4833)</f>
        <v>4829</v>
      </c>
      <c r="M4833" s="286" t="str">
        <f>IF(I4833='5.1'!$E$5,TXM!L4833,"")</f>
        <v/>
      </c>
      <c r="N4833" t="str">
        <f>IFERROR(SMALL($M$5:$M$8000,ROWS($M$5:M4833)),"")</f>
        <v/>
      </c>
      <c r="P4833" t="s">
        <v>2054</v>
      </c>
    </row>
    <row r="4834" spans="1:16" ht="14.4" customHeight="1" x14ac:dyDescent="0.25">
      <c r="A4834" t="s">
        <v>2054</v>
      </c>
      <c r="I4834" s="285" t="s">
        <v>1815</v>
      </c>
      <c r="J4834" t="s">
        <v>746</v>
      </c>
      <c r="K4834" s="300">
        <v>37972</v>
      </c>
      <c r="L4834" s="286">
        <f>ROWS(K$5:K4834)</f>
        <v>4830</v>
      </c>
      <c r="M4834" s="286" t="str">
        <f>IF(I4834='5.1'!$E$5,TXM!L4834,"")</f>
        <v/>
      </c>
      <c r="N4834" t="str">
        <f>IFERROR(SMALL($M$5:$M$8000,ROWS($M$5:M4834)),"")</f>
        <v/>
      </c>
      <c r="P4834" t="s">
        <v>2054</v>
      </c>
    </row>
    <row r="4835" spans="1:16" ht="14.4" customHeight="1" x14ac:dyDescent="0.25">
      <c r="A4835" t="s">
        <v>2054</v>
      </c>
      <c r="I4835" s="285" t="s">
        <v>1815</v>
      </c>
      <c r="J4835" t="s">
        <v>1094</v>
      </c>
      <c r="K4835" s="300">
        <v>33937</v>
      </c>
      <c r="L4835" s="286">
        <f>ROWS(K$5:K4835)</f>
        <v>4831</v>
      </c>
      <c r="M4835" s="286" t="str">
        <f>IF(I4835='5.1'!$E$5,TXM!L4835,"")</f>
        <v/>
      </c>
      <c r="N4835" t="str">
        <f>IFERROR(SMALL($M$5:$M$8000,ROWS($M$5:M4835)),"")</f>
        <v/>
      </c>
      <c r="P4835" t="s">
        <v>2054</v>
      </c>
    </row>
    <row r="4836" spans="1:16" ht="14.4" customHeight="1" x14ac:dyDescent="0.25">
      <c r="A4836" t="s">
        <v>2054</v>
      </c>
      <c r="I4836" s="285" t="s">
        <v>1815</v>
      </c>
      <c r="J4836" t="s">
        <v>796</v>
      </c>
      <c r="K4836" s="300">
        <v>29080</v>
      </c>
      <c r="L4836" s="286">
        <f>ROWS(K$5:K4836)</f>
        <v>4832</v>
      </c>
      <c r="M4836" s="286" t="str">
        <f>IF(I4836='5.1'!$E$5,TXM!L4836,"")</f>
        <v/>
      </c>
      <c r="N4836" t="str">
        <f>IFERROR(SMALL($M$5:$M$8000,ROWS($M$5:M4836)),"")</f>
        <v/>
      </c>
      <c r="P4836" t="s">
        <v>2054</v>
      </c>
    </row>
    <row r="4837" spans="1:16" ht="14.4" customHeight="1" x14ac:dyDescent="0.25">
      <c r="A4837" t="s">
        <v>2054</v>
      </c>
      <c r="I4837" s="285" t="s">
        <v>1815</v>
      </c>
      <c r="J4837" t="s">
        <v>748</v>
      </c>
      <c r="K4837" s="300">
        <v>28801</v>
      </c>
      <c r="L4837" s="286">
        <f>ROWS(K$5:K4837)</f>
        <v>4833</v>
      </c>
      <c r="M4837" s="286" t="str">
        <f>IF(I4837='5.1'!$E$5,TXM!L4837,"")</f>
        <v/>
      </c>
      <c r="N4837" t="str">
        <f>IFERROR(SMALL($M$5:$M$8000,ROWS($M$5:M4837)),"")</f>
        <v/>
      </c>
      <c r="P4837" t="s">
        <v>2054</v>
      </c>
    </row>
    <row r="4838" spans="1:16" ht="14.4" customHeight="1" x14ac:dyDescent="0.25">
      <c r="A4838" t="s">
        <v>2054</v>
      </c>
      <c r="I4838" s="285" t="s">
        <v>1815</v>
      </c>
      <c r="J4838" t="s">
        <v>772</v>
      </c>
      <c r="K4838" s="300">
        <v>24966</v>
      </c>
      <c r="L4838" s="286">
        <f>ROWS(K$5:K4838)</f>
        <v>4834</v>
      </c>
      <c r="M4838" s="286" t="str">
        <f>IF(I4838='5.1'!$E$5,TXM!L4838,"")</f>
        <v/>
      </c>
      <c r="N4838" t="str">
        <f>IFERROR(SMALL($M$5:$M$8000,ROWS($M$5:M4838)),"")</f>
        <v/>
      </c>
      <c r="P4838" t="s">
        <v>2054</v>
      </c>
    </row>
    <row r="4839" spans="1:16" ht="14.4" customHeight="1" x14ac:dyDescent="0.25">
      <c r="A4839" t="s">
        <v>2054</v>
      </c>
      <c r="I4839" s="285" t="s">
        <v>1815</v>
      </c>
      <c r="J4839" t="s">
        <v>110</v>
      </c>
      <c r="K4839" s="300">
        <v>13585</v>
      </c>
      <c r="L4839" s="286">
        <f>ROWS(K$5:K4839)</f>
        <v>4835</v>
      </c>
      <c r="M4839" s="286" t="str">
        <f>IF(I4839='5.1'!$E$5,TXM!L4839,"")</f>
        <v/>
      </c>
      <c r="N4839" t="str">
        <f>IFERROR(SMALL($M$5:$M$8000,ROWS($M$5:M4839)),"")</f>
        <v/>
      </c>
      <c r="P4839" t="s">
        <v>2054</v>
      </c>
    </row>
    <row r="4840" spans="1:16" ht="14.4" customHeight="1" x14ac:dyDescent="0.25">
      <c r="A4840" t="s">
        <v>2054</v>
      </c>
      <c r="I4840" s="285" t="s">
        <v>1815</v>
      </c>
      <c r="J4840" t="s">
        <v>740</v>
      </c>
      <c r="K4840" s="300">
        <v>10839</v>
      </c>
      <c r="L4840" s="286">
        <f>ROWS(K$5:K4840)</f>
        <v>4836</v>
      </c>
      <c r="M4840" s="286" t="str">
        <f>IF(I4840='5.1'!$E$5,TXM!L4840,"")</f>
        <v/>
      </c>
      <c r="N4840" t="str">
        <f>IFERROR(SMALL($M$5:$M$8000,ROWS($M$5:M4840)),"")</f>
        <v/>
      </c>
      <c r="P4840" t="s">
        <v>2054</v>
      </c>
    </row>
    <row r="4841" spans="1:16" ht="14.4" customHeight="1" x14ac:dyDescent="0.25">
      <c r="A4841" t="s">
        <v>2054</v>
      </c>
      <c r="I4841" s="285" t="s">
        <v>1815</v>
      </c>
      <c r="J4841" t="s">
        <v>707</v>
      </c>
      <c r="K4841" s="300">
        <v>9823</v>
      </c>
      <c r="L4841" s="286">
        <f>ROWS(K$5:K4841)</f>
        <v>4837</v>
      </c>
      <c r="M4841" s="286" t="str">
        <f>IF(I4841='5.1'!$E$5,TXM!L4841,"")</f>
        <v/>
      </c>
      <c r="N4841" t="str">
        <f>IFERROR(SMALL($M$5:$M$8000,ROWS($M$5:M4841)),"")</f>
        <v/>
      </c>
      <c r="P4841" t="s">
        <v>2054</v>
      </c>
    </row>
    <row r="4842" spans="1:16" ht="14.4" customHeight="1" x14ac:dyDescent="0.25">
      <c r="A4842" t="s">
        <v>2054</v>
      </c>
      <c r="I4842" s="285" t="s">
        <v>1815</v>
      </c>
      <c r="J4842" t="s">
        <v>742</v>
      </c>
      <c r="K4842" s="300">
        <v>9587</v>
      </c>
      <c r="L4842" s="286">
        <f>ROWS(K$5:K4842)</f>
        <v>4838</v>
      </c>
      <c r="M4842" s="286" t="str">
        <f>IF(I4842='5.1'!$E$5,TXM!L4842,"")</f>
        <v/>
      </c>
      <c r="N4842" t="str">
        <f>IFERROR(SMALL($M$5:$M$8000,ROWS($M$5:M4842)),"")</f>
        <v/>
      </c>
      <c r="P4842" t="s">
        <v>2054</v>
      </c>
    </row>
    <row r="4843" spans="1:16" ht="14.4" customHeight="1" x14ac:dyDescent="0.25">
      <c r="A4843" t="s">
        <v>2054</v>
      </c>
      <c r="I4843" s="285" t="s">
        <v>1815</v>
      </c>
      <c r="J4843" t="s">
        <v>756</v>
      </c>
      <c r="K4843" s="300">
        <v>8487</v>
      </c>
      <c r="L4843" s="286">
        <f>ROWS(K$5:K4843)</f>
        <v>4839</v>
      </c>
      <c r="M4843" s="286" t="str">
        <f>IF(I4843='5.1'!$E$5,TXM!L4843,"")</f>
        <v/>
      </c>
      <c r="N4843" t="str">
        <f>IFERROR(SMALL($M$5:$M$8000,ROWS($M$5:M4843)),"")</f>
        <v/>
      </c>
      <c r="P4843" t="s">
        <v>2054</v>
      </c>
    </row>
    <row r="4844" spans="1:16" ht="14.4" customHeight="1" x14ac:dyDescent="0.25">
      <c r="A4844" t="s">
        <v>2054</v>
      </c>
      <c r="I4844" s="285" t="s">
        <v>1815</v>
      </c>
      <c r="J4844" t="s">
        <v>111</v>
      </c>
      <c r="K4844" s="300">
        <v>8185</v>
      </c>
      <c r="L4844" s="286">
        <f>ROWS(K$5:K4844)</f>
        <v>4840</v>
      </c>
      <c r="M4844" s="286" t="str">
        <f>IF(I4844='5.1'!$E$5,TXM!L4844,"")</f>
        <v/>
      </c>
      <c r="N4844" t="str">
        <f>IFERROR(SMALL($M$5:$M$8000,ROWS($M$5:M4844)),"")</f>
        <v/>
      </c>
      <c r="P4844" t="s">
        <v>2054</v>
      </c>
    </row>
    <row r="4845" spans="1:16" ht="14.4" customHeight="1" x14ac:dyDescent="0.25">
      <c r="A4845" t="s">
        <v>2054</v>
      </c>
      <c r="I4845" s="285" t="s">
        <v>1815</v>
      </c>
      <c r="J4845" t="s">
        <v>1088</v>
      </c>
      <c r="K4845" s="300">
        <v>7362</v>
      </c>
      <c r="L4845" s="286">
        <f>ROWS(K$5:K4845)</f>
        <v>4841</v>
      </c>
      <c r="M4845" s="286" t="str">
        <f>IF(I4845='5.1'!$E$5,TXM!L4845,"")</f>
        <v/>
      </c>
      <c r="N4845" t="str">
        <f>IFERROR(SMALL($M$5:$M$8000,ROWS($M$5:M4845)),"")</f>
        <v/>
      </c>
      <c r="P4845" t="s">
        <v>2054</v>
      </c>
    </row>
    <row r="4846" spans="1:16" ht="14.4" customHeight="1" x14ac:dyDescent="0.25">
      <c r="A4846" t="s">
        <v>2054</v>
      </c>
      <c r="I4846" s="285" t="s">
        <v>1815</v>
      </c>
      <c r="J4846" t="s">
        <v>786</v>
      </c>
      <c r="K4846" s="300">
        <v>7052</v>
      </c>
      <c r="L4846" s="286">
        <f>ROWS(K$5:K4846)</f>
        <v>4842</v>
      </c>
      <c r="M4846" s="286" t="str">
        <f>IF(I4846='5.1'!$E$5,TXM!L4846,"")</f>
        <v/>
      </c>
      <c r="N4846" t="str">
        <f>IFERROR(SMALL($M$5:$M$8000,ROWS($M$5:M4846)),"")</f>
        <v/>
      </c>
      <c r="P4846" t="s">
        <v>2054</v>
      </c>
    </row>
    <row r="4847" spans="1:16" ht="14.4" customHeight="1" x14ac:dyDescent="0.25">
      <c r="A4847" t="s">
        <v>2054</v>
      </c>
      <c r="I4847" s="285" t="s">
        <v>1815</v>
      </c>
      <c r="J4847" t="s">
        <v>199</v>
      </c>
      <c r="K4847" s="300">
        <v>6970</v>
      </c>
      <c r="L4847" s="286">
        <f>ROWS(K$5:K4847)</f>
        <v>4843</v>
      </c>
      <c r="M4847" s="286" t="str">
        <f>IF(I4847='5.1'!$E$5,TXM!L4847,"")</f>
        <v/>
      </c>
      <c r="N4847" t="str">
        <f>IFERROR(SMALL($M$5:$M$8000,ROWS($M$5:M4847)),"")</f>
        <v/>
      </c>
      <c r="P4847" t="s">
        <v>2054</v>
      </c>
    </row>
    <row r="4848" spans="1:16" ht="14.4" customHeight="1" x14ac:dyDescent="0.25">
      <c r="A4848" t="s">
        <v>2054</v>
      </c>
      <c r="I4848" s="285" t="s">
        <v>1815</v>
      </c>
      <c r="J4848" t="s">
        <v>1089</v>
      </c>
      <c r="K4848" s="300">
        <v>6872</v>
      </c>
      <c r="L4848" s="286">
        <f>ROWS(K$5:K4848)</f>
        <v>4844</v>
      </c>
      <c r="M4848" s="286" t="str">
        <f>IF(I4848='5.1'!$E$5,TXM!L4848,"")</f>
        <v/>
      </c>
      <c r="N4848" t="str">
        <f>IFERROR(SMALL($M$5:$M$8000,ROWS($M$5:M4848)),"")</f>
        <v/>
      </c>
      <c r="P4848" t="s">
        <v>2054</v>
      </c>
    </row>
    <row r="4849" spans="1:16" ht="14.4" customHeight="1" x14ac:dyDescent="0.25">
      <c r="A4849" t="s">
        <v>2054</v>
      </c>
      <c r="I4849" s="285" t="s">
        <v>1815</v>
      </c>
      <c r="J4849" t="s">
        <v>709</v>
      </c>
      <c r="K4849" s="300">
        <v>6425</v>
      </c>
      <c r="L4849" s="286">
        <f>ROWS(K$5:K4849)</f>
        <v>4845</v>
      </c>
      <c r="M4849" s="286" t="str">
        <f>IF(I4849='5.1'!$E$5,TXM!L4849,"")</f>
        <v/>
      </c>
      <c r="N4849" t="str">
        <f>IFERROR(SMALL($M$5:$M$8000,ROWS($M$5:M4849)),"")</f>
        <v/>
      </c>
      <c r="P4849" t="s">
        <v>2054</v>
      </c>
    </row>
    <row r="4850" spans="1:16" ht="14.4" customHeight="1" x14ac:dyDescent="0.25">
      <c r="A4850" t="s">
        <v>2054</v>
      </c>
      <c r="I4850" s="285" t="s">
        <v>1815</v>
      </c>
      <c r="J4850" t="s">
        <v>744</v>
      </c>
      <c r="K4850" s="300">
        <v>6319</v>
      </c>
      <c r="L4850" s="286">
        <f>ROWS(K$5:K4850)</f>
        <v>4846</v>
      </c>
      <c r="M4850" s="286" t="str">
        <f>IF(I4850='5.1'!$E$5,TXM!L4850,"")</f>
        <v/>
      </c>
      <c r="N4850" t="str">
        <f>IFERROR(SMALL($M$5:$M$8000,ROWS($M$5:M4850)),"")</f>
        <v/>
      </c>
      <c r="P4850" t="s">
        <v>2054</v>
      </c>
    </row>
    <row r="4851" spans="1:16" ht="14.4" customHeight="1" x14ac:dyDescent="0.25">
      <c r="A4851" t="s">
        <v>2054</v>
      </c>
      <c r="I4851" s="285" t="s">
        <v>1815</v>
      </c>
      <c r="J4851" t="s">
        <v>1091</v>
      </c>
      <c r="K4851" s="300">
        <v>5125</v>
      </c>
      <c r="L4851" s="286">
        <f>ROWS(K$5:K4851)</f>
        <v>4847</v>
      </c>
      <c r="M4851" s="286" t="str">
        <f>IF(I4851='5.1'!$E$5,TXM!L4851,"")</f>
        <v/>
      </c>
      <c r="N4851" t="str">
        <f>IFERROR(SMALL($M$5:$M$8000,ROWS($M$5:M4851)),"")</f>
        <v/>
      </c>
      <c r="P4851" t="s">
        <v>2054</v>
      </c>
    </row>
    <row r="4852" spans="1:16" ht="14.4" customHeight="1" x14ac:dyDescent="0.25">
      <c r="A4852" t="s">
        <v>2054</v>
      </c>
      <c r="I4852" s="285" t="s">
        <v>1815</v>
      </c>
      <c r="J4852" t="s">
        <v>800</v>
      </c>
      <c r="K4852" s="300">
        <v>4417</v>
      </c>
      <c r="L4852" s="286">
        <f>ROWS(K$5:K4852)</f>
        <v>4848</v>
      </c>
      <c r="M4852" s="286" t="str">
        <f>IF(I4852='5.1'!$E$5,TXM!L4852,"")</f>
        <v/>
      </c>
      <c r="N4852" t="str">
        <f>IFERROR(SMALL($M$5:$M$8000,ROWS($M$5:M4852)),"")</f>
        <v/>
      </c>
      <c r="P4852" t="s">
        <v>2054</v>
      </c>
    </row>
    <row r="4853" spans="1:16" ht="14.4" customHeight="1" x14ac:dyDescent="0.25">
      <c r="A4853" t="s">
        <v>2054</v>
      </c>
      <c r="I4853" s="285" t="s">
        <v>1815</v>
      </c>
      <c r="J4853" t="s">
        <v>1078</v>
      </c>
      <c r="K4853" s="300">
        <v>3285</v>
      </c>
      <c r="L4853" s="286">
        <f>ROWS(K$5:K4853)</f>
        <v>4849</v>
      </c>
      <c r="M4853" s="286" t="str">
        <f>IF(I4853='5.1'!$E$5,TXM!L4853,"")</f>
        <v/>
      </c>
      <c r="N4853" t="str">
        <f>IFERROR(SMALL($M$5:$M$8000,ROWS($M$5:M4853)),"")</f>
        <v/>
      </c>
      <c r="P4853" t="s">
        <v>2054</v>
      </c>
    </row>
    <row r="4854" spans="1:16" ht="14.4" customHeight="1" x14ac:dyDescent="0.25">
      <c r="A4854" t="s">
        <v>2054</v>
      </c>
      <c r="I4854" s="285" t="s">
        <v>1815</v>
      </c>
      <c r="J4854" t="s">
        <v>770</v>
      </c>
      <c r="K4854" s="300">
        <v>1732</v>
      </c>
      <c r="L4854" s="286">
        <f>ROWS(K$5:K4854)</f>
        <v>4850</v>
      </c>
      <c r="M4854" s="286" t="str">
        <f>IF(I4854='5.1'!$E$5,TXM!L4854,"")</f>
        <v/>
      </c>
      <c r="N4854" t="str">
        <f>IFERROR(SMALL($M$5:$M$8000,ROWS($M$5:M4854)),"")</f>
        <v/>
      </c>
      <c r="P4854" t="s">
        <v>2054</v>
      </c>
    </row>
    <row r="4855" spans="1:16" ht="14.4" customHeight="1" x14ac:dyDescent="0.25">
      <c r="A4855" t="s">
        <v>2054</v>
      </c>
      <c r="I4855" s="285" t="s">
        <v>1815</v>
      </c>
      <c r="J4855" t="s">
        <v>750</v>
      </c>
      <c r="K4855" s="300">
        <v>1145</v>
      </c>
      <c r="L4855" s="286">
        <f>ROWS(K$5:K4855)</f>
        <v>4851</v>
      </c>
      <c r="M4855" s="286" t="str">
        <f>IF(I4855='5.1'!$E$5,TXM!L4855,"")</f>
        <v/>
      </c>
      <c r="N4855" t="str">
        <f>IFERROR(SMALL($M$5:$M$8000,ROWS($M$5:M4855)),"")</f>
        <v/>
      </c>
      <c r="P4855" t="s">
        <v>2054</v>
      </c>
    </row>
    <row r="4856" spans="1:16" ht="14.4" customHeight="1" x14ac:dyDescent="0.25">
      <c r="A4856" t="s">
        <v>2054</v>
      </c>
      <c r="I4856" s="285" t="s">
        <v>1815</v>
      </c>
      <c r="J4856" t="s">
        <v>794</v>
      </c>
      <c r="K4856" s="300">
        <v>817</v>
      </c>
      <c r="L4856" s="286">
        <f>ROWS(K$5:K4856)</f>
        <v>4852</v>
      </c>
      <c r="M4856" s="286" t="str">
        <f>IF(I4856='5.1'!$E$5,TXM!L4856,"")</f>
        <v/>
      </c>
      <c r="N4856" t="str">
        <f>IFERROR(SMALL($M$5:$M$8000,ROWS($M$5:M4856)),"")</f>
        <v/>
      </c>
      <c r="P4856" t="s">
        <v>2054</v>
      </c>
    </row>
    <row r="4857" spans="1:16" ht="14.4" customHeight="1" x14ac:dyDescent="0.25">
      <c r="A4857" t="s">
        <v>2054</v>
      </c>
      <c r="I4857" s="285" t="s">
        <v>1815</v>
      </c>
      <c r="J4857" t="s">
        <v>736</v>
      </c>
      <c r="K4857" s="300">
        <v>424</v>
      </c>
      <c r="L4857" s="286">
        <f>ROWS(K$5:K4857)</f>
        <v>4853</v>
      </c>
      <c r="M4857" s="286" t="str">
        <f>IF(I4857='5.1'!$E$5,TXM!L4857,"")</f>
        <v/>
      </c>
      <c r="N4857" t="str">
        <f>IFERROR(SMALL($M$5:$M$8000,ROWS($M$5:M4857)),"")</f>
        <v/>
      </c>
      <c r="P4857" t="s">
        <v>2054</v>
      </c>
    </row>
    <row r="4858" spans="1:16" ht="14.4" customHeight="1" x14ac:dyDescent="0.25">
      <c r="A4858" t="s">
        <v>2054</v>
      </c>
      <c r="I4858" s="285" t="s">
        <v>1818</v>
      </c>
      <c r="J4858" t="s">
        <v>715</v>
      </c>
      <c r="K4858" s="300">
        <v>519260116</v>
      </c>
      <c r="L4858" s="286">
        <f>ROWS(K$5:K4858)</f>
        <v>4854</v>
      </c>
      <c r="M4858" s="286" t="str">
        <f>IF(I4858='5.1'!$E$5,TXM!L4858,"")</f>
        <v/>
      </c>
      <c r="N4858" t="str">
        <f>IFERROR(SMALL($M$5:$M$8000,ROWS($M$5:M4858)),"")</f>
        <v/>
      </c>
      <c r="P4858" t="s">
        <v>2054</v>
      </c>
    </row>
    <row r="4859" spans="1:16" ht="14.4" customHeight="1" x14ac:dyDescent="0.25">
      <c r="A4859" t="s">
        <v>2054</v>
      </c>
      <c r="I4859" s="285" t="s">
        <v>1818</v>
      </c>
      <c r="J4859" t="s">
        <v>782</v>
      </c>
      <c r="K4859" s="300">
        <v>264406890</v>
      </c>
      <c r="L4859" s="286">
        <f>ROWS(K$5:K4859)</f>
        <v>4855</v>
      </c>
      <c r="M4859" s="286" t="str">
        <f>IF(I4859='5.1'!$E$5,TXM!L4859,"")</f>
        <v/>
      </c>
      <c r="N4859" t="str">
        <f>IFERROR(SMALL($M$5:$M$8000,ROWS($M$5:M4859)),"")</f>
        <v/>
      </c>
      <c r="P4859" t="s">
        <v>2054</v>
      </c>
    </row>
    <row r="4860" spans="1:16" ht="14.4" customHeight="1" x14ac:dyDescent="0.25">
      <c r="A4860" t="s">
        <v>2054</v>
      </c>
      <c r="I4860" s="285" t="s">
        <v>1818</v>
      </c>
      <c r="J4860" t="s">
        <v>717</v>
      </c>
      <c r="K4860" s="300">
        <v>206388602</v>
      </c>
      <c r="L4860" s="286">
        <f>ROWS(K$5:K4860)</f>
        <v>4856</v>
      </c>
      <c r="M4860" s="286" t="str">
        <f>IF(I4860='5.1'!$E$5,TXM!L4860,"")</f>
        <v/>
      </c>
      <c r="N4860" t="str">
        <f>IFERROR(SMALL($M$5:$M$8000,ROWS($M$5:M4860)),"")</f>
        <v/>
      </c>
      <c r="P4860" t="s">
        <v>2054</v>
      </c>
    </row>
    <row r="4861" spans="1:16" ht="14.4" customHeight="1" x14ac:dyDescent="0.25">
      <c r="A4861" t="s">
        <v>2054</v>
      </c>
      <c r="I4861" s="285" t="s">
        <v>1818</v>
      </c>
      <c r="J4861" t="s">
        <v>806</v>
      </c>
      <c r="K4861" s="300">
        <v>130809407</v>
      </c>
      <c r="L4861" s="286">
        <f>ROWS(K$5:K4861)</f>
        <v>4857</v>
      </c>
      <c r="M4861" s="286" t="str">
        <f>IF(I4861='5.1'!$E$5,TXM!L4861,"")</f>
        <v/>
      </c>
      <c r="N4861" t="str">
        <f>IFERROR(SMALL($M$5:$M$8000,ROWS($M$5:M4861)),"")</f>
        <v/>
      </c>
      <c r="P4861" t="s">
        <v>2054</v>
      </c>
    </row>
    <row r="4862" spans="1:16" ht="14.4" customHeight="1" x14ac:dyDescent="0.25">
      <c r="A4862" t="s">
        <v>2054</v>
      </c>
      <c r="I4862" s="285" t="s">
        <v>1818</v>
      </c>
      <c r="J4862" t="s">
        <v>784</v>
      </c>
      <c r="K4862" s="300">
        <v>84473985</v>
      </c>
      <c r="L4862" s="286">
        <f>ROWS(K$5:K4862)</f>
        <v>4858</v>
      </c>
      <c r="M4862" s="286" t="str">
        <f>IF(I4862='5.1'!$E$5,TXM!L4862,"")</f>
        <v/>
      </c>
      <c r="N4862" t="str">
        <f>IFERROR(SMALL($M$5:$M$8000,ROWS($M$5:M4862)),"")</f>
        <v/>
      </c>
      <c r="P4862" t="s">
        <v>2054</v>
      </c>
    </row>
    <row r="4863" spans="1:16" ht="14.4" customHeight="1" x14ac:dyDescent="0.25">
      <c r="A4863" t="s">
        <v>2054</v>
      </c>
      <c r="I4863" s="285" t="s">
        <v>1818</v>
      </c>
      <c r="J4863" t="s">
        <v>1090</v>
      </c>
      <c r="K4863" s="300">
        <v>82608123</v>
      </c>
      <c r="L4863" s="286">
        <f>ROWS(K$5:K4863)</f>
        <v>4859</v>
      </c>
      <c r="M4863" s="286" t="str">
        <f>IF(I4863='5.1'!$E$5,TXM!L4863,"")</f>
        <v/>
      </c>
      <c r="N4863" t="str">
        <f>IFERROR(SMALL($M$5:$M$8000,ROWS($M$5:M4863)),"")</f>
        <v/>
      </c>
      <c r="P4863" t="s">
        <v>2054</v>
      </c>
    </row>
    <row r="4864" spans="1:16" ht="14.4" customHeight="1" x14ac:dyDescent="0.25">
      <c r="A4864" t="s">
        <v>2054</v>
      </c>
      <c r="I4864" s="285" t="s">
        <v>1818</v>
      </c>
      <c r="J4864" t="s">
        <v>1080</v>
      </c>
      <c r="K4864" s="300">
        <v>70688072</v>
      </c>
      <c r="L4864" s="286">
        <f>ROWS(K$5:K4864)</f>
        <v>4860</v>
      </c>
      <c r="M4864" s="286" t="str">
        <f>IF(I4864='5.1'!$E$5,TXM!L4864,"")</f>
        <v/>
      </c>
      <c r="N4864" t="str">
        <f>IFERROR(SMALL($M$5:$M$8000,ROWS($M$5:M4864)),"")</f>
        <v/>
      </c>
      <c r="P4864" t="s">
        <v>2054</v>
      </c>
    </row>
    <row r="4865" spans="1:16" ht="14.4" customHeight="1" x14ac:dyDescent="0.25">
      <c r="A4865" t="s">
        <v>2054</v>
      </c>
      <c r="I4865" s="285" t="s">
        <v>1818</v>
      </c>
      <c r="J4865" t="s">
        <v>808</v>
      </c>
      <c r="K4865" s="300">
        <v>60175567</v>
      </c>
      <c r="L4865" s="286">
        <f>ROWS(K$5:K4865)</f>
        <v>4861</v>
      </c>
      <c r="M4865" s="286" t="str">
        <f>IF(I4865='5.1'!$E$5,TXM!L4865,"")</f>
        <v/>
      </c>
      <c r="N4865" t="str">
        <f>IFERROR(SMALL($M$5:$M$8000,ROWS($M$5:M4865)),"")</f>
        <v/>
      </c>
      <c r="P4865" t="s">
        <v>2054</v>
      </c>
    </row>
    <row r="4866" spans="1:16" ht="14.4" customHeight="1" x14ac:dyDescent="0.25">
      <c r="A4866" t="s">
        <v>2054</v>
      </c>
      <c r="I4866" s="285" t="s">
        <v>1818</v>
      </c>
      <c r="J4866" t="s">
        <v>719</v>
      </c>
      <c r="K4866" s="300">
        <v>35001162</v>
      </c>
      <c r="L4866" s="286">
        <f>ROWS(K$5:K4866)</f>
        <v>4862</v>
      </c>
      <c r="M4866" s="286" t="str">
        <f>IF(I4866='5.1'!$E$5,TXM!L4866,"")</f>
        <v/>
      </c>
      <c r="N4866" t="str">
        <f>IFERROR(SMALL($M$5:$M$8000,ROWS($M$5:M4866)),"")</f>
        <v/>
      </c>
      <c r="P4866" t="s">
        <v>2054</v>
      </c>
    </row>
    <row r="4867" spans="1:16" ht="14.4" customHeight="1" x14ac:dyDescent="0.25">
      <c r="A4867" t="s">
        <v>2054</v>
      </c>
      <c r="I4867" s="285" t="s">
        <v>1818</v>
      </c>
      <c r="J4867" t="s">
        <v>1079</v>
      </c>
      <c r="K4867" s="300">
        <v>34910643</v>
      </c>
      <c r="L4867" s="286">
        <f>ROWS(K$5:K4867)</f>
        <v>4863</v>
      </c>
      <c r="M4867" s="286" t="str">
        <f>IF(I4867='5.1'!$E$5,TXM!L4867,"")</f>
        <v/>
      </c>
      <c r="N4867" t="str">
        <f>IFERROR(SMALL($M$5:$M$8000,ROWS($M$5:M4867)),"")</f>
        <v/>
      </c>
      <c r="P4867" t="s">
        <v>2054</v>
      </c>
    </row>
    <row r="4868" spans="1:16" ht="14.4" customHeight="1" x14ac:dyDescent="0.25">
      <c r="A4868" t="s">
        <v>2054</v>
      </c>
      <c r="I4868" s="285" t="s">
        <v>1818</v>
      </c>
      <c r="J4868" t="s">
        <v>197</v>
      </c>
      <c r="K4868" s="300">
        <v>28335921</v>
      </c>
      <c r="L4868" s="286">
        <f>ROWS(K$5:K4868)</f>
        <v>4864</v>
      </c>
      <c r="M4868" s="286" t="str">
        <f>IF(I4868='5.1'!$E$5,TXM!L4868,"")</f>
        <v/>
      </c>
      <c r="N4868" t="str">
        <f>IFERROR(SMALL($M$5:$M$8000,ROWS($M$5:M4868)),"")</f>
        <v/>
      </c>
      <c r="P4868" t="s">
        <v>2054</v>
      </c>
    </row>
    <row r="4869" spans="1:16" ht="14.4" customHeight="1" x14ac:dyDescent="0.25">
      <c r="A4869" t="s">
        <v>2054</v>
      </c>
      <c r="I4869" s="285" t="s">
        <v>1818</v>
      </c>
      <c r="J4869" t="s">
        <v>1086</v>
      </c>
      <c r="K4869" s="300">
        <v>26032879</v>
      </c>
      <c r="L4869" s="286">
        <f>ROWS(K$5:K4869)</f>
        <v>4865</v>
      </c>
      <c r="M4869" s="286" t="str">
        <f>IF(I4869='5.1'!$E$5,TXM!L4869,"")</f>
        <v/>
      </c>
      <c r="N4869" t="str">
        <f>IFERROR(SMALL($M$5:$M$8000,ROWS($M$5:M4869)),"")</f>
        <v/>
      </c>
      <c r="P4869" t="s">
        <v>2054</v>
      </c>
    </row>
    <row r="4870" spans="1:16" ht="14.4" customHeight="1" x14ac:dyDescent="0.25">
      <c r="A4870" t="s">
        <v>2054</v>
      </c>
      <c r="I4870" s="285" t="s">
        <v>1818</v>
      </c>
      <c r="J4870" t="s">
        <v>790</v>
      </c>
      <c r="K4870" s="300">
        <v>25199977</v>
      </c>
      <c r="L4870" s="286">
        <f>ROWS(K$5:K4870)</f>
        <v>4866</v>
      </c>
      <c r="M4870" s="286" t="str">
        <f>IF(I4870='5.1'!$E$5,TXM!L4870,"")</f>
        <v/>
      </c>
      <c r="N4870" t="str">
        <f>IFERROR(SMALL($M$5:$M$8000,ROWS($M$5:M4870)),"")</f>
        <v/>
      </c>
      <c r="P4870" t="s">
        <v>2054</v>
      </c>
    </row>
    <row r="4871" spans="1:16" ht="14.4" customHeight="1" x14ac:dyDescent="0.25">
      <c r="A4871" t="s">
        <v>2054</v>
      </c>
      <c r="I4871" s="285" t="s">
        <v>1818</v>
      </c>
      <c r="J4871" t="s">
        <v>774</v>
      </c>
      <c r="K4871" s="300">
        <v>8727451</v>
      </c>
      <c r="L4871" s="286">
        <f>ROWS(K$5:K4871)</f>
        <v>4867</v>
      </c>
      <c r="M4871" s="286" t="str">
        <f>IF(I4871='5.1'!$E$5,TXM!L4871,"")</f>
        <v/>
      </c>
      <c r="N4871" t="str">
        <f>IFERROR(SMALL($M$5:$M$8000,ROWS($M$5:M4871)),"")</f>
        <v/>
      </c>
      <c r="P4871" t="s">
        <v>2054</v>
      </c>
    </row>
    <row r="4872" spans="1:16" ht="14.4" customHeight="1" x14ac:dyDescent="0.25">
      <c r="A4872" t="s">
        <v>2054</v>
      </c>
      <c r="I4872" s="285" t="s">
        <v>1818</v>
      </c>
      <c r="J4872" t="s">
        <v>727</v>
      </c>
      <c r="K4872" s="300">
        <v>7833600</v>
      </c>
      <c r="L4872" s="286">
        <f>ROWS(K$5:K4872)</f>
        <v>4868</v>
      </c>
      <c r="M4872" s="286" t="str">
        <f>IF(I4872='5.1'!$E$5,TXM!L4872,"")</f>
        <v/>
      </c>
      <c r="N4872" t="str">
        <f>IFERROR(SMALL($M$5:$M$8000,ROWS($M$5:M4872)),"")</f>
        <v/>
      </c>
      <c r="P4872" t="s">
        <v>2054</v>
      </c>
    </row>
    <row r="4873" spans="1:16" ht="14.4" customHeight="1" x14ac:dyDescent="0.25">
      <c r="A4873" t="s">
        <v>2054</v>
      </c>
      <c r="I4873" s="285" t="s">
        <v>1818</v>
      </c>
      <c r="J4873" t="s">
        <v>764</v>
      </c>
      <c r="K4873" s="300">
        <v>7486792</v>
      </c>
      <c r="L4873" s="286">
        <f>ROWS(K$5:K4873)</f>
        <v>4869</v>
      </c>
      <c r="M4873" s="286" t="str">
        <f>IF(I4873='5.1'!$E$5,TXM!L4873,"")</f>
        <v/>
      </c>
      <c r="N4873" t="str">
        <f>IFERROR(SMALL($M$5:$M$8000,ROWS($M$5:M4873)),"")</f>
        <v/>
      </c>
      <c r="P4873" t="s">
        <v>2054</v>
      </c>
    </row>
    <row r="4874" spans="1:16" ht="14.4" customHeight="1" x14ac:dyDescent="0.25">
      <c r="A4874" t="s">
        <v>2054</v>
      </c>
      <c r="I4874" s="285" t="s">
        <v>1818</v>
      </c>
      <c r="J4874" t="s">
        <v>1096</v>
      </c>
      <c r="K4874" s="300">
        <v>4215450</v>
      </c>
      <c r="L4874" s="286">
        <f>ROWS(K$5:K4874)</f>
        <v>4870</v>
      </c>
      <c r="M4874" s="286" t="str">
        <f>IF(I4874='5.1'!$E$5,TXM!L4874,"")</f>
        <v/>
      </c>
      <c r="N4874" t="str">
        <f>IFERROR(SMALL($M$5:$M$8000,ROWS($M$5:M4874)),"")</f>
        <v/>
      </c>
      <c r="P4874" t="s">
        <v>2054</v>
      </c>
    </row>
    <row r="4875" spans="1:16" ht="14.4" customHeight="1" x14ac:dyDescent="0.25">
      <c r="A4875" t="s">
        <v>2054</v>
      </c>
      <c r="I4875" s="285" t="s">
        <v>1818</v>
      </c>
      <c r="J4875" t="s">
        <v>119</v>
      </c>
      <c r="K4875" s="300">
        <v>4176443</v>
      </c>
      <c r="L4875" s="286">
        <f>ROWS(K$5:K4875)</f>
        <v>4871</v>
      </c>
      <c r="M4875" s="286" t="str">
        <f>IF(I4875='5.1'!$E$5,TXM!L4875,"")</f>
        <v/>
      </c>
      <c r="N4875" t="str">
        <f>IFERROR(SMALL($M$5:$M$8000,ROWS($M$5:M4875)),"")</f>
        <v/>
      </c>
      <c r="P4875" t="s">
        <v>2054</v>
      </c>
    </row>
    <row r="4876" spans="1:16" ht="14.4" customHeight="1" x14ac:dyDescent="0.25">
      <c r="A4876" t="s">
        <v>2054</v>
      </c>
      <c r="I4876" s="285" t="s">
        <v>1818</v>
      </c>
      <c r="J4876" t="s">
        <v>776</v>
      </c>
      <c r="K4876" s="300">
        <v>3237377</v>
      </c>
      <c r="L4876" s="286">
        <f>ROWS(K$5:K4876)</f>
        <v>4872</v>
      </c>
      <c r="M4876" s="286" t="str">
        <f>IF(I4876='5.1'!$E$5,TXM!L4876,"")</f>
        <v/>
      </c>
      <c r="N4876" t="str">
        <f>IFERROR(SMALL($M$5:$M$8000,ROWS($M$5:M4876)),"")</f>
        <v/>
      </c>
      <c r="P4876" t="s">
        <v>2054</v>
      </c>
    </row>
    <row r="4877" spans="1:16" ht="14.4" customHeight="1" x14ac:dyDescent="0.25">
      <c r="A4877" t="s">
        <v>2054</v>
      </c>
      <c r="I4877" s="285" t="s">
        <v>1818</v>
      </c>
      <c r="J4877" t="s">
        <v>1098</v>
      </c>
      <c r="K4877" s="300">
        <v>2805484</v>
      </c>
      <c r="L4877" s="286">
        <f>ROWS(K$5:K4877)</f>
        <v>4873</v>
      </c>
      <c r="M4877" s="286" t="str">
        <f>IF(I4877='5.1'!$E$5,TXM!L4877,"")</f>
        <v/>
      </c>
      <c r="N4877" t="str">
        <f>IFERROR(SMALL($M$5:$M$8000,ROWS($M$5:M4877)),"")</f>
        <v/>
      </c>
      <c r="P4877" t="s">
        <v>2054</v>
      </c>
    </row>
    <row r="4878" spans="1:16" ht="14.4" customHeight="1" x14ac:dyDescent="0.25">
      <c r="A4878" t="s">
        <v>2054</v>
      </c>
      <c r="I4878" s="285" t="s">
        <v>1818</v>
      </c>
      <c r="J4878" t="s">
        <v>117</v>
      </c>
      <c r="K4878" s="300">
        <v>2278454</v>
      </c>
      <c r="L4878" s="286">
        <f>ROWS(K$5:K4878)</f>
        <v>4874</v>
      </c>
      <c r="M4878" s="286" t="str">
        <f>IF(I4878='5.1'!$E$5,TXM!L4878,"")</f>
        <v/>
      </c>
      <c r="N4878" t="str">
        <f>IFERROR(SMALL($M$5:$M$8000,ROWS($M$5:M4878)),"")</f>
        <v/>
      </c>
      <c r="P4878" t="s">
        <v>2054</v>
      </c>
    </row>
    <row r="4879" spans="1:16" ht="14.4" customHeight="1" x14ac:dyDescent="0.25">
      <c r="A4879" t="s">
        <v>2054</v>
      </c>
      <c r="I4879" s="285" t="s">
        <v>1818</v>
      </c>
      <c r="J4879" t="s">
        <v>118</v>
      </c>
      <c r="K4879" s="300">
        <v>2202870</v>
      </c>
      <c r="L4879" s="286">
        <f>ROWS(K$5:K4879)</f>
        <v>4875</v>
      </c>
      <c r="M4879" s="286" t="str">
        <f>IF(I4879='5.1'!$E$5,TXM!L4879,"")</f>
        <v/>
      </c>
      <c r="N4879" t="str">
        <f>IFERROR(SMALL($M$5:$M$8000,ROWS($M$5:M4879)),"")</f>
        <v/>
      </c>
      <c r="P4879" t="s">
        <v>2054</v>
      </c>
    </row>
    <row r="4880" spans="1:16" ht="14.4" customHeight="1" x14ac:dyDescent="0.25">
      <c r="A4880" t="s">
        <v>2054</v>
      </c>
      <c r="I4880" s="285" t="s">
        <v>1818</v>
      </c>
      <c r="J4880" t="s">
        <v>113</v>
      </c>
      <c r="K4880" s="300">
        <v>1756185</v>
      </c>
      <c r="L4880" s="286">
        <f>ROWS(K$5:K4880)</f>
        <v>4876</v>
      </c>
      <c r="M4880" s="286" t="str">
        <f>IF(I4880='5.1'!$E$5,TXM!L4880,"")</f>
        <v/>
      </c>
      <c r="N4880" t="str">
        <f>IFERROR(SMALL($M$5:$M$8000,ROWS($M$5:M4880)),"")</f>
        <v/>
      </c>
      <c r="P4880" t="s">
        <v>2054</v>
      </c>
    </row>
    <row r="4881" spans="1:16" ht="14.4" customHeight="1" x14ac:dyDescent="0.25">
      <c r="A4881" t="s">
        <v>2054</v>
      </c>
      <c r="I4881" s="285" t="s">
        <v>1818</v>
      </c>
      <c r="J4881" t="s">
        <v>746</v>
      </c>
      <c r="K4881" s="300">
        <v>1585859</v>
      </c>
      <c r="L4881" s="286">
        <f>ROWS(K$5:K4881)</f>
        <v>4877</v>
      </c>
      <c r="M4881" s="286" t="str">
        <f>IF(I4881='5.1'!$E$5,TXM!L4881,"")</f>
        <v/>
      </c>
      <c r="N4881" t="str">
        <f>IFERROR(SMALL($M$5:$M$8000,ROWS($M$5:M4881)),"")</f>
        <v/>
      </c>
      <c r="P4881" t="s">
        <v>2054</v>
      </c>
    </row>
    <row r="4882" spans="1:16" ht="14.4" customHeight="1" x14ac:dyDescent="0.25">
      <c r="A4882" t="s">
        <v>2054</v>
      </c>
      <c r="I4882" s="285" t="s">
        <v>1818</v>
      </c>
      <c r="J4882" t="s">
        <v>1093</v>
      </c>
      <c r="K4882" s="300">
        <v>1503509</v>
      </c>
      <c r="L4882" s="286">
        <f>ROWS(K$5:K4882)</f>
        <v>4878</v>
      </c>
      <c r="M4882" s="286" t="str">
        <f>IF(I4882='5.1'!$E$5,TXM!L4882,"")</f>
        <v/>
      </c>
      <c r="N4882" t="str">
        <f>IFERROR(SMALL($M$5:$M$8000,ROWS($M$5:M4882)),"")</f>
        <v/>
      </c>
      <c r="P4882" t="s">
        <v>2054</v>
      </c>
    </row>
    <row r="4883" spans="1:16" ht="14.4" customHeight="1" x14ac:dyDescent="0.25">
      <c r="A4883" t="s">
        <v>2054</v>
      </c>
      <c r="I4883" s="285" t="s">
        <v>1818</v>
      </c>
      <c r="J4883" t="s">
        <v>810</v>
      </c>
      <c r="K4883" s="300">
        <v>1478568</v>
      </c>
      <c r="L4883" s="286">
        <f>ROWS(K$5:K4883)</f>
        <v>4879</v>
      </c>
      <c r="M4883" s="286" t="str">
        <f>IF(I4883='5.1'!$E$5,TXM!L4883,"")</f>
        <v/>
      </c>
      <c r="N4883" t="str">
        <f>IFERROR(SMALL($M$5:$M$8000,ROWS($M$5:M4883)),"")</f>
        <v/>
      </c>
      <c r="P4883" t="s">
        <v>2054</v>
      </c>
    </row>
    <row r="4884" spans="1:16" ht="14.4" customHeight="1" x14ac:dyDescent="0.25">
      <c r="A4884" t="s">
        <v>2054</v>
      </c>
      <c r="I4884" s="285" t="s">
        <v>1818</v>
      </c>
      <c r="J4884" t="s">
        <v>1082</v>
      </c>
      <c r="K4884" s="300">
        <v>1368806</v>
      </c>
      <c r="L4884" s="286">
        <f>ROWS(K$5:K4884)</f>
        <v>4880</v>
      </c>
      <c r="M4884" s="286" t="str">
        <f>IF(I4884='5.1'!$E$5,TXM!L4884,"")</f>
        <v/>
      </c>
      <c r="N4884" t="str">
        <f>IFERROR(SMALL($M$5:$M$8000,ROWS($M$5:M4884)),"")</f>
        <v/>
      </c>
      <c r="P4884" t="s">
        <v>2054</v>
      </c>
    </row>
    <row r="4885" spans="1:16" ht="14.4" customHeight="1" x14ac:dyDescent="0.25">
      <c r="A4885" t="s">
        <v>2054</v>
      </c>
      <c r="I4885" s="285" t="s">
        <v>1818</v>
      </c>
      <c r="J4885" t="s">
        <v>711</v>
      </c>
      <c r="K4885" s="300">
        <v>1359765</v>
      </c>
      <c r="L4885" s="286">
        <f>ROWS(K$5:K4885)</f>
        <v>4881</v>
      </c>
      <c r="M4885" s="286" t="str">
        <f>IF(I4885='5.1'!$E$5,TXM!L4885,"")</f>
        <v/>
      </c>
      <c r="N4885" t="str">
        <f>IFERROR(SMALL($M$5:$M$8000,ROWS($M$5:M4885)),"")</f>
        <v/>
      </c>
      <c r="P4885" t="s">
        <v>2054</v>
      </c>
    </row>
    <row r="4886" spans="1:16" ht="14.4" customHeight="1" x14ac:dyDescent="0.25">
      <c r="A4886" t="s">
        <v>2054</v>
      </c>
      <c r="I4886" s="285" t="s">
        <v>1818</v>
      </c>
      <c r="J4886" t="s">
        <v>725</v>
      </c>
      <c r="K4886" s="300">
        <v>1262150</v>
      </c>
      <c r="L4886" s="286">
        <f>ROWS(K$5:K4886)</f>
        <v>4882</v>
      </c>
      <c r="M4886" s="286" t="str">
        <f>IF(I4886='5.1'!$E$5,TXM!L4886,"")</f>
        <v/>
      </c>
      <c r="N4886" t="str">
        <f>IFERROR(SMALL($M$5:$M$8000,ROWS($M$5:M4886)),"")</f>
        <v/>
      </c>
      <c r="P4886" t="s">
        <v>2054</v>
      </c>
    </row>
    <row r="4887" spans="1:16" ht="14.4" customHeight="1" x14ac:dyDescent="0.25">
      <c r="A4887" t="s">
        <v>2054</v>
      </c>
      <c r="I4887" s="285" t="s">
        <v>1818</v>
      </c>
      <c r="J4887" t="s">
        <v>804</v>
      </c>
      <c r="K4887" s="300">
        <v>1114213</v>
      </c>
      <c r="L4887" s="286">
        <f>ROWS(K$5:K4887)</f>
        <v>4883</v>
      </c>
      <c r="M4887" s="286" t="str">
        <f>IF(I4887='5.1'!$E$5,TXM!L4887,"")</f>
        <v/>
      </c>
      <c r="N4887" t="str">
        <f>IFERROR(SMALL($M$5:$M$8000,ROWS($M$5:M4887)),"")</f>
        <v/>
      </c>
      <c r="P4887" t="s">
        <v>2054</v>
      </c>
    </row>
    <row r="4888" spans="1:16" ht="14.4" customHeight="1" x14ac:dyDescent="0.25">
      <c r="A4888" t="s">
        <v>2054</v>
      </c>
      <c r="I4888" s="285" t="s">
        <v>1818</v>
      </c>
      <c r="J4888" t="s">
        <v>723</v>
      </c>
      <c r="K4888" s="300">
        <v>741100</v>
      </c>
      <c r="L4888" s="286">
        <f>ROWS(K$5:K4888)</f>
        <v>4884</v>
      </c>
      <c r="M4888" s="286" t="str">
        <f>IF(I4888='5.1'!$E$5,TXM!L4888,"")</f>
        <v/>
      </c>
      <c r="N4888" t="str">
        <f>IFERROR(SMALL($M$5:$M$8000,ROWS($M$5:M4888)),"")</f>
        <v/>
      </c>
      <c r="P4888" t="s">
        <v>2054</v>
      </c>
    </row>
    <row r="4889" spans="1:16" ht="14.4" customHeight="1" x14ac:dyDescent="0.25">
      <c r="A4889" t="s">
        <v>2054</v>
      </c>
      <c r="I4889" s="285" t="s">
        <v>1818</v>
      </c>
      <c r="J4889" t="s">
        <v>762</v>
      </c>
      <c r="K4889" s="300">
        <v>734405</v>
      </c>
      <c r="L4889" s="286">
        <f>ROWS(K$5:K4889)</f>
        <v>4885</v>
      </c>
      <c r="M4889" s="286" t="str">
        <f>IF(I4889='5.1'!$E$5,TXM!L4889,"")</f>
        <v/>
      </c>
      <c r="N4889" t="str">
        <f>IFERROR(SMALL($M$5:$M$8000,ROWS($M$5:M4889)),"")</f>
        <v/>
      </c>
      <c r="P4889" t="s">
        <v>2054</v>
      </c>
    </row>
    <row r="4890" spans="1:16" ht="14.4" customHeight="1" x14ac:dyDescent="0.25">
      <c r="A4890" t="s">
        <v>2054</v>
      </c>
      <c r="I4890" s="285" t="s">
        <v>1818</v>
      </c>
      <c r="J4890" t="s">
        <v>105</v>
      </c>
      <c r="K4890" s="300">
        <v>676334</v>
      </c>
      <c r="L4890" s="286">
        <f>ROWS(K$5:K4890)</f>
        <v>4886</v>
      </c>
      <c r="M4890" s="286" t="str">
        <f>IF(I4890='5.1'!$E$5,TXM!L4890,"")</f>
        <v/>
      </c>
      <c r="N4890" t="str">
        <f>IFERROR(SMALL($M$5:$M$8000,ROWS($M$5:M4890)),"")</f>
        <v/>
      </c>
      <c r="P4890" t="s">
        <v>2054</v>
      </c>
    </row>
    <row r="4891" spans="1:16" ht="14.4" customHeight="1" x14ac:dyDescent="0.25">
      <c r="A4891" t="s">
        <v>2054</v>
      </c>
      <c r="I4891" s="285" t="s">
        <v>1818</v>
      </c>
      <c r="J4891" t="s">
        <v>814</v>
      </c>
      <c r="K4891" s="300">
        <v>530765</v>
      </c>
      <c r="L4891" s="286">
        <f>ROWS(K$5:K4891)</f>
        <v>4887</v>
      </c>
      <c r="M4891" s="286" t="str">
        <f>IF(I4891='5.1'!$E$5,TXM!L4891,"")</f>
        <v/>
      </c>
      <c r="N4891" t="str">
        <f>IFERROR(SMALL($M$5:$M$8000,ROWS($M$5:M4891)),"")</f>
        <v/>
      </c>
      <c r="P4891" t="s">
        <v>2054</v>
      </c>
    </row>
    <row r="4892" spans="1:16" ht="14.4" customHeight="1" x14ac:dyDescent="0.25">
      <c r="A4892" t="s">
        <v>2054</v>
      </c>
      <c r="I4892" s="285" t="s">
        <v>1818</v>
      </c>
      <c r="J4892" t="s">
        <v>766</v>
      </c>
      <c r="K4892" s="300">
        <v>485505</v>
      </c>
      <c r="L4892" s="286">
        <f>ROWS(K$5:K4892)</f>
        <v>4888</v>
      </c>
      <c r="M4892" s="286" t="str">
        <f>IF(I4892='5.1'!$E$5,TXM!L4892,"")</f>
        <v/>
      </c>
      <c r="N4892" t="str">
        <f>IFERROR(SMALL($M$5:$M$8000,ROWS($M$5:M4892)),"")</f>
        <v/>
      </c>
      <c r="P4892" t="s">
        <v>2054</v>
      </c>
    </row>
    <row r="4893" spans="1:16" ht="14.4" customHeight="1" x14ac:dyDescent="0.25">
      <c r="A4893" t="s">
        <v>2054</v>
      </c>
      <c r="I4893" s="285" t="s">
        <v>1818</v>
      </c>
      <c r="J4893" t="s">
        <v>800</v>
      </c>
      <c r="K4893" s="300">
        <v>415424</v>
      </c>
      <c r="L4893" s="286">
        <f>ROWS(K$5:K4893)</f>
        <v>4889</v>
      </c>
      <c r="M4893" s="286" t="str">
        <f>IF(I4893='5.1'!$E$5,TXM!L4893,"")</f>
        <v/>
      </c>
      <c r="N4893" t="str">
        <f>IFERROR(SMALL($M$5:$M$8000,ROWS($M$5:M4893)),"")</f>
        <v/>
      </c>
      <c r="P4893" t="s">
        <v>2054</v>
      </c>
    </row>
    <row r="4894" spans="1:16" ht="14.4" customHeight="1" x14ac:dyDescent="0.25">
      <c r="A4894" t="s">
        <v>2054</v>
      </c>
      <c r="I4894" s="285" t="s">
        <v>1818</v>
      </c>
      <c r="J4894" t="s">
        <v>780</v>
      </c>
      <c r="K4894" s="300">
        <v>387331</v>
      </c>
      <c r="L4894" s="286">
        <f>ROWS(K$5:K4894)</f>
        <v>4890</v>
      </c>
      <c r="M4894" s="286" t="str">
        <f>IF(I4894='5.1'!$E$5,TXM!L4894,"")</f>
        <v/>
      </c>
      <c r="N4894" t="str">
        <f>IFERROR(SMALL($M$5:$M$8000,ROWS($M$5:M4894)),"")</f>
        <v/>
      </c>
      <c r="P4894" t="s">
        <v>2054</v>
      </c>
    </row>
    <row r="4895" spans="1:16" ht="14.4" customHeight="1" x14ac:dyDescent="0.25">
      <c r="A4895" t="s">
        <v>2054</v>
      </c>
      <c r="I4895" s="285" t="s">
        <v>1818</v>
      </c>
      <c r="J4895" t="s">
        <v>812</v>
      </c>
      <c r="K4895" s="300">
        <v>370311</v>
      </c>
      <c r="L4895" s="286">
        <f>ROWS(K$5:K4895)</f>
        <v>4891</v>
      </c>
      <c r="M4895" s="286" t="str">
        <f>IF(I4895='5.1'!$E$5,TXM!L4895,"")</f>
        <v/>
      </c>
      <c r="N4895" t="str">
        <f>IFERROR(SMALL($M$5:$M$8000,ROWS($M$5:M4895)),"")</f>
        <v/>
      </c>
      <c r="P4895" t="s">
        <v>2054</v>
      </c>
    </row>
    <row r="4896" spans="1:16" ht="14.4" customHeight="1" x14ac:dyDescent="0.25">
      <c r="A4896" t="s">
        <v>2054</v>
      </c>
      <c r="I4896" s="285" t="s">
        <v>1818</v>
      </c>
      <c r="J4896" t="s">
        <v>1081</v>
      </c>
      <c r="K4896" s="300">
        <v>360686</v>
      </c>
      <c r="L4896" s="286">
        <f>ROWS(K$5:K4896)</f>
        <v>4892</v>
      </c>
      <c r="M4896" s="286" t="str">
        <f>IF(I4896='5.1'!$E$5,TXM!L4896,"")</f>
        <v/>
      </c>
      <c r="N4896" t="str">
        <f>IFERROR(SMALL($M$5:$M$8000,ROWS($M$5:M4896)),"")</f>
        <v/>
      </c>
      <c r="P4896" t="s">
        <v>2054</v>
      </c>
    </row>
    <row r="4897" spans="1:16" ht="14.4" customHeight="1" x14ac:dyDescent="0.25">
      <c r="A4897" t="s">
        <v>2054</v>
      </c>
      <c r="I4897" s="285" t="s">
        <v>1818</v>
      </c>
      <c r="J4897" t="s">
        <v>1087</v>
      </c>
      <c r="K4897" s="300">
        <v>332421</v>
      </c>
      <c r="L4897" s="286">
        <f>ROWS(K$5:K4897)</f>
        <v>4893</v>
      </c>
      <c r="M4897" s="286" t="str">
        <f>IF(I4897='5.1'!$E$5,TXM!L4897,"")</f>
        <v/>
      </c>
      <c r="N4897" t="str">
        <f>IFERROR(SMALL($M$5:$M$8000,ROWS($M$5:M4897)),"")</f>
        <v/>
      </c>
      <c r="P4897" t="s">
        <v>2054</v>
      </c>
    </row>
    <row r="4898" spans="1:16" ht="14.4" customHeight="1" x14ac:dyDescent="0.25">
      <c r="A4898" t="s">
        <v>2054</v>
      </c>
      <c r="I4898" s="285" t="s">
        <v>1818</v>
      </c>
      <c r="J4898" t="s">
        <v>768</v>
      </c>
      <c r="K4898" s="300">
        <v>272296</v>
      </c>
      <c r="L4898" s="286">
        <f>ROWS(K$5:K4898)</f>
        <v>4894</v>
      </c>
      <c r="M4898" s="286" t="str">
        <f>IF(I4898='5.1'!$E$5,TXM!L4898,"")</f>
        <v/>
      </c>
      <c r="N4898" t="str">
        <f>IFERROR(SMALL($M$5:$M$8000,ROWS($M$5:M4898)),"")</f>
        <v/>
      </c>
      <c r="P4898" t="s">
        <v>2054</v>
      </c>
    </row>
    <row r="4899" spans="1:16" ht="14.4" customHeight="1" x14ac:dyDescent="0.25">
      <c r="A4899" t="s">
        <v>2054</v>
      </c>
      <c r="I4899" s="285" t="s">
        <v>1818</v>
      </c>
      <c r="J4899" t="s">
        <v>104</v>
      </c>
      <c r="K4899" s="300">
        <v>248728</v>
      </c>
      <c r="L4899" s="286">
        <f>ROWS(K$5:K4899)</f>
        <v>4895</v>
      </c>
      <c r="M4899" s="286" t="str">
        <f>IF(I4899='5.1'!$E$5,TXM!L4899,"")</f>
        <v/>
      </c>
      <c r="N4899" t="str">
        <f>IFERROR(SMALL($M$5:$M$8000,ROWS($M$5:M4899)),"")</f>
        <v/>
      </c>
      <c r="P4899" t="s">
        <v>2054</v>
      </c>
    </row>
    <row r="4900" spans="1:16" ht="14.4" customHeight="1" x14ac:dyDescent="0.25">
      <c r="A4900" t="s">
        <v>2054</v>
      </c>
      <c r="I4900" s="285" t="s">
        <v>1818</v>
      </c>
      <c r="J4900" t="s">
        <v>734</v>
      </c>
      <c r="K4900" s="300">
        <v>243452</v>
      </c>
      <c r="L4900" s="286">
        <f>ROWS(K$5:K4900)</f>
        <v>4896</v>
      </c>
      <c r="M4900" s="286" t="str">
        <f>IF(I4900='5.1'!$E$5,TXM!L4900,"")</f>
        <v/>
      </c>
      <c r="N4900" t="str">
        <f>IFERROR(SMALL($M$5:$M$8000,ROWS($M$5:M4900)),"")</f>
        <v/>
      </c>
      <c r="P4900" t="s">
        <v>2054</v>
      </c>
    </row>
    <row r="4901" spans="1:16" ht="14.4" customHeight="1" x14ac:dyDescent="0.25">
      <c r="A4901" t="s">
        <v>2054</v>
      </c>
      <c r="I4901" s="285" t="s">
        <v>1818</v>
      </c>
      <c r="J4901" t="s">
        <v>802</v>
      </c>
      <c r="K4901" s="300">
        <v>221351</v>
      </c>
      <c r="L4901" s="286">
        <f>ROWS(K$5:K4901)</f>
        <v>4897</v>
      </c>
      <c r="M4901" s="286" t="str">
        <f>IF(I4901='5.1'!$E$5,TXM!L4901,"")</f>
        <v/>
      </c>
      <c r="N4901" t="str">
        <f>IFERROR(SMALL($M$5:$M$8000,ROWS($M$5:M4901)),"")</f>
        <v/>
      </c>
      <c r="P4901" t="s">
        <v>2054</v>
      </c>
    </row>
    <row r="4902" spans="1:16" ht="14.4" customHeight="1" x14ac:dyDescent="0.25">
      <c r="A4902" t="s">
        <v>2054</v>
      </c>
      <c r="I4902" s="285" t="s">
        <v>1818</v>
      </c>
      <c r="J4902" t="s">
        <v>821</v>
      </c>
      <c r="K4902" s="300">
        <v>214939</v>
      </c>
      <c r="L4902" s="286">
        <f>ROWS(K$5:K4902)</f>
        <v>4898</v>
      </c>
      <c r="M4902" s="286" t="str">
        <f>IF(I4902='5.1'!$E$5,TXM!L4902,"")</f>
        <v/>
      </c>
      <c r="N4902" t="str">
        <f>IFERROR(SMALL($M$5:$M$8000,ROWS($M$5:M4902)),"")</f>
        <v/>
      </c>
      <c r="P4902" t="s">
        <v>2054</v>
      </c>
    </row>
    <row r="4903" spans="1:16" ht="14.4" customHeight="1" x14ac:dyDescent="0.25">
      <c r="A4903" t="s">
        <v>2054</v>
      </c>
      <c r="I4903" s="285" t="s">
        <v>1818</v>
      </c>
      <c r="J4903" t="s">
        <v>760</v>
      </c>
      <c r="K4903" s="300">
        <v>155845</v>
      </c>
      <c r="L4903" s="286">
        <f>ROWS(K$5:K4903)</f>
        <v>4899</v>
      </c>
      <c r="M4903" s="286" t="str">
        <f>IF(I4903='5.1'!$E$5,TXM!L4903,"")</f>
        <v/>
      </c>
      <c r="N4903" t="str">
        <f>IFERROR(SMALL($M$5:$M$8000,ROWS($M$5:M4903)),"")</f>
        <v/>
      </c>
      <c r="P4903" t="s">
        <v>2054</v>
      </c>
    </row>
    <row r="4904" spans="1:16" ht="14.4" customHeight="1" x14ac:dyDescent="0.25">
      <c r="A4904" t="s">
        <v>2054</v>
      </c>
      <c r="I4904" s="285" t="s">
        <v>1818</v>
      </c>
      <c r="J4904" t="s">
        <v>796</v>
      </c>
      <c r="K4904" s="300">
        <v>144113</v>
      </c>
      <c r="L4904" s="286">
        <f>ROWS(K$5:K4904)</f>
        <v>4900</v>
      </c>
      <c r="M4904" s="286" t="str">
        <f>IF(I4904='5.1'!$E$5,TXM!L4904,"")</f>
        <v/>
      </c>
      <c r="N4904" t="str">
        <f>IFERROR(SMALL($M$5:$M$8000,ROWS($M$5:M4904)),"")</f>
        <v/>
      </c>
      <c r="P4904" t="s">
        <v>2054</v>
      </c>
    </row>
    <row r="4905" spans="1:16" ht="14.4" customHeight="1" x14ac:dyDescent="0.25">
      <c r="A4905" t="s">
        <v>2054</v>
      </c>
      <c r="I4905" s="285" t="s">
        <v>1818</v>
      </c>
      <c r="J4905" t="s">
        <v>110</v>
      </c>
      <c r="K4905" s="300">
        <v>128040</v>
      </c>
      <c r="L4905" s="286">
        <f>ROWS(K$5:K4905)</f>
        <v>4901</v>
      </c>
      <c r="M4905" s="286" t="str">
        <f>IF(I4905='5.1'!$E$5,TXM!L4905,"")</f>
        <v/>
      </c>
      <c r="N4905" t="str">
        <f>IFERROR(SMALL($M$5:$M$8000,ROWS($M$5:M4905)),"")</f>
        <v/>
      </c>
      <c r="P4905" t="s">
        <v>2054</v>
      </c>
    </row>
    <row r="4906" spans="1:16" ht="14.4" customHeight="1" x14ac:dyDescent="0.25">
      <c r="A4906" t="s">
        <v>2054</v>
      </c>
      <c r="I4906" s="285" t="s">
        <v>1818</v>
      </c>
      <c r="J4906" t="s">
        <v>1085</v>
      </c>
      <c r="K4906" s="300">
        <v>126495</v>
      </c>
      <c r="L4906" s="286">
        <f>ROWS(K$5:K4906)</f>
        <v>4902</v>
      </c>
      <c r="M4906" s="286" t="str">
        <f>IF(I4906='5.1'!$E$5,TXM!L4906,"")</f>
        <v/>
      </c>
      <c r="N4906" t="str">
        <f>IFERROR(SMALL($M$5:$M$8000,ROWS($M$5:M4906)),"")</f>
        <v/>
      </c>
      <c r="P4906" t="s">
        <v>2054</v>
      </c>
    </row>
    <row r="4907" spans="1:16" ht="14.4" customHeight="1" x14ac:dyDescent="0.25">
      <c r="A4907" t="s">
        <v>2054</v>
      </c>
      <c r="I4907" s="285" t="s">
        <v>1818</v>
      </c>
      <c r="J4907" t="s">
        <v>997</v>
      </c>
      <c r="K4907" s="300">
        <v>124219</v>
      </c>
      <c r="L4907" s="286">
        <f>ROWS(K$5:K4907)</f>
        <v>4903</v>
      </c>
      <c r="M4907" s="286" t="str">
        <f>IF(I4907='5.1'!$E$5,TXM!L4907,"")</f>
        <v/>
      </c>
      <c r="N4907" t="str">
        <f>IFERROR(SMALL($M$5:$M$8000,ROWS($M$5:M4907)),"")</f>
        <v/>
      </c>
      <c r="P4907" t="s">
        <v>2054</v>
      </c>
    </row>
    <row r="4908" spans="1:16" ht="14.4" customHeight="1" x14ac:dyDescent="0.25">
      <c r="A4908" t="s">
        <v>2054</v>
      </c>
      <c r="I4908" s="285" t="s">
        <v>1818</v>
      </c>
      <c r="J4908" t="s">
        <v>1084</v>
      </c>
      <c r="K4908" s="300">
        <v>109833</v>
      </c>
      <c r="L4908" s="286">
        <f>ROWS(K$5:K4908)</f>
        <v>4904</v>
      </c>
      <c r="M4908" s="286" t="str">
        <f>IF(I4908='5.1'!$E$5,TXM!L4908,"")</f>
        <v/>
      </c>
      <c r="N4908" t="str">
        <f>IFERROR(SMALL($M$5:$M$8000,ROWS($M$5:M4908)),"")</f>
        <v/>
      </c>
      <c r="P4908" t="s">
        <v>2054</v>
      </c>
    </row>
    <row r="4909" spans="1:16" ht="14.4" customHeight="1" x14ac:dyDescent="0.25">
      <c r="A4909" t="s">
        <v>2054</v>
      </c>
      <c r="I4909" s="285" t="s">
        <v>1818</v>
      </c>
      <c r="J4909" t="s">
        <v>1097</v>
      </c>
      <c r="K4909" s="300">
        <v>89059</v>
      </c>
      <c r="L4909" s="286">
        <f>ROWS(K$5:K4909)</f>
        <v>4905</v>
      </c>
      <c r="M4909" s="286" t="str">
        <f>IF(I4909='5.1'!$E$5,TXM!L4909,"")</f>
        <v/>
      </c>
      <c r="N4909" t="str">
        <f>IFERROR(SMALL($M$5:$M$8000,ROWS($M$5:M4909)),"")</f>
        <v/>
      </c>
      <c r="P4909" t="s">
        <v>2054</v>
      </c>
    </row>
    <row r="4910" spans="1:16" ht="14.4" customHeight="1" x14ac:dyDescent="0.25">
      <c r="A4910" t="s">
        <v>2054</v>
      </c>
      <c r="I4910" s="285" t="s">
        <v>1818</v>
      </c>
      <c r="J4910" t="s">
        <v>1083</v>
      </c>
      <c r="K4910" s="300">
        <v>88450</v>
      </c>
      <c r="L4910" s="286">
        <f>ROWS(K$5:K4910)</f>
        <v>4906</v>
      </c>
      <c r="M4910" s="286" t="str">
        <f>IF(I4910='5.1'!$E$5,TXM!L4910,"")</f>
        <v/>
      </c>
      <c r="N4910" t="str">
        <f>IFERROR(SMALL($M$5:$M$8000,ROWS($M$5:M4910)),"")</f>
        <v/>
      </c>
      <c r="P4910" t="s">
        <v>2054</v>
      </c>
    </row>
    <row r="4911" spans="1:16" ht="14.4" customHeight="1" x14ac:dyDescent="0.25">
      <c r="A4911" t="s">
        <v>2054</v>
      </c>
      <c r="I4911" s="285" t="s">
        <v>1818</v>
      </c>
      <c r="J4911" t="s">
        <v>788</v>
      </c>
      <c r="K4911" s="300">
        <v>59693</v>
      </c>
      <c r="L4911" s="286">
        <f>ROWS(K$5:K4911)</f>
        <v>4907</v>
      </c>
      <c r="M4911" s="286" t="str">
        <f>IF(I4911='5.1'!$E$5,TXM!L4911,"")</f>
        <v/>
      </c>
      <c r="N4911" t="str">
        <f>IFERROR(SMALL($M$5:$M$8000,ROWS($M$5:M4911)),"")</f>
        <v/>
      </c>
      <c r="P4911" t="s">
        <v>2054</v>
      </c>
    </row>
    <row r="4912" spans="1:16" ht="14.4" customHeight="1" x14ac:dyDescent="0.25">
      <c r="A4912" t="s">
        <v>2054</v>
      </c>
      <c r="I4912" s="285" t="s">
        <v>1818</v>
      </c>
      <c r="J4912" t="s">
        <v>107</v>
      </c>
      <c r="K4912" s="300">
        <v>56358</v>
      </c>
      <c r="L4912" s="286">
        <f>ROWS(K$5:K4912)</f>
        <v>4908</v>
      </c>
      <c r="M4912" s="286" t="str">
        <f>IF(I4912='5.1'!$E$5,TXM!L4912,"")</f>
        <v/>
      </c>
      <c r="N4912" t="str">
        <f>IFERROR(SMALL($M$5:$M$8000,ROWS($M$5:M4912)),"")</f>
        <v/>
      </c>
      <c r="P4912" t="s">
        <v>2054</v>
      </c>
    </row>
    <row r="4913" spans="1:16" ht="14.4" customHeight="1" x14ac:dyDescent="0.25">
      <c r="A4913" t="s">
        <v>2054</v>
      </c>
      <c r="I4913" s="285" t="s">
        <v>1818</v>
      </c>
      <c r="J4913" t="s">
        <v>823</v>
      </c>
      <c r="K4913" s="300">
        <v>51944</v>
      </c>
      <c r="L4913" s="286">
        <f>ROWS(K$5:K4913)</f>
        <v>4909</v>
      </c>
      <c r="M4913" s="286" t="str">
        <f>IF(I4913='5.1'!$E$5,TXM!L4913,"")</f>
        <v/>
      </c>
      <c r="N4913" t="str">
        <f>IFERROR(SMALL($M$5:$M$8000,ROWS($M$5:M4913)),"")</f>
        <v/>
      </c>
      <c r="P4913" t="s">
        <v>2054</v>
      </c>
    </row>
    <row r="4914" spans="1:16" ht="14.4" customHeight="1" x14ac:dyDescent="0.25">
      <c r="A4914" t="s">
        <v>2054</v>
      </c>
      <c r="I4914" s="285" t="s">
        <v>1818</v>
      </c>
      <c r="J4914" t="s">
        <v>818</v>
      </c>
      <c r="K4914" s="300">
        <v>23589</v>
      </c>
      <c r="L4914" s="286">
        <f>ROWS(K$5:K4914)</f>
        <v>4910</v>
      </c>
      <c r="M4914" s="286" t="str">
        <f>IF(I4914='5.1'!$E$5,TXM!L4914,"")</f>
        <v/>
      </c>
      <c r="N4914" t="str">
        <f>IFERROR(SMALL($M$5:$M$8000,ROWS($M$5:M4914)),"")</f>
        <v/>
      </c>
      <c r="P4914" t="s">
        <v>2054</v>
      </c>
    </row>
    <row r="4915" spans="1:16" ht="14.4" customHeight="1" x14ac:dyDescent="0.25">
      <c r="A4915" t="s">
        <v>2054</v>
      </c>
      <c r="I4915" s="285" t="s">
        <v>1818</v>
      </c>
      <c r="J4915" t="s">
        <v>1076</v>
      </c>
      <c r="K4915" s="300">
        <v>18539</v>
      </c>
      <c r="L4915" s="286">
        <f>ROWS(K$5:K4915)</f>
        <v>4911</v>
      </c>
      <c r="M4915" s="286" t="str">
        <f>IF(I4915='5.1'!$E$5,TXM!L4915,"")</f>
        <v/>
      </c>
      <c r="N4915" t="str">
        <f>IFERROR(SMALL($M$5:$M$8000,ROWS($M$5:M4915)),"")</f>
        <v/>
      </c>
      <c r="P4915" t="s">
        <v>2054</v>
      </c>
    </row>
    <row r="4916" spans="1:16" ht="14.4" customHeight="1" x14ac:dyDescent="0.25">
      <c r="A4916" t="s">
        <v>2054</v>
      </c>
      <c r="I4916" s="285" t="s">
        <v>1818</v>
      </c>
      <c r="J4916" t="s">
        <v>772</v>
      </c>
      <c r="K4916" s="300">
        <v>15048</v>
      </c>
      <c r="L4916" s="286">
        <f>ROWS(K$5:K4916)</f>
        <v>4912</v>
      </c>
      <c r="M4916" s="286" t="str">
        <f>IF(I4916='5.1'!$E$5,TXM!L4916,"")</f>
        <v/>
      </c>
      <c r="N4916" t="str">
        <f>IFERROR(SMALL($M$5:$M$8000,ROWS($M$5:M4916)),"")</f>
        <v/>
      </c>
      <c r="P4916" t="s">
        <v>2054</v>
      </c>
    </row>
    <row r="4917" spans="1:16" ht="14.4" customHeight="1" x14ac:dyDescent="0.25">
      <c r="A4917" t="s">
        <v>2054</v>
      </c>
      <c r="I4917" s="285" t="s">
        <v>1818</v>
      </c>
      <c r="J4917" t="s">
        <v>1089</v>
      </c>
      <c r="K4917" s="300">
        <v>9683</v>
      </c>
      <c r="L4917" s="286">
        <f>ROWS(K$5:K4917)</f>
        <v>4913</v>
      </c>
      <c r="M4917" s="286" t="str">
        <f>IF(I4917='5.1'!$E$5,TXM!L4917,"")</f>
        <v/>
      </c>
      <c r="N4917" t="str">
        <f>IFERROR(SMALL($M$5:$M$8000,ROWS($M$5:M4917)),"")</f>
        <v/>
      </c>
      <c r="P4917" t="s">
        <v>2054</v>
      </c>
    </row>
    <row r="4918" spans="1:16" ht="14.4" customHeight="1" x14ac:dyDescent="0.25">
      <c r="A4918" t="s">
        <v>2054</v>
      </c>
      <c r="I4918" s="285" t="s">
        <v>1818</v>
      </c>
      <c r="J4918" t="s">
        <v>1094</v>
      </c>
      <c r="K4918" s="300">
        <v>9214</v>
      </c>
      <c r="L4918" s="286">
        <f>ROWS(K$5:K4918)</f>
        <v>4914</v>
      </c>
      <c r="M4918" s="286" t="str">
        <f>IF(I4918='5.1'!$E$5,TXM!L4918,"")</f>
        <v/>
      </c>
      <c r="N4918" t="str">
        <f>IFERROR(SMALL($M$5:$M$8000,ROWS($M$5:M4918)),"")</f>
        <v/>
      </c>
      <c r="P4918" t="s">
        <v>2054</v>
      </c>
    </row>
    <row r="4919" spans="1:16" ht="14.4" customHeight="1" x14ac:dyDescent="0.25">
      <c r="A4919" t="s">
        <v>2054</v>
      </c>
      <c r="I4919" s="285" t="s">
        <v>1818</v>
      </c>
      <c r="J4919" t="s">
        <v>770</v>
      </c>
      <c r="K4919" s="300">
        <v>6901</v>
      </c>
      <c r="L4919" s="286">
        <f>ROWS(K$5:K4919)</f>
        <v>4915</v>
      </c>
      <c r="M4919" s="286" t="str">
        <f>IF(I4919='5.1'!$E$5,TXM!L4919,"")</f>
        <v/>
      </c>
      <c r="N4919" t="str">
        <f>IFERROR(SMALL($M$5:$M$8000,ROWS($M$5:M4919)),"")</f>
        <v/>
      </c>
      <c r="P4919" t="s">
        <v>2054</v>
      </c>
    </row>
    <row r="4920" spans="1:16" ht="14.4" customHeight="1" x14ac:dyDescent="0.25">
      <c r="A4920" t="s">
        <v>2054</v>
      </c>
      <c r="I4920" s="285" t="s">
        <v>1818</v>
      </c>
      <c r="J4920" t="s">
        <v>740</v>
      </c>
      <c r="K4920" s="300">
        <v>4614</v>
      </c>
      <c r="L4920" s="286">
        <f>ROWS(K$5:K4920)</f>
        <v>4916</v>
      </c>
      <c r="M4920" s="286" t="str">
        <f>IF(I4920='5.1'!$E$5,TXM!L4920,"")</f>
        <v/>
      </c>
      <c r="N4920" t="str">
        <f>IFERROR(SMALL($M$5:$M$8000,ROWS($M$5:M4920)),"")</f>
        <v/>
      </c>
      <c r="P4920" t="s">
        <v>2054</v>
      </c>
    </row>
    <row r="4921" spans="1:16" ht="14.4" customHeight="1" x14ac:dyDescent="0.25">
      <c r="A4921" t="s">
        <v>2054</v>
      </c>
      <c r="I4921" s="285" t="s">
        <v>1818</v>
      </c>
      <c r="J4921" t="s">
        <v>1088</v>
      </c>
      <c r="K4921" s="300">
        <v>3803</v>
      </c>
      <c r="L4921" s="286">
        <f>ROWS(K$5:K4921)</f>
        <v>4917</v>
      </c>
      <c r="M4921" s="286" t="str">
        <f>IF(I4921='5.1'!$E$5,TXM!L4921,"")</f>
        <v/>
      </c>
      <c r="N4921" t="str">
        <f>IFERROR(SMALL($M$5:$M$8000,ROWS($M$5:M4921)),"")</f>
        <v/>
      </c>
      <c r="P4921" t="s">
        <v>2054</v>
      </c>
    </row>
    <row r="4922" spans="1:16" ht="14.4" customHeight="1" x14ac:dyDescent="0.25">
      <c r="A4922" t="s">
        <v>2054</v>
      </c>
      <c r="I4922" s="285" t="s">
        <v>1818</v>
      </c>
      <c r="J4922" t="s">
        <v>709</v>
      </c>
      <c r="K4922" s="300">
        <v>2935</v>
      </c>
      <c r="L4922" s="286">
        <f>ROWS(K$5:K4922)</f>
        <v>4918</v>
      </c>
      <c r="M4922" s="286" t="str">
        <f>IF(I4922='5.1'!$E$5,TXM!L4922,"")</f>
        <v/>
      </c>
      <c r="N4922" t="str">
        <f>IFERROR(SMALL($M$5:$M$8000,ROWS($M$5:M4922)),"")</f>
        <v/>
      </c>
      <c r="P4922" t="s">
        <v>2054</v>
      </c>
    </row>
    <row r="4923" spans="1:16" ht="14.4" customHeight="1" x14ac:dyDescent="0.25">
      <c r="A4923" t="s">
        <v>2054</v>
      </c>
      <c r="I4923" s="285" t="s">
        <v>1818</v>
      </c>
      <c r="J4923" t="s">
        <v>111</v>
      </c>
      <c r="K4923" s="300">
        <v>2330</v>
      </c>
      <c r="L4923" s="286">
        <f>ROWS(K$5:K4923)</f>
        <v>4919</v>
      </c>
      <c r="M4923" s="286" t="str">
        <f>IF(I4923='5.1'!$E$5,TXM!L4923,"")</f>
        <v/>
      </c>
      <c r="N4923" t="str">
        <f>IFERROR(SMALL($M$5:$M$8000,ROWS($M$5:M4923)),"")</f>
        <v/>
      </c>
      <c r="P4923" t="s">
        <v>2054</v>
      </c>
    </row>
    <row r="4924" spans="1:16" ht="14.4" customHeight="1" x14ac:dyDescent="0.25">
      <c r="A4924" t="s">
        <v>2054</v>
      </c>
      <c r="I4924" s="285" t="s">
        <v>1818</v>
      </c>
      <c r="J4924" t="s">
        <v>707</v>
      </c>
      <c r="K4924" s="300">
        <v>1643</v>
      </c>
      <c r="L4924" s="286">
        <f>ROWS(K$5:K4924)</f>
        <v>4920</v>
      </c>
      <c r="M4924" s="286" t="str">
        <f>IF(I4924='5.1'!$E$5,TXM!L4924,"")</f>
        <v/>
      </c>
      <c r="N4924" t="str">
        <f>IFERROR(SMALL($M$5:$M$8000,ROWS($M$5:M4924)),"")</f>
        <v/>
      </c>
      <c r="P4924" t="s">
        <v>2054</v>
      </c>
    </row>
    <row r="4925" spans="1:16" ht="14.4" customHeight="1" x14ac:dyDescent="0.25">
      <c r="A4925" t="s">
        <v>2054</v>
      </c>
      <c r="I4925" s="285" t="s">
        <v>1818</v>
      </c>
      <c r="J4925" t="s">
        <v>786</v>
      </c>
      <c r="K4925" s="300">
        <v>1085</v>
      </c>
      <c r="L4925" s="286">
        <f>ROWS(K$5:K4925)</f>
        <v>4921</v>
      </c>
      <c r="M4925" s="286" t="str">
        <f>IF(I4925='5.1'!$E$5,TXM!L4925,"")</f>
        <v/>
      </c>
      <c r="N4925" t="str">
        <f>IFERROR(SMALL($M$5:$M$8000,ROWS($M$5:M4925)),"")</f>
        <v/>
      </c>
      <c r="P4925" t="s">
        <v>2054</v>
      </c>
    </row>
    <row r="4926" spans="1:16" ht="14.4" customHeight="1" x14ac:dyDescent="0.25">
      <c r="A4926" t="s">
        <v>2054</v>
      </c>
      <c r="I4926" s="285" t="s">
        <v>1818</v>
      </c>
      <c r="J4926" t="s">
        <v>116</v>
      </c>
      <c r="K4926" s="300">
        <v>1053</v>
      </c>
      <c r="L4926" s="286">
        <f>ROWS(K$5:K4926)</f>
        <v>4922</v>
      </c>
      <c r="M4926" s="286" t="str">
        <f>IF(I4926='5.1'!$E$5,TXM!L4926,"")</f>
        <v/>
      </c>
      <c r="N4926" t="str">
        <f>IFERROR(SMALL($M$5:$M$8000,ROWS($M$5:M4926)),"")</f>
        <v/>
      </c>
      <c r="P4926" t="s">
        <v>2054</v>
      </c>
    </row>
    <row r="4927" spans="1:16" ht="14.4" customHeight="1" x14ac:dyDescent="0.25">
      <c r="A4927" t="s">
        <v>2054</v>
      </c>
      <c r="I4927" s="285" t="s">
        <v>1818</v>
      </c>
      <c r="J4927" t="s">
        <v>752</v>
      </c>
      <c r="K4927" s="300">
        <v>1034</v>
      </c>
      <c r="L4927" s="286">
        <f>ROWS(K$5:K4927)</f>
        <v>4923</v>
      </c>
      <c r="M4927" s="286" t="str">
        <f>IF(I4927='5.1'!$E$5,TXM!L4927,"")</f>
        <v/>
      </c>
      <c r="N4927" t="str">
        <f>IFERROR(SMALL($M$5:$M$8000,ROWS($M$5:M4927)),"")</f>
        <v/>
      </c>
      <c r="P4927" t="s">
        <v>2054</v>
      </c>
    </row>
    <row r="4928" spans="1:16" ht="14.4" customHeight="1" x14ac:dyDescent="0.25">
      <c r="A4928" t="s">
        <v>2054</v>
      </c>
      <c r="I4928" s="285" t="s">
        <v>1818</v>
      </c>
      <c r="J4928" t="s">
        <v>1092</v>
      </c>
      <c r="K4928" s="300">
        <v>1030</v>
      </c>
      <c r="L4928" s="286">
        <f>ROWS(K$5:K4928)</f>
        <v>4924</v>
      </c>
      <c r="M4928" s="286" t="str">
        <f>IF(I4928='5.1'!$E$5,TXM!L4928,"")</f>
        <v/>
      </c>
      <c r="N4928" t="str">
        <f>IFERROR(SMALL($M$5:$M$8000,ROWS($M$5:M4928)),"")</f>
        <v/>
      </c>
      <c r="P4928" t="s">
        <v>2054</v>
      </c>
    </row>
    <row r="4929" spans="1:16" ht="14.4" customHeight="1" x14ac:dyDescent="0.25">
      <c r="A4929" t="s">
        <v>2054</v>
      </c>
      <c r="I4929" s="285" t="s">
        <v>1818</v>
      </c>
      <c r="J4929" t="s">
        <v>748</v>
      </c>
      <c r="K4929" s="300">
        <v>800</v>
      </c>
      <c r="L4929" s="286">
        <f>ROWS(K$5:K4929)</f>
        <v>4925</v>
      </c>
      <c r="M4929" s="286" t="str">
        <f>IF(I4929='5.1'!$E$5,TXM!L4929,"")</f>
        <v/>
      </c>
      <c r="N4929" t="str">
        <f>IFERROR(SMALL($M$5:$M$8000,ROWS($M$5:M4929)),"")</f>
        <v/>
      </c>
      <c r="P4929" t="s">
        <v>2054</v>
      </c>
    </row>
    <row r="4930" spans="1:16" ht="14.4" customHeight="1" x14ac:dyDescent="0.25">
      <c r="A4930" t="s">
        <v>2054</v>
      </c>
      <c r="I4930" s="285" t="s">
        <v>1818</v>
      </c>
      <c r="J4930" t="s">
        <v>705</v>
      </c>
      <c r="K4930" s="300">
        <v>751</v>
      </c>
      <c r="L4930" s="286">
        <f>ROWS(K$5:K4930)</f>
        <v>4926</v>
      </c>
      <c r="M4930" s="286" t="str">
        <f>IF(I4930='5.1'!$E$5,TXM!L4930,"")</f>
        <v/>
      </c>
      <c r="N4930" t="str">
        <f>IFERROR(SMALL($M$5:$M$8000,ROWS($M$5:M4930)),"")</f>
        <v/>
      </c>
      <c r="P4930" t="s">
        <v>2054</v>
      </c>
    </row>
    <row r="4931" spans="1:16" ht="14.4" customHeight="1" x14ac:dyDescent="0.25">
      <c r="A4931" t="s">
        <v>2054</v>
      </c>
      <c r="I4931" s="285" t="s">
        <v>1818</v>
      </c>
      <c r="J4931" t="s">
        <v>756</v>
      </c>
      <c r="K4931" s="300">
        <v>42</v>
      </c>
      <c r="L4931" s="286">
        <f>ROWS(K$5:K4931)</f>
        <v>4927</v>
      </c>
      <c r="M4931" s="286" t="str">
        <f>IF(I4931='5.1'!$E$5,TXM!L4931,"")</f>
        <v/>
      </c>
      <c r="N4931" t="str">
        <f>IFERROR(SMALL($M$5:$M$8000,ROWS($M$5:M4931)),"")</f>
        <v/>
      </c>
      <c r="P4931" t="s">
        <v>2054</v>
      </c>
    </row>
    <row r="4932" spans="1:16" ht="14.4" customHeight="1" x14ac:dyDescent="0.25">
      <c r="A4932" t="s">
        <v>2054</v>
      </c>
      <c r="I4932" s="285" t="s">
        <v>1818</v>
      </c>
      <c r="J4932" t="s">
        <v>713</v>
      </c>
      <c r="K4932" s="300">
        <v>21</v>
      </c>
      <c r="L4932" s="286">
        <f>ROWS(K$5:K4932)</f>
        <v>4928</v>
      </c>
      <c r="M4932" s="286" t="str">
        <f>IF(I4932='5.1'!$E$5,TXM!L4932,"")</f>
        <v/>
      </c>
      <c r="N4932" t="str">
        <f>IFERROR(SMALL($M$5:$M$8000,ROWS($M$5:M4932)),"")</f>
        <v/>
      </c>
      <c r="P4932" t="s">
        <v>2054</v>
      </c>
    </row>
    <row r="4933" spans="1:16" ht="14.4" customHeight="1" x14ac:dyDescent="0.25">
      <c r="A4933" t="s">
        <v>2054</v>
      </c>
      <c r="I4933" s="285" t="s">
        <v>2009</v>
      </c>
      <c r="J4933" t="s">
        <v>1093</v>
      </c>
      <c r="K4933" s="300">
        <v>5401251</v>
      </c>
      <c r="L4933" s="286">
        <f>ROWS(K$5:K4933)</f>
        <v>4929</v>
      </c>
      <c r="M4933" s="286" t="str">
        <f>IF(I4933='5.1'!$E$5,TXM!L4933,"")</f>
        <v/>
      </c>
      <c r="N4933" t="str">
        <f>IFERROR(SMALL($M$5:$M$8000,ROWS($M$5:M4933)),"")</f>
        <v/>
      </c>
      <c r="P4933" t="s">
        <v>2054</v>
      </c>
    </row>
    <row r="4934" spans="1:16" ht="14.4" customHeight="1" x14ac:dyDescent="0.25">
      <c r="A4934" t="s">
        <v>2054</v>
      </c>
      <c r="I4934" s="285" t="s">
        <v>2009</v>
      </c>
      <c r="J4934" t="s">
        <v>808</v>
      </c>
      <c r="K4934" s="300">
        <v>3544668</v>
      </c>
      <c r="L4934" s="286">
        <f>ROWS(K$5:K4934)</f>
        <v>4930</v>
      </c>
      <c r="M4934" s="286" t="str">
        <f>IF(I4934='5.1'!$E$5,TXM!L4934,"")</f>
        <v/>
      </c>
      <c r="N4934" t="str">
        <f>IFERROR(SMALL($M$5:$M$8000,ROWS($M$5:M4934)),"")</f>
        <v/>
      </c>
      <c r="P4934" t="s">
        <v>2054</v>
      </c>
    </row>
    <row r="4935" spans="1:16" ht="14.4" customHeight="1" x14ac:dyDescent="0.25">
      <c r="A4935" t="s">
        <v>2054</v>
      </c>
      <c r="I4935" s="285" t="s">
        <v>2009</v>
      </c>
      <c r="J4935" t="s">
        <v>997</v>
      </c>
      <c r="K4935" s="300">
        <v>1745977</v>
      </c>
      <c r="L4935" s="286">
        <f>ROWS(K$5:K4935)</f>
        <v>4931</v>
      </c>
      <c r="M4935" s="286" t="str">
        <f>IF(I4935='5.1'!$E$5,TXM!L4935,"")</f>
        <v/>
      </c>
      <c r="N4935" t="str">
        <f>IFERROR(SMALL($M$5:$M$8000,ROWS($M$5:M4935)),"")</f>
        <v/>
      </c>
      <c r="P4935" t="s">
        <v>2054</v>
      </c>
    </row>
    <row r="4936" spans="1:16" ht="14.4" customHeight="1" x14ac:dyDescent="0.25">
      <c r="A4936" t="s">
        <v>2054</v>
      </c>
      <c r="I4936" s="285" t="s">
        <v>2009</v>
      </c>
      <c r="J4936" t="s">
        <v>806</v>
      </c>
      <c r="K4936" s="300">
        <v>1489300</v>
      </c>
      <c r="L4936" s="286">
        <f>ROWS(K$5:K4936)</f>
        <v>4932</v>
      </c>
      <c r="M4936" s="286" t="str">
        <f>IF(I4936='5.1'!$E$5,TXM!L4936,"")</f>
        <v/>
      </c>
      <c r="N4936" t="str">
        <f>IFERROR(SMALL($M$5:$M$8000,ROWS($M$5:M4936)),"")</f>
        <v/>
      </c>
      <c r="P4936" t="s">
        <v>2054</v>
      </c>
    </row>
    <row r="4937" spans="1:16" ht="14.4" customHeight="1" x14ac:dyDescent="0.25">
      <c r="A4937" t="s">
        <v>2054</v>
      </c>
      <c r="I4937" s="285" t="s">
        <v>2009</v>
      </c>
      <c r="J4937" t="s">
        <v>766</v>
      </c>
      <c r="K4937" s="300">
        <v>166926</v>
      </c>
      <c r="L4937" s="286">
        <f>ROWS(K$5:K4937)</f>
        <v>4933</v>
      </c>
      <c r="M4937" s="286" t="str">
        <f>IF(I4937='5.1'!$E$5,TXM!L4937,"")</f>
        <v/>
      </c>
      <c r="N4937" t="str">
        <f>IFERROR(SMALL($M$5:$M$8000,ROWS($M$5:M4937)),"")</f>
        <v/>
      </c>
      <c r="P4937" t="s">
        <v>2054</v>
      </c>
    </row>
    <row r="4938" spans="1:16" ht="14.4" customHeight="1" x14ac:dyDescent="0.25">
      <c r="A4938" t="s">
        <v>2054</v>
      </c>
      <c r="I4938" s="285" t="s">
        <v>2009</v>
      </c>
      <c r="J4938" t="s">
        <v>723</v>
      </c>
      <c r="K4938" s="300">
        <v>116742</v>
      </c>
      <c r="L4938" s="286">
        <f>ROWS(K$5:K4938)</f>
        <v>4934</v>
      </c>
      <c r="M4938" s="286" t="str">
        <f>IF(I4938='5.1'!$E$5,TXM!L4938,"")</f>
        <v/>
      </c>
      <c r="N4938" t="str">
        <f>IFERROR(SMALL($M$5:$M$8000,ROWS($M$5:M4938)),"")</f>
        <v/>
      </c>
      <c r="P4938" t="s">
        <v>2054</v>
      </c>
    </row>
    <row r="4939" spans="1:16" ht="14.4" customHeight="1" x14ac:dyDescent="0.25">
      <c r="A4939" t="s">
        <v>2054</v>
      </c>
      <c r="I4939" s="285" t="s">
        <v>2009</v>
      </c>
      <c r="J4939" t="s">
        <v>106</v>
      </c>
      <c r="K4939" s="300">
        <v>53138</v>
      </c>
      <c r="L4939" s="286">
        <f>ROWS(K$5:K4939)</f>
        <v>4935</v>
      </c>
      <c r="M4939" s="286" t="str">
        <f>IF(I4939='5.1'!$E$5,TXM!L4939,"")</f>
        <v/>
      </c>
      <c r="N4939" t="str">
        <f>IFERROR(SMALL($M$5:$M$8000,ROWS($M$5:M4939)),"")</f>
        <v/>
      </c>
      <c r="P4939" t="s">
        <v>2054</v>
      </c>
    </row>
    <row r="4940" spans="1:16" ht="14.4" customHeight="1" x14ac:dyDescent="0.25">
      <c r="A4940" t="s">
        <v>2054</v>
      </c>
      <c r="I4940" s="285" t="s">
        <v>2009</v>
      </c>
      <c r="J4940" t="s">
        <v>1096</v>
      </c>
      <c r="K4940" s="300">
        <v>20750</v>
      </c>
      <c r="L4940" s="286">
        <f>ROWS(K$5:K4940)</f>
        <v>4936</v>
      </c>
      <c r="M4940" s="286" t="str">
        <f>IF(I4940='5.1'!$E$5,TXM!L4940,"")</f>
        <v/>
      </c>
      <c r="N4940" t="str">
        <f>IFERROR(SMALL($M$5:$M$8000,ROWS($M$5:M4940)),"")</f>
        <v/>
      </c>
      <c r="P4940" t="s">
        <v>2054</v>
      </c>
    </row>
    <row r="4941" spans="1:16" ht="14.4" customHeight="1" x14ac:dyDescent="0.25">
      <c r="A4941" t="s">
        <v>2054</v>
      </c>
      <c r="I4941" s="285" t="s">
        <v>2009</v>
      </c>
      <c r="J4941" t="s">
        <v>768</v>
      </c>
      <c r="K4941" s="300">
        <v>18754</v>
      </c>
      <c r="L4941" s="286">
        <f>ROWS(K$5:K4941)</f>
        <v>4937</v>
      </c>
      <c r="M4941" s="286" t="str">
        <f>IF(I4941='5.1'!$E$5,TXM!L4941,"")</f>
        <v/>
      </c>
      <c r="N4941" t="str">
        <f>IFERROR(SMALL($M$5:$M$8000,ROWS($M$5:M4941)),"")</f>
        <v/>
      </c>
      <c r="P4941" t="s">
        <v>2054</v>
      </c>
    </row>
    <row r="4942" spans="1:16" ht="14.4" customHeight="1" x14ac:dyDescent="0.25">
      <c r="A4942" t="s">
        <v>2054</v>
      </c>
      <c r="I4942" s="285" t="s">
        <v>2009</v>
      </c>
      <c r="J4942" t="s">
        <v>760</v>
      </c>
      <c r="K4942" s="300">
        <v>16220</v>
      </c>
      <c r="L4942" s="286">
        <f>ROWS(K$5:K4942)</f>
        <v>4938</v>
      </c>
      <c r="M4942" s="286" t="str">
        <f>IF(I4942='5.1'!$E$5,TXM!L4942,"")</f>
        <v/>
      </c>
      <c r="N4942" t="str">
        <f>IFERROR(SMALL($M$5:$M$8000,ROWS($M$5:M4942)),"")</f>
        <v/>
      </c>
      <c r="P4942" t="s">
        <v>2054</v>
      </c>
    </row>
    <row r="4943" spans="1:16" ht="14.4" customHeight="1" x14ac:dyDescent="0.25">
      <c r="A4943" t="s">
        <v>2054</v>
      </c>
      <c r="I4943" s="285" t="s">
        <v>2009</v>
      </c>
      <c r="J4943" t="s">
        <v>788</v>
      </c>
      <c r="K4943" s="300">
        <v>15411</v>
      </c>
      <c r="L4943" s="286">
        <f>ROWS(K$5:K4943)</f>
        <v>4939</v>
      </c>
      <c r="M4943" s="286" t="str">
        <f>IF(I4943='5.1'!$E$5,TXM!L4943,"")</f>
        <v/>
      </c>
      <c r="N4943" t="str">
        <f>IFERROR(SMALL($M$5:$M$8000,ROWS($M$5:M4943)),"")</f>
        <v/>
      </c>
      <c r="P4943" t="s">
        <v>2054</v>
      </c>
    </row>
    <row r="4944" spans="1:16" ht="14.4" customHeight="1" x14ac:dyDescent="0.25">
      <c r="A4944" t="s">
        <v>2054</v>
      </c>
      <c r="I4944" s="285" t="s">
        <v>2009</v>
      </c>
      <c r="J4944" t="s">
        <v>780</v>
      </c>
      <c r="K4944" s="300">
        <v>13433</v>
      </c>
      <c r="L4944" s="286">
        <f>ROWS(K$5:K4944)</f>
        <v>4940</v>
      </c>
      <c r="M4944" s="286" t="str">
        <f>IF(I4944='5.1'!$E$5,TXM!L4944,"")</f>
        <v/>
      </c>
      <c r="N4944" t="str">
        <f>IFERROR(SMALL($M$5:$M$8000,ROWS($M$5:M4944)),"")</f>
        <v/>
      </c>
      <c r="P4944" t="s">
        <v>2054</v>
      </c>
    </row>
    <row r="4945" spans="1:16" ht="14.4" customHeight="1" x14ac:dyDescent="0.25">
      <c r="A4945" t="s">
        <v>2054</v>
      </c>
      <c r="I4945" s="285" t="s">
        <v>2009</v>
      </c>
      <c r="J4945" t="s">
        <v>118</v>
      </c>
      <c r="K4945" s="300">
        <v>11110</v>
      </c>
      <c r="L4945" s="286">
        <f>ROWS(K$5:K4945)</f>
        <v>4941</v>
      </c>
      <c r="M4945" s="286" t="str">
        <f>IF(I4945='5.1'!$E$5,TXM!L4945,"")</f>
        <v/>
      </c>
      <c r="N4945" t="str">
        <f>IFERROR(SMALL($M$5:$M$8000,ROWS($M$5:M4945)),"")</f>
        <v/>
      </c>
      <c r="P4945" t="s">
        <v>2054</v>
      </c>
    </row>
    <row r="4946" spans="1:16" ht="14.4" customHeight="1" x14ac:dyDescent="0.25">
      <c r="A4946" t="s">
        <v>2054</v>
      </c>
      <c r="I4946" s="285" t="s">
        <v>2009</v>
      </c>
      <c r="J4946" t="s">
        <v>102</v>
      </c>
      <c r="K4946" s="300">
        <v>8291</v>
      </c>
      <c r="L4946" s="286">
        <f>ROWS(K$5:K4946)</f>
        <v>4942</v>
      </c>
      <c r="M4946" s="286" t="str">
        <f>IF(I4946='5.1'!$E$5,TXM!L4946,"")</f>
        <v/>
      </c>
      <c r="N4946" t="str">
        <f>IFERROR(SMALL($M$5:$M$8000,ROWS($M$5:M4946)),"")</f>
        <v/>
      </c>
      <c r="P4946" t="s">
        <v>2054</v>
      </c>
    </row>
    <row r="4947" spans="1:16" ht="14.4" customHeight="1" x14ac:dyDescent="0.25">
      <c r="A4947" t="s">
        <v>2054</v>
      </c>
      <c r="I4947" s="285" t="s">
        <v>2009</v>
      </c>
      <c r="J4947" t="s">
        <v>105</v>
      </c>
      <c r="K4947" s="300">
        <v>7778</v>
      </c>
      <c r="L4947" s="286">
        <f>ROWS(K$5:K4947)</f>
        <v>4943</v>
      </c>
      <c r="M4947" s="286" t="str">
        <f>IF(I4947='5.1'!$E$5,TXM!L4947,"")</f>
        <v/>
      </c>
      <c r="N4947" t="str">
        <f>IFERROR(SMALL($M$5:$M$8000,ROWS($M$5:M4947)),"")</f>
        <v/>
      </c>
      <c r="P4947" t="s">
        <v>2054</v>
      </c>
    </row>
    <row r="4948" spans="1:16" ht="14.4" customHeight="1" x14ac:dyDescent="0.25">
      <c r="A4948" t="s">
        <v>2054</v>
      </c>
      <c r="I4948" s="285" t="s">
        <v>2009</v>
      </c>
      <c r="J4948" t="s">
        <v>1080</v>
      </c>
      <c r="K4948" s="300">
        <v>7236</v>
      </c>
      <c r="L4948" s="286">
        <f>ROWS(K$5:K4948)</f>
        <v>4944</v>
      </c>
      <c r="M4948" s="286" t="str">
        <f>IF(I4948='5.1'!$E$5,TXM!L4948,"")</f>
        <v/>
      </c>
      <c r="N4948" t="str">
        <f>IFERROR(SMALL($M$5:$M$8000,ROWS($M$5:M4948)),"")</f>
        <v/>
      </c>
      <c r="P4948" t="s">
        <v>2054</v>
      </c>
    </row>
    <row r="4949" spans="1:16" ht="14.4" customHeight="1" x14ac:dyDescent="0.25">
      <c r="A4949" t="s">
        <v>2054</v>
      </c>
      <c r="I4949" s="285" t="s">
        <v>2009</v>
      </c>
      <c r="J4949" t="s">
        <v>119</v>
      </c>
      <c r="K4949" s="300">
        <v>7026</v>
      </c>
      <c r="L4949" s="286">
        <f>ROWS(K$5:K4949)</f>
        <v>4945</v>
      </c>
      <c r="M4949" s="286" t="str">
        <f>IF(I4949='5.1'!$E$5,TXM!L4949,"")</f>
        <v/>
      </c>
      <c r="N4949" t="str">
        <f>IFERROR(SMALL($M$5:$M$8000,ROWS($M$5:M4949)),"")</f>
        <v/>
      </c>
      <c r="P4949" t="s">
        <v>2054</v>
      </c>
    </row>
    <row r="4950" spans="1:16" ht="14.4" customHeight="1" x14ac:dyDescent="0.25">
      <c r="A4950" t="s">
        <v>2054</v>
      </c>
      <c r="I4950" s="285" t="s">
        <v>2009</v>
      </c>
      <c r="J4950" t="s">
        <v>756</v>
      </c>
      <c r="K4950" s="300">
        <v>4724</v>
      </c>
      <c r="L4950" s="286">
        <f>ROWS(K$5:K4950)</f>
        <v>4946</v>
      </c>
      <c r="M4950" s="286" t="str">
        <f>IF(I4950='5.1'!$E$5,TXM!L4950,"")</f>
        <v/>
      </c>
      <c r="N4950" t="str">
        <f>IFERROR(SMALL($M$5:$M$8000,ROWS($M$5:M4950)),"")</f>
        <v/>
      </c>
      <c r="P4950" t="s">
        <v>2054</v>
      </c>
    </row>
    <row r="4951" spans="1:16" ht="14.4" customHeight="1" x14ac:dyDescent="0.25">
      <c r="A4951" t="s">
        <v>2054</v>
      </c>
      <c r="I4951" s="285" t="s">
        <v>2009</v>
      </c>
      <c r="J4951" t="s">
        <v>784</v>
      </c>
      <c r="K4951" s="300">
        <v>4650</v>
      </c>
      <c r="L4951" s="286">
        <f>ROWS(K$5:K4951)</f>
        <v>4947</v>
      </c>
      <c r="M4951" s="286" t="str">
        <f>IF(I4951='5.1'!$E$5,TXM!L4951,"")</f>
        <v/>
      </c>
      <c r="N4951" t="str">
        <f>IFERROR(SMALL($M$5:$M$8000,ROWS($M$5:M4951)),"")</f>
        <v/>
      </c>
      <c r="P4951" t="s">
        <v>2054</v>
      </c>
    </row>
    <row r="4952" spans="1:16" ht="14.4" customHeight="1" x14ac:dyDescent="0.25">
      <c r="A4952" t="s">
        <v>2054</v>
      </c>
      <c r="I4952" s="285" t="s">
        <v>2009</v>
      </c>
      <c r="J4952" t="s">
        <v>1081</v>
      </c>
      <c r="K4952" s="300">
        <v>4124</v>
      </c>
      <c r="L4952" s="286">
        <f>ROWS(K$5:K4952)</f>
        <v>4948</v>
      </c>
      <c r="M4952" s="286" t="str">
        <f>IF(I4952='5.1'!$E$5,TXM!L4952,"")</f>
        <v/>
      </c>
      <c r="N4952" t="str">
        <f>IFERROR(SMALL($M$5:$M$8000,ROWS($M$5:M4952)),"")</f>
        <v/>
      </c>
      <c r="P4952" t="s">
        <v>2054</v>
      </c>
    </row>
    <row r="4953" spans="1:16" ht="14.4" customHeight="1" x14ac:dyDescent="0.25">
      <c r="A4953" t="s">
        <v>2054</v>
      </c>
      <c r="I4953" s="285" t="s">
        <v>2009</v>
      </c>
      <c r="J4953" t="s">
        <v>810</v>
      </c>
      <c r="K4953" s="300">
        <v>3431</v>
      </c>
      <c r="L4953" s="286">
        <f>ROWS(K$5:K4953)</f>
        <v>4949</v>
      </c>
      <c r="M4953" s="286" t="str">
        <f>IF(I4953='5.1'!$E$5,TXM!L4953,"")</f>
        <v/>
      </c>
      <c r="N4953" t="str">
        <f>IFERROR(SMALL($M$5:$M$8000,ROWS($M$5:M4953)),"")</f>
        <v/>
      </c>
      <c r="P4953" t="s">
        <v>2054</v>
      </c>
    </row>
    <row r="4954" spans="1:16" ht="14.4" customHeight="1" x14ac:dyDescent="0.25">
      <c r="A4954" t="s">
        <v>2054</v>
      </c>
      <c r="I4954" s="285" t="s">
        <v>2009</v>
      </c>
      <c r="J4954" t="s">
        <v>1079</v>
      </c>
      <c r="K4954" s="300">
        <v>2754</v>
      </c>
      <c r="L4954" s="286">
        <f>ROWS(K$5:K4954)</f>
        <v>4950</v>
      </c>
      <c r="M4954" s="286" t="str">
        <f>IF(I4954='5.1'!$E$5,TXM!L4954,"")</f>
        <v/>
      </c>
      <c r="N4954" t="str">
        <f>IFERROR(SMALL($M$5:$M$8000,ROWS($M$5:M4954)),"")</f>
        <v/>
      </c>
      <c r="P4954" t="s">
        <v>2054</v>
      </c>
    </row>
    <row r="4955" spans="1:16" ht="14.4" customHeight="1" x14ac:dyDescent="0.25">
      <c r="A4955" t="s">
        <v>2054</v>
      </c>
      <c r="I4955" s="285" t="s">
        <v>2009</v>
      </c>
      <c r="J4955" t="s">
        <v>762</v>
      </c>
      <c r="K4955" s="300">
        <v>2468</v>
      </c>
      <c r="L4955" s="286">
        <f>ROWS(K$5:K4955)</f>
        <v>4951</v>
      </c>
      <c r="M4955" s="286" t="str">
        <f>IF(I4955='5.1'!$E$5,TXM!L4955,"")</f>
        <v/>
      </c>
      <c r="N4955" t="str">
        <f>IFERROR(SMALL($M$5:$M$8000,ROWS($M$5:M4955)),"")</f>
        <v/>
      </c>
      <c r="P4955" t="s">
        <v>2054</v>
      </c>
    </row>
    <row r="4956" spans="1:16" ht="14.4" customHeight="1" x14ac:dyDescent="0.25">
      <c r="A4956" t="s">
        <v>2054</v>
      </c>
      <c r="I4956" s="285" t="s">
        <v>2009</v>
      </c>
      <c r="J4956" t="s">
        <v>1097</v>
      </c>
      <c r="K4956" s="300">
        <v>2192</v>
      </c>
      <c r="L4956" s="286">
        <f>ROWS(K$5:K4956)</f>
        <v>4952</v>
      </c>
      <c r="M4956" s="286" t="str">
        <f>IF(I4956='5.1'!$E$5,TXM!L4956,"")</f>
        <v/>
      </c>
      <c r="N4956" t="str">
        <f>IFERROR(SMALL($M$5:$M$8000,ROWS($M$5:M4956)),"")</f>
        <v/>
      </c>
      <c r="P4956" t="s">
        <v>2054</v>
      </c>
    </row>
    <row r="4957" spans="1:16" ht="14.4" customHeight="1" x14ac:dyDescent="0.25">
      <c r="A4957" t="s">
        <v>2054</v>
      </c>
      <c r="I4957" s="285" t="s">
        <v>2009</v>
      </c>
      <c r="J4957" t="s">
        <v>107</v>
      </c>
      <c r="K4957" s="300">
        <v>463</v>
      </c>
      <c r="L4957" s="286">
        <f>ROWS(K$5:K4957)</f>
        <v>4953</v>
      </c>
      <c r="M4957" s="286" t="str">
        <f>IF(I4957='5.1'!$E$5,TXM!L4957,"")</f>
        <v/>
      </c>
      <c r="N4957" t="str">
        <f>IFERROR(SMALL($M$5:$M$8000,ROWS($M$5:M4957)),"")</f>
        <v/>
      </c>
      <c r="P4957" t="s">
        <v>2054</v>
      </c>
    </row>
    <row r="4958" spans="1:16" ht="14.4" customHeight="1" x14ac:dyDescent="0.25">
      <c r="A4958" t="s">
        <v>2054</v>
      </c>
      <c r="I4958" s="285" t="s">
        <v>2009</v>
      </c>
      <c r="J4958" t="s">
        <v>800</v>
      </c>
      <c r="K4958" s="300">
        <v>412</v>
      </c>
      <c r="L4958" s="286">
        <f>ROWS(K$5:K4958)</f>
        <v>4954</v>
      </c>
      <c r="M4958" s="286" t="str">
        <f>IF(I4958='5.1'!$E$5,TXM!L4958,"")</f>
        <v/>
      </c>
      <c r="N4958" t="str">
        <f>IFERROR(SMALL($M$5:$M$8000,ROWS($M$5:M4958)),"")</f>
        <v/>
      </c>
      <c r="P4958" t="s">
        <v>2054</v>
      </c>
    </row>
    <row r="4959" spans="1:16" ht="14.4" customHeight="1" x14ac:dyDescent="0.25">
      <c r="A4959" t="s">
        <v>2054</v>
      </c>
      <c r="I4959" s="285" t="s">
        <v>2009</v>
      </c>
      <c r="J4959" t="s">
        <v>804</v>
      </c>
      <c r="K4959" s="300">
        <v>127</v>
      </c>
      <c r="L4959" s="286">
        <f>ROWS(K$5:K4959)</f>
        <v>4955</v>
      </c>
      <c r="M4959" s="286" t="str">
        <f>IF(I4959='5.1'!$E$5,TXM!L4959,"")</f>
        <v/>
      </c>
      <c r="N4959" t="str">
        <f>IFERROR(SMALL($M$5:$M$8000,ROWS($M$5:M4959)),"")</f>
        <v/>
      </c>
      <c r="P4959" t="s">
        <v>2054</v>
      </c>
    </row>
    <row r="4960" spans="1:16" ht="14.4" customHeight="1" x14ac:dyDescent="0.25">
      <c r="A4960" t="s">
        <v>2054</v>
      </c>
      <c r="I4960" s="285" t="s">
        <v>2009</v>
      </c>
      <c r="J4960" t="s">
        <v>1087</v>
      </c>
      <c r="K4960" s="300">
        <v>4</v>
      </c>
      <c r="L4960" s="286">
        <f>ROWS(K$5:K4960)</f>
        <v>4956</v>
      </c>
      <c r="M4960" s="286" t="str">
        <f>IF(I4960='5.1'!$E$5,TXM!L4960,"")</f>
        <v/>
      </c>
      <c r="N4960" t="str">
        <f>IFERROR(SMALL($M$5:$M$8000,ROWS($M$5:M4960)),"")</f>
        <v/>
      </c>
      <c r="P4960" t="s">
        <v>2054</v>
      </c>
    </row>
    <row r="4961" spans="1:16" ht="14.4" customHeight="1" x14ac:dyDescent="0.25">
      <c r="A4961" t="s">
        <v>2054</v>
      </c>
      <c r="I4961" s="285" t="s">
        <v>2010</v>
      </c>
      <c r="J4961" t="s">
        <v>107</v>
      </c>
      <c r="K4961" s="300">
        <v>4114895</v>
      </c>
      <c r="L4961" s="286">
        <f>ROWS(K$5:K4961)</f>
        <v>4957</v>
      </c>
      <c r="M4961" s="286" t="str">
        <f>IF(I4961='5.1'!$E$5,TXM!L4961,"")</f>
        <v/>
      </c>
      <c r="N4961" t="str">
        <f>IFERROR(SMALL($M$5:$M$8000,ROWS($M$5:M4961)),"")</f>
        <v/>
      </c>
      <c r="P4961" t="s">
        <v>2054</v>
      </c>
    </row>
    <row r="4962" spans="1:16" ht="14.4" customHeight="1" x14ac:dyDescent="0.25">
      <c r="A4962" t="s">
        <v>2054</v>
      </c>
      <c r="I4962" s="285" t="s">
        <v>2010</v>
      </c>
      <c r="J4962" t="s">
        <v>106</v>
      </c>
      <c r="K4962" s="300">
        <v>529895</v>
      </c>
      <c r="L4962" s="286">
        <f>ROWS(K$5:K4962)</f>
        <v>4958</v>
      </c>
      <c r="M4962" s="286" t="str">
        <f>IF(I4962='5.1'!$E$5,TXM!L4962,"")</f>
        <v/>
      </c>
      <c r="N4962" t="str">
        <f>IFERROR(SMALL($M$5:$M$8000,ROWS($M$5:M4962)),"")</f>
        <v/>
      </c>
      <c r="P4962" t="s">
        <v>2054</v>
      </c>
    </row>
    <row r="4963" spans="1:16" ht="14.4" customHeight="1" x14ac:dyDescent="0.25">
      <c r="A4963" t="s">
        <v>2054</v>
      </c>
      <c r="I4963" s="285" t="s">
        <v>2010</v>
      </c>
      <c r="J4963" t="s">
        <v>806</v>
      </c>
      <c r="K4963" s="300">
        <v>95531</v>
      </c>
      <c r="L4963" s="286">
        <f>ROWS(K$5:K4963)</f>
        <v>4959</v>
      </c>
      <c r="M4963" s="286" t="str">
        <f>IF(I4963='5.1'!$E$5,TXM!L4963,"")</f>
        <v/>
      </c>
      <c r="N4963" t="str">
        <f>IFERROR(SMALL($M$5:$M$8000,ROWS($M$5:M4963)),"")</f>
        <v/>
      </c>
      <c r="P4963" t="s">
        <v>2054</v>
      </c>
    </row>
    <row r="4964" spans="1:16" ht="14.4" customHeight="1" x14ac:dyDescent="0.25">
      <c r="A4964" t="s">
        <v>2054</v>
      </c>
      <c r="I4964" s="285" t="s">
        <v>2010</v>
      </c>
      <c r="J4964" t="s">
        <v>810</v>
      </c>
      <c r="K4964" s="300">
        <v>4098</v>
      </c>
      <c r="L4964" s="286">
        <f>ROWS(K$5:K4964)</f>
        <v>4960</v>
      </c>
      <c r="M4964" s="286" t="str">
        <f>IF(I4964='5.1'!$E$5,TXM!L4964,"")</f>
        <v/>
      </c>
      <c r="N4964" t="str">
        <f>IFERROR(SMALL($M$5:$M$8000,ROWS($M$5:M4964)),"")</f>
        <v/>
      </c>
      <c r="P4964" t="s">
        <v>2054</v>
      </c>
    </row>
    <row r="4965" spans="1:16" ht="14.4" customHeight="1" x14ac:dyDescent="0.25">
      <c r="A4965" t="s">
        <v>2054</v>
      </c>
      <c r="I4965" s="285" t="s">
        <v>2010</v>
      </c>
      <c r="J4965" t="s">
        <v>1098</v>
      </c>
      <c r="K4965" s="300">
        <v>1697</v>
      </c>
      <c r="L4965" s="286">
        <f>ROWS(K$5:K4965)</f>
        <v>4961</v>
      </c>
      <c r="M4965" s="286" t="str">
        <f>IF(I4965='5.1'!$E$5,TXM!L4965,"")</f>
        <v/>
      </c>
      <c r="N4965" t="str">
        <f>IFERROR(SMALL($M$5:$M$8000,ROWS($M$5:M4965)),"")</f>
        <v/>
      </c>
      <c r="P4965" t="s">
        <v>2054</v>
      </c>
    </row>
    <row r="4966" spans="1:16" ht="14.4" customHeight="1" x14ac:dyDescent="0.25">
      <c r="A4966" t="s">
        <v>2054</v>
      </c>
      <c r="I4966" s="285" t="s">
        <v>2010</v>
      </c>
      <c r="J4966" t="s">
        <v>119</v>
      </c>
      <c r="K4966" s="300">
        <v>827</v>
      </c>
      <c r="L4966" s="286">
        <f>ROWS(K$5:K4966)</f>
        <v>4962</v>
      </c>
      <c r="M4966" s="286" t="str">
        <f>IF(I4966='5.1'!$E$5,TXM!L4966,"")</f>
        <v/>
      </c>
      <c r="N4966" t="str">
        <f>IFERROR(SMALL($M$5:$M$8000,ROWS($M$5:M4966)),"")</f>
        <v/>
      </c>
      <c r="P4966" t="s">
        <v>2054</v>
      </c>
    </row>
    <row r="4967" spans="1:16" ht="14.4" customHeight="1" x14ac:dyDescent="0.25">
      <c r="A4967" t="s">
        <v>2054</v>
      </c>
      <c r="I4967" s="285" t="s">
        <v>2010</v>
      </c>
      <c r="J4967" t="s">
        <v>1084</v>
      </c>
      <c r="K4967" s="300">
        <v>703</v>
      </c>
      <c r="L4967" s="286">
        <f>ROWS(K$5:K4967)</f>
        <v>4963</v>
      </c>
      <c r="M4967" s="286" t="str">
        <f>IF(I4967='5.1'!$E$5,TXM!L4967,"")</f>
        <v/>
      </c>
      <c r="N4967" t="str">
        <f>IFERROR(SMALL($M$5:$M$8000,ROWS($M$5:M4967)),"")</f>
        <v/>
      </c>
      <c r="P4967" t="s">
        <v>2054</v>
      </c>
    </row>
    <row r="4968" spans="1:16" ht="14.4" customHeight="1" x14ac:dyDescent="0.25">
      <c r="A4968" t="s">
        <v>2054</v>
      </c>
      <c r="I4968" s="285" t="s">
        <v>2010</v>
      </c>
      <c r="J4968" t="s">
        <v>105</v>
      </c>
      <c r="K4968" s="300">
        <v>600</v>
      </c>
      <c r="L4968" s="286">
        <f>ROWS(K$5:K4968)</f>
        <v>4964</v>
      </c>
      <c r="M4968" s="286" t="str">
        <f>IF(I4968='5.1'!$E$5,TXM!L4968,"")</f>
        <v/>
      </c>
      <c r="N4968" t="str">
        <f>IFERROR(SMALL($M$5:$M$8000,ROWS($M$5:M4968)),"")</f>
        <v/>
      </c>
      <c r="P4968" t="s">
        <v>2054</v>
      </c>
    </row>
    <row r="4969" spans="1:16" ht="14.4" customHeight="1" x14ac:dyDescent="0.25">
      <c r="A4969" t="s">
        <v>2054</v>
      </c>
      <c r="I4969" s="285" t="s">
        <v>1821</v>
      </c>
      <c r="J4969" t="s">
        <v>715</v>
      </c>
      <c r="K4969" s="300">
        <v>6078577703</v>
      </c>
      <c r="L4969" s="286">
        <f>ROWS(K$5:K4969)</f>
        <v>4965</v>
      </c>
      <c r="M4969" s="286" t="str">
        <f>IF(I4969='5.1'!$E$5,TXM!L4969,"")</f>
        <v/>
      </c>
      <c r="N4969" t="str">
        <f>IFERROR(SMALL($M$5:$M$8000,ROWS($M$5:M4969)),"")</f>
        <v/>
      </c>
      <c r="P4969" t="s">
        <v>2054</v>
      </c>
    </row>
    <row r="4970" spans="1:16" ht="14.4" customHeight="1" x14ac:dyDescent="0.25">
      <c r="A4970" t="s">
        <v>2054</v>
      </c>
      <c r="I4970" s="285" t="s">
        <v>1821</v>
      </c>
      <c r="J4970" t="s">
        <v>108</v>
      </c>
      <c r="K4970" s="300">
        <v>4110485777</v>
      </c>
      <c r="L4970" s="286">
        <f>ROWS(K$5:K4970)</f>
        <v>4966</v>
      </c>
      <c r="M4970" s="286" t="str">
        <f>IF(I4970='5.1'!$E$5,TXM!L4970,"")</f>
        <v/>
      </c>
      <c r="N4970" t="str">
        <f>IFERROR(SMALL($M$5:$M$8000,ROWS($M$5:M4970)),"")</f>
        <v/>
      </c>
      <c r="P4970" t="s">
        <v>2054</v>
      </c>
    </row>
    <row r="4971" spans="1:16" ht="14.4" customHeight="1" x14ac:dyDescent="0.25">
      <c r="A4971" t="s">
        <v>2054</v>
      </c>
      <c r="I4971" s="285" t="s">
        <v>1821</v>
      </c>
      <c r="J4971" t="s">
        <v>198</v>
      </c>
      <c r="K4971" s="300">
        <v>921340141</v>
      </c>
      <c r="L4971" s="286">
        <f>ROWS(K$5:K4971)</f>
        <v>4967</v>
      </c>
      <c r="M4971" s="286" t="str">
        <f>IF(I4971='5.1'!$E$5,TXM!L4971,"")</f>
        <v/>
      </c>
      <c r="N4971" t="str">
        <f>IFERROR(SMALL($M$5:$M$8000,ROWS($M$5:M4971)),"")</f>
        <v/>
      </c>
      <c r="P4971" t="s">
        <v>2054</v>
      </c>
    </row>
    <row r="4972" spans="1:16" ht="14.4" customHeight="1" x14ac:dyDescent="0.25">
      <c r="A4972" t="s">
        <v>2054</v>
      </c>
      <c r="I4972" s="285" t="s">
        <v>1821</v>
      </c>
      <c r="J4972" t="s">
        <v>113</v>
      </c>
      <c r="K4972" s="300">
        <v>342320834</v>
      </c>
      <c r="L4972" s="286">
        <f>ROWS(K$5:K4972)</f>
        <v>4968</v>
      </c>
      <c r="M4972" s="286" t="str">
        <f>IF(I4972='5.1'!$E$5,TXM!L4972,"")</f>
        <v/>
      </c>
      <c r="N4972" t="str">
        <f>IFERROR(SMALL($M$5:$M$8000,ROWS($M$5:M4972)),"")</f>
        <v/>
      </c>
      <c r="P4972" t="s">
        <v>2054</v>
      </c>
    </row>
    <row r="4973" spans="1:16" ht="14.4" customHeight="1" x14ac:dyDescent="0.25">
      <c r="A4973" t="s">
        <v>2054</v>
      </c>
      <c r="I4973" s="285" t="s">
        <v>1821</v>
      </c>
      <c r="J4973" t="s">
        <v>782</v>
      </c>
      <c r="K4973" s="300">
        <v>232183901</v>
      </c>
      <c r="L4973" s="286">
        <f>ROWS(K$5:K4973)</f>
        <v>4969</v>
      </c>
      <c r="M4973" s="286" t="str">
        <f>IF(I4973='5.1'!$E$5,TXM!L4973,"")</f>
        <v/>
      </c>
      <c r="N4973" t="str">
        <f>IFERROR(SMALL($M$5:$M$8000,ROWS($M$5:M4973)),"")</f>
        <v/>
      </c>
      <c r="P4973" t="s">
        <v>2054</v>
      </c>
    </row>
    <row r="4974" spans="1:16" ht="14.4" customHeight="1" x14ac:dyDescent="0.25">
      <c r="A4974" t="s">
        <v>2054</v>
      </c>
      <c r="I4974" s="285" t="s">
        <v>1821</v>
      </c>
      <c r="J4974" t="s">
        <v>786</v>
      </c>
      <c r="K4974" s="300">
        <v>194012528</v>
      </c>
      <c r="L4974" s="286">
        <f>ROWS(K$5:K4974)</f>
        <v>4970</v>
      </c>
      <c r="M4974" s="286" t="str">
        <f>IF(I4974='5.1'!$E$5,TXM!L4974,"")</f>
        <v/>
      </c>
      <c r="N4974" t="str">
        <f>IFERROR(SMALL($M$5:$M$8000,ROWS($M$5:M4974)),"")</f>
        <v/>
      </c>
      <c r="P4974" t="s">
        <v>2054</v>
      </c>
    </row>
    <row r="4975" spans="1:16" ht="14.4" customHeight="1" x14ac:dyDescent="0.25">
      <c r="A4975" t="s">
        <v>2054</v>
      </c>
      <c r="I4975" s="285" t="s">
        <v>1821</v>
      </c>
      <c r="J4975" t="s">
        <v>1079</v>
      </c>
      <c r="K4975" s="300">
        <v>126814491</v>
      </c>
      <c r="L4975" s="286">
        <f>ROWS(K$5:K4975)</f>
        <v>4971</v>
      </c>
      <c r="M4975" s="286" t="str">
        <f>IF(I4975='5.1'!$E$5,TXM!L4975,"")</f>
        <v/>
      </c>
      <c r="N4975" t="str">
        <f>IFERROR(SMALL($M$5:$M$8000,ROWS($M$5:M4975)),"")</f>
        <v/>
      </c>
      <c r="P4975" t="s">
        <v>2054</v>
      </c>
    </row>
    <row r="4976" spans="1:16" ht="14.4" customHeight="1" x14ac:dyDescent="0.25">
      <c r="A4976" t="s">
        <v>2054</v>
      </c>
      <c r="I4976" s="285" t="s">
        <v>1821</v>
      </c>
      <c r="J4976" t="s">
        <v>808</v>
      </c>
      <c r="K4976" s="300">
        <v>116059762</v>
      </c>
      <c r="L4976" s="286">
        <f>ROWS(K$5:K4976)</f>
        <v>4972</v>
      </c>
      <c r="M4976" s="286" t="str">
        <f>IF(I4976='5.1'!$E$5,TXM!L4976,"")</f>
        <v/>
      </c>
      <c r="N4976" t="str">
        <f>IFERROR(SMALL($M$5:$M$8000,ROWS($M$5:M4976)),"")</f>
        <v/>
      </c>
      <c r="P4976" t="s">
        <v>2054</v>
      </c>
    </row>
    <row r="4977" spans="1:16" ht="14.4" customHeight="1" x14ac:dyDescent="0.25">
      <c r="A4977" t="s">
        <v>2054</v>
      </c>
      <c r="I4977" s="285" t="s">
        <v>1821</v>
      </c>
      <c r="J4977" t="s">
        <v>790</v>
      </c>
      <c r="K4977" s="300">
        <v>94546811</v>
      </c>
      <c r="L4977" s="286">
        <f>ROWS(K$5:K4977)</f>
        <v>4973</v>
      </c>
      <c r="M4977" s="286" t="str">
        <f>IF(I4977='5.1'!$E$5,TXM!L4977,"")</f>
        <v/>
      </c>
      <c r="N4977" t="str">
        <f>IFERROR(SMALL($M$5:$M$8000,ROWS($M$5:M4977)),"")</f>
        <v/>
      </c>
      <c r="P4977" t="s">
        <v>2054</v>
      </c>
    </row>
    <row r="4978" spans="1:16" ht="14.4" customHeight="1" x14ac:dyDescent="0.25">
      <c r="A4978" t="s">
        <v>2054</v>
      </c>
      <c r="I4978" s="285" t="s">
        <v>1821</v>
      </c>
      <c r="J4978" t="s">
        <v>105</v>
      </c>
      <c r="K4978" s="300">
        <v>71601953</v>
      </c>
      <c r="L4978" s="286">
        <f>ROWS(K$5:K4978)</f>
        <v>4974</v>
      </c>
      <c r="M4978" s="286" t="str">
        <f>IF(I4978='5.1'!$E$5,TXM!L4978,"")</f>
        <v/>
      </c>
      <c r="N4978" t="str">
        <f>IFERROR(SMALL($M$5:$M$8000,ROWS($M$5:M4978)),"")</f>
        <v/>
      </c>
      <c r="P4978" t="s">
        <v>2054</v>
      </c>
    </row>
    <row r="4979" spans="1:16" ht="14.4" customHeight="1" x14ac:dyDescent="0.25">
      <c r="A4979" t="s">
        <v>2054</v>
      </c>
      <c r="I4979" s="285" t="s">
        <v>1821</v>
      </c>
      <c r="J4979" t="s">
        <v>1082</v>
      </c>
      <c r="K4979" s="300">
        <v>63168551</v>
      </c>
      <c r="L4979" s="286">
        <f>ROWS(K$5:K4979)</f>
        <v>4975</v>
      </c>
      <c r="M4979" s="286" t="str">
        <f>IF(I4979='5.1'!$E$5,TXM!L4979,"")</f>
        <v/>
      </c>
      <c r="N4979" t="str">
        <f>IFERROR(SMALL($M$5:$M$8000,ROWS($M$5:M4979)),"")</f>
        <v/>
      </c>
      <c r="P4979" t="s">
        <v>2054</v>
      </c>
    </row>
    <row r="4980" spans="1:16" ht="14.4" customHeight="1" x14ac:dyDescent="0.25">
      <c r="A4980" t="s">
        <v>2054</v>
      </c>
      <c r="I4980" s="285" t="s">
        <v>1821</v>
      </c>
      <c r="J4980" t="s">
        <v>719</v>
      </c>
      <c r="K4980" s="300">
        <v>63090924</v>
      </c>
      <c r="L4980" s="286">
        <f>ROWS(K$5:K4980)</f>
        <v>4976</v>
      </c>
      <c r="M4980" s="286" t="str">
        <f>IF(I4980='5.1'!$E$5,TXM!L4980,"")</f>
        <v/>
      </c>
      <c r="N4980" t="str">
        <f>IFERROR(SMALL($M$5:$M$8000,ROWS($M$5:M4980)),"")</f>
        <v/>
      </c>
      <c r="P4980" t="s">
        <v>2054</v>
      </c>
    </row>
    <row r="4981" spans="1:16" ht="14.4" customHeight="1" x14ac:dyDescent="0.25">
      <c r="A4981" t="s">
        <v>2054</v>
      </c>
      <c r="I4981" s="285" t="s">
        <v>1821</v>
      </c>
      <c r="J4981" t="s">
        <v>707</v>
      </c>
      <c r="K4981" s="300">
        <v>61735464</v>
      </c>
      <c r="L4981" s="286">
        <f>ROWS(K$5:K4981)</f>
        <v>4977</v>
      </c>
      <c r="M4981" s="286" t="str">
        <f>IF(I4981='5.1'!$E$5,TXM!L4981,"")</f>
        <v/>
      </c>
      <c r="N4981" t="str">
        <f>IFERROR(SMALL($M$5:$M$8000,ROWS($M$5:M4981)),"")</f>
        <v/>
      </c>
      <c r="P4981" t="s">
        <v>2054</v>
      </c>
    </row>
    <row r="4982" spans="1:16" ht="14.4" customHeight="1" x14ac:dyDescent="0.25">
      <c r="A4982" t="s">
        <v>2054</v>
      </c>
      <c r="I4982" s="285" t="s">
        <v>1821</v>
      </c>
      <c r="J4982" t="s">
        <v>114</v>
      </c>
      <c r="K4982" s="300">
        <v>54865395</v>
      </c>
      <c r="L4982" s="286">
        <f>ROWS(K$5:K4982)</f>
        <v>4978</v>
      </c>
      <c r="M4982" s="286" t="str">
        <f>IF(I4982='5.1'!$E$5,TXM!L4982,"")</f>
        <v/>
      </c>
      <c r="N4982" t="str">
        <f>IFERROR(SMALL($M$5:$M$8000,ROWS($M$5:M4982)),"")</f>
        <v/>
      </c>
      <c r="P4982" t="s">
        <v>2054</v>
      </c>
    </row>
    <row r="4983" spans="1:16" ht="14.4" customHeight="1" x14ac:dyDescent="0.25">
      <c r="A4983" t="s">
        <v>2054</v>
      </c>
      <c r="I4983" s="285" t="s">
        <v>1821</v>
      </c>
      <c r="J4983" t="s">
        <v>1086</v>
      </c>
      <c r="K4983" s="300">
        <v>47529249</v>
      </c>
      <c r="L4983" s="286">
        <f>ROWS(K$5:K4983)</f>
        <v>4979</v>
      </c>
      <c r="M4983" s="286" t="str">
        <f>IF(I4983='5.1'!$E$5,TXM!L4983,"")</f>
        <v/>
      </c>
      <c r="N4983" t="str">
        <f>IFERROR(SMALL($M$5:$M$8000,ROWS($M$5:M4983)),"")</f>
        <v/>
      </c>
      <c r="P4983" t="s">
        <v>2054</v>
      </c>
    </row>
    <row r="4984" spans="1:16" ht="14.4" customHeight="1" x14ac:dyDescent="0.25">
      <c r="A4984" t="s">
        <v>2054</v>
      </c>
      <c r="I4984" s="285" t="s">
        <v>1821</v>
      </c>
      <c r="J4984" t="s">
        <v>806</v>
      </c>
      <c r="K4984" s="300">
        <v>43754648</v>
      </c>
      <c r="L4984" s="286">
        <f>ROWS(K$5:K4984)</f>
        <v>4980</v>
      </c>
      <c r="M4984" s="286" t="str">
        <f>IF(I4984='5.1'!$E$5,TXM!L4984,"")</f>
        <v/>
      </c>
      <c r="N4984" t="str">
        <f>IFERROR(SMALL($M$5:$M$8000,ROWS($M$5:M4984)),"")</f>
        <v/>
      </c>
      <c r="P4984" t="s">
        <v>2054</v>
      </c>
    </row>
    <row r="4985" spans="1:16" ht="14.4" customHeight="1" x14ac:dyDescent="0.25">
      <c r="A4985" t="s">
        <v>2054</v>
      </c>
      <c r="I4985" s="285" t="s">
        <v>1821</v>
      </c>
      <c r="J4985" t="s">
        <v>119</v>
      </c>
      <c r="K4985" s="300">
        <v>31544280</v>
      </c>
      <c r="L4985" s="286">
        <f>ROWS(K$5:K4985)</f>
        <v>4981</v>
      </c>
      <c r="M4985" s="286" t="str">
        <f>IF(I4985='5.1'!$E$5,TXM!L4985,"")</f>
        <v/>
      </c>
      <c r="N4985" t="str">
        <f>IFERROR(SMALL($M$5:$M$8000,ROWS($M$5:M4985)),"")</f>
        <v/>
      </c>
      <c r="P4985" t="s">
        <v>2054</v>
      </c>
    </row>
    <row r="4986" spans="1:16" ht="14.4" customHeight="1" x14ac:dyDescent="0.25">
      <c r="A4986" t="s">
        <v>2054</v>
      </c>
      <c r="I4986" s="285" t="s">
        <v>1821</v>
      </c>
      <c r="J4986" t="s">
        <v>997</v>
      </c>
      <c r="K4986" s="300">
        <v>15168736</v>
      </c>
      <c r="L4986" s="286">
        <f>ROWS(K$5:K4986)</f>
        <v>4982</v>
      </c>
      <c r="M4986" s="286" t="str">
        <f>IF(I4986='5.1'!$E$5,TXM!L4986,"")</f>
        <v/>
      </c>
      <c r="N4986" t="str">
        <f>IFERROR(SMALL($M$5:$M$8000,ROWS($M$5:M4986)),"")</f>
        <v/>
      </c>
      <c r="P4986" t="s">
        <v>2054</v>
      </c>
    </row>
    <row r="4987" spans="1:16" ht="14.4" customHeight="1" x14ac:dyDescent="0.25">
      <c r="A4987" t="s">
        <v>2054</v>
      </c>
      <c r="I4987" s="285" t="s">
        <v>1821</v>
      </c>
      <c r="J4987" t="s">
        <v>1080</v>
      </c>
      <c r="K4987" s="300">
        <v>14981294</v>
      </c>
      <c r="L4987" s="286">
        <f>ROWS(K$5:K4987)</f>
        <v>4983</v>
      </c>
      <c r="M4987" s="286" t="str">
        <f>IF(I4987='5.1'!$E$5,TXM!L4987,"")</f>
        <v/>
      </c>
      <c r="N4987" t="str">
        <f>IFERROR(SMALL($M$5:$M$8000,ROWS($M$5:M4987)),"")</f>
        <v/>
      </c>
      <c r="P4987" t="s">
        <v>2054</v>
      </c>
    </row>
    <row r="4988" spans="1:16" ht="14.4" customHeight="1" x14ac:dyDescent="0.25">
      <c r="A4988" t="s">
        <v>2054</v>
      </c>
      <c r="I4988" s="285" t="s">
        <v>1821</v>
      </c>
      <c r="J4988" t="s">
        <v>1093</v>
      </c>
      <c r="K4988" s="300">
        <v>14380155</v>
      </c>
      <c r="L4988" s="286">
        <f>ROWS(K$5:K4988)</f>
        <v>4984</v>
      </c>
      <c r="M4988" s="286" t="str">
        <f>IF(I4988='5.1'!$E$5,TXM!L4988,"")</f>
        <v/>
      </c>
      <c r="N4988" t="str">
        <f>IFERROR(SMALL($M$5:$M$8000,ROWS($M$5:M4988)),"")</f>
        <v/>
      </c>
      <c r="P4988" t="s">
        <v>2054</v>
      </c>
    </row>
    <row r="4989" spans="1:16" ht="14.4" customHeight="1" x14ac:dyDescent="0.25">
      <c r="A4989" t="s">
        <v>2054</v>
      </c>
      <c r="I4989" s="285" t="s">
        <v>1821</v>
      </c>
      <c r="J4989" t="s">
        <v>102</v>
      </c>
      <c r="K4989" s="300">
        <v>11615422</v>
      </c>
      <c r="L4989" s="286">
        <f>ROWS(K$5:K4989)</f>
        <v>4985</v>
      </c>
      <c r="M4989" s="286" t="str">
        <f>IF(I4989='5.1'!$E$5,TXM!L4989,"")</f>
        <v/>
      </c>
      <c r="N4989" t="str">
        <f>IFERROR(SMALL($M$5:$M$8000,ROWS($M$5:M4989)),"")</f>
        <v/>
      </c>
      <c r="P4989" t="s">
        <v>2054</v>
      </c>
    </row>
    <row r="4990" spans="1:16" ht="14.4" customHeight="1" x14ac:dyDescent="0.25">
      <c r="A4990" t="s">
        <v>2054</v>
      </c>
      <c r="I4990" s="285" t="s">
        <v>1821</v>
      </c>
      <c r="J4990" t="s">
        <v>802</v>
      </c>
      <c r="K4990" s="300">
        <v>10954967</v>
      </c>
      <c r="L4990" s="286">
        <f>ROWS(K$5:K4990)</f>
        <v>4986</v>
      </c>
      <c r="M4990" s="286" t="str">
        <f>IF(I4990='5.1'!$E$5,TXM!L4990,"")</f>
        <v/>
      </c>
      <c r="N4990" t="str">
        <f>IFERROR(SMALL($M$5:$M$8000,ROWS($M$5:M4990)),"")</f>
        <v/>
      </c>
      <c r="P4990" t="s">
        <v>2054</v>
      </c>
    </row>
    <row r="4991" spans="1:16" ht="14.4" customHeight="1" x14ac:dyDescent="0.25">
      <c r="A4991" t="s">
        <v>2054</v>
      </c>
      <c r="I4991" s="285" t="s">
        <v>1821</v>
      </c>
      <c r="J4991" t="s">
        <v>109</v>
      </c>
      <c r="K4991" s="300">
        <v>5824886</v>
      </c>
      <c r="L4991" s="286">
        <f>ROWS(K$5:K4991)</f>
        <v>4987</v>
      </c>
      <c r="M4991" s="286" t="str">
        <f>IF(I4991='5.1'!$E$5,TXM!L4991,"")</f>
        <v/>
      </c>
      <c r="N4991" t="str">
        <f>IFERROR(SMALL($M$5:$M$8000,ROWS($M$5:M4991)),"")</f>
        <v/>
      </c>
      <c r="P4991" t="s">
        <v>2054</v>
      </c>
    </row>
    <row r="4992" spans="1:16" ht="14.4" customHeight="1" x14ac:dyDescent="0.25">
      <c r="A4992" t="s">
        <v>2054</v>
      </c>
      <c r="I4992" s="285" t="s">
        <v>1821</v>
      </c>
      <c r="J4992" t="s">
        <v>1081</v>
      </c>
      <c r="K4992" s="300">
        <v>5494279</v>
      </c>
      <c r="L4992" s="286">
        <f>ROWS(K$5:K4992)</f>
        <v>4988</v>
      </c>
      <c r="M4992" s="286" t="str">
        <f>IF(I4992='5.1'!$E$5,TXM!L4992,"")</f>
        <v/>
      </c>
      <c r="N4992" t="str">
        <f>IFERROR(SMALL($M$5:$M$8000,ROWS($M$5:M4992)),"")</f>
        <v/>
      </c>
      <c r="P4992" t="s">
        <v>2054</v>
      </c>
    </row>
    <row r="4993" spans="1:16" ht="14.4" customHeight="1" x14ac:dyDescent="0.25">
      <c r="A4993" t="s">
        <v>2054</v>
      </c>
      <c r="I4993" s="285" t="s">
        <v>1821</v>
      </c>
      <c r="J4993" t="s">
        <v>784</v>
      </c>
      <c r="K4993" s="300">
        <v>4851843</v>
      </c>
      <c r="L4993" s="286">
        <f>ROWS(K$5:K4993)</f>
        <v>4989</v>
      </c>
      <c r="M4993" s="286" t="str">
        <f>IF(I4993='5.1'!$E$5,TXM!L4993,"")</f>
        <v/>
      </c>
      <c r="N4993" t="str">
        <f>IFERROR(SMALL($M$5:$M$8000,ROWS($M$5:M4993)),"")</f>
        <v/>
      </c>
      <c r="P4993" t="s">
        <v>2054</v>
      </c>
    </row>
    <row r="4994" spans="1:16" ht="14.4" customHeight="1" x14ac:dyDescent="0.25">
      <c r="A4994" t="s">
        <v>2054</v>
      </c>
      <c r="I4994" s="285" t="s">
        <v>1821</v>
      </c>
      <c r="J4994" t="s">
        <v>999</v>
      </c>
      <c r="K4994" s="300">
        <v>4331637</v>
      </c>
      <c r="L4994" s="286">
        <f>ROWS(K$5:K4994)</f>
        <v>4990</v>
      </c>
      <c r="M4994" s="286" t="str">
        <f>IF(I4994='5.1'!$E$5,TXM!L4994,"")</f>
        <v/>
      </c>
      <c r="N4994" t="str">
        <f>IFERROR(SMALL($M$5:$M$8000,ROWS($M$5:M4994)),"")</f>
        <v/>
      </c>
      <c r="P4994" t="s">
        <v>2054</v>
      </c>
    </row>
    <row r="4995" spans="1:16" ht="14.4" customHeight="1" x14ac:dyDescent="0.25">
      <c r="A4995" t="s">
        <v>2054</v>
      </c>
      <c r="I4995" s="285" t="s">
        <v>1821</v>
      </c>
      <c r="J4995" t="s">
        <v>110</v>
      </c>
      <c r="K4995" s="300">
        <v>4009718</v>
      </c>
      <c r="L4995" s="286">
        <f>ROWS(K$5:K4995)</f>
        <v>4991</v>
      </c>
      <c r="M4995" s="286" t="str">
        <f>IF(I4995='5.1'!$E$5,TXM!L4995,"")</f>
        <v/>
      </c>
      <c r="N4995" t="str">
        <f>IFERROR(SMALL($M$5:$M$8000,ROWS($M$5:M4995)),"")</f>
        <v/>
      </c>
      <c r="P4995" t="s">
        <v>2054</v>
      </c>
    </row>
    <row r="4996" spans="1:16" ht="14.4" customHeight="1" x14ac:dyDescent="0.25">
      <c r="A4996" t="s">
        <v>2054</v>
      </c>
      <c r="I4996" s="285" t="s">
        <v>1821</v>
      </c>
      <c r="J4996" t="s">
        <v>1097</v>
      </c>
      <c r="K4996" s="300">
        <v>3213873</v>
      </c>
      <c r="L4996" s="286">
        <f>ROWS(K$5:K4996)</f>
        <v>4992</v>
      </c>
      <c r="M4996" s="286" t="str">
        <f>IF(I4996='5.1'!$E$5,TXM!L4996,"")</f>
        <v/>
      </c>
      <c r="N4996" t="str">
        <f>IFERROR(SMALL($M$5:$M$8000,ROWS($M$5:M4996)),"")</f>
        <v/>
      </c>
      <c r="P4996" t="s">
        <v>2054</v>
      </c>
    </row>
    <row r="4997" spans="1:16" ht="14.4" customHeight="1" x14ac:dyDescent="0.25">
      <c r="A4997" t="s">
        <v>2054</v>
      </c>
      <c r="I4997" s="285" t="s">
        <v>1821</v>
      </c>
      <c r="J4997" t="s">
        <v>117</v>
      </c>
      <c r="K4997" s="300">
        <v>3100294</v>
      </c>
      <c r="L4997" s="286">
        <f>ROWS(K$5:K4997)</f>
        <v>4993</v>
      </c>
      <c r="M4997" s="286" t="str">
        <f>IF(I4997='5.1'!$E$5,TXM!L4997,"")</f>
        <v/>
      </c>
      <c r="N4997" t="str">
        <f>IFERROR(SMALL($M$5:$M$8000,ROWS($M$5:M4997)),"")</f>
        <v/>
      </c>
      <c r="P4997" t="s">
        <v>2054</v>
      </c>
    </row>
    <row r="4998" spans="1:16" ht="14.4" customHeight="1" x14ac:dyDescent="0.25">
      <c r="A4998" t="s">
        <v>2054</v>
      </c>
      <c r="I4998" s="285" t="s">
        <v>1821</v>
      </c>
      <c r="J4998" t="s">
        <v>116</v>
      </c>
      <c r="K4998" s="300">
        <v>2954262</v>
      </c>
      <c r="L4998" s="286">
        <f>ROWS(K$5:K4998)</f>
        <v>4994</v>
      </c>
      <c r="M4998" s="286" t="str">
        <f>IF(I4998='5.1'!$E$5,TXM!L4998,"")</f>
        <v/>
      </c>
      <c r="N4998" t="str">
        <f>IFERROR(SMALL($M$5:$M$8000,ROWS($M$5:M4998)),"")</f>
        <v/>
      </c>
      <c r="P4998" t="s">
        <v>2054</v>
      </c>
    </row>
    <row r="4999" spans="1:16" ht="14.4" customHeight="1" x14ac:dyDescent="0.25">
      <c r="A4999" t="s">
        <v>2054</v>
      </c>
      <c r="I4999" s="285" t="s">
        <v>1821</v>
      </c>
      <c r="J4999" t="s">
        <v>1085</v>
      </c>
      <c r="K4999" s="300">
        <v>2690493</v>
      </c>
      <c r="L4999" s="286">
        <f>ROWS(K$5:K4999)</f>
        <v>4995</v>
      </c>
      <c r="M4999" s="286" t="str">
        <f>IF(I4999='5.1'!$E$5,TXM!L4999,"")</f>
        <v/>
      </c>
      <c r="N4999" t="str">
        <f>IFERROR(SMALL($M$5:$M$8000,ROWS($M$5:M4999)),"")</f>
        <v/>
      </c>
      <c r="P4999" t="s">
        <v>2054</v>
      </c>
    </row>
    <row r="5000" spans="1:16" ht="14.4" customHeight="1" x14ac:dyDescent="0.25">
      <c r="A5000" t="s">
        <v>2054</v>
      </c>
      <c r="I5000" s="285" t="s">
        <v>1821</v>
      </c>
      <c r="J5000" t="s">
        <v>1096</v>
      </c>
      <c r="K5000" s="300">
        <v>1919066</v>
      </c>
      <c r="L5000" s="286">
        <f>ROWS(K$5:K5000)</f>
        <v>4996</v>
      </c>
      <c r="M5000" s="286" t="str">
        <f>IF(I5000='5.1'!$E$5,TXM!L5000,"")</f>
        <v/>
      </c>
      <c r="N5000" t="str">
        <f>IFERROR(SMALL($M$5:$M$8000,ROWS($M$5:M5000)),"")</f>
        <v/>
      </c>
      <c r="P5000" t="s">
        <v>2054</v>
      </c>
    </row>
    <row r="5001" spans="1:16" ht="14.4" customHeight="1" x14ac:dyDescent="0.25">
      <c r="A5001" t="s">
        <v>2054</v>
      </c>
      <c r="I5001" s="285" t="s">
        <v>1821</v>
      </c>
      <c r="J5001" t="s">
        <v>812</v>
      </c>
      <c r="K5001" s="300">
        <v>1572525</v>
      </c>
      <c r="L5001" s="286">
        <f>ROWS(K$5:K5001)</f>
        <v>4997</v>
      </c>
      <c r="M5001" s="286" t="str">
        <f>IF(I5001='5.1'!$E$5,TXM!L5001,"")</f>
        <v/>
      </c>
      <c r="N5001" t="str">
        <f>IFERROR(SMALL($M$5:$M$8000,ROWS($M$5:M5001)),"")</f>
        <v/>
      </c>
      <c r="P5001" t="s">
        <v>2054</v>
      </c>
    </row>
    <row r="5002" spans="1:16" ht="14.4" customHeight="1" x14ac:dyDescent="0.25">
      <c r="A5002" t="s">
        <v>2054</v>
      </c>
      <c r="I5002" s="285" t="s">
        <v>1821</v>
      </c>
      <c r="J5002" t="s">
        <v>725</v>
      </c>
      <c r="K5002" s="300">
        <v>1554249</v>
      </c>
      <c r="L5002" s="286">
        <f>ROWS(K$5:K5002)</f>
        <v>4998</v>
      </c>
      <c r="M5002" s="286" t="str">
        <f>IF(I5002='5.1'!$E$5,TXM!L5002,"")</f>
        <v/>
      </c>
      <c r="N5002" t="str">
        <f>IFERROR(SMALL($M$5:$M$8000,ROWS($M$5:M5002)),"")</f>
        <v/>
      </c>
      <c r="P5002" t="s">
        <v>2054</v>
      </c>
    </row>
    <row r="5003" spans="1:16" ht="14.4" customHeight="1" x14ac:dyDescent="0.25">
      <c r="A5003" t="s">
        <v>2054</v>
      </c>
      <c r="I5003" s="285" t="s">
        <v>1821</v>
      </c>
      <c r="J5003" t="s">
        <v>107</v>
      </c>
      <c r="K5003" s="300">
        <v>1507286</v>
      </c>
      <c r="L5003" s="286">
        <f>ROWS(K$5:K5003)</f>
        <v>4999</v>
      </c>
      <c r="M5003" s="286" t="str">
        <f>IF(I5003='5.1'!$E$5,TXM!L5003,"")</f>
        <v/>
      </c>
      <c r="N5003" t="str">
        <f>IFERROR(SMALL($M$5:$M$8000,ROWS($M$5:M5003)),"")</f>
        <v/>
      </c>
      <c r="P5003" t="s">
        <v>2054</v>
      </c>
    </row>
    <row r="5004" spans="1:16" ht="14.4" customHeight="1" x14ac:dyDescent="0.25">
      <c r="A5004" t="s">
        <v>2054</v>
      </c>
      <c r="I5004" s="285" t="s">
        <v>1821</v>
      </c>
      <c r="J5004" t="s">
        <v>1076</v>
      </c>
      <c r="K5004" s="300">
        <v>1364181</v>
      </c>
      <c r="L5004" s="286">
        <f>ROWS(K$5:K5004)</f>
        <v>5000</v>
      </c>
      <c r="M5004" s="286" t="str">
        <f>IF(I5004='5.1'!$E$5,TXM!L5004,"")</f>
        <v/>
      </c>
      <c r="N5004" t="str">
        <f>IFERROR(SMALL($M$5:$M$8000,ROWS($M$5:M5004)),"")</f>
        <v/>
      </c>
      <c r="P5004" t="s">
        <v>2054</v>
      </c>
    </row>
    <row r="5005" spans="1:16" ht="14.4" customHeight="1" x14ac:dyDescent="0.25">
      <c r="A5005" t="s">
        <v>2054</v>
      </c>
      <c r="I5005" s="285" t="s">
        <v>1821</v>
      </c>
      <c r="J5005" t="s">
        <v>804</v>
      </c>
      <c r="K5005" s="300">
        <v>1179818</v>
      </c>
      <c r="L5005" s="286">
        <f>ROWS(K$5:K5005)</f>
        <v>5001</v>
      </c>
      <c r="M5005" s="286" t="str">
        <f>IF(I5005='5.1'!$E$5,TXM!L5005,"")</f>
        <v/>
      </c>
      <c r="N5005" t="str">
        <f>IFERROR(SMALL($M$5:$M$8000,ROWS($M$5:M5005)),"")</f>
        <v/>
      </c>
      <c r="P5005" t="s">
        <v>2054</v>
      </c>
    </row>
    <row r="5006" spans="1:16" ht="14.4" customHeight="1" x14ac:dyDescent="0.25">
      <c r="A5006" t="s">
        <v>2054</v>
      </c>
      <c r="I5006" s="285" t="s">
        <v>1821</v>
      </c>
      <c r="J5006" t="s">
        <v>762</v>
      </c>
      <c r="K5006" s="300">
        <v>1111557</v>
      </c>
      <c r="L5006" s="286">
        <f>ROWS(K$5:K5006)</f>
        <v>5002</v>
      </c>
      <c r="M5006" s="286" t="str">
        <f>IF(I5006='5.1'!$E$5,TXM!L5006,"")</f>
        <v/>
      </c>
      <c r="N5006" t="str">
        <f>IFERROR(SMALL($M$5:$M$8000,ROWS($M$5:M5006)),"")</f>
        <v/>
      </c>
      <c r="P5006" t="s">
        <v>2054</v>
      </c>
    </row>
    <row r="5007" spans="1:16" ht="14.4" customHeight="1" x14ac:dyDescent="0.25">
      <c r="A5007" t="s">
        <v>2054</v>
      </c>
      <c r="I5007" s="285" t="s">
        <v>1821</v>
      </c>
      <c r="J5007" t="s">
        <v>118</v>
      </c>
      <c r="K5007" s="300">
        <v>957419</v>
      </c>
      <c r="L5007" s="286">
        <f>ROWS(K$5:K5007)</f>
        <v>5003</v>
      </c>
      <c r="M5007" s="286" t="str">
        <f>IF(I5007='5.1'!$E$5,TXM!L5007,"")</f>
        <v/>
      </c>
      <c r="N5007" t="str">
        <f>IFERROR(SMALL($M$5:$M$8000,ROWS($M$5:M5007)),"")</f>
        <v/>
      </c>
      <c r="P5007" t="s">
        <v>2054</v>
      </c>
    </row>
    <row r="5008" spans="1:16" ht="14.4" customHeight="1" x14ac:dyDescent="0.25">
      <c r="A5008" t="s">
        <v>2054</v>
      </c>
      <c r="I5008" s="285" t="s">
        <v>1821</v>
      </c>
      <c r="J5008" t="s">
        <v>727</v>
      </c>
      <c r="K5008" s="300">
        <v>825360</v>
      </c>
      <c r="L5008" s="286">
        <f>ROWS(K$5:K5008)</f>
        <v>5004</v>
      </c>
      <c r="M5008" s="286" t="str">
        <f>IF(I5008='5.1'!$E$5,TXM!L5008,"")</f>
        <v/>
      </c>
      <c r="N5008" t="str">
        <f>IFERROR(SMALL($M$5:$M$8000,ROWS($M$5:M5008)),"")</f>
        <v/>
      </c>
      <c r="P5008" t="s">
        <v>2054</v>
      </c>
    </row>
    <row r="5009" spans="1:16" ht="14.4" customHeight="1" x14ac:dyDescent="0.25">
      <c r="A5009" t="s">
        <v>2054</v>
      </c>
      <c r="I5009" s="285" t="s">
        <v>1821</v>
      </c>
      <c r="J5009" t="s">
        <v>717</v>
      </c>
      <c r="K5009" s="300">
        <v>816145</v>
      </c>
      <c r="L5009" s="286">
        <f>ROWS(K$5:K5009)</f>
        <v>5005</v>
      </c>
      <c r="M5009" s="286" t="str">
        <f>IF(I5009='5.1'!$E$5,TXM!L5009,"")</f>
        <v/>
      </c>
      <c r="N5009" t="str">
        <f>IFERROR(SMALL($M$5:$M$8000,ROWS($M$5:M5009)),"")</f>
        <v/>
      </c>
      <c r="P5009" t="s">
        <v>2054</v>
      </c>
    </row>
    <row r="5010" spans="1:16" ht="14.4" customHeight="1" x14ac:dyDescent="0.25">
      <c r="A5010" t="s">
        <v>2054</v>
      </c>
      <c r="I5010" s="285" t="s">
        <v>1821</v>
      </c>
      <c r="J5010" t="s">
        <v>1087</v>
      </c>
      <c r="K5010" s="300">
        <v>715133</v>
      </c>
      <c r="L5010" s="286">
        <f>ROWS(K$5:K5010)</f>
        <v>5006</v>
      </c>
      <c r="M5010" s="286" t="str">
        <f>IF(I5010='5.1'!$E$5,TXM!L5010,"")</f>
        <v/>
      </c>
      <c r="N5010" t="str">
        <f>IFERROR(SMALL($M$5:$M$8000,ROWS($M$5:M5010)),"")</f>
        <v/>
      </c>
      <c r="P5010" t="s">
        <v>2054</v>
      </c>
    </row>
    <row r="5011" spans="1:16" ht="14.4" customHeight="1" x14ac:dyDescent="0.25">
      <c r="A5011" t="s">
        <v>2054</v>
      </c>
      <c r="I5011" s="285" t="s">
        <v>1821</v>
      </c>
      <c r="J5011" t="s">
        <v>199</v>
      </c>
      <c r="K5011" s="300">
        <v>656191</v>
      </c>
      <c r="L5011" s="286">
        <f>ROWS(K$5:K5011)</f>
        <v>5007</v>
      </c>
      <c r="M5011" s="286" t="str">
        <f>IF(I5011='5.1'!$E$5,TXM!L5011,"")</f>
        <v/>
      </c>
      <c r="N5011" t="str">
        <f>IFERROR(SMALL($M$5:$M$8000,ROWS($M$5:M5011)),"")</f>
        <v/>
      </c>
      <c r="P5011" t="s">
        <v>2054</v>
      </c>
    </row>
    <row r="5012" spans="1:16" ht="14.4" customHeight="1" x14ac:dyDescent="0.25">
      <c r="A5012" t="s">
        <v>2054</v>
      </c>
      <c r="I5012" s="285" t="s">
        <v>1821</v>
      </c>
      <c r="J5012" t="s">
        <v>818</v>
      </c>
      <c r="K5012" s="300">
        <v>520971</v>
      </c>
      <c r="L5012" s="286">
        <f>ROWS(K$5:K5012)</f>
        <v>5008</v>
      </c>
      <c r="M5012" s="286" t="str">
        <f>IF(I5012='5.1'!$E$5,TXM!L5012,"")</f>
        <v/>
      </c>
      <c r="N5012" t="str">
        <f>IFERROR(SMALL($M$5:$M$8000,ROWS($M$5:M5012)),"")</f>
        <v/>
      </c>
      <c r="P5012" t="s">
        <v>2054</v>
      </c>
    </row>
    <row r="5013" spans="1:16" ht="14.4" customHeight="1" x14ac:dyDescent="0.25">
      <c r="A5013" t="s">
        <v>2054</v>
      </c>
      <c r="I5013" s="285" t="s">
        <v>1821</v>
      </c>
      <c r="J5013" t="s">
        <v>800</v>
      </c>
      <c r="K5013" s="300">
        <v>402706</v>
      </c>
      <c r="L5013" s="286">
        <f>ROWS(K$5:K5013)</f>
        <v>5009</v>
      </c>
      <c r="M5013" s="286" t="str">
        <f>IF(I5013='5.1'!$E$5,TXM!L5013,"")</f>
        <v/>
      </c>
      <c r="N5013" t="str">
        <f>IFERROR(SMALL($M$5:$M$8000,ROWS($M$5:M5013)),"")</f>
        <v/>
      </c>
      <c r="P5013" t="s">
        <v>2054</v>
      </c>
    </row>
    <row r="5014" spans="1:16" ht="14.4" customHeight="1" x14ac:dyDescent="0.25">
      <c r="A5014" t="s">
        <v>2054</v>
      </c>
      <c r="I5014" s="285" t="s">
        <v>1821</v>
      </c>
      <c r="J5014" t="s">
        <v>115</v>
      </c>
      <c r="K5014" s="300">
        <v>365106</v>
      </c>
      <c r="L5014" s="286">
        <f>ROWS(K$5:K5014)</f>
        <v>5010</v>
      </c>
      <c r="M5014" s="286" t="str">
        <f>IF(I5014='5.1'!$E$5,TXM!L5014,"")</f>
        <v/>
      </c>
      <c r="N5014" t="str">
        <f>IFERROR(SMALL($M$5:$M$8000,ROWS($M$5:M5014)),"")</f>
        <v/>
      </c>
      <c r="P5014" t="s">
        <v>2054</v>
      </c>
    </row>
    <row r="5015" spans="1:16" ht="14.4" customHeight="1" x14ac:dyDescent="0.25">
      <c r="A5015" t="s">
        <v>2054</v>
      </c>
      <c r="I5015" s="285" t="s">
        <v>1821</v>
      </c>
      <c r="J5015" t="s">
        <v>774</v>
      </c>
      <c r="K5015" s="300">
        <v>247120</v>
      </c>
      <c r="L5015" s="286">
        <f>ROWS(K$5:K5015)</f>
        <v>5011</v>
      </c>
      <c r="M5015" s="286" t="str">
        <f>IF(I5015='5.1'!$E$5,TXM!L5015,"")</f>
        <v/>
      </c>
      <c r="N5015" t="str">
        <f>IFERROR(SMALL($M$5:$M$8000,ROWS($M$5:M5015)),"")</f>
        <v/>
      </c>
      <c r="P5015" t="s">
        <v>2054</v>
      </c>
    </row>
    <row r="5016" spans="1:16" ht="14.4" customHeight="1" x14ac:dyDescent="0.25">
      <c r="A5016" t="s">
        <v>2054</v>
      </c>
      <c r="I5016" s="285" t="s">
        <v>1821</v>
      </c>
      <c r="J5016" t="s">
        <v>1092</v>
      </c>
      <c r="K5016" s="300">
        <v>232621</v>
      </c>
      <c r="L5016" s="286">
        <f>ROWS(K$5:K5016)</f>
        <v>5012</v>
      </c>
      <c r="M5016" s="286" t="str">
        <f>IF(I5016='5.1'!$E$5,TXM!L5016,"")</f>
        <v/>
      </c>
      <c r="N5016" t="str">
        <f>IFERROR(SMALL($M$5:$M$8000,ROWS($M$5:M5016)),"")</f>
        <v/>
      </c>
      <c r="P5016" t="s">
        <v>2054</v>
      </c>
    </row>
    <row r="5017" spans="1:16" ht="14.4" customHeight="1" x14ac:dyDescent="0.25">
      <c r="A5017" t="s">
        <v>2054</v>
      </c>
      <c r="I5017" s="285" t="s">
        <v>1821</v>
      </c>
      <c r="J5017" t="s">
        <v>766</v>
      </c>
      <c r="K5017" s="300">
        <v>190074</v>
      </c>
      <c r="L5017" s="286">
        <f>ROWS(K$5:K5017)</f>
        <v>5013</v>
      </c>
      <c r="M5017" s="286" t="str">
        <f>IF(I5017='5.1'!$E$5,TXM!L5017,"")</f>
        <v/>
      </c>
      <c r="N5017" t="str">
        <f>IFERROR(SMALL($M$5:$M$8000,ROWS($M$5:M5017)),"")</f>
        <v/>
      </c>
      <c r="P5017" t="s">
        <v>2054</v>
      </c>
    </row>
    <row r="5018" spans="1:16" ht="14.4" customHeight="1" x14ac:dyDescent="0.25">
      <c r="A5018" t="s">
        <v>2054</v>
      </c>
      <c r="I5018" s="285" t="s">
        <v>1821</v>
      </c>
      <c r="J5018" t="s">
        <v>106</v>
      </c>
      <c r="K5018" s="300">
        <v>188654</v>
      </c>
      <c r="L5018" s="286">
        <f>ROWS(K$5:K5018)</f>
        <v>5014</v>
      </c>
      <c r="M5018" s="286" t="str">
        <f>IF(I5018='5.1'!$E$5,TXM!L5018,"")</f>
        <v/>
      </c>
      <c r="N5018" t="str">
        <f>IFERROR(SMALL($M$5:$M$8000,ROWS($M$5:M5018)),"")</f>
        <v/>
      </c>
      <c r="P5018" t="s">
        <v>2054</v>
      </c>
    </row>
    <row r="5019" spans="1:16" ht="14.4" customHeight="1" x14ac:dyDescent="0.25">
      <c r="A5019" t="s">
        <v>2054</v>
      </c>
      <c r="I5019" s="285" t="s">
        <v>1821</v>
      </c>
      <c r="J5019" t="s">
        <v>810</v>
      </c>
      <c r="K5019" s="300">
        <v>151291</v>
      </c>
      <c r="L5019" s="286">
        <f>ROWS(K$5:K5019)</f>
        <v>5015</v>
      </c>
      <c r="M5019" s="286" t="str">
        <f>IF(I5019='5.1'!$E$5,TXM!L5019,"")</f>
        <v/>
      </c>
      <c r="N5019" t="str">
        <f>IFERROR(SMALL($M$5:$M$8000,ROWS($M$5:M5019)),"")</f>
        <v/>
      </c>
      <c r="P5019" t="s">
        <v>2054</v>
      </c>
    </row>
    <row r="5020" spans="1:16" ht="14.4" customHeight="1" x14ac:dyDescent="0.25">
      <c r="A5020" t="s">
        <v>2054</v>
      </c>
      <c r="I5020" s="285" t="s">
        <v>1821</v>
      </c>
      <c r="J5020" t="s">
        <v>772</v>
      </c>
      <c r="K5020" s="300">
        <v>148900</v>
      </c>
      <c r="L5020" s="286">
        <f>ROWS(K$5:K5020)</f>
        <v>5016</v>
      </c>
      <c r="M5020" s="286" t="str">
        <f>IF(I5020='5.1'!$E$5,TXM!L5020,"")</f>
        <v/>
      </c>
      <c r="N5020" t="str">
        <f>IFERROR(SMALL($M$5:$M$8000,ROWS($M$5:M5020)),"")</f>
        <v/>
      </c>
      <c r="P5020" t="s">
        <v>2054</v>
      </c>
    </row>
    <row r="5021" spans="1:16" ht="14.4" customHeight="1" x14ac:dyDescent="0.25">
      <c r="A5021" t="s">
        <v>2054</v>
      </c>
      <c r="I5021" s="285" t="s">
        <v>1821</v>
      </c>
      <c r="J5021" t="s">
        <v>760</v>
      </c>
      <c r="K5021" s="300">
        <v>126132</v>
      </c>
      <c r="L5021" s="286">
        <f>ROWS(K$5:K5021)</f>
        <v>5017</v>
      </c>
      <c r="M5021" s="286" t="str">
        <f>IF(I5021='5.1'!$E$5,TXM!L5021,"")</f>
        <v/>
      </c>
      <c r="N5021" t="str">
        <f>IFERROR(SMALL($M$5:$M$8000,ROWS($M$5:M5021)),"")</f>
        <v/>
      </c>
      <c r="P5021" t="s">
        <v>2054</v>
      </c>
    </row>
    <row r="5022" spans="1:16" ht="14.4" customHeight="1" x14ac:dyDescent="0.25">
      <c r="A5022" t="s">
        <v>2054</v>
      </c>
      <c r="I5022" s="285" t="s">
        <v>1821</v>
      </c>
      <c r="J5022" t="s">
        <v>1090</v>
      </c>
      <c r="K5022" s="300">
        <v>122508</v>
      </c>
      <c r="L5022" s="286">
        <f>ROWS(K$5:K5022)</f>
        <v>5018</v>
      </c>
      <c r="M5022" s="286" t="str">
        <f>IF(I5022='5.1'!$E$5,TXM!L5022,"")</f>
        <v/>
      </c>
      <c r="N5022" t="str">
        <f>IFERROR(SMALL($M$5:$M$8000,ROWS($M$5:M5022)),"")</f>
        <v/>
      </c>
      <c r="P5022" t="s">
        <v>2054</v>
      </c>
    </row>
    <row r="5023" spans="1:16" ht="14.4" customHeight="1" x14ac:dyDescent="0.25">
      <c r="A5023" t="s">
        <v>2054</v>
      </c>
      <c r="I5023" s="285" t="s">
        <v>1821</v>
      </c>
      <c r="J5023" t="s">
        <v>705</v>
      </c>
      <c r="K5023" s="300">
        <v>119028</v>
      </c>
      <c r="L5023" s="286">
        <f>ROWS(K$5:K5023)</f>
        <v>5019</v>
      </c>
      <c r="M5023" s="286" t="str">
        <f>IF(I5023='5.1'!$E$5,TXM!L5023,"")</f>
        <v/>
      </c>
      <c r="N5023" t="str">
        <f>IFERROR(SMALL($M$5:$M$8000,ROWS($M$5:M5023)),"")</f>
        <v/>
      </c>
      <c r="P5023" t="s">
        <v>2054</v>
      </c>
    </row>
    <row r="5024" spans="1:16" ht="14.4" customHeight="1" x14ac:dyDescent="0.25">
      <c r="A5024" t="s">
        <v>2054</v>
      </c>
      <c r="I5024" s="285" t="s">
        <v>1821</v>
      </c>
      <c r="J5024" t="s">
        <v>723</v>
      </c>
      <c r="K5024" s="300">
        <v>89518</v>
      </c>
      <c r="L5024" s="286">
        <f>ROWS(K$5:K5024)</f>
        <v>5020</v>
      </c>
      <c r="M5024" s="286" t="str">
        <f>IF(I5024='5.1'!$E$5,TXM!L5024,"")</f>
        <v/>
      </c>
      <c r="N5024" t="str">
        <f>IFERROR(SMALL($M$5:$M$8000,ROWS($M$5:M5024)),"")</f>
        <v/>
      </c>
      <c r="P5024" t="s">
        <v>2054</v>
      </c>
    </row>
    <row r="5025" spans="1:16" ht="14.4" customHeight="1" x14ac:dyDescent="0.25">
      <c r="A5025" t="s">
        <v>2054</v>
      </c>
      <c r="I5025" s="285" t="s">
        <v>1821</v>
      </c>
      <c r="J5025" t="s">
        <v>197</v>
      </c>
      <c r="K5025" s="300">
        <v>84199</v>
      </c>
      <c r="L5025" s="286">
        <f>ROWS(K$5:K5025)</f>
        <v>5021</v>
      </c>
      <c r="M5025" s="286" t="str">
        <f>IF(I5025='5.1'!$E$5,TXM!L5025,"")</f>
        <v/>
      </c>
      <c r="N5025" t="str">
        <f>IFERROR(SMALL($M$5:$M$8000,ROWS($M$5:M5025)),"")</f>
        <v/>
      </c>
      <c r="P5025" t="s">
        <v>2054</v>
      </c>
    </row>
    <row r="5026" spans="1:16" ht="14.4" customHeight="1" x14ac:dyDescent="0.25">
      <c r="A5026" t="s">
        <v>2054</v>
      </c>
      <c r="I5026" s="285" t="s">
        <v>1821</v>
      </c>
      <c r="J5026" t="s">
        <v>821</v>
      </c>
      <c r="K5026" s="300">
        <v>80678</v>
      </c>
      <c r="L5026" s="286">
        <f>ROWS(K$5:K5026)</f>
        <v>5022</v>
      </c>
      <c r="M5026" s="286" t="str">
        <f>IF(I5026='5.1'!$E$5,TXM!L5026,"")</f>
        <v/>
      </c>
      <c r="N5026" t="str">
        <f>IFERROR(SMALL($M$5:$M$8000,ROWS($M$5:M5026)),"")</f>
        <v/>
      </c>
      <c r="P5026" t="s">
        <v>2054</v>
      </c>
    </row>
    <row r="5027" spans="1:16" ht="14.4" customHeight="1" x14ac:dyDescent="0.25">
      <c r="A5027" t="s">
        <v>2054</v>
      </c>
      <c r="I5027" s="285" t="s">
        <v>1821</v>
      </c>
      <c r="J5027" t="s">
        <v>1098</v>
      </c>
      <c r="K5027" s="300">
        <v>49723</v>
      </c>
      <c r="L5027" s="286">
        <f>ROWS(K$5:K5027)</f>
        <v>5023</v>
      </c>
      <c r="M5027" s="286" t="str">
        <f>IF(I5027='5.1'!$E$5,TXM!L5027,"")</f>
        <v/>
      </c>
      <c r="N5027" t="str">
        <f>IFERROR(SMALL($M$5:$M$8000,ROWS($M$5:M5027)),"")</f>
        <v/>
      </c>
      <c r="P5027" t="s">
        <v>2054</v>
      </c>
    </row>
    <row r="5028" spans="1:16" ht="14.4" customHeight="1" x14ac:dyDescent="0.25">
      <c r="A5028" t="s">
        <v>2054</v>
      </c>
      <c r="I5028" s="285" t="s">
        <v>1821</v>
      </c>
      <c r="J5028" t="s">
        <v>788</v>
      </c>
      <c r="K5028" s="300">
        <v>39503</v>
      </c>
      <c r="L5028" s="286">
        <f>ROWS(K$5:K5028)</f>
        <v>5024</v>
      </c>
      <c r="M5028" s="286" t="str">
        <f>IF(I5028='5.1'!$E$5,TXM!L5028,"")</f>
        <v/>
      </c>
      <c r="N5028" t="str">
        <f>IFERROR(SMALL($M$5:$M$8000,ROWS($M$5:M5028)),"")</f>
        <v/>
      </c>
      <c r="P5028" t="s">
        <v>2054</v>
      </c>
    </row>
    <row r="5029" spans="1:16" ht="14.4" customHeight="1" x14ac:dyDescent="0.25">
      <c r="A5029" t="s">
        <v>2054</v>
      </c>
      <c r="I5029" s="285" t="s">
        <v>1821</v>
      </c>
      <c r="J5029" t="s">
        <v>711</v>
      </c>
      <c r="K5029" s="300">
        <v>23051</v>
      </c>
      <c r="L5029" s="286">
        <f>ROWS(K$5:K5029)</f>
        <v>5025</v>
      </c>
      <c r="M5029" s="286" t="str">
        <f>IF(I5029='5.1'!$E$5,TXM!L5029,"")</f>
        <v/>
      </c>
      <c r="N5029" t="str">
        <f>IFERROR(SMALL($M$5:$M$8000,ROWS($M$5:M5029)),"")</f>
        <v/>
      </c>
      <c r="P5029" t="s">
        <v>2054</v>
      </c>
    </row>
    <row r="5030" spans="1:16" ht="14.4" customHeight="1" x14ac:dyDescent="0.25">
      <c r="A5030" t="s">
        <v>2054</v>
      </c>
      <c r="I5030" s="285" t="s">
        <v>1821</v>
      </c>
      <c r="J5030" t="s">
        <v>794</v>
      </c>
      <c r="K5030" s="300">
        <v>18634</v>
      </c>
      <c r="L5030" s="286">
        <f>ROWS(K$5:K5030)</f>
        <v>5026</v>
      </c>
      <c r="M5030" s="286" t="str">
        <f>IF(I5030='5.1'!$E$5,TXM!L5030,"")</f>
        <v/>
      </c>
      <c r="N5030" t="str">
        <f>IFERROR(SMALL($M$5:$M$8000,ROWS($M$5:M5030)),"")</f>
        <v/>
      </c>
      <c r="P5030" t="s">
        <v>2054</v>
      </c>
    </row>
    <row r="5031" spans="1:16" ht="14.4" customHeight="1" x14ac:dyDescent="0.25">
      <c r="A5031" t="s">
        <v>2054</v>
      </c>
      <c r="I5031" s="285" t="s">
        <v>1821</v>
      </c>
      <c r="J5031" t="s">
        <v>768</v>
      </c>
      <c r="K5031" s="300">
        <v>17743</v>
      </c>
      <c r="L5031" s="286">
        <f>ROWS(K$5:K5031)</f>
        <v>5027</v>
      </c>
      <c r="M5031" s="286" t="str">
        <f>IF(I5031='5.1'!$E$5,TXM!L5031,"")</f>
        <v/>
      </c>
      <c r="N5031" t="str">
        <f>IFERROR(SMALL($M$5:$M$8000,ROWS($M$5:M5031)),"")</f>
        <v/>
      </c>
      <c r="P5031" t="s">
        <v>2054</v>
      </c>
    </row>
    <row r="5032" spans="1:16" ht="14.4" customHeight="1" x14ac:dyDescent="0.25">
      <c r="A5032" t="s">
        <v>2054</v>
      </c>
      <c r="I5032" s="285" t="s">
        <v>1821</v>
      </c>
      <c r="J5032" t="s">
        <v>1083</v>
      </c>
      <c r="K5032" s="300">
        <v>7008</v>
      </c>
      <c r="L5032" s="286">
        <f>ROWS(K$5:K5032)</f>
        <v>5028</v>
      </c>
      <c r="M5032" s="286" t="str">
        <f>IF(I5032='5.1'!$E$5,TXM!L5032,"")</f>
        <v/>
      </c>
      <c r="N5032" t="str">
        <f>IFERROR(SMALL($M$5:$M$8000,ROWS($M$5:M5032)),"")</f>
        <v/>
      </c>
      <c r="P5032" t="s">
        <v>2054</v>
      </c>
    </row>
    <row r="5033" spans="1:16" ht="14.4" customHeight="1" x14ac:dyDescent="0.25">
      <c r="A5033" t="s">
        <v>2054</v>
      </c>
      <c r="I5033" s="285" t="s">
        <v>1821</v>
      </c>
      <c r="J5033" t="s">
        <v>764</v>
      </c>
      <c r="K5033" s="300">
        <v>5517</v>
      </c>
      <c r="L5033" s="286">
        <f>ROWS(K$5:K5033)</f>
        <v>5029</v>
      </c>
      <c r="M5033" s="286" t="str">
        <f>IF(I5033='5.1'!$E$5,TXM!L5033,"")</f>
        <v/>
      </c>
      <c r="N5033" t="str">
        <f>IFERROR(SMALL($M$5:$M$8000,ROWS($M$5:M5033)),"")</f>
        <v/>
      </c>
      <c r="P5033" t="s">
        <v>2054</v>
      </c>
    </row>
    <row r="5034" spans="1:16" ht="14.4" customHeight="1" x14ac:dyDescent="0.25">
      <c r="A5034" t="s">
        <v>2054</v>
      </c>
      <c r="I5034" s="285" t="s">
        <v>1821</v>
      </c>
      <c r="J5034" t="s">
        <v>742</v>
      </c>
      <c r="K5034" s="300">
        <v>3001</v>
      </c>
      <c r="L5034" s="286">
        <f>ROWS(K$5:K5034)</f>
        <v>5030</v>
      </c>
      <c r="M5034" s="286" t="str">
        <f>IF(I5034='5.1'!$E$5,TXM!L5034,"")</f>
        <v/>
      </c>
      <c r="N5034" t="str">
        <f>IFERROR(SMALL($M$5:$M$8000,ROWS($M$5:M5034)),"")</f>
        <v/>
      </c>
      <c r="P5034" t="s">
        <v>2054</v>
      </c>
    </row>
    <row r="5035" spans="1:16" ht="14.4" customHeight="1" x14ac:dyDescent="0.25">
      <c r="A5035" t="s">
        <v>2054</v>
      </c>
      <c r="I5035" s="285" t="s">
        <v>1821</v>
      </c>
      <c r="J5035" t="s">
        <v>1094</v>
      </c>
      <c r="K5035" s="300">
        <v>2944</v>
      </c>
      <c r="L5035" s="286">
        <f>ROWS(K$5:K5035)</f>
        <v>5031</v>
      </c>
      <c r="M5035" s="286" t="str">
        <f>IF(I5035='5.1'!$E$5,TXM!L5035,"")</f>
        <v/>
      </c>
      <c r="N5035" t="str">
        <f>IFERROR(SMALL($M$5:$M$8000,ROWS($M$5:M5035)),"")</f>
        <v/>
      </c>
      <c r="P5035" t="s">
        <v>2054</v>
      </c>
    </row>
    <row r="5036" spans="1:16" ht="14.4" customHeight="1" x14ac:dyDescent="0.25">
      <c r="A5036" t="s">
        <v>2054</v>
      </c>
      <c r="I5036" s="285" t="s">
        <v>1821</v>
      </c>
      <c r="J5036" t="s">
        <v>734</v>
      </c>
      <c r="K5036" s="300">
        <v>1774</v>
      </c>
      <c r="L5036" s="286">
        <f>ROWS(K$5:K5036)</f>
        <v>5032</v>
      </c>
      <c r="M5036" s="286" t="str">
        <f>IF(I5036='5.1'!$E$5,TXM!L5036,"")</f>
        <v/>
      </c>
      <c r="N5036" t="str">
        <f>IFERROR(SMALL($M$5:$M$8000,ROWS($M$5:M5036)),"")</f>
        <v/>
      </c>
      <c r="P5036" t="s">
        <v>2054</v>
      </c>
    </row>
    <row r="5037" spans="1:16" ht="14.4" customHeight="1" x14ac:dyDescent="0.25">
      <c r="A5037" t="s">
        <v>2054</v>
      </c>
      <c r="I5037" s="285" t="s">
        <v>1821</v>
      </c>
      <c r="J5037" t="s">
        <v>796</v>
      </c>
      <c r="K5037" s="300">
        <v>773</v>
      </c>
      <c r="L5037" s="286">
        <f>ROWS(K$5:K5037)</f>
        <v>5033</v>
      </c>
      <c r="M5037" s="286" t="str">
        <f>IF(I5037='5.1'!$E$5,TXM!L5037,"")</f>
        <v/>
      </c>
      <c r="N5037" t="str">
        <f>IFERROR(SMALL($M$5:$M$8000,ROWS($M$5:M5037)),"")</f>
        <v/>
      </c>
      <c r="P5037" t="s">
        <v>2054</v>
      </c>
    </row>
    <row r="5038" spans="1:16" ht="14.4" customHeight="1" x14ac:dyDescent="0.25">
      <c r="A5038" t="s">
        <v>2054</v>
      </c>
      <c r="I5038" s="285" t="s">
        <v>1821</v>
      </c>
      <c r="J5038" t="s">
        <v>756</v>
      </c>
      <c r="K5038" s="300">
        <v>60</v>
      </c>
      <c r="L5038" s="286">
        <f>ROWS(K$5:K5038)</f>
        <v>5034</v>
      </c>
      <c r="M5038" s="286" t="str">
        <f>IF(I5038='5.1'!$E$5,TXM!L5038,"")</f>
        <v/>
      </c>
      <c r="N5038" t="str">
        <f>IFERROR(SMALL($M$5:$M$8000,ROWS($M$5:M5038)),"")</f>
        <v/>
      </c>
      <c r="P5038" t="s">
        <v>2054</v>
      </c>
    </row>
    <row r="5039" spans="1:16" ht="14.4" customHeight="1" x14ac:dyDescent="0.25">
      <c r="A5039" t="s">
        <v>2054</v>
      </c>
      <c r="I5039" s="285" t="s">
        <v>1821</v>
      </c>
      <c r="J5039" t="s">
        <v>780</v>
      </c>
      <c r="K5039" s="300">
        <v>33</v>
      </c>
      <c r="L5039" s="286">
        <f>ROWS(K$5:K5039)</f>
        <v>5035</v>
      </c>
      <c r="M5039" s="286" t="str">
        <f>IF(I5039='5.1'!$E$5,TXM!L5039,"")</f>
        <v/>
      </c>
      <c r="N5039" t="str">
        <f>IFERROR(SMALL($M$5:$M$8000,ROWS($M$5:M5039)),"")</f>
        <v/>
      </c>
      <c r="P5039" t="s">
        <v>2054</v>
      </c>
    </row>
    <row r="5040" spans="1:16" ht="14.4" customHeight="1" x14ac:dyDescent="0.25">
      <c r="A5040" t="s">
        <v>2054</v>
      </c>
      <c r="I5040" s="285" t="s">
        <v>1823</v>
      </c>
      <c r="J5040" t="s">
        <v>108</v>
      </c>
      <c r="K5040" s="300">
        <v>1750298753</v>
      </c>
      <c r="L5040" s="286">
        <f>ROWS(K$5:K5040)</f>
        <v>5036</v>
      </c>
      <c r="M5040" s="286" t="str">
        <f>IF(I5040='5.1'!$E$5,TXM!L5040,"")</f>
        <v/>
      </c>
      <c r="N5040" t="str">
        <f>IFERROR(SMALL($M$5:$M$8000,ROWS($M$5:M5040)),"")</f>
        <v/>
      </c>
      <c r="P5040" t="s">
        <v>2054</v>
      </c>
    </row>
    <row r="5041" spans="1:16" ht="14.4" customHeight="1" x14ac:dyDescent="0.25">
      <c r="A5041" t="s">
        <v>2054</v>
      </c>
      <c r="I5041" s="285" t="s">
        <v>1823</v>
      </c>
      <c r="J5041" t="s">
        <v>806</v>
      </c>
      <c r="K5041" s="300">
        <v>1007453574</v>
      </c>
      <c r="L5041" s="286">
        <f>ROWS(K$5:K5041)</f>
        <v>5037</v>
      </c>
      <c r="M5041" s="286" t="str">
        <f>IF(I5041='5.1'!$E$5,TXM!L5041,"")</f>
        <v/>
      </c>
      <c r="N5041" t="str">
        <f>IFERROR(SMALL($M$5:$M$8000,ROWS($M$5:M5041)),"")</f>
        <v/>
      </c>
      <c r="P5041" t="s">
        <v>2054</v>
      </c>
    </row>
    <row r="5042" spans="1:16" ht="14.4" customHeight="1" x14ac:dyDescent="0.25">
      <c r="A5042" t="s">
        <v>2054</v>
      </c>
      <c r="I5042" s="285" t="s">
        <v>1823</v>
      </c>
      <c r="J5042" t="s">
        <v>1082</v>
      </c>
      <c r="K5042" s="300">
        <v>217534521</v>
      </c>
      <c r="L5042" s="286">
        <f>ROWS(K$5:K5042)</f>
        <v>5038</v>
      </c>
      <c r="M5042" s="286" t="str">
        <f>IF(I5042='5.1'!$E$5,TXM!L5042,"")</f>
        <v/>
      </c>
      <c r="N5042" t="str">
        <f>IFERROR(SMALL($M$5:$M$8000,ROWS($M$5:M5042)),"")</f>
        <v/>
      </c>
      <c r="P5042" t="s">
        <v>2054</v>
      </c>
    </row>
    <row r="5043" spans="1:16" ht="14.4" customHeight="1" x14ac:dyDescent="0.25">
      <c r="A5043" t="s">
        <v>2054</v>
      </c>
      <c r="I5043" s="285" t="s">
        <v>1823</v>
      </c>
      <c r="J5043" t="s">
        <v>808</v>
      </c>
      <c r="K5043" s="300">
        <v>202659095</v>
      </c>
      <c r="L5043" s="286">
        <f>ROWS(K$5:K5043)</f>
        <v>5039</v>
      </c>
      <c r="M5043" s="286" t="str">
        <f>IF(I5043='5.1'!$E$5,TXM!L5043,"")</f>
        <v/>
      </c>
      <c r="N5043" t="str">
        <f>IFERROR(SMALL($M$5:$M$8000,ROWS($M$5:M5043)),"")</f>
        <v/>
      </c>
      <c r="P5043" t="s">
        <v>2054</v>
      </c>
    </row>
    <row r="5044" spans="1:16" ht="14.4" customHeight="1" x14ac:dyDescent="0.25">
      <c r="A5044" t="s">
        <v>2054</v>
      </c>
      <c r="I5044" s="285" t="s">
        <v>1823</v>
      </c>
      <c r="J5044" t="s">
        <v>784</v>
      </c>
      <c r="K5044" s="300">
        <v>114495501</v>
      </c>
      <c r="L5044" s="286">
        <f>ROWS(K$5:K5044)</f>
        <v>5040</v>
      </c>
      <c r="M5044" s="286" t="str">
        <f>IF(I5044='5.1'!$E$5,TXM!L5044,"")</f>
        <v/>
      </c>
      <c r="N5044" t="str">
        <f>IFERROR(SMALL($M$5:$M$8000,ROWS($M$5:M5044)),"")</f>
        <v/>
      </c>
      <c r="P5044" t="s">
        <v>2054</v>
      </c>
    </row>
    <row r="5045" spans="1:16" ht="14.4" customHeight="1" x14ac:dyDescent="0.25">
      <c r="A5045" t="s">
        <v>2054</v>
      </c>
      <c r="I5045" s="285" t="s">
        <v>1823</v>
      </c>
      <c r="J5045" t="s">
        <v>197</v>
      </c>
      <c r="K5045" s="300">
        <v>98033215</v>
      </c>
      <c r="L5045" s="286">
        <f>ROWS(K$5:K5045)</f>
        <v>5041</v>
      </c>
      <c r="M5045" s="286" t="str">
        <f>IF(I5045='5.1'!$E$5,TXM!L5045,"")</f>
        <v/>
      </c>
      <c r="N5045" t="str">
        <f>IFERROR(SMALL($M$5:$M$8000,ROWS($M$5:M5045)),"")</f>
        <v/>
      </c>
      <c r="P5045" t="s">
        <v>2054</v>
      </c>
    </row>
    <row r="5046" spans="1:16" ht="14.4" customHeight="1" x14ac:dyDescent="0.25">
      <c r="A5046" t="s">
        <v>2054</v>
      </c>
      <c r="I5046" s="285" t="s">
        <v>1823</v>
      </c>
      <c r="J5046" t="s">
        <v>110</v>
      </c>
      <c r="K5046" s="300">
        <v>93194802</v>
      </c>
      <c r="L5046" s="286">
        <f>ROWS(K$5:K5046)</f>
        <v>5042</v>
      </c>
      <c r="M5046" s="286" t="str">
        <f>IF(I5046='5.1'!$E$5,TXM!L5046,"")</f>
        <v/>
      </c>
      <c r="N5046" t="str">
        <f>IFERROR(SMALL($M$5:$M$8000,ROWS($M$5:M5046)),"")</f>
        <v/>
      </c>
      <c r="P5046" t="s">
        <v>2054</v>
      </c>
    </row>
    <row r="5047" spans="1:16" ht="14.4" customHeight="1" x14ac:dyDescent="0.25">
      <c r="A5047" t="s">
        <v>2054</v>
      </c>
      <c r="I5047" s="285" t="s">
        <v>1823</v>
      </c>
      <c r="J5047" t="s">
        <v>810</v>
      </c>
      <c r="K5047" s="300">
        <v>90851234</v>
      </c>
      <c r="L5047" s="286">
        <f>ROWS(K$5:K5047)</f>
        <v>5043</v>
      </c>
      <c r="M5047" s="286" t="str">
        <f>IF(I5047='5.1'!$E$5,TXM!L5047,"")</f>
        <v/>
      </c>
      <c r="N5047" t="str">
        <f>IFERROR(SMALL($M$5:$M$8000,ROWS($M$5:M5047)),"")</f>
        <v/>
      </c>
      <c r="P5047" t="s">
        <v>2054</v>
      </c>
    </row>
    <row r="5048" spans="1:16" ht="14.4" customHeight="1" x14ac:dyDescent="0.25">
      <c r="A5048" t="s">
        <v>2054</v>
      </c>
      <c r="I5048" s="285" t="s">
        <v>1823</v>
      </c>
      <c r="J5048" t="s">
        <v>1093</v>
      </c>
      <c r="K5048" s="300">
        <v>35157115</v>
      </c>
      <c r="L5048" s="286">
        <f>ROWS(K$5:K5048)</f>
        <v>5044</v>
      </c>
      <c r="M5048" s="286" t="str">
        <f>IF(I5048='5.1'!$E$5,TXM!L5048,"")</f>
        <v/>
      </c>
      <c r="N5048" t="str">
        <f>IFERROR(SMALL($M$5:$M$8000,ROWS($M$5:M5048)),"")</f>
        <v/>
      </c>
      <c r="P5048" t="s">
        <v>2054</v>
      </c>
    </row>
    <row r="5049" spans="1:16" ht="14.4" customHeight="1" x14ac:dyDescent="0.25">
      <c r="A5049" t="s">
        <v>2054</v>
      </c>
      <c r="I5049" s="285" t="s">
        <v>1823</v>
      </c>
      <c r="J5049" t="s">
        <v>1096</v>
      </c>
      <c r="K5049" s="300">
        <v>33991432</v>
      </c>
      <c r="L5049" s="286">
        <f>ROWS(K$5:K5049)</f>
        <v>5045</v>
      </c>
      <c r="M5049" s="286" t="str">
        <f>IF(I5049='5.1'!$E$5,TXM!L5049,"")</f>
        <v/>
      </c>
      <c r="N5049" t="str">
        <f>IFERROR(SMALL($M$5:$M$8000,ROWS($M$5:M5049)),"")</f>
        <v/>
      </c>
      <c r="P5049" t="s">
        <v>2054</v>
      </c>
    </row>
    <row r="5050" spans="1:16" ht="14.4" customHeight="1" x14ac:dyDescent="0.25">
      <c r="A5050" t="s">
        <v>2054</v>
      </c>
      <c r="I5050" s="285" t="s">
        <v>1823</v>
      </c>
      <c r="J5050" t="s">
        <v>762</v>
      </c>
      <c r="K5050" s="300">
        <v>29785855</v>
      </c>
      <c r="L5050" s="286">
        <f>ROWS(K$5:K5050)</f>
        <v>5046</v>
      </c>
      <c r="M5050" s="286" t="str">
        <f>IF(I5050='5.1'!$E$5,TXM!L5050,"")</f>
        <v/>
      </c>
      <c r="N5050" t="str">
        <f>IFERROR(SMALL($M$5:$M$8000,ROWS($M$5:M5050)),"")</f>
        <v/>
      </c>
      <c r="P5050" t="s">
        <v>2054</v>
      </c>
    </row>
    <row r="5051" spans="1:16" ht="14.4" customHeight="1" x14ac:dyDescent="0.25">
      <c r="A5051" t="s">
        <v>2054</v>
      </c>
      <c r="I5051" s="285" t="s">
        <v>1823</v>
      </c>
      <c r="J5051" t="s">
        <v>1081</v>
      </c>
      <c r="K5051" s="300">
        <v>26889415</v>
      </c>
      <c r="L5051" s="286">
        <f>ROWS(K$5:K5051)</f>
        <v>5047</v>
      </c>
      <c r="M5051" s="286" t="str">
        <f>IF(I5051='5.1'!$E$5,TXM!L5051,"")</f>
        <v/>
      </c>
      <c r="N5051" t="str">
        <f>IFERROR(SMALL($M$5:$M$8000,ROWS($M$5:M5051)),"")</f>
        <v/>
      </c>
      <c r="P5051" t="s">
        <v>2054</v>
      </c>
    </row>
    <row r="5052" spans="1:16" ht="14.4" customHeight="1" x14ac:dyDescent="0.25">
      <c r="A5052" t="s">
        <v>2054</v>
      </c>
      <c r="I5052" s="285" t="s">
        <v>1823</v>
      </c>
      <c r="J5052" t="s">
        <v>117</v>
      </c>
      <c r="K5052" s="300">
        <v>21774907</v>
      </c>
      <c r="L5052" s="286">
        <f>ROWS(K$5:K5052)</f>
        <v>5048</v>
      </c>
      <c r="M5052" s="286" t="str">
        <f>IF(I5052='5.1'!$E$5,TXM!L5052,"")</f>
        <v/>
      </c>
      <c r="N5052" t="str">
        <f>IFERROR(SMALL($M$5:$M$8000,ROWS($M$5:M5052)),"")</f>
        <v/>
      </c>
      <c r="P5052" t="s">
        <v>2054</v>
      </c>
    </row>
    <row r="5053" spans="1:16" ht="14.4" customHeight="1" x14ac:dyDescent="0.25">
      <c r="A5053" t="s">
        <v>2054</v>
      </c>
      <c r="I5053" s="285" t="s">
        <v>1823</v>
      </c>
      <c r="J5053" t="s">
        <v>997</v>
      </c>
      <c r="K5053" s="300">
        <v>19818806</v>
      </c>
      <c r="L5053" s="286">
        <f>ROWS(K$5:K5053)</f>
        <v>5049</v>
      </c>
      <c r="M5053" s="286" t="str">
        <f>IF(I5053='5.1'!$E$5,TXM!L5053,"")</f>
        <v/>
      </c>
      <c r="N5053" t="str">
        <f>IFERROR(SMALL($M$5:$M$8000,ROWS($M$5:M5053)),"")</f>
        <v/>
      </c>
      <c r="P5053" t="s">
        <v>2054</v>
      </c>
    </row>
    <row r="5054" spans="1:16" ht="14.4" customHeight="1" x14ac:dyDescent="0.25">
      <c r="A5054" t="s">
        <v>2054</v>
      </c>
      <c r="I5054" s="285" t="s">
        <v>1823</v>
      </c>
      <c r="J5054" t="s">
        <v>1080</v>
      </c>
      <c r="K5054" s="300">
        <v>7780678</v>
      </c>
      <c r="L5054" s="286">
        <f>ROWS(K$5:K5054)</f>
        <v>5050</v>
      </c>
      <c r="M5054" s="286" t="str">
        <f>IF(I5054='5.1'!$E$5,TXM!L5054,"")</f>
        <v/>
      </c>
      <c r="N5054" t="str">
        <f>IFERROR(SMALL($M$5:$M$8000,ROWS($M$5:M5054)),"")</f>
        <v/>
      </c>
      <c r="P5054" t="s">
        <v>2054</v>
      </c>
    </row>
    <row r="5055" spans="1:16" ht="14.4" customHeight="1" x14ac:dyDescent="0.25">
      <c r="A5055" t="s">
        <v>2054</v>
      </c>
      <c r="I5055" s="285" t="s">
        <v>1823</v>
      </c>
      <c r="J5055" t="s">
        <v>723</v>
      </c>
      <c r="K5055" s="300">
        <v>7750656</v>
      </c>
      <c r="L5055" s="286">
        <f>ROWS(K$5:K5055)</f>
        <v>5051</v>
      </c>
      <c r="M5055" s="286" t="str">
        <f>IF(I5055='5.1'!$E$5,TXM!L5055,"")</f>
        <v/>
      </c>
      <c r="N5055" t="str">
        <f>IFERROR(SMALL($M$5:$M$8000,ROWS($M$5:M5055)),"")</f>
        <v/>
      </c>
      <c r="P5055" t="s">
        <v>2054</v>
      </c>
    </row>
    <row r="5056" spans="1:16" ht="14.4" customHeight="1" x14ac:dyDescent="0.25">
      <c r="A5056" t="s">
        <v>2054</v>
      </c>
      <c r="I5056" s="285" t="s">
        <v>1823</v>
      </c>
      <c r="J5056" t="s">
        <v>760</v>
      </c>
      <c r="K5056" s="300">
        <v>6950074</v>
      </c>
      <c r="L5056" s="286">
        <f>ROWS(K$5:K5056)</f>
        <v>5052</v>
      </c>
      <c r="M5056" s="286" t="str">
        <f>IF(I5056='5.1'!$E$5,TXM!L5056,"")</f>
        <v/>
      </c>
      <c r="N5056" t="str">
        <f>IFERROR(SMALL($M$5:$M$8000,ROWS($M$5:M5056)),"")</f>
        <v/>
      </c>
      <c r="P5056" t="s">
        <v>2054</v>
      </c>
    </row>
    <row r="5057" spans="1:16" ht="14.4" customHeight="1" x14ac:dyDescent="0.25">
      <c r="A5057" t="s">
        <v>2054</v>
      </c>
      <c r="I5057" s="285" t="s">
        <v>1823</v>
      </c>
      <c r="J5057" t="s">
        <v>804</v>
      </c>
      <c r="K5057" s="300">
        <v>6941052</v>
      </c>
      <c r="L5057" s="286">
        <f>ROWS(K$5:K5057)</f>
        <v>5053</v>
      </c>
      <c r="M5057" s="286" t="str">
        <f>IF(I5057='5.1'!$E$5,TXM!L5057,"")</f>
        <v/>
      </c>
      <c r="N5057" t="str">
        <f>IFERROR(SMALL($M$5:$M$8000,ROWS($M$5:M5057)),"")</f>
        <v/>
      </c>
      <c r="P5057" t="s">
        <v>2054</v>
      </c>
    </row>
    <row r="5058" spans="1:16" ht="14.4" customHeight="1" x14ac:dyDescent="0.25">
      <c r="A5058" t="s">
        <v>2054</v>
      </c>
      <c r="I5058" s="285" t="s">
        <v>1823</v>
      </c>
      <c r="J5058" t="s">
        <v>734</v>
      </c>
      <c r="K5058" s="300">
        <v>6670241</v>
      </c>
      <c r="L5058" s="286">
        <f>ROWS(K$5:K5058)</f>
        <v>5054</v>
      </c>
      <c r="M5058" s="286" t="str">
        <f>IF(I5058='5.1'!$E$5,TXM!L5058,"")</f>
        <v/>
      </c>
      <c r="N5058" t="str">
        <f>IFERROR(SMALL($M$5:$M$8000,ROWS($M$5:M5058)),"")</f>
        <v/>
      </c>
      <c r="P5058" t="s">
        <v>2054</v>
      </c>
    </row>
    <row r="5059" spans="1:16" ht="14.4" customHeight="1" x14ac:dyDescent="0.25">
      <c r="A5059" t="s">
        <v>2054</v>
      </c>
      <c r="I5059" s="285" t="s">
        <v>1823</v>
      </c>
      <c r="J5059" t="s">
        <v>102</v>
      </c>
      <c r="K5059" s="300">
        <v>4196635</v>
      </c>
      <c r="L5059" s="286">
        <f>ROWS(K$5:K5059)</f>
        <v>5055</v>
      </c>
      <c r="M5059" s="286" t="str">
        <f>IF(I5059='5.1'!$E$5,TXM!L5059,"")</f>
        <v/>
      </c>
      <c r="N5059" t="str">
        <f>IFERROR(SMALL($M$5:$M$8000,ROWS($M$5:M5059)),"")</f>
        <v/>
      </c>
      <c r="P5059" t="s">
        <v>2054</v>
      </c>
    </row>
    <row r="5060" spans="1:16" ht="14.4" customHeight="1" x14ac:dyDescent="0.25">
      <c r="A5060" t="s">
        <v>2054</v>
      </c>
      <c r="I5060" s="285" t="s">
        <v>1823</v>
      </c>
      <c r="J5060" t="s">
        <v>727</v>
      </c>
      <c r="K5060" s="300">
        <v>3883127</v>
      </c>
      <c r="L5060" s="286">
        <f>ROWS(K$5:K5060)</f>
        <v>5056</v>
      </c>
      <c r="M5060" s="286" t="str">
        <f>IF(I5060='5.1'!$E$5,TXM!L5060,"")</f>
        <v/>
      </c>
      <c r="N5060" t="str">
        <f>IFERROR(SMALL($M$5:$M$8000,ROWS($M$5:M5060)),"")</f>
        <v/>
      </c>
      <c r="P5060" t="s">
        <v>2054</v>
      </c>
    </row>
    <row r="5061" spans="1:16" ht="14.4" customHeight="1" x14ac:dyDescent="0.25">
      <c r="A5061" t="s">
        <v>2054</v>
      </c>
      <c r="I5061" s="285" t="s">
        <v>1823</v>
      </c>
      <c r="J5061" t="s">
        <v>1092</v>
      </c>
      <c r="K5061" s="300">
        <v>3343116</v>
      </c>
      <c r="L5061" s="286">
        <f>ROWS(K$5:K5061)</f>
        <v>5057</v>
      </c>
      <c r="M5061" s="286" t="str">
        <f>IF(I5061='5.1'!$E$5,TXM!L5061,"")</f>
        <v/>
      </c>
      <c r="N5061" t="str">
        <f>IFERROR(SMALL($M$5:$M$8000,ROWS($M$5:M5061)),"")</f>
        <v/>
      </c>
      <c r="P5061" t="s">
        <v>2054</v>
      </c>
    </row>
    <row r="5062" spans="1:16" ht="14.4" customHeight="1" x14ac:dyDescent="0.25">
      <c r="A5062" t="s">
        <v>2054</v>
      </c>
      <c r="I5062" s="285" t="s">
        <v>1823</v>
      </c>
      <c r="J5062" t="s">
        <v>800</v>
      </c>
      <c r="K5062" s="300">
        <v>3331223</v>
      </c>
      <c r="L5062" s="286">
        <f>ROWS(K$5:K5062)</f>
        <v>5058</v>
      </c>
      <c r="M5062" s="286" t="str">
        <f>IF(I5062='5.1'!$E$5,TXM!L5062,"")</f>
        <v/>
      </c>
      <c r="N5062" t="str">
        <f>IFERROR(SMALL($M$5:$M$8000,ROWS($M$5:M5062)),"")</f>
        <v/>
      </c>
      <c r="P5062" t="s">
        <v>2054</v>
      </c>
    </row>
    <row r="5063" spans="1:16" ht="14.4" customHeight="1" x14ac:dyDescent="0.25">
      <c r="A5063" t="s">
        <v>2054</v>
      </c>
      <c r="I5063" s="285" t="s">
        <v>1823</v>
      </c>
      <c r="J5063" t="s">
        <v>119</v>
      </c>
      <c r="K5063" s="300">
        <v>2423577</v>
      </c>
      <c r="L5063" s="286">
        <f>ROWS(K$5:K5063)</f>
        <v>5059</v>
      </c>
      <c r="M5063" s="286" t="str">
        <f>IF(I5063='5.1'!$E$5,TXM!L5063,"")</f>
        <v/>
      </c>
      <c r="N5063" t="str">
        <f>IFERROR(SMALL($M$5:$M$8000,ROWS($M$5:M5063)),"")</f>
        <v/>
      </c>
      <c r="P5063" t="s">
        <v>2054</v>
      </c>
    </row>
    <row r="5064" spans="1:16" ht="14.4" customHeight="1" x14ac:dyDescent="0.25">
      <c r="A5064" t="s">
        <v>2054</v>
      </c>
      <c r="I5064" s="285" t="s">
        <v>1823</v>
      </c>
      <c r="J5064" t="s">
        <v>776</v>
      </c>
      <c r="K5064" s="300">
        <v>2274009</v>
      </c>
      <c r="L5064" s="286">
        <f>ROWS(K$5:K5064)</f>
        <v>5060</v>
      </c>
      <c r="M5064" s="286" t="str">
        <f>IF(I5064='5.1'!$E$5,TXM!L5064,"")</f>
        <v/>
      </c>
      <c r="N5064" t="str">
        <f>IFERROR(SMALL($M$5:$M$8000,ROWS($M$5:M5064)),"")</f>
        <v/>
      </c>
      <c r="P5064" t="s">
        <v>2054</v>
      </c>
    </row>
    <row r="5065" spans="1:16" ht="14.4" customHeight="1" x14ac:dyDescent="0.25">
      <c r="A5065" t="s">
        <v>2054</v>
      </c>
      <c r="I5065" s="285" t="s">
        <v>1823</v>
      </c>
      <c r="J5065" t="s">
        <v>1097</v>
      </c>
      <c r="K5065" s="300">
        <v>1910956</v>
      </c>
      <c r="L5065" s="286">
        <f>ROWS(K$5:K5065)</f>
        <v>5061</v>
      </c>
      <c r="M5065" s="286" t="str">
        <f>IF(I5065='5.1'!$E$5,TXM!L5065,"")</f>
        <v/>
      </c>
      <c r="N5065" t="str">
        <f>IFERROR(SMALL($M$5:$M$8000,ROWS($M$5:M5065)),"")</f>
        <v/>
      </c>
      <c r="P5065" t="s">
        <v>2054</v>
      </c>
    </row>
    <row r="5066" spans="1:16" ht="14.4" customHeight="1" x14ac:dyDescent="0.25">
      <c r="A5066" t="s">
        <v>2054</v>
      </c>
      <c r="I5066" s="285" t="s">
        <v>1823</v>
      </c>
      <c r="J5066" t="s">
        <v>1076</v>
      </c>
      <c r="K5066" s="300">
        <v>1787839</v>
      </c>
      <c r="L5066" s="286">
        <f>ROWS(K$5:K5066)</f>
        <v>5062</v>
      </c>
      <c r="M5066" s="286" t="str">
        <f>IF(I5066='5.1'!$E$5,TXM!L5066,"")</f>
        <v/>
      </c>
      <c r="N5066" t="str">
        <f>IFERROR(SMALL($M$5:$M$8000,ROWS($M$5:M5066)),"")</f>
        <v/>
      </c>
      <c r="P5066" t="s">
        <v>2054</v>
      </c>
    </row>
    <row r="5067" spans="1:16" ht="14.4" customHeight="1" x14ac:dyDescent="0.25">
      <c r="A5067" t="s">
        <v>2054</v>
      </c>
      <c r="I5067" s="285" t="s">
        <v>1823</v>
      </c>
      <c r="J5067" t="s">
        <v>821</v>
      </c>
      <c r="K5067" s="300">
        <v>1693491</v>
      </c>
      <c r="L5067" s="286">
        <f>ROWS(K$5:K5067)</f>
        <v>5063</v>
      </c>
      <c r="M5067" s="286" t="str">
        <f>IF(I5067='5.1'!$E$5,TXM!L5067,"")</f>
        <v/>
      </c>
      <c r="N5067" t="str">
        <f>IFERROR(SMALL($M$5:$M$8000,ROWS($M$5:M5067)),"")</f>
        <v/>
      </c>
      <c r="P5067" t="s">
        <v>2054</v>
      </c>
    </row>
    <row r="5068" spans="1:16" ht="14.4" customHeight="1" x14ac:dyDescent="0.25">
      <c r="A5068" t="s">
        <v>2054</v>
      </c>
      <c r="I5068" s="285" t="s">
        <v>1823</v>
      </c>
      <c r="J5068" t="s">
        <v>115</v>
      </c>
      <c r="K5068" s="300">
        <v>1631315</v>
      </c>
      <c r="L5068" s="286">
        <f>ROWS(K$5:K5068)</f>
        <v>5064</v>
      </c>
      <c r="M5068" s="286" t="str">
        <f>IF(I5068='5.1'!$E$5,TXM!L5068,"")</f>
        <v/>
      </c>
      <c r="N5068" t="str">
        <f>IFERROR(SMALL($M$5:$M$8000,ROWS($M$5:M5068)),"")</f>
        <v/>
      </c>
      <c r="P5068" t="s">
        <v>2054</v>
      </c>
    </row>
    <row r="5069" spans="1:16" ht="14.4" customHeight="1" x14ac:dyDescent="0.25">
      <c r="A5069" t="s">
        <v>2054</v>
      </c>
      <c r="I5069" s="285" t="s">
        <v>1823</v>
      </c>
      <c r="J5069" t="s">
        <v>766</v>
      </c>
      <c r="K5069" s="300">
        <v>1470975</v>
      </c>
      <c r="L5069" s="286">
        <f>ROWS(K$5:K5069)</f>
        <v>5065</v>
      </c>
      <c r="M5069" s="286" t="str">
        <f>IF(I5069='5.1'!$E$5,TXM!L5069,"")</f>
        <v/>
      </c>
      <c r="N5069" t="str">
        <f>IFERROR(SMALL($M$5:$M$8000,ROWS($M$5:M5069)),"")</f>
        <v/>
      </c>
      <c r="P5069" t="s">
        <v>2054</v>
      </c>
    </row>
    <row r="5070" spans="1:16" ht="14.4" customHeight="1" x14ac:dyDescent="0.25">
      <c r="A5070" t="s">
        <v>2054</v>
      </c>
      <c r="I5070" s="285" t="s">
        <v>1823</v>
      </c>
      <c r="J5070" t="s">
        <v>709</v>
      </c>
      <c r="K5070" s="300">
        <v>1300000</v>
      </c>
      <c r="L5070" s="286">
        <f>ROWS(K$5:K5070)</f>
        <v>5066</v>
      </c>
      <c r="M5070" s="286" t="str">
        <f>IF(I5070='5.1'!$E$5,TXM!L5070,"")</f>
        <v/>
      </c>
      <c r="N5070" t="str">
        <f>IFERROR(SMALL($M$5:$M$8000,ROWS($M$5:M5070)),"")</f>
        <v/>
      </c>
      <c r="P5070" t="s">
        <v>2054</v>
      </c>
    </row>
    <row r="5071" spans="1:16" ht="14.4" customHeight="1" x14ac:dyDescent="0.25">
      <c r="A5071" t="s">
        <v>2054</v>
      </c>
      <c r="I5071" s="285" t="s">
        <v>1823</v>
      </c>
      <c r="J5071" t="s">
        <v>705</v>
      </c>
      <c r="K5071" s="300">
        <v>996081</v>
      </c>
      <c r="L5071" s="286">
        <f>ROWS(K$5:K5071)</f>
        <v>5067</v>
      </c>
      <c r="M5071" s="286" t="str">
        <f>IF(I5071='5.1'!$E$5,TXM!L5071,"")</f>
        <v/>
      </c>
      <c r="N5071" t="str">
        <f>IFERROR(SMALL($M$5:$M$8000,ROWS($M$5:M5071)),"")</f>
        <v/>
      </c>
      <c r="P5071" t="s">
        <v>2054</v>
      </c>
    </row>
    <row r="5072" spans="1:16" ht="14.4" customHeight="1" x14ac:dyDescent="0.25">
      <c r="A5072" t="s">
        <v>2054</v>
      </c>
      <c r="I5072" s="285" t="s">
        <v>1823</v>
      </c>
      <c r="J5072" t="s">
        <v>788</v>
      </c>
      <c r="K5072" s="300">
        <v>895350</v>
      </c>
      <c r="L5072" s="286">
        <f>ROWS(K$5:K5072)</f>
        <v>5068</v>
      </c>
      <c r="M5072" s="286" t="str">
        <f>IF(I5072='5.1'!$E$5,TXM!L5072,"")</f>
        <v/>
      </c>
      <c r="N5072" t="str">
        <f>IFERROR(SMALL($M$5:$M$8000,ROWS($M$5:M5072)),"")</f>
        <v/>
      </c>
      <c r="P5072" t="s">
        <v>2054</v>
      </c>
    </row>
    <row r="5073" spans="1:16" ht="14.4" customHeight="1" x14ac:dyDescent="0.25">
      <c r="A5073" t="s">
        <v>2054</v>
      </c>
      <c r="I5073" s="285" t="s">
        <v>1823</v>
      </c>
      <c r="J5073" t="s">
        <v>711</v>
      </c>
      <c r="K5073" s="300">
        <v>824769</v>
      </c>
      <c r="L5073" s="286">
        <f>ROWS(K$5:K5073)</f>
        <v>5069</v>
      </c>
      <c r="M5073" s="286" t="str">
        <f>IF(I5073='5.1'!$E$5,TXM!L5073,"")</f>
        <v/>
      </c>
      <c r="N5073" t="str">
        <f>IFERROR(SMALL($M$5:$M$8000,ROWS($M$5:M5073)),"")</f>
        <v/>
      </c>
      <c r="P5073" t="s">
        <v>2054</v>
      </c>
    </row>
    <row r="5074" spans="1:16" ht="14.4" customHeight="1" x14ac:dyDescent="0.25">
      <c r="A5074" t="s">
        <v>2054</v>
      </c>
      <c r="I5074" s="285" t="s">
        <v>1823</v>
      </c>
      <c r="J5074" t="s">
        <v>719</v>
      </c>
      <c r="K5074" s="300">
        <v>745239</v>
      </c>
      <c r="L5074" s="286">
        <f>ROWS(K$5:K5074)</f>
        <v>5070</v>
      </c>
      <c r="M5074" s="286" t="str">
        <f>IF(I5074='5.1'!$E$5,TXM!L5074,"")</f>
        <v/>
      </c>
      <c r="N5074" t="str">
        <f>IFERROR(SMALL($M$5:$M$8000,ROWS($M$5:M5074)),"")</f>
        <v/>
      </c>
      <c r="P5074" t="s">
        <v>2054</v>
      </c>
    </row>
    <row r="5075" spans="1:16" ht="14.4" customHeight="1" x14ac:dyDescent="0.25">
      <c r="A5075" t="s">
        <v>2054</v>
      </c>
      <c r="I5075" s="285" t="s">
        <v>1823</v>
      </c>
      <c r="J5075" t="s">
        <v>1090</v>
      </c>
      <c r="K5075" s="300">
        <v>742796</v>
      </c>
      <c r="L5075" s="286">
        <f>ROWS(K$5:K5075)</f>
        <v>5071</v>
      </c>
      <c r="M5075" s="286" t="str">
        <f>IF(I5075='5.1'!$E$5,TXM!L5075,"")</f>
        <v/>
      </c>
      <c r="N5075" t="str">
        <f>IFERROR(SMALL($M$5:$M$8000,ROWS($M$5:M5075)),"")</f>
        <v/>
      </c>
      <c r="P5075" t="s">
        <v>2054</v>
      </c>
    </row>
    <row r="5076" spans="1:16" ht="14.4" customHeight="1" x14ac:dyDescent="0.25">
      <c r="A5076" t="s">
        <v>2054</v>
      </c>
      <c r="I5076" s="285" t="s">
        <v>1823</v>
      </c>
      <c r="J5076" t="s">
        <v>782</v>
      </c>
      <c r="K5076" s="300">
        <v>697924</v>
      </c>
      <c r="L5076" s="286">
        <f>ROWS(K$5:K5076)</f>
        <v>5072</v>
      </c>
      <c r="M5076" s="286" t="str">
        <f>IF(I5076='5.1'!$E$5,TXM!L5076,"")</f>
        <v/>
      </c>
      <c r="N5076" t="str">
        <f>IFERROR(SMALL($M$5:$M$8000,ROWS($M$5:M5076)),"")</f>
        <v/>
      </c>
      <c r="P5076" t="s">
        <v>2054</v>
      </c>
    </row>
    <row r="5077" spans="1:16" ht="14.4" customHeight="1" x14ac:dyDescent="0.25">
      <c r="A5077" t="s">
        <v>2054</v>
      </c>
      <c r="I5077" s="285" t="s">
        <v>1823</v>
      </c>
      <c r="J5077" t="s">
        <v>790</v>
      </c>
      <c r="K5077" s="300">
        <v>585399</v>
      </c>
      <c r="L5077" s="286">
        <f>ROWS(K$5:K5077)</f>
        <v>5073</v>
      </c>
      <c r="M5077" s="286" t="str">
        <f>IF(I5077='5.1'!$E$5,TXM!L5077,"")</f>
        <v/>
      </c>
      <c r="N5077" t="str">
        <f>IFERROR(SMALL($M$5:$M$8000,ROWS($M$5:M5077)),"")</f>
        <v/>
      </c>
      <c r="P5077" t="s">
        <v>2054</v>
      </c>
    </row>
    <row r="5078" spans="1:16" ht="14.4" customHeight="1" x14ac:dyDescent="0.25">
      <c r="A5078" t="s">
        <v>2054</v>
      </c>
      <c r="I5078" s="285" t="s">
        <v>1823</v>
      </c>
      <c r="J5078" t="s">
        <v>1079</v>
      </c>
      <c r="K5078" s="300">
        <v>565244</v>
      </c>
      <c r="L5078" s="286">
        <f>ROWS(K$5:K5078)</f>
        <v>5074</v>
      </c>
      <c r="M5078" s="286" t="str">
        <f>IF(I5078='5.1'!$E$5,TXM!L5078,"")</f>
        <v/>
      </c>
      <c r="N5078" t="str">
        <f>IFERROR(SMALL($M$5:$M$8000,ROWS($M$5:M5078)),"")</f>
        <v/>
      </c>
      <c r="P5078" t="s">
        <v>2054</v>
      </c>
    </row>
    <row r="5079" spans="1:16" ht="14.4" customHeight="1" x14ac:dyDescent="0.25">
      <c r="A5079" t="s">
        <v>2054</v>
      </c>
      <c r="I5079" s="285" t="s">
        <v>1823</v>
      </c>
      <c r="J5079" t="s">
        <v>802</v>
      </c>
      <c r="K5079" s="300">
        <v>469007</v>
      </c>
      <c r="L5079" s="286">
        <f>ROWS(K$5:K5079)</f>
        <v>5075</v>
      </c>
      <c r="M5079" s="286" t="str">
        <f>IF(I5079='5.1'!$E$5,TXM!L5079,"")</f>
        <v/>
      </c>
      <c r="N5079" t="str">
        <f>IFERROR(SMALL($M$5:$M$8000,ROWS($M$5:M5079)),"")</f>
        <v/>
      </c>
      <c r="P5079" t="s">
        <v>2054</v>
      </c>
    </row>
    <row r="5080" spans="1:16" ht="14.4" customHeight="1" x14ac:dyDescent="0.25">
      <c r="A5080" t="s">
        <v>2054</v>
      </c>
      <c r="I5080" s="285" t="s">
        <v>1823</v>
      </c>
      <c r="J5080" t="s">
        <v>786</v>
      </c>
      <c r="K5080" s="300">
        <v>390959</v>
      </c>
      <c r="L5080" s="286">
        <f>ROWS(K$5:K5080)</f>
        <v>5076</v>
      </c>
      <c r="M5080" s="286" t="str">
        <f>IF(I5080='5.1'!$E$5,TXM!L5080,"")</f>
        <v/>
      </c>
      <c r="N5080" t="str">
        <f>IFERROR(SMALL($M$5:$M$8000,ROWS($M$5:M5080)),"")</f>
        <v/>
      </c>
      <c r="P5080" t="s">
        <v>2054</v>
      </c>
    </row>
    <row r="5081" spans="1:16" ht="14.4" customHeight="1" x14ac:dyDescent="0.25">
      <c r="A5081" t="s">
        <v>2054</v>
      </c>
      <c r="I5081" s="285" t="s">
        <v>1823</v>
      </c>
      <c r="J5081" t="s">
        <v>725</v>
      </c>
      <c r="K5081" s="300">
        <v>382398</v>
      </c>
      <c r="L5081" s="286">
        <f>ROWS(K$5:K5081)</f>
        <v>5077</v>
      </c>
      <c r="M5081" s="286" t="str">
        <f>IF(I5081='5.1'!$E$5,TXM!L5081,"")</f>
        <v/>
      </c>
      <c r="N5081" t="str">
        <f>IFERROR(SMALL($M$5:$M$8000,ROWS($M$5:M5081)),"")</f>
        <v/>
      </c>
      <c r="P5081" t="s">
        <v>2054</v>
      </c>
    </row>
    <row r="5082" spans="1:16" ht="14.4" customHeight="1" x14ac:dyDescent="0.25">
      <c r="A5082" t="s">
        <v>2054</v>
      </c>
      <c r="I5082" s="285" t="s">
        <v>1823</v>
      </c>
      <c r="J5082" t="s">
        <v>1086</v>
      </c>
      <c r="K5082" s="300">
        <v>369074</v>
      </c>
      <c r="L5082" s="286">
        <f>ROWS(K$5:K5082)</f>
        <v>5078</v>
      </c>
      <c r="M5082" s="286" t="str">
        <f>IF(I5082='5.1'!$E$5,TXM!L5082,"")</f>
        <v/>
      </c>
      <c r="N5082" t="str">
        <f>IFERROR(SMALL($M$5:$M$8000,ROWS($M$5:M5082)),"")</f>
        <v/>
      </c>
      <c r="P5082" t="s">
        <v>2054</v>
      </c>
    </row>
    <row r="5083" spans="1:16" ht="14.4" customHeight="1" x14ac:dyDescent="0.25">
      <c r="A5083" t="s">
        <v>2054</v>
      </c>
      <c r="I5083" s="285" t="s">
        <v>1823</v>
      </c>
      <c r="J5083" t="s">
        <v>764</v>
      </c>
      <c r="K5083" s="300">
        <v>281618</v>
      </c>
      <c r="L5083" s="286">
        <f>ROWS(K$5:K5083)</f>
        <v>5079</v>
      </c>
      <c r="M5083" s="286" t="str">
        <f>IF(I5083='5.1'!$E$5,TXM!L5083,"")</f>
        <v/>
      </c>
      <c r="N5083" t="str">
        <f>IFERROR(SMALL($M$5:$M$8000,ROWS($M$5:M5083)),"")</f>
        <v/>
      </c>
      <c r="P5083" t="s">
        <v>2054</v>
      </c>
    </row>
    <row r="5084" spans="1:16" ht="14.4" customHeight="1" x14ac:dyDescent="0.25">
      <c r="A5084" t="s">
        <v>2054</v>
      </c>
      <c r="I5084" s="285" t="s">
        <v>1823</v>
      </c>
      <c r="J5084" t="s">
        <v>812</v>
      </c>
      <c r="K5084" s="300">
        <v>259206</v>
      </c>
      <c r="L5084" s="286">
        <f>ROWS(K$5:K5084)</f>
        <v>5080</v>
      </c>
      <c r="M5084" s="286" t="str">
        <f>IF(I5084='5.1'!$E$5,TXM!L5084,"")</f>
        <v/>
      </c>
      <c r="N5084" t="str">
        <f>IFERROR(SMALL($M$5:$M$8000,ROWS($M$5:M5084)),"")</f>
        <v/>
      </c>
      <c r="P5084" t="s">
        <v>2054</v>
      </c>
    </row>
    <row r="5085" spans="1:16" ht="14.4" customHeight="1" x14ac:dyDescent="0.25">
      <c r="A5085" t="s">
        <v>2054</v>
      </c>
      <c r="I5085" s="285" t="s">
        <v>1823</v>
      </c>
      <c r="J5085" t="s">
        <v>717</v>
      </c>
      <c r="K5085" s="300">
        <v>254139</v>
      </c>
      <c r="L5085" s="286">
        <f>ROWS(K$5:K5085)</f>
        <v>5081</v>
      </c>
      <c r="M5085" s="286" t="str">
        <f>IF(I5085='5.1'!$E$5,TXM!L5085,"")</f>
        <v/>
      </c>
      <c r="N5085" t="str">
        <f>IFERROR(SMALL($M$5:$M$8000,ROWS($M$5:M5085)),"")</f>
        <v/>
      </c>
      <c r="P5085" t="s">
        <v>2054</v>
      </c>
    </row>
    <row r="5086" spans="1:16" ht="14.4" customHeight="1" x14ac:dyDescent="0.25">
      <c r="A5086" t="s">
        <v>2054</v>
      </c>
      <c r="I5086" s="285" t="s">
        <v>1823</v>
      </c>
      <c r="J5086" t="s">
        <v>774</v>
      </c>
      <c r="K5086" s="300">
        <v>244279</v>
      </c>
      <c r="L5086" s="286">
        <f>ROWS(K$5:K5086)</f>
        <v>5082</v>
      </c>
      <c r="M5086" s="286" t="str">
        <f>IF(I5086='5.1'!$E$5,TXM!L5086,"")</f>
        <v/>
      </c>
      <c r="N5086" t="str">
        <f>IFERROR(SMALL($M$5:$M$8000,ROWS($M$5:M5086)),"")</f>
        <v/>
      </c>
      <c r="P5086" t="s">
        <v>2054</v>
      </c>
    </row>
    <row r="5087" spans="1:16" ht="14.4" customHeight="1" x14ac:dyDescent="0.25">
      <c r="A5087" t="s">
        <v>2054</v>
      </c>
      <c r="I5087" s="285" t="s">
        <v>1823</v>
      </c>
      <c r="J5087" t="s">
        <v>1083</v>
      </c>
      <c r="K5087" s="300">
        <v>214510</v>
      </c>
      <c r="L5087" s="286">
        <f>ROWS(K$5:K5087)</f>
        <v>5083</v>
      </c>
      <c r="M5087" s="286" t="str">
        <f>IF(I5087='5.1'!$E$5,TXM!L5087,"")</f>
        <v/>
      </c>
      <c r="N5087" t="str">
        <f>IFERROR(SMALL($M$5:$M$8000,ROWS($M$5:M5087)),"")</f>
        <v/>
      </c>
      <c r="P5087" t="s">
        <v>2054</v>
      </c>
    </row>
    <row r="5088" spans="1:16" ht="14.4" customHeight="1" x14ac:dyDescent="0.25">
      <c r="A5088" t="s">
        <v>2054</v>
      </c>
      <c r="I5088" s="285" t="s">
        <v>1823</v>
      </c>
      <c r="J5088" t="s">
        <v>107</v>
      </c>
      <c r="K5088" s="300">
        <v>187587</v>
      </c>
      <c r="L5088" s="286">
        <f>ROWS(K$5:K5088)</f>
        <v>5084</v>
      </c>
      <c r="M5088" s="286" t="str">
        <f>IF(I5088='5.1'!$E$5,TXM!L5088,"")</f>
        <v/>
      </c>
      <c r="N5088" t="str">
        <f>IFERROR(SMALL($M$5:$M$8000,ROWS($M$5:M5088)),"")</f>
        <v/>
      </c>
      <c r="P5088" t="s">
        <v>2054</v>
      </c>
    </row>
    <row r="5089" spans="1:16" ht="14.4" customHeight="1" x14ac:dyDescent="0.25">
      <c r="A5089" t="s">
        <v>2054</v>
      </c>
      <c r="I5089" s="285" t="s">
        <v>1823</v>
      </c>
      <c r="J5089" t="s">
        <v>770</v>
      </c>
      <c r="K5089" s="300">
        <v>171341</v>
      </c>
      <c r="L5089" s="286">
        <f>ROWS(K$5:K5089)</f>
        <v>5085</v>
      </c>
      <c r="M5089" s="286" t="str">
        <f>IF(I5089='5.1'!$E$5,TXM!L5089,"")</f>
        <v/>
      </c>
      <c r="N5089" t="str">
        <f>IFERROR(SMALL($M$5:$M$8000,ROWS($M$5:M5089)),"")</f>
        <v/>
      </c>
      <c r="P5089" t="s">
        <v>2054</v>
      </c>
    </row>
    <row r="5090" spans="1:16" ht="14.4" customHeight="1" x14ac:dyDescent="0.25">
      <c r="A5090" t="s">
        <v>2054</v>
      </c>
      <c r="I5090" s="285" t="s">
        <v>1823</v>
      </c>
      <c r="J5090" t="s">
        <v>1087</v>
      </c>
      <c r="K5090" s="300">
        <v>167110</v>
      </c>
      <c r="L5090" s="286">
        <f>ROWS(K$5:K5090)</f>
        <v>5086</v>
      </c>
      <c r="M5090" s="286" t="str">
        <f>IF(I5090='5.1'!$E$5,TXM!L5090,"")</f>
        <v/>
      </c>
      <c r="N5090" t="str">
        <f>IFERROR(SMALL($M$5:$M$8000,ROWS($M$5:M5090)),"")</f>
        <v/>
      </c>
      <c r="P5090" t="s">
        <v>2054</v>
      </c>
    </row>
    <row r="5091" spans="1:16" ht="14.4" customHeight="1" x14ac:dyDescent="0.25">
      <c r="A5091" t="s">
        <v>2054</v>
      </c>
      <c r="I5091" s="285" t="s">
        <v>1823</v>
      </c>
      <c r="J5091" t="s">
        <v>814</v>
      </c>
      <c r="K5091" s="300">
        <v>115999</v>
      </c>
      <c r="L5091" s="286">
        <f>ROWS(K$5:K5091)</f>
        <v>5087</v>
      </c>
      <c r="M5091" s="286" t="str">
        <f>IF(I5091='5.1'!$E$5,TXM!L5091,"")</f>
        <v/>
      </c>
      <c r="N5091" t="str">
        <f>IFERROR(SMALL($M$5:$M$8000,ROWS($M$5:M5091)),"")</f>
        <v/>
      </c>
      <c r="P5091" t="s">
        <v>2054</v>
      </c>
    </row>
    <row r="5092" spans="1:16" ht="14.4" customHeight="1" x14ac:dyDescent="0.25">
      <c r="A5092" t="s">
        <v>2054</v>
      </c>
      <c r="I5092" s="285" t="s">
        <v>1823</v>
      </c>
      <c r="J5092" t="s">
        <v>106</v>
      </c>
      <c r="K5092" s="300">
        <v>113879</v>
      </c>
      <c r="L5092" s="286">
        <f>ROWS(K$5:K5092)</f>
        <v>5088</v>
      </c>
      <c r="M5092" s="286" t="str">
        <f>IF(I5092='5.1'!$E$5,TXM!L5092,"")</f>
        <v/>
      </c>
      <c r="N5092" t="str">
        <f>IFERROR(SMALL($M$5:$M$8000,ROWS($M$5:M5092)),"")</f>
        <v/>
      </c>
      <c r="P5092" t="s">
        <v>2054</v>
      </c>
    </row>
    <row r="5093" spans="1:16" ht="14.4" customHeight="1" x14ac:dyDescent="0.25">
      <c r="A5093" t="s">
        <v>2054</v>
      </c>
      <c r="I5093" s="285" t="s">
        <v>1823</v>
      </c>
      <c r="J5093" t="s">
        <v>1098</v>
      </c>
      <c r="K5093" s="300">
        <v>89299</v>
      </c>
      <c r="L5093" s="286">
        <f>ROWS(K$5:K5093)</f>
        <v>5089</v>
      </c>
      <c r="M5093" s="286" t="str">
        <f>IF(I5093='5.1'!$E$5,TXM!L5093,"")</f>
        <v/>
      </c>
      <c r="N5093" t="str">
        <f>IFERROR(SMALL($M$5:$M$8000,ROWS($M$5:M5093)),"")</f>
        <v/>
      </c>
      <c r="P5093" t="s">
        <v>2054</v>
      </c>
    </row>
    <row r="5094" spans="1:16" ht="14.4" customHeight="1" x14ac:dyDescent="0.25">
      <c r="A5094" t="s">
        <v>2054</v>
      </c>
      <c r="I5094" s="285" t="s">
        <v>1823</v>
      </c>
      <c r="J5094" t="s">
        <v>823</v>
      </c>
      <c r="K5094" s="300">
        <v>88694</v>
      </c>
      <c r="L5094" s="286">
        <f>ROWS(K$5:K5094)</f>
        <v>5090</v>
      </c>
      <c r="M5094" s="286" t="str">
        <f>IF(I5094='5.1'!$E$5,TXM!L5094,"")</f>
        <v/>
      </c>
      <c r="N5094" t="str">
        <f>IFERROR(SMALL($M$5:$M$8000,ROWS($M$5:M5094)),"")</f>
        <v/>
      </c>
      <c r="P5094" t="s">
        <v>2054</v>
      </c>
    </row>
    <row r="5095" spans="1:16" ht="14.4" customHeight="1" x14ac:dyDescent="0.25">
      <c r="A5095" t="s">
        <v>2054</v>
      </c>
      <c r="I5095" s="285" t="s">
        <v>1823</v>
      </c>
      <c r="J5095" t="s">
        <v>756</v>
      </c>
      <c r="K5095" s="300">
        <v>86197</v>
      </c>
      <c r="L5095" s="286">
        <f>ROWS(K$5:K5095)</f>
        <v>5091</v>
      </c>
      <c r="M5095" s="286" t="str">
        <f>IF(I5095='5.1'!$E$5,TXM!L5095,"")</f>
        <v/>
      </c>
      <c r="N5095" t="str">
        <f>IFERROR(SMALL($M$5:$M$8000,ROWS($M$5:M5095)),"")</f>
        <v/>
      </c>
      <c r="P5095" t="s">
        <v>2054</v>
      </c>
    </row>
    <row r="5096" spans="1:16" ht="14.4" customHeight="1" x14ac:dyDescent="0.25">
      <c r="A5096" t="s">
        <v>2054</v>
      </c>
      <c r="I5096" s="285" t="s">
        <v>1823</v>
      </c>
      <c r="J5096" t="s">
        <v>116</v>
      </c>
      <c r="K5096" s="300">
        <v>71870</v>
      </c>
      <c r="L5096" s="286">
        <f>ROWS(K$5:K5096)</f>
        <v>5092</v>
      </c>
      <c r="M5096" s="286" t="str">
        <f>IF(I5096='5.1'!$E$5,TXM!L5096,"")</f>
        <v/>
      </c>
      <c r="N5096" t="str">
        <f>IFERROR(SMALL($M$5:$M$8000,ROWS($M$5:M5096)),"")</f>
        <v/>
      </c>
      <c r="P5096" t="s">
        <v>2054</v>
      </c>
    </row>
    <row r="5097" spans="1:16" ht="14.4" customHeight="1" x14ac:dyDescent="0.25">
      <c r="A5097" t="s">
        <v>2054</v>
      </c>
      <c r="I5097" s="285" t="s">
        <v>1823</v>
      </c>
      <c r="J5097" t="s">
        <v>818</v>
      </c>
      <c r="K5097" s="300">
        <v>22397</v>
      </c>
      <c r="L5097" s="286">
        <f>ROWS(K$5:K5097)</f>
        <v>5093</v>
      </c>
      <c r="M5097" s="286" t="str">
        <f>IF(I5097='5.1'!$E$5,TXM!L5097,"")</f>
        <v/>
      </c>
      <c r="N5097" t="str">
        <f>IFERROR(SMALL($M$5:$M$8000,ROWS($M$5:M5097)),"")</f>
        <v/>
      </c>
      <c r="P5097" t="s">
        <v>2054</v>
      </c>
    </row>
    <row r="5098" spans="1:16" ht="14.4" customHeight="1" x14ac:dyDescent="0.25">
      <c r="A5098" t="s">
        <v>2054</v>
      </c>
      <c r="I5098" s="285" t="s">
        <v>1823</v>
      </c>
      <c r="J5098" t="s">
        <v>768</v>
      </c>
      <c r="K5098" s="300">
        <v>21447</v>
      </c>
      <c r="L5098" s="286">
        <f>ROWS(K$5:K5098)</f>
        <v>5094</v>
      </c>
      <c r="M5098" s="286" t="str">
        <f>IF(I5098='5.1'!$E$5,TXM!L5098,"")</f>
        <v/>
      </c>
      <c r="N5098" t="str">
        <f>IFERROR(SMALL($M$5:$M$8000,ROWS($M$5:M5098)),"")</f>
        <v/>
      </c>
      <c r="P5098" t="s">
        <v>2054</v>
      </c>
    </row>
    <row r="5099" spans="1:16" ht="14.4" customHeight="1" x14ac:dyDescent="0.25">
      <c r="A5099" t="s">
        <v>2054</v>
      </c>
      <c r="I5099" s="285" t="s">
        <v>1823</v>
      </c>
      <c r="J5099" t="s">
        <v>780</v>
      </c>
      <c r="K5099" s="300">
        <v>19446</v>
      </c>
      <c r="L5099" s="286">
        <f>ROWS(K$5:K5099)</f>
        <v>5095</v>
      </c>
      <c r="M5099" s="286" t="str">
        <f>IF(I5099='5.1'!$E$5,TXM!L5099,"")</f>
        <v/>
      </c>
      <c r="N5099" t="str">
        <f>IFERROR(SMALL($M$5:$M$8000,ROWS($M$5:M5099)),"")</f>
        <v/>
      </c>
      <c r="P5099" t="s">
        <v>2054</v>
      </c>
    </row>
    <row r="5100" spans="1:16" ht="14.4" customHeight="1" x14ac:dyDescent="0.25">
      <c r="A5100" t="s">
        <v>2054</v>
      </c>
      <c r="I5100" s="285" t="s">
        <v>1823</v>
      </c>
      <c r="J5100" t="s">
        <v>105</v>
      </c>
      <c r="K5100" s="300">
        <v>18190</v>
      </c>
      <c r="L5100" s="286">
        <f>ROWS(K$5:K5100)</f>
        <v>5096</v>
      </c>
      <c r="M5100" s="286" t="str">
        <f>IF(I5100='5.1'!$E$5,TXM!L5100,"")</f>
        <v/>
      </c>
      <c r="N5100" t="str">
        <f>IFERROR(SMALL($M$5:$M$8000,ROWS($M$5:M5100)),"")</f>
        <v/>
      </c>
      <c r="P5100" t="s">
        <v>2054</v>
      </c>
    </row>
    <row r="5101" spans="1:16" ht="14.4" customHeight="1" x14ac:dyDescent="0.25">
      <c r="A5101" t="s">
        <v>2054</v>
      </c>
      <c r="I5101" s="285" t="s">
        <v>1823</v>
      </c>
      <c r="J5101" t="s">
        <v>715</v>
      </c>
      <c r="K5101" s="300">
        <v>17842</v>
      </c>
      <c r="L5101" s="286">
        <f>ROWS(K$5:K5101)</f>
        <v>5097</v>
      </c>
      <c r="M5101" s="286" t="str">
        <f>IF(I5101='5.1'!$E$5,TXM!L5101,"")</f>
        <v/>
      </c>
      <c r="N5101" t="str">
        <f>IFERROR(SMALL($M$5:$M$8000,ROWS($M$5:M5101)),"")</f>
        <v/>
      </c>
      <c r="P5101" t="s">
        <v>2054</v>
      </c>
    </row>
    <row r="5102" spans="1:16" ht="14.4" customHeight="1" x14ac:dyDescent="0.25">
      <c r="A5102" t="s">
        <v>2054</v>
      </c>
      <c r="I5102" s="285" t="s">
        <v>1823</v>
      </c>
      <c r="J5102" t="s">
        <v>736</v>
      </c>
      <c r="K5102" s="300">
        <v>13204</v>
      </c>
      <c r="L5102" s="286">
        <f>ROWS(K$5:K5102)</f>
        <v>5098</v>
      </c>
      <c r="M5102" s="286" t="str">
        <f>IF(I5102='5.1'!$E$5,TXM!L5102,"")</f>
        <v/>
      </c>
      <c r="N5102" t="str">
        <f>IFERROR(SMALL($M$5:$M$8000,ROWS($M$5:M5102)),"")</f>
        <v/>
      </c>
      <c r="P5102" t="s">
        <v>2054</v>
      </c>
    </row>
    <row r="5103" spans="1:16" ht="14.4" customHeight="1" x14ac:dyDescent="0.25">
      <c r="A5103" t="s">
        <v>2054</v>
      </c>
      <c r="I5103" s="285" t="s">
        <v>1823</v>
      </c>
      <c r="J5103" t="s">
        <v>772</v>
      </c>
      <c r="K5103" s="300">
        <v>10960</v>
      </c>
      <c r="L5103" s="286">
        <f>ROWS(K$5:K5103)</f>
        <v>5099</v>
      </c>
      <c r="M5103" s="286" t="str">
        <f>IF(I5103='5.1'!$E$5,TXM!L5103,"")</f>
        <v/>
      </c>
      <c r="N5103" t="str">
        <f>IFERROR(SMALL($M$5:$M$8000,ROWS($M$5:M5103)),"")</f>
        <v/>
      </c>
      <c r="P5103" t="s">
        <v>2054</v>
      </c>
    </row>
    <row r="5104" spans="1:16" ht="14.4" customHeight="1" x14ac:dyDescent="0.25">
      <c r="A5104" t="s">
        <v>2054</v>
      </c>
      <c r="I5104" s="285" t="s">
        <v>1823</v>
      </c>
      <c r="J5104" t="s">
        <v>113</v>
      </c>
      <c r="K5104" s="300">
        <v>8630</v>
      </c>
      <c r="L5104" s="286">
        <f>ROWS(K$5:K5104)</f>
        <v>5100</v>
      </c>
      <c r="M5104" s="286" t="str">
        <f>IF(I5104='5.1'!$E$5,TXM!L5104,"")</f>
        <v/>
      </c>
      <c r="N5104" t="str">
        <f>IFERROR(SMALL($M$5:$M$8000,ROWS($M$5:M5104)),"")</f>
        <v/>
      </c>
      <c r="P5104" t="s">
        <v>2054</v>
      </c>
    </row>
    <row r="5105" spans="1:16" ht="14.4" customHeight="1" x14ac:dyDescent="0.25">
      <c r="A5105" t="s">
        <v>2054</v>
      </c>
      <c r="I5105" s="285" t="s">
        <v>1823</v>
      </c>
      <c r="J5105" t="s">
        <v>746</v>
      </c>
      <c r="K5105" s="300">
        <v>8585</v>
      </c>
      <c r="L5105" s="286">
        <f>ROWS(K$5:K5105)</f>
        <v>5101</v>
      </c>
      <c r="M5105" s="286" t="str">
        <f>IF(I5105='5.1'!$E$5,TXM!L5105,"")</f>
        <v/>
      </c>
      <c r="N5105" t="str">
        <f>IFERROR(SMALL($M$5:$M$8000,ROWS($M$5:M5105)),"")</f>
        <v/>
      </c>
      <c r="P5105" t="s">
        <v>2054</v>
      </c>
    </row>
    <row r="5106" spans="1:16" ht="14.4" customHeight="1" x14ac:dyDescent="0.25">
      <c r="A5106" t="s">
        <v>2054</v>
      </c>
      <c r="I5106" s="285" t="s">
        <v>1823</v>
      </c>
      <c r="J5106" t="s">
        <v>742</v>
      </c>
      <c r="K5106" s="300">
        <v>6684</v>
      </c>
      <c r="L5106" s="286">
        <f>ROWS(K$5:K5106)</f>
        <v>5102</v>
      </c>
      <c r="M5106" s="286" t="str">
        <f>IF(I5106='5.1'!$E$5,TXM!L5106,"")</f>
        <v/>
      </c>
      <c r="N5106" t="str">
        <f>IFERROR(SMALL($M$5:$M$8000,ROWS($M$5:M5106)),"")</f>
        <v/>
      </c>
      <c r="P5106" t="s">
        <v>2054</v>
      </c>
    </row>
    <row r="5107" spans="1:16" ht="14.4" customHeight="1" x14ac:dyDescent="0.25">
      <c r="A5107" t="s">
        <v>2054</v>
      </c>
      <c r="I5107" s="285" t="s">
        <v>1823</v>
      </c>
      <c r="J5107" t="s">
        <v>752</v>
      </c>
      <c r="K5107" s="300">
        <v>4123</v>
      </c>
      <c r="L5107" s="286">
        <f>ROWS(K$5:K5107)</f>
        <v>5103</v>
      </c>
      <c r="M5107" s="286" t="str">
        <f>IF(I5107='5.1'!$E$5,TXM!L5107,"")</f>
        <v/>
      </c>
      <c r="N5107" t="str">
        <f>IFERROR(SMALL($M$5:$M$8000,ROWS($M$5:M5107)),"")</f>
        <v/>
      </c>
      <c r="P5107" t="s">
        <v>2054</v>
      </c>
    </row>
    <row r="5108" spans="1:16" ht="14.4" customHeight="1" x14ac:dyDescent="0.25">
      <c r="A5108" t="s">
        <v>2054</v>
      </c>
      <c r="I5108" s="285" t="s">
        <v>1823</v>
      </c>
      <c r="J5108" t="s">
        <v>748</v>
      </c>
      <c r="K5108" s="300">
        <v>358</v>
      </c>
      <c r="L5108" s="286">
        <f>ROWS(K$5:K5108)</f>
        <v>5104</v>
      </c>
      <c r="M5108" s="286" t="str">
        <f>IF(I5108='5.1'!$E$5,TXM!L5108,"")</f>
        <v/>
      </c>
      <c r="N5108" t="str">
        <f>IFERROR(SMALL($M$5:$M$8000,ROWS($M$5:M5108)),"")</f>
        <v/>
      </c>
      <c r="P5108" t="s">
        <v>2054</v>
      </c>
    </row>
    <row r="5109" spans="1:16" ht="14.4" customHeight="1" x14ac:dyDescent="0.25">
      <c r="A5109" t="s">
        <v>2054</v>
      </c>
      <c r="I5109" s="285" t="s">
        <v>2011</v>
      </c>
      <c r="J5109" t="s">
        <v>786</v>
      </c>
      <c r="K5109" s="300">
        <v>365648176</v>
      </c>
      <c r="L5109" s="286">
        <f>ROWS(K$5:K5109)</f>
        <v>5105</v>
      </c>
      <c r="M5109" s="286" t="str">
        <f>IF(I5109='5.1'!$E$5,TXM!L5109,"")</f>
        <v/>
      </c>
      <c r="N5109" t="str">
        <f>IFERROR(SMALL($M$5:$M$8000,ROWS($M$5:M5109)),"")</f>
        <v/>
      </c>
      <c r="P5109" t="s">
        <v>2054</v>
      </c>
    </row>
    <row r="5110" spans="1:16" ht="14.4" customHeight="1" x14ac:dyDescent="0.25">
      <c r="A5110" t="s">
        <v>2054</v>
      </c>
      <c r="I5110" s="285" t="s">
        <v>2011</v>
      </c>
      <c r="J5110" t="s">
        <v>106</v>
      </c>
      <c r="K5110" s="300">
        <v>334483</v>
      </c>
      <c r="L5110" s="286">
        <f>ROWS(K$5:K5110)</f>
        <v>5106</v>
      </c>
      <c r="M5110" s="286" t="str">
        <f>IF(I5110='5.1'!$E$5,TXM!L5110,"")</f>
        <v/>
      </c>
      <c r="N5110" t="str">
        <f>IFERROR(SMALL($M$5:$M$8000,ROWS($M$5:M5110)),"")</f>
        <v/>
      </c>
      <c r="P5110" t="s">
        <v>2054</v>
      </c>
    </row>
    <row r="5111" spans="1:16" ht="14.4" customHeight="1" x14ac:dyDescent="0.25">
      <c r="A5111" t="s">
        <v>2054</v>
      </c>
      <c r="I5111" s="285" t="s">
        <v>2011</v>
      </c>
      <c r="J5111" t="s">
        <v>1080</v>
      </c>
      <c r="K5111" s="300">
        <v>14250</v>
      </c>
      <c r="L5111" s="286">
        <f>ROWS(K$5:K5111)</f>
        <v>5107</v>
      </c>
      <c r="M5111" s="286" t="str">
        <f>IF(I5111='5.1'!$E$5,TXM!L5111,"")</f>
        <v/>
      </c>
      <c r="N5111" t="str">
        <f>IFERROR(SMALL($M$5:$M$8000,ROWS($M$5:M5111)),"")</f>
        <v/>
      </c>
      <c r="P5111" t="s">
        <v>2054</v>
      </c>
    </row>
    <row r="5112" spans="1:16" ht="14.4" customHeight="1" x14ac:dyDescent="0.25">
      <c r="A5112" t="s">
        <v>2054</v>
      </c>
      <c r="I5112" s="285" t="s">
        <v>2011</v>
      </c>
      <c r="J5112" t="s">
        <v>806</v>
      </c>
      <c r="K5112" s="300">
        <v>4157</v>
      </c>
      <c r="L5112" s="286">
        <f>ROWS(K$5:K5112)</f>
        <v>5108</v>
      </c>
      <c r="M5112" s="286" t="str">
        <f>IF(I5112='5.1'!$E$5,TXM!L5112,"")</f>
        <v/>
      </c>
      <c r="N5112" t="str">
        <f>IFERROR(SMALL($M$5:$M$8000,ROWS($M$5:M5112)),"")</f>
        <v/>
      </c>
      <c r="P5112" t="s">
        <v>2054</v>
      </c>
    </row>
    <row r="5113" spans="1:16" ht="14.4" customHeight="1" x14ac:dyDescent="0.25">
      <c r="A5113" t="s">
        <v>2054</v>
      </c>
      <c r="I5113" s="285" t="s">
        <v>2011</v>
      </c>
      <c r="J5113" t="s">
        <v>808</v>
      </c>
      <c r="K5113" s="300">
        <v>2083</v>
      </c>
      <c r="L5113" s="286">
        <f>ROWS(K$5:K5113)</f>
        <v>5109</v>
      </c>
      <c r="M5113" s="286" t="str">
        <f>IF(I5113='5.1'!$E$5,TXM!L5113,"")</f>
        <v/>
      </c>
      <c r="N5113" t="str">
        <f>IFERROR(SMALL($M$5:$M$8000,ROWS($M$5:M5113)),"")</f>
        <v/>
      </c>
      <c r="P5113" t="s">
        <v>2054</v>
      </c>
    </row>
    <row r="5114" spans="1:16" ht="14.4" customHeight="1" x14ac:dyDescent="0.25">
      <c r="A5114" t="s">
        <v>2054</v>
      </c>
      <c r="I5114" s="285" t="s">
        <v>2011</v>
      </c>
      <c r="J5114" t="s">
        <v>1098</v>
      </c>
      <c r="K5114" s="300">
        <v>1319</v>
      </c>
      <c r="L5114" s="286">
        <f>ROWS(K$5:K5114)</f>
        <v>5110</v>
      </c>
      <c r="M5114" s="286" t="str">
        <f>IF(I5114='5.1'!$E$5,TXM!L5114,"")</f>
        <v/>
      </c>
      <c r="N5114" t="str">
        <f>IFERROR(SMALL($M$5:$M$8000,ROWS($M$5:M5114)),"")</f>
        <v/>
      </c>
      <c r="P5114" t="s">
        <v>2054</v>
      </c>
    </row>
    <row r="5115" spans="1:16" ht="14.4" customHeight="1" x14ac:dyDescent="0.25">
      <c r="A5115" t="s">
        <v>2054</v>
      </c>
      <c r="I5115" s="285" t="s">
        <v>2011</v>
      </c>
      <c r="J5115" t="s">
        <v>768</v>
      </c>
      <c r="K5115" s="300">
        <v>1281</v>
      </c>
      <c r="L5115" s="286">
        <f>ROWS(K$5:K5115)</f>
        <v>5111</v>
      </c>
      <c r="M5115" s="286" t="str">
        <f>IF(I5115='5.1'!$E$5,TXM!L5115,"")</f>
        <v/>
      </c>
      <c r="N5115" t="str">
        <f>IFERROR(SMALL($M$5:$M$8000,ROWS($M$5:M5115)),"")</f>
        <v/>
      </c>
      <c r="P5115" t="s">
        <v>2054</v>
      </c>
    </row>
    <row r="5116" spans="1:16" ht="14.4" customHeight="1" x14ac:dyDescent="0.25">
      <c r="A5116" t="s">
        <v>2054</v>
      </c>
      <c r="I5116" s="285" t="s">
        <v>2011</v>
      </c>
      <c r="J5116" t="s">
        <v>772</v>
      </c>
      <c r="K5116" s="300">
        <v>1148</v>
      </c>
      <c r="L5116" s="286">
        <f>ROWS(K$5:K5116)</f>
        <v>5112</v>
      </c>
      <c r="M5116" s="286" t="str">
        <f>IF(I5116='5.1'!$E$5,TXM!L5116,"")</f>
        <v/>
      </c>
      <c r="N5116" t="str">
        <f>IFERROR(SMALL($M$5:$M$8000,ROWS($M$5:M5116)),"")</f>
        <v/>
      </c>
      <c r="P5116" t="s">
        <v>2054</v>
      </c>
    </row>
    <row r="5117" spans="1:16" ht="14.4" customHeight="1" x14ac:dyDescent="0.25">
      <c r="A5117" t="s">
        <v>2054</v>
      </c>
      <c r="I5117" s="285" t="s">
        <v>2011</v>
      </c>
      <c r="J5117" t="s">
        <v>102</v>
      </c>
      <c r="K5117" s="300">
        <v>688</v>
      </c>
      <c r="L5117" s="286">
        <f>ROWS(K$5:K5117)</f>
        <v>5113</v>
      </c>
      <c r="M5117" s="286" t="str">
        <f>IF(I5117='5.1'!$E$5,TXM!L5117,"")</f>
        <v/>
      </c>
      <c r="N5117" t="str">
        <f>IFERROR(SMALL($M$5:$M$8000,ROWS($M$5:M5117)),"")</f>
        <v/>
      </c>
      <c r="P5117" t="s">
        <v>2054</v>
      </c>
    </row>
    <row r="5118" spans="1:16" ht="14.4" customHeight="1" x14ac:dyDescent="0.25">
      <c r="A5118" t="s">
        <v>2054</v>
      </c>
      <c r="I5118" s="285" t="s">
        <v>2011</v>
      </c>
      <c r="J5118" t="s">
        <v>104</v>
      </c>
      <c r="K5118" s="300">
        <v>591</v>
      </c>
      <c r="L5118" s="286">
        <f>ROWS(K$5:K5118)</f>
        <v>5114</v>
      </c>
      <c r="M5118" s="286" t="str">
        <f>IF(I5118='5.1'!$E$5,TXM!L5118,"")</f>
        <v/>
      </c>
      <c r="N5118" t="str">
        <f>IFERROR(SMALL($M$5:$M$8000,ROWS($M$5:M5118)),"")</f>
        <v/>
      </c>
      <c r="P5118" t="s">
        <v>2054</v>
      </c>
    </row>
    <row r="5119" spans="1:16" ht="14.4" customHeight="1" x14ac:dyDescent="0.25">
      <c r="A5119" t="s">
        <v>2054</v>
      </c>
      <c r="I5119" s="285" t="s">
        <v>2011</v>
      </c>
      <c r="J5119" t="s">
        <v>105</v>
      </c>
      <c r="K5119" s="300">
        <v>152</v>
      </c>
      <c r="L5119" s="286">
        <f>ROWS(K$5:K5119)</f>
        <v>5115</v>
      </c>
      <c r="M5119" s="286" t="str">
        <f>IF(I5119='5.1'!$E$5,TXM!L5119,"")</f>
        <v/>
      </c>
      <c r="N5119" t="str">
        <f>IFERROR(SMALL($M$5:$M$8000,ROWS($M$5:M5119)),"")</f>
        <v/>
      </c>
      <c r="P5119" t="s">
        <v>2054</v>
      </c>
    </row>
    <row r="5120" spans="1:16" ht="14.4" customHeight="1" x14ac:dyDescent="0.25">
      <c r="A5120" t="s">
        <v>2054</v>
      </c>
      <c r="I5120" s="285" t="s">
        <v>2012</v>
      </c>
      <c r="J5120" t="s">
        <v>106</v>
      </c>
      <c r="K5120" s="300">
        <v>5858521</v>
      </c>
      <c r="L5120" s="286">
        <f>ROWS(K$5:K5120)</f>
        <v>5116</v>
      </c>
      <c r="M5120" s="286" t="str">
        <f>IF(I5120='5.1'!$E$5,TXM!L5120,"")</f>
        <v/>
      </c>
      <c r="N5120" t="str">
        <f>IFERROR(SMALL($M$5:$M$8000,ROWS($M$5:M5120)),"")</f>
        <v/>
      </c>
      <c r="P5120" t="s">
        <v>2054</v>
      </c>
    </row>
    <row r="5121" spans="1:16" ht="14.4" customHeight="1" x14ac:dyDescent="0.25">
      <c r="A5121" t="s">
        <v>2054</v>
      </c>
      <c r="I5121" s="285" t="s">
        <v>2012</v>
      </c>
      <c r="J5121" t="s">
        <v>110</v>
      </c>
      <c r="K5121" s="300">
        <v>438169</v>
      </c>
      <c r="L5121" s="286">
        <f>ROWS(K$5:K5121)</f>
        <v>5117</v>
      </c>
      <c r="M5121" s="286" t="str">
        <f>IF(I5121='5.1'!$E$5,TXM!L5121,"")</f>
        <v/>
      </c>
      <c r="N5121" t="str">
        <f>IFERROR(SMALL($M$5:$M$8000,ROWS($M$5:M5121)),"")</f>
        <v/>
      </c>
      <c r="P5121" t="s">
        <v>2054</v>
      </c>
    </row>
    <row r="5122" spans="1:16" ht="14.4" customHeight="1" x14ac:dyDescent="0.25">
      <c r="A5122" t="s">
        <v>2054</v>
      </c>
      <c r="I5122" s="285" t="s">
        <v>2012</v>
      </c>
      <c r="J5122" t="s">
        <v>104</v>
      </c>
      <c r="K5122" s="300">
        <v>64535</v>
      </c>
      <c r="L5122" s="286">
        <f>ROWS(K$5:K5122)</f>
        <v>5118</v>
      </c>
      <c r="M5122" s="286" t="str">
        <f>IF(I5122='5.1'!$E$5,TXM!L5122,"")</f>
        <v/>
      </c>
      <c r="N5122" t="str">
        <f>IFERROR(SMALL($M$5:$M$8000,ROWS($M$5:M5122)),"")</f>
        <v/>
      </c>
      <c r="P5122" t="s">
        <v>2054</v>
      </c>
    </row>
    <row r="5123" spans="1:16" ht="14.4" customHeight="1" x14ac:dyDescent="0.25">
      <c r="A5123" t="s">
        <v>2054</v>
      </c>
      <c r="I5123" s="285" t="s">
        <v>2012</v>
      </c>
      <c r="J5123" t="s">
        <v>1093</v>
      </c>
      <c r="K5123" s="300">
        <v>45064</v>
      </c>
      <c r="L5123" s="286">
        <f>ROWS(K$5:K5123)</f>
        <v>5119</v>
      </c>
      <c r="M5123" s="286" t="str">
        <f>IF(I5123='5.1'!$E$5,TXM!L5123,"")</f>
        <v/>
      </c>
      <c r="N5123" t="str">
        <f>IFERROR(SMALL($M$5:$M$8000,ROWS($M$5:M5123)),"")</f>
        <v/>
      </c>
      <c r="P5123" t="s">
        <v>2054</v>
      </c>
    </row>
    <row r="5124" spans="1:16" ht="14.4" customHeight="1" x14ac:dyDescent="0.25">
      <c r="A5124" t="s">
        <v>2054</v>
      </c>
      <c r="I5124" s="285" t="s">
        <v>2012</v>
      </c>
      <c r="J5124" t="s">
        <v>105</v>
      </c>
      <c r="K5124" s="300">
        <v>15283</v>
      </c>
      <c r="L5124" s="286">
        <f>ROWS(K$5:K5124)</f>
        <v>5120</v>
      </c>
      <c r="M5124" s="286" t="str">
        <f>IF(I5124='5.1'!$E$5,TXM!L5124,"")</f>
        <v/>
      </c>
      <c r="N5124" t="str">
        <f>IFERROR(SMALL($M$5:$M$8000,ROWS($M$5:M5124)),"")</f>
        <v/>
      </c>
      <c r="P5124" t="s">
        <v>2054</v>
      </c>
    </row>
    <row r="5125" spans="1:16" ht="14.4" customHeight="1" x14ac:dyDescent="0.25">
      <c r="A5125" t="s">
        <v>2054</v>
      </c>
      <c r="I5125" s="285" t="s">
        <v>2012</v>
      </c>
      <c r="J5125" t="s">
        <v>804</v>
      </c>
      <c r="K5125" s="300">
        <v>11545</v>
      </c>
      <c r="L5125" s="286">
        <f>ROWS(K$5:K5125)</f>
        <v>5121</v>
      </c>
      <c r="M5125" s="286" t="str">
        <f>IF(I5125='5.1'!$E$5,TXM!L5125,"")</f>
        <v/>
      </c>
      <c r="N5125" t="str">
        <f>IFERROR(SMALL($M$5:$M$8000,ROWS($M$5:M5125)),"")</f>
        <v/>
      </c>
      <c r="P5125" t="s">
        <v>2054</v>
      </c>
    </row>
    <row r="5126" spans="1:16" ht="14.4" customHeight="1" x14ac:dyDescent="0.25">
      <c r="A5126" t="s">
        <v>2054</v>
      </c>
      <c r="I5126" s="285" t="s">
        <v>2012</v>
      </c>
      <c r="J5126" t="s">
        <v>762</v>
      </c>
      <c r="K5126" s="300">
        <v>7210</v>
      </c>
      <c r="L5126" s="286">
        <f>ROWS(K$5:K5126)</f>
        <v>5122</v>
      </c>
      <c r="M5126" s="286" t="str">
        <f>IF(I5126='5.1'!$E$5,TXM!L5126,"")</f>
        <v/>
      </c>
      <c r="N5126" t="str">
        <f>IFERROR(SMALL($M$5:$M$8000,ROWS($M$5:M5126)),"")</f>
        <v/>
      </c>
      <c r="P5126" t="s">
        <v>2054</v>
      </c>
    </row>
    <row r="5127" spans="1:16" ht="14.4" customHeight="1" x14ac:dyDescent="0.25">
      <c r="A5127" t="s">
        <v>2054</v>
      </c>
      <c r="I5127" s="285" t="s">
        <v>2012</v>
      </c>
      <c r="J5127" t="s">
        <v>734</v>
      </c>
      <c r="K5127" s="300">
        <v>6544</v>
      </c>
      <c r="L5127" s="286">
        <f>ROWS(K$5:K5127)</f>
        <v>5123</v>
      </c>
      <c r="M5127" s="286" t="str">
        <f>IF(I5127='5.1'!$E$5,TXM!L5127,"")</f>
        <v/>
      </c>
      <c r="N5127" t="str">
        <f>IFERROR(SMALL($M$5:$M$8000,ROWS($M$5:M5127)),"")</f>
        <v/>
      </c>
      <c r="P5127" t="s">
        <v>2054</v>
      </c>
    </row>
    <row r="5128" spans="1:16" ht="14.4" customHeight="1" x14ac:dyDescent="0.25">
      <c r="A5128" t="s">
        <v>2054</v>
      </c>
      <c r="I5128" s="285" t="s">
        <v>2012</v>
      </c>
      <c r="J5128" t="s">
        <v>806</v>
      </c>
      <c r="K5128" s="300">
        <v>4517</v>
      </c>
      <c r="L5128" s="286">
        <f>ROWS(K$5:K5128)</f>
        <v>5124</v>
      </c>
      <c r="M5128" s="286" t="str">
        <f>IF(I5128='5.1'!$E$5,TXM!L5128,"")</f>
        <v/>
      </c>
      <c r="N5128" t="str">
        <f>IFERROR(SMALL($M$5:$M$8000,ROWS($M$5:M5128)),"")</f>
        <v/>
      </c>
      <c r="P5128" t="s">
        <v>2054</v>
      </c>
    </row>
    <row r="5129" spans="1:16" ht="14.4" customHeight="1" x14ac:dyDescent="0.25">
      <c r="A5129" t="s">
        <v>2054</v>
      </c>
      <c r="I5129" s="285" t="s">
        <v>2012</v>
      </c>
      <c r="J5129" t="s">
        <v>1098</v>
      </c>
      <c r="K5129" s="300">
        <v>1020</v>
      </c>
      <c r="L5129" s="286">
        <f>ROWS(K$5:K5129)</f>
        <v>5125</v>
      </c>
      <c r="M5129" s="286" t="str">
        <f>IF(I5129='5.1'!$E$5,TXM!L5129,"")</f>
        <v/>
      </c>
      <c r="N5129" t="str">
        <f>IFERROR(SMALL($M$5:$M$8000,ROWS($M$5:M5129)),"")</f>
        <v/>
      </c>
      <c r="P5129" t="s">
        <v>2054</v>
      </c>
    </row>
    <row r="5130" spans="1:16" ht="14.4" customHeight="1" x14ac:dyDescent="0.25">
      <c r="A5130" t="s">
        <v>2054</v>
      </c>
      <c r="I5130" s="285" t="s">
        <v>2012</v>
      </c>
      <c r="J5130" t="s">
        <v>1080</v>
      </c>
      <c r="K5130" s="300">
        <v>476</v>
      </c>
      <c r="L5130" s="286">
        <f>ROWS(K$5:K5130)</f>
        <v>5126</v>
      </c>
      <c r="M5130" s="286" t="str">
        <f>IF(I5130='5.1'!$E$5,TXM!L5130,"")</f>
        <v/>
      </c>
      <c r="N5130" t="str">
        <f>IFERROR(SMALL($M$5:$M$8000,ROWS($M$5:M5130)),"")</f>
        <v/>
      </c>
      <c r="P5130" t="s">
        <v>2054</v>
      </c>
    </row>
    <row r="5131" spans="1:16" ht="14.4" customHeight="1" x14ac:dyDescent="0.25">
      <c r="A5131" t="s">
        <v>2054</v>
      </c>
      <c r="I5131" s="285" t="s">
        <v>2012</v>
      </c>
      <c r="J5131" t="s">
        <v>810</v>
      </c>
      <c r="K5131" s="300">
        <v>87</v>
      </c>
      <c r="L5131" s="286">
        <f>ROWS(K$5:K5131)</f>
        <v>5127</v>
      </c>
      <c r="M5131" s="286" t="str">
        <f>IF(I5131='5.1'!$E$5,TXM!L5131,"")</f>
        <v/>
      </c>
      <c r="N5131" t="str">
        <f>IFERROR(SMALL($M$5:$M$8000,ROWS($M$5:M5131)),"")</f>
        <v/>
      </c>
      <c r="P5131" t="s">
        <v>2054</v>
      </c>
    </row>
    <row r="5132" spans="1:16" ht="14.4" customHeight="1" x14ac:dyDescent="0.25">
      <c r="A5132" t="s">
        <v>2054</v>
      </c>
      <c r="I5132" s="285" t="s">
        <v>2013</v>
      </c>
      <c r="J5132" t="s">
        <v>116</v>
      </c>
      <c r="K5132" s="300">
        <v>38912857</v>
      </c>
      <c r="L5132" s="286">
        <f>ROWS(K$5:K5132)</f>
        <v>5128</v>
      </c>
      <c r="M5132" s="286" t="str">
        <f>IF(I5132='5.1'!$E$5,TXM!L5132,"")</f>
        <v/>
      </c>
      <c r="N5132" t="str">
        <f>IFERROR(SMALL($M$5:$M$8000,ROWS($M$5:M5132)),"")</f>
        <v/>
      </c>
      <c r="P5132" t="s">
        <v>2054</v>
      </c>
    </row>
    <row r="5133" spans="1:16" ht="14.4" customHeight="1" x14ac:dyDescent="0.25">
      <c r="A5133" t="s">
        <v>2054</v>
      </c>
      <c r="I5133" s="285" t="s">
        <v>2013</v>
      </c>
      <c r="J5133" t="s">
        <v>1082</v>
      </c>
      <c r="K5133" s="300">
        <v>9036893</v>
      </c>
      <c r="L5133" s="286">
        <f>ROWS(K$5:K5133)</f>
        <v>5129</v>
      </c>
      <c r="M5133" s="286" t="str">
        <f>IF(I5133='5.1'!$E$5,TXM!L5133,"")</f>
        <v/>
      </c>
      <c r="N5133" t="str">
        <f>IFERROR(SMALL($M$5:$M$8000,ROWS($M$5:M5133)),"")</f>
        <v/>
      </c>
      <c r="P5133" t="s">
        <v>2054</v>
      </c>
    </row>
    <row r="5134" spans="1:16" ht="14.4" customHeight="1" x14ac:dyDescent="0.25">
      <c r="A5134" t="s">
        <v>2054</v>
      </c>
      <c r="I5134" s="285" t="s">
        <v>2013</v>
      </c>
      <c r="J5134" t="s">
        <v>106</v>
      </c>
      <c r="K5134" s="300">
        <v>2473247</v>
      </c>
      <c r="L5134" s="286">
        <f>ROWS(K$5:K5134)</f>
        <v>5130</v>
      </c>
      <c r="M5134" s="286" t="str">
        <f>IF(I5134='5.1'!$E$5,TXM!L5134,"")</f>
        <v/>
      </c>
      <c r="N5134" t="str">
        <f>IFERROR(SMALL($M$5:$M$8000,ROWS($M$5:M5134)),"")</f>
        <v/>
      </c>
      <c r="P5134" t="s">
        <v>2054</v>
      </c>
    </row>
    <row r="5135" spans="1:16" ht="14.4" customHeight="1" x14ac:dyDescent="0.25">
      <c r="A5135" t="s">
        <v>2054</v>
      </c>
      <c r="I5135" s="285" t="s">
        <v>2013</v>
      </c>
      <c r="J5135" t="s">
        <v>725</v>
      </c>
      <c r="K5135" s="300">
        <v>274196</v>
      </c>
      <c r="L5135" s="286">
        <f>ROWS(K$5:K5135)</f>
        <v>5131</v>
      </c>
      <c r="M5135" s="286" t="str">
        <f>IF(I5135='5.1'!$E$5,TXM!L5135,"")</f>
        <v/>
      </c>
      <c r="N5135" t="str">
        <f>IFERROR(SMALL($M$5:$M$8000,ROWS($M$5:M5135)),"")</f>
        <v/>
      </c>
      <c r="P5135" t="s">
        <v>2054</v>
      </c>
    </row>
    <row r="5136" spans="1:16" ht="14.4" customHeight="1" x14ac:dyDescent="0.25">
      <c r="A5136" t="s">
        <v>2054</v>
      </c>
      <c r="I5136" s="285" t="s">
        <v>2013</v>
      </c>
      <c r="J5136" t="s">
        <v>821</v>
      </c>
      <c r="K5136" s="300">
        <v>87574</v>
      </c>
      <c r="L5136" s="286">
        <f>ROWS(K$5:K5136)</f>
        <v>5132</v>
      </c>
      <c r="M5136" s="286" t="str">
        <f>IF(I5136='5.1'!$E$5,TXM!L5136,"")</f>
        <v/>
      </c>
      <c r="N5136" t="str">
        <f>IFERROR(SMALL($M$5:$M$8000,ROWS($M$5:M5136)),"")</f>
        <v/>
      </c>
      <c r="P5136" t="s">
        <v>2054</v>
      </c>
    </row>
    <row r="5137" spans="1:16" ht="14.4" customHeight="1" x14ac:dyDescent="0.25">
      <c r="A5137" t="s">
        <v>2054</v>
      </c>
      <c r="I5137" s="285" t="s">
        <v>2013</v>
      </c>
      <c r="J5137" t="s">
        <v>1093</v>
      </c>
      <c r="K5137" s="300">
        <v>21120</v>
      </c>
      <c r="L5137" s="286">
        <f>ROWS(K$5:K5137)</f>
        <v>5133</v>
      </c>
      <c r="M5137" s="286" t="str">
        <f>IF(I5137='5.1'!$E$5,TXM!L5137,"")</f>
        <v/>
      </c>
      <c r="N5137" t="str">
        <f>IFERROR(SMALL($M$5:$M$8000,ROWS($M$5:M5137)),"")</f>
        <v/>
      </c>
      <c r="P5137" t="s">
        <v>2054</v>
      </c>
    </row>
    <row r="5138" spans="1:16" ht="14.4" customHeight="1" x14ac:dyDescent="0.25">
      <c r="A5138" t="s">
        <v>2054</v>
      </c>
      <c r="I5138" s="285" t="s">
        <v>2013</v>
      </c>
      <c r="J5138" t="s">
        <v>776</v>
      </c>
      <c r="K5138" s="300">
        <v>15514</v>
      </c>
      <c r="L5138" s="286">
        <f>ROWS(K$5:K5138)</f>
        <v>5134</v>
      </c>
      <c r="M5138" s="286" t="str">
        <f>IF(I5138='5.1'!$E$5,TXM!L5138,"")</f>
        <v/>
      </c>
      <c r="N5138" t="str">
        <f>IFERROR(SMALL($M$5:$M$8000,ROWS($M$5:M5138)),"")</f>
        <v/>
      </c>
      <c r="P5138" t="s">
        <v>2054</v>
      </c>
    </row>
    <row r="5139" spans="1:16" ht="14.4" customHeight="1" x14ac:dyDescent="0.25">
      <c r="A5139" t="s">
        <v>2054</v>
      </c>
      <c r="I5139" s="285" t="s">
        <v>2013</v>
      </c>
      <c r="J5139" t="s">
        <v>997</v>
      </c>
      <c r="K5139" s="300">
        <v>13221</v>
      </c>
      <c r="L5139" s="286">
        <f>ROWS(K$5:K5139)</f>
        <v>5135</v>
      </c>
      <c r="M5139" s="286" t="str">
        <f>IF(I5139='5.1'!$E$5,TXM!L5139,"")</f>
        <v/>
      </c>
      <c r="N5139" t="str">
        <f>IFERROR(SMALL($M$5:$M$8000,ROWS($M$5:M5139)),"")</f>
        <v/>
      </c>
      <c r="P5139" t="s">
        <v>2054</v>
      </c>
    </row>
    <row r="5140" spans="1:16" ht="14.4" customHeight="1" x14ac:dyDescent="0.25">
      <c r="A5140" t="s">
        <v>2054</v>
      </c>
      <c r="I5140" s="285" t="s">
        <v>2013</v>
      </c>
      <c r="J5140" t="s">
        <v>104</v>
      </c>
      <c r="K5140" s="300">
        <v>6000</v>
      </c>
      <c r="L5140" s="286">
        <f>ROWS(K$5:K5140)</f>
        <v>5136</v>
      </c>
      <c r="M5140" s="286" t="str">
        <f>IF(I5140='5.1'!$E$5,TXM!L5140,"")</f>
        <v/>
      </c>
      <c r="N5140" t="str">
        <f>IFERROR(SMALL($M$5:$M$8000,ROWS($M$5:M5140)),"")</f>
        <v/>
      </c>
      <c r="P5140" t="s">
        <v>2054</v>
      </c>
    </row>
    <row r="5141" spans="1:16" ht="14.4" customHeight="1" x14ac:dyDescent="0.25">
      <c r="A5141" t="s">
        <v>2054</v>
      </c>
      <c r="I5141" s="285" t="s">
        <v>2013</v>
      </c>
      <c r="J5141" t="s">
        <v>727</v>
      </c>
      <c r="K5141" s="300">
        <v>5411</v>
      </c>
      <c r="L5141" s="286">
        <f>ROWS(K$5:K5141)</f>
        <v>5137</v>
      </c>
      <c r="M5141" s="286" t="str">
        <f>IF(I5141='5.1'!$E$5,TXM!L5141,"")</f>
        <v/>
      </c>
      <c r="N5141" t="str">
        <f>IFERROR(SMALL($M$5:$M$8000,ROWS($M$5:M5141)),"")</f>
        <v/>
      </c>
      <c r="P5141" t="s">
        <v>2054</v>
      </c>
    </row>
    <row r="5142" spans="1:16" ht="14.4" customHeight="1" x14ac:dyDescent="0.25">
      <c r="A5142" t="s">
        <v>2054</v>
      </c>
      <c r="I5142" s="285" t="s">
        <v>2013</v>
      </c>
      <c r="J5142" t="s">
        <v>1087</v>
      </c>
      <c r="K5142" s="300">
        <v>5051</v>
      </c>
      <c r="L5142" s="286">
        <f>ROWS(K$5:K5142)</f>
        <v>5138</v>
      </c>
      <c r="M5142" s="286" t="str">
        <f>IF(I5142='5.1'!$E$5,TXM!L5142,"")</f>
        <v/>
      </c>
      <c r="N5142" t="str">
        <f>IFERROR(SMALL($M$5:$M$8000,ROWS($M$5:M5142)),"")</f>
        <v/>
      </c>
      <c r="P5142" t="s">
        <v>2054</v>
      </c>
    </row>
    <row r="5143" spans="1:16" ht="14.4" customHeight="1" x14ac:dyDescent="0.25">
      <c r="A5143" t="s">
        <v>2054</v>
      </c>
      <c r="I5143" s="285" t="s">
        <v>2013</v>
      </c>
      <c r="J5143" t="s">
        <v>766</v>
      </c>
      <c r="K5143" s="300">
        <v>3658</v>
      </c>
      <c r="L5143" s="286">
        <f>ROWS(K$5:K5143)</f>
        <v>5139</v>
      </c>
      <c r="M5143" s="286" t="str">
        <f>IF(I5143='5.1'!$E$5,TXM!L5143,"")</f>
        <v/>
      </c>
      <c r="N5143" t="str">
        <f>IFERROR(SMALL($M$5:$M$8000,ROWS($M$5:M5143)),"")</f>
        <v/>
      </c>
      <c r="P5143" t="s">
        <v>2054</v>
      </c>
    </row>
    <row r="5144" spans="1:16" ht="14.4" customHeight="1" x14ac:dyDescent="0.25">
      <c r="A5144" t="s">
        <v>2054</v>
      </c>
      <c r="I5144" s="285" t="s">
        <v>2013</v>
      </c>
      <c r="J5144" t="s">
        <v>1080</v>
      </c>
      <c r="K5144" s="300">
        <v>3062</v>
      </c>
      <c r="L5144" s="286">
        <f>ROWS(K$5:K5144)</f>
        <v>5140</v>
      </c>
      <c r="M5144" s="286" t="str">
        <f>IF(I5144='5.1'!$E$5,TXM!L5144,"")</f>
        <v/>
      </c>
      <c r="N5144" t="str">
        <f>IFERROR(SMALL($M$5:$M$8000,ROWS($M$5:M5144)),"")</f>
        <v/>
      </c>
      <c r="P5144" t="s">
        <v>2054</v>
      </c>
    </row>
    <row r="5145" spans="1:16" ht="14.4" customHeight="1" x14ac:dyDescent="0.25">
      <c r="A5145" t="s">
        <v>2054</v>
      </c>
      <c r="I5145" s="285" t="s">
        <v>2013</v>
      </c>
      <c r="J5145" t="s">
        <v>810</v>
      </c>
      <c r="K5145" s="300">
        <v>1994</v>
      </c>
      <c r="L5145" s="286">
        <f>ROWS(K$5:K5145)</f>
        <v>5141</v>
      </c>
      <c r="M5145" s="286" t="str">
        <f>IF(I5145='5.1'!$E$5,TXM!L5145,"")</f>
        <v/>
      </c>
      <c r="N5145" t="str">
        <f>IFERROR(SMALL($M$5:$M$8000,ROWS($M$5:M5145)),"")</f>
        <v/>
      </c>
      <c r="P5145" t="s">
        <v>2054</v>
      </c>
    </row>
    <row r="5146" spans="1:16" ht="14.4" customHeight="1" x14ac:dyDescent="0.25">
      <c r="A5146" t="s">
        <v>2054</v>
      </c>
      <c r="I5146" s="285" t="s">
        <v>2013</v>
      </c>
      <c r="J5146" t="s">
        <v>762</v>
      </c>
      <c r="K5146" s="300">
        <v>1231</v>
      </c>
      <c r="L5146" s="286">
        <f>ROWS(K$5:K5146)</f>
        <v>5142</v>
      </c>
      <c r="M5146" s="286" t="str">
        <f>IF(I5146='5.1'!$E$5,TXM!L5146,"")</f>
        <v/>
      </c>
      <c r="N5146" t="str">
        <f>IFERROR(SMALL($M$5:$M$8000,ROWS($M$5:M5146)),"")</f>
        <v/>
      </c>
      <c r="P5146" t="s">
        <v>2054</v>
      </c>
    </row>
    <row r="5147" spans="1:16" ht="14.4" customHeight="1" x14ac:dyDescent="0.25">
      <c r="A5147" t="s">
        <v>2054</v>
      </c>
      <c r="I5147" s="285" t="s">
        <v>2013</v>
      </c>
      <c r="J5147" t="s">
        <v>760</v>
      </c>
      <c r="K5147" s="300">
        <v>749</v>
      </c>
      <c r="L5147" s="286">
        <f>ROWS(K$5:K5147)</f>
        <v>5143</v>
      </c>
      <c r="M5147" s="286" t="str">
        <f>IF(I5147='5.1'!$E$5,TXM!L5147,"")</f>
        <v/>
      </c>
      <c r="N5147" t="str">
        <f>IFERROR(SMALL($M$5:$M$8000,ROWS($M$5:M5147)),"")</f>
        <v/>
      </c>
      <c r="P5147" t="s">
        <v>2054</v>
      </c>
    </row>
    <row r="5148" spans="1:16" ht="14.4" customHeight="1" x14ac:dyDescent="0.25">
      <c r="A5148" t="s">
        <v>2054</v>
      </c>
      <c r="I5148" s="285" t="s">
        <v>2013</v>
      </c>
      <c r="J5148" t="s">
        <v>1098</v>
      </c>
      <c r="K5148" s="300">
        <v>77</v>
      </c>
      <c r="L5148" s="286">
        <f>ROWS(K$5:K5148)</f>
        <v>5144</v>
      </c>
      <c r="M5148" s="286" t="str">
        <f>IF(I5148='5.1'!$E$5,TXM!L5148,"")</f>
        <v/>
      </c>
      <c r="N5148" t="str">
        <f>IFERROR(SMALL($M$5:$M$8000,ROWS($M$5:M5148)),"")</f>
        <v/>
      </c>
      <c r="P5148" t="s">
        <v>2054</v>
      </c>
    </row>
    <row r="5149" spans="1:16" ht="14.4" customHeight="1" x14ac:dyDescent="0.25">
      <c r="A5149" t="s">
        <v>2054</v>
      </c>
      <c r="I5149" s="285" t="s">
        <v>2013</v>
      </c>
      <c r="J5149" t="s">
        <v>808</v>
      </c>
      <c r="K5149" s="300">
        <v>4</v>
      </c>
      <c r="L5149" s="286">
        <f>ROWS(K$5:K5149)</f>
        <v>5145</v>
      </c>
      <c r="M5149" s="286" t="str">
        <f>IF(I5149='5.1'!$E$5,TXM!L5149,"")</f>
        <v/>
      </c>
      <c r="N5149" t="str">
        <f>IFERROR(SMALL($M$5:$M$8000,ROWS($M$5:M5149)),"")</f>
        <v/>
      </c>
      <c r="P5149" t="s">
        <v>2054</v>
      </c>
    </row>
    <row r="5150" spans="1:16" ht="14.4" customHeight="1" x14ac:dyDescent="0.25">
      <c r="A5150" t="s">
        <v>2054</v>
      </c>
      <c r="I5150" s="285" t="s">
        <v>2014</v>
      </c>
      <c r="J5150" t="s">
        <v>1093</v>
      </c>
      <c r="K5150" s="300">
        <v>2625</v>
      </c>
      <c r="L5150" s="286">
        <f>ROWS(K$5:K5150)</f>
        <v>5146</v>
      </c>
      <c r="M5150" s="286" t="str">
        <f>IF(I5150='5.1'!$E$5,TXM!L5150,"")</f>
        <v/>
      </c>
      <c r="N5150" t="str">
        <f>IFERROR(SMALL($M$5:$M$8000,ROWS($M$5:M5150)),"")</f>
        <v/>
      </c>
      <c r="P5150" t="s">
        <v>2054</v>
      </c>
    </row>
    <row r="5151" spans="1:16" ht="14.4" customHeight="1" x14ac:dyDescent="0.25">
      <c r="A5151" t="s">
        <v>2054</v>
      </c>
      <c r="I5151" s="285" t="s">
        <v>2080</v>
      </c>
      <c r="J5151" t="s">
        <v>707</v>
      </c>
      <c r="K5151" s="300">
        <v>870750</v>
      </c>
      <c r="L5151" s="286">
        <f>ROWS(K$5:K5151)</f>
        <v>5147</v>
      </c>
      <c r="M5151" s="286" t="str">
        <f>IF(I5151='5.1'!$E$5,TXM!L5151,"")</f>
        <v/>
      </c>
      <c r="N5151" t="str">
        <f>IFERROR(SMALL($M$5:$M$8000,ROWS($M$5:M5151)),"")</f>
        <v/>
      </c>
      <c r="P5151" t="s">
        <v>2054</v>
      </c>
    </row>
    <row r="5152" spans="1:16" ht="14.4" customHeight="1" x14ac:dyDescent="0.25">
      <c r="A5152" t="s">
        <v>2054</v>
      </c>
      <c r="I5152" s="285" t="s">
        <v>2080</v>
      </c>
      <c r="J5152" t="s">
        <v>808</v>
      </c>
      <c r="K5152" s="300">
        <v>10888</v>
      </c>
      <c r="L5152" s="286">
        <f>ROWS(K$5:K5152)</f>
        <v>5148</v>
      </c>
      <c r="M5152" s="286" t="str">
        <f>IF(I5152='5.1'!$E$5,TXM!L5152,"")</f>
        <v/>
      </c>
      <c r="N5152" t="str">
        <f>IFERROR(SMALL($M$5:$M$8000,ROWS($M$5:M5152)),"")</f>
        <v/>
      </c>
      <c r="P5152" t="s">
        <v>2054</v>
      </c>
    </row>
    <row r="5153" spans="1:16" ht="14.4" customHeight="1" x14ac:dyDescent="0.25">
      <c r="A5153" t="s">
        <v>2054</v>
      </c>
      <c r="I5153" s="285" t="s">
        <v>2080</v>
      </c>
      <c r="J5153" t="s">
        <v>806</v>
      </c>
      <c r="K5153" s="300">
        <v>7173</v>
      </c>
      <c r="L5153" s="286">
        <f>ROWS(K$5:K5153)</f>
        <v>5149</v>
      </c>
      <c r="M5153" s="286" t="str">
        <f>IF(I5153='5.1'!$E$5,TXM!L5153,"")</f>
        <v/>
      </c>
      <c r="N5153" t="str">
        <f>IFERROR(SMALL($M$5:$M$8000,ROWS($M$5:M5153)),"")</f>
        <v/>
      </c>
      <c r="P5153" t="s">
        <v>2054</v>
      </c>
    </row>
    <row r="5154" spans="1:16" ht="14.4" customHeight="1" x14ac:dyDescent="0.25">
      <c r="A5154" t="s">
        <v>2054</v>
      </c>
      <c r="I5154" s="285" t="s">
        <v>2080</v>
      </c>
      <c r="J5154" t="s">
        <v>1097</v>
      </c>
      <c r="K5154" s="300">
        <v>735</v>
      </c>
      <c r="L5154" s="286">
        <f>ROWS(K$5:K5154)</f>
        <v>5150</v>
      </c>
      <c r="M5154" s="286" t="str">
        <f>IF(I5154='5.1'!$E$5,TXM!L5154,"")</f>
        <v/>
      </c>
      <c r="N5154" t="str">
        <f>IFERROR(SMALL($M$5:$M$8000,ROWS($M$5:M5154)),"")</f>
        <v/>
      </c>
      <c r="P5154" t="s">
        <v>2054</v>
      </c>
    </row>
    <row r="5155" spans="1:16" ht="14.4" customHeight="1" x14ac:dyDescent="0.25">
      <c r="A5155" t="s">
        <v>2054</v>
      </c>
      <c r="I5155" s="285" t="s">
        <v>2080</v>
      </c>
      <c r="J5155" t="s">
        <v>766</v>
      </c>
      <c r="K5155" s="300">
        <v>106</v>
      </c>
      <c r="L5155" s="286">
        <f>ROWS(K$5:K5155)</f>
        <v>5151</v>
      </c>
      <c r="M5155" s="286" t="str">
        <f>IF(I5155='5.1'!$E$5,TXM!L5155,"")</f>
        <v/>
      </c>
      <c r="N5155" t="str">
        <f>IFERROR(SMALL($M$5:$M$8000,ROWS($M$5:M5155)),"")</f>
        <v/>
      </c>
      <c r="P5155" t="s">
        <v>2054</v>
      </c>
    </row>
    <row r="5156" spans="1:16" ht="14.4" customHeight="1" x14ac:dyDescent="0.25">
      <c r="A5156" t="s">
        <v>2054</v>
      </c>
      <c r="I5156" s="285" t="s">
        <v>2080</v>
      </c>
      <c r="J5156" t="s">
        <v>723</v>
      </c>
      <c r="K5156" s="300">
        <v>4</v>
      </c>
      <c r="L5156" s="286">
        <f>ROWS(K$5:K5156)</f>
        <v>5152</v>
      </c>
      <c r="M5156" s="286" t="str">
        <f>IF(I5156='5.1'!$E$5,TXM!L5156,"")</f>
        <v/>
      </c>
      <c r="N5156" t="str">
        <f>IFERROR(SMALL($M$5:$M$8000,ROWS($M$5:M5156)),"")</f>
        <v/>
      </c>
      <c r="P5156" t="s">
        <v>2054</v>
      </c>
    </row>
    <row r="5157" spans="1:16" ht="14.4" customHeight="1" x14ac:dyDescent="0.25">
      <c r="A5157" t="s">
        <v>2054</v>
      </c>
      <c r="I5157" s="285" t="s">
        <v>2081</v>
      </c>
      <c r="J5157" t="s">
        <v>808</v>
      </c>
      <c r="K5157" s="300">
        <v>66471</v>
      </c>
      <c r="L5157" s="286">
        <f>ROWS(K$5:K5157)</f>
        <v>5153</v>
      </c>
      <c r="M5157" s="286" t="str">
        <f>IF(I5157='5.1'!$E$5,TXM!L5157,"")</f>
        <v/>
      </c>
      <c r="N5157" t="str">
        <f>IFERROR(SMALL($M$5:$M$8000,ROWS($M$5:M5157)),"")</f>
        <v/>
      </c>
      <c r="P5157" t="s">
        <v>2054</v>
      </c>
    </row>
    <row r="5158" spans="1:16" ht="14.4" customHeight="1" x14ac:dyDescent="0.25">
      <c r="A5158" t="s">
        <v>2054</v>
      </c>
      <c r="I5158" s="285" t="s">
        <v>2082</v>
      </c>
      <c r="J5158" t="s">
        <v>119</v>
      </c>
      <c r="K5158" s="300">
        <v>18196195</v>
      </c>
      <c r="L5158" s="286">
        <f>ROWS(K$5:K5158)</f>
        <v>5154</v>
      </c>
      <c r="M5158" s="286" t="str">
        <f>IF(I5158='5.1'!$E$5,TXM!L5158,"")</f>
        <v/>
      </c>
      <c r="N5158" t="str">
        <f>IFERROR(SMALL($M$5:$M$8000,ROWS($M$5:M5158)),"")</f>
        <v/>
      </c>
      <c r="P5158" t="s">
        <v>2054</v>
      </c>
    </row>
    <row r="5159" spans="1:16" ht="14.4" customHeight="1" x14ac:dyDescent="0.25">
      <c r="A5159" t="s">
        <v>2054</v>
      </c>
      <c r="I5159" s="285" t="s">
        <v>2082</v>
      </c>
      <c r="J5159" t="s">
        <v>806</v>
      </c>
      <c r="K5159" s="300">
        <v>7235939</v>
      </c>
      <c r="L5159" s="286">
        <f>ROWS(K$5:K5159)</f>
        <v>5155</v>
      </c>
      <c r="M5159" s="286" t="str">
        <f>IF(I5159='5.1'!$E$5,TXM!L5159,"")</f>
        <v/>
      </c>
      <c r="N5159" t="str">
        <f>IFERROR(SMALL($M$5:$M$8000,ROWS($M$5:M5159)),"")</f>
        <v/>
      </c>
      <c r="P5159" t="s">
        <v>2054</v>
      </c>
    </row>
    <row r="5160" spans="1:16" ht="14.4" customHeight="1" x14ac:dyDescent="0.25">
      <c r="A5160" t="s">
        <v>2054</v>
      </c>
      <c r="I5160" s="285" t="s">
        <v>2082</v>
      </c>
      <c r="J5160" t="s">
        <v>1096</v>
      </c>
      <c r="K5160" s="300">
        <v>1409097</v>
      </c>
      <c r="L5160" s="286">
        <f>ROWS(K$5:K5160)</f>
        <v>5156</v>
      </c>
      <c r="M5160" s="286" t="str">
        <f>IF(I5160='5.1'!$E$5,TXM!L5160,"")</f>
        <v/>
      </c>
      <c r="N5160" t="str">
        <f>IFERROR(SMALL($M$5:$M$8000,ROWS($M$5:M5160)),"")</f>
        <v/>
      </c>
      <c r="P5160" t="s">
        <v>2054</v>
      </c>
    </row>
    <row r="5161" spans="1:16" ht="14.4" customHeight="1" x14ac:dyDescent="0.25">
      <c r="A5161" t="s">
        <v>2054</v>
      </c>
      <c r="I5161" s="285" t="s">
        <v>2082</v>
      </c>
      <c r="J5161" t="s">
        <v>808</v>
      </c>
      <c r="K5161" s="300">
        <v>1391023</v>
      </c>
      <c r="L5161" s="286">
        <f>ROWS(K$5:K5161)</f>
        <v>5157</v>
      </c>
      <c r="M5161" s="286" t="str">
        <f>IF(I5161='5.1'!$E$5,TXM!L5161,"")</f>
        <v/>
      </c>
      <c r="N5161" t="str">
        <f>IFERROR(SMALL($M$5:$M$8000,ROWS($M$5:M5161)),"")</f>
        <v/>
      </c>
      <c r="P5161" t="s">
        <v>2054</v>
      </c>
    </row>
    <row r="5162" spans="1:16" ht="14.4" customHeight="1" x14ac:dyDescent="0.25">
      <c r="A5162" t="s">
        <v>2054</v>
      </c>
      <c r="I5162" s="285" t="s">
        <v>2082</v>
      </c>
      <c r="J5162" t="s">
        <v>997</v>
      </c>
      <c r="K5162" s="300">
        <v>1083962</v>
      </c>
      <c r="L5162" s="286">
        <f>ROWS(K$5:K5162)</f>
        <v>5158</v>
      </c>
      <c r="M5162" s="286" t="str">
        <f>IF(I5162='5.1'!$E$5,TXM!L5162,"")</f>
        <v/>
      </c>
      <c r="N5162" t="str">
        <f>IFERROR(SMALL($M$5:$M$8000,ROWS($M$5:M5162)),"")</f>
        <v/>
      </c>
      <c r="P5162" t="s">
        <v>2054</v>
      </c>
    </row>
    <row r="5163" spans="1:16" ht="14.4" customHeight="1" x14ac:dyDescent="0.25">
      <c r="A5163" t="s">
        <v>2054</v>
      </c>
      <c r="I5163" s="285" t="s">
        <v>2082</v>
      </c>
      <c r="J5163" t="s">
        <v>725</v>
      </c>
      <c r="K5163" s="300">
        <v>823278</v>
      </c>
      <c r="L5163" s="286">
        <f>ROWS(K$5:K5163)</f>
        <v>5159</v>
      </c>
      <c r="M5163" s="286" t="str">
        <f>IF(I5163='5.1'!$E$5,TXM!L5163,"")</f>
        <v/>
      </c>
      <c r="N5163" t="str">
        <f>IFERROR(SMALL($M$5:$M$8000,ROWS($M$5:M5163)),"")</f>
        <v/>
      </c>
      <c r="P5163" t="s">
        <v>2054</v>
      </c>
    </row>
    <row r="5164" spans="1:16" ht="14.4" customHeight="1" x14ac:dyDescent="0.25">
      <c r="A5164" t="s">
        <v>2054</v>
      </c>
      <c r="I5164" s="285" t="s">
        <v>2082</v>
      </c>
      <c r="J5164" t="s">
        <v>1080</v>
      </c>
      <c r="K5164" s="300">
        <v>445893</v>
      </c>
      <c r="L5164" s="286">
        <f>ROWS(K$5:K5164)</f>
        <v>5160</v>
      </c>
      <c r="M5164" s="286" t="str">
        <f>IF(I5164='5.1'!$E$5,TXM!L5164,"")</f>
        <v/>
      </c>
      <c r="N5164" t="str">
        <f>IFERROR(SMALL($M$5:$M$8000,ROWS($M$5:M5164)),"")</f>
        <v/>
      </c>
      <c r="P5164" t="s">
        <v>2054</v>
      </c>
    </row>
    <row r="5165" spans="1:16" ht="14.4" customHeight="1" x14ac:dyDescent="0.25">
      <c r="A5165" t="s">
        <v>2054</v>
      </c>
      <c r="I5165" s="285" t="s">
        <v>2082</v>
      </c>
      <c r="J5165" t="s">
        <v>118</v>
      </c>
      <c r="K5165" s="300">
        <v>274071</v>
      </c>
      <c r="L5165" s="286">
        <f>ROWS(K$5:K5165)</f>
        <v>5161</v>
      </c>
      <c r="M5165" s="286" t="str">
        <f>IF(I5165='5.1'!$E$5,TXM!L5165,"")</f>
        <v/>
      </c>
      <c r="N5165" t="str">
        <f>IFERROR(SMALL($M$5:$M$8000,ROWS($M$5:M5165)),"")</f>
        <v/>
      </c>
      <c r="P5165" t="s">
        <v>2054</v>
      </c>
    </row>
    <row r="5166" spans="1:16" ht="14.4" customHeight="1" x14ac:dyDescent="0.25">
      <c r="A5166" t="s">
        <v>2054</v>
      </c>
      <c r="I5166" s="285" t="s">
        <v>2082</v>
      </c>
      <c r="J5166" t="s">
        <v>116</v>
      </c>
      <c r="K5166" s="300">
        <v>223802</v>
      </c>
      <c r="L5166" s="286">
        <f>ROWS(K$5:K5166)</f>
        <v>5162</v>
      </c>
      <c r="M5166" s="286" t="str">
        <f>IF(I5166='5.1'!$E$5,TXM!L5166,"")</f>
        <v/>
      </c>
      <c r="N5166" t="str">
        <f>IFERROR(SMALL($M$5:$M$8000,ROWS($M$5:M5166)),"")</f>
        <v/>
      </c>
      <c r="P5166" t="s">
        <v>2054</v>
      </c>
    </row>
    <row r="5167" spans="1:16" ht="14.4" customHeight="1" x14ac:dyDescent="0.25">
      <c r="A5167" t="s">
        <v>2054</v>
      </c>
      <c r="I5167" s="285" t="s">
        <v>2082</v>
      </c>
      <c r="J5167" t="s">
        <v>102</v>
      </c>
      <c r="K5167" s="300">
        <v>147150</v>
      </c>
      <c r="L5167" s="286">
        <f>ROWS(K$5:K5167)</f>
        <v>5163</v>
      </c>
      <c r="M5167" s="286" t="str">
        <f>IF(I5167='5.1'!$E$5,TXM!L5167,"")</f>
        <v/>
      </c>
      <c r="N5167" t="str">
        <f>IFERROR(SMALL($M$5:$M$8000,ROWS($M$5:M5167)),"")</f>
        <v/>
      </c>
      <c r="P5167" t="s">
        <v>2054</v>
      </c>
    </row>
    <row r="5168" spans="1:16" ht="14.4" customHeight="1" x14ac:dyDescent="0.25">
      <c r="A5168" t="s">
        <v>2054</v>
      </c>
      <c r="I5168" s="285" t="s">
        <v>2082</v>
      </c>
      <c r="J5168" t="s">
        <v>1092</v>
      </c>
      <c r="K5168" s="300">
        <v>132680</v>
      </c>
      <c r="L5168" s="286">
        <f>ROWS(K$5:K5168)</f>
        <v>5164</v>
      </c>
      <c r="M5168" s="286" t="str">
        <f>IF(I5168='5.1'!$E$5,TXM!L5168,"")</f>
        <v/>
      </c>
      <c r="N5168" t="str">
        <f>IFERROR(SMALL($M$5:$M$8000,ROWS($M$5:M5168)),"")</f>
        <v/>
      </c>
      <c r="P5168" t="s">
        <v>2054</v>
      </c>
    </row>
    <row r="5169" spans="1:16" ht="14.4" customHeight="1" x14ac:dyDescent="0.25">
      <c r="A5169" t="s">
        <v>2054</v>
      </c>
      <c r="I5169" s="285" t="s">
        <v>2082</v>
      </c>
      <c r="J5169" t="s">
        <v>766</v>
      </c>
      <c r="K5169" s="300">
        <v>130187</v>
      </c>
      <c r="L5169" s="286">
        <f>ROWS(K$5:K5169)</f>
        <v>5165</v>
      </c>
      <c r="M5169" s="286" t="str">
        <f>IF(I5169='5.1'!$E$5,TXM!L5169,"")</f>
        <v/>
      </c>
      <c r="N5169" t="str">
        <f>IFERROR(SMALL($M$5:$M$8000,ROWS($M$5:M5169)),"")</f>
        <v/>
      </c>
      <c r="P5169" t="s">
        <v>2054</v>
      </c>
    </row>
    <row r="5170" spans="1:16" ht="14.4" customHeight="1" x14ac:dyDescent="0.25">
      <c r="A5170" t="s">
        <v>2054</v>
      </c>
      <c r="I5170" s="285" t="s">
        <v>2082</v>
      </c>
      <c r="J5170" t="s">
        <v>804</v>
      </c>
      <c r="K5170" s="300">
        <v>86473</v>
      </c>
      <c r="L5170" s="286">
        <f>ROWS(K$5:K5170)</f>
        <v>5166</v>
      </c>
      <c r="M5170" s="286" t="str">
        <f>IF(I5170='5.1'!$E$5,TXM!L5170,"")</f>
        <v/>
      </c>
      <c r="N5170" t="str">
        <f>IFERROR(SMALL($M$5:$M$8000,ROWS($M$5:M5170)),"")</f>
        <v/>
      </c>
      <c r="P5170" t="s">
        <v>2054</v>
      </c>
    </row>
    <row r="5171" spans="1:16" ht="14.4" customHeight="1" x14ac:dyDescent="0.25">
      <c r="A5171" t="s">
        <v>2054</v>
      </c>
      <c r="I5171" s="285" t="s">
        <v>2082</v>
      </c>
      <c r="J5171" t="s">
        <v>784</v>
      </c>
      <c r="K5171" s="300">
        <v>38727</v>
      </c>
      <c r="L5171" s="286">
        <f>ROWS(K$5:K5171)</f>
        <v>5167</v>
      </c>
      <c r="M5171" s="286" t="str">
        <f>IF(I5171='5.1'!$E$5,TXM!L5171,"")</f>
        <v/>
      </c>
      <c r="N5171" t="str">
        <f>IFERROR(SMALL($M$5:$M$8000,ROWS($M$5:M5171)),"")</f>
        <v/>
      </c>
      <c r="P5171" t="s">
        <v>2054</v>
      </c>
    </row>
    <row r="5172" spans="1:16" ht="14.4" customHeight="1" x14ac:dyDescent="0.25">
      <c r="A5172" t="s">
        <v>2054</v>
      </c>
      <c r="I5172" s="285" t="s">
        <v>2082</v>
      </c>
      <c r="J5172" t="s">
        <v>802</v>
      </c>
      <c r="K5172" s="300">
        <v>30165</v>
      </c>
      <c r="L5172" s="286">
        <f>ROWS(K$5:K5172)</f>
        <v>5168</v>
      </c>
      <c r="M5172" s="286" t="str">
        <f>IF(I5172='5.1'!$E$5,TXM!L5172,"")</f>
        <v/>
      </c>
      <c r="N5172" t="str">
        <f>IFERROR(SMALL($M$5:$M$8000,ROWS($M$5:M5172)),"")</f>
        <v/>
      </c>
      <c r="P5172" t="s">
        <v>2054</v>
      </c>
    </row>
    <row r="5173" spans="1:16" ht="14.4" customHeight="1" x14ac:dyDescent="0.25">
      <c r="A5173" t="s">
        <v>2054</v>
      </c>
      <c r="I5173" s="285" t="s">
        <v>2082</v>
      </c>
      <c r="J5173" t="s">
        <v>106</v>
      </c>
      <c r="K5173" s="300">
        <v>25368</v>
      </c>
      <c r="L5173" s="286">
        <f>ROWS(K$5:K5173)</f>
        <v>5169</v>
      </c>
      <c r="M5173" s="286" t="str">
        <f>IF(I5173='5.1'!$E$5,TXM!L5173,"")</f>
        <v/>
      </c>
      <c r="N5173" t="str">
        <f>IFERROR(SMALL($M$5:$M$8000,ROWS($M$5:M5173)),"")</f>
        <v/>
      </c>
      <c r="P5173" t="s">
        <v>2054</v>
      </c>
    </row>
    <row r="5174" spans="1:16" ht="14.4" customHeight="1" x14ac:dyDescent="0.25">
      <c r="A5174" t="s">
        <v>2054</v>
      </c>
      <c r="I5174" s="285" t="s">
        <v>2082</v>
      </c>
      <c r="J5174" t="s">
        <v>790</v>
      </c>
      <c r="K5174" s="300">
        <v>23750</v>
      </c>
      <c r="L5174" s="286">
        <f>ROWS(K$5:K5174)</f>
        <v>5170</v>
      </c>
      <c r="M5174" s="286" t="str">
        <f>IF(I5174='5.1'!$E$5,TXM!L5174,"")</f>
        <v/>
      </c>
      <c r="N5174" t="str">
        <f>IFERROR(SMALL($M$5:$M$8000,ROWS($M$5:M5174)),"")</f>
        <v/>
      </c>
      <c r="P5174" t="s">
        <v>2054</v>
      </c>
    </row>
    <row r="5175" spans="1:16" ht="14.4" customHeight="1" x14ac:dyDescent="0.25">
      <c r="A5175" t="s">
        <v>2054</v>
      </c>
      <c r="I5175" s="285" t="s">
        <v>2082</v>
      </c>
      <c r="J5175" t="s">
        <v>810</v>
      </c>
      <c r="K5175" s="300">
        <v>11435</v>
      </c>
      <c r="L5175" s="286">
        <f>ROWS(K$5:K5175)</f>
        <v>5171</v>
      </c>
      <c r="M5175" s="286" t="str">
        <f>IF(I5175='5.1'!$E$5,TXM!L5175,"")</f>
        <v/>
      </c>
      <c r="N5175" t="str">
        <f>IFERROR(SMALL($M$5:$M$8000,ROWS($M$5:M5175)),"")</f>
        <v/>
      </c>
      <c r="P5175" t="s">
        <v>2054</v>
      </c>
    </row>
    <row r="5176" spans="1:16" ht="14.4" customHeight="1" x14ac:dyDescent="0.25">
      <c r="A5176" t="s">
        <v>2054</v>
      </c>
      <c r="I5176" s="285" t="s">
        <v>2082</v>
      </c>
      <c r="J5176" t="s">
        <v>762</v>
      </c>
      <c r="K5176" s="300">
        <v>10917</v>
      </c>
      <c r="L5176" s="286">
        <f>ROWS(K$5:K5176)</f>
        <v>5172</v>
      </c>
      <c r="M5176" s="286" t="str">
        <f>IF(I5176='5.1'!$E$5,TXM!L5176,"")</f>
        <v/>
      </c>
      <c r="N5176" t="str">
        <f>IFERROR(SMALL($M$5:$M$8000,ROWS($M$5:M5176)),"")</f>
        <v/>
      </c>
      <c r="P5176" t="s">
        <v>2054</v>
      </c>
    </row>
    <row r="5177" spans="1:16" ht="14.4" customHeight="1" x14ac:dyDescent="0.25">
      <c r="A5177" t="s">
        <v>2054</v>
      </c>
      <c r="I5177" s="285" t="s">
        <v>2082</v>
      </c>
      <c r="J5177" t="s">
        <v>1093</v>
      </c>
      <c r="K5177" s="300">
        <v>9023</v>
      </c>
      <c r="L5177" s="286">
        <f>ROWS(K$5:K5177)</f>
        <v>5173</v>
      </c>
      <c r="M5177" s="286" t="str">
        <f>IF(I5177='5.1'!$E$5,TXM!L5177,"")</f>
        <v/>
      </c>
      <c r="N5177" t="str">
        <f>IFERROR(SMALL($M$5:$M$8000,ROWS($M$5:M5177)),"")</f>
        <v/>
      </c>
      <c r="P5177" t="s">
        <v>2054</v>
      </c>
    </row>
    <row r="5178" spans="1:16" ht="14.4" customHeight="1" x14ac:dyDescent="0.25">
      <c r="A5178" t="s">
        <v>2054</v>
      </c>
      <c r="I5178" s="285" t="s">
        <v>2082</v>
      </c>
      <c r="J5178" t="s">
        <v>1097</v>
      </c>
      <c r="K5178" s="300">
        <v>7721</v>
      </c>
      <c r="L5178" s="286">
        <f>ROWS(K$5:K5178)</f>
        <v>5174</v>
      </c>
      <c r="M5178" s="286" t="str">
        <f>IF(I5178='5.1'!$E$5,TXM!L5178,"")</f>
        <v/>
      </c>
      <c r="N5178" t="str">
        <f>IFERROR(SMALL($M$5:$M$8000,ROWS($M$5:M5178)),"")</f>
        <v/>
      </c>
      <c r="P5178" t="s">
        <v>2054</v>
      </c>
    </row>
    <row r="5179" spans="1:16" ht="14.4" customHeight="1" x14ac:dyDescent="0.25">
      <c r="A5179" t="s">
        <v>2054</v>
      </c>
      <c r="I5179" s="285" t="s">
        <v>2082</v>
      </c>
      <c r="J5179" t="s">
        <v>723</v>
      </c>
      <c r="K5179" s="300">
        <v>2642</v>
      </c>
      <c r="L5179" s="286">
        <f>ROWS(K$5:K5179)</f>
        <v>5175</v>
      </c>
      <c r="M5179" s="286" t="str">
        <f>IF(I5179='5.1'!$E$5,TXM!L5179,"")</f>
        <v/>
      </c>
      <c r="N5179" t="str">
        <f>IFERROR(SMALL($M$5:$M$8000,ROWS($M$5:M5179)),"")</f>
        <v/>
      </c>
      <c r="P5179" t="s">
        <v>2054</v>
      </c>
    </row>
    <row r="5180" spans="1:16" ht="14.4" customHeight="1" x14ac:dyDescent="0.25">
      <c r="A5180" t="s">
        <v>2054</v>
      </c>
      <c r="I5180" s="285" t="s">
        <v>2082</v>
      </c>
      <c r="J5180" t="s">
        <v>707</v>
      </c>
      <c r="K5180" s="300">
        <v>2469</v>
      </c>
      <c r="L5180" s="286">
        <f>ROWS(K$5:K5180)</f>
        <v>5176</v>
      </c>
      <c r="M5180" s="286" t="str">
        <f>IF(I5180='5.1'!$E$5,TXM!L5180,"")</f>
        <v/>
      </c>
      <c r="N5180" t="str">
        <f>IFERROR(SMALL($M$5:$M$8000,ROWS($M$5:M5180)),"")</f>
        <v/>
      </c>
      <c r="P5180" t="s">
        <v>2054</v>
      </c>
    </row>
    <row r="5181" spans="1:16" ht="14.4" customHeight="1" x14ac:dyDescent="0.25">
      <c r="A5181" t="s">
        <v>2054</v>
      </c>
      <c r="I5181" s="285" t="s">
        <v>2082</v>
      </c>
      <c r="J5181" t="s">
        <v>117</v>
      </c>
      <c r="K5181" s="300">
        <v>2225</v>
      </c>
      <c r="L5181" s="286">
        <f>ROWS(K$5:K5181)</f>
        <v>5177</v>
      </c>
      <c r="M5181" s="286" t="str">
        <f>IF(I5181='5.1'!$E$5,TXM!L5181,"")</f>
        <v/>
      </c>
      <c r="N5181" t="str">
        <f>IFERROR(SMALL($M$5:$M$8000,ROWS($M$5:M5181)),"")</f>
        <v/>
      </c>
      <c r="P5181" t="s">
        <v>2054</v>
      </c>
    </row>
    <row r="5182" spans="1:16" ht="14.4" customHeight="1" x14ac:dyDescent="0.25">
      <c r="A5182" t="s">
        <v>2054</v>
      </c>
      <c r="I5182" s="285" t="s">
        <v>2082</v>
      </c>
      <c r="J5182" t="s">
        <v>105</v>
      </c>
      <c r="K5182" s="300">
        <v>76</v>
      </c>
      <c r="L5182" s="286">
        <f>ROWS(K$5:K5182)</f>
        <v>5178</v>
      </c>
      <c r="M5182" s="286" t="str">
        <f>IF(I5182='5.1'!$E$5,TXM!L5182,"")</f>
        <v/>
      </c>
      <c r="N5182" t="str">
        <f>IFERROR(SMALL($M$5:$M$8000,ROWS($M$5:M5182)),"")</f>
        <v/>
      </c>
      <c r="P5182" t="s">
        <v>2054</v>
      </c>
    </row>
    <row r="5183" spans="1:16" ht="14.4" customHeight="1" x14ac:dyDescent="0.25">
      <c r="A5183" t="s">
        <v>2054</v>
      </c>
      <c r="I5183" s="285" t="s">
        <v>2082</v>
      </c>
      <c r="J5183" t="s">
        <v>768</v>
      </c>
      <c r="K5183" s="300">
        <v>43</v>
      </c>
      <c r="L5183" s="286">
        <f>ROWS(K$5:K5183)</f>
        <v>5179</v>
      </c>
      <c r="M5183" s="286" t="str">
        <f>IF(I5183='5.1'!$E$5,TXM!L5183,"")</f>
        <v/>
      </c>
      <c r="N5183" t="str">
        <f>IFERROR(SMALL($M$5:$M$8000,ROWS($M$5:M5183)),"")</f>
        <v/>
      </c>
      <c r="P5183" t="s">
        <v>2054</v>
      </c>
    </row>
    <row r="5184" spans="1:16" ht="14.4" customHeight="1" x14ac:dyDescent="0.25">
      <c r="A5184" t="s">
        <v>2054</v>
      </c>
      <c r="I5184" s="285" t="s">
        <v>2082</v>
      </c>
      <c r="J5184" t="s">
        <v>1081</v>
      </c>
      <c r="K5184" s="300">
        <v>4</v>
      </c>
      <c r="L5184" s="286">
        <f>ROWS(K$5:K5184)</f>
        <v>5180</v>
      </c>
      <c r="M5184" s="286" t="str">
        <f>IF(I5184='5.1'!$E$5,TXM!L5184,"")</f>
        <v/>
      </c>
      <c r="N5184" t="str">
        <f>IFERROR(SMALL($M$5:$M$8000,ROWS($M$5:M5184)),"")</f>
        <v/>
      </c>
      <c r="P5184" t="s">
        <v>2054</v>
      </c>
    </row>
    <row r="5185" spans="1:16" ht="14.4" customHeight="1" x14ac:dyDescent="0.25">
      <c r="A5185" t="s">
        <v>2054</v>
      </c>
      <c r="I5185" s="285" t="s">
        <v>2083</v>
      </c>
      <c r="J5185" t="s">
        <v>762</v>
      </c>
      <c r="K5185" s="300">
        <v>1086</v>
      </c>
      <c r="L5185" s="286">
        <f>ROWS(K$5:K5185)</f>
        <v>5181</v>
      </c>
      <c r="M5185" s="286" t="str">
        <f>IF(I5185='5.1'!$E$5,TXM!L5185,"")</f>
        <v/>
      </c>
      <c r="N5185" t="str">
        <f>IFERROR(SMALL($M$5:$M$8000,ROWS($M$5:M5185)),"")</f>
        <v/>
      </c>
      <c r="P5185" t="s">
        <v>2054</v>
      </c>
    </row>
    <row r="5186" spans="1:16" ht="14.4" customHeight="1" x14ac:dyDescent="0.25">
      <c r="A5186" t="s">
        <v>2054</v>
      </c>
      <c r="I5186" s="285" t="s">
        <v>2083</v>
      </c>
      <c r="J5186" t="s">
        <v>784</v>
      </c>
      <c r="K5186" s="300">
        <v>559</v>
      </c>
      <c r="L5186" s="286">
        <f>ROWS(K$5:K5186)</f>
        <v>5182</v>
      </c>
      <c r="M5186" s="286" t="str">
        <f>IF(I5186='5.1'!$E$5,TXM!L5186,"")</f>
        <v/>
      </c>
      <c r="N5186" t="str">
        <f>IFERROR(SMALL($M$5:$M$8000,ROWS($M$5:M5186)),"")</f>
        <v/>
      </c>
      <c r="P5186" t="s">
        <v>2054</v>
      </c>
    </row>
    <row r="5187" spans="1:16" ht="14.4" customHeight="1" x14ac:dyDescent="0.25">
      <c r="A5187" t="s">
        <v>2054</v>
      </c>
      <c r="I5187" s="285" t="s">
        <v>2083</v>
      </c>
      <c r="J5187" t="s">
        <v>734</v>
      </c>
      <c r="K5187" s="300">
        <v>49</v>
      </c>
      <c r="L5187" s="286">
        <f>ROWS(K$5:K5187)</f>
        <v>5183</v>
      </c>
      <c r="M5187" s="286" t="str">
        <f>IF(I5187='5.1'!$E$5,TXM!L5187,"")</f>
        <v/>
      </c>
      <c r="N5187" t="str">
        <f>IFERROR(SMALL($M$5:$M$8000,ROWS($M$5:M5187)),"")</f>
        <v/>
      </c>
      <c r="P5187" t="s">
        <v>2054</v>
      </c>
    </row>
    <row r="5188" spans="1:16" ht="14.4" customHeight="1" x14ac:dyDescent="0.25">
      <c r="A5188" t="s">
        <v>2054</v>
      </c>
      <c r="I5188" s="285" t="s">
        <v>2084</v>
      </c>
      <c r="J5188" t="s">
        <v>808</v>
      </c>
      <c r="K5188" s="300">
        <v>5735</v>
      </c>
      <c r="L5188" s="286">
        <f>ROWS(K$5:K5188)</f>
        <v>5184</v>
      </c>
      <c r="M5188" s="286" t="str">
        <f>IF(I5188='5.1'!$E$5,TXM!L5188,"")</f>
        <v/>
      </c>
      <c r="N5188" t="str">
        <f>IFERROR(SMALL($M$5:$M$8000,ROWS($M$5:M5188)),"")</f>
        <v/>
      </c>
      <c r="P5188" t="s">
        <v>2054</v>
      </c>
    </row>
    <row r="5189" spans="1:16" ht="14.4" customHeight="1" x14ac:dyDescent="0.25">
      <c r="A5189" t="s">
        <v>2054</v>
      </c>
      <c r="I5189" s="285" t="s">
        <v>2084</v>
      </c>
      <c r="J5189" t="s">
        <v>762</v>
      </c>
      <c r="K5189" s="300">
        <v>3991</v>
      </c>
      <c r="L5189" s="286">
        <f>ROWS(K$5:K5189)</f>
        <v>5185</v>
      </c>
      <c r="M5189" s="286" t="str">
        <f>IF(I5189='5.1'!$E$5,TXM!L5189,"")</f>
        <v/>
      </c>
      <c r="N5189" t="str">
        <f>IFERROR(SMALL($M$5:$M$8000,ROWS($M$5:M5189)),"")</f>
        <v/>
      </c>
      <c r="P5189" t="s">
        <v>2054</v>
      </c>
    </row>
    <row r="5190" spans="1:16" ht="14.4" customHeight="1" x14ac:dyDescent="0.25">
      <c r="A5190" t="s">
        <v>2054</v>
      </c>
      <c r="I5190" s="285" t="s">
        <v>2084</v>
      </c>
      <c r="J5190" t="s">
        <v>810</v>
      </c>
      <c r="K5190" s="300">
        <v>3981</v>
      </c>
      <c r="L5190" s="286">
        <f>ROWS(K$5:K5190)</f>
        <v>5186</v>
      </c>
      <c r="M5190" s="286" t="str">
        <f>IF(I5190='5.1'!$E$5,TXM!L5190,"")</f>
        <v/>
      </c>
      <c r="N5190" t="str">
        <f>IFERROR(SMALL($M$5:$M$8000,ROWS($M$5:M5190)),"")</f>
        <v/>
      </c>
      <c r="P5190" t="s">
        <v>2054</v>
      </c>
    </row>
    <row r="5191" spans="1:16" ht="14.4" customHeight="1" x14ac:dyDescent="0.25">
      <c r="A5191" t="s">
        <v>2054</v>
      </c>
      <c r="I5191" s="285" t="s">
        <v>2084</v>
      </c>
      <c r="J5191" t="s">
        <v>105</v>
      </c>
      <c r="K5191" s="300">
        <v>1250</v>
      </c>
      <c r="L5191" s="286">
        <f>ROWS(K$5:K5191)</f>
        <v>5187</v>
      </c>
      <c r="M5191" s="286" t="str">
        <f>IF(I5191='5.1'!$E$5,TXM!L5191,"")</f>
        <v/>
      </c>
      <c r="N5191" t="str">
        <f>IFERROR(SMALL($M$5:$M$8000,ROWS($M$5:M5191)),"")</f>
        <v/>
      </c>
      <c r="P5191" t="s">
        <v>2054</v>
      </c>
    </row>
    <row r="5192" spans="1:16" ht="14.4" customHeight="1" x14ac:dyDescent="0.25">
      <c r="A5192" t="s">
        <v>2054</v>
      </c>
      <c r="I5192" s="285" t="s">
        <v>2085</v>
      </c>
      <c r="J5192" t="s">
        <v>810</v>
      </c>
      <c r="K5192" s="300">
        <v>83931</v>
      </c>
      <c r="L5192" s="286">
        <f>ROWS(K$5:K5192)</f>
        <v>5188</v>
      </c>
      <c r="M5192" s="286" t="str">
        <f>IF(I5192='5.1'!$E$5,TXM!L5192,"")</f>
        <v/>
      </c>
      <c r="N5192" t="str">
        <f>IFERROR(SMALL($M$5:$M$8000,ROWS($M$5:M5192)),"")</f>
        <v/>
      </c>
      <c r="P5192" t="s">
        <v>2054</v>
      </c>
    </row>
    <row r="5193" spans="1:16" ht="14.4" customHeight="1" x14ac:dyDescent="0.25">
      <c r="A5193" t="s">
        <v>2054</v>
      </c>
      <c r="I5193" s="285" t="s">
        <v>2085</v>
      </c>
      <c r="J5193" t="s">
        <v>1085</v>
      </c>
      <c r="K5193" s="300">
        <v>66037</v>
      </c>
      <c r="L5193" s="286">
        <f>ROWS(K$5:K5193)</f>
        <v>5189</v>
      </c>
      <c r="M5193" s="286" t="str">
        <f>IF(I5193='5.1'!$E$5,TXM!L5193,"")</f>
        <v/>
      </c>
      <c r="N5193" t="str">
        <f>IFERROR(SMALL($M$5:$M$8000,ROWS($M$5:M5193)),"")</f>
        <v/>
      </c>
      <c r="P5193" t="s">
        <v>2054</v>
      </c>
    </row>
    <row r="5194" spans="1:16" ht="14.4" customHeight="1" x14ac:dyDescent="0.25">
      <c r="A5194" t="s">
        <v>2054</v>
      </c>
      <c r="I5194" s="285" t="s">
        <v>2085</v>
      </c>
      <c r="J5194" t="s">
        <v>760</v>
      </c>
      <c r="K5194" s="300">
        <v>758</v>
      </c>
      <c r="L5194" s="286">
        <f>ROWS(K$5:K5194)</f>
        <v>5190</v>
      </c>
      <c r="M5194" s="286" t="str">
        <f>IF(I5194='5.1'!$E$5,TXM!L5194,"")</f>
        <v/>
      </c>
      <c r="N5194" t="str">
        <f>IFERROR(SMALL($M$5:$M$8000,ROWS($M$5:M5194)),"")</f>
        <v/>
      </c>
      <c r="P5194" t="s">
        <v>2054</v>
      </c>
    </row>
    <row r="5195" spans="1:16" ht="14.4" customHeight="1" x14ac:dyDescent="0.25">
      <c r="A5195" t="s">
        <v>2054</v>
      </c>
      <c r="I5195" s="285" t="s">
        <v>2085</v>
      </c>
      <c r="J5195" t="s">
        <v>808</v>
      </c>
      <c r="K5195" s="300">
        <v>101</v>
      </c>
      <c r="L5195" s="286">
        <f>ROWS(K$5:K5195)</f>
        <v>5191</v>
      </c>
      <c r="M5195" s="286" t="str">
        <f>IF(I5195='5.1'!$E$5,TXM!L5195,"")</f>
        <v/>
      </c>
      <c r="N5195" t="str">
        <f>IFERROR(SMALL($M$5:$M$8000,ROWS($M$5:M5195)),"")</f>
        <v/>
      </c>
      <c r="P5195" t="s">
        <v>2054</v>
      </c>
    </row>
    <row r="5196" spans="1:16" ht="14.4" customHeight="1" x14ac:dyDescent="0.25">
      <c r="A5196" t="s">
        <v>2054</v>
      </c>
      <c r="I5196" s="285" t="s">
        <v>2086</v>
      </c>
      <c r="J5196" t="s">
        <v>806</v>
      </c>
      <c r="K5196" s="300">
        <v>30496</v>
      </c>
      <c r="L5196" s="286">
        <f>ROWS(K$5:K5196)</f>
        <v>5192</v>
      </c>
      <c r="M5196" s="286" t="str">
        <f>IF(I5196='5.1'!$E$5,TXM!L5196,"")</f>
        <v/>
      </c>
      <c r="N5196" t="str">
        <f>IFERROR(SMALL($M$5:$M$8000,ROWS($M$5:M5196)),"")</f>
        <v/>
      </c>
      <c r="P5196" t="s">
        <v>2054</v>
      </c>
    </row>
    <row r="5197" spans="1:16" ht="14.4" customHeight="1" x14ac:dyDescent="0.25">
      <c r="A5197" t="s">
        <v>2054</v>
      </c>
      <c r="I5197" s="285" t="s">
        <v>2087</v>
      </c>
      <c r="J5197" t="s">
        <v>796</v>
      </c>
      <c r="K5197" s="300">
        <v>8471765</v>
      </c>
      <c r="L5197" s="286">
        <f>ROWS(K$5:K5197)</f>
        <v>5193</v>
      </c>
      <c r="M5197" s="286" t="str">
        <f>IF(I5197='5.1'!$E$5,TXM!L5197,"")</f>
        <v/>
      </c>
      <c r="N5197" t="str">
        <f>IFERROR(SMALL($M$5:$M$8000,ROWS($M$5:M5197)),"")</f>
        <v/>
      </c>
      <c r="P5197" t="s">
        <v>2054</v>
      </c>
    </row>
    <row r="5198" spans="1:16" ht="14.4" customHeight="1" x14ac:dyDescent="0.25">
      <c r="A5198" t="s">
        <v>2054</v>
      </c>
      <c r="I5198" s="285" t="s">
        <v>2087</v>
      </c>
      <c r="J5198" t="s">
        <v>808</v>
      </c>
      <c r="K5198" s="300">
        <v>76701</v>
      </c>
      <c r="L5198" s="286">
        <f>ROWS(K$5:K5198)</f>
        <v>5194</v>
      </c>
      <c r="M5198" s="286" t="str">
        <f>IF(I5198='5.1'!$E$5,TXM!L5198,"")</f>
        <v/>
      </c>
      <c r="N5198" t="str">
        <f>IFERROR(SMALL($M$5:$M$8000,ROWS($M$5:M5198)),"")</f>
        <v/>
      </c>
      <c r="P5198" t="s">
        <v>2054</v>
      </c>
    </row>
    <row r="5199" spans="1:16" ht="14.4" customHeight="1" x14ac:dyDescent="0.25">
      <c r="A5199" t="s">
        <v>2054</v>
      </c>
      <c r="I5199" s="285" t="s">
        <v>2087</v>
      </c>
      <c r="J5199" t="s">
        <v>1093</v>
      </c>
      <c r="K5199" s="300">
        <v>37204</v>
      </c>
      <c r="L5199" s="286">
        <f>ROWS(K$5:K5199)</f>
        <v>5195</v>
      </c>
      <c r="M5199" s="286" t="str">
        <f>IF(I5199='5.1'!$E$5,TXM!L5199,"")</f>
        <v/>
      </c>
      <c r="N5199" t="str">
        <f>IFERROR(SMALL($M$5:$M$8000,ROWS($M$5:M5199)),"")</f>
        <v/>
      </c>
      <c r="P5199" t="s">
        <v>2054</v>
      </c>
    </row>
    <row r="5200" spans="1:16" ht="14.4" customHeight="1" x14ac:dyDescent="0.25">
      <c r="A5200" t="s">
        <v>2054</v>
      </c>
      <c r="I5200" s="285" t="s">
        <v>2087</v>
      </c>
      <c r="J5200" t="s">
        <v>1092</v>
      </c>
      <c r="K5200" s="300">
        <v>3730</v>
      </c>
      <c r="L5200" s="286">
        <f>ROWS(K$5:K5200)</f>
        <v>5196</v>
      </c>
      <c r="M5200" s="286" t="str">
        <f>IF(I5200='5.1'!$E$5,TXM!L5200,"")</f>
        <v/>
      </c>
      <c r="N5200" t="str">
        <f>IFERROR(SMALL($M$5:$M$8000,ROWS($M$5:M5200)),"")</f>
        <v/>
      </c>
      <c r="P5200" t="s">
        <v>2054</v>
      </c>
    </row>
    <row r="5201" spans="1:16" ht="14.4" customHeight="1" x14ac:dyDescent="0.25">
      <c r="A5201" t="s">
        <v>2054</v>
      </c>
      <c r="I5201" s="285" t="s">
        <v>2087</v>
      </c>
      <c r="J5201" t="s">
        <v>760</v>
      </c>
      <c r="K5201" s="300">
        <v>3690</v>
      </c>
      <c r="L5201" s="286">
        <f>ROWS(K$5:K5201)</f>
        <v>5197</v>
      </c>
      <c r="M5201" s="286" t="str">
        <f>IF(I5201='5.1'!$E$5,TXM!L5201,"")</f>
        <v/>
      </c>
      <c r="N5201" t="str">
        <f>IFERROR(SMALL($M$5:$M$8000,ROWS($M$5:M5201)),"")</f>
        <v/>
      </c>
      <c r="P5201" t="s">
        <v>2054</v>
      </c>
    </row>
    <row r="5202" spans="1:16" ht="14.4" customHeight="1" x14ac:dyDescent="0.25">
      <c r="A5202" t="s">
        <v>2054</v>
      </c>
      <c r="I5202" s="285" t="s">
        <v>2087</v>
      </c>
      <c r="J5202" t="s">
        <v>105</v>
      </c>
      <c r="K5202" s="300">
        <v>1969</v>
      </c>
      <c r="L5202" s="286">
        <f>ROWS(K$5:K5202)</f>
        <v>5198</v>
      </c>
      <c r="M5202" s="286" t="str">
        <f>IF(I5202='5.1'!$E$5,TXM!L5202,"")</f>
        <v/>
      </c>
      <c r="N5202" t="str">
        <f>IFERROR(SMALL($M$5:$M$8000,ROWS($M$5:M5202)),"")</f>
        <v/>
      </c>
      <c r="P5202" t="s">
        <v>2054</v>
      </c>
    </row>
    <row r="5203" spans="1:16" ht="14.4" customHeight="1" x14ac:dyDescent="0.25">
      <c r="A5203" t="s">
        <v>2054</v>
      </c>
      <c r="I5203" s="285" t="s">
        <v>2087</v>
      </c>
      <c r="J5203" t="s">
        <v>806</v>
      </c>
      <c r="K5203" s="300">
        <v>1482</v>
      </c>
      <c r="L5203" s="286">
        <f>ROWS(K$5:K5203)</f>
        <v>5199</v>
      </c>
      <c r="M5203" s="286" t="str">
        <f>IF(I5203='5.1'!$E$5,TXM!L5203,"")</f>
        <v/>
      </c>
      <c r="N5203" t="str">
        <f>IFERROR(SMALL($M$5:$M$8000,ROWS($M$5:M5203)),"")</f>
        <v/>
      </c>
      <c r="P5203" t="s">
        <v>2054</v>
      </c>
    </row>
    <row r="5204" spans="1:16" ht="14.4" customHeight="1" x14ac:dyDescent="0.25">
      <c r="A5204" t="s">
        <v>2054</v>
      </c>
      <c r="I5204" s="285" t="s">
        <v>2088</v>
      </c>
      <c r="J5204" t="s">
        <v>808</v>
      </c>
      <c r="K5204" s="300">
        <v>36268</v>
      </c>
      <c r="L5204" s="286">
        <f>ROWS(K$5:K5204)</f>
        <v>5200</v>
      </c>
      <c r="M5204" s="286" t="str">
        <f>IF(I5204='5.1'!$E$5,TXM!L5204,"")</f>
        <v/>
      </c>
      <c r="N5204" t="str">
        <f>IFERROR(SMALL($M$5:$M$8000,ROWS($M$5:M5204)),"")</f>
        <v/>
      </c>
      <c r="P5204" t="s">
        <v>2054</v>
      </c>
    </row>
    <row r="5205" spans="1:16" ht="14.4" customHeight="1" x14ac:dyDescent="0.25">
      <c r="A5205" t="s">
        <v>2054</v>
      </c>
      <c r="I5205" s="285" t="s">
        <v>2088</v>
      </c>
      <c r="J5205" t="s">
        <v>806</v>
      </c>
      <c r="K5205" s="300">
        <v>9986</v>
      </c>
      <c r="L5205" s="286">
        <f>ROWS(K$5:K5205)</f>
        <v>5201</v>
      </c>
      <c r="M5205" s="286" t="str">
        <f>IF(I5205='5.1'!$E$5,TXM!L5205,"")</f>
        <v/>
      </c>
      <c r="N5205" t="str">
        <f>IFERROR(SMALL($M$5:$M$8000,ROWS($M$5:M5205)),"")</f>
        <v/>
      </c>
      <c r="P5205" t="s">
        <v>2054</v>
      </c>
    </row>
    <row r="5206" spans="1:16" ht="14.4" customHeight="1" x14ac:dyDescent="0.25">
      <c r="A5206" t="s">
        <v>2054</v>
      </c>
      <c r="I5206" s="285" t="s">
        <v>1826</v>
      </c>
      <c r="J5206" t="s">
        <v>107</v>
      </c>
      <c r="K5206" s="300">
        <v>271353351</v>
      </c>
      <c r="L5206" s="286">
        <f>ROWS(K$5:K5206)</f>
        <v>5202</v>
      </c>
      <c r="M5206" s="286" t="str">
        <f>IF(I5206='5.1'!$E$5,TXM!L5206,"")</f>
        <v/>
      </c>
      <c r="N5206" t="str">
        <f>IFERROR(SMALL($M$5:$M$8000,ROWS($M$5:M5206)),"")</f>
        <v/>
      </c>
      <c r="P5206" t="s">
        <v>2054</v>
      </c>
    </row>
    <row r="5207" spans="1:16" ht="14.4" customHeight="1" x14ac:dyDescent="0.25">
      <c r="A5207" t="s">
        <v>2054</v>
      </c>
      <c r="I5207" s="285" t="s">
        <v>1826</v>
      </c>
      <c r="J5207" t="s">
        <v>760</v>
      </c>
      <c r="K5207" s="300">
        <v>58370193</v>
      </c>
      <c r="L5207" s="286">
        <f>ROWS(K$5:K5207)</f>
        <v>5203</v>
      </c>
      <c r="M5207" s="286" t="str">
        <f>IF(I5207='5.1'!$E$5,TXM!L5207,"")</f>
        <v/>
      </c>
      <c r="N5207" t="str">
        <f>IFERROR(SMALL($M$5:$M$8000,ROWS($M$5:M5207)),"")</f>
        <v/>
      </c>
      <c r="P5207" t="s">
        <v>2054</v>
      </c>
    </row>
    <row r="5208" spans="1:16" ht="14.4" customHeight="1" x14ac:dyDescent="0.25">
      <c r="A5208" t="s">
        <v>2054</v>
      </c>
      <c r="I5208" s="285" t="s">
        <v>1826</v>
      </c>
      <c r="J5208" t="s">
        <v>106</v>
      </c>
      <c r="K5208" s="300">
        <v>50667540</v>
      </c>
      <c r="L5208" s="286">
        <f>ROWS(K$5:K5208)</f>
        <v>5204</v>
      </c>
      <c r="M5208" s="286" t="str">
        <f>IF(I5208='5.1'!$E$5,TXM!L5208,"")</f>
        <v/>
      </c>
      <c r="N5208" t="str">
        <f>IFERROR(SMALL($M$5:$M$8000,ROWS($M$5:M5208)),"")</f>
        <v/>
      </c>
      <c r="P5208" t="s">
        <v>2054</v>
      </c>
    </row>
    <row r="5209" spans="1:16" ht="14.4" customHeight="1" x14ac:dyDescent="0.25">
      <c r="A5209" t="s">
        <v>2054</v>
      </c>
      <c r="I5209" s="285" t="s">
        <v>1826</v>
      </c>
      <c r="J5209" t="s">
        <v>1081</v>
      </c>
      <c r="K5209" s="300">
        <v>41834475</v>
      </c>
      <c r="L5209" s="286">
        <f>ROWS(K$5:K5209)</f>
        <v>5205</v>
      </c>
      <c r="M5209" s="286" t="str">
        <f>IF(I5209='5.1'!$E$5,TXM!L5209,"")</f>
        <v/>
      </c>
      <c r="N5209" t="str">
        <f>IFERROR(SMALL($M$5:$M$8000,ROWS($M$5:M5209)),"")</f>
        <v/>
      </c>
      <c r="P5209" t="s">
        <v>2054</v>
      </c>
    </row>
    <row r="5210" spans="1:16" ht="14.4" customHeight="1" x14ac:dyDescent="0.25">
      <c r="A5210" t="s">
        <v>2054</v>
      </c>
      <c r="I5210" s="285" t="s">
        <v>1826</v>
      </c>
      <c r="J5210" t="s">
        <v>762</v>
      </c>
      <c r="K5210" s="300">
        <v>34891619</v>
      </c>
      <c r="L5210" s="286">
        <f>ROWS(K$5:K5210)</f>
        <v>5206</v>
      </c>
      <c r="M5210" s="286" t="str">
        <f>IF(I5210='5.1'!$E$5,TXM!L5210,"")</f>
        <v/>
      </c>
      <c r="N5210" t="str">
        <f>IFERROR(SMALL($M$5:$M$8000,ROWS($M$5:M5210)),"")</f>
        <v/>
      </c>
      <c r="P5210" t="s">
        <v>2054</v>
      </c>
    </row>
    <row r="5211" spans="1:16" ht="14.4" customHeight="1" x14ac:dyDescent="0.25">
      <c r="A5211" t="s">
        <v>2054</v>
      </c>
      <c r="I5211" s="285" t="s">
        <v>1826</v>
      </c>
      <c r="J5211" t="s">
        <v>199</v>
      </c>
      <c r="K5211" s="300">
        <v>10363482</v>
      </c>
      <c r="L5211" s="286">
        <f>ROWS(K$5:K5211)</f>
        <v>5207</v>
      </c>
      <c r="M5211" s="286" t="str">
        <f>IF(I5211='5.1'!$E$5,TXM!L5211,"")</f>
        <v/>
      </c>
      <c r="N5211" t="str">
        <f>IFERROR(SMALL($M$5:$M$8000,ROWS($M$5:M5211)),"")</f>
        <v/>
      </c>
      <c r="P5211" t="s">
        <v>2054</v>
      </c>
    </row>
    <row r="5212" spans="1:16" ht="14.4" customHeight="1" x14ac:dyDescent="0.25">
      <c r="A5212" t="s">
        <v>2054</v>
      </c>
      <c r="I5212" s="285" t="s">
        <v>1826</v>
      </c>
      <c r="J5212" t="s">
        <v>113</v>
      </c>
      <c r="K5212" s="300">
        <v>8127271</v>
      </c>
      <c r="L5212" s="286">
        <f>ROWS(K$5:K5212)</f>
        <v>5208</v>
      </c>
      <c r="M5212" s="286" t="str">
        <f>IF(I5212='5.1'!$E$5,TXM!L5212,"")</f>
        <v/>
      </c>
      <c r="N5212" t="str">
        <f>IFERROR(SMALL($M$5:$M$8000,ROWS($M$5:M5212)),"")</f>
        <v/>
      </c>
      <c r="P5212" t="s">
        <v>2054</v>
      </c>
    </row>
    <row r="5213" spans="1:16" ht="14.4" customHeight="1" x14ac:dyDescent="0.25">
      <c r="A5213" t="s">
        <v>2054</v>
      </c>
      <c r="I5213" s="285" t="s">
        <v>1826</v>
      </c>
      <c r="J5213" t="s">
        <v>806</v>
      </c>
      <c r="K5213" s="300">
        <v>7614452</v>
      </c>
      <c r="L5213" s="286">
        <f>ROWS(K$5:K5213)</f>
        <v>5209</v>
      </c>
      <c r="M5213" s="286" t="str">
        <f>IF(I5213='5.1'!$E$5,TXM!L5213,"")</f>
        <v/>
      </c>
      <c r="N5213" t="str">
        <f>IFERROR(SMALL($M$5:$M$8000,ROWS($M$5:M5213)),"")</f>
        <v/>
      </c>
      <c r="P5213" t="s">
        <v>2054</v>
      </c>
    </row>
    <row r="5214" spans="1:16" ht="14.4" customHeight="1" x14ac:dyDescent="0.25">
      <c r="A5214" t="s">
        <v>2054</v>
      </c>
      <c r="I5214" s="285" t="s">
        <v>1826</v>
      </c>
      <c r="J5214" t="s">
        <v>104</v>
      </c>
      <c r="K5214" s="300">
        <v>4304529</v>
      </c>
      <c r="L5214" s="286">
        <f>ROWS(K$5:K5214)</f>
        <v>5210</v>
      </c>
      <c r="M5214" s="286" t="str">
        <f>IF(I5214='5.1'!$E$5,TXM!L5214,"")</f>
        <v/>
      </c>
      <c r="N5214" t="str">
        <f>IFERROR(SMALL($M$5:$M$8000,ROWS($M$5:M5214)),"")</f>
        <v/>
      </c>
      <c r="P5214" t="s">
        <v>2054</v>
      </c>
    </row>
    <row r="5215" spans="1:16" ht="14.4" customHeight="1" x14ac:dyDescent="0.25">
      <c r="A5215" t="s">
        <v>2054</v>
      </c>
      <c r="I5215" s="285" t="s">
        <v>1826</v>
      </c>
      <c r="J5215" t="s">
        <v>821</v>
      </c>
      <c r="K5215" s="300">
        <v>3814662</v>
      </c>
      <c r="L5215" s="286">
        <f>ROWS(K$5:K5215)</f>
        <v>5211</v>
      </c>
      <c r="M5215" s="286" t="str">
        <f>IF(I5215='5.1'!$E$5,TXM!L5215,"")</f>
        <v/>
      </c>
      <c r="N5215" t="str">
        <f>IFERROR(SMALL($M$5:$M$8000,ROWS($M$5:M5215)),"")</f>
        <v/>
      </c>
      <c r="P5215" t="s">
        <v>2054</v>
      </c>
    </row>
    <row r="5216" spans="1:16" ht="14.4" customHeight="1" x14ac:dyDescent="0.25">
      <c r="A5216" t="s">
        <v>2054</v>
      </c>
      <c r="I5216" s="285" t="s">
        <v>1826</v>
      </c>
      <c r="J5216" t="s">
        <v>804</v>
      </c>
      <c r="K5216" s="300">
        <v>3451355</v>
      </c>
      <c r="L5216" s="286">
        <f>ROWS(K$5:K5216)</f>
        <v>5212</v>
      </c>
      <c r="M5216" s="286" t="str">
        <f>IF(I5216='5.1'!$E$5,TXM!L5216,"")</f>
        <v/>
      </c>
      <c r="N5216" t="str">
        <f>IFERROR(SMALL($M$5:$M$8000,ROWS($M$5:M5216)),"")</f>
        <v/>
      </c>
      <c r="P5216" t="s">
        <v>2054</v>
      </c>
    </row>
    <row r="5217" spans="1:16" ht="14.4" customHeight="1" x14ac:dyDescent="0.25">
      <c r="A5217" t="s">
        <v>2054</v>
      </c>
      <c r="I5217" s="285" t="s">
        <v>1826</v>
      </c>
      <c r="J5217" t="s">
        <v>105</v>
      </c>
      <c r="K5217" s="300">
        <v>3193122</v>
      </c>
      <c r="L5217" s="286">
        <f>ROWS(K$5:K5217)</f>
        <v>5213</v>
      </c>
      <c r="M5217" s="286" t="str">
        <f>IF(I5217='5.1'!$E$5,TXM!L5217,"")</f>
        <v/>
      </c>
      <c r="N5217" t="str">
        <f>IFERROR(SMALL($M$5:$M$8000,ROWS($M$5:M5217)),"")</f>
        <v/>
      </c>
      <c r="P5217" t="s">
        <v>2054</v>
      </c>
    </row>
    <row r="5218" spans="1:16" ht="14.4" customHeight="1" x14ac:dyDescent="0.25">
      <c r="A5218" t="s">
        <v>2054</v>
      </c>
      <c r="I5218" s="285" t="s">
        <v>1826</v>
      </c>
      <c r="J5218" t="s">
        <v>1086</v>
      </c>
      <c r="K5218" s="300">
        <v>3030221</v>
      </c>
      <c r="L5218" s="286">
        <f>ROWS(K$5:K5218)</f>
        <v>5214</v>
      </c>
      <c r="M5218" s="286" t="str">
        <f>IF(I5218='5.1'!$E$5,TXM!L5218,"")</f>
        <v/>
      </c>
      <c r="N5218" t="str">
        <f>IFERROR(SMALL($M$5:$M$8000,ROWS($M$5:M5218)),"")</f>
        <v/>
      </c>
      <c r="P5218" t="s">
        <v>2054</v>
      </c>
    </row>
    <row r="5219" spans="1:16" ht="14.4" customHeight="1" x14ac:dyDescent="0.25">
      <c r="A5219" t="s">
        <v>2054</v>
      </c>
      <c r="I5219" s="285" t="s">
        <v>1826</v>
      </c>
      <c r="J5219" t="s">
        <v>118</v>
      </c>
      <c r="K5219" s="300">
        <v>2663513</v>
      </c>
      <c r="L5219" s="286">
        <f>ROWS(K$5:K5219)</f>
        <v>5215</v>
      </c>
      <c r="M5219" s="286" t="str">
        <f>IF(I5219='5.1'!$E$5,TXM!L5219,"")</f>
        <v/>
      </c>
      <c r="N5219" t="str">
        <f>IFERROR(SMALL($M$5:$M$8000,ROWS($M$5:M5219)),"")</f>
        <v/>
      </c>
      <c r="P5219" t="s">
        <v>2054</v>
      </c>
    </row>
    <row r="5220" spans="1:16" ht="14.4" customHeight="1" x14ac:dyDescent="0.25">
      <c r="A5220" t="s">
        <v>2054</v>
      </c>
      <c r="I5220" s="285" t="s">
        <v>1826</v>
      </c>
      <c r="J5220" t="s">
        <v>109</v>
      </c>
      <c r="K5220" s="300">
        <v>2608885</v>
      </c>
      <c r="L5220" s="286">
        <f>ROWS(K$5:K5220)</f>
        <v>5216</v>
      </c>
      <c r="M5220" s="286" t="str">
        <f>IF(I5220='5.1'!$E$5,TXM!L5220,"")</f>
        <v/>
      </c>
      <c r="N5220" t="str">
        <f>IFERROR(SMALL($M$5:$M$8000,ROWS($M$5:M5220)),"")</f>
        <v/>
      </c>
      <c r="P5220" t="s">
        <v>2054</v>
      </c>
    </row>
    <row r="5221" spans="1:16" ht="14.4" customHeight="1" x14ac:dyDescent="0.25">
      <c r="A5221" t="s">
        <v>2054</v>
      </c>
      <c r="I5221" s="285" t="s">
        <v>1826</v>
      </c>
      <c r="J5221" t="s">
        <v>1079</v>
      </c>
      <c r="K5221" s="300">
        <v>2004773</v>
      </c>
      <c r="L5221" s="286">
        <f>ROWS(K$5:K5221)</f>
        <v>5217</v>
      </c>
      <c r="M5221" s="286" t="str">
        <f>IF(I5221='5.1'!$E$5,TXM!L5221,"")</f>
        <v/>
      </c>
      <c r="N5221" t="str">
        <f>IFERROR(SMALL($M$5:$M$8000,ROWS($M$5:M5221)),"")</f>
        <v/>
      </c>
      <c r="P5221" t="s">
        <v>2054</v>
      </c>
    </row>
    <row r="5222" spans="1:16" ht="14.4" customHeight="1" x14ac:dyDescent="0.25">
      <c r="A5222" t="s">
        <v>2054</v>
      </c>
      <c r="I5222" s="285" t="s">
        <v>1826</v>
      </c>
      <c r="J5222" t="s">
        <v>810</v>
      </c>
      <c r="K5222" s="300">
        <v>1852655</v>
      </c>
      <c r="L5222" s="286">
        <f>ROWS(K$5:K5222)</f>
        <v>5218</v>
      </c>
      <c r="M5222" s="286" t="str">
        <f>IF(I5222='5.1'!$E$5,TXM!L5222,"")</f>
        <v/>
      </c>
      <c r="N5222" t="str">
        <f>IFERROR(SMALL($M$5:$M$8000,ROWS($M$5:M5222)),"")</f>
        <v/>
      </c>
      <c r="P5222" t="s">
        <v>2054</v>
      </c>
    </row>
    <row r="5223" spans="1:16" ht="14.4" customHeight="1" x14ac:dyDescent="0.25">
      <c r="A5223" t="s">
        <v>2054</v>
      </c>
      <c r="I5223" s="285" t="s">
        <v>1826</v>
      </c>
      <c r="J5223" t="s">
        <v>119</v>
      </c>
      <c r="K5223" s="300">
        <v>1778842</v>
      </c>
      <c r="L5223" s="286">
        <f>ROWS(K$5:K5223)</f>
        <v>5219</v>
      </c>
      <c r="M5223" s="286" t="str">
        <f>IF(I5223='5.1'!$E$5,TXM!L5223,"")</f>
        <v/>
      </c>
      <c r="N5223" t="str">
        <f>IFERROR(SMALL($M$5:$M$8000,ROWS($M$5:M5223)),"")</f>
        <v/>
      </c>
      <c r="P5223" t="s">
        <v>2054</v>
      </c>
    </row>
    <row r="5224" spans="1:16" ht="14.4" customHeight="1" x14ac:dyDescent="0.25">
      <c r="A5224" t="s">
        <v>2054</v>
      </c>
      <c r="I5224" s="285" t="s">
        <v>1826</v>
      </c>
      <c r="J5224" t="s">
        <v>1093</v>
      </c>
      <c r="K5224" s="300">
        <v>1639809</v>
      </c>
      <c r="L5224" s="286">
        <f>ROWS(K$5:K5224)</f>
        <v>5220</v>
      </c>
      <c r="M5224" s="286" t="str">
        <f>IF(I5224='5.1'!$E$5,TXM!L5224,"")</f>
        <v/>
      </c>
      <c r="N5224" t="str">
        <f>IFERROR(SMALL($M$5:$M$8000,ROWS($M$5:M5224)),"")</f>
        <v/>
      </c>
      <c r="P5224" t="s">
        <v>2054</v>
      </c>
    </row>
    <row r="5225" spans="1:16" ht="14.4" customHeight="1" x14ac:dyDescent="0.25">
      <c r="A5225" t="s">
        <v>2054</v>
      </c>
      <c r="I5225" s="285" t="s">
        <v>1826</v>
      </c>
      <c r="J5225" t="s">
        <v>725</v>
      </c>
      <c r="K5225" s="300">
        <v>1582678</v>
      </c>
      <c r="L5225" s="286">
        <f>ROWS(K$5:K5225)</f>
        <v>5221</v>
      </c>
      <c r="M5225" s="286" t="str">
        <f>IF(I5225='5.1'!$E$5,TXM!L5225,"")</f>
        <v/>
      </c>
      <c r="N5225" t="str">
        <f>IFERROR(SMALL($M$5:$M$8000,ROWS($M$5:M5225)),"")</f>
        <v/>
      </c>
      <c r="P5225" t="s">
        <v>2054</v>
      </c>
    </row>
    <row r="5226" spans="1:16" ht="14.4" customHeight="1" x14ac:dyDescent="0.25">
      <c r="A5226" t="s">
        <v>2054</v>
      </c>
      <c r="I5226" s="285" t="s">
        <v>1826</v>
      </c>
      <c r="J5226" t="s">
        <v>1080</v>
      </c>
      <c r="K5226" s="300">
        <v>1570048</v>
      </c>
      <c r="L5226" s="286">
        <f>ROWS(K$5:K5226)</f>
        <v>5222</v>
      </c>
      <c r="M5226" s="286" t="str">
        <f>IF(I5226='5.1'!$E$5,TXM!L5226,"")</f>
        <v/>
      </c>
      <c r="N5226" t="str">
        <f>IFERROR(SMALL($M$5:$M$8000,ROWS($M$5:M5226)),"")</f>
        <v/>
      </c>
      <c r="P5226" t="s">
        <v>2054</v>
      </c>
    </row>
    <row r="5227" spans="1:16" ht="14.4" customHeight="1" x14ac:dyDescent="0.25">
      <c r="A5227" t="s">
        <v>2054</v>
      </c>
      <c r="I5227" s="285" t="s">
        <v>1826</v>
      </c>
      <c r="J5227" t="s">
        <v>1082</v>
      </c>
      <c r="K5227" s="300">
        <v>1456588</v>
      </c>
      <c r="L5227" s="286">
        <f>ROWS(K$5:K5227)</f>
        <v>5223</v>
      </c>
      <c r="M5227" s="286" t="str">
        <f>IF(I5227='5.1'!$E$5,TXM!L5227,"")</f>
        <v/>
      </c>
      <c r="N5227" t="str">
        <f>IFERROR(SMALL($M$5:$M$8000,ROWS($M$5:M5227)),"")</f>
        <v/>
      </c>
      <c r="P5227" t="s">
        <v>2054</v>
      </c>
    </row>
    <row r="5228" spans="1:16" ht="14.4" customHeight="1" x14ac:dyDescent="0.25">
      <c r="A5228" t="s">
        <v>2054</v>
      </c>
      <c r="I5228" s="285" t="s">
        <v>1826</v>
      </c>
      <c r="J5228" t="s">
        <v>784</v>
      </c>
      <c r="K5228" s="300">
        <v>1347123</v>
      </c>
      <c r="L5228" s="286">
        <f>ROWS(K$5:K5228)</f>
        <v>5224</v>
      </c>
      <c r="M5228" s="286" t="str">
        <f>IF(I5228='5.1'!$E$5,TXM!L5228,"")</f>
        <v/>
      </c>
      <c r="N5228" t="str">
        <f>IFERROR(SMALL($M$5:$M$8000,ROWS($M$5:M5228)),"")</f>
        <v/>
      </c>
      <c r="P5228" t="s">
        <v>2054</v>
      </c>
    </row>
    <row r="5229" spans="1:16" ht="14.4" customHeight="1" x14ac:dyDescent="0.25">
      <c r="A5229" t="s">
        <v>2054</v>
      </c>
      <c r="I5229" s="285" t="s">
        <v>1826</v>
      </c>
      <c r="J5229" t="s">
        <v>108</v>
      </c>
      <c r="K5229" s="300">
        <v>1201487</v>
      </c>
      <c r="L5229" s="286">
        <f>ROWS(K$5:K5229)</f>
        <v>5225</v>
      </c>
      <c r="M5229" s="286" t="str">
        <f>IF(I5229='5.1'!$E$5,TXM!L5229,"")</f>
        <v/>
      </c>
      <c r="N5229" t="str">
        <f>IFERROR(SMALL($M$5:$M$8000,ROWS($M$5:M5229)),"")</f>
        <v/>
      </c>
      <c r="P5229" t="s">
        <v>2054</v>
      </c>
    </row>
    <row r="5230" spans="1:16" ht="14.4" customHeight="1" x14ac:dyDescent="0.25">
      <c r="A5230" t="s">
        <v>2054</v>
      </c>
      <c r="I5230" s="285" t="s">
        <v>1826</v>
      </c>
      <c r="J5230" t="s">
        <v>999</v>
      </c>
      <c r="K5230" s="300">
        <v>1190817</v>
      </c>
      <c r="L5230" s="286">
        <f>ROWS(K$5:K5230)</f>
        <v>5226</v>
      </c>
      <c r="M5230" s="286" t="str">
        <f>IF(I5230='5.1'!$E$5,TXM!L5230,"")</f>
        <v/>
      </c>
      <c r="N5230" t="str">
        <f>IFERROR(SMALL($M$5:$M$8000,ROWS($M$5:M5230)),"")</f>
        <v/>
      </c>
      <c r="P5230" t="s">
        <v>2054</v>
      </c>
    </row>
    <row r="5231" spans="1:16" ht="14.4" customHeight="1" x14ac:dyDescent="0.25">
      <c r="A5231" t="s">
        <v>2054</v>
      </c>
      <c r="I5231" s="285" t="s">
        <v>1826</v>
      </c>
      <c r="J5231" t="s">
        <v>776</v>
      </c>
      <c r="K5231" s="300">
        <v>974123</v>
      </c>
      <c r="L5231" s="286">
        <f>ROWS(K$5:K5231)</f>
        <v>5227</v>
      </c>
      <c r="M5231" s="286" t="str">
        <f>IF(I5231='5.1'!$E$5,TXM!L5231,"")</f>
        <v/>
      </c>
      <c r="N5231" t="str">
        <f>IFERROR(SMALL($M$5:$M$8000,ROWS($M$5:M5231)),"")</f>
        <v/>
      </c>
      <c r="P5231" t="s">
        <v>2054</v>
      </c>
    </row>
    <row r="5232" spans="1:16" ht="14.4" customHeight="1" x14ac:dyDescent="0.25">
      <c r="A5232" t="s">
        <v>2054</v>
      </c>
      <c r="I5232" s="285" t="s">
        <v>1826</v>
      </c>
      <c r="J5232" t="s">
        <v>754</v>
      </c>
      <c r="K5232" s="300">
        <v>691002</v>
      </c>
      <c r="L5232" s="286">
        <f>ROWS(K$5:K5232)</f>
        <v>5228</v>
      </c>
      <c r="M5232" s="286" t="str">
        <f>IF(I5232='5.1'!$E$5,TXM!L5232,"")</f>
        <v/>
      </c>
      <c r="N5232" t="str">
        <f>IFERROR(SMALL($M$5:$M$8000,ROWS($M$5:M5232)),"")</f>
        <v/>
      </c>
      <c r="P5232" t="s">
        <v>2054</v>
      </c>
    </row>
    <row r="5233" spans="1:16" ht="14.4" customHeight="1" x14ac:dyDescent="0.25">
      <c r="A5233" t="s">
        <v>2054</v>
      </c>
      <c r="I5233" s="285" t="s">
        <v>1826</v>
      </c>
      <c r="J5233" t="s">
        <v>1096</v>
      </c>
      <c r="K5233" s="300">
        <v>552878</v>
      </c>
      <c r="L5233" s="286">
        <f>ROWS(K$5:K5233)</f>
        <v>5229</v>
      </c>
      <c r="M5233" s="286" t="str">
        <f>IF(I5233='5.1'!$E$5,TXM!L5233,"")</f>
        <v/>
      </c>
      <c r="N5233" t="str">
        <f>IFERROR(SMALL($M$5:$M$8000,ROWS($M$5:M5233)),"")</f>
        <v/>
      </c>
      <c r="P5233" t="s">
        <v>2054</v>
      </c>
    </row>
    <row r="5234" spans="1:16" ht="14.4" customHeight="1" x14ac:dyDescent="0.25">
      <c r="A5234" t="s">
        <v>2054</v>
      </c>
      <c r="I5234" s="285" t="s">
        <v>1826</v>
      </c>
      <c r="J5234" t="s">
        <v>786</v>
      </c>
      <c r="K5234" s="300">
        <v>522196</v>
      </c>
      <c r="L5234" s="286">
        <f>ROWS(K$5:K5234)</f>
        <v>5230</v>
      </c>
      <c r="M5234" s="286" t="str">
        <f>IF(I5234='5.1'!$E$5,TXM!L5234,"")</f>
        <v/>
      </c>
      <c r="N5234" t="str">
        <f>IFERROR(SMALL($M$5:$M$8000,ROWS($M$5:M5234)),"")</f>
        <v/>
      </c>
      <c r="P5234" t="s">
        <v>2054</v>
      </c>
    </row>
    <row r="5235" spans="1:16" ht="14.4" customHeight="1" x14ac:dyDescent="0.25">
      <c r="A5235" t="s">
        <v>2054</v>
      </c>
      <c r="I5235" s="285" t="s">
        <v>1826</v>
      </c>
      <c r="J5235" t="s">
        <v>112</v>
      </c>
      <c r="K5235" s="300">
        <v>515928</v>
      </c>
      <c r="L5235" s="286">
        <f>ROWS(K$5:K5235)</f>
        <v>5231</v>
      </c>
      <c r="M5235" s="286" t="str">
        <f>IF(I5235='5.1'!$E$5,TXM!L5235,"")</f>
        <v/>
      </c>
      <c r="N5235" t="str">
        <f>IFERROR(SMALL($M$5:$M$8000,ROWS($M$5:M5235)),"")</f>
        <v/>
      </c>
      <c r="P5235" t="s">
        <v>2054</v>
      </c>
    </row>
    <row r="5236" spans="1:16" ht="14.4" customHeight="1" x14ac:dyDescent="0.25">
      <c r="A5236" t="s">
        <v>2054</v>
      </c>
      <c r="I5236" s="285" t="s">
        <v>1826</v>
      </c>
      <c r="J5236" t="s">
        <v>742</v>
      </c>
      <c r="K5236" s="300">
        <v>495229</v>
      </c>
      <c r="L5236" s="286">
        <f>ROWS(K$5:K5236)</f>
        <v>5232</v>
      </c>
      <c r="M5236" s="286" t="str">
        <f>IF(I5236='5.1'!$E$5,TXM!L5236,"")</f>
        <v/>
      </c>
      <c r="N5236" t="str">
        <f>IFERROR(SMALL($M$5:$M$8000,ROWS($M$5:M5236)),"")</f>
        <v/>
      </c>
      <c r="P5236" t="s">
        <v>2054</v>
      </c>
    </row>
    <row r="5237" spans="1:16" ht="14.4" customHeight="1" x14ac:dyDescent="0.25">
      <c r="A5237" t="s">
        <v>2054</v>
      </c>
      <c r="I5237" s="285" t="s">
        <v>1826</v>
      </c>
      <c r="J5237" t="s">
        <v>808</v>
      </c>
      <c r="K5237" s="300">
        <v>453254</v>
      </c>
      <c r="L5237" s="286">
        <f>ROWS(K$5:K5237)</f>
        <v>5233</v>
      </c>
      <c r="M5237" s="286" t="str">
        <f>IF(I5237='5.1'!$E$5,TXM!L5237,"")</f>
        <v/>
      </c>
      <c r="N5237" t="str">
        <f>IFERROR(SMALL($M$5:$M$8000,ROWS($M$5:M5237)),"")</f>
        <v/>
      </c>
      <c r="P5237" t="s">
        <v>2054</v>
      </c>
    </row>
    <row r="5238" spans="1:16" ht="14.4" customHeight="1" x14ac:dyDescent="0.25">
      <c r="A5238" t="s">
        <v>2054</v>
      </c>
      <c r="I5238" s="285" t="s">
        <v>1826</v>
      </c>
      <c r="J5238" t="s">
        <v>1097</v>
      </c>
      <c r="K5238" s="300">
        <v>406514</v>
      </c>
      <c r="L5238" s="286">
        <f>ROWS(K$5:K5238)</f>
        <v>5234</v>
      </c>
      <c r="M5238" s="286" t="str">
        <f>IF(I5238='5.1'!$E$5,TXM!L5238,"")</f>
        <v/>
      </c>
      <c r="N5238" t="str">
        <f>IFERROR(SMALL($M$5:$M$8000,ROWS($M$5:M5238)),"")</f>
        <v/>
      </c>
      <c r="P5238" t="s">
        <v>2054</v>
      </c>
    </row>
    <row r="5239" spans="1:16" ht="14.4" customHeight="1" x14ac:dyDescent="0.25">
      <c r="A5239" t="s">
        <v>2054</v>
      </c>
      <c r="I5239" s="285" t="s">
        <v>1826</v>
      </c>
      <c r="J5239" t="s">
        <v>764</v>
      </c>
      <c r="K5239" s="300">
        <v>357397</v>
      </c>
      <c r="L5239" s="286">
        <f>ROWS(K$5:K5239)</f>
        <v>5235</v>
      </c>
      <c r="M5239" s="286" t="str">
        <f>IF(I5239='5.1'!$E$5,TXM!L5239,"")</f>
        <v/>
      </c>
      <c r="N5239" t="str">
        <f>IFERROR(SMALL($M$5:$M$8000,ROWS($M$5:M5239)),"")</f>
        <v/>
      </c>
      <c r="P5239" t="s">
        <v>2054</v>
      </c>
    </row>
    <row r="5240" spans="1:16" ht="14.4" customHeight="1" x14ac:dyDescent="0.25">
      <c r="A5240" t="s">
        <v>2054</v>
      </c>
      <c r="I5240" s="285" t="s">
        <v>1826</v>
      </c>
      <c r="J5240" t="s">
        <v>117</v>
      </c>
      <c r="K5240" s="300">
        <v>309662</v>
      </c>
      <c r="L5240" s="286">
        <f>ROWS(K$5:K5240)</f>
        <v>5236</v>
      </c>
      <c r="M5240" s="286" t="str">
        <f>IF(I5240='5.1'!$E$5,TXM!L5240,"")</f>
        <v/>
      </c>
      <c r="N5240" t="str">
        <f>IFERROR(SMALL($M$5:$M$8000,ROWS($M$5:M5240)),"")</f>
        <v/>
      </c>
      <c r="P5240" t="s">
        <v>2054</v>
      </c>
    </row>
    <row r="5241" spans="1:16" ht="14.4" customHeight="1" x14ac:dyDescent="0.25">
      <c r="A5241" t="s">
        <v>2054</v>
      </c>
      <c r="I5241" s="285" t="s">
        <v>1826</v>
      </c>
      <c r="J5241" t="s">
        <v>115</v>
      </c>
      <c r="K5241" s="300">
        <v>289710</v>
      </c>
      <c r="L5241" s="286">
        <f>ROWS(K$5:K5241)</f>
        <v>5237</v>
      </c>
      <c r="M5241" s="286" t="str">
        <f>IF(I5241='5.1'!$E$5,TXM!L5241,"")</f>
        <v/>
      </c>
      <c r="N5241" t="str">
        <f>IFERROR(SMALL($M$5:$M$8000,ROWS($M$5:M5241)),"")</f>
        <v/>
      </c>
      <c r="P5241" t="s">
        <v>2054</v>
      </c>
    </row>
    <row r="5242" spans="1:16" ht="14.4" customHeight="1" x14ac:dyDescent="0.25">
      <c r="A5242" t="s">
        <v>2054</v>
      </c>
      <c r="I5242" s="285" t="s">
        <v>1826</v>
      </c>
      <c r="J5242" t="s">
        <v>1098</v>
      </c>
      <c r="K5242" s="300">
        <v>289427</v>
      </c>
      <c r="L5242" s="286">
        <f>ROWS(K$5:K5242)</f>
        <v>5238</v>
      </c>
      <c r="M5242" s="286" t="str">
        <f>IF(I5242='5.1'!$E$5,TXM!L5242,"")</f>
        <v/>
      </c>
      <c r="N5242" t="str">
        <f>IFERROR(SMALL($M$5:$M$8000,ROWS($M$5:M5242)),"")</f>
        <v/>
      </c>
      <c r="P5242" t="s">
        <v>2054</v>
      </c>
    </row>
    <row r="5243" spans="1:16" ht="14.4" customHeight="1" x14ac:dyDescent="0.25">
      <c r="A5243" t="s">
        <v>2054</v>
      </c>
      <c r="I5243" s="285" t="s">
        <v>1826</v>
      </c>
      <c r="J5243" t="s">
        <v>772</v>
      </c>
      <c r="K5243" s="300">
        <v>249364</v>
      </c>
      <c r="L5243" s="286">
        <f>ROWS(K$5:K5243)</f>
        <v>5239</v>
      </c>
      <c r="M5243" s="286" t="str">
        <f>IF(I5243='5.1'!$E$5,TXM!L5243,"")</f>
        <v/>
      </c>
      <c r="N5243" t="str">
        <f>IFERROR(SMALL($M$5:$M$8000,ROWS($M$5:M5243)),"")</f>
        <v/>
      </c>
      <c r="P5243" t="s">
        <v>2054</v>
      </c>
    </row>
    <row r="5244" spans="1:16" ht="14.4" customHeight="1" x14ac:dyDescent="0.25">
      <c r="A5244" t="s">
        <v>2054</v>
      </c>
      <c r="I5244" s="285" t="s">
        <v>1826</v>
      </c>
      <c r="J5244" t="s">
        <v>110</v>
      </c>
      <c r="K5244" s="300">
        <v>225150</v>
      </c>
      <c r="L5244" s="286">
        <f>ROWS(K$5:K5244)</f>
        <v>5240</v>
      </c>
      <c r="M5244" s="286" t="str">
        <f>IF(I5244='5.1'!$E$5,TXM!L5244,"")</f>
        <v/>
      </c>
      <c r="N5244" t="str">
        <f>IFERROR(SMALL($M$5:$M$8000,ROWS($M$5:M5244)),"")</f>
        <v/>
      </c>
      <c r="P5244" t="s">
        <v>2054</v>
      </c>
    </row>
    <row r="5245" spans="1:16" ht="14.4" customHeight="1" x14ac:dyDescent="0.25">
      <c r="A5245" t="s">
        <v>2054</v>
      </c>
      <c r="I5245" s="285" t="s">
        <v>1826</v>
      </c>
      <c r="J5245" t="s">
        <v>766</v>
      </c>
      <c r="K5245" s="300">
        <v>208588</v>
      </c>
      <c r="L5245" s="286">
        <f>ROWS(K$5:K5245)</f>
        <v>5241</v>
      </c>
      <c r="M5245" s="286" t="str">
        <f>IF(I5245='5.1'!$E$5,TXM!L5245,"")</f>
        <v/>
      </c>
      <c r="N5245" t="str">
        <f>IFERROR(SMALL($M$5:$M$8000,ROWS($M$5:M5245)),"")</f>
        <v/>
      </c>
      <c r="P5245" t="s">
        <v>2054</v>
      </c>
    </row>
    <row r="5246" spans="1:16" ht="14.4" customHeight="1" x14ac:dyDescent="0.25">
      <c r="A5246" t="s">
        <v>2054</v>
      </c>
      <c r="I5246" s="285" t="s">
        <v>1826</v>
      </c>
      <c r="J5246" t="s">
        <v>770</v>
      </c>
      <c r="K5246" s="300">
        <v>172706</v>
      </c>
      <c r="L5246" s="286">
        <f>ROWS(K$5:K5246)</f>
        <v>5242</v>
      </c>
      <c r="M5246" s="286" t="str">
        <f>IF(I5246='5.1'!$E$5,TXM!L5246,"")</f>
        <v/>
      </c>
      <c r="N5246" t="str">
        <f>IFERROR(SMALL($M$5:$M$8000,ROWS($M$5:M5246)),"")</f>
        <v/>
      </c>
      <c r="P5246" t="s">
        <v>2054</v>
      </c>
    </row>
    <row r="5247" spans="1:16" ht="14.4" customHeight="1" x14ac:dyDescent="0.25">
      <c r="A5247" t="s">
        <v>2054</v>
      </c>
      <c r="I5247" s="285" t="s">
        <v>1826</v>
      </c>
      <c r="J5247" t="s">
        <v>713</v>
      </c>
      <c r="K5247" s="300">
        <v>158769</v>
      </c>
      <c r="L5247" s="286">
        <f>ROWS(K$5:K5247)</f>
        <v>5243</v>
      </c>
      <c r="M5247" s="286" t="str">
        <f>IF(I5247='5.1'!$E$5,TXM!L5247,"")</f>
        <v/>
      </c>
      <c r="N5247" t="str">
        <f>IFERROR(SMALL($M$5:$M$8000,ROWS($M$5:M5247)),"")</f>
        <v/>
      </c>
      <c r="P5247" t="s">
        <v>2054</v>
      </c>
    </row>
    <row r="5248" spans="1:16" ht="14.4" customHeight="1" x14ac:dyDescent="0.25">
      <c r="A5248" t="s">
        <v>2054</v>
      </c>
      <c r="I5248" s="285" t="s">
        <v>1826</v>
      </c>
      <c r="J5248" t="s">
        <v>727</v>
      </c>
      <c r="K5248" s="300">
        <v>157144</v>
      </c>
      <c r="L5248" s="286">
        <f>ROWS(K$5:K5248)</f>
        <v>5244</v>
      </c>
      <c r="M5248" s="286" t="str">
        <f>IF(I5248='5.1'!$E$5,TXM!L5248,"")</f>
        <v/>
      </c>
      <c r="N5248" t="str">
        <f>IFERROR(SMALL($M$5:$M$8000,ROWS($M$5:M5248)),"")</f>
        <v/>
      </c>
      <c r="P5248" t="s">
        <v>2054</v>
      </c>
    </row>
    <row r="5249" spans="1:16" ht="14.4" customHeight="1" x14ac:dyDescent="0.25">
      <c r="A5249" t="s">
        <v>2054</v>
      </c>
      <c r="I5249" s="285" t="s">
        <v>1826</v>
      </c>
      <c r="J5249" t="s">
        <v>1090</v>
      </c>
      <c r="K5249" s="300">
        <v>143139</v>
      </c>
      <c r="L5249" s="286">
        <f>ROWS(K$5:K5249)</f>
        <v>5245</v>
      </c>
      <c r="M5249" s="286" t="str">
        <f>IF(I5249='5.1'!$E$5,TXM!L5249,"")</f>
        <v/>
      </c>
      <c r="N5249" t="str">
        <f>IFERROR(SMALL($M$5:$M$8000,ROWS($M$5:M5249)),"")</f>
        <v/>
      </c>
      <c r="P5249" t="s">
        <v>2054</v>
      </c>
    </row>
    <row r="5250" spans="1:16" ht="14.4" customHeight="1" x14ac:dyDescent="0.25">
      <c r="A5250" t="s">
        <v>2054</v>
      </c>
      <c r="I5250" s="285" t="s">
        <v>1826</v>
      </c>
      <c r="J5250" t="s">
        <v>1077</v>
      </c>
      <c r="K5250" s="300">
        <v>118126</v>
      </c>
      <c r="L5250" s="286">
        <f>ROWS(K$5:K5250)</f>
        <v>5246</v>
      </c>
      <c r="M5250" s="286" t="str">
        <f>IF(I5250='5.1'!$E$5,TXM!L5250,"")</f>
        <v/>
      </c>
      <c r="N5250" t="str">
        <f>IFERROR(SMALL($M$5:$M$8000,ROWS($M$5:M5250)),"")</f>
        <v/>
      </c>
      <c r="P5250" t="s">
        <v>2054</v>
      </c>
    </row>
    <row r="5251" spans="1:16" ht="14.4" customHeight="1" x14ac:dyDescent="0.25">
      <c r="A5251" t="s">
        <v>2054</v>
      </c>
      <c r="I5251" s="285" t="s">
        <v>1826</v>
      </c>
      <c r="J5251" t="s">
        <v>723</v>
      </c>
      <c r="K5251" s="300">
        <v>112837</v>
      </c>
      <c r="L5251" s="286">
        <f>ROWS(K$5:K5251)</f>
        <v>5247</v>
      </c>
      <c r="M5251" s="286" t="str">
        <f>IF(I5251='5.1'!$E$5,TXM!L5251,"")</f>
        <v/>
      </c>
      <c r="N5251" t="str">
        <f>IFERROR(SMALL($M$5:$M$8000,ROWS($M$5:M5251)),"")</f>
        <v/>
      </c>
      <c r="P5251" t="s">
        <v>2054</v>
      </c>
    </row>
    <row r="5252" spans="1:16" ht="14.4" customHeight="1" x14ac:dyDescent="0.25">
      <c r="A5252" t="s">
        <v>2054</v>
      </c>
      <c r="I5252" s="285" t="s">
        <v>1826</v>
      </c>
      <c r="J5252" t="s">
        <v>705</v>
      </c>
      <c r="K5252" s="300">
        <v>107759</v>
      </c>
      <c r="L5252" s="286">
        <f>ROWS(K$5:K5252)</f>
        <v>5248</v>
      </c>
      <c r="M5252" s="286" t="str">
        <f>IF(I5252='5.1'!$E$5,TXM!L5252,"")</f>
        <v/>
      </c>
      <c r="N5252" t="str">
        <f>IFERROR(SMALL($M$5:$M$8000,ROWS($M$5:M5252)),"")</f>
        <v/>
      </c>
      <c r="P5252" t="s">
        <v>2054</v>
      </c>
    </row>
    <row r="5253" spans="1:16" ht="14.4" customHeight="1" x14ac:dyDescent="0.25">
      <c r="A5253" t="s">
        <v>2054</v>
      </c>
      <c r="I5253" s="285" t="s">
        <v>1826</v>
      </c>
      <c r="J5253" t="s">
        <v>734</v>
      </c>
      <c r="K5253" s="300">
        <v>75520</v>
      </c>
      <c r="L5253" s="286">
        <f>ROWS(K$5:K5253)</f>
        <v>5249</v>
      </c>
      <c r="M5253" s="286" t="str">
        <f>IF(I5253='5.1'!$E$5,TXM!L5253,"")</f>
        <v/>
      </c>
      <c r="N5253" t="str">
        <f>IFERROR(SMALL($M$5:$M$8000,ROWS($M$5:M5253)),"")</f>
        <v/>
      </c>
      <c r="P5253" t="s">
        <v>2054</v>
      </c>
    </row>
    <row r="5254" spans="1:16" ht="14.4" customHeight="1" x14ac:dyDescent="0.25">
      <c r="A5254" t="s">
        <v>2054</v>
      </c>
      <c r="I5254" s="285" t="s">
        <v>1826</v>
      </c>
      <c r="J5254" t="s">
        <v>780</v>
      </c>
      <c r="K5254" s="300">
        <v>56855</v>
      </c>
      <c r="L5254" s="286">
        <f>ROWS(K$5:K5254)</f>
        <v>5250</v>
      </c>
      <c r="M5254" s="286" t="str">
        <f>IF(I5254='5.1'!$E$5,TXM!L5254,"")</f>
        <v/>
      </c>
      <c r="N5254" t="str">
        <f>IFERROR(SMALL($M$5:$M$8000,ROWS($M$5:M5254)),"")</f>
        <v/>
      </c>
      <c r="P5254" t="s">
        <v>2054</v>
      </c>
    </row>
    <row r="5255" spans="1:16" ht="14.4" customHeight="1" x14ac:dyDescent="0.25">
      <c r="A5255" t="s">
        <v>2054</v>
      </c>
      <c r="I5255" s="285" t="s">
        <v>1826</v>
      </c>
      <c r="J5255" t="s">
        <v>802</v>
      </c>
      <c r="K5255" s="300">
        <v>54264</v>
      </c>
      <c r="L5255" s="286">
        <f>ROWS(K$5:K5255)</f>
        <v>5251</v>
      </c>
      <c r="M5255" s="286" t="str">
        <f>IF(I5255='5.1'!$E$5,TXM!L5255,"")</f>
        <v/>
      </c>
      <c r="N5255" t="str">
        <f>IFERROR(SMALL($M$5:$M$8000,ROWS($M$5:M5255)),"")</f>
        <v/>
      </c>
      <c r="P5255" t="s">
        <v>2054</v>
      </c>
    </row>
    <row r="5256" spans="1:16" ht="14.4" customHeight="1" x14ac:dyDescent="0.25">
      <c r="A5256" t="s">
        <v>2054</v>
      </c>
      <c r="I5256" s="285" t="s">
        <v>1826</v>
      </c>
      <c r="J5256" t="s">
        <v>752</v>
      </c>
      <c r="K5256" s="300">
        <v>52443</v>
      </c>
      <c r="L5256" s="286">
        <f>ROWS(K$5:K5256)</f>
        <v>5252</v>
      </c>
      <c r="M5256" s="286" t="str">
        <f>IF(I5256='5.1'!$E$5,TXM!L5256,"")</f>
        <v/>
      </c>
      <c r="N5256" t="str">
        <f>IFERROR(SMALL($M$5:$M$8000,ROWS($M$5:M5256)),"")</f>
        <v/>
      </c>
      <c r="P5256" t="s">
        <v>2054</v>
      </c>
    </row>
    <row r="5257" spans="1:16" ht="14.4" customHeight="1" x14ac:dyDescent="0.25">
      <c r="A5257" t="s">
        <v>2054</v>
      </c>
      <c r="I5257" s="285" t="s">
        <v>1826</v>
      </c>
      <c r="J5257" t="s">
        <v>768</v>
      </c>
      <c r="K5257" s="300">
        <v>49165</v>
      </c>
      <c r="L5257" s="286">
        <f>ROWS(K$5:K5257)</f>
        <v>5253</v>
      </c>
      <c r="M5257" s="286" t="str">
        <f>IF(I5257='5.1'!$E$5,TXM!L5257,"")</f>
        <v/>
      </c>
      <c r="N5257" t="str">
        <f>IFERROR(SMALL($M$5:$M$8000,ROWS($M$5:M5257)),"")</f>
        <v/>
      </c>
      <c r="P5257" t="s">
        <v>2054</v>
      </c>
    </row>
    <row r="5258" spans="1:16" ht="14.4" customHeight="1" x14ac:dyDescent="0.25">
      <c r="A5258" t="s">
        <v>2054</v>
      </c>
      <c r="I5258" s="285" t="s">
        <v>1826</v>
      </c>
      <c r="J5258" t="s">
        <v>744</v>
      </c>
      <c r="K5258" s="300">
        <v>44717</v>
      </c>
      <c r="L5258" s="286">
        <f>ROWS(K$5:K5258)</f>
        <v>5254</v>
      </c>
      <c r="M5258" s="286" t="str">
        <f>IF(I5258='5.1'!$E$5,TXM!L5258,"")</f>
        <v/>
      </c>
      <c r="N5258" t="str">
        <f>IFERROR(SMALL($M$5:$M$8000,ROWS($M$5:M5258)),"")</f>
        <v/>
      </c>
      <c r="P5258" t="s">
        <v>2054</v>
      </c>
    </row>
    <row r="5259" spans="1:16" ht="14.4" customHeight="1" x14ac:dyDescent="0.25">
      <c r="A5259" t="s">
        <v>2054</v>
      </c>
      <c r="I5259" s="285" t="s">
        <v>1826</v>
      </c>
      <c r="J5259" t="s">
        <v>719</v>
      </c>
      <c r="K5259" s="300">
        <v>44297</v>
      </c>
      <c r="L5259" s="286">
        <f>ROWS(K$5:K5259)</f>
        <v>5255</v>
      </c>
      <c r="M5259" s="286" t="str">
        <f>IF(I5259='5.1'!$E$5,TXM!L5259,"")</f>
        <v/>
      </c>
      <c r="N5259" t="str">
        <f>IFERROR(SMALL($M$5:$M$8000,ROWS($M$5:M5259)),"")</f>
        <v/>
      </c>
      <c r="P5259" t="s">
        <v>2054</v>
      </c>
    </row>
    <row r="5260" spans="1:16" ht="14.4" customHeight="1" x14ac:dyDescent="0.25">
      <c r="A5260" t="s">
        <v>2054</v>
      </c>
      <c r="I5260" s="285" t="s">
        <v>1826</v>
      </c>
      <c r="J5260" t="s">
        <v>812</v>
      </c>
      <c r="K5260" s="300">
        <v>42652</v>
      </c>
      <c r="L5260" s="286">
        <f>ROWS(K$5:K5260)</f>
        <v>5256</v>
      </c>
      <c r="M5260" s="286" t="str">
        <f>IF(I5260='5.1'!$E$5,TXM!L5260,"")</f>
        <v/>
      </c>
      <c r="N5260" t="str">
        <f>IFERROR(SMALL($M$5:$M$8000,ROWS($M$5:M5260)),"")</f>
        <v/>
      </c>
      <c r="P5260" t="s">
        <v>2054</v>
      </c>
    </row>
    <row r="5261" spans="1:16" ht="14.4" customHeight="1" x14ac:dyDescent="0.25">
      <c r="A5261" t="s">
        <v>2054</v>
      </c>
      <c r="I5261" s="285" t="s">
        <v>1826</v>
      </c>
      <c r="J5261" t="s">
        <v>1087</v>
      </c>
      <c r="K5261" s="300">
        <v>35183</v>
      </c>
      <c r="L5261" s="286">
        <f>ROWS(K$5:K5261)</f>
        <v>5257</v>
      </c>
      <c r="M5261" s="286" t="str">
        <f>IF(I5261='5.1'!$E$5,TXM!L5261,"")</f>
        <v/>
      </c>
      <c r="N5261" t="str">
        <f>IFERROR(SMALL($M$5:$M$8000,ROWS($M$5:M5261)),"")</f>
        <v/>
      </c>
      <c r="P5261" t="s">
        <v>2054</v>
      </c>
    </row>
    <row r="5262" spans="1:16" ht="14.4" customHeight="1" x14ac:dyDescent="0.25">
      <c r="A5262" t="s">
        <v>2054</v>
      </c>
      <c r="I5262" s="285" t="s">
        <v>1826</v>
      </c>
      <c r="J5262" t="s">
        <v>715</v>
      </c>
      <c r="K5262" s="300">
        <v>33393</v>
      </c>
      <c r="L5262" s="286">
        <f>ROWS(K$5:K5262)</f>
        <v>5258</v>
      </c>
      <c r="M5262" s="286" t="str">
        <f>IF(I5262='5.1'!$E$5,TXM!L5262,"")</f>
        <v/>
      </c>
      <c r="N5262" t="str">
        <f>IFERROR(SMALL($M$5:$M$8000,ROWS($M$5:M5262)),"")</f>
        <v/>
      </c>
      <c r="P5262" t="s">
        <v>2054</v>
      </c>
    </row>
    <row r="5263" spans="1:16" ht="14.4" customHeight="1" x14ac:dyDescent="0.25">
      <c r="A5263" t="s">
        <v>2054</v>
      </c>
      <c r="I5263" s="285" t="s">
        <v>1826</v>
      </c>
      <c r="J5263" t="s">
        <v>750</v>
      </c>
      <c r="K5263" s="300">
        <v>24088</v>
      </c>
      <c r="L5263" s="286">
        <f>ROWS(K$5:K5263)</f>
        <v>5259</v>
      </c>
      <c r="M5263" s="286" t="str">
        <f>IF(I5263='5.1'!$E$5,TXM!L5263,"")</f>
        <v/>
      </c>
      <c r="N5263" t="str">
        <f>IFERROR(SMALL($M$5:$M$8000,ROWS($M$5:M5263)),"")</f>
        <v/>
      </c>
      <c r="P5263" t="s">
        <v>2054</v>
      </c>
    </row>
    <row r="5264" spans="1:16" ht="14.4" customHeight="1" x14ac:dyDescent="0.25">
      <c r="A5264" t="s">
        <v>2054</v>
      </c>
      <c r="I5264" s="285" t="s">
        <v>1826</v>
      </c>
      <c r="J5264" t="s">
        <v>103</v>
      </c>
      <c r="K5264" s="300">
        <v>22500</v>
      </c>
      <c r="L5264" s="286">
        <f>ROWS(K$5:K5264)</f>
        <v>5260</v>
      </c>
      <c r="M5264" s="286" t="str">
        <f>IF(I5264='5.1'!$E$5,TXM!L5264,"")</f>
        <v/>
      </c>
      <c r="N5264" t="str">
        <f>IFERROR(SMALL($M$5:$M$8000,ROWS($M$5:M5264)),"")</f>
        <v/>
      </c>
      <c r="P5264" t="s">
        <v>2054</v>
      </c>
    </row>
    <row r="5265" spans="1:16" ht="14.4" customHeight="1" x14ac:dyDescent="0.25">
      <c r="A5265" t="s">
        <v>2054</v>
      </c>
      <c r="I5265" s="285" t="s">
        <v>1826</v>
      </c>
      <c r="J5265" t="s">
        <v>790</v>
      </c>
      <c r="K5265" s="300">
        <v>15923</v>
      </c>
      <c r="L5265" s="286">
        <f>ROWS(K$5:K5265)</f>
        <v>5261</v>
      </c>
      <c r="M5265" s="286" t="str">
        <f>IF(I5265='5.1'!$E$5,TXM!L5265,"")</f>
        <v/>
      </c>
      <c r="N5265" t="str">
        <f>IFERROR(SMALL($M$5:$M$8000,ROWS($M$5:M5265)),"")</f>
        <v/>
      </c>
      <c r="P5265" t="s">
        <v>2054</v>
      </c>
    </row>
    <row r="5266" spans="1:16" ht="14.4" customHeight="1" x14ac:dyDescent="0.25">
      <c r="A5266" t="s">
        <v>2054</v>
      </c>
      <c r="I5266" s="285" t="s">
        <v>1826</v>
      </c>
      <c r="J5266" t="s">
        <v>116</v>
      </c>
      <c r="K5266" s="300">
        <v>6939</v>
      </c>
      <c r="L5266" s="286">
        <f>ROWS(K$5:K5266)</f>
        <v>5262</v>
      </c>
      <c r="M5266" s="286" t="str">
        <f>IF(I5266='5.1'!$E$5,TXM!L5266,"")</f>
        <v/>
      </c>
      <c r="N5266" t="str">
        <f>IFERROR(SMALL($M$5:$M$8000,ROWS($M$5:M5266)),"")</f>
        <v/>
      </c>
      <c r="P5266" t="s">
        <v>2054</v>
      </c>
    </row>
    <row r="5267" spans="1:16" ht="14.4" customHeight="1" x14ac:dyDescent="0.25">
      <c r="A5267" t="s">
        <v>2054</v>
      </c>
      <c r="I5267" s="285" t="s">
        <v>1826</v>
      </c>
      <c r="J5267" t="s">
        <v>707</v>
      </c>
      <c r="K5267" s="300">
        <v>4542</v>
      </c>
      <c r="L5267" s="286">
        <f>ROWS(K$5:K5267)</f>
        <v>5263</v>
      </c>
      <c r="M5267" s="286" t="str">
        <f>IF(I5267='5.1'!$E$5,TXM!L5267,"")</f>
        <v/>
      </c>
      <c r="N5267" t="str">
        <f>IFERROR(SMALL($M$5:$M$8000,ROWS($M$5:M5267)),"")</f>
        <v/>
      </c>
      <c r="P5267" t="s">
        <v>2054</v>
      </c>
    </row>
    <row r="5268" spans="1:16" ht="14.4" customHeight="1" x14ac:dyDescent="0.25">
      <c r="A5268" t="s">
        <v>2054</v>
      </c>
      <c r="I5268" s="285" t="s">
        <v>1826</v>
      </c>
      <c r="J5268" t="s">
        <v>1091</v>
      </c>
      <c r="K5268" s="300">
        <v>3109</v>
      </c>
      <c r="L5268" s="286">
        <f>ROWS(K$5:K5268)</f>
        <v>5264</v>
      </c>
      <c r="M5268" s="286" t="str">
        <f>IF(I5268='5.1'!$E$5,TXM!L5268,"")</f>
        <v/>
      </c>
      <c r="N5268" t="str">
        <f>IFERROR(SMALL($M$5:$M$8000,ROWS($M$5:M5268)),"")</f>
        <v/>
      </c>
      <c r="P5268" t="s">
        <v>2054</v>
      </c>
    </row>
    <row r="5269" spans="1:16" ht="14.4" customHeight="1" x14ac:dyDescent="0.25">
      <c r="A5269" t="s">
        <v>2054</v>
      </c>
      <c r="I5269" s="285" t="s">
        <v>1826</v>
      </c>
      <c r="J5269" t="s">
        <v>774</v>
      </c>
      <c r="K5269" s="300">
        <v>2991</v>
      </c>
      <c r="L5269" s="286">
        <f>ROWS(K$5:K5269)</f>
        <v>5265</v>
      </c>
      <c r="M5269" s="286" t="str">
        <f>IF(I5269='5.1'!$E$5,TXM!L5269,"")</f>
        <v/>
      </c>
      <c r="N5269" t="str">
        <f>IFERROR(SMALL($M$5:$M$8000,ROWS($M$5:M5269)),"")</f>
        <v/>
      </c>
      <c r="P5269" t="s">
        <v>2054</v>
      </c>
    </row>
    <row r="5270" spans="1:16" ht="14.4" customHeight="1" x14ac:dyDescent="0.25">
      <c r="A5270" t="s">
        <v>2054</v>
      </c>
      <c r="I5270" s="285" t="s">
        <v>1826</v>
      </c>
      <c r="J5270" t="s">
        <v>796</v>
      </c>
      <c r="K5270" s="300">
        <v>1134</v>
      </c>
      <c r="L5270" s="286">
        <f>ROWS(K$5:K5270)</f>
        <v>5266</v>
      </c>
      <c r="M5270" s="286" t="str">
        <f>IF(I5270='5.1'!$E$5,TXM!L5270,"")</f>
        <v/>
      </c>
      <c r="N5270" t="str">
        <f>IFERROR(SMALL($M$5:$M$8000,ROWS($M$5:M5270)),"")</f>
        <v/>
      </c>
      <c r="P5270" t="s">
        <v>2054</v>
      </c>
    </row>
    <row r="5271" spans="1:16" ht="14.4" customHeight="1" x14ac:dyDescent="0.25">
      <c r="A5271" t="s">
        <v>2054</v>
      </c>
      <c r="I5271" s="285" t="s">
        <v>1826</v>
      </c>
      <c r="J5271" t="s">
        <v>102</v>
      </c>
      <c r="K5271" s="300">
        <v>1081</v>
      </c>
      <c r="L5271" s="286">
        <f>ROWS(K$5:K5271)</f>
        <v>5267</v>
      </c>
      <c r="M5271" s="286" t="str">
        <f>IF(I5271='5.1'!$E$5,TXM!L5271,"")</f>
        <v/>
      </c>
      <c r="N5271" t="str">
        <f>IFERROR(SMALL($M$5:$M$8000,ROWS($M$5:M5271)),"")</f>
        <v/>
      </c>
      <c r="P5271" t="s">
        <v>2054</v>
      </c>
    </row>
    <row r="5272" spans="1:16" ht="14.4" customHeight="1" x14ac:dyDescent="0.25">
      <c r="A5272" t="s">
        <v>2054</v>
      </c>
      <c r="I5272" s="285" t="s">
        <v>1826</v>
      </c>
      <c r="J5272" t="s">
        <v>197</v>
      </c>
      <c r="K5272" s="300">
        <v>1014</v>
      </c>
      <c r="L5272" s="286">
        <f>ROWS(K$5:K5272)</f>
        <v>5268</v>
      </c>
      <c r="M5272" s="286" t="str">
        <f>IF(I5272='5.1'!$E$5,TXM!L5272,"")</f>
        <v/>
      </c>
      <c r="N5272" t="str">
        <f>IFERROR(SMALL($M$5:$M$8000,ROWS($M$5:M5272)),"")</f>
        <v/>
      </c>
      <c r="P5272" t="s">
        <v>2054</v>
      </c>
    </row>
    <row r="5273" spans="1:16" ht="14.4" customHeight="1" x14ac:dyDescent="0.25">
      <c r="A5273" t="s">
        <v>2054</v>
      </c>
      <c r="I5273" s="285" t="s">
        <v>1826</v>
      </c>
      <c r="J5273" t="s">
        <v>1088</v>
      </c>
      <c r="K5273" s="300">
        <v>130</v>
      </c>
      <c r="L5273" s="286">
        <f>ROWS(K$5:K5273)</f>
        <v>5269</v>
      </c>
      <c r="M5273" s="286" t="str">
        <f>IF(I5273='5.1'!$E$5,TXM!L5273,"")</f>
        <v/>
      </c>
      <c r="N5273" t="str">
        <f>IFERROR(SMALL($M$5:$M$8000,ROWS($M$5:M5273)),"")</f>
        <v/>
      </c>
      <c r="P5273" t="s">
        <v>2054</v>
      </c>
    </row>
    <row r="5274" spans="1:16" ht="14.4" customHeight="1" x14ac:dyDescent="0.25">
      <c r="A5274" t="s">
        <v>2054</v>
      </c>
      <c r="I5274" s="285" t="s">
        <v>1826</v>
      </c>
      <c r="J5274" t="s">
        <v>997</v>
      </c>
      <c r="K5274" s="300">
        <v>69</v>
      </c>
      <c r="L5274" s="286">
        <f>ROWS(K$5:K5274)</f>
        <v>5270</v>
      </c>
      <c r="M5274" s="286" t="str">
        <f>IF(I5274='5.1'!$E$5,TXM!L5274,"")</f>
        <v/>
      </c>
      <c r="N5274" t="str">
        <f>IFERROR(SMALL($M$5:$M$8000,ROWS($M$5:M5274)),"")</f>
        <v/>
      </c>
      <c r="P5274" t="s">
        <v>2054</v>
      </c>
    </row>
    <row r="5275" spans="1:16" ht="14.4" customHeight="1" x14ac:dyDescent="0.25">
      <c r="A5275" t="s">
        <v>2054</v>
      </c>
      <c r="I5275" s="285" t="s">
        <v>1826</v>
      </c>
      <c r="J5275" t="s">
        <v>746</v>
      </c>
      <c r="K5275" s="300">
        <v>54</v>
      </c>
      <c r="L5275" s="286">
        <f>ROWS(K$5:K5275)</f>
        <v>5271</v>
      </c>
      <c r="M5275" s="286" t="str">
        <f>IF(I5275='5.1'!$E$5,TXM!L5275,"")</f>
        <v/>
      </c>
      <c r="N5275" t="str">
        <f>IFERROR(SMALL($M$5:$M$8000,ROWS($M$5:M5275)),"")</f>
        <v/>
      </c>
      <c r="P5275" t="s">
        <v>2054</v>
      </c>
    </row>
    <row r="5276" spans="1:16" ht="14.4" customHeight="1" x14ac:dyDescent="0.25">
      <c r="A5276" t="s">
        <v>2054</v>
      </c>
      <c r="I5276" s="285" t="s">
        <v>1826</v>
      </c>
      <c r="J5276" t="s">
        <v>756</v>
      </c>
      <c r="K5276" s="300">
        <v>32</v>
      </c>
      <c r="L5276" s="286">
        <f>ROWS(K$5:K5276)</f>
        <v>5272</v>
      </c>
      <c r="M5276" s="286" t="str">
        <f>IF(I5276='5.1'!$E$5,TXM!L5276,"")</f>
        <v/>
      </c>
      <c r="N5276" t="str">
        <f>IFERROR(SMALL($M$5:$M$8000,ROWS($M$5:M5276)),"")</f>
        <v/>
      </c>
      <c r="P5276" t="s">
        <v>2054</v>
      </c>
    </row>
    <row r="5277" spans="1:16" ht="14.4" customHeight="1" x14ac:dyDescent="0.25">
      <c r="A5277" t="s">
        <v>2054</v>
      </c>
      <c r="I5277" s="285" t="s">
        <v>1826</v>
      </c>
      <c r="J5277" t="s">
        <v>748</v>
      </c>
      <c r="K5277" s="300">
        <v>8</v>
      </c>
      <c r="L5277" s="286">
        <f>ROWS(K$5:K5277)</f>
        <v>5273</v>
      </c>
      <c r="M5277" s="286" t="str">
        <f>IF(I5277='5.1'!$E$5,TXM!L5277,"")</f>
        <v/>
      </c>
      <c r="N5277" t="str">
        <f>IFERROR(SMALL($M$5:$M$8000,ROWS($M$5:M5277)),"")</f>
        <v/>
      </c>
      <c r="P5277" t="s">
        <v>2054</v>
      </c>
    </row>
    <row r="5278" spans="1:16" ht="14.4" customHeight="1" x14ac:dyDescent="0.25">
      <c r="A5278" t="s">
        <v>2054</v>
      </c>
      <c r="I5278" s="285" t="s">
        <v>2089</v>
      </c>
      <c r="J5278" t="s">
        <v>806</v>
      </c>
      <c r="K5278" s="300">
        <v>4576</v>
      </c>
      <c r="L5278" s="286">
        <f>ROWS(K$5:K5278)</f>
        <v>5274</v>
      </c>
      <c r="M5278" s="286" t="str">
        <f>IF(I5278='5.1'!$E$5,TXM!L5278,"")</f>
        <v/>
      </c>
      <c r="N5278" t="str">
        <f>IFERROR(SMALL($M$5:$M$8000,ROWS($M$5:M5278)),"")</f>
        <v/>
      </c>
      <c r="P5278" t="s">
        <v>2054</v>
      </c>
    </row>
    <row r="5279" spans="1:16" ht="14.4" customHeight="1" x14ac:dyDescent="0.25">
      <c r="A5279" t="s">
        <v>2054</v>
      </c>
      <c r="I5279" s="285" t="s">
        <v>2089</v>
      </c>
      <c r="J5279" t="s">
        <v>105</v>
      </c>
      <c r="K5279" s="300">
        <v>727</v>
      </c>
      <c r="L5279" s="286">
        <f>ROWS(K$5:K5279)</f>
        <v>5275</v>
      </c>
      <c r="M5279" s="286" t="str">
        <f>IF(I5279='5.1'!$E$5,TXM!L5279,"")</f>
        <v/>
      </c>
      <c r="N5279" t="str">
        <f>IFERROR(SMALL($M$5:$M$8000,ROWS($M$5:M5279)),"")</f>
        <v/>
      </c>
      <c r="P5279" t="s">
        <v>2054</v>
      </c>
    </row>
    <row r="5280" spans="1:16" ht="14.4" customHeight="1" x14ac:dyDescent="0.25">
      <c r="A5280" t="s">
        <v>2054</v>
      </c>
      <c r="I5280" s="285" t="s">
        <v>1829</v>
      </c>
      <c r="J5280" t="s">
        <v>715</v>
      </c>
      <c r="K5280" s="300">
        <v>5042055626</v>
      </c>
      <c r="L5280" s="286">
        <f>ROWS(K$5:K5280)</f>
        <v>5276</v>
      </c>
      <c r="M5280" s="286" t="str">
        <f>IF(I5280='5.1'!$E$5,TXM!L5280,"")</f>
        <v/>
      </c>
      <c r="N5280" t="str">
        <f>IFERROR(SMALL($M$5:$M$8000,ROWS($M$5:M5280)),"")</f>
        <v/>
      </c>
      <c r="P5280" t="s">
        <v>2054</v>
      </c>
    </row>
    <row r="5281" spans="1:16" ht="14.4" customHeight="1" x14ac:dyDescent="0.25">
      <c r="A5281" t="s">
        <v>2054</v>
      </c>
      <c r="I5281" s="285" t="s">
        <v>1829</v>
      </c>
      <c r="J5281" t="s">
        <v>782</v>
      </c>
      <c r="K5281" s="300">
        <v>4170456863</v>
      </c>
      <c r="L5281" s="286">
        <f>ROWS(K$5:K5281)</f>
        <v>5277</v>
      </c>
      <c r="M5281" s="286" t="str">
        <f>IF(I5281='5.1'!$E$5,TXM!L5281,"")</f>
        <v/>
      </c>
      <c r="N5281" t="str">
        <f>IFERROR(SMALL($M$5:$M$8000,ROWS($M$5:M5281)),"")</f>
        <v/>
      </c>
      <c r="P5281" t="s">
        <v>2054</v>
      </c>
    </row>
    <row r="5282" spans="1:16" ht="14.4" customHeight="1" x14ac:dyDescent="0.25">
      <c r="A5282" t="s">
        <v>2054</v>
      </c>
      <c r="I5282" s="285" t="s">
        <v>1829</v>
      </c>
      <c r="J5282" t="s">
        <v>806</v>
      </c>
      <c r="K5282" s="300">
        <v>685357227</v>
      </c>
      <c r="L5282" s="286">
        <f>ROWS(K$5:K5282)</f>
        <v>5278</v>
      </c>
      <c r="M5282" s="286" t="str">
        <f>IF(I5282='5.1'!$E$5,TXM!L5282,"")</f>
        <v/>
      </c>
      <c r="N5282" t="str">
        <f>IFERROR(SMALL($M$5:$M$8000,ROWS($M$5:M5282)),"")</f>
        <v/>
      </c>
      <c r="P5282" t="s">
        <v>2054</v>
      </c>
    </row>
    <row r="5283" spans="1:16" ht="14.4" customHeight="1" x14ac:dyDescent="0.25">
      <c r="A5283" t="s">
        <v>2054</v>
      </c>
      <c r="I5283" s="285" t="s">
        <v>1829</v>
      </c>
      <c r="J5283" t="s">
        <v>713</v>
      </c>
      <c r="K5283" s="300">
        <v>542970869</v>
      </c>
      <c r="L5283" s="286">
        <f>ROWS(K$5:K5283)</f>
        <v>5279</v>
      </c>
      <c r="M5283" s="286" t="str">
        <f>IF(I5283='5.1'!$E$5,TXM!L5283,"")</f>
        <v/>
      </c>
      <c r="N5283" t="str">
        <f>IFERROR(SMALL($M$5:$M$8000,ROWS($M$5:M5283)),"")</f>
        <v/>
      </c>
      <c r="P5283" t="s">
        <v>2054</v>
      </c>
    </row>
    <row r="5284" spans="1:16" ht="14.4" customHeight="1" x14ac:dyDescent="0.25">
      <c r="A5284" t="s">
        <v>2054</v>
      </c>
      <c r="I5284" s="285" t="s">
        <v>1829</v>
      </c>
      <c r="J5284" t="s">
        <v>784</v>
      </c>
      <c r="K5284" s="300">
        <v>501583005</v>
      </c>
      <c r="L5284" s="286">
        <f>ROWS(K$5:K5284)</f>
        <v>5280</v>
      </c>
      <c r="M5284" s="286" t="str">
        <f>IF(I5284='5.1'!$E$5,TXM!L5284,"")</f>
        <v/>
      </c>
      <c r="N5284" t="str">
        <f>IFERROR(SMALL($M$5:$M$8000,ROWS($M$5:M5284)),"")</f>
        <v/>
      </c>
      <c r="P5284" t="s">
        <v>2054</v>
      </c>
    </row>
    <row r="5285" spans="1:16" ht="14.4" customHeight="1" x14ac:dyDescent="0.25">
      <c r="A5285" t="s">
        <v>2054</v>
      </c>
      <c r="I5285" s="285" t="s">
        <v>1829</v>
      </c>
      <c r="J5285" t="s">
        <v>113</v>
      </c>
      <c r="K5285" s="300">
        <v>360218964</v>
      </c>
      <c r="L5285" s="286">
        <f>ROWS(K$5:K5285)</f>
        <v>5281</v>
      </c>
      <c r="M5285" s="286" t="str">
        <f>IF(I5285='5.1'!$E$5,TXM!L5285,"")</f>
        <v/>
      </c>
      <c r="N5285" t="str">
        <f>IFERROR(SMALL($M$5:$M$8000,ROWS($M$5:M5285)),"")</f>
        <v/>
      </c>
      <c r="P5285" t="s">
        <v>2054</v>
      </c>
    </row>
    <row r="5286" spans="1:16" ht="14.4" customHeight="1" x14ac:dyDescent="0.25">
      <c r="A5286" t="s">
        <v>2054</v>
      </c>
      <c r="I5286" s="285" t="s">
        <v>1829</v>
      </c>
      <c r="J5286" t="s">
        <v>1080</v>
      </c>
      <c r="K5286" s="300">
        <v>319146963</v>
      </c>
      <c r="L5286" s="286">
        <f>ROWS(K$5:K5286)</f>
        <v>5282</v>
      </c>
      <c r="M5286" s="286" t="str">
        <f>IF(I5286='5.1'!$E$5,TXM!L5286,"")</f>
        <v/>
      </c>
      <c r="N5286" t="str">
        <f>IFERROR(SMALL($M$5:$M$8000,ROWS($M$5:M5286)),"")</f>
        <v/>
      </c>
      <c r="P5286" t="s">
        <v>2054</v>
      </c>
    </row>
    <row r="5287" spans="1:16" ht="14.4" customHeight="1" x14ac:dyDescent="0.25">
      <c r="A5287" t="s">
        <v>2054</v>
      </c>
      <c r="I5287" s="285" t="s">
        <v>1829</v>
      </c>
      <c r="J5287" t="s">
        <v>808</v>
      </c>
      <c r="K5287" s="300">
        <v>291621271</v>
      </c>
      <c r="L5287" s="286">
        <f>ROWS(K$5:K5287)</f>
        <v>5283</v>
      </c>
      <c r="M5287" s="286" t="str">
        <f>IF(I5287='5.1'!$E$5,TXM!L5287,"")</f>
        <v/>
      </c>
      <c r="N5287" t="str">
        <f>IFERROR(SMALL($M$5:$M$8000,ROWS($M$5:M5287)),"")</f>
        <v/>
      </c>
      <c r="P5287" t="s">
        <v>2054</v>
      </c>
    </row>
    <row r="5288" spans="1:16" ht="14.4" customHeight="1" x14ac:dyDescent="0.25">
      <c r="A5288" t="s">
        <v>2054</v>
      </c>
      <c r="I5288" s="285" t="s">
        <v>1829</v>
      </c>
      <c r="J5288" t="s">
        <v>102</v>
      </c>
      <c r="K5288" s="300">
        <v>288410041</v>
      </c>
      <c r="L5288" s="286">
        <f>ROWS(K$5:K5288)</f>
        <v>5284</v>
      </c>
      <c r="M5288" s="286" t="str">
        <f>IF(I5288='5.1'!$E$5,TXM!L5288,"")</f>
        <v/>
      </c>
      <c r="N5288" t="str">
        <f>IFERROR(SMALL($M$5:$M$8000,ROWS($M$5:M5288)),"")</f>
        <v/>
      </c>
      <c r="P5288" t="s">
        <v>2054</v>
      </c>
    </row>
    <row r="5289" spans="1:16" ht="14.4" customHeight="1" x14ac:dyDescent="0.25">
      <c r="A5289" t="s">
        <v>2054</v>
      </c>
      <c r="I5289" s="285" t="s">
        <v>1829</v>
      </c>
      <c r="J5289" t="s">
        <v>117</v>
      </c>
      <c r="K5289" s="300">
        <v>155702681</v>
      </c>
      <c r="L5289" s="286">
        <f>ROWS(K$5:K5289)</f>
        <v>5285</v>
      </c>
      <c r="M5289" s="286" t="str">
        <f>IF(I5289='5.1'!$E$5,TXM!L5289,"")</f>
        <v/>
      </c>
      <c r="N5289" t="str">
        <f>IFERROR(SMALL($M$5:$M$8000,ROWS($M$5:M5289)),"")</f>
        <v/>
      </c>
      <c r="P5289" t="s">
        <v>2054</v>
      </c>
    </row>
    <row r="5290" spans="1:16" ht="14.4" customHeight="1" x14ac:dyDescent="0.25">
      <c r="A5290" t="s">
        <v>2054</v>
      </c>
      <c r="I5290" s="285" t="s">
        <v>1829</v>
      </c>
      <c r="J5290" t="s">
        <v>774</v>
      </c>
      <c r="K5290" s="300">
        <v>149058678</v>
      </c>
      <c r="L5290" s="286">
        <f>ROWS(K$5:K5290)</f>
        <v>5286</v>
      </c>
      <c r="M5290" s="286" t="str">
        <f>IF(I5290='5.1'!$E$5,TXM!L5290,"")</f>
        <v/>
      </c>
      <c r="N5290" t="str">
        <f>IFERROR(SMALL($M$5:$M$8000,ROWS($M$5:M5290)),"")</f>
        <v/>
      </c>
      <c r="P5290" t="s">
        <v>2054</v>
      </c>
    </row>
    <row r="5291" spans="1:16" ht="14.4" customHeight="1" x14ac:dyDescent="0.25">
      <c r="A5291" t="s">
        <v>2054</v>
      </c>
      <c r="I5291" s="285" t="s">
        <v>1829</v>
      </c>
      <c r="J5291" t="s">
        <v>199</v>
      </c>
      <c r="K5291" s="300">
        <v>141411823</v>
      </c>
      <c r="L5291" s="286">
        <f>ROWS(K$5:K5291)</f>
        <v>5287</v>
      </c>
      <c r="M5291" s="286" t="str">
        <f>IF(I5291='5.1'!$E$5,TXM!L5291,"")</f>
        <v/>
      </c>
      <c r="N5291" t="str">
        <f>IFERROR(SMALL($M$5:$M$8000,ROWS($M$5:M5291)),"")</f>
        <v/>
      </c>
      <c r="P5291" t="s">
        <v>2054</v>
      </c>
    </row>
    <row r="5292" spans="1:16" ht="14.4" customHeight="1" x14ac:dyDescent="0.25">
      <c r="A5292" t="s">
        <v>2054</v>
      </c>
      <c r="I5292" s="285" t="s">
        <v>1829</v>
      </c>
      <c r="J5292" t="s">
        <v>119</v>
      </c>
      <c r="K5292" s="300">
        <v>140948162</v>
      </c>
      <c r="L5292" s="286">
        <f>ROWS(K$5:K5292)</f>
        <v>5288</v>
      </c>
      <c r="M5292" s="286" t="str">
        <f>IF(I5292='5.1'!$E$5,TXM!L5292,"")</f>
        <v/>
      </c>
      <c r="N5292" t="str">
        <f>IFERROR(SMALL($M$5:$M$8000,ROWS($M$5:M5292)),"")</f>
        <v/>
      </c>
      <c r="P5292" t="s">
        <v>2054</v>
      </c>
    </row>
    <row r="5293" spans="1:16" ht="14.4" customHeight="1" x14ac:dyDescent="0.25">
      <c r="A5293" t="s">
        <v>2054</v>
      </c>
      <c r="I5293" s="285" t="s">
        <v>1829</v>
      </c>
      <c r="J5293" t="s">
        <v>719</v>
      </c>
      <c r="K5293" s="300">
        <v>119542907</v>
      </c>
      <c r="L5293" s="286">
        <f>ROWS(K$5:K5293)</f>
        <v>5289</v>
      </c>
      <c r="M5293" s="286" t="str">
        <f>IF(I5293='5.1'!$E$5,TXM!L5293,"")</f>
        <v/>
      </c>
      <c r="N5293" t="str">
        <f>IFERROR(SMALL($M$5:$M$8000,ROWS($M$5:M5293)),"")</f>
        <v/>
      </c>
      <c r="P5293" t="s">
        <v>2054</v>
      </c>
    </row>
    <row r="5294" spans="1:16" ht="14.4" customHeight="1" x14ac:dyDescent="0.25">
      <c r="A5294" t="s">
        <v>2054</v>
      </c>
      <c r="I5294" s="285" t="s">
        <v>1829</v>
      </c>
      <c r="J5294" t="s">
        <v>707</v>
      </c>
      <c r="K5294" s="300">
        <v>72604744</v>
      </c>
      <c r="L5294" s="286">
        <f>ROWS(K$5:K5294)</f>
        <v>5290</v>
      </c>
      <c r="M5294" s="286" t="str">
        <f>IF(I5294='5.1'!$E$5,TXM!L5294,"")</f>
        <v/>
      </c>
      <c r="N5294" t="str">
        <f>IFERROR(SMALL($M$5:$M$8000,ROWS($M$5:M5294)),"")</f>
        <v/>
      </c>
      <c r="P5294" t="s">
        <v>2054</v>
      </c>
    </row>
    <row r="5295" spans="1:16" ht="14.4" customHeight="1" x14ac:dyDescent="0.25">
      <c r="A5295" t="s">
        <v>2054</v>
      </c>
      <c r="I5295" s="285" t="s">
        <v>1829</v>
      </c>
      <c r="J5295" t="s">
        <v>105</v>
      </c>
      <c r="K5295" s="300">
        <v>53971269</v>
      </c>
      <c r="L5295" s="286">
        <f>ROWS(K$5:K5295)</f>
        <v>5291</v>
      </c>
      <c r="M5295" s="286" t="str">
        <f>IF(I5295='5.1'!$E$5,TXM!L5295,"")</f>
        <v/>
      </c>
      <c r="N5295" t="str">
        <f>IFERROR(SMALL($M$5:$M$8000,ROWS($M$5:M5295)),"")</f>
        <v/>
      </c>
      <c r="P5295" t="s">
        <v>2054</v>
      </c>
    </row>
    <row r="5296" spans="1:16" ht="14.4" customHeight="1" x14ac:dyDescent="0.25">
      <c r="A5296" t="s">
        <v>2054</v>
      </c>
      <c r="I5296" s="285" t="s">
        <v>1829</v>
      </c>
      <c r="J5296" t="s">
        <v>1086</v>
      </c>
      <c r="K5296" s="300">
        <v>52383676</v>
      </c>
      <c r="L5296" s="286">
        <f>ROWS(K$5:K5296)</f>
        <v>5292</v>
      </c>
      <c r="M5296" s="286" t="str">
        <f>IF(I5296='5.1'!$E$5,TXM!L5296,"")</f>
        <v/>
      </c>
      <c r="N5296" t="str">
        <f>IFERROR(SMALL($M$5:$M$8000,ROWS($M$5:M5296)),"")</f>
        <v/>
      </c>
      <c r="P5296" t="s">
        <v>2054</v>
      </c>
    </row>
    <row r="5297" spans="1:16" ht="14.4" customHeight="1" x14ac:dyDescent="0.25">
      <c r="A5297" t="s">
        <v>2054</v>
      </c>
      <c r="I5297" s="285" t="s">
        <v>1829</v>
      </c>
      <c r="J5297" t="s">
        <v>1081</v>
      </c>
      <c r="K5297" s="300">
        <v>49944999</v>
      </c>
      <c r="L5297" s="286">
        <f>ROWS(K$5:K5297)</f>
        <v>5293</v>
      </c>
      <c r="M5297" s="286" t="str">
        <f>IF(I5297='5.1'!$E$5,TXM!L5297,"")</f>
        <v/>
      </c>
      <c r="N5297" t="str">
        <f>IFERROR(SMALL($M$5:$M$8000,ROWS($M$5:M5297)),"")</f>
        <v/>
      </c>
      <c r="P5297" t="s">
        <v>2054</v>
      </c>
    </row>
    <row r="5298" spans="1:16" ht="14.4" customHeight="1" x14ac:dyDescent="0.25">
      <c r="A5298" t="s">
        <v>2054</v>
      </c>
      <c r="I5298" s="285" t="s">
        <v>1829</v>
      </c>
      <c r="J5298" t="s">
        <v>997</v>
      </c>
      <c r="K5298" s="300">
        <v>42803369</v>
      </c>
      <c r="L5298" s="286">
        <f>ROWS(K$5:K5298)</f>
        <v>5294</v>
      </c>
      <c r="M5298" s="286" t="str">
        <f>IF(I5298='5.1'!$E$5,TXM!L5298,"")</f>
        <v/>
      </c>
      <c r="N5298" t="str">
        <f>IFERROR(SMALL($M$5:$M$8000,ROWS($M$5:M5298)),"")</f>
        <v/>
      </c>
      <c r="P5298" t="s">
        <v>2054</v>
      </c>
    </row>
    <row r="5299" spans="1:16" ht="14.4" customHeight="1" x14ac:dyDescent="0.25">
      <c r="A5299" t="s">
        <v>2054</v>
      </c>
      <c r="I5299" s="285" t="s">
        <v>1829</v>
      </c>
      <c r="J5299" t="s">
        <v>727</v>
      </c>
      <c r="K5299" s="300">
        <v>39501024</v>
      </c>
      <c r="L5299" s="286">
        <f>ROWS(K$5:K5299)</f>
        <v>5295</v>
      </c>
      <c r="M5299" s="286" t="str">
        <f>IF(I5299='5.1'!$E$5,TXM!L5299,"")</f>
        <v/>
      </c>
      <c r="N5299" t="str">
        <f>IFERROR(SMALL($M$5:$M$8000,ROWS($M$5:M5299)),"")</f>
        <v/>
      </c>
      <c r="P5299" t="s">
        <v>2054</v>
      </c>
    </row>
    <row r="5300" spans="1:16" ht="14.4" customHeight="1" x14ac:dyDescent="0.25">
      <c r="A5300" t="s">
        <v>2054</v>
      </c>
      <c r="I5300" s="285" t="s">
        <v>1829</v>
      </c>
      <c r="J5300" t="s">
        <v>197</v>
      </c>
      <c r="K5300" s="300">
        <v>35923714</v>
      </c>
      <c r="L5300" s="286">
        <f>ROWS(K$5:K5300)</f>
        <v>5296</v>
      </c>
      <c r="M5300" s="286" t="str">
        <f>IF(I5300='5.1'!$E$5,TXM!L5300,"")</f>
        <v/>
      </c>
      <c r="N5300" t="str">
        <f>IFERROR(SMALL($M$5:$M$8000,ROWS($M$5:M5300)),"")</f>
        <v/>
      </c>
      <c r="P5300" t="s">
        <v>2054</v>
      </c>
    </row>
    <row r="5301" spans="1:16" ht="14.4" customHeight="1" x14ac:dyDescent="0.25">
      <c r="A5301" t="s">
        <v>2054</v>
      </c>
      <c r="I5301" s="285" t="s">
        <v>1829</v>
      </c>
      <c r="J5301" t="s">
        <v>790</v>
      </c>
      <c r="K5301" s="300">
        <v>33829159</v>
      </c>
      <c r="L5301" s="286">
        <f>ROWS(K$5:K5301)</f>
        <v>5297</v>
      </c>
      <c r="M5301" s="286" t="str">
        <f>IF(I5301='5.1'!$E$5,TXM!L5301,"")</f>
        <v/>
      </c>
      <c r="N5301" t="str">
        <f>IFERROR(SMALL($M$5:$M$8000,ROWS($M$5:M5301)),"")</f>
        <v/>
      </c>
      <c r="P5301" t="s">
        <v>2054</v>
      </c>
    </row>
    <row r="5302" spans="1:16" ht="14.4" customHeight="1" x14ac:dyDescent="0.25">
      <c r="A5302" t="s">
        <v>2054</v>
      </c>
      <c r="I5302" s="285" t="s">
        <v>1829</v>
      </c>
      <c r="J5302" t="s">
        <v>109</v>
      </c>
      <c r="K5302" s="300">
        <v>32741389</v>
      </c>
      <c r="L5302" s="286">
        <f>ROWS(K$5:K5302)</f>
        <v>5298</v>
      </c>
      <c r="M5302" s="286" t="str">
        <f>IF(I5302='5.1'!$E$5,TXM!L5302,"")</f>
        <v/>
      </c>
      <c r="N5302" t="str">
        <f>IFERROR(SMALL($M$5:$M$8000,ROWS($M$5:M5302)),"")</f>
        <v/>
      </c>
      <c r="P5302" t="s">
        <v>2054</v>
      </c>
    </row>
    <row r="5303" spans="1:16" ht="14.4" customHeight="1" x14ac:dyDescent="0.25">
      <c r="A5303" t="s">
        <v>2054</v>
      </c>
      <c r="I5303" s="285" t="s">
        <v>1829</v>
      </c>
      <c r="J5303" t="s">
        <v>1096</v>
      </c>
      <c r="K5303" s="300">
        <v>28297308</v>
      </c>
      <c r="L5303" s="286">
        <f>ROWS(K$5:K5303)</f>
        <v>5299</v>
      </c>
      <c r="M5303" s="286" t="str">
        <f>IF(I5303='5.1'!$E$5,TXM!L5303,"")</f>
        <v/>
      </c>
      <c r="N5303" t="str">
        <f>IFERROR(SMALL($M$5:$M$8000,ROWS($M$5:M5303)),"")</f>
        <v/>
      </c>
      <c r="P5303" t="s">
        <v>2054</v>
      </c>
    </row>
    <row r="5304" spans="1:16" ht="14.4" customHeight="1" x14ac:dyDescent="0.25">
      <c r="A5304" t="s">
        <v>2054</v>
      </c>
      <c r="I5304" s="285" t="s">
        <v>1829</v>
      </c>
      <c r="J5304" t="s">
        <v>776</v>
      </c>
      <c r="K5304" s="300">
        <v>28290472</v>
      </c>
      <c r="L5304" s="286">
        <f>ROWS(K$5:K5304)</f>
        <v>5300</v>
      </c>
      <c r="M5304" s="286" t="str">
        <f>IF(I5304='5.1'!$E$5,TXM!L5304,"")</f>
        <v/>
      </c>
      <c r="N5304" t="str">
        <f>IFERROR(SMALL($M$5:$M$8000,ROWS($M$5:M5304)),"")</f>
        <v/>
      </c>
      <c r="P5304" t="s">
        <v>2054</v>
      </c>
    </row>
    <row r="5305" spans="1:16" ht="14.4" customHeight="1" x14ac:dyDescent="0.25">
      <c r="A5305" t="s">
        <v>2054</v>
      </c>
      <c r="I5305" s="285" t="s">
        <v>1829</v>
      </c>
      <c r="J5305" t="s">
        <v>118</v>
      </c>
      <c r="K5305" s="300">
        <v>26932556</v>
      </c>
      <c r="L5305" s="286">
        <f>ROWS(K$5:K5305)</f>
        <v>5301</v>
      </c>
      <c r="M5305" s="286" t="str">
        <f>IF(I5305='5.1'!$E$5,TXM!L5305,"")</f>
        <v/>
      </c>
      <c r="N5305" t="str">
        <f>IFERROR(SMALL($M$5:$M$8000,ROWS($M$5:M5305)),"")</f>
        <v/>
      </c>
      <c r="P5305" t="s">
        <v>2054</v>
      </c>
    </row>
    <row r="5306" spans="1:16" ht="14.4" customHeight="1" x14ac:dyDescent="0.25">
      <c r="A5306" t="s">
        <v>2054</v>
      </c>
      <c r="I5306" s="285" t="s">
        <v>1829</v>
      </c>
      <c r="J5306" t="s">
        <v>717</v>
      </c>
      <c r="K5306" s="300">
        <v>19383916</v>
      </c>
      <c r="L5306" s="286">
        <f>ROWS(K$5:K5306)</f>
        <v>5302</v>
      </c>
      <c r="M5306" s="286" t="str">
        <f>IF(I5306='5.1'!$E$5,TXM!L5306,"")</f>
        <v/>
      </c>
      <c r="N5306" t="str">
        <f>IFERROR(SMALL($M$5:$M$8000,ROWS($M$5:M5306)),"")</f>
        <v/>
      </c>
      <c r="P5306" t="s">
        <v>2054</v>
      </c>
    </row>
    <row r="5307" spans="1:16" ht="14.4" customHeight="1" x14ac:dyDescent="0.25">
      <c r="A5307" t="s">
        <v>2054</v>
      </c>
      <c r="I5307" s="285" t="s">
        <v>1829</v>
      </c>
      <c r="J5307" t="s">
        <v>1090</v>
      </c>
      <c r="K5307" s="300">
        <v>13113921</v>
      </c>
      <c r="L5307" s="286">
        <f>ROWS(K$5:K5307)</f>
        <v>5303</v>
      </c>
      <c r="M5307" s="286" t="str">
        <f>IF(I5307='5.1'!$E$5,TXM!L5307,"")</f>
        <v/>
      </c>
      <c r="N5307" t="str">
        <f>IFERROR(SMALL($M$5:$M$8000,ROWS($M$5:M5307)),"")</f>
        <v/>
      </c>
      <c r="P5307" t="s">
        <v>2054</v>
      </c>
    </row>
    <row r="5308" spans="1:16" ht="14.4" customHeight="1" x14ac:dyDescent="0.25">
      <c r="A5308" t="s">
        <v>2054</v>
      </c>
      <c r="I5308" s="285" t="s">
        <v>1829</v>
      </c>
      <c r="J5308" t="s">
        <v>1098</v>
      </c>
      <c r="K5308" s="300">
        <v>11521914</v>
      </c>
      <c r="L5308" s="286">
        <f>ROWS(K$5:K5308)</f>
        <v>5304</v>
      </c>
      <c r="M5308" s="286" t="str">
        <f>IF(I5308='5.1'!$E$5,TXM!L5308,"")</f>
        <v/>
      </c>
      <c r="N5308" t="str">
        <f>IFERROR(SMALL($M$5:$M$8000,ROWS($M$5:M5308)),"")</f>
        <v/>
      </c>
      <c r="P5308" t="s">
        <v>2054</v>
      </c>
    </row>
    <row r="5309" spans="1:16" ht="14.4" customHeight="1" x14ac:dyDescent="0.25">
      <c r="A5309" t="s">
        <v>2054</v>
      </c>
      <c r="I5309" s="285" t="s">
        <v>1829</v>
      </c>
      <c r="J5309" t="s">
        <v>725</v>
      </c>
      <c r="K5309" s="300">
        <v>9016224</v>
      </c>
      <c r="L5309" s="286">
        <f>ROWS(K$5:K5309)</f>
        <v>5305</v>
      </c>
      <c r="M5309" s="286" t="str">
        <f>IF(I5309='5.1'!$E$5,TXM!L5309,"")</f>
        <v/>
      </c>
      <c r="N5309" t="str">
        <f>IFERROR(SMALL($M$5:$M$8000,ROWS($M$5:M5309)),"")</f>
        <v/>
      </c>
      <c r="P5309" t="s">
        <v>2054</v>
      </c>
    </row>
    <row r="5310" spans="1:16" ht="14.4" customHeight="1" x14ac:dyDescent="0.25">
      <c r="A5310" t="s">
        <v>2054</v>
      </c>
      <c r="I5310" s="285" t="s">
        <v>1829</v>
      </c>
      <c r="J5310" t="s">
        <v>107</v>
      </c>
      <c r="K5310" s="300">
        <v>6371717</v>
      </c>
      <c r="L5310" s="286">
        <f>ROWS(K$5:K5310)</f>
        <v>5306</v>
      </c>
      <c r="M5310" s="286" t="str">
        <f>IF(I5310='5.1'!$E$5,TXM!L5310,"")</f>
        <v/>
      </c>
      <c r="N5310" t="str">
        <f>IFERROR(SMALL($M$5:$M$8000,ROWS($M$5:M5310)),"")</f>
        <v/>
      </c>
      <c r="P5310" t="s">
        <v>2054</v>
      </c>
    </row>
    <row r="5311" spans="1:16" ht="14.4" customHeight="1" x14ac:dyDescent="0.25">
      <c r="A5311" t="s">
        <v>2054</v>
      </c>
      <c r="I5311" s="285" t="s">
        <v>1829</v>
      </c>
      <c r="J5311" t="s">
        <v>705</v>
      </c>
      <c r="K5311" s="300">
        <v>5385334</v>
      </c>
      <c r="L5311" s="286">
        <f>ROWS(K$5:K5311)</f>
        <v>5307</v>
      </c>
      <c r="M5311" s="286" t="str">
        <f>IF(I5311='5.1'!$E$5,TXM!L5311,"")</f>
        <v/>
      </c>
      <c r="N5311" t="str">
        <f>IFERROR(SMALL($M$5:$M$8000,ROWS($M$5:M5311)),"")</f>
        <v/>
      </c>
      <c r="P5311" t="s">
        <v>2054</v>
      </c>
    </row>
    <row r="5312" spans="1:16" ht="14.4" customHeight="1" x14ac:dyDescent="0.25">
      <c r="A5312" t="s">
        <v>2054</v>
      </c>
      <c r="I5312" s="285" t="s">
        <v>1829</v>
      </c>
      <c r="J5312" t="s">
        <v>1079</v>
      </c>
      <c r="K5312" s="300">
        <v>5305072</v>
      </c>
      <c r="L5312" s="286">
        <f>ROWS(K$5:K5312)</f>
        <v>5308</v>
      </c>
      <c r="M5312" s="286" t="str">
        <f>IF(I5312='5.1'!$E$5,TXM!L5312,"")</f>
        <v/>
      </c>
      <c r="N5312" t="str">
        <f>IFERROR(SMALL($M$5:$M$8000,ROWS($M$5:M5312)),"")</f>
        <v/>
      </c>
      <c r="P5312" t="s">
        <v>2054</v>
      </c>
    </row>
    <row r="5313" spans="1:16" ht="14.4" customHeight="1" x14ac:dyDescent="0.25">
      <c r="A5313" t="s">
        <v>2054</v>
      </c>
      <c r="I5313" s="285" t="s">
        <v>1829</v>
      </c>
      <c r="J5313" t="s">
        <v>1087</v>
      </c>
      <c r="K5313" s="300">
        <v>3668651</v>
      </c>
      <c r="L5313" s="286">
        <f>ROWS(K$5:K5313)</f>
        <v>5309</v>
      </c>
      <c r="M5313" s="286" t="str">
        <f>IF(I5313='5.1'!$E$5,TXM!L5313,"")</f>
        <v/>
      </c>
      <c r="N5313" t="str">
        <f>IFERROR(SMALL($M$5:$M$8000,ROWS($M$5:M5313)),"")</f>
        <v/>
      </c>
      <c r="P5313" t="s">
        <v>2054</v>
      </c>
    </row>
    <row r="5314" spans="1:16" ht="14.4" customHeight="1" x14ac:dyDescent="0.25">
      <c r="A5314" t="s">
        <v>2054</v>
      </c>
      <c r="I5314" s="285" t="s">
        <v>1829</v>
      </c>
      <c r="J5314" t="s">
        <v>764</v>
      </c>
      <c r="K5314" s="300">
        <v>3247119</v>
      </c>
      <c r="L5314" s="286">
        <f>ROWS(K$5:K5314)</f>
        <v>5310</v>
      </c>
      <c r="M5314" s="286" t="str">
        <f>IF(I5314='5.1'!$E$5,TXM!L5314,"")</f>
        <v/>
      </c>
      <c r="N5314" t="str">
        <f>IFERROR(SMALL($M$5:$M$8000,ROWS($M$5:M5314)),"")</f>
        <v/>
      </c>
      <c r="P5314" t="s">
        <v>2054</v>
      </c>
    </row>
    <row r="5315" spans="1:16" ht="14.4" customHeight="1" x14ac:dyDescent="0.25">
      <c r="A5315" t="s">
        <v>2054</v>
      </c>
      <c r="I5315" s="285" t="s">
        <v>1829</v>
      </c>
      <c r="J5315" t="s">
        <v>114</v>
      </c>
      <c r="K5315" s="300">
        <v>2934541</v>
      </c>
      <c r="L5315" s="286">
        <f>ROWS(K$5:K5315)</f>
        <v>5311</v>
      </c>
      <c r="M5315" s="286" t="str">
        <f>IF(I5315='5.1'!$E$5,TXM!L5315,"")</f>
        <v/>
      </c>
      <c r="N5315" t="str">
        <f>IFERROR(SMALL($M$5:$M$8000,ROWS($M$5:M5315)),"")</f>
        <v/>
      </c>
      <c r="P5315" t="s">
        <v>2054</v>
      </c>
    </row>
    <row r="5316" spans="1:16" ht="14.4" customHeight="1" x14ac:dyDescent="0.25">
      <c r="A5316" t="s">
        <v>2054</v>
      </c>
      <c r="I5316" s="285" t="s">
        <v>1829</v>
      </c>
      <c r="J5316" t="s">
        <v>723</v>
      </c>
      <c r="K5316" s="300">
        <v>2842511</v>
      </c>
      <c r="L5316" s="286">
        <f>ROWS(K$5:K5316)</f>
        <v>5312</v>
      </c>
      <c r="M5316" s="286" t="str">
        <f>IF(I5316='5.1'!$E$5,TXM!L5316,"")</f>
        <v/>
      </c>
      <c r="N5316" t="str">
        <f>IFERROR(SMALL($M$5:$M$8000,ROWS($M$5:M5316)),"")</f>
        <v/>
      </c>
      <c r="P5316" t="s">
        <v>2054</v>
      </c>
    </row>
    <row r="5317" spans="1:16" ht="14.4" customHeight="1" x14ac:dyDescent="0.25">
      <c r="A5317" t="s">
        <v>2054</v>
      </c>
      <c r="I5317" s="285" t="s">
        <v>1829</v>
      </c>
      <c r="J5317" t="s">
        <v>711</v>
      </c>
      <c r="K5317" s="300">
        <v>2115054</v>
      </c>
      <c r="L5317" s="286">
        <f>ROWS(K$5:K5317)</f>
        <v>5313</v>
      </c>
      <c r="M5317" s="286" t="str">
        <f>IF(I5317='5.1'!$E$5,TXM!L5317,"")</f>
        <v/>
      </c>
      <c r="N5317" t="str">
        <f>IFERROR(SMALL($M$5:$M$8000,ROWS($M$5:M5317)),"")</f>
        <v/>
      </c>
      <c r="P5317" t="s">
        <v>2054</v>
      </c>
    </row>
    <row r="5318" spans="1:16" ht="14.4" customHeight="1" x14ac:dyDescent="0.25">
      <c r="A5318" t="s">
        <v>2054</v>
      </c>
      <c r="I5318" s="285" t="s">
        <v>1829</v>
      </c>
      <c r="J5318" t="s">
        <v>762</v>
      </c>
      <c r="K5318" s="300">
        <v>1874898</v>
      </c>
      <c r="L5318" s="286">
        <f>ROWS(K$5:K5318)</f>
        <v>5314</v>
      </c>
      <c r="M5318" s="286" t="str">
        <f>IF(I5318='5.1'!$E$5,TXM!L5318,"")</f>
        <v/>
      </c>
      <c r="N5318" t="str">
        <f>IFERROR(SMALL($M$5:$M$8000,ROWS($M$5:M5318)),"")</f>
        <v/>
      </c>
      <c r="P5318" t="s">
        <v>2054</v>
      </c>
    </row>
    <row r="5319" spans="1:16" ht="14.4" customHeight="1" x14ac:dyDescent="0.25">
      <c r="A5319" t="s">
        <v>2054</v>
      </c>
      <c r="I5319" s="285" t="s">
        <v>1829</v>
      </c>
      <c r="J5319" t="s">
        <v>804</v>
      </c>
      <c r="K5319" s="300">
        <v>1616919</v>
      </c>
      <c r="L5319" s="286">
        <f>ROWS(K$5:K5319)</f>
        <v>5315</v>
      </c>
      <c r="M5319" s="286" t="str">
        <f>IF(I5319='5.1'!$E$5,TXM!L5319,"")</f>
        <v/>
      </c>
      <c r="N5319" t="str">
        <f>IFERROR(SMALL($M$5:$M$8000,ROWS($M$5:M5319)),"")</f>
        <v/>
      </c>
      <c r="P5319" t="s">
        <v>2054</v>
      </c>
    </row>
    <row r="5320" spans="1:16" ht="14.4" customHeight="1" x14ac:dyDescent="0.25">
      <c r="A5320" t="s">
        <v>2054</v>
      </c>
      <c r="I5320" s="285" t="s">
        <v>1829</v>
      </c>
      <c r="J5320" t="s">
        <v>1093</v>
      </c>
      <c r="K5320" s="300">
        <v>1551445</v>
      </c>
      <c r="L5320" s="286">
        <f>ROWS(K$5:K5320)</f>
        <v>5316</v>
      </c>
      <c r="M5320" s="286" t="str">
        <f>IF(I5320='5.1'!$E$5,TXM!L5320,"")</f>
        <v/>
      </c>
      <c r="N5320" t="str">
        <f>IFERROR(SMALL($M$5:$M$8000,ROWS($M$5:M5320)),"")</f>
        <v/>
      </c>
      <c r="P5320" t="s">
        <v>2054</v>
      </c>
    </row>
    <row r="5321" spans="1:16" ht="14.4" customHeight="1" x14ac:dyDescent="0.25">
      <c r="A5321" t="s">
        <v>2054</v>
      </c>
      <c r="I5321" s="285" t="s">
        <v>1829</v>
      </c>
      <c r="J5321" t="s">
        <v>780</v>
      </c>
      <c r="K5321" s="300">
        <v>1546525</v>
      </c>
      <c r="L5321" s="286">
        <f>ROWS(K$5:K5321)</f>
        <v>5317</v>
      </c>
      <c r="M5321" s="286" t="str">
        <f>IF(I5321='5.1'!$E$5,TXM!L5321,"")</f>
        <v/>
      </c>
      <c r="N5321" t="str">
        <f>IFERROR(SMALL($M$5:$M$8000,ROWS($M$5:M5321)),"")</f>
        <v/>
      </c>
      <c r="P5321" t="s">
        <v>2054</v>
      </c>
    </row>
    <row r="5322" spans="1:16" ht="14.4" customHeight="1" x14ac:dyDescent="0.25">
      <c r="A5322" t="s">
        <v>2054</v>
      </c>
      <c r="I5322" s="285" t="s">
        <v>1829</v>
      </c>
      <c r="J5322" t="s">
        <v>106</v>
      </c>
      <c r="K5322" s="300">
        <v>1546457</v>
      </c>
      <c r="L5322" s="286">
        <f>ROWS(K$5:K5322)</f>
        <v>5318</v>
      </c>
      <c r="M5322" s="286" t="str">
        <f>IF(I5322='5.1'!$E$5,TXM!L5322,"")</f>
        <v/>
      </c>
      <c r="N5322" t="str">
        <f>IFERROR(SMALL($M$5:$M$8000,ROWS($M$5:M5322)),"")</f>
        <v/>
      </c>
      <c r="P5322" t="s">
        <v>2054</v>
      </c>
    </row>
    <row r="5323" spans="1:16" ht="14.4" customHeight="1" x14ac:dyDescent="0.25">
      <c r="A5323" t="s">
        <v>2054</v>
      </c>
      <c r="I5323" s="285" t="s">
        <v>1829</v>
      </c>
      <c r="J5323" t="s">
        <v>800</v>
      </c>
      <c r="K5323" s="300">
        <v>1325258</v>
      </c>
      <c r="L5323" s="286">
        <f>ROWS(K$5:K5323)</f>
        <v>5319</v>
      </c>
      <c r="M5323" s="286" t="str">
        <f>IF(I5323='5.1'!$E$5,TXM!L5323,"")</f>
        <v/>
      </c>
      <c r="N5323" t="str">
        <f>IFERROR(SMALL($M$5:$M$8000,ROWS($M$5:M5323)),"")</f>
        <v/>
      </c>
      <c r="P5323" t="s">
        <v>2054</v>
      </c>
    </row>
    <row r="5324" spans="1:16" ht="14.4" customHeight="1" x14ac:dyDescent="0.25">
      <c r="A5324" t="s">
        <v>2054</v>
      </c>
      <c r="I5324" s="285" t="s">
        <v>1829</v>
      </c>
      <c r="J5324" t="s">
        <v>999</v>
      </c>
      <c r="K5324" s="300">
        <v>1101026</v>
      </c>
      <c r="L5324" s="286">
        <f>ROWS(K$5:K5324)</f>
        <v>5320</v>
      </c>
      <c r="M5324" s="286" t="str">
        <f>IF(I5324='5.1'!$E$5,TXM!L5324,"")</f>
        <v/>
      </c>
      <c r="N5324" t="str">
        <f>IFERROR(SMALL($M$5:$M$8000,ROWS($M$5:M5324)),"")</f>
        <v/>
      </c>
      <c r="P5324" t="s">
        <v>2054</v>
      </c>
    </row>
    <row r="5325" spans="1:16" ht="14.4" customHeight="1" x14ac:dyDescent="0.25">
      <c r="A5325" t="s">
        <v>2054</v>
      </c>
      <c r="I5325" s="285" t="s">
        <v>1829</v>
      </c>
      <c r="J5325" t="s">
        <v>746</v>
      </c>
      <c r="K5325" s="300">
        <v>1032796</v>
      </c>
      <c r="L5325" s="286">
        <f>ROWS(K$5:K5325)</f>
        <v>5321</v>
      </c>
      <c r="M5325" s="286" t="str">
        <f>IF(I5325='5.1'!$E$5,TXM!L5325,"")</f>
        <v/>
      </c>
      <c r="N5325" t="str">
        <f>IFERROR(SMALL($M$5:$M$8000,ROWS($M$5:M5325)),"")</f>
        <v/>
      </c>
      <c r="P5325" t="s">
        <v>2054</v>
      </c>
    </row>
    <row r="5326" spans="1:16" ht="14.4" customHeight="1" x14ac:dyDescent="0.25">
      <c r="A5326" t="s">
        <v>2054</v>
      </c>
      <c r="I5326" s="285" t="s">
        <v>1829</v>
      </c>
      <c r="J5326" t="s">
        <v>1082</v>
      </c>
      <c r="K5326" s="300">
        <v>1003210</v>
      </c>
      <c r="L5326" s="286">
        <f>ROWS(K$5:K5326)</f>
        <v>5322</v>
      </c>
      <c r="M5326" s="286" t="str">
        <f>IF(I5326='5.1'!$E$5,TXM!L5326,"")</f>
        <v/>
      </c>
      <c r="N5326" t="str">
        <f>IFERROR(SMALL($M$5:$M$8000,ROWS($M$5:M5326)),"")</f>
        <v/>
      </c>
      <c r="P5326" t="s">
        <v>2054</v>
      </c>
    </row>
    <row r="5327" spans="1:16" ht="14.4" customHeight="1" x14ac:dyDescent="0.25">
      <c r="A5327" t="s">
        <v>2054</v>
      </c>
      <c r="I5327" s="285" t="s">
        <v>1829</v>
      </c>
      <c r="J5327" t="s">
        <v>709</v>
      </c>
      <c r="K5327" s="300">
        <v>912540</v>
      </c>
      <c r="L5327" s="286">
        <f>ROWS(K$5:K5327)</f>
        <v>5323</v>
      </c>
      <c r="M5327" s="286" t="str">
        <f>IF(I5327='5.1'!$E$5,TXM!L5327,"")</f>
        <v/>
      </c>
      <c r="N5327" t="str">
        <f>IFERROR(SMALL($M$5:$M$8000,ROWS($M$5:M5327)),"")</f>
        <v/>
      </c>
      <c r="P5327" t="s">
        <v>2054</v>
      </c>
    </row>
    <row r="5328" spans="1:16" ht="14.4" customHeight="1" x14ac:dyDescent="0.25">
      <c r="A5328" t="s">
        <v>2054</v>
      </c>
      <c r="I5328" s="285" t="s">
        <v>1829</v>
      </c>
      <c r="J5328" t="s">
        <v>821</v>
      </c>
      <c r="K5328" s="300">
        <v>860570</v>
      </c>
      <c r="L5328" s="286">
        <f>ROWS(K$5:K5328)</f>
        <v>5324</v>
      </c>
      <c r="M5328" s="286" t="str">
        <f>IF(I5328='5.1'!$E$5,TXM!L5328,"")</f>
        <v/>
      </c>
      <c r="N5328" t="str">
        <f>IFERROR(SMALL($M$5:$M$8000,ROWS($M$5:M5328)),"")</f>
        <v/>
      </c>
      <c r="P5328" t="s">
        <v>2054</v>
      </c>
    </row>
    <row r="5329" spans="1:16" ht="14.4" customHeight="1" x14ac:dyDescent="0.25">
      <c r="A5329" t="s">
        <v>2054</v>
      </c>
      <c r="I5329" s="285" t="s">
        <v>1829</v>
      </c>
      <c r="J5329" t="s">
        <v>802</v>
      </c>
      <c r="K5329" s="300">
        <v>854156</v>
      </c>
      <c r="L5329" s="286">
        <f>ROWS(K$5:K5329)</f>
        <v>5325</v>
      </c>
      <c r="M5329" s="286" t="str">
        <f>IF(I5329='5.1'!$E$5,TXM!L5329,"")</f>
        <v/>
      </c>
      <c r="N5329" t="str">
        <f>IFERROR(SMALL($M$5:$M$8000,ROWS($M$5:M5329)),"")</f>
        <v/>
      </c>
      <c r="P5329" t="s">
        <v>2054</v>
      </c>
    </row>
    <row r="5330" spans="1:16" ht="14.4" customHeight="1" x14ac:dyDescent="0.25">
      <c r="A5330" t="s">
        <v>2054</v>
      </c>
      <c r="I5330" s="285" t="s">
        <v>1829</v>
      </c>
      <c r="J5330" t="s">
        <v>111</v>
      </c>
      <c r="K5330" s="300">
        <v>597245</v>
      </c>
      <c r="L5330" s="286">
        <f>ROWS(K$5:K5330)</f>
        <v>5326</v>
      </c>
      <c r="M5330" s="286" t="str">
        <f>IF(I5330='5.1'!$E$5,TXM!L5330,"")</f>
        <v/>
      </c>
      <c r="N5330" t="str">
        <f>IFERROR(SMALL($M$5:$M$8000,ROWS($M$5:M5330)),"")</f>
        <v/>
      </c>
      <c r="P5330" t="s">
        <v>2054</v>
      </c>
    </row>
    <row r="5331" spans="1:16" ht="14.4" customHeight="1" x14ac:dyDescent="0.25">
      <c r="A5331" t="s">
        <v>2054</v>
      </c>
      <c r="I5331" s="285" t="s">
        <v>1829</v>
      </c>
      <c r="J5331" t="s">
        <v>786</v>
      </c>
      <c r="K5331" s="300">
        <v>543764</v>
      </c>
      <c r="L5331" s="286">
        <f>ROWS(K$5:K5331)</f>
        <v>5327</v>
      </c>
      <c r="M5331" s="286" t="str">
        <f>IF(I5331='5.1'!$E$5,TXM!L5331,"")</f>
        <v/>
      </c>
      <c r="N5331" t="str">
        <f>IFERROR(SMALL($M$5:$M$8000,ROWS($M$5:M5331)),"")</f>
        <v/>
      </c>
      <c r="P5331" t="s">
        <v>2054</v>
      </c>
    </row>
    <row r="5332" spans="1:16" ht="14.4" customHeight="1" x14ac:dyDescent="0.25">
      <c r="A5332" t="s">
        <v>2054</v>
      </c>
      <c r="I5332" s="285" t="s">
        <v>1829</v>
      </c>
      <c r="J5332" t="s">
        <v>766</v>
      </c>
      <c r="K5332" s="300">
        <v>526144</v>
      </c>
      <c r="L5332" s="286">
        <f>ROWS(K$5:K5332)</f>
        <v>5328</v>
      </c>
      <c r="M5332" s="286" t="str">
        <f>IF(I5332='5.1'!$E$5,TXM!L5332,"")</f>
        <v/>
      </c>
      <c r="N5332" t="str">
        <f>IFERROR(SMALL($M$5:$M$8000,ROWS($M$5:M5332)),"")</f>
        <v/>
      </c>
      <c r="P5332" t="s">
        <v>2054</v>
      </c>
    </row>
    <row r="5333" spans="1:16" ht="14.4" customHeight="1" x14ac:dyDescent="0.25">
      <c r="A5333" t="s">
        <v>2054</v>
      </c>
      <c r="I5333" s="285" t="s">
        <v>1829</v>
      </c>
      <c r="J5333" t="s">
        <v>1076</v>
      </c>
      <c r="K5333" s="300">
        <v>456003</v>
      </c>
      <c r="L5333" s="286">
        <f>ROWS(K$5:K5333)</f>
        <v>5329</v>
      </c>
      <c r="M5333" s="286" t="str">
        <f>IF(I5333='5.1'!$E$5,TXM!L5333,"")</f>
        <v/>
      </c>
      <c r="N5333" t="str">
        <f>IFERROR(SMALL($M$5:$M$8000,ROWS($M$5:M5333)),"")</f>
        <v/>
      </c>
      <c r="P5333" t="s">
        <v>2054</v>
      </c>
    </row>
    <row r="5334" spans="1:16" ht="14.4" customHeight="1" x14ac:dyDescent="0.25">
      <c r="A5334" t="s">
        <v>2054</v>
      </c>
      <c r="I5334" s="285" t="s">
        <v>1829</v>
      </c>
      <c r="J5334" t="s">
        <v>823</v>
      </c>
      <c r="K5334" s="300">
        <v>426209</v>
      </c>
      <c r="L5334" s="286">
        <f>ROWS(K$5:K5334)</f>
        <v>5330</v>
      </c>
      <c r="M5334" s="286" t="str">
        <f>IF(I5334='5.1'!$E$5,TXM!L5334,"")</f>
        <v/>
      </c>
      <c r="N5334" t="str">
        <f>IFERROR(SMALL($M$5:$M$8000,ROWS($M$5:M5334)),"")</f>
        <v/>
      </c>
      <c r="P5334" t="s">
        <v>2054</v>
      </c>
    </row>
    <row r="5335" spans="1:16" ht="14.4" customHeight="1" x14ac:dyDescent="0.25">
      <c r="A5335" t="s">
        <v>2054</v>
      </c>
      <c r="I5335" s="285" t="s">
        <v>1829</v>
      </c>
      <c r="J5335" t="s">
        <v>115</v>
      </c>
      <c r="K5335" s="300">
        <v>425700</v>
      </c>
      <c r="L5335" s="286">
        <f>ROWS(K$5:K5335)</f>
        <v>5331</v>
      </c>
      <c r="M5335" s="286" t="str">
        <f>IF(I5335='5.1'!$E$5,TXM!L5335,"")</f>
        <v/>
      </c>
      <c r="N5335" t="str">
        <f>IFERROR(SMALL($M$5:$M$8000,ROWS($M$5:M5335)),"")</f>
        <v/>
      </c>
      <c r="P5335" t="s">
        <v>2054</v>
      </c>
    </row>
    <row r="5336" spans="1:16" ht="14.4" customHeight="1" x14ac:dyDescent="0.25">
      <c r="A5336" t="s">
        <v>2054</v>
      </c>
      <c r="I5336" s="285" t="s">
        <v>1829</v>
      </c>
      <c r="J5336" t="s">
        <v>810</v>
      </c>
      <c r="K5336" s="300">
        <v>317549</v>
      </c>
      <c r="L5336" s="286">
        <f>ROWS(K$5:K5336)</f>
        <v>5332</v>
      </c>
      <c r="M5336" s="286" t="str">
        <f>IF(I5336='5.1'!$E$5,TXM!L5336,"")</f>
        <v/>
      </c>
      <c r="N5336" t="str">
        <f>IFERROR(SMALL($M$5:$M$8000,ROWS($M$5:M5336)),"")</f>
        <v/>
      </c>
      <c r="P5336" t="s">
        <v>2054</v>
      </c>
    </row>
    <row r="5337" spans="1:16" ht="14.4" customHeight="1" x14ac:dyDescent="0.25">
      <c r="A5337" t="s">
        <v>2054</v>
      </c>
      <c r="I5337" s="285" t="s">
        <v>1829</v>
      </c>
      <c r="J5337" t="s">
        <v>1083</v>
      </c>
      <c r="K5337" s="300">
        <v>237714</v>
      </c>
      <c r="L5337" s="286">
        <f>ROWS(K$5:K5337)</f>
        <v>5333</v>
      </c>
      <c r="M5337" s="286" t="str">
        <f>IF(I5337='5.1'!$E$5,TXM!L5337,"")</f>
        <v/>
      </c>
      <c r="N5337" t="str">
        <f>IFERROR(SMALL($M$5:$M$8000,ROWS($M$5:M5337)),"")</f>
        <v/>
      </c>
      <c r="P5337" t="s">
        <v>2054</v>
      </c>
    </row>
    <row r="5338" spans="1:16" ht="14.4" customHeight="1" x14ac:dyDescent="0.25">
      <c r="A5338" t="s">
        <v>2054</v>
      </c>
      <c r="I5338" s="285" t="s">
        <v>1829</v>
      </c>
      <c r="J5338" t="s">
        <v>752</v>
      </c>
      <c r="K5338" s="300">
        <v>226580</v>
      </c>
      <c r="L5338" s="286">
        <f>ROWS(K$5:K5338)</f>
        <v>5334</v>
      </c>
      <c r="M5338" s="286" t="str">
        <f>IF(I5338='5.1'!$E$5,TXM!L5338,"")</f>
        <v/>
      </c>
      <c r="N5338" t="str">
        <f>IFERROR(SMALL($M$5:$M$8000,ROWS($M$5:M5338)),"")</f>
        <v/>
      </c>
      <c r="P5338" t="s">
        <v>2054</v>
      </c>
    </row>
    <row r="5339" spans="1:16" ht="14.4" customHeight="1" x14ac:dyDescent="0.25">
      <c r="A5339" t="s">
        <v>2054</v>
      </c>
      <c r="I5339" s="285" t="s">
        <v>1829</v>
      </c>
      <c r="J5339" t="s">
        <v>788</v>
      </c>
      <c r="K5339" s="300">
        <v>190225</v>
      </c>
      <c r="L5339" s="286">
        <f>ROWS(K$5:K5339)</f>
        <v>5335</v>
      </c>
      <c r="M5339" s="286" t="str">
        <f>IF(I5339='5.1'!$E$5,TXM!L5339,"")</f>
        <v/>
      </c>
      <c r="N5339" t="str">
        <f>IFERROR(SMALL($M$5:$M$8000,ROWS($M$5:M5339)),"")</f>
        <v/>
      </c>
      <c r="P5339" t="s">
        <v>2054</v>
      </c>
    </row>
    <row r="5340" spans="1:16" ht="14.4" customHeight="1" x14ac:dyDescent="0.25">
      <c r="A5340" t="s">
        <v>2054</v>
      </c>
      <c r="I5340" s="285" t="s">
        <v>1829</v>
      </c>
      <c r="J5340" t="s">
        <v>1092</v>
      </c>
      <c r="K5340" s="300">
        <v>185032</v>
      </c>
      <c r="L5340" s="286">
        <f>ROWS(K$5:K5340)</f>
        <v>5336</v>
      </c>
      <c r="M5340" s="286" t="str">
        <f>IF(I5340='5.1'!$E$5,TXM!L5340,"")</f>
        <v/>
      </c>
      <c r="N5340" t="str">
        <f>IFERROR(SMALL($M$5:$M$8000,ROWS($M$5:M5340)),"")</f>
        <v/>
      </c>
      <c r="P5340" t="s">
        <v>2054</v>
      </c>
    </row>
    <row r="5341" spans="1:16" ht="14.4" customHeight="1" x14ac:dyDescent="0.25">
      <c r="A5341" t="s">
        <v>2054</v>
      </c>
      <c r="I5341" s="285" t="s">
        <v>1829</v>
      </c>
      <c r="J5341" t="s">
        <v>1091</v>
      </c>
      <c r="K5341" s="300">
        <v>131485</v>
      </c>
      <c r="L5341" s="286">
        <f>ROWS(K$5:K5341)</f>
        <v>5337</v>
      </c>
      <c r="M5341" s="286" t="str">
        <f>IF(I5341='5.1'!$E$5,TXM!L5341,"")</f>
        <v/>
      </c>
      <c r="N5341" t="str">
        <f>IFERROR(SMALL($M$5:$M$8000,ROWS($M$5:M5341)),"")</f>
        <v/>
      </c>
      <c r="P5341" t="s">
        <v>2054</v>
      </c>
    </row>
    <row r="5342" spans="1:16" ht="14.4" customHeight="1" x14ac:dyDescent="0.25">
      <c r="A5342" t="s">
        <v>2054</v>
      </c>
      <c r="I5342" s="285" t="s">
        <v>1829</v>
      </c>
      <c r="J5342" t="s">
        <v>104</v>
      </c>
      <c r="K5342" s="300">
        <v>126536</v>
      </c>
      <c r="L5342" s="286">
        <f>ROWS(K$5:K5342)</f>
        <v>5338</v>
      </c>
      <c r="M5342" s="286" t="str">
        <f>IF(I5342='5.1'!$E$5,TXM!L5342,"")</f>
        <v/>
      </c>
      <c r="N5342" t="str">
        <f>IFERROR(SMALL($M$5:$M$8000,ROWS($M$5:M5342)),"")</f>
        <v/>
      </c>
      <c r="P5342" t="s">
        <v>2054</v>
      </c>
    </row>
    <row r="5343" spans="1:16" ht="14.4" customHeight="1" x14ac:dyDescent="0.25">
      <c r="A5343" t="s">
        <v>2054</v>
      </c>
      <c r="I5343" s="285" t="s">
        <v>1829</v>
      </c>
      <c r="J5343" t="s">
        <v>760</v>
      </c>
      <c r="K5343" s="300">
        <v>84657</v>
      </c>
      <c r="L5343" s="286">
        <f>ROWS(K$5:K5343)</f>
        <v>5339</v>
      </c>
      <c r="M5343" s="286" t="str">
        <f>IF(I5343='5.1'!$E$5,TXM!L5343,"")</f>
        <v/>
      </c>
      <c r="N5343" t="str">
        <f>IFERROR(SMALL($M$5:$M$8000,ROWS($M$5:M5343)),"")</f>
        <v/>
      </c>
      <c r="P5343" t="s">
        <v>2054</v>
      </c>
    </row>
    <row r="5344" spans="1:16" ht="14.4" customHeight="1" x14ac:dyDescent="0.25">
      <c r="A5344" t="s">
        <v>2054</v>
      </c>
      <c r="I5344" s="285" t="s">
        <v>1829</v>
      </c>
      <c r="J5344" t="s">
        <v>110</v>
      </c>
      <c r="K5344" s="300">
        <v>65570</v>
      </c>
      <c r="L5344" s="286">
        <f>ROWS(K$5:K5344)</f>
        <v>5340</v>
      </c>
      <c r="M5344" s="286" t="str">
        <f>IF(I5344='5.1'!$E$5,TXM!L5344,"")</f>
        <v/>
      </c>
      <c r="N5344" t="str">
        <f>IFERROR(SMALL($M$5:$M$8000,ROWS($M$5:M5344)),"")</f>
        <v/>
      </c>
      <c r="P5344" t="s">
        <v>2054</v>
      </c>
    </row>
    <row r="5345" spans="1:16" ht="14.4" customHeight="1" x14ac:dyDescent="0.25">
      <c r="A5345" t="s">
        <v>2054</v>
      </c>
      <c r="I5345" s="285" t="s">
        <v>1829</v>
      </c>
      <c r="J5345" t="s">
        <v>750</v>
      </c>
      <c r="K5345" s="300">
        <v>63554</v>
      </c>
      <c r="L5345" s="286">
        <f>ROWS(K$5:K5345)</f>
        <v>5341</v>
      </c>
      <c r="M5345" s="286" t="str">
        <f>IF(I5345='5.1'!$E$5,TXM!L5345,"")</f>
        <v/>
      </c>
      <c r="N5345" t="str">
        <f>IFERROR(SMALL($M$5:$M$8000,ROWS($M$5:M5345)),"")</f>
        <v/>
      </c>
      <c r="P5345" t="s">
        <v>2054</v>
      </c>
    </row>
    <row r="5346" spans="1:16" ht="14.4" customHeight="1" x14ac:dyDescent="0.25">
      <c r="A5346" t="s">
        <v>2054</v>
      </c>
      <c r="I5346" s="285" t="s">
        <v>1829</v>
      </c>
      <c r="J5346" t="s">
        <v>742</v>
      </c>
      <c r="K5346" s="300">
        <v>59923</v>
      </c>
      <c r="L5346" s="286">
        <f>ROWS(K$5:K5346)</f>
        <v>5342</v>
      </c>
      <c r="M5346" s="286" t="str">
        <f>IF(I5346='5.1'!$E$5,TXM!L5346,"")</f>
        <v/>
      </c>
      <c r="N5346" t="str">
        <f>IFERROR(SMALL($M$5:$M$8000,ROWS($M$5:M5346)),"")</f>
        <v/>
      </c>
      <c r="P5346" t="s">
        <v>2054</v>
      </c>
    </row>
    <row r="5347" spans="1:16" ht="14.4" customHeight="1" x14ac:dyDescent="0.25">
      <c r="A5347" t="s">
        <v>2054</v>
      </c>
      <c r="I5347" s="285" t="s">
        <v>1829</v>
      </c>
      <c r="J5347" t="s">
        <v>734</v>
      </c>
      <c r="K5347" s="300">
        <v>30141</v>
      </c>
      <c r="L5347" s="286">
        <f>ROWS(K$5:K5347)</f>
        <v>5343</v>
      </c>
      <c r="M5347" s="286" t="str">
        <f>IF(I5347='5.1'!$E$5,TXM!L5347,"")</f>
        <v/>
      </c>
      <c r="N5347" t="str">
        <f>IFERROR(SMALL($M$5:$M$8000,ROWS($M$5:M5347)),"")</f>
        <v/>
      </c>
      <c r="P5347" t="s">
        <v>2054</v>
      </c>
    </row>
    <row r="5348" spans="1:16" ht="14.4" customHeight="1" x14ac:dyDescent="0.25">
      <c r="A5348" t="s">
        <v>2054</v>
      </c>
      <c r="I5348" s="285" t="s">
        <v>1829</v>
      </c>
      <c r="J5348" t="s">
        <v>812</v>
      </c>
      <c r="K5348" s="300">
        <v>28518</v>
      </c>
      <c r="L5348" s="286">
        <f>ROWS(K$5:K5348)</f>
        <v>5344</v>
      </c>
      <c r="M5348" s="286" t="str">
        <f>IF(I5348='5.1'!$E$5,TXM!L5348,"")</f>
        <v/>
      </c>
      <c r="N5348" t="str">
        <f>IFERROR(SMALL($M$5:$M$8000,ROWS($M$5:M5348)),"")</f>
        <v/>
      </c>
      <c r="P5348" t="s">
        <v>2054</v>
      </c>
    </row>
    <row r="5349" spans="1:16" ht="14.4" customHeight="1" x14ac:dyDescent="0.25">
      <c r="A5349" t="s">
        <v>2054</v>
      </c>
      <c r="I5349" s="285" t="s">
        <v>1829</v>
      </c>
      <c r="J5349" t="s">
        <v>740</v>
      </c>
      <c r="K5349" s="300">
        <v>16204</v>
      </c>
      <c r="L5349" s="286">
        <f>ROWS(K$5:K5349)</f>
        <v>5345</v>
      </c>
      <c r="M5349" s="286" t="str">
        <f>IF(I5349='5.1'!$E$5,TXM!L5349,"")</f>
        <v/>
      </c>
      <c r="N5349" t="str">
        <f>IFERROR(SMALL($M$5:$M$8000,ROWS($M$5:M5349)),"")</f>
        <v/>
      </c>
      <c r="P5349" t="s">
        <v>2054</v>
      </c>
    </row>
    <row r="5350" spans="1:16" ht="14.4" customHeight="1" x14ac:dyDescent="0.25">
      <c r="A5350" t="s">
        <v>2054</v>
      </c>
      <c r="I5350" s="285" t="s">
        <v>1829</v>
      </c>
      <c r="J5350" t="s">
        <v>814</v>
      </c>
      <c r="K5350" s="300">
        <v>15623</v>
      </c>
      <c r="L5350" s="286">
        <f>ROWS(K$5:K5350)</f>
        <v>5346</v>
      </c>
      <c r="M5350" s="286" t="str">
        <f>IF(I5350='5.1'!$E$5,TXM!L5350,"")</f>
        <v/>
      </c>
      <c r="N5350" t="str">
        <f>IFERROR(SMALL($M$5:$M$8000,ROWS($M$5:M5350)),"")</f>
        <v/>
      </c>
      <c r="P5350" t="s">
        <v>2054</v>
      </c>
    </row>
    <row r="5351" spans="1:16" ht="14.4" customHeight="1" x14ac:dyDescent="0.25">
      <c r="A5351" t="s">
        <v>2054</v>
      </c>
      <c r="I5351" s="285" t="s">
        <v>1829</v>
      </c>
      <c r="J5351" t="s">
        <v>756</v>
      </c>
      <c r="K5351" s="300">
        <v>13260</v>
      </c>
      <c r="L5351" s="286">
        <f>ROWS(K$5:K5351)</f>
        <v>5347</v>
      </c>
      <c r="M5351" s="286" t="str">
        <f>IF(I5351='5.1'!$E$5,TXM!L5351,"")</f>
        <v/>
      </c>
      <c r="N5351" t="str">
        <f>IFERROR(SMALL($M$5:$M$8000,ROWS($M$5:M5351)),"")</f>
        <v/>
      </c>
      <c r="P5351" t="s">
        <v>2054</v>
      </c>
    </row>
    <row r="5352" spans="1:16" ht="14.4" customHeight="1" x14ac:dyDescent="0.25">
      <c r="A5352" t="s">
        <v>2054</v>
      </c>
      <c r="I5352" s="285" t="s">
        <v>1829</v>
      </c>
      <c r="J5352" t="s">
        <v>1097</v>
      </c>
      <c r="K5352" s="300">
        <v>10585</v>
      </c>
      <c r="L5352" s="286">
        <f>ROWS(K$5:K5352)</f>
        <v>5348</v>
      </c>
      <c r="M5352" s="286" t="str">
        <f>IF(I5352='5.1'!$E$5,TXM!L5352,"")</f>
        <v/>
      </c>
      <c r="N5352" t="str">
        <f>IFERROR(SMALL($M$5:$M$8000,ROWS($M$5:M5352)),"")</f>
        <v/>
      </c>
      <c r="P5352" t="s">
        <v>2054</v>
      </c>
    </row>
    <row r="5353" spans="1:16" ht="14.4" customHeight="1" x14ac:dyDescent="0.25">
      <c r="A5353" t="s">
        <v>2054</v>
      </c>
      <c r="I5353" s="285" t="s">
        <v>1829</v>
      </c>
      <c r="J5353" t="s">
        <v>818</v>
      </c>
      <c r="K5353" s="300">
        <v>3867</v>
      </c>
      <c r="L5353" s="286">
        <f>ROWS(K$5:K5353)</f>
        <v>5349</v>
      </c>
      <c r="M5353" s="286" t="str">
        <f>IF(I5353='5.1'!$E$5,TXM!L5353,"")</f>
        <v/>
      </c>
      <c r="N5353" t="str">
        <f>IFERROR(SMALL($M$5:$M$8000,ROWS($M$5:M5353)),"")</f>
        <v/>
      </c>
      <c r="P5353" t="s">
        <v>2054</v>
      </c>
    </row>
    <row r="5354" spans="1:16" ht="14.4" customHeight="1" x14ac:dyDescent="0.25">
      <c r="A5354" t="s">
        <v>2054</v>
      </c>
      <c r="I5354" s="285" t="s">
        <v>1829</v>
      </c>
      <c r="J5354" t="s">
        <v>1094</v>
      </c>
      <c r="K5354" s="300">
        <v>3270</v>
      </c>
      <c r="L5354" s="286">
        <f>ROWS(K$5:K5354)</f>
        <v>5350</v>
      </c>
      <c r="M5354" s="286" t="str">
        <f>IF(I5354='5.1'!$E$5,TXM!L5354,"")</f>
        <v/>
      </c>
      <c r="N5354" t="str">
        <f>IFERROR(SMALL($M$5:$M$8000,ROWS($M$5:M5354)),"")</f>
        <v/>
      </c>
      <c r="P5354" t="s">
        <v>2054</v>
      </c>
    </row>
    <row r="5355" spans="1:16" ht="14.4" customHeight="1" x14ac:dyDescent="0.25">
      <c r="A5355" t="s">
        <v>2054</v>
      </c>
      <c r="I5355" s="285" t="s">
        <v>1829</v>
      </c>
      <c r="J5355" t="s">
        <v>1084</v>
      </c>
      <c r="K5355" s="300">
        <v>3169</v>
      </c>
      <c r="L5355" s="286">
        <f>ROWS(K$5:K5355)</f>
        <v>5351</v>
      </c>
      <c r="M5355" s="286" t="str">
        <f>IF(I5355='5.1'!$E$5,TXM!L5355,"")</f>
        <v/>
      </c>
      <c r="N5355" t="str">
        <f>IFERROR(SMALL($M$5:$M$8000,ROWS($M$5:M5355)),"")</f>
        <v/>
      </c>
      <c r="P5355" t="s">
        <v>2054</v>
      </c>
    </row>
    <row r="5356" spans="1:16" ht="14.4" customHeight="1" x14ac:dyDescent="0.25">
      <c r="A5356" t="s">
        <v>2054</v>
      </c>
      <c r="I5356" s="285" t="s">
        <v>1829</v>
      </c>
      <c r="J5356" t="s">
        <v>1088</v>
      </c>
      <c r="K5356" s="300">
        <v>1346</v>
      </c>
      <c r="L5356" s="286">
        <f>ROWS(K$5:K5356)</f>
        <v>5352</v>
      </c>
      <c r="M5356" s="286" t="str">
        <f>IF(I5356='5.1'!$E$5,TXM!L5356,"")</f>
        <v/>
      </c>
      <c r="N5356" t="str">
        <f>IFERROR(SMALL($M$5:$M$8000,ROWS($M$5:M5356)),"")</f>
        <v/>
      </c>
      <c r="P5356" t="s">
        <v>2054</v>
      </c>
    </row>
    <row r="5357" spans="1:16" ht="14.4" customHeight="1" x14ac:dyDescent="0.25">
      <c r="A5357" t="s">
        <v>2054</v>
      </c>
      <c r="I5357" s="285" t="s">
        <v>1829</v>
      </c>
      <c r="J5357" t="s">
        <v>770</v>
      </c>
      <c r="K5357" s="300">
        <v>1232</v>
      </c>
      <c r="L5357" s="286">
        <f>ROWS(K$5:K5357)</f>
        <v>5353</v>
      </c>
      <c r="M5357" s="286" t="str">
        <f>IF(I5357='5.1'!$E$5,TXM!L5357,"")</f>
        <v/>
      </c>
      <c r="N5357" t="str">
        <f>IFERROR(SMALL($M$5:$M$8000,ROWS($M$5:M5357)),"")</f>
        <v/>
      </c>
      <c r="P5357" t="s">
        <v>2054</v>
      </c>
    </row>
    <row r="5358" spans="1:16" ht="14.4" customHeight="1" x14ac:dyDescent="0.25">
      <c r="A5358" t="s">
        <v>2054</v>
      </c>
      <c r="I5358" s="285" t="s">
        <v>1829</v>
      </c>
      <c r="J5358" t="s">
        <v>1089</v>
      </c>
      <c r="K5358" s="300">
        <v>612</v>
      </c>
      <c r="L5358" s="286">
        <f>ROWS(K$5:K5358)</f>
        <v>5354</v>
      </c>
      <c r="M5358" s="286" t="str">
        <f>IF(I5358='5.1'!$E$5,TXM!L5358,"")</f>
        <v/>
      </c>
      <c r="N5358" t="str">
        <f>IFERROR(SMALL($M$5:$M$8000,ROWS($M$5:M5358)),"")</f>
        <v/>
      </c>
      <c r="P5358" t="s">
        <v>2054</v>
      </c>
    </row>
    <row r="5359" spans="1:16" ht="14.4" customHeight="1" x14ac:dyDescent="0.25">
      <c r="A5359" t="s">
        <v>2054</v>
      </c>
      <c r="I5359" s="285" t="s">
        <v>1829</v>
      </c>
      <c r="J5359" t="s">
        <v>796</v>
      </c>
      <c r="K5359" s="300">
        <v>419</v>
      </c>
      <c r="L5359" s="286">
        <f>ROWS(K$5:K5359)</f>
        <v>5355</v>
      </c>
      <c r="M5359" s="286" t="str">
        <f>IF(I5359='5.1'!$E$5,TXM!L5359,"")</f>
        <v/>
      </c>
      <c r="N5359" t="str">
        <f>IFERROR(SMALL($M$5:$M$8000,ROWS($M$5:M5359)),"")</f>
        <v/>
      </c>
      <c r="P5359" t="s">
        <v>2054</v>
      </c>
    </row>
    <row r="5360" spans="1:16" ht="14.4" customHeight="1" x14ac:dyDescent="0.25">
      <c r="A5360" t="s">
        <v>2054</v>
      </c>
      <c r="I5360" s="285" t="s">
        <v>1829</v>
      </c>
      <c r="J5360" t="s">
        <v>768</v>
      </c>
      <c r="K5360" s="300">
        <v>107</v>
      </c>
      <c r="L5360" s="286">
        <f>ROWS(K$5:K5360)</f>
        <v>5356</v>
      </c>
      <c r="M5360" s="286" t="str">
        <f>IF(I5360='5.1'!$E$5,TXM!L5360,"")</f>
        <v/>
      </c>
      <c r="N5360" t="str">
        <f>IFERROR(SMALL($M$5:$M$8000,ROWS($M$5:M5360)),"")</f>
        <v/>
      </c>
      <c r="P5360" t="s">
        <v>2054</v>
      </c>
    </row>
    <row r="5361" spans="1:16" ht="14.4" customHeight="1" x14ac:dyDescent="0.25">
      <c r="A5361" t="s">
        <v>2054</v>
      </c>
      <c r="I5361" s="285" t="s">
        <v>1829</v>
      </c>
      <c r="J5361" t="s">
        <v>116</v>
      </c>
      <c r="K5361" s="300">
        <v>49</v>
      </c>
      <c r="L5361" s="286">
        <f>ROWS(K$5:K5361)</f>
        <v>5357</v>
      </c>
      <c r="M5361" s="286" t="str">
        <f>IF(I5361='5.1'!$E$5,TXM!L5361,"")</f>
        <v/>
      </c>
      <c r="N5361" t="str">
        <f>IFERROR(SMALL($M$5:$M$8000,ROWS($M$5:M5361)),"")</f>
        <v/>
      </c>
      <c r="P5361" t="s">
        <v>2054</v>
      </c>
    </row>
    <row r="5362" spans="1:16" ht="14.4" customHeight="1" x14ac:dyDescent="0.25">
      <c r="A5362" t="s">
        <v>2054</v>
      </c>
      <c r="I5362" s="285" t="s">
        <v>1829</v>
      </c>
      <c r="J5362" t="s">
        <v>744</v>
      </c>
      <c r="K5362" s="300">
        <v>16</v>
      </c>
      <c r="L5362" s="286">
        <f>ROWS(K$5:K5362)</f>
        <v>5358</v>
      </c>
      <c r="M5362" s="286" t="str">
        <f>IF(I5362='5.1'!$E$5,TXM!L5362,"")</f>
        <v/>
      </c>
      <c r="N5362" t="str">
        <f>IFERROR(SMALL($M$5:$M$8000,ROWS($M$5:M5362)),"")</f>
        <v/>
      </c>
      <c r="P5362" t="s">
        <v>2054</v>
      </c>
    </row>
    <row r="5363" spans="1:16" ht="14.4" customHeight="1" x14ac:dyDescent="0.25">
      <c r="A5363" t="s">
        <v>2054</v>
      </c>
      <c r="I5363" s="285" t="s">
        <v>1829</v>
      </c>
      <c r="J5363" t="s">
        <v>748</v>
      </c>
      <c r="K5363" s="300">
        <v>14</v>
      </c>
      <c r="L5363" s="286">
        <f>ROWS(K$5:K5363)</f>
        <v>5359</v>
      </c>
      <c r="M5363" s="286" t="str">
        <f>IF(I5363='5.1'!$E$5,TXM!L5363,"")</f>
        <v/>
      </c>
      <c r="N5363" t="str">
        <f>IFERROR(SMALL($M$5:$M$8000,ROWS($M$5:M5363)),"")</f>
        <v/>
      </c>
      <c r="P5363" t="s">
        <v>2054</v>
      </c>
    </row>
    <row r="5364" spans="1:16" ht="14.4" customHeight="1" x14ac:dyDescent="0.25">
      <c r="A5364" t="s">
        <v>2054</v>
      </c>
      <c r="I5364" s="285" t="s">
        <v>1833</v>
      </c>
      <c r="J5364" t="s">
        <v>810</v>
      </c>
      <c r="K5364" s="300">
        <v>1391881989</v>
      </c>
      <c r="L5364" s="286">
        <f>ROWS(K$5:K5364)</f>
        <v>5360</v>
      </c>
      <c r="M5364" s="286" t="str">
        <f>IF(I5364='5.1'!$E$5,TXM!L5364,"")</f>
        <v/>
      </c>
      <c r="N5364" t="str">
        <f>IFERROR(SMALL($M$5:$M$8000,ROWS($M$5:M5364)),"")</f>
        <v/>
      </c>
      <c r="P5364" t="s">
        <v>2054</v>
      </c>
    </row>
    <row r="5365" spans="1:16" ht="14.4" customHeight="1" x14ac:dyDescent="0.25">
      <c r="A5365" t="s">
        <v>2054</v>
      </c>
      <c r="I5365" s="285" t="s">
        <v>1833</v>
      </c>
      <c r="J5365" t="s">
        <v>806</v>
      </c>
      <c r="K5365" s="300">
        <v>146702737</v>
      </c>
      <c r="L5365" s="286">
        <f>ROWS(K$5:K5365)</f>
        <v>5361</v>
      </c>
      <c r="M5365" s="286" t="str">
        <f>IF(I5365='5.1'!$E$5,TXM!L5365,"")</f>
        <v/>
      </c>
      <c r="N5365" t="str">
        <f>IFERROR(SMALL($M$5:$M$8000,ROWS($M$5:M5365)),"")</f>
        <v/>
      </c>
      <c r="P5365" t="s">
        <v>2054</v>
      </c>
    </row>
    <row r="5366" spans="1:16" ht="14.4" customHeight="1" x14ac:dyDescent="0.25">
      <c r="A5366" t="s">
        <v>2054</v>
      </c>
      <c r="I5366" s="285" t="s">
        <v>1833</v>
      </c>
      <c r="J5366" t="s">
        <v>808</v>
      </c>
      <c r="K5366" s="300">
        <v>80230370</v>
      </c>
      <c r="L5366" s="286">
        <f>ROWS(K$5:K5366)</f>
        <v>5362</v>
      </c>
      <c r="M5366" s="286" t="str">
        <f>IF(I5366='5.1'!$E$5,TXM!L5366,"")</f>
        <v/>
      </c>
      <c r="N5366" t="str">
        <f>IFERROR(SMALL($M$5:$M$8000,ROWS($M$5:M5366)),"")</f>
        <v/>
      </c>
      <c r="P5366" t="s">
        <v>2054</v>
      </c>
    </row>
    <row r="5367" spans="1:16" ht="14.4" customHeight="1" x14ac:dyDescent="0.25">
      <c r="A5367" t="s">
        <v>2054</v>
      </c>
      <c r="I5367" s="285" t="s">
        <v>1833</v>
      </c>
      <c r="J5367" t="s">
        <v>1097</v>
      </c>
      <c r="K5367" s="300">
        <v>45288734</v>
      </c>
      <c r="L5367" s="286">
        <f>ROWS(K$5:K5367)</f>
        <v>5363</v>
      </c>
      <c r="M5367" s="286" t="str">
        <f>IF(I5367='5.1'!$E$5,TXM!L5367,"")</f>
        <v/>
      </c>
      <c r="N5367" t="str">
        <f>IFERROR(SMALL($M$5:$M$8000,ROWS($M$5:M5367)),"")</f>
        <v/>
      </c>
      <c r="P5367" t="s">
        <v>2054</v>
      </c>
    </row>
    <row r="5368" spans="1:16" ht="14.4" customHeight="1" x14ac:dyDescent="0.25">
      <c r="A5368" t="s">
        <v>2054</v>
      </c>
      <c r="I5368" s="285" t="s">
        <v>1833</v>
      </c>
      <c r="J5368" t="s">
        <v>1082</v>
      </c>
      <c r="K5368" s="300">
        <v>32758876</v>
      </c>
      <c r="L5368" s="286">
        <f>ROWS(K$5:K5368)</f>
        <v>5364</v>
      </c>
      <c r="M5368" s="286" t="str">
        <f>IF(I5368='5.1'!$E$5,TXM!L5368,"")</f>
        <v/>
      </c>
      <c r="N5368" t="str">
        <f>IFERROR(SMALL($M$5:$M$8000,ROWS($M$5:M5368)),"")</f>
        <v/>
      </c>
      <c r="P5368" t="s">
        <v>2054</v>
      </c>
    </row>
    <row r="5369" spans="1:16" ht="14.4" customHeight="1" x14ac:dyDescent="0.25">
      <c r="A5369" t="s">
        <v>2054</v>
      </c>
      <c r="I5369" s="285" t="s">
        <v>1833</v>
      </c>
      <c r="J5369" t="s">
        <v>1093</v>
      </c>
      <c r="K5369" s="300">
        <v>28707557</v>
      </c>
      <c r="L5369" s="286">
        <f>ROWS(K$5:K5369)</f>
        <v>5365</v>
      </c>
      <c r="M5369" s="286" t="str">
        <f>IF(I5369='5.1'!$E$5,TXM!L5369,"")</f>
        <v/>
      </c>
      <c r="N5369" t="str">
        <f>IFERROR(SMALL($M$5:$M$8000,ROWS($M$5:M5369)),"")</f>
        <v/>
      </c>
      <c r="P5369" t="s">
        <v>2054</v>
      </c>
    </row>
    <row r="5370" spans="1:16" ht="14.4" customHeight="1" x14ac:dyDescent="0.25">
      <c r="A5370" t="s">
        <v>2054</v>
      </c>
      <c r="I5370" s="285" t="s">
        <v>1833</v>
      </c>
      <c r="J5370" t="s">
        <v>1081</v>
      </c>
      <c r="K5370" s="300">
        <v>27860676</v>
      </c>
      <c r="L5370" s="286">
        <f>ROWS(K$5:K5370)</f>
        <v>5366</v>
      </c>
      <c r="M5370" s="286" t="str">
        <f>IF(I5370='5.1'!$E$5,TXM!L5370,"")</f>
        <v/>
      </c>
      <c r="N5370" t="str">
        <f>IFERROR(SMALL($M$5:$M$8000,ROWS($M$5:M5370)),"")</f>
        <v/>
      </c>
      <c r="P5370" t="s">
        <v>2054</v>
      </c>
    </row>
    <row r="5371" spans="1:16" ht="14.4" customHeight="1" x14ac:dyDescent="0.25">
      <c r="A5371" t="s">
        <v>2054</v>
      </c>
      <c r="I5371" s="285" t="s">
        <v>1833</v>
      </c>
      <c r="J5371" t="s">
        <v>725</v>
      </c>
      <c r="K5371" s="300">
        <v>23816303</v>
      </c>
      <c r="L5371" s="286">
        <f>ROWS(K$5:K5371)</f>
        <v>5367</v>
      </c>
      <c r="M5371" s="286" t="str">
        <f>IF(I5371='5.1'!$E$5,TXM!L5371,"")</f>
        <v/>
      </c>
      <c r="N5371" t="str">
        <f>IFERROR(SMALL($M$5:$M$8000,ROWS($M$5:M5371)),"")</f>
        <v/>
      </c>
      <c r="P5371" t="s">
        <v>2054</v>
      </c>
    </row>
    <row r="5372" spans="1:16" ht="14.4" customHeight="1" x14ac:dyDescent="0.25">
      <c r="A5372" t="s">
        <v>2054</v>
      </c>
      <c r="I5372" s="285" t="s">
        <v>1833</v>
      </c>
      <c r="J5372" t="s">
        <v>1096</v>
      </c>
      <c r="K5372" s="300">
        <v>18627240</v>
      </c>
      <c r="L5372" s="286">
        <f>ROWS(K$5:K5372)</f>
        <v>5368</v>
      </c>
      <c r="M5372" s="286" t="str">
        <f>IF(I5372='5.1'!$E$5,TXM!L5372,"")</f>
        <v/>
      </c>
      <c r="N5372" t="str">
        <f>IFERROR(SMALL($M$5:$M$8000,ROWS($M$5:M5372)),"")</f>
        <v/>
      </c>
      <c r="P5372" t="s">
        <v>2054</v>
      </c>
    </row>
    <row r="5373" spans="1:16" ht="14.4" customHeight="1" x14ac:dyDescent="0.25">
      <c r="A5373" t="s">
        <v>2054</v>
      </c>
      <c r="I5373" s="285" t="s">
        <v>1833</v>
      </c>
      <c r="J5373" t="s">
        <v>784</v>
      </c>
      <c r="K5373" s="300">
        <v>15982507</v>
      </c>
      <c r="L5373" s="286">
        <f>ROWS(K$5:K5373)</f>
        <v>5369</v>
      </c>
      <c r="M5373" s="286" t="str">
        <f>IF(I5373='5.1'!$E$5,TXM!L5373,"")</f>
        <v/>
      </c>
      <c r="N5373" t="str">
        <f>IFERROR(SMALL($M$5:$M$8000,ROWS($M$5:M5373)),"")</f>
        <v/>
      </c>
      <c r="P5373" t="s">
        <v>2054</v>
      </c>
    </row>
    <row r="5374" spans="1:16" ht="14.4" customHeight="1" x14ac:dyDescent="0.25">
      <c r="A5374" t="s">
        <v>2054</v>
      </c>
      <c r="I5374" s="285" t="s">
        <v>1833</v>
      </c>
      <c r="J5374" t="s">
        <v>997</v>
      </c>
      <c r="K5374" s="300">
        <v>10963560</v>
      </c>
      <c r="L5374" s="286">
        <f>ROWS(K$5:K5374)</f>
        <v>5370</v>
      </c>
      <c r="M5374" s="286" t="str">
        <f>IF(I5374='5.1'!$E$5,TXM!L5374,"")</f>
        <v/>
      </c>
      <c r="N5374" t="str">
        <f>IFERROR(SMALL($M$5:$M$8000,ROWS($M$5:M5374)),"")</f>
        <v/>
      </c>
      <c r="P5374" t="s">
        <v>2054</v>
      </c>
    </row>
    <row r="5375" spans="1:16" ht="14.4" customHeight="1" x14ac:dyDescent="0.25">
      <c r="A5375" t="s">
        <v>2054</v>
      </c>
      <c r="I5375" s="285" t="s">
        <v>1833</v>
      </c>
      <c r="J5375" t="s">
        <v>115</v>
      </c>
      <c r="K5375" s="300">
        <v>10516857</v>
      </c>
      <c r="L5375" s="286">
        <f>ROWS(K$5:K5375)</f>
        <v>5371</v>
      </c>
      <c r="M5375" s="286" t="str">
        <f>IF(I5375='5.1'!$E$5,TXM!L5375,"")</f>
        <v/>
      </c>
      <c r="N5375" t="str">
        <f>IFERROR(SMALL($M$5:$M$8000,ROWS($M$5:M5375)),"")</f>
        <v/>
      </c>
      <c r="P5375" t="s">
        <v>2054</v>
      </c>
    </row>
    <row r="5376" spans="1:16" ht="14.4" customHeight="1" x14ac:dyDescent="0.25">
      <c r="A5376" t="s">
        <v>2054</v>
      </c>
      <c r="I5376" s="285" t="s">
        <v>1833</v>
      </c>
      <c r="J5376" t="s">
        <v>1080</v>
      </c>
      <c r="K5376" s="300">
        <v>9574160</v>
      </c>
      <c r="L5376" s="286">
        <f>ROWS(K$5:K5376)</f>
        <v>5372</v>
      </c>
      <c r="M5376" s="286" t="str">
        <f>IF(I5376='5.1'!$E$5,TXM!L5376,"")</f>
        <v/>
      </c>
      <c r="N5376" t="str">
        <f>IFERROR(SMALL($M$5:$M$8000,ROWS($M$5:M5376)),"")</f>
        <v/>
      </c>
      <c r="P5376" t="s">
        <v>2054</v>
      </c>
    </row>
    <row r="5377" spans="1:16" ht="14.4" customHeight="1" x14ac:dyDescent="0.25">
      <c r="A5377" t="s">
        <v>2054</v>
      </c>
      <c r="I5377" s="285" t="s">
        <v>1833</v>
      </c>
      <c r="J5377" t="s">
        <v>1086</v>
      </c>
      <c r="K5377" s="300">
        <v>9154079</v>
      </c>
      <c r="L5377" s="286">
        <f>ROWS(K$5:K5377)</f>
        <v>5373</v>
      </c>
      <c r="M5377" s="286" t="str">
        <f>IF(I5377='5.1'!$E$5,TXM!L5377,"")</f>
        <v/>
      </c>
      <c r="N5377" t="str">
        <f>IFERROR(SMALL($M$5:$M$8000,ROWS($M$5:M5377)),"")</f>
        <v/>
      </c>
      <c r="P5377" t="s">
        <v>2054</v>
      </c>
    </row>
    <row r="5378" spans="1:16" ht="14.4" customHeight="1" x14ac:dyDescent="0.25">
      <c r="A5378" t="s">
        <v>2054</v>
      </c>
      <c r="I5378" s="285" t="s">
        <v>1833</v>
      </c>
      <c r="J5378" t="s">
        <v>717</v>
      </c>
      <c r="K5378" s="300">
        <v>5440238</v>
      </c>
      <c r="L5378" s="286">
        <f>ROWS(K$5:K5378)</f>
        <v>5374</v>
      </c>
      <c r="M5378" s="286" t="str">
        <f>IF(I5378='5.1'!$E$5,TXM!L5378,"")</f>
        <v/>
      </c>
      <c r="N5378" t="str">
        <f>IFERROR(SMALL($M$5:$M$8000,ROWS($M$5:M5378)),"")</f>
        <v/>
      </c>
      <c r="P5378" t="s">
        <v>2054</v>
      </c>
    </row>
    <row r="5379" spans="1:16" ht="14.4" customHeight="1" x14ac:dyDescent="0.25">
      <c r="A5379" t="s">
        <v>2054</v>
      </c>
      <c r="I5379" s="285" t="s">
        <v>1833</v>
      </c>
      <c r="J5379" t="s">
        <v>719</v>
      </c>
      <c r="K5379" s="300">
        <v>5254190</v>
      </c>
      <c r="L5379" s="286">
        <f>ROWS(K$5:K5379)</f>
        <v>5375</v>
      </c>
      <c r="M5379" s="286" t="str">
        <f>IF(I5379='5.1'!$E$5,TXM!L5379,"")</f>
        <v/>
      </c>
      <c r="N5379" t="str">
        <f>IFERROR(SMALL($M$5:$M$8000,ROWS($M$5:M5379)),"")</f>
        <v/>
      </c>
      <c r="P5379" t="s">
        <v>2054</v>
      </c>
    </row>
    <row r="5380" spans="1:16" ht="14.4" customHeight="1" x14ac:dyDescent="0.25">
      <c r="A5380" t="s">
        <v>2054</v>
      </c>
      <c r="I5380" s="285" t="s">
        <v>1833</v>
      </c>
      <c r="J5380" t="s">
        <v>106</v>
      </c>
      <c r="K5380" s="300">
        <v>2024444</v>
      </c>
      <c r="L5380" s="286">
        <f>ROWS(K$5:K5380)</f>
        <v>5376</v>
      </c>
      <c r="M5380" s="286" t="str">
        <f>IF(I5380='5.1'!$E$5,TXM!L5380,"")</f>
        <v/>
      </c>
      <c r="N5380" t="str">
        <f>IFERROR(SMALL($M$5:$M$8000,ROWS($M$5:M5380)),"")</f>
        <v/>
      </c>
      <c r="P5380" t="s">
        <v>2054</v>
      </c>
    </row>
    <row r="5381" spans="1:16" ht="14.4" customHeight="1" x14ac:dyDescent="0.25">
      <c r="A5381" t="s">
        <v>2054</v>
      </c>
      <c r="I5381" s="285" t="s">
        <v>1833</v>
      </c>
      <c r="J5381" t="s">
        <v>790</v>
      </c>
      <c r="K5381" s="300">
        <v>1637788</v>
      </c>
      <c r="L5381" s="286">
        <f>ROWS(K$5:K5381)</f>
        <v>5377</v>
      </c>
      <c r="M5381" s="286" t="str">
        <f>IF(I5381='5.1'!$E$5,TXM!L5381,"")</f>
        <v/>
      </c>
      <c r="N5381" t="str">
        <f>IFERROR(SMALL($M$5:$M$8000,ROWS($M$5:M5381)),"")</f>
        <v/>
      </c>
      <c r="P5381" t="s">
        <v>2054</v>
      </c>
    </row>
    <row r="5382" spans="1:16" ht="14.4" customHeight="1" x14ac:dyDescent="0.25">
      <c r="A5382" t="s">
        <v>2054</v>
      </c>
      <c r="I5382" s="285" t="s">
        <v>1833</v>
      </c>
      <c r="J5382" t="s">
        <v>116</v>
      </c>
      <c r="K5382" s="300">
        <v>1316433</v>
      </c>
      <c r="L5382" s="286">
        <f>ROWS(K$5:K5382)</f>
        <v>5378</v>
      </c>
      <c r="M5382" s="286" t="str">
        <f>IF(I5382='5.1'!$E$5,TXM!L5382,"")</f>
        <v/>
      </c>
      <c r="N5382" t="str">
        <f>IFERROR(SMALL($M$5:$M$8000,ROWS($M$5:M5382)),"")</f>
        <v/>
      </c>
      <c r="P5382" t="s">
        <v>2054</v>
      </c>
    </row>
    <row r="5383" spans="1:16" ht="14.4" customHeight="1" x14ac:dyDescent="0.25">
      <c r="A5383" t="s">
        <v>2054</v>
      </c>
      <c r="I5383" s="285" t="s">
        <v>1833</v>
      </c>
      <c r="J5383" t="s">
        <v>762</v>
      </c>
      <c r="K5383" s="300">
        <v>1252994</v>
      </c>
      <c r="L5383" s="286">
        <f>ROWS(K$5:K5383)</f>
        <v>5379</v>
      </c>
      <c r="M5383" s="286" t="str">
        <f>IF(I5383='5.1'!$E$5,TXM!L5383,"")</f>
        <v/>
      </c>
      <c r="N5383" t="str">
        <f>IFERROR(SMALL($M$5:$M$8000,ROWS($M$5:M5383)),"")</f>
        <v/>
      </c>
      <c r="P5383" t="s">
        <v>2054</v>
      </c>
    </row>
    <row r="5384" spans="1:16" ht="14.4" customHeight="1" x14ac:dyDescent="0.25">
      <c r="A5384" t="s">
        <v>2054</v>
      </c>
      <c r="I5384" s="285" t="s">
        <v>1833</v>
      </c>
      <c r="J5384" t="s">
        <v>711</v>
      </c>
      <c r="K5384" s="300">
        <v>1049747</v>
      </c>
      <c r="L5384" s="286">
        <f>ROWS(K$5:K5384)</f>
        <v>5380</v>
      </c>
      <c r="M5384" s="286" t="str">
        <f>IF(I5384='5.1'!$E$5,TXM!L5384,"")</f>
        <v/>
      </c>
      <c r="N5384" t="str">
        <f>IFERROR(SMALL($M$5:$M$8000,ROWS($M$5:M5384)),"")</f>
        <v/>
      </c>
      <c r="P5384" t="s">
        <v>2054</v>
      </c>
    </row>
    <row r="5385" spans="1:16" ht="14.4" customHeight="1" x14ac:dyDescent="0.25">
      <c r="A5385" t="s">
        <v>2054</v>
      </c>
      <c r="I5385" s="285" t="s">
        <v>1833</v>
      </c>
      <c r="J5385" t="s">
        <v>119</v>
      </c>
      <c r="K5385" s="300">
        <v>978474</v>
      </c>
      <c r="L5385" s="286">
        <f>ROWS(K$5:K5385)</f>
        <v>5381</v>
      </c>
      <c r="M5385" s="286" t="str">
        <f>IF(I5385='5.1'!$E$5,TXM!L5385,"")</f>
        <v/>
      </c>
      <c r="N5385" t="str">
        <f>IFERROR(SMALL($M$5:$M$8000,ROWS($M$5:M5385)),"")</f>
        <v/>
      </c>
      <c r="P5385" t="s">
        <v>2054</v>
      </c>
    </row>
    <row r="5386" spans="1:16" ht="14.4" customHeight="1" x14ac:dyDescent="0.25">
      <c r="A5386" t="s">
        <v>2054</v>
      </c>
      <c r="I5386" s="285" t="s">
        <v>1833</v>
      </c>
      <c r="J5386" t="s">
        <v>766</v>
      </c>
      <c r="K5386" s="300">
        <v>729903</v>
      </c>
      <c r="L5386" s="286">
        <f>ROWS(K$5:K5386)</f>
        <v>5382</v>
      </c>
      <c r="M5386" s="286" t="str">
        <f>IF(I5386='5.1'!$E$5,TXM!L5386,"")</f>
        <v/>
      </c>
      <c r="N5386" t="str">
        <f>IFERROR(SMALL($M$5:$M$8000,ROWS($M$5:M5386)),"")</f>
        <v/>
      </c>
      <c r="P5386" t="s">
        <v>2054</v>
      </c>
    </row>
    <row r="5387" spans="1:16" ht="14.4" customHeight="1" x14ac:dyDescent="0.25">
      <c r="A5387" t="s">
        <v>2054</v>
      </c>
      <c r="I5387" s="285" t="s">
        <v>1833</v>
      </c>
      <c r="J5387" t="s">
        <v>1090</v>
      </c>
      <c r="K5387" s="300">
        <v>707740</v>
      </c>
      <c r="L5387" s="286">
        <f>ROWS(K$5:K5387)</f>
        <v>5383</v>
      </c>
      <c r="M5387" s="286" t="str">
        <f>IF(I5387='5.1'!$E$5,TXM!L5387,"")</f>
        <v/>
      </c>
      <c r="N5387" t="str">
        <f>IFERROR(SMALL($M$5:$M$8000,ROWS($M$5:M5387)),"")</f>
        <v/>
      </c>
      <c r="P5387" t="s">
        <v>2054</v>
      </c>
    </row>
    <row r="5388" spans="1:16" ht="14.4" customHeight="1" x14ac:dyDescent="0.25">
      <c r="A5388" t="s">
        <v>2054</v>
      </c>
      <c r="I5388" s="285" t="s">
        <v>1833</v>
      </c>
      <c r="J5388" t="s">
        <v>804</v>
      </c>
      <c r="K5388" s="300">
        <v>621256</v>
      </c>
      <c r="L5388" s="286">
        <f>ROWS(K$5:K5388)</f>
        <v>5384</v>
      </c>
      <c r="M5388" s="286" t="str">
        <f>IF(I5388='5.1'!$E$5,TXM!L5388,"")</f>
        <v/>
      </c>
      <c r="N5388" t="str">
        <f>IFERROR(SMALL($M$5:$M$8000,ROWS($M$5:M5388)),"")</f>
        <v/>
      </c>
      <c r="P5388" t="s">
        <v>2054</v>
      </c>
    </row>
    <row r="5389" spans="1:16" ht="14.4" customHeight="1" x14ac:dyDescent="0.25">
      <c r="A5389" t="s">
        <v>2054</v>
      </c>
      <c r="I5389" s="285" t="s">
        <v>1833</v>
      </c>
      <c r="J5389" t="s">
        <v>800</v>
      </c>
      <c r="K5389" s="300">
        <v>577664</v>
      </c>
      <c r="L5389" s="286">
        <f>ROWS(K$5:K5389)</f>
        <v>5385</v>
      </c>
      <c r="M5389" s="286" t="str">
        <f>IF(I5389='5.1'!$E$5,TXM!L5389,"")</f>
        <v/>
      </c>
      <c r="N5389" t="str">
        <f>IFERROR(SMALL($M$5:$M$8000,ROWS($M$5:M5389)),"")</f>
        <v/>
      </c>
      <c r="P5389" t="s">
        <v>2054</v>
      </c>
    </row>
    <row r="5390" spans="1:16" ht="14.4" customHeight="1" x14ac:dyDescent="0.25">
      <c r="A5390" t="s">
        <v>2054</v>
      </c>
      <c r="I5390" s="285" t="s">
        <v>1833</v>
      </c>
      <c r="J5390" t="s">
        <v>727</v>
      </c>
      <c r="K5390" s="300">
        <v>551370</v>
      </c>
      <c r="L5390" s="286">
        <f>ROWS(K$5:K5390)</f>
        <v>5386</v>
      </c>
      <c r="M5390" s="286" t="str">
        <f>IF(I5390='5.1'!$E$5,TXM!L5390,"")</f>
        <v/>
      </c>
      <c r="N5390" t="str">
        <f>IFERROR(SMALL($M$5:$M$8000,ROWS($M$5:M5390)),"")</f>
        <v/>
      </c>
      <c r="P5390" t="s">
        <v>2054</v>
      </c>
    </row>
    <row r="5391" spans="1:16" ht="14.4" customHeight="1" x14ac:dyDescent="0.25">
      <c r="A5391" t="s">
        <v>2054</v>
      </c>
      <c r="I5391" s="285" t="s">
        <v>1833</v>
      </c>
      <c r="J5391" t="s">
        <v>1079</v>
      </c>
      <c r="K5391" s="300">
        <v>469596</v>
      </c>
      <c r="L5391" s="286">
        <f>ROWS(K$5:K5391)</f>
        <v>5387</v>
      </c>
      <c r="M5391" s="286" t="str">
        <f>IF(I5391='5.1'!$E$5,TXM!L5391,"")</f>
        <v/>
      </c>
      <c r="N5391" t="str">
        <f>IFERROR(SMALL($M$5:$M$8000,ROWS($M$5:M5391)),"")</f>
        <v/>
      </c>
      <c r="P5391" t="s">
        <v>2054</v>
      </c>
    </row>
    <row r="5392" spans="1:16" ht="14.4" customHeight="1" x14ac:dyDescent="0.25">
      <c r="A5392" t="s">
        <v>2054</v>
      </c>
      <c r="I5392" s="285" t="s">
        <v>1833</v>
      </c>
      <c r="J5392" t="s">
        <v>802</v>
      </c>
      <c r="K5392" s="300">
        <v>459643</v>
      </c>
      <c r="L5392" s="286">
        <f>ROWS(K$5:K5392)</f>
        <v>5388</v>
      </c>
      <c r="M5392" s="286" t="str">
        <f>IF(I5392='5.1'!$E$5,TXM!L5392,"")</f>
        <v/>
      </c>
      <c r="N5392" t="str">
        <f>IFERROR(SMALL($M$5:$M$8000,ROWS($M$5:M5392)),"")</f>
        <v/>
      </c>
      <c r="P5392" t="s">
        <v>2054</v>
      </c>
    </row>
    <row r="5393" spans="1:16" ht="14.4" customHeight="1" x14ac:dyDescent="0.25">
      <c r="A5393" t="s">
        <v>2054</v>
      </c>
      <c r="I5393" s="285" t="s">
        <v>1833</v>
      </c>
      <c r="J5393" t="s">
        <v>823</v>
      </c>
      <c r="K5393" s="300">
        <v>426875</v>
      </c>
      <c r="L5393" s="286">
        <f>ROWS(K$5:K5393)</f>
        <v>5389</v>
      </c>
      <c r="M5393" s="286" t="str">
        <f>IF(I5393='5.1'!$E$5,TXM!L5393,"")</f>
        <v/>
      </c>
      <c r="N5393" t="str">
        <f>IFERROR(SMALL($M$5:$M$8000,ROWS($M$5:M5393)),"")</f>
        <v/>
      </c>
      <c r="P5393" t="s">
        <v>2054</v>
      </c>
    </row>
    <row r="5394" spans="1:16" ht="14.4" customHeight="1" x14ac:dyDescent="0.25">
      <c r="A5394" t="s">
        <v>2054</v>
      </c>
      <c r="I5394" s="285" t="s">
        <v>1833</v>
      </c>
      <c r="J5394" t="s">
        <v>117</v>
      </c>
      <c r="K5394" s="300">
        <v>355200</v>
      </c>
      <c r="L5394" s="286">
        <f>ROWS(K$5:K5394)</f>
        <v>5390</v>
      </c>
      <c r="M5394" s="286" t="str">
        <f>IF(I5394='5.1'!$E$5,TXM!L5394,"")</f>
        <v/>
      </c>
      <c r="N5394" t="str">
        <f>IFERROR(SMALL($M$5:$M$8000,ROWS($M$5:M5394)),"")</f>
        <v/>
      </c>
      <c r="P5394" t="s">
        <v>2054</v>
      </c>
    </row>
    <row r="5395" spans="1:16" ht="14.4" customHeight="1" x14ac:dyDescent="0.25">
      <c r="A5395" t="s">
        <v>2054</v>
      </c>
      <c r="I5395" s="285" t="s">
        <v>1833</v>
      </c>
      <c r="J5395" t="s">
        <v>774</v>
      </c>
      <c r="K5395" s="300">
        <v>341092</v>
      </c>
      <c r="L5395" s="286">
        <f>ROWS(K$5:K5395)</f>
        <v>5391</v>
      </c>
      <c r="M5395" s="286" t="str">
        <f>IF(I5395='5.1'!$E$5,TXM!L5395,"")</f>
        <v/>
      </c>
      <c r="N5395" t="str">
        <f>IFERROR(SMALL($M$5:$M$8000,ROWS($M$5:M5395)),"")</f>
        <v/>
      </c>
      <c r="P5395" t="s">
        <v>2054</v>
      </c>
    </row>
    <row r="5396" spans="1:16" ht="14.4" customHeight="1" x14ac:dyDescent="0.25">
      <c r="A5396" t="s">
        <v>2054</v>
      </c>
      <c r="I5396" s="285" t="s">
        <v>1833</v>
      </c>
      <c r="J5396" t="s">
        <v>760</v>
      </c>
      <c r="K5396" s="300">
        <v>259702</v>
      </c>
      <c r="L5396" s="286">
        <f>ROWS(K$5:K5396)</f>
        <v>5392</v>
      </c>
      <c r="M5396" s="286" t="str">
        <f>IF(I5396='5.1'!$E$5,TXM!L5396,"")</f>
        <v/>
      </c>
      <c r="N5396" t="str">
        <f>IFERROR(SMALL($M$5:$M$8000,ROWS($M$5:M5396)),"")</f>
        <v/>
      </c>
      <c r="P5396" t="s">
        <v>2054</v>
      </c>
    </row>
    <row r="5397" spans="1:16" ht="14.4" customHeight="1" x14ac:dyDescent="0.25">
      <c r="A5397" t="s">
        <v>2054</v>
      </c>
      <c r="I5397" s="285" t="s">
        <v>1833</v>
      </c>
      <c r="J5397" t="s">
        <v>764</v>
      </c>
      <c r="K5397" s="300">
        <v>219899</v>
      </c>
      <c r="L5397" s="286">
        <f>ROWS(K$5:K5397)</f>
        <v>5393</v>
      </c>
      <c r="M5397" s="286" t="str">
        <f>IF(I5397='5.1'!$E$5,TXM!L5397,"")</f>
        <v/>
      </c>
      <c r="N5397" t="str">
        <f>IFERROR(SMALL($M$5:$M$8000,ROWS($M$5:M5397)),"")</f>
        <v/>
      </c>
      <c r="P5397" t="s">
        <v>2054</v>
      </c>
    </row>
    <row r="5398" spans="1:16" ht="14.4" customHeight="1" x14ac:dyDescent="0.25">
      <c r="A5398" t="s">
        <v>2054</v>
      </c>
      <c r="I5398" s="285" t="s">
        <v>1833</v>
      </c>
      <c r="J5398" t="s">
        <v>1092</v>
      </c>
      <c r="K5398" s="300">
        <v>193392</v>
      </c>
      <c r="L5398" s="286">
        <f>ROWS(K$5:K5398)</f>
        <v>5394</v>
      </c>
      <c r="M5398" s="286" t="str">
        <f>IF(I5398='5.1'!$E$5,TXM!L5398,"")</f>
        <v/>
      </c>
      <c r="N5398" t="str">
        <f>IFERROR(SMALL($M$5:$M$8000,ROWS($M$5:M5398)),"")</f>
        <v/>
      </c>
      <c r="P5398" t="s">
        <v>2054</v>
      </c>
    </row>
    <row r="5399" spans="1:16" ht="14.4" customHeight="1" x14ac:dyDescent="0.25">
      <c r="A5399" t="s">
        <v>2054</v>
      </c>
      <c r="I5399" s="285" t="s">
        <v>1833</v>
      </c>
      <c r="J5399" t="s">
        <v>782</v>
      </c>
      <c r="K5399" s="300">
        <v>146130</v>
      </c>
      <c r="L5399" s="286">
        <f>ROWS(K$5:K5399)</f>
        <v>5395</v>
      </c>
      <c r="M5399" s="286" t="str">
        <f>IF(I5399='5.1'!$E$5,TXM!L5399,"")</f>
        <v/>
      </c>
      <c r="N5399" t="str">
        <f>IFERROR(SMALL($M$5:$M$8000,ROWS($M$5:M5399)),"")</f>
        <v/>
      </c>
      <c r="P5399" t="s">
        <v>2054</v>
      </c>
    </row>
    <row r="5400" spans="1:16" ht="14.4" customHeight="1" x14ac:dyDescent="0.25">
      <c r="A5400" t="s">
        <v>2054</v>
      </c>
      <c r="I5400" s="285" t="s">
        <v>1833</v>
      </c>
      <c r="J5400" t="s">
        <v>768</v>
      </c>
      <c r="K5400" s="300">
        <v>145774</v>
      </c>
      <c r="L5400" s="286">
        <f>ROWS(K$5:K5400)</f>
        <v>5396</v>
      </c>
      <c r="M5400" s="286" t="str">
        <f>IF(I5400='5.1'!$E$5,TXM!L5400,"")</f>
        <v/>
      </c>
      <c r="N5400" t="str">
        <f>IFERROR(SMALL($M$5:$M$8000,ROWS($M$5:M5400)),"")</f>
        <v/>
      </c>
      <c r="P5400" t="s">
        <v>2054</v>
      </c>
    </row>
    <row r="5401" spans="1:16" ht="14.4" customHeight="1" x14ac:dyDescent="0.25">
      <c r="A5401" t="s">
        <v>2054</v>
      </c>
      <c r="I5401" s="285" t="s">
        <v>1833</v>
      </c>
      <c r="J5401" t="s">
        <v>821</v>
      </c>
      <c r="K5401" s="300">
        <v>125118</v>
      </c>
      <c r="L5401" s="286">
        <f>ROWS(K$5:K5401)</f>
        <v>5397</v>
      </c>
      <c r="M5401" s="286" t="str">
        <f>IF(I5401='5.1'!$E$5,TXM!L5401,"")</f>
        <v/>
      </c>
      <c r="N5401" t="str">
        <f>IFERROR(SMALL($M$5:$M$8000,ROWS($M$5:M5401)),"")</f>
        <v/>
      </c>
      <c r="P5401" t="s">
        <v>2054</v>
      </c>
    </row>
    <row r="5402" spans="1:16" ht="14.4" customHeight="1" x14ac:dyDescent="0.25">
      <c r="A5402" t="s">
        <v>2054</v>
      </c>
      <c r="I5402" s="285" t="s">
        <v>1833</v>
      </c>
      <c r="J5402" t="s">
        <v>1083</v>
      </c>
      <c r="K5402" s="300">
        <v>121253</v>
      </c>
      <c r="L5402" s="286">
        <f>ROWS(K$5:K5402)</f>
        <v>5398</v>
      </c>
      <c r="M5402" s="286" t="str">
        <f>IF(I5402='5.1'!$E$5,TXM!L5402,"")</f>
        <v/>
      </c>
      <c r="N5402" t="str">
        <f>IFERROR(SMALL($M$5:$M$8000,ROWS($M$5:M5402)),"")</f>
        <v/>
      </c>
      <c r="P5402" t="s">
        <v>2054</v>
      </c>
    </row>
    <row r="5403" spans="1:16" ht="14.4" customHeight="1" x14ac:dyDescent="0.25">
      <c r="A5403" t="s">
        <v>2054</v>
      </c>
      <c r="I5403" s="285" t="s">
        <v>1833</v>
      </c>
      <c r="J5403" t="s">
        <v>102</v>
      </c>
      <c r="K5403" s="300">
        <v>117544</v>
      </c>
      <c r="L5403" s="286">
        <f>ROWS(K$5:K5403)</f>
        <v>5399</v>
      </c>
      <c r="M5403" s="286" t="str">
        <f>IF(I5403='5.1'!$E$5,TXM!L5403,"")</f>
        <v/>
      </c>
      <c r="N5403" t="str">
        <f>IFERROR(SMALL($M$5:$M$8000,ROWS($M$5:M5403)),"")</f>
        <v/>
      </c>
      <c r="P5403" t="s">
        <v>2054</v>
      </c>
    </row>
    <row r="5404" spans="1:16" ht="14.4" customHeight="1" x14ac:dyDescent="0.25">
      <c r="A5404" t="s">
        <v>2054</v>
      </c>
      <c r="I5404" s="285" t="s">
        <v>1833</v>
      </c>
      <c r="J5404" t="s">
        <v>1087</v>
      </c>
      <c r="K5404" s="300">
        <v>92134</v>
      </c>
      <c r="L5404" s="286">
        <f>ROWS(K$5:K5404)</f>
        <v>5400</v>
      </c>
      <c r="M5404" s="286" t="str">
        <f>IF(I5404='5.1'!$E$5,TXM!L5404,"")</f>
        <v/>
      </c>
      <c r="N5404" t="str">
        <f>IFERROR(SMALL($M$5:$M$8000,ROWS($M$5:M5404)),"")</f>
        <v/>
      </c>
      <c r="P5404" t="s">
        <v>2054</v>
      </c>
    </row>
    <row r="5405" spans="1:16" ht="14.4" customHeight="1" x14ac:dyDescent="0.25">
      <c r="A5405" t="s">
        <v>2054</v>
      </c>
      <c r="I5405" s="285" t="s">
        <v>1833</v>
      </c>
      <c r="J5405" t="s">
        <v>734</v>
      </c>
      <c r="K5405" s="300">
        <v>87678</v>
      </c>
      <c r="L5405" s="286">
        <f>ROWS(K$5:K5405)</f>
        <v>5401</v>
      </c>
      <c r="M5405" s="286" t="str">
        <f>IF(I5405='5.1'!$E$5,TXM!L5405,"")</f>
        <v/>
      </c>
      <c r="N5405" t="str">
        <f>IFERROR(SMALL($M$5:$M$8000,ROWS($M$5:M5405)),"")</f>
        <v/>
      </c>
      <c r="P5405" t="s">
        <v>2054</v>
      </c>
    </row>
    <row r="5406" spans="1:16" ht="14.4" customHeight="1" x14ac:dyDescent="0.25">
      <c r="A5406" t="s">
        <v>2054</v>
      </c>
      <c r="I5406" s="285" t="s">
        <v>1833</v>
      </c>
      <c r="J5406" t="s">
        <v>786</v>
      </c>
      <c r="K5406" s="300">
        <v>86901</v>
      </c>
      <c r="L5406" s="286">
        <f>ROWS(K$5:K5406)</f>
        <v>5402</v>
      </c>
      <c r="M5406" s="286" t="str">
        <f>IF(I5406='5.1'!$E$5,TXM!L5406,"")</f>
        <v/>
      </c>
      <c r="N5406" t="str">
        <f>IFERROR(SMALL($M$5:$M$8000,ROWS($M$5:M5406)),"")</f>
        <v/>
      </c>
      <c r="P5406" t="s">
        <v>2054</v>
      </c>
    </row>
    <row r="5407" spans="1:16" ht="14.4" customHeight="1" x14ac:dyDescent="0.25">
      <c r="A5407" t="s">
        <v>2054</v>
      </c>
      <c r="I5407" s="285" t="s">
        <v>1833</v>
      </c>
      <c r="J5407" t="s">
        <v>705</v>
      </c>
      <c r="K5407" s="300">
        <v>84886</v>
      </c>
      <c r="L5407" s="286">
        <f>ROWS(K$5:K5407)</f>
        <v>5403</v>
      </c>
      <c r="M5407" s="286" t="str">
        <f>IF(I5407='5.1'!$E$5,TXM!L5407,"")</f>
        <v/>
      </c>
      <c r="N5407" t="str">
        <f>IFERROR(SMALL($M$5:$M$8000,ROWS($M$5:M5407)),"")</f>
        <v/>
      </c>
      <c r="P5407" t="s">
        <v>2054</v>
      </c>
    </row>
    <row r="5408" spans="1:16" ht="14.4" customHeight="1" x14ac:dyDescent="0.25">
      <c r="A5408" t="s">
        <v>2054</v>
      </c>
      <c r="I5408" s="285" t="s">
        <v>1833</v>
      </c>
      <c r="J5408" t="s">
        <v>756</v>
      </c>
      <c r="K5408" s="300">
        <v>44084</v>
      </c>
      <c r="L5408" s="286">
        <f>ROWS(K$5:K5408)</f>
        <v>5404</v>
      </c>
      <c r="M5408" s="286" t="str">
        <f>IF(I5408='5.1'!$E$5,TXM!L5408,"")</f>
        <v/>
      </c>
      <c r="N5408" t="str">
        <f>IFERROR(SMALL($M$5:$M$8000,ROWS($M$5:M5408)),"")</f>
        <v/>
      </c>
      <c r="P5408" t="s">
        <v>2054</v>
      </c>
    </row>
    <row r="5409" spans="1:16" ht="14.4" customHeight="1" x14ac:dyDescent="0.25">
      <c r="A5409" t="s">
        <v>2054</v>
      </c>
      <c r="I5409" s="285" t="s">
        <v>1833</v>
      </c>
      <c r="J5409" t="s">
        <v>707</v>
      </c>
      <c r="K5409" s="300">
        <v>43313</v>
      </c>
      <c r="L5409" s="286">
        <f>ROWS(K$5:K5409)</f>
        <v>5405</v>
      </c>
      <c r="M5409" s="286" t="str">
        <f>IF(I5409='5.1'!$E$5,TXM!L5409,"")</f>
        <v/>
      </c>
      <c r="N5409" t="str">
        <f>IFERROR(SMALL($M$5:$M$8000,ROWS($M$5:M5409)),"")</f>
        <v/>
      </c>
      <c r="P5409" t="s">
        <v>2054</v>
      </c>
    </row>
    <row r="5410" spans="1:16" ht="14.4" customHeight="1" x14ac:dyDescent="0.25">
      <c r="A5410" t="s">
        <v>2054</v>
      </c>
      <c r="I5410" s="285" t="s">
        <v>1833</v>
      </c>
      <c r="J5410" t="s">
        <v>1091</v>
      </c>
      <c r="K5410" s="300">
        <v>42491</v>
      </c>
      <c r="L5410" s="286">
        <f>ROWS(K$5:K5410)</f>
        <v>5406</v>
      </c>
      <c r="M5410" s="286" t="str">
        <f>IF(I5410='5.1'!$E$5,TXM!L5410,"")</f>
        <v/>
      </c>
      <c r="N5410" t="str">
        <f>IFERROR(SMALL($M$5:$M$8000,ROWS($M$5:M5410)),"")</f>
        <v/>
      </c>
      <c r="P5410" t="s">
        <v>2054</v>
      </c>
    </row>
    <row r="5411" spans="1:16" ht="14.4" customHeight="1" x14ac:dyDescent="0.25">
      <c r="A5411" t="s">
        <v>2054</v>
      </c>
      <c r="I5411" s="285" t="s">
        <v>1833</v>
      </c>
      <c r="J5411" t="s">
        <v>107</v>
      </c>
      <c r="K5411" s="300">
        <v>21165</v>
      </c>
      <c r="L5411" s="286">
        <f>ROWS(K$5:K5411)</f>
        <v>5407</v>
      </c>
      <c r="M5411" s="286" t="str">
        <f>IF(I5411='5.1'!$E$5,TXM!L5411,"")</f>
        <v/>
      </c>
      <c r="N5411" t="str">
        <f>IFERROR(SMALL($M$5:$M$8000,ROWS($M$5:M5411)),"")</f>
        <v/>
      </c>
      <c r="P5411" t="s">
        <v>2054</v>
      </c>
    </row>
    <row r="5412" spans="1:16" ht="14.4" customHeight="1" x14ac:dyDescent="0.25">
      <c r="A5412" t="s">
        <v>2054</v>
      </c>
      <c r="I5412" s="285" t="s">
        <v>1833</v>
      </c>
      <c r="J5412" t="s">
        <v>197</v>
      </c>
      <c r="K5412" s="300">
        <v>15780</v>
      </c>
      <c r="L5412" s="286">
        <f>ROWS(K$5:K5412)</f>
        <v>5408</v>
      </c>
      <c r="M5412" s="286" t="str">
        <f>IF(I5412='5.1'!$E$5,TXM!L5412,"")</f>
        <v/>
      </c>
      <c r="N5412" t="str">
        <f>IFERROR(SMALL($M$5:$M$8000,ROWS($M$5:M5412)),"")</f>
        <v/>
      </c>
      <c r="P5412" t="s">
        <v>2054</v>
      </c>
    </row>
    <row r="5413" spans="1:16" ht="14.4" customHeight="1" x14ac:dyDescent="0.25">
      <c r="A5413" t="s">
        <v>2054</v>
      </c>
      <c r="I5413" s="285" t="s">
        <v>1833</v>
      </c>
      <c r="J5413" t="s">
        <v>776</v>
      </c>
      <c r="K5413" s="300">
        <v>9925</v>
      </c>
      <c r="L5413" s="286">
        <f>ROWS(K$5:K5413)</f>
        <v>5409</v>
      </c>
      <c r="M5413" s="286" t="str">
        <f>IF(I5413='5.1'!$E$5,TXM!L5413,"")</f>
        <v/>
      </c>
      <c r="N5413" t="str">
        <f>IFERROR(SMALL($M$5:$M$8000,ROWS($M$5:M5413)),"")</f>
        <v/>
      </c>
      <c r="P5413" t="s">
        <v>2054</v>
      </c>
    </row>
    <row r="5414" spans="1:16" ht="14.4" customHeight="1" x14ac:dyDescent="0.25">
      <c r="A5414" t="s">
        <v>2054</v>
      </c>
      <c r="I5414" s="285" t="s">
        <v>1833</v>
      </c>
      <c r="J5414" t="s">
        <v>818</v>
      </c>
      <c r="K5414" s="300">
        <v>9118</v>
      </c>
      <c r="L5414" s="286">
        <f>ROWS(K$5:K5414)</f>
        <v>5410</v>
      </c>
      <c r="M5414" s="286" t="str">
        <f>IF(I5414='5.1'!$E$5,TXM!L5414,"")</f>
        <v/>
      </c>
      <c r="N5414" t="str">
        <f>IFERROR(SMALL($M$5:$M$8000,ROWS($M$5:M5414)),"")</f>
        <v/>
      </c>
      <c r="P5414" t="s">
        <v>2054</v>
      </c>
    </row>
    <row r="5415" spans="1:16" ht="14.4" customHeight="1" x14ac:dyDescent="0.25">
      <c r="A5415" t="s">
        <v>2054</v>
      </c>
      <c r="I5415" s="285" t="s">
        <v>1833</v>
      </c>
      <c r="J5415" t="s">
        <v>750</v>
      </c>
      <c r="K5415" s="300">
        <v>8815</v>
      </c>
      <c r="L5415" s="286">
        <f>ROWS(K$5:K5415)</f>
        <v>5411</v>
      </c>
      <c r="M5415" s="286" t="str">
        <f>IF(I5415='5.1'!$E$5,TXM!L5415,"")</f>
        <v/>
      </c>
      <c r="N5415" t="str">
        <f>IFERROR(SMALL($M$5:$M$8000,ROWS($M$5:M5415)),"")</f>
        <v/>
      </c>
      <c r="P5415" t="s">
        <v>2054</v>
      </c>
    </row>
    <row r="5416" spans="1:16" ht="14.4" customHeight="1" x14ac:dyDescent="0.25">
      <c r="A5416" t="s">
        <v>2054</v>
      </c>
      <c r="I5416" s="285" t="s">
        <v>1833</v>
      </c>
      <c r="J5416" t="s">
        <v>754</v>
      </c>
      <c r="K5416" s="300">
        <v>8385</v>
      </c>
      <c r="L5416" s="286">
        <f>ROWS(K$5:K5416)</f>
        <v>5412</v>
      </c>
      <c r="M5416" s="286" t="str">
        <f>IF(I5416='5.1'!$E$5,TXM!L5416,"")</f>
        <v/>
      </c>
      <c r="N5416" t="str">
        <f>IFERROR(SMALL($M$5:$M$8000,ROWS($M$5:M5416)),"")</f>
        <v/>
      </c>
      <c r="P5416" t="s">
        <v>2054</v>
      </c>
    </row>
    <row r="5417" spans="1:16" ht="14.4" customHeight="1" x14ac:dyDescent="0.25">
      <c r="A5417" t="s">
        <v>2054</v>
      </c>
      <c r="I5417" s="285" t="s">
        <v>1833</v>
      </c>
      <c r="J5417" t="s">
        <v>723</v>
      </c>
      <c r="K5417" s="300">
        <v>7741</v>
      </c>
      <c r="L5417" s="286">
        <f>ROWS(K$5:K5417)</f>
        <v>5413</v>
      </c>
      <c r="M5417" s="286" t="str">
        <f>IF(I5417='5.1'!$E$5,TXM!L5417,"")</f>
        <v/>
      </c>
      <c r="N5417" t="str">
        <f>IFERROR(SMALL($M$5:$M$8000,ROWS($M$5:M5417)),"")</f>
        <v/>
      </c>
      <c r="P5417" t="s">
        <v>2054</v>
      </c>
    </row>
    <row r="5418" spans="1:16" ht="14.4" customHeight="1" x14ac:dyDescent="0.25">
      <c r="A5418" t="s">
        <v>2054</v>
      </c>
      <c r="I5418" s="285" t="s">
        <v>1833</v>
      </c>
      <c r="J5418" t="s">
        <v>770</v>
      </c>
      <c r="K5418" s="300">
        <v>7563</v>
      </c>
      <c r="L5418" s="286">
        <f>ROWS(K$5:K5418)</f>
        <v>5414</v>
      </c>
      <c r="M5418" s="286" t="str">
        <f>IF(I5418='5.1'!$E$5,TXM!L5418,"")</f>
        <v/>
      </c>
      <c r="N5418" t="str">
        <f>IFERROR(SMALL($M$5:$M$8000,ROWS($M$5:M5418)),"")</f>
        <v/>
      </c>
      <c r="P5418" t="s">
        <v>2054</v>
      </c>
    </row>
    <row r="5419" spans="1:16" ht="14.4" customHeight="1" x14ac:dyDescent="0.25">
      <c r="A5419" t="s">
        <v>2054</v>
      </c>
      <c r="I5419" s="285" t="s">
        <v>1833</v>
      </c>
      <c r="J5419" t="s">
        <v>752</v>
      </c>
      <c r="K5419" s="300">
        <v>7479</v>
      </c>
      <c r="L5419" s="286">
        <f>ROWS(K$5:K5419)</f>
        <v>5415</v>
      </c>
      <c r="M5419" s="286" t="str">
        <f>IF(I5419='5.1'!$E$5,TXM!L5419,"")</f>
        <v/>
      </c>
      <c r="N5419" t="str">
        <f>IFERROR(SMALL($M$5:$M$8000,ROWS($M$5:M5419)),"")</f>
        <v/>
      </c>
      <c r="P5419" t="s">
        <v>2054</v>
      </c>
    </row>
    <row r="5420" spans="1:16" ht="14.4" customHeight="1" x14ac:dyDescent="0.25">
      <c r="A5420" t="s">
        <v>2054</v>
      </c>
      <c r="I5420" s="285" t="s">
        <v>1833</v>
      </c>
      <c r="J5420" t="s">
        <v>118</v>
      </c>
      <c r="K5420" s="300">
        <v>5512</v>
      </c>
      <c r="L5420" s="286">
        <f>ROWS(K$5:K5420)</f>
        <v>5416</v>
      </c>
      <c r="M5420" s="286" t="str">
        <f>IF(I5420='5.1'!$E$5,TXM!L5420,"")</f>
        <v/>
      </c>
      <c r="N5420" t="str">
        <f>IFERROR(SMALL($M$5:$M$8000,ROWS($M$5:M5420)),"")</f>
        <v/>
      </c>
      <c r="P5420" t="s">
        <v>2054</v>
      </c>
    </row>
    <row r="5421" spans="1:16" ht="14.4" customHeight="1" x14ac:dyDescent="0.25">
      <c r="A5421" t="s">
        <v>2054</v>
      </c>
      <c r="I5421" s="285" t="s">
        <v>1833</v>
      </c>
      <c r="J5421" t="s">
        <v>780</v>
      </c>
      <c r="K5421" s="300">
        <v>4369</v>
      </c>
      <c r="L5421" s="286">
        <f>ROWS(K$5:K5421)</f>
        <v>5417</v>
      </c>
      <c r="M5421" s="286" t="str">
        <f>IF(I5421='5.1'!$E$5,TXM!L5421,"")</f>
        <v/>
      </c>
      <c r="N5421" t="str">
        <f>IFERROR(SMALL($M$5:$M$8000,ROWS($M$5:M5421)),"")</f>
        <v/>
      </c>
      <c r="P5421" t="s">
        <v>2054</v>
      </c>
    </row>
    <row r="5422" spans="1:16" ht="14.4" customHeight="1" x14ac:dyDescent="0.25">
      <c r="A5422" t="s">
        <v>2054</v>
      </c>
      <c r="I5422" s="285" t="s">
        <v>1833</v>
      </c>
      <c r="J5422" t="s">
        <v>1085</v>
      </c>
      <c r="K5422" s="300">
        <v>3609</v>
      </c>
      <c r="L5422" s="286">
        <f>ROWS(K$5:K5422)</f>
        <v>5418</v>
      </c>
      <c r="M5422" s="286" t="str">
        <f>IF(I5422='5.1'!$E$5,TXM!L5422,"")</f>
        <v/>
      </c>
      <c r="N5422" t="str">
        <f>IFERROR(SMALL($M$5:$M$8000,ROWS($M$5:M5422)),"")</f>
        <v/>
      </c>
      <c r="P5422" t="s">
        <v>2054</v>
      </c>
    </row>
    <row r="5423" spans="1:16" ht="14.4" customHeight="1" x14ac:dyDescent="0.25">
      <c r="A5423" t="s">
        <v>2054</v>
      </c>
      <c r="I5423" s="285" t="s">
        <v>1833</v>
      </c>
      <c r="J5423" t="s">
        <v>746</v>
      </c>
      <c r="K5423" s="300">
        <v>1031</v>
      </c>
      <c r="L5423" s="286">
        <f>ROWS(K$5:K5423)</f>
        <v>5419</v>
      </c>
      <c r="M5423" s="286" t="str">
        <f>IF(I5423='5.1'!$E$5,TXM!L5423,"")</f>
        <v/>
      </c>
      <c r="N5423" t="str">
        <f>IFERROR(SMALL($M$5:$M$8000,ROWS($M$5:M5423)),"")</f>
        <v/>
      </c>
      <c r="P5423" t="s">
        <v>2054</v>
      </c>
    </row>
    <row r="5424" spans="1:16" ht="14.4" customHeight="1" x14ac:dyDescent="0.25">
      <c r="A5424" t="s">
        <v>2054</v>
      </c>
      <c r="I5424" s="285" t="s">
        <v>1833</v>
      </c>
      <c r="J5424" t="s">
        <v>715</v>
      </c>
      <c r="K5424" s="300">
        <v>340</v>
      </c>
      <c r="L5424" s="286">
        <f>ROWS(K$5:K5424)</f>
        <v>5420</v>
      </c>
      <c r="M5424" s="286" t="str">
        <f>IF(I5424='5.1'!$E$5,TXM!L5424,"")</f>
        <v/>
      </c>
      <c r="N5424" t="str">
        <f>IFERROR(SMALL($M$5:$M$8000,ROWS($M$5:M5424)),"")</f>
        <v/>
      </c>
      <c r="P5424" t="s">
        <v>2054</v>
      </c>
    </row>
    <row r="5425" spans="1:16" ht="14.4" customHeight="1" x14ac:dyDescent="0.25">
      <c r="A5425" t="s">
        <v>2054</v>
      </c>
      <c r="I5425" s="285" t="s">
        <v>1833</v>
      </c>
      <c r="J5425" t="s">
        <v>1098</v>
      </c>
      <c r="K5425" s="300">
        <v>166</v>
      </c>
      <c r="L5425" s="286">
        <f>ROWS(K$5:K5425)</f>
        <v>5421</v>
      </c>
      <c r="M5425" s="286" t="str">
        <f>IF(I5425='5.1'!$E$5,TXM!L5425,"")</f>
        <v/>
      </c>
      <c r="N5425" t="str">
        <f>IFERROR(SMALL($M$5:$M$8000,ROWS($M$5:M5425)),"")</f>
        <v/>
      </c>
      <c r="P5425" t="s">
        <v>2054</v>
      </c>
    </row>
    <row r="5426" spans="1:16" ht="14.4" customHeight="1" x14ac:dyDescent="0.25">
      <c r="A5426" t="s">
        <v>2054</v>
      </c>
      <c r="I5426" s="285" t="s">
        <v>1833</v>
      </c>
      <c r="J5426" t="s">
        <v>999</v>
      </c>
      <c r="K5426" s="300">
        <v>111</v>
      </c>
      <c r="L5426" s="286">
        <f>ROWS(K$5:K5426)</f>
        <v>5422</v>
      </c>
      <c r="M5426" s="286" t="str">
        <f>IF(I5426='5.1'!$E$5,TXM!L5426,"")</f>
        <v/>
      </c>
      <c r="N5426" t="str">
        <f>IFERROR(SMALL($M$5:$M$8000,ROWS($M$5:M5426)),"")</f>
        <v/>
      </c>
      <c r="P5426" t="s">
        <v>2054</v>
      </c>
    </row>
    <row r="5427" spans="1:16" ht="14.4" customHeight="1" x14ac:dyDescent="0.25">
      <c r="A5427" t="s">
        <v>2054</v>
      </c>
      <c r="I5427" s="285" t="s">
        <v>1833</v>
      </c>
      <c r="J5427" t="s">
        <v>788</v>
      </c>
      <c r="K5427" s="300">
        <v>98</v>
      </c>
      <c r="L5427" s="286">
        <f>ROWS(K$5:K5427)</f>
        <v>5423</v>
      </c>
      <c r="M5427" s="286" t="str">
        <f>IF(I5427='5.1'!$E$5,TXM!L5427,"")</f>
        <v/>
      </c>
      <c r="N5427" t="str">
        <f>IFERROR(SMALL($M$5:$M$8000,ROWS($M$5:M5427)),"")</f>
        <v/>
      </c>
      <c r="P5427" t="s">
        <v>2054</v>
      </c>
    </row>
    <row r="5428" spans="1:16" ht="14.4" customHeight="1" x14ac:dyDescent="0.25">
      <c r="A5428" t="s">
        <v>2054</v>
      </c>
      <c r="I5428" s="285" t="s">
        <v>2015</v>
      </c>
      <c r="J5428" t="s">
        <v>997</v>
      </c>
      <c r="K5428" s="300">
        <v>206918229</v>
      </c>
      <c r="L5428" s="286">
        <f>ROWS(K$5:K5428)</f>
        <v>5424</v>
      </c>
      <c r="M5428" s="286" t="str">
        <f>IF(I5428='5.1'!$E$5,TXM!L5428,"")</f>
        <v/>
      </c>
      <c r="N5428" t="str">
        <f>IFERROR(SMALL($M$5:$M$8000,ROWS($M$5:M5428)),"")</f>
        <v/>
      </c>
      <c r="P5428" t="s">
        <v>2054</v>
      </c>
    </row>
    <row r="5429" spans="1:16" ht="14.4" customHeight="1" x14ac:dyDescent="0.25">
      <c r="A5429" t="s">
        <v>2054</v>
      </c>
      <c r="I5429" s="285" t="s">
        <v>2015</v>
      </c>
      <c r="J5429" t="s">
        <v>810</v>
      </c>
      <c r="K5429" s="300">
        <v>56123209</v>
      </c>
      <c r="L5429" s="286">
        <f>ROWS(K$5:K5429)</f>
        <v>5425</v>
      </c>
      <c r="M5429" s="286" t="str">
        <f>IF(I5429='5.1'!$E$5,TXM!L5429,"")</f>
        <v/>
      </c>
      <c r="N5429" t="str">
        <f>IFERROR(SMALL($M$5:$M$8000,ROWS($M$5:M5429)),"")</f>
        <v/>
      </c>
      <c r="P5429" t="s">
        <v>2054</v>
      </c>
    </row>
    <row r="5430" spans="1:16" ht="14.4" customHeight="1" x14ac:dyDescent="0.25">
      <c r="A5430" t="s">
        <v>2054</v>
      </c>
      <c r="I5430" s="285" t="s">
        <v>2015</v>
      </c>
      <c r="J5430" t="s">
        <v>806</v>
      </c>
      <c r="K5430" s="300">
        <v>54740795</v>
      </c>
      <c r="L5430" s="286">
        <f>ROWS(K$5:K5430)</f>
        <v>5426</v>
      </c>
      <c r="M5430" s="286" t="str">
        <f>IF(I5430='5.1'!$E$5,TXM!L5430,"")</f>
        <v/>
      </c>
      <c r="N5430" t="str">
        <f>IFERROR(SMALL($M$5:$M$8000,ROWS($M$5:M5430)),"")</f>
        <v/>
      </c>
      <c r="P5430" t="s">
        <v>2054</v>
      </c>
    </row>
    <row r="5431" spans="1:16" ht="14.4" customHeight="1" x14ac:dyDescent="0.25">
      <c r="A5431" t="s">
        <v>2054</v>
      </c>
      <c r="I5431" s="285" t="s">
        <v>2015</v>
      </c>
      <c r="J5431" t="s">
        <v>808</v>
      </c>
      <c r="K5431" s="300">
        <v>32239873</v>
      </c>
      <c r="L5431" s="286">
        <f>ROWS(K$5:K5431)</f>
        <v>5427</v>
      </c>
      <c r="M5431" s="286" t="str">
        <f>IF(I5431='5.1'!$E$5,TXM!L5431,"")</f>
        <v/>
      </c>
      <c r="N5431" t="str">
        <f>IFERROR(SMALL($M$5:$M$8000,ROWS($M$5:M5431)),"")</f>
        <v/>
      </c>
      <c r="P5431" t="s">
        <v>2054</v>
      </c>
    </row>
    <row r="5432" spans="1:16" ht="14.4" customHeight="1" x14ac:dyDescent="0.25">
      <c r="A5432" t="s">
        <v>2054</v>
      </c>
      <c r="I5432" s="285" t="s">
        <v>2015</v>
      </c>
      <c r="J5432" t="s">
        <v>1080</v>
      </c>
      <c r="K5432" s="300">
        <v>31631810</v>
      </c>
      <c r="L5432" s="286">
        <f>ROWS(K$5:K5432)</f>
        <v>5428</v>
      </c>
      <c r="M5432" s="286" t="str">
        <f>IF(I5432='5.1'!$E$5,TXM!L5432,"")</f>
        <v/>
      </c>
      <c r="N5432" t="str">
        <f>IFERROR(SMALL($M$5:$M$8000,ROWS($M$5:M5432)),"")</f>
        <v/>
      </c>
      <c r="P5432" t="s">
        <v>2054</v>
      </c>
    </row>
    <row r="5433" spans="1:16" ht="14.4" customHeight="1" x14ac:dyDescent="0.25">
      <c r="A5433" t="s">
        <v>2054</v>
      </c>
      <c r="I5433" s="285" t="s">
        <v>2015</v>
      </c>
      <c r="J5433" t="s">
        <v>119</v>
      </c>
      <c r="K5433" s="300">
        <v>20925347</v>
      </c>
      <c r="L5433" s="286">
        <f>ROWS(K$5:K5433)</f>
        <v>5429</v>
      </c>
      <c r="M5433" s="286" t="str">
        <f>IF(I5433='5.1'!$E$5,TXM!L5433,"")</f>
        <v/>
      </c>
      <c r="N5433" t="str">
        <f>IFERROR(SMALL($M$5:$M$8000,ROWS($M$5:M5433)),"")</f>
        <v/>
      </c>
      <c r="P5433" t="s">
        <v>2054</v>
      </c>
    </row>
    <row r="5434" spans="1:16" ht="14.4" customHeight="1" x14ac:dyDescent="0.25">
      <c r="A5434" t="s">
        <v>2054</v>
      </c>
      <c r="I5434" s="285" t="s">
        <v>2015</v>
      </c>
      <c r="J5434" t="s">
        <v>1082</v>
      </c>
      <c r="K5434" s="300">
        <v>19547952</v>
      </c>
      <c r="L5434" s="286">
        <f>ROWS(K$5:K5434)</f>
        <v>5430</v>
      </c>
      <c r="M5434" s="286" t="str">
        <f>IF(I5434='5.1'!$E$5,TXM!L5434,"")</f>
        <v/>
      </c>
      <c r="N5434" t="str">
        <f>IFERROR(SMALL($M$5:$M$8000,ROWS($M$5:M5434)),"")</f>
        <v/>
      </c>
      <c r="P5434" t="s">
        <v>2054</v>
      </c>
    </row>
    <row r="5435" spans="1:16" ht="14.4" customHeight="1" x14ac:dyDescent="0.25">
      <c r="A5435" t="s">
        <v>2054</v>
      </c>
      <c r="I5435" s="285" t="s">
        <v>2015</v>
      </c>
      <c r="J5435" t="s">
        <v>1081</v>
      </c>
      <c r="K5435" s="300">
        <v>15077377</v>
      </c>
      <c r="L5435" s="286">
        <f>ROWS(K$5:K5435)</f>
        <v>5431</v>
      </c>
      <c r="M5435" s="286" t="str">
        <f>IF(I5435='5.1'!$E$5,TXM!L5435,"")</f>
        <v/>
      </c>
      <c r="N5435" t="str">
        <f>IFERROR(SMALL($M$5:$M$8000,ROWS($M$5:M5435)),"")</f>
        <v/>
      </c>
      <c r="P5435" t="s">
        <v>2054</v>
      </c>
    </row>
    <row r="5436" spans="1:16" ht="14.4" customHeight="1" x14ac:dyDescent="0.25">
      <c r="A5436" t="s">
        <v>2054</v>
      </c>
      <c r="I5436" s="285" t="s">
        <v>2015</v>
      </c>
      <c r="J5436" t="s">
        <v>1093</v>
      </c>
      <c r="K5436" s="300">
        <v>14879798</v>
      </c>
      <c r="L5436" s="286">
        <f>ROWS(K$5:K5436)</f>
        <v>5432</v>
      </c>
      <c r="M5436" s="286" t="str">
        <f>IF(I5436='5.1'!$E$5,TXM!L5436,"")</f>
        <v/>
      </c>
      <c r="N5436" t="str">
        <f>IFERROR(SMALL($M$5:$M$8000,ROWS($M$5:M5436)),"")</f>
        <v/>
      </c>
      <c r="P5436" t="s">
        <v>2054</v>
      </c>
    </row>
    <row r="5437" spans="1:16" ht="14.4" customHeight="1" x14ac:dyDescent="0.25">
      <c r="A5437" t="s">
        <v>2054</v>
      </c>
      <c r="I5437" s="285" t="s">
        <v>2015</v>
      </c>
      <c r="J5437" t="s">
        <v>1086</v>
      </c>
      <c r="K5437" s="300">
        <v>14626568</v>
      </c>
      <c r="L5437" s="286">
        <f>ROWS(K$5:K5437)</f>
        <v>5433</v>
      </c>
      <c r="M5437" s="286" t="str">
        <f>IF(I5437='5.1'!$E$5,TXM!L5437,"")</f>
        <v/>
      </c>
      <c r="N5437" t="str">
        <f>IFERROR(SMALL($M$5:$M$8000,ROWS($M$5:M5437)),"")</f>
        <v/>
      </c>
      <c r="P5437" t="s">
        <v>2054</v>
      </c>
    </row>
    <row r="5438" spans="1:16" ht="14.4" customHeight="1" x14ac:dyDescent="0.25">
      <c r="A5438" t="s">
        <v>2054</v>
      </c>
      <c r="I5438" s="285" t="s">
        <v>2015</v>
      </c>
      <c r="J5438" t="s">
        <v>784</v>
      </c>
      <c r="K5438" s="300">
        <v>12459834</v>
      </c>
      <c r="L5438" s="286">
        <f>ROWS(K$5:K5438)</f>
        <v>5434</v>
      </c>
      <c r="M5438" s="286" t="str">
        <f>IF(I5438='5.1'!$E$5,TXM!L5438,"")</f>
        <v/>
      </c>
      <c r="N5438" t="str">
        <f>IFERROR(SMALL($M$5:$M$8000,ROWS($M$5:M5438)),"")</f>
        <v/>
      </c>
      <c r="P5438" t="s">
        <v>2054</v>
      </c>
    </row>
    <row r="5439" spans="1:16" ht="14.4" customHeight="1" x14ac:dyDescent="0.25">
      <c r="A5439" t="s">
        <v>2054</v>
      </c>
      <c r="I5439" s="285" t="s">
        <v>2015</v>
      </c>
      <c r="J5439" t="s">
        <v>774</v>
      </c>
      <c r="K5439" s="300">
        <v>11656900</v>
      </c>
      <c r="L5439" s="286">
        <f>ROWS(K$5:K5439)</f>
        <v>5435</v>
      </c>
      <c r="M5439" s="286" t="str">
        <f>IF(I5439='5.1'!$E$5,TXM!L5439,"")</f>
        <v/>
      </c>
      <c r="N5439" t="str">
        <f>IFERROR(SMALL($M$5:$M$8000,ROWS($M$5:M5439)),"")</f>
        <v/>
      </c>
      <c r="P5439" t="s">
        <v>2054</v>
      </c>
    </row>
    <row r="5440" spans="1:16" ht="14.4" customHeight="1" x14ac:dyDescent="0.25">
      <c r="A5440" t="s">
        <v>2054</v>
      </c>
      <c r="I5440" s="285" t="s">
        <v>2015</v>
      </c>
      <c r="J5440" t="s">
        <v>782</v>
      </c>
      <c r="K5440" s="300">
        <v>10396163</v>
      </c>
      <c r="L5440" s="286">
        <f>ROWS(K$5:K5440)</f>
        <v>5436</v>
      </c>
      <c r="M5440" s="286" t="str">
        <f>IF(I5440='5.1'!$E$5,TXM!L5440,"")</f>
        <v/>
      </c>
      <c r="N5440" t="str">
        <f>IFERROR(SMALL($M$5:$M$8000,ROWS($M$5:M5440)),"")</f>
        <v/>
      </c>
      <c r="P5440" t="s">
        <v>2054</v>
      </c>
    </row>
    <row r="5441" spans="1:16" ht="14.4" customHeight="1" x14ac:dyDescent="0.25">
      <c r="A5441" t="s">
        <v>2054</v>
      </c>
      <c r="I5441" s="285" t="s">
        <v>2015</v>
      </c>
      <c r="J5441" t="s">
        <v>725</v>
      </c>
      <c r="K5441" s="300">
        <v>8692417</v>
      </c>
      <c r="L5441" s="286">
        <f>ROWS(K$5:K5441)</f>
        <v>5437</v>
      </c>
      <c r="M5441" s="286" t="str">
        <f>IF(I5441='5.1'!$E$5,TXM!L5441,"")</f>
        <v/>
      </c>
      <c r="N5441" t="str">
        <f>IFERROR(SMALL($M$5:$M$8000,ROWS($M$5:M5441)),"")</f>
        <v/>
      </c>
      <c r="P5441" t="s">
        <v>2054</v>
      </c>
    </row>
    <row r="5442" spans="1:16" ht="14.4" customHeight="1" x14ac:dyDescent="0.25">
      <c r="A5442" t="s">
        <v>2054</v>
      </c>
      <c r="I5442" s="285" t="s">
        <v>2015</v>
      </c>
      <c r="J5442" t="s">
        <v>802</v>
      </c>
      <c r="K5442" s="300">
        <v>8427712</v>
      </c>
      <c r="L5442" s="286">
        <f>ROWS(K$5:K5442)</f>
        <v>5438</v>
      </c>
      <c r="M5442" s="286" t="str">
        <f>IF(I5442='5.1'!$E$5,TXM!L5442,"")</f>
        <v/>
      </c>
      <c r="N5442" t="str">
        <f>IFERROR(SMALL($M$5:$M$8000,ROWS($M$5:M5442)),"")</f>
        <v/>
      </c>
      <c r="P5442" t="s">
        <v>2054</v>
      </c>
    </row>
    <row r="5443" spans="1:16" ht="14.4" customHeight="1" x14ac:dyDescent="0.25">
      <c r="A5443" t="s">
        <v>2054</v>
      </c>
      <c r="I5443" s="285" t="s">
        <v>2015</v>
      </c>
      <c r="J5443" t="s">
        <v>788</v>
      </c>
      <c r="K5443" s="300">
        <v>5784819</v>
      </c>
      <c r="L5443" s="286">
        <f>ROWS(K$5:K5443)</f>
        <v>5439</v>
      </c>
      <c r="M5443" s="286" t="str">
        <f>IF(I5443='5.1'!$E$5,TXM!L5443,"")</f>
        <v/>
      </c>
      <c r="N5443" t="str">
        <f>IFERROR(SMALL($M$5:$M$8000,ROWS($M$5:M5443)),"")</f>
        <v/>
      </c>
      <c r="P5443" t="s">
        <v>2054</v>
      </c>
    </row>
    <row r="5444" spans="1:16" ht="14.4" customHeight="1" x14ac:dyDescent="0.25">
      <c r="A5444" t="s">
        <v>2054</v>
      </c>
      <c r="I5444" s="285" t="s">
        <v>2015</v>
      </c>
      <c r="J5444" t="s">
        <v>1079</v>
      </c>
      <c r="K5444" s="300">
        <v>5749487</v>
      </c>
      <c r="L5444" s="286">
        <f>ROWS(K$5:K5444)</f>
        <v>5440</v>
      </c>
      <c r="M5444" s="286" t="str">
        <f>IF(I5444='5.1'!$E$5,TXM!L5444,"")</f>
        <v/>
      </c>
      <c r="N5444" t="str">
        <f>IFERROR(SMALL($M$5:$M$8000,ROWS($M$5:M5444)),"")</f>
        <v/>
      </c>
      <c r="P5444" t="s">
        <v>2054</v>
      </c>
    </row>
    <row r="5445" spans="1:16" ht="14.4" customHeight="1" x14ac:dyDescent="0.25">
      <c r="A5445" t="s">
        <v>2054</v>
      </c>
      <c r="I5445" s="285" t="s">
        <v>2015</v>
      </c>
      <c r="J5445" t="s">
        <v>717</v>
      </c>
      <c r="K5445" s="300">
        <v>5655418</v>
      </c>
      <c r="L5445" s="286">
        <f>ROWS(K$5:K5445)</f>
        <v>5441</v>
      </c>
      <c r="M5445" s="286" t="str">
        <f>IF(I5445='5.1'!$E$5,TXM!L5445,"")</f>
        <v/>
      </c>
      <c r="N5445" t="str">
        <f>IFERROR(SMALL($M$5:$M$8000,ROWS($M$5:M5445)),"")</f>
        <v/>
      </c>
      <c r="P5445" t="s">
        <v>2054</v>
      </c>
    </row>
    <row r="5446" spans="1:16" ht="14.4" customHeight="1" x14ac:dyDescent="0.25">
      <c r="A5446" t="s">
        <v>2054</v>
      </c>
      <c r="I5446" s="285" t="s">
        <v>2015</v>
      </c>
      <c r="J5446" t="s">
        <v>1096</v>
      </c>
      <c r="K5446" s="300">
        <v>5077004</v>
      </c>
      <c r="L5446" s="286">
        <f>ROWS(K$5:K5446)</f>
        <v>5442</v>
      </c>
      <c r="M5446" s="286" t="str">
        <f>IF(I5446='5.1'!$E$5,TXM!L5446,"")</f>
        <v/>
      </c>
      <c r="N5446" t="str">
        <f>IFERROR(SMALL($M$5:$M$8000,ROWS($M$5:M5446)),"")</f>
        <v/>
      </c>
      <c r="P5446" t="s">
        <v>2054</v>
      </c>
    </row>
    <row r="5447" spans="1:16" ht="14.4" customHeight="1" x14ac:dyDescent="0.25">
      <c r="A5447" t="s">
        <v>2054</v>
      </c>
      <c r="I5447" s="285" t="s">
        <v>2015</v>
      </c>
      <c r="J5447" t="s">
        <v>1097</v>
      </c>
      <c r="K5447" s="300">
        <v>4431039</v>
      </c>
      <c r="L5447" s="286">
        <f>ROWS(K$5:K5447)</f>
        <v>5443</v>
      </c>
      <c r="M5447" s="286" t="str">
        <f>IF(I5447='5.1'!$E$5,TXM!L5447,"")</f>
        <v/>
      </c>
      <c r="N5447" t="str">
        <f>IFERROR(SMALL($M$5:$M$8000,ROWS($M$5:M5447)),"")</f>
        <v/>
      </c>
      <c r="P5447" t="s">
        <v>2054</v>
      </c>
    </row>
    <row r="5448" spans="1:16" ht="14.4" customHeight="1" x14ac:dyDescent="0.25">
      <c r="A5448" t="s">
        <v>2054</v>
      </c>
      <c r="I5448" s="285" t="s">
        <v>2015</v>
      </c>
      <c r="J5448" t="s">
        <v>1098</v>
      </c>
      <c r="K5448" s="300">
        <v>4225496</v>
      </c>
      <c r="L5448" s="286">
        <f>ROWS(K$5:K5448)</f>
        <v>5444</v>
      </c>
      <c r="M5448" s="286" t="str">
        <f>IF(I5448='5.1'!$E$5,TXM!L5448,"")</f>
        <v/>
      </c>
      <c r="N5448" t="str">
        <f>IFERROR(SMALL($M$5:$M$8000,ROWS($M$5:M5448)),"")</f>
        <v/>
      </c>
      <c r="P5448" t="s">
        <v>2054</v>
      </c>
    </row>
    <row r="5449" spans="1:16" ht="14.4" customHeight="1" x14ac:dyDescent="0.25">
      <c r="A5449" t="s">
        <v>2054</v>
      </c>
      <c r="I5449" s="285" t="s">
        <v>2015</v>
      </c>
      <c r="J5449" t="s">
        <v>1090</v>
      </c>
      <c r="K5449" s="300">
        <v>3859359</v>
      </c>
      <c r="L5449" s="286">
        <f>ROWS(K$5:K5449)</f>
        <v>5445</v>
      </c>
      <c r="M5449" s="286" t="str">
        <f>IF(I5449='5.1'!$E$5,TXM!L5449,"")</f>
        <v/>
      </c>
      <c r="N5449" t="str">
        <f>IFERROR(SMALL($M$5:$M$8000,ROWS($M$5:M5449)),"")</f>
        <v/>
      </c>
      <c r="P5449" t="s">
        <v>2054</v>
      </c>
    </row>
    <row r="5450" spans="1:16" ht="14.4" customHeight="1" x14ac:dyDescent="0.25">
      <c r="A5450" t="s">
        <v>2054</v>
      </c>
      <c r="I5450" s="285" t="s">
        <v>2015</v>
      </c>
      <c r="J5450" t="s">
        <v>750</v>
      </c>
      <c r="K5450" s="300">
        <v>3521777</v>
      </c>
      <c r="L5450" s="286">
        <f>ROWS(K$5:K5450)</f>
        <v>5446</v>
      </c>
      <c r="M5450" s="286" t="str">
        <f>IF(I5450='5.1'!$E$5,TXM!L5450,"")</f>
        <v/>
      </c>
      <c r="N5450" t="str">
        <f>IFERROR(SMALL($M$5:$M$8000,ROWS($M$5:M5450)),"")</f>
        <v/>
      </c>
      <c r="P5450" t="s">
        <v>2054</v>
      </c>
    </row>
    <row r="5451" spans="1:16" ht="14.4" customHeight="1" x14ac:dyDescent="0.25">
      <c r="A5451" t="s">
        <v>2054</v>
      </c>
      <c r="I5451" s="285" t="s">
        <v>2015</v>
      </c>
      <c r="J5451" t="s">
        <v>1087</v>
      </c>
      <c r="K5451" s="300">
        <v>1953572</v>
      </c>
      <c r="L5451" s="286">
        <f>ROWS(K$5:K5451)</f>
        <v>5447</v>
      </c>
      <c r="M5451" s="286" t="str">
        <f>IF(I5451='5.1'!$E$5,TXM!L5451,"")</f>
        <v/>
      </c>
      <c r="N5451" t="str">
        <f>IFERROR(SMALL($M$5:$M$8000,ROWS($M$5:M5451)),"")</f>
        <v/>
      </c>
      <c r="P5451" t="s">
        <v>2054</v>
      </c>
    </row>
    <row r="5452" spans="1:16" ht="14.4" customHeight="1" x14ac:dyDescent="0.25">
      <c r="A5452" t="s">
        <v>2054</v>
      </c>
      <c r="I5452" s="285" t="s">
        <v>2015</v>
      </c>
      <c r="J5452" t="s">
        <v>754</v>
      </c>
      <c r="K5452" s="300">
        <v>1785269</v>
      </c>
      <c r="L5452" s="286">
        <f>ROWS(K$5:K5452)</f>
        <v>5448</v>
      </c>
      <c r="M5452" s="286" t="str">
        <f>IF(I5452='5.1'!$E$5,TXM!L5452,"")</f>
        <v/>
      </c>
      <c r="N5452" t="str">
        <f>IFERROR(SMALL($M$5:$M$8000,ROWS($M$5:M5452)),"")</f>
        <v/>
      </c>
      <c r="P5452" t="s">
        <v>2054</v>
      </c>
    </row>
    <row r="5453" spans="1:16" ht="14.4" customHeight="1" x14ac:dyDescent="0.25">
      <c r="A5453" t="s">
        <v>2054</v>
      </c>
      <c r="I5453" s="285" t="s">
        <v>2015</v>
      </c>
      <c r="J5453" t="s">
        <v>804</v>
      </c>
      <c r="K5453" s="300">
        <v>1337748</v>
      </c>
      <c r="L5453" s="286">
        <f>ROWS(K$5:K5453)</f>
        <v>5449</v>
      </c>
      <c r="M5453" s="286" t="str">
        <f>IF(I5453='5.1'!$E$5,TXM!L5453,"")</f>
        <v/>
      </c>
      <c r="N5453" t="str">
        <f>IFERROR(SMALL($M$5:$M$8000,ROWS($M$5:M5453)),"")</f>
        <v/>
      </c>
      <c r="P5453" t="s">
        <v>2054</v>
      </c>
    </row>
    <row r="5454" spans="1:16" ht="14.4" customHeight="1" x14ac:dyDescent="0.25">
      <c r="A5454" t="s">
        <v>2054</v>
      </c>
      <c r="I5454" s="285" t="s">
        <v>2015</v>
      </c>
      <c r="J5454" t="s">
        <v>723</v>
      </c>
      <c r="K5454" s="300">
        <v>962216</v>
      </c>
      <c r="L5454" s="286">
        <f>ROWS(K$5:K5454)</f>
        <v>5450</v>
      </c>
      <c r="M5454" s="286" t="str">
        <f>IF(I5454='5.1'!$E$5,TXM!L5454,"")</f>
        <v/>
      </c>
      <c r="N5454" t="str">
        <f>IFERROR(SMALL($M$5:$M$8000,ROWS($M$5:M5454)),"")</f>
        <v/>
      </c>
      <c r="P5454" t="s">
        <v>2054</v>
      </c>
    </row>
    <row r="5455" spans="1:16" ht="14.4" customHeight="1" x14ac:dyDescent="0.25">
      <c r="A5455" t="s">
        <v>2054</v>
      </c>
      <c r="I5455" s="285" t="s">
        <v>2015</v>
      </c>
      <c r="J5455" t="s">
        <v>719</v>
      </c>
      <c r="K5455" s="300">
        <v>639632</v>
      </c>
      <c r="L5455" s="286">
        <f>ROWS(K$5:K5455)</f>
        <v>5451</v>
      </c>
      <c r="M5455" s="286" t="str">
        <f>IF(I5455='5.1'!$E$5,TXM!L5455,"")</f>
        <v/>
      </c>
      <c r="N5455" t="str">
        <f>IFERROR(SMALL($M$5:$M$8000,ROWS($M$5:M5455)),"")</f>
        <v/>
      </c>
      <c r="P5455" t="s">
        <v>2054</v>
      </c>
    </row>
    <row r="5456" spans="1:16" ht="14.4" customHeight="1" x14ac:dyDescent="0.25">
      <c r="A5456" t="s">
        <v>2054</v>
      </c>
      <c r="I5456" s="285" t="s">
        <v>2015</v>
      </c>
      <c r="J5456" t="s">
        <v>727</v>
      </c>
      <c r="K5456" s="300">
        <v>629462</v>
      </c>
      <c r="L5456" s="286">
        <f>ROWS(K$5:K5456)</f>
        <v>5452</v>
      </c>
      <c r="M5456" s="286" t="str">
        <f>IF(I5456='5.1'!$E$5,TXM!L5456,"")</f>
        <v/>
      </c>
      <c r="N5456" t="str">
        <f>IFERROR(SMALL($M$5:$M$8000,ROWS($M$5:M5456)),"")</f>
        <v/>
      </c>
      <c r="P5456" t="s">
        <v>2054</v>
      </c>
    </row>
    <row r="5457" spans="1:16" ht="14.4" customHeight="1" x14ac:dyDescent="0.25">
      <c r="A5457" t="s">
        <v>2054</v>
      </c>
      <c r="I5457" s="285" t="s">
        <v>2015</v>
      </c>
      <c r="J5457" t="s">
        <v>1092</v>
      </c>
      <c r="K5457" s="300">
        <v>180014</v>
      </c>
      <c r="L5457" s="286">
        <f>ROWS(K$5:K5457)</f>
        <v>5453</v>
      </c>
      <c r="M5457" s="286" t="str">
        <f>IF(I5457='5.1'!$E$5,TXM!L5457,"")</f>
        <v/>
      </c>
      <c r="N5457" t="str">
        <f>IFERROR(SMALL($M$5:$M$8000,ROWS($M$5:M5457)),"")</f>
        <v/>
      </c>
      <c r="P5457" t="s">
        <v>2054</v>
      </c>
    </row>
    <row r="5458" spans="1:16" ht="14.4" customHeight="1" x14ac:dyDescent="0.25">
      <c r="A5458" t="s">
        <v>2054</v>
      </c>
      <c r="I5458" s="285" t="s">
        <v>2015</v>
      </c>
      <c r="J5458" t="s">
        <v>762</v>
      </c>
      <c r="K5458" s="300">
        <v>156734</v>
      </c>
      <c r="L5458" s="286">
        <f>ROWS(K$5:K5458)</f>
        <v>5454</v>
      </c>
      <c r="M5458" s="286" t="str">
        <f>IF(I5458='5.1'!$E$5,TXM!L5458,"")</f>
        <v/>
      </c>
      <c r="N5458" t="str">
        <f>IFERROR(SMALL($M$5:$M$8000,ROWS($M$5:M5458)),"")</f>
        <v/>
      </c>
      <c r="P5458" t="s">
        <v>2054</v>
      </c>
    </row>
    <row r="5459" spans="1:16" ht="14.4" customHeight="1" x14ac:dyDescent="0.25">
      <c r="A5459" t="s">
        <v>2054</v>
      </c>
      <c r="I5459" s="285" t="s">
        <v>2015</v>
      </c>
      <c r="J5459" t="s">
        <v>821</v>
      </c>
      <c r="K5459" s="300">
        <v>155456</v>
      </c>
      <c r="L5459" s="286">
        <f>ROWS(K$5:K5459)</f>
        <v>5455</v>
      </c>
      <c r="M5459" s="286" t="str">
        <f>IF(I5459='5.1'!$E$5,TXM!L5459,"")</f>
        <v/>
      </c>
      <c r="N5459" t="str">
        <f>IFERROR(SMALL($M$5:$M$8000,ROWS($M$5:M5459)),"")</f>
        <v/>
      </c>
      <c r="P5459" t="s">
        <v>2054</v>
      </c>
    </row>
    <row r="5460" spans="1:16" ht="14.4" customHeight="1" x14ac:dyDescent="0.25">
      <c r="A5460" t="s">
        <v>2054</v>
      </c>
      <c r="I5460" s="285" t="s">
        <v>2015</v>
      </c>
      <c r="J5460" t="s">
        <v>707</v>
      </c>
      <c r="K5460" s="300">
        <v>139089</v>
      </c>
      <c r="L5460" s="286">
        <f>ROWS(K$5:K5460)</f>
        <v>5456</v>
      </c>
      <c r="M5460" s="286" t="str">
        <f>IF(I5460='5.1'!$E$5,TXM!L5460,"")</f>
        <v/>
      </c>
      <c r="N5460" t="str">
        <f>IFERROR(SMALL($M$5:$M$8000,ROWS($M$5:M5460)),"")</f>
        <v/>
      </c>
      <c r="P5460" t="s">
        <v>2054</v>
      </c>
    </row>
    <row r="5461" spans="1:16" ht="14.4" customHeight="1" x14ac:dyDescent="0.25">
      <c r="A5461" t="s">
        <v>2054</v>
      </c>
      <c r="I5461" s="285" t="s">
        <v>2015</v>
      </c>
      <c r="J5461" t="s">
        <v>790</v>
      </c>
      <c r="K5461" s="300">
        <v>137799</v>
      </c>
      <c r="L5461" s="286">
        <f>ROWS(K$5:K5461)</f>
        <v>5457</v>
      </c>
      <c r="M5461" s="286" t="str">
        <f>IF(I5461='5.1'!$E$5,TXM!L5461,"")</f>
        <v/>
      </c>
      <c r="N5461" t="str">
        <f>IFERROR(SMALL($M$5:$M$8000,ROWS($M$5:M5461)),"")</f>
        <v/>
      </c>
      <c r="P5461" t="s">
        <v>2054</v>
      </c>
    </row>
    <row r="5462" spans="1:16" ht="14.4" customHeight="1" x14ac:dyDescent="0.25">
      <c r="A5462" t="s">
        <v>2054</v>
      </c>
      <c r="I5462" s="285" t="s">
        <v>2015</v>
      </c>
      <c r="J5462" t="s">
        <v>786</v>
      </c>
      <c r="K5462" s="300">
        <v>125648</v>
      </c>
      <c r="L5462" s="286">
        <f>ROWS(K$5:K5462)</f>
        <v>5458</v>
      </c>
      <c r="M5462" s="286" t="str">
        <f>IF(I5462='5.1'!$E$5,TXM!L5462,"")</f>
        <v/>
      </c>
      <c r="N5462" t="str">
        <f>IFERROR(SMALL($M$5:$M$8000,ROWS($M$5:M5462)),"")</f>
        <v/>
      </c>
      <c r="P5462" t="s">
        <v>2054</v>
      </c>
    </row>
    <row r="5463" spans="1:16" ht="14.4" customHeight="1" x14ac:dyDescent="0.25">
      <c r="A5463" t="s">
        <v>2054</v>
      </c>
      <c r="I5463" s="285" t="s">
        <v>2015</v>
      </c>
      <c r="J5463" t="s">
        <v>705</v>
      </c>
      <c r="K5463" s="300">
        <v>79202</v>
      </c>
      <c r="L5463" s="286">
        <f>ROWS(K$5:K5463)</f>
        <v>5459</v>
      </c>
      <c r="M5463" s="286" t="str">
        <f>IF(I5463='5.1'!$E$5,TXM!L5463,"")</f>
        <v/>
      </c>
      <c r="N5463" t="str">
        <f>IFERROR(SMALL($M$5:$M$8000,ROWS($M$5:M5463)),"")</f>
        <v/>
      </c>
      <c r="P5463" t="s">
        <v>2054</v>
      </c>
    </row>
    <row r="5464" spans="1:16" ht="14.4" customHeight="1" x14ac:dyDescent="0.25">
      <c r="A5464" t="s">
        <v>2054</v>
      </c>
      <c r="I5464" s="285" t="s">
        <v>2015</v>
      </c>
      <c r="J5464" t="s">
        <v>197</v>
      </c>
      <c r="K5464" s="300">
        <v>74536</v>
      </c>
      <c r="L5464" s="286">
        <f>ROWS(K$5:K5464)</f>
        <v>5460</v>
      </c>
      <c r="M5464" s="286" t="str">
        <f>IF(I5464='5.1'!$E$5,TXM!L5464,"")</f>
        <v/>
      </c>
      <c r="N5464" t="str">
        <f>IFERROR(SMALL($M$5:$M$8000,ROWS($M$5:M5464)),"")</f>
        <v/>
      </c>
      <c r="P5464" t="s">
        <v>2054</v>
      </c>
    </row>
    <row r="5465" spans="1:16" ht="14.4" customHeight="1" x14ac:dyDescent="0.25">
      <c r="A5465" t="s">
        <v>2054</v>
      </c>
      <c r="I5465" s="285" t="s">
        <v>2015</v>
      </c>
      <c r="J5465" t="s">
        <v>1083</v>
      </c>
      <c r="K5465" s="300">
        <v>69141</v>
      </c>
      <c r="L5465" s="286">
        <f>ROWS(K$5:K5465)</f>
        <v>5461</v>
      </c>
      <c r="M5465" s="286" t="str">
        <f>IF(I5465='5.1'!$E$5,TXM!L5465,"")</f>
        <v/>
      </c>
      <c r="N5465" t="str">
        <f>IFERROR(SMALL($M$5:$M$8000,ROWS($M$5:M5465)),"")</f>
        <v/>
      </c>
      <c r="P5465" t="s">
        <v>2054</v>
      </c>
    </row>
    <row r="5466" spans="1:16" ht="14.4" customHeight="1" x14ac:dyDescent="0.25">
      <c r="A5466" t="s">
        <v>2054</v>
      </c>
      <c r="I5466" s="285" t="s">
        <v>2015</v>
      </c>
      <c r="J5466" t="s">
        <v>118</v>
      </c>
      <c r="K5466" s="300">
        <v>56101</v>
      </c>
      <c r="L5466" s="286">
        <f>ROWS(K$5:K5466)</f>
        <v>5462</v>
      </c>
      <c r="M5466" s="286" t="str">
        <f>IF(I5466='5.1'!$E$5,TXM!L5466,"")</f>
        <v/>
      </c>
      <c r="N5466" t="str">
        <f>IFERROR(SMALL($M$5:$M$8000,ROWS($M$5:M5466)),"")</f>
        <v/>
      </c>
      <c r="P5466" t="s">
        <v>2054</v>
      </c>
    </row>
    <row r="5467" spans="1:16" ht="14.4" customHeight="1" x14ac:dyDescent="0.25">
      <c r="A5467" t="s">
        <v>2054</v>
      </c>
      <c r="I5467" s="285" t="s">
        <v>2015</v>
      </c>
      <c r="J5467" t="s">
        <v>818</v>
      </c>
      <c r="K5467" s="300">
        <v>36546</v>
      </c>
      <c r="L5467" s="286">
        <f>ROWS(K$5:K5467)</f>
        <v>5463</v>
      </c>
      <c r="M5467" s="286" t="str">
        <f>IF(I5467='5.1'!$E$5,TXM!L5467,"")</f>
        <v/>
      </c>
      <c r="N5467" t="str">
        <f>IFERROR(SMALL($M$5:$M$8000,ROWS($M$5:M5467)),"")</f>
        <v/>
      </c>
      <c r="P5467" t="s">
        <v>2054</v>
      </c>
    </row>
    <row r="5468" spans="1:16" ht="14.4" customHeight="1" x14ac:dyDescent="0.25">
      <c r="A5468" t="s">
        <v>2054</v>
      </c>
      <c r="I5468" s="285" t="s">
        <v>2015</v>
      </c>
      <c r="J5468" t="s">
        <v>760</v>
      </c>
      <c r="K5468" s="300">
        <v>35813</v>
      </c>
      <c r="L5468" s="286">
        <f>ROWS(K$5:K5468)</f>
        <v>5464</v>
      </c>
      <c r="M5468" s="286" t="str">
        <f>IF(I5468='5.1'!$E$5,TXM!L5468,"")</f>
        <v/>
      </c>
      <c r="N5468" t="str">
        <f>IFERROR(SMALL($M$5:$M$8000,ROWS($M$5:M5468)),"")</f>
        <v/>
      </c>
      <c r="P5468" t="s">
        <v>2054</v>
      </c>
    </row>
    <row r="5469" spans="1:16" ht="14.4" customHeight="1" x14ac:dyDescent="0.25">
      <c r="A5469" t="s">
        <v>2054</v>
      </c>
      <c r="I5469" s="285" t="s">
        <v>2015</v>
      </c>
      <c r="J5469" t="s">
        <v>772</v>
      </c>
      <c r="K5469" s="300">
        <v>31742</v>
      </c>
      <c r="L5469" s="286">
        <f>ROWS(K$5:K5469)</f>
        <v>5465</v>
      </c>
      <c r="M5469" s="286" t="str">
        <f>IF(I5469='5.1'!$E$5,TXM!L5469,"")</f>
        <v/>
      </c>
      <c r="N5469" t="str">
        <f>IFERROR(SMALL($M$5:$M$8000,ROWS($M$5:M5469)),"")</f>
        <v/>
      </c>
      <c r="P5469" t="s">
        <v>2054</v>
      </c>
    </row>
    <row r="5470" spans="1:16" ht="14.4" customHeight="1" x14ac:dyDescent="0.25">
      <c r="A5470" t="s">
        <v>2054</v>
      </c>
      <c r="I5470" s="285" t="s">
        <v>2015</v>
      </c>
      <c r="J5470" t="s">
        <v>796</v>
      </c>
      <c r="K5470" s="300">
        <v>25864</v>
      </c>
      <c r="L5470" s="286">
        <f>ROWS(K$5:K5470)</f>
        <v>5466</v>
      </c>
      <c r="M5470" s="286" t="str">
        <f>IF(I5470='5.1'!$E$5,TXM!L5470,"")</f>
        <v/>
      </c>
      <c r="N5470" t="str">
        <f>IFERROR(SMALL($M$5:$M$8000,ROWS($M$5:M5470)),"")</f>
        <v/>
      </c>
      <c r="P5470" t="s">
        <v>2054</v>
      </c>
    </row>
    <row r="5471" spans="1:16" ht="14.4" customHeight="1" x14ac:dyDescent="0.25">
      <c r="A5471" t="s">
        <v>2054</v>
      </c>
      <c r="I5471" s="285" t="s">
        <v>2015</v>
      </c>
      <c r="J5471" t="s">
        <v>1076</v>
      </c>
      <c r="K5471" s="300">
        <v>22128</v>
      </c>
      <c r="L5471" s="286">
        <f>ROWS(K$5:K5471)</f>
        <v>5467</v>
      </c>
      <c r="M5471" s="286" t="str">
        <f>IF(I5471='5.1'!$E$5,TXM!L5471,"")</f>
        <v/>
      </c>
      <c r="N5471" t="str">
        <f>IFERROR(SMALL($M$5:$M$8000,ROWS($M$5:M5471)),"")</f>
        <v/>
      </c>
      <c r="P5471" t="s">
        <v>2054</v>
      </c>
    </row>
    <row r="5472" spans="1:16" ht="14.4" customHeight="1" x14ac:dyDescent="0.25">
      <c r="A5472" t="s">
        <v>2054</v>
      </c>
      <c r="I5472" s="285" t="s">
        <v>2015</v>
      </c>
      <c r="J5472" t="s">
        <v>117</v>
      </c>
      <c r="K5472" s="300">
        <v>17784</v>
      </c>
      <c r="L5472" s="286">
        <f>ROWS(K$5:K5472)</f>
        <v>5468</v>
      </c>
      <c r="M5472" s="286" t="str">
        <f>IF(I5472='5.1'!$E$5,TXM!L5472,"")</f>
        <v/>
      </c>
      <c r="N5472" t="str">
        <f>IFERROR(SMALL($M$5:$M$8000,ROWS($M$5:M5472)),"")</f>
        <v/>
      </c>
      <c r="P5472" t="s">
        <v>2054</v>
      </c>
    </row>
    <row r="5473" spans="1:16" ht="14.4" customHeight="1" x14ac:dyDescent="0.25">
      <c r="A5473" t="s">
        <v>2054</v>
      </c>
      <c r="I5473" s="285" t="s">
        <v>2015</v>
      </c>
      <c r="J5473" t="s">
        <v>715</v>
      </c>
      <c r="K5473" s="300">
        <v>12616</v>
      </c>
      <c r="L5473" s="286">
        <f>ROWS(K$5:K5473)</f>
        <v>5469</v>
      </c>
      <c r="M5473" s="286" t="str">
        <f>IF(I5473='5.1'!$E$5,TXM!L5473,"")</f>
        <v/>
      </c>
      <c r="N5473" t="str">
        <f>IFERROR(SMALL($M$5:$M$8000,ROWS($M$5:M5473)),"")</f>
        <v/>
      </c>
      <c r="P5473" t="s">
        <v>2054</v>
      </c>
    </row>
    <row r="5474" spans="1:16" ht="14.4" customHeight="1" x14ac:dyDescent="0.25">
      <c r="A5474" t="s">
        <v>2054</v>
      </c>
      <c r="I5474" s="285" t="s">
        <v>2015</v>
      </c>
      <c r="J5474" t="s">
        <v>764</v>
      </c>
      <c r="K5474" s="300">
        <v>9722</v>
      </c>
      <c r="L5474" s="286">
        <f>ROWS(K$5:K5474)</f>
        <v>5470</v>
      </c>
      <c r="M5474" s="286" t="str">
        <f>IF(I5474='5.1'!$E$5,TXM!L5474,"")</f>
        <v/>
      </c>
      <c r="N5474" t="str">
        <f>IFERROR(SMALL($M$5:$M$8000,ROWS($M$5:M5474)),"")</f>
        <v/>
      </c>
      <c r="P5474" t="s">
        <v>2054</v>
      </c>
    </row>
    <row r="5475" spans="1:16" ht="14.4" customHeight="1" x14ac:dyDescent="0.25">
      <c r="A5475" t="s">
        <v>2054</v>
      </c>
      <c r="I5475" s="285" t="s">
        <v>2015</v>
      </c>
      <c r="J5475" t="s">
        <v>110</v>
      </c>
      <c r="K5475" s="300">
        <v>9260</v>
      </c>
      <c r="L5475" s="286">
        <f>ROWS(K$5:K5475)</f>
        <v>5471</v>
      </c>
      <c r="M5475" s="286" t="str">
        <f>IF(I5475='5.1'!$E$5,TXM!L5475,"")</f>
        <v/>
      </c>
      <c r="N5475" t="str">
        <f>IFERROR(SMALL($M$5:$M$8000,ROWS($M$5:M5475)),"")</f>
        <v/>
      </c>
      <c r="P5475" t="s">
        <v>2054</v>
      </c>
    </row>
    <row r="5476" spans="1:16" ht="14.4" customHeight="1" x14ac:dyDescent="0.25">
      <c r="A5476" t="s">
        <v>2054</v>
      </c>
      <c r="I5476" s="285" t="s">
        <v>2015</v>
      </c>
      <c r="J5476" t="s">
        <v>780</v>
      </c>
      <c r="K5476" s="300">
        <v>7221</v>
      </c>
      <c r="L5476" s="286">
        <f>ROWS(K$5:K5476)</f>
        <v>5472</v>
      </c>
      <c r="M5476" s="286" t="str">
        <f>IF(I5476='5.1'!$E$5,TXM!L5476,"")</f>
        <v/>
      </c>
      <c r="N5476" t="str">
        <f>IFERROR(SMALL($M$5:$M$8000,ROWS($M$5:M5476)),"")</f>
        <v/>
      </c>
      <c r="P5476" t="s">
        <v>2054</v>
      </c>
    </row>
    <row r="5477" spans="1:16" ht="14.4" customHeight="1" x14ac:dyDescent="0.25">
      <c r="A5477" t="s">
        <v>2054</v>
      </c>
      <c r="I5477" s="285" t="s">
        <v>2015</v>
      </c>
      <c r="J5477" t="s">
        <v>734</v>
      </c>
      <c r="K5477" s="300">
        <v>5082</v>
      </c>
      <c r="L5477" s="286">
        <f>ROWS(K$5:K5477)</f>
        <v>5473</v>
      </c>
      <c r="M5477" s="286" t="str">
        <f>IF(I5477='5.1'!$E$5,TXM!L5477,"")</f>
        <v/>
      </c>
      <c r="N5477" t="str">
        <f>IFERROR(SMALL($M$5:$M$8000,ROWS($M$5:M5477)),"")</f>
        <v/>
      </c>
      <c r="P5477" t="s">
        <v>2054</v>
      </c>
    </row>
    <row r="5478" spans="1:16" ht="14.4" customHeight="1" x14ac:dyDescent="0.25">
      <c r="A5478" t="s">
        <v>2054</v>
      </c>
      <c r="I5478" s="285" t="s">
        <v>2015</v>
      </c>
      <c r="J5478" t="s">
        <v>823</v>
      </c>
      <c r="K5478" s="300">
        <v>4458</v>
      </c>
      <c r="L5478" s="286">
        <f>ROWS(K$5:K5478)</f>
        <v>5474</v>
      </c>
      <c r="M5478" s="286" t="str">
        <f>IF(I5478='5.1'!$E$5,TXM!L5478,"")</f>
        <v/>
      </c>
      <c r="N5478" t="str">
        <f>IFERROR(SMALL($M$5:$M$8000,ROWS($M$5:M5478)),"")</f>
        <v/>
      </c>
      <c r="P5478" t="s">
        <v>2054</v>
      </c>
    </row>
    <row r="5479" spans="1:16" ht="14.4" customHeight="1" x14ac:dyDescent="0.25">
      <c r="A5479" t="s">
        <v>2054</v>
      </c>
      <c r="I5479" s="285" t="s">
        <v>2015</v>
      </c>
      <c r="J5479" t="s">
        <v>756</v>
      </c>
      <c r="K5479" s="300">
        <v>3706</v>
      </c>
      <c r="L5479" s="286">
        <f>ROWS(K$5:K5479)</f>
        <v>5475</v>
      </c>
      <c r="M5479" s="286" t="str">
        <f>IF(I5479='5.1'!$E$5,TXM!L5479,"")</f>
        <v/>
      </c>
      <c r="N5479" t="str">
        <f>IFERROR(SMALL($M$5:$M$8000,ROWS($M$5:M5479)),"")</f>
        <v/>
      </c>
      <c r="P5479" t="s">
        <v>2054</v>
      </c>
    </row>
    <row r="5480" spans="1:16" ht="14.4" customHeight="1" x14ac:dyDescent="0.25">
      <c r="A5480" t="s">
        <v>2054</v>
      </c>
      <c r="I5480" s="285" t="s">
        <v>2015</v>
      </c>
      <c r="J5480" t="s">
        <v>776</v>
      </c>
      <c r="K5480" s="300">
        <v>2635</v>
      </c>
      <c r="L5480" s="286">
        <f>ROWS(K$5:K5480)</f>
        <v>5476</v>
      </c>
      <c r="M5480" s="286" t="str">
        <f>IF(I5480='5.1'!$E$5,TXM!L5480,"")</f>
        <v/>
      </c>
      <c r="N5480" t="str">
        <f>IFERROR(SMALL($M$5:$M$8000,ROWS($M$5:M5480)),"")</f>
        <v/>
      </c>
      <c r="P5480" t="s">
        <v>2054</v>
      </c>
    </row>
    <row r="5481" spans="1:16" ht="14.4" customHeight="1" x14ac:dyDescent="0.25">
      <c r="A5481" t="s">
        <v>2054</v>
      </c>
      <c r="I5481" s="285" t="s">
        <v>2015</v>
      </c>
      <c r="J5481" t="s">
        <v>768</v>
      </c>
      <c r="K5481" s="300">
        <v>1388</v>
      </c>
      <c r="L5481" s="286">
        <f>ROWS(K$5:K5481)</f>
        <v>5477</v>
      </c>
      <c r="M5481" s="286" t="str">
        <f>IF(I5481='5.1'!$E$5,TXM!L5481,"")</f>
        <v/>
      </c>
      <c r="N5481" t="str">
        <f>IFERROR(SMALL($M$5:$M$8000,ROWS($M$5:M5481)),"")</f>
        <v/>
      </c>
      <c r="P5481" t="s">
        <v>2054</v>
      </c>
    </row>
    <row r="5482" spans="1:16" ht="14.4" customHeight="1" x14ac:dyDescent="0.25">
      <c r="A5482" t="s">
        <v>2054</v>
      </c>
      <c r="I5482" s="285" t="s">
        <v>2015</v>
      </c>
      <c r="J5482" t="s">
        <v>112</v>
      </c>
      <c r="K5482" s="300">
        <v>1294</v>
      </c>
      <c r="L5482" s="286">
        <f>ROWS(K$5:K5482)</f>
        <v>5478</v>
      </c>
      <c r="M5482" s="286" t="str">
        <f>IF(I5482='5.1'!$E$5,TXM!L5482,"")</f>
        <v/>
      </c>
      <c r="N5482" t="str">
        <f>IFERROR(SMALL($M$5:$M$8000,ROWS($M$5:M5482)),"")</f>
        <v/>
      </c>
      <c r="P5482" t="s">
        <v>2054</v>
      </c>
    </row>
    <row r="5483" spans="1:16" ht="14.4" customHeight="1" x14ac:dyDescent="0.25">
      <c r="A5483" t="s">
        <v>2054</v>
      </c>
      <c r="I5483" s="285" t="s">
        <v>2015</v>
      </c>
      <c r="J5483" t="s">
        <v>736</v>
      </c>
      <c r="K5483" s="300">
        <v>732</v>
      </c>
      <c r="L5483" s="286">
        <f>ROWS(K$5:K5483)</f>
        <v>5479</v>
      </c>
      <c r="M5483" s="286" t="str">
        <f>IF(I5483='5.1'!$E$5,TXM!L5483,"")</f>
        <v/>
      </c>
      <c r="N5483" t="str">
        <f>IFERROR(SMALL($M$5:$M$8000,ROWS($M$5:M5483)),"")</f>
        <v/>
      </c>
      <c r="P5483" t="s">
        <v>2054</v>
      </c>
    </row>
    <row r="5484" spans="1:16" ht="14.4" customHeight="1" x14ac:dyDescent="0.25">
      <c r="A5484" t="s">
        <v>2054</v>
      </c>
      <c r="I5484" s="285" t="s">
        <v>2015</v>
      </c>
      <c r="J5484" t="s">
        <v>1084</v>
      </c>
      <c r="K5484" s="300">
        <v>674</v>
      </c>
      <c r="L5484" s="286">
        <f>ROWS(K$5:K5484)</f>
        <v>5480</v>
      </c>
      <c r="M5484" s="286" t="str">
        <f>IF(I5484='5.1'!$E$5,TXM!L5484,"")</f>
        <v/>
      </c>
      <c r="N5484" t="str">
        <f>IFERROR(SMALL($M$5:$M$8000,ROWS($M$5:M5484)),"")</f>
        <v/>
      </c>
      <c r="P5484" t="s">
        <v>2054</v>
      </c>
    </row>
    <row r="5485" spans="1:16" ht="14.4" customHeight="1" x14ac:dyDescent="0.25">
      <c r="A5485" t="s">
        <v>2054</v>
      </c>
      <c r="I5485" s="285" t="s">
        <v>2015</v>
      </c>
      <c r="J5485" t="s">
        <v>800</v>
      </c>
      <c r="K5485" s="300">
        <v>531</v>
      </c>
      <c r="L5485" s="286">
        <f>ROWS(K$5:K5485)</f>
        <v>5481</v>
      </c>
      <c r="M5485" s="286" t="str">
        <f>IF(I5485='5.1'!$E$5,TXM!L5485,"")</f>
        <v/>
      </c>
      <c r="N5485" t="str">
        <f>IFERROR(SMALL($M$5:$M$8000,ROWS($M$5:M5485)),"")</f>
        <v/>
      </c>
      <c r="P5485" t="s">
        <v>2054</v>
      </c>
    </row>
    <row r="5486" spans="1:16" ht="14.4" customHeight="1" x14ac:dyDescent="0.25">
      <c r="A5486" t="s">
        <v>2054</v>
      </c>
      <c r="I5486" s="285" t="s">
        <v>2015</v>
      </c>
      <c r="J5486" t="s">
        <v>107</v>
      </c>
      <c r="K5486" s="300">
        <v>279</v>
      </c>
      <c r="L5486" s="286">
        <f>ROWS(K$5:K5486)</f>
        <v>5482</v>
      </c>
      <c r="M5486" s="286" t="str">
        <f>IF(I5486='5.1'!$E$5,TXM!L5486,"")</f>
        <v/>
      </c>
      <c r="N5486" t="str">
        <f>IFERROR(SMALL($M$5:$M$8000,ROWS($M$5:M5486)),"")</f>
        <v/>
      </c>
      <c r="P5486" t="s">
        <v>2054</v>
      </c>
    </row>
    <row r="5487" spans="1:16" ht="14.4" customHeight="1" x14ac:dyDescent="0.25">
      <c r="A5487" t="s">
        <v>2054</v>
      </c>
      <c r="I5487" s="285" t="s">
        <v>2015</v>
      </c>
      <c r="J5487" t="s">
        <v>115</v>
      </c>
      <c r="K5487" s="300">
        <v>63</v>
      </c>
      <c r="L5487" s="286">
        <f>ROWS(K$5:K5487)</f>
        <v>5483</v>
      </c>
      <c r="M5487" s="286" t="str">
        <f>IF(I5487='5.1'!$E$5,TXM!L5487,"")</f>
        <v/>
      </c>
      <c r="N5487" t="str">
        <f>IFERROR(SMALL($M$5:$M$8000,ROWS($M$5:M5487)),"")</f>
        <v/>
      </c>
      <c r="P5487" t="s">
        <v>2054</v>
      </c>
    </row>
    <row r="5488" spans="1:16" ht="14.4" customHeight="1" x14ac:dyDescent="0.25">
      <c r="A5488" t="s">
        <v>2054</v>
      </c>
      <c r="I5488" s="285" t="s">
        <v>2015</v>
      </c>
      <c r="J5488" t="s">
        <v>711</v>
      </c>
      <c r="K5488" s="300">
        <v>44</v>
      </c>
      <c r="L5488" s="286">
        <f>ROWS(K$5:K5488)</f>
        <v>5484</v>
      </c>
      <c r="M5488" s="286" t="str">
        <f>IF(I5488='5.1'!$E$5,TXM!L5488,"")</f>
        <v/>
      </c>
      <c r="N5488" t="str">
        <f>IFERROR(SMALL($M$5:$M$8000,ROWS($M$5:M5488)),"")</f>
        <v/>
      </c>
      <c r="P5488" t="s">
        <v>2054</v>
      </c>
    </row>
    <row r="5489" spans="1:16" ht="14.4" customHeight="1" x14ac:dyDescent="0.25">
      <c r="A5489" t="s">
        <v>2054</v>
      </c>
      <c r="I5489" s="285" t="s">
        <v>1836</v>
      </c>
      <c r="J5489" t="s">
        <v>806</v>
      </c>
      <c r="K5489" s="300">
        <v>1691786076</v>
      </c>
      <c r="L5489" s="286">
        <f>ROWS(K$5:K5489)</f>
        <v>5485</v>
      </c>
      <c r="M5489" s="286" t="str">
        <f>IF(I5489='5.1'!$E$5,TXM!L5489,"")</f>
        <v/>
      </c>
      <c r="N5489" t="str">
        <f>IFERROR(SMALL($M$5:$M$8000,ROWS($M$5:M5489)),"")</f>
        <v/>
      </c>
      <c r="P5489" t="s">
        <v>2054</v>
      </c>
    </row>
    <row r="5490" spans="1:16" ht="14.4" customHeight="1" x14ac:dyDescent="0.25">
      <c r="A5490" t="s">
        <v>2054</v>
      </c>
      <c r="I5490" s="285" t="s">
        <v>1836</v>
      </c>
      <c r="J5490" t="s">
        <v>814</v>
      </c>
      <c r="K5490" s="300">
        <v>1209540928</v>
      </c>
      <c r="L5490" s="286">
        <f>ROWS(K$5:K5490)</f>
        <v>5486</v>
      </c>
      <c r="M5490" s="286" t="str">
        <f>IF(I5490='5.1'!$E$5,TXM!L5490,"")</f>
        <v/>
      </c>
      <c r="N5490" t="str">
        <f>IFERROR(SMALL($M$5:$M$8000,ROWS($M$5:M5490)),"")</f>
        <v/>
      </c>
      <c r="P5490" t="s">
        <v>2054</v>
      </c>
    </row>
    <row r="5491" spans="1:16" ht="14.4" customHeight="1" x14ac:dyDescent="0.25">
      <c r="A5491" t="s">
        <v>2054</v>
      </c>
      <c r="I5491" s="285" t="s">
        <v>1836</v>
      </c>
      <c r="J5491" t="s">
        <v>784</v>
      </c>
      <c r="K5491" s="300">
        <v>355345531</v>
      </c>
      <c r="L5491" s="286">
        <f>ROWS(K$5:K5491)</f>
        <v>5487</v>
      </c>
      <c r="M5491" s="286" t="str">
        <f>IF(I5491='5.1'!$E$5,TXM!L5491,"")</f>
        <v/>
      </c>
      <c r="N5491" t="str">
        <f>IFERROR(SMALL($M$5:$M$8000,ROWS($M$5:M5491)),"")</f>
        <v/>
      </c>
      <c r="P5491" t="s">
        <v>2054</v>
      </c>
    </row>
    <row r="5492" spans="1:16" ht="14.4" customHeight="1" x14ac:dyDescent="0.25">
      <c r="A5492" t="s">
        <v>2054</v>
      </c>
      <c r="I5492" s="285" t="s">
        <v>1836</v>
      </c>
      <c r="J5492" t="s">
        <v>1093</v>
      </c>
      <c r="K5492" s="300">
        <v>319890683</v>
      </c>
      <c r="L5492" s="286">
        <f>ROWS(K$5:K5492)</f>
        <v>5488</v>
      </c>
      <c r="M5492" s="286" t="str">
        <f>IF(I5492='5.1'!$E$5,TXM!L5492,"")</f>
        <v/>
      </c>
      <c r="N5492" t="str">
        <f>IFERROR(SMALL($M$5:$M$8000,ROWS($M$5:M5492)),"")</f>
        <v/>
      </c>
      <c r="P5492" t="s">
        <v>2054</v>
      </c>
    </row>
    <row r="5493" spans="1:16" ht="14.4" customHeight="1" x14ac:dyDescent="0.25">
      <c r="A5493" t="s">
        <v>2054</v>
      </c>
      <c r="I5493" s="285" t="s">
        <v>1836</v>
      </c>
      <c r="J5493" t="s">
        <v>1080</v>
      </c>
      <c r="K5493" s="300">
        <v>315832792</v>
      </c>
      <c r="L5493" s="286">
        <f>ROWS(K$5:K5493)</f>
        <v>5489</v>
      </c>
      <c r="M5493" s="286" t="str">
        <f>IF(I5493='5.1'!$E$5,TXM!L5493,"")</f>
        <v/>
      </c>
      <c r="N5493" t="str">
        <f>IFERROR(SMALL($M$5:$M$8000,ROWS($M$5:M5493)),"")</f>
        <v/>
      </c>
      <c r="P5493" t="s">
        <v>2054</v>
      </c>
    </row>
    <row r="5494" spans="1:16" ht="14.4" customHeight="1" x14ac:dyDescent="0.25">
      <c r="A5494" t="s">
        <v>2054</v>
      </c>
      <c r="I5494" s="285" t="s">
        <v>1836</v>
      </c>
      <c r="J5494" t="s">
        <v>997</v>
      </c>
      <c r="K5494" s="300">
        <v>244973512</v>
      </c>
      <c r="L5494" s="286">
        <f>ROWS(K$5:K5494)</f>
        <v>5490</v>
      </c>
      <c r="M5494" s="286" t="str">
        <f>IF(I5494='5.1'!$E$5,TXM!L5494,"")</f>
        <v/>
      </c>
      <c r="N5494" t="str">
        <f>IFERROR(SMALL($M$5:$M$8000,ROWS($M$5:M5494)),"")</f>
        <v/>
      </c>
      <c r="P5494" t="s">
        <v>2054</v>
      </c>
    </row>
    <row r="5495" spans="1:16" ht="14.4" customHeight="1" x14ac:dyDescent="0.25">
      <c r="A5495" t="s">
        <v>2054</v>
      </c>
      <c r="I5495" s="285" t="s">
        <v>1836</v>
      </c>
      <c r="J5495" t="s">
        <v>808</v>
      </c>
      <c r="K5495" s="300">
        <v>239988607</v>
      </c>
      <c r="L5495" s="286">
        <f>ROWS(K$5:K5495)</f>
        <v>5491</v>
      </c>
      <c r="M5495" s="286" t="str">
        <f>IF(I5495='5.1'!$E$5,TXM!L5495,"")</f>
        <v/>
      </c>
      <c r="N5495" t="str">
        <f>IFERROR(SMALL($M$5:$M$8000,ROWS($M$5:M5495)),"")</f>
        <v/>
      </c>
      <c r="P5495" t="s">
        <v>2054</v>
      </c>
    </row>
    <row r="5496" spans="1:16" ht="14.4" customHeight="1" x14ac:dyDescent="0.25">
      <c r="A5496" t="s">
        <v>2054</v>
      </c>
      <c r="I5496" s="285" t="s">
        <v>1836</v>
      </c>
      <c r="J5496" t="s">
        <v>719</v>
      </c>
      <c r="K5496" s="300">
        <v>184410724</v>
      </c>
      <c r="L5496" s="286">
        <f>ROWS(K$5:K5496)</f>
        <v>5492</v>
      </c>
      <c r="M5496" s="286" t="str">
        <f>IF(I5496='5.1'!$E$5,TXM!L5496,"")</f>
        <v/>
      </c>
      <c r="N5496" t="str">
        <f>IFERROR(SMALL($M$5:$M$8000,ROWS($M$5:M5496)),"")</f>
        <v/>
      </c>
      <c r="P5496" t="s">
        <v>2054</v>
      </c>
    </row>
    <row r="5497" spans="1:16" ht="14.4" customHeight="1" x14ac:dyDescent="0.25">
      <c r="A5497" t="s">
        <v>2054</v>
      </c>
      <c r="I5497" s="285" t="s">
        <v>1836</v>
      </c>
      <c r="J5497" t="s">
        <v>1079</v>
      </c>
      <c r="K5497" s="300">
        <v>136727852</v>
      </c>
      <c r="L5497" s="286">
        <f>ROWS(K$5:K5497)</f>
        <v>5493</v>
      </c>
      <c r="M5497" s="286" t="str">
        <f>IF(I5497='5.1'!$E$5,TXM!L5497,"")</f>
        <v/>
      </c>
      <c r="N5497" t="str">
        <f>IFERROR(SMALL($M$5:$M$8000,ROWS($M$5:M5497)),"")</f>
        <v/>
      </c>
      <c r="P5497" t="s">
        <v>2054</v>
      </c>
    </row>
    <row r="5498" spans="1:16" ht="14.4" customHeight="1" x14ac:dyDescent="0.25">
      <c r="A5498" t="s">
        <v>2054</v>
      </c>
      <c r="I5498" s="285" t="s">
        <v>1836</v>
      </c>
      <c r="J5498" t="s">
        <v>119</v>
      </c>
      <c r="K5498" s="300">
        <v>67364227</v>
      </c>
      <c r="L5498" s="286">
        <f>ROWS(K$5:K5498)</f>
        <v>5494</v>
      </c>
      <c r="M5498" s="286" t="str">
        <f>IF(I5498='5.1'!$E$5,TXM!L5498,"")</f>
        <v/>
      </c>
      <c r="N5498" t="str">
        <f>IFERROR(SMALL($M$5:$M$8000,ROWS($M$5:M5498)),"")</f>
        <v/>
      </c>
      <c r="P5498" t="s">
        <v>2054</v>
      </c>
    </row>
    <row r="5499" spans="1:16" ht="14.4" customHeight="1" x14ac:dyDescent="0.25">
      <c r="A5499" t="s">
        <v>2054</v>
      </c>
      <c r="I5499" s="285" t="s">
        <v>1836</v>
      </c>
      <c r="J5499" t="s">
        <v>116</v>
      </c>
      <c r="K5499" s="300">
        <v>63850291</v>
      </c>
      <c r="L5499" s="286">
        <f>ROWS(K$5:K5499)</f>
        <v>5495</v>
      </c>
      <c r="M5499" s="286" t="str">
        <f>IF(I5499='5.1'!$E$5,TXM!L5499,"")</f>
        <v/>
      </c>
      <c r="N5499" t="str">
        <f>IFERROR(SMALL($M$5:$M$8000,ROWS($M$5:M5499)),"")</f>
        <v/>
      </c>
      <c r="P5499" t="s">
        <v>2054</v>
      </c>
    </row>
    <row r="5500" spans="1:16" ht="14.4" customHeight="1" x14ac:dyDescent="0.25">
      <c r="A5500" t="s">
        <v>2054</v>
      </c>
      <c r="I5500" s="285" t="s">
        <v>1836</v>
      </c>
      <c r="J5500" t="s">
        <v>715</v>
      </c>
      <c r="K5500" s="300">
        <v>50704719</v>
      </c>
      <c r="L5500" s="286">
        <f>ROWS(K$5:K5500)</f>
        <v>5496</v>
      </c>
      <c r="M5500" s="286" t="str">
        <f>IF(I5500='5.1'!$E$5,TXM!L5500,"")</f>
        <v/>
      </c>
      <c r="N5500" t="str">
        <f>IFERROR(SMALL($M$5:$M$8000,ROWS($M$5:M5500)),"")</f>
        <v/>
      </c>
      <c r="P5500" t="s">
        <v>2054</v>
      </c>
    </row>
    <row r="5501" spans="1:16" ht="14.4" customHeight="1" x14ac:dyDescent="0.25">
      <c r="A5501" t="s">
        <v>2054</v>
      </c>
      <c r="I5501" s="285" t="s">
        <v>1836</v>
      </c>
      <c r="J5501" t="s">
        <v>780</v>
      </c>
      <c r="K5501" s="300">
        <v>42476452</v>
      </c>
      <c r="L5501" s="286">
        <f>ROWS(K$5:K5501)</f>
        <v>5497</v>
      </c>
      <c r="M5501" s="286" t="str">
        <f>IF(I5501='5.1'!$E$5,TXM!L5501,"")</f>
        <v/>
      </c>
      <c r="N5501" t="str">
        <f>IFERROR(SMALL($M$5:$M$8000,ROWS($M$5:M5501)),"")</f>
        <v/>
      </c>
      <c r="P5501" t="s">
        <v>2054</v>
      </c>
    </row>
    <row r="5502" spans="1:16" ht="14.4" customHeight="1" x14ac:dyDescent="0.25">
      <c r="A5502" t="s">
        <v>2054</v>
      </c>
      <c r="I5502" s="285" t="s">
        <v>1836</v>
      </c>
      <c r="J5502" t="s">
        <v>102</v>
      </c>
      <c r="K5502" s="300">
        <v>31914785</v>
      </c>
      <c r="L5502" s="286">
        <f>ROWS(K$5:K5502)</f>
        <v>5498</v>
      </c>
      <c r="M5502" s="286" t="str">
        <f>IF(I5502='5.1'!$E$5,TXM!L5502,"")</f>
        <v/>
      </c>
      <c r="N5502" t="str">
        <f>IFERROR(SMALL($M$5:$M$8000,ROWS($M$5:M5502)),"")</f>
        <v/>
      </c>
      <c r="P5502" t="s">
        <v>2054</v>
      </c>
    </row>
    <row r="5503" spans="1:16" ht="14.4" customHeight="1" x14ac:dyDescent="0.25">
      <c r="A5503" t="s">
        <v>2054</v>
      </c>
      <c r="I5503" s="285" t="s">
        <v>1836</v>
      </c>
      <c r="J5503" t="s">
        <v>727</v>
      </c>
      <c r="K5503" s="300">
        <v>31048436</v>
      </c>
      <c r="L5503" s="286">
        <f>ROWS(K$5:K5503)</f>
        <v>5499</v>
      </c>
      <c r="M5503" s="286" t="str">
        <f>IF(I5503='5.1'!$E$5,TXM!L5503,"")</f>
        <v/>
      </c>
      <c r="N5503" t="str">
        <f>IFERROR(SMALL($M$5:$M$8000,ROWS($M$5:M5503)),"")</f>
        <v/>
      </c>
      <c r="P5503" t="s">
        <v>2054</v>
      </c>
    </row>
    <row r="5504" spans="1:16" ht="14.4" customHeight="1" x14ac:dyDescent="0.25">
      <c r="A5504" t="s">
        <v>2054</v>
      </c>
      <c r="I5504" s="285" t="s">
        <v>1836</v>
      </c>
      <c r="J5504" t="s">
        <v>1087</v>
      </c>
      <c r="K5504" s="300">
        <v>18935118</v>
      </c>
      <c r="L5504" s="286">
        <f>ROWS(K$5:K5504)</f>
        <v>5500</v>
      </c>
      <c r="M5504" s="286" t="str">
        <f>IF(I5504='5.1'!$E$5,TXM!L5504,"")</f>
        <v/>
      </c>
      <c r="N5504" t="str">
        <f>IFERROR(SMALL($M$5:$M$8000,ROWS($M$5:M5504)),"")</f>
        <v/>
      </c>
      <c r="P5504" t="s">
        <v>2054</v>
      </c>
    </row>
    <row r="5505" spans="1:16" ht="14.4" customHeight="1" x14ac:dyDescent="0.25">
      <c r="A5505" t="s">
        <v>2054</v>
      </c>
      <c r="I5505" s="285" t="s">
        <v>1836</v>
      </c>
      <c r="J5505" t="s">
        <v>113</v>
      </c>
      <c r="K5505" s="300">
        <v>16959981</v>
      </c>
      <c r="L5505" s="286">
        <f>ROWS(K$5:K5505)</f>
        <v>5501</v>
      </c>
      <c r="M5505" s="286" t="str">
        <f>IF(I5505='5.1'!$E$5,TXM!L5505,"")</f>
        <v/>
      </c>
      <c r="N5505" t="str">
        <f>IFERROR(SMALL($M$5:$M$8000,ROWS($M$5:M5505)),"")</f>
        <v/>
      </c>
      <c r="P5505" t="s">
        <v>2054</v>
      </c>
    </row>
    <row r="5506" spans="1:16" ht="14.4" customHeight="1" x14ac:dyDescent="0.25">
      <c r="A5506" t="s">
        <v>2054</v>
      </c>
      <c r="I5506" s="285" t="s">
        <v>1836</v>
      </c>
      <c r="J5506" t="s">
        <v>725</v>
      </c>
      <c r="K5506" s="300">
        <v>16735030</v>
      </c>
      <c r="L5506" s="286">
        <f>ROWS(K$5:K5506)</f>
        <v>5502</v>
      </c>
      <c r="M5506" s="286" t="str">
        <f>IF(I5506='5.1'!$E$5,TXM!L5506,"")</f>
        <v/>
      </c>
      <c r="N5506" t="str">
        <f>IFERROR(SMALL($M$5:$M$8000,ROWS($M$5:M5506)),"")</f>
        <v/>
      </c>
      <c r="P5506" t="s">
        <v>2054</v>
      </c>
    </row>
    <row r="5507" spans="1:16" ht="14.4" customHeight="1" x14ac:dyDescent="0.25">
      <c r="A5507" t="s">
        <v>2054</v>
      </c>
      <c r="I5507" s="285" t="s">
        <v>1836</v>
      </c>
      <c r="J5507" t="s">
        <v>788</v>
      </c>
      <c r="K5507" s="300">
        <v>16342391</v>
      </c>
      <c r="L5507" s="286">
        <f>ROWS(K$5:K5507)</f>
        <v>5503</v>
      </c>
      <c r="M5507" s="286" t="str">
        <f>IF(I5507='5.1'!$E$5,TXM!L5507,"")</f>
        <v/>
      </c>
      <c r="N5507" t="str">
        <f>IFERROR(SMALL($M$5:$M$8000,ROWS($M$5:M5507)),"")</f>
        <v/>
      </c>
      <c r="P5507" t="s">
        <v>2054</v>
      </c>
    </row>
    <row r="5508" spans="1:16" ht="14.4" customHeight="1" x14ac:dyDescent="0.25">
      <c r="A5508" t="s">
        <v>2054</v>
      </c>
      <c r="I5508" s="285" t="s">
        <v>1836</v>
      </c>
      <c r="J5508" t="s">
        <v>1081</v>
      </c>
      <c r="K5508" s="300">
        <v>16300635</v>
      </c>
      <c r="L5508" s="286">
        <f>ROWS(K$5:K5508)</f>
        <v>5504</v>
      </c>
      <c r="M5508" s="286" t="str">
        <f>IF(I5508='5.1'!$E$5,TXM!L5508,"")</f>
        <v/>
      </c>
      <c r="N5508" t="str">
        <f>IFERROR(SMALL($M$5:$M$8000,ROWS($M$5:M5508)),"")</f>
        <v/>
      </c>
      <c r="P5508" t="s">
        <v>2054</v>
      </c>
    </row>
    <row r="5509" spans="1:16" ht="14.4" customHeight="1" x14ac:dyDescent="0.25">
      <c r="A5509" t="s">
        <v>2054</v>
      </c>
      <c r="I5509" s="285" t="s">
        <v>1836</v>
      </c>
      <c r="J5509" t="s">
        <v>1098</v>
      </c>
      <c r="K5509" s="300">
        <v>14788946</v>
      </c>
      <c r="L5509" s="286">
        <f>ROWS(K$5:K5509)</f>
        <v>5505</v>
      </c>
      <c r="M5509" s="286" t="str">
        <f>IF(I5509='5.1'!$E$5,TXM!L5509,"")</f>
        <v/>
      </c>
      <c r="N5509" t="str">
        <f>IFERROR(SMALL($M$5:$M$8000,ROWS($M$5:M5509)),"")</f>
        <v/>
      </c>
      <c r="P5509" t="s">
        <v>2054</v>
      </c>
    </row>
    <row r="5510" spans="1:16" ht="14.4" customHeight="1" x14ac:dyDescent="0.25">
      <c r="A5510" t="s">
        <v>2054</v>
      </c>
      <c r="I5510" s="285" t="s">
        <v>1836</v>
      </c>
      <c r="J5510" t="s">
        <v>804</v>
      </c>
      <c r="K5510" s="300">
        <v>11762706</v>
      </c>
      <c r="L5510" s="286">
        <f>ROWS(K$5:K5510)</f>
        <v>5506</v>
      </c>
      <c r="M5510" s="286" t="str">
        <f>IF(I5510='5.1'!$E$5,TXM!L5510,"")</f>
        <v/>
      </c>
      <c r="N5510" t="str">
        <f>IFERROR(SMALL($M$5:$M$8000,ROWS($M$5:M5510)),"")</f>
        <v/>
      </c>
      <c r="P5510" t="s">
        <v>2054</v>
      </c>
    </row>
    <row r="5511" spans="1:16" ht="14.4" customHeight="1" x14ac:dyDescent="0.25">
      <c r="A5511" t="s">
        <v>2054</v>
      </c>
      <c r="I5511" s="285" t="s">
        <v>1836</v>
      </c>
      <c r="J5511" t="s">
        <v>802</v>
      </c>
      <c r="K5511" s="300">
        <v>7709466</v>
      </c>
      <c r="L5511" s="286">
        <f>ROWS(K$5:K5511)</f>
        <v>5507</v>
      </c>
      <c r="M5511" s="286" t="str">
        <f>IF(I5511='5.1'!$E$5,TXM!L5511,"")</f>
        <v/>
      </c>
      <c r="N5511" t="str">
        <f>IFERROR(SMALL($M$5:$M$8000,ROWS($M$5:M5511)),"")</f>
        <v/>
      </c>
      <c r="P5511" t="s">
        <v>2054</v>
      </c>
    </row>
    <row r="5512" spans="1:16" ht="14.4" customHeight="1" x14ac:dyDescent="0.25">
      <c r="A5512" t="s">
        <v>2054</v>
      </c>
      <c r="I5512" s="285" t="s">
        <v>1836</v>
      </c>
      <c r="J5512" t="s">
        <v>705</v>
      </c>
      <c r="K5512" s="300">
        <v>7113961</v>
      </c>
      <c r="L5512" s="286">
        <f>ROWS(K$5:K5512)</f>
        <v>5508</v>
      </c>
      <c r="M5512" s="286" t="str">
        <f>IF(I5512='5.1'!$E$5,TXM!L5512,"")</f>
        <v/>
      </c>
      <c r="N5512" t="str">
        <f>IFERROR(SMALL($M$5:$M$8000,ROWS($M$5:M5512)),"")</f>
        <v/>
      </c>
      <c r="P5512" t="s">
        <v>2054</v>
      </c>
    </row>
    <row r="5513" spans="1:16" ht="14.4" customHeight="1" x14ac:dyDescent="0.25">
      <c r="A5513" t="s">
        <v>2054</v>
      </c>
      <c r="I5513" s="285" t="s">
        <v>1836</v>
      </c>
      <c r="J5513" t="s">
        <v>746</v>
      </c>
      <c r="K5513" s="300">
        <v>6560484</v>
      </c>
      <c r="L5513" s="286">
        <f>ROWS(K$5:K5513)</f>
        <v>5509</v>
      </c>
      <c r="M5513" s="286" t="str">
        <f>IF(I5513='5.1'!$E$5,TXM!L5513,"")</f>
        <v/>
      </c>
      <c r="N5513" t="str">
        <f>IFERROR(SMALL($M$5:$M$8000,ROWS($M$5:M5513)),"")</f>
        <v/>
      </c>
      <c r="P5513" t="s">
        <v>2054</v>
      </c>
    </row>
    <row r="5514" spans="1:16" ht="14.4" customHeight="1" x14ac:dyDescent="0.25">
      <c r="A5514" t="s">
        <v>2054</v>
      </c>
      <c r="I5514" s="285" t="s">
        <v>1836</v>
      </c>
      <c r="J5514" t="s">
        <v>117</v>
      </c>
      <c r="K5514" s="300">
        <v>6498649</v>
      </c>
      <c r="L5514" s="286">
        <f>ROWS(K$5:K5514)</f>
        <v>5510</v>
      </c>
      <c r="M5514" s="286" t="str">
        <f>IF(I5514='5.1'!$E$5,TXM!L5514,"")</f>
        <v/>
      </c>
      <c r="N5514" t="str">
        <f>IFERROR(SMALL($M$5:$M$8000,ROWS($M$5:M5514)),"")</f>
        <v/>
      </c>
      <c r="P5514" t="s">
        <v>2054</v>
      </c>
    </row>
    <row r="5515" spans="1:16" ht="14.4" customHeight="1" x14ac:dyDescent="0.25">
      <c r="A5515" t="s">
        <v>2054</v>
      </c>
      <c r="I5515" s="285" t="s">
        <v>1836</v>
      </c>
      <c r="J5515" t="s">
        <v>1096</v>
      </c>
      <c r="K5515" s="300">
        <v>6155886</v>
      </c>
      <c r="L5515" s="286">
        <f>ROWS(K$5:K5515)</f>
        <v>5511</v>
      </c>
      <c r="M5515" s="286" t="str">
        <f>IF(I5515='5.1'!$E$5,TXM!L5515,"")</f>
        <v/>
      </c>
      <c r="N5515" t="str">
        <f>IFERROR(SMALL($M$5:$M$8000,ROWS($M$5:M5515)),"")</f>
        <v/>
      </c>
      <c r="P5515" t="s">
        <v>2054</v>
      </c>
    </row>
    <row r="5516" spans="1:16" ht="14.4" customHeight="1" x14ac:dyDescent="0.25">
      <c r="A5516" t="s">
        <v>2054</v>
      </c>
      <c r="I5516" s="285" t="s">
        <v>1836</v>
      </c>
      <c r="J5516" t="s">
        <v>723</v>
      </c>
      <c r="K5516" s="300">
        <v>5195476</v>
      </c>
      <c r="L5516" s="286">
        <f>ROWS(K$5:K5516)</f>
        <v>5512</v>
      </c>
      <c r="M5516" s="286" t="str">
        <f>IF(I5516='5.1'!$E$5,TXM!L5516,"")</f>
        <v/>
      </c>
      <c r="N5516" t="str">
        <f>IFERROR(SMALL($M$5:$M$8000,ROWS($M$5:M5516)),"")</f>
        <v/>
      </c>
      <c r="P5516" t="s">
        <v>2054</v>
      </c>
    </row>
    <row r="5517" spans="1:16" ht="14.4" customHeight="1" x14ac:dyDescent="0.25">
      <c r="A5517" t="s">
        <v>2054</v>
      </c>
      <c r="I5517" s="285" t="s">
        <v>1836</v>
      </c>
      <c r="J5517" t="s">
        <v>812</v>
      </c>
      <c r="K5517" s="300">
        <v>4316448</v>
      </c>
      <c r="L5517" s="286">
        <f>ROWS(K$5:K5517)</f>
        <v>5513</v>
      </c>
      <c r="M5517" s="286" t="str">
        <f>IF(I5517='5.1'!$E$5,TXM!L5517,"")</f>
        <v/>
      </c>
      <c r="N5517" t="str">
        <f>IFERROR(SMALL($M$5:$M$8000,ROWS($M$5:M5517)),"")</f>
        <v/>
      </c>
      <c r="P5517" t="s">
        <v>2054</v>
      </c>
    </row>
    <row r="5518" spans="1:16" ht="14.4" customHeight="1" x14ac:dyDescent="0.25">
      <c r="A5518" t="s">
        <v>2054</v>
      </c>
      <c r="I5518" s="285" t="s">
        <v>1836</v>
      </c>
      <c r="J5518" t="s">
        <v>717</v>
      </c>
      <c r="K5518" s="300">
        <v>3791499</v>
      </c>
      <c r="L5518" s="286">
        <f>ROWS(K$5:K5518)</f>
        <v>5514</v>
      </c>
      <c r="M5518" s="286" t="str">
        <f>IF(I5518='5.1'!$E$5,TXM!L5518,"")</f>
        <v/>
      </c>
      <c r="N5518" t="str">
        <f>IFERROR(SMALL($M$5:$M$8000,ROWS($M$5:M5518)),"")</f>
        <v/>
      </c>
      <c r="P5518" t="s">
        <v>2054</v>
      </c>
    </row>
    <row r="5519" spans="1:16" ht="14.4" customHeight="1" x14ac:dyDescent="0.25">
      <c r="A5519" t="s">
        <v>2054</v>
      </c>
      <c r="I5519" s="285" t="s">
        <v>1836</v>
      </c>
      <c r="J5519" t="s">
        <v>115</v>
      </c>
      <c r="K5519" s="300">
        <v>3368992</v>
      </c>
      <c r="L5519" s="286">
        <f>ROWS(K$5:K5519)</f>
        <v>5515</v>
      </c>
      <c r="M5519" s="286" t="str">
        <f>IF(I5519='5.1'!$E$5,TXM!L5519,"")</f>
        <v/>
      </c>
      <c r="N5519" t="str">
        <f>IFERROR(SMALL($M$5:$M$8000,ROWS($M$5:M5519)),"")</f>
        <v/>
      </c>
      <c r="P5519" t="s">
        <v>2054</v>
      </c>
    </row>
    <row r="5520" spans="1:16" ht="14.4" customHeight="1" x14ac:dyDescent="0.25">
      <c r="A5520" t="s">
        <v>2054</v>
      </c>
      <c r="I5520" s="285" t="s">
        <v>1836</v>
      </c>
      <c r="J5520" t="s">
        <v>796</v>
      </c>
      <c r="K5520" s="300">
        <v>3012687</v>
      </c>
      <c r="L5520" s="286">
        <f>ROWS(K$5:K5520)</f>
        <v>5516</v>
      </c>
      <c r="M5520" s="286" t="str">
        <f>IF(I5520='5.1'!$E$5,TXM!L5520,"")</f>
        <v/>
      </c>
      <c r="N5520" t="str">
        <f>IFERROR(SMALL($M$5:$M$8000,ROWS($M$5:M5520)),"")</f>
        <v/>
      </c>
      <c r="P5520" t="s">
        <v>2054</v>
      </c>
    </row>
    <row r="5521" spans="1:16" ht="14.4" customHeight="1" x14ac:dyDescent="0.25">
      <c r="A5521" t="s">
        <v>2054</v>
      </c>
      <c r="I5521" s="285" t="s">
        <v>1836</v>
      </c>
      <c r="J5521" t="s">
        <v>1076</v>
      </c>
      <c r="K5521" s="300">
        <v>2730765</v>
      </c>
      <c r="L5521" s="286">
        <f>ROWS(K$5:K5521)</f>
        <v>5517</v>
      </c>
      <c r="M5521" s="286" t="str">
        <f>IF(I5521='5.1'!$E$5,TXM!L5521,"")</f>
        <v/>
      </c>
      <c r="N5521" t="str">
        <f>IFERROR(SMALL($M$5:$M$8000,ROWS($M$5:M5521)),"")</f>
        <v/>
      </c>
      <c r="P5521" t="s">
        <v>2054</v>
      </c>
    </row>
    <row r="5522" spans="1:16" ht="14.4" customHeight="1" x14ac:dyDescent="0.25">
      <c r="A5522" t="s">
        <v>2054</v>
      </c>
      <c r="I5522" s="285" t="s">
        <v>1836</v>
      </c>
      <c r="J5522" t="s">
        <v>810</v>
      </c>
      <c r="K5522" s="300">
        <v>2477827</v>
      </c>
      <c r="L5522" s="286">
        <f>ROWS(K$5:K5522)</f>
        <v>5518</v>
      </c>
      <c r="M5522" s="286" t="str">
        <f>IF(I5522='5.1'!$E$5,TXM!L5522,"")</f>
        <v/>
      </c>
      <c r="N5522" t="str">
        <f>IFERROR(SMALL($M$5:$M$8000,ROWS($M$5:M5522)),"")</f>
        <v/>
      </c>
      <c r="P5522" t="s">
        <v>2054</v>
      </c>
    </row>
    <row r="5523" spans="1:16" ht="14.4" customHeight="1" x14ac:dyDescent="0.25">
      <c r="A5523" t="s">
        <v>2054</v>
      </c>
      <c r="I5523" s="285" t="s">
        <v>1836</v>
      </c>
      <c r="J5523" t="s">
        <v>110</v>
      </c>
      <c r="K5523" s="300">
        <v>1962099</v>
      </c>
      <c r="L5523" s="286">
        <f>ROWS(K$5:K5523)</f>
        <v>5519</v>
      </c>
      <c r="M5523" s="286" t="str">
        <f>IF(I5523='5.1'!$E$5,TXM!L5523,"")</f>
        <v/>
      </c>
      <c r="N5523" t="str">
        <f>IFERROR(SMALL($M$5:$M$8000,ROWS($M$5:M5523)),"")</f>
        <v/>
      </c>
      <c r="P5523" t="s">
        <v>2054</v>
      </c>
    </row>
    <row r="5524" spans="1:16" ht="14.4" customHeight="1" x14ac:dyDescent="0.25">
      <c r="A5524" t="s">
        <v>2054</v>
      </c>
      <c r="I5524" s="285" t="s">
        <v>1836</v>
      </c>
      <c r="J5524" t="s">
        <v>707</v>
      </c>
      <c r="K5524" s="300">
        <v>1645101</v>
      </c>
      <c r="L5524" s="286">
        <f>ROWS(K$5:K5524)</f>
        <v>5520</v>
      </c>
      <c r="M5524" s="286" t="str">
        <f>IF(I5524='5.1'!$E$5,TXM!L5524,"")</f>
        <v/>
      </c>
      <c r="N5524" t="str">
        <f>IFERROR(SMALL($M$5:$M$8000,ROWS($M$5:M5524)),"")</f>
        <v/>
      </c>
      <c r="P5524" t="s">
        <v>2054</v>
      </c>
    </row>
    <row r="5525" spans="1:16" ht="14.4" customHeight="1" x14ac:dyDescent="0.25">
      <c r="A5525" t="s">
        <v>2054</v>
      </c>
      <c r="I5525" s="285" t="s">
        <v>1836</v>
      </c>
      <c r="J5525" t="s">
        <v>786</v>
      </c>
      <c r="K5525" s="300">
        <v>1573961</v>
      </c>
      <c r="L5525" s="286">
        <f>ROWS(K$5:K5525)</f>
        <v>5521</v>
      </c>
      <c r="M5525" s="286" t="str">
        <f>IF(I5525='5.1'!$E$5,TXM!L5525,"")</f>
        <v/>
      </c>
      <c r="N5525" t="str">
        <f>IFERROR(SMALL($M$5:$M$8000,ROWS($M$5:M5525)),"")</f>
        <v/>
      </c>
      <c r="P5525" t="s">
        <v>2054</v>
      </c>
    </row>
    <row r="5526" spans="1:16" ht="14.4" customHeight="1" x14ac:dyDescent="0.25">
      <c r="A5526" t="s">
        <v>2054</v>
      </c>
      <c r="I5526" s="285" t="s">
        <v>1836</v>
      </c>
      <c r="J5526" t="s">
        <v>1092</v>
      </c>
      <c r="K5526" s="300">
        <v>1508107</v>
      </c>
      <c r="L5526" s="286">
        <f>ROWS(K$5:K5526)</f>
        <v>5522</v>
      </c>
      <c r="M5526" s="286" t="str">
        <f>IF(I5526='5.1'!$E$5,TXM!L5526,"")</f>
        <v/>
      </c>
      <c r="N5526" t="str">
        <f>IFERROR(SMALL($M$5:$M$8000,ROWS($M$5:M5526)),"")</f>
        <v/>
      </c>
      <c r="P5526" t="s">
        <v>2054</v>
      </c>
    </row>
    <row r="5527" spans="1:16" ht="14.4" customHeight="1" x14ac:dyDescent="0.25">
      <c r="A5527" t="s">
        <v>2054</v>
      </c>
      <c r="I5527" s="285" t="s">
        <v>1836</v>
      </c>
      <c r="J5527" t="s">
        <v>734</v>
      </c>
      <c r="K5527" s="300">
        <v>1454844</v>
      </c>
      <c r="L5527" s="286">
        <f>ROWS(K$5:K5527)</f>
        <v>5523</v>
      </c>
      <c r="M5527" s="286" t="str">
        <f>IF(I5527='5.1'!$E$5,TXM!L5527,"")</f>
        <v/>
      </c>
      <c r="N5527" t="str">
        <f>IFERROR(SMALL($M$5:$M$8000,ROWS($M$5:M5527)),"")</f>
        <v/>
      </c>
      <c r="P5527" t="s">
        <v>2054</v>
      </c>
    </row>
    <row r="5528" spans="1:16" ht="14.4" customHeight="1" x14ac:dyDescent="0.25">
      <c r="A5528" t="s">
        <v>2054</v>
      </c>
      <c r="I5528" s="285" t="s">
        <v>1836</v>
      </c>
      <c r="J5528" t="s">
        <v>774</v>
      </c>
      <c r="K5528" s="300">
        <v>1364619</v>
      </c>
      <c r="L5528" s="286">
        <f>ROWS(K$5:K5528)</f>
        <v>5524</v>
      </c>
      <c r="M5528" s="286" t="str">
        <f>IF(I5528='5.1'!$E$5,TXM!L5528,"")</f>
        <v/>
      </c>
      <c r="N5528" t="str">
        <f>IFERROR(SMALL($M$5:$M$8000,ROWS($M$5:M5528)),"")</f>
        <v/>
      </c>
      <c r="P5528" t="s">
        <v>2054</v>
      </c>
    </row>
    <row r="5529" spans="1:16" ht="14.4" customHeight="1" x14ac:dyDescent="0.25">
      <c r="A5529" t="s">
        <v>2054</v>
      </c>
      <c r="I5529" s="285" t="s">
        <v>1836</v>
      </c>
      <c r="J5529" t="s">
        <v>790</v>
      </c>
      <c r="K5529" s="300">
        <v>1220510</v>
      </c>
      <c r="L5529" s="286">
        <f>ROWS(K$5:K5529)</f>
        <v>5525</v>
      </c>
      <c r="M5529" s="286" t="str">
        <f>IF(I5529='5.1'!$E$5,TXM!L5529,"")</f>
        <v/>
      </c>
      <c r="N5529" t="str">
        <f>IFERROR(SMALL($M$5:$M$8000,ROWS($M$5:M5529)),"")</f>
        <v/>
      </c>
      <c r="P5529" t="s">
        <v>2054</v>
      </c>
    </row>
    <row r="5530" spans="1:16" ht="14.4" customHeight="1" x14ac:dyDescent="0.25">
      <c r="A5530" t="s">
        <v>2054</v>
      </c>
      <c r="I5530" s="285" t="s">
        <v>1836</v>
      </c>
      <c r="J5530" t="s">
        <v>1097</v>
      </c>
      <c r="K5530" s="300">
        <v>948004</v>
      </c>
      <c r="L5530" s="286">
        <f>ROWS(K$5:K5530)</f>
        <v>5526</v>
      </c>
      <c r="M5530" s="286" t="str">
        <f>IF(I5530='5.1'!$E$5,TXM!L5530,"")</f>
        <v/>
      </c>
      <c r="N5530" t="str">
        <f>IFERROR(SMALL($M$5:$M$8000,ROWS($M$5:M5530)),"")</f>
        <v/>
      </c>
      <c r="P5530" t="s">
        <v>2054</v>
      </c>
    </row>
    <row r="5531" spans="1:16" ht="14.4" customHeight="1" x14ac:dyDescent="0.25">
      <c r="A5531" t="s">
        <v>2054</v>
      </c>
      <c r="I5531" s="285" t="s">
        <v>1836</v>
      </c>
      <c r="J5531" t="s">
        <v>1083</v>
      </c>
      <c r="K5531" s="300">
        <v>890774</v>
      </c>
      <c r="L5531" s="286">
        <f>ROWS(K$5:K5531)</f>
        <v>5527</v>
      </c>
      <c r="M5531" s="286" t="str">
        <f>IF(I5531='5.1'!$E$5,TXM!L5531,"")</f>
        <v/>
      </c>
      <c r="N5531" t="str">
        <f>IFERROR(SMALL($M$5:$M$8000,ROWS($M$5:M5531)),"")</f>
        <v/>
      </c>
      <c r="P5531" t="s">
        <v>2054</v>
      </c>
    </row>
    <row r="5532" spans="1:16" ht="14.4" customHeight="1" x14ac:dyDescent="0.25">
      <c r="A5532" t="s">
        <v>2054</v>
      </c>
      <c r="I5532" s="285" t="s">
        <v>1836</v>
      </c>
      <c r="J5532" t="s">
        <v>107</v>
      </c>
      <c r="K5532" s="300">
        <v>844810</v>
      </c>
      <c r="L5532" s="286">
        <f>ROWS(K$5:K5532)</f>
        <v>5528</v>
      </c>
      <c r="M5532" s="286" t="str">
        <f>IF(I5532='5.1'!$E$5,TXM!L5532,"")</f>
        <v/>
      </c>
      <c r="N5532" t="str">
        <f>IFERROR(SMALL($M$5:$M$8000,ROWS($M$5:M5532)),"")</f>
        <v/>
      </c>
      <c r="P5532" t="s">
        <v>2054</v>
      </c>
    </row>
    <row r="5533" spans="1:16" ht="14.4" customHeight="1" x14ac:dyDescent="0.25">
      <c r="A5533" t="s">
        <v>2054</v>
      </c>
      <c r="I5533" s="285" t="s">
        <v>1836</v>
      </c>
      <c r="J5533" t="s">
        <v>821</v>
      </c>
      <c r="K5533" s="300">
        <v>760932</v>
      </c>
      <c r="L5533" s="286">
        <f>ROWS(K$5:K5533)</f>
        <v>5529</v>
      </c>
      <c r="M5533" s="286" t="str">
        <f>IF(I5533='5.1'!$E$5,TXM!L5533,"")</f>
        <v/>
      </c>
      <c r="N5533" t="str">
        <f>IFERROR(SMALL($M$5:$M$8000,ROWS($M$5:M5533)),"")</f>
        <v/>
      </c>
      <c r="P5533" t="s">
        <v>2054</v>
      </c>
    </row>
    <row r="5534" spans="1:16" ht="14.4" customHeight="1" x14ac:dyDescent="0.25">
      <c r="A5534" t="s">
        <v>2054</v>
      </c>
      <c r="I5534" s="285" t="s">
        <v>1836</v>
      </c>
      <c r="J5534" t="s">
        <v>766</v>
      </c>
      <c r="K5534" s="300">
        <v>750596</v>
      </c>
      <c r="L5534" s="286">
        <f>ROWS(K$5:K5534)</f>
        <v>5530</v>
      </c>
      <c r="M5534" s="286" t="str">
        <f>IF(I5534='5.1'!$E$5,TXM!L5534,"")</f>
        <v/>
      </c>
      <c r="N5534" t="str">
        <f>IFERROR(SMALL($M$5:$M$8000,ROWS($M$5:M5534)),"")</f>
        <v/>
      </c>
      <c r="P5534" t="s">
        <v>2054</v>
      </c>
    </row>
    <row r="5535" spans="1:16" ht="14.4" customHeight="1" x14ac:dyDescent="0.25">
      <c r="A5535" t="s">
        <v>2054</v>
      </c>
      <c r="I5535" s="285" t="s">
        <v>1836</v>
      </c>
      <c r="J5535" t="s">
        <v>760</v>
      </c>
      <c r="K5535" s="300">
        <v>618675</v>
      </c>
      <c r="L5535" s="286">
        <f>ROWS(K$5:K5535)</f>
        <v>5531</v>
      </c>
      <c r="M5535" s="286" t="str">
        <f>IF(I5535='5.1'!$E$5,TXM!L5535,"")</f>
        <v/>
      </c>
      <c r="N5535" t="str">
        <f>IFERROR(SMALL($M$5:$M$8000,ROWS($M$5:M5535)),"")</f>
        <v/>
      </c>
      <c r="P5535" t="s">
        <v>2054</v>
      </c>
    </row>
    <row r="5536" spans="1:16" ht="14.4" customHeight="1" x14ac:dyDescent="0.25">
      <c r="A5536" t="s">
        <v>2054</v>
      </c>
      <c r="I5536" s="285" t="s">
        <v>1836</v>
      </c>
      <c r="J5536" t="s">
        <v>762</v>
      </c>
      <c r="K5536" s="300">
        <v>503742</v>
      </c>
      <c r="L5536" s="286">
        <f>ROWS(K$5:K5536)</f>
        <v>5532</v>
      </c>
      <c r="M5536" s="286" t="str">
        <f>IF(I5536='5.1'!$E$5,TXM!L5536,"")</f>
        <v/>
      </c>
      <c r="N5536" t="str">
        <f>IFERROR(SMALL($M$5:$M$8000,ROWS($M$5:M5536)),"")</f>
        <v/>
      </c>
      <c r="P5536" t="s">
        <v>2054</v>
      </c>
    </row>
    <row r="5537" spans="1:16" ht="14.4" customHeight="1" x14ac:dyDescent="0.25">
      <c r="A5537" t="s">
        <v>2054</v>
      </c>
      <c r="I5537" s="285" t="s">
        <v>1836</v>
      </c>
      <c r="J5537" t="s">
        <v>118</v>
      </c>
      <c r="K5537" s="300">
        <v>415661</v>
      </c>
      <c r="L5537" s="286">
        <f>ROWS(K$5:K5537)</f>
        <v>5533</v>
      </c>
      <c r="M5537" s="286" t="str">
        <f>IF(I5537='5.1'!$E$5,TXM!L5537,"")</f>
        <v/>
      </c>
      <c r="N5537" t="str">
        <f>IFERROR(SMALL($M$5:$M$8000,ROWS($M$5:M5537)),"")</f>
        <v/>
      </c>
      <c r="P5537" t="s">
        <v>2054</v>
      </c>
    </row>
    <row r="5538" spans="1:16" ht="14.4" customHeight="1" x14ac:dyDescent="0.25">
      <c r="A5538" t="s">
        <v>2054</v>
      </c>
      <c r="I5538" s="285" t="s">
        <v>1836</v>
      </c>
      <c r="J5538" t="s">
        <v>1082</v>
      </c>
      <c r="K5538" s="300">
        <v>399648</v>
      </c>
      <c r="L5538" s="286">
        <f>ROWS(K$5:K5538)</f>
        <v>5534</v>
      </c>
      <c r="M5538" s="286" t="str">
        <f>IF(I5538='5.1'!$E$5,TXM!L5538,"")</f>
        <v/>
      </c>
      <c r="N5538" t="str">
        <f>IFERROR(SMALL($M$5:$M$8000,ROWS($M$5:M5538)),"")</f>
        <v/>
      </c>
      <c r="P5538" t="s">
        <v>2054</v>
      </c>
    </row>
    <row r="5539" spans="1:16" ht="14.4" customHeight="1" x14ac:dyDescent="0.25">
      <c r="A5539" t="s">
        <v>2054</v>
      </c>
      <c r="I5539" s="285" t="s">
        <v>1836</v>
      </c>
      <c r="J5539" t="s">
        <v>818</v>
      </c>
      <c r="K5539" s="300">
        <v>378133</v>
      </c>
      <c r="L5539" s="286">
        <f>ROWS(K$5:K5539)</f>
        <v>5535</v>
      </c>
      <c r="M5539" s="286" t="str">
        <f>IF(I5539='5.1'!$E$5,TXM!L5539,"")</f>
        <v/>
      </c>
      <c r="N5539" t="str">
        <f>IFERROR(SMALL($M$5:$M$8000,ROWS($M$5:M5539)),"")</f>
        <v/>
      </c>
      <c r="P5539" t="s">
        <v>2054</v>
      </c>
    </row>
    <row r="5540" spans="1:16" ht="14.4" customHeight="1" x14ac:dyDescent="0.25">
      <c r="A5540" t="s">
        <v>2054</v>
      </c>
      <c r="I5540" s="285" t="s">
        <v>1836</v>
      </c>
      <c r="J5540" t="s">
        <v>748</v>
      </c>
      <c r="K5540" s="300">
        <v>355824</v>
      </c>
      <c r="L5540" s="286">
        <f>ROWS(K$5:K5540)</f>
        <v>5536</v>
      </c>
      <c r="M5540" s="286" t="str">
        <f>IF(I5540='5.1'!$E$5,TXM!L5540,"")</f>
        <v/>
      </c>
      <c r="N5540" t="str">
        <f>IFERROR(SMALL($M$5:$M$8000,ROWS($M$5:M5540)),"")</f>
        <v/>
      </c>
      <c r="P5540" t="s">
        <v>2054</v>
      </c>
    </row>
    <row r="5541" spans="1:16" ht="14.4" customHeight="1" x14ac:dyDescent="0.25">
      <c r="A5541" t="s">
        <v>2054</v>
      </c>
      <c r="I5541" s="285" t="s">
        <v>1836</v>
      </c>
      <c r="J5541" t="s">
        <v>1086</v>
      </c>
      <c r="K5541" s="300">
        <v>304361</v>
      </c>
      <c r="L5541" s="286">
        <f>ROWS(K$5:K5541)</f>
        <v>5537</v>
      </c>
      <c r="M5541" s="286" t="str">
        <f>IF(I5541='5.1'!$E$5,TXM!L5541,"")</f>
        <v/>
      </c>
      <c r="N5541" t="str">
        <f>IFERROR(SMALL($M$5:$M$8000,ROWS($M$5:M5541)),"")</f>
        <v/>
      </c>
      <c r="P5541" t="s">
        <v>2054</v>
      </c>
    </row>
    <row r="5542" spans="1:16" ht="14.4" customHeight="1" x14ac:dyDescent="0.25">
      <c r="A5542" t="s">
        <v>2054</v>
      </c>
      <c r="I5542" s="285" t="s">
        <v>1836</v>
      </c>
      <c r="J5542" t="s">
        <v>800</v>
      </c>
      <c r="K5542" s="300">
        <v>248491</v>
      </c>
      <c r="L5542" s="286">
        <f>ROWS(K$5:K5542)</f>
        <v>5538</v>
      </c>
      <c r="M5542" s="286" t="str">
        <f>IF(I5542='5.1'!$E$5,TXM!L5542,"")</f>
        <v/>
      </c>
      <c r="N5542" t="str">
        <f>IFERROR(SMALL($M$5:$M$8000,ROWS($M$5:M5542)),"")</f>
        <v/>
      </c>
      <c r="P5542" t="s">
        <v>2054</v>
      </c>
    </row>
    <row r="5543" spans="1:16" ht="14.4" customHeight="1" x14ac:dyDescent="0.25">
      <c r="A5543" t="s">
        <v>2054</v>
      </c>
      <c r="I5543" s="285" t="s">
        <v>1836</v>
      </c>
      <c r="J5543" t="s">
        <v>111</v>
      </c>
      <c r="K5543" s="300">
        <v>227486</v>
      </c>
      <c r="L5543" s="286">
        <f>ROWS(K$5:K5543)</f>
        <v>5539</v>
      </c>
      <c r="M5543" s="286" t="str">
        <f>IF(I5543='5.1'!$E$5,TXM!L5543,"")</f>
        <v/>
      </c>
      <c r="N5543" t="str">
        <f>IFERROR(SMALL($M$5:$M$8000,ROWS($M$5:M5543)),"")</f>
        <v/>
      </c>
      <c r="P5543" t="s">
        <v>2054</v>
      </c>
    </row>
    <row r="5544" spans="1:16" ht="14.4" customHeight="1" x14ac:dyDescent="0.25">
      <c r="A5544" t="s">
        <v>2054</v>
      </c>
      <c r="I5544" s="285" t="s">
        <v>1836</v>
      </c>
      <c r="J5544" t="s">
        <v>782</v>
      </c>
      <c r="K5544" s="300">
        <v>227247</v>
      </c>
      <c r="L5544" s="286">
        <f>ROWS(K$5:K5544)</f>
        <v>5540</v>
      </c>
      <c r="M5544" s="286" t="str">
        <f>IF(I5544='5.1'!$E$5,TXM!L5544,"")</f>
        <v/>
      </c>
      <c r="N5544" t="str">
        <f>IFERROR(SMALL($M$5:$M$8000,ROWS($M$5:M5544)),"")</f>
        <v/>
      </c>
      <c r="P5544" t="s">
        <v>2054</v>
      </c>
    </row>
    <row r="5545" spans="1:16" ht="14.4" customHeight="1" x14ac:dyDescent="0.25">
      <c r="A5545" t="s">
        <v>2054</v>
      </c>
      <c r="I5545" s="285" t="s">
        <v>1836</v>
      </c>
      <c r="J5545" t="s">
        <v>1090</v>
      </c>
      <c r="K5545" s="300">
        <v>207806</v>
      </c>
      <c r="L5545" s="286">
        <f>ROWS(K$5:K5545)</f>
        <v>5541</v>
      </c>
      <c r="M5545" s="286" t="str">
        <f>IF(I5545='5.1'!$E$5,TXM!L5545,"")</f>
        <v/>
      </c>
      <c r="N5545" t="str">
        <f>IFERROR(SMALL($M$5:$M$8000,ROWS($M$5:M5545)),"")</f>
        <v/>
      </c>
      <c r="P5545" t="s">
        <v>2054</v>
      </c>
    </row>
    <row r="5546" spans="1:16" ht="14.4" customHeight="1" x14ac:dyDescent="0.25">
      <c r="A5546" t="s">
        <v>2054</v>
      </c>
      <c r="I5546" s="285" t="s">
        <v>1836</v>
      </c>
      <c r="J5546" t="s">
        <v>750</v>
      </c>
      <c r="K5546" s="300">
        <v>76815</v>
      </c>
      <c r="L5546" s="286">
        <f>ROWS(K$5:K5546)</f>
        <v>5542</v>
      </c>
      <c r="M5546" s="286" t="str">
        <f>IF(I5546='5.1'!$E$5,TXM!L5546,"")</f>
        <v/>
      </c>
      <c r="N5546" t="str">
        <f>IFERROR(SMALL($M$5:$M$8000,ROWS($M$5:M5546)),"")</f>
        <v/>
      </c>
      <c r="P5546" t="s">
        <v>2054</v>
      </c>
    </row>
    <row r="5547" spans="1:16" ht="14.4" customHeight="1" x14ac:dyDescent="0.25">
      <c r="A5547" t="s">
        <v>2054</v>
      </c>
      <c r="I5547" s="285" t="s">
        <v>1836</v>
      </c>
      <c r="J5547" t="s">
        <v>1084</v>
      </c>
      <c r="K5547" s="300">
        <v>70962</v>
      </c>
      <c r="L5547" s="286">
        <f>ROWS(K$5:K5547)</f>
        <v>5543</v>
      </c>
      <c r="M5547" s="286" t="str">
        <f>IF(I5547='5.1'!$E$5,TXM!L5547,"")</f>
        <v/>
      </c>
      <c r="N5547" t="str">
        <f>IFERROR(SMALL($M$5:$M$8000,ROWS($M$5:M5547)),"")</f>
        <v/>
      </c>
      <c r="P5547" t="s">
        <v>2054</v>
      </c>
    </row>
    <row r="5548" spans="1:16" ht="14.4" customHeight="1" x14ac:dyDescent="0.25">
      <c r="A5548" t="s">
        <v>2054</v>
      </c>
      <c r="I5548" s="285" t="s">
        <v>1836</v>
      </c>
      <c r="J5548" t="s">
        <v>823</v>
      </c>
      <c r="K5548" s="300">
        <v>45707</v>
      </c>
      <c r="L5548" s="286">
        <f>ROWS(K$5:K5548)</f>
        <v>5544</v>
      </c>
      <c r="M5548" s="286" t="str">
        <f>IF(I5548='5.1'!$E$5,TXM!L5548,"")</f>
        <v/>
      </c>
      <c r="N5548" t="str">
        <f>IFERROR(SMALL($M$5:$M$8000,ROWS($M$5:M5548)),"")</f>
        <v/>
      </c>
      <c r="P5548" t="s">
        <v>2054</v>
      </c>
    </row>
    <row r="5549" spans="1:16" ht="14.4" customHeight="1" x14ac:dyDescent="0.25">
      <c r="A5549" t="s">
        <v>2054</v>
      </c>
      <c r="I5549" s="285" t="s">
        <v>1836</v>
      </c>
      <c r="J5549" t="s">
        <v>711</v>
      </c>
      <c r="K5549" s="300">
        <v>34708</v>
      </c>
      <c r="L5549" s="286">
        <f>ROWS(K$5:K5549)</f>
        <v>5545</v>
      </c>
      <c r="M5549" s="286" t="str">
        <f>IF(I5549='5.1'!$E$5,TXM!L5549,"")</f>
        <v/>
      </c>
      <c r="N5549" t="str">
        <f>IFERROR(SMALL($M$5:$M$8000,ROWS($M$5:M5549)),"")</f>
        <v/>
      </c>
      <c r="P5549" t="s">
        <v>2054</v>
      </c>
    </row>
    <row r="5550" spans="1:16" ht="14.4" customHeight="1" x14ac:dyDescent="0.25">
      <c r="A5550" t="s">
        <v>2054</v>
      </c>
      <c r="I5550" s="285" t="s">
        <v>1836</v>
      </c>
      <c r="J5550" t="s">
        <v>199</v>
      </c>
      <c r="K5550" s="300">
        <v>30660</v>
      </c>
      <c r="L5550" s="286">
        <f>ROWS(K$5:K5550)</f>
        <v>5546</v>
      </c>
      <c r="M5550" s="286" t="str">
        <f>IF(I5550='5.1'!$E$5,TXM!L5550,"")</f>
        <v/>
      </c>
      <c r="N5550" t="str">
        <f>IFERROR(SMALL($M$5:$M$8000,ROWS($M$5:M5550)),"")</f>
        <v/>
      </c>
      <c r="P5550" t="s">
        <v>2054</v>
      </c>
    </row>
    <row r="5551" spans="1:16" ht="14.4" customHeight="1" x14ac:dyDescent="0.25">
      <c r="A5551" t="s">
        <v>2054</v>
      </c>
      <c r="I5551" s="285" t="s">
        <v>1836</v>
      </c>
      <c r="J5551" t="s">
        <v>764</v>
      </c>
      <c r="K5551" s="300">
        <v>26532</v>
      </c>
      <c r="L5551" s="286">
        <f>ROWS(K$5:K5551)</f>
        <v>5547</v>
      </c>
      <c r="M5551" s="286" t="str">
        <f>IF(I5551='5.1'!$E$5,TXM!L5551,"")</f>
        <v/>
      </c>
      <c r="N5551" t="str">
        <f>IFERROR(SMALL($M$5:$M$8000,ROWS($M$5:M5551)),"")</f>
        <v/>
      </c>
      <c r="P5551" t="s">
        <v>2054</v>
      </c>
    </row>
    <row r="5552" spans="1:16" ht="14.4" customHeight="1" x14ac:dyDescent="0.25">
      <c r="A5552" t="s">
        <v>2054</v>
      </c>
      <c r="I5552" s="285" t="s">
        <v>1836</v>
      </c>
      <c r="J5552" t="s">
        <v>752</v>
      </c>
      <c r="K5552" s="300">
        <v>22960</v>
      </c>
      <c r="L5552" s="286">
        <f>ROWS(K$5:K5552)</f>
        <v>5548</v>
      </c>
      <c r="M5552" s="286" t="str">
        <f>IF(I5552='5.1'!$E$5,TXM!L5552,"")</f>
        <v/>
      </c>
      <c r="N5552" t="str">
        <f>IFERROR(SMALL($M$5:$M$8000,ROWS($M$5:M5552)),"")</f>
        <v/>
      </c>
      <c r="P5552" t="s">
        <v>2054</v>
      </c>
    </row>
    <row r="5553" spans="1:16" ht="14.4" customHeight="1" x14ac:dyDescent="0.25">
      <c r="A5553" t="s">
        <v>2054</v>
      </c>
      <c r="I5553" s="285" t="s">
        <v>1836</v>
      </c>
      <c r="J5553" t="s">
        <v>756</v>
      </c>
      <c r="K5553" s="300">
        <v>15899</v>
      </c>
      <c r="L5553" s="286">
        <f>ROWS(K$5:K5553)</f>
        <v>5549</v>
      </c>
      <c r="M5553" s="286" t="str">
        <f>IF(I5553='5.1'!$E$5,TXM!L5553,"")</f>
        <v/>
      </c>
      <c r="N5553" t="str">
        <f>IFERROR(SMALL($M$5:$M$8000,ROWS($M$5:M5553)),"")</f>
        <v/>
      </c>
      <c r="P5553" t="s">
        <v>2054</v>
      </c>
    </row>
    <row r="5554" spans="1:16" ht="14.4" customHeight="1" x14ac:dyDescent="0.25">
      <c r="A5554" t="s">
        <v>2054</v>
      </c>
      <c r="I5554" s="285" t="s">
        <v>1836</v>
      </c>
      <c r="J5554" t="s">
        <v>106</v>
      </c>
      <c r="K5554" s="300">
        <v>11999</v>
      </c>
      <c r="L5554" s="286">
        <f>ROWS(K$5:K5554)</f>
        <v>5550</v>
      </c>
      <c r="M5554" s="286" t="str">
        <f>IF(I5554='5.1'!$E$5,TXM!L5554,"")</f>
        <v/>
      </c>
      <c r="N5554" t="str">
        <f>IFERROR(SMALL($M$5:$M$8000,ROWS($M$5:M5554)),"")</f>
        <v/>
      </c>
      <c r="P5554" t="s">
        <v>2054</v>
      </c>
    </row>
    <row r="5555" spans="1:16" ht="14.4" customHeight="1" x14ac:dyDescent="0.25">
      <c r="A5555" t="s">
        <v>2054</v>
      </c>
      <c r="I5555" s="285" t="s">
        <v>1836</v>
      </c>
      <c r="J5555" t="s">
        <v>742</v>
      </c>
      <c r="K5555" s="300">
        <v>11483</v>
      </c>
      <c r="L5555" s="286">
        <f>ROWS(K$5:K5555)</f>
        <v>5551</v>
      </c>
      <c r="M5555" s="286" t="str">
        <f>IF(I5555='5.1'!$E$5,TXM!L5555,"")</f>
        <v/>
      </c>
      <c r="N5555" t="str">
        <f>IFERROR(SMALL($M$5:$M$8000,ROWS($M$5:M5555)),"")</f>
        <v/>
      </c>
      <c r="P5555" t="s">
        <v>2054</v>
      </c>
    </row>
    <row r="5556" spans="1:16" ht="14.4" customHeight="1" x14ac:dyDescent="0.25">
      <c r="A5556" t="s">
        <v>2054</v>
      </c>
      <c r="I5556" s="285" t="s">
        <v>1836</v>
      </c>
      <c r="J5556" t="s">
        <v>713</v>
      </c>
      <c r="K5556" s="300">
        <v>11167</v>
      </c>
      <c r="L5556" s="286">
        <f>ROWS(K$5:K5556)</f>
        <v>5552</v>
      </c>
      <c r="M5556" s="286" t="str">
        <f>IF(I5556='5.1'!$E$5,TXM!L5556,"")</f>
        <v/>
      </c>
      <c r="N5556" t="str">
        <f>IFERROR(SMALL($M$5:$M$8000,ROWS($M$5:M5556)),"")</f>
        <v/>
      </c>
      <c r="P5556" t="s">
        <v>2054</v>
      </c>
    </row>
    <row r="5557" spans="1:16" ht="14.4" customHeight="1" x14ac:dyDescent="0.25">
      <c r="A5557" t="s">
        <v>2054</v>
      </c>
      <c r="I5557" s="285" t="s">
        <v>1836</v>
      </c>
      <c r="J5557" t="s">
        <v>776</v>
      </c>
      <c r="K5557" s="300">
        <v>6858</v>
      </c>
      <c r="L5557" s="286">
        <f>ROWS(K$5:K5557)</f>
        <v>5553</v>
      </c>
      <c r="M5557" s="286" t="str">
        <f>IF(I5557='5.1'!$E$5,TXM!L5557,"")</f>
        <v/>
      </c>
      <c r="N5557" t="str">
        <f>IFERROR(SMALL($M$5:$M$8000,ROWS($M$5:M5557)),"")</f>
        <v/>
      </c>
      <c r="P5557" t="s">
        <v>2054</v>
      </c>
    </row>
    <row r="5558" spans="1:16" ht="14.4" customHeight="1" x14ac:dyDescent="0.25">
      <c r="A5558" t="s">
        <v>2054</v>
      </c>
      <c r="I5558" s="285" t="s">
        <v>1836</v>
      </c>
      <c r="J5558" t="s">
        <v>1094</v>
      </c>
      <c r="K5558" s="300">
        <v>6082</v>
      </c>
      <c r="L5558" s="286">
        <f>ROWS(K$5:K5558)</f>
        <v>5554</v>
      </c>
      <c r="M5558" s="286" t="str">
        <f>IF(I5558='5.1'!$E$5,TXM!L5558,"")</f>
        <v/>
      </c>
      <c r="N5558" t="str">
        <f>IFERROR(SMALL($M$5:$M$8000,ROWS($M$5:M5558)),"")</f>
        <v/>
      </c>
      <c r="P5558" t="s">
        <v>2054</v>
      </c>
    </row>
    <row r="5559" spans="1:16" ht="14.4" customHeight="1" x14ac:dyDescent="0.25">
      <c r="A5559" t="s">
        <v>2054</v>
      </c>
      <c r="I5559" s="285" t="s">
        <v>1836</v>
      </c>
      <c r="J5559" t="s">
        <v>1089</v>
      </c>
      <c r="K5559" s="300">
        <v>3674</v>
      </c>
      <c r="L5559" s="286">
        <f>ROWS(K$5:K5559)</f>
        <v>5555</v>
      </c>
      <c r="M5559" s="286" t="str">
        <f>IF(I5559='5.1'!$E$5,TXM!L5559,"")</f>
        <v/>
      </c>
      <c r="N5559" t="str">
        <f>IFERROR(SMALL($M$5:$M$8000,ROWS($M$5:M5559)),"")</f>
        <v/>
      </c>
      <c r="P5559" t="s">
        <v>2054</v>
      </c>
    </row>
    <row r="5560" spans="1:16" ht="14.4" customHeight="1" x14ac:dyDescent="0.25">
      <c r="A5560" t="s">
        <v>2054</v>
      </c>
      <c r="I5560" s="285" t="s">
        <v>1836</v>
      </c>
      <c r="J5560" t="s">
        <v>197</v>
      </c>
      <c r="K5560" s="300">
        <v>2774</v>
      </c>
      <c r="L5560" s="286">
        <f>ROWS(K$5:K5560)</f>
        <v>5556</v>
      </c>
      <c r="M5560" s="286" t="str">
        <f>IF(I5560='5.1'!$E$5,TXM!L5560,"")</f>
        <v/>
      </c>
      <c r="N5560" t="str">
        <f>IFERROR(SMALL($M$5:$M$8000,ROWS($M$5:M5560)),"")</f>
        <v/>
      </c>
      <c r="P5560" t="s">
        <v>2054</v>
      </c>
    </row>
    <row r="5561" spans="1:16" ht="14.4" customHeight="1" x14ac:dyDescent="0.25">
      <c r="A5561" t="s">
        <v>2054</v>
      </c>
      <c r="I5561" s="285" t="s">
        <v>1836</v>
      </c>
      <c r="J5561" t="s">
        <v>1078</v>
      </c>
      <c r="K5561" s="300">
        <v>2482</v>
      </c>
      <c r="L5561" s="286">
        <f>ROWS(K$5:K5561)</f>
        <v>5557</v>
      </c>
      <c r="M5561" s="286" t="str">
        <f>IF(I5561='5.1'!$E$5,TXM!L5561,"")</f>
        <v/>
      </c>
      <c r="N5561" t="str">
        <f>IFERROR(SMALL($M$5:$M$8000,ROWS($M$5:M5561)),"")</f>
        <v/>
      </c>
      <c r="P5561" t="s">
        <v>2054</v>
      </c>
    </row>
    <row r="5562" spans="1:16" ht="14.4" customHeight="1" x14ac:dyDescent="0.25">
      <c r="A5562" t="s">
        <v>2054</v>
      </c>
      <c r="I5562" s="285" t="s">
        <v>1836</v>
      </c>
      <c r="J5562" t="s">
        <v>768</v>
      </c>
      <c r="K5562" s="300">
        <v>2282</v>
      </c>
      <c r="L5562" s="286">
        <f>ROWS(K$5:K5562)</f>
        <v>5558</v>
      </c>
      <c r="M5562" s="286" t="str">
        <f>IF(I5562='5.1'!$E$5,TXM!L5562,"")</f>
        <v/>
      </c>
      <c r="N5562" t="str">
        <f>IFERROR(SMALL($M$5:$M$8000,ROWS($M$5:M5562)),"")</f>
        <v/>
      </c>
      <c r="P5562" t="s">
        <v>2054</v>
      </c>
    </row>
    <row r="5563" spans="1:16" ht="14.4" customHeight="1" x14ac:dyDescent="0.25">
      <c r="A5563" t="s">
        <v>2054</v>
      </c>
      <c r="I5563" s="285" t="s">
        <v>1836</v>
      </c>
      <c r="J5563" t="s">
        <v>754</v>
      </c>
      <c r="K5563" s="300">
        <v>1929</v>
      </c>
      <c r="L5563" s="286">
        <f>ROWS(K$5:K5563)</f>
        <v>5559</v>
      </c>
      <c r="M5563" s="286" t="str">
        <f>IF(I5563='5.1'!$E$5,TXM!L5563,"")</f>
        <v/>
      </c>
      <c r="N5563" t="str">
        <f>IFERROR(SMALL($M$5:$M$8000,ROWS($M$5:M5563)),"")</f>
        <v/>
      </c>
      <c r="P5563" t="s">
        <v>2054</v>
      </c>
    </row>
    <row r="5564" spans="1:16" ht="14.4" customHeight="1" x14ac:dyDescent="0.25">
      <c r="A5564" t="s">
        <v>2054</v>
      </c>
      <c r="I5564" s="285" t="s">
        <v>1836</v>
      </c>
      <c r="J5564" t="s">
        <v>770</v>
      </c>
      <c r="K5564" s="300">
        <v>1182</v>
      </c>
      <c r="L5564" s="286">
        <f>ROWS(K$5:K5564)</f>
        <v>5560</v>
      </c>
      <c r="M5564" s="286" t="str">
        <f>IF(I5564='5.1'!$E$5,TXM!L5564,"")</f>
        <v/>
      </c>
      <c r="N5564" t="str">
        <f>IFERROR(SMALL($M$5:$M$8000,ROWS($M$5:M5564)),"")</f>
        <v/>
      </c>
      <c r="P5564" t="s">
        <v>2054</v>
      </c>
    </row>
    <row r="5565" spans="1:16" ht="14.4" customHeight="1" x14ac:dyDescent="0.25">
      <c r="A5565" t="s">
        <v>2054</v>
      </c>
      <c r="I5565" s="285" t="s">
        <v>1836</v>
      </c>
      <c r="J5565" t="s">
        <v>772</v>
      </c>
      <c r="K5565" s="300">
        <v>263</v>
      </c>
      <c r="L5565" s="286">
        <f>ROWS(K$5:K5565)</f>
        <v>5561</v>
      </c>
      <c r="M5565" s="286" t="str">
        <f>IF(I5565='5.1'!$E$5,TXM!L5565,"")</f>
        <v/>
      </c>
      <c r="N5565" t="str">
        <f>IFERROR(SMALL($M$5:$M$8000,ROWS($M$5:M5565)),"")</f>
        <v/>
      </c>
      <c r="P5565" t="s">
        <v>2054</v>
      </c>
    </row>
    <row r="5566" spans="1:16" ht="14.4" customHeight="1" x14ac:dyDescent="0.25">
      <c r="A5566" t="s">
        <v>2054</v>
      </c>
      <c r="I5566" s="285" t="s">
        <v>1836</v>
      </c>
      <c r="J5566" t="s">
        <v>1091</v>
      </c>
      <c r="K5566" s="300">
        <v>209</v>
      </c>
      <c r="L5566" s="286">
        <f>ROWS(K$5:K5566)</f>
        <v>5562</v>
      </c>
      <c r="M5566" s="286" t="str">
        <f>IF(I5566='5.1'!$E$5,TXM!L5566,"")</f>
        <v/>
      </c>
      <c r="N5566" t="str">
        <f>IFERROR(SMALL($M$5:$M$8000,ROWS($M$5:M5566)),"")</f>
        <v/>
      </c>
      <c r="P5566" t="s">
        <v>2054</v>
      </c>
    </row>
    <row r="5567" spans="1:16" ht="14.4" customHeight="1" x14ac:dyDescent="0.25">
      <c r="A5567" t="s">
        <v>2054</v>
      </c>
      <c r="I5567" s="285" t="s">
        <v>1836</v>
      </c>
      <c r="J5567" t="s">
        <v>109</v>
      </c>
      <c r="K5567" s="300">
        <v>136</v>
      </c>
      <c r="L5567" s="286">
        <f>ROWS(K$5:K5567)</f>
        <v>5563</v>
      </c>
      <c r="M5567" s="286" t="str">
        <f>IF(I5567='5.1'!$E$5,TXM!L5567,"")</f>
        <v/>
      </c>
      <c r="N5567" t="str">
        <f>IFERROR(SMALL($M$5:$M$8000,ROWS($M$5:M5567)),"")</f>
        <v/>
      </c>
      <c r="P5567" t="s">
        <v>2054</v>
      </c>
    </row>
    <row r="5568" spans="1:16" ht="14.4" customHeight="1" x14ac:dyDescent="0.25">
      <c r="A5568" t="s">
        <v>2054</v>
      </c>
      <c r="I5568" s="285" t="s">
        <v>1836</v>
      </c>
      <c r="J5568" t="s">
        <v>1085</v>
      </c>
      <c r="K5568" s="300">
        <v>38</v>
      </c>
      <c r="L5568" s="286">
        <f>ROWS(K$5:K5568)</f>
        <v>5564</v>
      </c>
      <c r="M5568" s="286" t="str">
        <f>IF(I5568='5.1'!$E$5,TXM!L5568,"")</f>
        <v/>
      </c>
      <c r="N5568" t="str">
        <f>IFERROR(SMALL($M$5:$M$8000,ROWS($M$5:M5568)),"")</f>
        <v/>
      </c>
      <c r="P5568" t="s">
        <v>2054</v>
      </c>
    </row>
    <row r="5569" spans="1:16" ht="14.4" customHeight="1" x14ac:dyDescent="0.25">
      <c r="A5569" t="s">
        <v>2054</v>
      </c>
      <c r="I5569" s="285" t="s">
        <v>1836</v>
      </c>
      <c r="J5569" t="s">
        <v>1088</v>
      </c>
      <c r="K5569" s="300">
        <v>20</v>
      </c>
      <c r="L5569" s="286">
        <f>ROWS(K$5:K5569)</f>
        <v>5565</v>
      </c>
      <c r="M5569" s="286" t="str">
        <f>IF(I5569='5.1'!$E$5,TXM!L5569,"")</f>
        <v/>
      </c>
      <c r="N5569" t="str">
        <f>IFERROR(SMALL($M$5:$M$8000,ROWS($M$5:M5569)),"")</f>
        <v/>
      </c>
      <c r="P5569" t="s">
        <v>2054</v>
      </c>
    </row>
    <row r="5570" spans="1:16" ht="14.4" customHeight="1" x14ac:dyDescent="0.25">
      <c r="A5570" t="s">
        <v>2054</v>
      </c>
      <c r="I5570" s="285" t="s">
        <v>1839</v>
      </c>
      <c r="J5570" t="s">
        <v>118</v>
      </c>
      <c r="K5570" s="300">
        <v>172379984</v>
      </c>
      <c r="L5570" s="286">
        <f>ROWS(K$5:K5570)</f>
        <v>5566</v>
      </c>
      <c r="M5570" s="286" t="str">
        <f>IF(I5570='5.1'!$E$5,TXM!L5570,"")</f>
        <v/>
      </c>
      <c r="N5570" t="str">
        <f>IFERROR(SMALL($M$5:$M$8000,ROWS($M$5:M5570)),"")</f>
        <v/>
      </c>
      <c r="P5570" t="s">
        <v>2054</v>
      </c>
    </row>
    <row r="5571" spans="1:16" ht="14.4" customHeight="1" x14ac:dyDescent="0.25">
      <c r="A5571" t="s">
        <v>2054</v>
      </c>
      <c r="I5571" s="285" t="s">
        <v>1839</v>
      </c>
      <c r="J5571" t="s">
        <v>106</v>
      </c>
      <c r="K5571" s="300">
        <v>118161494</v>
      </c>
      <c r="L5571" s="286">
        <f>ROWS(K$5:K5571)</f>
        <v>5567</v>
      </c>
      <c r="M5571" s="286" t="str">
        <f>IF(I5571='5.1'!$E$5,TXM!L5571,"")</f>
        <v/>
      </c>
      <c r="N5571" t="str">
        <f>IFERROR(SMALL($M$5:$M$8000,ROWS($M$5:M5571)),"")</f>
        <v/>
      </c>
      <c r="P5571" t="s">
        <v>2054</v>
      </c>
    </row>
    <row r="5572" spans="1:16" ht="14.4" customHeight="1" x14ac:dyDescent="0.25">
      <c r="A5572" t="s">
        <v>2054</v>
      </c>
      <c r="I5572" s="285" t="s">
        <v>1839</v>
      </c>
      <c r="J5572" t="s">
        <v>113</v>
      </c>
      <c r="K5572" s="300">
        <v>99893566</v>
      </c>
      <c r="L5572" s="286">
        <f>ROWS(K$5:K5572)</f>
        <v>5568</v>
      </c>
      <c r="M5572" s="286" t="str">
        <f>IF(I5572='5.1'!$E$5,TXM!L5572,"")</f>
        <v/>
      </c>
      <c r="N5572" t="str">
        <f>IFERROR(SMALL($M$5:$M$8000,ROWS($M$5:M5572)),"")</f>
        <v/>
      </c>
      <c r="P5572" t="s">
        <v>2054</v>
      </c>
    </row>
    <row r="5573" spans="1:16" ht="14.4" customHeight="1" x14ac:dyDescent="0.25">
      <c r="A5573" t="s">
        <v>2054</v>
      </c>
      <c r="I5573" s="285" t="s">
        <v>1839</v>
      </c>
      <c r="J5573" t="s">
        <v>107</v>
      </c>
      <c r="K5573" s="300">
        <v>82070961</v>
      </c>
      <c r="L5573" s="286">
        <f>ROWS(K$5:K5573)</f>
        <v>5569</v>
      </c>
      <c r="M5573" s="286" t="str">
        <f>IF(I5573='5.1'!$E$5,TXM!L5573,"")</f>
        <v/>
      </c>
      <c r="N5573" t="str">
        <f>IFERROR(SMALL($M$5:$M$8000,ROWS($M$5:M5573)),"")</f>
        <v/>
      </c>
      <c r="P5573" t="s">
        <v>2054</v>
      </c>
    </row>
    <row r="5574" spans="1:16" ht="14.4" customHeight="1" x14ac:dyDescent="0.25">
      <c r="A5574" t="s">
        <v>2054</v>
      </c>
      <c r="I5574" s="285" t="s">
        <v>1839</v>
      </c>
      <c r="J5574" t="s">
        <v>102</v>
      </c>
      <c r="K5574" s="300">
        <v>31524296</v>
      </c>
      <c r="L5574" s="286">
        <f>ROWS(K$5:K5574)</f>
        <v>5570</v>
      </c>
      <c r="M5574" s="286" t="str">
        <f>IF(I5574='5.1'!$E$5,TXM!L5574,"")</f>
        <v/>
      </c>
      <c r="N5574" t="str">
        <f>IFERROR(SMALL($M$5:$M$8000,ROWS($M$5:M5574)),"")</f>
        <v/>
      </c>
      <c r="P5574" t="s">
        <v>2054</v>
      </c>
    </row>
    <row r="5575" spans="1:16" ht="14.4" customHeight="1" x14ac:dyDescent="0.25">
      <c r="A5575" t="s">
        <v>2054</v>
      </c>
      <c r="I5575" s="285" t="s">
        <v>1839</v>
      </c>
      <c r="J5575" t="s">
        <v>762</v>
      </c>
      <c r="K5575" s="300">
        <v>24262898</v>
      </c>
      <c r="L5575" s="286">
        <f>ROWS(K$5:K5575)</f>
        <v>5571</v>
      </c>
      <c r="M5575" s="286" t="str">
        <f>IF(I5575='5.1'!$E$5,TXM!L5575,"")</f>
        <v/>
      </c>
      <c r="N5575" t="str">
        <f>IFERROR(SMALL($M$5:$M$8000,ROWS($M$5:M5575)),"")</f>
        <v/>
      </c>
      <c r="P5575" t="s">
        <v>2054</v>
      </c>
    </row>
    <row r="5576" spans="1:16" ht="14.4" customHeight="1" x14ac:dyDescent="0.25">
      <c r="A5576" t="s">
        <v>2054</v>
      </c>
      <c r="I5576" s="285" t="s">
        <v>1839</v>
      </c>
      <c r="J5576" t="s">
        <v>197</v>
      </c>
      <c r="K5576" s="300">
        <v>18119459</v>
      </c>
      <c r="L5576" s="286">
        <f>ROWS(K$5:K5576)</f>
        <v>5572</v>
      </c>
      <c r="M5576" s="286" t="str">
        <f>IF(I5576='5.1'!$E$5,TXM!L5576,"")</f>
        <v/>
      </c>
      <c r="N5576" t="str">
        <f>IFERROR(SMALL($M$5:$M$8000,ROWS($M$5:M5576)),"")</f>
        <v/>
      </c>
      <c r="P5576" t="s">
        <v>2054</v>
      </c>
    </row>
    <row r="5577" spans="1:16" ht="14.4" customHeight="1" x14ac:dyDescent="0.25">
      <c r="A5577" t="s">
        <v>2054</v>
      </c>
      <c r="I5577" s="285" t="s">
        <v>1839</v>
      </c>
      <c r="J5577" t="s">
        <v>115</v>
      </c>
      <c r="K5577" s="300">
        <v>13314437</v>
      </c>
      <c r="L5577" s="286">
        <f>ROWS(K$5:K5577)</f>
        <v>5573</v>
      </c>
      <c r="M5577" s="286" t="str">
        <f>IF(I5577='5.1'!$E$5,TXM!L5577,"")</f>
        <v/>
      </c>
      <c r="N5577" t="str">
        <f>IFERROR(SMALL($M$5:$M$8000,ROWS($M$5:M5577)),"")</f>
        <v/>
      </c>
      <c r="P5577" t="s">
        <v>2054</v>
      </c>
    </row>
    <row r="5578" spans="1:16" ht="14.4" customHeight="1" x14ac:dyDescent="0.25">
      <c r="A5578" t="s">
        <v>2054</v>
      </c>
      <c r="I5578" s="285" t="s">
        <v>1839</v>
      </c>
      <c r="J5578" t="s">
        <v>117</v>
      </c>
      <c r="K5578" s="300">
        <v>11942816</v>
      </c>
      <c r="L5578" s="286">
        <f>ROWS(K$5:K5578)</f>
        <v>5574</v>
      </c>
      <c r="M5578" s="286" t="str">
        <f>IF(I5578='5.1'!$E$5,TXM!L5578,"")</f>
        <v/>
      </c>
      <c r="N5578" t="str">
        <f>IFERROR(SMALL($M$5:$M$8000,ROWS($M$5:M5578)),"")</f>
        <v/>
      </c>
      <c r="P5578" t="s">
        <v>2054</v>
      </c>
    </row>
    <row r="5579" spans="1:16" ht="14.4" customHeight="1" x14ac:dyDescent="0.25">
      <c r="A5579" t="s">
        <v>2054</v>
      </c>
      <c r="I5579" s="285" t="s">
        <v>1839</v>
      </c>
      <c r="J5579" t="s">
        <v>774</v>
      </c>
      <c r="K5579" s="300">
        <v>10084814</v>
      </c>
      <c r="L5579" s="286">
        <f>ROWS(K$5:K5579)</f>
        <v>5575</v>
      </c>
      <c r="M5579" s="286" t="str">
        <f>IF(I5579='5.1'!$E$5,TXM!L5579,"")</f>
        <v/>
      </c>
      <c r="N5579" t="str">
        <f>IFERROR(SMALL($M$5:$M$8000,ROWS($M$5:M5579)),"")</f>
        <v/>
      </c>
      <c r="P5579" t="s">
        <v>2054</v>
      </c>
    </row>
    <row r="5580" spans="1:16" ht="14.4" customHeight="1" x14ac:dyDescent="0.25">
      <c r="A5580" t="s">
        <v>2054</v>
      </c>
      <c r="I5580" s="285" t="s">
        <v>1839</v>
      </c>
      <c r="J5580" t="s">
        <v>110</v>
      </c>
      <c r="K5580" s="300">
        <v>10082424</v>
      </c>
      <c r="L5580" s="286">
        <f>ROWS(K$5:K5580)</f>
        <v>5576</v>
      </c>
      <c r="M5580" s="286" t="str">
        <f>IF(I5580='5.1'!$E$5,TXM!L5580,"")</f>
        <v/>
      </c>
      <c r="N5580" t="str">
        <f>IFERROR(SMALL($M$5:$M$8000,ROWS($M$5:M5580)),"")</f>
        <v/>
      </c>
      <c r="P5580" t="s">
        <v>2054</v>
      </c>
    </row>
    <row r="5581" spans="1:16" ht="14.4" customHeight="1" x14ac:dyDescent="0.25">
      <c r="A5581" t="s">
        <v>2054</v>
      </c>
      <c r="I5581" s="285" t="s">
        <v>1839</v>
      </c>
      <c r="J5581" t="s">
        <v>768</v>
      </c>
      <c r="K5581" s="300">
        <v>8871792</v>
      </c>
      <c r="L5581" s="286">
        <f>ROWS(K$5:K5581)</f>
        <v>5577</v>
      </c>
      <c r="M5581" s="286" t="str">
        <f>IF(I5581='5.1'!$E$5,TXM!L5581,"")</f>
        <v/>
      </c>
      <c r="N5581" t="str">
        <f>IFERROR(SMALL($M$5:$M$8000,ROWS($M$5:M5581)),"")</f>
        <v/>
      </c>
      <c r="P5581" t="s">
        <v>2054</v>
      </c>
    </row>
    <row r="5582" spans="1:16" ht="14.4" customHeight="1" x14ac:dyDescent="0.25">
      <c r="A5582" t="s">
        <v>2054</v>
      </c>
      <c r="I5582" s="285" t="s">
        <v>1839</v>
      </c>
      <c r="J5582" t="s">
        <v>806</v>
      </c>
      <c r="K5582" s="300">
        <v>8674567</v>
      </c>
      <c r="L5582" s="286">
        <f>ROWS(K$5:K5582)</f>
        <v>5578</v>
      </c>
      <c r="M5582" s="286" t="str">
        <f>IF(I5582='5.1'!$E$5,TXM!L5582,"")</f>
        <v/>
      </c>
      <c r="N5582" t="str">
        <f>IFERROR(SMALL($M$5:$M$8000,ROWS($M$5:M5582)),"")</f>
        <v/>
      </c>
      <c r="P5582" t="s">
        <v>2054</v>
      </c>
    </row>
    <row r="5583" spans="1:16" ht="14.4" customHeight="1" x14ac:dyDescent="0.25">
      <c r="A5583" t="s">
        <v>2054</v>
      </c>
      <c r="I5583" s="285" t="s">
        <v>1839</v>
      </c>
      <c r="J5583" t="s">
        <v>752</v>
      </c>
      <c r="K5583" s="300">
        <v>8270856</v>
      </c>
      <c r="L5583" s="286">
        <f>ROWS(K$5:K5583)</f>
        <v>5579</v>
      </c>
      <c r="M5583" s="286" t="str">
        <f>IF(I5583='5.1'!$E$5,TXM!L5583,"")</f>
        <v/>
      </c>
      <c r="N5583" t="str">
        <f>IFERROR(SMALL($M$5:$M$8000,ROWS($M$5:M5583)),"")</f>
        <v/>
      </c>
      <c r="P5583" t="s">
        <v>2054</v>
      </c>
    </row>
    <row r="5584" spans="1:16" ht="14.4" customHeight="1" x14ac:dyDescent="0.25">
      <c r="A5584" t="s">
        <v>2054</v>
      </c>
      <c r="I5584" s="285" t="s">
        <v>1839</v>
      </c>
      <c r="J5584" t="s">
        <v>105</v>
      </c>
      <c r="K5584" s="300">
        <v>6955865</v>
      </c>
      <c r="L5584" s="286">
        <f>ROWS(K$5:K5584)</f>
        <v>5580</v>
      </c>
      <c r="M5584" s="286" t="str">
        <f>IF(I5584='5.1'!$E$5,TXM!L5584,"")</f>
        <v/>
      </c>
      <c r="N5584" t="str">
        <f>IFERROR(SMALL($M$5:$M$8000,ROWS($M$5:M5584)),"")</f>
        <v/>
      </c>
      <c r="P5584" t="s">
        <v>2054</v>
      </c>
    </row>
    <row r="5585" spans="1:16" ht="14.4" customHeight="1" x14ac:dyDescent="0.25">
      <c r="A5585" t="s">
        <v>2054</v>
      </c>
      <c r="I5585" s="285" t="s">
        <v>1839</v>
      </c>
      <c r="J5585" t="s">
        <v>736</v>
      </c>
      <c r="K5585" s="300">
        <v>6254196</v>
      </c>
      <c r="L5585" s="286">
        <f>ROWS(K$5:K5585)</f>
        <v>5581</v>
      </c>
      <c r="M5585" s="286" t="str">
        <f>IF(I5585='5.1'!$E$5,TXM!L5585,"")</f>
        <v/>
      </c>
      <c r="N5585" t="str">
        <f>IFERROR(SMALL($M$5:$M$8000,ROWS($M$5:M5585)),"")</f>
        <v/>
      </c>
      <c r="P5585" t="s">
        <v>2054</v>
      </c>
    </row>
    <row r="5586" spans="1:16" ht="14.4" customHeight="1" x14ac:dyDescent="0.25">
      <c r="A5586" t="s">
        <v>2054</v>
      </c>
      <c r="I5586" s="285" t="s">
        <v>1839</v>
      </c>
      <c r="J5586" t="s">
        <v>1090</v>
      </c>
      <c r="K5586" s="300">
        <v>5897916</v>
      </c>
      <c r="L5586" s="286">
        <f>ROWS(K$5:K5586)</f>
        <v>5582</v>
      </c>
      <c r="M5586" s="286" t="str">
        <f>IF(I5586='5.1'!$E$5,TXM!L5586,"")</f>
        <v/>
      </c>
      <c r="N5586" t="str">
        <f>IFERROR(SMALL($M$5:$M$8000,ROWS($M$5:M5586)),"")</f>
        <v/>
      </c>
      <c r="P5586" t="s">
        <v>2054</v>
      </c>
    </row>
    <row r="5587" spans="1:16" ht="14.4" customHeight="1" x14ac:dyDescent="0.25">
      <c r="A5587" t="s">
        <v>2054</v>
      </c>
      <c r="I5587" s="285" t="s">
        <v>1839</v>
      </c>
      <c r="J5587" t="s">
        <v>723</v>
      </c>
      <c r="K5587" s="300">
        <v>5242022</v>
      </c>
      <c r="L5587" s="286">
        <f>ROWS(K$5:K5587)</f>
        <v>5583</v>
      </c>
      <c r="M5587" s="286" t="str">
        <f>IF(I5587='5.1'!$E$5,TXM!L5587,"")</f>
        <v/>
      </c>
      <c r="N5587" t="str">
        <f>IFERROR(SMALL($M$5:$M$8000,ROWS($M$5:M5587)),"")</f>
        <v/>
      </c>
      <c r="P5587" t="s">
        <v>2054</v>
      </c>
    </row>
    <row r="5588" spans="1:16" ht="14.4" customHeight="1" x14ac:dyDescent="0.25">
      <c r="A5588" t="s">
        <v>2054</v>
      </c>
      <c r="I5588" s="285" t="s">
        <v>1839</v>
      </c>
      <c r="J5588" t="s">
        <v>746</v>
      </c>
      <c r="K5588" s="300">
        <v>5060317</v>
      </c>
      <c r="L5588" s="286">
        <f>ROWS(K$5:K5588)</f>
        <v>5584</v>
      </c>
      <c r="M5588" s="286" t="str">
        <f>IF(I5588='5.1'!$E$5,TXM!L5588,"")</f>
        <v/>
      </c>
      <c r="N5588" t="str">
        <f>IFERROR(SMALL($M$5:$M$8000,ROWS($M$5:M5588)),"")</f>
        <v/>
      </c>
      <c r="P5588" t="s">
        <v>2054</v>
      </c>
    </row>
    <row r="5589" spans="1:16" ht="14.4" customHeight="1" x14ac:dyDescent="0.25">
      <c r="A5589" t="s">
        <v>2054</v>
      </c>
      <c r="I5589" s="285" t="s">
        <v>1839</v>
      </c>
      <c r="J5589" t="s">
        <v>116</v>
      </c>
      <c r="K5589" s="300">
        <v>4280991</v>
      </c>
      <c r="L5589" s="286">
        <f>ROWS(K$5:K5589)</f>
        <v>5585</v>
      </c>
      <c r="M5589" s="286" t="str">
        <f>IF(I5589='5.1'!$E$5,TXM!L5589,"")</f>
        <v/>
      </c>
      <c r="N5589" t="str">
        <f>IFERROR(SMALL($M$5:$M$8000,ROWS($M$5:M5589)),"")</f>
        <v/>
      </c>
      <c r="P5589" t="s">
        <v>2054</v>
      </c>
    </row>
    <row r="5590" spans="1:16" ht="14.4" customHeight="1" x14ac:dyDescent="0.25">
      <c r="A5590" t="s">
        <v>2054</v>
      </c>
      <c r="I5590" s="285" t="s">
        <v>1839</v>
      </c>
      <c r="J5590" t="s">
        <v>1089</v>
      </c>
      <c r="K5590" s="300">
        <v>3926583</v>
      </c>
      <c r="L5590" s="286">
        <f>ROWS(K$5:K5590)</f>
        <v>5586</v>
      </c>
      <c r="M5590" s="286" t="str">
        <f>IF(I5590='5.1'!$E$5,TXM!L5590,"")</f>
        <v/>
      </c>
      <c r="N5590" t="str">
        <f>IFERROR(SMALL($M$5:$M$8000,ROWS($M$5:M5590)),"")</f>
        <v/>
      </c>
      <c r="P5590" t="s">
        <v>2054</v>
      </c>
    </row>
    <row r="5591" spans="1:16" ht="14.4" customHeight="1" x14ac:dyDescent="0.25">
      <c r="A5591" t="s">
        <v>2054</v>
      </c>
      <c r="I5591" s="285" t="s">
        <v>1839</v>
      </c>
      <c r="J5591" t="s">
        <v>821</v>
      </c>
      <c r="K5591" s="300">
        <v>2433232</v>
      </c>
      <c r="L5591" s="286">
        <f>ROWS(K$5:K5591)</f>
        <v>5587</v>
      </c>
      <c r="M5591" s="286" t="str">
        <f>IF(I5591='5.1'!$E$5,TXM!L5591,"")</f>
        <v/>
      </c>
      <c r="N5591" t="str">
        <f>IFERROR(SMALL($M$5:$M$8000,ROWS($M$5:M5591)),"")</f>
        <v/>
      </c>
      <c r="P5591" t="s">
        <v>2054</v>
      </c>
    </row>
    <row r="5592" spans="1:16" ht="14.4" customHeight="1" x14ac:dyDescent="0.25">
      <c r="A5592" t="s">
        <v>2054</v>
      </c>
      <c r="I5592" s="285" t="s">
        <v>1839</v>
      </c>
      <c r="J5592" t="s">
        <v>786</v>
      </c>
      <c r="K5592" s="300">
        <v>2221380</v>
      </c>
      <c r="L5592" s="286">
        <f>ROWS(K$5:K5592)</f>
        <v>5588</v>
      </c>
      <c r="M5592" s="286" t="str">
        <f>IF(I5592='5.1'!$E$5,TXM!L5592,"")</f>
        <v/>
      </c>
      <c r="N5592" t="str">
        <f>IFERROR(SMALL($M$5:$M$8000,ROWS($M$5:M5592)),"")</f>
        <v/>
      </c>
      <c r="P5592" t="s">
        <v>2054</v>
      </c>
    </row>
    <row r="5593" spans="1:16" ht="14.4" customHeight="1" x14ac:dyDescent="0.25">
      <c r="A5593" t="s">
        <v>2054</v>
      </c>
      <c r="I5593" s="285" t="s">
        <v>1839</v>
      </c>
      <c r="J5593" t="s">
        <v>119</v>
      </c>
      <c r="K5593" s="300">
        <v>2115572</v>
      </c>
      <c r="L5593" s="286">
        <f>ROWS(K$5:K5593)</f>
        <v>5589</v>
      </c>
      <c r="M5593" s="286" t="str">
        <f>IF(I5593='5.1'!$E$5,TXM!L5593,"")</f>
        <v/>
      </c>
      <c r="N5593" t="str">
        <f>IFERROR(SMALL($M$5:$M$8000,ROWS($M$5:M5593)),"")</f>
        <v/>
      </c>
      <c r="P5593" t="s">
        <v>2054</v>
      </c>
    </row>
    <row r="5594" spans="1:16" ht="14.4" customHeight="1" x14ac:dyDescent="0.25">
      <c r="A5594" t="s">
        <v>2054</v>
      </c>
      <c r="I5594" s="285" t="s">
        <v>1839</v>
      </c>
      <c r="J5594" t="s">
        <v>727</v>
      </c>
      <c r="K5594" s="300">
        <v>2086629</v>
      </c>
      <c r="L5594" s="286">
        <f>ROWS(K$5:K5594)</f>
        <v>5590</v>
      </c>
      <c r="M5594" s="286" t="str">
        <f>IF(I5594='5.1'!$E$5,TXM!L5594,"")</f>
        <v/>
      </c>
      <c r="N5594" t="str">
        <f>IFERROR(SMALL($M$5:$M$8000,ROWS($M$5:M5594)),"")</f>
        <v/>
      </c>
      <c r="P5594" t="s">
        <v>2054</v>
      </c>
    </row>
    <row r="5595" spans="1:16" ht="14.4" customHeight="1" x14ac:dyDescent="0.25">
      <c r="A5595" t="s">
        <v>2054</v>
      </c>
      <c r="I5595" s="285" t="s">
        <v>1839</v>
      </c>
      <c r="J5595" t="s">
        <v>760</v>
      </c>
      <c r="K5595" s="300">
        <v>1875086</v>
      </c>
      <c r="L5595" s="286">
        <f>ROWS(K$5:K5595)</f>
        <v>5591</v>
      </c>
      <c r="M5595" s="286" t="str">
        <f>IF(I5595='5.1'!$E$5,TXM!L5595,"")</f>
        <v/>
      </c>
      <c r="N5595" t="str">
        <f>IFERROR(SMALL($M$5:$M$8000,ROWS($M$5:M5595)),"")</f>
        <v/>
      </c>
      <c r="P5595" t="s">
        <v>2054</v>
      </c>
    </row>
    <row r="5596" spans="1:16" ht="14.4" customHeight="1" x14ac:dyDescent="0.25">
      <c r="A5596" t="s">
        <v>2054</v>
      </c>
      <c r="I5596" s="285" t="s">
        <v>1839</v>
      </c>
      <c r="J5596" t="s">
        <v>705</v>
      </c>
      <c r="K5596" s="300">
        <v>1849633</v>
      </c>
      <c r="L5596" s="286">
        <f>ROWS(K$5:K5596)</f>
        <v>5592</v>
      </c>
      <c r="M5596" s="286" t="str">
        <f>IF(I5596='5.1'!$E$5,TXM!L5596,"")</f>
        <v/>
      </c>
      <c r="N5596" t="str">
        <f>IFERROR(SMALL($M$5:$M$8000,ROWS($M$5:M5596)),"")</f>
        <v/>
      </c>
      <c r="P5596" t="s">
        <v>2054</v>
      </c>
    </row>
    <row r="5597" spans="1:16" ht="14.4" customHeight="1" x14ac:dyDescent="0.25">
      <c r="A5597" t="s">
        <v>2054</v>
      </c>
      <c r="I5597" s="285" t="s">
        <v>1839</v>
      </c>
      <c r="J5597" t="s">
        <v>109</v>
      </c>
      <c r="K5597" s="300">
        <v>1581400</v>
      </c>
      <c r="L5597" s="286">
        <f>ROWS(K$5:K5597)</f>
        <v>5593</v>
      </c>
      <c r="M5597" s="286" t="str">
        <f>IF(I5597='5.1'!$E$5,TXM!L5597,"")</f>
        <v/>
      </c>
      <c r="N5597" t="str">
        <f>IFERROR(SMALL($M$5:$M$8000,ROWS($M$5:M5597)),"")</f>
        <v/>
      </c>
      <c r="P5597" t="s">
        <v>2054</v>
      </c>
    </row>
    <row r="5598" spans="1:16" ht="14.4" customHeight="1" x14ac:dyDescent="0.25">
      <c r="A5598" t="s">
        <v>2054</v>
      </c>
      <c r="I5598" s="285" t="s">
        <v>1839</v>
      </c>
      <c r="J5598" t="s">
        <v>111</v>
      </c>
      <c r="K5598" s="300">
        <v>1562740</v>
      </c>
      <c r="L5598" s="286">
        <f>ROWS(K$5:K5598)</f>
        <v>5594</v>
      </c>
      <c r="M5598" s="286" t="str">
        <f>IF(I5598='5.1'!$E$5,TXM!L5598,"")</f>
        <v/>
      </c>
      <c r="N5598" t="str">
        <f>IFERROR(SMALL($M$5:$M$8000,ROWS($M$5:M5598)),"")</f>
        <v/>
      </c>
      <c r="P5598" t="s">
        <v>2054</v>
      </c>
    </row>
    <row r="5599" spans="1:16" ht="14.4" customHeight="1" x14ac:dyDescent="0.25">
      <c r="A5599" t="s">
        <v>2054</v>
      </c>
      <c r="I5599" s="285" t="s">
        <v>1839</v>
      </c>
      <c r="J5599" t="s">
        <v>766</v>
      </c>
      <c r="K5599" s="300">
        <v>1528224</v>
      </c>
      <c r="L5599" s="286">
        <f>ROWS(K$5:K5599)</f>
        <v>5595</v>
      </c>
      <c r="M5599" s="286" t="str">
        <f>IF(I5599='5.1'!$E$5,TXM!L5599,"")</f>
        <v/>
      </c>
      <c r="N5599" t="str">
        <f>IFERROR(SMALL($M$5:$M$8000,ROWS($M$5:M5599)),"")</f>
        <v/>
      </c>
      <c r="P5599" t="s">
        <v>2054</v>
      </c>
    </row>
    <row r="5600" spans="1:16" ht="14.4" customHeight="1" x14ac:dyDescent="0.25">
      <c r="A5600" t="s">
        <v>2054</v>
      </c>
      <c r="I5600" s="285" t="s">
        <v>1839</v>
      </c>
      <c r="J5600" t="s">
        <v>790</v>
      </c>
      <c r="K5600" s="300">
        <v>1521148</v>
      </c>
      <c r="L5600" s="286">
        <f>ROWS(K$5:K5600)</f>
        <v>5596</v>
      </c>
      <c r="M5600" s="286" t="str">
        <f>IF(I5600='5.1'!$E$5,TXM!L5600,"")</f>
        <v/>
      </c>
      <c r="N5600" t="str">
        <f>IFERROR(SMALL($M$5:$M$8000,ROWS($M$5:M5600)),"")</f>
        <v/>
      </c>
      <c r="P5600" t="s">
        <v>2054</v>
      </c>
    </row>
    <row r="5601" spans="1:16" ht="14.4" customHeight="1" x14ac:dyDescent="0.25">
      <c r="A5601" t="s">
        <v>2054</v>
      </c>
      <c r="I5601" s="285" t="s">
        <v>1839</v>
      </c>
      <c r="J5601" t="s">
        <v>1080</v>
      </c>
      <c r="K5601" s="300">
        <v>1360304</v>
      </c>
      <c r="L5601" s="286">
        <f>ROWS(K$5:K5601)</f>
        <v>5597</v>
      </c>
      <c r="M5601" s="286" t="str">
        <f>IF(I5601='5.1'!$E$5,TXM!L5601,"")</f>
        <v/>
      </c>
      <c r="N5601" t="str">
        <f>IFERROR(SMALL($M$5:$M$8000,ROWS($M$5:M5601)),"")</f>
        <v/>
      </c>
      <c r="P5601" t="s">
        <v>2054</v>
      </c>
    </row>
    <row r="5602" spans="1:16" ht="14.4" customHeight="1" x14ac:dyDescent="0.25">
      <c r="A5602" t="s">
        <v>2054</v>
      </c>
      <c r="I5602" s="285" t="s">
        <v>1839</v>
      </c>
      <c r="J5602" t="s">
        <v>1096</v>
      </c>
      <c r="K5602" s="300">
        <v>948007</v>
      </c>
      <c r="L5602" s="286">
        <f>ROWS(K$5:K5602)</f>
        <v>5598</v>
      </c>
      <c r="M5602" s="286" t="str">
        <f>IF(I5602='5.1'!$E$5,TXM!L5602,"")</f>
        <v/>
      </c>
      <c r="N5602" t="str">
        <f>IFERROR(SMALL($M$5:$M$8000,ROWS($M$5:M5602)),"")</f>
        <v/>
      </c>
      <c r="P5602" t="s">
        <v>2054</v>
      </c>
    </row>
    <row r="5603" spans="1:16" ht="14.4" customHeight="1" x14ac:dyDescent="0.25">
      <c r="A5603" t="s">
        <v>2054</v>
      </c>
      <c r="I5603" s="285" t="s">
        <v>1839</v>
      </c>
      <c r="J5603" t="s">
        <v>810</v>
      </c>
      <c r="K5603" s="300">
        <v>910165</v>
      </c>
      <c r="L5603" s="286">
        <f>ROWS(K$5:K5603)</f>
        <v>5599</v>
      </c>
      <c r="M5603" s="286" t="str">
        <f>IF(I5603='5.1'!$E$5,TXM!L5603,"")</f>
        <v/>
      </c>
      <c r="N5603" t="str">
        <f>IFERROR(SMALL($M$5:$M$8000,ROWS($M$5:M5603)),"")</f>
        <v/>
      </c>
      <c r="P5603" t="s">
        <v>2054</v>
      </c>
    </row>
    <row r="5604" spans="1:16" ht="14.4" customHeight="1" x14ac:dyDescent="0.25">
      <c r="A5604" t="s">
        <v>2054</v>
      </c>
      <c r="I5604" s="285" t="s">
        <v>1839</v>
      </c>
      <c r="J5604" t="s">
        <v>804</v>
      </c>
      <c r="K5604" s="300">
        <v>850670</v>
      </c>
      <c r="L5604" s="286">
        <f>ROWS(K$5:K5604)</f>
        <v>5600</v>
      </c>
      <c r="M5604" s="286" t="str">
        <f>IF(I5604='5.1'!$E$5,TXM!L5604,"")</f>
        <v/>
      </c>
      <c r="N5604" t="str">
        <f>IFERROR(SMALL($M$5:$M$8000,ROWS($M$5:M5604)),"")</f>
        <v/>
      </c>
      <c r="P5604" t="s">
        <v>2054</v>
      </c>
    </row>
    <row r="5605" spans="1:16" ht="14.4" customHeight="1" x14ac:dyDescent="0.25">
      <c r="A5605" t="s">
        <v>2054</v>
      </c>
      <c r="I5605" s="285" t="s">
        <v>1839</v>
      </c>
      <c r="J5605" t="s">
        <v>725</v>
      </c>
      <c r="K5605" s="300">
        <v>792910</v>
      </c>
      <c r="L5605" s="286">
        <f>ROWS(K$5:K5605)</f>
        <v>5601</v>
      </c>
      <c r="M5605" s="286" t="str">
        <f>IF(I5605='5.1'!$E$5,TXM!L5605,"")</f>
        <v/>
      </c>
      <c r="N5605" t="str">
        <f>IFERROR(SMALL($M$5:$M$8000,ROWS($M$5:M5605)),"")</f>
        <v/>
      </c>
      <c r="P5605" t="s">
        <v>2054</v>
      </c>
    </row>
    <row r="5606" spans="1:16" ht="14.4" customHeight="1" x14ac:dyDescent="0.25">
      <c r="A5606" t="s">
        <v>2054</v>
      </c>
      <c r="I5606" s="285" t="s">
        <v>1839</v>
      </c>
      <c r="J5606" t="s">
        <v>1082</v>
      </c>
      <c r="K5606" s="300">
        <v>731900</v>
      </c>
      <c r="L5606" s="286">
        <f>ROWS(K$5:K5606)</f>
        <v>5602</v>
      </c>
      <c r="M5606" s="286" t="str">
        <f>IF(I5606='5.1'!$E$5,TXM!L5606,"")</f>
        <v/>
      </c>
      <c r="N5606" t="str">
        <f>IFERROR(SMALL($M$5:$M$8000,ROWS($M$5:M5606)),"")</f>
        <v/>
      </c>
      <c r="P5606" t="s">
        <v>2054</v>
      </c>
    </row>
    <row r="5607" spans="1:16" ht="14.4" customHeight="1" x14ac:dyDescent="0.25">
      <c r="A5607" t="s">
        <v>2054</v>
      </c>
      <c r="I5607" s="285" t="s">
        <v>1839</v>
      </c>
      <c r="J5607" t="s">
        <v>784</v>
      </c>
      <c r="K5607" s="300">
        <v>586934</v>
      </c>
      <c r="L5607" s="286">
        <f>ROWS(K$5:K5607)</f>
        <v>5603</v>
      </c>
      <c r="M5607" s="286" t="str">
        <f>IF(I5607='5.1'!$E$5,TXM!L5607,"")</f>
        <v/>
      </c>
      <c r="N5607" t="str">
        <f>IFERROR(SMALL($M$5:$M$8000,ROWS($M$5:M5607)),"")</f>
        <v/>
      </c>
      <c r="P5607" t="s">
        <v>2054</v>
      </c>
    </row>
    <row r="5608" spans="1:16" ht="14.4" customHeight="1" x14ac:dyDescent="0.25">
      <c r="A5608" t="s">
        <v>2054</v>
      </c>
      <c r="I5608" s="285" t="s">
        <v>1839</v>
      </c>
      <c r="J5608" t="s">
        <v>1081</v>
      </c>
      <c r="K5608" s="300">
        <v>540609</v>
      </c>
      <c r="L5608" s="286">
        <f>ROWS(K$5:K5608)</f>
        <v>5604</v>
      </c>
      <c r="M5608" s="286" t="str">
        <f>IF(I5608='5.1'!$E$5,TXM!L5608,"")</f>
        <v/>
      </c>
      <c r="N5608" t="str">
        <f>IFERROR(SMALL($M$5:$M$8000,ROWS($M$5:M5608)),"")</f>
        <v/>
      </c>
      <c r="P5608" t="s">
        <v>2054</v>
      </c>
    </row>
    <row r="5609" spans="1:16" ht="14.4" customHeight="1" x14ac:dyDescent="0.25">
      <c r="A5609" t="s">
        <v>2054</v>
      </c>
      <c r="I5609" s="285" t="s">
        <v>1839</v>
      </c>
      <c r="J5609" t="s">
        <v>823</v>
      </c>
      <c r="K5609" s="300">
        <v>442615</v>
      </c>
      <c r="L5609" s="286">
        <f>ROWS(K$5:K5609)</f>
        <v>5605</v>
      </c>
      <c r="M5609" s="286" t="str">
        <f>IF(I5609='5.1'!$E$5,TXM!L5609,"")</f>
        <v/>
      </c>
      <c r="N5609" t="str">
        <f>IFERROR(SMALL($M$5:$M$8000,ROWS($M$5:M5609)),"")</f>
        <v/>
      </c>
      <c r="P5609" t="s">
        <v>2054</v>
      </c>
    </row>
    <row r="5610" spans="1:16" ht="14.4" customHeight="1" x14ac:dyDescent="0.25">
      <c r="A5610" t="s">
        <v>2054</v>
      </c>
      <c r="I5610" s="285" t="s">
        <v>1839</v>
      </c>
      <c r="J5610" t="s">
        <v>750</v>
      </c>
      <c r="K5610" s="300">
        <v>440526</v>
      </c>
      <c r="L5610" s="286">
        <f>ROWS(K$5:K5610)</f>
        <v>5606</v>
      </c>
      <c r="M5610" s="286" t="str">
        <f>IF(I5610='5.1'!$E$5,TXM!L5610,"")</f>
        <v/>
      </c>
      <c r="N5610" t="str">
        <f>IFERROR(SMALL($M$5:$M$8000,ROWS($M$5:M5610)),"")</f>
        <v/>
      </c>
      <c r="P5610" t="s">
        <v>2054</v>
      </c>
    </row>
    <row r="5611" spans="1:16" ht="14.4" customHeight="1" x14ac:dyDescent="0.25">
      <c r="A5611" t="s">
        <v>2054</v>
      </c>
      <c r="I5611" s="285" t="s">
        <v>1839</v>
      </c>
      <c r="J5611" t="s">
        <v>104</v>
      </c>
      <c r="K5611" s="300">
        <v>433337</v>
      </c>
      <c r="L5611" s="286">
        <f>ROWS(K$5:K5611)</f>
        <v>5607</v>
      </c>
      <c r="M5611" s="286" t="str">
        <f>IF(I5611='5.1'!$E$5,TXM!L5611,"")</f>
        <v/>
      </c>
      <c r="N5611" t="str">
        <f>IFERROR(SMALL($M$5:$M$8000,ROWS($M$5:M5611)),"")</f>
        <v/>
      </c>
      <c r="P5611" t="s">
        <v>2054</v>
      </c>
    </row>
    <row r="5612" spans="1:16" ht="14.4" customHeight="1" x14ac:dyDescent="0.25">
      <c r="A5612" t="s">
        <v>2054</v>
      </c>
      <c r="I5612" s="285" t="s">
        <v>1839</v>
      </c>
      <c r="J5612" t="s">
        <v>1084</v>
      </c>
      <c r="K5612" s="300">
        <v>334454</v>
      </c>
      <c r="L5612" s="286">
        <f>ROWS(K$5:K5612)</f>
        <v>5608</v>
      </c>
      <c r="M5612" s="286" t="str">
        <f>IF(I5612='5.1'!$E$5,TXM!L5612,"")</f>
        <v/>
      </c>
      <c r="N5612" t="str">
        <f>IFERROR(SMALL($M$5:$M$8000,ROWS($M$5:M5612)),"")</f>
        <v/>
      </c>
      <c r="P5612" t="s">
        <v>2054</v>
      </c>
    </row>
    <row r="5613" spans="1:16" ht="14.4" customHeight="1" x14ac:dyDescent="0.25">
      <c r="A5613" t="s">
        <v>2054</v>
      </c>
      <c r="I5613" s="285" t="s">
        <v>1839</v>
      </c>
      <c r="J5613" t="s">
        <v>1086</v>
      </c>
      <c r="K5613" s="300">
        <v>304427</v>
      </c>
      <c r="L5613" s="286">
        <f>ROWS(K$5:K5613)</f>
        <v>5609</v>
      </c>
      <c r="M5613" s="286" t="str">
        <f>IF(I5613='5.1'!$E$5,TXM!L5613,"")</f>
        <v/>
      </c>
      <c r="N5613" t="str">
        <f>IFERROR(SMALL($M$5:$M$8000,ROWS($M$5:M5613)),"")</f>
        <v/>
      </c>
      <c r="P5613" t="s">
        <v>2054</v>
      </c>
    </row>
    <row r="5614" spans="1:16" ht="14.4" customHeight="1" x14ac:dyDescent="0.25">
      <c r="A5614" t="s">
        <v>2054</v>
      </c>
      <c r="I5614" s="285" t="s">
        <v>1839</v>
      </c>
      <c r="J5614" t="s">
        <v>734</v>
      </c>
      <c r="K5614" s="300">
        <v>287638</v>
      </c>
      <c r="L5614" s="286">
        <f>ROWS(K$5:K5614)</f>
        <v>5610</v>
      </c>
      <c r="M5614" s="286" t="str">
        <f>IF(I5614='5.1'!$E$5,TXM!L5614,"")</f>
        <v/>
      </c>
      <c r="N5614" t="str">
        <f>IFERROR(SMALL($M$5:$M$8000,ROWS($M$5:M5614)),"")</f>
        <v/>
      </c>
      <c r="P5614" t="s">
        <v>2054</v>
      </c>
    </row>
    <row r="5615" spans="1:16" ht="14.4" customHeight="1" x14ac:dyDescent="0.25">
      <c r="A5615" t="s">
        <v>2054</v>
      </c>
      <c r="I5615" s="285" t="s">
        <v>1839</v>
      </c>
      <c r="J5615" t="s">
        <v>1087</v>
      </c>
      <c r="K5615" s="300">
        <v>279488</v>
      </c>
      <c r="L5615" s="286">
        <f>ROWS(K$5:K5615)</f>
        <v>5611</v>
      </c>
      <c r="M5615" s="286" t="str">
        <f>IF(I5615='5.1'!$E$5,TXM!L5615,"")</f>
        <v/>
      </c>
      <c r="N5615" t="str">
        <f>IFERROR(SMALL($M$5:$M$8000,ROWS($M$5:M5615)),"")</f>
        <v/>
      </c>
      <c r="P5615" t="s">
        <v>2054</v>
      </c>
    </row>
    <row r="5616" spans="1:16" ht="14.4" customHeight="1" x14ac:dyDescent="0.25">
      <c r="A5616" t="s">
        <v>2054</v>
      </c>
      <c r="I5616" s="285" t="s">
        <v>1839</v>
      </c>
      <c r="J5616" t="s">
        <v>796</v>
      </c>
      <c r="K5616" s="300">
        <v>187014</v>
      </c>
      <c r="L5616" s="286">
        <f>ROWS(K$5:K5616)</f>
        <v>5612</v>
      </c>
      <c r="M5616" s="286" t="str">
        <f>IF(I5616='5.1'!$E$5,TXM!L5616,"")</f>
        <v/>
      </c>
      <c r="N5616" t="str">
        <f>IFERROR(SMALL($M$5:$M$8000,ROWS($M$5:M5616)),"")</f>
        <v/>
      </c>
      <c r="P5616" t="s">
        <v>2054</v>
      </c>
    </row>
    <row r="5617" spans="1:16" ht="14.4" customHeight="1" x14ac:dyDescent="0.25">
      <c r="A5617" t="s">
        <v>2054</v>
      </c>
      <c r="I5617" s="285" t="s">
        <v>1839</v>
      </c>
      <c r="J5617" t="s">
        <v>802</v>
      </c>
      <c r="K5617" s="300">
        <v>156657</v>
      </c>
      <c r="L5617" s="286">
        <f>ROWS(K$5:K5617)</f>
        <v>5613</v>
      </c>
      <c r="M5617" s="286" t="str">
        <f>IF(I5617='5.1'!$E$5,TXM!L5617,"")</f>
        <v/>
      </c>
      <c r="N5617" t="str">
        <f>IFERROR(SMALL($M$5:$M$8000,ROWS($M$5:M5617)),"")</f>
        <v/>
      </c>
      <c r="P5617" t="s">
        <v>2054</v>
      </c>
    </row>
    <row r="5618" spans="1:16" ht="14.4" customHeight="1" x14ac:dyDescent="0.25">
      <c r="A5618" t="s">
        <v>2054</v>
      </c>
      <c r="I5618" s="285" t="s">
        <v>1839</v>
      </c>
      <c r="J5618" t="s">
        <v>997</v>
      </c>
      <c r="K5618" s="300">
        <v>149730</v>
      </c>
      <c r="L5618" s="286">
        <f>ROWS(K$5:K5618)</f>
        <v>5614</v>
      </c>
      <c r="M5618" s="286" t="str">
        <f>IF(I5618='5.1'!$E$5,TXM!L5618,"")</f>
        <v/>
      </c>
      <c r="N5618" t="str">
        <f>IFERROR(SMALL($M$5:$M$8000,ROWS($M$5:M5618)),"")</f>
        <v/>
      </c>
      <c r="P5618" t="s">
        <v>2054</v>
      </c>
    </row>
    <row r="5619" spans="1:16" ht="14.4" customHeight="1" x14ac:dyDescent="0.25">
      <c r="A5619" t="s">
        <v>2054</v>
      </c>
      <c r="I5619" s="285" t="s">
        <v>1839</v>
      </c>
      <c r="J5619" t="s">
        <v>800</v>
      </c>
      <c r="K5619" s="300">
        <v>117515</v>
      </c>
      <c r="L5619" s="286">
        <f>ROWS(K$5:K5619)</f>
        <v>5615</v>
      </c>
      <c r="M5619" s="286" t="str">
        <f>IF(I5619='5.1'!$E$5,TXM!L5619,"")</f>
        <v/>
      </c>
      <c r="N5619" t="str">
        <f>IFERROR(SMALL($M$5:$M$8000,ROWS($M$5:M5619)),"")</f>
        <v/>
      </c>
      <c r="P5619" t="s">
        <v>2054</v>
      </c>
    </row>
    <row r="5620" spans="1:16" ht="14.4" customHeight="1" x14ac:dyDescent="0.25">
      <c r="A5620" t="s">
        <v>2054</v>
      </c>
      <c r="I5620" s="285" t="s">
        <v>1839</v>
      </c>
      <c r="J5620" t="s">
        <v>776</v>
      </c>
      <c r="K5620" s="300">
        <v>72108</v>
      </c>
      <c r="L5620" s="286">
        <f>ROWS(K$5:K5620)</f>
        <v>5616</v>
      </c>
      <c r="M5620" s="286" t="str">
        <f>IF(I5620='5.1'!$E$5,TXM!L5620,"")</f>
        <v/>
      </c>
      <c r="N5620" t="str">
        <f>IFERROR(SMALL($M$5:$M$8000,ROWS($M$5:M5620)),"")</f>
        <v/>
      </c>
      <c r="P5620" t="s">
        <v>2054</v>
      </c>
    </row>
    <row r="5621" spans="1:16" ht="14.4" customHeight="1" x14ac:dyDescent="0.25">
      <c r="A5621" t="s">
        <v>2054</v>
      </c>
      <c r="I5621" s="285" t="s">
        <v>1839</v>
      </c>
      <c r="J5621" t="s">
        <v>748</v>
      </c>
      <c r="K5621" s="300">
        <v>70915</v>
      </c>
      <c r="L5621" s="286">
        <f>ROWS(K$5:K5621)</f>
        <v>5617</v>
      </c>
      <c r="M5621" s="286" t="str">
        <f>IF(I5621='5.1'!$E$5,TXM!L5621,"")</f>
        <v/>
      </c>
      <c r="N5621" t="str">
        <f>IFERROR(SMALL($M$5:$M$8000,ROWS($M$5:M5621)),"")</f>
        <v/>
      </c>
      <c r="P5621" t="s">
        <v>2054</v>
      </c>
    </row>
    <row r="5622" spans="1:16" ht="14.4" customHeight="1" x14ac:dyDescent="0.25">
      <c r="A5622" t="s">
        <v>2054</v>
      </c>
      <c r="I5622" s="285" t="s">
        <v>1839</v>
      </c>
      <c r="J5622" t="s">
        <v>1094</v>
      </c>
      <c r="K5622" s="300">
        <v>70734</v>
      </c>
      <c r="L5622" s="286">
        <f>ROWS(K$5:K5622)</f>
        <v>5618</v>
      </c>
      <c r="M5622" s="286" t="str">
        <f>IF(I5622='5.1'!$E$5,TXM!L5622,"")</f>
        <v/>
      </c>
      <c r="N5622" t="str">
        <f>IFERROR(SMALL($M$5:$M$8000,ROWS($M$5:M5622)),"")</f>
        <v/>
      </c>
      <c r="P5622" t="s">
        <v>2054</v>
      </c>
    </row>
    <row r="5623" spans="1:16" ht="14.4" customHeight="1" x14ac:dyDescent="0.25">
      <c r="A5623" t="s">
        <v>2054</v>
      </c>
      <c r="I5623" s="285" t="s">
        <v>1839</v>
      </c>
      <c r="J5623" t="s">
        <v>808</v>
      </c>
      <c r="K5623" s="300">
        <v>55100</v>
      </c>
      <c r="L5623" s="286">
        <f>ROWS(K$5:K5623)</f>
        <v>5619</v>
      </c>
      <c r="M5623" s="286" t="str">
        <f>IF(I5623='5.1'!$E$5,TXM!L5623,"")</f>
        <v/>
      </c>
      <c r="N5623" t="str">
        <f>IFERROR(SMALL($M$5:$M$8000,ROWS($M$5:M5623)),"")</f>
        <v/>
      </c>
      <c r="P5623" t="s">
        <v>2054</v>
      </c>
    </row>
    <row r="5624" spans="1:16" ht="14.4" customHeight="1" x14ac:dyDescent="0.25">
      <c r="A5624" t="s">
        <v>2054</v>
      </c>
      <c r="I5624" s="285" t="s">
        <v>1839</v>
      </c>
      <c r="J5624" t="s">
        <v>764</v>
      </c>
      <c r="K5624" s="300">
        <v>45730</v>
      </c>
      <c r="L5624" s="286">
        <f>ROWS(K$5:K5624)</f>
        <v>5620</v>
      </c>
      <c r="M5624" s="286" t="str">
        <f>IF(I5624='5.1'!$E$5,TXM!L5624,"")</f>
        <v/>
      </c>
      <c r="N5624" t="str">
        <f>IFERROR(SMALL($M$5:$M$8000,ROWS($M$5:M5624)),"")</f>
        <v/>
      </c>
      <c r="P5624" t="s">
        <v>2054</v>
      </c>
    </row>
    <row r="5625" spans="1:16" ht="14.4" customHeight="1" x14ac:dyDescent="0.25">
      <c r="A5625" t="s">
        <v>2054</v>
      </c>
      <c r="I5625" s="285" t="s">
        <v>1839</v>
      </c>
      <c r="J5625" t="s">
        <v>754</v>
      </c>
      <c r="K5625" s="300">
        <v>28475</v>
      </c>
      <c r="L5625" s="286">
        <f>ROWS(K$5:K5625)</f>
        <v>5621</v>
      </c>
      <c r="M5625" s="286" t="str">
        <f>IF(I5625='5.1'!$E$5,TXM!L5625,"")</f>
        <v/>
      </c>
      <c r="N5625" t="str">
        <f>IFERROR(SMALL($M$5:$M$8000,ROWS($M$5:M5625)),"")</f>
        <v/>
      </c>
      <c r="P5625" t="s">
        <v>2054</v>
      </c>
    </row>
    <row r="5626" spans="1:16" ht="14.4" customHeight="1" x14ac:dyDescent="0.25">
      <c r="A5626" t="s">
        <v>2054</v>
      </c>
      <c r="I5626" s="285" t="s">
        <v>1839</v>
      </c>
      <c r="J5626" t="s">
        <v>711</v>
      </c>
      <c r="K5626" s="300">
        <v>20883</v>
      </c>
      <c r="L5626" s="286">
        <f>ROWS(K$5:K5626)</f>
        <v>5622</v>
      </c>
      <c r="M5626" s="286" t="str">
        <f>IF(I5626='5.1'!$E$5,TXM!L5626,"")</f>
        <v/>
      </c>
      <c r="N5626" t="str">
        <f>IFERROR(SMALL($M$5:$M$8000,ROWS($M$5:M5626)),"")</f>
        <v/>
      </c>
      <c r="P5626" t="s">
        <v>2054</v>
      </c>
    </row>
    <row r="5627" spans="1:16" ht="14.4" customHeight="1" x14ac:dyDescent="0.25">
      <c r="A5627" t="s">
        <v>2054</v>
      </c>
      <c r="I5627" s="285" t="s">
        <v>1839</v>
      </c>
      <c r="J5627" t="s">
        <v>818</v>
      </c>
      <c r="K5627" s="300">
        <v>16663</v>
      </c>
      <c r="L5627" s="286">
        <f>ROWS(K$5:K5627)</f>
        <v>5623</v>
      </c>
      <c r="M5627" s="286" t="str">
        <f>IF(I5627='5.1'!$E$5,TXM!L5627,"")</f>
        <v/>
      </c>
      <c r="N5627" t="str">
        <f>IFERROR(SMALL($M$5:$M$8000,ROWS($M$5:M5627)),"")</f>
        <v/>
      </c>
      <c r="P5627" t="s">
        <v>2054</v>
      </c>
    </row>
    <row r="5628" spans="1:16" ht="14.4" customHeight="1" x14ac:dyDescent="0.25">
      <c r="A5628" t="s">
        <v>2054</v>
      </c>
      <c r="I5628" s="285" t="s">
        <v>1839</v>
      </c>
      <c r="J5628" t="s">
        <v>742</v>
      </c>
      <c r="K5628" s="300">
        <v>16265</v>
      </c>
      <c r="L5628" s="286">
        <f>ROWS(K$5:K5628)</f>
        <v>5624</v>
      </c>
      <c r="M5628" s="286" t="str">
        <f>IF(I5628='5.1'!$E$5,TXM!L5628,"")</f>
        <v/>
      </c>
      <c r="N5628" t="str">
        <f>IFERROR(SMALL($M$5:$M$8000,ROWS($M$5:M5628)),"")</f>
        <v/>
      </c>
      <c r="P5628" t="s">
        <v>2054</v>
      </c>
    </row>
    <row r="5629" spans="1:16" ht="14.4" customHeight="1" x14ac:dyDescent="0.25">
      <c r="A5629" t="s">
        <v>2054</v>
      </c>
      <c r="I5629" s="285" t="s">
        <v>1839</v>
      </c>
      <c r="J5629" t="s">
        <v>1083</v>
      </c>
      <c r="K5629" s="300">
        <v>14342</v>
      </c>
      <c r="L5629" s="286">
        <f>ROWS(K$5:K5629)</f>
        <v>5625</v>
      </c>
      <c r="M5629" s="286" t="str">
        <f>IF(I5629='5.1'!$E$5,TXM!L5629,"")</f>
        <v/>
      </c>
      <c r="N5629" t="str">
        <f>IFERROR(SMALL($M$5:$M$8000,ROWS($M$5:M5629)),"")</f>
        <v/>
      </c>
      <c r="P5629" t="s">
        <v>2054</v>
      </c>
    </row>
    <row r="5630" spans="1:16" ht="14.4" customHeight="1" x14ac:dyDescent="0.25">
      <c r="A5630" t="s">
        <v>2054</v>
      </c>
      <c r="I5630" s="285" t="s">
        <v>1839</v>
      </c>
      <c r="J5630" t="s">
        <v>782</v>
      </c>
      <c r="K5630" s="300">
        <v>10722</v>
      </c>
      <c r="L5630" s="286">
        <f>ROWS(K$5:K5630)</f>
        <v>5626</v>
      </c>
      <c r="M5630" s="286" t="str">
        <f>IF(I5630='5.1'!$E$5,TXM!L5630,"")</f>
        <v/>
      </c>
      <c r="N5630" t="str">
        <f>IFERROR(SMALL($M$5:$M$8000,ROWS($M$5:M5630)),"")</f>
        <v/>
      </c>
      <c r="P5630" t="s">
        <v>2054</v>
      </c>
    </row>
    <row r="5631" spans="1:16" ht="14.4" customHeight="1" x14ac:dyDescent="0.25">
      <c r="A5631" t="s">
        <v>2054</v>
      </c>
      <c r="I5631" s="285" t="s">
        <v>1839</v>
      </c>
      <c r="J5631" t="s">
        <v>1093</v>
      </c>
      <c r="K5631" s="300">
        <v>10493</v>
      </c>
      <c r="L5631" s="286">
        <f>ROWS(K$5:K5631)</f>
        <v>5627</v>
      </c>
      <c r="M5631" s="286" t="str">
        <f>IF(I5631='5.1'!$E$5,TXM!L5631,"")</f>
        <v/>
      </c>
      <c r="N5631" t="str">
        <f>IFERROR(SMALL($M$5:$M$8000,ROWS($M$5:M5631)),"")</f>
        <v/>
      </c>
      <c r="P5631" t="s">
        <v>2054</v>
      </c>
    </row>
    <row r="5632" spans="1:16" ht="14.4" customHeight="1" x14ac:dyDescent="0.25">
      <c r="A5632" t="s">
        <v>2054</v>
      </c>
      <c r="I5632" s="285" t="s">
        <v>1839</v>
      </c>
      <c r="J5632" t="s">
        <v>794</v>
      </c>
      <c r="K5632" s="300">
        <v>9039</v>
      </c>
      <c r="L5632" s="286">
        <f>ROWS(K$5:K5632)</f>
        <v>5628</v>
      </c>
      <c r="M5632" s="286" t="str">
        <f>IF(I5632='5.1'!$E$5,TXM!L5632,"")</f>
        <v/>
      </c>
      <c r="N5632" t="str">
        <f>IFERROR(SMALL($M$5:$M$8000,ROWS($M$5:M5632)),"")</f>
        <v/>
      </c>
      <c r="P5632" t="s">
        <v>2054</v>
      </c>
    </row>
    <row r="5633" spans="1:16" ht="14.4" customHeight="1" x14ac:dyDescent="0.25">
      <c r="A5633" t="s">
        <v>2054</v>
      </c>
      <c r="I5633" s="285" t="s">
        <v>1839</v>
      </c>
      <c r="J5633" t="s">
        <v>999</v>
      </c>
      <c r="K5633" s="300">
        <v>6894</v>
      </c>
      <c r="L5633" s="286">
        <f>ROWS(K$5:K5633)</f>
        <v>5629</v>
      </c>
      <c r="M5633" s="286" t="str">
        <f>IF(I5633='5.1'!$E$5,TXM!L5633,"")</f>
        <v/>
      </c>
      <c r="N5633" t="str">
        <f>IFERROR(SMALL($M$5:$M$8000,ROWS($M$5:M5633)),"")</f>
        <v/>
      </c>
      <c r="P5633" t="s">
        <v>2054</v>
      </c>
    </row>
    <row r="5634" spans="1:16" ht="14.4" customHeight="1" x14ac:dyDescent="0.25">
      <c r="A5634" t="s">
        <v>2054</v>
      </c>
      <c r="I5634" s="285" t="s">
        <v>1839</v>
      </c>
      <c r="J5634" t="s">
        <v>1097</v>
      </c>
      <c r="K5634" s="300">
        <v>5537</v>
      </c>
      <c r="L5634" s="286">
        <f>ROWS(K$5:K5634)</f>
        <v>5630</v>
      </c>
      <c r="M5634" s="286" t="str">
        <f>IF(I5634='5.1'!$E$5,TXM!L5634,"")</f>
        <v/>
      </c>
      <c r="N5634" t="str">
        <f>IFERROR(SMALL($M$5:$M$8000,ROWS($M$5:M5634)),"")</f>
        <v/>
      </c>
      <c r="P5634" t="s">
        <v>2054</v>
      </c>
    </row>
    <row r="5635" spans="1:16" ht="14.4" customHeight="1" x14ac:dyDescent="0.25">
      <c r="A5635" t="s">
        <v>2054</v>
      </c>
      <c r="I5635" s="285" t="s">
        <v>1839</v>
      </c>
      <c r="J5635" t="s">
        <v>788</v>
      </c>
      <c r="K5635" s="300">
        <v>5028</v>
      </c>
      <c r="L5635" s="286">
        <f>ROWS(K$5:K5635)</f>
        <v>5631</v>
      </c>
      <c r="M5635" s="286" t="str">
        <f>IF(I5635='5.1'!$E$5,TXM!L5635,"")</f>
        <v/>
      </c>
      <c r="N5635" t="str">
        <f>IFERROR(SMALL($M$5:$M$8000,ROWS($M$5:M5635)),"")</f>
        <v/>
      </c>
      <c r="P5635" t="s">
        <v>2054</v>
      </c>
    </row>
    <row r="5636" spans="1:16" ht="14.4" customHeight="1" x14ac:dyDescent="0.25">
      <c r="A5636" t="s">
        <v>2054</v>
      </c>
      <c r="I5636" s="285" t="s">
        <v>1839</v>
      </c>
      <c r="J5636" t="s">
        <v>770</v>
      </c>
      <c r="K5636" s="300">
        <v>2911</v>
      </c>
      <c r="L5636" s="286">
        <f>ROWS(K$5:K5636)</f>
        <v>5632</v>
      </c>
      <c r="M5636" s="286" t="str">
        <f>IF(I5636='5.1'!$E$5,TXM!L5636,"")</f>
        <v/>
      </c>
      <c r="N5636" t="str">
        <f>IFERROR(SMALL($M$5:$M$8000,ROWS($M$5:M5636)),"")</f>
        <v/>
      </c>
      <c r="P5636" t="s">
        <v>2054</v>
      </c>
    </row>
    <row r="5637" spans="1:16" ht="14.4" customHeight="1" x14ac:dyDescent="0.25">
      <c r="A5637" t="s">
        <v>2054</v>
      </c>
      <c r="I5637" s="285" t="s">
        <v>1839</v>
      </c>
      <c r="J5637" t="s">
        <v>103</v>
      </c>
      <c r="K5637" s="300">
        <v>798</v>
      </c>
      <c r="L5637" s="286">
        <f>ROWS(K$5:K5637)</f>
        <v>5633</v>
      </c>
      <c r="M5637" s="286" t="str">
        <f>IF(I5637='5.1'!$E$5,TXM!L5637,"")</f>
        <v/>
      </c>
      <c r="N5637" t="str">
        <f>IFERROR(SMALL($M$5:$M$8000,ROWS($M$5:M5637)),"")</f>
        <v/>
      </c>
      <c r="P5637" t="s">
        <v>2054</v>
      </c>
    </row>
    <row r="5638" spans="1:16" ht="14.4" customHeight="1" x14ac:dyDescent="0.25">
      <c r="A5638" t="s">
        <v>2054</v>
      </c>
      <c r="I5638" s="285" t="s">
        <v>1839</v>
      </c>
      <c r="J5638" t="s">
        <v>1098</v>
      </c>
      <c r="K5638" s="300">
        <v>595</v>
      </c>
      <c r="L5638" s="286">
        <f>ROWS(K$5:K5638)</f>
        <v>5634</v>
      </c>
      <c r="M5638" s="286" t="str">
        <f>IF(I5638='5.1'!$E$5,TXM!L5638,"")</f>
        <v/>
      </c>
      <c r="N5638" t="str">
        <f>IFERROR(SMALL($M$5:$M$8000,ROWS($M$5:M5638)),"")</f>
        <v/>
      </c>
      <c r="P5638" t="s">
        <v>2054</v>
      </c>
    </row>
    <row r="5639" spans="1:16" ht="14.4" customHeight="1" x14ac:dyDescent="0.25">
      <c r="A5639" t="s">
        <v>2054</v>
      </c>
      <c r="I5639" s="285" t="s">
        <v>1839</v>
      </c>
      <c r="J5639" t="s">
        <v>772</v>
      </c>
      <c r="K5639" s="300">
        <v>200</v>
      </c>
      <c r="L5639" s="286">
        <f>ROWS(K$5:K5639)</f>
        <v>5635</v>
      </c>
      <c r="M5639" s="286" t="str">
        <f>IF(I5639='5.1'!$E$5,TXM!L5639,"")</f>
        <v/>
      </c>
      <c r="N5639" t="str">
        <f>IFERROR(SMALL($M$5:$M$8000,ROWS($M$5:M5639)),"")</f>
        <v/>
      </c>
      <c r="P5639" t="s">
        <v>2054</v>
      </c>
    </row>
    <row r="5640" spans="1:16" ht="14.4" customHeight="1" x14ac:dyDescent="0.25">
      <c r="A5640" t="s">
        <v>2054</v>
      </c>
      <c r="I5640" s="285" t="s">
        <v>1839</v>
      </c>
      <c r="J5640" t="s">
        <v>707</v>
      </c>
      <c r="K5640" s="300">
        <v>4</v>
      </c>
      <c r="L5640" s="286">
        <f>ROWS(K$5:K5640)</f>
        <v>5636</v>
      </c>
      <c r="M5640" s="286" t="str">
        <f>IF(I5640='5.1'!$E$5,TXM!L5640,"")</f>
        <v/>
      </c>
      <c r="N5640" t="str">
        <f>IFERROR(SMALL($M$5:$M$8000,ROWS($M$5:M5640)),"")</f>
        <v/>
      </c>
      <c r="P5640" t="s">
        <v>2054</v>
      </c>
    </row>
    <row r="5641" spans="1:16" ht="14.4" customHeight="1" x14ac:dyDescent="0.25">
      <c r="A5641" t="s">
        <v>2054</v>
      </c>
      <c r="I5641" s="285" t="s">
        <v>2025</v>
      </c>
      <c r="J5641" t="s">
        <v>1082</v>
      </c>
      <c r="K5641" s="300">
        <v>268015</v>
      </c>
      <c r="L5641" s="286">
        <f>ROWS(K$5:K5641)</f>
        <v>5637</v>
      </c>
      <c r="M5641" s="286" t="str">
        <f>IF(I5641='5.1'!$E$5,TXM!L5641,"")</f>
        <v/>
      </c>
      <c r="N5641" t="str">
        <f>IFERROR(SMALL($M$5:$M$8000,ROWS($M$5:M5641)),"")</f>
        <v/>
      </c>
      <c r="P5641" t="s">
        <v>2054</v>
      </c>
    </row>
    <row r="5642" spans="1:16" ht="14.4" customHeight="1" x14ac:dyDescent="0.25">
      <c r="A5642" t="s">
        <v>2054</v>
      </c>
      <c r="I5642" s="285" t="s">
        <v>2025</v>
      </c>
      <c r="J5642" t="s">
        <v>107</v>
      </c>
      <c r="K5642" s="300">
        <v>153913</v>
      </c>
      <c r="L5642" s="286">
        <f>ROWS(K$5:K5642)</f>
        <v>5638</v>
      </c>
      <c r="M5642" s="286" t="str">
        <f>IF(I5642='5.1'!$E$5,TXM!L5642,"")</f>
        <v/>
      </c>
      <c r="N5642" t="str">
        <f>IFERROR(SMALL($M$5:$M$8000,ROWS($M$5:M5642)),"")</f>
        <v/>
      </c>
      <c r="P5642" t="s">
        <v>2054</v>
      </c>
    </row>
    <row r="5643" spans="1:16" ht="14.4" customHeight="1" x14ac:dyDescent="0.25">
      <c r="A5643" t="s">
        <v>2054</v>
      </c>
      <c r="I5643" s="285" t="s">
        <v>2025</v>
      </c>
      <c r="J5643" t="s">
        <v>806</v>
      </c>
      <c r="K5643" s="300">
        <v>12170</v>
      </c>
      <c r="L5643" s="286">
        <f>ROWS(K$5:K5643)</f>
        <v>5639</v>
      </c>
      <c r="M5643" s="286" t="str">
        <f>IF(I5643='5.1'!$E$5,TXM!L5643,"")</f>
        <v/>
      </c>
      <c r="N5643" t="str">
        <f>IFERROR(SMALL($M$5:$M$8000,ROWS($M$5:M5643)),"")</f>
        <v/>
      </c>
      <c r="P5643" t="s">
        <v>2054</v>
      </c>
    </row>
    <row r="5644" spans="1:16" ht="14.4" customHeight="1" x14ac:dyDescent="0.25">
      <c r="A5644" t="s">
        <v>2054</v>
      </c>
      <c r="I5644" s="285" t="s">
        <v>2025</v>
      </c>
      <c r="J5644" t="s">
        <v>762</v>
      </c>
      <c r="K5644" s="300">
        <v>8219</v>
      </c>
      <c r="L5644" s="286">
        <f>ROWS(K$5:K5644)</f>
        <v>5640</v>
      </c>
      <c r="M5644" s="286" t="str">
        <f>IF(I5644='5.1'!$E$5,TXM!L5644,"")</f>
        <v/>
      </c>
      <c r="N5644" t="str">
        <f>IFERROR(SMALL($M$5:$M$8000,ROWS($M$5:M5644)),"")</f>
        <v/>
      </c>
      <c r="P5644" t="s">
        <v>2054</v>
      </c>
    </row>
    <row r="5645" spans="1:16" ht="14.4" customHeight="1" x14ac:dyDescent="0.25">
      <c r="A5645" t="s">
        <v>2054</v>
      </c>
      <c r="I5645" s="285" t="s">
        <v>2025</v>
      </c>
      <c r="J5645" t="s">
        <v>784</v>
      </c>
      <c r="K5645" s="300">
        <v>5495</v>
      </c>
      <c r="L5645" s="286">
        <f>ROWS(K$5:K5645)</f>
        <v>5641</v>
      </c>
      <c r="M5645" s="286" t="str">
        <f>IF(I5645='5.1'!$E$5,TXM!L5645,"")</f>
        <v/>
      </c>
      <c r="N5645" t="str">
        <f>IFERROR(SMALL($M$5:$M$8000,ROWS($M$5:M5645)),"")</f>
        <v/>
      </c>
      <c r="P5645" t="s">
        <v>2054</v>
      </c>
    </row>
    <row r="5646" spans="1:16" ht="14.4" customHeight="1" x14ac:dyDescent="0.25">
      <c r="A5646" t="s">
        <v>2054</v>
      </c>
      <c r="I5646" s="285" t="s">
        <v>2025</v>
      </c>
      <c r="J5646" t="s">
        <v>766</v>
      </c>
      <c r="K5646" s="300">
        <v>3983</v>
      </c>
      <c r="L5646" s="286">
        <f>ROWS(K$5:K5646)</f>
        <v>5642</v>
      </c>
      <c r="M5646" s="286" t="str">
        <f>IF(I5646='5.1'!$E$5,TXM!L5646,"")</f>
        <v/>
      </c>
      <c r="N5646" t="str">
        <f>IFERROR(SMALL($M$5:$M$8000,ROWS($M$5:M5646)),"")</f>
        <v/>
      </c>
      <c r="P5646" t="s">
        <v>2054</v>
      </c>
    </row>
    <row r="5647" spans="1:16" ht="14.4" customHeight="1" x14ac:dyDescent="0.25">
      <c r="A5647" t="s">
        <v>2054</v>
      </c>
      <c r="I5647" s="285" t="s">
        <v>2025</v>
      </c>
      <c r="J5647" t="s">
        <v>1093</v>
      </c>
      <c r="K5647" s="300">
        <v>210</v>
      </c>
      <c r="L5647" s="286">
        <f>ROWS(K$5:K5647)</f>
        <v>5643</v>
      </c>
      <c r="M5647" s="286" t="str">
        <f>IF(I5647='5.1'!$E$5,TXM!L5647,"")</f>
        <v/>
      </c>
      <c r="N5647" t="str">
        <f>IFERROR(SMALL($M$5:$M$8000,ROWS($M$5:M5647)),"")</f>
        <v/>
      </c>
      <c r="P5647" t="s">
        <v>2054</v>
      </c>
    </row>
    <row r="5648" spans="1:16" ht="14.4" customHeight="1" x14ac:dyDescent="0.25">
      <c r="A5648" t="s">
        <v>2054</v>
      </c>
      <c r="I5648" s="285" t="s">
        <v>2025</v>
      </c>
      <c r="J5648" t="s">
        <v>1080</v>
      </c>
      <c r="K5648" s="300">
        <v>17</v>
      </c>
      <c r="L5648" s="286">
        <f>ROWS(K$5:K5648)</f>
        <v>5644</v>
      </c>
      <c r="M5648" s="286" t="str">
        <f>IF(I5648='5.1'!$E$5,TXM!L5648,"")</f>
        <v/>
      </c>
      <c r="N5648" t="str">
        <f>IFERROR(SMALL($M$5:$M$8000,ROWS($M$5:M5648)),"")</f>
        <v/>
      </c>
      <c r="P5648" t="s">
        <v>2054</v>
      </c>
    </row>
    <row r="5649" spans="1:16" ht="14.4" customHeight="1" x14ac:dyDescent="0.25">
      <c r="A5649" t="s">
        <v>2054</v>
      </c>
      <c r="I5649" s="285" t="s">
        <v>1841</v>
      </c>
      <c r="J5649" t="s">
        <v>780</v>
      </c>
      <c r="K5649" s="300">
        <v>18951040095</v>
      </c>
      <c r="L5649" s="286">
        <f>ROWS(K$5:K5649)</f>
        <v>5645</v>
      </c>
      <c r="M5649" s="286" t="str">
        <f>IF(I5649='5.1'!$E$5,TXM!L5649,"")</f>
        <v/>
      </c>
      <c r="N5649" t="str">
        <f>IFERROR(SMALL($M$5:$M$8000,ROWS($M$5:M5649)),"")</f>
        <v/>
      </c>
      <c r="P5649" t="s">
        <v>2054</v>
      </c>
    </row>
    <row r="5650" spans="1:16" ht="14.4" customHeight="1" x14ac:dyDescent="0.25">
      <c r="A5650" t="s">
        <v>2054</v>
      </c>
      <c r="I5650" s="285" t="s">
        <v>1841</v>
      </c>
      <c r="J5650" t="s">
        <v>818</v>
      </c>
      <c r="K5650" s="300">
        <v>1526058310</v>
      </c>
      <c r="L5650" s="286">
        <f>ROWS(K$5:K5650)</f>
        <v>5646</v>
      </c>
      <c r="M5650" s="286" t="str">
        <f>IF(I5650='5.1'!$E$5,TXM!L5650,"")</f>
        <v/>
      </c>
      <c r="N5650" t="str">
        <f>IFERROR(SMALL($M$5:$M$8000,ROWS($M$5:M5650)),"")</f>
        <v/>
      </c>
      <c r="P5650" t="s">
        <v>2054</v>
      </c>
    </row>
    <row r="5651" spans="1:16" ht="14.4" customHeight="1" x14ac:dyDescent="0.25">
      <c r="A5651" t="s">
        <v>2054</v>
      </c>
      <c r="I5651" s="285" t="s">
        <v>1841</v>
      </c>
      <c r="J5651" t="s">
        <v>997</v>
      </c>
      <c r="K5651" s="300">
        <v>1306898946</v>
      </c>
      <c r="L5651" s="286">
        <f>ROWS(K$5:K5651)</f>
        <v>5647</v>
      </c>
      <c r="M5651" s="286" t="str">
        <f>IF(I5651='5.1'!$E$5,TXM!L5651,"")</f>
        <v/>
      </c>
      <c r="N5651" t="str">
        <f>IFERROR(SMALL($M$5:$M$8000,ROWS($M$5:M5651)),"")</f>
        <v/>
      </c>
      <c r="P5651" t="s">
        <v>2054</v>
      </c>
    </row>
    <row r="5652" spans="1:16" ht="14.4" customHeight="1" x14ac:dyDescent="0.25">
      <c r="A5652" t="s">
        <v>2054</v>
      </c>
      <c r="I5652" s="285" t="s">
        <v>1841</v>
      </c>
      <c r="J5652" t="s">
        <v>808</v>
      </c>
      <c r="K5652" s="300">
        <v>1133062785</v>
      </c>
      <c r="L5652" s="286">
        <f>ROWS(K$5:K5652)</f>
        <v>5648</v>
      </c>
      <c r="M5652" s="286" t="str">
        <f>IF(I5652='5.1'!$E$5,TXM!L5652,"")</f>
        <v/>
      </c>
      <c r="N5652" t="str">
        <f>IFERROR(SMALL($M$5:$M$8000,ROWS($M$5:M5652)),"")</f>
        <v/>
      </c>
      <c r="P5652" t="s">
        <v>2054</v>
      </c>
    </row>
    <row r="5653" spans="1:16" ht="14.4" customHeight="1" x14ac:dyDescent="0.25">
      <c r="A5653" t="s">
        <v>2054</v>
      </c>
      <c r="I5653" s="285" t="s">
        <v>1841</v>
      </c>
      <c r="J5653" t="s">
        <v>1093</v>
      </c>
      <c r="K5653" s="300">
        <v>615980783</v>
      </c>
      <c r="L5653" s="286">
        <f>ROWS(K$5:K5653)</f>
        <v>5649</v>
      </c>
      <c r="M5653" s="286" t="str">
        <f>IF(I5653='5.1'!$E$5,TXM!L5653,"")</f>
        <v/>
      </c>
      <c r="N5653" t="str">
        <f>IFERROR(SMALL($M$5:$M$8000,ROWS($M$5:M5653)),"")</f>
        <v/>
      </c>
      <c r="P5653" t="s">
        <v>2054</v>
      </c>
    </row>
    <row r="5654" spans="1:16" ht="14.4" customHeight="1" x14ac:dyDescent="0.25">
      <c r="A5654" t="s">
        <v>2054</v>
      </c>
      <c r="I5654" s="285" t="s">
        <v>1841</v>
      </c>
      <c r="J5654" t="s">
        <v>725</v>
      </c>
      <c r="K5654" s="300">
        <v>594984033</v>
      </c>
      <c r="L5654" s="286">
        <f>ROWS(K$5:K5654)</f>
        <v>5650</v>
      </c>
      <c r="M5654" s="286" t="str">
        <f>IF(I5654='5.1'!$E$5,TXM!L5654,"")</f>
        <v/>
      </c>
      <c r="N5654" t="str">
        <f>IFERROR(SMALL($M$5:$M$8000,ROWS($M$5:M5654)),"")</f>
        <v/>
      </c>
      <c r="P5654" t="s">
        <v>2054</v>
      </c>
    </row>
    <row r="5655" spans="1:16" ht="14.4" customHeight="1" x14ac:dyDescent="0.25">
      <c r="A5655" t="s">
        <v>2054</v>
      </c>
      <c r="I5655" s="285" t="s">
        <v>1841</v>
      </c>
      <c r="J5655" t="s">
        <v>806</v>
      </c>
      <c r="K5655" s="300">
        <v>526289137</v>
      </c>
      <c r="L5655" s="286">
        <f>ROWS(K$5:K5655)</f>
        <v>5651</v>
      </c>
      <c r="M5655" s="286" t="str">
        <f>IF(I5655='5.1'!$E$5,TXM!L5655,"")</f>
        <v/>
      </c>
      <c r="N5655" t="str">
        <f>IFERROR(SMALL($M$5:$M$8000,ROWS($M$5:M5655)),"")</f>
        <v/>
      </c>
      <c r="P5655" t="s">
        <v>2054</v>
      </c>
    </row>
    <row r="5656" spans="1:16" ht="14.4" customHeight="1" x14ac:dyDescent="0.25">
      <c r="A5656" t="s">
        <v>2054</v>
      </c>
      <c r="I5656" s="285" t="s">
        <v>1841</v>
      </c>
      <c r="J5656" t="s">
        <v>117</v>
      </c>
      <c r="K5656" s="300">
        <v>475614467</v>
      </c>
      <c r="L5656" s="286">
        <f>ROWS(K$5:K5656)</f>
        <v>5652</v>
      </c>
      <c r="M5656" s="286" t="str">
        <f>IF(I5656='5.1'!$E$5,TXM!L5656,"")</f>
        <v/>
      </c>
      <c r="N5656" t="str">
        <f>IFERROR(SMALL($M$5:$M$8000,ROWS($M$5:M5656)),"")</f>
        <v/>
      </c>
      <c r="P5656" t="s">
        <v>2054</v>
      </c>
    </row>
    <row r="5657" spans="1:16" ht="14.4" customHeight="1" x14ac:dyDescent="0.25">
      <c r="A5657" t="s">
        <v>2054</v>
      </c>
      <c r="I5657" s="285" t="s">
        <v>1841</v>
      </c>
      <c r="J5657" t="s">
        <v>709</v>
      </c>
      <c r="K5657" s="300">
        <v>266030890</v>
      </c>
      <c r="L5657" s="286">
        <f>ROWS(K$5:K5657)</f>
        <v>5653</v>
      </c>
      <c r="M5657" s="286" t="str">
        <f>IF(I5657='5.1'!$E$5,TXM!L5657,"")</f>
        <v/>
      </c>
      <c r="N5657" t="str">
        <f>IFERROR(SMALL($M$5:$M$8000,ROWS($M$5:M5657)),"")</f>
        <v/>
      </c>
      <c r="P5657" t="s">
        <v>2054</v>
      </c>
    </row>
    <row r="5658" spans="1:16" ht="14.4" customHeight="1" x14ac:dyDescent="0.25">
      <c r="A5658" t="s">
        <v>2054</v>
      </c>
      <c r="I5658" s="285" t="s">
        <v>1841</v>
      </c>
      <c r="J5658" t="s">
        <v>1079</v>
      </c>
      <c r="K5658" s="300">
        <v>124577978</v>
      </c>
      <c r="L5658" s="286">
        <f>ROWS(K$5:K5658)</f>
        <v>5654</v>
      </c>
      <c r="M5658" s="286" t="str">
        <f>IF(I5658='5.1'!$E$5,TXM!L5658,"")</f>
        <v/>
      </c>
      <c r="N5658" t="str">
        <f>IFERROR(SMALL($M$5:$M$8000,ROWS($M$5:M5658)),"")</f>
        <v/>
      </c>
      <c r="P5658" t="s">
        <v>2054</v>
      </c>
    </row>
    <row r="5659" spans="1:16" ht="14.4" customHeight="1" x14ac:dyDescent="0.25">
      <c r="A5659" t="s">
        <v>2054</v>
      </c>
      <c r="I5659" s="285" t="s">
        <v>1841</v>
      </c>
      <c r="J5659" t="s">
        <v>784</v>
      </c>
      <c r="K5659" s="300">
        <v>83182708</v>
      </c>
      <c r="L5659" s="286">
        <f>ROWS(K$5:K5659)</f>
        <v>5655</v>
      </c>
      <c r="M5659" s="286" t="str">
        <f>IF(I5659='5.1'!$E$5,TXM!L5659,"")</f>
        <v/>
      </c>
      <c r="N5659" t="str">
        <f>IFERROR(SMALL($M$5:$M$8000,ROWS($M$5:M5659)),"")</f>
        <v/>
      </c>
      <c r="P5659" t="s">
        <v>2054</v>
      </c>
    </row>
    <row r="5660" spans="1:16" ht="14.4" customHeight="1" x14ac:dyDescent="0.25">
      <c r="A5660" t="s">
        <v>2054</v>
      </c>
      <c r="I5660" s="285" t="s">
        <v>1841</v>
      </c>
      <c r="J5660" t="s">
        <v>116</v>
      </c>
      <c r="K5660" s="300">
        <v>78064000</v>
      </c>
      <c r="L5660" s="286">
        <f>ROWS(K$5:K5660)</f>
        <v>5656</v>
      </c>
      <c r="M5660" s="286" t="str">
        <f>IF(I5660='5.1'!$E$5,TXM!L5660,"")</f>
        <v/>
      </c>
      <c r="N5660" t="str">
        <f>IFERROR(SMALL($M$5:$M$8000,ROWS($M$5:M5660)),"")</f>
        <v/>
      </c>
      <c r="P5660" t="s">
        <v>2054</v>
      </c>
    </row>
    <row r="5661" spans="1:16" ht="14.4" customHeight="1" x14ac:dyDescent="0.25">
      <c r="A5661" t="s">
        <v>2054</v>
      </c>
      <c r="I5661" s="285" t="s">
        <v>1841</v>
      </c>
      <c r="J5661" t="s">
        <v>119</v>
      </c>
      <c r="K5661" s="300">
        <v>73046934</v>
      </c>
      <c r="L5661" s="286">
        <f>ROWS(K$5:K5661)</f>
        <v>5657</v>
      </c>
      <c r="M5661" s="286" t="str">
        <f>IF(I5661='5.1'!$E$5,TXM!L5661,"")</f>
        <v/>
      </c>
      <c r="N5661" t="str">
        <f>IFERROR(SMALL($M$5:$M$8000,ROWS($M$5:M5661)),"")</f>
        <v/>
      </c>
      <c r="P5661" t="s">
        <v>2054</v>
      </c>
    </row>
    <row r="5662" spans="1:16" ht="14.4" customHeight="1" x14ac:dyDescent="0.25">
      <c r="A5662" t="s">
        <v>2054</v>
      </c>
      <c r="I5662" s="285" t="s">
        <v>1841</v>
      </c>
      <c r="J5662" t="s">
        <v>810</v>
      </c>
      <c r="K5662" s="300">
        <v>70552219</v>
      </c>
      <c r="L5662" s="286">
        <f>ROWS(K$5:K5662)</f>
        <v>5658</v>
      </c>
      <c r="M5662" s="286" t="str">
        <f>IF(I5662='5.1'!$E$5,TXM!L5662,"")</f>
        <v/>
      </c>
      <c r="N5662" t="str">
        <f>IFERROR(SMALL($M$5:$M$8000,ROWS($M$5:M5662)),"")</f>
        <v/>
      </c>
      <c r="P5662" t="s">
        <v>2054</v>
      </c>
    </row>
    <row r="5663" spans="1:16" ht="14.4" customHeight="1" x14ac:dyDescent="0.25">
      <c r="A5663" t="s">
        <v>2054</v>
      </c>
      <c r="I5663" s="285" t="s">
        <v>1841</v>
      </c>
      <c r="J5663" t="s">
        <v>705</v>
      </c>
      <c r="K5663" s="300">
        <v>65615575</v>
      </c>
      <c r="L5663" s="286">
        <f>ROWS(K$5:K5663)</f>
        <v>5659</v>
      </c>
      <c r="M5663" s="286" t="str">
        <f>IF(I5663='5.1'!$E$5,TXM!L5663,"")</f>
        <v/>
      </c>
      <c r="N5663" t="str">
        <f>IFERROR(SMALL($M$5:$M$8000,ROWS($M$5:M5663)),"")</f>
        <v/>
      </c>
      <c r="P5663" t="s">
        <v>2054</v>
      </c>
    </row>
    <row r="5664" spans="1:16" ht="14.4" customHeight="1" x14ac:dyDescent="0.25">
      <c r="A5664" t="s">
        <v>2054</v>
      </c>
      <c r="I5664" s="285" t="s">
        <v>1841</v>
      </c>
      <c r="J5664" t="s">
        <v>1080</v>
      </c>
      <c r="K5664" s="300">
        <v>65494628</v>
      </c>
      <c r="L5664" s="286">
        <f>ROWS(K$5:K5664)</f>
        <v>5660</v>
      </c>
      <c r="M5664" s="286" t="str">
        <f>IF(I5664='5.1'!$E$5,TXM!L5664,"")</f>
        <v/>
      </c>
      <c r="N5664" t="str">
        <f>IFERROR(SMALL($M$5:$M$8000,ROWS($M$5:M5664)),"")</f>
        <v/>
      </c>
      <c r="P5664" t="s">
        <v>2054</v>
      </c>
    </row>
    <row r="5665" spans="1:16" ht="14.4" customHeight="1" x14ac:dyDescent="0.25">
      <c r="A5665" t="s">
        <v>2054</v>
      </c>
      <c r="I5665" s="285" t="s">
        <v>1841</v>
      </c>
      <c r="J5665" t="s">
        <v>108</v>
      </c>
      <c r="K5665" s="300">
        <v>65052900</v>
      </c>
      <c r="L5665" s="286">
        <f>ROWS(K$5:K5665)</f>
        <v>5661</v>
      </c>
      <c r="M5665" s="286" t="str">
        <f>IF(I5665='5.1'!$E$5,TXM!L5665,"")</f>
        <v/>
      </c>
      <c r="N5665" t="str">
        <f>IFERROR(SMALL($M$5:$M$8000,ROWS($M$5:M5665)),"")</f>
        <v/>
      </c>
      <c r="P5665" t="s">
        <v>2054</v>
      </c>
    </row>
    <row r="5666" spans="1:16" ht="14.4" customHeight="1" x14ac:dyDescent="0.25">
      <c r="A5666" t="s">
        <v>2054</v>
      </c>
      <c r="I5666" s="285" t="s">
        <v>1841</v>
      </c>
      <c r="J5666" t="s">
        <v>107</v>
      </c>
      <c r="K5666" s="300">
        <v>62823473</v>
      </c>
      <c r="L5666" s="286">
        <f>ROWS(K$5:K5666)</f>
        <v>5662</v>
      </c>
      <c r="M5666" s="286" t="str">
        <f>IF(I5666='5.1'!$E$5,TXM!L5666,"")</f>
        <v/>
      </c>
      <c r="N5666" t="str">
        <f>IFERROR(SMALL($M$5:$M$8000,ROWS($M$5:M5666)),"")</f>
        <v/>
      </c>
      <c r="P5666" t="s">
        <v>2054</v>
      </c>
    </row>
    <row r="5667" spans="1:16" ht="14.4" customHeight="1" x14ac:dyDescent="0.25">
      <c r="A5667" t="s">
        <v>2054</v>
      </c>
      <c r="I5667" s="285" t="s">
        <v>1841</v>
      </c>
      <c r="J5667" t="s">
        <v>719</v>
      </c>
      <c r="K5667" s="300">
        <v>59058435</v>
      </c>
      <c r="L5667" s="286">
        <f>ROWS(K$5:K5667)</f>
        <v>5663</v>
      </c>
      <c r="M5667" s="286" t="str">
        <f>IF(I5667='5.1'!$E$5,TXM!L5667,"")</f>
        <v/>
      </c>
      <c r="N5667" t="str">
        <f>IFERROR(SMALL($M$5:$M$8000,ROWS($M$5:M5667)),"")</f>
        <v/>
      </c>
      <c r="P5667" t="s">
        <v>2054</v>
      </c>
    </row>
    <row r="5668" spans="1:16" ht="14.4" customHeight="1" x14ac:dyDescent="0.25">
      <c r="A5668" t="s">
        <v>2054</v>
      </c>
      <c r="I5668" s="285" t="s">
        <v>1841</v>
      </c>
      <c r="J5668" t="s">
        <v>102</v>
      </c>
      <c r="K5668" s="300">
        <v>40534704</v>
      </c>
      <c r="L5668" s="286">
        <f>ROWS(K$5:K5668)</f>
        <v>5664</v>
      </c>
      <c r="M5668" s="286" t="str">
        <f>IF(I5668='5.1'!$E$5,TXM!L5668,"")</f>
        <v/>
      </c>
      <c r="N5668" t="str">
        <f>IFERROR(SMALL($M$5:$M$8000,ROWS($M$5:M5668)),"")</f>
        <v/>
      </c>
      <c r="P5668" t="s">
        <v>2054</v>
      </c>
    </row>
    <row r="5669" spans="1:16" ht="14.4" customHeight="1" x14ac:dyDescent="0.25">
      <c r="A5669" t="s">
        <v>2054</v>
      </c>
      <c r="I5669" s="285" t="s">
        <v>1841</v>
      </c>
      <c r="J5669" t="s">
        <v>788</v>
      </c>
      <c r="K5669" s="300">
        <v>37953445</v>
      </c>
      <c r="L5669" s="286">
        <f>ROWS(K$5:K5669)</f>
        <v>5665</v>
      </c>
      <c r="M5669" s="286" t="str">
        <f>IF(I5669='5.1'!$E$5,TXM!L5669,"")</f>
        <v/>
      </c>
      <c r="N5669" t="str">
        <f>IFERROR(SMALL($M$5:$M$8000,ROWS($M$5:M5669)),"")</f>
        <v/>
      </c>
      <c r="P5669" t="s">
        <v>2054</v>
      </c>
    </row>
    <row r="5670" spans="1:16" ht="14.4" customHeight="1" x14ac:dyDescent="0.25">
      <c r="A5670" t="s">
        <v>2054</v>
      </c>
      <c r="I5670" s="285" t="s">
        <v>1841</v>
      </c>
      <c r="J5670" t="s">
        <v>723</v>
      </c>
      <c r="K5670" s="300">
        <v>30243982</v>
      </c>
      <c r="L5670" s="286">
        <f>ROWS(K$5:K5670)</f>
        <v>5666</v>
      </c>
      <c r="M5670" s="286" t="str">
        <f>IF(I5670='5.1'!$E$5,TXM!L5670,"")</f>
        <v/>
      </c>
      <c r="N5670" t="str">
        <f>IFERROR(SMALL($M$5:$M$8000,ROWS($M$5:M5670)),"")</f>
        <v/>
      </c>
      <c r="P5670" t="s">
        <v>2054</v>
      </c>
    </row>
    <row r="5671" spans="1:16" ht="14.4" customHeight="1" x14ac:dyDescent="0.25">
      <c r="A5671" t="s">
        <v>2054</v>
      </c>
      <c r="I5671" s="285" t="s">
        <v>1841</v>
      </c>
      <c r="J5671" t="s">
        <v>821</v>
      </c>
      <c r="K5671" s="300">
        <v>30026421</v>
      </c>
      <c r="L5671" s="286">
        <f>ROWS(K$5:K5671)</f>
        <v>5667</v>
      </c>
      <c r="M5671" s="286" t="str">
        <f>IF(I5671='5.1'!$E$5,TXM!L5671,"")</f>
        <v/>
      </c>
      <c r="N5671" t="str">
        <f>IFERROR(SMALL($M$5:$M$8000,ROWS($M$5:M5671)),"")</f>
        <v/>
      </c>
      <c r="P5671" t="s">
        <v>2054</v>
      </c>
    </row>
    <row r="5672" spans="1:16" ht="14.4" customHeight="1" x14ac:dyDescent="0.25">
      <c r="A5672" t="s">
        <v>2054</v>
      </c>
      <c r="I5672" s="285" t="s">
        <v>1841</v>
      </c>
      <c r="J5672" t="s">
        <v>115</v>
      </c>
      <c r="K5672" s="300">
        <v>22725746</v>
      </c>
      <c r="L5672" s="286">
        <f>ROWS(K$5:K5672)</f>
        <v>5668</v>
      </c>
      <c r="M5672" s="286" t="str">
        <f>IF(I5672='5.1'!$E$5,TXM!L5672,"")</f>
        <v/>
      </c>
      <c r="N5672" t="str">
        <f>IFERROR(SMALL($M$5:$M$8000,ROWS($M$5:M5672)),"")</f>
        <v/>
      </c>
      <c r="P5672" t="s">
        <v>2054</v>
      </c>
    </row>
    <row r="5673" spans="1:16" ht="14.4" customHeight="1" x14ac:dyDescent="0.25">
      <c r="A5673" t="s">
        <v>2054</v>
      </c>
      <c r="I5673" s="285" t="s">
        <v>1841</v>
      </c>
      <c r="J5673" t="s">
        <v>812</v>
      </c>
      <c r="K5673" s="300">
        <v>19959104</v>
      </c>
      <c r="L5673" s="286">
        <f>ROWS(K$5:K5673)</f>
        <v>5669</v>
      </c>
      <c r="M5673" s="286" t="str">
        <f>IF(I5673='5.1'!$E$5,TXM!L5673,"")</f>
        <v/>
      </c>
      <c r="N5673" t="str">
        <f>IFERROR(SMALL($M$5:$M$8000,ROWS($M$5:M5673)),"")</f>
        <v/>
      </c>
      <c r="P5673" t="s">
        <v>2054</v>
      </c>
    </row>
    <row r="5674" spans="1:16" ht="14.4" customHeight="1" x14ac:dyDescent="0.25">
      <c r="A5674" t="s">
        <v>2054</v>
      </c>
      <c r="I5674" s="285" t="s">
        <v>1841</v>
      </c>
      <c r="J5674" t="s">
        <v>802</v>
      </c>
      <c r="K5674" s="300">
        <v>19700412</v>
      </c>
      <c r="L5674" s="286">
        <f>ROWS(K$5:K5674)</f>
        <v>5670</v>
      </c>
      <c r="M5674" s="286" t="str">
        <f>IF(I5674='5.1'!$E$5,TXM!L5674,"")</f>
        <v/>
      </c>
      <c r="N5674" t="str">
        <f>IFERROR(SMALL($M$5:$M$8000,ROWS($M$5:M5674)),"")</f>
        <v/>
      </c>
      <c r="P5674" t="s">
        <v>2054</v>
      </c>
    </row>
    <row r="5675" spans="1:16" ht="14.4" customHeight="1" x14ac:dyDescent="0.25">
      <c r="A5675" t="s">
        <v>2054</v>
      </c>
      <c r="I5675" s="285" t="s">
        <v>1841</v>
      </c>
      <c r="J5675" t="s">
        <v>786</v>
      </c>
      <c r="K5675" s="300">
        <v>18825245</v>
      </c>
      <c r="L5675" s="286">
        <f>ROWS(K$5:K5675)</f>
        <v>5671</v>
      </c>
      <c r="M5675" s="286" t="str">
        <f>IF(I5675='5.1'!$E$5,TXM!L5675,"")</f>
        <v/>
      </c>
      <c r="N5675" t="str">
        <f>IFERROR(SMALL($M$5:$M$8000,ROWS($M$5:M5675)),"")</f>
        <v/>
      </c>
      <c r="P5675" t="s">
        <v>2054</v>
      </c>
    </row>
    <row r="5676" spans="1:16" ht="14.4" customHeight="1" x14ac:dyDescent="0.25">
      <c r="A5676" t="s">
        <v>2054</v>
      </c>
      <c r="I5676" s="285" t="s">
        <v>1841</v>
      </c>
      <c r="J5676" t="s">
        <v>1096</v>
      </c>
      <c r="K5676" s="300">
        <v>16246386</v>
      </c>
      <c r="L5676" s="286">
        <f>ROWS(K$5:K5676)</f>
        <v>5672</v>
      </c>
      <c r="M5676" s="286" t="str">
        <f>IF(I5676='5.1'!$E$5,TXM!L5676,"")</f>
        <v/>
      </c>
      <c r="N5676" t="str">
        <f>IFERROR(SMALL($M$5:$M$8000,ROWS($M$5:M5676)),"")</f>
        <v/>
      </c>
      <c r="P5676" t="s">
        <v>2054</v>
      </c>
    </row>
    <row r="5677" spans="1:16" ht="14.4" customHeight="1" x14ac:dyDescent="0.25">
      <c r="A5677" t="s">
        <v>2054</v>
      </c>
      <c r="I5677" s="285" t="s">
        <v>1841</v>
      </c>
      <c r="J5677" t="s">
        <v>1082</v>
      </c>
      <c r="K5677" s="300">
        <v>12755146</v>
      </c>
      <c r="L5677" s="286">
        <f>ROWS(K$5:K5677)</f>
        <v>5673</v>
      </c>
      <c r="M5677" s="286" t="str">
        <f>IF(I5677='5.1'!$E$5,TXM!L5677,"")</f>
        <v/>
      </c>
      <c r="N5677" t="str">
        <f>IFERROR(SMALL($M$5:$M$8000,ROWS($M$5:M5677)),"")</f>
        <v/>
      </c>
      <c r="P5677" t="s">
        <v>2054</v>
      </c>
    </row>
    <row r="5678" spans="1:16" ht="14.4" customHeight="1" x14ac:dyDescent="0.25">
      <c r="A5678" t="s">
        <v>2054</v>
      </c>
      <c r="I5678" s="285" t="s">
        <v>1841</v>
      </c>
      <c r="J5678" t="s">
        <v>707</v>
      </c>
      <c r="K5678" s="300">
        <v>12008928</v>
      </c>
      <c r="L5678" s="286">
        <f>ROWS(K$5:K5678)</f>
        <v>5674</v>
      </c>
      <c r="M5678" s="286" t="str">
        <f>IF(I5678='5.1'!$E$5,TXM!L5678,"")</f>
        <v/>
      </c>
      <c r="N5678" t="str">
        <f>IFERROR(SMALL($M$5:$M$8000,ROWS($M$5:M5678)),"")</f>
        <v/>
      </c>
      <c r="P5678" t="s">
        <v>2054</v>
      </c>
    </row>
    <row r="5679" spans="1:16" ht="14.4" customHeight="1" x14ac:dyDescent="0.25">
      <c r="A5679" t="s">
        <v>2054</v>
      </c>
      <c r="I5679" s="285" t="s">
        <v>1841</v>
      </c>
      <c r="J5679" t="s">
        <v>762</v>
      </c>
      <c r="K5679" s="300">
        <v>9870618</v>
      </c>
      <c r="L5679" s="286">
        <f>ROWS(K$5:K5679)</f>
        <v>5675</v>
      </c>
      <c r="M5679" s="286" t="str">
        <f>IF(I5679='5.1'!$E$5,TXM!L5679,"")</f>
        <v/>
      </c>
      <c r="N5679" t="str">
        <f>IFERROR(SMALL($M$5:$M$8000,ROWS($M$5:M5679)),"")</f>
        <v/>
      </c>
      <c r="P5679" t="s">
        <v>2054</v>
      </c>
    </row>
    <row r="5680" spans="1:16" ht="14.4" customHeight="1" x14ac:dyDescent="0.25">
      <c r="A5680" t="s">
        <v>2054</v>
      </c>
      <c r="I5680" s="285" t="s">
        <v>1841</v>
      </c>
      <c r="J5680" t="s">
        <v>768</v>
      </c>
      <c r="K5680" s="300">
        <v>9490535</v>
      </c>
      <c r="L5680" s="286">
        <f>ROWS(K$5:K5680)</f>
        <v>5676</v>
      </c>
      <c r="M5680" s="286" t="str">
        <f>IF(I5680='5.1'!$E$5,TXM!L5680,"")</f>
        <v/>
      </c>
      <c r="N5680" t="str">
        <f>IFERROR(SMALL($M$5:$M$8000,ROWS($M$5:M5680)),"")</f>
        <v/>
      </c>
      <c r="P5680" t="s">
        <v>2054</v>
      </c>
    </row>
    <row r="5681" spans="1:16" ht="14.4" customHeight="1" x14ac:dyDescent="0.25">
      <c r="A5681" t="s">
        <v>2054</v>
      </c>
      <c r="I5681" s="285" t="s">
        <v>1841</v>
      </c>
      <c r="J5681" t="s">
        <v>1081</v>
      </c>
      <c r="K5681" s="300">
        <v>8385642</v>
      </c>
      <c r="L5681" s="286">
        <f>ROWS(K$5:K5681)</f>
        <v>5677</v>
      </c>
      <c r="M5681" s="286" t="str">
        <f>IF(I5681='5.1'!$E$5,TXM!L5681,"")</f>
        <v/>
      </c>
      <c r="N5681" t="str">
        <f>IFERROR(SMALL($M$5:$M$8000,ROWS($M$5:M5681)),"")</f>
        <v/>
      </c>
      <c r="P5681" t="s">
        <v>2054</v>
      </c>
    </row>
    <row r="5682" spans="1:16" ht="14.4" customHeight="1" x14ac:dyDescent="0.25">
      <c r="A5682" t="s">
        <v>2054</v>
      </c>
      <c r="I5682" s="285" t="s">
        <v>1841</v>
      </c>
      <c r="J5682" t="s">
        <v>727</v>
      </c>
      <c r="K5682" s="300">
        <v>7060266</v>
      </c>
      <c r="L5682" s="286">
        <f>ROWS(K$5:K5682)</f>
        <v>5678</v>
      </c>
      <c r="M5682" s="286" t="str">
        <f>IF(I5682='5.1'!$E$5,TXM!L5682,"")</f>
        <v/>
      </c>
      <c r="N5682" t="str">
        <f>IFERROR(SMALL($M$5:$M$8000,ROWS($M$5:M5682)),"")</f>
        <v/>
      </c>
      <c r="P5682" t="s">
        <v>2054</v>
      </c>
    </row>
    <row r="5683" spans="1:16" ht="14.4" customHeight="1" x14ac:dyDescent="0.25">
      <c r="A5683" t="s">
        <v>2054</v>
      </c>
      <c r="I5683" s="285" t="s">
        <v>1841</v>
      </c>
      <c r="J5683" t="s">
        <v>1077</v>
      </c>
      <c r="K5683" s="300">
        <v>6887358</v>
      </c>
      <c r="L5683" s="286">
        <f>ROWS(K$5:K5683)</f>
        <v>5679</v>
      </c>
      <c r="M5683" s="286" t="str">
        <f>IF(I5683='5.1'!$E$5,TXM!L5683,"")</f>
        <v/>
      </c>
      <c r="N5683" t="str">
        <f>IFERROR(SMALL($M$5:$M$8000,ROWS($M$5:M5683)),"")</f>
        <v/>
      </c>
      <c r="P5683" t="s">
        <v>2054</v>
      </c>
    </row>
    <row r="5684" spans="1:16" ht="14.4" customHeight="1" x14ac:dyDescent="0.25">
      <c r="A5684" t="s">
        <v>2054</v>
      </c>
      <c r="I5684" s="285" t="s">
        <v>1841</v>
      </c>
      <c r="J5684" t="s">
        <v>766</v>
      </c>
      <c r="K5684" s="300">
        <v>6396688</v>
      </c>
      <c r="L5684" s="286">
        <f>ROWS(K$5:K5684)</f>
        <v>5680</v>
      </c>
      <c r="M5684" s="286" t="str">
        <f>IF(I5684='5.1'!$E$5,TXM!L5684,"")</f>
        <v/>
      </c>
      <c r="N5684" t="str">
        <f>IFERROR(SMALL($M$5:$M$8000,ROWS($M$5:M5684)),"")</f>
        <v/>
      </c>
      <c r="P5684" t="s">
        <v>2054</v>
      </c>
    </row>
    <row r="5685" spans="1:16" ht="14.4" customHeight="1" x14ac:dyDescent="0.25">
      <c r="A5685" t="s">
        <v>2054</v>
      </c>
      <c r="I5685" s="285" t="s">
        <v>1841</v>
      </c>
      <c r="J5685" t="s">
        <v>734</v>
      </c>
      <c r="K5685" s="300">
        <v>5266922</v>
      </c>
      <c r="L5685" s="286">
        <f>ROWS(K$5:K5685)</f>
        <v>5681</v>
      </c>
      <c r="M5685" s="286" t="str">
        <f>IF(I5685='5.1'!$E$5,TXM!L5685,"")</f>
        <v/>
      </c>
      <c r="N5685" t="str">
        <f>IFERROR(SMALL($M$5:$M$8000,ROWS($M$5:M5685)),"")</f>
        <v/>
      </c>
      <c r="P5685" t="s">
        <v>2054</v>
      </c>
    </row>
    <row r="5686" spans="1:16" ht="14.4" customHeight="1" x14ac:dyDescent="0.25">
      <c r="A5686" t="s">
        <v>2054</v>
      </c>
      <c r="I5686" s="285" t="s">
        <v>1841</v>
      </c>
      <c r="J5686" t="s">
        <v>804</v>
      </c>
      <c r="K5686" s="300">
        <v>5061258</v>
      </c>
      <c r="L5686" s="286">
        <f>ROWS(K$5:K5686)</f>
        <v>5682</v>
      </c>
      <c r="M5686" s="286" t="str">
        <f>IF(I5686='5.1'!$E$5,TXM!L5686,"")</f>
        <v/>
      </c>
      <c r="N5686" t="str">
        <f>IFERROR(SMALL($M$5:$M$8000,ROWS($M$5:M5686)),"")</f>
        <v/>
      </c>
      <c r="P5686" t="s">
        <v>2054</v>
      </c>
    </row>
    <row r="5687" spans="1:16" ht="14.4" customHeight="1" x14ac:dyDescent="0.25">
      <c r="A5687" t="s">
        <v>2054</v>
      </c>
      <c r="I5687" s="285" t="s">
        <v>1841</v>
      </c>
      <c r="J5687" t="s">
        <v>760</v>
      </c>
      <c r="K5687" s="300">
        <v>4510251</v>
      </c>
      <c r="L5687" s="286">
        <f>ROWS(K$5:K5687)</f>
        <v>5683</v>
      </c>
      <c r="M5687" s="286" t="str">
        <f>IF(I5687='5.1'!$E$5,TXM!L5687,"")</f>
        <v/>
      </c>
      <c r="N5687" t="str">
        <f>IFERROR(SMALL($M$5:$M$8000,ROWS($M$5:M5687)),"")</f>
        <v/>
      </c>
      <c r="P5687" t="s">
        <v>2054</v>
      </c>
    </row>
    <row r="5688" spans="1:16" ht="14.4" customHeight="1" x14ac:dyDescent="0.25">
      <c r="A5688" t="s">
        <v>2054</v>
      </c>
      <c r="I5688" s="285" t="s">
        <v>1841</v>
      </c>
      <c r="J5688" t="s">
        <v>823</v>
      </c>
      <c r="K5688" s="300">
        <v>4324182</v>
      </c>
      <c r="L5688" s="286">
        <f>ROWS(K$5:K5688)</f>
        <v>5684</v>
      </c>
      <c r="M5688" s="286" t="str">
        <f>IF(I5688='5.1'!$E$5,TXM!L5688,"")</f>
        <v/>
      </c>
      <c r="N5688" t="str">
        <f>IFERROR(SMALL($M$5:$M$8000,ROWS($M$5:M5688)),"")</f>
        <v/>
      </c>
      <c r="P5688" t="s">
        <v>2054</v>
      </c>
    </row>
    <row r="5689" spans="1:16" ht="14.4" customHeight="1" x14ac:dyDescent="0.25">
      <c r="A5689" t="s">
        <v>2054</v>
      </c>
      <c r="I5689" s="285" t="s">
        <v>1841</v>
      </c>
      <c r="J5689" t="s">
        <v>742</v>
      </c>
      <c r="K5689" s="300">
        <v>4157601</v>
      </c>
      <c r="L5689" s="286">
        <f>ROWS(K$5:K5689)</f>
        <v>5685</v>
      </c>
      <c r="M5689" s="286" t="str">
        <f>IF(I5689='5.1'!$E$5,TXM!L5689,"")</f>
        <v/>
      </c>
      <c r="N5689" t="str">
        <f>IFERROR(SMALL($M$5:$M$8000,ROWS($M$5:M5689)),"")</f>
        <v/>
      </c>
      <c r="P5689" t="s">
        <v>2054</v>
      </c>
    </row>
    <row r="5690" spans="1:16" ht="14.4" customHeight="1" x14ac:dyDescent="0.25">
      <c r="A5690" t="s">
        <v>2054</v>
      </c>
      <c r="I5690" s="285" t="s">
        <v>1841</v>
      </c>
      <c r="J5690" t="s">
        <v>1097</v>
      </c>
      <c r="K5690" s="300">
        <v>3624697</v>
      </c>
      <c r="L5690" s="286">
        <f>ROWS(K$5:K5690)</f>
        <v>5686</v>
      </c>
      <c r="M5690" s="286" t="str">
        <f>IF(I5690='5.1'!$E$5,TXM!L5690,"")</f>
        <v/>
      </c>
      <c r="N5690" t="str">
        <f>IFERROR(SMALL($M$5:$M$8000,ROWS($M$5:M5690)),"")</f>
        <v/>
      </c>
      <c r="P5690" t="s">
        <v>2054</v>
      </c>
    </row>
    <row r="5691" spans="1:16" ht="14.4" customHeight="1" x14ac:dyDescent="0.25">
      <c r="A5691" t="s">
        <v>2054</v>
      </c>
      <c r="I5691" s="285" t="s">
        <v>1841</v>
      </c>
      <c r="J5691" t="s">
        <v>1087</v>
      </c>
      <c r="K5691" s="300">
        <v>3579255</v>
      </c>
      <c r="L5691" s="286">
        <f>ROWS(K$5:K5691)</f>
        <v>5687</v>
      </c>
      <c r="M5691" s="286" t="str">
        <f>IF(I5691='5.1'!$E$5,TXM!L5691,"")</f>
        <v/>
      </c>
      <c r="N5691" t="str">
        <f>IFERROR(SMALL($M$5:$M$8000,ROWS($M$5:M5691)),"")</f>
        <v/>
      </c>
      <c r="P5691" t="s">
        <v>2054</v>
      </c>
    </row>
    <row r="5692" spans="1:16" ht="14.4" customHeight="1" x14ac:dyDescent="0.25">
      <c r="A5692" t="s">
        <v>2054</v>
      </c>
      <c r="I5692" s="285" t="s">
        <v>1841</v>
      </c>
      <c r="J5692" t="s">
        <v>782</v>
      </c>
      <c r="K5692" s="300">
        <v>3515004</v>
      </c>
      <c r="L5692" s="286">
        <f>ROWS(K$5:K5692)</f>
        <v>5688</v>
      </c>
      <c r="M5692" s="286" t="str">
        <f>IF(I5692='5.1'!$E$5,TXM!L5692,"")</f>
        <v/>
      </c>
      <c r="N5692" t="str">
        <f>IFERROR(SMALL($M$5:$M$8000,ROWS($M$5:M5692)),"")</f>
        <v/>
      </c>
      <c r="P5692" t="s">
        <v>2054</v>
      </c>
    </row>
    <row r="5693" spans="1:16" ht="14.4" customHeight="1" x14ac:dyDescent="0.25">
      <c r="A5693" t="s">
        <v>2054</v>
      </c>
      <c r="I5693" s="285" t="s">
        <v>1841</v>
      </c>
      <c r="J5693" t="s">
        <v>1092</v>
      </c>
      <c r="K5693" s="300">
        <v>3294177</v>
      </c>
      <c r="L5693" s="286">
        <f>ROWS(K$5:K5693)</f>
        <v>5689</v>
      </c>
      <c r="M5693" s="286" t="str">
        <f>IF(I5693='5.1'!$E$5,TXM!L5693,"")</f>
        <v/>
      </c>
      <c r="N5693" t="str">
        <f>IFERROR(SMALL($M$5:$M$8000,ROWS($M$5:M5693)),"")</f>
        <v/>
      </c>
      <c r="P5693" t="s">
        <v>2054</v>
      </c>
    </row>
    <row r="5694" spans="1:16" ht="14.4" customHeight="1" x14ac:dyDescent="0.25">
      <c r="A5694" t="s">
        <v>2054</v>
      </c>
      <c r="I5694" s="285" t="s">
        <v>1841</v>
      </c>
      <c r="J5694" t="s">
        <v>776</v>
      </c>
      <c r="K5694" s="300">
        <v>3282811</v>
      </c>
      <c r="L5694" s="286">
        <f>ROWS(K$5:K5694)</f>
        <v>5690</v>
      </c>
      <c r="M5694" s="286" t="str">
        <f>IF(I5694='5.1'!$E$5,TXM!L5694,"")</f>
        <v/>
      </c>
      <c r="N5694" t="str">
        <f>IFERROR(SMALL($M$5:$M$8000,ROWS($M$5:M5694)),"")</f>
        <v/>
      </c>
      <c r="P5694" t="s">
        <v>2054</v>
      </c>
    </row>
    <row r="5695" spans="1:16" ht="14.4" customHeight="1" x14ac:dyDescent="0.25">
      <c r="A5695" t="s">
        <v>2054</v>
      </c>
      <c r="I5695" s="285" t="s">
        <v>1841</v>
      </c>
      <c r="J5695" t="s">
        <v>118</v>
      </c>
      <c r="K5695" s="300">
        <v>2959061</v>
      </c>
      <c r="L5695" s="286">
        <f>ROWS(K$5:K5695)</f>
        <v>5691</v>
      </c>
      <c r="M5695" s="286" t="str">
        <f>IF(I5695='5.1'!$E$5,TXM!L5695,"")</f>
        <v/>
      </c>
      <c r="N5695" t="str">
        <f>IFERROR(SMALL($M$5:$M$8000,ROWS($M$5:M5695)),"")</f>
        <v/>
      </c>
      <c r="P5695" t="s">
        <v>2054</v>
      </c>
    </row>
    <row r="5696" spans="1:16" ht="14.4" customHeight="1" x14ac:dyDescent="0.25">
      <c r="A5696" t="s">
        <v>2054</v>
      </c>
      <c r="I5696" s="285" t="s">
        <v>1841</v>
      </c>
      <c r="J5696" t="s">
        <v>790</v>
      </c>
      <c r="K5696" s="300">
        <v>2947461</v>
      </c>
      <c r="L5696" s="286">
        <f>ROWS(K$5:K5696)</f>
        <v>5692</v>
      </c>
      <c r="M5696" s="286" t="str">
        <f>IF(I5696='5.1'!$E$5,TXM!L5696,"")</f>
        <v/>
      </c>
      <c r="N5696" t="str">
        <f>IFERROR(SMALL($M$5:$M$8000,ROWS($M$5:M5696)),"")</f>
        <v/>
      </c>
      <c r="P5696" t="s">
        <v>2054</v>
      </c>
    </row>
    <row r="5697" spans="1:16" ht="14.4" customHeight="1" x14ac:dyDescent="0.25">
      <c r="A5697" t="s">
        <v>2054</v>
      </c>
      <c r="I5697" s="285" t="s">
        <v>1841</v>
      </c>
      <c r="J5697" t="s">
        <v>717</v>
      </c>
      <c r="K5697" s="300">
        <v>2624623</v>
      </c>
      <c r="L5697" s="286">
        <f>ROWS(K$5:K5697)</f>
        <v>5693</v>
      </c>
      <c r="M5697" s="286" t="str">
        <f>IF(I5697='5.1'!$E$5,TXM!L5697,"")</f>
        <v/>
      </c>
      <c r="N5697" t="str">
        <f>IFERROR(SMALL($M$5:$M$8000,ROWS($M$5:M5697)),"")</f>
        <v/>
      </c>
      <c r="P5697" t="s">
        <v>2054</v>
      </c>
    </row>
    <row r="5698" spans="1:16" ht="14.4" customHeight="1" x14ac:dyDescent="0.25">
      <c r="A5698" t="s">
        <v>2054</v>
      </c>
      <c r="I5698" s="285" t="s">
        <v>1841</v>
      </c>
      <c r="J5698" t="s">
        <v>1090</v>
      </c>
      <c r="K5698" s="300">
        <v>2616225</v>
      </c>
      <c r="L5698" s="286">
        <f>ROWS(K$5:K5698)</f>
        <v>5694</v>
      </c>
      <c r="M5698" s="286" t="str">
        <f>IF(I5698='5.1'!$E$5,TXM!L5698,"")</f>
        <v/>
      </c>
      <c r="N5698" t="str">
        <f>IFERROR(SMALL($M$5:$M$8000,ROWS($M$5:M5698)),"")</f>
        <v/>
      </c>
      <c r="P5698" t="s">
        <v>2054</v>
      </c>
    </row>
    <row r="5699" spans="1:16" ht="14.4" customHeight="1" x14ac:dyDescent="0.25">
      <c r="A5699" t="s">
        <v>2054</v>
      </c>
      <c r="I5699" s="285" t="s">
        <v>1841</v>
      </c>
      <c r="J5699" t="s">
        <v>1098</v>
      </c>
      <c r="K5699" s="300">
        <v>2360981</v>
      </c>
      <c r="L5699" s="286">
        <f>ROWS(K$5:K5699)</f>
        <v>5695</v>
      </c>
      <c r="M5699" s="286" t="str">
        <f>IF(I5699='5.1'!$E$5,TXM!L5699,"")</f>
        <v/>
      </c>
      <c r="N5699" t="str">
        <f>IFERROR(SMALL($M$5:$M$8000,ROWS($M$5:M5699)),"")</f>
        <v/>
      </c>
      <c r="P5699" t="s">
        <v>2054</v>
      </c>
    </row>
    <row r="5700" spans="1:16" ht="14.4" customHeight="1" x14ac:dyDescent="0.25">
      <c r="A5700" t="s">
        <v>2054</v>
      </c>
      <c r="I5700" s="285" t="s">
        <v>1841</v>
      </c>
      <c r="J5700" t="s">
        <v>774</v>
      </c>
      <c r="K5700" s="300">
        <v>1929344</v>
      </c>
      <c r="L5700" s="286">
        <f>ROWS(K$5:K5700)</f>
        <v>5696</v>
      </c>
      <c r="M5700" s="286" t="str">
        <f>IF(I5700='5.1'!$E$5,TXM!L5700,"")</f>
        <v/>
      </c>
      <c r="N5700" t="str">
        <f>IFERROR(SMALL($M$5:$M$8000,ROWS($M$5:M5700)),"")</f>
        <v/>
      </c>
      <c r="P5700" t="s">
        <v>2054</v>
      </c>
    </row>
    <row r="5701" spans="1:16" ht="14.4" customHeight="1" x14ac:dyDescent="0.25">
      <c r="A5701" t="s">
        <v>2054</v>
      </c>
      <c r="I5701" s="285" t="s">
        <v>1841</v>
      </c>
      <c r="J5701" t="s">
        <v>1086</v>
      </c>
      <c r="K5701" s="300">
        <v>1796963</v>
      </c>
      <c r="L5701" s="286">
        <f>ROWS(K$5:K5701)</f>
        <v>5697</v>
      </c>
      <c r="M5701" s="286" t="str">
        <f>IF(I5701='5.1'!$E$5,TXM!L5701,"")</f>
        <v/>
      </c>
      <c r="N5701" t="str">
        <f>IFERROR(SMALL($M$5:$M$8000,ROWS($M$5:M5701)),"")</f>
        <v/>
      </c>
      <c r="P5701" t="s">
        <v>2054</v>
      </c>
    </row>
    <row r="5702" spans="1:16" ht="14.4" customHeight="1" x14ac:dyDescent="0.25">
      <c r="A5702" t="s">
        <v>2054</v>
      </c>
      <c r="I5702" s="285" t="s">
        <v>1841</v>
      </c>
      <c r="J5702" t="s">
        <v>756</v>
      </c>
      <c r="K5702" s="300">
        <v>1730990</v>
      </c>
      <c r="L5702" s="286">
        <f>ROWS(K$5:K5702)</f>
        <v>5698</v>
      </c>
      <c r="M5702" s="286" t="str">
        <f>IF(I5702='5.1'!$E$5,TXM!L5702,"")</f>
        <v/>
      </c>
      <c r="N5702" t="str">
        <f>IFERROR(SMALL($M$5:$M$8000,ROWS($M$5:M5702)),"")</f>
        <v/>
      </c>
      <c r="P5702" t="s">
        <v>2054</v>
      </c>
    </row>
    <row r="5703" spans="1:16" ht="14.4" customHeight="1" x14ac:dyDescent="0.25">
      <c r="A5703" t="s">
        <v>2054</v>
      </c>
      <c r="I5703" s="285" t="s">
        <v>1841</v>
      </c>
      <c r="J5703" t="s">
        <v>715</v>
      </c>
      <c r="K5703" s="300">
        <v>1127222</v>
      </c>
      <c r="L5703" s="286">
        <f>ROWS(K$5:K5703)</f>
        <v>5699</v>
      </c>
      <c r="M5703" s="286" t="str">
        <f>IF(I5703='5.1'!$E$5,TXM!L5703,"")</f>
        <v/>
      </c>
      <c r="N5703" t="str">
        <f>IFERROR(SMALL($M$5:$M$8000,ROWS($M$5:M5703)),"")</f>
        <v/>
      </c>
      <c r="P5703" t="s">
        <v>2054</v>
      </c>
    </row>
    <row r="5704" spans="1:16" ht="14.4" customHeight="1" x14ac:dyDescent="0.25">
      <c r="A5704" t="s">
        <v>2054</v>
      </c>
      <c r="I5704" s="285" t="s">
        <v>1841</v>
      </c>
      <c r="J5704" t="s">
        <v>111</v>
      </c>
      <c r="K5704" s="300">
        <v>998560</v>
      </c>
      <c r="L5704" s="286">
        <f>ROWS(K$5:K5704)</f>
        <v>5700</v>
      </c>
      <c r="M5704" s="286" t="str">
        <f>IF(I5704='5.1'!$E$5,TXM!L5704,"")</f>
        <v/>
      </c>
      <c r="N5704" t="str">
        <f>IFERROR(SMALL($M$5:$M$8000,ROWS($M$5:M5704)),"")</f>
        <v/>
      </c>
      <c r="P5704" t="s">
        <v>2054</v>
      </c>
    </row>
    <row r="5705" spans="1:16" ht="14.4" customHeight="1" x14ac:dyDescent="0.25">
      <c r="A5705" t="s">
        <v>2054</v>
      </c>
      <c r="I5705" s="285" t="s">
        <v>1841</v>
      </c>
      <c r="J5705" t="s">
        <v>796</v>
      </c>
      <c r="K5705" s="300">
        <v>986400</v>
      </c>
      <c r="L5705" s="286">
        <f>ROWS(K$5:K5705)</f>
        <v>5701</v>
      </c>
      <c r="M5705" s="286" t="str">
        <f>IF(I5705='5.1'!$E$5,TXM!L5705,"")</f>
        <v/>
      </c>
      <c r="N5705" t="str">
        <f>IFERROR(SMALL($M$5:$M$8000,ROWS($M$5:M5705)),"")</f>
        <v/>
      </c>
      <c r="P5705" t="s">
        <v>2054</v>
      </c>
    </row>
    <row r="5706" spans="1:16" ht="14.4" customHeight="1" x14ac:dyDescent="0.25">
      <c r="A5706" t="s">
        <v>2054</v>
      </c>
      <c r="I5706" s="285" t="s">
        <v>1841</v>
      </c>
      <c r="J5706" t="s">
        <v>752</v>
      </c>
      <c r="K5706" s="300">
        <v>967150</v>
      </c>
      <c r="L5706" s="286">
        <f>ROWS(K$5:K5706)</f>
        <v>5702</v>
      </c>
      <c r="M5706" s="286" t="str">
        <f>IF(I5706='5.1'!$E$5,TXM!L5706,"")</f>
        <v/>
      </c>
      <c r="N5706" t="str">
        <f>IFERROR(SMALL($M$5:$M$8000,ROWS($M$5:M5706)),"")</f>
        <v/>
      </c>
      <c r="P5706" t="s">
        <v>2054</v>
      </c>
    </row>
    <row r="5707" spans="1:16" ht="14.4" customHeight="1" x14ac:dyDescent="0.25">
      <c r="A5707" t="s">
        <v>2054</v>
      </c>
      <c r="I5707" s="285" t="s">
        <v>1841</v>
      </c>
      <c r="J5707" t="s">
        <v>754</v>
      </c>
      <c r="K5707" s="300">
        <v>580658</v>
      </c>
      <c r="L5707" s="286">
        <f>ROWS(K$5:K5707)</f>
        <v>5703</v>
      </c>
      <c r="M5707" s="286" t="str">
        <f>IF(I5707='5.1'!$E$5,TXM!L5707,"")</f>
        <v/>
      </c>
      <c r="N5707" t="str">
        <f>IFERROR(SMALL($M$5:$M$8000,ROWS($M$5:M5707)),"")</f>
        <v/>
      </c>
      <c r="P5707" t="s">
        <v>2054</v>
      </c>
    </row>
    <row r="5708" spans="1:16" ht="14.4" customHeight="1" x14ac:dyDescent="0.25">
      <c r="A5708" t="s">
        <v>2054</v>
      </c>
      <c r="I5708" s="285" t="s">
        <v>1841</v>
      </c>
      <c r="J5708" t="s">
        <v>748</v>
      </c>
      <c r="K5708" s="300">
        <v>567803</v>
      </c>
      <c r="L5708" s="286">
        <f>ROWS(K$5:K5708)</f>
        <v>5704</v>
      </c>
      <c r="M5708" s="286" t="str">
        <f>IF(I5708='5.1'!$E$5,TXM!L5708,"")</f>
        <v/>
      </c>
      <c r="N5708" t="str">
        <f>IFERROR(SMALL($M$5:$M$8000,ROWS($M$5:M5708)),"")</f>
        <v/>
      </c>
      <c r="P5708" t="s">
        <v>2054</v>
      </c>
    </row>
    <row r="5709" spans="1:16" ht="14.4" customHeight="1" x14ac:dyDescent="0.25">
      <c r="A5709" t="s">
        <v>2054</v>
      </c>
      <c r="I5709" s="285" t="s">
        <v>1841</v>
      </c>
      <c r="J5709" t="s">
        <v>764</v>
      </c>
      <c r="K5709" s="300">
        <v>565272</v>
      </c>
      <c r="L5709" s="286">
        <f>ROWS(K$5:K5709)</f>
        <v>5705</v>
      </c>
      <c r="M5709" s="286" t="str">
        <f>IF(I5709='5.1'!$E$5,TXM!L5709,"")</f>
        <v/>
      </c>
      <c r="N5709" t="str">
        <f>IFERROR(SMALL($M$5:$M$8000,ROWS($M$5:M5709)),"")</f>
        <v/>
      </c>
      <c r="P5709" t="s">
        <v>2054</v>
      </c>
    </row>
    <row r="5710" spans="1:16" ht="14.4" customHeight="1" x14ac:dyDescent="0.25">
      <c r="A5710" t="s">
        <v>2054</v>
      </c>
      <c r="I5710" s="285" t="s">
        <v>1841</v>
      </c>
      <c r="J5710" t="s">
        <v>1083</v>
      </c>
      <c r="K5710" s="300">
        <v>559513</v>
      </c>
      <c r="L5710" s="286">
        <f>ROWS(K$5:K5710)</f>
        <v>5706</v>
      </c>
      <c r="M5710" s="286" t="str">
        <f>IF(I5710='5.1'!$E$5,TXM!L5710,"")</f>
        <v/>
      </c>
      <c r="N5710" t="str">
        <f>IFERROR(SMALL($M$5:$M$8000,ROWS($M$5:M5710)),"")</f>
        <v/>
      </c>
      <c r="P5710" t="s">
        <v>2054</v>
      </c>
    </row>
    <row r="5711" spans="1:16" ht="14.4" customHeight="1" x14ac:dyDescent="0.25">
      <c r="A5711" t="s">
        <v>2054</v>
      </c>
      <c r="I5711" s="285" t="s">
        <v>1841</v>
      </c>
      <c r="J5711" t="s">
        <v>1076</v>
      </c>
      <c r="K5711" s="300">
        <v>380597</v>
      </c>
      <c r="L5711" s="286">
        <f>ROWS(K$5:K5711)</f>
        <v>5707</v>
      </c>
      <c r="M5711" s="286" t="str">
        <f>IF(I5711='5.1'!$E$5,TXM!L5711,"")</f>
        <v/>
      </c>
      <c r="N5711" t="str">
        <f>IFERROR(SMALL($M$5:$M$8000,ROWS($M$5:M5711)),"")</f>
        <v/>
      </c>
      <c r="P5711" t="s">
        <v>2054</v>
      </c>
    </row>
    <row r="5712" spans="1:16" ht="14.4" customHeight="1" x14ac:dyDescent="0.25">
      <c r="A5712" t="s">
        <v>2054</v>
      </c>
      <c r="I5712" s="285" t="s">
        <v>1841</v>
      </c>
      <c r="J5712" t="s">
        <v>746</v>
      </c>
      <c r="K5712" s="300">
        <v>373099</v>
      </c>
      <c r="L5712" s="286">
        <f>ROWS(K$5:K5712)</f>
        <v>5708</v>
      </c>
      <c r="M5712" s="286" t="str">
        <f>IF(I5712='5.1'!$E$5,TXM!L5712,"")</f>
        <v/>
      </c>
      <c r="N5712" t="str">
        <f>IFERROR(SMALL($M$5:$M$8000,ROWS($M$5:M5712)),"")</f>
        <v/>
      </c>
      <c r="P5712" t="s">
        <v>2054</v>
      </c>
    </row>
    <row r="5713" spans="1:16" ht="14.4" customHeight="1" x14ac:dyDescent="0.25">
      <c r="A5713" t="s">
        <v>2054</v>
      </c>
      <c r="I5713" s="285" t="s">
        <v>1841</v>
      </c>
      <c r="J5713" t="s">
        <v>770</v>
      </c>
      <c r="K5713" s="300">
        <v>347735</v>
      </c>
      <c r="L5713" s="286">
        <f>ROWS(K$5:K5713)</f>
        <v>5709</v>
      </c>
      <c r="M5713" s="286" t="str">
        <f>IF(I5713='5.1'!$E$5,TXM!L5713,"")</f>
        <v/>
      </c>
      <c r="N5713" t="str">
        <f>IFERROR(SMALL($M$5:$M$8000,ROWS($M$5:M5713)),"")</f>
        <v/>
      </c>
      <c r="P5713" t="s">
        <v>2054</v>
      </c>
    </row>
    <row r="5714" spans="1:16" ht="14.4" customHeight="1" x14ac:dyDescent="0.25">
      <c r="A5714" t="s">
        <v>2054</v>
      </c>
      <c r="I5714" s="285" t="s">
        <v>1841</v>
      </c>
      <c r="J5714" t="s">
        <v>814</v>
      </c>
      <c r="K5714" s="300">
        <v>328296</v>
      </c>
      <c r="L5714" s="286">
        <f>ROWS(K$5:K5714)</f>
        <v>5710</v>
      </c>
      <c r="M5714" s="286" t="str">
        <f>IF(I5714='5.1'!$E$5,TXM!L5714,"")</f>
        <v/>
      </c>
      <c r="N5714" t="str">
        <f>IFERROR(SMALL($M$5:$M$8000,ROWS($M$5:M5714)),"")</f>
        <v/>
      </c>
      <c r="P5714" t="s">
        <v>2054</v>
      </c>
    </row>
    <row r="5715" spans="1:16" ht="14.4" customHeight="1" x14ac:dyDescent="0.25">
      <c r="A5715" t="s">
        <v>2054</v>
      </c>
      <c r="I5715" s="285" t="s">
        <v>1841</v>
      </c>
      <c r="J5715" t="s">
        <v>1088</v>
      </c>
      <c r="K5715" s="300">
        <v>122747</v>
      </c>
      <c r="L5715" s="286">
        <f>ROWS(K$5:K5715)</f>
        <v>5711</v>
      </c>
      <c r="M5715" s="286" t="str">
        <f>IF(I5715='5.1'!$E$5,TXM!L5715,"")</f>
        <v/>
      </c>
      <c r="N5715" t="str">
        <f>IFERROR(SMALL($M$5:$M$8000,ROWS($M$5:M5715)),"")</f>
        <v/>
      </c>
      <c r="P5715" t="s">
        <v>2054</v>
      </c>
    </row>
    <row r="5716" spans="1:16" ht="14.4" customHeight="1" x14ac:dyDescent="0.25">
      <c r="A5716" t="s">
        <v>2054</v>
      </c>
      <c r="I5716" s="285" t="s">
        <v>1841</v>
      </c>
      <c r="J5716" t="s">
        <v>750</v>
      </c>
      <c r="K5716" s="300">
        <v>85869</v>
      </c>
      <c r="L5716" s="286">
        <f>ROWS(K$5:K5716)</f>
        <v>5712</v>
      </c>
      <c r="M5716" s="286" t="str">
        <f>IF(I5716='5.1'!$E$5,TXM!L5716,"")</f>
        <v/>
      </c>
      <c r="N5716" t="str">
        <f>IFERROR(SMALL($M$5:$M$8000,ROWS($M$5:M5716)),"")</f>
        <v/>
      </c>
      <c r="P5716" t="s">
        <v>2054</v>
      </c>
    </row>
    <row r="5717" spans="1:16" ht="14.4" customHeight="1" x14ac:dyDescent="0.25">
      <c r="A5717" t="s">
        <v>2054</v>
      </c>
      <c r="I5717" s="285" t="s">
        <v>1841</v>
      </c>
      <c r="J5717" t="s">
        <v>999</v>
      </c>
      <c r="K5717" s="300">
        <v>57451</v>
      </c>
      <c r="L5717" s="286">
        <f>ROWS(K$5:K5717)</f>
        <v>5713</v>
      </c>
      <c r="M5717" s="286" t="str">
        <f>IF(I5717='5.1'!$E$5,TXM!L5717,"")</f>
        <v/>
      </c>
      <c r="N5717" t="str">
        <f>IFERROR(SMALL($M$5:$M$8000,ROWS($M$5:M5717)),"")</f>
        <v/>
      </c>
      <c r="P5717" t="s">
        <v>2054</v>
      </c>
    </row>
    <row r="5718" spans="1:16" ht="14.4" customHeight="1" x14ac:dyDescent="0.25">
      <c r="A5718" t="s">
        <v>2054</v>
      </c>
      <c r="I5718" s="285" t="s">
        <v>1841</v>
      </c>
      <c r="J5718" t="s">
        <v>1089</v>
      </c>
      <c r="K5718" s="300">
        <v>48017</v>
      </c>
      <c r="L5718" s="286">
        <f>ROWS(K$5:K5718)</f>
        <v>5714</v>
      </c>
      <c r="M5718" s="286" t="str">
        <f>IF(I5718='5.1'!$E$5,TXM!L5718,"")</f>
        <v/>
      </c>
      <c r="N5718" t="str">
        <f>IFERROR(SMALL($M$5:$M$8000,ROWS($M$5:M5718)),"")</f>
        <v/>
      </c>
      <c r="P5718" t="s">
        <v>2054</v>
      </c>
    </row>
    <row r="5719" spans="1:16" ht="14.4" customHeight="1" x14ac:dyDescent="0.25">
      <c r="A5719" t="s">
        <v>2054</v>
      </c>
      <c r="I5719" s="285" t="s">
        <v>1841</v>
      </c>
      <c r="J5719" t="s">
        <v>1094</v>
      </c>
      <c r="K5719" s="300">
        <v>47997</v>
      </c>
      <c r="L5719" s="286">
        <f>ROWS(K$5:K5719)</f>
        <v>5715</v>
      </c>
      <c r="M5719" s="286" t="str">
        <f>IF(I5719='5.1'!$E$5,TXM!L5719,"")</f>
        <v/>
      </c>
      <c r="N5719" t="str">
        <f>IFERROR(SMALL($M$5:$M$8000,ROWS($M$5:M5719)),"")</f>
        <v/>
      </c>
      <c r="P5719" t="s">
        <v>2054</v>
      </c>
    </row>
    <row r="5720" spans="1:16" ht="14.4" customHeight="1" x14ac:dyDescent="0.25">
      <c r="A5720" t="s">
        <v>2054</v>
      </c>
      <c r="I5720" s="285" t="s">
        <v>1841</v>
      </c>
      <c r="J5720" t="s">
        <v>800</v>
      </c>
      <c r="K5720" s="300">
        <v>43507</v>
      </c>
      <c r="L5720" s="286">
        <f>ROWS(K$5:K5720)</f>
        <v>5716</v>
      </c>
      <c r="M5720" s="286" t="str">
        <f>IF(I5720='5.1'!$E$5,TXM!L5720,"")</f>
        <v/>
      </c>
      <c r="N5720" t="str">
        <f>IFERROR(SMALL($M$5:$M$8000,ROWS($M$5:M5720)),"")</f>
        <v/>
      </c>
      <c r="P5720" t="s">
        <v>2054</v>
      </c>
    </row>
    <row r="5721" spans="1:16" ht="14.4" customHeight="1" x14ac:dyDescent="0.25">
      <c r="A5721" t="s">
        <v>2054</v>
      </c>
      <c r="I5721" s="285" t="s">
        <v>1841</v>
      </c>
      <c r="J5721" t="s">
        <v>740</v>
      </c>
      <c r="K5721" s="300">
        <v>42403</v>
      </c>
      <c r="L5721" s="286">
        <f>ROWS(K$5:K5721)</f>
        <v>5717</v>
      </c>
      <c r="M5721" s="286" t="str">
        <f>IF(I5721='5.1'!$E$5,TXM!L5721,"")</f>
        <v/>
      </c>
      <c r="N5721" t="str">
        <f>IFERROR(SMALL($M$5:$M$8000,ROWS($M$5:M5721)),"")</f>
        <v/>
      </c>
      <c r="P5721" t="s">
        <v>2054</v>
      </c>
    </row>
    <row r="5722" spans="1:16" ht="14.4" customHeight="1" x14ac:dyDescent="0.25">
      <c r="A5722" t="s">
        <v>2054</v>
      </c>
      <c r="I5722" s="285" t="s">
        <v>1841</v>
      </c>
      <c r="J5722" t="s">
        <v>1091</v>
      </c>
      <c r="K5722" s="300">
        <v>36563</v>
      </c>
      <c r="L5722" s="286">
        <f>ROWS(K$5:K5722)</f>
        <v>5718</v>
      </c>
      <c r="M5722" s="286" t="str">
        <f>IF(I5722='5.1'!$E$5,TXM!L5722,"")</f>
        <v/>
      </c>
      <c r="N5722" t="str">
        <f>IFERROR(SMALL($M$5:$M$8000,ROWS($M$5:M5722)),"")</f>
        <v/>
      </c>
      <c r="P5722" t="s">
        <v>2054</v>
      </c>
    </row>
    <row r="5723" spans="1:16" ht="14.4" customHeight="1" x14ac:dyDescent="0.25">
      <c r="A5723" t="s">
        <v>2054</v>
      </c>
      <c r="I5723" s="285" t="s">
        <v>1841</v>
      </c>
      <c r="J5723" t="s">
        <v>113</v>
      </c>
      <c r="K5723" s="300">
        <v>30253</v>
      </c>
      <c r="L5723" s="286">
        <f>ROWS(K$5:K5723)</f>
        <v>5719</v>
      </c>
      <c r="M5723" s="286" t="str">
        <f>IF(I5723='5.1'!$E$5,TXM!L5723,"")</f>
        <v/>
      </c>
      <c r="N5723" t="str">
        <f>IFERROR(SMALL($M$5:$M$8000,ROWS($M$5:M5723)),"")</f>
        <v/>
      </c>
      <c r="P5723" t="s">
        <v>2054</v>
      </c>
    </row>
    <row r="5724" spans="1:16" ht="14.4" customHeight="1" x14ac:dyDescent="0.25">
      <c r="A5724" t="s">
        <v>2054</v>
      </c>
      <c r="I5724" s="285" t="s">
        <v>1841</v>
      </c>
      <c r="J5724" t="s">
        <v>711</v>
      </c>
      <c r="K5724" s="300">
        <v>25387</v>
      </c>
      <c r="L5724" s="286">
        <f>ROWS(K$5:K5724)</f>
        <v>5720</v>
      </c>
      <c r="M5724" s="286" t="str">
        <f>IF(I5724='5.1'!$E$5,TXM!L5724,"")</f>
        <v/>
      </c>
      <c r="N5724" t="str">
        <f>IFERROR(SMALL($M$5:$M$8000,ROWS($M$5:M5724)),"")</f>
        <v/>
      </c>
      <c r="P5724" t="s">
        <v>2054</v>
      </c>
    </row>
    <row r="5725" spans="1:16" ht="14.4" customHeight="1" x14ac:dyDescent="0.25">
      <c r="A5725" t="s">
        <v>2054</v>
      </c>
      <c r="I5725" s="285" t="s">
        <v>1841</v>
      </c>
      <c r="J5725" t="s">
        <v>1084</v>
      </c>
      <c r="K5725" s="300">
        <v>22225</v>
      </c>
      <c r="L5725" s="286">
        <f>ROWS(K$5:K5725)</f>
        <v>5721</v>
      </c>
      <c r="M5725" s="286" t="str">
        <f>IF(I5725='5.1'!$E$5,TXM!L5725,"")</f>
        <v/>
      </c>
      <c r="N5725" t="str">
        <f>IFERROR(SMALL($M$5:$M$8000,ROWS($M$5:M5725)),"")</f>
        <v/>
      </c>
      <c r="P5725" t="s">
        <v>2054</v>
      </c>
    </row>
    <row r="5726" spans="1:16" ht="14.4" customHeight="1" x14ac:dyDescent="0.25">
      <c r="A5726" t="s">
        <v>2054</v>
      </c>
      <c r="I5726" s="285" t="s">
        <v>1841</v>
      </c>
      <c r="J5726" t="s">
        <v>109</v>
      </c>
      <c r="K5726" s="300">
        <v>13483</v>
      </c>
      <c r="L5726" s="286">
        <f>ROWS(K$5:K5726)</f>
        <v>5722</v>
      </c>
      <c r="M5726" s="286" t="str">
        <f>IF(I5726='5.1'!$E$5,TXM!L5726,"")</f>
        <v/>
      </c>
      <c r="N5726" t="str">
        <f>IFERROR(SMALL($M$5:$M$8000,ROWS($M$5:M5726)),"")</f>
        <v/>
      </c>
      <c r="P5726" t="s">
        <v>2054</v>
      </c>
    </row>
    <row r="5727" spans="1:16" ht="14.4" customHeight="1" x14ac:dyDescent="0.25">
      <c r="A5727" t="s">
        <v>2054</v>
      </c>
      <c r="I5727" s="285" t="s">
        <v>1841</v>
      </c>
      <c r="J5727" t="s">
        <v>744</v>
      </c>
      <c r="K5727" s="300">
        <v>10164</v>
      </c>
      <c r="L5727" s="286">
        <f>ROWS(K$5:K5727)</f>
        <v>5723</v>
      </c>
      <c r="M5727" s="286" t="str">
        <f>IF(I5727='5.1'!$E$5,TXM!L5727,"")</f>
        <v/>
      </c>
      <c r="N5727" t="str">
        <f>IFERROR(SMALL($M$5:$M$8000,ROWS($M$5:M5727)),"")</f>
        <v/>
      </c>
      <c r="P5727" t="s">
        <v>2054</v>
      </c>
    </row>
    <row r="5728" spans="1:16" ht="14.4" customHeight="1" x14ac:dyDescent="0.25">
      <c r="A5728" t="s">
        <v>2054</v>
      </c>
      <c r="I5728" s="285" t="s">
        <v>1841</v>
      </c>
      <c r="J5728" t="s">
        <v>1078</v>
      </c>
      <c r="K5728" s="300">
        <v>3573</v>
      </c>
      <c r="L5728" s="286">
        <f>ROWS(K$5:K5728)</f>
        <v>5724</v>
      </c>
      <c r="M5728" s="286" t="str">
        <f>IF(I5728='5.1'!$E$5,TXM!L5728,"")</f>
        <v/>
      </c>
      <c r="N5728" t="str">
        <f>IFERROR(SMALL($M$5:$M$8000,ROWS($M$5:M5728)),"")</f>
        <v/>
      </c>
      <c r="P5728" t="s">
        <v>2054</v>
      </c>
    </row>
    <row r="5729" spans="1:16" ht="14.4" customHeight="1" x14ac:dyDescent="0.25">
      <c r="A5729" t="s">
        <v>2054</v>
      </c>
      <c r="I5729" s="285" t="s">
        <v>1841</v>
      </c>
      <c r="J5729" t="s">
        <v>110</v>
      </c>
      <c r="K5729" s="300">
        <v>2828</v>
      </c>
      <c r="L5729" s="286">
        <f>ROWS(K$5:K5729)</f>
        <v>5725</v>
      </c>
      <c r="M5729" s="286" t="str">
        <f>IF(I5729='5.1'!$E$5,TXM!L5729,"")</f>
        <v/>
      </c>
      <c r="N5729" t="str">
        <f>IFERROR(SMALL($M$5:$M$8000,ROWS($M$5:M5729)),"")</f>
        <v/>
      </c>
      <c r="P5729" t="s">
        <v>2054</v>
      </c>
    </row>
    <row r="5730" spans="1:16" ht="14.4" customHeight="1" x14ac:dyDescent="0.25">
      <c r="A5730" t="s">
        <v>2054</v>
      </c>
      <c r="I5730" s="285" t="s">
        <v>1841</v>
      </c>
      <c r="J5730" t="s">
        <v>114</v>
      </c>
      <c r="K5730" s="300">
        <v>2398</v>
      </c>
      <c r="L5730" s="286">
        <f>ROWS(K$5:K5730)</f>
        <v>5726</v>
      </c>
      <c r="M5730" s="286" t="str">
        <f>IF(I5730='5.1'!$E$5,TXM!L5730,"")</f>
        <v/>
      </c>
      <c r="N5730" t="str">
        <f>IFERROR(SMALL($M$5:$M$8000,ROWS($M$5:M5730)),"")</f>
        <v/>
      </c>
      <c r="P5730" t="s">
        <v>2054</v>
      </c>
    </row>
    <row r="5731" spans="1:16" ht="14.4" customHeight="1" x14ac:dyDescent="0.25">
      <c r="A5731" t="s">
        <v>2054</v>
      </c>
      <c r="I5731" s="285" t="s">
        <v>1841</v>
      </c>
      <c r="J5731" t="s">
        <v>197</v>
      </c>
      <c r="K5731" s="300">
        <v>2077</v>
      </c>
      <c r="L5731" s="286">
        <f>ROWS(K$5:K5731)</f>
        <v>5727</v>
      </c>
      <c r="M5731" s="286" t="str">
        <f>IF(I5731='5.1'!$E$5,TXM!L5731,"")</f>
        <v/>
      </c>
      <c r="N5731" t="str">
        <f>IFERROR(SMALL($M$5:$M$8000,ROWS($M$5:M5731)),"")</f>
        <v/>
      </c>
      <c r="P5731" t="s">
        <v>2054</v>
      </c>
    </row>
    <row r="5732" spans="1:16" ht="14.4" customHeight="1" x14ac:dyDescent="0.25">
      <c r="A5732" t="s">
        <v>2054</v>
      </c>
      <c r="I5732" s="285" t="s">
        <v>1841</v>
      </c>
      <c r="J5732" t="s">
        <v>772</v>
      </c>
      <c r="K5732" s="300">
        <v>623</v>
      </c>
      <c r="L5732" s="286">
        <f>ROWS(K$5:K5732)</f>
        <v>5728</v>
      </c>
      <c r="M5732" s="286" t="str">
        <f>IF(I5732='5.1'!$E$5,TXM!L5732,"")</f>
        <v/>
      </c>
      <c r="N5732" t="str">
        <f>IFERROR(SMALL($M$5:$M$8000,ROWS($M$5:M5732)),"")</f>
        <v/>
      </c>
      <c r="P5732" t="s">
        <v>2054</v>
      </c>
    </row>
    <row r="5733" spans="1:16" ht="14.4" customHeight="1" x14ac:dyDescent="0.25">
      <c r="A5733" t="s">
        <v>2054</v>
      </c>
      <c r="I5733" s="285" t="s">
        <v>1841</v>
      </c>
      <c r="J5733" t="s">
        <v>794</v>
      </c>
      <c r="K5733" s="300">
        <v>356</v>
      </c>
      <c r="L5733" s="286">
        <f>ROWS(K$5:K5733)</f>
        <v>5729</v>
      </c>
      <c r="M5733" s="286" t="str">
        <f>IF(I5733='5.1'!$E$5,TXM!L5733,"")</f>
        <v/>
      </c>
      <c r="N5733" t="str">
        <f>IFERROR(SMALL($M$5:$M$8000,ROWS($M$5:M5733)),"")</f>
        <v/>
      </c>
      <c r="P5733" t="s">
        <v>2054</v>
      </c>
    </row>
    <row r="5734" spans="1:16" ht="14.4" customHeight="1" x14ac:dyDescent="0.25">
      <c r="A5734" t="s">
        <v>2054</v>
      </c>
      <c r="I5734" s="285" t="s">
        <v>2016</v>
      </c>
      <c r="J5734" t="s">
        <v>1082</v>
      </c>
      <c r="K5734" s="300">
        <v>4938233</v>
      </c>
      <c r="L5734" s="286">
        <f>ROWS(K$5:K5734)</f>
        <v>5730</v>
      </c>
      <c r="M5734" s="286" t="str">
        <f>IF(I5734='5.1'!$E$5,TXM!L5734,"")</f>
        <v/>
      </c>
      <c r="N5734" t="str">
        <f>IFERROR(SMALL($M$5:$M$8000,ROWS($M$5:M5734)),"")</f>
        <v/>
      </c>
      <c r="P5734" t="s">
        <v>2054</v>
      </c>
    </row>
    <row r="5735" spans="1:16" ht="14.4" customHeight="1" x14ac:dyDescent="0.25">
      <c r="A5735" t="s">
        <v>2054</v>
      </c>
      <c r="I5735" s="285" t="s">
        <v>2016</v>
      </c>
      <c r="J5735" t="s">
        <v>790</v>
      </c>
      <c r="K5735" s="300">
        <v>3599385</v>
      </c>
      <c r="L5735" s="286">
        <f>ROWS(K$5:K5735)</f>
        <v>5731</v>
      </c>
      <c r="M5735" s="286" t="str">
        <f>IF(I5735='5.1'!$E$5,TXM!L5735,"")</f>
        <v/>
      </c>
      <c r="N5735" t="str">
        <f>IFERROR(SMALL($M$5:$M$8000,ROWS($M$5:M5735)),"")</f>
        <v/>
      </c>
      <c r="P5735" t="s">
        <v>2054</v>
      </c>
    </row>
    <row r="5736" spans="1:16" ht="14.4" customHeight="1" x14ac:dyDescent="0.25">
      <c r="A5736" t="s">
        <v>2054</v>
      </c>
      <c r="I5736" s="285" t="s">
        <v>2016</v>
      </c>
      <c r="J5736" t="s">
        <v>713</v>
      </c>
      <c r="K5736" s="300">
        <v>2180926</v>
      </c>
      <c r="L5736" s="286">
        <f>ROWS(K$5:K5736)</f>
        <v>5732</v>
      </c>
      <c r="M5736" s="286" t="str">
        <f>IF(I5736='5.1'!$E$5,TXM!L5736,"")</f>
        <v/>
      </c>
      <c r="N5736" t="str">
        <f>IFERROR(SMALL($M$5:$M$8000,ROWS($M$5:M5736)),"")</f>
        <v/>
      </c>
      <c r="P5736" t="s">
        <v>2054</v>
      </c>
    </row>
    <row r="5737" spans="1:16" ht="14.4" customHeight="1" x14ac:dyDescent="0.25">
      <c r="A5737" t="s">
        <v>2054</v>
      </c>
      <c r="I5737" s="285" t="s">
        <v>2016</v>
      </c>
      <c r="J5737" t="s">
        <v>1093</v>
      </c>
      <c r="K5737" s="300">
        <v>220522</v>
      </c>
      <c r="L5737" s="286">
        <f>ROWS(K$5:K5737)</f>
        <v>5733</v>
      </c>
      <c r="M5737" s="286" t="str">
        <f>IF(I5737='5.1'!$E$5,TXM!L5737,"")</f>
        <v/>
      </c>
      <c r="N5737" t="str">
        <f>IFERROR(SMALL($M$5:$M$8000,ROWS($M$5:M5737)),"")</f>
        <v/>
      </c>
      <c r="P5737" t="s">
        <v>2054</v>
      </c>
    </row>
    <row r="5738" spans="1:16" ht="14.4" customHeight="1" x14ac:dyDescent="0.25">
      <c r="A5738" t="s">
        <v>2054</v>
      </c>
      <c r="I5738" s="285" t="s">
        <v>2016</v>
      </c>
      <c r="J5738" t="s">
        <v>725</v>
      </c>
      <c r="K5738" s="300">
        <v>209629</v>
      </c>
      <c r="L5738" s="286">
        <f>ROWS(K$5:K5738)</f>
        <v>5734</v>
      </c>
      <c r="M5738" s="286" t="str">
        <f>IF(I5738='5.1'!$E$5,TXM!L5738,"")</f>
        <v/>
      </c>
      <c r="N5738" t="str">
        <f>IFERROR(SMALL($M$5:$M$8000,ROWS($M$5:M5738)),"")</f>
        <v/>
      </c>
      <c r="P5738" t="s">
        <v>2054</v>
      </c>
    </row>
    <row r="5739" spans="1:16" ht="14.4" customHeight="1" x14ac:dyDescent="0.25">
      <c r="A5739" t="s">
        <v>2054</v>
      </c>
      <c r="I5739" s="285" t="s">
        <v>2016</v>
      </c>
      <c r="J5739" t="s">
        <v>1090</v>
      </c>
      <c r="K5739" s="300">
        <v>90524</v>
      </c>
      <c r="L5739" s="286">
        <f>ROWS(K$5:K5739)</f>
        <v>5735</v>
      </c>
      <c r="M5739" s="286" t="str">
        <f>IF(I5739='5.1'!$E$5,TXM!L5739,"")</f>
        <v/>
      </c>
      <c r="N5739" t="str">
        <f>IFERROR(SMALL($M$5:$M$8000,ROWS($M$5:M5739)),"")</f>
        <v/>
      </c>
      <c r="P5739" t="s">
        <v>2054</v>
      </c>
    </row>
    <row r="5740" spans="1:16" ht="14.4" customHeight="1" x14ac:dyDescent="0.25">
      <c r="A5740" t="s">
        <v>2054</v>
      </c>
      <c r="I5740" s="285" t="s">
        <v>2016</v>
      </c>
      <c r="J5740" t="s">
        <v>727</v>
      </c>
      <c r="K5740" s="300">
        <v>83131</v>
      </c>
      <c r="L5740" s="286">
        <f>ROWS(K$5:K5740)</f>
        <v>5736</v>
      </c>
      <c r="M5740" s="286" t="str">
        <f>IF(I5740='5.1'!$E$5,TXM!L5740,"")</f>
        <v/>
      </c>
      <c r="N5740" t="str">
        <f>IFERROR(SMALL($M$5:$M$8000,ROWS($M$5:M5740)),"")</f>
        <v/>
      </c>
      <c r="P5740" t="s">
        <v>2054</v>
      </c>
    </row>
    <row r="5741" spans="1:16" ht="14.4" customHeight="1" x14ac:dyDescent="0.25">
      <c r="A5741" t="s">
        <v>2054</v>
      </c>
      <c r="I5741" s="285" t="s">
        <v>2016</v>
      </c>
      <c r="J5741" t="s">
        <v>808</v>
      </c>
      <c r="K5741" s="300">
        <v>81393</v>
      </c>
      <c r="L5741" s="286">
        <f>ROWS(K$5:K5741)</f>
        <v>5737</v>
      </c>
      <c r="M5741" s="286" t="str">
        <f>IF(I5741='5.1'!$E$5,TXM!L5741,"")</f>
        <v/>
      </c>
      <c r="N5741" t="str">
        <f>IFERROR(SMALL($M$5:$M$8000,ROWS($M$5:M5741)),"")</f>
        <v/>
      </c>
      <c r="P5741" t="s">
        <v>2054</v>
      </c>
    </row>
    <row r="5742" spans="1:16" ht="14.4" customHeight="1" x14ac:dyDescent="0.25">
      <c r="A5742" t="s">
        <v>2054</v>
      </c>
      <c r="I5742" s="285" t="s">
        <v>2016</v>
      </c>
      <c r="J5742" t="s">
        <v>806</v>
      </c>
      <c r="K5742" s="300">
        <v>61240</v>
      </c>
      <c r="L5742" s="286">
        <f>ROWS(K$5:K5742)</f>
        <v>5738</v>
      </c>
      <c r="M5742" s="286" t="str">
        <f>IF(I5742='5.1'!$E$5,TXM!L5742,"")</f>
        <v/>
      </c>
      <c r="N5742" t="str">
        <f>IFERROR(SMALL($M$5:$M$8000,ROWS($M$5:M5742)),"")</f>
        <v/>
      </c>
      <c r="P5742" t="s">
        <v>2054</v>
      </c>
    </row>
    <row r="5743" spans="1:16" ht="14.4" customHeight="1" x14ac:dyDescent="0.25">
      <c r="A5743" t="s">
        <v>2054</v>
      </c>
      <c r="I5743" s="285" t="s">
        <v>2016</v>
      </c>
      <c r="J5743" t="s">
        <v>1081</v>
      </c>
      <c r="K5743" s="300">
        <v>38635</v>
      </c>
      <c r="L5743" s="286">
        <f>ROWS(K$5:K5743)</f>
        <v>5739</v>
      </c>
      <c r="M5743" s="286" t="str">
        <f>IF(I5743='5.1'!$E$5,TXM!L5743,"")</f>
        <v/>
      </c>
      <c r="N5743" t="str">
        <f>IFERROR(SMALL($M$5:$M$8000,ROWS($M$5:M5743)),"")</f>
        <v/>
      </c>
      <c r="P5743" t="s">
        <v>2054</v>
      </c>
    </row>
    <row r="5744" spans="1:16" ht="14.4" customHeight="1" x14ac:dyDescent="0.25">
      <c r="A5744" t="s">
        <v>2054</v>
      </c>
      <c r="I5744" s="285" t="s">
        <v>2016</v>
      </c>
      <c r="J5744" t="s">
        <v>810</v>
      </c>
      <c r="K5744" s="300">
        <v>29900</v>
      </c>
      <c r="L5744" s="286">
        <f>ROWS(K$5:K5744)</f>
        <v>5740</v>
      </c>
      <c r="M5744" s="286" t="str">
        <f>IF(I5744='5.1'!$E$5,TXM!L5744,"")</f>
        <v/>
      </c>
      <c r="N5744" t="str">
        <f>IFERROR(SMALL($M$5:$M$8000,ROWS($M$5:M5744)),"")</f>
        <v/>
      </c>
      <c r="P5744" t="s">
        <v>2054</v>
      </c>
    </row>
    <row r="5745" spans="1:16" ht="14.4" customHeight="1" x14ac:dyDescent="0.25">
      <c r="A5745" t="s">
        <v>2054</v>
      </c>
      <c r="I5745" s="285" t="s">
        <v>2016</v>
      </c>
      <c r="J5745" t="s">
        <v>997</v>
      </c>
      <c r="K5745" s="300">
        <v>19278</v>
      </c>
      <c r="L5745" s="286">
        <f>ROWS(K$5:K5745)</f>
        <v>5741</v>
      </c>
      <c r="M5745" s="286" t="str">
        <f>IF(I5745='5.1'!$E$5,TXM!L5745,"")</f>
        <v/>
      </c>
      <c r="N5745" t="str">
        <f>IFERROR(SMALL($M$5:$M$8000,ROWS($M$5:M5745)),"")</f>
        <v/>
      </c>
      <c r="P5745" t="s">
        <v>2054</v>
      </c>
    </row>
    <row r="5746" spans="1:16" ht="14.4" customHeight="1" x14ac:dyDescent="0.25">
      <c r="A5746" t="s">
        <v>2054</v>
      </c>
      <c r="I5746" s="285" t="s">
        <v>2016</v>
      </c>
      <c r="J5746" t="s">
        <v>802</v>
      </c>
      <c r="K5746" s="300">
        <v>17621</v>
      </c>
      <c r="L5746" s="286">
        <f>ROWS(K$5:K5746)</f>
        <v>5742</v>
      </c>
      <c r="M5746" s="286" t="str">
        <f>IF(I5746='5.1'!$E$5,TXM!L5746,"")</f>
        <v/>
      </c>
      <c r="N5746" t="str">
        <f>IFERROR(SMALL($M$5:$M$8000,ROWS($M$5:M5746)),"")</f>
        <v/>
      </c>
      <c r="P5746" t="s">
        <v>2054</v>
      </c>
    </row>
    <row r="5747" spans="1:16" ht="14.4" customHeight="1" x14ac:dyDescent="0.25">
      <c r="A5747" t="s">
        <v>2054</v>
      </c>
      <c r="I5747" s="285" t="s">
        <v>2016</v>
      </c>
      <c r="J5747" t="s">
        <v>796</v>
      </c>
      <c r="K5747" s="300">
        <v>7243</v>
      </c>
      <c r="L5747" s="286">
        <f>ROWS(K$5:K5747)</f>
        <v>5743</v>
      </c>
      <c r="M5747" s="286" t="str">
        <f>IF(I5747='5.1'!$E$5,TXM!L5747,"")</f>
        <v/>
      </c>
      <c r="N5747" t="str">
        <f>IFERROR(SMALL($M$5:$M$8000,ROWS($M$5:M5747)),"")</f>
        <v/>
      </c>
      <c r="P5747" t="s">
        <v>2054</v>
      </c>
    </row>
    <row r="5748" spans="1:16" ht="14.4" customHeight="1" x14ac:dyDescent="0.25">
      <c r="A5748" t="s">
        <v>2054</v>
      </c>
      <c r="I5748" s="285" t="s">
        <v>2016</v>
      </c>
      <c r="J5748" t="s">
        <v>766</v>
      </c>
      <c r="K5748" s="300">
        <v>5048</v>
      </c>
      <c r="L5748" s="286">
        <f>ROWS(K$5:K5748)</f>
        <v>5744</v>
      </c>
      <c r="M5748" s="286" t="str">
        <f>IF(I5748='5.1'!$E$5,TXM!L5748,"")</f>
        <v/>
      </c>
      <c r="N5748" t="str">
        <f>IFERROR(SMALL($M$5:$M$8000,ROWS($M$5:M5748)),"")</f>
        <v/>
      </c>
      <c r="P5748" t="s">
        <v>2054</v>
      </c>
    </row>
    <row r="5749" spans="1:16" ht="14.4" customHeight="1" x14ac:dyDescent="0.25">
      <c r="A5749" t="s">
        <v>2054</v>
      </c>
      <c r="I5749" s="285" t="s">
        <v>2016</v>
      </c>
      <c r="J5749" t="s">
        <v>774</v>
      </c>
      <c r="K5749" s="300">
        <v>3713</v>
      </c>
      <c r="L5749" s="286">
        <f>ROWS(K$5:K5749)</f>
        <v>5745</v>
      </c>
      <c r="M5749" s="286" t="str">
        <f>IF(I5749='5.1'!$E$5,TXM!L5749,"")</f>
        <v/>
      </c>
      <c r="N5749" t="str">
        <f>IFERROR(SMALL($M$5:$M$8000,ROWS($M$5:M5749)),"")</f>
        <v/>
      </c>
      <c r="P5749" t="s">
        <v>2054</v>
      </c>
    </row>
    <row r="5750" spans="1:16" ht="14.4" customHeight="1" x14ac:dyDescent="0.25">
      <c r="A5750" t="s">
        <v>2054</v>
      </c>
      <c r="I5750" s="285" t="s">
        <v>2016</v>
      </c>
      <c r="J5750" t="s">
        <v>804</v>
      </c>
      <c r="K5750" s="300">
        <v>2449</v>
      </c>
      <c r="L5750" s="286">
        <f>ROWS(K$5:K5750)</f>
        <v>5746</v>
      </c>
      <c r="M5750" s="286" t="str">
        <f>IF(I5750='5.1'!$E$5,TXM!L5750,"")</f>
        <v/>
      </c>
      <c r="N5750" t="str">
        <f>IFERROR(SMALL($M$5:$M$8000,ROWS($M$5:M5750)),"")</f>
        <v/>
      </c>
      <c r="P5750" t="s">
        <v>2054</v>
      </c>
    </row>
    <row r="5751" spans="1:16" ht="14.4" customHeight="1" x14ac:dyDescent="0.25">
      <c r="A5751" t="s">
        <v>2054</v>
      </c>
      <c r="I5751" s="285" t="s">
        <v>2016</v>
      </c>
      <c r="J5751" t="s">
        <v>723</v>
      </c>
      <c r="K5751" s="300">
        <v>833</v>
      </c>
      <c r="L5751" s="286">
        <f>ROWS(K$5:K5751)</f>
        <v>5747</v>
      </c>
      <c r="M5751" s="286" t="str">
        <f>IF(I5751='5.1'!$E$5,TXM!L5751,"")</f>
        <v/>
      </c>
      <c r="N5751" t="str">
        <f>IFERROR(SMALL($M$5:$M$8000,ROWS($M$5:M5751)),"")</f>
        <v/>
      </c>
      <c r="P5751" t="s">
        <v>2054</v>
      </c>
    </row>
    <row r="5752" spans="1:16" ht="14.4" customHeight="1" x14ac:dyDescent="0.25">
      <c r="A5752" t="s">
        <v>2054</v>
      </c>
      <c r="I5752" s="285" t="s">
        <v>2016</v>
      </c>
      <c r="J5752" t="s">
        <v>760</v>
      </c>
      <c r="K5752" s="300">
        <v>810</v>
      </c>
      <c r="L5752" s="286">
        <f>ROWS(K$5:K5752)</f>
        <v>5748</v>
      </c>
      <c r="M5752" s="286" t="str">
        <f>IF(I5752='5.1'!$E$5,TXM!L5752,"")</f>
        <v/>
      </c>
      <c r="N5752" t="str">
        <f>IFERROR(SMALL($M$5:$M$8000,ROWS($M$5:M5752)),"")</f>
        <v/>
      </c>
      <c r="P5752" t="s">
        <v>2054</v>
      </c>
    </row>
    <row r="5753" spans="1:16" ht="14.4" customHeight="1" x14ac:dyDescent="0.25">
      <c r="A5753" t="s">
        <v>2054</v>
      </c>
      <c r="I5753" s="285" t="s">
        <v>2016</v>
      </c>
      <c r="J5753" t="s">
        <v>734</v>
      </c>
      <c r="K5753" s="300">
        <v>365</v>
      </c>
      <c r="L5753" s="286">
        <f>ROWS(K$5:K5753)</f>
        <v>5749</v>
      </c>
      <c r="M5753" s="286" t="str">
        <f>IF(I5753='5.1'!$E$5,TXM!L5753,"")</f>
        <v/>
      </c>
      <c r="N5753" t="str">
        <f>IFERROR(SMALL($M$5:$M$8000,ROWS($M$5:M5753)),"")</f>
        <v/>
      </c>
      <c r="P5753" t="s">
        <v>2054</v>
      </c>
    </row>
    <row r="5754" spans="1:16" ht="14.4" customHeight="1" x14ac:dyDescent="0.25">
      <c r="A5754" t="s">
        <v>2054</v>
      </c>
      <c r="I5754" s="285" t="s">
        <v>2016</v>
      </c>
      <c r="J5754" t="s">
        <v>784</v>
      </c>
      <c r="K5754" s="300">
        <v>357</v>
      </c>
      <c r="L5754" s="286">
        <f>ROWS(K$5:K5754)</f>
        <v>5750</v>
      </c>
      <c r="M5754" s="286" t="str">
        <f>IF(I5754='5.1'!$E$5,TXM!L5754,"")</f>
        <v/>
      </c>
      <c r="N5754" t="str">
        <f>IFERROR(SMALL($M$5:$M$8000,ROWS($M$5:M5754)),"")</f>
        <v/>
      </c>
      <c r="P5754" t="s">
        <v>2054</v>
      </c>
    </row>
    <row r="5755" spans="1:16" ht="14.4" customHeight="1" x14ac:dyDescent="0.25">
      <c r="A5755" t="s">
        <v>2054</v>
      </c>
      <c r="I5755" s="285" t="s">
        <v>2016</v>
      </c>
      <c r="J5755" t="s">
        <v>119</v>
      </c>
      <c r="K5755" s="300">
        <v>106</v>
      </c>
      <c r="L5755" s="286">
        <f>ROWS(K$5:K5755)</f>
        <v>5751</v>
      </c>
      <c r="M5755" s="286" t="str">
        <f>IF(I5755='5.1'!$E$5,TXM!L5755,"")</f>
        <v/>
      </c>
      <c r="N5755" t="str">
        <f>IFERROR(SMALL($M$5:$M$8000,ROWS($M$5:M5755)),"")</f>
        <v/>
      </c>
      <c r="P5755" t="s">
        <v>2054</v>
      </c>
    </row>
    <row r="5756" spans="1:16" ht="14.4" customHeight="1" x14ac:dyDescent="0.25">
      <c r="A5756" t="s">
        <v>2054</v>
      </c>
      <c r="I5756" s="285" t="s">
        <v>2016</v>
      </c>
      <c r="J5756" t="s">
        <v>199</v>
      </c>
      <c r="K5756" s="300">
        <v>97</v>
      </c>
      <c r="L5756" s="286">
        <f>ROWS(K$5:K5756)</f>
        <v>5752</v>
      </c>
      <c r="M5756" s="286" t="str">
        <f>IF(I5756='5.1'!$E$5,TXM!L5756,"")</f>
        <v/>
      </c>
      <c r="N5756" t="str">
        <f>IFERROR(SMALL($M$5:$M$8000,ROWS($M$5:M5756)),"")</f>
        <v/>
      </c>
      <c r="P5756" t="s">
        <v>2054</v>
      </c>
    </row>
    <row r="5757" spans="1:16" ht="14.4" customHeight="1" x14ac:dyDescent="0.25">
      <c r="A5757" t="s">
        <v>2054</v>
      </c>
      <c r="I5757" s="285" t="s">
        <v>2016</v>
      </c>
      <c r="J5757" t="s">
        <v>705</v>
      </c>
      <c r="K5757" s="300">
        <v>5</v>
      </c>
      <c r="L5757" s="286">
        <f>ROWS(K$5:K5757)</f>
        <v>5753</v>
      </c>
      <c r="M5757" s="286" t="str">
        <f>IF(I5757='5.1'!$E$5,TXM!L5757,"")</f>
        <v/>
      </c>
      <c r="N5757" t="str">
        <f>IFERROR(SMALL($M$5:$M$8000,ROWS($M$5:M5757)),"")</f>
        <v/>
      </c>
      <c r="P5757" t="s">
        <v>2054</v>
      </c>
    </row>
    <row r="5758" spans="1:16" ht="14.4" customHeight="1" x14ac:dyDescent="0.25">
      <c r="A5758" t="s">
        <v>2054</v>
      </c>
      <c r="I5758" s="285" t="s">
        <v>2017</v>
      </c>
      <c r="J5758" t="s">
        <v>806</v>
      </c>
      <c r="K5758" s="300">
        <v>59098</v>
      </c>
      <c r="L5758" s="286">
        <f>ROWS(K$5:K5758)</f>
        <v>5754</v>
      </c>
      <c r="M5758" s="286" t="str">
        <f>IF(I5758='5.1'!$E$5,TXM!L5758,"")</f>
        <v/>
      </c>
      <c r="N5758" t="str">
        <f>IFERROR(SMALL($M$5:$M$8000,ROWS($M$5:M5758)),"")</f>
        <v/>
      </c>
      <c r="P5758" t="s">
        <v>2054</v>
      </c>
    </row>
    <row r="5759" spans="1:16" ht="14.4" customHeight="1" x14ac:dyDescent="0.25">
      <c r="A5759" t="s">
        <v>2054</v>
      </c>
      <c r="I5759" s="285" t="s">
        <v>2017</v>
      </c>
      <c r="J5759" t="s">
        <v>823</v>
      </c>
      <c r="K5759" s="300">
        <v>6294</v>
      </c>
      <c r="L5759" s="286">
        <f>ROWS(K$5:K5759)</f>
        <v>5755</v>
      </c>
      <c r="M5759" s="286" t="str">
        <f>IF(I5759='5.1'!$E$5,TXM!L5759,"")</f>
        <v/>
      </c>
      <c r="N5759" t="str">
        <f>IFERROR(SMALL($M$5:$M$8000,ROWS($M$5:M5759)),"")</f>
        <v/>
      </c>
      <c r="P5759" t="s">
        <v>2054</v>
      </c>
    </row>
    <row r="5760" spans="1:16" ht="14.4" customHeight="1" x14ac:dyDescent="0.25">
      <c r="A5760" t="s">
        <v>2054</v>
      </c>
      <c r="I5760" s="285" t="s">
        <v>2017</v>
      </c>
      <c r="J5760" t="s">
        <v>784</v>
      </c>
      <c r="K5760" s="300">
        <v>148</v>
      </c>
      <c r="L5760" s="286">
        <f>ROWS(K$5:K5760)</f>
        <v>5756</v>
      </c>
      <c r="M5760" s="286" t="str">
        <f>IF(I5760='5.1'!$E$5,TXM!L5760,"")</f>
        <v/>
      </c>
      <c r="N5760" t="str">
        <f>IFERROR(SMALL($M$5:$M$8000,ROWS($M$5:M5760)),"")</f>
        <v/>
      </c>
      <c r="P5760" t="s">
        <v>2054</v>
      </c>
    </row>
    <row r="5761" spans="1:16" ht="14.4" customHeight="1" x14ac:dyDescent="0.25">
      <c r="A5761" t="s">
        <v>2054</v>
      </c>
      <c r="I5761" s="285" t="s">
        <v>2018</v>
      </c>
      <c r="J5761" t="s">
        <v>108</v>
      </c>
      <c r="K5761" s="300">
        <v>166043119</v>
      </c>
      <c r="L5761" s="286">
        <f>ROWS(K$5:K5761)</f>
        <v>5757</v>
      </c>
      <c r="M5761" s="286" t="str">
        <f>IF(I5761='5.1'!$E$5,TXM!L5761,"")</f>
        <v/>
      </c>
      <c r="N5761" t="str">
        <f>IFERROR(SMALL($M$5:$M$8000,ROWS($M$5:M5761)),"")</f>
        <v/>
      </c>
      <c r="P5761" t="s">
        <v>2054</v>
      </c>
    </row>
    <row r="5762" spans="1:16" ht="14.4" customHeight="1" x14ac:dyDescent="0.25">
      <c r="A5762" t="s">
        <v>2054</v>
      </c>
      <c r="I5762" s="285" t="s">
        <v>2018</v>
      </c>
      <c r="J5762" t="s">
        <v>106</v>
      </c>
      <c r="K5762" s="300">
        <v>97347628</v>
      </c>
      <c r="L5762" s="286">
        <f>ROWS(K$5:K5762)</f>
        <v>5758</v>
      </c>
      <c r="M5762" s="286" t="str">
        <f>IF(I5762='5.1'!$E$5,TXM!L5762,"")</f>
        <v/>
      </c>
      <c r="N5762" t="str">
        <f>IFERROR(SMALL($M$5:$M$8000,ROWS($M$5:M5762)),"")</f>
        <v/>
      </c>
      <c r="P5762" t="s">
        <v>2054</v>
      </c>
    </row>
    <row r="5763" spans="1:16" ht="14.4" customHeight="1" x14ac:dyDescent="0.25">
      <c r="A5763" t="s">
        <v>2054</v>
      </c>
      <c r="I5763" s="285" t="s">
        <v>2018</v>
      </c>
      <c r="J5763" t="s">
        <v>806</v>
      </c>
      <c r="K5763" s="300">
        <v>49292490</v>
      </c>
      <c r="L5763" s="286">
        <f>ROWS(K$5:K5763)</f>
        <v>5759</v>
      </c>
      <c r="M5763" s="286" t="str">
        <f>IF(I5763='5.1'!$E$5,TXM!L5763,"")</f>
        <v/>
      </c>
      <c r="N5763" t="str">
        <f>IFERROR(SMALL($M$5:$M$8000,ROWS($M$5:M5763)),"")</f>
        <v/>
      </c>
      <c r="P5763" t="s">
        <v>2054</v>
      </c>
    </row>
    <row r="5764" spans="1:16" ht="14.4" customHeight="1" x14ac:dyDescent="0.25">
      <c r="A5764" t="s">
        <v>2054</v>
      </c>
      <c r="I5764" s="285" t="s">
        <v>2018</v>
      </c>
      <c r="J5764" t="s">
        <v>1080</v>
      </c>
      <c r="K5764" s="300">
        <v>22432039</v>
      </c>
      <c r="L5764" s="286">
        <f>ROWS(K$5:K5764)</f>
        <v>5760</v>
      </c>
      <c r="M5764" s="286" t="str">
        <f>IF(I5764='5.1'!$E$5,TXM!L5764,"")</f>
        <v/>
      </c>
      <c r="N5764" t="str">
        <f>IFERROR(SMALL($M$5:$M$8000,ROWS($M$5:M5764)),"")</f>
        <v/>
      </c>
      <c r="P5764" t="s">
        <v>2054</v>
      </c>
    </row>
    <row r="5765" spans="1:16" ht="14.4" customHeight="1" x14ac:dyDescent="0.25">
      <c r="A5765" t="s">
        <v>2054</v>
      </c>
      <c r="I5765" s="285" t="s">
        <v>2018</v>
      </c>
      <c r="J5765" t="s">
        <v>1093</v>
      </c>
      <c r="K5765" s="300">
        <v>19498870</v>
      </c>
      <c r="L5765" s="286">
        <f>ROWS(K$5:K5765)</f>
        <v>5761</v>
      </c>
      <c r="M5765" s="286" t="str">
        <f>IF(I5765='5.1'!$E$5,TXM!L5765,"")</f>
        <v/>
      </c>
      <c r="N5765" t="str">
        <f>IFERROR(SMALL($M$5:$M$8000,ROWS($M$5:M5765)),"")</f>
        <v/>
      </c>
      <c r="P5765" t="s">
        <v>2054</v>
      </c>
    </row>
    <row r="5766" spans="1:16" ht="14.4" customHeight="1" x14ac:dyDescent="0.25">
      <c r="A5766" t="s">
        <v>2054</v>
      </c>
      <c r="I5766" s="285" t="s">
        <v>2018</v>
      </c>
      <c r="J5766" t="s">
        <v>808</v>
      </c>
      <c r="K5766" s="300">
        <v>17738704</v>
      </c>
      <c r="L5766" s="286">
        <f>ROWS(K$5:K5766)</f>
        <v>5762</v>
      </c>
      <c r="M5766" s="286" t="str">
        <f>IF(I5766='5.1'!$E$5,TXM!L5766,"")</f>
        <v/>
      </c>
      <c r="N5766" t="str">
        <f>IFERROR(SMALL($M$5:$M$8000,ROWS($M$5:M5766)),"")</f>
        <v/>
      </c>
      <c r="P5766" t="s">
        <v>2054</v>
      </c>
    </row>
    <row r="5767" spans="1:16" ht="14.4" customHeight="1" x14ac:dyDescent="0.25">
      <c r="A5767" t="s">
        <v>2054</v>
      </c>
      <c r="I5767" s="285" t="s">
        <v>2018</v>
      </c>
      <c r="J5767" t="s">
        <v>727</v>
      </c>
      <c r="K5767" s="300">
        <v>11101555</v>
      </c>
      <c r="L5767" s="286">
        <f>ROWS(K$5:K5767)</f>
        <v>5763</v>
      </c>
      <c r="M5767" s="286" t="str">
        <f>IF(I5767='5.1'!$E$5,TXM!L5767,"")</f>
        <v/>
      </c>
      <c r="N5767" t="str">
        <f>IFERROR(SMALL($M$5:$M$8000,ROWS($M$5:M5767)),"")</f>
        <v/>
      </c>
      <c r="P5767" t="s">
        <v>2054</v>
      </c>
    </row>
    <row r="5768" spans="1:16" ht="14.4" customHeight="1" x14ac:dyDescent="0.25">
      <c r="A5768" t="s">
        <v>2054</v>
      </c>
      <c r="I5768" s="285" t="s">
        <v>2018</v>
      </c>
      <c r="J5768" t="s">
        <v>1096</v>
      </c>
      <c r="K5768" s="300">
        <v>9071468</v>
      </c>
      <c r="L5768" s="286">
        <f>ROWS(K$5:K5768)</f>
        <v>5764</v>
      </c>
      <c r="M5768" s="286" t="str">
        <f>IF(I5768='5.1'!$E$5,TXM!L5768,"")</f>
        <v/>
      </c>
      <c r="N5768" t="str">
        <f>IFERROR(SMALL($M$5:$M$8000,ROWS($M$5:M5768)),"")</f>
        <v/>
      </c>
      <c r="P5768" t="s">
        <v>2054</v>
      </c>
    </row>
    <row r="5769" spans="1:16" ht="14.4" customHeight="1" x14ac:dyDescent="0.25">
      <c r="A5769" t="s">
        <v>2054</v>
      </c>
      <c r="I5769" s="285" t="s">
        <v>2018</v>
      </c>
      <c r="J5769" t="s">
        <v>1082</v>
      </c>
      <c r="K5769" s="300">
        <v>8753871</v>
      </c>
      <c r="L5769" s="286">
        <f>ROWS(K$5:K5769)</f>
        <v>5765</v>
      </c>
      <c r="M5769" s="286" t="str">
        <f>IF(I5769='5.1'!$E$5,TXM!L5769,"")</f>
        <v/>
      </c>
      <c r="N5769" t="str">
        <f>IFERROR(SMALL($M$5:$M$8000,ROWS($M$5:M5769)),"")</f>
        <v/>
      </c>
      <c r="P5769" t="s">
        <v>2054</v>
      </c>
    </row>
    <row r="5770" spans="1:16" ht="14.4" customHeight="1" x14ac:dyDescent="0.25">
      <c r="A5770" t="s">
        <v>2054</v>
      </c>
      <c r="I5770" s="285" t="s">
        <v>2018</v>
      </c>
      <c r="J5770" t="s">
        <v>725</v>
      </c>
      <c r="K5770" s="300">
        <v>6723211</v>
      </c>
      <c r="L5770" s="286">
        <f>ROWS(K$5:K5770)</f>
        <v>5766</v>
      </c>
      <c r="M5770" s="286" t="str">
        <f>IF(I5770='5.1'!$E$5,TXM!L5770,"")</f>
        <v/>
      </c>
      <c r="N5770" t="str">
        <f>IFERROR(SMALL($M$5:$M$8000,ROWS($M$5:M5770)),"")</f>
        <v/>
      </c>
      <c r="P5770" t="s">
        <v>2054</v>
      </c>
    </row>
    <row r="5771" spans="1:16" ht="14.4" customHeight="1" x14ac:dyDescent="0.25">
      <c r="A5771" t="s">
        <v>2054</v>
      </c>
      <c r="I5771" s="285" t="s">
        <v>2018</v>
      </c>
      <c r="J5771" t="s">
        <v>1086</v>
      </c>
      <c r="K5771" s="300">
        <v>6562016</v>
      </c>
      <c r="L5771" s="286">
        <f>ROWS(K$5:K5771)</f>
        <v>5767</v>
      </c>
      <c r="M5771" s="286" t="str">
        <f>IF(I5771='5.1'!$E$5,TXM!L5771,"")</f>
        <v/>
      </c>
      <c r="N5771" t="str">
        <f>IFERROR(SMALL($M$5:$M$8000,ROWS($M$5:M5771)),"")</f>
        <v/>
      </c>
      <c r="P5771" t="s">
        <v>2054</v>
      </c>
    </row>
    <row r="5772" spans="1:16" ht="14.4" customHeight="1" x14ac:dyDescent="0.25">
      <c r="A5772" t="s">
        <v>2054</v>
      </c>
      <c r="I5772" s="285" t="s">
        <v>2018</v>
      </c>
      <c r="J5772" t="s">
        <v>715</v>
      </c>
      <c r="K5772" s="300">
        <v>6049997</v>
      </c>
      <c r="L5772" s="286">
        <f>ROWS(K$5:K5772)</f>
        <v>5768</v>
      </c>
      <c r="M5772" s="286" t="str">
        <f>IF(I5772='5.1'!$E$5,TXM!L5772,"")</f>
        <v/>
      </c>
      <c r="N5772" t="str">
        <f>IFERROR(SMALL($M$5:$M$8000,ROWS($M$5:M5772)),"")</f>
        <v/>
      </c>
      <c r="P5772" t="s">
        <v>2054</v>
      </c>
    </row>
    <row r="5773" spans="1:16" ht="14.4" customHeight="1" x14ac:dyDescent="0.25">
      <c r="A5773" t="s">
        <v>2054</v>
      </c>
      <c r="I5773" s="285" t="s">
        <v>2018</v>
      </c>
      <c r="J5773" t="s">
        <v>784</v>
      </c>
      <c r="K5773" s="300">
        <v>2441753</v>
      </c>
      <c r="L5773" s="286">
        <f>ROWS(K$5:K5773)</f>
        <v>5769</v>
      </c>
      <c r="M5773" s="286" t="str">
        <f>IF(I5773='5.1'!$E$5,TXM!L5773,"")</f>
        <v/>
      </c>
      <c r="N5773" t="str">
        <f>IFERROR(SMALL($M$5:$M$8000,ROWS($M$5:M5773)),"")</f>
        <v/>
      </c>
      <c r="P5773" t="s">
        <v>2054</v>
      </c>
    </row>
    <row r="5774" spans="1:16" ht="14.4" customHeight="1" x14ac:dyDescent="0.25">
      <c r="A5774" t="s">
        <v>2054</v>
      </c>
      <c r="I5774" s="285" t="s">
        <v>2018</v>
      </c>
      <c r="J5774" t="s">
        <v>997</v>
      </c>
      <c r="K5774" s="300">
        <v>2226010</v>
      </c>
      <c r="L5774" s="286">
        <f>ROWS(K$5:K5774)</f>
        <v>5770</v>
      </c>
      <c r="M5774" s="286" t="str">
        <f>IF(I5774='5.1'!$E$5,TXM!L5774,"")</f>
        <v/>
      </c>
      <c r="N5774" t="str">
        <f>IFERROR(SMALL($M$5:$M$8000,ROWS($M$5:M5774)),"")</f>
        <v/>
      </c>
      <c r="P5774" t="s">
        <v>2054</v>
      </c>
    </row>
    <row r="5775" spans="1:16" ht="14.4" customHeight="1" x14ac:dyDescent="0.25">
      <c r="A5775" t="s">
        <v>2054</v>
      </c>
      <c r="I5775" s="285" t="s">
        <v>2018</v>
      </c>
      <c r="J5775" t="s">
        <v>118</v>
      </c>
      <c r="K5775" s="300">
        <v>2121720</v>
      </c>
      <c r="L5775" s="286">
        <f>ROWS(K$5:K5775)</f>
        <v>5771</v>
      </c>
      <c r="M5775" s="286" t="str">
        <f>IF(I5775='5.1'!$E$5,TXM!L5775,"")</f>
        <v/>
      </c>
      <c r="N5775" t="str">
        <f>IFERROR(SMALL($M$5:$M$8000,ROWS($M$5:M5775)),"")</f>
        <v/>
      </c>
      <c r="P5775" t="s">
        <v>2054</v>
      </c>
    </row>
    <row r="5776" spans="1:16" ht="14.4" customHeight="1" x14ac:dyDescent="0.25">
      <c r="A5776" t="s">
        <v>2054</v>
      </c>
      <c r="I5776" s="285" t="s">
        <v>2018</v>
      </c>
      <c r="J5776" t="s">
        <v>810</v>
      </c>
      <c r="K5776" s="300">
        <v>1514438</v>
      </c>
      <c r="L5776" s="286">
        <f>ROWS(K$5:K5776)</f>
        <v>5772</v>
      </c>
      <c r="M5776" s="286" t="str">
        <f>IF(I5776='5.1'!$E$5,TXM!L5776,"")</f>
        <v/>
      </c>
      <c r="N5776" t="str">
        <f>IFERROR(SMALL($M$5:$M$8000,ROWS($M$5:M5776)),"")</f>
        <v/>
      </c>
      <c r="P5776" t="s">
        <v>2054</v>
      </c>
    </row>
    <row r="5777" spans="1:16" ht="14.4" customHeight="1" x14ac:dyDescent="0.25">
      <c r="A5777" t="s">
        <v>2054</v>
      </c>
      <c r="I5777" s="285" t="s">
        <v>2018</v>
      </c>
      <c r="J5777" t="s">
        <v>713</v>
      </c>
      <c r="K5777" s="300">
        <v>1512297</v>
      </c>
      <c r="L5777" s="286">
        <f>ROWS(K$5:K5777)</f>
        <v>5773</v>
      </c>
      <c r="M5777" s="286" t="str">
        <f>IF(I5777='5.1'!$E$5,TXM!L5777,"")</f>
        <v/>
      </c>
      <c r="N5777" t="str">
        <f>IFERROR(SMALL($M$5:$M$8000,ROWS($M$5:M5777)),"")</f>
        <v/>
      </c>
      <c r="P5777" t="s">
        <v>2054</v>
      </c>
    </row>
    <row r="5778" spans="1:16" ht="14.4" customHeight="1" x14ac:dyDescent="0.25">
      <c r="A5778" t="s">
        <v>2054</v>
      </c>
      <c r="I5778" s="285" t="s">
        <v>2018</v>
      </c>
      <c r="J5778" t="s">
        <v>760</v>
      </c>
      <c r="K5778" s="300">
        <v>1449542</v>
      </c>
      <c r="L5778" s="286">
        <f>ROWS(K$5:K5778)</f>
        <v>5774</v>
      </c>
      <c r="M5778" s="286" t="str">
        <f>IF(I5778='5.1'!$E$5,TXM!L5778,"")</f>
        <v/>
      </c>
      <c r="N5778" t="str">
        <f>IFERROR(SMALL($M$5:$M$8000,ROWS($M$5:M5778)),"")</f>
        <v/>
      </c>
      <c r="P5778" t="s">
        <v>2054</v>
      </c>
    </row>
    <row r="5779" spans="1:16" ht="14.4" customHeight="1" x14ac:dyDescent="0.25">
      <c r="A5779" t="s">
        <v>2054</v>
      </c>
      <c r="I5779" s="285" t="s">
        <v>2018</v>
      </c>
      <c r="J5779" t="s">
        <v>705</v>
      </c>
      <c r="K5779" s="300">
        <v>1382191</v>
      </c>
      <c r="L5779" s="286">
        <f>ROWS(K$5:K5779)</f>
        <v>5775</v>
      </c>
      <c r="M5779" s="286" t="str">
        <f>IF(I5779='5.1'!$E$5,TXM!L5779,"")</f>
        <v/>
      </c>
      <c r="N5779" t="str">
        <f>IFERROR(SMALL($M$5:$M$8000,ROWS($M$5:M5779)),"")</f>
        <v/>
      </c>
      <c r="P5779" t="s">
        <v>2054</v>
      </c>
    </row>
    <row r="5780" spans="1:16" ht="14.4" customHeight="1" x14ac:dyDescent="0.25">
      <c r="A5780" t="s">
        <v>2054</v>
      </c>
      <c r="I5780" s="285" t="s">
        <v>2018</v>
      </c>
      <c r="J5780" t="s">
        <v>814</v>
      </c>
      <c r="K5780" s="300">
        <v>1075896</v>
      </c>
      <c r="L5780" s="286">
        <f>ROWS(K$5:K5780)</f>
        <v>5776</v>
      </c>
      <c r="M5780" s="286" t="str">
        <f>IF(I5780='5.1'!$E$5,TXM!L5780,"")</f>
        <v/>
      </c>
      <c r="N5780" t="str">
        <f>IFERROR(SMALL($M$5:$M$8000,ROWS($M$5:M5780)),"")</f>
        <v/>
      </c>
      <c r="P5780" t="s">
        <v>2054</v>
      </c>
    </row>
    <row r="5781" spans="1:16" ht="14.4" customHeight="1" x14ac:dyDescent="0.25">
      <c r="A5781" t="s">
        <v>2054</v>
      </c>
      <c r="I5781" s="285" t="s">
        <v>2018</v>
      </c>
      <c r="J5781" t="s">
        <v>999</v>
      </c>
      <c r="K5781" s="300">
        <v>1038150</v>
      </c>
      <c r="L5781" s="286">
        <f>ROWS(K$5:K5781)</f>
        <v>5777</v>
      </c>
      <c r="M5781" s="286" t="str">
        <f>IF(I5781='5.1'!$E$5,TXM!L5781,"")</f>
        <v/>
      </c>
      <c r="N5781" t="str">
        <f>IFERROR(SMALL($M$5:$M$8000,ROWS($M$5:M5781)),"")</f>
        <v/>
      </c>
      <c r="P5781" t="s">
        <v>2054</v>
      </c>
    </row>
    <row r="5782" spans="1:16" ht="14.4" customHeight="1" x14ac:dyDescent="0.25">
      <c r="A5782" t="s">
        <v>2054</v>
      </c>
      <c r="I5782" s="285" t="s">
        <v>2018</v>
      </c>
      <c r="J5782" t="s">
        <v>117</v>
      </c>
      <c r="K5782" s="300">
        <v>991568</v>
      </c>
      <c r="L5782" s="286">
        <f>ROWS(K$5:K5782)</f>
        <v>5778</v>
      </c>
      <c r="M5782" s="286" t="str">
        <f>IF(I5782='5.1'!$E$5,TXM!L5782,"")</f>
        <v/>
      </c>
      <c r="N5782" t="str">
        <f>IFERROR(SMALL($M$5:$M$8000,ROWS($M$5:M5782)),"")</f>
        <v/>
      </c>
      <c r="P5782" t="s">
        <v>2054</v>
      </c>
    </row>
    <row r="5783" spans="1:16" ht="14.4" customHeight="1" x14ac:dyDescent="0.25">
      <c r="A5783" t="s">
        <v>2054</v>
      </c>
      <c r="I5783" s="285" t="s">
        <v>2018</v>
      </c>
      <c r="J5783" t="s">
        <v>762</v>
      </c>
      <c r="K5783" s="300">
        <v>941629</v>
      </c>
      <c r="L5783" s="286">
        <f>ROWS(K$5:K5783)</f>
        <v>5779</v>
      </c>
      <c r="M5783" s="286" t="str">
        <f>IF(I5783='5.1'!$E$5,TXM!L5783,"")</f>
        <v/>
      </c>
      <c r="N5783" t="str">
        <f>IFERROR(SMALL($M$5:$M$8000,ROWS($M$5:M5783)),"")</f>
        <v/>
      </c>
      <c r="P5783" t="s">
        <v>2054</v>
      </c>
    </row>
    <row r="5784" spans="1:16" ht="14.4" customHeight="1" x14ac:dyDescent="0.25">
      <c r="A5784" t="s">
        <v>2054</v>
      </c>
      <c r="I5784" s="285" t="s">
        <v>2018</v>
      </c>
      <c r="J5784" t="s">
        <v>804</v>
      </c>
      <c r="K5784" s="300">
        <v>920519</v>
      </c>
      <c r="L5784" s="286">
        <f>ROWS(K$5:K5784)</f>
        <v>5780</v>
      </c>
      <c r="M5784" s="286" t="str">
        <f>IF(I5784='5.1'!$E$5,TXM!L5784,"")</f>
        <v/>
      </c>
      <c r="N5784" t="str">
        <f>IFERROR(SMALL($M$5:$M$8000,ROWS($M$5:M5784)),"")</f>
        <v/>
      </c>
      <c r="P5784" t="s">
        <v>2054</v>
      </c>
    </row>
    <row r="5785" spans="1:16" ht="14.4" customHeight="1" x14ac:dyDescent="0.25">
      <c r="A5785" t="s">
        <v>2054</v>
      </c>
      <c r="I5785" s="285" t="s">
        <v>2018</v>
      </c>
      <c r="J5785" t="s">
        <v>119</v>
      </c>
      <c r="K5785" s="300">
        <v>851906</v>
      </c>
      <c r="L5785" s="286">
        <f>ROWS(K$5:K5785)</f>
        <v>5781</v>
      </c>
      <c r="M5785" s="286" t="str">
        <f>IF(I5785='5.1'!$E$5,TXM!L5785,"")</f>
        <v/>
      </c>
      <c r="N5785" t="str">
        <f>IFERROR(SMALL($M$5:$M$8000,ROWS($M$5:M5785)),"")</f>
        <v/>
      </c>
      <c r="P5785" t="s">
        <v>2054</v>
      </c>
    </row>
    <row r="5786" spans="1:16" ht="14.4" customHeight="1" x14ac:dyDescent="0.25">
      <c r="A5786" t="s">
        <v>2054</v>
      </c>
      <c r="I5786" s="285" t="s">
        <v>2018</v>
      </c>
      <c r="J5786" t="s">
        <v>1090</v>
      </c>
      <c r="K5786" s="300">
        <v>840168</v>
      </c>
      <c r="L5786" s="286">
        <f>ROWS(K$5:K5786)</f>
        <v>5782</v>
      </c>
      <c r="M5786" s="286" t="str">
        <f>IF(I5786='5.1'!$E$5,TXM!L5786,"")</f>
        <v/>
      </c>
      <c r="N5786" t="str">
        <f>IFERROR(SMALL($M$5:$M$8000,ROWS($M$5:M5786)),"")</f>
        <v/>
      </c>
      <c r="P5786" t="s">
        <v>2054</v>
      </c>
    </row>
    <row r="5787" spans="1:16" ht="14.4" customHeight="1" x14ac:dyDescent="0.25">
      <c r="A5787" t="s">
        <v>2054</v>
      </c>
      <c r="I5787" s="285" t="s">
        <v>2018</v>
      </c>
      <c r="J5787" t="s">
        <v>1081</v>
      </c>
      <c r="K5787" s="300">
        <v>756075</v>
      </c>
      <c r="L5787" s="286">
        <f>ROWS(K$5:K5787)</f>
        <v>5783</v>
      </c>
      <c r="M5787" s="286" t="str">
        <f>IF(I5787='5.1'!$E$5,TXM!L5787,"")</f>
        <v/>
      </c>
      <c r="N5787" t="str">
        <f>IFERROR(SMALL($M$5:$M$8000,ROWS($M$5:M5787)),"")</f>
        <v/>
      </c>
      <c r="P5787" t="s">
        <v>2054</v>
      </c>
    </row>
    <row r="5788" spans="1:16" ht="14.4" customHeight="1" x14ac:dyDescent="0.25">
      <c r="A5788" t="s">
        <v>2054</v>
      </c>
      <c r="I5788" s="285" t="s">
        <v>2018</v>
      </c>
      <c r="J5788" t="s">
        <v>116</v>
      </c>
      <c r="K5788" s="300">
        <v>709443</v>
      </c>
      <c r="L5788" s="286">
        <f>ROWS(K$5:K5788)</f>
        <v>5784</v>
      </c>
      <c r="M5788" s="286" t="str">
        <f>IF(I5788='5.1'!$E$5,TXM!L5788,"")</f>
        <v/>
      </c>
      <c r="N5788" t="str">
        <f>IFERROR(SMALL($M$5:$M$8000,ROWS($M$5:M5788)),"")</f>
        <v/>
      </c>
      <c r="P5788" t="s">
        <v>2054</v>
      </c>
    </row>
    <row r="5789" spans="1:16" ht="14.4" customHeight="1" x14ac:dyDescent="0.25">
      <c r="A5789" t="s">
        <v>2054</v>
      </c>
      <c r="I5789" s="285" t="s">
        <v>2018</v>
      </c>
      <c r="J5789" t="s">
        <v>707</v>
      </c>
      <c r="K5789" s="300">
        <v>584411</v>
      </c>
      <c r="L5789" s="286">
        <f>ROWS(K$5:K5789)</f>
        <v>5785</v>
      </c>
      <c r="M5789" s="286" t="str">
        <f>IF(I5789='5.1'!$E$5,TXM!L5789,"")</f>
        <v/>
      </c>
      <c r="N5789" t="str">
        <f>IFERROR(SMALL($M$5:$M$8000,ROWS($M$5:M5789)),"")</f>
        <v/>
      </c>
      <c r="P5789" t="s">
        <v>2054</v>
      </c>
    </row>
    <row r="5790" spans="1:16" ht="14.4" customHeight="1" x14ac:dyDescent="0.25">
      <c r="A5790" t="s">
        <v>2054</v>
      </c>
      <c r="I5790" s="285" t="s">
        <v>2018</v>
      </c>
      <c r="J5790" t="s">
        <v>105</v>
      </c>
      <c r="K5790" s="300">
        <v>438405</v>
      </c>
      <c r="L5790" s="286">
        <f>ROWS(K$5:K5790)</f>
        <v>5786</v>
      </c>
      <c r="M5790" s="286" t="str">
        <f>IF(I5790='5.1'!$E$5,TXM!L5790,"")</f>
        <v/>
      </c>
      <c r="N5790" t="str">
        <f>IFERROR(SMALL($M$5:$M$8000,ROWS($M$5:M5790)),"")</f>
        <v/>
      </c>
      <c r="P5790" t="s">
        <v>2054</v>
      </c>
    </row>
    <row r="5791" spans="1:16" ht="14.4" customHeight="1" x14ac:dyDescent="0.25">
      <c r="A5791" t="s">
        <v>2054</v>
      </c>
      <c r="I5791" s="285" t="s">
        <v>2018</v>
      </c>
      <c r="J5791" t="s">
        <v>750</v>
      </c>
      <c r="K5791" s="300">
        <v>329043</v>
      </c>
      <c r="L5791" s="286">
        <f>ROWS(K$5:K5791)</f>
        <v>5787</v>
      </c>
      <c r="M5791" s="286" t="str">
        <f>IF(I5791='5.1'!$E$5,TXM!L5791,"")</f>
        <v/>
      </c>
      <c r="N5791" t="str">
        <f>IFERROR(SMALL($M$5:$M$8000,ROWS($M$5:M5791)),"")</f>
        <v/>
      </c>
      <c r="P5791" t="s">
        <v>2054</v>
      </c>
    </row>
    <row r="5792" spans="1:16" ht="14.4" customHeight="1" x14ac:dyDescent="0.25">
      <c r="A5792" t="s">
        <v>2054</v>
      </c>
      <c r="I5792" s="285" t="s">
        <v>2018</v>
      </c>
      <c r="J5792" t="s">
        <v>197</v>
      </c>
      <c r="K5792" s="300">
        <v>310436</v>
      </c>
      <c r="L5792" s="286">
        <f>ROWS(K$5:K5792)</f>
        <v>5788</v>
      </c>
      <c r="M5792" s="286" t="str">
        <f>IF(I5792='5.1'!$E$5,TXM!L5792,"")</f>
        <v/>
      </c>
      <c r="N5792" t="str">
        <f>IFERROR(SMALL($M$5:$M$8000,ROWS($M$5:M5792)),"")</f>
        <v/>
      </c>
      <c r="P5792" t="s">
        <v>2054</v>
      </c>
    </row>
    <row r="5793" spans="1:16" ht="14.4" customHeight="1" x14ac:dyDescent="0.25">
      <c r="A5793" t="s">
        <v>2054</v>
      </c>
      <c r="I5793" s="285" t="s">
        <v>2018</v>
      </c>
      <c r="J5793" t="s">
        <v>110</v>
      </c>
      <c r="K5793" s="300">
        <v>271356</v>
      </c>
      <c r="L5793" s="286">
        <f>ROWS(K$5:K5793)</f>
        <v>5789</v>
      </c>
      <c r="M5793" s="286" t="str">
        <f>IF(I5793='5.1'!$E$5,TXM!L5793,"")</f>
        <v/>
      </c>
      <c r="N5793" t="str">
        <f>IFERROR(SMALL($M$5:$M$8000,ROWS($M$5:M5793)),"")</f>
        <v/>
      </c>
      <c r="P5793" t="s">
        <v>2054</v>
      </c>
    </row>
    <row r="5794" spans="1:16" ht="14.4" customHeight="1" x14ac:dyDescent="0.25">
      <c r="A5794" t="s">
        <v>2054</v>
      </c>
      <c r="I5794" s="285" t="s">
        <v>2018</v>
      </c>
      <c r="J5794" t="s">
        <v>113</v>
      </c>
      <c r="K5794" s="300">
        <v>225366</v>
      </c>
      <c r="L5794" s="286">
        <f>ROWS(K$5:K5794)</f>
        <v>5790</v>
      </c>
      <c r="M5794" s="286" t="str">
        <f>IF(I5794='5.1'!$E$5,TXM!L5794,"")</f>
        <v/>
      </c>
      <c r="N5794" t="str">
        <f>IFERROR(SMALL($M$5:$M$8000,ROWS($M$5:M5794)),"")</f>
        <v/>
      </c>
      <c r="P5794" t="s">
        <v>2054</v>
      </c>
    </row>
    <row r="5795" spans="1:16" ht="14.4" customHeight="1" x14ac:dyDescent="0.25">
      <c r="A5795" t="s">
        <v>2054</v>
      </c>
      <c r="I5795" s="285" t="s">
        <v>2018</v>
      </c>
      <c r="J5795" t="s">
        <v>782</v>
      </c>
      <c r="K5795" s="300">
        <v>149724</v>
      </c>
      <c r="L5795" s="286">
        <f>ROWS(K$5:K5795)</f>
        <v>5791</v>
      </c>
      <c r="M5795" s="286" t="str">
        <f>IF(I5795='5.1'!$E$5,TXM!L5795,"")</f>
        <v/>
      </c>
      <c r="N5795" t="str">
        <f>IFERROR(SMALL($M$5:$M$8000,ROWS($M$5:M5795)),"")</f>
        <v/>
      </c>
      <c r="P5795" t="s">
        <v>2054</v>
      </c>
    </row>
    <row r="5796" spans="1:16" ht="14.4" customHeight="1" x14ac:dyDescent="0.25">
      <c r="A5796" t="s">
        <v>2054</v>
      </c>
      <c r="I5796" s="285" t="s">
        <v>2018</v>
      </c>
      <c r="J5796" t="s">
        <v>821</v>
      </c>
      <c r="K5796" s="300">
        <v>138803</v>
      </c>
      <c r="L5796" s="286">
        <f>ROWS(K$5:K5796)</f>
        <v>5792</v>
      </c>
      <c r="M5796" s="286" t="str">
        <f>IF(I5796='5.1'!$E$5,TXM!L5796,"")</f>
        <v/>
      </c>
      <c r="N5796" t="str">
        <f>IFERROR(SMALL($M$5:$M$8000,ROWS($M$5:M5796)),"")</f>
        <v/>
      </c>
      <c r="P5796" t="s">
        <v>2054</v>
      </c>
    </row>
    <row r="5797" spans="1:16" ht="14.4" customHeight="1" x14ac:dyDescent="0.25">
      <c r="A5797" t="s">
        <v>2054</v>
      </c>
      <c r="I5797" s="285" t="s">
        <v>2018</v>
      </c>
      <c r="J5797" t="s">
        <v>115</v>
      </c>
      <c r="K5797" s="300">
        <v>126546</v>
      </c>
      <c r="L5797" s="286">
        <f>ROWS(K$5:K5797)</f>
        <v>5793</v>
      </c>
      <c r="M5797" s="286" t="str">
        <f>IF(I5797='5.1'!$E$5,TXM!L5797,"")</f>
        <v/>
      </c>
      <c r="N5797" t="str">
        <f>IFERROR(SMALL($M$5:$M$8000,ROWS($M$5:M5797)),"")</f>
        <v/>
      </c>
      <c r="P5797" t="s">
        <v>2054</v>
      </c>
    </row>
    <row r="5798" spans="1:16" ht="14.4" customHeight="1" x14ac:dyDescent="0.25">
      <c r="A5798" t="s">
        <v>2054</v>
      </c>
      <c r="I5798" s="285" t="s">
        <v>2018</v>
      </c>
      <c r="J5798" t="s">
        <v>1097</v>
      </c>
      <c r="K5798" s="300">
        <v>65723</v>
      </c>
      <c r="L5798" s="286">
        <f>ROWS(K$5:K5798)</f>
        <v>5794</v>
      </c>
      <c r="M5798" s="286" t="str">
        <f>IF(I5798='5.1'!$E$5,TXM!L5798,"")</f>
        <v/>
      </c>
      <c r="N5798" t="str">
        <f>IFERROR(SMALL($M$5:$M$8000,ROWS($M$5:M5798)),"")</f>
        <v/>
      </c>
      <c r="P5798" t="s">
        <v>2054</v>
      </c>
    </row>
    <row r="5799" spans="1:16" ht="14.4" customHeight="1" x14ac:dyDescent="0.25">
      <c r="A5799" t="s">
        <v>2054</v>
      </c>
      <c r="I5799" s="285" t="s">
        <v>2018</v>
      </c>
      <c r="J5799" t="s">
        <v>812</v>
      </c>
      <c r="K5799" s="300">
        <v>54640</v>
      </c>
      <c r="L5799" s="286">
        <f>ROWS(K$5:K5799)</f>
        <v>5795</v>
      </c>
      <c r="M5799" s="286" t="str">
        <f>IF(I5799='5.1'!$E$5,TXM!L5799,"")</f>
        <v/>
      </c>
      <c r="N5799" t="str">
        <f>IFERROR(SMALL($M$5:$M$8000,ROWS($M$5:M5799)),"")</f>
        <v/>
      </c>
      <c r="P5799" t="s">
        <v>2054</v>
      </c>
    </row>
    <row r="5800" spans="1:16" ht="14.4" customHeight="1" x14ac:dyDescent="0.25">
      <c r="A5800" t="s">
        <v>2054</v>
      </c>
      <c r="I5800" s="285" t="s">
        <v>2018</v>
      </c>
      <c r="J5800" t="s">
        <v>764</v>
      </c>
      <c r="K5800" s="300">
        <v>44207</v>
      </c>
      <c r="L5800" s="286">
        <f>ROWS(K$5:K5800)</f>
        <v>5796</v>
      </c>
      <c r="M5800" s="286" t="str">
        <f>IF(I5800='5.1'!$E$5,TXM!L5800,"")</f>
        <v/>
      </c>
      <c r="N5800" t="str">
        <f>IFERROR(SMALL($M$5:$M$8000,ROWS($M$5:M5800)),"")</f>
        <v/>
      </c>
      <c r="P5800" t="s">
        <v>2054</v>
      </c>
    </row>
    <row r="5801" spans="1:16" ht="14.4" customHeight="1" x14ac:dyDescent="0.25">
      <c r="A5801" t="s">
        <v>2054</v>
      </c>
      <c r="I5801" s="285" t="s">
        <v>2018</v>
      </c>
      <c r="J5801" t="s">
        <v>776</v>
      </c>
      <c r="K5801" s="300">
        <v>40921</v>
      </c>
      <c r="L5801" s="286">
        <f>ROWS(K$5:K5801)</f>
        <v>5797</v>
      </c>
      <c r="M5801" s="286" t="str">
        <f>IF(I5801='5.1'!$E$5,TXM!L5801,"")</f>
        <v/>
      </c>
      <c r="N5801" t="str">
        <f>IFERROR(SMALL($M$5:$M$8000,ROWS($M$5:M5801)),"")</f>
        <v/>
      </c>
      <c r="P5801" t="s">
        <v>2054</v>
      </c>
    </row>
    <row r="5802" spans="1:16" ht="14.4" customHeight="1" x14ac:dyDescent="0.25">
      <c r="A5802" t="s">
        <v>2054</v>
      </c>
      <c r="I5802" s="285" t="s">
        <v>2018</v>
      </c>
      <c r="J5802" t="s">
        <v>711</v>
      </c>
      <c r="K5802" s="300">
        <v>34460</v>
      </c>
      <c r="L5802" s="286">
        <f>ROWS(K$5:K5802)</f>
        <v>5798</v>
      </c>
      <c r="M5802" s="286" t="str">
        <f>IF(I5802='5.1'!$E$5,TXM!L5802,"")</f>
        <v/>
      </c>
      <c r="N5802" t="str">
        <f>IFERROR(SMALL($M$5:$M$8000,ROWS($M$5:M5802)),"")</f>
        <v/>
      </c>
      <c r="P5802" t="s">
        <v>2054</v>
      </c>
    </row>
    <row r="5803" spans="1:16" ht="14.4" customHeight="1" x14ac:dyDescent="0.25">
      <c r="A5803" t="s">
        <v>2054</v>
      </c>
      <c r="I5803" s="285" t="s">
        <v>2018</v>
      </c>
      <c r="J5803" t="s">
        <v>766</v>
      </c>
      <c r="K5803" s="300">
        <v>32856</v>
      </c>
      <c r="L5803" s="286">
        <f>ROWS(K$5:K5803)</f>
        <v>5799</v>
      </c>
      <c r="M5803" s="286" t="str">
        <f>IF(I5803='5.1'!$E$5,TXM!L5803,"")</f>
        <v/>
      </c>
      <c r="N5803" t="str">
        <f>IFERROR(SMALL($M$5:$M$8000,ROWS($M$5:M5803)),"")</f>
        <v/>
      </c>
      <c r="P5803" t="s">
        <v>2054</v>
      </c>
    </row>
    <row r="5804" spans="1:16" ht="14.4" customHeight="1" x14ac:dyDescent="0.25">
      <c r="A5804" t="s">
        <v>2054</v>
      </c>
      <c r="I5804" s="285" t="s">
        <v>2018</v>
      </c>
      <c r="J5804" t="s">
        <v>768</v>
      </c>
      <c r="K5804" s="300">
        <v>30130</v>
      </c>
      <c r="L5804" s="286">
        <f>ROWS(K$5:K5804)</f>
        <v>5800</v>
      </c>
      <c r="M5804" s="286" t="str">
        <f>IF(I5804='5.1'!$E$5,TXM!L5804,"")</f>
        <v/>
      </c>
      <c r="N5804" t="str">
        <f>IFERROR(SMALL($M$5:$M$8000,ROWS($M$5:M5804)),"")</f>
        <v/>
      </c>
      <c r="P5804" t="s">
        <v>2054</v>
      </c>
    </row>
    <row r="5805" spans="1:16" ht="14.4" customHeight="1" x14ac:dyDescent="0.25">
      <c r="A5805" t="s">
        <v>2054</v>
      </c>
      <c r="I5805" s="285" t="s">
        <v>2018</v>
      </c>
      <c r="J5805" t="s">
        <v>1098</v>
      </c>
      <c r="K5805" s="300">
        <v>29015</v>
      </c>
      <c r="L5805" s="286">
        <f>ROWS(K$5:K5805)</f>
        <v>5801</v>
      </c>
      <c r="M5805" s="286" t="str">
        <f>IF(I5805='5.1'!$E$5,TXM!L5805,"")</f>
        <v/>
      </c>
      <c r="N5805" t="str">
        <f>IFERROR(SMALL($M$5:$M$8000,ROWS($M$5:M5805)),"")</f>
        <v/>
      </c>
      <c r="P5805" t="s">
        <v>2054</v>
      </c>
    </row>
    <row r="5806" spans="1:16" ht="14.4" customHeight="1" x14ac:dyDescent="0.25">
      <c r="A5806" t="s">
        <v>2054</v>
      </c>
      <c r="I5806" s="285" t="s">
        <v>2018</v>
      </c>
      <c r="J5806" t="s">
        <v>790</v>
      </c>
      <c r="K5806" s="300">
        <v>28354</v>
      </c>
      <c r="L5806" s="286">
        <f>ROWS(K$5:K5806)</f>
        <v>5802</v>
      </c>
      <c r="M5806" s="286" t="str">
        <f>IF(I5806='5.1'!$E$5,TXM!L5806,"")</f>
        <v/>
      </c>
      <c r="N5806" t="str">
        <f>IFERROR(SMALL($M$5:$M$8000,ROWS($M$5:M5806)),"")</f>
        <v/>
      </c>
      <c r="P5806" t="s">
        <v>2054</v>
      </c>
    </row>
    <row r="5807" spans="1:16" ht="14.4" customHeight="1" x14ac:dyDescent="0.25">
      <c r="A5807" t="s">
        <v>2054</v>
      </c>
      <c r="I5807" s="285" t="s">
        <v>2018</v>
      </c>
      <c r="J5807" t="s">
        <v>746</v>
      </c>
      <c r="K5807" s="300">
        <v>14959</v>
      </c>
      <c r="L5807" s="286">
        <f>ROWS(K$5:K5807)</f>
        <v>5803</v>
      </c>
      <c r="M5807" s="286" t="str">
        <f>IF(I5807='5.1'!$E$5,TXM!L5807,"")</f>
        <v/>
      </c>
      <c r="N5807" t="str">
        <f>IFERROR(SMALL($M$5:$M$8000,ROWS($M$5:M5807)),"")</f>
        <v/>
      </c>
      <c r="P5807" t="s">
        <v>2054</v>
      </c>
    </row>
    <row r="5808" spans="1:16" ht="14.4" customHeight="1" x14ac:dyDescent="0.25">
      <c r="A5808" t="s">
        <v>2054</v>
      </c>
      <c r="I5808" s="285" t="s">
        <v>2018</v>
      </c>
      <c r="J5808" t="s">
        <v>734</v>
      </c>
      <c r="K5808" s="300">
        <v>13107</v>
      </c>
      <c r="L5808" s="286">
        <f>ROWS(K$5:K5808)</f>
        <v>5804</v>
      </c>
      <c r="M5808" s="286" t="str">
        <f>IF(I5808='5.1'!$E$5,TXM!L5808,"")</f>
        <v/>
      </c>
      <c r="N5808" t="str">
        <f>IFERROR(SMALL($M$5:$M$8000,ROWS($M$5:M5808)),"")</f>
        <v/>
      </c>
      <c r="P5808" t="s">
        <v>2054</v>
      </c>
    </row>
    <row r="5809" spans="1:16" ht="14.4" customHeight="1" x14ac:dyDescent="0.25">
      <c r="A5809" t="s">
        <v>2054</v>
      </c>
      <c r="I5809" s="285" t="s">
        <v>2018</v>
      </c>
      <c r="J5809" t="s">
        <v>723</v>
      </c>
      <c r="K5809" s="300">
        <v>12517</v>
      </c>
      <c r="L5809" s="286">
        <f>ROWS(K$5:K5809)</f>
        <v>5805</v>
      </c>
      <c r="M5809" s="286" t="str">
        <f>IF(I5809='5.1'!$E$5,TXM!L5809,"")</f>
        <v/>
      </c>
      <c r="N5809" t="str">
        <f>IFERROR(SMALL($M$5:$M$8000,ROWS($M$5:M5809)),"")</f>
        <v/>
      </c>
      <c r="P5809" t="s">
        <v>2054</v>
      </c>
    </row>
    <row r="5810" spans="1:16" ht="14.4" customHeight="1" x14ac:dyDescent="0.25">
      <c r="A5810" t="s">
        <v>2054</v>
      </c>
      <c r="I5810" s="285" t="s">
        <v>2018</v>
      </c>
      <c r="J5810" t="s">
        <v>802</v>
      </c>
      <c r="K5810" s="300">
        <v>8719</v>
      </c>
      <c r="L5810" s="286">
        <f>ROWS(K$5:K5810)</f>
        <v>5806</v>
      </c>
      <c r="M5810" s="286" t="str">
        <f>IF(I5810='5.1'!$E$5,TXM!L5810,"")</f>
        <v/>
      </c>
      <c r="N5810" t="str">
        <f>IFERROR(SMALL($M$5:$M$8000,ROWS($M$5:M5810)),"")</f>
        <v/>
      </c>
      <c r="P5810" t="s">
        <v>2054</v>
      </c>
    </row>
    <row r="5811" spans="1:16" ht="14.4" customHeight="1" x14ac:dyDescent="0.25">
      <c r="A5811" t="s">
        <v>2054</v>
      </c>
      <c r="I5811" s="285" t="s">
        <v>2018</v>
      </c>
      <c r="J5811" t="s">
        <v>107</v>
      </c>
      <c r="K5811" s="300">
        <v>5620</v>
      </c>
      <c r="L5811" s="286">
        <f>ROWS(K$5:K5811)</f>
        <v>5807</v>
      </c>
      <c r="M5811" s="286" t="str">
        <f>IF(I5811='5.1'!$E$5,TXM!L5811,"")</f>
        <v/>
      </c>
      <c r="N5811" t="str">
        <f>IFERROR(SMALL($M$5:$M$8000,ROWS($M$5:M5811)),"")</f>
        <v/>
      </c>
      <c r="P5811" t="s">
        <v>2054</v>
      </c>
    </row>
    <row r="5812" spans="1:16" ht="14.4" customHeight="1" x14ac:dyDescent="0.25">
      <c r="A5812" t="s">
        <v>2054</v>
      </c>
      <c r="I5812" s="285" t="s">
        <v>2018</v>
      </c>
      <c r="J5812" t="s">
        <v>742</v>
      </c>
      <c r="K5812" s="300">
        <v>4813</v>
      </c>
      <c r="L5812" s="286">
        <f>ROWS(K$5:K5812)</f>
        <v>5808</v>
      </c>
      <c r="M5812" s="286" t="str">
        <f>IF(I5812='5.1'!$E$5,TXM!L5812,"")</f>
        <v/>
      </c>
      <c r="N5812" t="str">
        <f>IFERROR(SMALL($M$5:$M$8000,ROWS($M$5:M5812)),"")</f>
        <v/>
      </c>
      <c r="P5812" t="s">
        <v>2054</v>
      </c>
    </row>
    <row r="5813" spans="1:16" ht="14.4" customHeight="1" x14ac:dyDescent="0.25">
      <c r="A5813" t="s">
        <v>2054</v>
      </c>
      <c r="I5813" s="285" t="s">
        <v>2018</v>
      </c>
      <c r="J5813" t="s">
        <v>774</v>
      </c>
      <c r="K5813" s="300">
        <v>4703</v>
      </c>
      <c r="L5813" s="286">
        <f>ROWS(K$5:K5813)</f>
        <v>5809</v>
      </c>
      <c r="M5813" s="286" t="str">
        <f>IF(I5813='5.1'!$E$5,TXM!L5813,"")</f>
        <v/>
      </c>
      <c r="N5813" t="str">
        <f>IFERROR(SMALL($M$5:$M$8000,ROWS($M$5:M5813)),"")</f>
        <v/>
      </c>
      <c r="P5813" t="s">
        <v>2054</v>
      </c>
    </row>
    <row r="5814" spans="1:16" ht="14.4" customHeight="1" x14ac:dyDescent="0.25">
      <c r="A5814" t="s">
        <v>2054</v>
      </c>
      <c r="I5814" s="285" t="s">
        <v>2018</v>
      </c>
      <c r="J5814" t="s">
        <v>1083</v>
      </c>
      <c r="K5814" s="300">
        <v>2108</v>
      </c>
      <c r="L5814" s="286">
        <f>ROWS(K$5:K5814)</f>
        <v>5810</v>
      </c>
      <c r="M5814" s="286" t="str">
        <f>IF(I5814='5.1'!$E$5,TXM!L5814,"")</f>
        <v/>
      </c>
      <c r="N5814" t="str">
        <f>IFERROR(SMALL($M$5:$M$8000,ROWS($M$5:M5814)),"")</f>
        <v/>
      </c>
      <c r="P5814" t="s">
        <v>2054</v>
      </c>
    </row>
    <row r="5815" spans="1:16" ht="14.4" customHeight="1" x14ac:dyDescent="0.25">
      <c r="A5815" t="s">
        <v>2054</v>
      </c>
      <c r="I5815" s="285" t="s">
        <v>2018</v>
      </c>
      <c r="J5815" t="s">
        <v>1087</v>
      </c>
      <c r="K5815" s="300">
        <v>1332</v>
      </c>
      <c r="L5815" s="286">
        <f>ROWS(K$5:K5815)</f>
        <v>5811</v>
      </c>
      <c r="M5815" s="286" t="str">
        <f>IF(I5815='5.1'!$E$5,TXM!L5815,"")</f>
        <v/>
      </c>
      <c r="N5815" t="str">
        <f>IFERROR(SMALL($M$5:$M$8000,ROWS($M$5:M5815)),"")</f>
        <v/>
      </c>
      <c r="P5815" t="s">
        <v>2054</v>
      </c>
    </row>
    <row r="5816" spans="1:16" ht="14.4" customHeight="1" x14ac:dyDescent="0.25">
      <c r="A5816" t="s">
        <v>2054</v>
      </c>
      <c r="I5816" s="285" t="s">
        <v>2018</v>
      </c>
      <c r="J5816" t="s">
        <v>1092</v>
      </c>
      <c r="K5816" s="300">
        <v>1083</v>
      </c>
      <c r="L5816" s="286">
        <f>ROWS(K$5:K5816)</f>
        <v>5812</v>
      </c>
      <c r="M5816" s="286" t="str">
        <f>IF(I5816='5.1'!$E$5,TXM!L5816,"")</f>
        <v/>
      </c>
      <c r="N5816" t="str">
        <f>IFERROR(SMALL($M$5:$M$8000,ROWS($M$5:M5816)),"")</f>
        <v/>
      </c>
      <c r="P5816" t="s">
        <v>2054</v>
      </c>
    </row>
    <row r="5817" spans="1:16" ht="14.4" customHeight="1" x14ac:dyDescent="0.25">
      <c r="A5817" t="s">
        <v>2054</v>
      </c>
      <c r="I5817" s="285" t="s">
        <v>2018</v>
      </c>
      <c r="J5817" t="s">
        <v>786</v>
      </c>
      <c r="K5817" s="300">
        <v>827</v>
      </c>
      <c r="L5817" s="286">
        <f>ROWS(K$5:K5817)</f>
        <v>5813</v>
      </c>
      <c r="M5817" s="286" t="str">
        <f>IF(I5817='5.1'!$E$5,TXM!L5817,"")</f>
        <v/>
      </c>
      <c r="N5817" t="str">
        <f>IFERROR(SMALL($M$5:$M$8000,ROWS($M$5:M5817)),"")</f>
        <v/>
      </c>
      <c r="P5817" t="s">
        <v>2054</v>
      </c>
    </row>
    <row r="5818" spans="1:16" ht="14.4" customHeight="1" x14ac:dyDescent="0.25">
      <c r="A5818" t="s">
        <v>2054</v>
      </c>
      <c r="I5818" s="285" t="s">
        <v>2018</v>
      </c>
      <c r="J5818" t="s">
        <v>1076</v>
      </c>
      <c r="K5818" s="300">
        <v>492</v>
      </c>
      <c r="L5818" s="286">
        <f>ROWS(K$5:K5818)</f>
        <v>5814</v>
      </c>
      <c r="M5818" s="286" t="str">
        <f>IF(I5818='5.1'!$E$5,TXM!L5818,"")</f>
        <v/>
      </c>
      <c r="N5818" t="str">
        <f>IFERROR(SMALL($M$5:$M$8000,ROWS($M$5:M5818)),"")</f>
        <v/>
      </c>
      <c r="P5818" t="s">
        <v>2054</v>
      </c>
    </row>
    <row r="5819" spans="1:16" ht="14.4" customHeight="1" x14ac:dyDescent="0.25">
      <c r="A5819" t="s">
        <v>2054</v>
      </c>
      <c r="I5819" s="285" t="s">
        <v>2018</v>
      </c>
      <c r="J5819" t="s">
        <v>800</v>
      </c>
      <c r="K5819" s="300">
        <v>443</v>
      </c>
      <c r="L5819" s="286">
        <f>ROWS(K$5:K5819)</f>
        <v>5815</v>
      </c>
      <c r="M5819" s="286" t="str">
        <f>IF(I5819='5.1'!$E$5,TXM!L5819,"")</f>
        <v/>
      </c>
      <c r="N5819" t="str">
        <f>IFERROR(SMALL($M$5:$M$8000,ROWS($M$5:M5819)),"")</f>
        <v/>
      </c>
      <c r="P5819" t="s">
        <v>2054</v>
      </c>
    </row>
    <row r="5820" spans="1:16" ht="14.4" customHeight="1" x14ac:dyDescent="0.25">
      <c r="A5820" t="s">
        <v>2054</v>
      </c>
      <c r="I5820" s="285" t="s">
        <v>2018</v>
      </c>
      <c r="J5820" t="s">
        <v>788</v>
      </c>
      <c r="K5820" s="300">
        <v>281</v>
      </c>
      <c r="L5820" s="286">
        <f>ROWS(K$5:K5820)</f>
        <v>5816</v>
      </c>
      <c r="M5820" s="286" t="str">
        <f>IF(I5820='5.1'!$E$5,TXM!L5820,"")</f>
        <v/>
      </c>
      <c r="N5820" t="str">
        <f>IFERROR(SMALL($M$5:$M$8000,ROWS($M$5:M5820)),"")</f>
        <v/>
      </c>
      <c r="P5820" t="s">
        <v>2054</v>
      </c>
    </row>
    <row r="5821" spans="1:16" ht="14.4" customHeight="1" x14ac:dyDescent="0.25">
      <c r="A5821" t="s">
        <v>2054</v>
      </c>
      <c r="I5821" s="285" t="s">
        <v>2018</v>
      </c>
      <c r="J5821" t="s">
        <v>109</v>
      </c>
      <c r="K5821" s="300">
        <v>68</v>
      </c>
      <c r="L5821" s="286">
        <f>ROWS(K$5:K5821)</f>
        <v>5817</v>
      </c>
      <c r="M5821" s="286" t="str">
        <f>IF(I5821='5.1'!$E$5,TXM!L5821,"")</f>
        <v/>
      </c>
      <c r="N5821" t="str">
        <f>IFERROR(SMALL($M$5:$M$8000,ROWS($M$5:M5821)),"")</f>
        <v/>
      </c>
      <c r="P5821" t="s">
        <v>2054</v>
      </c>
    </row>
    <row r="5822" spans="1:16" ht="14.4" customHeight="1" x14ac:dyDescent="0.25">
      <c r="A5822" t="s">
        <v>2054</v>
      </c>
      <c r="I5822" s="285" t="s">
        <v>2019</v>
      </c>
      <c r="J5822" t="s">
        <v>1098</v>
      </c>
      <c r="K5822" s="300">
        <v>13572</v>
      </c>
      <c r="L5822" s="286">
        <f>ROWS(K$5:K5822)</f>
        <v>5818</v>
      </c>
      <c r="M5822" s="286" t="str">
        <f>IF(I5822='5.1'!$E$5,TXM!L5822,"")</f>
        <v/>
      </c>
      <c r="N5822" t="str">
        <f>IFERROR(SMALL($M$5:$M$8000,ROWS($M$5:M5822)),"")</f>
        <v/>
      </c>
      <c r="P5822" t="s">
        <v>2054</v>
      </c>
    </row>
    <row r="5823" spans="1:16" ht="14.4" customHeight="1" x14ac:dyDescent="0.25">
      <c r="A5823" t="s">
        <v>2054</v>
      </c>
      <c r="I5823" s="285" t="s">
        <v>2019</v>
      </c>
      <c r="J5823" t="s">
        <v>762</v>
      </c>
      <c r="K5823" s="300">
        <v>12741</v>
      </c>
      <c r="L5823" s="286">
        <f>ROWS(K$5:K5823)</f>
        <v>5819</v>
      </c>
      <c r="M5823" s="286" t="str">
        <f>IF(I5823='5.1'!$E$5,TXM!L5823,"")</f>
        <v/>
      </c>
      <c r="N5823" t="str">
        <f>IFERROR(SMALL($M$5:$M$8000,ROWS($M$5:M5823)),"")</f>
        <v/>
      </c>
      <c r="P5823" t="s">
        <v>2054</v>
      </c>
    </row>
    <row r="5824" spans="1:16" ht="14.4" customHeight="1" x14ac:dyDescent="0.25">
      <c r="A5824" t="s">
        <v>2054</v>
      </c>
      <c r="I5824" s="285" t="s">
        <v>2019</v>
      </c>
      <c r="J5824" t="s">
        <v>784</v>
      </c>
      <c r="K5824" s="300">
        <v>4907</v>
      </c>
      <c r="L5824" s="286">
        <f>ROWS(K$5:K5824)</f>
        <v>5820</v>
      </c>
      <c r="M5824" s="286" t="str">
        <f>IF(I5824='5.1'!$E$5,TXM!L5824,"")</f>
        <v/>
      </c>
      <c r="N5824" t="str">
        <f>IFERROR(SMALL($M$5:$M$8000,ROWS($M$5:M5824)),"")</f>
        <v/>
      </c>
      <c r="P5824" t="s">
        <v>2054</v>
      </c>
    </row>
    <row r="5825" spans="1:16" ht="14.4" customHeight="1" x14ac:dyDescent="0.25">
      <c r="A5825" t="s">
        <v>2054</v>
      </c>
      <c r="I5825" s="285" t="s">
        <v>2019</v>
      </c>
      <c r="J5825" t="s">
        <v>997</v>
      </c>
      <c r="K5825" s="300">
        <v>1258</v>
      </c>
      <c r="L5825" s="286">
        <f>ROWS(K$5:K5825)</f>
        <v>5821</v>
      </c>
      <c r="M5825" s="286" t="str">
        <f>IF(I5825='5.1'!$E$5,TXM!L5825,"")</f>
        <v/>
      </c>
      <c r="N5825" t="str">
        <f>IFERROR(SMALL($M$5:$M$8000,ROWS($M$5:M5825)),"")</f>
        <v/>
      </c>
      <c r="P5825" t="s">
        <v>2054</v>
      </c>
    </row>
    <row r="5826" spans="1:16" ht="14.4" customHeight="1" x14ac:dyDescent="0.25">
      <c r="A5826" t="s">
        <v>2054</v>
      </c>
      <c r="I5826" s="285" t="s">
        <v>2019</v>
      </c>
      <c r="J5826" t="s">
        <v>760</v>
      </c>
      <c r="K5826" s="300">
        <v>299</v>
      </c>
      <c r="L5826" s="286">
        <f>ROWS(K$5:K5826)</f>
        <v>5822</v>
      </c>
      <c r="M5826" s="286" t="str">
        <f>IF(I5826='5.1'!$E$5,TXM!L5826,"")</f>
        <v/>
      </c>
      <c r="N5826" t="str">
        <f>IFERROR(SMALL($M$5:$M$8000,ROWS($M$5:M5826)),"")</f>
        <v/>
      </c>
      <c r="P5826" t="s">
        <v>2054</v>
      </c>
    </row>
    <row r="5827" spans="1:16" ht="14.4" customHeight="1" x14ac:dyDescent="0.25">
      <c r="A5827" t="s">
        <v>2054</v>
      </c>
      <c r="I5827" s="285" t="s">
        <v>2020</v>
      </c>
      <c r="J5827" t="s">
        <v>823</v>
      </c>
      <c r="K5827" s="300">
        <v>55515232</v>
      </c>
      <c r="L5827" s="286">
        <f>ROWS(K$5:K5827)</f>
        <v>5823</v>
      </c>
      <c r="M5827" s="286" t="str">
        <f>IF(I5827='5.1'!$E$5,TXM!L5827,"")</f>
        <v/>
      </c>
      <c r="N5827" t="str">
        <f>IFERROR(SMALL($M$5:$M$8000,ROWS($M$5:M5827)),"")</f>
        <v/>
      </c>
      <c r="P5827" t="s">
        <v>2054</v>
      </c>
    </row>
    <row r="5828" spans="1:16" ht="14.4" customHeight="1" x14ac:dyDescent="0.25">
      <c r="A5828" t="s">
        <v>2054</v>
      </c>
      <c r="I5828" s="285" t="s">
        <v>2020</v>
      </c>
      <c r="J5828" t="s">
        <v>116</v>
      </c>
      <c r="K5828" s="300">
        <v>14367710</v>
      </c>
      <c r="L5828" s="286">
        <f>ROWS(K$5:K5828)</f>
        <v>5824</v>
      </c>
      <c r="M5828" s="286" t="str">
        <f>IF(I5828='5.1'!$E$5,TXM!L5828,"")</f>
        <v/>
      </c>
      <c r="N5828" t="str">
        <f>IFERROR(SMALL($M$5:$M$8000,ROWS($M$5:M5828)),"")</f>
        <v/>
      </c>
      <c r="P5828" t="s">
        <v>2054</v>
      </c>
    </row>
    <row r="5829" spans="1:16" ht="14.4" customHeight="1" x14ac:dyDescent="0.25">
      <c r="A5829" t="s">
        <v>2054</v>
      </c>
      <c r="I5829" s="285" t="s">
        <v>2020</v>
      </c>
      <c r="J5829" t="s">
        <v>1082</v>
      </c>
      <c r="K5829" s="300">
        <v>13697782</v>
      </c>
      <c r="L5829" s="286">
        <f>ROWS(K$5:K5829)</f>
        <v>5825</v>
      </c>
      <c r="M5829" s="286" t="str">
        <f>IF(I5829='5.1'!$E$5,TXM!L5829,"")</f>
        <v/>
      </c>
      <c r="N5829" t="str">
        <f>IFERROR(SMALL($M$5:$M$8000,ROWS($M$5:M5829)),"")</f>
        <v/>
      </c>
      <c r="P5829" t="s">
        <v>2054</v>
      </c>
    </row>
    <row r="5830" spans="1:16" ht="14.4" customHeight="1" x14ac:dyDescent="0.25">
      <c r="A5830" t="s">
        <v>2054</v>
      </c>
      <c r="I5830" s="285" t="s">
        <v>2020</v>
      </c>
      <c r="J5830" t="s">
        <v>1098</v>
      </c>
      <c r="K5830" s="300">
        <v>1832630</v>
      </c>
      <c r="L5830" s="286">
        <f>ROWS(K$5:K5830)</f>
        <v>5826</v>
      </c>
      <c r="M5830" s="286" t="str">
        <f>IF(I5830='5.1'!$E$5,TXM!L5830,"")</f>
        <v/>
      </c>
      <c r="N5830" t="str">
        <f>IFERROR(SMALL($M$5:$M$8000,ROWS($M$5:M5830)),"")</f>
        <v/>
      </c>
      <c r="P5830" t="s">
        <v>2054</v>
      </c>
    </row>
    <row r="5831" spans="1:16" ht="14.4" customHeight="1" x14ac:dyDescent="0.25">
      <c r="A5831" t="s">
        <v>2054</v>
      </c>
      <c r="I5831" s="285" t="s">
        <v>2020</v>
      </c>
      <c r="J5831" t="s">
        <v>790</v>
      </c>
      <c r="K5831" s="300">
        <v>1444612</v>
      </c>
      <c r="L5831" s="286">
        <f>ROWS(K$5:K5831)</f>
        <v>5827</v>
      </c>
      <c r="M5831" s="286" t="str">
        <f>IF(I5831='5.1'!$E$5,TXM!L5831,"")</f>
        <v/>
      </c>
      <c r="N5831" t="str">
        <f>IFERROR(SMALL($M$5:$M$8000,ROWS($M$5:M5831)),"")</f>
        <v/>
      </c>
      <c r="P5831" t="s">
        <v>2054</v>
      </c>
    </row>
    <row r="5832" spans="1:16" ht="14.4" customHeight="1" x14ac:dyDescent="0.25">
      <c r="A5832" t="s">
        <v>2054</v>
      </c>
      <c r="I5832" s="285" t="s">
        <v>2020</v>
      </c>
      <c r="J5832" t="s">
        <v>725</v>
      </c>
      <c r="K5832" s="300">
        <v>912235</v>
      </c>
      <c r="L5832" s="286">
        <f>ROWS(K$5:K5832)</f>
        <v>5828</v>
      </c>
      <c r="M5832" s="286" t="str">
        <f>IF(I5832='5.1'!$E$5,TXM!L5832,"")</f>
        <v/>
      </c>
      <c r="N5832" t="str">
        <f>IFERROR(SMALL($M$5:$M$8000,ROWS($M$5:M5832)),"")</f>
        <v/>
      </c>
      <c r="P5832" t="s">
        <v>2054</v>
      </c>
    </row>
    <row r="5833" spans="1:16" ht="14.4" customHeight="1" x14ac:dyDescent="0.25">
      <c r="A5833" t="s">
        <v>2054</v>
      </c>
      <c r="I5833" s="285" t="s">
        <v>2020</v>
      </c>
      <c r="J5833" t="s">
        <v>806</v>
      </c>
      <c r="K5833" s="300">
        <v>526980</v>
      </c>
      <c r="L5833" s="286">
        <f>ROWS(K$5:K5833)</f>
        <v>5829</v>
      </c>
      <c r="M5833" s="286" t="str">
        <f>IF(I5833='5.1'!$E$5,TXM!L5833,"")</f>
        <v/>
      </c>
      <c r="N5833" t="str">
        <f>IFERROR(SMALL($M$5:$M$8000,ROWS($M$5:M5833)),"")</f>
        <v/>
      </c>
      <c r="P5833" t="s">
        <v>2054</v>
      </c>
    </row>
    <row r="5834" spans="1:16" ht="14.4" customHeight="1" x14ac:dyDescent="0.25">
      <c r="A5834" t="s">
        <v>2054</v>
      </c>
      <c r="I5834" s="285" t="s">
        <v>2020</v>
      </c>
      <c r="J5834" t="s">
        <v>106</v>
      </c>
      <c r="K5834" s="300">
        <v>380610</v>
      </c>
      <c r="L5834" s="286">
        <f>ROWS(K$5:K5834)</f>
        <v>5830</v>
      </c>
      <c r="M5834" s="286" t="str">
        <f>IF(I5834='5.1'!$E$5,TXM!L5834,"")</f>
        <v/>
      </c>
      <c r="N5834" t="str">
        <f>IFERROR(SMALL($M$5:$M$8000,ROWS($M$5:M5834)),"")</f>
        <v/>
      </c>
      <c r="P5834" t="s">
        <v>2054</v>
      </c>
    </row>
    <row r="5835" spans="1:16" ht="14.4" customHeight="1" x14ac:dyDescent="0.25">
      <c r="A5835" t="s">
        <v>2054</v>
      </c>
      <c r="I5835" s="285" t="s">
        <v>2020</v>
      </c>
      <c r="J5835" t="s">
        <v>117</v>
      </c>
      <c r="K5835" s="300">
        <v>324805</v>
      </c>
      <c r="L5835" s="286">
        <f>ROWS(K$5:K5835)</f>
        <v>5831</v>
      </c>
      <c r="M5835" s="286" t="str">
        <f>IF(I5835='5.1'!$E$5,TXM!L5835,"")</f>
        <v/>
      </c>
      <c r="N5835" t="str">
        <f>IFERROR(SMALL($M$5:$M$8000,ROWS($M$5:M5835)),"")</f>
        <v/>
      </c>
      <c r="P5835" t="s">
        <v>2054</v>
      </c>
    </row>
    <row r="5836" spans="1:16" ht="14.4" customHeight="1" x14ac:dyDescent="0.25">
      <c r="A5836" t="s">
        <v>2054</v>
      </c>
      <c r="I5836" s="285" t="s">
        <v>2020</v>
      </c>
      <c r="J5836" t="s">
        <v>113</v>
      </c>
      <c r="K5836" s="300">
        <v>139144</v>
      </c>
      <c r="L5836" s="286">
        <f>ROWS(K$5:K5836)</f>
        <v>5832</v>
      </c>
      <c r="M5836" s="286" t="str">
        <f>IF(I5836='5.1'!$E$5,TXM!L5836,"")</f>
        <v/>
      </c>
      <c r="N5836" t="str">
        <f>IFERROR(SMALL($M$5:$M$8000,ROWS($M$5:M5836)),"")</f>
        <v/>
      </c>
      <c r="P5836" t="s">
        <v>2054</v>
      </c>
    </row>
    <row r="5837" spans="1:16" ht="14.4" customHeight="1" x14ac:dyDescent="0.25">
      <c r="A5837" t="s">
        <v>2054</v>
      </c>
      <c r="I5837" s="285" t="s">
        <v>2020</v>
      </c>
      <c r="J5837" t="s">
        <v>105</v>
      </c>
      <c r="K5837" s="300">
        <v>124997</v>
      </c>
      <c r="L5837" s="286">
        <f>ROWS(K$5:K5837)</f>
        <v>5833</v>
      </c>
      <c r="M5837" s="286" t="str">
        <f>IF(I5837='5.1'!$E$5,TXM!L5837,"")</f>
        <v/>
      </c>
      <c r="N5837" t="str">
        <f>IFERROR(SMALL($M$5:$M$8000,ROWS($M$5:M5837)),"")</f>
        <v/>
      </c>
      <c r="P5837" t="s">
        <v>2054</v>
      </c>
    </row>
    <row r="5838" spans="1:16" ht="14.4" customHeight="1" x14ac:dyDescent="0.25">
      <c r="A5838" t="s">
        <v>2054</v>
      </c>
      <c r="I5838" s="285" t="s">
        <v>2020</v>
      </c>
      <c r="J5838" t="s">
        <v>727</v>
      </c>
      <c r="K5838" s="300">
        <v>63209</v>
      </c>
      <c r="L5838" s="286">
        <f>ROWS(K$5:K5838)</f>
        <v>5834</v>
      </c>
      <c r="M5838" s="286" t="str">
        <f>IF(I5838='5.1'!$E$5,TXM!L5838,"")</f>
        <v/>
      </c>
      <c r="N5838" t="str">
        <f>IFERROR(SMALL($M$5:$M$8000,ROWS($M$5:M5838)),"")</f>
        <v/>
      </c>
      <c r="P5838" t="s">
        <v>2054</v>
      </c>
    </row>
    <row r="5839" spans="1:16" ht="14.4" customHeight="1" x14ac:dyDescent="0.25">
      <c r="A5839" t="s">
        <v>2054</v>
      </c>
      <c r="I5839" s="285" t="s">
        <v>2020</v>
      </c>
      <c r="J5839" t="s">
        <v>762</v>
      </c>
      <c r="K5839" s="300">
        <v>31134</v>
      </c>
      <c r="L5839" s="286">
        <f>ROWS(K$5:K5839)</f>
        <v>5835</v>
      </c>
      <c r="M5839" s="286" t="str">
        <f>IF(I5839='5.1'!$E$5,TXM!L5839,"")</f>
        <v/>
      </c>
      <c r="N5839" t="str">
        <f>IFERROR(SMALL($M$5:$M$8000,ROWS($M$5:M5839)),"")</f>
        <v/>
      </c>
      <c r="P5839" t="s">
        <v>2054</v>
      </c>
    </row>
    <row r="5840" spans="1:16" ht="14.4" customHeight="1" x14ac:dyDescent="0.25">
      <c r="A5840" t="s">
        <v>2054</v>
      </c>
      <c r="I5840" s="285" t="s">
        <v>2020</v>
      </c>
      <c r="J5840" t="s">
        <v>197</v>
      </c>
      <c r="K5840" s="300">
        <v>25029</v>
      </c>
      <c r="L5840" s="286">
        <f>ROWS(K$5:K5840)</f>
        <v>5836</v>
      </c>
      <c r="M5840" s="286" t="str">
        <f>IF(I5840='5.1'!$E$5,TXM!L5840,"")</f>
        <v/>
      </c>
      <c r="N5840" t="str">
        <f>IFERROR(SMALL($M$5:$M$8000,ROWS($M$5:M5840)),"")</f>
        <v/>
      </c>
      <c r="P5840" t="s">
        <v>2054</v>
      </c>
    </row>
    <row r="5841" spans="1:16" ht="14.4" customHeight="1" x14ac:dyDescent="0.25">
      <c r="A5841" t="s">
        <v>2054</v>
      </c>
      <c r="I5841" s="285" t="s">
        <v>2020</v>
      </c>
      <c r="J5841" t="s">
        <v>104</v>
      </c>
      <c r="K5841" s="300">
        <v>24910</v>
      </c>
      <c r="L5841" s="286">
        <f>ROWS(K$5:K5841)</f>
        <v>5837</v>
      </c>
      <c r="M5841" s="286" t="str">
        <f>IF(I5841='5.1'!$E$5,TXM!L5841,"")</f>
        <v/>
      </c>
      <c r="N5841" t="str">
        <f>IFERROR(SMALL($M$5:$M$8000,ROWS($M$5:M5841)),"")</f>
        <v/>
      </c>
      <c r="P5841" t="s">
        <v>2054</v>
      </c>
    </row>
    <row r="5842" spans="1:16" ht="14.4" customHeight="1" x14ac:dyDescent="0.25">
      <c r="A5842" t="s">
        <v>2054</v>
      </c>
      <c r="I5842" s="285" t="s">
        <v>2020</v>
      </c>
      <c r="J5842" t="s">
        <v>997</v>
      </c>
      <c r="K5842" s="300">
        <v>19278</v>
      </c>
      <c r="L5842" s="286">
        <f>ROWS(K$5:K5842)</f>
        <v>5838</v>
      </c>
      <c r="M5842" s="286" t="str">
        <f>IF(I5842='5.1'!$E$5,TXM!L5842,"")</f>
        <v/>
      </c>
      <c r="N5842" t="str">
        <f>IFERROR(SMALL($M$5:$M$8000,ROWS($M$5:M5842)),"")</f>
        <v/>
      </c>
      <c r="P5842" t="s">
        <v>2054</v>
      </c>
    </row>
    <row r="5843" spans="1:16" ht="14.4" customHeight="1" x14ac:dyDescent="0.25">
      <c r="A5843" t="s">
        <v>2054</v>
      </c>
      <c r="I5843" s="285" t="s">
        <v>2020</v>
      </c>
      <c r="J5843" t="s">
        <v>715</v>
      </c>
      <c r="K5843" s="300">
        <v>15314</v>
      </c>
      <c r="L5843" s="286">
        <f>ROWS(K$5:K5843)</f>
        <v>5839</v>
      </c>
      <c r="M5843" s="286" t="str">
        <f>IF(I5843='5.1'!$E$5,TXM!L5843,"")</f>
        <v/>
      </c>
      <c r="N5843" t="str">
        <f>IFERROR(SMALL($M$5:$M$8000,ROWS($M$5:M5843)),"")</f>
        <v/>
      </c>
      <c r="P5843" t="s">
        <v>2054</v>
      </c>
    </row>
    <row r="5844" spans="1:16" ht="14.4" customHeight="1" x14ac:dyDescent="0.25">
      <c r="A5844" t="s">
        <v>2054</v>
      </c>
      <c r="I5844" s="285" t="s">
        <v>2020</v>
      </c>
      <c r="J5844" t="s">
        <v>808</v>
      </c>
      <c r="K5844" s="300">
        <v>14327</v>
      </c>
      <c r="L5844" s="286">
        <f>ROWS(K$5:K5844)</f>
        <v>5840</v>
      </c>
      <c r="M5844" s="286" t="str">
        <f>IF(I5844='5.1'!$E$5,TXM!L5844,"")</f>
        <v/>
      </c>
      <c r="N5844" t="str">
        <f>IFERROR(SMALL($M$5:$M$8000,ROWS($M$5:M5844)),"")</f>
        <v/>
      </c>
      <c r="P5844" t="s">
        <v>2054</v>
      </c>
    </row>
    <row r="5845" spans="1:16" ht="14.4" customHeight="1" x14ac:dyDescent="0.25">
      <c r="A5845" t="s">
        <v>2054</v>
      </c>
      <c r="I5845" s="285" t="s">
        <v>2020</v>
      </c>
      <c r="J5845" t="s">
        <v>760</v>
      </c>
      <c r="K5845" s="300">
        <v>8022</v>
      </c>
      <c r="L5845" s="286">
        <f>ROWS(K$5:K5845)</f>
        <v>5841</v>
      </c>
      <c r="M5845" s="286" t="str">
        <f>IF(I5845='5.1'!$E$5,TXM!L5845,"")</f>
        <v/>
      </c>
      <c r="N5845" t="str">
        <f>IFERROR(SMALL($M$5:$M$8000,ROWS($M$5:M5845)),"")</f>
        <v/>
      </c>
      <c r="P5845" t="s">
        <v>2054</v>
      </c>
    </row>
    <row r="5846" spans="1:16" ht="14.4" customHeight="1" x14ac:dyDescent="0.25">
      <c r="A5846" t="s">
        <v>2054</v>
      </c>
      <c r="I5846" s="285" t="s">
        <v>2020</v>
      </c>
      <c r="J5846" t="s">
        <v>821</v>
      </c>
      <c r="K5846" s="300">
        <v>7769</v>
      </c>
      <c r="L5846" s="286">
        <f>ROWS(K$5:K5846)</f>
        <v>5842</v>
      </c>
      <c r="M5846" s="286" t="str">
        <f>IF(I5846='5.1'!$E$5,TXM!L5846,"")</f>
        <v/>
      </c>
      <c r="N5846" t="str">
        <f>IFERROR(SMALL($M$5:$M$8000,ROWS($M$5:M5846)),"")</f>
        <v/>
      </c>
      <c r="P5846" t="s">
        <v>2054</v>
      </c>
    </row>
    <row r="5847" spans="1:16" ht="14.4" customHeight="1" x14ac:dyDescent="0.25">
      <c r="A5847" t="s">
        <v>2054</v>
      </c>
      <c r="I5847" s="285" t="s">
        <v>2020</v>
      </c>
      <c r="J5847" t="s">
        <v>1084</v>
      </c>
      <c r="K5847" s="300">
        <v>5996</v>
      </c>
      <c r="L5847" s="286">
        <f>ROWS(K$5:K5847)</f>
        <v>5843</v>
      </c>
      <c r="M5847" s="286" t="str">
        <f>IF(I5847='5.1'!$E$5,TXM!L5847,"")</f>
        <v/>
      </c>
      <c r="N5847" t="str">
        <f>IFERROR(SMALL($M$5:$M$8000,ROWS($M$5:M5847)),"")</f>
        <v/>
      </c>
      <c r="P5847" t="s">
        <v>2054</v>
      </c>
    </row>
    <row r="5848" spans="1:16" ht="14.4" customHeight="1" x14ac:dyDescent="0.25">
      <c r="A5848" t="s">
        <v>2054</v>
      </c>
      <c r="I5848" s="285" t="s">
        <v>2020</v>
      </c>
      <c r="J5848" t="s">
        <v>764</v>
      </c>
      <c r="K5848" s="300">
        <v>4419</v>
      </c>
      <c r="L5848" s="286">
        <f>ROWS(K$5:K5848)</f>
        <v>5844</v>
      </c>
      <c r="M5848" s="286" t="str">
        <f>IF(I5848='5.1'!$E$5,TXM!L5848,"")</f>
        <v/>
      </c>
      <c r="N5848" t="str">
        <f>IFERROR(SMALL($M$5:$M$8000,ROWS($M$5:M5848)),"")</f>
        <v/>
      </c>
      <c r="P5848" t="s">
        <v>2054</v>
      </c>
    </row>
    <row r="5849" spans="1:16" ht="14.4" customHeight="1" x14ac:dyDescent="0.25">
      <c r="A5849" t="s">
        <v>2054</v>
      </c>
      <c r="I5849" s="285" t="s">
        <v>2020</v>
      </c>
      <c r="J5849" t="s">
        <v>1094</v>
      </c>
      <c r="K5849" s="300">
        <v>3097</v>
      </c>
      <c r="L5849" s="286">
        <f>ROWS(K$5:K5849)</f>
        <v>5845</v>
      </c>
      <c r="M5849" s="286" t="str">
        <f>IF(I5849='5.1'!$E$5,TXM!L5849,"")</f>
        <v/>
      </c>
      <c r="N5849" t="str">
        <f>IFERROR(SMALL($M$5:$M$8000,ROWS($M$5:M5849)),"")</f>
        <v/>
      </c>
      <c r="P5849" t="s">
        <v>2054</v>
      </c>
    </row>
    <row r="5850" spans="1:16" ht="14.4" customHeight="1" x14ac:dyDescent="0.25">
      <c r="A5850" t="s">
        <v>2054</v>
      </c>
      <c r="I5850" s="285" t="s">
        <v>2020</v>
      </c>
      <c r="J5850" t="s">
        <v>766</v>
      </c>
      <c r="K5850" s="300">
        <v>2678</v>
      </c>
      <c r="L5850" s="286">
        <f>ROWS(K$5:K5850)</f>
        <v>5846</v>
      </c>
      <c r="M5850" s="286" t="str">
        <f>IF(I5850='5.1'!$E$5,TXM!L5850,"")</f>
        <v/>
      </c>
      <c r="N5850" t="str">
        <f>IFERROR(SMALL($M$5:$M$8000,ROWS($M$5:M5850)),"")</f>
        <v/>
      </c>
      <c r="P5850" t="s">
        <v>2054</v>
      </c>
    </row>
    <row r="5851" spans="1:16" ht="14.4" customHeight="1" x14ac:dyDescent="0.25">
      <c r="A5851" t="s">
        <v>2054</v>
      </c>
      <c r="I5851" s="285" t="s">
        <v>2020</v>
      </c>
      <c r="J5851" t="s">
        <v>1096</v>
      </c>
      <c r="K5851" s="300">
        <v>1930</v>
      </c>
      <c r="L5851" s="286">
        <f>ROWS(K$5:K5851)</f>
        <v>5847</v>
      </c>
      <c r="M5851" s="286" t="str">
        <f>IF(I5851='5.1'!$E$5,TXM!L5851,"")</f>
        <v/>
      </c>
      <c r="N5851" t="str">
        <f>IFERROR(SMALL($M$5:$M$8000,ROWS($M$5:M5851)),"")</f>
        <v/>
      </c>
      <c r="P5851" t="s">
        <v>2054</v>
      </c>
    </row>
    <row r="5852" spans="1:16" ht="14.4" customHeight="1" x14ac:dyDescent="0.25">
      <c r="A5852" t="s">
        <v>2054</v>
      </c>
      <c r="I5852" s="285" t="s">
        <v>2020</v>
      </c>
      <c r="J5852" t="s">
        <v>734</v>
      </c>
      <c r="K5852" s="300">
        <v>1454</v>
      </c>
      <c r="L5852" s="286">
        <f>ROWS(K$5:K5852)</f>
        <v>5848</v>
      </c>
      <c r="M5852" s="286" t="str">
        <f>IF(I5852='5.1'!$E$5,TXM!L5852,"")</f>
        <v/>
      </c>
      <c r="N5852" t="str">
        <f>IFERROR(SMALL($M$5:$M$8000,ROWS($M$5:M5852)),"")</f>
        <v/>
      </c>
      <c r="P5852" t="s">
        <v>2054</v>
      </c>
    </row>
    <row r="5853" spans="1:16" ht="14.4" customHeight="1" x14ac:dyDescent="0.25">
      <c r="A5853" t="s">
        <v>2054</v>
      </c>
      <c r="I5853" s="285" t="s">
        <v>2020</v>
      </c>
      <c r="J5853" t="s">
        <v>1080</v>
      </c>
      <c r="K5853" s="300">
        <v>141</v>
      </c>
      <c r="L5853" s="286">
        <f>ROWS(K$5:K5853)</f>
        <v>5849</v>
      </c>
      <c r="M5853" s="286" t="str">
        <f>IF(I5853='5.1'!$E$5,TXM!L5853,"")</f>
        <v/>
      </c>
      <c r="N5853" t="str">
        <f>IFERROR(SMALL($M$5:$M$8000,ROWS($M$5:M5853)),"")</f>
        <v/>
      </c>
      <c r="P5853" t="s">
        <v>2054</v>
      </c>
    </row>
    <row r="5854" spans="1:16" ht="14.4" customHeight="1" x14ac:dyDescent="0.25">
      <c r="A5854" t="s">
        <v>2054</v>
      </c>
      <c r="I5854" s="285" t="s">
        <v>2020</v>
      </c>
      <c r="J5854" t="s">
        <v>774</v>
      </c>
      <c r="K5854" s="300">
        <v>97</v>
      </c>
      <c r="L5854" s="286">
        <f>ROWS(K$5:K5854)</f>
        <v>5850</v>
      </c>
      <c r="M5854" s="286" t="str">
        <f>IF(I5854='5.1'!$E$5,TXM!L5854,"")</f>
        <v/>
      </c>
      <c r="N5854" t="str">
        <f>IFERROR(SMALL($M$5:$M$8000,ROWS($M$5:M5854)),"")</f>
        <v/>
      </c>
      <c r="P5854" t="s">
        <v>2054</v>
      </c>
    </row>
    <row r="5855" spans="1:16" ht="14.4" customHeight="1" x14ac:dyDescent="0.25">
      <c r="A5855" t="s">
        <v>2054</v>
      </c>
      <c r="I5855" s="285" t="s">
        <v>2020</v>
      </c>
      <c r="J5855" t="s">
        <v>119</v>
      </c>
      <c r="K5855" s="300">
        <v>41</v>
      </c>
      <c r="L5855" s="286">
        <f>ROWS(K$5:K5855)</f>
        <v>5851</v>
      </c>
      <c r="M5855" s="286" t="str">
        <f>IF(I5855='5.1'!$E$5,TXM!L5855,"")</f>
        <v/>
      </c>
      <c r="N5855" t="str">
        <f>IFERROR(SMALL($M$5:$M$8000,ROWS($M$5:M5855)),"")</f>
        <v/>
      </c>
      <c r="P5855" t="s">
        <v>2054</v>
      </c>
    </row>
    <row r="5856" spans="1:16" ht="14.4" customHeight="1" x14ac:dyDescent="0.25">
      <c r="A5856" t="s">
        <v>2054</v>
      </c>
      <c r="I5856" s="285" t="s">
        <v>2020</v>
      </c>
      <c r="J5856" t="s">
        <v>1081</v>
      </c>
      <c r="K5856" s="300">
        <v>27</v>
      </c>
      <c r="L5856" s="286">
        <f>ROWS(K$5:K5856)</f>
        <v>5852</v>
      </c>
      <c r="M5856" s="286" t="str">
        <f>IF(I5856='5.1'!$E$5,TXM!L5856,"")</f>
        <v/>
      </c>
      <c r="N5856" t="str">
        <f>IFERROR(SMALL($M$5:$M$8000,ROWS($M$5:M5856)),"")</f>
        <v/>
      </c>
      <c r="P5856" t="s">
        <v>2054</v>
      </c>
    </row>
    <row r="5857" spans="1:16" ht="14.4" customHeight="1" x14ac:dyDescent="0.25">
      <c r="A5857" t="s">
        <v>2054</v>
      </c>
      <c r="I5857" s="285" t="s">
        <v>2020</v>
      </c>
      <c r="J5857" t="s">
        <v>1090</v>
      </c>
      <c r="K5857" s="300">
        <v>10</v>
      </c>
      <c r="L5857" s="286">
        <f>ROWS(K$5:K5857)</f>
        <v>5853</v>
      </c>
      <c r="M5857" s="286" t="str">
        <f>IF(I5857='5.1'!$E$5,TXM!L5857,"")</f>
        <v/>
      </c>
      <c r="N5857" t="str">
        <f>IFERROR(SMALL($M$5:$M$8000,ROWS($M$5:M5857)),"")</f>
        <v/>
      </c>
      <c r="P5857" t="s">
        <v>2054</v>
      </c>
    </row>
    <row r="5858" spans="1:16" ht="14.4" customHeight="1" x14ac:dyDescent="0.25">
      <c r="A5858" t="s">
        <v>2054</v>
      </c>
      <c r="I5858" s="285" t="s">
        <v>2020</v>
      </c>
      <c r="J5858" t="s">
        <v>723</v>
      </c>
      <c r="K5858" s="300">
        <v>4</v>
      </c>
      <c r="L5858" s="286">
        <f>ROWS(K$5:K5858)</f>
        <v>5854</v>
      </c>
      <c r="M5858" s="286" t="str">
        <f>IF(I5858='5.1'!$E$5,TXM!L5858,"")</f>
        <v/>
      </c>
      <c r="N5858" t="str">
        <f>IFERROR(SMALL($M$5:$M$8000,ROWS($M$5:M5858)),"")</f>
        <v/>
      </c>
      <c r="P5858" t="s">
        <v>2054</v>
      </c>
    </row>
    <row r="5859" spans="1:16" ht="14.4" customHeight="1" x14ac:dyDescent="0.25">
      <c r="A5859" t="s">
        <v>2054</v>
      </c>
      <c r="I5859" s="285" t="s">
        <v>2090</v>
      </c>
      <c r="J5859" t="s">
        <v>198</v>
      </c>
      <c r="K5859" s="300">
        <v>417641</v>
      </c>
      <c r="L5859" s="286">
        <f>ROWS(K$5:K5859)</f>
        <v>5855</v>
      </c>
      <c r="M5859" s="286" t="str">
        <f>IF(I5859='5.1'!$E$5,TXM!L5859,"")</f>
        <v/>
      </c>
      <c r="N5859" t="str">
        <f>IFERROR(SMALL($M$5:$M$8000,ROWS($M$5:M5859)),"")</f>
        <v/>
      </c>
      <c r="P5859" t="s">
        <v>2054</v>
      </c>
    </row>
    <row r="5860" spans="1:16" ht="14.4" customHeight="1" x14ac:dyDescent="0.25">
      <c r="A5860" t="s">
        <v>2054</v>
      </c>
      <c r="I5860" s="285" t="s">
        <v>2090</v>
      </c>
      <c r="J5860" t="s">
        <v>107</v>
      </c>
      <c r="K5860" s="300">
        <v>369150</v>
      </c>
      <c r="L5860" s="286">
        <f>ROWS(K$5:K5860)</f>
        <v>5856</v>
      </c>
      <c r="M5860" s="286" t="str">
        <f>IF(I5860='5.1'!$E$5,TXM!L5860,"")</f>
        <v/>
      </c>
      <c r="N5860" t="str">
        <f>IFERROR(SMALL($M$5:$M$8000,ROWS($M$5:M5860)),"")</f>
        <v/>
      </c>
      <c r="P5860" t="s">
        <v>2054</v>
      </c>
    </row>
    <row r="5861" spans="1:16" ht="14.4" customHeight="1" x14ac:dyDescent="0.25">
      <c r="A5861" t="s">
        <v>2054</v>
      </c>
      <c r="I5861" s="285" t="s">
        <v>2090</v>
      </c>
      <c r="J5861" t="s">
        <v>808</v>
      </c>
      <c r="K5861" s="300">
        <v>40660</v>
      </c>
      <c r="L5861" s="286">
        <f>ROWS(K$5:K5861)</f>
        <v>5857</v>
      </c>
      <c r="M5861" s="286" t="str">
        <f>IF(I5861='5.1'!$E$5,TXM!L5861,"")</f>
        <v/>
      </c>
      <c r="N5861" t="str">
        <f>IFERROR(SMALL($M$5:$M$8000,ROWS($M$5:M5861)),"")</f>
        <v/>
      </c>
      <c r="P5861" t="s">
        <v>2054</v>
      </c>
    </row>
    <row r="5862" spans="1:16" ht="14.4" customHeight="1" x14ac:dyDescent="0.25">
      <c r="A5862" t="s">
        <v>2054</v>
      </c>
      <c r="I5862" s="285" t="s">
        <v>2090</v>
      </c>
      <c r="J5862" t="s">
        <v>790</v>
      </c>
      <c r="K5862" s="300">
        <v>11254</v>
      </c>
      <c r="L5862" s="286">
        <f>ROWS(K$5:K5862)</f>
        <v>5858</v>
      </c>
      <c r="M5862" s="286" t="str">
        <f>IF(I5862='5.1'!$E$5,TXM!L5862,"")</f>
        <v/>
      </c>
      <c r="N5862" t="str">
        <f>IFERROR(SMALL($M$5:$M$8000,ROWS($M$5:M5862)),"")</f>
        <v/>
      </c>
      <c r="P5862" t="s">
        <v>2054</v>
      </c>
    </row>
    <row r="5863" spans="1:16" ht="14.4" customHeight="1" x14ac:dyDescent="0.25">
      <c r="A5863" t="s">
        <v>2054</v>
      </c>
      <c r="I5863" s="285" t="s">
        <v>2090</v>
      </c>
      <c r="J5863" t="s">
        <v>1093</v>
      </c>
      <c r="K5863" s="300">
        <v>3210</v>
      </c>
      <c r="L5863" s="286">
        <f>ROWS(K$5:K5863)</f>
        <v>5859</v>
      </c>
      <c r="M5863" s="286" t="str">
        <f>IF(I5863='5.1'!$E$5,TXM!L5863,"")</f>
        <v/>
      </c>
      <c r="N5863" t="str">
        <f>IFERROR(SMALL($M$5:$M$8000,ROWS($M$5:M5863)),"")</f>
        <v/>
      </c>
      <c r="P5863" t="s">
        <v>2054</v>
      </c>
    </row>
    <row r="5864" spans="1:16" ht="14.4" customHeight="1" x14ac:dyDescent="0.25">
      <c r="A5864" t="s">
        <v>2054</v>
      </c>
      <c r="I5864" s="285" t="s">
        <v>2090</v>
      </c>
      <c r="J5864" t="s">
        <v>1080</v>
      </c>
      <c r="K5864" s="300">
        <v>2436</v>
      </c>
      <c r="L5864" s="286">
        <f>ROWS(K$5:K5864)</f>
        <v>5860</v>
      </c>
      <c r="M5864" s="286" t="str">
        <f>IF(I5864='5.1'!$E$5,TXM!L5864,"")</f>
        <v/>
      </c>
      <c r="N5864" t="str">
        <f>IFERROR(SMALL($M$5:$M$8000,ROWS($M$5:M5864)),"")</f>
        <v/>
      </c>
      <c r="P5864" t="s">
        <v>2054</v>
      </c>
    </row>
    <row r="5865" spans="1:16" ht="14.4" customHeight="1" x14ac:dyDescent="0.25">
      <c r="A5865" t="s">
        <v>2054</v>
      </c>
      <c r="I5865" s="285" t="s">
        <v>2090</v>
      </c>
      <c r="J5865" t="s">
        <v>725</v>
      </c>
      <c r="K5865" s="300">
        <v>1718</v>
      </c>
      <c r="L5865" s="286">
        <f>ROWS(K$5:K5865)</f>
        <v>5861</v>
      </c>
      <c r="M5865" s="286" t="str">
        <f>IF(I5865='5.1'!$E$5,TXM!L5865,"")</f>
        <v/>
      </c>
      <c r="N5865" t="str">
        <f>IFERROR(SMALL($M$5:$M$8000,ROWS($M$5:M5865)),"")</f>
        <v/>
      </c>
      <c r="P5865" t="s">
        <v>2054</v>
      </c>
    </row>
    <row r="5866" spans="1:16" ht="14.4" customHeight="1" x14ac:dyDescent="0.25">
      <c r="A5866" t="s">
        <v>2054</v>
      </c>
      <c r="I5866" s="285" t="s">
        <v>2090</v>
      </c>
      <c r="J5866" t="s">
        <v>784</v>
      </c>
      <c r="K5866" s="300">
        <v>1697</v>
      </c>
      <c r="L5866" s="286">
        <f>ROWS(K$5:K5866)</f>
        <v>5862</v>
      </c>
      <c r="M5866" s="286" t="str">
        <f>IF(I5866='5.1'!$E$5,TXM!L5866,"")</f>
        <v/>
      </c>
      <c r="N5866" t="str">
        <f>IFERROR(SMALL($M$5:$M$8000,ROWS($M$5:M5866)),"")</f>
        <v/>
      </c>
      <c r="P5866" t="s">
        <v>2054</v>
      </c>
    </row>
    <row r="5867" spans="1:16" ht="14.4" customHeight="1" x14ac:dyDescent="0.25">
      <c r="A5867" t="s">
        <v>2054</v>
      </c>
      <c r="I5867" s="285" t="s">
        <v>2090</v>
      </c>
      <c r="J5867" t="s">
        <v>806</v>
      </c>
      <c r="K5867" s="300">
        <v>1326</v>
      </c>
      <c r="L5867" s="286">
        <f>ROWS(K$5:K5867)</f>
        <v>5863</v>
      </c>
      <c r="M5867" s="286" t="str">
        <f>IF(I5867='5.1'!$E$5,TXM!L5867,"")</f>
        <v/>
      </c>
      <c r="N5867" t="str">
        <f>IFERROR(SMALL($M$5:$M$8000,ROWS($M$5:M5867)),"")</f>
        <v/>
      </c>
      <c r="P5867" t="s">
        <v>2054</v>
      </c>
    </row>
    <row r="5868" spans="1:16" ht="14.4" customHeight="1" x14ac:dyDescent="0.25">
      <c r="A5868" t="s">
        <v>2054</v>
      </c>
      <c r="I5868" s="285" t="s">
        <v>2021</v>
      </c>
      <c r="J5868" t="s">
        <v>1082</v>
      </c>
      <c r="K5868" s="300">
        <v>679753</v>
      </c>
      <c r="L5868" s="286">
        <f>ROWS(K$5:K5868)</f>
        <v>5864</v>
      </c>
      <c r="M5868" s="286" t="str">
        <f>IF(I5868='5.1'!$E$5,TXM!L5868,"")</f>
        <v/>
      </c>
      <c r="N5868" t="str">
        <f>IFERROR(SMALL($M$5:$M$8000,ROWS($M$5:M5868)),"")</f>
        <v/>
      </c>
      <c r="P5868" t="s">
        <v>2054</v>
      </c>
    </row>
    <row r="5869" spans="1:16" ht="14.4" customHeight="1" x14ac:dyDescent="0.25">
      <c r="A5869" t="s">
        <v>2054</v>
      </c>
      <c r="I5869" s="285" t="s">
        <v>2021</v>
      </c>
      <c r="J5869" t="s">
        <v>806</v>
      </c>
      <c r="K5869" s="300">
        <v>32187</v>
      </c>
      <c r="L5869" s="286">
        <f>ROWS(K$5:K5869)</f>
        <v>5865</v>
      </c>
      <c r="M5869" s="286" t="str">
        <f>IF(I5869='5.1'!$E$5,TXM!L5869,"")</f>
        <v/>
      </c>
      <c r="N5869" t="str">
        <f>IFERROR(SMALL($M$5:$M$8000,ROWS($M$5:M5869)),"")</f>
        <v/>
      </c>
      <c r="P5869" t="s">
        <v>2054</v>
      </c>
    </row>
    <row r="5870" spans="1:16" ht="14.4" customHeight="1" x14ac:dyDescent="0.25">
      <c r="A5870" t="s">
        <v>2054</v>
      </c>
      <c r="I5870" s="285" t="s">
        <v>2021</v>
      </c>
      <c r="J5870" t="s">
        <v>197</v>
      </c>
      <c r="K5870" s="300">
        <v>11514</v>
      </c>
      <c r="L5870" s="286">
        <f>ROWS(K$5:K5870)</f>
        <v>5866</v>
      </c>
      <c r="M5870" s="286" t="str">
        <f>IF(I5870='5.1'!$E$5,TXM!L5870,"")</f>
        <v/>
      </c>
      <c r="N5870" t="str">
        <f>IFERROR(SMALL($M$5:$M$8000,ROWS($M$5:M5870)),"")</f>
        <v/>
      </c>
      <c r="P5870" t="s">
        <v>2054</v>
      </c>
    </row>
    <row r="5871" spans="1:16" ht="14.4" customHeight="1" x14ac:dyDescent="0.25">
      <c r="A5871" t="s">
        <v>2054</v>
      </c>
      <c r="I5871" s="285" t="s">
        <v>2021</v>
      </c>
      <c r="J5871" t="s">
        <v>107</v>
      </c>
      <c r="K5871" s="300">
        <v>4338</v>
      </c>
      <c r="L5871" s="286">
        <f>ROWS(K$5:K5871)</f>
        <v>5867</v>
      </c>
      <c r="M5871" s="286" t="str">
        <f>IF(I5871='5.1'!$E$5,TXM!L5871,"")</f>
        <v/>
      </c>
      <c r="N5871" t="str">
        <f>IFERROR(SMALL($M$5:$M$8000,ROWS($M$5:M5871)),"")</f>
        <v/>
      </c>
      <c r="P5871" t="s">
        <v>2054</v>
      </c>
    </row>
    <row r="5872" spans="1:16" ht="14.4" customHeight="1" x14ac:dyDescent="0.25">
      <c r="A5872" t="s">
        <v>2054</v>
      </c>
      <c r="I5872" s="285" t="s">
        <v>2021</v>
      </c>
      <c r="J5872" t="s">
        <v>808</v>
      </c>
      <c r="K5872" s="300">
        <v>2430</v>
      </c>
      <c r="L5872" s="286">
        <f>ROWS(K$5:K5872)</f>
        <v>5868</v>
      </c>
      <c r="M5872" s="286" t="str">
        <f>IF(I5872='5.1'!$E$5,TXM!L5872,"")</f>
        <v/>
      </c>
      <c r="N5872" t="str">
        <f>IFERROR(SMALL($M$5:$M$8000,ROWS($M$5:M5872)),"")</f>
        <v/>
      </c>
      <c r="P5872" t="s">
        <v>2054</v>
      </c>
    </row>
    <row r="5873" spans="1:16" ht="14.4" customHeight="1" x14ac:dyDescent="0.25">
      <c r="A5873" t="s">
        <v>2054</v>
      </c>
      <c r="I5873" s="285" t="s">
        <v>2021</v>
      </c>
      <c r="J5873" t="s">
        <v>810</v>
      </c>
      <c r="K5873" s="300">
        <v>675</v>
      </c>
      <c r="L5873" s="286">
        <f>ROWS(K$5:K5873)</f>
        <v>5869</v>
      </c>
      <c r="M5873" s="286" t="str">
        <f>IF(I5873='5.1'!$E$5,TXM!L5873,"")</f>
        <v/>
      </c>
      <c r="N5873" t="str">
        <f>IFERROR(SMALL($M$5:$M$8000,ROWS($M$5:M5873)),"")</f>
        <v/>
      </c>
      <c r="P5873" t="s">
        <v>2054</v>
      </c>
    </row>
    <row r="5874" spans="1:16" ht="14.4" customHeight="1" x14ac:dyDescent="0.25">
      <c r="A5874" t="s">
        <v>2054</v>
      </c>
      <c r="I5874" s="285" t="s">
        <v>2021</v>
      </c>
      <c r="J5874" t="s">
        <v>760</v>
      </c>
      <c r="K5874" s="300">
        <v>241</v>
      </c>
      <c r="L5874" s="286">
        <f>ROWS(K$5:K5874)</f>
        <v>5870</v>
      </c>
      <c r="M5874" s="286" t="str">
        <f>IF(I5874='5.1'!$E$5,TXM!L5874,"")</f>
        <v/>
      </c>
      <c r="N5874" t="str">
        <f>IFERROR(SMALL($M$5:$M$8000,ROWS($M$5:M5874)),"")</f>
        <v/>
      </c>
      <c r="P5874" t="s">
        <v>2054</v>
      </c>
    </row>
    <row r="5875" spans="1:16" ht="14.4" customHeight="1" x14ac:dyDescent="0.25">
      <c r="A5875" t="s">
        <v>2054</v>
      </c>
      <c r="I5875" s="285" t="s">
        <v>2021</v>
      </c>
      <c r="J5875" t="s">
        <v>1080</v>
      </c>
      <c r="K5875" s="300">
        <v>206</v>
      </c>
      <c r="L5875" s="286">
        <f>ROWS(K$5:K5875)</f>
        <v>5871</v>
      </c>
      <c r="M5875" s="286" t="str">
        <f>IF(I5875='5.1'!$E$5,TXM!L5875,"")</f>
        <v/>
      </c>
      <c r="N5875" t="str">
        <f>IFERROR(SMALL($M$5:$M$8000,ROWS($M$5:M5875)),"")</f>
        <v/>
      </c>
      <c r="P5875" t="s">
        <v>2054</v>
      </c>
    </row>
    <row r="5876" spans="1:16" ht="14.4" customHeight="1" x14ac:dyDescent="0.25">
      <c r="A5876" t="s">
        <v>2054</v>
      </c>
      <c r="I5876" s="285" t="s">
        <v>2029</v>
      </c>
      <c r="J5876" t="s">
        <v>1098</v>
      </c>
      <c r="K5876" s="300">
        <v>7983277</v>
      </c>
      <c r="L5876" s="286">
        <f>ROWS(K$5:K5876)</f>
        <v>5872</v>
      </c>
      <c r="M5876" s="286" t="str">
        <f>IF(I5876='5.1'!$E$5,TXM!L5876,"")</f>
        <v/>
      </c>
      <c r="N5876" t="str">
        <f>IFERROR(SMALL($M$5:$M$8000,ROWS($M$5:M5876)),"")</f>
        <v/>
      </c>
      <c r="P5876" t="s">
        <v>2054</v>
      </c>
    </row>
    <row r="5877" spans="1:16" ht="14.4" customHeight="1" x14ac:dyDescent="0.25">
      <c r="A5877" t="s">
        <v>2054</v>
      </c>
      <c r="I5877" s="285" t="s">
        <v>2029</v>
      </c>
      <c r="J5877" t="s">
        <v>780</v>
      </c>
      <c r="K5877" s="300">
        <v>4683915</v>
      </c>
      <c r="L5877" s="286">
        <f>ROWS(K$5:K5877)</f>
        <v>5873</v>
      </c>
      <c r="M5877" s="286" t="str">
        <f>IF(I5877='5.1'!$E$5,TXM!L5877,"")</f>
        <v/>
      </c>
      <c r="N5877" t="str">
        <f>IFERROR(SMALL($M$5:$M$8000,ROWS($M$5:M5877)),"")</f>
        <v/>
      </c>
      <c r="P5877" t="s">
        <v>2054</v>
      </c>
    </row>
    <row r="5878" spans="1:16" ht="14.4" customHeight="1" x14ac:dyDescent="0.25">
      <c r="A5878" t="s">
        <v>2054</v>
      </c>
      <c r="I5878" s="285" t="s">
        <v>2029</v>
      </c>
      <c r="J5878" t="s">
        <v>709</v>
      </c>
      <c r="K5878" s="300">
        <v>1627881</v>
      </c>
      <c r="L5878" s="286">
        <f>ROWS(K$5:K5878)</f>
        <v>5874</v>
      </c>
      <c r="M5878" s="286" t="str">
        <f>IF(I5878='5.1'!$E$5,TXM!L5878,"")</f>
        <v/>
      </c>
      <c r="N5878" t="str">
        <f>IFERROR(SMALL($M$5:$M$8000,ROWS($M$5:M5878)),"")</f>
        <v/>
      </c>
      <c r="P5878" t="s">
        <v>2054</v>
      </c>
    </row>
    <row r="5879" spans="1:16" ht="14.4" customHeight="1" x14ac:dyDescent="0.25">
      <c r="A5879" t="s">
        <v>2054</v>
      </c>
      <c r="I5879" s="285" t="s">
        <v>2029</v>
      </c>
      <c r="J5879" t="s">
        <v>734</v>
      </c>
      <c r="K5879" s="300">
        <v>163616</v>
      </c>
      <c r="L5879" s="286">
        <f>ROWS(K$5:K5879)</f>
        <v>5875</v>
      </c>
      <c r="M5879" s="286" t="str">
        <f>IF(I5879='5.1'!$E$5,TXM!L5879,"")</f>
        <v/>
      </c>
      <c r="N5879" t="str">
        <f>IFERROR(SMALL($M$5:$M$8000,ROWS($M$5:M5879)),"")</f>
        <v/>
      </c>
      <c r="P5879" t="s">
        <v>2054</v>
      </c>
    </row>
    <row r="5880" spans="1:16" ht="14.4" customHeight="1" x14ac:dyDescent="0.25">
      <c r="A5880" t="s">
        <v>2054</v>
      </c>
      <c r="I5880" s="285" t="s">
        <v>2029</v>
      </c>
      <c r="J5880" t="s">
        <v>808</v>
      </c>
      <c r="K5880" s="300">
        <v>156101</v>
      </c>
      <c r="L5880" s="286">
        <f>ROWS(K$5:K5880)</f>
        <v>5876</v>
      </c>
      <c r="M5880" s="286" t="str">
        <f>IF(I5880='5.1'!$E$5,TXM!L5880,"")</f>
        <v/>
      </c>
      <c r="N5880" t="str">
        <f>IFERROR(SMALL($M$5:$M$8000,ROWS($M$5:M5880)),"")</f>
        <v/>
      </c>
      <c r="P5880" t="s">
        <v>2054</v>
      </c>
    </row>
    <row r="5881" spans="1:16" ht="14.4" customHeight="1" x14ac:dyDescent="0.25">
      <c r="A5881" t="s">
        <v>2054</v>
      </c>
      <c r="I5881" s="285" t="s">
        <v>2029</v>
      </c>
      <c r="J5881" t="s">
        <v>818</v>
      </c>
      <c r="K5881" s="300">
        <v>112527</v>
      </c>
      <c r="L5881" s="286">
        <f>ROWS(K$5:K5881)</f>
        <v>5877</v>
      </c>
      <c r="M5881" s="286" t="str">
        <f>IF(I5881='5.1'!$E$5,TXM!L5881,"")</f>
        <v/>
      </c>
      <c r="N5881" t="str">
        <f>IFERROR(SMALL($M$5:$M$8000,ROWS($M$5:M5881)),"")</f>
        <v/>
      </c>
      <c r="P5881" t="s">
        <v>2054</v>
      </c>
    </row>
    <row r="5882" spans="1:16" ht="14.4" customHeight="1" x14ac:dyDescent="0.25">
      <c r="A5882" t="s">
        <v>2054</v>
      </c>
      <c r="I5882" s="285" t="s">
        <v>2029</v>
      </c>
      <c r="J5882" t="s">
        <v>806</v>
      </c>
      <c r="K5882" s="300">
        <v>45965</v>
      </c>
      <c r="L5882" s="286">
        <f>ROWS(K$5:K5882)</f>
        <v>5878</v>
      </c>
      <c r="M5882" s="286" t="str">
        <f>IF(I5882='5.1'!$E$5,TXM!L5882,"")</f>
        <v/>
      </c>
      <c r="N5882" t="str">
        <f>IFERROR(SMALL($M$5:$M$8000,ROWS($M$5:M5882)),"")</f>
        <v/>
      </c>
      <c r="P5882" t="s">
        <v>2054</v>
      </c>
    </row>
    <row r="5883" spans="1:16" ht="14.4" customHeight="1" x14ac:dyDescent="0.25">
      <c r="A5883" t="s">
        <v>2054</v>
      </c>
      <c r="I5883" s="285" t="s">
        <v>2029</v>
      </c>
      <c r="J5883" t="s">
        <v>804</v>
      </c>
      <c r="K5883" s="300">
        <v>26298</v>
      </c>
      <c r="L5883" s="286">
        <f>ROWS(K$5:K5883)</f>
        <v>5879</v>
      </c>
      <c r="M5883" s="286" t="str">
        <f>IF(I5883='5.1'!$E$5,TXM!L5883,"")</f>
        <v/>
      </c>
      <c r="N5883" t="str">
        <f>IFERROR(SMALL($M$5:$M$8000,ROWS($M$5:M5883)),"")</f>
        <v/>
      </c>
      <c r="P5883" t="s">
        <v>2054</v>
      </c>
    </row>
    <row r="5884" spans="1:16" ht="14.4" customHeight="1" x14ac:dyDescent="0.25">
      <c r="A5884" t="s">
        <v>2054</v>
      </c>
      <c r="I5884" s="285" t="s">
        <v>2029</v>
      </c>
      <c r="J5884" t="s">
        <v>760</v>
      </c>
      <c r="K5884" s="300">
        <v>25897</v>
      </c>
      <c r="L5884" s="286">
        <f>ROWS(K$5:K5884)</f>
        <v>5880</v>
      </c>
      <c r="M5884" s="286" t="str">
        <f>IF(I5884='5.1'!$E$5,TXM!L5884,"")</f>
        <v/>
      </c>
      <c r="N5884" t="str">
        <f>IFERROR(SMALL($M$5:$M$8000,ROWS($M$5:M5884)),"")</f>
        <v/>
      </c>
      <c r="P5884" t="s">
        <v>2054</v>
      </c>
    </row>
    <row r="5885" spans="1:16" ht="14.4" customHeight="1" x14ac:dyDescent="0.25">
      <c r="A5885" t="s">
        <v>2054</v>
      </c>
      <c r="I5885" s="285" t="s">
        <v>2029</v>
      </c>
      <c r="J5885" t="s">
        <v>766</v>
      </c>
      <c r="K5885" s="300">
        <v>11914</v>
      </c>
      <c r="L5885" s="286">
        <f>ROWS(K$5:K5885)</f>
        <v>5881</v>
      </c>
      <c r="M5885" s="286" t="str">
        <f>IF(I5885='5.1'!$E$5,TXM!L5885,"")</f>
        <v/>
      </c>
      <c r="N5885" t="str">
        <f>IFERROR(SMALL($M$5:$M$8000,ROWS($M$5:M5885)),"")</f>
        <v/>
      </c>
      <c r="P5885" t="s">
        <v>2054</v>
      </c>
    </row>
    <row r="5886" spans="1:16" ht="14.4" customHeight="1" x14ac:dyDescent="0.25">
      <c r="A5886" t="s">
        <v>2054</v>
      </c>
      <c r="I5886" s="285" t="s">
        <v>2029</v>
      </c>
      <c r="J5886" t="s">
        <v>102</v>
      </c>
      <c r="K5886" s="300">
        <v>750</v>
      </c>
      <c r="L5886" s="286">
        <f>ROWS(K$5:K5886)</f>
        <v>5882</v>
      </c>
      <c r="M5886" s="286" t="str">
        <f>IF(I5886='5.1'!$E$5,TXM!L5886,"")</f>
        <v/>
      </c>
      <c r="N5886" t="str">
        <f>IFERROR(SMALL($M$5:$M$8000,ROWS($M$5:M5886)),"")</f>
        <v/>
      </c>
      <c r="P5886" t="s">
        <v>2054</v>
      </c>
    </row>
    <row r="5887" spans="1:16" ht="14.4" customHeight="1" x14ac:dyDescent="0.25">
      <c r="A5887" t="s">
        <v>2054</v>
      </c>
      <c r="I5887" s="285" t="s">
        <v>2091</v>
      </c>
      <c r="J5887" t="s">
        <v>806</v>
      </c>
      <c r="K5887" s="300">
        <v>22145</v>
      </c>
      <c r="L5887" s="286">
        <f>ROWS(K$5:K5887)</f>
        <v>5883</v>
      </c>
      <c r="M5887" s="286" t="str">
        <f>IF(I5887='5.1'!$E$5,TXM!L5887,"")</f>
        <v/>
      </c>
      <c r="N5887" t="str">
        <f>IFERROR(SMALL($M$5:$M$8000,ROWS($M$5:M5887)),"")</f>
        <v/>
      </c>
      <c r="P5887" t="s">
        <v>2054</v>
      </c>
    </row>
    <row r="5888" spans="1:16" ht="14.4" customHeight="1" x14ac:dyDescent="0.25">
      <c r="A5888" t="s">
        <v>2054</v>
      </c>
      <c r="I5888" s="285" t="s">
        <v>2091</v>
      </c>
      <c r="J5888" t="s">
        <v>1093</v>
      </c>
      <c r="K5888" s="300">
        <v>10311</v>
      </c>
      <c r="L5888" s="286">
        <f>ROWS(K$5:K5888)</f>
        <v>5884</v>
      </c>
      <c r="M5888" s="286" t="str">
        <f>IF(I5888='5.1'!$E$5,TXM!L5888,"")</f>
        <v/>
      </c>
      <c r="N5888" t="str">
        <f>IFERROR(SMALL($M$5:$M$8000,ROWS($M$5:M5888)),"")</f>
        <v/>
      </c>
      <c r="P5888" t="s">
        <v>2054</v>
      </c>
    </row>
    <row r="5889" spans="1:16" ht="14.4" customHeight="1" x14ac:dyDescent="0.25">
      <c r="A5889" t="s">
        <v>2054</v>
      </c>
      <c r="I5889" s="285" t="s">
        <v>2091</v>
      </c>
      <c r="J5889" t="s">
        <v>808</v>
      </c>
      <c r="K5889" s="300">
        <v>4283</v>
      </c>
      <c r="L5889" s="286">
        <f>ROWS(K$5:K5889)</f>
        <v>5885</v>
      </c>
      <c r="M5889" s="286" t="str">
        <f>IF(I5889='5.1'!$E$5,TXM!L5889,"")</f>
        <v/>
      </c>
      <c r="N5889" t="str">
        <f>IFERROR(SMALL($M$5:$M$8000,ROWS($M$5:M5889)),"")</f>
        <v/>
      </c>
      <c r="P5889" t="s">
        <v>2054</v>
      </c>
    </row>
    <row r="5890" spans="1:16" ht="14.4" customHeight="1" x14ac:dyDescent="0.25">
      <c r="A5890" t="s">
        <v>2054</v>
      </c>
      <c r="I5890" s="285" t="s">
        <v>2091</v>
      </c>
      <c r="J5890" t="s">
        <v>818</v>
      </c>
      <c r="K5890" s="300">
        <v>2228</v>
      </c>
      <c r="L5890" s="286">
        <f>ROWS(K$5:K5890)</f>
        <v>5886</v>
      </c>
      <c r="M5890" s="286" t="str">
        <f>IF(I5890='5.1'!$E$5,TXM!L5890,"")</f>
        <v/>
      </c>
      <c r="N5890" t="str">
        <f>IFERROR(SMALL($M$5:$M$8000,ROWS($M$5:M5890)),"")</f>
        <v/>
      </c>
      <c r="P5890" t="s">
        <v>2054</v>
      </c>
    </row>
    <row r="5891" spans="1:16" ht="14.4" customHeight="1" x14ac:dyDescent="0.25">
      <c r="A5891" t="s">
        <v>2054</v>
      </c>
      <c r="I5891" s="285" t="s">
        <v>2091</v>
      </c>
      <c r="J5891" t="s">
        <v>725</v>
      </c>
      <c r="K5891" s="300">
        <v>830</v>
      </c>
      <c r="L5891" s="286">
        <f>ROWS(K$5:K5891)</f>
        <v>5887</v>
      </c>
      <c r="M5891" s="286" t="str">
        <f>IF(I5891='5.1'!$E$5,TXM!L5891,"")</f>
        <v/>
      </c>
      <c r="N5891" t="str">
        <f>IFERROR(SMALL($M$5:$M$8000,ROWS($M$5:M5891)),"")</f>
        <v/>
      </c>
      <c r="P5891" t="s">
        <v>2054</v>
      </c>
    </row>
    <row r="5892" spans="1:16" ht="14.4" customHeight="1" x14ac:dyDescent="0.25">
      <c r="A5892" t="s">
        <v>2054</v>
      </c>
      <c r="I5892" s="285" t="s">
        <v>2091</v>
      </c>
      <c r="J5892" t="s">
        <v>786</v>
      </c>
      <c r="K5892" s="300">
        <v>240</v>
      </c>
      <c r="L5892" s="286">
        <f>ROWS(K$5:K5892)</f>
        <v>5888</v>
      </c>
      <c r="M5892" s="286" t="str">
        <f>IF(I5892='5.1'!$E$5,TXM!L5892,"")</f>
        <v/>
      </c>
      <c r="N5892" t="str">
        <f>IFERROR(SMALL($M$5:$M$8000,ROWS($M$5:M5892)),"")</f>
        <v/>
      </c>
      <c r="P5892" t="s">
        <v>2054</v>
      </c>
    </row>
    <row r="5893" spans="1:16" ht="14.4" customHeight="1" x14ac:dyDescent="0.25">
      <c r="A5893" t="s">
        <v>2054</v>
      </c>
      <c r="I5893" s="285" t="s">
        <v>2022</v>
      </c>
      <c r="J5893" t="s">
        <v>1082</v>
      </c>
      <c r="K5893" s="300">
        <v>241074</v>
      </c>
      <c r="L5893" s="286">
        <f>ROWS(K$5:K5893)</f>
        <v>5889</v>
      </c>
      <c r="M5893" s="286" t="str">
        <f>IF(I5893='5.1'!$E$5,TXM!L5893,"")</f>
        <v/>
      </c>
      <c r="N5893" t="str">
        <f>IFERROR(SMALL($M$5:$M$8000,ROWS($M$5:M5893)),"")</f>
        <v/>
      </c>
      <c r="P5893" t="s">
        <v>2054</v>
      </c>
    </row>
    <row r="5894" spans="1:16" ht="14.4" customHeight="1" x14ac:dyDescent="0.25">
      <c r="A5894" t="s">
        <v>2054</v>
      </c>
      <c r="I5894" s="285" t="s">
        <v>2022</v>
      </c>
      <c r="J5894" t="s">
        <v>997</v>
      </c>
      <c r="K5894" s="300">
        <v>57616</v>
      </c>
      <c r="L5894" s="286">
        <f>ROWS(K$5:K5894)</f>
        <v>5890</v>
      </c>
      <c r="M5894" s="286" t="str">
        <f>IF(I5894='5.1'!$E$5,TXM!L5894,"")</f>
        <v/>
      </c>
      <c r="N5894" t="str">
        <f>IFERROR(SMALL($M$5:$M$8000,ROWS($M$5:M5894)),"")</f>
        <v/>
      </c>
      <c r="P5894" t="s">
        <v>2054</v>
      </c>
    </row>
    <row r="5895" spans="1:16" ht="14.4" customHeight="1" x14ac:dyDescent="0.25">
      <c r="A5895" t="s">
        <v>2054</v>
      </c>
      <c r="I5895" s="285" t="s">
        <v>2022</v>
      </c>
      <c r="J5895" t="s">
        <v>806</v>
      </c>
      <c r="K5895" s="300">
        <v>28920</v>
      </c>
      <c r="L5895" s="286">
        <f>ROWS(K$5:K5895)</f>
        <v>5891</v>
      </c>
      <c r="M5895" s="286" t="str">
        <f>IF(I5895='5.1'!$E$5,TXM!L5895,"")</f>
        <v/>
      </c>
      <c r="N5895" t="str">
        <f>IFERROR(SMALL($M$5:$M$8000,ROWS($M$5:M5895)),"")</f>
        <v/>
      </c>
      <c r="P5895" t="s">
        <v>2054</v>
      </c>
    </row>
    <row r="5896" spans="1:16" ht="14.4" customHeight="1" x14ac:dyDescent="0.25">
      <c r="A5896" t="s">
        <v>2054</v>
      </c>
      <c r="I5896" s="285" t="s">
        <v>2022</v>
      </c>
      <c r="J5896" t="s">
        <v>823</v>
      </c>
      <c r="K5896" s="300">
        <v>18439</v>
      </c>
      <c r="L5896" s="286">
        <f>ROWS(K$5:K5896)</f>
        <v>5892</v>
      </c>
      <c r="M5896" s="286" t="str">
        <f>IF(I5896='5.1'!$E$5,TXM!L5896,"")</f>
        <v/>
      </c>
      <c r="N5896" t="str">
        <f>IFERROR(SMALL($M$5:$M$8000,ROWS($M$5:M5896)),"")</f>
        <v/>
      </c>
      <c r="P5896" t="s">
        <v>2054</v>
      </c>
    </row>
    <row r="5897" spans="1:16" ht="14.4" customHeight="1" x14ac:dyDescent="0.25">
      <c r="A5897" t="s">
        <v>2054</v>
      </c>
      <c r="I5897" s="285" t="s">
        <v>2022</v>
      </c>
      <c r="J5897" t="s">
        <v>762</v>
      </c>
      <c r="K5897" s="300">
        <v>17404</v>
      </c>
      <c r="L5897" s="286">
        <f>ROWS(K$5:K5897)</f>
        <v>5893</v>
      </c>
      <c r="M5897" s="286" t="str">
        <f>IF(I5897='5.1'!$E$5,TXM!L5897,"")</f>
        <v/>
      </c>
      <c r="N5897" t="str">
        <f>IFERROR(SMALL($M$5:$M$8000,ROWS($M$5:M5897)),"")</f>
        <v/>
      </c>
      <c r="P5897" t="s">
        <v>2054</v>
      </c>
    </row>
    <row r="5898" spans="1:16" ht="14.4" customHeight="1" x14ac:dyDescent="0.25">
      <c r="A5898" t="s">
        <v>2054</v>
      </c>
      <c r="I5898" s="285" t="s">
        <v>2022</v>
      </c>
      <c r="J5898" t="s">
        <v>780</v>
      </c>
      <c r="K5898" s="300">
        <v>16800</v>
      </c>
      <c r="L5898" s="286">
        <f>ROWS(K$5:K5898)</f>
        <v>5894</v>
      </c>
      <c r="M5898" s="286" t="str">
        <f>IF(I5898='5.1'!$E$5,TXM!L5898,"")</f>
        <v/>
      </c>
      <c r="N5898" t="str">
        <f>IFERROR(SMALL($M$5:$M$8000,ROWS($M$5:M5898)),"")</f>
        <v/>
      </c>
      <c r="P5898" t="s">
        <v>2054</v>
      </c>
    </row>
    <row r="5899" spans="1:16" ht="14.4" customHeight="1" x14ac:dyDescent="0.25">
      <c r="A5899" t="s">
        <v>2054</v>
      </c>
      <c r="I5899" s="285" t="s">
        <v>2022</v>
      </c>
      <c r="J5899" t="s">
        <v>1080</v>
      </c>
      <c r="K5899" s="300">
        <v>14813</v>
      </c>
      <c r="L5899" s="286">
        <f>ROWS(K$5:K5899)</f>
        <v>5895</v>
      </c>
      <c r="M5899" s="286" t="str">
        <f>IF(I5899='5.1'!$E$5,TXM!L5899,"")</f>
        <v/>
      </c>
      <c r="N5899" t="str">
        <f>IFERROR(SMALL($M$5:$M$8000,ROWS($M$5:M5899)),"")</f>
        <v/>
      </c>
      <c r="P5899" t="s">
        <v>2054</v>
      </c>
    </row>
    <row r="5900" spans="1:16" ht="14.4" customHeight="1" x14ac:dyDescent="0.25">
      <c r="A5900" t="s">
        <v>2054</v>
      </c>
      <c r="I5900" s="285" t="s">
        <v>2022</v>
      </c>
      <c r="J5900" t="s">
        <v>808</v>
      </c>
      <c r="K5900" s="300">
        <v>2760</v>
      </c>
      <c r="L5900" s="286">
        <f>ROWS(K$5:K5900)</f>
        <v>5896</v>
      </c>
      <c r="M5900" s="286" t="str">
        <f>IF(I5900='5.1'!$E$5,TXM!L5900,"")</f>
        <v/>
      </c>
      <c r="N5900" t="str">
        <f>IFERROR(SMALL($M$5:$M$8000,ROWS($M$5:M5900)),"")</f>
        <v/>
      </c>
      <c r="P5900" t="s">
        <v>2054</v>
      </c>
    </row>
    <row r="5901" spans="1:16" ht="14.4" customHeight="1" x14ac:dyDescent="0.25">
      <c r="A5901" t="s">
        <v>2054</v>
      </c>
      <c r="I5901" s="285" t="s">
        <v>2022</v>
      </c>
      <c r="J5901" t="s">
        <v>1093</v>
      </c>
      <c r="K5901" s="300">
        <v>1932</v>
      </c>
      <c r="L5901" s="286">
        <f>ROWS(K$5:K5901)</f>
        <v>5897</v>
      </c>
      <c r="M5901" s="286" t="str">
        <f>IF(I5901='5.1'!$E$5,TXM!L5901,"")</f>
        <v/>
      </c>
      <c r="N5901" t="str">
        <f>IFERROR(SMALL($M$5:$M$8000,ROWS($M$5:M5901)),"")</f>
        <v/>
      </c>
      <c r="P5901" t="s">
        <v>2054</v>
      </c>
    </row>
    <row r="5902" spans="1:16" ht="14.4" customHeight="1" x14ac:dyDescent="0.25">
      <c r="A5902" t="s">
        <v>2054</v>
      </c>
      <c r="I5902" s="285" t="s">
        <v>2022</v>
      </c>
      <c r="J5902" t="s">
        <v>1098</v>
      </c>
      <c r="K5902" s="300">
        <v>1437</v>
      </c>
      <c r="L5902" s="286">
        <f>ROWS(K$5:K5902)</f>
        <v>5898</v>
      </c>
      <c r="M5902" s="286" t="str">
        <f>IF(I5902='5.1'!$E$5,TXM!L5902,"")</f>
        <v/>
      </c>
      <c r="N5902" t="str">
        <f>IFERROR(SMALL($M$5:$M$8000,ROWS($M$5:M5902)),"")</f>
        <v/>
      </c>
      <c r="P5902" t="s">
        <v>2054</v>
      </c>
    </row>
    <row r="5903" spans="1:16" ht="14.4" customHeight="1" x14ac:dyDescent="0.25">
      <c r="A5903" t="s">
        <v>2054</v>
      </c>
      <c r="I5903" s="285" t="s">
        <v>2022</v>
      </c>
      <c r="J5903" t="s">
        <v>768</v>
      </c>
      <c r="K5903" s="300">
        <v>311</v>
      </c>
      <c r="L5903" s="286">
        <f>ROWS(K$5:K5903)</f>
        <v>5899</v>
      </c>
      <c r="M5903" s="286" t="str">
        <f>IF(I5903='5.1'!$E$5,TXM!L5903,"")</f>
        <v/>
      </c>
      <c r="N5903" t="str">
        <f>IFERROR(SMALL($M$5:$M$8000,ROWS($M$5:M5903)),"")</f>
        <v/>
      </c>
      <c r="P5903" t="s">
        <v>2054</v>
      </c>
    </row>
    <row r="5904" spans="1:16" ht="14.4" customHeight="1" x14ac:dyDescent="0.25">
      <c r="A5904" t="s">
        <v>2054</v>
      </c>
      <c r="I5904" s="285" t="s">
        <v>2023</v>
      </c>
      <c r="J5904" t="s">
        <v>1082</v>
      </c>
      <c r="K5904" s="300">
        <v>554173</v>
      </c>
      <c r="L5904" s="286">
        <f>ROWS(K$5:K5904)</f>
        <v>5900</v>
      </c>
      <c r="M5904" s="286" t="str">
        <f>IF(I5904='5.1'!$E$5,TXM!L5904,"")</f>
        <v/>
      </c>
      <c r="N5904" t="str">
        <f>IFERROR(SMALL($M$5:$M$8000,ROWS($M$5:M5904)),"")</f>
        <v/>
      </c>
      <c r="P5904" t="s">
        <v>2054</v>
      </c>
    </row>
    <row r="5905" spans="1:16" ht="14.4" customHeight="1" x14ac:dyDescent="0.25">
      <c r="A5905" t="s">
        <v>2054</v>
      </c>
      <c r="I5905" s="285" t="s">
        <v>2023</v>
      </c>
      <c r="J5905" t="s">
        <v>197</v>
      </c>
      <c r="K5905" s="300">
        <v>49480</v>
      </c>
      <c r="L5905" s="286">
        <f>ROWS(K$5:K5905)</f>
        <v>5901</v>
      </c>
      <c r="M5905" s="286" t="str">
        <f>IF(I5905='5.1'!$E$5,TXM!L5905,"")</f>
        <v/>
      </c>
      <c r="N5905" t="str">
        <f>IFERROR(SMALL($M$5:$M$8000,ROWS($M$5:M5905)),"")</f>
        <v/>
      </c>
      <c r="P5905" t="s">
        <v>2054</v>
      </c>
    </row>
    <row r="5906" spans="1:16" ht="14.4" customHeight="1" x14ac:dyDescent="0.25">
      <c r="A5906" t="s">
        <v>2054</v>
      </c>
      <c r="I5906" s="285" t="s">
        <v>2023</v>
      </c>
      <c r="J5906" t="s">
        <v>808</v>
      </c>
      <c r="K5906" s="300">
        <v>14155</v>
      </c>
      <c r="L5906" s="286">
        <f>ROWS(K$5:K5906)</f>
        <v>5902</v>
      </c>
      <c r="M5906" s="286" t="str">
        <f>IF(I5906='5.1'!$E$5,TXM!L5906,"")</f>
        <v/>
      </c>
      <c r="N5906" t="str">
        <f>IFERROR(SMALL($M$5:$M$8000,ROWS($M$5:M5906)),"")</f>
        <v/>
      </c>
      <c r="P5906" t="s">
        <v>2054</v>
      </c>
    </row>
    <row r="5907" spans="1:16" ht="14.4" customHeight="1" x14ac:dyDescent="0.25">
      <c r="A5907" t="s">
        <v>2054</v>
      </c>
      <c r="I5907" s="285" t="s">
        <v>2023</v>
      </c>
      <c r="J5907" t="s">
        <v>760</v>
      </c>
      <c r="K5907" s="300">
        <v>1639</v>
      </c>
      <c r="L5907" s="286">
        <f>ROWS(K$5:K5907)</f>
        <v>5903</v>
      </c>
      <c r="M5907" s="286" t="str">
        <f>IF(I5907='5.1'!$E$5,TXM!L5907,"")</f>
        <v/>
      </c>
      <c r="N5907" t="str">
        <f>IFERROR(SMALL($M$5:$M$8000,ROWS($M$5:M5907)),"")</f>
        <v/>
      </c>
      <c r="P5907" t="s">
        <v>2054</v>
      </c>
    </row>
    <row r="5908" spans="1:16" ht="14.4" customHeight="1" x14ac:dyDescent="0.25">
      <c r="A5908" t="s">
        <v>2054</v>
      </c>
      <c r="I5908" s="285" t="s">
        <v>2092</v>
      </c>
      <c r="J5908" t="s">
        <v>808</v>
      </c>
      <c r="K5908" s="300">
        <v>493791</v>
      </c>
      <c r="L5908" s="286">
        <f>ROWS(K$5:K5908)</f>
        <v>5904</v>
      </c>
      <c r="M5908" s="286" t="str">
        <f>IF(I5908='5.1'!$E$5,TXM!L5908,"")</f>
        <v/>
      </c>
      <c r="N5908" t="str">
        <f>IFERROR(SMALL($M$5:$M$8000,ROWS($M$5:M5908)),"")</f>
        <v/>
      </c>
      <c r="P5908" t="s">
        <v>2054</v>
      </c>
    </row>
    <row r="5909" spans="1:16" ht="14.4" customHeight="1" x14ac:dyDescent="0.25">
      <c r="A5909" t="s">
        <v>2054</v>
      </c>
      <c r="I5909" s="285" t="s">
        <v>2092</v>
      </c>
      <c r="J5909" t="s">
        <v>806</v>
      </c>
      <c r="K5909" s="300">
        <v>101054</v>
      </c>
      <c r="L5909" s="286">
        <f>ROWS(K$5:K5909)</f>
        <v>5905</v>
      </c>
      <c r="M5909" s="286" t="str">
        <f>IF(I5909='5.1'!$E$5,TXM!L5909,"")</f>
        <v/>
      </c>
      <c r="N5909" t="str">
        <f>IFERROR(SMALL($M$5:$M$8000,ROWS($M$5:M5909)),"")</f>
        <v/>
      </c>
      <c r="P5909" t="s">
        <v>2054</v>
      </c>
    </row>
    <row r="5910" spans="1:16" ht="14.4" customHeight="1" x14ac:dyDescent="0.25">
      <c r="A5910" t="s">
        <v>2054</v>
      </c>
      <c r="I5910" s="285" t="s">
        <v>2092</v>
      </c>
      <c r="J5910" t="s">
        <v>197</v>
      </c>
      <c r="K5910" s="300">
        <v>27606</v>
      </c>
      <c r="L5910" s="286">
        <f>ROWS(K$5:K5910)</f>
        <v>5906</v>
      </c>
      <c r="M5910" s="286" t="str">
        <f>IF(I5910='5.1'!$E$5,TXM!L5910,"")</f>
        <v/>
      </c>
      <c r="N5910" t="str">
        <f>IFERROR(SMALL($M$5:$M$8000,ROWS($M$5:M5910)),"")</f>
        <v/>
      </c>
      <c r="P5910" t="s">
        <v>2054</v>
      </c>
    </row>
    <row r="5911" spans="1:16" ht="14.4" customHeight="1" x14ac:dyDescent="0.25">
      <c r="A5911" t="s">
        <v>2054</v>
      </c>
      <c r="I5911" s="285" t="s">
        <v>2092</v>
      </c>
      <c r="J5911" t="s">
        <v>802</v>
      </c>
      <c r="K5911" s="300">
        <v>19469</v>
      </c>
      <c r="L5911" s="286">
        <f>ROWS(K$5:K5911)</f>
        <v>5907</v>
      </c>
      <c r="M5911" s="286" t="str">
        <f>IF(I5911='5.1'!$E$5,TXM!L5911,"")</f>
        <v/>
      </c>
      <c r="N5911" t="str">
        <f>IFERROR(SMALL($M$5:$M$8000,ROWS($M$5:M5911)),"")</f>
        <v/>
      </c>
      <c r="P5911" t="s">
        <v>2054</v>
      </c>
    </row>
    <row r="5912" spans="1:16" ht="14.4" customHeight="1" x14ac:dyDescent="0.25">
      <c r="A5912" t="s">
        <v>2054</v>
      </c>
      <c r="I5912" s="285" t="s">
        <v>2092</v>
      </c>
      <c r="J5912" t="s">
        <v>734</v>
      </c>
      <c r="K5912" s="300">
        <v>5409</v>
      </c>
      <c r="L5912" s="286">
        <f>ROWS(K$5:K5912)</f>
        <v>5908</v>
      </c>
      <c r="M5912" s="286" t="str">
        <f>IF(I5912='5.1'!$E$5,TXM!L5912,"")</f>
        <v/>
      </c>
      <c r="N5912" t="str">
        <f>IFERROR(SMALL($M$5:$M$8000,ROWS($M$5:M5912)),"")</f>
        <v/>
      </c>
      <c r="P5912" t="s">
        <v>2054</v>
      </c>
    </row>
    <row r="5913" spans="1:16" ht="14.4" customHeight="1" x14ac:dyDescent="0.25">
      <c r="A5913" t="s">
        <v>2054</v>
      </c>
      <c r="I5913" s="285" t="s">
        <v>2092</v>
      </c>
      <c r="J5913" t="s">
        <v>725</v>
      </c>
      <c r="K5913" s="300">
        <v>2595</v>
      </c>
      <c r="L5913" s="286">
        <f>ROWS(K$5:K5913)</f>
        <v>5909</v>
      </c>
      <c r="M5913" s="286" t="str">
        <f>IF(I5913='5.1'!$E$5,TXM!L5913,"")</f>
        <v/>
      </c>
      <c r="N5913" t="str">
        <f>IFERROR(SMALL($M$5:$M$8000,ROWS($M$5:M5913)),"")</f>
        <v/>
      </c>
      <c r="P5913" t="s">
        <v>2054</v>
      </c>
    </row>
    <row r="5914" spans="1:16" ht="14.4" customHeight="1" x14ac:dyDescent="0.25">
      <c r="A5914" t="s">
        <v>2054</v>
      </c>
      <c r="I5914" s="285" t="s">
        <v>2092</v>
      </c>
      <c r="J5914" t="s">
        <v>766</v>
      </c>
      <c r="K5914" s="300">
        <v>1156</v>
      </c>
      <c r="L5914" s="286">
        <f>ROWS(K$5:K5914)</f>
        <v>5910</v>
      </c>
      <c r="M5914" s="286" t="str">
        <f>IF(I5914='5.1'!$E$5,TXM!L5914,"")</f>
        <v/>
      </c>
      <c r="N5914" t="str">
        <f>IFERROR(SMALL($M$5:$M$8000,ROWS($M$5:M5914)),"")</f>
        <v/>
      </c>
      <c r="P5914" t="s">
        <v>2054</v>
      </c>
    </row>
    <row r="5915" spans="1:16" ht="14.4" customHeight="1" x14ac:dyDescent="0.25">
      <c r="A5915" t="s">
        <v>2054</v>
      </c>
      <c r="I5915" s="285" t="s">
        <v>2092</v>
      </c>
      <c r="J5915" t="s">
        <v>1080</v>
      </c>
      <c r="K5915" s="300">
        <v>5</v>
      </c>
      <c r="L5915" s="286">
        <f>ROWS(K$5:K5915)</f>
        <v>5911</v>
      </c>
      <c r="M5915" s="286" t="str">
        <f>IF(I5915='5.1'!$E$5,TXM!L5915,"")</f>
        <v/>
      </c>
      <c r="N5915" t="str">
        <f>IFERROR(SMALL($M$5:$M$8000,ROWS($M$5:M5915)),"")</f>
        <v/>
      </c>
      <c r="P5915" t="s">
        <v>2054</v>
      </c>
    </row>
    <row r="5916" spans="1:16" ht="14.4" customHeight="1" x14ac:dyDescent="0.25">
      <c r="A5916" t="s">
        <v>2054</v>
      </c>
      <c r="I5916" s="285" t="s">
        <v>2092</v>
      </c>
      <c r="J5916" t="s">
        <v>1087</v>
      </c>
      <c r="K5916" s="300">
        <v>4</v>
      </c>
      <c r="L5916" s="286">
        <f>ROWS(K$5:K5916)</f>
        <v>5912</v>
      </c>
      <c r="M5916" s="286" t="str">
        <f>IF(I5916='5.1'!$E$5,TXM!L5916,"")</f>
        <v/>
      </c>
      <c r="N5916" t="str">
        <f>IFERROR(SMALL($M$5:$M$8000,ROWS($M$5:M5916)),"")</f>
        <v/>
      </c>
      <c r="P5916" t="s">
        <v>2054</v>
      </c>
    </row>
    <row r="5917" spans="1:16" ht="14.4" customHeight="1" x14ac:dyDescent="0.25">
      <c r="A5917" t="s">
        <v>2054</v>
      </c>
      <c r="I5917" s="285" t="s">
        <v>2024</v>
      </c>
      <c r="J5917" t="s">
        <v>1093</v>
      </c>
      <c r="K5917" s="300">
        <v>18750</v>
      </c>
      <c r="L5917" s="286">
        <f>ROWS(K$5:K5917)</f>
        <v>5913</v>
      </c>
      <c r="M5917" s="286" t="str">
        <f>IF(I5917='5.1'!$E$5,TXM!L5917,"")</f>
        <v/>
      </c>
      <c r="N5917" t="str">
        <f>IFERROR(SMALL($M$5:$M$8000,ROWS($M$5:M5917)),"")</f>
        <v/>
      </c>
      <c r="P5917" t="s">
        <v>2054</v>
      </c>
    </row>
    <row r="5918" spans="1:16" ht="14.4" customHeight="1" x14ac:dyDescent="0.25">
      <c r="A5918" t="s">
        <v>2054</v>
      </c>
      <c r="I5918" s="285" t="s">
        <v>2024</v>
      </c>
      <c r="J5918" t="s">
        <v>118</v>
      </c>
      <c r="K5918" s="300">
        <v>5125</v>
      </c>
      <c r="L5918" s="286">
        <f>ROWS(K$5:K5918)</f>
        <v>5914</v>
      </c>
      <c r="M5918" s="286" t="str">
        <f>IF(I5918='5.1'!$E$5,TXM!L5918,"")</f>
        <v/>
      </c>
      <c r="N5918" t="str">
        <f>IFERROR(SMALL($M$5:$M$8000,ROWS($M$5:M5918)),"")</f>
        <v/>
      </c>
      <c r="P5918" t="s">
        <v>2054</v>
      </c>
    </row>
    <row r="5919" spans="1:16" ht="14.4" customHeight="1" x14ac:dyDescent="0.25">
      <c r="A5919" t="s">
        <v>2054</v>
      </c>
      <c r="I5919" s="285" t="s">
        <v>2024</v>
      </c>
      <c r="J5919" t="s">
        <v>808</v>
      </c>
      <c r="K5919" s="300">
        <v>2760</v>
      </c>
      <c r="L5919" s="286">
        <f>ROWS(K$5:K5919)</f>
        <v>5915</v>
      </c>
      <c r="M5919" s="286" t="str">
        <f>IF(I5919='5.1'!$E$5,TXM!L5919,"")</f>
        <v/>
      </c>
      <c r="N5919" t="str">
        <f>IFERROR(SMALL($M$5:$M$8000,ROWS($M$5:M5919)),"")</f>
        <v/>
      </c>
      <c r="P5919" t="s">
        <v>2054</v>
      </c>
    </row>
    <row r="5920" spans="1:16" ht="14.4" customHeight="1" x14ac:dyDescent="0.25">
      <c r="A5920" t="s">
        <v>2054</v>
      </c>
      <c r="I5920" s="285" t="s">
        <v>2093</v>
      </c>
      <c r="J5920" t="s">
        <v>814</v>
      </c>
      <c r="K5920" s="300">
        <v>15000000</v>
      </c>
      <c r="L5920" s="286">
        <f>ROWS(K$5:K5920)</f>
        <v>5916</v>
      </c>
      <c r="M5920" s="286" t="str">
        <f>IF(I5920='5.1'!$E$5,TXM!L5920,"")</f>
        <v/>
      </c>
      <c r="N5920" t="str">
        <f>IFERROR(SMALL($M$5:$M$8000,ROWS($M$5:M5920)),"")</f>
        <v/>
      </c>
      <c r="P5920" t="s">
        <v>2054</v>
      </c>
    </row>
    <row r="5921" spans="1:16" ht="14.4" customHeight="1" x14ac:dyDescent="0.25">
      <c r="A5921" t="s">
        <v>2054</v>
      </c>
      <c r="I5921" s="285" t="s">
        <v>2093</v>
      </c>
      <c r="J5921" t="s">
        <v>1092</v>
      </c>
      <c r="K5921" s="300">
        <v>278845</v>
      </c>
      <c r="L5921" s="286">
        <f>ROWS(K$5:K5921)</f>
        <v>5917</v>
      </c>
      <c r="M5921" s="286" t="str">
        <f>IF(I5921='5.1'!$E$5,TXM!L5921,"")</f>
        <v/>
      </c>
      <c r="N5921" t="str">
        <f>IFERROR(SMALL($M$5:$M$8000,ROWS($M$5:M5921)),"")</f>
        <v/>
      </c>
      <c r="P5921" t="s">
        <v>2054</v>
      </c>
    </row>
    <row r="5922" spans="1:16" ht="14.4" customHeight="1" x14ac:dyDescent="0.25">
      <c r="A5922" t="s">
        <v>2054</v>
      </c>
      <c r="I5922" s="285" t="s">
        <v>2093</v>
      </c>
      <c r="J5922" t="s">
        <v>823</v>
      </c>
      <c r="K5922" s="300">
        <v>7599</v>
      </c>
      <c r="L5922" s="286">
        <f>ROWS(K$5:K5922)</f>
        <v>5918</v>
      </c>
      <c r="M5922" s="286" t="str">
        <f>IF(I5922='5.1'!$E$5,TXM!L5922,"")</f>
        <v/>
      </c>
      <c r="N5922" t="str">
        <f>IFERROR(SMALL($M$5:$M$8000,ROWS($M$5:M5922)),"")</f>
        <v/>
      </c>
      <c r="P5922" t="s">
        <v>2054</v>
      </c>
    </row>
    <row r="5923" spans="1:16" ht="14.4" customHeight="1" x14ac:dyDescent="0.25">
      <c r="A5923" t="s">
        <v>2054</v>
      </c>
      <c r="I5923" s="285" t="s">
        <v>2093</v>
      </c>
      <c r="J5923" t="s">
        <v>808</v>
      </c>
      <c r="K5923" s="300">
        <v>137</v>
      </c>
      <c r="L5923" s="286">
        <f>ROWS(K$5:K5923)</f>
        <v>5919</v>
      </c>
      <c r="M5923" s="286" t="str">
        <f>IF(I5923='5.1'!$E$5,TXM!L5923,"")</f>
        <v/>
      </c>
      <c r="N5923" t="str">
        <f>IFERROR(SMALL($M$5:$M$8000,ROWS($M$5:M5923)),"")</f>
        <v/>
      </c>
      <c r="P5923" t="s">
        <v>2054</v>
      </c>
    </row>
    <row r="5924" spans="1:16" ht="14.4" customHeight="1" x14ac:dyDescent="0.25">
      <c r="A5924" t="s">
        <v>2054</v>
      </c>
      <c r="I5924" s="285" t="s">
        <v>1844</v>
      </c>
      <c r="J5924" t="s">
        <v>806</v>
      </c>
      <c r="K5924" s="300">
        <v>4420781379</v>
      </c>
      <c r="L5924" s="286">
        <f>ROWS(K$5:K5924)</f>
        <v>5920</v>
      </c>
      <c r="M5924" s="286" t="str">
        <f>IF(I5924='5.1'!$E$5,TXM!L5924,"")</f>
        <v/>
      </c>
      <c r="N5924" t="str">
        <f>IFERROR(SMALL($M$5:$M$8000,ROWS($M$5:M5924)),"")</f>
        <v/>
      </c>
      <c r="P5924" t="s">
        <v>2054</v>
      </c>
    </row>
    <row r="5925" spans="1:16" ht="14.4" customHeight="1" x14ac:dyDescent="0.25">
      <c r="A5925" t="s">
        <v>2054</v>
      </c>
      <c r="I5925" s="285" t="s">
        <v>1844</v>
      </c>
      <c r="J5925" t="s">
        <v>997</v>
      </c>
      <c r="K5925" s="300">
        <v>2487498037</v>
      </c>
      <c r="L5925" s="286">
        <f>ROWS(K$5:K5925)</f>
        <v>5921</v>
      </c>
      <c r="M5925" s="286" t="str">
        <f>IF(I5925='5.1'!$E$5,TXM!L5925,"")</f>
        <v/>
      </c>
      <c r="N5925" t="str">
        <f>IFERROR(SMALL($M$5:$M$8000,ROWS($M$5:M5925)),"")</f>
        <v/>
      </c>
      <c r="P5925" t="s">
        <v>2054</v>
      </c>
    </row>
    <row r="5926" spans="1:16" ht="14.4" customHeight="1" x14ac:dyDescent="0.25">
      <c r="A5926" t="s">
        <v>2054</v>
      </c>
      <c r="I5926" s="285" t="s">
        <v>1844</v>
      </c>
      <c r="J5926" t="s">
        <v>725</v>
      </c>
      <c r="K5926" s="300">
        <v>1954238699</v>
      </c>
      <c r="L5926" s="286">
        <f>ROWS(K$5:K5926)</f>
        <v>5922</v>
      </c>
      <c r="M5926" s="286" t="str">
        <f>IF(I5926='5.1'!$E$5,TXM!L5926,"")</f>
        <v/>
      </c>
      <c r="N5926" t="str">
        <f>IFERROR(SMALL($M$5:$M$8000,ROWS($M$5:M5926)),"")</f>
        <v/>
      </c>
      <c r="P5926" t="s">
        <v>2054</v>
      </c>
    </row>
    <row r="5927" spans="1:16" ht="14.4" customHeight="1" x14ac:dyDescent="0.25">
      <c r="A5927" t="s">
        <v>2054</v>
      </c>
      <c r="I5927" s="285" t="s">
        <v>1844</v>
      </c>
      <c r="J5927" t="s">
        <v>808</v>
      </c>
      <c r="K5927" s="300">
        <v>1414789116</v>
      </c>
      <c r="L5927" s="286">
        <f>ROWS(K$5:K5927)</f>
        <v>5923</v>
      </c>
      <c r="M5927" s="286" t="str">
        <f>IF(I5927='5.1'!$E$5,TXM!L5927,"")</f>
        <v/>
      </c>
      <c r="N5927" t="str">
        <f>IFERROR(SMALL($M$5:$M$8000,ROWS($M$5:M5927)),"")</f>
        <v/>
      </c>
      <c r="P5927" t="s">
        <v>2054</v>
      </c>
    </row>
    <row r="5928" spans="1:16" ht="14.4" customHeight="1" x14ac:dyDescent="0.25">
      <c r="A5928" t="s">
        <v>2054</v>
      </c>
      <c r="I5928" s="285" t="s">
        <v>1844</v>
      </c>
      <c r="J5928" t="s">
        <v>1093</v>
      </c>
      <c r="K5928" s="300">
        <v>986152905</v>
      </c>
      <c r="L5928" s="286">
        <f>ROWS(K$5:K5928)</f>
        <v>5924</v>
      </c>
      <c r="M5928" s="286" t="str">
        <f>IF(I5928='5.1'!$E$5,TXM!L5928,"")</f>
        <v/>
      </c>
      <c r="N5928" t="str">
        <f>IFERROR(SMALL($M$5:$M$8000,ROWS($M$5:M5928)),"")</f>
        <v/>
      </c>
      <c r="P5928" t="s">
        <v>2054</v>
      </c>
    </row>
    <row r="5929" spans="1:16" ht="14.4" customHeight="1" x14ac:dyDescent="0.25">
      <c r="A5929" t="s">
        <v>2054</v>
      </c>
      <c r="I5929" s="285" t="s">
        <v>1844</v>
      </c>
      <c r="J5929" t="s">
        <v>810</v>
      </c>
      <c r="K5929" s="300">
        <v>823170093</v>
      </c>
      <c r="L5929" s="286">
        <f>ROWS(K$5:K5929)</f>
        <v>5925</v>
      </c>
      <c r="M5929" s="286" t="str">
        <f>IF(I5929='5.1'!$E$5,TXM!L5929,"")</f>
        <v/>
      </c>
      <c r="N5929" t="str">
        <f>IFERROR(SMALL($M$5:$M$8000,ROWS($M$5:M5929)),"")</f>
        <v/>
      </c>
      <c r="P5929" t="s">
        <v>2054</v>
      </c>
    </row>
    <row r="5930" spans="1:16" ht="14.4" customHeight="1" x14ac:dyDescent="0.25">
      <c r="A5930" t="s">
        <v>2054</v>
      </c>
      <c r="I5930" s="285" t="s">
        <v>1844</v>
      </c>
      <c r="J5930" t="s">
        <v>117</v>
      </c>
      <c r="K5930" s="300">
        <v>560088974</v>
      </c>
      <c r="L5930" s="286">
        <f>ROWS(K$5:K5930)</f>
        <v>5926</v>
      </c>
      <c r="M5930" s="286" t="str">
        <f>IF(I5930='5.1'!$E$5,TXM!L5930,"")</f>
        <v/>
      </c>
      <c r="N5930" t="str">
        <f>IFERROR(SMALL($M$5:$M$8000,ROWS($M$5:M5930)),"")</f>
        <v/>
      </c>
      <c r="P5930" t="s">
        <v>2054</v>
      </c>
    </row>
    <row r="5931" spans="1:16" ht="14.4" customHeight="1" x14ac:dyDescent="0.25">
      <c r="A5931" t="s">
        <v>2054</v>
      </c>
      <c r="I5931" s="285" t="s">
        <v>1844</v>
      </c>
      <c r="J5931" t="s">
        <v>198</v>
      </c>
      <c r="K5931" s="300">
        <v>511003304</v>
      </c>
      <c r="L5931" s="286">
        <f>ROWS(K$5:K5931)</f>
        <v>5927</v>
      </c>
      <c r="M5931" s="286" t="str">
        <f>IF(I5931='5.1'!$E$5,TXM!L5931,"")</f>
        <v/>
      </c>
      <c r="N5931" t="str">
        <f>IFERROR(SMALL($M$5:$M$8000,ROWS($M$5:M5931)),"")</f>
        <v/>
      </c>
      <c r="P5931" t="s">
        <v>2054</v>
      </c>
    </row>
    <row r="5932" spans="1:16" ht="14.4" customHeight="1" x14ac:dyDescent="0.25">
      <c r="A5932" t="s">
        <v>2054</v>
      </c>
      <c r="I5932" s="285" t="s">
        <v>1844</v>
      </c>
      <c r="J5932" t="s">
        <v>784</v>
      </c>
      <c r="K5932" s="300">
        <v>483752584</v>
      </c>
      <c r="L5932" s="286">
        <f>ROWS(K$5:K5932)</f>
        <v>5928</v>
      </c>
      <c r="M5932" s="286" t="str">
        <f>IF(I5932='5.1'!$E$5,TXM!L5932,"")</f>
        <v/>
      </c>
      <c r="N5932" t="str">
        <f>IFERROR(SMALL($M$5:$M$8000,ROWS($M$5:M5932)),"")</f>
        <v/>
      </c>
      <c r="P5932" t="s">
        <v>2054</v>
      </c>
    </row>
    <row r="5933" spans="1:16" ht="14.4" customHeight="1" x14ac:dyDescent="0.25">
      <c r="A5933" t="s">
        <v>2054</v>
      </c>
      <c r="I5933" s="285" t="s">
        <v>1844</v>
      </c>
      <c r="J5933" t="s">
        <v>1079</v>
      </c>
      <c r="K5933" s="300">
        <v>482804249</v>
      </c>
      <c r="L5933" s="286">
        <f>ROWS(K$5:K5933)</f>
        <v>5929</v>
      </c>
      <c r="M5933" s="286" t="str">
        <f>IF(I5933='5.1'!$E$5,TXM!L5933,"")</f>
        <v/>
      </c>
      <c r="N5933" t="str">
        <f>IFERROR(SMALL($M$5:$M$8000,ROWS($M$5:M5933)),"")</f>
        <v/>
      </c>
      <c r="P5933" t="s">
        <v>2054</v>
      </c>
    </row>
    <row r="5934" spans="1:16" ht="14.4" customHeight="1" x14ac:dyDescent="0.25">
      <c r="A5934" t="s">
        <v>2054</v>
      </c>
      <c r="I5934" s="285" t="s">
        <v>1844</v>
      </c>
      <c r="J5934" t="s">
        <v>780</v>
      </c>
      <c r="K5934" s="300">
        <v>323010957</v>
      </c>
      <c r="L5934" s="286">
        <f>ROWS(K$5:K5934)</f>
        <v>5930</v>
      </c>
      <c r="M5934" s="286" t="str">
        <f>IF(I5934='5.1'!$E$5,TXM!L5934,"")</f>
        <v/>
      </c>
      <c r="N5934" t="str">
        <f>IFERROR(SMALL($M$5:$M$8000,ROWS($M$5:M5934)),"")</f>
        <v/>
      </c>
      <c r="P5934" t="s">
        <v>2054</v>
      </c>
    </row>
    <row r="5935" spans="1:16" ht="14.4" customHeight="1" x14ac:dyDescent="0.25">
      <c r="A5935" t="s">
        <v>2054</v>
      </c>
      <c r="I5935" s="285" t="s">
        <v>1844</v>
      </c>
      <c r="J5935" t="s">
        <v>812</v>
      </c>
      <c r="K5935" s="300">
        <v>303639225</v>
      </c>
      <c r="L5935" s="286">
        <f>ROWS(K$5:K5935)</f>
        <v>5931</v>
      </c>
      <c r="M5935" s="286" t="str">
        <f>IF(I5935='5.1'!$E$5,TXM!L5935,"")</f>
        <v/>
      </c>
      <c r="N5935" t="str">
        <f>IFERROR(SMALL($M$5:$M$8000,ROWS($M$5:M5935)),"")</f>
        <v/>
      </c>
      <c r="P5935" t="s">
        <v>2054</v>
      </c>
    </row>
    <row r="5936" spans="1:16" ht="14.4" customHeight="1" x14ac:dyDescent="0.25">
      <c r="A5936" t="s">
        <v>2054</v>
      </c>
      <c r="I5936" s="285" t="s">
        <v>1844</v>
      </c>
      <c r="J5936" t="s">
        <v>102</v>
      </c>
      <c r="K5936" s="300">
        <v>289155972</v>
      </c>
      <c r="L5936" s="286">
        <f>ROWS(K$5:K5936)</f>
        <v>5932</v>
      </c>
      <c r="M5936" s="286" t="str">
        <f>IF(I5936='5.1'!$E$5,TXM!L5936,"")</f>
        <v/>
      </c>
      <c r="N5936" t="str">
        <f>IFERROR(SMALL($M$5:$M$8000,ROWS($M$5:M5936)),"")</f>
        <v/>
      </c>
      <c r="P5936" t="s">
        <v>2054</v>
      </c>
    </row>
    <row r="5937" spans="1:16" ht="14.4" customHeight="1" x14ac:dyDescent="0.25">
      <c r="A5937" t="s">
        <v>2054</v>
      </c>
      <c r="I5937" s="285" t="s">
        <v>1844</v>
      </c>
      <c r="J5937" t="s">
        <v>1080</v>
      </c>
      <c r="K5937" s="300">
        <v>272994894</v>
      </c>
      <c r="L5937" s="286">
        <f>ROWS(K$5:K5937)</f>
        <v>5933</v>
      </c>
      <c r="M5937" s="286" t="str">
        <f>IF(I5937='5.1'!$E$5,TXM!L5937,"")</f>
        <v/>
      </c>
      <c r="N5937" t="str">
        <f>IFERROR(SMALL($M$5:$M$8000,ROWS($M$5:M5937)),"")</f>
        <v/>
      </c>
      <c r="P5937" t="s">
        <v>2054</v>
      </c>
    </row>
    <row r="5938" spans="1:16" ht="14.4" customHeight="1" x14ac:dyDescent="0.25">
      <c r="A5938" t="s">
        <v>2054</v>
      </c>
      <c r="I5938" s="285" t="s">
        <v>1844</v>
      </c>
      <c r="J5938" t="s">
        <v>118</v>
      </c>
      <c r="K5938" s="300">
        <v>211950890</v>
      </c>
      <c r="L5938" s="286">
        <f>ROWS(K$5:K5938)</f>
        <v>5934</v>
      </c>
      <c r="M5938" s="286" t="str">
        <f>IF(I5938='5.1'!$E$5,TXM!L5938,"")</f>
        <v/>
      </c>
      <c r="N5938" t="str">
        <f>IFERROR(SMALL($M$5:$M$8000,ROWS($M$5:M5938)),"")</f>
        <v/>
      </c>
      <c r="P5938" t="s">
        <v>2054</v>
      </c>
    </row>
    <row r="5939" spans="1:16" ht="14.4" customHeight="1" x14ac:dyDescent="0.25">
      <c r="A5939" t="s">
        <v>2054</v>
      </c>
      <c r="I5939" s="285" t="s">
        <v>1844</v>
      </c>
      <c r="J5939" t="s">
        <v>1083</v>
      </c>
      <c r="K5939" s="300">
        <v>162641229</v>
      </c>
      <c r="L5939" s="286">
        <f>ROWS(K$5:K5939)</f>
        <v>5935</v>
      </c>
      <c r="M5939" s="286" t="str">
        <f>IF(I5939='5.1'!$E$5,TXM!L5939,"")</f>
        <v/>
      </c>
      <c r="N5939" t="str">
        <f>IFERROR(SMALL($M$5:$M$8000,ROWS($M$5:M5939)),"")</f>
        <v/>
      </c>
      <c r="P5939" t="s">
        <v>2054</v>
      </c>
    </row>
    <row r="5940" spans="1:16" ht="14.4" customHeight="1" x14ac:dyDescent="0.25">
      <c r="A5940" t="s">
        <v>2054</v>
      </c>
      <c r="I5940" s="285" t="s">
        <v>1844</v>
      </c>
      <c r="J5940" t="s">
        <v>823</v>
      </c>
      <c r="K5940" s="300">
        <v>153671881</v>
      </c>
      <c r="L5940" s="286">
        <f>ROWS(K$5:K5940)</f>
        <v>5936</v>
      </c>
      <c r="M5940" s="286" t="str">
        <f>IF(I5940='5.1'!$E$5,TXM!L5940,"")</f>
        <v/>
      </c>
      <c r="N5940" t="str">
        <f>IFERROR(SMALL($M$5:$M$8000,ROWS($M$5:M5940)),"")</f>
        <v/>
      </c>
      <c r="P5940" t="s">
        <v>2054</v>
      </c>
    </row>
    <row r="5941" spans="1:16" ht="14.4" customHeight="1" x14ac:dyDescent="0.25">
      <c r="A5941" t="s">
        <v>2054</v>
      </c>
      <c r="I5941" s="285" t="s">
        <v>1844</v>
      </c>
      <c r="J5941" t="s">
        <v>119</v>
      </c>
      <c r="K5941" s="300">
        <v>150345007</v>
      </c>
      <c r="L5941" s="286">
        <f>ROWS(K$5:K5941)</f>
        <v>5937</v>
      </c>
      <c r="M5941" s="286" t="str">
        <f>IF(I5941='5.1'!$E$5,TXM!L5941,"")</f>
        <v/>
      </c>
      <c r="N5941" t="str">
        <f>IFERROR(SMALL($M$5:$M$8000,ROWS($M$5:M5941)),"")</f>
        <v/>
      </c>
      <c r="P5941" t="s">
        <v>2054</v>
      </c>
    </row>
    <row r="5942" spans="1:16" ht="14.4" customHeight="1" x14ac:dyDescent="0.25">
      <c r="A5942" t="s">
        <v>2054</v>
      </c>
      <c r="I5942" s="285" t="s">
        <v>1844</v>
      </c>
      <c r="J5942" t="s">
        <v>705</v>
      </c>
      <c r="K5942" s="300">
        <v>118605012</v>
      </c>
      <c r="L5942" s="286">
        <f>ROWS(K$5:K5942)</f>
        <v>5938</v>
      </c>
      <c r="M5942" s="286" t="str">
        <f>IF(I5942='5.1'!$E$5,TXM!L5942,"")</f>
        <v/>
      </c>
      <c r="N5942" t="str">
        <f>IFERROR(SMALL($M$5:$M$8000,ROWS($M$5:M5942)),"")</f>
        <v/>
      </c>
      <c r="P5942" t="s">
        <v>2054</v>
      </c>
    </row>
    <row r="5943" spans="1:16" ht="14.4" customHeight="1" x14ac:dyDescent="0.25">
      <c r="A5943" t="s">
        <v>2054</v>
      </c>
      <c r="I5943" s="285" t="s">
        <v>1844</v>
      </c>
      <c r="J5943" t="s">
        <v>1096</v>
      </c>
      <c r="K5943" s="300">
        <v>118165424</v>
      </c>
      <c r="L5943" s="286">
        <f>ROWS(K$5:K5943)</f>
        <v>5939</v>
      </c>
      <c r="M5943" s="286" t="str">
        <f>IF(I5943='5.1'!$E$5,TXM!L5943,"")</f>
        <v/>
      </c>
      <c r="N5943" t="str">
        <f>IFERROR(SMALL($M$5:$M$8000,ROWS($M$5:M5943)),"")</f>
        <v/>
      </c>
      <c r="P5943" t="s">
        <v>2054</v>
      </c>
    </row>
    <row r="5944" spans="1:16" ht="14.4" customHeight="1" x14ac:dyDescent="0.25">
      <c r="A5944" t="s">
        <v>2054</v>
      </c>
      <c r="I5944" s="285" t="s">
        <v>1844</v>
      </c>
      <c r="J5944" t="s">
        <v>734</v>
      </c>
      <c r="K5944" s="300">
        <v>117184696</v>
      </c>
      <c r="L5944" s="286">
        <f>ROWS(K$5:K5944)</f>
        <v>5940</v>
      </c>
      <c r="M5944" s="286" t="str">
        <f>IF(I5944='5.1'!$E$5,TXM!L5944,"")</f>
        <v/>
      </c>
      <c r="N5944" t="str">
        <f>IFERROR(SMALL($M$5:$M$8000,ROWS($M$5:M5944)),"")</f>
        <v/>
      </c>
      <c r="P5944" t="s">
        <v>2054</v>
      </c>
    </row>
    <row r="5945" spans="1:16" ht="14.4" customHeight="1" x14ac:dyDescent="0.25">
      <c r="A5945" t="s">
        <v>2054</v>
      </c>
      <c r="I5945" s="285" t="s">
        <v>1844</v>
      </c>
      <c r="J5945" t="s">
        <v>1086</v>
      </c>
      <c r="K5945" s="300">
        <v>105446336</v>
      </c>
      <c r="L5945" s="286">
        <f>ROWS(K$5:K5945)</f>
        <v>5941</v>
      </c>
      <c r="M5945" s="286" t="str">
        <f>IF(I5945='5.1'!$E$5,TXM!L5945,"")</f>
        <v/>
      </c>
      <c r="N5945" t="str">
        <f>IFERROR(SMALL($M$5:$M$8000,ROWS($M$5:M5945)),"")</f>
        <v/>
      </c>
      <c r="P5945" t="s">
        <v>2054</v>
      </c>
    </row>
    <row r="5946" spans="1:16" ht="14.4" customHeight="1" x14ac:dyDescent="0.25">
      <c r="A5946" t="s">
        <v>2054</v>
      </c>
      <c r="I5946" s="285" t="s">
        <v>1844</v>
      </c>
      <c r="J5946" t="s">
        <v>707</v>
      </c>
      <c r="K5946" s="300">
        <v>105201117</v>
      </c>
      <c r="L5946" s="286">
        <f>ROWS(K$5:K5946)</f>
        <v>5942</v>
      </c>
      <c r="M5946" s="286" t="str">
        <f>IF(I5946='5.1'!$E$5,TXM!L5946,"")</f>
        <v/>
      </c>
      <c r="N5946" t="str">
        <f>IFERROR(SMALL($M$5:$M$8000,ROWS($M$5:M5946)),"")</f>
        <v/>
      </c>
      <c r="P5946" t="s">
        <v>2054</v>
      </c>
    </row>
    <row r="5947" spans="1:16" ht="14.4" customHeight="1" x14ac:dyDescent="0.25">
      <c r="A5947" t="s">
        <v>2054</v>
      </c>
      <c r="I5947" s="285" t="s">
        <v>1844</v>
      </c>
      <c r="J5947" t="s">
        <v>727</v>
      </c>
      <c r="K5947" s="300">
        <v>104376378</v>
      </c>
      <c r="L5947" s="286">
        <f>ROWS(K$5:K5947)</f>
        <v>5943</v>
      </c>
      <c r="M5947" s="286" t="str">
        <f>IF(I5947='5.1'!$E$5,TXM!L5947,"")</f>
        <v/>
      </c>
      <c r="N5947" t="str">
        <f>IFERROR(SMALL($M$5:$M$8000,ROWS($M$5:M5947)),"")</f>
        <v/>
      </c>
      <c r="P5947" t="s">
        <v>2054</v>
      </c>
    </row>
    <row r="5948" spans="1:16" ht="14.4" customHeight="1" x14ac:dyDescent="0.25">
      <c r="A5948" t="s">
        <v>2054</v>
      </c>
      <c r="I5948" s="285" t="s">
        <v>1844</v>
      </c>
      <c r="J5948" t="s">
        <v>814</v>
      </c>
      <c r="K5948" s="300">
        <v>97104611</v>
      </c>
      <c r="L5948" s="286">
        <f>ROWS(K$5:K5948)</f>
        <v>5944</v>
      </c>
      <c r="M5948" s="286" t="str">
        <f>IF(I5948='5.1'!$E$5,TXM!L5948,"")</f>
        <v/>
      </c>
      <c r="N5948" t="str">
        <f>IFERROR(SMALL($M$5:$M$8000,ROWS($M$5:M5948)),"")</f>
        <v/>
      </c>
      <c r="P5948" t="s">
        <v>2054</v>
      </c>
    </row>
    <row r="5949" spans="1:16" ht="14.4" customHeight="1" x14ac:dyDescent="0.25">
      <c r="A5949" t="s">
        <v>2054</v>
      </c>
      <c r="I5949" s="285" t="s">
        <v>1844</v>
      </c>
      <c r="J5949" t="s">
        <v>719</v>
      </c>
      <c r="K5949" s="300">
        <v>83996381</v>
      </c>
      <c r="L5949" s="286">
        <f>ROWS(K$5:K5949)</f>
        <v>5945</v>
      </c>
      <c r="M5949" s="286" t="str">
        <f>IF(I5949='5.1'!$E$5,TXM!L5949,"")</f>
        <v/>
      </c>
      <c r="N5949" t="str">
        <f>IFERROR(SMALL($M$5:$M$8000,ROWS($M$5:M5949)),"")</f>
        <v/>
      </c>
      <c r="P5949" t="s">
        <v>2054</v>
      </c>
    </row>
    <row r="5950" spans="1:16" ht="14.4" customHeight="1" x14ac:dyDescent="0.25">
      <c r="A5950" t="s">
        <v>2054</v>
      </c>
      <c r="I5950" s="285" t="s">
        <v>1844</v>
      </c>
      <c r="J5950" t="s">
        <v>717</v>
      </c>
      <c r="K5950" s="300">
        <v>82014638</v>
      </c>
      <c r="L5950" s="286">
        <f>ROWS(K$5:K5950)</f>
        <v>5946</v>
      </c>
      <c r="M5950" s="286" t="str">
        <f>IF(I5950='5.1'!$E$5,TXM!L5950,"")</f>
        <v/>
      </c>
      <c r="N5950" t="str">
        <f>IFERROR(SMALL($M$5:$M$8000,ROWS($M$5:M5950)),"")</f>
        <v/>
      </c>
      <c r="P5950" t="s">
        <v>2054</v>
      </c>
    </row>
    <row r="5951" spans="1:16" ht="14.4" customHeight="1" x14ac:dyDescent="0.25">
      <c r="A5951" t="s">
        <v>2054</v>
      </c>
      <c r="I5951" s="285" t="s">
        <v>1844</v>
      </c>
      <c r="J5951" t="s">
        <v>116</v>
      </c>
      <c r="K5951" s="300">
        <v>74811985</v>
      </c>
      <c r="L5951" s="286">
        <f>ROWS(K$5:K5951)</f>
        <v>5947</v>
      </c>
      <c r="M5951" s="286" t="str">
        <f>IF(I5951='5.1'!$E$5,TXM!L5951,"")</f>
        <v/>
      </c>
      <c r="N5951" t="str">
        <f>IFERROR(SMALL($M$5:$M$8000,ROWS($M$5:M5951)),"")</f>
        <v/>
      </c>
      <c r="P5951" t="s">
        <v>2054</v>
      </c>
    </row>
    <row r="5952" spans="1:16" ht="14.4" customHeight="1" x14ac:dyDescent="0.25">
      <c r="A5952" t="s">
        <v>2054</v>
      </c>
      <c r="I5952" s="285" t="s">
        <v>1844</v>
      </c>
      <c r="J5952" t="s">
        <v>723</v>
      </c>
      <c r="K5952" s="300">
        <v>70677941</v>
      </c>
      <c r="L5952" s="286">
        <f>ROWS(K$5:K5952)</f>
        <v>5948</v>
      </c>
      <c r="M5952" s="286" t="str">
        <f>IF(I5952='5.1'!$E$5,TXM!L5952,"")</f>
        <v/>
      </c>
      <c r="N5952" t="str">
        <f>IFERROR(SMALL($M$5:$M$8000,ROWS($M$5:M5952)),"")</f>
        <v/>
      </c>
      <c r="P5952" t="s">
        <v>2054</v>
      </c>
    </row>
    <row r="5953" spans="1:16" ht="14.4" customHeight="1" x14ac:dyDescent="0.25">
      <c r="A5953" t="s">
        <v>2054</v>
      </c>
      <c r="I5953" s="285" t="s">
        <v>1844</v>
      </c>
      <c r="J5953" t="s">
        <v>788</v>
      </c>
      <c r="K5953" s="300">
        <v>70202077</v>
      </c>
      <c r="L5953" s="286">
        <f>ROWS(K$5:K5953)</f>
        <v>5949</v>
      </c>
      <c r="M5953" s="286" t="str">
        <f>IF(I5953='5.1'!$E$5,TXM!L5953,"")</f>
        <v/>
      </c>
      <c r="N5953" t="str">
        <f>IFERROR(SMALL($M$5:$M$8000,ROWS($M$5:M5953)),"")</f>
        <v/>
      </c>
      <c r="P5953" t="s">
        <v>2054</v>
      </c>
    </row>
    <row r="5954" spans="1:16" ht="14.4" customHeight="1" x14ac:dyDescent="0.25">
      <c r="A5954" t="s">
        <v>2054</v>
      </c>
      <c r="I5954" s="285" t="s">
        <v>1844</v>
      </c>
      <c r="J5954" t="s">
        <v>1081</v>
      </c>
      <c r="K5954" s="300">
        <v>67431774</v>
      </c>
      <c r="L5954" s="286">
        <f>ROWS(K$5:K5954)</f>
        <v>5950</v>
      </c>
      <c r="M5954" s="286" t="str">
        <f>IF(I5954='5.1'!$E$5,TXM!L5954,"")</f>
        <v/>
      </c>
      <c r="N5954" t="str">
        <f>IFERROR(SMALL($M$5:$M$8000,ROWS($M$5:M5954)),"")</f>
        <v/>
      </c>
      <c r="P5954" t="s">
        <v>2054</v>
      </c>
    </row>
    <row r="5955" spans="1:16" ht="14.4" customHeight="1" x14ac:dyDescent="0.25">
      <c r="A5955" t="s">
        <v>2054</v>
      </c>
      <c r="I5955" s="285" t="s">
        <v>1844</v>
      </c>
      <c r="J5955" t="s">
        <v>762</v>
      </c>
      <c r="K5955" s="300">
        <v>64107531</v>
      </c>
      <c r="L5955" s="286">
        <f>ROWS(K$5:K5955)</f>
        <v>5951</v>
      </c>
      <c r="M5955" s="286" t="str">
        <f>IF(I5955='5.1'!$E$5,TXM!L5955,"")</f>
        <v/>
      </c>
      <c r="N5955" t="str">
        <f>IFERROR(SMALL($M$5:$M$8000,ROWS($M$5:M5955)),"")</f>
        <v/>
      </c>
      <c r="P5955" t="s">
        <v>2054</v>
      </c>
    </row>
    <row r="5956" spans="1:16" ht="14.4" customHeight="1" x14ac:dyDescent="0.25">
      <c r="A5956" t="s">
        <v>2054</v>
      </c>
      <c r="I5956" s="285" t="s">
        <v>1844</v>
      </c>
      <c r="J5956" t="s">
        <v>804</v>
      </c>
      <c r="K5956" s="300">
        <v>63798549</v>
      </c>
      <c r="L5956" s="286">
        <f>ROWS(K$5:K5956)</f>
        <v>5952</v>
      </c>
      <c r="M5956" s="286" t="str">
        <f>IF(I5956='5.1'!$E$5,TXM!L5956,"")</f>
        <v/>
      </c>
      <c r="N5956" t="str">
        <f>IFERROR(SMALL($M$5:$M$8000,ROWS($M$5:M5956)),"")</f>
        <v/>
      </c>
      <c r="P5956" t="s">
        <v>2054</v>
      </c>
    </row>
    <row r="5957" spans="1:16" ht="14.4" customHeight="1" x14ac:dyDescent="0.25">
      <c r="A5957" t="s">
        <v>2054</v>
      </c>
      <c r="I5957" s="285" t="s">
        <v>1844</v>
      </c>
      <c r="J5957" t="s">
        <v>790</v>
      </c>
      <c r="K5957" s="300">
        <v>62998516</v>
      </c>
      <c r="L5957" s="286">
        <f>ROWS(K$5:K5957)</f>
        <v>5953</v>
      </c>
      <c r="M5957" s="286" t="str">
        <f>IF(I5957='5.1'!$E$5,TXM!L5957,"")</f>
        <v/>
      </c>
      <c r="N5957" t="str">
        <f>IFERROR(SMALL($M$5:$M$8000,ROWS($M$5:M5957)),"")</f>
        <v/>
      </c>
      <c r="P5957" t="s">
        <v>2054</v>
      </c>
    </row>
    <row r="5958" spans="1:16" ht="14.4" customHeight="1" x14ac:dyDescent="0.25">
      <c r="A5958" t="s">
        <v>2054</v>
      </c>
      <c r="I5958" s="285" t="s">
        <v>1844</v>
      </c>
      <c r="J5958" t="s">
        <v>821</v>
      </c>
      <c r="K5958" s="300">
        <v>61261367</v>
      </c>
      <c r="L5958" s="286">
        <f>ROWS(K$5:K5958)</f>
        <v>5954</v>
      </c>
      <c r="M5958" s="286" t="str">
        <f>IF(I5958='5.1'!$E$5,TXM!L5958,"")</f>
        <v/>
      </c>
      <c r="N5958" t="str">
        <f>IFERROR(SMALL($M$5:$M$8000,ROWS($M$5:M5958)),"")</f>
        <v/>
      </c>
      <c r="P5958" t="s">
        <v>2054</v>
      </c>
    </row>
    <row r="5959" spans="1:16" ht="14.4" customHeight="1" x14ac:dyDescent="0.25">
      <c r="A5959" t="s">
        <v>2054</v>
      </c>
      <c r="I5959" s="285" t="s">
        <v>1844</v>
      </c>
      <c r="J5959" t="s">
        <v>802</v>
      </c>
      <c r="K5959" s="300">
        <v>56082122</v>
      </c>
      <c r="L5959" s="286">
        <f>ROWS(K$5:K5959)</f>
        <v>5955</v>
      </c>
      <c r="M5959" s="286" t="str">
        <f>IF(I5959='5.1'!$E$5,TXM!L5959,"")</f>
        <v/>
      </c>
      <c r="N5959" t="str">
        <f>IFERROR(SMALL($M$5:$M$8000,ROWS($M$5:M5959)),"")</f>
        <v/>
      </c>
      <c r="P5959" t="s">
        <v>2054</v>
      </c>
    </row>
    <row r="5960" spans="1:16" ht="14.4" customHeight="1" x14ac:dyDescent="0.25">
      <c r="A5960" t="s">
        <v>2054</v>
      </c>
      <c r="I5960" s="285" t="s">
        <v>1844</v>
      </c>
      <c r="J5960" t="s">
        <v>1076</v>
      </c>
      <c r="K5960" s="300">
        <v>51377010</v>
      </c>
      <c r="L5960" s="286">
        <f>ROWS(K$5:K5960)</f>
        <v>5956</v>
      </c>
      <c r="M5960" s="286" t="str">
        <f>IF(I5960='5.1'!$E$5,TXM!L5960,"")</f>
        <v/>
      </c>
      <c r="N5960" t="str">
        <f>IFERROR(SMALL($M$5:$M$8000,ROWS($M$5:M5960)),"")</f>
        <v/>
      </c>
      <c r="P5960" t="s">
        <v>2054</v>
      </c>
    </row>
    <row r="5961" spans="1:16" ht="14.4" customHeight="1" x14ac:dyDescent="0.25">
      <c r="A5961" t="s">
        <v>2054</v>
      </c>
      <c r="I5961" s="285" t="s">
        <v>1844</v>
      </c>
      <c r="J5961" t="s">
        <v>715</v>
      </c>
      <c r="K5961" s="300">
        <v>48510966</v>
      </c>
      <c r="L5961" s="286">
        <f>ROWS(K$5:K5961)</f>
        <v>5957</v>
      </c>
      <c r="M5961" s="286" t="str">
        <f>IF(I5961='5.1'!$E$5,TXM!L5961,"")</f>
        <v/>
      </c>
      <c r="N5961" t="str">
        <f>IFERROR(SMALL($M$5:$M$8000,ROWS($M$5:M5961)),"")</f>
        <v/>
      </c>
      <c r="P5961" t="s">
        <v>2054</v>
      </c>
    </row>
    <row r="5962" spans="1:16" ht="14.4" customHeight="1" x14ac:dyDescent="0.25">
      <c r="A5962" t="s">
        <v>2054</v>
      </c>
      <c r="I5962" s="285" t="s">
        <v>1844</v>
      </c>
      <c r="J5962" t="s">
        <v>782</v>
      </c>
      <c r="K5962" s="300">
        <v>47965893</v>
      </c>
      <c r="L5962" s="286">
        <f>ROWS(K$5:K5962)</f>
        <v>5958</v>
      </c>
      <c r="M5962" s="286" t="str">
        <f>IF(I5962='5.1'!$E$5,TXM!L5962,"")</f>
        <v/>
      </c>
      <c r="N5962" t="str">
        <f>IFERROR(SMALL($M$5:$M$8000,ROWS($M$5:M5962)),"")</f>
        <v/>
      </c>
      <c r="P5962" t="s">
        <v>2054</v>
      </c>
    </row>
    <row r="5963" spans="1:16" ht="14.4" customHeight="1" x14ac:dyDescent="0.25">
      <c r="A5963" t="s">
        <v>2054</v>
      </c>
      <c r="I5963" s="285" t="s">
        <v>1844</v>
      </c>
      <c r="J5963" t="s">
        <v>750</v>
      </c>
      <c r="K5963" s="300">
        <v>43819959</v>
      </c>
      <c r="L5963" s="286">
        <f>ROWS(K$5:K5963)</f>
        <v>5959</v>
      </c>
      <c r="M5963" s="286" t="str">
        <f>IF(I5963='5.1'!$E$5,TXM!L5963,"")</f>
        <v/>
      </c>
      <c r="N5963" t="str">
        <f>IFERROR(SMALL($M$5:$M$8000,ROWS($M$5:M5963)),"")</f>
        <v/>
      </c>
      <c r="P5963" t="s">
        <v>2054</v>
      </c>
    </row>
    <row r="5964" spans="1:16" ht="14.4" customHeight="1" x14ac:dyDescent="0.25">
      <c r="A5964" t="s">
        <v>2054</v>
      </c>
      <c r="I5964" s="285" t="s">
        <v>1844</v>
      </c>
      <c r="J5964" t="s">
        <v>107</v>
      </c>
      <c r="K5964" s="300">
        <v>38210169</v>
      </c>
      <c r="L5964" s="286">
        <f>ROWS(K$5:K5964)</f>
        <v>5960</v>
      </c>
      <c r="M5964" s="286" t="str">
        <f>IF(I5964='5.1'!$E$5,TXM!L5964,"")</f>
        <v/>
      </c>
      <c r="N5964" t="str">
        <f>IFERROR(SMALL($M$5:$M$8000,ROWS($M$5:M5964)),"")</f>
        <v/>
      </c>
      <c r="P5964" t="s">
        <v>2054</v>
      </c>
    </row>
    <row r="5965" spans="1:16" ht="14.4" customHeight="1" x14ac:dyDescent="0.25">
      <c r="A5965" t="s">
        <v>2054</v>
      </c>
      <c r="I5965" s="285" t="s">
        <v>1844</v>
      </c>
      <c r="J5965" t="s">
        <v>1090</v>
      </c>
      <c r="K5965" s="300">
        <v>36952914</v>
      </c>
      <c r="L5965" s="286">
        <f>ROWS(K$5:K5965)</f>
        <v>5961</v>
      </c>
      <c r="M5965" s="286" t="str">
        <f>IF(I5965='5.1'!$E$5,TXM!L5965,"")</f>
        <v/>
      </c>
      <c r="N5965" t="str">
        <f>IFERROR(SMALL($M$5:$M$8000,ROWS($M$5:M5965)),"")</f>
        <v/>
      </c>
      <c r="P5965" t="s">
        <v>2054</v>
      </c>
    </row>
    <row r="5966" spans="1:16" ht="14.4" customHeight="1" x14ac:dyDescent="0.25">
      <c r="A5966" t="s">
        <v>2054</v>
      </c>
      <c r="I5966" s="285" t="s">
        <v>1844</v>
      </c>
      <c r="J5966" t="s">
        <v>105</v>
      </c>
      <c r="K5966" s="300">
        <v>29245625</v>
      </c>
      <c r="L5966" s="286">
        <f>ROWS(K$5:K5966)</f>
        <v>5962</v>
      </c>
      <c r="M5966" s="286" t="str">
        <f>IF(I5966='5.1'!$E$5,TXM!L5966,"")</f>
        <v/>
      </c>
      <c r="N5966" t="str">
        <f>IFERROR(SMALL($M$5:$M$8000,ROWS($M$5:M5966)),"")</f>
        <v/>
      </c>
      <c r="P5966" t="s">
        <v>2054</v>
      </c>
    </row>
    <row r="5967" spans="1:16" ht="14.4" customHeight="1" x14ac:dyDescent="0.25">
      <c r="A5967" t="s">
        <v>2054</v>
      </c>
      <c r="I5967" s="285" t="s">
        <v>1844</v>
      </c>
      <c r="J5967" t="s">
        <v>711</v>
      </c>
      <c r="K5967" s="300">
        <v>27219894</v>
      </c>
      <c r="L5967" s="286">
        <f>ROWS(K$5:K5967)</f>
        <v>5963</v>
      </c>
      <c r="M5967" s="286" t="str">
        <f>IF(I5967='5.1'!$E$5,TXM!L5967,"")</f>
        <v/>
      </c>
      <c r="N5967" t="str">
        <f>IFERROR(SMALL($M$5:$M$8000,ROWS($M$5:M5967)),"")</f>
        <v/>
      </c>
      <c r="P5967" t="s">
        <v>2054</v>
      </c>
    </row>
    <row r="5968" spans="1:16" ht="14.4" customHeight="1" x14ac:dyDescent="0.25">
      <c r="A5968" t="s">
        <v>2054</v>
      </c>
      <c r="I5968" s="285" t="s">
        <v>1844</v>
      </c>
      <c r="J5968" t="s">
        <v>115</v>
      </c>
      <c r="K5968" s="300">
        <v>25727475</v>
      </c>
      <c r="L5968" s="286">
        <f>ROWS(K$5:K5968)</f>
        <v>5964</v>
      </c>
      <c r="M5968" s="286" t="str">
        <f>IF(I5968='5.1'!$E$5,TXM!L5968,"")</f>
        <v/>
      </c>
      <c r="N5968" t="str">
        <f>IFERROR(SMALL($M$5:$M$8000,ROWS($M$5:M5968)),"")</f>
        <v/>
      </c>
      <c r="P5968" t="s">
        <v>2054</v>
      </c>
    </row>
    <row r="5969" spans="1:16" ht="14.4" customHeight="1" x14ac:dyDescent="0.25">
      <c r="A5969" t="s">
        <v>2054</v>
      </c>
      <c r="I5969" s="285" t="s">
        <v>1844</v>
      </c>
      <c r="J5969" t="s">
        <v>114</v>
      </c>
      <c r="K5969" s="300">
        <v>23278735</v>
      </c>
      <c r="L5969" s="286">
        <f>ROWS(K$5:K5969)</f>
        <v>5965</v>
      </c>
      <c r="M5969" s="286" t="str">
        <f>IF(I5969='5.1'!$E$5,TXM!L5969,"")</f>
        <v/>
      </c>
      <c r="N5969" t="str">
        <f>IFERROR(SMALL($M$5:$M$8000,ROWS($M$5:M5969)),"")</f>
        <v/>
      </c>
      <c r="P5969" t="s">
        <v>2054</v>
      </c>
    </row>
    <row r="5970" spans="1:16" ht="14.4" customHeight="1" x14ac:dyDescent="0.25">
      <c r="A5970" t="s">
        <v>2054</v>
      </c>
      <c r="I5970" s="285" t="s">
        <v>1844</v>
      </c>
      <c r="J5970" t="s">
        <v>1085</v>
      </c>
      <c r="K5970" s="300">
        <v>21411744</v>
      </c>
      <c r="L5970" s="286">
        <f>ROWS(K$5:K5970)</f>
        <v>5966</v>
      </c>
      <c r="M5970" s="286" t="str">
        <f>IF(I5970='5.1'!$E$5,TXM!L5970,"")</f>
        <v/>
      </c>
      <c r="N5970" t="str">
        <f>IFERROR(SMALL($M$5:$M$8000,ROWS($M$5:M5970)),"")</f>
        <v/>
      </c>
      <c r="P5970" t="s">
        <v>2054</v>
      </c>
    </row>
    <row r="5971" spans="1:16" ht="14.4" customHeight="1" x14ac:dyDescent="0.25">
      <c r="A5971" t="s">
        <v>2054</v>
      </c>
      <c r="I5971" s="285" t="s">
        <v>1844</v>
      </c>
      <c r="J5971" t="s">
        <v>106</v>
      </c>
      <c r="K5971" s="300">
        <v>19514758</v>
      </c>
      <c r="L5971" s="286">
        <f>ROWS(K$5:K5971)</f>
        <v>5967</v>
      </c>
      <c r="M5971" s="286" t="str">
        <f>IF(I5971='5.1'!$E$5,TXM!L5971,"")</f>
        <v/>
      </c>
      <c r="N5971" t="str">
        <f>IFERROR(SMALL($M$5:$M$8000,ROWS($M$5:M5971)),"")</f>
        <v/>
      </c>
      <c r="P5971" t="s">
        <v>2054</v>
      </c>
    </row>
    <row r="5972" spans="1:16" ht="14.4" customHeight="1" x14ac:dyDescent="0.25">
      <c r="A5972" t="s">
        <v>2054</v>
      </c>
      <c r="I5972" s="285" t="s">
        <v>1844</v>
      </c>
      <c r="J5972" t="s">
        <v>776</v>
      </c>
      <c r="K5972" s="300">
        <v>18296210</v>
      </c>
      <c r="L5972" s="286">
        <f>ROWS(K$5:K5972)</f>
        <v>5968</v>
      </c>
      <c r="M5972" s="286" t="str">
        <f>IF(I5972='5.1'!$E$5,TXM!L5972,"")</f>
        <v/>
      </c>
      <c r="N5972" t="str">
        <f>IFERROR(SMALL($M$5:$M$8000,ROWS($M$5:M5972)),"")</f>
        <v/>
      </c>
      <c r="P5972" t="s">
        <v>2054</v>
      </c>
    </row>
    <row r="5973" spans="1:16" ht="14.4" customHeight="1" x14ac:dyDescent="0.25">
      <c r="A5973" t="s">
        <v>2054</v>
      </c>
      <c r="I5973" s="285" t="s">
        <v>1844</v>
      </c>
      <c r="J5973" t="s">
        <v>109</v>
      </c>
      <c r="K5973" s="300">
        <v>17711942</v>
      </c>
      <c r="L5973" s="286">
        <f>ROWS(K$5:K5973)</f>
        <v>5969</v>
      </c>
      <c r="M5973" s="286" t="str">
        <f>IF(I5973='5.1'!$E$5,TXM!L5973,"")</f>
        <v/>
      </c>
      <c r="N5973" t="str">
        <f>IFERROR(SMALL($M$5:$M$8000,ROWS($M$5:M5973)),"")</f>
        <v/>
      </c>
      <c r="P5973" t="s">
        <v>2054</v>
      </c>
    </row>
    <row r="5974" spans="1:16" ht="14.4" customHeight="1" x14ac:dyDescent="0.25">
      <c r="A5974" t="s">
        <v>2054</v>
      </c>
      <c r="I5974" s="285" t="s">
        <v>1844</v>
      </c>
      <c r="J5974" t="s">
        <v>818</v>
      </c>
      <c r="K5974" s="300">
        <v>16269970</v>
      </c>
      <c r="L5974" s="286">
        <f>ROWS(K$5:K5974)</f>
        <v>5970</v>
      </c>
      <c r="M5974" s="286" t="str">
        <f>IF(I5974='5.1'!$E$5,TXM!L5974,"")</f>
        <v/>
      </c>
      <c r="N5974" t="str">
        <f>IFERROR(SMALL($M$5:$M$8000,ROWS($M$5:M5974)),"")</f>
        <v/>
      </c>
      <c r="P5974" t="s">
        <v>2054</v>
      </c>
    </row>
    <row r="5975" spans="1:16" ht="14.4" customHeight="1" x14ac:dyDescent="0.25">
      <c r="A5975" t="s">
        <v>2054</v>
      </c>
      <c r="I5975" s="285" t="s">
        <v>1844</v>
      </c>
      <c r="J5975" t="s">
        <v>197</v>
      </c>
      <c r="K5975" s="300">
        <v>15053747</v>
      </c>
      <c r="L5975" s="286">
        <f>ROWS(K$5:K5975)</f>
        <v>5971</v>
      </c>
      <c r="M5975" s="286" t="str">
        <f>IF(I5975='5.1'!$E$5,TXM!L5975,"")</f>
        <v/>
      </c>
      <c r="N5975" t="str">
        <f>IFERROR(SMALL($M$5:$M$8000,ROWS($M$5:M5975)),"")</f>
        <v/>
      </c>
      <c r="P5975" t="s">
        <v>2054</v>
      </c>
    </row>
    <row r="5976" spans="1:16" ht="14.4" customHeight="1" x14ac:dyDescent="0.25">
      <c r="A5976" t="s">
        <v>2054</v>
      </c>
      <c r="I5976" s="285" t="s">
        <v>1844</v>
      </c>
      <c r="J5976" t="s">
        <v>786</v>
      </c>
      <c r="K5976" s="300">
        <v>13982400</v>
      </c>
      <c r="L5976" s="286">
        <f>ROWS(K$5:K5976)</f>
        <v>5972</v>
      </c>
      <c r="M5976" s="286" t="str">
        <f>IF(I5976='5.1'!$E$5,TXM!L5976,"")</f>
        <v/>
      </c>
      <c r="N5976" t="str">
        <f>IFERROR(SMALL($M$5:$M$8000,ROWS($M$5:M5976)),"")</f>
        <v/>
      </c>
      <c r="P5976" t="s">
        <v>2054</v>
      </c>
    </row>
    <row r="5977" spans="1:16" ht="14.4" customHeight="1" x14ac:dyDescent="0.25">
      <c r="A5977" t="s">
        <v>2054</v>
      </c>
      <c r="I5977" s="285" t="s">
        <v>1844</v>
      </c>
      <c r="J5977" t="s">
        <v>1082</v>
      </c>
      <c r="K5977" s="300">
        <v>12612191</v>
      </c>
      <c r="L5977" s="286">
        <f>ROWS(K$5:K5977)</f>
        <v>5973</v>
      </c>
      <c r="M5977" s="286" t="str">
        <f>IF(I5977='5.1'!$E$5,TXM!L5977,"")</f>
        <v/>
      </c>
      <c r="N5977" t="str">
        <f>IFERROR(SMALL($M$5:$M$8000,ROWS($M$5:M5977)),"")</f>
        <v/>
      </c>
      <c r="P5977" t="s">
        <v>2054</v>
      </c>
    </row>
    <row r="5978" spans="1:16" ht="14.4" customHeight="1" x14ac:dyDescent="0.25">
      <c r="A5978" t="s">
        <v>2054</v>
      </c>
      <c r="I5978" s="285" t="s">
        <v>1844</v>
      </c>
      <c r="J5978" t="s">
        <v>1097</v>
      </c>
      <c r="K5978" s="300">
        <v>11592533</v>
      </c>
      <c r="L5978" s="286">
        <f>ROWS(K$5:K5978)</f>
        <v>5974</v>
      </c>
      <c r="M5978" s="286" t="str">
        <f>IF(I5978='5.1'!$E$5,TXM!L5978,"")</f>
        <v/>
      </c>
      <c r="N5978" t="str">
        <f>IFERROR(SMALL($M$5:$M$8000,ROWS($M$5:M5978)),"")</f>
        <v/>
      </c>
      <c r="P5978" t="s">
        <v>2054</v>
      </c>
    </row>
    <row r="5979" spans="1:16" ht="14.4" customHeight="1" x14ac:dyDescent="0.25">
      <c r="A5979" t="s">
        <v>2054</v>
      </c>
      <c r="I5979" s="285" t="s">
        <v>1844</v>
      </c>
      <c r="J5979" t="s">
        <v>774</v>
      </c>
      <c r="K5979" s="300">
        <v>10648538</v>
      </c>
      <c r="L5979" s="286">
        <f>ROWS(K$5:K5979)</f>
        <v>5975</v>
      </c>
      <c r="M5979" s="286" t="str">
        <f>IF(I5979='5.1'!$E$5,TXM!L5979,"")</f>
        <v/>
      </c>
      <c r="N5979" t="str">
        <f>IFERROR(SMALL($M$5:$M$8000,ROWS($M$5:M5979)),"")</f>
        <v/>
      </c>
      <c r="P5979" t="s">
        <v>2054</v>
      </c>
    </row>
    <row r="5980" spans="1:16" ht="14.4" customHeight="1" x14ac:dyDescent="0.25">
      <c r="A5980" t="s">
        <v>2054</v>
      </c>
      <c r="I5980" s="285" t="s">
        <v>1844</v>
      </c>
      <c r="J5980" t="s">
        <v>110</v>
      </c>
      <c r="K5980" s="300">
        <v>10252614</v>
      </c>
      <c r="L5980" s="286">
        <f>ROWS(K$5:K5980)</f>
        <v>5976</v>
      </c>
      <c r="M5980" s="286" t="str">
        <f>IF(I5980='5.1'!$E$5,TXM!L5980,"")</f>
        <v/>
      </c>
      <c r="N5980" t="str">
        <f>IFERROR(SMALL($M$5:$M$8000,ROWS($M$5:M5980)),"")</f>
        <v/>
      </c>
      <c r="P5980" t="s">
        <v>2054</v>
      </c>
    </row>
    <row r="5981" spans="1:16" ht="14.4" customHeight="1" x14ac:dyDescent="0.25">
      <c r="A5981" t="s">
        <v>2054</v>
      </c>
      <c r="I5981" s="285" t="s">
        <v>1844</v>
      </c>
      <c r="J5981" t="s">
        <v>766</v>
      </c>
      <c r="K5981" s="300">
        <v>10052626</v>
      </c>
      <c r="L5981" s="286">
        <f>ROWS(K$5:K5981)</f>
        <v>5977</v>
      </c>
      <c r="M5981" s="286" t="str">
        <f>IF(I5981='5.1'!$E$5,TXM!L5981,"")</f>
        <v/>
      </c>
      <c r="N5981" t="str">
        <f>IFERROR(SMALL($M$5:$M$8000,ROWS($M$5:M5981)),"")</f>
        <v/>
      </c>
      <c r="P5981" t="s">
        <v>2054</v>
      </c>
    </row>
    <row r="5982" spans="1:16" ht="14.4" customHeight="1" x14ac:dyDescent="0.25">
      <c r="A5982" t="s">
        <v>2054</v>
      </c>
      <c r="I5982" s="285" t="s">
        <v>1844</v>
      </c>
      <c r="J5982" t="s">
        <v>1087</v>
      </c>
      <c r="K5982" s="300">
        <v>8789149</v>
      </c>
      <c r="L5982" s="286">
        <f>ROWS(K$5:K5982)</f>
        <v>5978</v>
      </c>
      <c r="M5982" s="286" t="str">
        <f>IF(I5982='5.1'!$E$5,TXM!L5982,"")</f>
        <v/>
      </c>
      <c r="N5982" t="str">
        <f>IFERROR(SMALL($M$5:$M$8000,ROWS($M$5:M5982)),"")</f>
        <v/>
      </c>
      <c r="P5982" t="s">
        <v>2054</v>
      </c>
    </row>
    <row r="5983" spans="1:16" ht="14.4" customHeight="1" x14ac:dyDescent="0.25">
      <c r="A5983" t="s">
        <v>2054</v>
      </c>
      <c r="I5983" s="285" t="s">
        <v>1844</v>
      </c>
      <c r="J5983" t="s">
        <v>760</v>
      </c>
      <c r="K5983" s="300">
        <v>7851656</v>
      </c>
      <c r="L5983" s="286">
        <f>ROWS(K$5:K5983)</f>
        <v>5979</v>
      </c>
      <c r="M5983" s="286" t="str">
        <f>IF(I5983='5.1'!$E$5,TXM!L5983,"")</f>
        <v/>
      </c>
      <c r="N5983" t="str">
        <f>IFERROR(SMALL($M$5:$M$8000,ROWS($M$5:M5983)),"")</f>
        <v/>
      </c>
      <c r="P5983" t="s">
        <v>2054</v>
      </c>
    </row>
    <row r="5984" spans="1:16" ht="14.4" customHeight="1" x14ac:dyDescent="0.25">
      <c r="A5984" t="s">
        <v>2054</v>
      </c>
      <c r="I5984" s="285" t="s">
        <v>1844</v>
      </c>
      <c r="J5984" t="s">
        <v>199</v>
      </c>
      <c r="K5984" s="300">
        <v>7276206</v>
      </c>
      <c r="L5984" s="286">
        <f>ROWS(K$5:K5984)</f>
        <v>5980</v>
      </c>
      <c r="M5984" s="286" t="str">
        <f>IF(I5984='5.1'!$E$5,TXM!L5984,"")</f>
        <v/>
      </c>
      <c r="N5984" t="str">
        <f>IFERROR(SMALL($M$5:$M$8000,ROWS($M$5:M5984)),"")</f>
        <v/>
      </c>
      <c r="P5984" t="s">
        <v>2054</v>
      </c>
    </row>
    <row r="5985" spans="1:16" ht="14.4" customHeight="1" x14ac:dyDescent="0.25">
      <c r="A5985" t="s">
        <v>2054</v>
      </c>
      <c r="I5985" s="285" t="s">
        <v>1844</v>
      </c>
      <c r="J5985" t="s">
        <v>752</v>
      </c>
      <c r="K5985" s="300">
        <v>6631294</v>
      </c>
      <c r="L5985" s="286">
        <f>ROWS(K$5:K5985)</f>
        <v>5981</v>
      </c>
      <c r="M5985" s="286" t="str">
        <f>IF(I5985='5.1'!$E$5,TXM!L5985,"")</f>
        <v/>
      </c>
      <c r="N5985" t="str">
        <f>IFERROR(SMALL($M$5:$M$8000,ROWS($M$5:M5985)),"")</f>
        <v/>
      </c>
      <c r="P5985" t="s">
        <v>2054</v>
      </c>
    </row>
    <row r="5986" spans="1:16" ht="14.4" customHeight="1" x14ac:dyDescent="0.25">
      <c r="A5986" t="s">
        <v>2054</v>
      </c>
      <c r="I5986" s="285" t="s">
        <v>1844</v>
      </c>
      <c r="J5986" t="s">
        <v>754</v>
      </c>
      <c r="K5986" s="300">
        <v>6497274</v>
      </c>
      <c r="L5986" s="286">
        <f>ROWS(K$5:K5986)</f>
        <v>5982</v>
      </c>
      <c r="M5986" s="286" t="str">
        <f>IF(I5986='5.1'!$E$5,TXM!L5986,"")</f>
        <v/>
      </c>
      <c r="N5986" t="str">
        <f>IFERROR(SMALL($M$5:$M$8000,ROWS($M$5:M5986)),"")</f>
        <v/>
      </c>
      <c r="P5986" t="s">
        <v>2054</v>
      </c>
    </row>
    <row r="5987" spans="1:16" ht="14.4" customHeight="1" x14ac:dyDescent="0.25">
      <c r="A5987" t="s">
        <v>2054</v>
      </c>
      <c r="I5987" s="285" t="s">
        <v>1844</v>
      </c>
      <c r="J5987" t="s">
        <v>1091</v>
      </c>
      <c r="K5987" s="300">
        <v>6335870</v>
      </c>
      <c r="L5987" s="286">
        <f>ROWS(K$5:K5987)</f>
        <v>5983</v>
      </c>
      <c r="M5987" s="286" t="str">
        <f>IF(I5987='5.1'!$E$5,TXM!L5987,"")</f>
        <v/>
      </c>
      <c r="N5987" t="str">
        <f>IFERROR(SMALL($M$5:$M$8000,ROWS($M$5:M5987)),"")</f>
        <v/>
      </c>
      <c r="P5987" t="s">
        <v>2054</v>
      </c>
    </row>
    <row r="5988" spans="1:16" ht="14.4" customHeight="1" x14ac:dyDescent="0.25">
      <c r="A5988" t="s">
        <v>2054</v>
      </c>
      <c r="I5988" s="285" t="s">
        <v>1844</v>
      </c>
      <c r="J5988" t="s">
        <v>1092</v>
      </c>
      <c r="K5988" s="300">
        <v>5613534</v>
      </c>
      <c r="L5988" s="286">
        <f>ROWS(K$5:K5988)</f>
        <v>5984</v>
      </c>
      <c r="M5988" s="286" t="str">
        <f>IF(I5988='5.1'!$E$5,TXM!L5988,"")</f>
        <v/>
      </c>
      <c r="N5988" t="str">
        <f>IFERROR(SMALL($M$5:$M$8000,ROWS($M$5:M5988)),"")</f>
        <v/>
      </c>
      <c r="P5988" t="s">
        <v>2054</v>
      </c>
    </row>
    <row r="5989" spans="1:16" ht="14.4" customHeight="1" x14ac:dyDescent="0.25">
      <c r="A5989" t="s">
        <v>2054</v>
      </c>
      <c r="I5989" s="285" t="s">
        <v>1844</v>
      </c>
      <c r="J5989" t="s">
        <v>756</v>
      </c>
      <c r="K5989" s="300">
        <v>5402373</v>
      </c>
      <c r="L5989" s="286">
        <f>ROWS(K$5:K5989)</f>
        <v>5985</v>
      </c>
      <c r="M5989" s="286" t="str">
        <f>IF(I5989='5.1'!$E$5,TXM!L5989,"")</f>
        <v/>
      </c>
      <c r="N5989" t="str">
        <f>IFERROR(SMALL($M$5:$M$8000,ROWS($M$5:M5989)),"")</f>
        <v/>
      </c>
      <c r="P5989" t="s">
        <v>2054</v>
      </c>
    </row>
    <row r="5990" spans="1:16" ht="14.4" customHeight="1" x14ac:dyDescent="0.25">
      <c r="A5990" t="s">
        <v>2054</v>
      </c>
      <c r="I5990" s="285" t="s">
        <v>1844</v>
      </c>
      <c r="J5990" t="s">
        <v>111</v>
      </c>
      <c r="K5990" s="300">
        <v>5128488</v>
      </c>
      <c r="L5990" s="286">
        <f>ROWS(K$5:K5990)</f>
        <v>5986</v>
      </c>
      <c r="M5990" s="286" t="str">
        <f>IF(I5990='5.1'!$E$5,TXM!L5990,"")</f>
        <v/>
      </c>
      <c r="N5990" t="str">
        <f>IFERROR(SMALL($M$5:$M$8000,ROWS($M$5:M5990)),"")</f>
        <v/>
      </c>
      <c r="P5990" t="s">
        <v>2054</v>
      </c>
    </row>
    <row r="5991" spans="1:16" ht="14.4" customHeight="1" x14ac:dyDescent="0.25">
      <c r="A5991" t="s">
        <v>2054</v>
      </c>
      <c r="I5991" s="285" t="s">
        <v>1844</v>
      </c>
      <c r="J5991" t="s">
        <v>1098</v>
      </c>
      <c r="K5991" s="300">
        <v>5083154</v>
      </c>
      <c r="L5991" s="286">
        <f>ROWS(K$5:K5991)</f>
        <v>5987</v>
      </c>
      <c r="M5991" s="286" t="str">
        <f>IF(I5991='5.1'!$E$5,TXM!L5991,"")</f>
        <v/>
      </c>
      <c r="N5991" t="str">
        <f>IFERROR(SMALL($M$5:$M$8000,ROWS($M$5:M5991)),"")</f>
        <v/>
      </c>
      <c r="P5991" t="s">
        <v>2054</v>
      </c>
    </row>
    <row r="5992" spans="1:16" ht="14.4" customHeight="1" x14ac:dyDescent="0.25">
      <c r="A5992" t="s">
        <v>2054</v>
      </c>
      <c r="I5992" s="285" t="s">
        <v>1844</v>
      </c>
      <c r="J5992" t="s">
        <v>764</v>
      </c>
      <c r="K5992" s="300">
        <v>4310982</v>
      </c>
      <c r="L5992" s="286">
        <f>ROWS(K$5:K5992)</f>
        <v>5988</v>
      </c>
      <c r="M5992" s="286" t="str">
        <f>IF(I5992='5.1'!$E$5,TXM!L5992,"")</f>
        <v/>
      </c>
      <c r="N5992" t="str">
        <f>IFERROR(SMALL($M$5:$M$8000,ROWS($M$5:M5992)),"")</f>
        <v/>
      </c>
      <c r="P5992" t="s">
        <v>2054</v>
      </c>
    </row>
    <row r="5993" spans="1:16" ht="14.4" customHeight="1" x14ac:dyDescent="0.25">
      <c r="A5993" t="s">
        <v>2054</v>
      </c>
      <c r="I5993" s="285" t="s">
        <v>1844</v>
      </c>
      <c r="J5993" t="s">
        <v>999</v>
      </c>
      <c r="K5993" s="300">
        <v>4031024</v>
      </c>
      <c r="L5993" s="286">
        <f>ROWS(K$5:K5993)</f>
        <v>5989</v>
      </c>
      <c r="M5993" s="286" t="str">
        <f>IF(I5993='5.1'!$E$5,TXM!L5993,"")</f>
        <v/>
      </c>
      <c r="N5993" t="str">
        <f>IFERROR(SMALL($M$5:$M$8000,ROWS($M$5:M5993)),"")</f>
        <v/>
      </c>
      <c r="P5993" t="s">
        <v>2054</v>
      </c>
    </row>
    <row r="5994" spans="1:16" ht="14.4" customHeight="1" x14ac:dyDescent="0.25">
      <c r="A5994" t="s">
        <v>2054</v>
      </c>
      <c r="I5994" s="285" t="s">
        <v>1844</v>
      </c>
      <c r="J5994" t="s">
        <v>746</v>
      </c>
      <c r="K5994" s="300">
        <v>3278080</v>
      </c>
      <c r="L5994" s="286">
        <f>ROWS(K$5:K5994)</f>
        <v>5990</v>
      </c>
      <c r="M5994" s="286" t="str">
        <f>IF(I5994='5.1'!$E$5,TXM!L5994,"")</f>
        <v/>
      </c>
      <c r="N5994" t="str">
        <f>IFERROR(SMALL($M$5:$M$8000,ROWS($M$5:M5994)),"")</f>
        <v/>
      </c>
      <c r="P5994" t="s">
        <v>2054</v>
      </c>
    </row>
    <row r="5995" spans="1:16" ht="14.4" customHeight="1" x14ac:dyDescent="0.25">
      <c r="A5995" t="s">
        <v>2054</v>
      </c>
      <c r="I5995" s="285" t="s">
        <v>1844</v>
      </c>
      <c r="J5995" t="s">
        <v>800</v>
      </c>
      <c r="K5995" s="300">
        <v>2492049</v>
      </c>
      <c r="L5995" s="286">
        <f>ROWS(K$5:K5995)</f>
        <v>5991</v>
      </c>
      <c r="M5995" s="286" t="str">
        <f>IF(I5995='5.1'!$E$5,TXM!L5995,"")</f>
        <v/>
      </c>
      <c r="N5995" t="str">
        <f>IFERROR(SMALL($M$5:$M$8000,ROWS($M$5:M5995)),"")</f>
        <v/>
      </c>
      <c r="P5995" t="s">
        <v>2054</v>
      </c>
    </row>
    <row r="5996" spans="1:16" ht="14.4" customHeight="1" x14ac:dyDescent="0.25">
      <c r="A5996" t="s">
        <v>2054</v>
      </c>
      <c r="I5996" s="285" t="s">
        <v>1844</v>
      </c>
      <c r="J5996" t="s">
        <v>1089</v>
      </c>
      <c r="K5996" s="300">
        <v>2472531</v>
      </c>
      <c r="L5996" s="286">
        <f>ROWS(K$5:K5996)</f>
        <v>5992</v>
      </c>
      <c r="M5996" s="286" t="str">
        <f>IF(I5996='5.1'!$E$5,TXM!L5996,"")</f>
        <v/>
      </c>
      <c r="N5996" t="str">
        <f>IFERROR(SMALL($M$5:$M$8000,ROWS($M$5:M5996)),"")</f>
        <v/>
      </c>
      <c r="P5996" t="s">
        <v>2054</v>
      </c>
    </row>
    <row r="5997" spans="1:16" ht="14.4" customHeight="1" x14ac:dyDescent="0.25">
      <c r="A5997" t="s">
        <v>2054</v>
      </c>
      <c r="I5997" s="285" t="s">
        <v>1844</v>
      </c>
      <c r="J5997" t="s">
        <v>768</v>
      </c>
      <c r="K5997" s="300">
        <v>2454513</v>
      </c>
      <c r="L5997" s="286">
        <f>ROWS(K$5:K5997)</f>
        <v>5993</v>
      </c>
      <c r="M5997" s="286" t="str">
        <f>IF(I5997='5.1'!$E$5,TXM!L5997,"")</f>
        <v/>
      </c>
      <c r="N5997" t="str">
        <f>IFERROR(SMALL($M$5:$M$8000,ROWS($M$5:M5997)),"")</f>
        <v/>
      </c>
      <c r="P5997" t="s">
        <v>2054</v>
      </c>
    </row>
    <row r="5998" spans="1:16" ht="14.4" customHeight="1" x14ac:dyDescent="0.25">
      <c r="A5998" t="s">
        <v>2054</v>
      </c>
      <c r="I5998" s="285" t="s">
        <v>1844</v>
      </c>
      <c r="J5998" t="s">
        <v>748</v>
      </c>
      <c r="K5998" s="300">
        <v>2428394</v>
      </c>
      <c r="L5998" s="286">
        <f>ROWS(K$5:K5998)</f>
        <v>5994</v>
      </c>
      <c r="M5998" s="286" t="str">
        <f>IF(I5998='5.1'!$E$5,TXM!L5998,"")</f>
        <v/>
      </c>
      <c r="N5998" t="str">
        <f>IFERROR(SMALL($M$5:$M$8000,ROWS($M$5:M5998)),"")</f>
        <v/>
      </c>
      <c r="P5998" t="s">
        <v>2054</v>
      </c>
    </row>
    <row r="5999" spans="1:16" ht="14.4" customHeight="1" x14ac:dyDescent="0.25">
      <c r="A5999" t="s">
        <v>2054</v>
      </c>
      <c r="I5999" s="285" t="s">
        <v>1844</v>
      </c>
      <c r="J5999" t="s">
        <v>113</v>
      </c>
      <c r="K5999" s="300">
        <v>1574288</v>
      </c>
      <c r="L5999" s="286">
        <f>ROWS(K$5:K5999)</f>
        <v>5995</v>
      </c>
      <c r="M5999" s="286" t="str">
        <f>IF(I5999='5.1'!$E$5,TXM!L5999,"")</f>
        <v/>
      </c>
      <c r="N5999" t="str">
        <f>IFERROR(SMALL($M$5:$M$8000,ROWS($M$5:M5999)),"")</f>
        <v/>
      </c>
      <c r="P5999" t="s">
        <v>2054</v>
      </c>
    </row>
    <row r="6000" spans="1:16" ht="14.4" customHeight="1" x14ac:dyDescent="0.25">
      <c r="A6000" t="s">
        <v>2054</v>
      </c>
      <c r="I6000" s="285" t="s">
        <v>1844</v>
      </c>
      <c r="J6000" t="s">
        <v>796</v>
      </c>
      <c r="K6000" s="300">
        <v>1308077</v>
      </c>
      <c r="L6000" s="286">
        <f>ROWS(K$5:K6000)</f>
        <v>5996</v>
      </c>
      <c r="M6000" s="286" t="str">
        <f>IF(I6000='5.1'!$E$5,TXM!L6000,"")</f>
        <v/>
      </c>
      <c r="N6000" t="str">
        <f>IFERROR(SMALL($M$5:$M$8000,ROWS($M$5:M6000)),"")</f>
        <v/>
      </c>
      <c r="P6000" t="s">
        <v>2054</v>
      </c>
    </row>
    <row r="6001" spans="1:16" ht="14.4" customHeight="1" x14ac:dyDescent="0.25">
      <c r="A6001" t="s">
        <v>2054</v>
      </c>
      <c r="I6001" s="285" t="s">
        <v>1844</v>
      </c>
      <c r="J6001" t="s">
        <v>1078</v>
      </c>
      <c r="K6001" s="300">
        <v>1245435</v>
      </c>
      <c r="L6001" s="286">
        <f>ROWS(K$5:K6001)</f>
        <v>5997</v>
      </c>
      <c r="M6001" s="286" t="str">
        <f>IF(I6001='5.1'!$E$5,TXM!L6001,"")</f>
        <v/>
      </c>
      <c r="N6001" t="str">
        <f>IFERROR(SMALL($M$5:$M$8000,ROWS($M$5:M6001)),"")</f>
        <v/>
      </c>
      <c r="P6001" t="s">
        <v>2054</v>
      </c>
    </row>
    <row r="6002" spans="1:16" ht="14.4" customHeight="1" x14ac:dyDescent="0.25">
      <c r="A6002" t="s">
        <v>2054</v>
      </c>
      <c r="I6002" s="285" t="s">
        <v>1844</v>
      </c>
      <c r="J6002" t="s">
        <v>742</v>
      </c>
      <c r="K6002" s="300">
        <v>993356</v>
      </c>
      <c r="L6002" s="286">
        <f>ROWS(K$5:K6002)</f>
        <v>5998</v>
      </c>
      <c r="M6002" s="286" t="str">
        <f>IF(I6002='5.1'!$E$5,TXM!L6002,"")</f>
        <v/>
      </c>
      <c r="N6002" t="str">
        <f>IFERROR(SMALL($M$5:$M$8000,ROWS($M$5:M6002)),"")</f>
        <v/>
      </c>
      <c r="P6002" t="s">
        <v>2054</v>
      </c>
    </row>
    <row r="6003" spans="1:16" ht="14.4" customHeight="1" x14ac:dyDescent="0.25">
      <c r="A6003" t="s">
        <v>2054</v>
      </c>
      <c r="I6003" s="285" t="s">
        <v>1844</v>
      </c>
      <c r="J6003" t="s">
        <v>1084</v>
      </c>
      <c r="K6003" s="300">
        <v>946847</v>
      </c>
      <c r="L6003" s="286">
        <f>ROWS(K$5:K6003)</f>
        <v>5999</v>
      </c>
      <c r="M6003" s="286" t="str">
        <f>IF(I6003='5.1'!$E$5,TXM!L6003,"")</f>
        <v/>
      </c>
      <c r="N6003" t="str">
        <f>IFERROR(SMALL($M$5:$M$8000,ROWS($M$5:M6003)),"")</f>
        <v/>
      </c>
      <c r="P6003" t="s">
        <v>2054</v>
      </c>
    </row>
    <row r="6004" spans="1:16" ht="14.4" customHeight="1" x14ac:dyDescent="0.25">
      <c r="A6004" t="s">
        <v>2054</v>
      </c>
      <c r="I6004" s="285" t="s">
        <v>1844</v>
      </c>
      <c r="J6004" t="s">
        <v>1077</v>
      </c>
      <c r="K6004" s="300">
        <v>789383</v>
      </c>
      <c r="L6004" s="286">
        <f>ROWS(K$5:K6004)</f>
        <v>6000</v>
      </c>
      <c r="M6004" s="286" t="str">
        <f>IF(I6004='5.1'!$E$5,TXM!L6004,"")</f>
        <v/>
      </c>
      <c r="N6004" t="str">
        <f>IFERROR(SMALL($M$5:$M$8000,ROWS($M$5:M6004)),"")</f>
        <v/>
      </c>
      <c r="P6004" t="s">
        <v>2054</v>
      </c>
    </row>
    <row r="6005" spans="1:16" ht="14.4" customHeight="1" x14ac:dyDescent="0.25">
      <c r="A6005" t="s">
        <v>2054</v>
      </c>
      <c r="I6005" s="285" t="s">
        <v>1844</v>
      </c>
      <c r="J6005" t="s">
        <v>736</v>
      </c>
      <c r="K6005" s="300">
        <v>566161</v>
      </c>
      <c r="L6005" s="286">
        <f>ROWS(K$5:K6005)</f>
        <v>6001</v>
      </c>
      <c r="M6005" s="286" t="str">
        <f>IF(I6005='5.1'!$E$5,TXM!L6005,"")</f>
        <v/>
      </c>
      <c r="N6005" t="str">
        <f>IFERROR(SMALL($M$5:$M$8000,ROWS($M$5:M6005)),"")</f>
        <v/>
      </c>
      <c r="P6005" t="s">
        <v>2054</v>
      </c>
    </row>
    <row r="6006" spans="1:16" ht="14.4" customHeight="1" x14ac:dyDescent="0.25">
      <c r="A6006" t="s">
        <v>2054</v>
      </c>
      <c r="I6006" s="285" t="s">
        <v>1844</v>
      </c>
      <c r="J6006" t="s">
        <v>1094</v>
      </c>
      <c r="K6006" s="300">
        <v>524057</v>
      </c>
      <c r="L6006" s="286">
        <f>ROWS(K$5:K6006)</f>
        <v>6002</v>
      </c>
      <c r="M6006" s="286" t="str">
        <f>IF(I6006='5.1'!$E$5,TXM!L6006,"")</f>
        <v/>
      </c>
      <c r="N6006" t="str">
        <f>IFERROR(SMALL($M$5:$M$8000,ROWS($M$5:M6006)),"")</f>
        <v/>
      </c>
      <c r="P6006" t="s">
        <v>2054</v>
      </c>
    </row>
    <row r="6007" spans="1:16" ht="14.4" customHeight="1" x14ac:dyDescent="0.25">
      <c r="A6007" t="s">
        <v>2054</v>
      </c>
      <c r="I6007" s="285" t="s">
        <v>1844</v>
      </c>
      <c r="J6007" t="s">
        <v>744</v>
      </c>
      <c r="K6007" s="300">
        <v>507401</v>
      </c>
      <c r="L6007" s="286">
        <f>ROWS(K$5:K6007)</f>
        <v>6003</v>
      </c>
      <c r="M6007" s="286" t="str">
        <f>IF(I6007='5.1'!$E$5,TXM!L6007,"")</f>
        <v/>
      </c>
      <c r="N6007" t="str">
        <f>IFERROR(SMALL($M$5:$M$8000,ROWS($M$5:M6007)),"")</f>
        <v/>
      </c>
      <c r="P6007" t="s">
        <v>2054</v>
      </c>
    </row>
    <row r="6008" spans="1:16" ht="14.4" customHeight="1" x14ac:dyDescent="0.25">
      <c r="A6008" t="s">
        <v>2054</v>
      </c>
      <c r="I6008" s="285" t="s">
        <v>1844</v>
      </c>
      <c r="J6008" t="s">
        <v>1088</v>
      </c>
      <c r="K6008" s="300">
        <v>488448</v>
      </c>
      <c r="L6008" s="286">
        <f>ROWS(K$5:K6008)</f>
        <v>6004</v>
      </c>
      <c r="M6008" s="286" t="str">
        <f>IF(I6008='5.1'!$E$5,TXM!L6008,"")</f>
        <v/>
      </c>
      <c r="N6008" t="str">
        <f>IFERROR(SMALL($M$5:$M$8000,ROWS($M$5:M6008)),"")</f>
        <v/>
      </c>
      <c r="P6008" t="s">
        <v>2054</v>
      </c>
    </row>
    <row r="6009" spans="1:16" ht="14.4" customHeight="1" x14ac:dyDescent="0.25">
      <c r="A6009" t="s">
        <v>2054</v>
      </c>
      <c r="I6009" s="285" t="s">
        <v>1844</v>
      </c>
      <c r="J6009" t="s">
        <v>709</v>
      </c>
      <c r="K6009" s="300">
        <v>298227</v>
      </c>
      <c r="L6009" s="286">
        <f>ROWS(K$5:K6009)</f>
        <v>6005</v>
      </c>
      <c r="M6009" s="286" t="str">
        <f>IF(I6009='5.1'!$E$5,TXM!L6009,"")</f>
        <v/>
      </c>
      <c r="N6009" t="str">
        <f>IFERROR(SMALL($M$5:$M$8000,ROWS($M$5:M6009)),"")</f>
        <v/>
      </c>
      <c r="P6009" t="s">
        <v>2054</v>
      </c>
    </row>
    <row r="6010" spans="1:16" ht="14.4" customHeight="1" x14ac:dyDescent="0.25">
      <c r="A6010" t="s">
        <v>2054</v>
      </c>
      <c r="I6010" s="285" t="s">
        <v>1844</v>
      </c>
      <c r="J6010" t="s">
        <v>772</v>
      </c>
      <c r="K6010" s="300">
        <v>232544</v>
      </c>
      <c r="L6010" s="286">
        <f>ROWS(K$5:K6010)</f>
        <v>6006</v>
      </c>
      <c r="M6010" s="286" t="str">
        <f>IF(I6010='5.1'!$E$5,TXM!L6010,"")</f>
        <v/>
      </c>
      <c r="N6010" t="str">
        <f>IFERROR(SMALL($M$5:$M$8000,ROWS($M$5:M6010)),"")</f>
        <v/>
      </c>
      <c r="P6010" t="s">
        <v>2054</v>
      </c>
    </row>
    <row r="6011" spans="1:16" ht="14.4" customHeight="1" x14ac:dyDescent="0.25">
      <c r="A6011" t="s">
        <v>2054</v>
      </c>
      <c r="I6011" s="285" t="s">
        <v>1844</v>
      </c>
      <c r="J6011" t="s">
        <v>108</v>
      </c>
      <c r="K6011" s="300">
        <v>220053</v>
      </c>
      <c r="L6011" s="286">
        <f>ROWS(K$5:K6011)</f>
        <v>6007</v>
      </c>
      <c r="M6011" s="286" t="str">
        <f>IF(I6011='5.1'!$E$5,TXM!L6011,"")</f>
        <v/>
      </c>
      <c r="N6011" t="str">
        <f>IFERROR(SMALL($M$5:$M$8000,ROWS($M$5:M6011)),"")</f>
        <v/>
      </c>
      <c r="P6011" t="s">
        <v>2054</v>
      </c>
    </row>
    <row r="6012" spans="1:16" ht="14.4" customHeight="1" x14ac:dyDescent="0.25">
      <c r="A6012" t="s">
        <v>2054</v>
      </c>
      <c r="I6012" s="285" t="s">
        <v>1844</v>
      </c>
      <c r="J6012" t="s">
        <v>740</v>
      </c>
      <c r="K6012" s="300">
        <v>202311</v>
      </c>
      <c r="L6012" s="286">
        <f>ROWS(K$5:K6012)</f>
        <v>6008</v>
      </c>
      <c r="M6012" s="286" t="str">
        <f>IF(I6012='5.1'!$E$5,TXM!L6012,"")</f>
        <v/>
      </c>
      <c r="N6012" t="str">
        <f>IFERROR(SMALL($M$5:$M$8000,ROWS($M$5:M6012)),"")</f>
        <v/>
      </c>
      <c r="P6012" t="s">
        <v>2054</v>
      </c>
    </row>
    <row r="6013" spans="1:16" ht="14.4" customHeight="1" x14ac:dyDescent="0.25">
      <c r="A6013" t="s">
        <v>2054</v>
      </c>
      <c r="I6013" s="285" t="s">
        <v>1844</v>
      </c>
      <c r="J6013" t="s">
        <v>103</v>
      </c>
      <c r="K6013" s="300">
        <v>144407</v>
      </c>
      <c r="L6013" s="286">
        <f>ROWS(K$5:K6013)</f>
        <v>6009</v>
      </c>
      <c r="M6013" s="286" t="str">
        <f>IF(I6013='5.1'!$E$5,TXM!L6013,"")</f>
        <v/>
      </c>
      <c r="N6013" t="str">
        <f>IFERROR(SMALL($M$5:$M$8000,ROWS($M$5:M6013)),"")</f>
        <v/>
      </c>
      <c r="P6013" t="s">
        <v>2054</v>
      </c>
    </row>
    <row r="6014" spans="1:16" ht="14.4" customHeight="1" x14ac:dyDescent="0.25">
      <c r="A6014" t="s">
        <v>2054</v>
      </c>
      <c r="I6014" s="285" t="s">
        <v>1844</v>
      </c>
      <c r="J6014" t="s">
        <v>104</v>
      </c>
      <c r="K6014" s="300">
        <v>83578</v>
      </c>
      <c r="L6014" s="286">
        <f>ROWS(K$5:K6014)</f>
        <v>6010</v>
      </c>
      <c r="M6014" s="286" t="str">
        <f>IF(I6014='5.1'!$E$5,TXM!L6014,"")</f>
        <v/>
      </c>
      <c r="N6014" t="str">
        <f>IFERROR(SMALL($M$5:$M$8000,ROWS($M$5:M6014)),"")</f>
        <v/>
      </c>
      <c r="P6014" t="s">
        <v>2054</v>
      </c>
    </row>
    <row r="6015" spans="1:16" ht="14.4" customHeight="1" x14ac:dyDescent="0.25">
      <c r="A6015" t="s">
        <v>2054</v>
      </c>
      <c r="I6015" s="285" t="s">
        <v>1844</v>
      </c>
      <c r="J6015" t="s">
        <v>794</v>
      </c>
      <c r="K6015" s="300">
        <v>78911</v>
      </c>
      <c r="L6015" s="286">
        <f>ROWS(K$5:K6015)</f>
        <v>6011</v>
      </c>
      <c r="M6015" s="286" t="str">
        <f>IF(I6015='5.1'!$E$5,TXM!L6015,"")</f>
        <v/>
      </c>
      <c r="N6015" t="str">
        <f>IFERROR(SMALL($M$5:$M$8000,ROWS($M$5:M6015)),"")</f>
        <v/>
      </c>
      <c r="P6015" t="s">
        <v>2054</v>
      </c>
    </row>
    <row r="6016" spans="1:16" ht="14.4" customHeight="1" x14ac:dyDescent="0.25">
      <c r="A6016" t="s">
        <v>2054</v>
      </c>
      <c r="I6016" s="285" t="s">
        <v>1844</v>
      </c>
      <c r="J6016" t="s">
        <v>732</v>
      </c>
      <c r="K6016" s="300">
        <v>21179</v>
      </c>
      <c r="L6016" s="286">
        <f>ROWS(K$5:K6016)</f>
        <v>6012</v>
      </c>
      <c r="M6016" s="286" t="str">
        <f>IF(I6016='5.1'!$E$5,TXM!L6016,"")</f>
        <v/>
      </c>
      <c r="N6016" t="str">
        <f>IFERROR(SMALL($M$5:$M$8000,ROWS($M$5:M6016)),"")</f>
        <v/>
      </c>
      <c r="P6016" t="s">
        <v>2054</v>
      </c>
    </row>
    <row r="6017" spans="1:16" ht="14.4" customHeight="1" x14ac:dyDescent="0.25">
      <c r="A6017" t="s">
        <v>2054</v>
      </c>
      <c r="I6017" s="285" t="s">
        <v>1844</v>
      </c>
      <c r="J6017" t="s">
        <v>770</v>
      </c>
      <c r="K6017" s="300">
        <v>10002</v>
      </c>
      <c r="L6017" s="286">
        <f>ROWS(K$5:K6017)</f>
        <v>6013</v>
      </c>
      <c r="M6017" s="286" t="str">
        <f>IF(I6017='5.1'!$E$5,TXM!L6017,"")</f>
        <v/>
      </c>
      <c r="N6017" t="str">
        <f>IFERROR(SMALL($M$5:$M$8000,ROWS($M$5:M6017)),"")</f>
        <v/>
      </c>
      <c r="P6017" t="s">
        <v>2054</v>
      </c>
    </row>
    <row r="6018" spans="1:16" ht="14.4" customHeight="1" x14ac:dyDescent="0.25">
      <c r="A6018" t="s">
        <v>2054</v>
      </c>
      <c r="I6018" s="285" t="s">
        <v>1847</v>
      </c>
      <c r="J6018" t="s">
        <v>113</v>
      </c>
      <c r="K6018" s="300">
        <v>13214191</v>
      </c>
      <c r="L6018" s="286">
        <f>ROWS(K$5:K6018)</f>
        <v>6014</v>
      </c>
      <c r="M6018" s="286" t="str">
        <f>IF(I6018='5.1'!$E$5,TXM!L6018,"")</f>
        <v/>
      </c>
      <c r="N6018" t="str">
        <f>IFERROR(SMALL($M$5:$M$8000,ROWS($M$5:M6018)),"")</f>
        <v/>
      </c>
      <c r="P6018" t="s">
        <v>2054</v>
      </c>
    </row>
    <row r="6019" spans="1:16" ht="14.4" customHeight="1" x14ac:dyDescent="0.25">
      <c r="A6019" t="s">
        <v>2054</v>
      </c>
      <c r="I6019" s="285" t="s">
        <v>1847</v>
      </c>
      <c r="J6019" t="s">
        <v>107</v>
      </c>
      <c r="K6019" s="300">
        <v>5955804</v>
      </c>
      <c r="L6019" s="286">
        <f>ROWS(K$5:K6019)</f>
        <v>6015</v>
      </c>
      <c r="M6019" s="286" t="str">
        <f>IF(I6019='5.1'!$E$5,TXM!L6019,"")</f>
        <v/>
      </c>
      <c r="N6019" t="str">
        <f>IFERROR(SMALL($M$5:$M$8000,ROWS($M$5:M6019)),"")</f>
        <v/>
      </c>
      <c r="P6019" t="s">
        <v>2054</v>
      </c>
    </row>
    <row r="6020" spans="1:16" ht="14.4" customHeight="1" x14ac:dyDescent="0.25">
      <c r="A6020" t="s">
        <v>2054</v>
      </c>
      <c r="I6020" s="285" t="s">
        <v>1847</v>
      </c>
      <c r="J6020" t="s">
        <v>774</v>
      </c>
      <c r="K6020" s="300">
        <v>3972439</v>
      </c>
      <c r="L6020" s="286">
        <f>ROWS(K$5:K6020)</f>
        <v>6016</v>
      </c>
      <c r="M6020" s="286" t="str">
        <f>IF(I6020='5.1'!$E$5,TXM!L6020,"")</f>
        <v/>
      </c>
      <c r="N6020" t="str">
        <f>IFERROR(SMALL($M$5:$M$8000,ROWS($M$5:M6020)),"")</f>
        <v/>
      </c>
      <c r="P6020" t="s">
        <v>2054</v>
      </c>
    </row>
    <row r="6021" spans="1:16" ht="14.4" customHeight="1" x14ac:dyDescent="0.25">
      <c r="A6021" t="s">
        <v>2054</v>
      </c>
      <c r="I6021" s="285" t="s">
        <v>1847</v>
      </c>
      <c r="J6021" t="s">
        <v>766</v>
      </c>
      <c r="K6021" s="300">
        <v>1874425</v>
      </c>
      <c r="L6021" s="286">
        <f>ROWS(K$5:K6021)</f>
        <v>6017</v>
      </c>
      <c r="M6021" s="286" t="str">
        <f>IF(I6021='5.1'!$E$5,TXM!L6021,"")</f>
        <v/>
      </c>
      <c r="N6021" t="str">
        <f>IFERROR(SMALL($M$5:$M$8000,ROWS($M$5:M6021)),"")</f>
        <v/>
      </c>
      <c r="P6021" t="s">
        <v>2054</v>
      </c>
    </row>
    <row r="6022" spans="1:16" ht="14.4" customHeight="1" x14ac:dyDescent="0.25">
      <c r="A6022" t="s">
        <v>2054</v>
      </c>
      <c r="I6022" s="285" t="s">
        <v>1847</v>
      </c>
      <c r="J6022" t="s">
        <v>118</v>
      </c>
      <c r="K6022" s="300">
        <v>1252315</v>
      </c>
      <c r="L6022" s="286">
        <f>ROWS(K$5:K6022)</f>
        <v>6018</v>
      </c>
      <c r="M6022" s="286" t="str">
        <f>IF(I6022='5.1'!$E$5,TXM!L6022,"")</f>
        <v/>
      </c>
      <c r="N6022" t="str">
        <f>IFERROR(SMALL($M$5:$M$8000,ROWS($M$5:M6022)),"")</f>
        <v/>
      </c>
      <c r="P6022" t="s">
        <v>2054</v>
      </c>
    </row>
    <row r="6023" spans="1:16" ht="14.4" customHeight="1" x14ac:dyDescent="0.25">
      <c r="A6023" t="s">
        <v>2054</v>
      </c>
      <c r="I6023" s="285" t="s">
        <v>1847</v>
      </c>
      <c r="J6023" t="s">
        <v>794</v>
      </c>
      <c r="K6023" s="300">
        <v>617648</v>
      </c>
      <c r="L6023" s="286">
        <f>ROWS(K$5:K6023)</f>
        <v>6019</v>
      </c>
      <c r="M6023" s="286" t="str">
        <f>IF(I6023='5.1'!$E$5,TXM!L6023,"")</f>
        <v/>
      </c>
      <c r="N6023" t="str">
        <f>IFERROR(SMALL($M$5:$M$8000,ROWS($M$5:M6023)),"")</f>
        <v/>
      </c>
      <c r="P6023" t="s">
        <v>2054</v>
      </c>
    </row>
    <row r="6024" spans="1:16" ht="14.4" customHeight="1" x14ac:dyDescent="0.25">
      <c r="A6024" t="s">
        <v>2054</v>
      </c>
      <c r="I6024" s="285" t="s">
        <v>1847</v>
      </c>
      <c r="J6024" t="s">
        <v>806</v>
      </c>
      <c r="K6024" s="300">
        <v>430934</v>
      </c>
      <c r="L6024" s="286">
        <f>ROWS(K$5:K6024)</f>
        <v>6020</v>
      </c>
      <c r="M6024" s="286" t="str">
        <f>IF(I6024='5.1'!$E$5,TXM!L6024,"")</f>
        <v/>
      </c>
      <c r="N6024" t="str">
        <f>IFERROR(SMALL($M$5:$M$8000,ROWS($M$5:M6024)),"")</f>
        <v/>
      </c>
      <c r="P6024" t="s">
        <v>2054</v>
      </c>
    </row>
    <row r="6025" spans="1:16" ht="14.4" customHeight="1" x14ac:dyDescent="0.25">
      <c r="A6025" t="s">
        <v>2054</v>
      </c>
      <c r="I6025" s="285" t="s">
        <v>1847</v>
      </c>
      <c r="J6025" t="s">
        <v>725</v>
      </c>
      <c r="K6025" s="300">
        <v>420794</v>
      </c>
      <c r="L6025" s="286">
        <f>ROWS(K$5:K6025)</f>
        <v>6021</v>
      </c>
      <c r="M6025" s="286" t="str">
        <f>IF(I6025='5.1'!$E$5,TXM!L6025,"")</f>
        <v/>
      </c>
      <c r="N6025" t="str">
        <f>IFERROR(SMALL($M$5:$M$8000,ROWS($M$5:M6025)),"")</f>
        <v/>
      </c>
      <c r="P6025" t="s">
        <v>2054</v>
      </c>
    </row>
    <row r="6026" spans="1:16" ht="14.4" customHeight="1" x14ac:dyDescent="0.25">
      <c r="A6026" t="s">
        <v>2054</v>
      </c>
      <c r="I6026" s="285" t="s">
        <v>1847</v>
      </c>
      <c r="J6026" t="s">
        <v>117</v>
      </c>
      <c r="K6026" s="300">
        <v>362900</v>
      </c>
      <c r="L6026" s="286">
        <f>ROWS(K$5:K6026)</f>
        <v>6022</v>
      </c>
      <c r="M6026" s="286" t="str">
        <f>IF(I6026='5.1'!$E$5,TXM!L6026,"")</f>
        <v/>
      </c>
      <c r="N6026" t="str">
        <f>IFERROR(SMALL($M$5:$M$8000,ROWS($M$5:M6026)),"")</f>
        <v/>
      </c>
      <c r="P6026" t="s">
        <v>2054</v>
      </c>
    </row>
    <row r="6027" spans="1:16" ht="14.4" customHeight="1" x14ac:dyDescent="0.25">
      <c r="A6027" t="s">
        <v>2054</v>
      </c>
      <c r="I6027" s="285" t="s">
        <v>1847</v>
      </c>
      <c r="J6027" t="s">
        <v>711</v>
      </c>
      <c r="K6027" s="300">
        <v>291427</v>
      </c>
      <c r="L6027" s="286">
        <f>ROWS(K$5:K6027)</f>
        <v>6023</v>
      </c>
      <c r="M6027" s="286" t="str">
        <f>IF(I6027='5.1'!$E$5,TXM!L6027,"")</f>
        <v/>
      </c>
      <c r="N6027" t="str">
        <f>IFERROR(SMALL($M$5:$M$8000,ROWS($M$5:M6027)),"")</f>
        <v/>
      </c>
      <c r="P6027" t="s">
        <v>2054</v>
      </c>
    </row>
    <row r="6028" spans="1:16" ht="14.4" customHeight="1" x14ac:dyDescent="0.25">
      <c r="A6028" t="s">
        <v>2054</v>
      </c>
      <c r="I6028" s="285" t="s">
        <v>1847</v>
      </c>
      <c r="J6028" t="s">
        <v>110</v>
      </c>
      <c r="K6028" s="300">
        <v>258674</v>
      </c>
      <c r="L6028" s="286">
        <f>ROWS(K$5:K6028)</f>
        <v>6024</v>
      </c>
      <c r="M6028" s="286" t="str">
        <f>IF(I6028='5.1'!$E$5,TXM!L6028,"")</f>
        <v/>
      </c>
      <c r="N6028" t="str">
        <f>IFERROR(SMALL($M$5:$M$8000,ROWS($M$5:M6028)),"")</f>
        <v/>
      </c>
      <c r="P6028" t="s">
        <v>2054</v>
      </c>
    </row>
    <row r="6029" spans="1:16" ht="14.4" customHeight="1" x14ac:dyDescent="0.25">
      <c r="A6029" t="s">
        <v>2054</v>
      </c>
      <c r="I6029" s="285" t="s">
        <v>1847</v>
      </c>
      <c r="J6029" t="s">
        <v>102</v>
      </c>
      <c r="K6029" s="300">
        <v>113958</v>
      </c>
      <c r="L6029" s="286">
        <f>ROWS(K$5:K6029)</f>
        <v>6025</v>
      </c>
      <c r="M6029" s="286" t="str">
        <f>IF(I6029='5.1'!$E$5,TXM!L6029,"")</f>
        <v/>
      </c>
      <c r="N6029" t="str">
        <f>IFERROR(SMALL($M$5:$M$8000,ROWS($M$5:M6029)),"")</f>
        <v/>
      </c>
      <c r="P6029" t="s">
        <v>2054</v>
      </c>
    </row>
    <row r="6030" spans="1:16" ht="14.4" customHeight="1" x14ac:dyDescent="0.25">
      <c r="A6030" t="s">
        <v>2054</v>
      </c>
      <c r="I6030" s="285" t="s">
        <v>1847</v>
      </c>
      <c r="J6030" t="s">
        <v>105</v>
      </c>
      <c r="K6030" s="300">
        <v>60575</v>
      </c>
      <c r="L6030" s="286">
        <f>ROWS(K$5:K6030)</f>
        <v>6026</v>
      </c>
      <c r="M6030" s="286" t="str">
        <f>IF(I6030='5.1'!$E$5,TXM!L6030,"")</f>
        <v/>
      </c>
      <c r="N6030" t="str">
        <f>IFERROR(SMALL($M$5:$M$8000,ROWS($M$5:M6030)),"")</f>
        <v/>
      </c>
      <c r="P6030" t="s">
        <v>2054</v>
      </c>
    </row>
    <row r="6031" spans="1:16" ht="14.4" customHeight="1" x14ac:dyDescent="0.25">
      <c r="A6031" t="s">
        <v>2054</v>
      </c>
      <c r="I6031" s="285" t="s">
        <v>1847</v>
      </c>
      <c r="J6031" t="s">
        <v>119</v>
      </c>
      <c r="K6031" s="300">
        <v>51969</v>
      </c>
      <c r="L6031" s="286">
        <f>ROWS(K$5:K6031)</f>
        <v>6027</v>
      </c>
      <c r="M6031" s="286" t="str">
        <f>IF(I6031='5.1'!$E$5,TXM!L6031,"")</f>
        <v/>
      </c>
      <c r="N6031" t="str">
        <f>IFERROR(SMALL($M$5:$M$8000,ROWS($M$5:M6031)),"")</f>
        <v/>
      </c>
      <c r="P6031" t="s">
        <v>2054</v>
      </c>
    </row>
    <row r="6032" spans="1:16" ht="14.4" customHeight="1" x14ac:dyDescent="0.25">
      <c r="A6032" t="s">
        <v>2054</v>
      </c>
      <c r="I6032" s="285" t="s">
        <v>1847</v>
      </c>
      <c r="J6032" t="s">
        <v>116</v>
      </c>
      <c r="K6032" s="300">
        <v>13426</v>
      </c>
      <c r="L6032" s="286">
        <f>ROWS(K$5:K6032)</f>
        <v>6028</v>
      </c>
      <c r="M6032" s="286" t="str">
        <f>IF(I6032='5.1'!$E$5,TXM!L6032,"")</f>
        <v/>
      </c>
      <c r="N6032" t="str">
        <f>IFERROR(SMALL($M$5:$M$8000,ROWS($M$5:M6032)),"")</f>
        <v/>
      </c>
      <c r="P6032" t="s">
        <v>2054</v>
      </c>
    </row>
    <row r="6033" spans="1:16" ht="14.4" customHeight="1" x14ac:dyDescent="0.25">
      <c r="A6033" t="s">
        <v>2054</v>
      </c>
      <c r="I6033" s="285" t="s">
        <v>1847</v>
      </c>
      <c r="J6033" t="s">
        <v>1093</v>
      </c>
      <c r="K6033" s="300">
        <v>12617</v>
      </c>
      <c r="L6033" s="286">
        <f>ROWS(K$5:K6033)</f>
        <v>6029</v>
      </c>
      <c r="M6033" s="286" t="str">
        <f>IF(I6033='5.1'!$E$5,TXM!L6033,"")</f>
        <v/>
      </c>
      <c r="N6033" t="str">
        <f>IFERROR(SMALL($M$5:$M$8000,ROWS($M$5:M6033)),"")</f>
        <v/>
      </c>
      <c r="P6033" t="s">
        <v>2054</v>
      </c>
    </row>
    <row r="6034" spans="1:16" ht="14.4" customHeight="1" x14ac:dyDescent="0.25">
      <c r="A6034" t="s">
        <v>2054</v>
      </c>
      <c r="I6034" s="285" t="s">
        <v>1847</v>
      </c>
      <c r="J6034" t="s">
        <v>808</v>
      </c>
      <c r="K6034" s="300">
        <v>8811</v>
      </c>
      <c r="L6034" s="286">
        <f>ROWS(K$5:K6034)</f>
        <v>6030</v>
      </c>
      <c r="M6034" s="286" t="str">
        <f>IF(I6034='5.1'!$E$5,TXM!L6034,"")</f>
        <v/>
      </c>
      <c r="N6034" t="str">
        <f>IFERROR(SMALL($M$5:$M$8000,ROWS($M$5:M6034)),"")</f>
        <v/>
      </c>
      <c r="P6034" t="s">
        <v>2054</v>
      </c>
    </row>
    <row r="6035" spans="1:16" ht="14.4" customHeight="1" x14ac:dyDescent="0.25">
      <c r="A6035" t="s">
        <v>2054</v>
      </c>
      <c r="I6035" s="285" t="s">
        <v>1847</v>
      </c>
      <c r="J6035" t="s">
        <v>111</v>
      </c>
      <c r="K6035" s="300">
        <v>3530</v>
      </c>
      <c r="L6035" s="286">
        <f>ROWS(K$5:K6035)</f>
        <v>6031</v>
      </c>
      <c r="M6035" s="286" t="str">
        <f>IF(I6035='5.1'!$E$5,TXM!L6035,"")</f>
        <v/>
      </c>
      <c r="N6035" t="str">
        <f>IFERROR(SMALL($M$5:$M$8000,ROWS($M$5:M6035)),"")</f>
        <v/>
      </c>
      <c r="P6035" t="s">
        <v>2054</v>
      </c>
    </row>
    <row r="6036" spans="1:16" ht="14.4" customHeight="1" x14ac:dyDescent="0.25">
      <c r="A6036" t="s">
        <v>2054</v>
      </c>
      <c r="I6036" s="285" t="s">
        <v>1847</v>
      </c>
      <c r="J6036" t="s">
        <v>1082</v>
      </c>
      <c r="K6036" s="300">
        <v>2331</v>
      </c>
      <c r="L6036" s="286">
        <f>ROWS(K$5:K6036)</f>
        <v>6032</v>
      </c>
      <c r="M6036" s="286" t="str">
        <f>IF(I6036='5.1'!$E$5,TXM!L6036,"")</f>
        <v/>
      </c>
      <c r="N6036" t="str">
        <f>IFERROR(SMALL($M$5:$M$8000,ROWS($M$5:M6036)),"")</f>
        <v/>
      </c>
      <c r="P6036" t="s">
        <v>2054</v>
      </c>
    </row>
    <row r="6037" spans="1:16" ht="14.4" customHeight="1" x14ac:dyDescent="0.25">
      <c r="A6037" t="s">
        <v>2054</v>
      </c>
      <c r="I6037" s="285" t="s">
        <v>1847</v>
      </c>
      <c r="J6037" t="s">
        <v>1088</v>
      </c>
      <c r="K6037" s="300">
        <v>1279</v>
      </c>
      <c r="L6037" s="286">
        <f>ROWS(K$5:K6037)</f>
        <v>6033</v>
      </c>
      <c r="M6037" s="286" t="str">
        <f>IF(I6037='5.1'!$E$5,TXM!L6037,"")</f>
        <v/>
      </c>
      <c r="N6037" t="str">
        <f>IFERROR(SMALL($M$5:$M$8000,ROWS($M$5:M6037)),"")</f>
        <v/>
      </c>
      <c r="P6037" t="s">
        <v>2054</v>
      </c>
    </row>
    <row r="6038" spans="1:16" ht="14.4" customHeight="1" x14ac:dyDescent="0.25">
      <c r="A6038" t="s">
        <v>2054</v>
      </c>
      <c r="I6038" s="285" t="s">
        <v>1847</v>
      </c>
      <c r="J6038" t="s">
        <v>823</v>
      </c>
      <c r="K6038" s="300">
        <v>1152</v>
      </c>
      <c r="L6038" s="286">
        <f>ROWS(K$5:K6038)</f>
        <v>6034</v>
      </c>
      <c r="M6038" s="286" t="str">
        <f>IF(I6038='5.1'!$E$5,TXM!L6038,"")</f>
        <v/>
      </c>
      <c r="N6038" t="str">
        <f>IFERROR(SMALL($M$5:$M$8000,ROWS($M$5:M6038)),"")</f>
        <v/>
      </c>
      <c r="P6038" t="s">
        <v>2054</v>
      </c>
    </row>
    <row r="6039" spans="1:16" ht="14.4" customHeight="1" x14ac:dyDescent="0.25">
      <c r="A6039" t="s">
        <v>2054</v>
      </c>
      <c r="I6039" s="285" t="s">
        <v>1847</v>
      </c>
      <c r="J6039" t="s">
        <v>762</v>
      </c>
      <c r="K6039" s="300">
        <v>608</v>
      </c>
      <c r="L6039" s="286">
        <f>ROWS(K$5:K6039)</f>
        <v>6035</v>
      </c>
      <c r="M6039" s="286" t="str">
        <f>IF(I6039='5.1'!$E$5,TXM!L6039,"")</f>
        <v/>
      </c>
      <c r="N6039" t="str">
        <f>IFERROR(SMALL($M$5:$M$8000,ROWS($M$5:M6039)),"")</f>
        <v/>
      </c>
      <c r="P6039" t="s">
        <v>2054</v>
      </c>
    </row>
    <row r="6040" spans="1:16" ht="14.4" customHeight="1" x14ac:dyDescent="0.25">
      <c r="A6040" t="s">
        <v>2054</v>
      </c>
      <c r="I6040" s="285" t="s">
        <v>2026</v>
      </c>
      <c r="J6040" t="s">
        <v>1082</v>
      </c>
      <c r="K6040" s="300">
        <v>4809318</v>
      </c>
      <c r="L6040" s="286">
        <f>ROWS(K$5:K6040)</f>
        <v>6036</v>
      </c>
      <c r="M6040" s="286" t="str">
        <f>IF(I6040='5.1'!$E$5,TXM!L6040,"")</f>
        <v/>
      </c>
      <c r="N6040" t="str">
        <f>IFERROR(SMALL($M$5:$M$8000,ROWS($M$5:M6040)),"")</f>
        <v/>
      </c>
      <c r="P6040" t="s">
        <v>2054</v>
      </c>
    </row>
    <row r="6041" spans="1:16" ht="14.4" customHeight="1" x14ac:dyDescent="0.25">
      <c r="A6041" t="s">
        <v>2054</v>
      </c>
      <c r="I6041" s="285" t="s">
        <v>2026</v>
      </c>
      <c r="J6041" t="s">
        <v>105</v>
      </c>
      <c r="K6041" s="300">
        <v>1005231</v>
      </c>
      <c r="L6041" s="286">
        <f>ROWS(K$5:K6041)</f>
        <v>6037</v>
      </c>
      <c r="M6041" s="286" t="str">
        <f>IF(I6041='5.1'!$E$5,TXM!L6041,"")</f>
        <v/>
      </c>
      <c r="N6041" t="str">
        <f>IFERROR(SMALL($M$5:$M$8000,ROWS($M$5:M6041)),"")</f>
        <v/>
      </c>
      <c r="P6041" t="s">
        <v>2054</v>
      </c>
    </row>
    <row r="6042" spans="1:16" ht="14.4" customHeight="1" x14ac:dyDescent="0.25">
      <c r="A6042" t="s">
        <v>2054</v>
      </c>
      <c r="I6042" s="285" t="s">
        <v>2026</v>
      </c>
      <c r="J6042" t="s">
        <v>810</v>
      </c>
      <c r="K6042" s="300">
        <v>217921</v>
      </c>
      <c r="L6042" s="286">
        <f>ROWS(K$5:K6042)</f>
        <v>6038</v>
      </c>
      <c r="M6042" s="286" t="str">
        <f>IF(I6042='5.1'!$E$5,TXM!L6042,"")</f>
        <v/>
      </c>
      <c r="N6042" t="str">
        <f>IFERROR(SMALL($M$5:$M$8000,ROWS($M$5:M6042)),"")</f>
        <v/>
      </c>
      <c r="P6042" t="s">
        <v>2054</v>
      </c>
    </row>
    <row r="6043" spans="1:16" ht="14.4" customHeight="1" x14ac:dyDescent="0.25">
      <c r="A6043" t="s">
        <v>2054</v>
      </c>
      <c r="I6043" s="285" t="s">
        <v>2026</v>
      </c>
      <c r="J6043" t="s">
        <v>762</v>
      </c>
      <c r="K6043" s="300">
        <v>71222</v>
      </c>
      <c r="L6043" s="286">
        <f>ROWS(K$5:K6043)</f>
        <v>6039</v>
      </c>
      <c r="M6043" s="286" t="str">
        <f>IF(I6043='5.1'!$E$5,TXM!L6043,"")</f>
        <v/>
      </c>
      <c r="N6043" t="str">
        <f>IFERROR(SMALL($M$5:$M$8000,ROWS($M$5:M6043)),"")</f>
        <v/>
      </c>
      <c r="P6043" t="s">
        <v>2054</v>
      </c>
    </row>
    <row r="6044" spans="1:16" ht="14.4" customHeight="1" x14ac:dyDescent="0.25">
      <c r="A6044" t="s">
        <v>2054</v>
      </c>
      <c r="I6044" s="285" t="s">
        <v>2026</v>
      </c>
      <c r="J6044" t="s">
        <v>784</v>
      </c>
      <c r="K6044" s="300">
        <v>42264</v>
      </c>
      <c r="L6044" s="286">
        <f>ROWS(K$5:K6044)</f>
        <v>6040</v>
      </c>
      <c r="M6044" s="286" t="str">
        <f>IF(I6044='5.1'!$E$5,TXM!L6044,"")</f>
        <v/>
      </c>
      <c r="N6044" t="str">
        <f>IFERROR(SMALL($M$5:$M$8000,ROWS($M$5:M6044)),"")</f>
        <v/>
      </c>
      <c r="P6044" t="s">
        <v>2054</v>
      </c>
    </row>
    <row r="6045" spans="1:16" ht="14.4" customHeight="1" x14ac:dyDescent="0.25">
      <c r="A6045" t="s">
        <v>2054</v>
      </c>
      <c r="I6045" s="285" t="s">
        <v>2026</v>
      </c>
      <c r="J6045" t="s">
        <v>808</v>
      </c>
      <c r="K6045" s="300">
        <v>22961</v>
      </c>
      <c r="L6045" s="286">
        <f>ROWS(K$5:K6045)</f>
        <v>6041</v>
      </c>
      <c r="M6045" s="286" t="str">
        <f>IF(I6045='5.1'!$E$5,TXM!L6045,"")</f>
        <v/>
      </c>
      <c r="N6045" t="str">
        <f>IFERROR(SMALL($M$5:$M$8000,ROWS($M$5:M6045)),"")</f>
        <v/>
      </c>
      <c r="P6045" t="s">
        <v>2054</v>
      </c>
    </row>
    <row r="6046" spans="1:16" ht="14.4" customHeight="1" x14ac:dyDescent="0.25">
      <c r="A6046" t="s">
        <v>2054</v>
      </c>
      <c r="I6046" s="285" t="s">
        <v>2026</v>
      </c>
      <c r="J6046" t="s">
        <v>1080</v>
      </c>
      <c r="K6046" s="300">
        <v>10428</v>
      </c>
      <c r="L6046" s="286">
        <f>ROWS(K$5:K6046)</f>
        <v>6042</v>
      </c>
      <c r="M6046" s="286" t="str">
        <f>IF(I6046='5.1'!$E$5,TXM!L6046,"")</f>
        <v/>
      </c>
      <c r="N6046" t="str">
        <f>IFERROR(SMALL($M$5:$M$8000,ROWS($M$5:M6046)),"")</f>
        <v/>
      </c>
      <c r="P6046" t="s">
        <v>2054</v>
      </c>
    </row>
    <row r="6047" spans="1:16" ht="14.4" customHeight="1" x14ac:dyDescent="0.25">
      <c r="A6047" t="s">
        <v>2054</v>
      </c>
      <c r="I6047" s="285" t="s">
        <v>2026</v>
      </c>
      <c r="J6047" t="s">
        <v>806</v>
      </c>
      <c r="K6047" s="300">
        <v>7538</v>
      </c>
      <c r="L6047" s="286">
        <f>ROWS(K$5:K6047)</f>
        <v>6043</v>
      </c>
      <c r="M6047" s="286" t="str">
        <f>IF(I6047='5.1'!$E$5,TXM!L6047,"")</f>
        <v/>
      </c>
      <c r="N6047" t="str">
        <f>IFERROR(SMALL($M$5:$M$8000,ROWS($M$5:M6047)),"")</f>
        <v/>
      </c>
      <c r="P6047" t="s">
        <v>2054</v>
      </c>
    </row>
    <row r="6048" spans="1:16" ht="14.4" customHeight="1" x14ac:dyDescent="0.25">
      <c r="A6048" t="s">
        <v>2054</v>
      </c>
      <c r="I6048" s="285" t="s">
        <v>2026</v>
      </c>
      <c r="J6048" t="s">
        <v>1096</v>
      </c>
      <c r="K6048" s="300">
        <v>1638</v>
      </c>
      <c r="L6048" s="286">
        <f>ROWS(K$5:K6048)</f>
        <v>6044</v>
      </c>
      <c r="M6048" s="286" t="str">
        <f>IF(I6048='5.1'!$E$5,TXM!L6048,"")</f>
        <v/>
      </c>
      <c r="N6048" t="str">
        <f>IFERROR(SMALL($M$5:$M$8000,ROWS($M$5:M6048)),"")</f>
        <v/>
      </c>
      <c r="P6048" t="s">
        <v>2054</v>
      </c>
    </row>
    <row r="6049" spans="1:16" ht="14.4" customHeight="1" x14ac:dyDescent="0.25">
      <c r="A6049" t="s">
        <v>2054</v>
      </c>
      <c r="I6049" s="285" t="s">
        <v>2026</v>
      </c>
      <c r="J6049" t="s">
        <v>709</v>
      </c>
      <c r="K6049" s="300">
        <v>1506</v>
      </c>
      <c r="L6049" s="286">
        <f>ROWS(K$5:K6049)</f>
        <v>6045</v>
      </c>
      <c r="M6049" s="286" t="str">
        <f>IF(I6049='5.1'!$E$5,TXM!L6049,"")</f>
        <v/>
      </c>
      <c r="N6049" t="str">
        <f>IFERROR(SMALL($M$5:$M$8000,ROWS($M$5:M6049)),"")</f>
        <v/>
      </c>
      <c r="P6049" t="s">
        <v>2054</v>
      </c>
    </row>
    <row r="6050" spans="1:16" ht="14.4" customHeight="1" x14ac:dyDescent="0.25">
      <c r="A6050" t="s">
        <v>2054</v>
      </c>
      <c r="I6050" s="285" t="s">
        <v>2026</v>
      </c>
      <c r="J6050" t="s">
        <v>760</v>
      </c>
      <c r="K6050" s="300">
        <v>1371</v>
      </c>
      <c r="L6050" s="286">
        <f>ROWS(K$5:K6050)</f>
        <v>6046</v>
      </c>
      <c r="M6050" s="286" t="str">
        <f>IF(I6050='5.1'!$E$5,TXM!L6050,"")</f>
        <v/>
      </c>
      <c r="N6050" t="str">
        <f>IFERROR(SMALL($M$5:$M$8000,ROWS($M$5:M6050)),"")</f>
        <v/>
      </c>
      <c r="P6050" t="s">
        <v>2054</v>
      </c>
    </row>
    <row r="6051" spans="1:16" ht="14.4" customHeight="1" x14ac:dyDescent="0.25">
      <c r="A6051" t="s">
        <v>2054</v>
      </c>
      <c r="I6051" s="285" t="s">
        <v>2026</v>
      </c>
      <c r="J6051" t="s">
        <v>766</v>
      </c>
      <c r="K6051" s="300">
        <v>1087</v>
      </c>
      <c r="L6051" s="286">
        <f>ROWS(K$5:K6051)</f>
        <v>6047</v>
      </c>
      <c r="M6051" s="286" t="str">
        <f>IF(I6051='5.1'!$E$5,TXM!L6051,"")</f>
        <v/>
      </c>
      <c r="N6051" t="str">
        <f>IFERROR(SMALL($M$5:$M$8000,ROWS($M$5:M6051)),"")</f>
        <v/>
      </c>
      <c r="P6051" t="s">
        <v>2054</v>
      </c>
    </row>
    <row r="6052" spans="1:16" ht="14.4" customHeight="1" x14ac:dyDescent="0.25">
      <c r="A6052" t="s">
        <v>2054</v>
      </c>
      <c r="I6052" s="285" t="s">
        <v>2026</v>
      </c>
      <c r="J6052" t="s">
        <v>1081</v>
      </c>
      <c r="K6052" s="300">
        <v>996</v>
      </c>
      <c r="L6052" s="286">
        <f>ROWS(K$5:K6052)</f>
        <v>6048</v>
      </c>
      <c r="M6052" s="286" t="str">
        <f>IF(I6052='5.1'!$E$5,TXM!L6052,"")</f>
        <v/>
      </c>
      <c r="N6052" t="str">
        <f>IFERROR(SMALL($M$5:$M$8000,ROWS($M$5:M6052)),"")</f>
        <v/>
      </c>
      <c r="P6052" t="s">
        <v>2054</v>
      </c>
    </row>
    <row r="6053" spans="1:16" ht="14.4" customHeight="1" x14ac:dyDescent="0.25">
      <c r="A6053" t="s">
        <v>2054</v>
      </c>
      <c r="I6053" s="285" t="s">
        <v>2026</v>
      </c>
      <c r="J6053" t="s">
        <v>1098</v>
      </c>
      <c r="K6053" s="300">
        <v>750</v>
      </c>
      <c r="L6053" s="286">
        <f>ROWS(K$5:K6053)</f>
        <v>6049</v>
      </c>
      <c r="M6053" s="286" t="str">
        <f>IF(I6053='5.1'!$E$5,TXM!L6053,"")</f>
        <v/>
      </c>
      <c r="N6053" t="str">
        <f>IFERROR(SMALL($M$5:$M$8000,ROWS($M$5:M6053)),"")</f>
        <v/>
      </c>
      <c r="P6053" t="s">
        <v>2054</v>
      </c>
    </row>
    <row r="6054" spans="1:16" ht="14.4" customHeight="1" x14ac:dyDescent="0.25">
      <c r="A6054" t="s">
        <v>2054</v>
      </c>
      <c r="I6054" s="285" t="s">
        <v>1850</v>
      </c>
      <c r="J6054" t="s">
        <v>806</v>
      </c>
      <c r="K6054" s="300">
        <v>575650930</v>
      </c>
      <c r="L6054" s="286">
        <f>ROWS(K$5:K6054)</f>
        <v>6050</v>
      </c>
      <c r="M6054" s="286" t="str">
        <f>IF(I6054='5.1'!$E$5,TXM!L6054,"")</f>
        <v/>
      </c>
      <c r="N6054" t="str">
        <f>IFERROR(SMALL($M$5:$M$8000,ROWS($M$5:M6054)),"")</f>
        <v/>
      </c>
      <c r="P6054" t="s">
        <v>2054</v>
      </c>
    </row>
    <row r="6055" spans="1:16" ht="14.4" customHeight="1" x14ac:dyDescent="0.25">
      <c r="A6055" t="s">
        <v>2054</v>
      </c>
      <c r="I6055" s="285" t="s">
        <v>1850</v>
      </c>
      <c r="J6055" t="s">
        <v>1082</v>
      </c>
      <c r="K6055" s="300">
        <v>395068645</v>
      </c>
      <c r="L6055" s="286">
        <f>ROWS(K$5:K6055)</f>
        <v>6051</v>
      </c>
      <c r="M6055" s="286" t="str">
        <f>IF(I6055='5.1'!$E$5,TXM!L6055,"")</f>
        <v/>
      </c>
      <c r="N6055" t="str">
        <f>IFERROR(SMALL($M$5:$M$8000,ROWS($M$5:M6055)),"")</f>
        <v/>
      </c>
      <c r="P6055" t="s">
        <v>2054</v>
      </c>
    </row>
    <row r="6056" spans="1:16" ht="14.4" customHeight="1" x14ac:dyDescent="0.25">
      <c r="A6056" t="s">
        <v>2054</v>
      </c>
      <c r="I6056" s="285" t="s">
        <v>1850</v>
      </c>
      <c r="J6056" t="s">
        <v>808</v>
      </c>
      <c r="K6056" s="300">
        <v>325493074</v>
      </c>
      <c r="L6056" s="286">
        <f>ROWS(K$5:K6056)</f>
        <v>6052</v>
      </c>
      <c r="M6056" s="286" t="str">
        <f>IF(I6056='5.1'!$E$5,TXM!L6056,"")</f>
        <v/>
      </c>
      <c r="N6056" t="str">
        <f>IFERROR(SMALL($M$5:$M$8000,ROWS($M$5:M6056)),"")</f>
        <v/>
      </c>
      <c r="P6056" t="s">
        <v>2054</v>
      </c>
    </row>
    <row r="6057" spans="1:16" ht="14.4" customHeight="1" x14ac:dyDescent="0.25">
      <c r="A6057" t="s">
        <v>2054</v>
      </c>
      <c r="I6057" s="285" t="s">
        <v>1850</v>
      </c>
      <c r="J6057" t="s">
        <v>1086</v>
      </c>
      <c r="K6057" s="300">
        <v>281307723</v>
      </c>
      <c r="L6057" s="286">
        <f>ROWS(K$5:K6057)</f>
        <v>6053</v>
      </c>
      <c r="M6057" s="286" t="str">
        <f>IF(I6057='5.1'!$E$5,TXM!L6057,"")</f>
        <v/>
      </c>
      <c r="N6057" t="str">
        <f>IFERROR(SMALL($M$5:$M$8000,ROWS($M$5:M6057)),"")</f>
        <v/>
      </c>
      <c r="P6057" t="s">
        <v>2054</v>
      </c>
    </row>
    <row r="6058" spans="1:16" ht="14.4" customHeight="1" x14ac:dyDescent="0.25">
      <c r="A6058" t="s">
        <v>2054</v>
      </c>
      <c r="I6058" s="285" t="s">
        <v>1850</v>
      </c>
      <c r="J6058" t="s">
        <v>997</v>
      </c>
      <c r="K6058" s="300">
        <v>138182403</v>
      </c>
      <c r="L6058" s="286">
        <f>ROWS(K$5:K6058)</f>
        <v>6054</v>
      </c>
      <c r="M6058" s="286" t="str">
        <f>IF(I6058='5.1'!$E$5,TXM!L6058,"")</f>
        <v/>
      </c>
      <c r="N6058" t="str">
        <f>IFERROR(SMALL($M$5:$M$8000,ROWS($M$5:M6058)),"")</f>
        <v/>
      </c>
      <c r="P6058" t="s">
        <v>2054</v>
      </c>
    </row>
    <row r="6059" spans="1:16" ht="14.4" customHeight="1" x14ac:dyDescent="0.25">
      <c r="A6059" t="s">
        <v>2054</v>
      </c>
      <c r="I6059" s="285" t="s">
        <v>1850</v>
      </c>
      <c r="J6059" t="s">
        <v>1079</v>
      </c>
      <c r="K6059" s="300">
        <v>103597202</v>
      </c>
      <c r="L6059" s="286">
        <f>ROWS(K$5:K6059)</f>
        <v>6055</v>
      </c>
      <c r="M6059" s="286" t="str">
        <f>IF(I6059='5.1'!$E$5,TXM!L6059,"")</f>
        <v/>
      </c>
      <c r="N6059" t="str">
        <f>IFERROR(SMALL($M$5:$M$8000,ROWS($M$5:M6059)),"")</f>
        <v/>
      </c>
      <c r="P6059" t="s">
        <v>2054</v>
      </c>
    </row>
    <row r="6060" spans="1:16" ht="14.4" customHeight="1" x14ac:dyDescent="0.25">
      <c r="A6060" t="s">
        <v>2054</v>
      </c>
      <c r="I6060" s="285" t="s">
        <v>1850</v>
      </c>
      <c r="J6060" t="s">
        <v>1093</v>
      </c>
      <c r="K6060" s="300">
        <v>84751626</v>
      </c>
      <c r="L6060" s="286">
        <f>ROWS(K$5:K6060)</f>
        <v>6056</v>
      </c>
      <c r="M6060" s="286" t="str">
        <f>IF(I6060='5.1'!$E$5,TXM!L6060,"")</f>
        <v/>
      </c>
      <c r="N6060" t="str">
        <f>IFERROR(SMALL($M$5:$M$8000,ROWS($M$5:M6060)),"")</f>
        <v/>
      </c>
      <c r="P6060" t="s">
        <v>2054</v>
      </c>
    </row>
    <row r="6061" spans="1:16" ht="14.4" customHeight="1" x14ac:dyDescent="0.25">
      <c r="A6061" t="s">
        <v>2054</v>
      </c>
      <c r="I6061" s="285" t="s">
        <v>1850</v>
      </c>
      <c r="J6061" t="s">
        <v>810</v>
      </c>
      <c r="K6061" s="300">
        <v>66699977</v>
      </c>
      <c r="L6061" s="286">
        <f>ROWS(K$5:K6061)</f>
        <v>6057</v>
      </c>
      <c r="M6061" s="286" t="str">
        <f>IF(I6061='5.1'!$E$5,TXM!L6061,"")</f>
        <v/>
      </c>
      <c r="N6061" t="str">
        <f>IFERROR(SMALL($M$5:$M$8000,ROWS($M$5:M6061)),"")</f>
        <v/>
      </c>
      <c r="P6061" t="s">
        <v>2054</v>
      </c>
    </row>
    <row r="6062" spans="1:16" ht="14.4" customHeight="1" x14ac:dyDescent="0.25">
      <c r="A6062" t="s">
        <v>2054</v>
      </c>
      <c r="I6062" s="285" t="s">
        <v>1850</v>
      </c>
      <c r="J6062" t="s">
        <v>1080</v>
      </c>
      <c r="K6062" s="300">
        <v>51147659</v>
      </c>
      <c r="L6062" s="286">
        <f>ROWS(K$5:K6062)</f>
        <v>6058</v>
      </c>
      <c r="M6062" s="286" t="str">
        <f>IF(I6062='5.1'!$E$5,TXM!L6062,"")</f>
        <v/>
      </c>
      <c r="N6062" t="str">
        <f>IFERROR(SMALL($M$5:$M$8000,ROWS($M$5:M6062)),"")</f>
        <v/>
      </c>
      <c r="P6062" t="s">
        <v>2054</v>
      </c>
    </row>
    <row r="6063" spans="1:16" ht="14.4" customHeight="1" x14ac:dyDescent="0.25">
      <c r="A6063" t="s">
        <v>2054</v>
      </c>
      <c r="I6063" s="285" t="s">
        <v>1850</v>
      </c>
      <c r="J6063" t="s">
        <v>1085</v>
      </c>
      <c r="K6063" s="300">
        <v>38019657</v>
      </c>
      <c r="L6063" s="286">
        <f>ROWS(K$5:K6063)</f>
        <v>6059</v>
      </c>
      <c r="M6063" s="286" t="str">
        <f>IF(I6063='5.1'!$E$5,TXM!L6063,"")</f>
        <v/>
      </c>
      <c r="N6063" t="str">
        <f>IFERROR(SMALL($M$5:$M$8000,ROWS($M$5:M6063)),"")</f>
        <v/>
      </c>
      <c r="P6063" t="s">
        <v>2054</v>
      </c>
    </row>
    <row r="6064" spans="1:16" ht="14.4" customHeight="1" x14ac:dyDescent="0.25">
      <c r="A6064" t="s">
        <v>2054</v>
      </c>
      <c r="I6064" s="285" t="s">
        <v>1850</v>
      </c>
      <c r="J6064" t="s">
        <v>784</v>
      </c>
      <c r="K6064" s="300">
        <v>32798388</v>
      </c>
      <c r="L6064" s="286">
        <f>ROWS(K$5:K6064)</f>
        <v>6060</v>
      </c>
      <c r="M6064" s="286" t="str">
        <f>IF(I6064='5.1'!$E$5,TXM!L6064,"")</f>
        <v/>
      </c>
      <c r="N6064" t="str">
        <f>IFERROR(SMALL($M$5:$M$8000,ROWS($M$5:M6064)),"")</f>
        <v/>
      </c>
      <c r="P6064" t="s">
        <v>2054</v>
      </c>
    </row>
    <row r="6065" spans="1:16" ht="14.4" customHeight="1" x14ac:dyDescent="0.25">
      <c r="A6065" t="s">
        <v>2054</v>
      </c>
      <c r="I6065" s="285" t="s">
        <v>1850</v>
      </c>
      <c r="J6065" t="s">
        <v>782</v>
      </c>
      <c r="K6065" s="300">
        <v>31589991</v>
      </c>
      <c r="L6065" s="286">
        <f>ROWS(K$5:K6065)</f>
        <v>6061</v>
      </c>
      <c r="M6065" s="286" t="str">
        <f>IF(I6065='5.1'!$E$5,TXM!L6065,"")</f>
        <v/>
      </c>
      <c r="N6065" t="str">
        <f>IFERROR(SMALL($M$5:$M$8000,ROWS($M$5:M6065)),"")</f>
        <v/>
      </c>
      <c r="P6065" t="s">
        <v>2054</v>
      </c>
    </row>
    <row r="6066" spans="1:16" ht="14.4" customHeight="1" x14ac:dyDescent="0.25">
      <c r="A6066" t="s">
        <v>2054</v>
      </c>
      <c r="I6066" s="285" t="s">
        <v>1850</v>
      </c>
      <c r="J6066" t="s">
        <v>102</v>
      </c>
      <c r="K6066" s="300">
        <v>28987912</v>
      </c>
      <c r="L6066" s="286">
        <f>ROWS(K$5:K6066)</f>
        <v>6062</v>
      </c>
      <c r="M6066" s="286" t="str">
        <f>IF(I6066='5.1'!$E$5,TXM!L6066,"")</f>
        <v/>
      </c>
      <c r="N6066" t="str">
        <f>IFERROR(SMALL($M$5:$M$8000,ROWS($M$5:M6066)),"")</f>
        <v/>
      </c>
      <c r="P6066" t="s">
        <v>2054</v>
      </c>
    </row>
    <row r="6067" spans="1:16" ht="14.4" customHeight="1" x14ac:dyDescent="0.25">
      <c r="A6067" t="s">
        <v>2054</v>
      </c>
      <c r="I6067" s="285" t="s">
        <v>1850</v>
      </c>
      <c r="J6067" t="s">
        <v>1096</v>
      </c>
      <c r="K6067" s="300">
        <v>21055546</v>
      </c>
      <c r="L6067" s="286">
        <f>ROWS(K$5:K6067)</f>
        <v>6063</v>
      </c>
      <c r="M6067" s="286" t="str">
        <f>IF(I6067='5.1'!$E$5,TXM!L6067,"")</f>
        <v/>
      </c>
      <c r="N6067" t="str">
        <f>IFERROR(SMALL($M$5:$M$8000,ROWS($M$5:M6067)),"")</f>
        <v/>
      </c>
      <c r="P6067" t="s">
        <v>2054</v>
      </c>
    </row>
    <row r="6068" spans="1:16" ht="14.4" customHeight="1" x14ac:dyDescent="0.25">
      <c r="A6068" t="s">
        <v>2054</v>
      </c>
      <c r="I6068" s="285" t="s">
        <v>1850</v>
      </c>
      <c r="J6068" t="s">
        <v>1076</v>
      </c>
      <c r="K6068" s="300">
        <v>9179303</v>
      </c>
      <c r="L6068" s="286">
        <f>ROWS(K$5:K6068)</f>
        <v>6064</v>
      </c>
      <c r="M6068" s="286" t="str">
        <f>IF(I6068='5.1'!$E$5,TXM!L6068,"")</f>
        <v/>
      </c>
      <c r="N6068" t="str">
        <f>IFERROR(SMALL($M$5:$M$8000,ROWS($M$5:M6068)),"")</f>
        <v/>
      </c>
      <c r="P6068" t="s">
        <v>2054</v>
      </c>
    </row>
    <row r="6069" spans="1:16" ht="14.4" customHeight="1" x14ac:dyDescent="0.25">
      <c r="A6069" t="s">
        <v>2054</v>
      </c>
      <c r="I6069" s="285" t="s">
        <v>1850</v>
      </c>
      <c r="J6069" t="s">
        <v>707</v>
      </c>
      <c r="K6069" s="300">
        <v>7344504</v>
      </c>
      <c r="L6069" s="286">
        <f>ROWS(K$5:K6069)</f>
        <v>6065</v>
      </c>
      <c r="M6069" s="286" t="str">
        <f>IF(I6069='5.1'!$E$5,TXM!L6069,"")</f>
        <v/>
      </c>
      <c r="N6069" t="str">
        <f>IFERROR(SMALL($M$5:$M$8000,ROWS($M$5:M6069)),"")</f>
        <v/>
      </c>
      <c r="P6069" t="s">
        <v>2054</v>
      </c>
    </row>
    <row r="6070" spans="1:16" ht="14.4" customHeight="1" x14ac:dyDescent="0.25">
      <c r="A6070" t="s">
        <v>2054</v>
      </c>
      <c r="I6070" s="285" t="s">
        <v>1850</v>
      </c>
      <c r="J6070" t="s">
        <v>1097</v>
      </c>
      <c r="K6070" s="300">
        <v>7200210</v>
      </c>
      <c r="L6070" s="286">
        <f>ROWS(K$5:K6070)</f>
        <v>6066</v>
      </c>
      <c r="M6070" s="286" t="str">
        <f>IF(I6070='5.1'!$E$5,TXM!L6070,"")</f>
        <v/>
      </c>
      <c r="N6070" t="str">
        <f>IFERROR(SMALL($M$5:$M$8000,ROWS($M$5:M6070)),"")</f>
        <v/>
      </c>
      <c r="P6070" t="s">
        <v>2054</v>
      </c>
    </row>
    <row r="6071" spans="1:16" ht="14.4" customHeight="1" x14ac:dyDescent="0.25">
      <c r="A6071" t="s">
        <v>2054</v>
      </c>
      <c r="I6071" s="285" t="s">
        <v>1850</v>
      </c>
      <c r="J6071" t="s">
        <v>1081</v>
      </c>
      <c r="K6071" s="300">
        <v>5917207</v>
      </c>
      <c r="L6071" s="286">
        <f>ROWS(K$5:K6071)</f>
        <v>6067</v>
      </c>
      <c r="M6071" s="286" t="str">
        <f>IF(I6071='5.1'!$E$5,TXM!L6071,"")</f>
        <v/>
      </c>
      <c r="N6071" t="str">
        <f>IFERROR(SMALL($M$5:$M$8000,ROWS($M$5:M6071)),"")</f>
        <v/>
      </c>
      <c r="P6071" t="s">
        <v>2054</v>
      </c>
    </row>
    <row r="6072" spans="1:16" ht="14.4" customHeight="1" x14ac:dyDescent="0.25">
      <c r="A6072" t="s">
        <v>2054</v>
      </c>
      <c r="I6072" s="285" t="s">
        <v>1850</v>
      </c>
      <c r="J6072" t="s">
        <v>774</v>
      </c>
      <c r="K6072" s="300">
        <v>5678366</v>
      </c>
      <c r="L6072" s="286">
        <f>ROWS(K$5:K6072)</f>
        <v>6068</v>
      </c>
      <c r="M6072" s="286" t="str">
        <f>IF(I6072='5.1'!$E$5,TXM!L6072,"")</f>
        <v/>
      </c>
      <c r="N6072" t="str">
        <f>IFERROR(SMALL($M$5:$M$8000,ROWS($M$5:M6072)),"")</f>
        <v/>
      </c>
      <c r="P6072" t="s">
        <v>2054</v>
      </c>
    </row>
    <row r="6073" spans="1:16" ht="14.4" customHeight="1" x14ac:dyDescent="0.25">
      <c r="A6073" t="s">
        <v>2054</v>
      </c>
      <c r="I6073" s="285" t="s">
        <v>1850</v>
      </c>
      <c r="J6073" t="s">
        <v>717</v>
      </c>
      <c r="K6073" s="300">
        <v>5666748</v>
      </c>
      <c r="L6073" s="286">
        <f>ROWS(K$5:K6073)</f>
        <v>6069</v>
      </c>
      <c r="M6073" s="286" t="str">
        <f>IF(I6073='5.1'!$E$5,TXM!L6073,"")</f>
        <v/>
      </c>
      <c r="N6073" t="str">
        <f>IFERROR(SMALL($M$5:$M$8000,ROWS($M$5:M6073)),"")</f>
        <v/>
      </c>
      <c r="P6073" t="s">
        <v>2054</v>
      </c>
    </row>
    <row r="6074" spans="1:16" ht="14.4" customHeight="1" x14ac:dyDescent="0.25">
      <c r="A6074" t="s">
        <v>2054</v>
      </c>
      <c r="I6074" s="285" t="s">
        <v>1850</v>
      </c>
      <c r="J6074" t="s">
        <v>802</v>
      </c>
      <c r="K6074" s="300">
        <v>5660787</v>
      </c>
      <c r="L6074" s="286">
        <f>ROWS(K$5:K6074)</f>
        <v>6070</v>
      </c>
      <c r="M6074" s="286" t="str">
        <f>IF(I6074='5.1'!$E$5,TXM!L6074,"")</f>
        <v/>
      </c>
      <c r="N6074" t="str">
        <f>IFERROR(SMALL($M$5:$M$8000,ROWS($M$5:M6074)),"")</f>
        <v/>
      </c>
      <c r="P6074" t="s">
        <v>2054</v>
      </c>
    </row>
    <row r="6075" spans="1:16" ht="14.4" customHeight="1" x14ac:dyDescent="0.25">
      <c r="A6075" t="s">
        <v>2054</v>
      </c>
      <c r="I6075" s="285" t="s">
        <v>1850</v>
      </c>
      <c r="J6075" t="s">
        <v>804</v>
      </c>
      <c r="K6075" s="300">
        <v>3140877</v>
      </c>
      <c r="L6075" s="286">
        <f>ROWS(K$5:K6075)</f>
        <v>6071</v>
      </c>
      <c r="M6075" s="286" t="str">
        <f>IF(I6075='5.1'!$E$5,TXM!L6075,"")</f>
        <v/>
      </c>
      <c r="N6075" t="str">
        <f>IFERROR(SMALL($M$5:$M$8000,ROWS($M$5:M6075)),"")</f>
        <v/>
      </c>
      <c r="P6075" t="s">
        <v>2054</v>
      </c>
    </row>
    <row r="6076" spans="1:16" ht="14.4" customHeight="1" x14ac:dyDescent="0.25">
      <c r="A6076" t="s">
        <v>2054</v>
      </c>
      <c r="I6076" s="285" t="s">
        <v>1850</v>
      </c>
      <c r="J6076" t="s">
        <v>719</v>
      </c>
      <c r="K6076" s="300">
        <v>2729315</v>
      </c>
      <c r="L6076" s="286">
        <f>ROWS(K$5:K6076)</f>
        <v>6072</v>
      </c>
      <c r="M6076" s="286" t="str">
        <f>IF(I6076='5.1'!$E$5,TXM!L6076,"")</f>
        <v/>
      </c>
      <c r="N6076" t="str">
        <f>IFERROR(SMALL($M$5:$M$8000,ROWS($M$5:M6076)),"")</f>
        <v/>
      </c>
      <c r="P6076" t="s">
        <v>2054</v>
      </c>
    </row>
    <row r="6077" spans="1:16" ht="14.4" customHeight="1" x14ac:dyDescent="0.25">
      <c r="A6077" t="s">
        <v>2054</v>
      </c>
      <c r="I6077" s="285" t="s">
        <v>1850</v>
      </c>
      <c r="J6077" t="s">
        <v>113</v>
      </c>
      <c r="K6077" s="300">
        <v>1353959</v>
      </c>
      <c r="L6077" s="286">
        <f>ROWS(K$5:K6077)</f>
        <v>6073</v>
      </c>
      <c r="M6077" s="286" t="str">
        <f>IF(I6077='5.1'!$E$5,TXM!L6077,"")</f>
        <v/>
      </c>
      <c r="N6077" t="str">
        <f>IFERROR(SMALL($M$5:$M$8000,ROWS($M$5:M6077)),"")</f>
        <v/>
      </c>
      <c r="P6077" t="s">
        <v>2054</v>
      </c>
    </row>
    <row r="6078" spans="1:16" ht="14.4" customHeight="1" x14ac:dyDescent="0.25">
      <c r="A6078" t="s">
        <v>2054</v>
      </c>
      <c r="I6078" s="285" t="s">
        <v>1850</v>
      </c>
      <c r="J6078" t="s">
        <v>725</v>
      </c>
      <c r="K6078" s="300">
        <v>1296206</v>
      </c>
      <c r="L6078" s="286">
        <f>ROWS(K$5:K6078)</f>
        <v>6074</v>
      </c>
      <c r="M6078" s="286" t="str">
        <f>IF(I6078='5.1'!$E$5,TXM!L6078,"")</f>
        <v/>
      </c>
      <c r="N6078" t="str">
        <f>IFERROR(SMALL($M$5:$M$8000,ROWS($M$5:M6078)),"")</f>
        <v/>
      </c>
      <c r="P6078" t="s">
        <v>2054</v>
      </c>
    </row>
    <row r="6079" spans="1:16" ht="14.4" customHeight="1" x14ac:dyDescent="0.25">
      <c r="A6079" t="s">
        <v>2054</v>
      </c>
      <c r="I6079" s="285" t="s">
        <v>1850</v>
      </c>
      <c r="J6079" t="s">
        <v>1090</v>
      </c>
      <c r="K6079" s="300">
        <v>1240029</v>
      </c>
      <c r="L6079" s="286">
        <f>ROWS(K$5:K6079)</f>
        <v>6075</v>
      </c>
      <c r="M6079" s="286" t="str">
        <f>IF(I6079='5.1'!$E$5,TXM!L6079,"")</f>
        <v/>
      </c>
      <c r="N6079" t="str">
        <f>IFERROR(SMALL($M$5:$M$8000,ROWS($M$5:M6079)),"")</f>
        <v/>
      </c>
      <c r="P6079" t="s">
        <v>2054</v>
      </c>
    </row>
    <row r="6080" spans="1:16" ht="14.4" customHeight="1" x14ac:dyDescent="0.25">
      <c r="A6080" t="s">
        <v>2054</v>
      </c>
      <c r="I6080" s="285" t="s">
        <v>1850</v>
      </c>
      <c r="J6080" t="s">
        <v>119</v>
      </c>
      <c r="K6080" s="300">
        <v>1230419</v>
      </c>
      <c r="L6080" s="286">
        <f>ROWS(K$5:K6080)</f>
        <v>6076</v>
      </c>
      <c r="M6080" s="286" t="str">
        <f>IF(I6080='5.1'!$E$5,TXM!L6080,"")</f>
        <v/>
      </c>
      <c r="N6080" t="str">
        <f>IFERROR(SMALL($M$5:$M$8000,ROWS($M$5:M6080)),"")</f>
        <v/>
      </c>
      <c r="P6080" t="s">
        <v>2054</v>
      </c>
    </row>
    <row r="6081" spans="1:16" ht="14.4" customHeight="1" x14ac:dyDescent="0.25">
      <c r="A6081" t="s">
        <v>2054</v>
      </c>
      <c r="I6081" s="285" t="s">
        <v>1850</v>
      </c>
      <c r="J6081" t="s">
        <v>786</v>
      </c>
      <c r="K6081" s="300">
        <v>992657</v>
      </c>
      <c r="L6081" s="286">
        <f>ROWS(K$5:K6081)</f>
        <v>6077</v>
      </c>
      <c r="M6081" s="286" t="str">
        <f>IF(I6081='5.1'!$E$5,TXM!L6081,"")</f>
        <v/>
      </c>
      <c r="N6081" t="str">
        <f>IFERROR(SMALL($M$5:$M$8000,ROWS($M$5:M6081)),"")</f>
        <v/>
      </c>
      <c r="P6081" t="s">
        <v>2054</v>
      </c>
    </row>
    <row r="6082" spans="1:16" ht="14.4" customHeight="1" x14ac:dyDescent="0.25">
      <c r="A6082" t="s">
        <v>2054</v>
      </c>
      <c r="I6082" s="285" t="s">
        <v>1850</v>
      </c>
      <c r="J6082" t="s">
        <v>115</v>
      </c>
      <c r="K6082" s="300">
        <v>891920</v>
      </c>
      <c r="L6082" s="286">
        <f>ROWS(K$5:K6082)</f>
        <v>6078</v>
      </c>
      <c r="M6082" s="286" t="str">
        <f>IF(I6082='5.1'!$E$5,TXM!L6082,"")</f>
        <v/>
      </c>
      <c r="N6082" t="str">
        <f>IFERROR(SMALL($M$5:$M$8000,ROWS($M$5:M6082)),"")</f>
        <v/>
      </c>
      <c r="P6082" t="s">
        <v>2054</v>
      </c>
    </row>
    <row r="6083" spans="1:16" ht="14.4" customHeight="1" x14ac:dyDescent="0.25">
      <c r="A6083" t="s">
        <v>2054</v>
      </c>
      <c r="I6083" s="285" t="s">
        <v>1850</v>
      </c>
      <c r="J6083" t="s">
        <v>790</v>
      </c>
      <c r="K6083" s="300">
        <v>800314</v>
      </c>
      <c r="L6083" s="286">
        <f>ROWS(K$5:K6083)</f>
        <v>6079</v>
      </c>
      <c r="M6083" s="286" t="str">
        <f>IF(I6083='5.1'!$E$5,TXM!L6083,"")</f>
        <v/>
      </c>
      <c r="N6083" t="str">
        <f>IFERROR(SMALL($M$5:$M$8000,ROWS($M$5:M6083)),"")</f>
        <v/>
      </c>
      <c r="P6083" t="s">
        <v>2054</v>
      </c>
    </row>
    <row r="6084" spans="1:16" ht="14.4" customHeight="1" x14ac:dyDescent="0.25">
      <c r="A6084" t="s">
        <v>2054</v>
      </c>
      <c r="I6084" s="285" t="s">
        <v>1850</v>
      </c>
      <c r="J6084" t="s">
        <v>117</v>
      </c>
      <c r="K6084" s="300">
        <v>645887</v>
      </c>
      <c r="L6084" s="286">
        <f>ROWS(K$5:K6084)</f>
        <v>6080</v>
      </c>
      <c r="M6084" s="286" t="str">
        <f>IF(I6084='5.1'!$E$5,TXM!L6084,"")</f>
        <v/>
      </c>
      <c r="N6084" t="str">
        <f>IFERROR(SMALL($M$5:$M$8000,ROWS($M$5:M6084)),"")</f>
        <v/>
      </c>
      <c r="P6084" t="s">
        <v>2054</v>
      </c>
    </row>
    <row r="6085" spans="1:16" ht="14.4" customHeight="1" x14ac:dyDescent="0.25">
      <c r="A6085" t="s">
        <v>2054</v>
      </c>
      <c r="I6085" s="285" t="s">
        <v>1850</v>
      </c>
      <c r="J6085" t="s">
        <v>715</v>
      </c>
      <c r="K6085" s="300">
        <v>612966</v>
      </c>
      <c r="L6085" s="286">
        <f>ROWS(K$5:K6085)</f>
        <v>6081</v>
      </c>
      <c r="M6085" s="286" t="str">
        <f>IF(I6085='5.1'!$E$5,TXM!L6085,"")</f>
        <v/>
      </c>
      <c r="N6085" t="str">
        <f>IFERROR(SMALL($M$5:$M$8000,ROWS($M$5:M6085)),"")</f>
        <v/>
      </c>
      <c r="P6085" t="s">
        <v>2054</v>
      </c>
    </row>
    <row r="6086" spans="1:16" ht="14.4" customHeight="1" x14ac:dyDescent="0.25">
      <c r="A6086" t="s">
        <v>2054</v>
      </c>
      <c r="I6086" s="285" t="s">
        <v>1850</v>
      </c>
      <c r="J6086" t="s">
        <v>756</v>
      </c>
      <c r="K6086" s="300">
        <v>578798</v>
      </c>
      <c r="L6086" s="286">
        <f>ROWS(K$5:K6086)</f>
        <v>6082</v>
      </c>
      <c r="M6086" s="286" t="str">
        <f>IF(I6086='5.1'!$E$5,TXM!L6086,"")</f>
        <v/>
      </c>
      <c r="N6086" t="str">
        <f>IFERROR(SMALL($M$5:$M$8000,ROWS($M$5:M6086)),"")</f>
        <v/>
      </c>
      <c r="P6086" t="s">
        <v>2054</v>
      </c>
    </row>
    <row r="6087" spans="1:16" ht="14.4" customHeight="1" x14ac:dyDescent="0.25">
      <c r="A6087" t="s">
        <v>2054</v>
      </c>
      <c r="I6087" s="285" t="s">
        <v>1850</v>
      </c>
      <c r="J6087" t="s">
        <v>814</v>
      </c>
      <c r="K6087" s="300">
        <v>548061</v>
      </c>
      <c r="L6087" s="286">
        <f>ROWS(K$5:K6087)</f>
        <v>6083</v>
      </c>
      <c r="M6087" s="286" t="str">
        <f>IF(I6087='5.1'!$E$5,TXM!L6087,"")</f>
        <v/>
      </c>
      <c r="N6087" t="str">
        <f>IFERROR(SMALL($M$5:$M$8000,ROWS($M$5:M6087)),"")</f>
        <v/>
      </c>
      <c r="P6087" t="s">
        <v>2054</v>
      </c>
    </row>
    <row r="6088" spans="1:16" ht="14.4" customHeight="1" x14ac:dyDescent="0.25">
      <c r="A6088" t="s">
        <v>2054</v>
      </c>
      <c r="I6088" s="285" t="s">
        <v>1850</v>
      </c>
      <c r="J6088" t="s">
        <v>1083</v>
      </c>
      <c r="K6088" s="300">
        <v>535508</v>
      </c>
      <c r="L6088" s="286">
        <f>ROWS(K$5:K6088)</f>
        <v>6084</v>
      </c>
      <c r="M6088" s="286" t="str">
        <f>IF(I6088='5.1'!$E$5,TXM!L6088,"")</f>
        <v/>
      </c>
      <c r="N6088" t="str">
        <f>IFERROR(SMALL($M$5:$M$8000,ROWS($M$5:M6088)),"")</f>
        <v/>
      </c>
      <c r="P6088" t="s">
        <v>2054</v>
      </c>
    </row>
    <row r="6089" spans="1:16" ht="14.4" customHeight="1" x14ac:dyDescent="0.25">
      <c r="A6089" t="s">
        <v>2054</v>
      </c>
      <c r="I6089" s="285" t="s">
        <v>1850</v>
      </c>
      <c r="J6089" t="s">
        <v>106</v>
      </c>
      <c r="K6089" s="300">
        <v>522732</v>
      </c>
      <c r="L6089" s="286">
        <f>ROWS(K$5:K6089)</f>
        <v>6085</v>
      </c>
      <c r="M6089" s="286" t="str">
        <f>IF(I6089='5.1'!$E$5,TXM!L6089,"")</f>
        <v/>
      </c>
      <c r="N6089" t="str">
        <f>IFERROR(SMALL($M$5:$M$8000,ROWS($M$5:M6089)),"")</f>
        <v/>
      </c>
      <c r="P6089" t="s">
        <v>2054</v>
      </c>
    </row>
    <row r="6090" spans="1:16" ht="14.4" customHeight="1" x14ac:dyDescent="0.25">
      <c r="A6090" t="s">
        <v>2054</v>
      </c>
      <c r="I6090" s="285" t="s">
        <v>1850</v>
      </c>
      <c r="J6090" t="s">
        <v>109</v>
      </c>
      <c r="K6090" s="300">
        <v>417372</v>
      </c>
      <c r="L6090" s="286">
        <f>ROWS(K$5:K6090)</f>
        <v>6086</v>
      </c>
      <c r="M6090" s="286" t="str">
        <f>IF(I6090='5.1'!$E$5,TXM!L6090,"")</f>
        <v/>
      </c>
      <c r="N6090" t="str">
        <f>IFERROR(SMALL($M$5:$M$8000,ROWS($M$5:M6090)),"")</f>
        <v/>
      </c>
      <c r="P6090" t="s">
        <v>2054</v>
      </c>
    </row>
    <row r="6091" spans="1:16" ht="14.4" customHeight="1" x14ac:dyDescent="0.25">
      <c r="A6091" t="s">
        <v>2054</v>
      </c>
      <c r="I6091" s="285" t="s">
        <v>1850</v>
      </c>
      <c r="J6091" t="s">
        <v>711</v>
      </c>
      <c r="K6091" s="300">
        <v>413648</v>
      </c>
      <c r="L6091" s="286">
        <f>ROWS(K$5:K6091)</f>
        <v>6087</v>
      </c>
      <c r="M6091" s="286" t="str">
        <f>IF(I6091='5.1'!$E$5,TXM!L6091,"")</f>
        <v/>
      </c>
      <c r="N6091" t="str">
        <f>IFERROR(SMALL($M$5:$M$8000,ROWS($M$5:M6091)),"")</f>
        <v/>
      </c>
      <c r="P6091" t="s">
        <v>2054</v>
      </c>
    </row>
    <row r="6092" spans="1:16" ht="14.4" customHeight="1" x14ac:dyDescent="0.25">
      <c r="A6092" t="s">
        <v>2054</v>
      </c>
      <c r="I6092" s="285" t="s">
        <v>1850</v>
      </c>
      <c r="J6092" t="s">
        <v>723</v>
      </c>
      <c r="K6092" s="300">
        <v>391512</v>
      </c>
      <c r="L6092" s="286">
        <f>ROWS(K$5:K6092)</f>
        <v>6088</v>
      </c>
      <c r="M6092" s="286" t="str">
        <f>IF(I6092='5.1'!$E$5,TXM!L6092,"")</f>
        <v/>
      </c>
      <c r="N6092" t="str">
        <f>IFERROR(SMALL($M$5:$M$8000,ROWS($M$5:M6092)),"")</f>
        <v/>
      </c>
      <c r="P6092" t="s">
        <v>2054</v>
      </c>
    </row>
    <row r="6093" spans="1:16" ht="14.4" customHeight="1" x14ac:dyDescent="0.25">
      <c r="A6093" t="s">
        <v>2054</v>
      </c>
      <c r="I6093" s="285" t="s">
        <v>1850</v>
      </c>
      <c r="J6093" t="s">
        <v>1087</v>
      </c>
      <c r="K6093" s="300">
        <v>384656</v>
      </c>
      <c r="L6093" s="286">
        <f>ROWS(K$5:K6093)</f>
        <v>6089</v>
      </c>
      <c r="M6093" s="286" t="str">
        <f>IF(I6093='5.1'!$E$5,TXM!L6093,"")</f>
        <v/>
      </c>
      <c r="N6093" t="str">
        <f>IFERROR(SMALL($M$5:$M$8000,ROWS($M$5:M6093)),"")</f>
        <v/>
      </c>
      <c r="P6093" t="s">
        <v>2054</v>
      </c>
    </row>
    <row r="6094" spans="1:16" ht="14.4" customHeight="1" x14ac:dyDescent="0.25">
      <c r="A6094" t="s">
        <v>2054</v>
      </c>
      <c r="I6094" s="285" t="s">
        <v>1850</v>
      </c>
      <c r="J6094" t="s">
        <v>750</v>
      </c>
      <c r="K6094" s="300">
        <v>358913</v>
      </c>
      <c r="L6094" s="286">
        <f>ROWS(K$5:K6094)</f>
        <v>6090</v>
      </c>
      <c r="M6094" s="286" t="str">
        <f>IF(I6094='5.1'!$E$5,TXM!L6094,"")</f>
        <v/>
      </c>
      <c r="N6094" t="str">
        <f>IFERROR(SMALL($M$5:$M$8000,ROWS($M$5:M6094)),"")</f>
        <v/>
      </c>
      <c r="P6094" t="s">
        <v>2054</v>
      </c>
    </row>
    <row r="6095" spans="1:16" ht="14.4" customHeight="1" x14ac:dyDescent="0.25">
      <c r="A6095" t="s">
        <v>2054</v>
      </c>
      <c r="I6095" s="285" t="s">
        <v>1850</v>
      </c>
      <c r="J6095" t="s">
        <v>796</v>
      </c>
      <c r="K6095" s="300">
        <v>345648</v>
      </c>
      <c r="L6095" s="286">
        <f>ROWS(K$5:K6095)</f>
        <v>6091</v>
      </c>
      <c r="M6095" s="286" t="str">
        <f>IF(I6095='5.1'!$E$5,TXM!L6095,"")</f>
        <v/>
      </c>
      <c r="N6095" t="str">
        <f>IFERROR(SMALL($M$5:$M$8000,ROWS($M$5:M6095)),"")</f>
        <v/>
      </c>
      <c r="P6095" t="s">
        <v>2054</v>
      </c>
    </row>
    <row r="6096" spans="1:16" ht="14.4" customHeight="1" x14ac:dyDescent="0.25">
      <c r="A6096" t="s">
        <v>2054</v>
      </c>
      <c r="I6096" s="285" t="s">
        <v>1850</v>
      </c>
      <c r="J6096" t="s">
        <v>776</v>
      </c>
      <c r="K6096" s="300">
        <v>344019</v>
      </c>
      <c r="L6096" s="286">
        <f>ROWS(K$5:K6096)</f>
        <v>6092</v>
      </c>
      <c r="M6096" s="286" t="str">
        <f>IF(I6096='5.1'!$E$5,TXM!L6096,"")</f>
        <v/>
      </c>
      <c r="N6096" t="str">
        <f>IFERROR(SMALL($M$5:$M$8000,ROWS($M$5:M6096)),"")</f>
        <v/>
      </c>
      <c r="P6096" t="s">
        <v>2054</v>
      </c>
    </row>
    <row r="6097" spans="1:16" ht="14.4" customHeight="1" x14ac:dyDescent="0.25">
      <c r="A6097" t="s">
        <v>2054</v>
      </c>
      <c r="I6097" s="285" t="s">
        <v>1850</v>
      </c>
      <c r="J6097" t="s">
        <v>760</v>
      </c>
      <c r="K6097" s="300">
        <v>310732</v>
      </c>
      <c r="L6097" s="286">
        <f>ROWS(K$5:K6097)</f>
        <v>6093</v>
      </c>
      <c r="M6097" s="286" t="str">
        <f>IF(I6097='5.1'!$E$5,TXM!L6097,"")</f>
        <v/>
      </c>
      <c r="N6097" t="str">
        <f>IFERROR(SMALL($M$5:$M$8000,ROWS($M$5:M6097)),"")</f>
        <v/>
      </c>
      <c r="P6097" t="s">
        <v>2054</v>
      </c>
    </row>
    <row r="6098" spans="1:16" ht="14.4" customHeight="1" x14ac:dyDescent="0.25">
      <c r="A6098" t="s">
        <v>2054</v>
      </c>
      <c r="I6098" s="285" t="s">
        <v>1850</v>
      </c>
      <c r="J6098" t="s">
        <v>1092</v>
      </c>
      <c r="K6098" s="300">
        <v>294508</v>
      </c>
      <c r="L6098" s="286">
        <f>ROWS(K$5:K6098)</f>
        <v>6094</v>
      </c>
      <c r="M6098" s="286" t="str">
        <f>IF(I6098='5.1'!$E$5,TXM!L6098,"")</f>
        <v/>
      </c>
      <c r="N6098" t="str">
        <f>IFERROR(SMALL($M$5:$M$8000,ROWS($M$5:M6098)),"")</f>
        <v/>
      </c>
      <c r="P6098" t="s">
        <v>2054</v>
      </c>
    </row>
    <row r="6099" spans="1:16" ht="14.4" customHeight="1" x14ac:dyDescent="0.25">
      <c r="A6099" t="s">
        <v>2054</v>
      </c>
      <c r="I6099" s="285" t="s">
        <v>1850</v>
      </c>
      <c r="J6099" t="s">
        <v>116</v>
      </c>
      <c r="K6099" s="300">
        <v>270938</v>
      </c>
      <c r="L6099" s="286">
        <f>ROWS(K$5:K6099)</f>
        <v>6095</v>
      </c>
      <c r="M6099" s="286" t="str">
        <f>IF(I6099='5.1'!$E$5,TXM!L6099,"")</f>
        <v/>
      </c>
      <c r="N6099" t="str">
        <f>IFERROR(SMALL($M$5:$M$8000,ROWS($M$5:M6099)),"")</f>
        <v/>
      </c>
      <c r="P6099" t="s">
        <v>2054</v>
      </c>
    </row>
    <row r="6100" spans="1:16" ht="14.4" customHeight="1" x14ac:dyDescent="0.25">
      <c r="A6100" t="s">
        <v>2054</v>
      </c>
      <c r="I6100" s="285" t="s">
        <v>1850</v>
      </c>
      <c r="J6100" t="s">
        <v>762</v>
      </c>
      <c r="K6100" s="300">
        <v>252083</v>
      </c>
      <c r="L6100" s="286">
        <f>ROWS(K$5:K6100)</f>
        <v>6096</v>
      </c>
      <c r="M6100" s="286" t="str">
        <f>IF(I6100='5.1'!$E$5,TXM!L6100,"")</f>
        <v/>
      </c>
      <c r="N6100" t="str">
        <f>IFERROR(SMALL($M$5:$M$8000,ROWS($M$5:M6100)),"")</f>
        <v/>
      </c>
      <c r="P6100" t="s">
        <v>2054</v>
      </c>
    </row>
    <row r="6101" spans="1:16" ht="14.4" customHeight="1" x14ac:dyDescent="0.25">
      <c r="A6101" t="s">
        <v>2054</v>
      </c>
      <c r="I6101" s="285" t="s">
        <v>1850</v>
      </c>
      <c r="J6101" t="s">
        <v>705</v>
      </c>
      <c r="K6101" s="300">
        <v>213135</v>
      </c>
      <c r="L6101" s="286">
        <f>ROWS(K$5:K6101)</f>
        <v>6097</v>
      </c>
      <c r="M6101" s="286" t="str">
        <f>IF(I6101='5.1'!$E$5,TXM!L6101,"")</f>
        <v/>
      </c>
      <c r="N6101" t="str">
        <f>IFERROR(SMALL($M$5:$M$8000,ROWS($M$5:M6101)),"")</f>
        <v/>
      </c>
      <c r="P6101" t="s">
        <v>2054</v>
      </c>
    </row>
    <row r="6102" spans="1:16" ht="14.4" customHeight="1" x14ac:dyDescent="0.25">
      <c r="A6102" t="s">
        <v>2054</v>
      </c>
      <c r="I6102" s="285" t="s">
        <v>1850</v>
      </c>
      <c r="J6102" t="s">
        <v>111</v>
      </c>
      <c r="K6102" s="300">
        <v>153532</v>
      </c>
      <c r="L6102" s="286">
        <f>ROWS(K$5:K6102)</f>
        <v>6098</v>
      </c>
      <c r="M6102" s="286" t="str">
        <f>IF(I6102='5.1'!$E$5,TXM!L6102,"")</f>
        <v/>
      </c>
      <c r="N6102" t="str">
        <f>IFERROR(SMALL($M$5:$M$8000,ROWS($M$5:M6102)),"")</f>
        <v/>
      </c>
      <c r="P6102" t="s">
        <v>2054</v>
      </c>
    </row>
    <row r="6103" spans="1:16" ht="14.4" customHeight="1" x14ac:dyDescent="0.25">
      <c r="A6103" t="s">
        <v>2054</v>
      </c>
      <c r="I6103" s="285" t="s">
        <v>1850</v>
      </c>
      <c r="J6103" t="s">
        <v>1098</v>
      </c>
      <c r="K6103" s="300">
        <v>144012</v>
      </c>
      <c r="L6103" s="286">
        <f>ROWS(K$5:K6103)</f>
        <v>6099</v>
      </c>
      <c r="M6103" s="286" t="str">
        <f>IF(I6103='5.1'!$E$5,TXM!L6103,"")</f>
        <v/>
      </c>
      <c r="N6103" t="str">
        <f>IFERROR(SMALL($M$5:$M$8000,ROWS($M$5:M6103)),"")</f>
        <v/>
      </c>
      <c r="P6103" t="s">
        <v>2054</v>
      </c>
    </row>
    <row r="6104" spans="1:16" ht="14.4" customHeight="1" x14ac:dyDescent="0.25">
      <c r="A6104" t="s">
        <v>2054</v>
      </c>
      <c r="I6104" s="285" t="s">
        <v>1850</v>
      </c>
      <c r="J6104" t="s">
        <v>766</v>
      </c>
      <c r="K6104" s="300">
        <v>141658</v>
      </c>
      <c r="L6104" s="286">
        <f>ROWS(K$5:K6104)</f>
        <v>6100</v>
      </c>
      <c r="M6104" s="286" t="str">
        <f>IF(I6104='5.1'!$E$5,TXM!L6104,"")</f>
        <v/>
      </c>
      <c r="N6104" t="str">
        <f>IFERROR(SMALL($M$5:$M$8000,ROWS($M$5:M6104)),"")</f>
        <v/>
      </c>
      <c r="P6104" t="s">
        <v>2054</v>
      </c>
    </row>
    <row r="6105" spans="1:16" ht="14.4" customHeight="1" x14ac:dyDescent="0.25">
      <c r="A6105" t="s">
        <v>2054</v>
      </c>
      <c r="I6105" s="285" t="s">
        <v>1850</v>
      </c>
      <c r="J6105" t="s">
        <v>727</v>
      </c>
      <c r="K6105" s="300">
        <v>139153</v>
      </c>
      <c r="L6105" s="286">
        <f>ROWS(K$5:K6105)</f>
        <v>6101</v>
      </c>
      <c r="M6105" s="286" t="str">
        <f>IF(I6105='5.1'!$E$5,TXM!L6105,"")</f>
        <v/>
      </c>
      <c r="N6105" t="str">
        <f>IFERROR(SMALL($M$5:$M$8000,ROWS($M$5:M6105)),"")</f>
        <v/>
      </c>
      <c r="P6105" t="s">
        <v>2054</v>
      </c>
    </row>
    <row r="6106" spans="1:16" ht="14.4" customHeight="1" x14ac:dyDescent="0.25">
      <c r="A6106" t="s">
        <v>2054</v>
      </c>
      <c r="I6106" s="285" t="s">
        <v>1850</v>
      </c>
      <c r="J6106" t="s">
        <v>768</v>
      </c>
      <c r="K6106" s="300">
        <v>123161</v>
      </c>
      <c r="L6106" s="286">
        <f>ROWS(K$5:K6106)</f>
        <v>6102</v>
      </c>
      <c r="M6106" s="286" t="str">
        <f>IF(I6106='5.1'!$E$5,TXM!L6106,"")</f>
        <v/>
      </c>
      <c r="N6106" t="str">
        <f>IFERROR(SMALL($M$5:$M$8000,ROWS($M$5:M6106)),"")</f>
        <v/>
      </c>
      <c r="P6106" t="s">
        <v>2054</v>
      </c>
    </row>
    <row r="6107" spans="1:16" ht="14.4" customHeight="1" x14ac:dyDescent="0.25">
      <c r="A6107" t="s">
        <v>2054</v>
      </c>
      <c r="I6107" s="285" t="s">
        <v>1850</v>
      </c>
      <c r="J6107" t="s">
        <v>104</v>
      </c>
      <c r="K6107" s="300">
        <v>98465</v>
      </c>
      <c r="L6107" s="286">
        <f>ROWS(K$5:K6107)</f>
        <v>6103</v>
      </c>
      <c r="M6107" s="286" t="str">
        <f>IF(I6107='5.1'!$E$5,TXM!L6107,"")</f>
        <v/>
      </c>
      <c r="N6107" t="str">
        <f>IFERROR(SMALL($M$5:$M$8000,ROWS($M$5:M6107)),"")</f>
        <v/>
      </c>
      <c r="P6107" t="s">
        <v>2054</v>
      </c>
    </row>
    <row r="6108" spans="1:16" ht="14.4" customHeight="1" x14ac:dyDescent="0.25">
      <c r="A6108" t="s">
        <v>2054</v>
      </c>
      <c r="I6108" s="285" t="s">
        <v>1850</v>
      </c>
      <c r="J6108" t="s">
        <v>107</v>
      </c>
      <c r="K6108" s="300">
        <v>93326</v>
      </c>
      <c r="L6108" s="286">
        <f>ROWS(K$5:K6108)</f>
        <v>6104</v>
      </c>
      <c r="M6108" s="286" t="str">
        <f>IF(I6108='5.1'!$E$5,TXM!L6108,"")</f>
        <v/>
      </c>
      <c r="N6108" t="str">
        <f>IFERROR(SMALL($M$5:$M$8000,ROWS($M$5:M6108)),"")</f>
        <v/>
      </c>
      <c r="P6108" t="s">
        <v>2054</v>
      </c>
    </row>
    <row r="6109" spans="1:16" ht="14.4" customHeight="1" x14ac:dyDescent="0.25">
      <c r="A6109" t="s">
        <v>2054</v>
      </c>
      <c r="I6109" s="285" t="s">
        <v>1850</v>
      </c>
      <c r="J6109" t="s">
        <v>1078</v>
      </c>
      <c r="K6109" s="300">
        <v>47888</v>
      </c>
      <c r="L6109" s="286">
        <f>ROWS(K$5:K6109)</f>
        <v>6105</v>
      </c>
      <c r="M6109" s="286" t="str">
        <f>IF(I6109='5.1'!$E$5,TXM!L6109,"")</f>
        <v/>
      </c>
      <c r="N6109" t="str">
        <f>IFERROR(SMALL($M$5:$M$8000,ROWS($M$5:M6109)),"")</f>
        <v/>
      </c>
      <c r="P6109" t="s">
        <v>2054</v>
      </c>
    </row>
    <row r="6110" spans="1:16" ht="14.4" customHeight="1" x14ac:dyDescent="0.25">
      <c r="A6110" t="s">
        <v>2054</v>
      </c>
      <c r="I6110" s="285" t="s">
        <v>1850</v>
      </c>
      <c r="J6110" t="s">
        <v>823</v>
      </c>
      <c r="K6110" s="300">
        <v>47520</v>
      </c>
      <c r="L6110" s="286">
        <f>ROWS(K$5:K6110)</f>
        <v>6106</v>
      </c>
      <c r="M6110" s="286" t="str">
        <f>IF(I6110='5.1'!$E$5,TXM!L6110,"")</f>
        <v/>
      </c>
      <c r="N6110" t="str">
        <f>IFERROR(SMALL($M$5:$M$8000,ROWS($M$5:M6110)),"")</f>
        <v/>
      </c>
      <c r="P6110" t="s">
        <v>2054</v>
      </c>
    </row>
    <row r="6111" spans="1:16" ht="14.4" customHeight="1" x14ac:dyDescent="0.25">
      <c r="A6111" t="s">
        <v>2054</v>
      </c>
      <c r="I6111" s="285" t="s">
        <v>1850</v>
      </c>
      <c r="J6111" t="s">
        <v>788</v>
      </c>
      <c r="K6111" s="300">
        <v>32290</v>
      </c>
      <c r="L6111" s="286">
        <f>ROWS(K$5:K6111)</f>
        <v>6107</v>
      </c>
      <c r="M6111" s="286" t="str">
        <f>IF(I6111='5.1'!$E$5,TXM!L6111,"")</f>
        <v/>
      </c>
      <c r="N6111" t="str">
        <f>IFERROR(SMALL($M$5:$M$8000,ROWS($M$5:M6111)),"")</f>
        <v/>
      </c>
      <c r="P6111" t="s">
        <v>2054</v>
      </c>
    </row>
    <row r="6112" spans="1:16" ht="14.4" customHeight="1" x14ac:dyDescent="0.25">
      <c r="A6112" t="s">
        <v>2054</v>
      </c>
      <c r="I6112" s="285" t="s">
        <v>1850</v>
      </c>
      <c r="J6112" t="s">
        <v>734</v>
      </c>
      <c r="K6112" s="300">
        <v>26377</v>
      </c>
      <c r="L6112" s="286">
        <f>ROWS(K$5:K6112)</f>
        <v>6108</v>
      </c>
      <c r="M6112" s="286" t="str">
        <f>IF(I6112='5.1'!$E$5,TXM!L6112,"")</f>
        <v/>
      </c>
      <c r="N6112" t="str">
        <f>IFERROR(SMALL($M$5:$M$8000,ROWS($M$5:M6112)),"")</f>
        <v/>
      </c>
      <c r="P6112" t="s">
        <v>2054</v>
      </c>
    </row>
    <row r="6113" spans="1:16" ht="14.4" customHeight="1" x14ac:dyDescent="0.25">
      <c r="A6113" t="s">
        <v>2054</v>
      </c>
      <c r="I6113" s="285" t="s">
        <v>1850</v>
      </c>
      <c r="J6113" t="s">
        <v>118</v>
      </c>
      <c r="K6113" s="300">
        <v>21743</v>
      </c>
      <c r="L6113" s="286">
        <f>ROWS(K$5:K6113)</f>
        <v>6109</v>
      </c>
      <c r="M6113" s="286" t="str">
        <f>IF(I6113='5.1'!$E$5,TXM!L6113,"")</f>
        <v/>
      </c>
      <c r="N6113" t="str">
        <f>IFERROR(SMALL($M$5:$M$8000,ROWS($M$5:M6113)),"")</f>
        <v/>
      </c>
      <c r="P6113" t="s">
        <v>2054</v>
      </c>
    </row>
    <row r="6114" spans="1:16" ht="14.4" customHeight="1" x14ac:dyDescent="0.25">
      <c r="A6114" t="s">
        <v>2054</v>
      </c>
      <c r="I6114" s="285" t="s">
        <v>1850</v>
      </c>
      <c r="J6114" t="s">
        <v>752</v>
      </c>
      <c r="K6114" s="300">
        <v>18338</v>
      </c>
      <c r="L6114" s="286">
        <f>ROWS(K$5:K6114)</f>
        <v>6110</v>
      </c>
      <c r="M6114" s="286" t="str">
        <f>IF(I6114='5.1'!$E$5,TXM!L6114,"")</f>
        <v/>
      </c>
      <c r="N6114" t="str">
        <f>IFERROR(SMALL($M$5:$M$8000,ROWS($M$5:M6114)),"")</f>
        <v/>
      </c>
      <c r="P6114" t="s">
        <v>2054</v>
      </c>
    </row>
    <row r="6115" spans="1:16" ht="14.4" customHeight="1" x14ac:dyDescent="0.25">
      <c r="A6115" t="s">
        <v>2054</v>
      </c>
      <c r="I6115" s="285" t="s">
        <v>1850</v>
      </c>
      <c r="J6115" t="s">
        <v>780</v>
      </c>
      <c r="K6115" s="300">
        <v>15456</v>
      </c>
      <c r="L6115" s="286">
        <f>ROWS(K$5:K6115)</f>
        <v>6111</v>
      </c>
      <c r="M6115" s="286" t="str">
        <f>IF(I6115='5.1'!$E$5,TXM!L6115,"")</f>
        <v/>
      </c>
      <c r="N6115" t="str">
        <f>IFERROR(SMALL($M$5:$M$8000,ROWS($M$5:M6115)),"")</f>
        <v/>
      </c>
      <c r="P6115" t="s">
        <v>2054</v>
      </c>
    </row>
    <row r="6116" spans="1:16" ht="14.4" customHeight="1" x14ac:dyDescent="0.25">
      <c r="A6116" t="s">
        <v>2054</v>
      </c>
      <c r="I6116" s="285" t="s">
        <v>1850</v>
      </c>
      <c r="J6116" t="s">
        <v>821</v>
      </c>
      <c r="K6116" s="300">
        <v>11517</v>
      </c>
      <c r="L6116" s="286">
        <f>ROWS(K$5:K6116)</f>
        <v>6112</v>
      </c>
      <c r="M6116" s="286" t="str">
        <f>IF(I6116='5.1'!$E$5,TXM!L6116,"")</f>
        <v/>
      </c>
      <c r="N6116" t="str">
        <f>IFERROR(SMALL($M$5:$M$8000,ROWS($M$5:M6116)),"")</f>
        <v/>
      </c>
      <c r="P6116" t="s">
        <v>2054</v>
      </c>
    </row>
    <row r="6117" spans="1:16" ht="14.4" customHeight="1" x14ac:dyDescent="0.25">
      <c r="A6117" t="s">
        <v>2054</v>
      </c>
      <c r="I6117" s="285" t="s">
        <v>1850</v>
      </c>
      <c r="J6117" t="s">
        <v>812</v>
      </c>
      <c r="K6117" s="300">
        <v>10630</v>
      </c>
      <c r="L6117" s="286">
        <f>ROWS(K$5:K6117)</f>
        <v>6113</v>
      </c>
      <c r="M6117" s="286" t="str">
        <f>IF(I6117='5.1'!$E$5,TXM!L6117,"")</f>
        <v/>
      </c>
      <c r="N6117" t="str">
        <f>IFERROR(SMALL($M$5:$M$8000,ROWS($M$5:M6117)),"")</f>
        <v/>
      </c>
      <c r="P6117" t="s">
        <v>2054</v>
      </c>
    </row>
    <row r="6118" spans="1:16" ht="14.4" customHeight="1" x14ac:dyDescent="0.25">
      <c r="A6118" t="s">
        <v>2054</v>
      </c>
      <c r="I6118" s="285" t="s">
        <v>1850</v>
      </c>
      <c r="J6118" t="s">
        <v>742</v>
      </c>
      <c r="K6118" s="300">
        <v>7025</v>
      </c>
      <c r="L6118" s="286">
        <f>ROWS(K$5:K6118)</f>
        <v>6114</v>
      </c>
      <c r="M6118" s="286" t="str">
        <f>IF(I6118='5.1'!$E$5,TXM!L6118,"")</f>
        <v/>
      </c>
      <c r="N6118" t="str">
        <f>IFERROR(SMALL($M$5:$M$8000,ROWS($M$5:M6118)),"")</f>
        <v/>
      </c>
      <c r="P6118" t="s">
        <v>2054</v>
      </c>
    </row>
    <row r="6119" spans="1:16" ht="14.4" customHeight="1" x14ac:dyDescent="0.25">
      <c r="A6119" t="s">
        <v>2054</v>
      </c>
      <c r="I6119" s="285" t="s">
        <v>1850</v>
      </c>
      <c r="J6119" t="s">
        <v>764</v>
      </c>
      <c r="K6119" s="300">
        <v>5564</v>
      </c>
      <c r="L6119" s="286">
        <f>ROWS(K$5:K6119)</f>
        <v>6115</v>
      </c>
      <c r="M6119" s="286" t="str">
        <f>IF(I6119='5.1'!$E$5,TXM!L6119,"")</f>
        <v/>
      </c>
      <c r="N6119" t="str">
        <f>IFERROR(SMALL($M$5:$M$8000,ROWS($M$5:M6119)),"")</f>
        <v/>
      </c>
      <c r="P6119" t="s">
        <v>2054</v>
      </c>
    </row>
    <row r="6120" spans="1:16" ht="14.4" customHeight="1" x14ac:dyDescent="0.25">
      <c r="A6120" t="s">
        <v>2054</v>
      </c>
      <c r="I6120" s="285" t="s">
        <v>1850</v>
      </c>
      <c r="J6120" t="s">
        <v>110</v>
      </c>
      <c r="K6120" s="300">
        <v>4864</v>
      </c>
      <c r="L6120" s="286">
        <f>ROWS(K$5:K6120)</f>
        <v>6116</v>
      </c>
      <c r="M6120" s="286" t="str">
        <f>IF(I6120='5.1'!$E$5,TXM!L6120,"")</f>
        <v/>
      </c>
      <c r="N6120" t="str">
        <f>IFERROR(SMALL($M$5:$M$8000,ROWS($M$5:M6120)),"")</f>
        <v/>
      </c>
      <c r="P6120" t="s">
        <v>2054</v>
      </c>
    </row>
    <row r="6121" spans="1:16" ht="14.4" customHeight="1" x14ac:dyDescent="0.25">
      <c r="A6121" t="s">
        <v>2054</v>
      </c>
      <c r="I6121" s="285" t="s">
        <v>1850</v>
      </c>
      <c r="J6121" t="s">
        <v>1094</v>
      </c>
      <c r="K6121" s="300">
        <v>3868</v>
      </c>
      <c r="L6121" s="286">
        <f>ROWS(K$5:K6121)</f>
        <v>6117</v>
      </c>
      <c r="M6121" s="286" t="str">
        <f>IF(I6121='5.1'!$E$5,TXM!L6121,"")</f>
        <v/>
      </c>
      <c r="N6121" t="str">
        <f>IFERROR(SMALL($M$5:$M$8000,ROWS($M$5:M6121)),"")</f>
        <v/>
      </c>
      <c r="P6121" t="s">
        <v>2054</v>
      </c>
    </row>
    <row r="6122" spans="1:16" ht="14.4" customHeight="1" x14ac:dyDescent="0.25">
      <c r="A6122" t="s">
        <v>2054</v>
      </c>
      <c r="I6122" s="285" t="s">
        <v>1850</v>
      </c>
      <c r="J6122" t="s">
        <v>772</v>
      </c>
      <c r="K6122" s="300">
        <v>2524</v>
      </c>
      <c r="L6122" s="286">
        <f>ROWS(K$5:K6122)</f>
        <v>6118</v>
      </c>
      <c r="M6122" s="286" t="str">
        <f>IF(I6122='5.1'!$E$5,TXM!L6122,"")</f>
        <v/>
      </c>
      <c r="N6122" t="str">
        <f>IFERROR(SMALL($M$5:$M$8000,ROWS($M$5:M6122)),"")</f>
        <v/>
      </c>
      <c r="P6122" t="s">
        <v>2054</v>
      </c>
    </row>
    <row r="6123" spans="1:16" ht="14.4" customHeight="1" x14ac:dyDescent="0.25">
      <c r="A6123" t="s">
        <v>2054</v>
      </c>
      <c r="I6123" s="285" t="s">
        <v>1850</v>
      </c>
      <c r="J6123" t="s">
        <v>770</v>
      </c>
      <c r="K6123" s="300">
        <v>2400</v>
      </c>
      <c r="L6123" s="286">
        <f>ROWS(K$5:K6123)</f>
        <v>6119</v>
      </c>
      <c r="M6123" s="286" t="str">
        <f>IF(I6123='5.1'!$E$5,TXM!L6123,"")</f>
        <v/>
      </c>
      <c r="N6123" t="str">
        <f>IFERROR(SMALL($M$5:$M$8000,ROWS($M$5:M6123)),"")</f>
        <v/>
      </c>
      <c r="P6123" t="s">
        <v>2054</v>
      </c>
    </row>
    <row r="6124" spans="1:16" ht="14.4" customHeight="1" x14ac:dyDescent="0.25">
      <c r="A6124" t="s">
        <v>2054</v>
      </c>
      <c r="I6124" s="285" t="s">
        <v>1850</v>
      </c>
      <c r="J6124" t="s">
        <v>818</v>
      </c>
      <c r="K6124" s="300">
        <v>2321</v>
      </c>
      <c r="L6124" s="286">
        <f>ROWS(K$5:K6124)</f>
        <v>6120</v>
      </c>
      <c r="M6124" s="286" t="str">
        <f>IF(I6124='5.1'!$E$5,TXM!L6124,"")</f>
        <v/>
      </c>
      <c r="N6124" t="str">
        <f>IFERROR(SMALL($M$5:$M$8000,ROWS($M$5:M6124)),"")</f>
        <v/>
      </c>
      <c r="P6124" t="s">
        <v>2054</v>
      </c>
    </row>
    <row r="6125" spans="1:16" ht="14.4" customHeight="1" x14ac:dyDescent="0.25">
      <c r="A6125" t="s">
        <v>2054</v>
      </c>
      <c r="I6125" s="285" t="s">
        <v>1850</v>
      </c>
      <c r="J6125" t="s">
        <v>794</v>
      </c>
      <c r="K6125" s="300">
        <v>706</v>
      </c>
      <c r="L6125" s="286">
        <f>ROWS(K$5:K6125)</f>
        <v>6121</v>
      </c>
      <c r="M6125" s="286" t="str">
        <f>IF(I6125='5.1'!$E$5,TXM!L6125,"")</f>
        <v/>
      </c>
      <c r="N6125" t="str">
        <f>IFERROR(SMALL($M$5:$M$8000,ROWS($M$5:M6125)),"")</f>
        <v/>
      </c>
      <c r="P6125" t="s">
        <v>2054</v>
      </c>
    </row>
    <row r="6126" spans="1:16" ht="14.4" customHeight="1" x14ac:dyDescent="0.25">
      <c r="A6126" t="s">
        <v>2054</v>
      </c>
      <c r="I6126" s="285" t="s">
        <v>1850</v>
      </c>
      <c r="J6126" t="s">
        <v>197</v>
      </c>
      <c r="K6126" s="300">
        <v>505</v>
      </c>
      <c r="L6126" s="286">
        <f>ROWS(K$5:K6126)</f>
        <v>6122</v>
      </c>
      <c r="M6126" s="286" t="str">
        <f>IF(I6126='5.1'!$E$5,TXM!L6126,"")</f>
        <v/>
      </c>
      <c r="N6126" t="str">
        <f>IFERROR(SMALL($M$5:$M$8000,ROWS($M$5:M6126)),"")</f>
        <v/>
      </c>
      <c r="P6126" t="s">
        <v>2054</v>
      </c>
    </row>
    <row r="6127" spans="1:16" ht="14.4" customHeight="1" x14ac:dyDescent="0.25">
      <c r="A6127" t="s">
        <v>2054</v>
      </c>
      <c r="I6127" s="285" t="s">
        <v>1850</v>
      </c>
      <c r="J6127" t="s">
        <v>746</v>
      </c>
      <c r="K6127" s="300">
        <v>72</v>
      </c>
      <c r="L6127" s="286">
        <f>ROWS(K$5:K6127)</f>
        <v>6123</v>
      </c>
      <c r="M6127" s="286" t="str">
        <f>IF(I6127='5.1'!$E$5,TXM!L6127,"")</f>
        <v/>
      </c>
      <c r="N6127" t="str">
        <f>IFERROR(SMALL($M$5:$M$8000,ROWS($M$5:M6127)),"")</f>
        <v/>
      </c>
      <c r="P6127" t="s">
        <v>2054</v>
      </c>
    </row>
    <row r="6128" spans="1:16" ht="14.4" customHeight="1" x14ac:dyDescent="0.25">
      <c r="A6128" t="s">
        <v>2054</v>
      </c>
      <c r="I6128" s="285" t="s">
        <v>1852</v>
      </c>
      <c r="J6128" t="s">
        <v>808</v>
      </c>
      <c r="K6128" s="300">
        <v>6748135519</v>
      </c>
      <c r="L6128" s="286">
        <f>ROWS(K$5:K6128)</f>
        <v>6124</v>
      </c>
      <c r="M6128" s="286" t="str">
        <f>IF(I6128='5.1'!$E$5,TXM!L6128,"")</f>
        <v/>
      </c>
      <c r="N6128" t="str">
        <f>IFERROR(SMALL($M$5:$M$8000,ROWS($M$5:M6128)),"")</f>
        <v/>
      </c>
      <c r="P6128" t="s">
        <v>2054</v>
      </c>
    </row>
    <row r="6129" spans="1:16" ht="14.4" customHeight="1" x14ac:dyDescent="0.25">
      <c r="A6129" t="s">
        <v>2054</v>
      </c>
      <c r="I6129" s="285" t="s">
        <v>1852</v>
      </c>
      <c r="J6129" t="s">
        <v>806</v>
      </c>
      <c r="K6129" s="300">
        <v>1178178345</v>
      </c>
      <c r="L6129" s="286">
        <f>ROWS(K$5:K6129)</f>
        <v>6125</v>
      </c>
      <c r="M6129" s="286" t="str">
        <f>IF(I6129='5.1'!$E$5,TXM!L6129,"")</f>
        <v/>
      </c>
      <c r="N6129" t="str">
        <f>IFERROR(SMALL($M$5:$M$8000,ROWS($M$5:M6129)),"")</f>
        <v/>
      </c>
      <c r="P6129" t="s">
        <v>2054</v>
      </c>
    </row>
    <row r="6130" spans="1:16" ht="14.4" customHeight="1" x14ac:dyDescent="0.25">
      <c r="A6130" t="s">
        <v>2054</v>
      </c>
      <c r="I6130" s="285" t="s">
        <v>1852</v>
      </c>
      <c r="J6130" t="s">
        <v>766</v>
      </c>
      <c r="K6130" s="300">
        <v>633269532</v>
      </c>
      <c r="L6130" s="286">
        <f>ROWS(K$5:K6130)</f>
        <v>6126</v>
      </c>
      <c r="M6130" s="286" t="str">
        <f>IF(I6130='5.1'!$E$5,TXM!L6130,"")</f>
        <v/>
      </c>
      <c r="N6130" t="str">
        <f>IFERROR(SMALL($M$5:$M$8000,ROWS($M$5:M6130)),"")</f>
        <v/>
      </c>
      <c r="P6130" t="s">
        <v>2054</v>
      </c>
    </row>
    <row r="6131" spans="1:16" ht="14.4" customHeight="1" x14ac:dyDescent="0.25">
      <c r="A6131" t="s">
        <v>2054</v>
      </c>
      <c r="I6131" s="285" t="s">
        <v>1852</v>
      </c>
      <c r="J6131" t="s">
        <v>1096</v>
      </c>
      <c r="K6131" s="300">
        <v>408317852</v>
      </c>
      <c r="L6131" s="286">
        <f>ROWS(K$5:K6131)</f>
        <v>6127</v>
      </c>
      <c r="M6131" s="286" t="str">
        <f>IF(I6131='5.1'!$E$5,TXM!L6131,"")</f>
        <v/>
      </c>
      <c r="N6131" t="str">
        <f>IFERROR(SMALL($M$5:$M$8000,ROWS($M$5:M6131)),"")</f>
        <v/>
      </c>
      <c r="P6131" t="s">
        <v>2054</v>
      </c>
    </row>
    <row r="6132" spans="1:16" ht="14.4" customHeight="1" x14ac:dyDescent="0.25">
      <c r="A6132" t="s">
        <v>2054</v>
      </c>
      <c r="I6132" s="285" t="s">
        <v>1852</v>
      </c>
      <c r="J6132" t="s">
        <v>106</v>
      </c>
      <c r="K6132" s="300">
        <v>338789851</v>
      </c>
      <c r="L6132" s="286">
        <f>ROWS(K$5:K6132)</f>
        <v>6128</v>
      </c>
      <c r="M6132" s="286" t="str">
        <f>IF(I6132='5.1'!$E$5,TXM!L6132,"")</f>
        <v/>
      </c>
      <c r="N6132" t="str">
        <f>IFERROR(SMALL($M$5:$M$8000,ROWS($M$5:M6132)),"")</f>
        <v/>
      </c>
      <c r="P6132" t="s">
        <v>2054</v>
      </c>
    </row>
    <row r="6133" spans="1:16" ht="14.4" customHeight="1" x14ac:dyDescent="0.25">
      <c r="A6133" t="s">
        <v>2054</v>
      </c>
      <c r="I6133" s="285" t="s">
        <v>1852</v>
      </c>
      <c r="J6133" t="s">
        <v>199</v>
      </c>
      <c r="K6133" s="300">
        <v>249661863</v>
      </c>
      <c r="L6133" s="286">
        <f>ROWS(K$5:K6133)</f>
        <v>6129</v>
      </c>
      <c r="M6133" s="286" t="str">
        <f>IF(I6133='5.1'!$E$5,TXM!L6133,"")</f>
        <v/>
      </c>
      <c r="N6133" t="str">
        <f>IFERROR(SMALL($M$5:$M$8000,ROWS($M$5:M6133)),"")</f>
        <v/>
      </c>
      <c r="P6133" t="s">
        <v>2054</v>
      </c>
    </row>
    <row r="6134" spans="1:16" ht="14.4" customHeight="1" x14ac:dyDescent="0.25">
      <c r="A6134" t="s">
        <v>2054</v>
      </c>
      <c r="I6134" s="285" t="s">
        <v>1852</v>
      </c>
      <c r="J6134" t="s">
        <v>762</v>
      </c>
      <c r="K6134" s="300">
        <v>192193784</v>
      </c>
      <c r="L6134" s="286">
        <f>ROWS(K$5:K6134)</f>
        <v>6130</v>
      </c>
      <c r="M6134" s="286" t="str">
        <f>IF(I6134='5.1'!$E$5,TXM!L6134,"")</f>
        <v/>
      </c>
      <c r="N6134" t="str">
        <f>IFERROR(SMALL($M$5:$M$8000,ROWS($M$5:M6134)),"")</f>
        <v/>
      </c>
      <c r="P6134" t="s">
        <v>2054</v>
      </c>
    </row>
    <row r="6135" spans="1:16" ht="14.4" customHeight="1" x14ac:dyDescent="0.25">
      <c r="A6135" t="s">
        <v>2054</v>
      </c>
      <c r="I6135" s="285" t="s">
        <v>1852</v>
      </c>
      <c r="J6135" t="s">
        <v>760</v>
      </c>
      <c r="K6135" s="300">
        <v>178311641</v>
      </c>
      <c r="L6135" s="286">
        <f>ROWS(K$5:K6135)</f>
        <v>6131</v>
      </c>
      <c r="M6135" s="286" t="str">
        <f>IF(I6135='5.1'!$E$5,TXM!L6135,"")</f>
        <v/>
      </c>
      <c r="N6135" t="str">
        <f>IFERROR(SMALL($M$5:$M$8000,ROWS($M$5:M6135)),"")</f>
        <v/>
      </c>
      <c r="P6135" t="s">
        <v>2054</v>
      </c>
    </row>
    <row r="6136" spans="1:16" ht="14.4" customHeight="1" x14ac:dyDescent="0.25">
      <c r="A6136" t="s">
        <v>2054</v>
      </c>
      <c r="I6136" s="285" t="s">
        <v>1852</v>
      </c>
      <c r="J6136" t="s">
        <v>1093</v>
      </c>
      <c r="K6136" s="300">
        <v>173111711</v>
      </c>
      <c r="L6136" s="286">
        <f>ROWS(K$5:K6136)</f>
        <v>6132</v>
      </c>
      <c r="M6136" s="286" t="str">
        <f>IF(I6136='5.1'!$E$5,TXM!L6136,"")</f>
        <v/>
      </c>
      <c r="N6136" t="str">
        <f>IFERROR(SMALL($M$5:$M$8000,ROWS($M$5:M6136)),"")</f>
        <v/>
      </c>
      <c r="P6136" t="s">
        <v>2054</v>
      </c>
    </row>
    <row r="6137" spans="1:16" ht="14.4" customHeight="1" x14ac:dyDescent="0.25">
      <c r="A6137" t="s">
        <v>2054</v>
      </c>
      <c r="I6137" s="285" t="s">
        <v>1852</v>
      </c>
      <c r="J6137" t="s">
        <v>814</v>
      </c>
      <c r="K6137" s="300">
        <v>162949929</v>
      </c>
      <c r="L6137" s="286">
        <f>ROWS(K$5:K6137)</f>
        <v>6133</v>
      </c>
      <c r="M6137" s="286" t="str">
        <f>IF(I6137='5.1'!$E$5,TXM!L6137,"")</f>
        <v/>
      </c>
      <c r="N6137" t="str">
        <f>IFERROR(SMALL($M$5:$M$8000,ROWS($M$5:M6137)),"")</f>
        <v/>
      </c>
      <c r="P6137" t="s">
        <v>2054</v>
      </c>
    </row>
    <row r="6138" spans="1:16" ht="14.4" customHeight="1" x14ac:dyDescent="0.25">
      <c r="A6138" t="s">
        <v>2054</v>
      </c>
      <c r="I6138" s="285" t="s">
        <v>1852</v>
      </c>
      <c r="J6138" t="s">
        <v>107</v>
      </c>
      <c r="K6138" s="300">
        <v>138776897</v>
      </c>
      <c r="L6138" s="286">
        <f>ROWS(K$5:K6138)</f>
        <v>6134</v>
      </c>
      <c r="M6138" s="286" t="str">
        <f>IF(I6138='5.1'!$E$5,TXM!L6138,"")</f>
        <v/>
      </c>
      <c r="N6138" t="str">
        <f>IFERROR(SMALL($M$5:$M$8000,ROWS($M$5:M6138)),"")</f>
        <v/>
      </c>
      <c r="P6138" t="s">
        <v>2054</v>
      </c>
    </row>
    <row r="6139" spans="1:16" ht="14.4" customHeight="1" x14ac:dyDescent="0.25">
      <c r="A6139" t="s">
        <v>2054</v>
      </c>
      <c r="I6139" s="285" t="s">
        <v>1852</v>
      </c>
      <c r="J6139" t="s">
        <v>108</v>
      </c>
      <c r="K6139" s="300">
        <v>112448006</v>
      </c>
      <c r="L6139" s="286">
        <f>ROWS(K$5:K6139)</f>
        <v>6135</v>
      </c>
      <c r="M6139" s="286" t="str">
        <f>IF(I6139='5.1'!$E$5,TXM!L6139,"")</f>
        <v/>
      </c>
      <c r="N6139" t="str">
        <f>IFERROR(SMALL($M$5:$M$8000,ROWS($M$5:M6139)),"")</f>
        <v/>
      </c>
      <c r="P6139" t="s">
        <v>2054</v>
      </c>
    </row>
    <row r="6140" spans="1:16" ht="14.4" customHeight="1" x14ac:dyDescent="0.25">
      <c r="A6140" t="s">
        <v>2054</v>
      </c>
      <c r="I6140" s="285" t="s">
        <v>1852</v>
      </c>
      <c r="J6140" t="s">
        <v>734</v>
      </c>
      <c r="K6140" s="300">
        <v>84504363</v>
      </c>
      <c r="L6140" s="286">
        <f>ROWS(K$5:K6140)</f>
        <v>6136</v>
      </c>
      <c r="M6140" s="286" t="str">
        <f>IF(I6140='5.1'!$E$5,TXM!L6140,"")</f>
        <v/>
      </c>
      <c r="N6140" t="str">
        <f>IFERROR(SMALL($M$5:$M$8000,ROWS($M$5:M6140)),"")</f>
        <v/>
      </c>
      <c r="P6140" t="s">
        <v>2054</v>
      </c>
    </row>
    <row r="6141" spans="1:16" ht="14.4" customHeight="1" x14ac:dyDescent="0.25">
      <c r="A6141" t="s">
        <v>2054</v>
      </c>
      <c r="I6141" s="285" t="s">
        <v>1852</v>
      </c>
      <c r="J6141" t="s">
        <v>1082</v>
      </c>
      <c r="K6141" s="300">
        <v>74586673</v>
      </c>
      <c r="L6141" s="286">
        <f>ROWS(K$5:K6141)</f>
        <v>6137</v>
      </c>
      <c r="M6141" s="286" t="str">
        <f>IF(I6141='5.1'!$E$5,TXM!L6141,"")</f>
        <v/>
      </c>
      <c r="N6141" t="str">
        <f>IFERROR(SMALL($M$5:$M$8000,ROWS($M$5:M6141)),"")</f>
        <v/>
      </c>
      <c r="P6141" t="s">
        <v>2054</v>
      </c>
    </row>
    <row r="6142" spans="1:16" ht="14.4" customHeight="1" x14ac:dyDescent="0.25">
      <c r="A6142" t="s">
        <v>2054</v>
      </c>
      <c r="I6142" s="285" t="s">
        <v>1852</v>
      </c>
      <c r="J6142" t="s">
        <v>1081</v>
      </c>
      <c r="K6142" s="300">
        <v>73446147</v>
      </c>
      <c r="L6142" s="286">
        <f>ROWS(K$5:K6142)</f>
        <v>6138</v>
      </c>
      <c r="M6142" s="286" t="str">
        <f>IF(I6142='5.1'!$E$5,TXM!L6142,"")</f>
        <v/>
      </c>
      <c r="N6142" t="str">
        <f>IFERROR(SMALL($M$5:$M$8000,ROWS($M$5:M6142)),"")</f>
        <v/>
      </c>
      <c r="P6142" t="s">
        <v>2054</v>
      </c>
    </row>
    <row r="6143" spans="1:16" ht="14.4" customHeight="1" x14ac:dyDescent="0.25">
      <c r="A6143" t="s">
        <v>2054</v>
      </c>
      <c r="I6143" s="285" t="s">
        <v>1852</v>
      </c>
      <c r="J6143" t="s">
        <v>1080</v>
      </c>
      <c r="K6143" s="300">
        <v>62684733</v>
      </c>
      <c r="L6143" s="286">
        <f>ROWS(K$5:K6143)</f>
        <v>6139</v>
      </c>
      <c r="M6143" s="286" t="str">
        <f>IF(I6143='5.1'!$E$5,TXM!L6143,"")</f>
        <v/>
      </c>
      <c r="N6143" t="str">
        <f>IFERROR(SMALL($M$5:$M$8000,ROWS($M$5:M6143)),"")</f>
        <v/>
      </c>
      <c r="P6143" t="s">
        <v>2054</v>
      </c>
    </row>
    <row r="6144" spans="1:16" ht="14.4" customHeight="1" x14ac:dyDescent="0.25">
      <c r="A6144" t="s">
        <v>2054</v>
      </c>
      <c r="I6144" s="285" t="s">
        <v>1852</v>
      </c>
      <c r="J6144" t="s">
        <v>110</v>
      </c>
      <c r="K6144" s="300">
        <v>60868184</v>
      </c>
      <c r="L6144" s="286">
        <f>ROWS(K$5:K6144)</f>
        <v>6140</v>
      </c>
      <c r="M6144" s="286" t="str">
        <f>IF(I6144='5.1'!$E$5,TXM!L6144,"")</f>
        <v/>
      </c>
      <c r="N6144" t="str">
        <f>IFERROR(SMALL($M$5:$M$8000,ROWS($M$5:M6144)),"")</f>
        <v/>
      </c>
      <c r="P6144" t="s">
        <v>2054</v>
      </c>
    </row>
    <row r="6145" spans="1:16" ht="14.4" customHeight="1" x14ac:dyDescent="0.25">
      <c r="A6145" t="s">
        <v>2054</v>
      </c>
      <c r="I6145" s="285" t="s">
        <v>1852</v>
      </c>
      <c r="J6145" t="s">
        <v>115</v>
      </c>
      <c r="K6145" s="300">
        <v>58137438</v>
      </c>
      <c r="L6145" s="286">
        <f>ROWS(K$5:K6145)</f>
        <v>6141</v>
      </c>
      <c r="M6145" s="286" t="str">
        <f>IF(I6145='5.1'!$E$5,TXM!L6145,"")</f>
        <v/>
      </c>
      <c r="N6145" t="str">
        <f>IFERROR(SMALL($M$5:$M$8000,ROWS($M$5:M6145)),"")</f>
        <v/>
      </c>
      <c r="P6145" t="s">
        <v>2054</v>
      </c>
    </row>
    <row r="6146" spans="1:16" ht="14.4" customHeight="1" x14ac:dyDescent="0.25">
      <c r="A6146" t="s">
        <v>2054</v>
      </c>
      <c r="I6146" s="285" t="s">
        <v>1852</v>
      </c>
      <c r="J6146" t="s">
        <v>1079</v>
      </c>
      <c r="K6146" s="300">
        <v>45486443</v>
      </c>
      <c r="L6146" s="286">
        <f>ROWS(K$5:K6146)</f>
        <v>6142</v>
      </c>
      <c r="M6146" s="286" t="str">
        <f>IF(I6146='5.1'!$E$5,TXM!L6146,"")</f>
        <v/>
      </c>
      <c r="N6146" t="str">
        <f>IFERROR(SMALL($M$5:$M$8000,ROWS($M$5:M6146)),"")</f>
        <v/>
      </c>
      <c r="P6146" t="s">
        <v>2054</v>
      </c>
    </row>
    <row r="6147" spans="1:16" ht="14.4" customHeight="1" x14ac:dyDescent="0.25">
      <c r="A6147" t="s">
        <v>2054</v>
      </c>
      <c r="I6147" s="285" t="s">
        <v>1852</v>
      </c>
      <c r="J6147" t="s">
        <v>715</v>
      </c>
      <c r="K6147" s="300">
        <v>45305703</v>
      </c>
      <c r="L6147" s="286">
        <f>ROWS(K$5:K6147)</f>
        <v>6143</v>
      </c>
      <c r="M6147" s="286" t="str">
        <f>IF(I6147='5.1'!$E$5,TXM!L6147,"")</f>
        <v/>
      </c>
      <c r="N6147" t="str">
        <f>IFERROR(SMALL($M$5:$M$8000,ROWS($M$5:M6147)),"")</f>
        <v/>
      </c>
      <c r="P6147" t="s">
        <v>2054</v>
      </c>
    </row>
    <row r="6148" spans="1:16" ht="14.4" customHeight="1" x14ac:dyDescent="0.25">
      <c r="A6148" t="s">
        <v>2054</v>
      </c>
      <c r="I6148" s="285" t="s">
        <v>1852</v>
      </c>
      <c r="J6148" t="s">
        <v>118</v>
      </c>
      <c r="K6148" s="300">
        <v>41027691</v>
      </c>
      <c r="L6148" s="286">
        <f>ROWS(K$5:K6148)</f>
        <v>6144</v>
      </c>
      <c r="M6148" s="286" t="str">
        <f>IF(I6148='5.1'!$E$5,TXM!L6148,"")</f>
        <v/>
      </c>
      <c r="N6148" t="str">
        <f>IFERROR(SMALL($M$5:$M$8000,ROWS($M$5:M6148)),"")</f>
        <v/>
      </c>
      <c r="P6148" t="s">
        <v>2054</v>
      </c>
    </row>
    <row r="6149" spans="1:16" ht="14.4" customHeight="1" x14ac:dyDescent="0.25">
      <c r="A6149" t="s">
        <v>2054</v>
      </c>
      <c r="I6149" s="285" t="s">
        <v>1852</v>
      </c>
      <c r="J6149" t="s">
        <v>746</v>
      </c>
      <c r="K6149" s="300">
        <v>37624104</v>
      </c>
      <c r="L6149" s="286">
        <f>ROWS(K$5:K6149)</f>
        <v>6145</v>
      </c>
      <c r="M6149" s="286" t="str">
        <f>IF(I6149='5.1'!$E$5,TXM!L6149,"")</f>
        <v/>
      </c>
      <c r="N6149" t="str">
        <f>IFERROR(SMALL($M$5:$M$8000,ROWS($M$5:M6149)),"")</f>
        <v/>
      </c>
      <c r="P6149" t="s">
        <v>2054</v>
      </c>
    </row>
    <row r="6150" spans="1:16" ht="14.4" customHeight="1" x14ac:dyDescent="0.25">
      <c r="A6150" t="s">
        <v>2054</v>
      </c>
      <c r="I6150" s="285" t="s">
        <v>1852</v>
      </c>
      <c r="J6150" t="s">
        <v>784</v>
      </c>
      <c r="K6150" s="300">
        <v>36151662</v>
      </c>
      <c r="L6150" s="286">
        <f>ROWS(K$5:K6150)</f>
        <v>6146</v>
      </c>
      <c r="M6150" s="286" t="str">
        <f>IF(I6150='5.1'!$E$5,TXM!L6150,"")</f>
        <v/>
      </c>
      <c r="N6150" t="str">
        <f>IFERROR(SMALL($M$5:$M$8000,ROWS($M$5:M6150)),"")</f>
        <v/>
      </c>
      <c r="P6150" t="s">
        <v>2054</v>
      </c>
    </row>
    <row r="6151" spans="1:16" ht="14.4" customHeight="1" x14ac:dyDescent="0.25">
      <c r="A6151" t="s">
        <v>2054</v>
      </c>
      <c r="I6151" s="285" t="s">
        <v>1852</v>
      </c>
      <c r="J6151" t="s">
        <v>997</v>
      </c>
      <c r="K6151" s="300">
        <v>32132142</v>
      </c>
      <c r="L6151" s="286">
        <f>ROWS(K$5:K6151)</f>
        <v>6147</v>
      </c>
      <c r="M6151" s="286" t="str">
        <f>IF(I6151='5.1'!$E$5,TXM!L6151,"")</f>
        <v/>
      </c>
      <c r="N6151" t="str">
        <f>IFERROR(SMALL($M$5:$M$8000,ROWS($M$5:M6151)),"")</f>
        <v/>
      </c>
      <c r="P6151" t="s">
        <v>2054</v>
      </c>
    </row>
    <row r="6152" spans="1:16" ht="14.4" customHeight="1" x14ac:dyDescent="0.25">
      <c r="A6152" t="s">
        <v>2054</v>
      </c>
      <c r="I6152" s="285" t="s">
        <v>1852</v>
      </c>
      <c r="J6152" t="s">
        <v>782</v>
      </c>
      <c r="K6152" s="300">
        <v>29067854</v>
      </c>
      <c r="L6152" s="286">
        <f>ROWS(K$5:K6152)</f>
        <v>6148</v>
      </c>
      <c r="M6152" s="286" t="str">
        <f>IF(I6152='5.1'!$E$5,TXM!L6152,"")</f>
        <v/>
      </c>
      <c r="N6152" t="str">
        <f>IFERROR(SMALL($M$5:$M$8000,ROWS($M$5:M6152)),"")</f>
        <v/>
      </c>
      <c r="P6152" t="s">
        <v>2054</v>
      </c>
    </row>
    <row r="6153" spans="1:16" ht="14.4" customHeight="1" x14ac:dyDescent="0.25">
      <c r="A6153" t="s">
        <v>2054</v>
      </c>
      <c r="I6153" s="285" t="s">
        <v>1852</v>
      </c>
      <c r="J6153" t="s">
        <v>774</v>
      </c>
      <c r="K6153" s="300">
        <v>26680777</v>
      </c>
      <c r="L6153" s="286">
        <f>ROWS(K$5:K6153)</f>
        <v>6149</v>
      </c>
      <c r="M6153" s="286" t="str">
        <f>IF(I6153='5.1'!$E$5,TXM!L6153,"")</f>
        <v/>
      </c>
      <c r="N6153" t="str">
        <f>IFERROR(SMALL($M$5:$M$8000,ROWS($M$5:M6153)),"")</f>
        <v/>
      </c>
      <c r="P6153" t="s">
        <v>2054</v>
      </c>
    </row>
    <row r="6154" spans="1:16" ht="14.4" customHeight="1" x14ac:dyDescent="0.25">
      <c r="A6154" t="s">
        <v>2054</v>
      </c>
      <c r="I6154" s="285" t="s">
        <v>1852</v>
      </c>
      <c r="J6154" t="s">
        <v>821</v>
      </c>
      <c r="K6154" s="300">
        <v>23346585</v>
      </c>
      <c r="L6154" s="286">
        <f>ROWS(K$5:K6154)</f>
        <v>6150</v>
      </c>
      <c r="M6154" s="286" t="str">
        <f>IF(I6154='5.1'!$E$5,TXM!L6154,"")</f>
        <v/>
      </c>
      <c r="N6154" t="str">
        <f>IFERROR(SMALL($M$5:$M$8000,ROWS($M$5:M6154)),"")</f>
        <v/>
      </c>
      <c r="P6154" t="s">
        <v>2054</v>
      </c>
    </row>
    <row r="6155" spans="1:16" ht="14.4" customHeight="1" x14ac:dyDescent="0.25">
      <c r="A6155" t="s">
        <v>2054</v>
      </c>
      <c r="I6155" s="285" t="s">
        <v>1852</v>
      </c>
      <c r="J6155" t="s">
        <v>1097</v>
      </c>
      <c r="K6155" s="300">
        <v>21403867</v>
      </c>
      <c r="L6155" s="286">
        <f>ROWS(K$5:K6155)</f>
        <v>6151</v>
      </c>
      <c r="M6155" s="286" t="str">
        <f>IF(I6155='5.1'!$E$5,TXM!L6155,"")</f>
        <v/>
      </c>
      <c r="N6155" t="str">
        <f>IFERROR(SMALL($M$5:$M$8000,ROWS($M$5:M6155)),"")</f>
        <v/>
      </c>
      <c r="P6155" t="s">
        <v>2054</v>
      </c>
    </row>
    <row r="6156" spans="1:16" ht="14.4" customHeight="1" x14ac:dyDescent="0.25">
      <c r="A6156" t="s">
        <v>2054</v>
      </c>
      <c r="I6156" s="285" t="s">
        <v>1852</v>
      </c>
      <c r="J6156" t="s">
        <v>717</v>
      </c>
      <c r="K6156" s="300">
        <v>19734420</v>
      </c>
      <c r="L6156" s="286">
        <f>ROWS(K$5:K6156)</f>
        <v>6152</v>
      </c>
      <c r="M6156" s="286" t="str">
        <f>IF(I6156='5.1'!$E$5,TXM!L6156,"")</f>
        <v/>
      </c>
      <c r="N6156" t="str">
        <f>IFERROR(SMALL($M$5:$M$8000,ROWS($M$5:M6156)),"")</f>
        <v/>
      </c>
      <c r="P6156" t="s">
        <v>2054</v>
      </c>
    </row>
    <row r="6157" spans="1:16" ht="14.4" customHeight="1" x14ac:dyDescent="0.25">
      <c r="A6157" t="s">
        <v>2054</v>
      </c>
      <c r="I6157" s="285" t="s">
        <v>1852</v>
      </c>
      <c r="J6157" t="s">
        <v>764</v>
      </c>
      <c r="K6157" s="300">
        <v>18458628</v>
      </c>
      <c r="L6157" s="286">
        <f>ROWS(K$5:K6157)</f>
        <v>6153</v>
      </c>
      <c r="M6157" s="286" t="str">
        <f>IF(I6157='5.1'!$E$5,TXM!L6157,"")</f>
        <v/>
      </c>
      <c r="N6157" t="str">
        <f>IFERROR(SMALL($M$5:$M$8000,ROWS($M$5:M6157)),"")</f>
        <v/>
      </c>
      <c r="P6157" t="s">
        <v>2054</v>
      </c>
    </row>
    <row r="6158" spans="1:16" ht="14.4" customHeight="1" x14ac:dyDescent="0.25">
      <c r="A6158" t="s">
        <v>2054</v>
      </c>
      <c r="I6158" s="285" t="s">
        <v>1852</v>
      </c>
      <c r="J6158" t="s">
        <v>786</v>
      </c>
      <c r="K6158" s="300">
        <v>18142939</v>
      </c>
      <c r="L6158" s="286">
        <f>ROWS(K$5:K6158)</f>
        <v>6154</v>
      </c>
      <c r="M6158" s="286" t="str">
        <f>IF(I6158='5.1'!$E$5,TXM!L6158,"")</f>
        <v/>
      </c>
      <c r="N6158" t="str">
        <f>IFERROR(SMALL($M$5:$M$8000,ROWS($M$5:M6158)),"")</f>
        <v/>
      </c>
      <c r="P6158" t="s">
        <v>2054</v>
      </c>
    </row>
    <row r="6159" spans="1:16" ht="14.4" customHeight="1" x14ac:dyDescent="0.25">
      <c r="A6159" t="s">
        <v>2054</v>
      </c>
      <c r="I6159" s="285" t="s">
        <v>1852</v>
      </c>
      <c r="J6159" t="s">
        <v>117</v>
      </c>
      <c r="K6159" s="300">
        <v>16446707</v>
      </c>
      <c r="L6159" s="286">
        <f>ROWS(K$5:K6159)</f>
        <v>6155</v>
      </c>
      <c r="M6159" s="286" t="str">
        <f>IF(I6159='5.1'!$E$5,TXM!L6159,"")</f>
        <v/>
      </c>
      <c r="N6159" t="str">
        <f>IFERROR(SMALL($M$5:$M$8000,ROWS($M$5:M6159)),"")</f>
        <v/>
      </c>
      <c r="P6159" t="s">
        <v>2054</v>
      </c>
    </row>
    <row r="6160" spans="1:16" ht="14.4" customHeight="1" x14ac:dyDescent="0.25">
      <c r="A6160" t="s">
        <v>2054</v>
      </c>
      <c r="I6160" s="285" t="s">
        <v>1852</v>
      </c>
      <c r="J6160" t="s">
        <v>780</v>
      </c>
      <c r="K6160" s="300">
        <v>15306118</v>
      </c>
      <c r="L6160" s="286">
        <f>ROWS(K$5:K6160)</f>
        <v>6156</v>
      </c>
      <c r="M6160" s="286" t="str">
        <f>IF(I6160='5.1'!$E$5,TXM!L6160,"")</f>
        <v/>
      </c>
      <c r="N6160" t="str">
        <f>IFERROR(SMALL($M$5:$M$8000,ROWS($M$5:M6160)),"")</f>
        <v/>
      </c>
      <c r="P6160" t="s">
        <v>2054</v>
      </c>
    </row>
    <row r="6161" spans="1:16" ht="14.4" customHeight="1" x14ac:dyDescent="0.25">
      <c r="A6161" t="s">
        <v>2054</v>
      </c>
      <c r="I6161" s="285" t="s">
        <v>1852</v>
      </c>
      <c r="J6161" t="s">
        <v>752</v>
      </c>
      <c r="K6161" s="300">
        <v>15122737</v>
      </c>
      <c r="L6161" s="286">
        <f>ROWS(K$5:K6161)</f>
        <v>6157</v>
      </c>
      <c r="M6161" s="286" t="str">
        <f>IF(I6161='5.1'!$E$5,TXM!L6161,"")</f>
        <v/>
      </c>
      <c r="N6161" t="str">
        <f>IFERROR(SMALL($M$5:$M$8000,ROWS($M$5:M6161)),"")</f>
        <v/>
      </c>
      <c r="P6161" t="s">
        <v>2054</v>
      </c>
    </row>
    <row r="6162" spans="1:16" ht="14.4" customHeight="1" x14ac:dyDescent="0.25">
      <c r="A6162" t="s">
        <v>2054</v>
      </c>
      <c r="I6162" s="285" t="s">
        <v>1852</v>
      </c>
      <c r="J6162" t="s">
        <v>727</v>
      </c>
      <c r="K6162" s="300">
        <v>14148212</v>
      </c>
      <c r="L6162" s="286">
        <f>ROWS(K$5:K6162)</f>
        <v>6158</v>
      </c>
      <c r="M6162" s="286" t="str">
        <f>IF(I6162='5.1'!$E$5,TXM!L6162,"")</f>
        <v/>
      </c>
      <c r="N6162" t="str">
        <f>IFERROR(SMALL($M$5:$M$8000,ROWS($M$5:M6162)),"")</f>
        <v/>
      </c>
      <c r="P6162" t="s">
        <v>2054</v>
      </c>
    </row>
    <row r="6163" spans="1:16" ht="14.4" customHeight="1" x14ac:dyDescent="0.25">
      <c r="A6163" t="s">
        <v>2054</v>
      </c>
      <c r="I6163" s="285" t="s">
        <v>1852</v>
      </c>
      <c r="J6163" t="s">
        <v>802</v>
      </c>
      <c r="K6163" s="300">
        <v>13552165</v>
      </c>
      <c r="L6163" s="286">
        <f>ROWS(K$5:K6163)</f>
        <v>6159</v>
      </c>
      <c r="M6163" s="286" t="str">
        <f>IF(I6163='5.1'!$E$5,TXM!L6163,"")</f>
        <v/>
      </c>
      <c r="N6163" t="str">
        <f>IFERROR(SMALL($M$5:$M$8000,ROWS($M$5:M6163)),"")</f>
        <v/>
      </c>
      <c r="P6163" t="s">
        <v>2054</v>
      </c>
    </row>
    <row r="6164" spans="1:16" ht="14.4" customHeight="1" x14ac:dyDescent="0.25">
      <c r="A6164" t="s">
        <v>2054</v>
      </c>
      <c r="I6164" s="285" t="s">
        <v>1852</v>
      </c>
      <c r="J6164" t="s">
        <v>804</v>
      </c>
      <c r="K6164" s="300">
        <v>12635829</v>
      </c>
      <c r="L6164" s="286">
        <f>ROWS(K$5:K6164)</f>
        <v>6160</v>
      </c>
      <c r="M6164" s="286" t="str">
        <f>IF(I6164='5.1'!$E$5,TXM!L6164,"")</f>
        <v/>
      </c>
      <c r="N6164" t="str">
        <f>IFERROR(SMALL($M$5:$M$8000,ROWS($M$5:M6164)),"")</f>
        <v/>
      </c>
      <c r="P6164" t="s">
        <v>2054</v>
      </c>
    </row>
    <row r="6165" spans="1:16" ht="14.4" customHeight="1" x14ac:dyDescent="0.25">
      <c r="A6165" t="s">
        <v>2054</v>
      </c>
      <c r="I6165" s="285" t="s">
        <v>1852</v>
      </c>
      <c r="J6165" t="s">
        <v>776</v>
      </c>
      <c r="K6165" s="300">
        <v>10145855</v>
      </c>
      <c r="L6165" s="286">
        <f>ROWS(K$5:K6165)</f>
        <v>6161</v>
      </c>
      <c r="M6165" s="286" t="str">
        <f>IF(I6165='5.1'!$E$5,TXM!L6165,"")</f>
        <v/>
      </c>
      <c r="N6165" t="str">
        <f>IFERROR(SMALL($M$5:$M$8000,ROWS($M$5:M6165)),"")</f>
        <v/>
      </c>
      <c r="P6165" t="s">
        <v>2054</v>
      </c>
    </row>
    <row r="6166" spans="1:16" ht="14.4" customHeight="1" x14ac:dyDescent="0.25">
      <c r="A6166" t="s">
        <v>2054</v>
      </c>
      <c r="I6166" s="285" t="s">
        <v>1852</v>
      </c>
      <c r="J6166" t="s">
        <v>768</v>
      </c>
      <c r="K6166" s="300">
        <v>9849859</v>
      </c>
      <c r="L6166" s="286">
        <f>ROWS(K$5:K6166)</f>
        <v>6162</v>
      </c>
      <c r="M6166" s="286" t="str">
        <f>IF(I6166='5.1'!$E$5,TXM!L6166,"")</f>
        <v/>
      </c>
      <c r="N6166" t="str">
        <f>IFERROR(SMALL($M$5:$M$8000,ROWS($M$5:M6166)),"")</f>
        <v/>
      </c>
      <c r="P6166" t="s">
        <v>2054</v>
      </c>
    </row>
    <row r="6167" spans="1:16" ht="14.4" customHeight="1" x14ac:dyDescent="0.25">
      <c r="A6167" t="s">
        <v>2054</v>
      </c>
      <c r="I6167" s="285" t="s">
        <v>1852</v>
      </c>
      <c r="J6167" t="s">
        <v>810</v>
      </c>
      <c r="K6167" s="300">
        <v>9166366</v>
      </c>
      <c r="L6167" s="286">
        <f>ROWS(K$5:K6167)</f>
        <v>6163</v>
      </c>
      <c r="M6167" s="286" t="str">
        <f>IF(I6167='5.1'!$E$5,TXM!L6167,"")</f>
        <v/>
      </c>
      <c r="N6167" t="str">
        <f>IFERROR(SMALL($M$5:$M$8000,ROWS($M$5:M6167)),"")</f>
        <v/>
      </c>
      <c r="P6167" t="s">
        <v>2054</v>
      </c>
    </row>
    <row r="6168" spans="1:16" ht="14.4" customHeight="1" x14ac:dyDescent="0.25">
      <c r="A6168" t="s">
        <v>2054</v>
      </c>
      <c r="I6168" s="285" t="s">
        <v>1852</v>
      </c>
      <c r="J6168" t="s">
        <v>725</v>
      </c>
      <c r="K6168" s="300">
        <v>8022958</v>
      </c>
      <c r="L6168" s="286">
        <f>ROWS(K$5:K6168)</f>
        <v>6164</v>
      </c>
      <c r="M6168" s="286" t="str">
        <f>IF(I6168='5.1'!$E$5,TXM!L6168,"")</f>
        <v/>
      </c>
      <c r="N6168" t="str">
        <f>IFERROR(SMALL($M$5:$M$8000,ROWS($M$5:M6168)),"")</f>
        <v/>
      </c>
      <c r="P6168" t="s">
        <v>2054</v>
      </c>
    </row>
    <row r="6169" spans="1:16" ht="14.4" customHeight="1" x14ac:dyDescent="0.25">
      <c r="A6169" t="s">
        <v>2054</v>
      </c>
      <c r="I6169" s="285" t="s">
        <v>1852</v>
      </c>
      <c r="J6169" t="s">
        <v>719</v>
      </c>
      <c r="K6169" s="300">
        <v>7651846</v>
      </c>
      <c r="L6169" s="286">
        <f>ROWS(K$5:K6169)</f>
        <v>6165</v>
      </c>
      <c r="M6169" s="286" t="str">
        <f>IF(I6169='5.1'!$E$5,TXM!L6169,"")</f>
        <v/>
      </c>
      <c r="N6169" t="str">
        <f>IFERROR(SMALL($M$5:$M$8000,ROWS($M$5:M6169)),"")</f>
        <v/>
      </c>
      <c r="P6169" t="s">
        <v>2054</v>
      </c>
    </row>
    <row r="6170" spans="1:16" ht="14.4" customHeight="1" x14ac:dyDescent="0.25">
      <c r="A6170" t="s">
        <v>2054</v>
      </c>
      <c r="I6170" s="285" t="s">
        <v>1852</v>
      </c>
      <c r="J6170" t="s">
        <v>790</v>
      </c>
      <c r="K6170" s="300">
        <v>7182754</v>
      </c>
      <c r="L6170" s="286">
        <f>ROWS(K$5:K6170)</f>
        <v>6166</v>
      </c>
      <c r="M6170" s="286" t="str">
        <f>IF(I6170='5.1'!$E$5,TXM!L6170,"")</f>
        <v/>
      </c>
      <c r="N6170" t="str">
        <f>IFERROR(SMALL($M$5:$M$8000,ROWS($M$5:M6170)),"")</f>
        <v/>
      </c>
      <c r="P6170" t="s">
        <v>2054</v>
      </c>
    </row>
    <row r="6171" spans="1:16" ht="14.4" customHeight="1" x14ac:dyDescent="0.25">
      <c r="A6171" t="s">
        <v>2054</v>
      </c>
      <c r="I6171" s="285" t="s">
        <v>1852</v>
      </c>
      <c r="J6171" t="s">
        <v>1092</v>
      </c>
      <c r="K6171" s="300">
        <v>6986352</v>
      </c>
      <c r="L6171" s="286">
        <f>ROWS(K$5:K6171)</f>
        <v>6167</v>
      </c>
      <c r="M6171" s="286" t="str">
        <f>IF(I6171='5.1'!$E$5,TXM!L6171,"")</f>
        <v/>
      </c>
      <c r="N6171" t="str">
        <f>IFERROR(SMALL($M$5:$M$8000,ROWS($M$5:M6171)),"")</f>
        <v/>
      </c>
      <c r="P6171" t="s">
        <v>2054</v>
      </c>
    </row>
    <row r="6172" spans="1:16" ht="14.4" customHeight="1" x14ac:dyDescent="0.25">
      <c r="A6172" t="s">
        <v>2054</v>
      </c>
      <c r="I6172" s="285" t="s">
        <v>1852</v>
      </c>
      <c r="J6172" t="s">
        <v>1084</v>
      </c>
      <c r="K6172" s="300">
        <v>6521636</v>
      </c>
      <c r="L6172" s="286">
        <f>ROWS(K$5:K6172)</f>
        <v>6168</v>
      </c>
      <c r="M6172" s="286" t="str">
        <f>IF(I6172='5.1'!$E$5,TXM!L6172,"")</f>
        <v/>
      </c>
      <c r="N6172" t="str">
        <f>IFERROR(SMALL($M$5:$M$8000,ROWS($M$5:M6172)),"")</f>
        <v/>
      </c>
      <c r="P6172" t="s">
        <v>2054</v>
      </c>
    </row>
    <row r="6173" spans="1:16" ht="14.4" customHeight="1" x14ac:dyDescent="0.25">
      <c r="A6173" t="s">
        <v>2054</v>
      </c>
      <c r="I6173" s="285" t="s">
        <v>1852</v>
      </c>
      <c r="J6173" t="s">
        <v>1086</v>
      </c>
      <c r="K6173" s="300">
        <v>6325757</v>
      </c>
      <c r="L6173" s="286">
        <f>ROWS(K$5:K6173)</f>
        <v>6169</v>
      </c>
      <c r="M6173" s="286" t="str">
        <f>IF(I6173='5.1'!$E$5,TXM!L6173,"")</f>
        <v/>
      </c>
      <c r="N6173" t="str">
        <f>IFERROR(SMALL($M$5:$M$8000,ROWS($M$5:M6173)),"")</f>
        <v/>
      </c>
      <c r="P6173" t="s">
        <v>2054</v>
      </c>
    </row>
    <row r="6174" spans="1:16" ht="14.4" customHeight="1" x14ac:dyDescent="0.25">
      <c r="A6174" t="s">
        <v>2054</v>
      </c>
      <c r="I6174" s="285" t="s">
        <v>1852</v>
      </c>
      <c r="J6174" t="s">
        <v>723</v>
      </c>
      <c r="K6174" s="300">
        <v>6157313</v>
      </c>
      <c r="L6174" s="286">
        <f>ROWS(K$5:K6174)</f>
        <v>6170</v>
      </c>
      <c r="M6174" s="286" t="str">
        <f>IF(I6174='5.1'!$E$5,TXM!L6174,"")</f>
        <v/>
      </c>
      <c r="N6174" t="str">
        <f>IFERROR(SMALL($M$5:$M$8000,ROWS($M$5:M6174)),"")</f>
        <v/>
      </c>
      <c r="P6174" t="s">
        <v>2054</v>
      </c>
    </row>
    <row r="6175" spans="1:16" ht="14.4" customHeight="1" x14ac:dyDescent="0.25">
      <c r="A6175" t="s">
        <v>2054</v>
      </c>
      <c r="I6175" s="285" t="s">
        <v>1852</v>
      </c>
      <c r="J6175" t="s">
        <v>119</v>
      </c>
      <c r="K6175" s="300">
        <v>5674131</v>
      </c>
      <c r="L6175" s="286">
        <f>ROWS(K$5:K6175)</f>
        <v>6171</v>
      </c>
      <c r="M6175" s="286" t="str">
        <f>IF(I6175='5.1'!$E$5,TXM!L6175,"")</f>
        <v/>
      </c>
      <c r="N6175" t="str">
        <f>IFERROR(SMALL($M$5:$M$8000,ROWS($M$5:M6175)),"")</f>
        <v/>
      </c>
      <c r="P6175" t="s">
        <v>2054</v>
      </c>
    </row>
    <row r="6176" spans="1:16" ht="14.4" customHeight="1" x14ac:dyDescent="0.25">
      <c r="A6176" t="s">
        <v>2054</v>
      </c>
      <c r="I6176" s="285" t="s">
        <v>1852</v>
      </c>
      <c r="J6176" t="s">
        <v>748</v>
      </c>
      <c r="K6176" s="300">
        <v>4644039</v>
      </c>
      <c r="L6176" s="286">
        <f>ROWS(K$5:K6176)</f>
        <v>6172</v>
      </c>
      <c r="M6176" s="286" t="str">
        <f>IF(I6176='5.1'!$E$5,TXM!L6176,"")</f>
        <v/>
      </c>
      <c r="N6176" t="str">
        <f>IFERROR(SMALL($M$5:$M$8000,ROWS($M$5:M6176)),"")</f>
        <v/>
      </c>
      <c r="P6176" t="s">
        <v>2054</v>
      </c>
    </row>
    <row r="6177" spans="1:16" ht="14.4" customHeight="1" x14ac:dyDescent="0.25">
      <c r="A6177" t="s">
        <v>2054</v>
      </c>
      <c r="I6177" s="285" t="s">
        <v>1852</v>
      </c>
      <c r="J6177" t="s">
        <v>114</v>
      </c>
      <c r="K6177" s="300">
        <v>4339994</v>
      </c>
      <c r="L6177" s="286">
        <f>ROWS(K$5:K6177)</f>
        <v>6173</v>
      </c>
      <c r="M6177" s="286" t="str">
        <f>IF(I6177='5.1'!$E$5,TXM!L6177,"")</f>
        <v/>
      </c>
      <c r="N6177" t="str">
        <f>IFERROR(SMALL($M$5:$M$8000,ROWS($M$5:M6177)),"")</f>
        <v/>
      </c>
      <c r="P6177" t="s">
        <v>2054</v>
      </c>
    </row>
    <row r="6178" spans="1:16" ht="14.4" customHeight="1" x14ac:dyDescent="0.25">
      <c r="A6178" t="s">
        <v>2054</v>
      </c>
      <c r="I6178" s="285" t="s">
        <v>1852</v>
      </c>
      <c r="J6178" t="s">
        <v>109</v>
      </c>
      <c r="K6178" s="300">
        <v>3878424</v>
      </c>
      <c r="L6178" s="286">
        <f>ROWS(K$5:K6178)</f>
        <v>6174</v>
      </c>
      <c r="M6178" s="286" t="str">
        <f>IF(I6178='5.1'!$E$5,TXM!L6178,"")</f>
        <v/>
      </c>
      <c r="N6178" t="str">
        <f>IFERROR(SMALL($M$5:$M$8000,ROWS($M$5:M6178)),"")</f>
        <v/>
      </c>
      <c r="P6178" t="s">
        <v>2054</v>
      </c>
    </row>
    <row r="6179" spans="1:16" ht="14.4" customHeight="1" x14ac:dyDescent="0.25">
      <c r="A6179" t="s">
        <v>2054</v>
      </c>
      <c r="I6179" s="285" t="s">
        <v>1852</v>
      </c>
      <c r="J6179" t="s">
        <v>1090</v>
      </c>
      <c r="K6179" s="300">
        <v>3298827</v>
      </c>
      <c r="L6179" s="286">
        <f>ROWS(K$5:K6179)</f>
        <v>6175</v>
      </c>
      <c r="M6179" s="286" t="str">
        <f>IF(I6179='5.1'!$E$5,TXM!L6179,"")</f>
        <v/>
      </c>
      <c r="N6179" t="str">
        <f>IFERROR(SMALL($M$5:$M$8000,ROWS($M$5:M6179)),"")</f>
        <v/>
      </c>
      <c r="P6179" t="s">
        <v>2054</v>
      </c>
    </row>
    <row r="6180" spans="1:16" ht="14.4" customHeight="1" x14ac:dyDescent="0.25">
      <c r="A6180" t="s">
        <v>2054</v>
      </c>
      <c r="I6180" s="285" t="s">
        <v>1852</v>
      </c>
      <c r="J6180" t="s">
        <v>756</v>
      </c>
      <c r="K6180" s="300">
        <v>3144722</v>
      </c>
      <c r="L6180" s="286">
        <f>ROWS(K$5:K6180)</f>
        <v>6176</v>
      </c>
      <c r="M6180" s="286" t="str">
        <f>IF(I6180='5.1'!$E$5,TXM!L6180,"")</f>
        <v/>
      </c>
      <c r="N6180" t="str">
        <f>IFERROR(SMALL($M$5:$M$8000,ROWS($M$5:M6180)),"")</f>
        <v/>
      </c>
      <c r="P6180" t="s">
        <v>2054</v>
      </c>
    </row>
    <row r="6181" spans="1:16" ht="14.4" customHeight="1" x14ac:dyDescent="0.25">
      <c r="A6181" t="s">
        <v>2054</v>
      </c>
      <c r="I6181" s="285" t="s">
        <v>1852</v>
      </c>
      <c r="J6181" t="s">
        <v>713</v>
      </c>
      <c r="K6181" s="300">
        <v>2919982</v>
      </c>
      <c r="L6181" s="286">
        <f>ROWS(K$5:K6181)</f>
        <v>6177</v>
      </c>
      <c r="M6181" s="286" t="str">
        <f>IF(I6181='5.1'!$E$5,TXM!L6181,"")</f>
        <v/>
      </c>
      <c r="N6181" t="str">
        <f>IFERROR(SMALL($M$5:$M$8000,ROWS($M$5:M6181)),"")</f>
        <v/>
      </c>
      <c r="P6181" t="s">
        <v>2054</v>
      </c>
    </row>
    <row r="6182" spans="1:16" ht="14.4" customHeight="1" x14ac:dyDescent="0.25">
      <c r="A6182" t="s">
        <v>2054</v>
      </c>
      <c r="I6182" s="285" t="s">
        <v>1852</v>
      </c>
      <c r="J6182" t="s">
        <v>705</v>
      </c>
      <c r="K6182" s="300">
        <v>2884429</v>
      </c>
      <c r="L6182" s="286">
        <f>ROWS(K$5:K6182)</f>
        <v>6178</v>
      </c>
      <c r="M6182" s="286" t="str">
        <f>IF(I6182='5.1'!$E$5,TXM!L6182,"")</f>
        <v/>
      </c>
      <c r="N6182" t="str">
        <f>IFERROR(SMALL($M$5:$M$8000,ROWS($M$5:M6182)),"")</f>
        <v/>
      </c>
      <c r="P6182" t="s">
        <v>2054</v>
      </c>
    </row>
    <row r="6183" spans="1:16" ht="14.4" customHeight="1" x14ac:dyDescent="0.25">
      <c r="A6183" t="s">
        <v>2054</v>
      </c>
      <c r="I6183" s="285" t="s">
        <v>1852</v>
      </c>
      <c r="J6183" t="s">
        <v>750</v>
      </c>
      <c r="K6183" s="300">
        <v>2582538</v>
      </c>
      <c r="L6183" s="286">
        <f>ROWS(K$5:K6183)</f>
        <v>6179</v>
      </c>
      <c r="M6183" s="286" t="str">
        <f>IF(I6183='5.1'!$E$5,TXM!L6183,"")</f>
        <v/>
      </c>
      <c r="N6183" t="str">
        <f>IFERROR(SMALL($M$5:$M$8000,ROWS($M$5:M6183)),"")</f>
        <v/>
      </c>
      <c r="P6183" t="s">
        <v>2054</v>
      </c>
    </row>
    <row r="6184" spans="1:16" ht="14.4" customHeight="1" x14ac:dyDescent="0.25">
      <c r="A6184" t="s">
        <v>2054</v>
      </c>
      <c r="I6184" s="285" t="s">
        <v>1852</v>
      </c>
      <c r="J6184" t="s">
        <v>707</v>
      </c>
      <c r="K6184" s="300">
        <v>2387555</v>
      </c>
      <c r="L6184" s="286">
        <f>ROWS(K$5:K6184)</f>
        <v>6180</v>
      </c>
      <c r="M6184" s="286" t="str">
        <f>IF(I6184='5.1'!$E$5,TXM!L6184,"")</f>
        <v/>
      </c>
      <c r="N6184" t="str">
        <f>IFERROR(SMALL($M$5:$M$8000,ROWS($M$5:M6184)),"")</f>
        <v/>
      </c>
      <c r="P6184" t="s">
        <v>2054</v>
      </c>
    </row>
    <row r="6185" spans="1:16" ht="14.4" customHeight="1" x14ac:dyDescent="0.25">
      <c r="A6185" t="s">
        <v>2054</v>
      </c>
      <c r="I6185" s="285" t="s">
        <v>1852</v>
      </c>
      <c r="J6185" t="s">
        <v>116</v>
      </c>
      <c r="K6185" s="300">
        <v>2084033</v>
      </c>
      <c r="L6185" s="286">
        <f>ROWS(K$5:K6185)</f>
        <v>6181</v>
      </c>
      <c r="M6185" s="286" t="str">
        <f>IF(I6185='5.1'!$E$5,TXM!L6185,"")</f>
        <v/>
      </c>
      <c r="N6185" t="str">
        <f>IFERROR(SMALL($M$5:$M$8000,ROWS($M$5:M6185)),"")</f>
        <v/>
      </c>
      <c r="P6185" t="s">
        <v>2054</v>
      </c>
    </row>
    <row r="6186" spans="1:16" ht="14.4" customHeight="1" x14ac:dyDescent="0.25">
      <c r="A6186" t="s">
        <v>2054</v>
      </c>
      <c r="I6186" s="285" t="s">
        <v>1852</v>
      </c>
      <c r="J6186" t="s">
        <v>742</v>
      </c>
      <c r="K6186" s="300">
        <v>1959751</v>
      </c>
      <c r="L6186" s="286">
        <f>ROWS(K$5:K6186)</f>
        <v>6182</v>
      </c>
      <c r="M6186" s="286" t="str">
        <f>IF(I6186='5.1'!$E$5,TXM!L6186,"")</f>
        <v/>
      </c>
      <c r="N6186" t="str">
        <f>IFERROR(SMALL($M$5:$M$8000,ROWS($M$5:M6186)),"")</f>
        <v/>
      </c>
      <c r="P6186" t="s">
        <v>2054</v>
      </c>
    </row>
    <row r="6187" spans="1:16" ht="14.4" customHeight="1" x14ac:dyDescent="0.25">
      <c r="A6187" t="s">
        <v>2054</v>
      </c>
      <c r="I6187" s="285" t="s">
        <v>1852</v>
      </c>
      <c r="J6187" t="s">
        <v>711</v>
      </c>
      <c r="K6187" s="300">
        <v>1893774</v>
      </c>
      <c r="L6187" s="286">
        <f>ROWS(K$5:K6187)</f>
        <v>6183</v>
      </c>
      <c r="M6187" s="286" t="str">
        <f>IF(I6187='5.1'!$E$5,TXM!L6187,"")</f>
        <v/>
      </c>
      <c r="N6187" t="str">
        <f>IFERROR(SMALL($M$5:$M$8000,ROWS($M$5:M6187)),"")</f>
        <v/>
      </c>
      <c r="P6187" t="s">
        <v>2054</v>
      </c>
    </row>
    <row r="6188" spans="1:16" ht="14.4" customHeight="1" x14ac:dyDescent="0.25">
      <c r="A6188" t="s">
        <v>2054</v>
      </c>
      <c r="I6188" s="285" t="s">
        <v>1852</v>
      </c>
      <c r="J6188" t="s">
        <v>770</v>
      </c>
      <c r="K6188" s="300">
        <v>757180</v>
      </c>
      <c r="L6188" s="286">
        <f>ROWS(K$5:K6188)</f>
        <v>6184</v>
      </c>
      <c r="M6188" s="286" t="str">
        <f>IF(I6188='5.1'!$E$5,TXM!L6188,"")</f>
        <v/>
      </c>
      <c r="N6188" t="str">
        <f>IFERROR(SMALL($M$5:$M$8000,ROWS($M$5:M6188)),"")</f>
        <v/>
      </c>
      <c r="P6188" t="s">
        <v>2054</v>
      </c>
    </row>
    <row r="6189" spans="1:16" ht="14.4" customHeight="1" x14ac:dyDescent="0.25">
      <c r="A6189" t="s">
        <v>2054</v>
      </c>
      <c r="I6189" s="285" t="s">
        <v>1852</v>
      </c>
      <c r="J6189" t="s">
        <v>818</v>
      </c>
      <c r="K6189" s="300">
        <v>613735</v>
      </c>
      <c r="L6189" s="286">
        <f>ROWS(K$5:K6189)</f>
        <v>6185</v>
      </c>
      <c r="M6189" s="286" t="str">
        <f>IF(I6189='5.1'!$E$5,TXM!L6189,"")</f>
        <v/>
      </c>
      <c r="N6189" t="str">
        <f>IFERROR(SMALL($M$5:$M$8000,ROWS($M$5:M6189)),"")</f>
        <v/>
      </c>
      <c r="P6189" t="s">
        <v>2054</v>
      </c>
    </row>
    <row r="6190" spans="1:16" ht="14.4" customHeight="1" x14ac:dyDescent="0.25">
      <c r="A6190" t="s">
        <v>2054</v>
      </c>
      <c r="I6190" s="285" t="s">
        <v>1852</v>
      </c>
      <c r="J6190" t="s">
        <v>102</v>
      </c>
      <c r="K6190" s="300">
        <v>473451</v>
      </c>
      <c r="L6190" s="286">
        <f>ROWS(K$5:K6190)</f>
        <v>6186</v>
      </c>
      <c r="M6190" s="286" t="str">
        <f>IF(I6190='5.1'!$E$5,TXM!L6190,"")</f>
        <v/>
      </c>
      <c r="N6190" t="str">
        <f>IFERROR(SMALL($M$5:$M$8000,ROWS($M$5:M6190)),"")</f>
        <v/>
      </c>
      <c r="P6190" t="s">
        <v>2054</v>
      </c>
    </row>
    <row r="6191" spans="1:16" ht="14.4" customHeight="1" x14ac:dyDescent="0.25">
      <c r="A6191" t="s">
        <v>2054</v>
      </c>
      <c r="I6191" s="285" t="s">
        <v>1852</v>
      </c>
      <c r="J6191" t="s">
        <v>812</v>
      </c>
      <c r="K6191" s="300">
        <v>432068</v>
      </c>
      <c r="L6191" s="286">
        <f>ROWS(K$5:K6191)</f>
        <v>6187</v>
      </c>
      <c r="M6191" s="286" t="str">
        <f>IF(I6191='5.1'!$E$5,TXM!L6191,"")</f>
        <v/>
      </c>
      <c r="N6191" t="str">
        <f>IFERROR(SMALL($M$5:$M$8000,ROWS($M$5:M6191)),"")</f>
        <v/>
      </c>
      <c r="P6191" t="s">
        <v>2054</v>
      </c>
    </row>
    <row r="6192" spans="1:16" ht="14.4" customHeight="1" x14ac:dyDescent="0.25">
      <c r="A6192" t="s">
        <v>2054</v>
      </c>
      <c r="I6192" s="285" t="s">
        <v>1852</v>
      </c>
      <c r="J6192" t="s">
        <v>1087</v>
      </c>
      <c r="K6192" s="300">
        <v>346042</v>
      </c>
      <c r="L6192" s="286">
        <f>ROWS(K$5:K6192)</f>
        <v>6188</v>
      </c>
      <c r="M6192" s="286" t="str">
        <f>IF(I6192='5.1'!$E$5,TXM!L6192,"")</f>
        <v/>
      </c>
      <c r="N6192" t="str">
        <f>IFERROR(SMALL($M$5:$M$8000,ROWS($M$5:M6192)),"")</f>
        <v/>
      </c>
      <c r="P6192" t="s">
        <v>2054</v>
      </c>
    </row>
    <row r="6193" spans="1:16" ht="14.4" customHeight="1" x14ac:dyDescent="0.25">
      <c r="A6193" t="s">
        <v>2054</v>
      </c>
      <c r="I6193" s="285" t="s">
        <v>1852</v>
      </c>
      <c r="J6193" t="s">
        <v>112</v>
      </c>
      <c r="K6193" s="300">
        <v>280665</v>
      </c>
      <c r="L6193" s="286">
        <f>ROWS(K$5:K6193)</f>
        <v>6189</v>
      </c>
      <c r="M6193" s="286" t="str">
        <f>IF(I6193='5.1'!$E$5,TXM!L6193,"")</f>
        <v/>
      </c>
      <c r="N6193" t="str">
        <f>IFERROR(SMALL($M$5:$M$8000,ROWS($M$5:M6193)),"")</f>
        <v/>
      </c>
      <c r="P6193" t="s">
        <v>2054</v>
      </c>
    </row>
    <row r="6194" spans="1:16" ht="14.4" customHeight="1" x14ac:dyDescent="0.25">
      <c r="A6194" t="s">
        <v>2054</v>
      </c>
      <c r="I6194" s="285" t="s">
        <v>1852</v>
      </c>
      <c r="J6194" t="s">
        <v>796</v>
      </c>
      <c r="K6194" s="300">
        <v>260187</v>
      </c>
      <c r="L6194" s="286">
        <f>ROWS(K$5:K6194)</f>
        <v>6190</v>
      </c>
      <c r="M6194" s="286" t="str">
        <f>IF(I6194='5.1'!$E$5,TXM!L6194,"")</f>
        <v/>
      </c>
      <c r="N6194" t="str">
        <f>IFERROR(SMALL($M$5:$M$8000,ROWS($M$5:M6194)),"")</f>
        <v/>
      </c>
      <c r="P6194" t="s">
        <v>2054</v>
      </c>
    </row>
    <row r="6195" spans="1:16" ht="14.4" customHeight="1" x14ac:dyDescent="0.25">
      <c r="A6195" t="s">
        <v>2054</v>
      </c>
      <c r="I6195" s="285" t="s">
        <v>1852</v>
      </c>
      <c r="J6195" t="s">
        <v>105</v>
      </c>
      <c r="K6195" s="300">
        <v>249894</v>
      </c>
      <c r="L6195" s="286">
        <f>ROWS(K$5:K6195)</f>
        <v>6191</v>
      </c>
      <c r="M6195" s="286" t="str">
        <f>IF(I6195='5.1'!$E$5,TXM!L6195,"")</f>
        <v/>
      </c>
      <c r="N6195" t="str">
        <f>IFERROR(SMALL($M$5:$M$8000,ROWS($M$5:M6195)),"")</f>
        <v/>
      </c>
      <c r="P6195" t="s">
        <v>2054</v>
      </c>
    </row>
    <row r="6196" spans="1:16" ht="14.4" customHeight="1" x14ac:dyDescent="0.25">
      <c r="A6196" t="s">
        <v>2054</v>
      </c>
      <c r="I6196" s="285" t="s">
        <v>1852</v>
      </c>
      <c r="J6196" t="s">
        <v>113</v>
      </c>
      <c r="K6196" s="300">
        <v>200906</v>
      </c>
      <c r="L6196" s="286">
        <f>ROWS(K$5:K6196)</f>
        <v>6192</v>
      </c>
      <c r="M6196" s="286" t="str">
        <f>IF(I6196='5.1'!$E$5,TXM!L6196,"")</f>
        <v/>
      </c>
      <c r="N6196" t="str">
        <f>IFERROR(SMALL($M$5:$M$8000,ROWS($M$5:M6196)),"")</f>
        <v/>
      </c>
      <c r="P6196" t="s">
        <v>2054</v>
      </c>
    </row>
    <row r="6197" spans="1:16" ht="14.4" customHeight="1" x14ac:dyDescent="0.25">
      <c r="A6197" t="s">
        <v>2054</v>
      </c>
      <c r="I6197" s="285" t="s">
        <v>1852</v>
      </c>
      <c r="J6197" t="s">
        <v>754</v>
      </c>
      <c r="K6197" s="300">
        <v>199275</v>
      </c>
      <c r="L6197" s="286">
        <f>ROWS(K$5:K6197)</f>
        <v>6193</v>
      </c>
      <c r="M6197" s="286" t="str">
        <f>IF(I6197='5.1'!$E$5,TXM!L6197,"")</f>
        <v/>
      </c>
      <c r="N6197" t="str">
        <f>IFERROR(SMALL($M$5:$M$8000,ROWS($M$5:M6197)),"")</f>
        <v/>
      </c>
      <c r="P6197" t="s">
        <v>2054</v>
      </c>
    </row>
    <row r="6198" spans="1:16" ht="14.4" customHeight="1" x14ac:dyDescent="0.25">
      <c r="A6198" t="s">
        <v>2054</v>
      </c>
      <c r="I6198" s="285" t="s">
        <v>1852</v>
      </c>
      <c r="J6198" t="s">
        <v>800</v>
      </c>
      <c r="K6198" s="300">
        <v>149006</v>
      </c>
      <c r="L6198" s="286">
        <f>ROWS(K$5:K6198)</f>
        <v>6194</v>
      </c>
      <c r="M6198" s="286" t="str">
        <f>IF(I6198='5.1'!$E$5,TXM!L6198,"")</f>
        <v/>
      </c>
      <c r="N6198" t="str">
        <f>IFERROR(SMALL($M$5:$M$8000,ROWS($M$5:M6198)),"")</f>
        <v/>
      </c>
      <c r="P6198" t="s">
        <v>2054</v>
      </c>
    </row>
    <row r="6199" spans="1:16" ht="14.4" customHeight="1" x14ac:dyDescent="0.25">
      <c r="A6199" t="s">
        <v>2054</v>
      </c>
      <c r="I6199" s="285" t="s">
        <v>1852</v>
      </c>
      <c r="J6199" t="s">
        <v>772</v>
      </c>
      <c r="K6199" s="300">
        <v>118068</v>
      </c>
      <c r="L6199" s="286">
        <f>ROWS(K$5:K6199)</f>
        <v>6195</v>
      </c>
      <c r="M6199" s="286" t="str">
        <f>IF(I6199='5.1'!$E$5,TXM!L6199,"")</f>
        <v/>
      </c>
      <c r="N6199" t="str">
        <f>IFERROR(SMALL($M$5:$M$8000,ROWS($M$5:M6199)),"")</f>
        <v/>
      </c>
      <c r="P6199" t="s">
        <v>2054</v>
      </c>
    </row>
    <row r="6200" spans="1:16" ht="14.4" customHeight="1" x14ac:dyDescent="0.25">
      <c r="A6200" t="s">
        <v>2054</v>
      </c>
      <c r="I6200" s="285" t="s">
        <v>1852</v>
      </c>
      <c r="J6200" t="s">
        <v>794</v>
      </c>
      <c r="K6200" s="300">
        <v>112907</v>
      </c>
      <c r="L6200" s="286">
        <f>ROWS(K$5:K6200)</f>
        <v>6196</v>
      </c>
      <c r="M6200" s="286" t="str">
        <f>IF(I6200='5.1'!$E$5,TXM!L6200,"")</f>
        <v/>
      </c>
      <c r="N6200" t="str">
        <f>IFERROR(SMALL($M$5:$M$8000,ROWS($M$5:M6200)),"")</f>
        <v/>
      </c>
      <c r="P6200" t="s">
        <v>2054</v>
      </c>
    </row>
    <row r="6201" spans="1:16" ht="14.4" customHeight="1" x14ac:dyDescent="0.25">
      <c r="A6201" t="s">
        <v>2054</v>
      </c>
      <c r="I6201" s="285" t="s">
        <v>1852</v>
      </c>
      <c r="J6201" t="s">
        <v>104</v>
      </c>
      <c r="K6201" s="300">
        <v>86257</v>
      </c>
      <c r="L6201" s="286">
        <f>ROWS(K$5:K6201)</f>
        <v>6197</v>
      </c>
      <c r="M6201" s="286" t="str">
        <f>IF(I6201='5.1'!$E$5,TXM!L6201,"")</f>
        <v/>
      </c>
      <c r="N6201" t="str">
        <f>IFERROR(SMALL($M$5:$M$8000,ROWS($M$5:M6201)),"")</f>
        <v/>
      </c>
      <c r="P6201" t="s">
        <v>2054</v>
      </c>
    </row>
    <row r="6202" spans="1:16" ht="14.4" customHeight="1" x14ac:dyDescent="0.25">
      <c r="A6202" t="s">
        <v>2054</v>
      </c>
      <c r="I6202" s="285" t="s">
        <v>1852</v>
      </c>
      <c r="J6202" t="s">
        <v>740</v>
      </c>
      <c r="K6202" s="300">
        <v>85945</v>
      </c>
      <c r="L6202" s="286">
        <f>ROWS(K$5:K6202)</f>
        <v>6198</v>
      </c>
      <c r="M6202" s="286" t="str">
        <f>IF(I6202='5.1'!$E$5,TXM!L6202,"")</f>
        <v/>
      </c>
      <c r="N6202" t="str">
        <f>IFERROR(SMALL($M$5:$M$8000,ROWS($M$5:M6202)),"")</f>
        <v/>
      </c>
      <c r="P6202" t="s">
        <v>2054</v>
      </c>
    </row>
    <row r="6203" spans="1:16" ht="14.4" customHeight="1" x14ac:dyDescent="0.25">
      <c r="A6203" t="s">
        <v>2054</v>
      </c>
      <c r="I6203" s="285" t="s">
        <v>1852</v>
      </c>
      <c r="J6203" t="s">
        <v>1094</v>
      </c>
      <c r="K6203" s="300">
        <v>75321</v>
      </c>
      <c r="L6203" s="286">
        <f>ROWS(K$5:K6203)</f>
        <v>6199</v>
      </c>
      <c r="M6203" s="286" t="str">
        <f>IF(I6203='5.1'!$E$5,TXM!L6203,"")</f>
        <v/>
      </c>
      <c r="N6203" t="str">
        <f>IFERROR(SMALL($M$5:$M$8000,ROWS($M$5:M6203)),"")</f>
        <v/>
      </c>
      <c r="P6203" t="s">
        <v>2054</v>
      </c>
    </row>
    <row r="6204" spans="1:16" ht="14.4" customHeight="1" x14ac:dyDescent="0.25">
      <c r="A6204" t="s">
        <v>2054</v>
      </c>
      <c r="I6204" s="285" t="s">
        <v>1852</v>
      </c>
      <c r="J6204" t="s">
        <v>823</v>
      </c>
      <c r="K6204" s="300">
        <v>72997</v>
      </c>
      <c r="L6204" s="286">
        <f>ROWS(K$5:K6204)</f>
        <v>6200</v>
      </c>
      <c r="M6204" s="286" t="str">
        <f>IF(I6204='5.1'!$E$5,TXM!L6204,"")</f>
        <v/>
      </c>
      <c r="N6204" t="str">
        <f>IFERROR(SMALL($M$5:$M$8000,ROWS($M$5:M6204)),"")</f>
        <v/>
      </c>
      <c r="P6204" t="s">
        <v>2054</v>
      </c>
    </row>
    <row r="6205" spans="1:16" ht="14.4" customHeight="1" x14ac:dyDescent="0.25">
      <c r="A6205" t="s">
        <v>2054</v>
      </c>
      <c r="I6205" s="285" t="s">
        <v>1852</v>
      </c>
      <c r="J6205" t="s">
        <v>1091</v>
      </c>
      <c r="K6205" s="300">
        <v>60433</v>
      </c>
      <c r="L6205" s="286">
        <f>ROWS(K$5:K6205)</f>
        <v>6201</v>
      </c>
      <c r="M6205" s="286" t="str">
        <f>IF(I6205='5.1'!$E$5,TXM!L6205,"")</f>
        <v/>
      </c>
      <c r="N6205" t="str">
        <f>IFERROR(SMALL($M$5:$M$8000,ROWS($M$5:M6205)),"")</f>
        <v/>
      </c>
      <c r="P6205" t="s">
        <v>2054</v>
      </c>
    </row>
    <row r="6206" spans="1:16" ht="14.4" customHeight="1" x14ac:dyDescent="0.25">
      <c r="A6206" t="s">
        <v>2054</v>
      </c>
      <c r="I6206" s="285" t="s">
        <v>1852</v>
      </c>
      <c r="J6206" t="s">
        <v>1076</v>
      </c>
      <c r="K6206" s="300">
        <v>57582</v>
      </c>
      <c r="L6206" s="286">
        <f>ROWS(K$5:K6206)</f>
        <v>6202</v>
      </c>
      <c r="M6206" s="286" t="str">
        <f>IF(I6206='5.1'!$E$5,TXM!L6206,"")</f>
        <v/>
      </c>
      <c r="N6206" t="str">
        <f>IFERROR(SMALL($M$5:$M$8000,ROWS($M$5:M6206)),"")</f>
        <v/>
      </c>
      <c r="P6206" t="s">
        <v>2054</v>
      </c>
    </row>
    <row r="6207" spans="1:16" ht="14.4" customHeight="1" x14ac:dyDescent="0.25">
      <c r="A6207" t="s">
        <v>2054</v>
      </c>
      <c r="I6207" s="285" t="s">
        <v>1852</v>
      </c>
      <c r="J6207" t="s">
        <v>1098</v>
      </c>
      <c r="K6207" s="300">
        <v>55897</v>
      </c>
      <c r="L6207" s="286">
        <f>ROWS(K$5:K6207)</f>
        <v>6203</v>
      </c>
      <c r="M6207" s="286" t="str">
        <f>IF(I6207='5.1'!$E$5,TXM!L6207,"")</f>
        <v/>
      </c>
      <c r="N6207" t="str">
        <f>IFERROR(SMALL($M$5:$M$8000,ROWS($M$5:M6207)),"")</f>
        <v/>
      </c>
      <c r="P6207" t="s">
        <v>2054</v>
      </c>
    </row>
    <row r="6208" spans="1:16" ht="14.4" customHeight="1" x14ac:dyDescent="0.25">
      <c r="A6208" t="s">
        <v>2054</v>
      </c>
      <c r="I6208" s="285" t="s">
        <v>1852</v>
      </c>
      <c r="J6208" t="s">
        <v>1083</v>
      </c>
      <c r="K6208" s="300">
        <v>55040</v>
      </c>
      <c r="L6208" s="286">
        <f>ROWS(K$5:K6208)</f>
        <v>6204</v>
      </c>
      <c r="M6208" s="286" t="str">
        <f>IF(I6208='5.1'!$E$5,TXM!L6208,"")</f>
        <v/>
      </c>
      <c r="N6208" t="str">
        <f>IFERROR(SMALL($M$5:$M$8000,ROWS($M$5:M6208)),"")</f>
        <v/>
      </c>
      <c r="P6208" t="s">
        <v>2054</v>
      </c>
    </row>
    <row r="6209" spans="1:16" ht="14.4" customHeight="1" x14ac:dyDescent="0.25">
      <c r="A6209" t="s">
        <v>2054</v>
      </c>
      <c r="I6209" s="285" t="s">
        <v>1852</v>
      </c>
      <c r="J6209" t="s">
        <v>103</v>
      </c>
      <c r="K6209" s="300">
        <v>51286</v>
      </c>
      <c r="L6209" s="286">
        <f>ROWS(K$5:K6209)</f>
        <v>6205</v>
      </c>
      <c r="M6209" s="286" t="str">
        <f>IF(I6209='5.1'!$E$5,TXM!L6209,"")</f>
        <v/>
      </c>
      <c r="N6209" t="str">
        <f>IFERROR(SMALL($M$5:$M$8000,ROWS($M$5:M6209)),"")</f>
        <v/>
      </c>
      <c r="P6209" t="s">
        <v>2054</v>
      </c>
    </row>
    <row r="6210" spans="1:16" ht="14.4" customHeight="1" x14ac:dyDescent="0.25">
      <c r="A6210" t="s">
        <v>2054</v>
      </c>
      <c r="I6210" s="285" t="s">
        <v>1852</v>
      </c>
      <c r="J6210" t="s">
        <v>1089</v>
      </c>
      <c r="K6210" s="300">
        <v>39503</v>
      </c>
      <c r="L6210" s="286">
        <f>ROWS(K$5:K6210)</f>
        <v>6206</v>
      </c>
      <c r="M6210" s="286" t="str">
        <f>IF(I6210='5.1'!$E$5,TXM!L6210,"")</f>
        <v/>
      </c>
      <c r="N6210" t="str">
        <f>IFERROR(SMALL($M$5:$M$8000,ROWS($M$5:M6210)),"")</f>
        <v/>
      </c>
      <c r="P6210" t="s">
        <v>2054</v>
      </c>
    </row>
    <row r="6211" spans="1:16" ht="14.4" customHeight="1" x14ac:dyDescent="0.25">
      <c r="A6211" t="s">
        <v>2054</v>
      </c>
      <c r="I6211" s="285" t="s">
        <v>1852</v>
      </c>
      <c r="J6211" t="s">
        <v>788</v>
      </c>
      <c r="K6211" s="300">
        <v>23656</v>
      </c>
      <c r="L6211" s="286">
        <f>ROWS(K$5:K6211)</f>
        <v>6207</v>
      </c>
      <c r="M6211" s="286" t="str">
        <f>IF(I6211='5.1'!$E$5,TXM!L6211,"")</f>
        <v/>
      </c>
      <c r="N6211" t="str">
        <f>IFERROR(SMALL($M$5:$M$8000,ROWS($M$5:M6211)),"")</f>
        <v/>
      </c>
      <c r="P6211" t="s">
        <v>2054</v>
      </c>
    </row>
    <row r="6212" spans="1:16" ht="14.4" customHeight="1" x14ac:dyDescent="0.25">
      <c r="A6212" t="s">
        <v>2054</v>
      </c>
      <c r="I6212" s="285" t="s">
        <v>1852</v>
      </c>
      <c r="J6212" t="s">
        <v>736</v>
      </c>
      <c r="K6212" s="300">
        <v>17162</v>
      </c>
      <c r="L6212" s="286">
        <f>ROWS(K$5:K6212)</f>
        <v>6208</v>
      </c>
      <c r="M6212" s="286" t="str">
        <f>IF(I6212='5.1'!$E$5,TXM!L6212,"")</f>
        <v/>
      </c>
      <c r="N6212" t="str">
        <f>IFERROR(SMALL($M$5:$M$8000,ROWS($M$5:M6212)),"")</f>
        <v/>
      </c>
      <c r="P6212" t="s">
        <v>2054</v>
      </c>
    </row>
    <row r="6213" spans="1:16" ht="14.4" customHeight="1" x14ac:dyDescent="0.25">
      <c r="A6213" t="s">
        <v>2054</v>
      </c>
      <c r="I6213" s="285" t="s">
        <v>1852</v>
      </c>
      <c r="J6213" t="s">
        <v>1078</v>
      </c>
      <c r="K6213" s="300">
        <v>12211</v>
      </c>
      <c r="L6213" s="286">
        <f>ROWS(K$5:K6213)</f>
        <v>6209</v>
      </c>
      <c r="M6213" s="286" t="str">
        <f>IF(I6213='5.1'!$E$5,TXM!L6213,"")</f>
        <v/>
      </c>
      <c r="N6213" t="str">
        <f>IFERROR(SMALL($M$5:$M$8000,ROWS($M$5:M6213)),"")</f>
        <v/>
      </c>
      <c r="P6213" t="s">
        <v>2054</v>
      </c>
    </row>
    <row r="6214" spans="1:16" ht="14.4" customHeight="1" x14ac:dyDescent="0.25">
      <c r="A6214" t="s">
        <v>2054</v>
      </c>
      <c r="I6214" s="285" t="s">
        <v>1852</v>
      </c>
      <c r="J6214" t="s">
        <v>197</v>
      </c>
      <c r="K6214" s="300">
        <v>9766</v>
      </c>
      <c r="L6214" s="286">
        <f>ROWS(K$5:K6214)</f>
        <v>6210</v>
      </c>
      <c r="M6214" s="286" t="str">
        <f>IF(I6214='5.1'!$E$5,TXM!L6214,"")</f>
        <v/>
      </c>
      <c r="N6214" t="str">
        <f>IFERROR(SMALL($M$5:$M$8000,ROWS($M$5:M6214)),"")</f>
        <v/>
      </c>
      <c r="P6214" t="s">
        <v>2054</v>
      </c>
    </row>
    <row r="6215" spans="1:16" ht="14.4" customHeight="1" x14ac:dyDescent="0.25">
      <c r="A6215" t="s">
        <v>2054</v>
      </c>
      <c r="I6215" s="285" t="s">
        <v>1852</v>
      </c>
      <c r="J6215" t="s">
        <v>744</v>
      </c>
      <c r="K6215" s="300">
        <v>864</v>
      </c>
      <c r="L6215" s="286">
        <f>ROWS(K$5:K6215)</f>
        <v>6211</v>
      </c>
      <c r="M6215" s="286" t="str">
        <f>IF(I6215='5.1'!$E$5,TXM!L6215,"")</f>
        <v/>
      </c>
      <c r="N6215" t="str">
        <f>IFERROR(SMALL($M$5:$M$8000,ROWS($M$5:M6215)),"")</f>
        <v/>
      </c>
      <c r="P6215" t="s">
        <v>2054</v>
      </c>
    </row>
    <row r="6216" spans="1:16" ht="14.4" customHeight="1" x14ac:dyDescent="0.25">
      <c r="A6216" t="s">
        <v>2054</v>
      </c>
      <c r="I6216" s="285" t="s">
        <v>1852</v>
      </c>
      <c r="J6216" t="s">
        <v>1088</v>
      </c>
      <c r="K6216" s="300">
        <v>52</v>
      </c>
      <c r="L6216" s="286">
        <f>ROWS(K$5:K6216)</f>
        <v>6212</v>
      </c>
      <c r="M6216" s="286" t="str">
        <f>IF(I6216='5.1'!$E$5,TXM!L6216,"")</f>
        <v/>
      </c>
      <c r="N6216" t="str">
        <f>IFERROR(SMALL($M$5:$M$8000,ROWS($M$5:M6216)),"")</f>
        <v/>
      </c>
      <c r="P6216" t="s">
        <v>2054</v>
      </c>
    </row>
    <row r="6217" spans="1:16" ht="14.4" customHeight="1" x14ac:dyDescent="0.25">
      <c r="A6217" t="s">
        <v>2054</v>
      </c>
      <c r="I6217" s="285" t="s">
        <v>2027</v>
      </c>
      <c r="J6217" t="s">
        <v>102</v>
      </c>
      <c r="K6217" s="300">
        <v>107168032</v>
      </c>
      <c r="L6217" s="286">
        <f>ROWS(K$5:K6217)</f>
        <v>6213</v>
      </c>
      <c r="M6217" s="286" t="str">
        <f>IF(I6217='5.1'!$E$5,TXM!L6217,"")</f>
        <v/>
      </c>
      <c r="N6217" t="str">
        <f>IFERROR(SMALL($M$5:$M$8000,ROWS($M$5:M6217)),"")</f>
        <v/>
      </c>
      <c r="P6217" t="s">
        <v>2054</v>
      </c>
    </row>
    <row r="6218" spans="1:16" ht="14.4" customHeight="1" x14ac:dyDescent="0.25">
      <c r="A6218" t="s">
        <v>2054</v>
      </c>
      <c r="I6218" s="285" t="s">
        <v>2027</v>
      </c>
      <c r="J6218" t="s">
        <v>997</v>
      </c>
      <c r="K6218" s="300">
        <v>22489739</v>
      </c>
      <c r="L6218" s="286">
        <f>ROWS(K$5:K6218)</f>
        <v>6214</v>
      </c>
      <c r="M6218" s="286" t="str">
        <f>IF(I6218='5.1'!$E$5,TXM!L6218,"")</f>
        <v/>
      </c>
      <c r="N6218" t="str">
        <f>IFERROR(SMALL($M$5:$M$8000,ROWS($M$5:M6218)),"")</f>
        <v/>
      </c>
      <c r="P6218" t="s">
        <v>2054</v>
      </c>
    </row>
    <row r="6219" spans="1:16" ht="14.4" customHeight="1" x14ac:dyDescent="0.25">
      <c r="A6219" t="s">
        <v>2054</v>
      </c>
      <c r="I6219" s="285" t="s">
        <v>2027</v>
      </c>
      <c r="J6219" t="s">
        <v>806</v>
      </c>
      <c r="K6219" s="300">
        <v>10718089</v>
      </c>
      <c r="L6219" s="286">
        <f>ROWS(K$5:K6219)</f>
        <v>6215</v>
      </c>
      <c r="M6219" s="286" t="str">
        <f>IF(I6219='5.1'!$E$5,TXM!L6219,"")</f>
        <v/>
      </c>
      <c r="N6219" t="str">
        <f>IFERROR(SMALL($M$5:$M$8000,ROWS($M$5:M6219)),"")</f>
        <v/>
      </c>
      <c r="P6219" t="s">
        <v>2054</v>
      </c>
    </row>
    <row r="6220" spans="1:16" ht="14.4" customHeight="1" x14ac:dyDescent="0.25">
      <c r="A6220" t="s">
        <v>2054</v>
      </c>
      <c r="I6220" s="285" t="s">
        <v>2027</v>
      </c>
      <c r="J6220" t="s">
        <v>107</v>
      </c>
      <c r="K6220" s="300">
        <v>4581222</v>
      </c>
      <c r="L6220" s="286">
        <f>ROWS(K$5:K6220)</f>
        <v>6216</v>
      </c>
      <c r="M6220" s="286" t="str">
        <f>IF(I6220='5.1'!$E$5,TXM!L6220,"")</f>
        <v/>
      </c>
      <c r="N6220" t="str">
        <f>IFERROR(SMALL($M$5:$M$8000,ROWS($M$5:M6220)),"")</f>
        <v/>
      </c>
      <c r="P6220" t="s">
        <v>2054</v>
      </c>
    </row>
    <row r="6221" spans="1:16" ht="14.4" customHeight="1" x14ac:dyDescent="0.25">
      <c r="A6221" t="s">
        <v>2054</v>
      </c>
      <c r="I6221" s="285" t="s">
        <v>2027</v>
      </c>
      <c r="J6221" t="s">
        <v>1080</v>
      </c>
      <c r="K6221" s="300">
        <v>3631410</v>
      </c>
      <c r="L6221" s="286">
        <f>ROWS(K$5:K6221)</f>
        <v>6217</v>
      </c>
      <c r="M6221" s="286" t="str">
        <f>IF(I6221='5.1'!$E$5,TXM!L6221,"")</f>
        <v/>
      </c>
      <c r="N6221" t="str">
        <f>IFERROR(SMALL($M$5:$M$8000,ROWS($M$5:M6221)),"")</f>
        <v/>
      </c>
      <c r="P6221" t="s">
        <v>2054</v>
      </c>
    </row>
    <row r="6222" spans="1:16" ht="14.4" customHeight="1" x14ac:dyDescent="0.25">
      <c r="A6222" t="s">
        <v>2054</v>
      </c>
      <c r="I6222" s="285" t="s">
        <v>2027</v>
      </c>
      <c r="J6222" t="s">
        <v>814</v>
      </c>
      <c r="K6222" s="300">
        <v>2022527</v>
      </c>
      <c r="L6222" s="286">
        <f>ROWS(K$5:K6222)</f>
        <v>6218</v>
      </c>
      <c r="M6222" s="286" t="str">
        <f>IF(I6222='5.1'!$E$5,TXM!L6222,"")</f>
        <v/>
      </c>
      <c r="N6222" t="str">
        <f>IFERROR(SMALL($M$5:$M$8000,ROWS($M$5:M6222)),"")</f>
        <v/>
      </c>
      <c r="P6222" t="s">
        <v>2054</v>
      </c>
    </row>
    <row r="6223" spans="1:16" ht="14.4" customHeight="1" x14ac:dyDescent="0.25">
      <c r="A6223" t="s">
        <v>2054</v>
      </c>
      <c r="I6223" s="285" t="s">
        <v>2027</v>
      </c>
      <c r="J6223" t="s">
        <v>119</v>
      </c>
      <c r="K6223" s="300">
        <v>1397040</v>
      </c>
      <c r="L6223" s="286">
        <f>ROWS(K$5:K6223)</f>
        <v>6219</v>
      </c>
      <c r="M6223" s="286" t="str">
        <f>IF(I6223='5.1'!$E$5,TXM!L6223,"")</f>
        <v/>
      </c>
      <c r="N6223" t="str">
        <f>IFERROR(SMALL($M$5:$M$8000,ROWS($M$5:M6223)),"")</f>
        <v/>
      </c>
      <c r="P6223" t="s">
        <v>2054</v>
      </c>
    </row>
    <row r="6224" spans="1:16" ht="14.4" customHeight="1" x14ac:dyDescent="0.25">
      <c r="A6224" t="s">
        <v>2054</v>
      </c>
      <c r="I6224" s="285" t="s">
        <v>2027</v>
      </c>
      <c r="J6224" t="s">
        <v>197</v>
      </c>
      <c r="K6224" s="300">
        <v>1335863</v>
      </c>
      <c r="L6224" s="286">
        <f>ROWS(K$5:K6224)</f>
        <v>6220</v>
      </c>
      <c r="M6224" s="286" t="str">
        <f>IF(I6224='5.1'!$E$5,TXM!L6224,"")</f>
        <v/>
      </c>
      <c r="N6224" t="str">
        <f>IFERROR(SMALL($M$5:$M$8000,ROWS($M$5:M6224)),"")</f>
        <v/>
      </c>
      <c r="P6224" t="s">
        <v>2054</v>
      </c>
    </row>
    <row r="6225" spans="1:16" ht="14.4" customHeight="1" x14ac:dyDescent="0.25">
      <c r="A6225" t="s">
        <v>2054</v>
      </c>
      <c r="I6225" s="285" t="s">
        <v>2027</v>
      </c>
      <c r="J6225" t="s">
        <v>711</v>
      </c>
      <c r="K6225" s="300">
        <v>1028225</v>
      </c>
      <c r="L6225" s="286">
        <f>ROWS(K$5:K6225)</f>
        <v>6221</v>
      </c>
      <c r="M6225" s="286" t="str">
        <f>IF(I6225='5.1'!$E$5,TXM!L6225,"")</f>
        <v/>
      </c>
      <c r="N6225" t="str">
        <f>IFERROR(SMALL($M$5:$M$8000,ROWS($M$5:M6225)),"")</f>
        <v/>
      </c>
      <c r="P6225" t="s">
        <v>2054</v>
      </c>
    </row>
    <row r="6226" spans="1:16" ht="14.4" customHeight="1" x14ac:dyDescent="0.25">
      <c r="A6226" t="s">
        <v>2054</v>
      </c>
      <c r="I6226" s="285" t="s">
        <v>2027</v>
      </c>
      <c r="J6226" t="s">
        <v>118</v>
      </c>
      <c r="K6226" s="300">
        <v>1022831</v>
      </c>
      <c r="L6226" s="286">
        <f>ROWS(K$5:K6226)</f>
        <v>6222</v>
      </c>
      <c r="M6226" s="286" t="str">
        <f>IF(I6226='5.1'!$E$5,TXM!L6226,"")</f>
        <v/>
      </c>
      <c r="N6226" t="str">
        <f>IFERROR(SMALL($M$5:$M$8000,ROWS($M$5:M6226)),"")</f>
        <v/>
      </c>
      <c r="P6226" t="s">
        <v>2054</v>
      </c>
    </row>
    <row r="6227" spans="1:16" ht="14.4" customHeight="1" x14ac:dyDescent="0.25">
      <c r="A6227" t="s">
        <v>2054</v>
      </c>
      <c r="I6227" s="285" t="s">
        <v>2027</v>
      </c>
      <c r="J6227" t="s">
        <v>109</v>
      </c>
      <c r="K6227" s="300">
        <v>690616</v>
      </c>
      <c r="L6227" s="286">
        <f>ROWS(K$5:K6227)</f>
        <v>6223</v>
      </c>
      <c r="M6227" s="286" t="str">
        <f>IF(I6227='5.1'!$E$5,TXM!L6227,"")</f>
        <v/>
      </c>
      <c r="N6227" t="str">
        <f>IFERROR(SMALL($M$5:$M$8000,ROWS($M$5:M6227)),"")</f>
        <v/>
      </c>
      <c r="P6227" t="s">
        <v>2054</v>
      </c>
    </row>
    <row r="6228" spans="1:16" ht="14.4" customHeight="1" x14ac:dyDescent="0.25">
      <c r="A6228" t="s">
        <v>2054</v>
      </c>
      <c r="I6228" s="285" t="s">
        <v>2027</v>
      </c>
      <c r="J6228" t="s">
        <v>808</v>
      </c>
      <c r="K6228" s="300">
        <v>377623</v>
      </c>
      <c r="L6228" s="286">
        <f>ROWS(K$5:K6228)</f>
        <v>6224</v>
      </c>
      <c r="M6228" s="286" t="str">
        <f>IF(I6228='5.1'!$E$5,TXM!L6228,"")</f>
        <v/>
      </c>
      <c r="N6228" t="str">
        <f>IFERROR(SMALL($M$5:$M$8000,ROWS($M$5:M6228)),"")</f>
        <v/>
      </c>
      <c r="P6228" t="s">
        <v>2054</v>
      </c>
    </row>
    <row r="6229" spans="1:16" ht="14.4" customHeight="1" x14ac:dyDescent="0.25">
      <c r="A6229" t="s">
        <v>2054</v>
      </c>
      <c r="I6229" s="285" t="s">
        <v>2027</v>
      </c>
      <c r="J6229" t="s">
        <v>707</v>
      </c>
      <c r="K6229" s="300">
        <v>182700</v>
      </c>
      <c r="L6229" s="286">
        <f>ROWS(K$5:K6229)</f>
        <v>6225</v>
      </c>
      <c r="M6229" s="286" t="str">
        <f>IF(I6229='5.1'!$E$5,TXM!L6229,"")</f>
        <v/>
      </c>
      <c r="N6229" t="str">
        <f>IFERROR(SMALL($M$5:$M$8000,ROWS($M$5:M6229)),"")</f>
        <v/>
      </c>
      <c r="P6229" t="s">
        <v>2054</v>
      </c>
    </row>
    <row r="6230" spans="1:16" ht="14.4" customHeight="1" x14ac:dyDescent="0.25">
      <c r="A6230" t="s">
        <v>2054</v>
      </c>
      <c r="I6230" s="285" t="s">
        <v>2027</v>
      </c>
      <c r="J6230" t="s">
        <v>1093</v>
      </c>
      <c r="K6230" s="300">
        <v>158756</v>
      </c>
      <c r="L6230" s="286">
        <f>ROWS(K$5:K6230)</f>
        <v>6226</v>
      </c>
      <c r="M6230" s="286" t="str">
        <f>IF(I6230='5.1'!$E$5,TXM!L6230,"")</f>
        <v/>
      </c>
      <c r="N6230" t="str">
        <f>IFERROR(SMALL($M$5:$M$8000,ROWS($M$5:M6230)),"")</f>
        <v/>
      </c>
      <c r="P6230" t="s">
        <v>2054</v>
      </c>
    </row>
    <row r="6231" spans="1:16" ht="14.4" customHeight="1" x14ac:dyDescent="0.25">
      <c r="A6231" t="s">
        <v>2054</v>
      </c>
      <c r="I6231" s="285" t="s">
        <v>2027</v>
      </c>
      <c r="J6231" t="s">
        <v>762</v>
      </c>
      <c r="K6231" s="300">
        <v>136641</v>
      </c>
      <c r="L6231" s="286">
        <f>ROWS(K$5:K6231)</f>
        <v>6227</v>
      </c>
      <c r="M6231" s="286" t="str">
        <f>IF(I6231='5.1'!$E$5,TXM!L6231,"")</f>
        <v/>
      </c>
      <c r="N6231" t="str">
        <f>IFERROR(SMALL($M$5:$M$8000,ROWS($M$5:M6231)),"")</f>
        <v/>
      </c>
      <c r="P6231" t="s">
        <v>2054</v>
      </c>
    </row>
    <row r="6232" spans="1:16" ht="14.4" customHeight="1" x14ac:dyDescent="0.25">
      <c r="A6232" t="s">
        <v>2054</v>
      </c>
      <c r="I6232" s="285" t="s">
        <v>2027</v>
      </c>
      <c r="J6232" t="s">
        <v>106</v>
      </c>
      <c r="K6232" s="300">
        <v>126009</v>
      </c>
      <c r="L6232" s="286">
        <f>ROWS(K$5:K6232)</f>
        <v>6228</v>
      </c>
      <c r="M6232" s="286" t="str">
        <f>IF(I6232='5.1'!$E$5,TXM!L6232,"")</f>
        <v/>
      </c>
      <c r="N6232" t="str">
        <f>IFERROR(SMALL($M$5:$M$8000,ROWS($M$5:M6232)),"")</f>
        <v/>
      </c>
      <c r="P6232" t="s">
        <v>2054</v>
      </c>
    </row>
    <row r="6233" spans="1:16" ht="14.4" customHeight="1" x14ac:dyDescent="0.25">
      <c r="A6233" t="s">
        <v>2054</v>
      </c>
      <c r="I6233" s="285" t="s">
        <v>2027</v>
      </c>
      <c r="J6233" t="s">
        <v>804</v>
      </c>
      <c r="K6233" s="300">
        <v>54989</v>
      </c>
      <c r="L6233" s="286">
        <f>ROWS(K$5:K6233)</f>
        <v>6229</v>
      </c>
      <c r="M6233" s="286" t="str">
        <f>IF(I6233='5.1'!$E$5,TXM!L6233,"")</f>
        <v/>
      </c>
      <c r="N6233" t="str">
        <f>IFERROR(SMALL($M$5:$M$8000,ROWS($M$5:M6233)),"")</f>
        <v/>
      </c>
      <c r="P6233" t="s">
        <v>2054</v>
      </c>
    </row>
    <row r="6234" spans="1:16" ht="14.4" customHeight="1" x14ac:dyDescent="0.25">
      <c r="A6234" t="s">
        <v>2054</v>
      </c>
      <c r="I6234" s="285" t="s">
        <v>2027</v>
      </c>
      <c r="J6234" t="s">
        <v>1082</v>
      </c>
      <c r="K6234" s="300">
        <v>44545</v>
      </c>
      <c r="L6234" s="286">
        <f>ROWS(K$5:K6234)</f>
        <v>6230</v>
      </c>
      <c r="M6234" s="286" t="str">
        <f>IF(I6234='5.1'!$E$5,TXM!L6234,"")</f>
        <v/>
      </c>
      <c r="N6234" t="str">
        <f>IFERROR(SMALL($M$5:$M$8000,ROWS($M$5:M6234)),"")</f>
        <v/>
      </c>
      <c r="P6234" t="s">
        <v>2054</v>
      </c>
    </row>
    <row r="6235" spans="1:16" ht="14.4" customHeight="1" x14ac:dyDescent="0.25">
      <c r="A6235" t="s">
        <v>2054</v>
      </c>
      <c r="I6235" s="285" t="s">
        <v>2027</v>
      </c>
      <c r="J6235" t="s">
        <v>725</v>
      </c>
      <c r="K6235" s="300">
        <v>43048</v>
      </c>
      <c r="L6235" s="286">
        <f>ROWS(K$5:K6235)</f>
        <v>6231</v>
      </c>
      <c r="M6235" s="286" t="str">
        <f>IF(I6235='5.1'!$E$5,TXM!L6235,"")</f>
        <v/>
      </c>
      <c r="N6235" t="str">
        <f>IFERROR(SMALL($M$5:$M$8000,ROWS($M$5:M6235)),"")</f>
        <v/>
      </c>
      <c r="P6235" t="s">
        <v>2054</v>
      </c>
    </row>
    <row r="6236" spans="1:16" ht="14.4" customHeight="1" x14ac:dyDescent="0.25">
      <c r="A6236" t="s">
        <v>2054</v>
      </c>
      <c r="I6236" s="285" t="s">
        <v>2027</v>
      </c>
      <c r="J6236" t="s">
        <v>1081</v>
      </c>
      <c r="K6236" s="300">
        <v>27386</v>
      </c>
      <c r="L6236" s="286">
        <f>ROWS(K$5:K6236)</f>
        <v>6232</v>
      </c>
      <c r="M6236" s="286" t="str">
        <f>IF(I6236='5.1'!$E$5,TXM!L6236,"")</f>
        <v/>
      </c>
      <c r="N6236" t="str">
        <f>IFERROR(SMALL($M$5:$M$8000,ROWS($M$5:M6236)),"")</f>
        <v/>
      </c>
      <c r="P6236" t="s">
        <v>2054</v>
      </c>
    </row>
    <row r="6237" spans="1:16" ht="14.4" customHeight="1" x14ac:dyDescent="0.25">
      <c r="A6237" t="s">
        <v>2054</v>
      </c>
      <c r="I6237" s="285" t="s">
        <v>2027</v>
      </c>
      <c r="J6237" t="s">
        <v>780</v>
      </c>
      <c r="K6237" s="300">
        <v>22847</v>
      </c>
      <c r="L6237" s="286">
        <f>ROWS(K$5:K6237)</f>
        <v>6233</v>
      </c>
      <c r="M6237" s="286" t="str">
        <f>IF(I6237='5.1'!$E$5,TXM!L6237,"")</f>
        <v/>
      </c>
      <c r="N6237" t="str">
        <f>IFERROR(SMALL($M$5:$M$8000,ROWS($M$5:M6237)),"")</f>
        <v/>
      </c>
      <c r="P6237" t="s">
        <v>2054</v>
      </c>
    </row>
    <row r="6238" spans="1:16" ht="14.4" customHeight="1" x14ac:dyDescent="0.25">
      <c r="A6238" t="s">
        <v>2054</v>
      </c>
      <c r="I6238" s="285" t="s">
        <v>2027</v>
      </c>
      <c r="J6238" t="s">
        <v>1096</v>
      </c>
      <c r="K6238" s="300">
        <v>22141</v>
      </c>
      <c r="L6238" s="286">
        <f>ROWS(K$5:K6238)</f>
        <v>6234</v>
      </c>
      <c r="M6238" s="286" t="str">
        <f>IF(I6238='5.1'!$E$5,TXM!L6238,"")</f>
        <v/>
      </c>
      <c r="N6238" t="str">
        <f>IFERROR(SMALL($M$5:$M$8000,ROWS($M$5:M6238)),"")</f>
        <v/>
      </c>
      <c r="P6238" t="s">
        <v>2054</v>
      </c>
    </row>
    <row r="6239" spans="1:16" ht="14.4" customHeight="1" x14ac:dyDescent="0.25">
      <c r="A6239" t="s">
        <v>2054</v>
      </c>
      <c r="I6239" s="285" t="s">
        <v>2027</v>
      </c>
      <c r="J6239" t="s">
        <v>766</v>
      </c>
      <c r="K6239" s="300">
        <v>19169</v>
      </c>
      <c r="L6239" s="286">
        <f>ROWS(K$5:K6239)</f>
        <v>6235</v>
      </c>
      <c r="M6239" s="286" t="str">
        <f>IF(I6239='5.1'!$E$5,TXM!L6239,"")</f>
        <v/>
      </c>
      <c r="N6239" t="str">
        <f>IFERROR(SMALL($M$5:$M$8000,ROWS($M$5:M6239)),"")</f>
        <v/>
      </c>
      <c r="P6239" t="s">
        <v>2054</v>
      </c>
    </row>
    <row r="6240" spans="1:16" ht="14.4" customHeight="1" x14ac:dyDescent="0.25">
      <c r="A6240" t="s">
        <v>2054</v>
      </c>
      <c r="I6240" s="285" t="s">
        <v>2027</v>
      </c>
      <c r="J6240" t="s">
        <v>734</v>
      </c>
      <c r="K6240" s="300">
        <v>16398</v>
      </c>
      <c r="L6240" s="286">
        <f>ROWS(K$5:K6240)</f>
        <v>6236</v>
      </c>
      <c r="M6240" s="286" t="str">
        <f>IF(I6240='5.1'!$E$5,TXM!L6240,"")</f>
        <v/>
      </c>
      <c r="N6240" t="str">
        <f>IFERROR(SMALL($M$5:$M$8000,ROWS($M$5:M6240)),"")</f>
        <v/>
      </c>
      <c r="P6240" t="s">
        <v>2054</v>
      </c>
    </row>
    <row r="6241" spans="1:16" ht="14.4" customHeight="1" x14ac:dyDescent="0.25">
      <c r="A6241" t="s">
        <v>2054</v>
      </c>
      <c r="I6241" s="285" t="s">
        <v>2027</v>
      </c>
      <c r="J6241" t="s">
        <v>1098</v>
      </c>
      <c r="K6241" s="300">
        <v>14449</v>
      </c>
      <c r="L6241" s="286">
        <f>ROWS(K$5:K6241)</f>
        <v>6237</v>
      </c>
      <c r="M6241" s="286" t="str">
        <f>IF(I6241='5.1'!$E$5,TXM!L6241,"")</f>
        <v/>
      </c>
      <c r="N6241" t="str">
        <f>IFERROR(SMALL($M$5:$M$8000,ROWS($M$5:M6241)),"")</f>
        <v/>
      </c>
      <c r="P6241" t="s">
        <v>2054</v>
      </c>
    </row>
    <row r="6242" spans="1:16" ht="14.4" customHeight="1" x14ac:dyDescent="0.25">
      <c r="A6242" t="s">
        <v>2054</v>
      </c>
      <c r="I6242" s="285" t="s">
        <v>2027</v>
      </c>
      <c r="J6242" t="s">
        <v>802</v>
      </c>
      <c r="K6242" s="300">
        <v>11178</v>
      </c>
      <c r="L6242" s="286">
        <f>ROWS(K$5:K6242)</f>
        <v>6238</v>
      </c>
      <c r="M6242" s="286" t="str">
        <f>IF(I6242='5.1'!$E$5,TXM!L6242,"")</f>
        <v/>
      </c>
      <c r="N6242" t="str">
        <f>IFERROR(SMALL($M$5:$M$8000,ROWS($M$5:M6242)),"")</f>
        <v/>
      </c>
      <c r="P6242" t="s">
        <v>2054</v>
      </c>
    </row>
    <row r="6243" spans="1:16" ht="14.4" customHeight="1" x14ac:dyDescent="0.25">
      <c r="A6243" t="s">
        <v>2054</v>
      </c>
      <c r="I6243" s="285" t="s">
        <v>2027</v>
      </c>
      <c r="J6243" t="s">
        <v>810</v>
      </c>
      <c r="K6243" s="300">
        <v>10682</v>
      </c>
      <c r="L6243" s="286">
        <f>ROWS(K$5:K6243)</f>
        <v>6239</v>
      </c>
      <c r="M6243" s="286" t="str">
        <f>IF(I6243='5.1'!$E$5,TXM!L6243,"")</f>
        <v/>
      </c>
      <c r="N6243" t="str">
        <f>IFERROR(SMALL($M$5:$M$8000,ROWS($M$5:M6243)),"")</f>
        <v/>
      </c>
      <c r="P6243" t="s">
        <v>2054</v>
      </c>
    </row>
    <row r="6244" spans="1:16" ht="14.4" customHeight="1" x14ac:dyDescent="0.25">
      <c r="A6244" t="s">
        <v>2054</v>
      </c>
      <c r="I6244" s="285" t="s">
        <v>2027</v>
      </c>
      <c r="J6244" t="s">
        <v>1097</v>
      </c>
      <c r="K6244" s="300">
        <v>9892</v>
      </c>
      <c r="L6244" s="286">
        <f>ROWS(K$5:K6244)</f>
        <v>6240</v>
      </c>
      <c r="M6244" s="286" t="str">
        <f>IF(I6244='5.1'!$E$5,TXM!L6244,"")</f>
        <v/>
      </c>
      <c r="N6244" t="str">
        <f>IFERROR(SMALL($M$5:$M$8000,ROWS($M$5:M6244)),"")</f>
        <v/>
      </c>
      <c r="P6244" t="s">
        <v>2054</v>
      </c>
    </row>
    <row r="6245" spans="1:16" ht="14.4" customHeight="1" x14ac:dyDescent="0.25">
      <c r="A6245" t="s">
        <v>2054</v>
      </c>
      <c r="I6245" s="285" t="s">
        <v>2027</v>
      </c>
      <c r="J6245" t="s">
        <v>705</v>
      </c>
      <c r="K6245" s="300">
        <v>9822</v>
      </c>
      <c r="L6245" s="286">
        <f>ROWS(K$5:K6245)</f>
        <v>6241</v>
      </c>
      <c r="M6245" s="286" t="str">
        <f>IF(I6245='5.1'!$E$5,TXM!L6245,"")</f>
        <v/>
      </c>
      <c r="N6245" t="str">
        <f>IFERROR(SMALL($M$5:$M$8000,ROWS($M$5:M6245)),"")</f>
        <v/>
      </c>
      <c r="P6245" t="s">
        <v>2054</v>
      </c>
    </row>
    <row r="6246" spans="1:16" ht="14.4" customHeight="1" x14ac:dyDescent="0.25">
      <c r="A6246" t="s">
        <v>2054</v>
      </c>
      <c r="I6246" s="285" t="s">
        <v>2027</v>
      </c>
      <c r="J6246" t="s">
        <v>790</v>
      </c>
      <c r="K6246" s="300">
        <v>8859</v>
      </c>
      <c r="L6246" s="286">
        <f>ROWS(K$5:K6246)</f>
        <v>6242</v>
      </c>
      <c r="M6246" s="286" t="str">
        <f>IF(I6246='5.1'!$E$5,TXM!L6246,"")</f>
        <v/>
      </c>
      <c r="N6246" t="str">
        <f>IFERROR(SMALL($M$5:$M$8000,ROWS($M$5:M6246)),"")</f>
        <v/>
      </c>
      <c r="P6246" t="s">
        <v>2054</v>
      </c>
    </row>
    <row r="6247" spans="1:16" ht="14.4" customHeight="1" x14ac:dyDescent="0.25">
      <c r="A6247" t="s">
        <v>2054</v>
      </c>
      <c r="I6247" s="285" t="s">
        <v>2027</v>
      </c>
      <c r="J6247" t="s">
        <v>821</v>
      </c>
      <c r="K6247" s="300">
        <v>8364</v>
      </c>
      <c r="L6247" s="286">
        <f>ROWS(K$5:K6247)</f>
        <v>6243</v>
      </c>
      <c r="M6247" s="286" t="str">
        <f>IF(I6247='5.1'!$E$5,TXM!L6247,"")</f>
        <v/>
      </c>
      <c r="N6247" t="str">
        <f>IFERROR(SMALL($M$5:$M$8000,ROWS($M$5:M6247)),"")</f>
        <v/>
      </c>
      <c r="P6247" t="s">
        <v>2054</v>
      </c>
    </row>
    <row r="6248" spans="1:16" ht="14.4" customHeight="1" x14ac:dyDescent="0.25">
      <c r="A6248" t="s">
        <v>2054</v>
      </c>
      <c r="I6248" s="285" t="s">
        <v>2027</v>
      </c>
      <c r="J6248" t="s">
        <v>760</v>
      </c>
      <c r="K6248" s="300">
        <v>7950</v>
      </c>
      <c r="L6248" s="286">
        <f>ROWS(K$5:K6248)</f>
        <v>6244</v>
      </c>
      <c r="M6248" s="286" t="str">
        <f>IF(I6248='5.1'!$E$5,TXM!L6248,"")</f>
        <v/>
      </c>
      <c r="N6248" t="str">
        <f>IFERROR(SMALL($M$5:$M$8000,ROWS($M$5:M6248)),"")</f>
        <v/>
      </c>
      <c r="P6248" t="s">
        <v>2054</v>
      </c>
    </row>
    <row r="6249" spans="1:16" ht="14.4" customHeight="1" x14ac:dyDescent="0.25">
      <c r="A6249" t="s">
        <v>2054</v>
      </c>
      <c r="I6249" s="285" t="s">
        <v>2027</v>
      </c>
      <c r="J6249" t="s">
        <v>117</v>
      </c>
      <c r="K6249" s="300">
        <v>7855</v>
      </c>
      <c r="L6249" s="286">
        <f>ROWS(K$5:K6249)</f>
        <v>6245</v>
      </c>
      <c r="M6249" s="286" t="str">
        <f>IF(I6249='5.1'!$E$5,TXM!L6249,"")</f>
        <v/>
      </c>
      <c r="N6249" t="str">
        <f>IFERROR(SMALL($M$5:$M$8000,ROWS($M$5:M6249)),"")</f>
        <v/>
      </c>
      <c r="P6249" t="s">
        <v>2054</v>
      </c>
    </row>
    <row r="6250" spans="1:16" ht="14.4" customHeight="1" x14ac:dyDescent="0.25">
      <c r="A6250" t="s">
        <v>2054</v>
      </c>
      <c r="I6250" s="285" t="s">
        <v>2027</v>
      </c>
      <c r="J6250" t="s">
        <v>110</v>
      </c>
      <c r="K6250" s="300">
        <v>6756</v>
      </c>
      <c r="L6250" s="286">
        <f>ROWS(K$5:K6250)</f>
        <v>6246</v>
      </c>
      <c r="M6250" s="286" t="str">
        <f>IF(I6250='5.1'!$E$5,TXM!L6250,"")</f>
        <v/>
      </c>
      <c r="N6250" t="str">
        <f>IFERROR(SMALL($M$5:$M$8000,ROWS($M$5:M6250)),"")</f>
        <v/>
      </c>
      <c r="P6250" t="s">
        <v>2054</v>
      </c>
    </row>
    <row r="6251" spans="1:16" ht="14.4" customHeight="1" x14ac:dyDescent="0.25">
      <c r="A6251" t="s">
        <v>2054</v>
      </c>
      <c r="I6251" s="285" t="s">
        <v>2027</v>
      </c>
      <c r="J6251" t="s">
        <v>823</v>
      </c>
      <c r="K6251" s="300">
        <v>5742</v>
      </c>
      <c r="L6251" s="286">
        <f>ROWS(K$5:K6251)</f>
        <v>6247</v>
      </c>
      <c r="M6251" s="286" t="str">
        <f>IF(I6251='5.1'!$E$5,TXM!L6251,"")</f>
        <v/>
      </c>
      <c r="N6251" t="str">
        <f>IFERROR(SMALL($M$5:$M$8000,ROWS($M$5:M6251)),"")</f>
        <v/>
      </c>
      <c r="P6251" t="s">
        <v>2054</v>
      </c>
    </row>
    <row r="6252" spans="1:16" ht="14.4" customHeight="1" x14ac:dyDescent="0.25">
      <c r="A6252" t="s">
        <v>2054</v>
      </c>
      <c r="I6252" s="285" t="s">
        <v>2027</v>
      </c>
      <c r="J6252" t="s">
        <v>774</v>
      </c>
      <c r="K6252" s="300">
        <v>4900</v>
      </c>
      <c r="L6252" s="286">
        <f>ROWS(K$5:K6252)</f>
        <v>6248</v>
      </c>
      <c r="M6252" s="286" t="str">
        <f>IF(I6252='5.1'!$E$5,TXM!L6252,"")</f>
        <v/>
      </c>
      <c r="N6252" t="str">
        <f>IFERROR(SMALL($M$5:$M$8000,ROWS($M$5:M6252)),"")</f>
        <v/>
      </c>
      <c r="P6252" t="s">
        <v>2054</v>
      </c>
    </row>
    <row r="6253" spans="1:16" ht="14.4" customHeight="1" x14ac:dyDescent="0.25">
      <c r="A6253" t="s">
        <v>2054</v>
      </c>
      <c r="I6253" s="285" t="s">
        <v>2027</v>
      </c>
      <c r="J6253" t="s">
        <v>784</v>
      </c>
      <c r="K6253" s="300">
        <v>4201</v>
      </c>
      <c r="L6253" s="286">
        <f>ROWS(K$5:K6253)</f>
        <v>6249</v>
      </c>
      <c r="M6253" s="286" t="str">
        <f>IF(I6253='5.1'!$E$5,TXM!L6253,"")</f>
        <v/>
      </c>
      <c r="N6253" t="str">
        <f>IFERROR(SMALL($M$5:$M$8000,ROWS($M$5:M6253)),"")</f>
        <v/>
      </c>
      <c r="P6253" t="s">
        <v>2054</v>
      </c>
    </row>
    <row r="6254" spans="1:16" ht="14.4" customHeight="1" x14ac:dyDescent="0.25">
      <c r="A6254" t="s">
        <v>2054</v>
      </c>
      <c r="I6254" s="285" t="s">
        <v>2027</v>
      </c>
      <c r="J6254" t="s">
        <v>1090</v>
      </c>
      <c r="K6254" s="300">
        <v>2877</v>
      </c>
      <c r="L6254" s="286">
        <f>ROWS(K$5:K6254)</f>
        <v>6250</v>
      </c>
      <c r="M6254" s="286" t="str">
        <f>IF(I6254='5.1'!$E$5,TXM!L6254,"")</f>
        <v/>
      </c>
      <c r="N6254" t="str">
        <f>IFERROR(SMALL($M$5:$M$8000,ROWS($M$5:M6254)),"")</f>
        <v/>
      </c>
      <c r="P6254" t="s">
        <v>2054</v>
      </c>
    </row>
    <row r="6255" spans="1:16" ht="14.4" customHeight="1" x14ac:dyDescent="0.25">
      <c r="A6255" t="s">
        <v>2054</v>
      </c>
      <c r="I6255" s="285" t="s">
        <v>2027</v>
      </c>
      <c r="J6255" t="s">
        <v>768</v>
      </c>
      <c r="K6255" s="300">
        <v>2077</v>
      </c>
      <c r="L6255" s="286">
        <f>ROWS(K$5:K6255)</f>
        <v>6251</v>
      </c>
      <c r="M6255" s="286" t="str">
        <f>IF(I6255='5.1'!$E$5,TXM!L6255,"")</f>
        <v/>
      </c>
      <c r="N6255" t="str">
        <f>IFERROR(SMALL($M$5:$M$8000,ROWS($M$5:M6255)),"")</f>
        <v/>
      </c>
      <c r="P6255" t="s">
        <v>2054</v>
      </c>
    </row>
    <row r="6256" spans="1:16" ht="14.4" customHeight="1" x14ac:dyDescent="0.25">
      <c r="A6256" t="s">
        <v>2054</v>
      </c>
      <c r="I6256" s="285" t="s">
        <v>2027</v>
      </c>
      <c r="J6256" t="s">
        <v>1087</v>
      </c>
      <c r="K6256" s="300">
        <v>1987</v>
      </c>
      <c r="L6256" s="286">
        <f>ROWS(K$5:K6256)</f>
        <v>6252</v>
      </c>
      <c r="M6256" s="286" t="str">
        <f>IF(I6256='5.1'!$E$5,TXM!L6256,"")</f>
        <v/>
      </c>
      <c r="N6256" t="str">
        <f>IFERROR(SMALL($M$5:$M$8000,ROWS($M$5:M6256)),"")</f>
        <v/>
      </c>
      <c r="P6256" t="s">
        <v>2054</v>
      </c>
    </row>
    <row r="6257" spans="1:16" ht="14.4" customHeight="1" x14ac:dyDescent="0.25">
      <c r="A6257" t="s">
        <v>2054</v>
      </c>
      <c r="I6257" s="285" t="s">
        <v>2027</v>
      </c>
      <c r="J6257" t="s">
        <v>750</v>
      </c>
      <c r="K6257" s="300">
        <v>1437</v>
      </c>
      <c r="L6257" s="286">
        <f>ROWS(K$5:K6257)</f>
        <v>6253</v>
      </c>
      <c r="M6257" s="286" t="str">
        <f>IF(I6257='5.1'!$E$5,TXM!L6257,"")</f>
        <v/>
      </c>
      <c r="N6257" t="str">
        <f>IFERROR(SMALL($M$5:$M$8000,ROWS($M$5:M6257)),"")</f>
        <v/>
      </c>
      <c r="P6257" t="s">
        <v>2054</v>
      </c>
    </row>
    <row r="6258" spans="1:16" ht="14.4" customHeight="1" x14ac:dyDescent="0.25">
      <c r="A6258" t="s">
        <v>2054</v>
      </c>
      <c r="I6258" s="285" t="s">
        <v>2027</v>
      </c>
      <c r="J6258" t="s">
        <v>776</v>
      </c>
      <c r="K6258" s="300">
        <v>388</v>
      </c>
      <c r="L6258" s="286">
        <f>ROWS(K$5:K6258)</f>
        <v>6254</v>
      </c>
      <c r="M6258" s="286" t="str">
        <f>IF(I6258='5.1'!$E$5,TXM!L6258,"")</f>
        <v/>
      </c>
      <c r="N6258" t="str">
        <f>IFERROR(SMALL($M$5:$M$8000,ROWS($M$5:M6258)),"")</f>
        <v/>
      </c>
      <c r="P6258" t="s">
        <v>2054</v>
      </c>
    </row>
    <row r="6259" spans="1:16" ht="14.4" customHeight="1" x14ac:dyDescent="0.25">
      <c r="A6259" t="s">
        <v>2054</v>
      </c>
      <c r="I6259" s="285" t="s">
        <v>2027</v>
      </c>
      <c r="J6259" t="s">
        <v>727</v>
      </c>
      <c r="K6259" s="300">
        <v>387</v>
      </c>
      <c r="L6259" s="286">
        <f>ROWS(K$5:K6259)</f>
        <v>6255</v>
      </c>
      <c r="M6259" s="286" t="str">
        <f>IF(I6259='5.1'!$E$5,TXM!L6259,"")</f>
        <v/>
      </c>
      <c r="N6259" t="str">
        <f>IFERROR(SMALL($M$5:$M$8000,ROWS($M$5:M6259)),"")</f>
        <v/>
      </c>
      <c r="P6259" t="s">
        <v>2054</v>
      </c>
    </row>
    <row r="6260" spans="1:16" ht="14.4" customHeight="1" x14ac:dyDescent="0.25">
      <c r="A6260" t="s">
        <v>2054</v>
      </c>
      <c r="I6260" s="285" t="s">
        <v>2027</v>
      </c>
      <c r="J6260" t="s">
        <v>116</v>
      </c>
      <c r="K6260" s="300">
        <v>4</v>
      </c>
      <c r="L6260" s="286">
        <f>ROWS(K$5:K6260)</f>
        <v>6256</v>
      </c>
      <c r="M6260" s="286" t="str">
        <f>IF(I6260='5.1'!$E$5,TXM!L6260,"")</f>
        <v/>
      </c>
      <c r="N6260" t="str">
        <f>IFERROR(SMALL($M$5:$M$8000,ROWS($M$5:M6260)),"")</f>
        <v/>
      </c>
      <c r="P6260" t="s">
        <v>2054</v>
      </c>
    </row>
    <row r="6261" spans="1:16" ht="14.4" customHeight="1" x14ac:dyDescent="0.25">
      <c r="A6261" t="s">
        <v>2054</v>
      </c>
      <c r="I6261" s="285" t="s">
        <v>2027</v>
      </c>
      <c r="J6261" t="s">
        <v>1086</v>
      </c>
      <c r="K6261" s="300">
        <v>3</v>
      </c>
      <c r="L6261" s="286">
        <f>ROWS(K$5:K6261)</f>
        <v>6257</v>
      </c>
      <c r="M6261" s="286" t="str">
        <f>IF(I6261='5.1'!$E$5,TXM!L6261,"")</f>
        <v/>
      </c>
      <c r="N6261" t="str">
        <f>IFERROR(SMALL($M$5:$M$8000,ROWS($M$5:M6261)),"")</f>
        <v/>
      </c>
      <c r="P6261" t="s">
        <v>2054</v>
      </c>
    </row>
    <row r="6262" spans="1:16" ht="14.4" customHeight="1" x14ac:dyDescent="0.25">
      <c r="A6262" t="s">
        <v>2054</v>
      </c>
      <c r="I6262" s="285" t="s">
        <v>2028</v>
      </c>
      <c r="J6262" t="s">
        <v>760</v>
      </c>
      <c r="K6262" s="300">
        <v>152169</v>
      </c>
      <c r="L6262" s="286">
        <f>ROWS(K$5:K6262)</f>
        <v>6258</v>
      </c>
      <c r="M6262" s="286" t="str">
        <f>IF(I6262='5.1'!$E$5,TXM!L6262,"")</f>
        <v/>
      </c>
      <c r="N6262" t="str">
        <f>IFERROR(SMALL($M$5:$M$8000,ROWS($M$5:M6262)),"")</f>
        <v/>
      </c>
      <c r="P6262" t="s">
        <v>2054</v>
      </c>
    </row>
    <row r="6263" spans="1:16" ht="14.4" customHeight="1" x14ac:dyDescent="0.25">
      <c r="A6263" t="s">
        <v>2054</v>
      </c>
      <c r="I6263" s="285" t="s">
        <v>2028</v>
      </c>
      <c r="J6263" t="s">
        <v>806</v>
      </c>
      <c r="K6263" s="300">
        <v>102451</v>
      </c>
      <c r="L6263" s="286">
        <f>ROWS(K$5:K6263)</f>
        <v>6259</v>
      </c>
      <c r="M6263" s="286" t="str">
        <f>IF(I6263='5.1'!$E$5,TXM!L6263,"")</f>
        <v/>
      </c>
      <c r="N6263" t="str">
        <f>IFERROR(SMALL($M$5:$M$8000,ROWS($M$5:M6263)),"")</f>
        <v/>
      </c>
      <c r="P6263" t="s">
        <v>2054</v>
      </c>
    </row>
    <row r="6264" spans="1:16" ht="14.4" customHeight="1" x14ac:dyDescent="0.25">
      <c r="A6264" t="s">
        <v>2054</v>
      </c>
      <c r="I6264" s="285" t="s">
        <v>2028</v>
      </c>
      <c r="J6264" t="s">
        <v>784</v>
      </c>
      <c r="K6264" s="300">
        <v>55332</v>
      </c>
      <c r="L6264" s="286">
        <f>ROWS(K$5:K6264)</f>
        <v>6260</v>
      </c>
      <c r="M6264" s="286" t="str">
        <f>IF(I6264='5.1'!$E$5,TXM!L6264,"")</f>
        <v/>
      </c>
      <c r="N6264" t="str">
        <f>IFERROR(SMALL($M$5:$M$8000,ROWS($M$5:M6264)),"")</f>
        <v/>
      </c>
      <c r="P6264" t="s">
        <v>2054</v>
      </c>
    </row>
    <row r="6265" spans="1:16" ht="14.4" customHeight="1" x14ac:dyDescent="0.25">
      <c r="A6265" t="s">
        <v>2054</v>
      </c>
      <c r="I6265" s="285" t="s">
        <v>2028</v>
      </c>
      <c r="J6265" t="s">
        <v>762</v>
      </c>
      <c r="K6265" s="300">
        <v>52944</v>
      </c>
      <c r="L6265" s="286">
        <f>ROWS(K$5:K6265)</f>
        <v>6261</v>
      </c>
      <c r="M6265" s="286" t="str">
        <f>IF(I6265='5.1'!$E$5,TXM!L6265,"")</f>
        <v/>
      </c>
      <c r="N6265" t="str">
        <f>IFERROR(SMALL($M$5:$M$8000,ROWS($M$5:M6265)),"")</f>
        <v/>
      </c>
      <c r="P6265" t="s">
        <v>2054</v>
      </c>
    </row>
    <row r="6266" spans="1:16" ht="14.4" customHeight="1" x14ac:dyDescent="0.25">
      <c r="A6266" t="s">
        <v>2054</v>
      </c>
      <c r="I6266" s="285" t="s">
        <v>2028</v>
      </c>
      <c r="J6266" t="s">
        <v>118</v>
      </c>
      <c r="K6266" s="300">
        <v>23179</v>
      </c>
      <c r="L6266" s="286">
        <f>ROWS(K$5:K6266)</f>
        <v>6262</v>
      </c>
      <c r="M6266" s="286" t="str">
        <f>IF(I6266='5.1'!$E$5,TXM!L6266,"")</f>
        <v/>
      </c>
      <c r="N6266" t="str">
        <f>IFERROR(SMALL($M$5:$M$8000,ROWS($M$5:M6266)),"")</f>
        <v/>
      </c>
      <c r="P6266" t="s">
        <v>2054</v>
      </c>
    </row>
    <row r="6267" spans="1:16" ht="14.4" customHeight="1" x14ac:dyDescent="0.25">
      <c r="A6267" t="s">
        <v>2054</v>
      </c>
      <c r="I6267" s="285" t="s">
        <v>2028</v>
      </c>
      <c r="J6267" t="s">
        <v>818</v>
      </c>
      <c r="K6267" s="300">
        <v>22193</v>
      </c>
      <c r="L6267" s="286">
        <f>ROWS(K$5:K6267)</f>
        <v>6263</v>
      </c>
      <c r="M6267" s="286" t="str">
        <f>IF(I6267='5.1'!$E$5,TXM!L6267,"")</f>
        <v/>
      </c>
      <c r="N6267" t="str">
        <f>IFERROR(SMALL($M$5:$M$8000,ROWS($M$5:M6267)),"")</f>
        <v/>
      </c>
      <c r="P6267" t="s">
        <v>2054</v>
      </c>
    </row>
    <row r="6268" spans="1:16" ht="14.4" customHeight="1" x14ac:dyDescent="0.25">
      <c r="A6268" t="s">
        <v>2054</v>
      </c>
      <c r="I6268" s="285" t="s">
        <v>2028</v>
      </c>
      <c r="J6268" t="s">
        <v>102</v>
      </c>
      <c r="K6268" s="300">
        <v>15728</v>
      </c>
      <c r="L6268" s="286">
        <f>ROWS(K$5:K6268)</f>
        <v>6264</v>
      </c>
      <c r="M6268" s="286" t="str">
        <f>IF(I6268='5.1'!$E$5,TXM!L6268,"")</f>
        <v/>
      </c>
      <c r="N6268" t="str">
        <f>IFERROR(SMALL($M$5:$M$8000,ROWS($M$5:M6268)),"")</f>
        <v/>
      </c>
      <c r="P6268" t="s">
        <v>2054</v>
      </c>
    </row>
    <row r="6269" spans="1:16" ht="14.4" customHeight="1" x14ac:dyDescent="0.25">
      <c r="A6269" t="s">
        <v>2054</v>
      </c>
      <c r="I6269" s="285" t="s">
        <v>2028</v>
      </c>
      <c r="J6269" t="s">
        <v>821</v>
      </c>
      <c r="K6269" s="300">
        <v>6565</v>
      </c>
      <c r="L6269" s="286">
        <f>ROWS(K$5:K6269)</f>
        <v>6265</v>
      </c>
      <c r="M6269" s="286" t="str">
        <f>IF(I6269='5.1'!$E$5,TXM!L6269,"")</f>
        <v/>
      </c>
      <c r="N6269" t="str">
        <f>IFERROR(SMALL($M$5:$M$8000,ROWS($M$5:M6269)),"")</f>
        <v/>
      </c>
      <c r="P6269" t="s">
        <v>2054</v>
      </c>
    </row>
    <row r="6270" spans="1:16" ht="14.4" customHeight="1" x14ac:dyDescent="0.25">
      <c r="A6270" t="s">
        <v>2054</v>
      </c>
      <c r="I6270" s="285" t="s">
        <v>2028</v>
      </c>
      <c r="J6270" t="s">
        <v>725</v>
      </c>
      <c r="K6270" s="300">
        <v>4097</v>
      </c>
      <c r="L6270" s="286">
        <f>ROWS(K$5:K6270)</f>
        <v>6266</v>
      </c>
      <c r="M6270" s="286" t="str">
        <f>IF(I6270='5.1'!$E$5,TXM!L6270,"")</f>
        <v/>
      </c>
      <c r="N6270" t="str">
        <f>IFERROR(SMALL($M$5:$M$8000,ROWS($M$5:M6270)),"")</f>
        <v/>
      </c>
      <c r="P6270" t="s">
        <v>2054</v>
      </c>
    </row>
    <row r="6271" spans="1:16" ht="14.4" customHeight="1" x14ac:dyDescent="0.25">
      <c r="A6271" t="s">
        <v>2054</v>
      </c>
      <c r="I6271" s="285" t="s">
        <v>2028</v>
      </c>
      <c r="J6271" t="s">
        <v>105</v>
      </c>
      <c r="K6271" s="300">
        <v>3869</v>
      </c>
      <c r="L6271" s="286">
        <f>ROWS(K$5:K6271)</f>
        <v>6267</v>
      </c>
      <c r="M6271" s="286" t="str">
        <f>IF(I6271='5.1'!$E$5,TXM!L6271,"")</f>
        <v/>
      </c>
      <c r="N6271" t="str">
        <f>IFERROR(SMALL($M$5:$M$8000,ROWS($M$5:M6271)),"")</f>
        <v/>
      </c>
      <c r="P6271" t="s">
        <v>2054</v>
      </c>
    </row>
    <row r="6272" spans="1:16" ht="14.4" customHeight="1" x14ac:dyDescent="0.25">
      <c r="A6272" t="s">
        <v>2054</v>
      </c>
      <c r="I6272" s="285" t="s">
        <v>2028</v>
      </c>
      <c r="J6272" t="s">
        <v>1098</v>
      </c>
      <c r="K6272" s="300">
        <v>2902</v>
      </c>
      <c r="L6272" s="286">
        <f>ROWS(K$5:K6272)</f>
        <v>6268</v>
      </c>
      <c r="M6272" s="286" t="str">
        <f>IF(I6272='5.1'!$E$5,TXM!L6272,"")</f>
        <v/>
      </c>
      <c r="N6272" t="str">
        <f>IFERROR(SMALL($M$5:$M$8000,ROWS($M$5:M6272)),"")</f>
        <v/>
      </c>
      <c r="P6272" t="s">
        <v>2054</v>
      </c>
    </row>
    <row r="6273" spans="1:16" ht="14.4" customHeight="1" x14ac:dyDescent="0.25">
      <c r="A6273" t="s">
        <v>2054</v>
      </c>
      <c r="I6273" s="285" t="s">
        <v>2028</v>
      </c>
      <c r="J6273" t="s">
        <v>1090</v>
      </c>
      <c r="K6273" s="300">
        <v>2034</v>
      </c>
      <c r="L6273" s="286">
        <f>ROWS(K$5:K6273)</f>
        <v>6269</v>
      </c>
      <c r="M6273" s="286" t="str">
        <f>IF(I6273='5.1'!$E$5,TXM!L6273,"")</f>
        <v/>
      </c>
      <c r="N6273" t="str">
        <f>IFERROR(SMALL($M$5:$M$8000,ROWS($M$5:M6273)),"")</f>
        <v/>
      </c>
      <c r="P6273" t="s">
        <v>2054</v>
      </c>
    </row>
    <row r="6274" spans="1:16" ht="14.4" customHeight="1" x14ac:dyDescent="0.25">
      <c r="A6274" t="s">
        <v>2054</v>
      </c>
      <c r="I6274" s="285" t="s">
        <v>2028</v>
      </c>
      <c r="J6274" t="s">
        <v>823</v>
      </c>
      <c r="K6274" s="300">
        <v>1231</v>
      </c>
      <c r="L6274" s="286">
        <f>ROWS(K$5:K6274)</f>
        <v>6270</v>
      </c>
      <c r="M6274" s="286" t="str">
        <f>IF(I6274='5.1'!$E$5,TXM!L6274,"")</f>
        <v/>
      </c>
      <c r="N6274" t="str">
        <f>IFERROR(SMALL($M$5:$M$8000,ROWS($M$5:M6274)),"")</f>
        <v/>
      </c>
      <c r="P6274" t="s">
        <v>2054</v>
      </c>
    </row>
    <row r="6275" spans="1:16" ht="14.4" customHeight="1" x14ac:dyDescent="0.25">
      <c r="A6275" t="s">
        <v>2054</v>
      </c>
      <c r="I6275" s="285" t="s">
        <v>2028</v>
      </c>
      <c r="J6275" t="s">
        <v>198</v>
      </c>
      <c r="K6275" s="300">
        <v>742</v>
      </c>
      <c r="L6275" s="286">
        <f>ROWS(K$5:K6275)</f>
        <v>6271</v>
      </c>
      <c r="M6275" s="286" t="str">
        <f>IF(I6275='5.1'!$E$5,TXM!L6275,"")</f>
        <v/>
      </c>
      <c r="N6275" t="str">
        <f>IFERROR(SMALL($M$5:$M$8000,ROWS($M$5:M6275)),"")</f>
        <v/>
      </c>
      <c r="P6275" t="s">
        <v>2054</v>
      </c>
    </row>
    <row r="6276" spans="1:16" ht="14.4" customHeight="1" x14ac:dyDescent="0.25">
      <c r="A6276" t="s">
        <v>2054</v>
      </c>
      <c r="I6276" s="285" t="s">
        <v>2028</v>
      </c>
      <c r="J6276" t="s">
        <v>197</v>
      </c>
      <c r="K6276" s="300">
        <v>398</v>
      </c>
      <c r="L6276" s="286">
        <f>ROWS(K$5:K6276)</f>
        <v>6272</v>
      </c>
      <c r="M6276" s="286" t="str">
        <f>IF(I6276='5.1'!$E$5,TXM!L6276,"")</f>
        <v/>
      </c>
      <c r="N6276" t="str">
        <f>IFERROR(SMALL($M$5:$M$8000,ROWS($M$5:M6276)),"")</f>
        <v/>
      </c>
      <c r="P6276" t="s">
        <v>2054</v>
      </c>
    </row>
    <row r="6277" spans="1:16" ht="14.4" customHeight="1" x14ac:dyDescent="0.25">
      <c r="A6277" t="s">
        <v>2054</v>
      </c>
      <c r="I6277" s="285" t="s">
        <v>2028</v>
      </c>
      <c r="J6277" t="s">
        <v>766</v>
      </c>
      <c r="K6277" s="300">
        <v>159</v>
      </c>
      <c r="L6277" s="286">
        <f>ROWS(K$5:K6277)</f>
        <v>6273</v>
      </c>
      <c r="M6277" s="286" t="str">
        <f>IF(I6277='5.1'!$E$5,TXM!L6277,"")</f>
        <v/>
      </c>
      <c r="N6277" t="str">
        <f>IFERROR(SMALL($M$5:$M$8000,ROWS($M$5:M6277)),"")</f>
        <v/>
      </c>
      <c r="P6277" t="s">
        <v>2054</v>
      </c>
    </row>
    <row r="6278" spans="1:16" ht="14.4" customHeight="1" x14ac:dyDescent="0.25">
      <c r="A6278" t="s">
        <v>2054</v>
      </c>
      <c r="I6278" s="285" t="s">
        <v>2030</v>
      </c>
      <c r="J6278" t="s">
        <v>796</v>
      </c>
      <c r="K6278" s="300">
        <v>28325314</v>
      </c>
      <c r="L6278" s="286">
        <f>ROWS(K$5:K6278)</f>
        <v>6274</v>
      </c>
      <c r="M6278" s="286" t="str">
        <f>IF(I6278='5.1'!$E$5,TXM!L6278,"")</f>
        <v/>
      </c>
      <c r="N6278" t="str">
        <f>IFERROR(SMALL($M$5:$M$8000,ROWS($M$5:M6278)),"")</f>
        <v/>
      </c>
      <c r="P6278" t="s">
        <v>2054</v>
      </c>
    </row>
    <row r="6279" spans="1:16" ht="14.4" customHeight="1" x14ac:dyDescent="0.25">
      <c r="A6279" t="s">
        <v>2054</v>
      </c>
      <c r="I6279" s="285" t="s">
        <v>2030</v>
      </c>
      <c r="J6279" t="s">
        <v>198</v>
      </c>
      <c r="K6279" s="300">
        <v>5268671</v>
      </c>
      <c r="L6279" s="286">
        <f>ROWS(K$5:K6279)</f>
        <v>6275</v>
      </c>
      <c r="M6279" s="286" t="str">
        <f>IF(I6279='5.1'!$E$5,TXM!L6279,"")</f>
        <v/>
      </c>
      <c r="N6279" t="str">
        <f>IFERROR(SMALL($M$5:$M$8000,ROWS($M$5:M6279)),"")</f>
        <v/>
      </c>
      <c r="P6279" t="s">
        <v>2054</v>
      </c>
    </row>
    <row r="6280" spans="1:16" ht="14.4" customHeight="1" x14ac:dyDescent="0.25">
      <c r="A6280" t="s">
        <v>2054</v>
      </c>
      <c r="I6280" s="285" t="s">
        <v>2030</v>
      </c>
      <c r="J6280" t="s">
        <v>1080</v>
      </c>
      <c r="K6280" s="300">
        <v>1594760</v>
      </c>
      <c r="L6280" s="286">
        <f>ROWS(K$5:K6280)</f>
        <v>6276</v>
      </c>
      <c r="M6280" s="286" t="str">
        <f>IF(I6280='5.1'!$E$5,TXM!L6280,"")</f>
        <v/>
      </c>
      <c r="N6280" t="str">
        <f>IFERROR(SMALL($M$5:$M$8000,ROWS($M$5:M6280)),"")</f>
        <v/>
      </c>
      <c r="P6280" t="s">
        <v>2054</v>
      </c>
    </row>
    <row r="6281" spans="1:16" ht="14.4" customHeight="1" x14ac:dyDescent="0.25">
      <c r="A6281" t="s">
        <v>2054</v>
      </c>
      <c r="I6281" s="285" t="s">
        <v>2030</v>
      </c>
      <c r="J6281" t="s">
        <v>806</v>
      </c>
      <c r="K6281" s="300">
        <v>1524832</v>
      </c>
      <c r="L6281" s="286">
        <f>ROWS(K$5:K6281)</f>
        <v>6277</v>
      </c>
      <c r="M6281" s="286" t="str">
        <f>IF(I6281='5.1'!$E$5,TXM!L6281,"")</f>
        <v/>
      </c>
      <c r="N6281" t="str">
        <f>IFERROR(SMALL($M$5:$M$8000,ROWS($M$5:M6281)),"")</f>
        <v/>
      </c>
      <c r="P6281" t="s">
        <v>2054</v>
      </c>
    </row>
    <row r="6282" spans="1:16" ht="14.4" customHeight="1" x14ac:dyDescent="0.25">
      <c r="A6282" t="s">
        <v>2054</v>
      </c>
      <c r="I6282" s="285" t="s">
        <v>2030</v>
      </c>
      <c r="J6282" t="s">
        <v>105</v>
      </c>
      <c r="K6282" s="300">
        <v>974651</v>
      </c>
      <c r="L6282" s="286">
        <f>ROWS(K$5:K6282)</f>
        <v>6278</v>
      </c>
      <c r="M6282" s="286" t="str">
        <f>IF(I6282='5.1'!$E$5,TXM!L6282,"")</f>
        <v/>
      </c>
      <c r="N6282" t="str">
        <f>IFERROR(SMALL($M$5:$M$8000,ROWS($M$5:M6282)),"")</f>
        <v/>
      </c>
      <c r="P6282" t="s">
        <v>2054</v>
      </c>
    </row>
    <row r="6283" spans="1:16" ht="14.4" customHeight="1" x14ac:dyDescent="0.25">
      <c r="A6283" t="s">
        <v>2054</v>
      </c>
      <c r="I6283" s="285" t="s">
        <v>2030</v>
      </c>
      <c r="J6283" t="s">
        <v>1093</v>
      </c>
      <c r="K6283" s="300">
        <v>308881</v>
      </c>
      <c r="L6283" s="286">
        <f>ROWS(K$5:K6283)</f>
        <v>6279</v>
      </c>
      <c r="M6283" s="286" t="str">
        <f>IF(I6283='5.1'!$E$5,TXM!L6283,"")</f>
        <v/>
      </c>
      <c r="N6283" t="str">
        <f>IFERROR(SMALL($M$5:$M$8000,ROWS($M$5:M6283)),"")</f>
        <v/>
      </c>
      <c r="P6283" t="s">
        <v>2054</v>
      </c>
    </row>
    <row r="6284" spans="1:16" ht="14.4" customHeight="1" x14ac:dyDescent="0.25">
      <c r="A6284" t="s">
        <v>2054</v>
      </c>
      <c r="I6284" s="285" t="s">
        <v>2030</v>
      </c>
      <c r="J6284" t="s">
        <v>102</v>
      </c>
      <c r="K6284" s="300">
        <v>201726</v>
      </c>
      <c r="L6284" s="286">
        <f>ROWS(K$5:K6284)</f>
        <v>6280</v>
      </c>
      <c r="M6284" s="286" t="str">
        <f>IF(I6284='5.1'!$E$5,TXM!L6284,"")</f>
        <v/>
      </c>
      <c r="N6284" t="str">
        <f>IFERROR(SMALL($M$5:$M$8000,ROWS($M$5:M6284)),"")</f>
        <v/>
      </c>
      <c r="P6284" t="s">
        <v>2054</v>
      </c>
    </row>
    <row r="6285" spans="1:16" ht="14.4" customHeight="1" x14ac:dyDescent="0.25">
      <c r="A6285" t="s">
        <v>2054</v>
      </c>
      <c r="I6285" s="285" t="s">
        <v>2030</v>
      </c>
      <c r="J6285" t="s">
        <v>113</v>
      </c>
      <c r="K6285" s="300">
        <v>165018</v>
      </c>
      <c r="L6285" s="286">
        <f>ROWS(K$5:K6285)</f>
        <v>6281</v>
      </c>
      <c r="M6285" s="286" t="str">
        <f>IF(I6285='5.1'!$E$5,TXM!L6285,"")</f>
        <v/>
      </c>
      <c r="N6285" t="str">
        <f>IFERROR(SMALL($M$5:$M$8000,ROWS($M$5:M6285)),"")</f>
        <v/>
      </c>
      <c r="P6285" t="s">
        <v>2054</v>
      </c>
    </row>
    <row r="6286" spans="1:16" ht="14.4" customHeight="1" x14ac:dyDescent="0.25">
      <c r="A6286" t="s">
        <v>2054</v>
      </c>
      <c r="I6286" s="285" t="s">
        <v>2030</v>
      </c>
      <c r="J6286" t="s">
        <v>784</v>
      </c>
      <c r="K6286" s="300">
        <v>83186</v>
      </c>
      <c r="L6286" s="286">
        <f>ROWS(K$5:K6286)</f>
        <v>6282</v>
      </c>
      <c r="M6286" s="286" t="str">
        <f>IF(I6286='5.1'!$E$5,TXM!L6286,"")</f>
        <v/>
      </c>
      <c r="N6286" t="str">
        <f>IFERROR(SMALL($M$5:$M$8000,ROWS($M$5:M6286)),"")</f>
        <v/>
      </c>
      <c r="P6286" t="s">
        <v>2054</v>
      </c>
    </row>
    <row r="6287" spans="1:16" ht="14.4" customHeight="1" x14ac:dyDescent="0.25">
      <c r="A6287" t="s">
        <v>2054</v>
      </c>
      <c r="I6287" s="285" t="s">
        <v>2030</v>
      </c>
      <c r="J6287" t="s">
        <v>119</v>
      </c>
      <c r="K6287" s="300">
        <v>74839</v>
      </c>
      <c r="L6287" s="286">
        <f>ROWS(K$5:K6287)</f>
        <v>6283</v>
      </c>
      <c r="M6287" s="286" t="str">
        <f>IF(I6287='5.1'!$E$5,TXM!L6287,"")</f>
        <v/>
      </c>
      <c r="N6287" t="str">
        <f>IFERROR(SMALL($M$5:$M$8000,ROWS($M$5:M6287)),"")</f>
        <v/>
      </c>
      <c r="P6287" t="s">
        <v>2054</v>
      </c>
    </row>
    <row r="6288" spans="1:16" ht="14.4" customHeight="1" x14ac:dyDescent="0.25">
      <c r="A6288" t="s">
        <v>2054</v>
      </c>
      <c r="I6288" s="285" t="s">
        <v>2030</v>
      </c>
      <c r="J6288" t="s">
        <v>766</v>
      </c>
      <c r="K6288" s="300">
        <v>57311</v>
      </c>
      <c r="L6288" s="286">
        <f>ROWS(K$5:K6288)</f>
        <v>6284</v>
      </c>
      <c r="M6288" s="286" t="str">
        <f>IF(I6288='5.1'!$E$5,TXM!L6288,"")</f>
        <v/>
      </c>
      <c r="N6288" t="str">
        <f>IFERROR(SMALL($M$5:$M$8000,ROWS($M$5:M6288)),"")</f>
        <v/>
      </c>
      <c r="P6288" t="s">
        <v>2054</v>
      </c>
    </row>
    <row r="6289" spans="1:16" ht="14.4" customHeight="1" x14ac:dyDescent="0.25">
      <c r="A6289" t="s">
        <v>2054</v>
      </c>
      <c r="I6289" s="285" t="s">
        <v>2030</v>
      </c>
      <c r="J6289" t="s">
        <v>808</v>
      </c>
      <c r="K6289" s="300">
        <v>49950</v>
      </c>
      <c r="L6289" s="286">
        <f>ROWS(K$5:K6289)</f>
        <v>6285</v>
      </c>
      <c r="M6289" s="286" t="str">
        <f>IF(I6289='5.1'!$E$5,TXM!L6289,"")</f>
        <v/>
      </c>
      <c r="N6289" t="str">
        <f>IFERROR(SMALL($M$5:$M$8000,ROWS($M$5:M6289)),"")</f>
        <v/>
      </c>
      <c r="P6289" t="s">
        <v>2054</v>
      </c>
    </row>
    <row r="6290" spans="1:16" ht="14.4" customHeight="1" x14ac:dyDescent="0.25">
      <c r="A6290" t="s">
        <v>2054</v>
      </c>
      <c r="I6290" s="285" t="s">
        <v>2030</v>
      </c>
      <c r="J6290" t="s">
        <v>725</v>
      </c>
      <c r="K6290" s="300">
        <v>28558</v>
      </c>
      <c r="L6290" s="286">
        <f>ROWS(K$5:K6290)</f>
        <v>6286</v>
      </c>
      <c r="M6290" s="286" t="str">
        <f>IF(I6290='5.1'!$E$5,TXM!L6290,"")</f>
        <v/>
      </c>
      <c r="N6290" t="str">
        <f>IFERROR(SMALL($M$5:$M$8000,ROWS($M$5:M6290)),"")</f>
        <v/>
      </c>
      <c r="P6290" t="s">
        <v>2054</v>
      </c>
    </row>
    <row r="6291" spans="1:16" ht="14.4" customHeight="1" x14ac:dyDescent="0.25">
      <c r="A6291" t="s">
        <v>2054</v>
      </c>
      <c r="I6291" s="285" t="s">
        <v>2030</v>
      </c>
      <c r="J6291" t="s">
        <v>762</v>
      </c>
      <c r="K6291" s="300">
        <v>25848</v>
      </c>
      <c r="L6291" s="286">
        <f>ROWS(K$5:K6291)</f>
        <v>6287</v>
      </c>
      <c r="M6291" s="286" t="str">
        <f>IF(I6291='5.1'!$E$5,TXM!L6291,"")</f>
        <v/>
      </c>
      <c r="N6291" t="str">
        <f>IFERROR(SMALL($M$5:$M$8000,ROWS($M$5:M6291)),"")</f>
        <v/>
      </c>
      <c r="P6291" t="s">
        <v>2054</v>
      </c>
    </row>
    <row r="6292" spans="1:16" ht="14.4" customHeight="1" x14ac:dyDescent="0.25">
      <c r="A6292" t="s">
        <v>2054</v>
      </c>
      <c r="I6292" s="285" t="s">
        <v>2030</v>
      </c>
      <c r="J6292" t="s">
        <v>110</v>
      </c>
      <c r="K6292" s="300">
        <v>22484</v>
      </c>
      <c r="L6292" s="286">
        <f>ROWS(K$5:K6292)</f>
        <v>6288</v>
      </c>
      <c r="M6292" s="286" t="str">
        <f>IF(I6292='5.1'!$E$5,TXM!L6292,"")</f>
        <v/>
      </c>
      <c r="N6292" t="str">
        <f>IFERROR(SMALL($M$5:$M$8000,ROWS($M$5:M6292)),"")</f>
        <v/>
      </c>
      <c r="P6292" t="s">
        <v>2054</v>
      </c>
    </row>
    <row r="6293" spans="1:16" ht="14.4" customHeight="1" x14ac:dyDescent="0.25">
      <c r="A6293" t="s">
        <v>2054</v>
      </c>
      <c r="I6293" s="285" t="s">
        <v>2030</v>
      </c>
      <c r="J6293" t="s">
        <v>760</v>
      </c>
      <c r="K6293" s="300">
        <v>18793</v>
      </c>
      <c r="L6293" s="286">
        <f>ROWS(K$5:K6293)</f>
        <v>6289</v>
      </c>
      <c r="M6293" s="286" t="str">
        <f>IF(I6293='5.1'!$E$5,TXM!L6293,"")</f>
        <v/>
      </c>
      <c r="N6293" t="str">
        <f>IFERROR(SMALL($M$5:$M$8000,ROWS($M$5:M6293)),"")</f>
        <v/>
      </c>
      <c r="P6293" t="s">
        <v>2054</v>
      </c>
    </row>
    <row r="6294" spans="1:16" ht="14.4" customHeight="1" x14ac:dyDescent="0.25">
      <c r="A6294" t="s">
        <v>2054</v>
      </c>
      <c r="I6294" s="285" t="s">
        <v>2030</v>
      </c>
      <c r="J6294" t="s">
        <v>1081</v>
      </c>
      <c r="K6294" s="300">
        <v>17956</v>
      </c>
      <c r="L6294" s="286">
        <f>ROWS(K$5:K6294)</f>
        <v>6290</v>
      </c>
      <c r="M6294" s="286" t="str">
        <f>IF(I6294='5.1'!$E$5,TXM!L6294,"")</f>
        <v/>
      </c>
      <c r="N6294" t="str">
        <f>IFERROR(SMALL($M$5:$M$8000,ROWS($M$5:M6294)),"")</f>
        <v/>
      </c>
      <c r="P6294" t="s">
        <v>2054</v>
      </c>
    </row>
    <row r="6295" spans="1:16" ht="14.4" customHeight="1" x14ac:dyDescent="0.25">
      <c r="A6295" t="s">
        <v>2054</v>
      </c>
      <c r="I6295" s="285" t="s">
        <v>2030</v>
      </c>
      <c r="J6295" t="s">
        <v>997</v>
      </c>
      <c r="K6295" s="300">
        <v>12411</v>
      </c>
      <c r="L6295" s="286">
        <f>ROWS(K$5:K6295)</f>
        <v>6291</v>
      </c>
      <c r="M6295" s="286" t="str">
        <f>IF(I6295='5.1'!$E$5,TXM!L6295,"")</f>
        <v/>
      </c>
      <c r="N6295" t="str">
        <f>IFERROR(SMALL($M$5:$M$8000,ROWS($M$5:M6295)),"")</f>
        <v/>
      </c>
      <c r="P6295" t="s">
        <v>2054</v>
      </c>
    </row>
    <row r="6296" spans="1:16" ht="14.4" customHeight="1" x14ac:dyDescent="0.25">
      <c r="A6296" t="s">
        <v>2054</v>
      </c>
      <c r="I6296" s="285" t="s">
        <v>2030</v>
      </c>
      <c r="J6296" t="s">
        <v>734</v>
      </c>
      <c r="K6296" s="300">
        <v>9037</v>
      </c>
      <c r="L6296" s="286">
        <f>ROWS(K$5:K6296)</f>
        <v>6292</v>
      </c>
      <c r="M6296" s="286" t="str">
        <f>IF(I6296='5.1'!$E$5,TXM!L6296,"")</f>
        <v/>
      </c>
      <c r="N6296" t="str">
        <f>IFERROR(SMALL($M$5:$M$8000,ROWS($M$5:M6296)),"")</f>
        <v/>
      </c>
      <c r="P6296" t="s">
        <v>2054</v>
      </c>
    </row>
    <row r="6297" spans="1:16" ht="14.4" customHeight="1" x14ac:dyDescent="0.25">
      <c r="A6297" t="s">
        <v>2054</v>
      </c>
      <c r="I6297" s="285" t="s">
        <v>2030</v>
      </c>
      <c r="J6297" t="s">
        <v>1096</v>
      </c>
      <c r="K6297" s="300">
        <v>3576</v>
      </c>
      <c r="L6297" s="286">
        <f>ROWS(K$5:K6297)</f>
        <v>6293</v>
      </c>
      <c r="M6297" s="286" t="str">
        <f>IF(I6297='5.1'!$E$5,TXM!L6297,"")</f>
        <v/>
      </c>
      <c r="N6297" t="str">
        <f>IFERROR(SMALL($M$5:$M$8000,ROWS($M$5:M6297)),"")</f>
        <v/>
      </c>
      <c r="P6297" t="s">
        <v>2054</v>
      </c>
    </row>
    <row r="6298" spans="1:16" ht="14.4" customHeight="1" x14ac:dyDescent="0.25">
      <c r="A6298" t="s">
        <v>2054</v>
      </c>
      <c r="I6298" s="285" t="s">
        <v>2030</v>
      </c>
      <c r="J6298" t="s">
        <v>1082</v>
      </c>
      <c r="K6298" s="300">
        <v>2579</v>
      </c>
      <c r="L6298" s="286">
        <f>ROWS(K$5:K6298)</f>
        <v>6294</v>
      </c>
      <c r="M6298" s="286" t="str">
        <f>IF(I6298='5.1'!$E$5,TXM!L6298,"")</f>
        <v/>
      </c>
      <c r="N6298" t="str">
        <f>IFERROR(SMALL($M$5:$M$8000,ROWS($M$5:M6298)),"")</f>
        <v/>
      </c>
      <c r="P6298" t="s">
        <v>2054</v>
      </c>
    </row>
    <row r="6299" spans="1:16" ht="14.4" customHeight="1" x14ac:dyDescent="0.25">
      <c r="A6299" t="s">
        <v>2054</v>
      </c>
      <c r="I6299" s="285" t="s">
        <v>2030</v>
      </c>
      <c r="J6299" t="s">
        <v>1092</v>
      </c>
      <c r="K6299" s="300">
        <v>2206</v>
      </c>
      <c r="L6299" s="286">
        <f>ROWS(K$5:K6299)</f>
        <v>6295</v>
      </c>
      <c r="M6299" s="286" t="str">
        <f>IF(I6299='5.1'!$E$5,TXM!L6299,"")</f>
        <v/>
      </c>
      <c r="N6299" t="str">
        <f>IFERROR(SMALL($M$5:$M$8000,ROWS($M$5:M6299)),"")</f>
        <v/>
      </c>
      <c r="P6299" t="s">
        <v>2054</v>
      </c>
    </row>
    <row r="6300" spans="1:16" ht="14.4" customHeight="1" x14ac:dyDescent="0.25">
      <c r="A6300" t="s">
        <v>2054</v>
      </c>
      <c r="I6300" s="285" t="s">
        <v>2030</v>
      </c>
      <c r="J6300" t="s">
        <v>1094</v>
      </c>
      <c r="K6300" s="300">
        <v>1800</v>
      </c>
      <c r="L6300" s="286">
        <f>ROWS(K$5:K6300)</f>
        <v>6296</v>
      </c>
      <c r="M6300" s="286" t="str">
        <f>IF(I6300='5.1'!$E$5,TXM!L6300,"")</f>
        <v/>
      </c>
      <c r="N6300" t="str">
        <f>IFERROR(SMALL($M$5:$M$8000,ROWS($M$5:M6300)),"")</f>
        <v/>
      </c>
      <c r="P6300" t="s">
        <v>2054</v>
      </c>
    </row>
    <row r="6301" spans="1:16" ht="14.4" customHeight="1" x14ac:dyDescent="0.25">
      <c r="A6301" t="s">
        <v>2054</v>
      </c>
      <c r="I6301" s="285" t="s">
        <v>2030</v>
      </c>
      <c r="J6301" t="s">
        <v>774</v>
      </c>
      <c r="K6301" s="300">
        <v>1208</v>
      </c>
      <c r="L6301" s="286">
        <f>ROWS(K$5:K6301)</f>
        <v>6297</v>
      </c>
      <c r="M6301" s="286" t="str">
        <f>IF(I6301='5.1'!$E$5,TXM!L6301,"")</f>
        <v/>
      </c>
      <c r="N6301" t="str">
        <f>IFERROR(SMALL($M$5:$M$8000,ROWS($M$5:M6301)),"")</f>
        <v/>
      </c>
      <c r="P6301" t="s">
        <v>2054</v>
      </c>
    </row>
    <row r="6302" spans="1:16" ht="14.4" customHeight="1" x14ac:dyDescent="0.25">
      <c r="A6302" t="s">
        <v>2054</v>
      </c>
      <c r="I6302" s="285" t="s">
        <v>2030</v>
      </c>
      <c r="J6302" t="s">
        <v>1079</v>
      </c>
      <c r="K6302" s="300">
        <v>1029</v>
      </c>
      <c r="L6302" s="286">
        <f>ROWS(K$5:K6302)</f>
        <v>6298</v>
      </c>
      <c r="M6302" s="286" t="str">
        <f>IF(I6302='5.1'!$E$5,TXM!L6302,"")</f>
        <v/>
      </c>
      <c r="N6302" t="str">
        <f>IFERROR(SMALL($M$5:$M$8000,ROWS($M$5:M6302)),"")</f>
        <v/>
      </c>
      <c r="P6302" t="s">
        <v>2054</v>
      </c>
    </row>
    <row r="6303" spans="1:16" ht="14.4" customHeight="1" x14ac:dyDescent="0.25">
      <c r="A6303" t="s">
        <v>2054</v>
      </c>
      <c r="I6303" s="285" t="s">
        <v>2030</v>
      </c>
      <c r="J6303" t="s">
        <v>1098</v>
      </c>
      <c r="K6303" s="300">
        <v>730</v>
      </c>
      <c r="L6303" s="286">
        <f>ROWS(K$5:K6303)</f>
        <v>6299</v>
      </c>
      <c r="M6303" s="286" t="str">
        <f>IF(I6303='5.1'!$E$5,TXM!L6303,"")</f>
        <v/>
      </c>
      <c r="N6303" t="str">
        <f>IFERROR(SMALL($M$5:$M$8000,ROWS($M$5:M6303)),"")</f>
        <v/>
      </c>
      <c r="P6303" t="s">
        <v>2054</v>
      </c>
    </row>
    <row r="6304" spans="1:16" ht="14.4" customHeight="1" x14ac:dyDescent="0.25">
      <c r="A6304" t="s">
        <v>2054</v>
      </c>
      <c r="I6304" s="285" t="s">
        <v>2030</v>
      </c>
      <c r="J6304" t="s">
        <v>790</v>
      </c>
      <c r="K6304" s="300">
        <v>730</v>
      </c>
      <c r="L6304" s="286">
        <f>ROWS(K$5:K6304)</f>
        <v>6300</v>
      </c>
      <c r="M6304" s="286" t="str">
        <f>IF(I6304='5.1'!$E$5,TXM!L6304,"")</f>
        <v/>
      </c>
      <c r="N6304" t="str">
        <f>IFERROR(SMALL($M$5:$M$8000,ROWS($M$5:M6304)),"")</f>
        <v/>
      </c>
      <c r="P6304" t="s">
        <v>2054</v>
      </c>
    </row>
    <row r="6305" spans="1:16" ht="14.4" customHeight="1" x14ac:dyDescent="0.25">
      <c r="A6305" t="s">
        <v>2054</v>
      </c>
      <c r="I6305" s="285" t="s">
        <v>2030</v>
      </c>
      <c r="J6305" t="s">
        <v>711</v>
      </c>
      <c r="K6305" s="300">
        <v>232</v>
      </c>
      <c r="L6305" s="286">
        <f>ROWS(K$5:K6305)</f>
        <v>6301</v>
      </c>
      <c r="M6305" s="286" t="str">
        <f>IF(I6305='5.1'!$E$5,TXM!L6305,"")</f>
        <v/>
      </c>
      <c r="N6305" t="str">
        <f>IFERROR(SMALL($M$5:$M$8000,ROWS($M$5:M6305)),"")</f>
        <v/>
      </c>
      <c r="P6305" t="s">
        <v>2054</v>
      </c>
    </row>
    <row r="6306" spans="1:16" ht="14.4" customHeight="1" x14ac:dyDescent="0.25">
      <c r="A6306" t="s">
        <v>2054</v>
      </c>
      <c r="I6306" s="285" t="s">
        <v>2030</v>
      </c>
      <c r="J6306" t="s">
        <v>804</v>
      </c>
      <c r="K6306" s="300">
        <v>202</v>
      </c>
      <c r="L6306" s="286">
        <f>ROWS(K$5:K6306)</f>
        <v>6302</v>
      </c>
      <c r="M6306" s="286" t="str">
        <f>IF(I6306='5.1'!$E$5,TXM!L6306,"")</f>
        <v/>
      </c>
      <c r="N6306" t="str">
        <f>IFERROR(SMALL($M$5:$M$8000,ROWS($M$5:M6306)),"")</f>
        <v/>
      </c>
      <c r="P6306" t="s">
        <v>2054</v>
      </c>
    </row>
    <row r="6307" spans="1:16" ht="14.4" customHeight="1" x14ac:dyDescent="0.25">
      <c r="A6307" t="s">
        <v>2054</v>
      </c>
      <c r="I6307" s="285" t="s">
        <v>2030</v>
      </c>
      <c r="J6307" t="s">
        <v>1086</v>
      </c>
      <c r="K6307" s="300">
        <v>99</v>
      </c>
      <c r="L6307" s="286">
        <f>ROWS(K$5:K6307)</f>
        <v>6303</v>
      </c>
      <c r="M6307" s="286" t="str">
        <f>IF(I6307='5.1'!$E$5,TXM!L6307,"")</f>
        <v/>
      </c>
      <c r="N6307" t="str">
        <f>IFERROR(SMALL($M$5:$M$8000,ROWS($M$5:M6307)),"")</f>
        <v/>
      </c>
      <c r="P6307" t="s">
        <v>2054</v>
      </c>
    </row>
    <row r="6308" spans="1:16" ht="14.4" customHeight="1" x14ac:dyDescent="0.25">
      <c r="A6308" t="s">
        <v>2054</v>
      </c>
      <c r="I6308" s="285" t="s">
        <v>2030</v>
      </c>
      <c r="J6308" t="s">
        <v>782</v>
      </c>
      <c r="K6308" s="300">
        <v>42</v>
      </c>
      <c r="L6308" s="286">
        <f>ROWS(K$5:K6308)</f>
        <v>6304</v>
      </c>
      <c r="M6308" s="286" t="str">
        <f>IF(I6308='5.1'!$E$5,TXM!L6308,"")</f>
        <v/>
      </c>
      <c r="N6308" t="str">
        <f>IFERROR(SMALL($M$5:$M$8000,ROWS($M$5:M6308)),"")</f>
        <v/>
      </c>
      <c r="P6308" t="s">
        <v>2054</v>
      </c>
    </row>
    <row r="6309" spans="1:16" ht="14.4" customHeight="1" x14ac:dyDescent="0.25">
      <c r="A6309" t="s">
        <v>2054</v>
      </c>
      <c r="I6309" s="285" t="s">
        <v>2030</v>
      </c>
      <c r="J6309" t="s">
        <v>705</v>
      </c>
      <c r="K6309" s="300">
        <v>34</v>
      </c>
      <c r="L6309" s="286">
        <f>ROWS(K$5:K6309)</f>
        <v>6305</v>
      </c>
      <c r="M6309" s="286" t="str">
        <f>IF(I6309='5.1'!$E$5,TXM!L6309,"")</f>
        <v/>
      </c>
      <c r="N6309" t="str">
        <f>IFERROR(SMALL($M$5:$M$8000,ROWS($M$5:M6309)),"")</f>
        <v/>
      </c>
      <c r="P6309" t="s">
        <v>2054</v>
      </c>
    </row>
    <row r="6310" spans="1:16" ht="14.4" customHeight="1" x14ac:dyDescent="0.25">
      <c r="A6310" t="s">
        <v>2054</v>
      </c>
      <c r="I6310" s="285" t="s">
        <v>2030</v>
      </c>
      <c r="J6310" t="s">
        <v>821</v>
      </c>
      <c r="K6310" s="300">
        <v>6</v>
      </c>
      <c r="L6310" s="286">
        <f>ROWS(K$5:K6310)</f>
        <v>6306</v>
      </c>
      <c r="M6310" s="286" t="str">
        <f>IF(I6310='5.1'!$E$5,TXM!L6310,"")</f>
        <v/>
      </c>
      <c r="N6310" t="str">
        <f>IFERROR(SMALL($M$5:$M$8000,ROWS($M$5:M6310)),"")</f>
        <v/>
      </c>
      <c r="P6310" t="s">
        <v>2054</v>
      </c>
    </row>
    <row r="6311" spans="1:16" ht="14.4" customHeight="1" x14ac:dyDescent="0.25">
      <c r="A6311" t="s">
        <v>2054</v>
      </c>
      <c r="I6311" s="285" t="s">
        <v>2094</v>
      </c>
      <c r="J6311" t="s">
        <v>1080</v>
      </c>
      <c r="K6311" s="300">
        <v>5384</v>
      </c>
      <c r="L6311" s="286">
        <f>ROWS(K$5:K6311)</f>
        <v>6307</v>
      </c>
      <c r="M6311" s="286" t="str">
        <f>IF(I6311='5.1'!$E$5,TXM!L6311,"")</f>
        <v/>
      </c>
      <c r="N6311" t="str">
        <f>IFERROR(SMALL($M$5:$M$8000,ROWS($M$5:M6311)),"")</f>
        <v/>
      </c>
      <c r="P6311" t="s">
        <v>2054</v>
      </c>
    </row>
    <row r="6312" spans="1:16" ht="14.4" customHeight="1" x14ac:dyDescent="0.25">
      <c r="A6312" t="s">
        <v>2054</v>
      </c>
      <c r="I6312" s="285" t="s">
        <v>2094</v>
      </c>
      <c r="J6312" t="s">
        <v>810</v>
      </c>
      <c r="K6312" s="300">
        <v>4137</v>
      </c>
      <c r="L6312" s="286">
        <f>ROWS(K$5:K6312)</f>
        <v>6308</v>
      </c>
      <c r="M6312" s="286" t="str">
        <f>IF(I6312='5.1'!$E$5,TXM!L6312,"")</f>
        <v/>
      </c>
      <c r="N6312" t="str">
        <f>IFERROR(SMALL($M$5:$M$8000,ROWS($M$5:M6312)),"")</f>
        <v/>
      </c>
      <c r="P6312" t="s">
        <v>2054</v>
      </c>
    </row>
    <row r="6313" spans="1:16" ht="14.4" customHeight="1" x14ac:dyDescent="0.25">
      <c r="A6313" t="s">
        <v>2054</v>
      </c>
      <c r="I6313" s="285" t="s">
        <v>2094</v>
      </c>
      <c r="J6313" t="s">
        <v>808</v>
      </c>
      <c r="K6313" s="300">
        <v>3099</v>
      </c>
      <c r="L6313" s="286">
        <f>ROWS(K$5:K6313)</f>
        <v>6309</v>
      </c>
      <c r="M6313" s="286" t="str">
        <f>IF(I6313='5.1'!$E$5,TXM!L6313,"")</f>
        <v/>
      </c>
      <c r="N6313" t="str">
        <f>IFERROR(SMALL($M$5:$M$8000,ROWS($M$5:M6313)),"")</f>
        <v/>
      </c>
      <c r="P6313" t="s">
        <v>2054</v>
      </c>
    </row>
    <row r="6314" spans="1:16" ht="14.4" customHeight="1" x14ac:dyDescent="0.25">
      <c r="A6314" t="s">
        <v>2054</v>
      </c>
      <c r="I6314" s="285" t="s">
        <v>2094</v>
      </c>
      <c r="J6314" t="s">
        <v>1081</v>
      </c>
      <c r="K6314" s="300">
        <v>1138</v>
      </c>
      <c r="L6314" s="286">
        <f>ROWS(K$5:K6314)</f>
        <v>6310</v>
      </c>
      <c r="M6314" s="286" t="str">
        <f>IF(I6314='5.1'!$E$5,TXM!L6314,"")</f>
        <v/>
      </c>
      <c r="N6314" t="str">
        <f>IFERROR(SMALL($M$5:$M$8000,ROWS($M$5:M6314)),"")</f>
        <v/>
      </c>
      <c r="P6314" t="s">
        <v>2054</v>
      </c>
    </row>
    <row r="6315" spans="1:16" ht="14.4" customHeight="1" x14ac:dyDescent="0.25">
      <c r="A6315" t="s">
        <v>2054</v>
      </c>
      <c r="I6315" s="285" t="s">
        <v>2031</v>
      </c>
      <c r="J6315" t="s">
        <v>760</v>
      </c>
      <c r="K6315" s="300">
        <v>159688772</v>
      </c>
      <c r="L6315" s="286">
        <f>ROWS(K$5:K6315)</f>
        <v>6311</v>
      </c>
      <c r="M6315" s="286" t="str">
        <f>IF(I6315='5.1'!$E$5,TXM!L6315,"")</f>
        <v/>
      </c>
      <c r="N6315" t="str">
        <f>IFERROR(SMALL($M$5:$M$8000,ROWS($M$5:M6315)),"")</f>
        <v/>
      </c>
      <c r="P6315" t="s">
        <v>2054</v>
      </c>
    </row>
    <row r="6316" spans="1:16" ht="14.4" customHeight="1" x14ac:dyDescent="0.25">
      <c r="A6316" t="s">
        <v>2054</v>
      </c>
      <c r="I6316" s="285" t="s">
        <v>2031</v>
      </c>
      <c r="J6316" t="s">
        <v>762</v>
      </c>
      <c r="K6316" s="300">
        <v>101919050</v>
      </c>
      <c r="L6316" s="286">
        <f>ROWS(K$5:K6316)</f>
        <v>6312</v>
      </c>
      <c r="M6316" s="286" t="str">
        <f>IF(I6316='5.1'!$E$5,TXM!L6316,"")</f>
        <v/>
      </c>
      <c r="N6316" t="str">
        <f>IFERROR(SMALL($M$5:$M$8000,ROWS($M$5:M6316)),"")</f>
        <v/>
      </c>
      <c r="P6316" t="s">
        <v>2054</v>
      </c>
    </row>
    <row r="6317" spans="1:16" ht="14.4" customHeight="1" x14ac:dyDescent="0.25">
      <c r="A6317" t="s">
        <v>2054</v>
      </c>
      <c r="I6317" s="285" t="s">
        <v>2031</v>
      </c>
      <c r="J6317" t="s">
        <v>734</v>
      </c>
      <c r="K6317" s="300">
        <v>64823816</v>
      </c>
      <c r="L6317" s="286">
        <f>ROWS(K$5:K6317)</f>
        <v>6313</v>
      </c>
      <c r="M6317" s="286" t="str">
        <f>IF(I6317='5.1'!$E$5,TXM!L6317,"")</f>
        <v/>
      </c>
      <c r="N6317" t="str">
        <f>IFERROR(SMALL($M$5:$M$8000,ROWS($M$5:M6317)),"")</f>
        <v/>
      </c>
      <c r="P6317" t="s">
        <v>2054</v>
      </c>
    </row>
    <row r="6318" spans="1:16" ht="14.4" customHeight="1" x14ac:dyDescent="0.25">
      <c r="A6318" t="s">
        <v>2054</v>
      </c>
      <c r="I6318" s="285" t="s">
        <v>2031</v>
      </c>
      <c r="J6318" t="s">
        <v>766</v>
      </c>
      <c r="K6318" s="300">
        <v>44829367</v>
      </c>
      <c r="L6318" s="286">
        <f>ROWS(K$5:K6318)</f>
        <v>6314</v>
      </c>
      <c r="M6318" s="286" t="str">
        <f>IF(I6318='5.1'!$E$5,TXM!L6318,"")</f>
        <v/>
      </c>
      <c r="N6318" t="str">
        <f>IFERROR(SMALL($M$5:$M$8000,ROWS($M$5:M6318)),"")</f>
        <v/>
      </c>
      <c r="P6318" t="s">
        <v>2054</v>
      </c>
    </row>
    <row r="6319" spans="1:16" ht="14.4" customHeight="1" x14ac:dyDescent="0.25">
      <c r="A6319" t="s">
        <v>2054</v>
      </c>
      <c r="I6319" s="285" t="s">
        <v>2031</v>
      </c>
      <c r="J6319" t="s">
        <v>108</v>
      </c>
      <c r="K6319" s="300">
        <v>27096458</v>
      </c>
      <c r="L6319" s="286">
        <f>ROWS(K$5:K6319)</f>
        <v>6315</v>
      </c>
      <c r="M6319" s="286" t="str">
        <f>IF(I6319='5.1'!$E$5,TXM!L6319,"")</f>
        <v/>
      </c>
      <c r="N6319" t="str">
        <f>IFERROR(SMALL($M$5:$M$8000,ROWS($M$5:M6319)),"")</f>
        <v/>
      </c>
      <c r="P6319" t="s">
        <v>2054</v>
      </c>
    </row>
    <row r="6320" spans="1:16" ht="14.4" customHeight="1" x14ac:dyDescent="0.25">
      <c r="A6320" t="s">
        <v>2054</v>
      </c>
      <c r="I6320" s="285" t="s">
        <v>2031</v>
      </c>
      <c r="J6320" t="s">
        <v>808</v>
      </c>
      <c r="K6320" s="300">
        <v>6067358</v>
      </c>
      <c r="L6320" s="286">
        <f>ROWS(K$5:K6320)</f>
        <v>6316</v>
      </c>
      <c r="M6320" s="286" t="str">
        <f>IF(I6320='5.1'!$E$5,TXM!L6320,"")</f>
        <v/>
      </c>
      <c r="N6320" t="str">
        <f>IFERROR(SMALL($M$5:$M$8000,ROWS($M$5:M6320)),"")</f>
        <v/>
      </c>
      <c r="P6320" t="s">
        <v>2054</v>
      </c>
    </row>
    <row r="6321" spans="1:16" ht="14.4" customHeight="1" x14ac:dyDescent="0.25">
      <c r="A6321" t="s">
        <v>2054</v>
      </c>
      <c r="I6321" s="285" t="s">
        <v>2031</v>
      </c>
      <c r="J6321" t="s">
        <v>1096</v>
      </c>
      <c r="K6321" s="300">
        <v>1804152</v>
      </c>
      <c r="L6321" s="286">
        <f>ROWS(K$5:K6321)</f>
        <v>6317</v>
      </c>
      <c r="M6321" s="286" t="str">
        <f>IF(I6321='5.1'!$E$5,TXM!L6321,"")</f>
        <v/>
      </c>
      <c r="N6321" t="str">
        <f>IFERROR(SMALL($M$5:$M$8000,ROWS($M$5:M6321)),"")</f>
        <v/>
      </c>
      <c r="P6321" t="s">
        <v>2054</v>
      </c>
    </row>
    <row r="6322" spans="1:16" ht="14.4" customHeight="1" x14ac:dyDescent="0.25">
      <c r="A6322" t="s">
        <v>2054</v>
      </c>
      <c r="I6322" s="285" t="s">
        <v>2031</v>
      </c>
      <c r="J6322" t="s">
        <v>768</v>
      </c>
      <c r="K6322" s="300">
        <v>1743309</v>
      </c>
      <c r="L6322" s="286">
        <f>ROWS(K$5:K6322)</f>
        <v>6318</v>
      </c>
      <c r="M6322" s="286" t="str">
        <f>IF(I6322='5.1'!$E$5,TXM!L6322,"")</f>
        <v/>
      </c>
      <c r="N6322" t="str">
        <f>IFERROR(SMALL($M$5:$M$8000,ROWS($M$5:M6322)),"")</f>
        <v/>
      </c>
      <c r="P6322" t="s">
        <v>2054</v>
      </c>
    </row>
    <row r="6323" spans="1:16" ht="14.4" customHeight="1" x14ac:dyDescent="0.25">
      <c r="A6323" t="s">
        <v>2054</v>
      </c>
      <c r="I6323" s="285" t="s">
        <v>2031</v>
      </c>
      <c r="J6323" t="s">
        <v>764</v>
      </c>
      <c r="K6323" s="300">
        <v>611730</v>
      </c>
      <c r="L6323" s="286">
        <f>ROWS(K$5:K6323)</f>
        <v>6319</v>
      </c>
      <c r="M6323" s="286" t="str">
        <f>IF(I6323='5.1'!$E$5,TXM!L6323,"")</f>
        <v/>
      </c>
      <c r="N6323" t="str">
        <f>IFERROR(SMALL($M$5:$M$8000,ROWS($M$5:M6323)),"")</f>
        <v/>
      </c>
      <c r="P6323" t="s">
        <v>2054</v>
      </c>
    </row>
    <row r="6324" spans="1:16" ht="14.4" customHeight="1" x14ac:dyDescent="0.25">
      <c r="A6324" t="s">
        <v>2054</v>
      </c>
      <c r="I6324" s="285" t="s">
        <v>2031</v>
      </c>
      <c r="J6324" t="s">
        <v>810</v>
      </c>
      <c r="K6324" s="300">
        <v>593518</v>
      </c>
      <c r="L6324" s="286">
        <f>ROWS(K$5:K6324)</f>
        <v>6320</v>
      </c>
      <c r="M6324" s="286" t="str">
        <f>IF(I6324='5.1'!$E$5,TXM!L6324,"")</f>
        <v/>
      </c>
      <c r="N6324" t="str">
        <f>IFERROR(SMALL($M$5:$M$8000,ROWS($M$5:M6324)),"")</f>
        <v/>
      </c>
      <c r="P6324" t="s">
        <v>2054</v>
      </c>
    </row>
    <row r="6325" spans="1:16" ht="14.4" customHeight="1" x14ac:dyDescent="0.25">
      <c r="A6325" t="s">
        <v>2054</v>
      </c>
      <c r="I6325" s="285" t="s">
        <v>2031</v>
      </c>
      <c r="J6325" t="s">
        <v>1086</v>
      </c>
      <c r="K6325" s="300">
        <v>536952</v>
      </c>
      <c r="L6325" s="286">
        <f>ROWS(K$5:K6325)</f>
        <v>6321</v>
      </c>
      <c r="M6325" s="286" t="str">
        <f>IF(I6325='5.1'!$E$5,TXM!L6325,"")</f>
        <v/>
      </c>
      <c r="N6325" t="str">
        <f>IFERROR(SMALL($M$5:$M$8000,ROWS($M$5:M6325)),"")</f>
        <v/>
      </c>
      <c r="P6325" t="s">
        <v>2054</v>
      </c>
    </row>
    <row r="6326" spans="1:16" ht="14.4" customHeight="1" x14ac:dyDescent="0.25">
      <c r="A6326" t="s">
        <v>2054</v>
      </c>
      <c r="I6326" s="285" t="s">
        <v>2031</v>
      </c>
      <c r="J6326" t="s">
        <v>1097</v>
      </c>
      <c r="K6326" s="300">
        <v>457975</v>
      </c>
      <c r="L6326" s="286">
        <f>ROWS(K$5:K6326)</f>
        <v>6322</v>
      </c>
      <c r="M6326" s="286" t="str">
        <f>IF(I6326='5.1'!$E$5,TXM!L6326,"")</f>
        <v/>
      </c>
      <c r="N6326" t="str">
        <f>IFERROR(SMALL($M$5:$M$8000,ROWS($M$5:M6326)),"")</f>
        <v/>
      </c>
      <c r="P6326" t="s">
        <v>2054</v>
      </c>
    </row>
    <row r="6327" spans="1:16" ht="14.4" customHeight="1" x14ac:dyDescent="0.25">
      <c r="A6327" t="s">
        <v>2054</v>
      </c>
      <c r="I6327" s="285" t="s">
        <v>2031</v>
      </c>
      <c r="J6327" t="s">
        <v>806</v>
      </c>
      <c r="K6327" s="300">
        <v>269338</v>
      </c>
      <c r="L6327" s="286">
        <f>ROWS(K$5:K6327)</f>
        <v>6323</v>
      </c>
      <c r="M6327" s="286" t="str">
        <f>IF(I6327='5.1'!$E$5,TXM!L6327,"")</f>
        <v/>
      </c>
      <c r="N6327" t="str">
        <f>IFERROR(SMALL($M$5:$M$8000,ROWS($M$5:M6327)),"")</f>
        <v/>
      </c>
      <c r="P6327" t="s">
        <v>2054</v>
      </c>
    </row>
    <row r="6328" spans="1:16" ht="14.4" customHeight="1" x14ac:dyDescent="0.25">
      <c r="A6328" t="s">
        <v>2054</v>
      </c>
      <c r="I6328" s="285" t="s">
        <v>2031</v>
      </c>
      <c r="J6328" t="s">
        <v>117</v>
      </c>
      <c r="K6328" s="300">
        <v>260942</v>
      </c>
      <c r="L6328" s="286">
        <f>ROWS(K$5:K6328)</f>
        <v>6324</v>
      </c>
      <c r="M6328" s="286" t="str">
        <f>IF(I6328='5.1'!$E$5,TXM!L6328,"")</f>
        <v/>
      </c>
      <c r="N6328" t="str">
        <f>IFERROR(SMALL($M$5:$M$8000,ROWS($M$5:M6328)),"")</f>
        <v/>
      </c>
      <c r="P6328" t="s">
        <v>2054</v>
      </c>
    </row>
    <row r="6329" spans="1:16" ht="14.4" customHeight="1" x14ac:dyDescent="0.25">
      <c r="A6329" t="s">
        <v>2054</v>
      </c>
      <c r="I6329" s="285" t="s">
        <v>2031</v>
      </c>
      <c r="J6329" t="s">
        <v>790</v>
      </c>
      <c r="K6329" s="300">
        <v>260422</v>
      </c>
      <c r="L6329" s="286">
        <f>ROWS(K$5:K6329)</f>
        <v>6325</v>
      </c>
      <c r="M6329" s="286" t="str">
        <f>IF(I6329='5.1'!$E$5,TXM!L6329,"")</f>
        <v/>
      </c>
      <c r="N6329" t="str">
        <f>IFERROR(SMALL($M$5:$M$8000,ROWS($M$5:M6329)),"")</f>
        <v/>
      </c>
      <c r="P6329" t="s">
        <v>2054</v>
      </c>
    </row>
    <row r="6330" spans="1:16" ht="14.4" customHeight="1" x14ac:dyDescent="0.25">
      <c r="A6330" t="s">
        <v>2054</v>
      </c>
      <c r="I6330" s="285" t="s">
        <v>2031</v>
      </c>
      <c r="J6330" t="s">
        <v>106</v>
      </c>
      <c r="K6330" s="300">
        <v>220366</v>
      </c>
      <c r="L6330" s="286">
        <f>ROWS(K$5:K6330)</f>
        <v>6326</v>
      </c>
      <c r="M6330" s="286" t="str">
        <f>IF(I6330='5.1'!$E$5,TXM!L6330,"")</f>
        <v/>
      </c>
      <c r="N6330" t="str">
        <f>IFERROR(SMALL($M$5:$M$8000,ROWS($M$5:M6330)),"")</f>
        <v/>
      </c>
      <c r="P6330" t="s">
        <v>2054</v>
      </c>
    </row>
    <row r="6331" spans="1:16" ht="14.4" customHeight="1" x14ac:dyDescent="0.25">
      <c r="A6331" t="s">
        <v>2054</v>
      </c>
      <c r="I6331" s="285" t="s">
        <v>2031</v>
      </c>
      <c r="J6331" t="s">
        <v>1081</v>
      </c>
      <c r="K6331" s="300">
        <v>201140</v>
      </c>
      <c r="L6331" s="286">
        <f>ROWS(K$5:K6331)</f>
        <v>6327</v>
      </c>
      <c r="M6331" s="286" t="str">
        <f>IF(I6331='5.1'!$E$5,TXM!L6331,"")</f>
        <v/>
      </c>
      <c r="N6331" t="str">
        <f>IFERROR(SMALL($M$5:$M$8000,ROWS($M$5:M6331)),"")</f>
        <v/>
      </c>
      <c r="P6331" t="s">
        <v>2054</v>
      </c>
    </row>
    <row r="6332" spans="1:16" ht="14.4" customHeight="1" x14ac:dyDescent="0.25">
      <c r="A6332" t="s">
        <v>2054</v>
      </c>
      <c r="I6332" s="285" t="s">
        <v>2031</v>
      </c>
      <c r="J6332" t="s">
        <v>746</v>
      </c>
      <c r="K6332" s="300">
        <v>197876</v>
      </c>
      <c r="L6332" s="286">
        <f>ROWS(K$5:K6332)</f>
        <v>6328</v>
      </c>
      <c r="M6332" s="286" t="str">
        <f>IF(I6332='5.1'!$E$5,TXM!L6332,"")</f>
        <v/>
      </c>
      <c r="N6332" t="str">
        <f>IFERROR(SMALL($M$5:$M$8000,ROWS($M$5:M6332)),"")</f>
        <v/>
      </c>
      <c r="P6332" t="s">
        <v>2054</v>
      </c>
    </row>
    <row r="6333" spans="1:16" ht="14.4" customHeight="1" x14ac:dyDescent="0.25">
      <c r="A6333" t="s">
        <v>2054</v>
      </c>
      <c r="I6333" s="285" t="s">
        <v>2031</v>
      </c>
      <c r="J6333" t="s">
        <v>1080</v>
      </c>
      <c r="K6333" s="300">
        <v>183410</v>
      </c>
      <c r="L6333" s="286">
        <f>ROWS(K$5:K6333)</f>
        <v>6329</v>
      </c>
      <c r="M6333" s="286" t="str">
        <f>IF(I6333='5.1'!$E$5,TXM!L6333,"")</f>
        <v/>
      </c>
      <c r="N6333" t="str">
        <f>IFERROR(SMALL($M$5:$M$8000,ROWS($M$5:M6333)),"")</f>
        <v/>
      </c>
      <c r="P6333" t="s">
        <v>2054</v>
      </c>
    </row>
    <row r="6334" spans="1:16" ht="14.4" customHeight="1" x14ac:dyDescent="0.25">
      <c r="A6334" t="s">
        <v>2054</v>
      </c>
      <c r="I6334" s="285" t="s">
        <v>2031</v>
      </c>
      <c r="J6334" t="s">
        <v>780</v>
      </c>
      <c r="K6334" s="300">
        <v>172977</v>
      </c>
      <c r="L6334" s="286">
        <f>ROWS(K$5:K6334)</f>
        <v>6330</v>
      </c>
      <c r="M6334" s="286" t="str">
        <f>IF(I6334='5.1'!$E$5,TXM!L6334,"")</f>
        <v/>
      </c>
      <c r="N6334" t="str">
        <f>IFERROR(SMALL($M$5:$M$8000,ROWS($M$5:M6334)),"")</f>
        <v/>
      </c>
      <c r="P6334" t="s">
        <v>2054</v>
      </c>
    </row>
    <row r="6335" spans="1:16" ht="14.4" customHeight="1" x14ac:dyDescent="0.25">
      <c r="A6335" t="s">
        <v>2054</v>
      </c>
      <c r="I6335" s="285" t="s">
        <v>2031</v>
      </c>
      <c r="J6335" t="s">
        <v>804</v>
      </c>
      <c r="K6335" s="300">
        <v>162437</v>
      </c>
      <c r="L6335" s="286">
        <f>ROWS(K$5:K6335)</f>
        <v>6331</v>
      </c>
      <c r="M6335" s="286" t="str">
        <f>IF(I6335='5.1'!$E$5,TXM!L6335,"")</f>
        <v/>
      </c>
      <c r="N6335" t="str">
        <f>IFERROR(SMALL($M$5:$M$8000,ROWS($M$5:M6335)),"")</f>
        <v/>
      </c>
      <c r="P6335" t="s">
        <v>2054</v>
      </c>
    </row>
    <row r="6336" spans="1:16" ht="14.4" customHeight="1" x14ac:dyDescent="0.25">
      <c r="A6336" t="s">
        <v>2054</v>
      </c>
      <c r="I6336" s="285" t="s">
        <v>2031</v>
      </c>
      <c r="J6336" t="s">
        <v>725</v>
      </c>
      <c r="K6336" s="300">
        <v>134260</v>
      </c>
      <c r="L6336" s="286">
        <f>ROWS(K$5:K6336)</f>
        <v>6332</v>
      </c>
      <c r="M6336" s="286" t="str">
        <f>IF(I6336='5.1'!$E$5,TXM!L6336,"")</f>
        <v/>
      </c>
      <c r="N6336" t="str">
        <f>IFERROR(SMALL($M$5:$M$8000,ROWS($M$5:M6336)),"")</f>
        <v/>
      </c>
      <c r="P6336" t="s">
        <v>2054</v>
      </c>
    </row>
    <row r="6337" spans="1:16" ht="14.4" customHeight="1" x14ac:dyDescent="0.25">
      <c r="A6337" t="s">
        <v>2054</v>
      </c>
      <c r="I6337" s="285" t="s">
        <v>2031</v>
      </c>
      <c r="J6337" t="s">
        <v>784</v>
      </c>
      <c r="K6337" s="300">
        <v>115605</v>
      </c>
      <c r="L6337" s="286">
        <f>ROWS(K$5:K6337)</f>
        <v>6333</v>
      </c>
      <c r="M6337" s="286" t="str">
        <f>IF(I6337='5.1'!$E$5,TXM!L6337,"")</f>
        <v/>
      </c>
      <c r="N6337" t="str">
        <f>IFERROR(SMALL($M$5:$M$8000,ROWS($M$5:M6337)),"")</f>
        <v/>
      </c>
      <c r="P6337" t="s">
        <v>2054</v>
      </c>
    </row>
    <row r="6338" spans="1:16" ht="14.4" customHeight="1" x14ac:dyDescent="0.25">
      <c r="A6338" t="s">
        <v>2054</v>
      </c>
      <c r="I6338" s="285" t="s">
        <v>2031</v>
      </c>
      <c r="J6338" t="s">
        <v>821</v>
      </c>
      <c r="K6338" s="300">
        <v>83787</v>
      </c>
      <c r="L6338" s="286">
        <f>ROWS(K$5:K6338)</f>
        <v>6334</v>
      </c>
      <c r="M6338" s="286" t="str">
        <f>IF(I6338='5.1'!$E$5,TXM!L6338,"")</f>
        <v/>
      </c>
      <c r="N6338" t="str">
        <f>IFERROR(SMALL($M$5:$M$8000,ROWS($M$5:M6338)),"")</f>
        <v/>
      </c>
      <c r="P6338" t="s">
        <v>2054</v>
      </c>
    </row>
    <row r="6339" spans="1:16" ht="14.4" customHeight="1" x14ac:dyDescent="0.25">
      <c r="A6339" t="s">
        <v>2054</v>
      </c>
      <c r="I6339" s="285" t="s">
        <v>2031</v>
      </c>
      <c r="J6339" t="s">
        <v>786</v>
      </c>
      <c r="K6339" s="300">
        <v>67388</v>
      </c>
      <c r="L6339" s="286">
        <f>ROWS(K$5:K6339)</f>
        <v>6335</v>
      </c>
      <c r="M6339" s="286" t="str">
        <f>IF(I6339='5.1'!$E$5,TXM!L6339,"")</f>
        <v/>
      </c>
      <c r="N6339" t="str">
        <f>IFERROR(SMALL($M$5:$M$8000,ROWS($M$5:M6339)),"")</f>
        <v/>
      </c>
      <c r="P6339" t="s">
        <v>2054</v>
      </c>
    </row>
    <row r="6340" spans="1:16" ht="14.4" customHeight="1" x14ac:dyDescent="0.25">
      <c r="A6340" t="s">
        <v>2054</v>
      </c>
      <c r="I6340" s="285" t="s">
        <v>2031</v>
      </c>
      <c r="J6340" t="s">
        <v>1093</v>
      </c>
      <c r="K6340" s="300">
        <v>41623</v>
      </c>
      <c r="L6340" s="286">
        <f>ROWS(K$5:K6340)</f>
        <v>6336</v>
      </c>
      <c r="M6340" s="286" t="str">
        <f>IF(I6340='5.1'!$E$5,TXM!L6340,"")</f>
        <v/>
      </c>
      <c r="N6340" t="str">
        <f>IFERROR(SMALL($M$5:$M$8000,ROWS($M$5:M6340)),"")</f>
        <v/>
      </c>
      <c r="P6340" t="s">
        <v>2054</v>
      </c>
    </row>
    <row r="6341" spans="1:16" ht="14.4" customHeight="1" x14ac:dyDescent="0.25">
      <c r="A6341" t="s">
        <v>2054</v>
      </c>
      <c r="I6341" s="285" t="s">
        <v>2031</v>
      </c>
      <c r="J6341" t="s">
        <v>1084</v>
      </c>
      <c r="K6341" s="300">
        <v>36172</v>
      </c>
      <c r="L6341" s="286">
        <f>ROWS(K$5:K6341)</f>
        <v>6337</v>
      </c>
      <c r="M6341" s="286" t="str">
        <f>IF(I6341='5.1'!$E$5,TXM!L6341,"")</f>
        <v/>
      </c>
      <c r="N6341" t="str">
        <f>IFERROR(SMALL($M$5:$M$8000,ROWS($M$5:M6341)),"")</f>
        <v/>
      </c>
      <c r="P6341" t="s">
        <v>2054</v>
      </c>
    </row>
    <row r="6342" spans="1:16" ht="14.4" customHeight="1" x14ac:dyDescent="0.25">
      <c r="A6342" t="s">
        <v>2054</v>
      </c>
      <c r="I6342" s="285" t="s">
        <v>2031</v>
      </c>
      <c r="J6342" t="s">
        <v>823</v>
      </c>
      <c r="K6342" s="300">
        <v>22263</v>
      </c>
      <c r="L6342" s="286">
        <f>ROWS(K$5:K6342)</f>
        <v>6338</v>
      </c>
      <c r="M6342" s="286" t="str">
        <f>IF(I6342='5.1'!$E$5,TXM!L6342,"")</f>
        <v/>
      </c>
      <c r="N6342" t="str">
        <f>IFERROR(SMALL($M$5:$M$8000,ROWS($M$5:M6342)),"")</f>
        <v/>
      </c>
      <c r="P6342" t="s">
        <v>2054</v>
      </c>
    </row>
    <row r="6343" spans="1:16" ht="14.4" customHeight="1" x14ac:dyDescent="0.25">
      <c r="A6343" t="s">
        <v>2054</v>
      </c>
      <c r="I6343" s="285" t="s">
        <v>2031</v>
      </c>
      <c r="J6343" t="s">
        <v>997</v>
      </c>
      <c r="K6343" s="300">
        <v>15494</v>
      </c>
      <c r="L6343" s="286">
        <f>ROWS(K$5:K6343)</f>
        <v>6339</v>
      </c>
      <c r="M6343" s="286" t="str">
        <f>IF(I6343='5.1'!$E$5,TXM!L6343,"")</f>
        <v/>
      </c>
      <c r="N6343" t="str">
        <f>IFERROR(SMALL($M$5:$M$8000,ROWS($M$5:M6343)),"")</f>
        <v/>
      </c>
      <c r="P6343" t="s">
        <v>2054</v>
      </c>
    </row>
    <row r="6344" spans="1:16" ht="14.4" customHeight="1" x14ac:dyDescent="0.25">
      <c r="A6344" t="s">
        <v>2054</v>
      </c>
      <c r="I6344" s="285" t="s">
        <v>2031</v>
      </c>
      <c r="J6344" t="s">
        <v>1087</v>
      </c>
      <c r="K6344" s="300">
        <v>13232</v>
      </c>
      <c r="L6344" s="286">
        <f>ROWS(K$5:K6344)</f>
        <v>6340</v>
      </c>
      <c r="M6344" s="286" t="str">
        <f>IF(I6344='5.1'!$E$5,TXM!L6344,"")</f>
        <v/>
      </c>
      <c r="N6344" t="str">
        <f>IFERROR(SMALL($M$5:$M$8000,ROWS($M$5:M6344)),"")</f>
        <v/>
      </c>
      <c r="P6344" t="s">
        <v>2054</v>
      </c>
    </row>
    <row r="6345" spans="1:16" ht="14.4" customHeight="1" x14ac:dyDescent="0.25">
      <c r="A6345" t="s">
        <v>2054</v>
      </c>
      <c r="I6345" s="285" t="s">
        <v>2031</v>
      </c>
      <c r="J6345" t="s">
        <v>802</v>
      </c>
      <c r="K6345" s="300">
        <v>11521</v>
      </c>
      <c r="L6345" s="286">
        <f>ROWS(K$5:K6345)</f>
        <v>6341</v>
      </c>
      <c r="M6345" s="286" t="str">
        <f>IF(I6345='5.1'!$E$5,TXM!L6345,"")</f>
        <v/>
      </c>
      <c r="N6345" t="str">
        <f>IFERROR(SMALL($M$5:$M$8000,ROWS($M$5:M6345)),"")</f>
        <v/>
      </c>
      <c r="P6345" t="s">
        <v>2054</v>
      </c>
    </row>
    <row r="6346" spans="1:16" ht="14.4" customHeight="1" x14ac:dyDescent="0.25">
      <c r="A6346" t="s">
        <v>2054</v>
      </c>
      <c r="I6346" s="285" t="s">
        <v>2031</v>
      </c>
      <c r="J6346" t="s">
        <v>742</v>
      </c>
      <c r="K6346" s="300">
        <v>9165</v>
      </c>
      <c r="L6346" s="286">
        <f>ROWS(K$5:K6346)</f>
        <v>6342</v>
      </c>
      <c r="M6346" s="286" t="str">
        <f>IF(I6346='5.1'!$E$5,TXM!L6346,"")</f>
        <v/>
      </c>
      <c r="N6346" t="str">
        <f>IFERROR(SMALL($M$5:$M$8000,ROWS($M$5:M6346)),"")</f>
        <v/>
      </c>
      <c r="P6346" t="s">
        <v>2054</v>
      </c>
    </row>
    <row r="6347" spans="1:16" ht="14.4" customHeight="1" x14ac:dyDescent="0.25">
      <c r="A6347" t="s">
        <v>2054</v>
      </c>
      <c r="I6347" s="285" t="s">
        <v>2031</v>
      </c>
      <c r="J6347" t="s">
        <v>752</v>
      </c>
      <c r="K6347" s="300">
        <v>8418</v>
      </c>
      <c r="L6347" s="286">
        <f>ROWS(K$5:K6347)</f>
        <v>6343</v>
      </c>
      <c r="M6347" s="286" t="str">
        <f>IF(I6347='5.1'!$E$5,TXM!L6347,"")</f>
        <v/>
      </c>
      <c r="N6347" t="str">
        <f>IFERROR(SMALL($M$5:$M$8000,ROWS($M$5:M6347)),"")</f>
        <v/>
      </c>
      <c r="P6347" t="s">
        <v>2054</v>
      </c>
    </row>
    <row r="6348" spans="1:16" ht="14.4" customHeight="1" x14ac:dyDescent="0.25">
      <c r="A6348" t="s">
        <v>2054</v>
      </c>
      <c r="I6348" s="285" t="s">
        <v>2031</v>
      </c>
      <c r="J6348" t="s">
        <v>107</v>
      </c>
      <c r="K6348" s="300">
        <v>6516</v>
      </c>
      <c r="L6348" s="286">
        <f>ROWS(K$5:K6348)</f>
        <v>6344</v>
      </c>
      <c r="M6348" s="286" t="str">
        <f>IF(I6348='5.1'!$E$5,TXM!L6348,"")</f>
        <v/>
      </c>
      <c r="N6348" t="str">
        <f>IFERROR(SMALL($M$5:$M$8000,ROWS($M$5:M6348)),"")</f>
        <v/>
      </c>
      <c r="P6348" t="s">
        <v>2054</v>
      </c>
    </row>
    <row r="6349" spans="1:16" ht="14.4" customHeight="1" x14ac:dyDescent="0.25">
      <c r="A6349" t="s">
        <v>2054</v>
      </c>
      <c r="I6349" s="285" t="s">
        <v>2031</v>
      </c>
      <c r="J6349" t="s">
        <v>119</v>
      </c>
      <c r="K6349" s="300">
        <v>5678</v>
      </c>
      <c r="L6349" s="286">
        <f>ROWS(K$5:K6349)</f>
        <v>6345</v>
      </c>
      <c r="M6349" s="286" t="str">
        <f>IF(I6349='5.1'!$E$5,TXM!L6349,"")</f>
        <v/>
      </c>
      <c r="N6349" t="str">
        <f>IFERROR(SMALL($M$5:$M$8000,ROWS($M$5:M6349)),"")</f>
        <v/>
      </c>
      <c r="P6349" t="s">
        <v>2054</v>
      </c>
    </row>
    <row r="6350" spans="1:16" ht="14.4" customHeight="1" x14ac:dyDescent="0.25">
      <c r="A6350" t="s">
        <v>2054</v>
      </c>
      <c r="I6350" s="285" t="s">
        <v>2031</v>
      </c>
      <c r="J6350" t="s">
        <v>1082</v>
      </c>
      <c r="K6350" s="300">
        <v>4511</v>
      </c>
      <c r="L6350" s="286">
        <f>ROWS(K$5:K6350)</f>
        <v>6346</v>
      </c>
      <c r="M6350" s="286" t="str">
        <f>IF(I6350='5.1'!$E$5,TXM!L6350,"")</f>
        <v/>
      </c>
      <c r="N6350" t="str">
        <f>IFERROR(SMALL($M$5:$M$8000,ROWS($M$5:M6350)),"")</f>
        <v/>
      </c>
      <c r="P6350" t="s">
        <v>2054</v>
      </c>
    </row>
    <row r="6351" spans="1:16" ht="14.4" customHeight="1" x14ac:dyDescent="0.25">
      <c r="A6351" t="s">
        <v>2054</v>
      </c>
      <c r="I6351" s="285" t="s">
        <v>2031</v>
      </c>
      <c r="J6351" t="s">
        <v>754</v>
      </c>
      <c r="K6351" s="300">
        <v>4208</v>
      </c>
      <c r="L6351" s="286">
        <f>ROWS(K$5:K6351)</f>
        <v>6347</v>
      </c>
      <c r="M6351" s="286" t="str">
        <f>IF(I6351='5.1'!$E$5,TXM!L6351,"")</f>
        <v/>
      </c>
      <c r="N6351" t="str">
        <f>IFERROR(SMALL($M$5:$M$8000,ROWS($M$5:M6351)),"")</f>
        <v/>
      </c>
      <c r="P6351" t="s">
        <v>2054</v>
      </c>
    </row>
    <row r="6352" spans="1:16" ht="14.4" customHeight="1" x14ac:dyDescent="0.25">
      <c r="A6352" t="s">
        <v>2054</v>
      </c>
      <c r="I6352" s="285" t="s">
        <v>2031</v>
      </c>
      <c r="J6352" t="s">
        <v>776</v>
      </c>
      <c r="K6352" s="300">
        <v>4119</v>
      </c>
      <c r="L6352" s="286">
        <f>ROWS(K$5:K6352)</f>
        <v>6348</v>
      </c>
      <c r="M6352" s="286" t="str">
        <f>IF(I6352='5.1'!$E$5,TXM!L6352,"")</f>
        <v/>
      </c>
      <c r="N6352" t="str">
        <f>IFERROR(SMALL($M$5:$M$8000,ROWS($M$5:M6352)),"")</f>
        <v/>
      </c>
      <c r="P6352" t="s">
        <v>2054</v>
      </c>
    </row>
    <row r="6353" spans="1:16" ht="14.4" customHeight="1" x14ac:dyDescent="0.25">
      <c r="A6353" t="s">
        <v>2054</v>
      </c>
      <c r="I6353" s="285" t="s">
        <v>2031</v>
      </c>
      <c r="J6353" t="s">
        <v>818</v>
      </c>
      <c r="K6353" s="300">
        <v>2005</v>
      </c>
      <c r="L6353" s="286">
        <f>ROWS(K$5:K6353)</f>
        <v>6349</v>
      </c>
      <c r="M6353" s="286" t="str">
        <f>IF(I6353='5.1'!$E$5,TXM!L6353,"")</f>
        <v/>
      </c>
      <c r="N6353" t="str">
        <f>IFERROR(SMALL($M$5:$M$8000,ROWS($M$5:M6353)),"")</f>
        <v/>
      </c>
      <c r="P6353" t="s">
        <v>2054</v>
      </c>
    </row>
    <row r="6354" spans="1:16" ht="14.4" customHeight="1" x14ac:dyDescent="0.25">
      <c r="A6354" t="s">
        <v>2054</v>
      </c>
      <c r="I6354" s="285" t="s">
        <v>2031</v>
      </c>
      <c r="J6354" t="s">
        <v>796</v>
      </c>
      <c r="K6354" s="300">
        <v>473</v>
      </c>
      <c r="L6354" s="286">
        <f>ROWS(K$5:K6354)</f>
        <v>6350</v>
      </c>
      <c r="M6354" s="286" t="str">
        <f>IF(I6354='5.1'!$E$5,TXM!L6354,"")</f>
        <v/>
      </c>
      <c r="N6354" t="str">
        <f>IFERROR(SMALL($M$5:$M$8000,ROWS($M$5:M6354)),"")</f>
        <v/>
      </c>
      <c r="P6354" t="s">
        <v>2054</v>
      </c>
    </row>
    <row r="6355" spans="1:16" ht="14.4" customHeight="1" x14ac:dyDescent="0.25">
      <c r="A6355" t="s">
        <v>2054</v>
      </c>
      <c r="I6355" s="285" t="s">
        <v>2031</v>
      </c>
      <c r="J6355" t="s">
        <v>800</v>
      </c>
      <c r="K6355" s="300">
        <v>400</v>
      </c>
      <c r="L6355" s="286">
        <f>ROWS(K$5:K6355)</f>
        <v>6351</v>
      </c>
      <c r="M6355" s="286" t="str">
        <f>IF(I6355='5.1'!$E$5,TXM!L6355,"")</f>
        <v/>
      </c>
      <c r="N6355" t="str">
        <f>IFERROR(SMALL($M$5:$M$8000,ROWS($M$5:M6355)),"")</f>
        <v/>
      </c>
      <c r="P6355" t="s">
        <v>2054</v>
      </c>
    </row>
    <row r="6356" spans="1:16" ht="14.4" customHeight="1" x14ac:dyDescent="0.25">
      <c r="A6356" t="s">
        <v>2054</v>
      </c>
      <c r="I6356" s="285" t="s">
        <v>2031</v>
      </c>
      <c r="J6356" t="s">
        <v>774</v>
      </c>
      <c r="K6356" s="300">
        <v>378</v>
      </c>
      <c r="L6356" s="286">
        <f>ROWS(K$5:K6356)</f>
        <v>6352</v>
      </c>
      <c r="M6356" s="286" t="str">
        <f>IF(I6356='5.1'!$E$5,TXM!L6356,"")</f>
        <v/>
      </c>
      <c r="N6356" t="str">
        <f>IFERROR(SMALL($M$5:$M$8000,ROWS($M$5:M6356)),"")</f>
        <v/>
      </c>
      <c r="P6356" t="s">
        <v>2054</v>
      </c>
    </row>
    <row r="6357" spans="1:16" ht="14.4" customHeight="1" x14ac:dyDescent="0.25">
      <c r="A6357" t="s">
        <v>2054</v>
      </c>
      <c r="I6357" s="285" t="s">
        <v>2031</v>
      </c>
      <c r="J6357" t="s">
        <v>727</v>
      </c>
      <c r="K6357" s="300">
        <v>253</v>
      </c>
      <c r="L6357" s="286">
        <f>ROWS(K$5:K6357)</f>
        <v>6353</v>
      </c>
      <c r="M6357" s="286" t="str">
        <f>IF(I6357='5.1'!$E$5,TXM!L6357,"")</f>
        <v/>
      </c>
      <c r="N6357" t="str">
        <f>IFERROR(SMALL($M$5:$M$8000,ROWS($M$5:M6357)),"")</f>
        <v/>
      </c>
      <c r="P6357" t="s">
        <v>2054</v>
      </c>
    </row>
    <row r="6358" spans="1:16" ht="14.4" customHeight="1" x14ac:dyDescent="0.25">
      <c r="A6358" t="s">
        <v>2054</v>
      </c>
      <c r="I6358" s="285" t="s">
        <v>2031</v>
      </c>
      <c r="J6358" t="s">
        <v>105</v>
      </c>
      <c r="K6358" s="300">
        <v>152</v>
      </c>
      <c r="L6358" s="286">
        <f>ROWS(K$5:K6358)</f>
        <v>6354</v>
      </c>
      <c r="M6358" s="286" t="str">
        <f>IF(I6358='5.1'!$E$5,TXM!L6358,"")</f>
        <v/>
      </c>
      <c r="N6358" t="str">
        <f>IFERROR(SMALL($M$5:$M$8000,ROWS($M$5:M6358)),"")</f>
        <v/>
      </c>
      <c r="P6358" t="s">
        <v>2054</v>
      </c>
    </row>
    <row r="6359" spans="1:16" ht="14.4" customHeight="1" x14ac:dyDescent="0.25">
      <c r="A6359" t="s">
        <v>2054</v>
      </c>
      <c r="I6359" s="285" t="s">
        <v>2031</v>
      </c>
      <c r="J6359" t="s">
        <v>1098</v>
      </c>
      <c r="K6359" s="300">
        <v>122</v>
      </c>
      <c r="L6359" s="286">
        <f>ROWS(K$5:K6359)</f>
        <v>6355</v>
      </c>
      <c r="M6359" s="286" t="str">
        <f>IF(I6359='5.1'!$E$5,TXM!L6359,"")</f>
        <v/>
      </c>
      <c r="N6359" t="str">
        <f>IFERROR(SMALL($M$5:$M$8000,ROWS($M$5:M6359)),"")</f>
        <v/>
      </c>
      <c r="P6359" t="s">
        <v>2054</v>
      </c>
    </row>
    <row r="6360" spans="1:16" ht="14.4" customHeight="1" x14ac:dyDescent="0.25">
      <c r="A6360" t="s">
        <v>2054</v>
      </c>
      <c r="I6360" s="285" t="s">
        <v>2031</v>
      </c>
      <c r="J6360" t="s">
        <v>756</v>
      </c>
      <c r="K6360" s="300">
        <v>56</v>
      </c>
      <c r="L6360" s="286">
        <f>ROWS(K$5:K6360)</f>
        <v>6356</v>
      </c>
      <c r="M6360" s="286" t="str">
        <f>IF(I6360='5.1'!$E$5,TXM!L6360,"")</f>
        <v/>
      </c>
      <c r="N6360" t="str">
        <f>IFERROR(SMALL($M$5:$M$8000,ROWS($M$5:M6360)),"")</f>
        <v/>
      </c>
      <c r="P6360" t="s">
        <v>2054</v>
      </c>
    </row>
    <row r="6361" spans="1:16" ht="14.4" customHeight="1" x14ac:dyDescent="0.25">
      <c r="A6361" t="s">
        <v>2054</v>
      </c>
      <c r="I6361" s="285" t="s">
        <v>2031</v>
      </c>
      <c r="J6361" t="s">
        <v>1083</v>
      </c>
      <c r="K6361" s="300">
        <v>40</v>
      </c>
      <c r="L6361" s="286">
        <f>ROWS(K$5:K6361)</f>
        <v>6357</v>
      </c>
      <c r="M6361" s="286" t="str">
        <f>IF(I6361='5.1'!$E$5,TXM!L6361,"")</f>
        <v/>
      </c>
      <c r="N6361" t="str">
        <f>IFERROR(SMALL($M$5:$M$8000,ROWS($M$5:M6361)),"")</f>
        <v/>
      </c>
      <c r="P6361" t="s">
        <v>2054</v>
      </c>
    </row>
    <row r="6362" spans="1:16" ht="14.4" customHeight="1" x14ac:dyDescent="0.25">
      <c r="A6362" t="s">
        <v>2054</v>
      </c>
      <c r="I6362" s="285" t="s">
        <v>2032</v>
      </c>
      <c r="J6362" t="s">
        <v>1096</v>
      </c>
      <c r="K6362" s="300">
        <v>79014474</v>
      </c>
      <c r="L6362" s="286">
        <f>ROWS(K$5:K6362)</f>
        <v>6358</v>
      </c>
      <c r="M6362" s="286" t="str">
        <f>IF(I6362='5.1'!$E$5,TXM!L6362,"")</f>
        <v/>
      </c>
      <c r="N6362" t="str">
        <f>IFERROR(SMALL($M$5:$M$8000,ROWS($M$5:M6362)),"")</f>
        <v/>
      </c>
      <c r="P6362" t="s">
        <v>2054</v>
      </c>
    </row>
    <row r="6363" spans="1:16" ht="14.4" customHeight="1" x14ac:dyDescent="0.25">
      <c r="A6363" t="s">
        <v>2054</v>
      </c>
      <c r="I6363" s="285" t="s">
        <v>2032</v>
      </c>
      <c r="J6363" t="s">
        <v>808</v>
      </c>
      <c r="K6363" s="300">
        <v>73836885</v>
      </c>
      <c r="L6363" s="286">
        <f>ROWS(K$5:K6363)</f>
        <v>6359</v>
      </c>
      <c r="M6363" s="286" t="str">
        <f>IF(I6363='5.1'!$E$5,TXM!L6363,"")</f>
        <v/>
      </c>
      <c r="N6363" t="str">
        <f>IFERROR(SMALL($M$5:$M$8000,ROWS($M$5:M6363)),"")</f>
        <v/>
      </c>
      <c r="P6363" t="s">
        <v>2054</v>
      </c>
    </row>
    <row r="6364" spans="1:16" ht="14.4" customHeight="1" x14ac:dyDescent="0.25">
      <c r="A6364" t="s">
        <v>2054</v>
      </c>
      <c r="I6364" s="285" t="s">
        <v>2032</v>
      </c>
      <c r="J6364" t="s">
        <v>719</v>
      </c>
      <c r="K6364" s="300">
        <v>39817598</v>
      </c>
      <c r="L6364" s="286">
        <f>ROWS(K$5:K6364)</f>
        <v>6360</v>
      </c>
      <c r="M6364" s="286" t="str">
        <f>IF(I6364='5.1'!$E$5,TXM!L6364,"")</f>
        <v/>
      </c>
      <c r="N6364" t="str">
        <f>IFERROR(SMALL($M$5:$M$8000,ROWS($M$5:M6364)),"")</f>
        <v/>
      </c>
      <c r="P6364" t="s">
        <v>2054</v>
      </c>
    </row>
    <row r="6365" spans="1:16" ht="14.4" customHeight="1" x14ac:dyDescent="0.25">
      <c r="A6365" t="s">
        <v>2054</v>
      </c>
      <c r="I6365" s="285" t="s">
        <v>2032</v>
      </c>
      <c r="J6365" t="s">
        <v>117</v>
      </c>
      <c r="K6365" s="300">
        <v>35209223</v>
      </c>
      <c r="L6365" s="286">
        <f>ROWS(K$5:K6365)</f>
        <v>6361</v>
      </c>
      <c r="M6365" s="286" t="str">
        <f>IF(I6365='5.1'!$E$5,TXM!L6365,"")</f>
        <v/>
      </c>
      <c r="N6365" t="str">
        <f>IFERROR(SMALL($M$5:$M$8000,ROWS($M$5:M6365)),"")</f>
        <v/>
      </c>
      <c r="P6365" t="s">
        <v>2054</v>
      </c>
    </row>
    <row r="6366" spans="1:16" ht="14.4" customHeight="1" x14ac:dyDescent="0.25">
      <c r="A6366" t="s">
        <v>2054</v>
      </c>
      <c r="I6366" s="285" t="s">
        <v>2032</v>
      </c>
      <c r="J6366" t="s">
        <v>806</v>
      </c>
      <c r="K6366" s="300">
        <v>15071889</v>
      </c>
      <c r="L6366" s="286">
        <f>ROWS(K$5:K6366)</f>
        <v>6362</v>
      </c>
      <c r="M6366" s="286" t="str">
        <f>IF(I6366='5.1'!$E$5,TXM!L6366,"")</f>
        <v/>
      </c>
      <c r="N6366" t="str">
        <f>IFERROR(SMALL($M$5:$M$8000,ROWS($M$5:M6366)),"")</f>
        <v/>
      </c>
      <c r="P6366" t="s">
        <v>2054</v>
      </c>
    </row>
    <row r="6367" spans="1:16" ht="14.4" customHeight="1" x14ac:dyDescent="0.25">
      <c r="A6367" t="s">
        <v>2054</v>
      </c>
      <c r="I6367" s="285" t="s">
        <v>2032</v>
      </c>
      <c r="J6367" t="s">
        <v>1093</v>
      </c>
      <c r="K6367" s="300">
        <v>5836710</v>
      </c>
      <c r="L6367" s="286">
        <f>ROWS(K$5:K6367)</f>
        <v>6363</v>
      </c>
      <c r="M6367" s="286" t="str">
        <f>IF(I6367='5.1'!$E$5,TXM!L6367,"")</f>
        <v/>
      </c>
      <c r="N6367" t="str">
        <f>IFERROR(SMALL($M$5:$M$8000,ROWS($M$5:M6367)),"")</f>
        <v/>
      </c>
      <c r="P6367" t="s">
        <v>2054</v>
      </c>
    </row>
    <row r="6368" spans="1:16" ht="14.4" customHeight="1" x14ac:dyDescent="0.25">
      <c r="A6368" t="s">
        <v>2054</v>
      </c>
      <c r="I6368" s="285" t="s">
        <v>2032</v>
      </c>
      <c r="J6368" t="s">
        <v>784</v>
      </c>
      <c r="K6368" s="300">
        <v>3740519</v>
      </c>
      <c r="L6368" s="286">
        <f>ROWS(K$5:K6368)</f>
        <v>6364</v>
      </c>
      <c r="M6368" s="286" t="str">
        <f>IF(I6368='5.1'!$E$5,TXM!L6368,"")</f>
        <v/>
      </c>
      <c r="N6368" t="str">
        <f>IFERROR(SMALL($M$5:$M$8000,ROWS($M$5:M6368)),"")</f>
        <v/>
      </c>
      <c r="P6368" t="s">
        <v>2054</v>
      </c>
    </row>
    <row r="6369" spans="1:16" ht="14.4" customHeight="1" x14ac:dyDescent="0.25">
      <c r="A6369" t="s">
        <v>2054</v>
      </c>
      <c r="I6369" s="285" t="s">
        <v>2032</v>
      </c>
      <c r="J6369" t="s">
        <v>1082</v>
      </c>
      <c r="K6369" s="300">
        <v>3358191</v>
      </c>
      <c r="L6369" s="286">
        <f>ROWS(K$5:K6369)</f>
        <v>6365</v>
      </c>
      <c r="M6369" s="286" t="str">
        <f>IF(I6369='5.1'!$E$5,TXM!L6369,"")</f>
        <v/>
      </c>
      <c r="N6369" t="str">
        <f>IFERROR(SMALL($M$5:$M$8000,ROWS($M$5:M6369)),"")</f>
        <v/>
      </c>
      <c r="P6369" t="s">
        <v>2054</v>
      </c>
    </row>
    <row r="6370" spans="1:16" ht="14.4" customHeight="1" x14ac:dyDescent="0.25">
      <c r="A6370" t="s">
        <v>2054</v>
      </c>
      <c r="I6370" s="285" t="s">
        <v>2032</v>
      </c>
      <c r="J6370" t="s">
        <v>790</v>
      </c>
      <c r="K6370" s="300">
        <v>2532629</v>
      </c>
      <c r="L6370" s="286">
        <f>ROWS(K$5:K6370)</f>
        <v>6366</v>
      </c>
      <c r="M6370" s="286" t="str">
        <f>IF(I6370='5.1'!$E$5,TXM!L6370,"")</f>
        <v/>
      </c>
      <c r="N6370" t="str">
        <f>IFERROR(SMALL($M$5:$M$8000,ROWS($M$5:M6370)),"")</f>
        <v/>
      </c>
      <c r="P6370" t="s">
        <v>2054</v>
      </c>
    </row>
    <row r="6371" spans="1:16" ht="14.4" customHeight="1" x14ac:dyDescent="0.25">
      <c r="A6371" t="s">
        <v>2054</v>
      </c>
      <c r="I6371" s="285" t="s">
        <v>2032</v>
      </c>
      <c r="J6371" t="s">
        <v>106</v>
      </c>
      <c r="K6371" s="300">
        <v>2509252</v>
      </c>
      <c r="L6371" s="286">
        <f>ROWS(K$5:K6371)</f>
        <v>6367</v>
      </c>
      <c r="M6371" s="286" t="str">
        <f>IF(I6371='5.1'!$E$5,TXM!L6371,"")</f>
        <v/>
      </c>
      <c r="N6371" t="str">
        <f>IFERROR(SMALL($M$5:$M$8000,ROWS($M$5:M6371)),"")</f>
        <v/>
      </c>
      <c r="P6371" t="s">
        <v>2054</v>
      </c>
    </row>
    <row r="6372" spans="1:16" ht="14.4" customHeight="1" x14ac:dyDescent="0.25">
      <c r="A6372" t="s">
        <v>2054</v>
      </c>
      <c r="I6372" s="285" t="s">
        <v>2032</v>
      </c>
      <c r="J6372" t="s">
        <v>116</v>
      </c>
      <c r="K6372" s="300">
        <v>2503172</v>
      </c>
      <c r="L6372" s="286">
        <f>ROWS(K$5:K6372)</f>
        <v>6368</v>
      </c>
      <c r="M6372" s="286" t="str">
        <f>IF(I6372='5.1'!$E$5,TXM!L6372,"")</f>
        <v/>
      </c>
      <c r="N6372" t="str">
        <f>IFERROR(SMALL($M$5:$M$8000,ROWS($M$5:M6372)),"")</f>
        <v/>
      </c>
      <c r="P6372" t="s">
        <v>2054</v>
      </c>
    </row>
    <row r="6373" spans="1:16" ht="14.4" customHeight="1" x14ac:dyDescent="0.25">
      <c r="A6373" t="s">
        <v>2054</v>
      </c>
      <c r="I6373" s="285" t="s">
        <v>2032</v>
      </c>
      <c r="J6373" t="s">
        <v>997</v>
      </c>
      <c r="K6373" s="300">
        <v>2202585</v>
      </c>
      <c r="L6373" s="286">
        <f>ROWS(K$5:K6373)</f>
        <v>6369</v>
      </c>
      <c r="M6373" s="286" t="str">
        <f>IF(I6373='5.1'!$E$5,TXM!L6373,"")</f>
        <v/>
      </c>
      <c r="N6373" t="str">
        <f>IFERROR(SMALL($M$5:$M$8000,ROWS($M$5:M6373)),"")</f>
        <v/>
      </c>
      <c r="P6373" t="s">
        <v>2054</v>
      </c>
    </row>
    <row r="6374" spans="1:16" ht="14.4" customHeight="1" x14ac:dyDescent="0.25">
      <c r="A6374" t="s">
        <v>2054</v>
      </c>
      <c r="I6374" s="285" t="s">
        <v>2032</v>
      </c>
      <c r="J6374" t="s">
        <v>725</v>
      </c>
      <c r="K6374" s="300">
        <v>2092911</v>
      </c>
      <c r="L6374" s="286">
        <f>ROWS(K$5:K6374)</f>
        <v>6370</v>
      </c>
      <c r="M6374" s="286" t="str">
        <f>IF(I6374='5.1'!$E$5,TXM!L6374,"")</f>
        <v/>
      </c>
      <c r="N6374" t="str">
        <f>IFERROR(SMALL($M$5:$M$8000,ROWS($M$5:M6374)),"")</f>
        <v/>
      </c>
      <c r="P6374" t="s">
        <v>2054</v>
      </c>
    </row>
    <row r="6375" spans="1:16" ht="14.4" customHeight="1" x14ac:dyDescent="0.25">
      <c r="A6375" t="s">
        <v>2054</v>
      </c>
      <c r="I6375" s="285" t="s">
        <v>2032</v>
      </c>
      <c r="J6375" t="s">
        <v>707</v>
      </c>
      <c r="K6375" s="300">
        <v>1857769</v>
      </c>
      <c r="L6375" s="286">
        <f>ROWS(K$5:K6375)</f>
        <v>6371</v>
      </c>
      <c r="M6375" s="286" t="str">
        <f>IF(I6375='5.1'!$E$5,TXM!L6375,"")</f>
        <v/>
      </c>
      <c r="N6375" t="str">
        <f>IFERROR(SMALL($M$5:$M$8000,ROWS($M$5:M6375)),"")</f>
        <v/>
      </c>
      <c r="P6375" t="s">
        <v>2054</v>
      </c>
    </row>
    <row r="6376" spans="1:16" ht="14.4" customHeight="1" x14ac:dyDescent="0.25">
      <c r="A6376" t="s">
        <v>2054</v>
      </c>
      <c r="I6376" s="285" t="s">
        <v>2032</v>
      </c>
      <c r="J6376" t="s">
        <v>119</v>
      </c>
      <c r="K6376" s="300">
        <v>1443615</v>
      </c>
      <c r="L6376" s="286">
        <f>ROWS(K$5:K6376)</f>
        <v>6372</v>
      </c>
      <c r="M6376" s="286" t="str">
        <f>IF(I6376='5.1'!$E$5,TXM!L6376,"")</f>
        <v/>
      </c>
      <c r="N6376" t="str">
        <f>IFERROR(SMALL($M$5:$M$8000,ROWS($M$5:M6376)),"")</f>
        <v/>
      </c>
      <c r="P6376" t="s">
        <v>2054</v>
      </c>
    </row>
    <row r="6377" spans="1:16" ht="14.4" customHeight="1" x14ac:dyDescent="0.25">
      <c r="A6377" t="s">
        <v>2054</v>
      </c>
      <c r="I6377" s="285" t="s">
        <v>2032</v>
      </c>
      <c r="J6377" t="s">
        <v>113</v>
      </c>
      <c r="K6377" s="300">
        <v>1299047</v>
      </c>
      <c r="L6377" s="286">
        <f>ROWS(K$5:K6377)</f>
        <v>6373</v>
      </c>
      <c r="M6377" s="286" t="str">
        <f>IF(I6377='5.1'!$E$5,TXM!L6377,"")</f>
        <v/>
      </c>
      <c r="N6377" t="str">
        <f>IFERROR(SMALL($M$5:$M$8000,ROWS($M$5:M6377)),"")</f>
        <v/>
      </c>
      <c r="P6377" t="s">
        <v>2054</v>
      </c>
    </row>
    <row r="6378" spans="1:16" ht="14.4" customHeight="1" x14ac:dyDescent="0.25">
      <c r="A6378" t="s">
        <v>2054</v>
      </c>
      <c r="I6378" s="285" t="s">
        <v>2032</v>
      </c>
      <c r="J6378" t="s">
        <v>118</v>
      </c>
      <c r="K6378" s="300">
        <v>871669</v>
      </c>
      <c r="L6378" s="286">
        <f>ROWS(K$5:K6378)</f>
        <v>6374</v>
      </c>
      <c r="M6378" s="286" t="str">
        <f>IF(I6378='5.1'!$E$5,TXM!L6378,"")</f>
        <v/>
      </c>
      <c r="N6378" t="str">
        <f>IFERROR(SMALL($M$5:$M$8000,ROWS($M$5:M6378)),"")</f>
        <v/>
      </c>
      <c r="P6378" t="s">
        <v>2054</v>
      </c>
    </row>
    <row r="6379" spans="1:16" ht="14.4" customHeight="1" x14ac:dyDescent="0.25">
      <c r="A6379" t="s">
        <v>2054</v>
      </c>
      <c r="I6379" s="285" t="s">
        <v>2032</v>
      </c>
      <c r="J6379" t="s">
        <v>810</v>
      </c>
      <c r="K6379" s="300">
        <v>504309</v>
      </c>
      <c r="L6379" s="286">
        <f>ROWS(K$5:K6379)</f>
        <v>6375</v>
      </c>
      <c r="M6379" s="286" t="str">
        <f>IF(I6379='5.1'!$E$5,TXM!L6379,"")</f>
        <v/>
      </c>
      <c r="N6379" t="str">
        <f>IFERROR(SMALL($M$5:$M$8000,ROWS($M$5:M6379)),"")</f>
        <v/>
      </c>
      <c r="P6379" t="s">
        <v>2054</v>
      </c>
    </row>
    <row r="6380" spans="1:16" ht="14.4" customHeight="1" x14ac:dyDescent="0.25">
      <c r="A6380" t="s">
        <v>2054</v>
      </c>
      <c r="I6380" s="285" t="s">
        <v>2032</v>
      </c>
      <c r="J6380" t="s">
        <v>1081</v>
      </c>
      <c r="K6380" s="300">
        <v>370417</v>
      </c>
      <c r="L6380" s="286">
        <f>ROWS(K$5:K6380)</f>
        <v>6376</v>
      </c>
      <c r="M6380" s="286" t="str">
        <f>IF(I6380='5.1'!$E$5,TXM!L6380,"")</f>
        <v/>
      </c>
      <c r="N6380" t="str">
        <f>IFERROR(SMALL($M$5:$M$8000,ROWS($M$5:M6380)),"")</f>
        <v/>
      </c>
      <c r="P6380" t="s">
        <v>2054</v>
      </c>
    </row>
    <row r="6381" spans="1:16" ht="14.4" customHeight="1" x14ac:dyDescent="0.25">
      <c r="A6381" t="s">
        <v>2054</v>
      </c>
      <c r="I6381" s="285" t="s">
        <v>2032</v>
      </c>
      <c r="J6381" t="s">
        <v>812</v>
      </c>
      <c r="K6381" s="300">
        <v>281503</v>
      </c>
      <c r="L6381" s="286">
        <f>ROWS(K$5:K6381)</f>
        <v>6377</v>
      </c>
      <c r="M6381" s="286" t="str">
        <f>IF(I6381='5.1'!$E$5,TXM!L6381,"")</f>
        <v/>
      </c>
      <c r="N6381" t="str">
        <f>IFERROR(SMALL($M$5:$M$8000,ROWS($M$5:M6381)),"")</f>
        <v/>
      </c>
      <c r="P6381" t="s">
        <v>2054</v>
      </c>
    </row>
    <row r="6382" spans="1:16" ht="14.4" customHeight="1" x14ac:dyDescent="0.25">
      <c r="A6382" t="s">
        <v>2054</v>
      </c>
      <c r="I6382" s="285" t="s">
        <v>2032</v>
      </c>
      <c r="J6382" t="s">
        <v>802</v>
      </c>
      <c r="K6382" s="300">
        <v>270595</v>
      </c>
      <c r="L6382" s="286">
        <f>ROWS(K$5:K6382)</f>
        <v>6378</v>
      </c>
      <c r="M6382" s="286" t="str">
        <f>IF(I6382='5.1'!$E$5,TXM!L6382,"")</f>
        <v/>
      </c>
      <c r="N6382" t="str">
        <f>IFERROR(SMALL($M$5:$M$8000,ROWS($M$5:M6382)),"")</f>
        <v/>
      </c>
      <c r="P6382" t="s">
        <v>2054</v>
      </c>
    </row>
    <row r="6383" spans="1:16" ht="14.4" customHeight="1" x14ac:dyDescent="0.25">
      <c r="A6383" t="s">
        <v>2054</v>
      </c>
      <c r="I6383" s="285" t="s">
        <v>2032</v>
      </c>
      <c r="J6383" t="s">
        <v>804</v>
      </c>
      <c r="K6383" s="300">
        <v>256648</v>
      </c>
      <c r="L6383" s="286">
        <f>ROWS(K$5:K6383)</f>
        <v>6379</v>
      </c>
      <c r="M6383" s="286" t="str">
        <f>IF(I6383='5.1'!$E$5,TXM!L6383,"")</f>
        <v/>
      </c>
      <c r="N6383" t="str">
        <f>IFERROR(SMALL($M$5:$M$8000,ROWS($M$5:M6383)),"")</f>
        <v/>
      </c>
      <c r="P6383" t="s">
        <v>2054</v>
      </c>
    </row>
    <row r="6384" spans="1:16" ht="14.4" customHeight="1" x14ac:dyDescent="0.25">
      <c r="A6384" t="s">
        <v>2054</v>
      </c>
      <c r="I6384" s="285" t="s">
        <v>2032</v>
      </c>
      <c r="J6384" t="s">
        <v>711</v>
      </c>
      <c r="K6384" s="300">
        <v>228435</v>
      </c>
      <c r="L6384" s="286">
        <f>ROWS(K$5:K6384)</f>
        <v>6380</v>
      </c>
      <c r="M6384" s="286" t="str">
        <f>IF(I6384='5.1'!$E$5,TXM!L6384,"")</f>
        <v/>
      </c>
      <c r="N6384" t="str">
        <f>IFERROR(SMALL($M$5:$M$8000,ROWS($M$5:M6384)),"")</f>
        <v/>
      </c>
      <c r="P6384" t="s">
        <v>2054</v>
      </c>
    </row>
    <row r="6385" spans="1:16" ht="14.4" customHeight="1" x14ac:dyDescent="0.25">
      <c r="A6385" t="s">
        <v>2054</v>
      </c>
      <c r="I6385" s="285" t="s">
        <v>2032</v>
      </c>
      <c r="J6385" t="s">
        <v>1080</v>
      </c>
      <c r="K6385" s="300">
        <v>223788</v>
      </c>
      <c r="L6385" s="286">
        <f>ROWS(K$5:K6385)</f>
        <v>6381</v>
      </c>
      <c r="M6385" s="286" t="str">
        <f>IF(I6385='5.1'!$E$5,TXM!L6385,"")</f>
        <v/>
      </c>
      <c r="N6385" t="str">
        <f>IFERROR(SMALL($M$5:$M$8000,ROWS($M$5:M6385)),"")</f>
        <v/>
      </c>
      <c r="P6385" t="s">
        <v>2054</v>
      </c>
    </row>
    <row r="6386" spans="1:16" ht="14.4" customHeight="1" x14ac:dyDescent="0.25">
      <c r="A6386" t="s">
        <v>2054</v>
      </c>
      <c r="I6386" s="285" t="s">
        <v>2032</v>
      </c>
      <c r="J6386" t="s">
        <v>766</v>
      </c>
      <c r="K6386" s="300">
        <v>208761</v>
      </c>
      <c r="L6386" s="286">
        <f>ROWS(K$5:K6386)</f>
        <v>6382</v>
      </c>
      <c r="M6386" s="286" t="str">
        <f>IF(I6386='5.1'!$E$5,TXM!L6386,"")</f>
        <v/>
      </c>
      <c r="N6386" t="str">
        <f>IFERROR(SMALL($M$5:$M$8000,ROWS($M$5:M6386)),"")</f>
        <v/>
      </c>
      <c r="P6386" t="s">
        <v>2054</v>
      </c>
    </row>
    <row r="6387" spans="1:16" ht="14.4" customHeight="1" x14ac:dyDescent="0.25">
      <c r="A6387" t="s">
        <v>2054</v>
      </c>
      <c r="I6387" s="285" t="s">
        <v>2032</v>
      </c>
      <c r="J6387" t="s">
        <v>760</v>
      </c>
      <c r="K6387" s="300">
        <v>157202</v>
      </c>
      <c r="L6387" s="286">
        <f>ROWS(K$5:K6387)</f>
        <v>6383</v>
      </c>
      <c r="M6387" s="286" t="str">
        <f>IF(I6387='5.1'!$E$5,TXM!L6387,"")</f>
        <v/>
      </c>
      <c r="N6387" t="str">
        <f>IFERROR(SMALL($M$5:$M$8000,ROWS($M$5:M6387)),"")</f>
        <v/>
      </c>
      <c r="P6387" t="s">
        <v>2054</v>
      </c>
    </row>
    <row r="6388" spans="1:16" ht="14.4" customHeight="1" x14ac:dyDescent="0.25">
      <c r="A6388" t="s">
        <v>2054</v>
      </c>
      <c r="I6388" s="285" t="s">
        <v>2032</v>
      </c>
      <c r="J6388" t="s">
        <v>1079</v>
      </c>
      <c r="K6388" s="300">
        <v>137692</v>
      </c>
      <c r="L6388" s="286">
        <f>ROWS(K$5:K6388)</f>
        <v>6384</v>
      </c>
      <c r="M6388" s="286" t="str">
        <f>IF(I6388='5.1'!$E$5,TXM!L6388,"")</f>
        <v/>
      </c>
      <c r="N6388" t="str">
        <f>IFERROR(SMALL($M$5:$M$8000,ROWS($M$5:M6388)),"")</f>
        <v/>
      </c>
      <c r="P6388" t="s">
        <v>2054</v>
      </c>
    </row>
    <row r="6389" spans="1:16" ht="14.4" customHeight="1" x14ac:dyDescent="0.25">
      <c r="A6389" t="s">
        <v>2054</v>
      </c>
      <c r="I6389" s="285" t="s">
        <v>2032</v>
      </c>
      <c r="J6389" t="s">
        <v>727</v>
      </c>
      <c r="K6389" s="300">
        <v>124915</v>
      </c>
      <c r="L6389" s="286">
        <f>ROWS(K$5:K6389)</f>
        <v>6385</v>
      </c>
      <c r="M6389" s="286" t="str">
        <f>IF(I6389='5.1'!$E$5,TXM!L6389,"")</f>
        <v/>
      </c>
      <c r="N6389" t="str">
        <f>IFERROR(SMALL($M$5:$M$8000,ROWS($M$5:M6389)),"")</f>
        <v/>
      </c>
      <c r="P6389" t="s">
        <v>2054</v>
      </c>
    </row>
    <row r="6390" spans="1:16" ht="14.4" customHeight="1" x14ac:dyDescent="0.25">
      <c r="A6390" t="s">
        <v>2054</v>
      </c>
      <c r="I6390" s="285" t="s">
        <v>2032</v>
      </c>
      <c r="J6390" t="s">
        <v>1097</v>
      </c>
      <c r="K6390" s="300">
        <v>112203</v>
      </c>
      <c r="L6390" s="286">
        <f>ROWS(K$5:K6390)</f>
        <v>6386</v>
      </c>
      <c r="M6390" s="286" t="str">
        <f>IF(I6390='5.1'!$E$5,TXM!L6390,"")</f>
        <v/>
      </c>
      <c r="N6390" t="str">
        <f>IFERROR(SMALL($M$5:$M$8000,ROWS($M$5:M6390)),"")</f>
        <v/>
      </c>
      <c r="P6390" t="s">
        <v>2054</v>
      </c>
    </row>
    <row r="6391" spans="1:16" ht="14.4" customHeight="1" x14ac:dyDescent="0.25">
      <c r="A6391" t="s">
        <v>2054</v>
      </c>
      <c r="I6391" s="285" t="s">
        <v>2032</v>
      </c>
      <c r="J6391" t="s">
        <v>1092</v>
      </c>
      <c r="K6391" s="300">
        <v>100264</v>
      </c>
      <c r="L6391" s="286">
        <f>ROWS(K$5:K6391)</f>
        <v>6387</v>
      </c>
      <c r="M6391" s="286" t="str">
        <f>IF(I6391='5.1'!$E$5,TXM!L6391,"")</f>
        <v/>
      </c>
      <c r="N6391" t="str">
        <f>IFERROR(SMALL($M$5:$M$8000,ROWS($M$5:M6391)),"")</f>
        <v/>
      </c>
      <c r="P6391" t="s">
        <v>2054</v>
      </c>
    </row>
    <row r="6392" spans="1:16" ht="14.4" customHeight="1" x14ac:dyDescent="0.25">
      <c r="A6392" t="s">
        <v>2054</v>
      </c>
      <c r="I6392" s="285" t="s">
        <v>2032</v>
      </c>
      <c r="J6392" t="s">
        <v>762</v>
      </c>
      <c r="K6392" s="300">
        <v>82551</v>
      </c>
      <c r="L6392" s="286">
        <f>ROWS(K$5:K6392)</f>
        <v>6388</v>
      </c>
      <c r="M6392" s="286" t="str">
        <f>IF(I6392='5.1'!$E$5,TXM!L6392,"")</f>
        <v/>
      </c>
      <c r="N6392" t="str">
        <f>IFERROR(SMALL($M$5:$M$8000,ROWS($M$5:M6392)),"")</f>
        <v/>
      </c>
      <c r="P6392" t="s">
        <v>2054</v>
      </c>
    </row>
    <row r="6393" spans="1:16" ht="14.4" customHeight="1" x14ac:dyDescent="0.25">
      <c r="A6393" t="s">
        <v>2054</v>
      </c>
      <c r="I6393" s="285" t="s">
        <v>2032</v>
      </c>
      <c r="J6393" t="s">
        <v>717</v>
      </c>
      <c r="K6393" s="300">
        <v>76824</v>
      </c>
      <c r="L6393" s="286">
        <f>ROWS(K$5:K6393)</f>
        <v>6389</v>
      </c>
      <c r="M6393" s="286" t="str">
        <f>IF(I6393='5.1'!$E$5,TXM!L6393,"")</f>
        <v/>
      </c>
      <c r="N6393" t="str">
        <f>IFERROR(SMALL($M$5:$M$8000,ROWS($M$5:M6393)),"")</f>
        <v/>
      </c>
      <c r="P6393" t="s">
        <v>2054</v>
      </c>
    </row>
    <row r="6394" spans="1:16" ht="14.4" customHeight="1" x14ac:dyDescent="0.25">
      <c r="A6394" t="s">
        <v>2054</v>
      </c>
      <c r="I6394" s="285" t="s">
        <v>2032</v>
      </c>
      <c r="J6394" t="s">
        <v>782</v>
      </c>
      <c r="K6394" s="300">
        <v>58985</v>
      </c>
      <c r="L6394" s="286">
        <f>ROWS(K$5:K6394)</f>
        <v>6390</v>
      </c>
      <c r="M6394" s="286" t="str">
        <f>IF(I6394='5.1'!$E$5,TXM!L6394,"")</f>
        <v/>
      </c>
      <c r="N6394" t="str">
        <f>IFERROR(SMALL($M$5:$M$8000,ROWS($M$5:M6394)),"")</f>
        <v/>
      </c>
      <c r="P6394" t="s">
        <v>2054</v>
      </c>
    </row>
    <row r="6395" spans="1:16" ht="14.4" customHeight="1" x14ac:dyDescent="0.25">
      <c r="A6395" t="s">
        <v>2054</v>
      </c>
      <c r="I6395" s="285" t="s">
        <v>2032</v>
      </c>
      <c r="J6395" t="s">
        <v>110</v>
      </c>
      <c r="K6395" s="300">
        <v>54653</v>
      </c>
      <c r="L6395" s="286">
        <f>ROWS(K$5:K6395)</f>
        <v>6391</v>
      </c>
      <c r="M6395" s="286" t="str">
        <f>IF(I6395='5.1'!$E$5,TXM!L6395,"")</f>
        <v/>
      </c>
      <c r="N6395" t="str">
        <f>IFERROR(SMALL($M$5:$M$8000,ROWS($M$5:M6395)),"")</f>
        <v/>
      </c>
      <c r="P6395" t="s">
        <v>2054</v>
      </c>
    </row>
    <row r="6396" spans="1:16" ht="14.4" customHeight="1" x14ac:dyDescent="0.25">
      <c r="A6396" t="s">
        <v>2054</v>
      </c>
      <c r="I6396" s="285" t="s">
        <v>2032</v>
      </c>
      <c r="J6396" t="s">
        <v>1090</v>
      </c>
      <c r="K6396" s="300">
        <v>40371</v>
      </c>
      <c r="L6396" s="286">
        <f>ROWS(K$5:K6396)</f>
        <v>6392</v>
      </c>
      <c r="M6396" s="286" t="str">
        <f>IF(I6396='5.1'!$E$5,TXM!L6396,"")</f>
        <v/>
      </c>
      <c r="N6396" t="str">
        <f>IFERROR(SMALL($M$5:$M$8000,ROWS($M$5:M6396)),"")</f>
        <v/>
      </c>
      <c r="P6396" t="s">
        <v>2054</v>
      </c>
    </row>
    <row r="6397" spans="1:16" ht="14.4" customHeight="1" x14ac:dyDescent="0.25">
      <c r="A6397" t="s">
        <v>2054</v>
      </c>
      <c r="I6397" s="285" t="s">
        <v>2032</v>
      </c>
      <c r="J6397" t="s">
        <v>770</v>
      </c>
      <c r="K6397" s="300">
        <v>37989</v>
      </c>
      <c r="L6397" s="286">
        <f>ROWS(K$5:K6397)</f>
        <v>6393</v>
      </c>
      <c r="M6397" s="286" t="str">
        <f>IF(I6397='5.1'!$E$5,TXM!L6397,"")</f>
        <v/>
      </c>
      <c r="N6397" t="str">
        <f>IFERROR(SMALL($M$5:$M$8000,ROWS($M$5:M6397)),"")</f>
        <v/>
      </c>
      <c r="P6397" t="s">
        <v>2054</v>
      </c>
    </row>
    <row r="6398" spans="1:16" ht="14.4" customHeight="1" x14ac:dyDescent="0.25">
      <c r="A6398" t="s">
        <v>2054</v>
      </c>
      <c r="I6398" s="285" t="s">
        <v>2032</v>
      </c>
      <c r="J6398" t="s">
        <v>768</v>
      </c>
      <c r="K6398" s="300">
        <v>35928</v>
      </c>
      <c r="L6398" s="286">
        <f>ROWS(K$5:K6398)</f>
        <v>6394</v>
      </c>
      <c r="M6398" s="286" t="str">
        <f>IF(I6398='5.1'!$E$5,TXM!L6398,"")</f>
        <v/>
      </c>
      <c r="N6398" t="str">
        <f>IFERROR(SMALL($M$5:$M$8000,ROWS($M$5:M6398)),"")</f>
        <v/>
      </c>
      <c r="P6398" t="s">
        <v>2054</v>
      </c>
    </row>
    <row r="6399" spans="1:16" ht="14.4" customHeight="1" x14ac:dyDescent="0.25">
      <c r="A6399" t="s">
        <v>2054</v>
      </c>
      <c r="I6399" s="285" t="s">
        <v>2032</v>
      </c>
      <c r="J6399" t="s">
        <v>723</v>
      </c>
      <c r="K6399" s="300">
        <v>20294</v>
      </c>
      <c r="L6399" s="286">
        <f>ROWS(K$5:K6399)</f>
        <v>6395</v>
      </c>
      <c r="M6399" s="286" t="str">
        <f>IF(I6399='5.1'!$E$5,TXM!L6399,"")</f>
        <v/>
      </c>
      <c r="N6399" t="str">
        <f>IFERROR(SMALL($M$5:$M$8000,ROWS($M$5:M6399)),"")</f>
        <v/>
      </c>
      <c r="P6399" t="s">
        <v>2054</v>
      </c>
    </row>
    <row r="6400" spans="1:16" ht="14.4" customHeight="1" x14ac:dyDescent="0.25">
      <c r="A6400" t="s">
        <v>2054</v>
      </c>
      <c r="I6400" s="285" t="s">
        <v>2032</v>
      </c>
      <c r="J6400" t="s">
        <v>107</v>
      </c>
      <c r="K6400" s="300">
        <v>15543</v>
      </c>
      <c r="L6400" s="286">
        <f>ROWS(K$5:K6400)</f>
        <v>6396</v>
      </c>
      <c r="M6400" s="286" t="str">
        <f>IF(I6400='5.1'!$E$5,TXM!L6400,"")</f>
        <v/>
      </c>
      <c r="N6400" t="str">
        <f>IFERROR(SMALL($M$5:$M$8000,ROWS($M$5:M6400)),"")</f>
        <v/>
      </c>
      <c r="P6400" t="s">
        <v>2054</v>
      </c>
    </row>
    <row r="6401" spans="1:16" ht="14.4" customHeight="1" x14ac:dyDescent="0.25">
      <c r="A6401" t="s">
        <v>2054</v>
      </c>
      <c r="I6401" s="285" t="s">
        <v>2032</v>
      </c>
      <c r="J6401" t="s">
        <v>1098</v>
      </c>
      <c r="K6401" s="300">
        <v>14920</v>
      </c>
      <c r="L6401" s="286">
        <f>ROWS(K$5:K6401)</f>
        <v>6397</v>
      </c>
      <c r="M6401" s="286" t="str">
        <f>IF(I6401='5.1'!$E$5,TXM!L6401,"")</f>
        <v/>
      </c>
      <c r="N6401" t="str">
        <f>IFERROR(SMALL($M$5:$M$8000,ROWS($M$5:M6401)),"")</f>
        <v/>
      </c>
      <c r="P6401" t="s">
        <v>2054</v>
      </c>
    </row>
    <row r="6402" spans="1:16" ht="14.4" customHeight="1" x14ac:dyDescent="0.25">
      <c r="A6402" t="s">
        <v>2054</v>
      </c>
      <c r="I6402" s="285" t="s">
        <v>2032</v>
      </c>
      <c r="J6402" t="s">
        <v>1091</v>
      </c>
      <c r="K6402" s="300">
        <v>12977</v>
      </c>
      <c r="L6402" s="286">
        <f>ROWS(K$5:K6402)</f>
        <v>6398</v>
      </c>
      <c r="M6402" s="286" t="str">
        <f>IF(I6402='5.1'!$E$5,TXM!L6402,"")</f>
        <v/>
      </c>
      <c r="N6402" t="str">
        <f>IFERROR(SMALL($M$5:$M$8000,ROWS($M$5:M6402)),"")</f>
        <v/>
      </c>
      <c r="P6402" t="s">
        <v>2054</v>
      </c>
    </row>
    <row r="6403" spans="1:16" ht="14.4" customHeight="1" x14ac:dyDescent="0.25">
      <c r="A6403" t="s">
        <v>2054</v>
      </c>
      <c r="I6403" s="285" t="s">
        <v>2032</v>
      </c>
      <c r="J6403" t="s">
        <v>814</v>
      </c>
      <c r="K6403" s="300">
        <v>11380</v>
      </c>
      <c r="L6403" s="286">
        <f>ROWS(K$5:K6403)</f>
        <v>6399</v>
      </c>
      <c r="M6403" s="286" t="str">
        <f>IF(I6403='5.1'!$E$5,TXM!L6403,"")</f>
        <v/>
      </c>
      <c r="N6403" t="str">
        <f>IFERROR(SMALL($M$5:$M$8000,ROWS($M$5:M6403)),"")</f>
        <v/>
      </c>
      <c r="P6403" t="s">
        <v>2054</v>
      </c>
    </row>
    <row r="6404" spans="1:16" ht="14.4" customHeight="1" x14ac:dyDescent="0.25">
      <c r="A6404" t="s">
        <v>2054</v>
      </c>
      <c r="I6404" s="285" t="s">
        <v>2032</v>
      </c>
      <c r="J6404" t="s">
        <v>1087</v>
      </c>
      <c r="K6404" s="300">
        <v>10166</v>
      </c>
      <c r="L6404" s="286">
        <f>ROWS(K$5:K6404)</f>
        <v>6400</v>
      </c>
      <c r="M6404" s="286" t="str">
        <f>IF(I6404='5.1'!$E$5,TXM!L6404,"")</f>
        <v/>
      </c>
      <c r="N6404" t="str">
        <f>IFERROR(SMALL($M$5:$M$8000,ROWS($M$5:M6404)),"")</f>
        <v/>
      </c>
      <c r="P6404" t="s">
        <v>2054</v>
      </c>
    </row>
    <row r="6405" spans="1:16" ht="14.4" customHeight="1" x14ac:dyDescent="0.25">
      <c r="A6405" t="s">
        <v>2054</v>
      </c>
      <c r="I6405" s="285" t="s">
        <v>2032</v>
      </c>
      <c r="J6405" t="s">
        <v>821</v>
      </c>
      <c r="K6405" s="300">
        <v>5109</v>
      </c>
      <c r="L6405" s="286">
        <f>ROWS(K$5:K6405)</f>
        <v>6401</v>
      </c>
      <c r="M6405" s="286" t="str">
        <f>IF(I6405='5.1'!$E$5,TXM!L6405,"")</f>
        <v/>
      </c>
      <c r="N6405" t="str">
        <f>IFERROR(SMALL($M$5:$M$8000,ROWS($M$5:M6405)),"")</f>
        <v/>
      </c>
      <c r="P6405" t="s">
        <v>2054</v>
      </c>
    </row>
    <row r="6406" spans="1:16" ht="14.4" customHeight="1" x14ac:dyDescent="0.25">
      <c r="A6406" t="s">
        <v>2054</v>
      </c>
      <c r="I6406" s="285" t="s">
        <v>2032</v>
      </c>
      <c r="J6406" t="s">
        <v>734</v>
      </c>
      <c r="K6406" s="300">
        <v>4683</v>
      </c>
      <c r="L6406" s="286">
        <f>ROWS(K$5:K6406)</f>
        <v>6402</v>
      </c>
      <c r="M6406" s="286" t="str">
        <f>IF(I6406='5.1'!$E$5,TXM!L6406,"")</f>
        <v/>
      </c>
      <c r="N6406" t="str">
        <f>IFERROR(SMALL($M$5:$M$8000,ROWS($M$5:M6406)),"")</f>
        <v/>
      </c>
      <c r="P6406" t="s">
        <v>2054</v>
      </c>
    </row>
    <row r="6407" spans="1:16" ht="14.4" customHeight="1" x14ac:dyDescent="0.25">
      <c r="A6407" t="s">
        <v>2054</v>
      </c>
      <c r="I6407" s="285" t="s">
        <v>2032</v>
      </c>
      <c r="J6407" t="s">
        <v>102</v>
      </c>
      <c r="K6407" s="300">
        <v>2582</v>
      </c>
      <c r="L6407" s="286">
        <f>ROWS(K$5:K6407)</f>
        <v>6403</v>
      </c>
      <c r="M6407" s="286" t="str">
        <f>IF(I6407='5.1'!$E$5,TXM!L6407,"")</f>
        <v/>
      </c>
      <c r="N6407" t="str">
        <f>IFERROR(SMALL($M$5:$M$8000,ROWS($M$5:M6407)),"")</f>
        <v/>
      </c>
      <c r="P6407" t="s">
        <v>2054</v>
      </c>
    </row>
    <row r="6408" spans="1:16" ht="14.4" customHeight="1" x14ac:dyDescent="0.25">
      <c r="A6408" t="s">
        <v>2054</v>
      </c>
      <c r="I6408" s="285" t="s">
        <v>2032</v>
      </c>
      <c r="J6408" t="s">
        <v>105</v>
      </c>
      <c r="K6408" s="300">
        <v>2487</v>
      </c>
      <c r="L6408" s="286">
        <f>ROWS(K$5:K6408)</f>
        <v>6404</v>
      </c>
      <c r="M6408" s="286" t="str">
        <f>IF(I6408='5.1'!$E$5,TXM!L6408,"")</f>
        <v/>
      </c>
      <c r="N6408" t="str">
        <f>IFERROR(SMALL($M$5:$M$8000,ROWS($M$5:M6408)),"")</f>
        <v/>
      </c>
      <c r="P6408" t="s">
        <v>2054</v>
      </c>
    </row>
    <row r="6409" spans="1:16" ht="14.4" customHeight="1" x14ac:dyDescent="0.25">
      <c r="A6409" t="s">
        <v>2054</v>
      </c>
      <c r="I6409" s="285" t="s">
        <v>2032</v>
      </c>
      <c r="J6409" t="s">
        <v>756</v>
      </c>
      <c r="K6409" s="300">
        <v>2359</v>
      </c>
      <c r="L6409" s="286">
        <f>ROWS(K$5:K6409)</f>
        <v>6405</v>
      </c>
      <c r="M6409" s="286" t="str">
        <f>IF(I6409='5.1'!$E$5,TXM!L6409,"")</f>
        <v/>
      </c>
      <c r="N6409" t="str">
        <f>IFERROR(SMALL($M$5:$M$8000,ROWS($M$5:M6409)),"")</f>
        <v/>
      </c>
      <c r="P6409" t="s">
        <v>2054</v>
      </c>
    </row>
    <row r="6410" spans="1:16" ht="14.4" customHeight="1" x14ac:dyDescent="0.25">
      <c r="A6410" t="s">
        <v>2054</v>
      </c>
      <c r="I6410" s="285" t="s">
        <v>2032</v>
      </c>
      <c r="J6410" t="s">
        <v>750</v>
      </c>
      <c r="K6410" s="300">
        <v>1285</v>
      </c>
      <c r="L6410" s="286">
        <f>ROWS(K$5:K6410)</f>
        <v>6406</v>
      </c>
      <c r="M6410" s="286" t="str">
        <f>IF(I6410='5.1'!$E$5,TXM!L6410,"")</f>
        <v/>
      </c>
      <c r="N6410" t="str">
        <f>IFERROR(SMALL($M$5:$M$8000,ROWS($M$5:M6410)),"")</f>
        <v/>
      </c>
      <c r="P6410" t="s">
        <v>2054</v>
      </c>
    </row>
    <row r="6411" spans="1:16" ht="14.4" customHeight="1" x14ac:dyDescent="0.25">
      <c r="A6411" t="s">
        <v>2054</v>
      </c>
      <c r="I6411" s="285" t="s">
        <v>2032</v>
      </c>
      <c r="J6411" t="s">
        <v>715</v>
      </c>
      <c r="K6411" s="300">
        <v>1109</v>
      </c>
      <c r="L6411" s="286">
        <f>ROWS(K$5:K6411)</f>
        <v>6407</v>
      </c>
      <c r="M6411" s="286" t="str">
        <f>IF(I6411='5.1'!$E$5,TXM!L6411,"")</f>
        <v/>
      </c>
      <c r="N6411" t="str">
        <f>IFERROR(SMALL($M$5:$M$8000,ROWS($M$5:M6411)),"")</f>
        <v/>
      </c>
      <c r="P6411" t="s">
        <v>2054</v>
      </c>
    </row>
    <row r="6412" spans="1:16" ht="14.4" customHeight="1" x14ac:dyDescent="0.25">
      <c r="A6412" t="s">
        <v>2054</v>
      </c>
      <c r="I6412" s="285" t="s">
        <v>2032</v>
      </c>
      <c r="J6412" t="s">
        <v>774</v>
      </c>
      <c r="K6412" s="300">
        <v>1100</v>
      </c>
      <c r="L6412" s="286">
        <f>ROWS(K$5:K6412)</f>
        <v>6408</v>
      </c>
      <c r="M6412" s="286" t="str">
        <f>IF(I6412='5.1'!$E$5,TXM!L6412,"")</f>
        <v/>
      </c>
      <c r="N6412" t="str">
        <f>IFERROR(SMALL($M$5:$M$8000,ROWS($M$5:M6412)),"")</f>
        <v/>
      </c>
      <c r="P6412" t="s">
        <v>2054</v>
      </c>
    </row>
    <row r="6413" spans="1:16" ht="14.4" customHeight="1" x14ac:dyDescent="0.25">
      <c r="A6413" t="s">
        <v>2054</v>
      </c>
      <c r="I6413" s="285" t="s">
        <v>2032</v>
      </c>
      <c r="J6413" t="s">
        <v>823</v>
      </c>
      <c r="K6413" s="300">
        <v>834</v>
      </c>
      <c r="L6413" s="286">
        <f>ROWS(K$5:K6413)</f>
        <v>6409</v>
      </c>
      <c r="M6413" s="286" t="str">
        <f>IF(I6413='5.1'!$E$5,TXM!L6413,"")</f>
        <v/>
      </c>
      <c r="N6413" t="str">
        <f>IFERROR(SMALL($M$5:$M$8000,ROWS($M$5:M6413)),"")</f>
        <v/>
      </c>
      <c r="P6413" t="s">
        <v>2054</v>
      </c>
    </row>
    <row r="6414" spans="1:16" ht="14.4" customHeight="1" x14ac:dyDescent="0.25">
      <c r="A6414" t="s">
        <v>2054</v>
      </c>
      <c r="I6414" s="285" t="s">
        <v>2032</v>
      </c>
      <c r="J6414" t="s">
        <v>764</v>
      </c>
      <c r="K6414" s="300">
        <v>641</v>
      </c>
      <c r="L6414" s="286">
        <f>ROWS(K$5:K6414)</f>
        <v>6410</v>
      </c>
      <c r="M6414" s="286" t="str">
        <f>IF(I6414='5.1'!$E$5,TXM!L6414,"")</f>
        <v/>
      </c>
      <c r="N6414" t="str">
        <f>IFERROR(SMALL($M$5:$M$8000,ROWS($M$5:M6414)),"")</f>
        <v/>
      </c>
      <c r="P6414" t="s">
        <v>2054</v>
      </c>
    </row>
    <row r="6415" spans="1:16" ht="14.4" customHeight="1" x14ac:dyDescent="0.25">
      <c r="A6415" t="s">
        <v>2054</v>
      </c>
      <c r="I6415" s="285" t="s">
        <v>2032</v>
      </c>
      <c r="J6415" t="s">
        <v>114</v>
      </c>
      <c r="K6415" s="300">
        <v>152</v>
      </c>
      <c r="L6415" s="286">
        <f>ROWS(K$5:K6415)</f>
        <v>6411</v>
      </c>
      <c r="M6415" s="286" t="str">
        <f>IF(I6415='5.1'!$E$5,TXM!L6415,"")</f>
        <v/>
      </c>
      <c r="N6415" t="str">
        <f>IFERROR(SMALL($M$5:$M$8000,ROWS($M$5:M6415)),"")</f>
        <v/>
      </c>
      <c r="P6415" t="s">
        <v>2054</v>
      </c>
    </row>
    <row r="6416" spans="1:16" ht="14.4" customHeight="1" x14ac:dyDescent="0.25">
      <c r="A6416" t="s">
        <v>2054</v>
      </c>
      <c r="I6416" s="285" t="s">
        <v>2032</v>
      </c>
      <c r="J6416" t="s">
        <v>1086</v>
      </c>
      <c r="K6416" s="300">
        <v>5</v>
      </c>
      <c r="L6416" s="286">
        <f>ROWS(K$5:K6416)</f>
        <v>6412</v>
      </c>
      <c r="M6416" s="286" t="str">
        <f>IF(I6416='5.1'!$E$5,TXM!L6416,"")</f>
        <v/>
      </c>
      <c r="N6416" t="str">
        <f>IFERROR(SMALL($M$5:$M$8000,ROWS($M$5:M6416)),"")</f>
        <v/>
      </c>
      <c r="P6416" t="s">
        <v>2054</v>
      </c>
    </row>
    <row r="6417" spans="1:16" ht="14.4" customHeight="1" x14ac:dyDescent="0.25">
      <c r="A6417" t="s">
        <v>2054</v>
      </c>
      <c r="I6417" s="285" t="s">
        <v>1854</v>
      </c>
      <c r="J6417" t="s">
        <v>810</v>
      </c>
      <c r="K6417" s="300">
        <v>3817469190</v>
      </c>
      <c r="L6417" s="286">
        <f>ROWS(K$5:K6417)</f>
        <v>6413</v>
      </c>
      <c r="M6417" s="286" t="str">
        <f>IF(I6417='5.1'!$E$5,TXM!L6417,"")</f>
        <v/>
      </c>
      <c r="N6417" t="str">
        <f>IFERROR(SMALL($M$5:$M$8000,ROWS($M$5:M6417)),"")</f>
        <v/>
      </c>
      <c r="P6417" t="s">
        <v>2054</v>
      </c>
    </row>
    <row r="6418" spans="1:16" ht="14.4" customHeight="1" x14ac:dyDescent="0.25">
      <c r="A6418" t="s">
        <v>2054</v>
      </c>
      <c r="I6418" s="285" t="s">
        <v>1854</v>
      </c>
      <c r="J6418" t="s">
        <v>806</v>
      </c>
      <c r="K6418" s="300">
        <v>703638882</v>
      </c>
      <c r="L6418" s="286">
        <f>ROWS(K$5:K6418)</f>
        <v>6414</v>
      </c>
      <c r="M6418" s="286" t="str">
        <f>IF(I6418='5.1'!$E$5,TXM!L6418,"")</f>
        <v/>
      </c>
      <c r="N6418" t="str">
        <f>IFERROR(SMALL($M$5:$M$8000,ROWS($M$5:M6418)),"")</f>
        <v/>
      </c>
      <c r="P6418" t="s">
        <v>2054</v>
      </c>
    </row>
    <row r="6419" spans="1:16" ht="14.4" customHeight="1" x14ac:dyDescent="0.25">
      <c r="A6419" t="s">
        <v>2054</v>
      </c>
      <c r="I6419" s="285" t="s">
        <v>1854</v>
      </c>
      <c r="J6419" t="s">
        <v>997</v>
      </c>
      <c r="K6419" s="300">
        <v>389599232</v>
      </c>
      <c r="L6419" s="286">
        <f>ROWS(K$5:K6419)</f>
        <v>6415</v>
      </c>
      <c r="M6419" s="286" t="str">
        <f>IF(I6419='5.1'!$E$5,TXM!L6419,"")</f>
        <v/>
      </c>
      <c r="N6419" t="str">
        <f>IFERROR(SMALL($M$5:$M$8000,ROWS($M$5:M6419)),"")</f>
        <v/>
      </c>
      <c r="P6419" t="s">
        <v>2054</v>
      </c>
    </row>
    <row r="6420" spans="1:16" ht="14.4" customHeight="1" x14ac:dyDescent="0.25">
      <c r="A6420" t="s">
        <v>2054</v>
      </c>
      <c r="I6420" s="285" t="s">
        <v>1854</v>
      </c>
      <c r="J6420" t="s">
        <v>1093</v>
      </c>
      <c r="K6420" s="300">
        <v>295655163</v>
      </c>
      <c r="L6420" s="286">
        <f>ROWS(K$5:K6420)</f>
        <v>6416</v>
      </c>
      <c r="M6420" s="286" t="str">
        <f>IF(I6420='5.1'!$E$5,TXM!L6420,"")</f>
        <v/>
      </c>
      <c r="N6420" t="str">
        <f>IFERROR(SMALL($M$5:$M$8000,ROWS($M$5:M6420)),"")</f>
        <v/>
      </c>
      <c r="P6420" t="s">
        <v>2054</v>
      </c>
    </row>
    <row r="6421" spans="1:16" ht="14.4" customHeight="1" x14ac:dyDescent="0.25">
      <c r="A6421" t="s">
        <v>2054</v>
      </c>
      <c r="I6421" s="285" t="s">
        <v>1854</v>
      </c>
      <c r="J6421" t="s">
        <v>808</v>
      </c>
      <c r="K6421" s="300">
        <v>245363477</v>
      </c>
      <c r="L6421" s="286">
        <f>ROWS(K$5:K6421)</f>
        <v>6417</v>
      </c>
      <c r="M6421" s="286" t="str">
        <f>IF(I6421='5.1'!$E$5,TXM!L6421,"")</f>
        <v/>
      </c>
      <c r="N6421" t="str">
        <f>IFERROR(SMALL($M$5:$M$8000,ROWS($M$5:M6421)),"")</f>
        <v/>
      </c>
      <c r="P6421" t="s">
        <v>2054</v>
      </c>
    </row>
    <row r="6422" spans="1:16" ht="14.4" customHeight="1" x14ac:dyDescent="0.25">
      <c r="A6422" t="s">
        <v>2054</v>
      </c>
      <c r="I6422" s="285" t="s">
        <v>1854</v>
      </c>
      <c r="J6422" t="s">
        <v>107</v>
      </c>
      <c r="K6422" s="300">
        <v>101312115</v>
      </c>
      <c r="L6422" s="286">
        <f>ROWS(K$5:K6422)</f>
        <v>6418</v>
      </c>
      <c r="M6422" s="286" t="str">
        <f>IF(I6422='5.1'!$E$5,TXM!L6422,"")</f>
        <v/>
      </c>
      <c r="N6422" t="str">
        <f>IFERROR(SMALL($M$5:$M$8000,ROWS($M$5:M6422)),"")</f>
        <v/>
      </c>
      <c r="P6422" t="s">
        <v>2054</v>
      </c>
    </row>
    <row r="6423" spans="1:16" ht="14.4" customHeight="1" x14ac:dyDescent="0.25">
      <c r="A6423" t="s">
        <v>2054</v>
      </c>
      <c r="I6423" s="285" t="s">
        <v>1854</v>
      </c>
      <c r="J6423" t="s">
        <v>812</v>
      </c>
      <c r="K6423" s="300">
        <v>100640830</v>
      </c>
      <c r="L6423" s="286">
        <f>ROWS(K$5:K6423)</f>
        <v>6419</v>
      </c>
      <c r="M6423" s="286" t="str">
        <f>IF(I6423='5.1'!$E$5,TXM!L6423,"")</f>
        <v/>
      </c>
      <c r="N6423" t="str">
        <f>IFERROR(SMALL($M$5:$M$8000,ROWS($M$5:M6423)),"")</f>
        <v/>
      </c>
      <c r="P6423" t="s">
        <v>2054</v>
      </c>
    </row>
    <row r="6424" spans="1:16" ht="14.4" customHeight="1" x14ac:dyDescent="0.25">
      <c r="A6424" t="s">
        <v>2054</v>
      </c>
      <c r="I6424" s="285" t="s">
        <v>1854</v>
      </c>
      <c r="J6424" t="s">
        <v>1079</v>
      </c>
      <c r="K6424" s="300">
        <v>88451913</v>
      </c>
      <c r="L6424" s="286">
        <f>ROWS(K$5:K6424)</f>
        <v>6420</v>
      </c>
      <c r="M6424" s="286" t="str">
        <f>IF(I6424='5.1'!$E$5,TXM!L6424,"")</f>
        <v/>
      </c>
      <c r="N6424" t="str">
        <f>IFERROR(SMALL($M$5:$M$8000,ROWS($M$5:M6424)),"")</f>
        <v/>
      </c>
      <c r="P6424" t="s">
        <v>2054</v>
      </c>
    </row>
    <row r="6425" spans="1:16" ht="14.4" customHeight="1" x14ac:dyDescent="0.25">
      <c r="A6425" t="s">
        <v>2054</v>
      </c>
      <c r="I6425" s="285" t="s">
        <v>1854</v>
      </c>
      <c r="J6425" t="s">
        <v>118</v>
      </c>
      <c r="K6425" s="300">
        <v>74724709</v>
      </c>
      <c r="L6425" s="286">
        <f>ROWS(K$5:K6425)</f>
        <v>6421</v>
      </c>
      <c r="M6425" s="286" t="str">
        <f>IF(I6425='5.1'!$E$5,TXM!L6425,"")</f>
        <v/>
      </c>
      <c r="N6425" t="str">
        <f>IFERROR(SMALL($M$5:$M$8000,ROWS($M$5:M6425)),"")</f>
        <v/>
      </c>
      <c r="P6425" t="s">
        <v>2054</v>
      </c>
    </row>
    <row r="6426" spans="1:16" ht="14.4" customHeight="1" x14ac:dyDescent="0.25">
      <c r="A6426" t="s">
        <v>2054</v>
      </c>
      <c r="I6426" s="285" t="s">
        <v>1854</v>
      </c>
      <c r="J6426" t="s">
        <v>1096</v>
      </c>
      <c r="K6426" s="300">
        <v>63130651</v>
      </c>
      <c r="L6426" s="286">
        <f>ROWS(K$5:K6426)</f>
        <v>6422</v>
      </c>
      <c r="M6426" s="286" t="str">
        <f>IF(I6426='5.1'!$E$5,TXM!L6426,"")</f>
        <v/>
      </c>
      <c r="N6426" t="str">
        <f>IFERROR(SMALL($M$5:$M$8000,ROWS($M$5:M6426)),"")</f>
        <v/>
      </c>
      <c r="P6426" t="s">
        <v>2054</v>
      </c>
    </row>
    <row r="6427" spans="1:16" ht="14.4" customHeight="1" x14ac:dyDescent="0.25">
      <c r="A6427" t="s">
        <v>2054</v>
      </c>
      <c r="I6427" s="285" t="s">
        <v>1854</v>
      </c>
      <c r="J6427" t="s">
        <v>784</v>
      </c>
      <c r="K6427" s="300">
        <v>50838629</v>
      </c>
      <c r="L6427" s="286">
        <f>ROWS(K$5:K6427)</f>
        <v>6423</v>
      </c>
      <c r="M6427" s="286" t="str">
        <f>IF(I6427='5.1'!$E$5,TXM!L6427,"")</f>
        <v/>
      </c>
      <c r="N6427" t="str">
        <f>IFERROR(SMALL($M$5:$M$8000,ROWS($M$5:M6427)),"")</f>
        <v/>
      </c>
      <c r="P6427" t="s">
        <v>2054</v>
      </c>
    </row>
    <row r="6428" spans="1:16" ht="14.4" customHeight="1" x14ac:dyDescent="0.25">
      <c r="A6428" t="s">
        <v>2054</v>
      </c>
      <c r="I6428" s="285" t="s">
        <v>1854</v>
      </c>
      <c r="J6428" t="s">
        <v>198</v>
      </c>
      <c r="K6428" s="300">
        <v>49584762</v>
      </c>
      <c r="L6428" s="286">
        <f>ROWS(K$5:K6428)</f>
        <v>6424</v>
      </c>
      <c r="M6428" s="286" t="str">
        <f>IF(I6428='5.1'!$E$5,TXM!L6428,"")</f>
        <v/>
      </c>
      <c r="N6428" t="str">
        <f>IFERROR(SMALL($M$5:$M$8000,ROWS($M$5:M6428)),"")</f>
        <v/>
      </c>
      <c r="P6428" t="s">
        <v>2054</v>
      </c>
    </row>
    <row r="6429" spans="1:16" ht="14.4" customHeight="1" x14ac:dyDescent="0.25">
      <c r="A6429" t="s">
        <v>2054</v>
      </c>
      <c r="I6429" s="285" t="s">
        <v>1854</v>
      </c>
      <c r="J6429" t="s">
        <v>105</v>
      </c>
      <c r="K6429" s="300">
        <v>46897488</v>
      </c>
      <c r="L6429" s="286">
        <f>ROWS(K$5:K6429)</f>
        <v>6425</v>
      </c>
      <c r="M6429" s="286" t="str">
        <f>IF(I6429='5.1'!$E$5,TXM!L6429,"")</f>
        <v/>
      </c>
      <c r="N6429" t="str">
        <f>IFERROR(SMALL($M$5:$M$8000,ROWS($M$5:M6429)),"")</f>
        <v/>
      </c>
      <c r="P6429" t="s">
        <v>2054</v>
      </c>
    </row>
    <row r="6430" spans="1:16" ht="14.4" customHeight="1" x14ac:dyDescent="0.25">
      <c r="A6430" t="s">
        <v>2054</v>
      </c>
      <c r="I6430" s="285" t="s">
        <v>1854</v>
      </c>
      <c r="J6430" t="s">
        <v>725</v>
      </c>
      <c r="K6430" s="300">
        <v>45460018</v>
      </c>
      <c r="L6430" s="286">
        <f>ROWS(K$5:K6430)</f>
        <v>6426</v>
      </c>
      <c r="M6430" s="286" t="str">
        <f>IF(I6430='5.1'!$E$5,TXM!L6430,"")</f>
        <v/>
      </c>
      <c r="N6430" t="str">
        <f>IFERROR(SMALL($M$5:$M$8000,ROWS($M$5:M6430)),"")</f>
        <v/>
      </c>
      <c r="P6430" t="s">
        <v>2054</v>
      </c>
    </row>
    <row r="6431" spans="1:16" ht="14.4" customHeight="1" x14ac:dyDescent="0.25">
      <c r="A6431" t="s">
        <v>2054</v>
      </c>
      <c r="I6431" s="285" t="s">
        <v>1854</v>
      </c>
      <c r="J6431" t="s">
        <v>1080</v>
      </c>
      <c r="K6431" s="300">
        <v>34650880</v>
      </c>
      <c r="L6431" s="286">
        <f>ROWS(K$5:K6431)</f>
        <v>6427</v>
      </c>
      <c r="M6431" s="286" t="str">
        <f>IF(I6431='5.1'!$E$5,TXM!L6431,"")</f>
        <v/>
      </c>
      <c r="N6431" t="str">
        <f>IFERROR(SMALL($M$5:$M$8000,ROWS($M$5:M6431)),"")</f>
        <v/>
      </c>
      <c r="P6431" t="s">
        <v>2054</v>
      </c>
    </row>
    <row r="6432" spans="1:16" ht="14.4" customHeight="1" x14ac:dyDescent="0.25">
      <c r="A6432" t="s">
        <v>2054</v>
      </c>
      <c r="I6432" s="285" t="s">
        <v>1854</v>
      </c>
      <c r="J6432" t="s">
        <v>1097</v>
      </c>
      <c r="K6432" s="300">
        <v>33611081</v>
      </c>
      <c r="L6432" s="286">
        <f>ROWS(K$5:K6432)</f>
        <v>6428</v>
      </c>
      <c r="M6432" s="286" t="str">
        <f>IF(I6432='5.1'!$E$5,TXM!L6432,"")</f>
        <v/>
      </c>
      <c r="N6432" t="str">
        <f>IFERROR(SMALL($M$5:$M$8000,ROWS($M$5:M6432)),"")</f>
        <v/>
      </c>
      <c r="P6432" t="s">
        <v>2054</v>
      </c>
    </row>
    <row r="6433" spans="1:16" ht="14.4" customHeight="1" x14ac:dyDescent="0.25">
      <c r="A6433" t="s">
        <v>2054</v>
      </c>
      <c r="I6433" s="285" t="s">
        <v>1854</v>
      </c>
      <c r="J6433" t="s">
        <v>727</v>
      </c>
      <c r="K6433" s="300">
        <v>33547908</v>
      </c>
      <c r="L6433" s="286">
        <f>ROWS(K$5:K6433)</f>
        <v>6429</v>
      </c>
      <c r="M6433" s="286" t="str">
        <f>IF(I6433='5.1'!$E$5,TXM!L6433,"")</f>
        <v/>
      </c>
      <c r="N6433" t="str">
        <f>IFERROR(SMALL($M$5:$M$8000,ROWS($M$5:M6433)),"")</f>
        <v/>
      </c>
      <c r="P6433" t="s">
        <v>2054</v>
      </c>
    </row>
    <row r="6434" spans="1:16" ht="14.4" customHeight="1" x14ac:dyDescent="0.25">
      <c r="A6434" t="s">
        <v>2054</v>
      </c>
      <c r="I6434" s="285" t="s">
        <v>1854</v>
      </c>
      <c r="J6434" t="s">
        <v>1082</v>
      </c>
      <c r="K6434" s="300">
        <v>32666940</v>
      </c>
      <c r="L6434" s="286">
        <f>ROWS(K$5:K6434)</f>
        <v>6430</v>
      </c>
      <c r="M6434" s="286" t="str">
        <f>IF(I6434='5.1'!$E$5,TXM!L6434,"")</f>
        <v/>
      </c>
      <c r="N6434" t="str">
        <f>IFERROR(SMALL($M$5:$M$8000,ROWS($M$5:M6434)),"")</f>
        <v/>
      </c>
      <c r="P6434" t="s">
        <v>2054</v>
      </c>
    </row>
    <row r="6435" spans="1:16" ht="14.4" customHeight="1" x14ac:dyDescent="0.25">
      <c r="A6435" t="s">
        <v>2054</v>
      </c>
      <c r="I6435" s="285" t="s">
        <v>1854</v>
      </c>
      <c r="J6435" t="s">
        <v>119</v>
      </c>
      <c r="K6435" s="300">
        <v>26648826</v>
      </c>
      <c r="L6435" s="286">
        <f>ROWS(K$5:K6435)</f>
        <v>6431</v>
      </c>
      <c r="M6435" s="286" t="str">
        <f>IF(I6435='5.1'!$E$5,TXM!L6435,"")</f>
        <v/>
      </c>
      <c r="N6435" t="str">
        <f>IFERROR(SMALL($M$5:$M$8000,ROWS($M$5:M6435)),"")</f>
        <v/>
      </c>
      <c r="P6435" t="s">
        <v>2054</v>
      </c>
    </row>
    <row r="6436" spans="1:16" ht="14.4" customHeight="1" x14ac:dyDescent="0.25">
      <c r="A6436" t="s">
        <v>2054</v>
      </c>
      <c r="I6436" s="285" t="s">
        <v>1854</v>
      </c>
      <c r="J6436" t="s">
        <v>1081</v>
      </c>
      <c r="K6436" s="300">
        <v>25735791</v>
      </c>
      <c r="L6436" s="286">
        <f>ROWS(K$5:K6436)</f>
        <v>6432</v>
      </c>
      <c r="M6436" s="286" t="str">
        <f>IF(I6436='5.1'!$E$5,TXM!L6436,"")</f>
        <v/>
      </c>
      <c r="N6436" t="str">
        <f>IFERROR(SMALL($M$5:$M$8000,ROWS($M$5:M6436)),"")</f>
        <v/>
      </c>
      <c r="P6436" t="s">
        <v>2054</v>
      </c>
    </row>
    <row r="6437" spans="1:16" ht="14.4" customHeight="1" x14ac:dyDescent="0.25">
      <c r="A6437" t="s">
        <v>2054</v>
      </c>
      <c r="I6437" s="285" t="s">
        <v>1854</v>
      </c>
      <c r="J6437" t="s">
        <v>780</v>
      </c>
      <c r="K6437" s="300">
        <v>20361442</v>
      </c>
      <c r="L6437" s="286">
        <f>ROWS(K$5:K6437)</f>
        <v>6433</v>
      </c>
      <c r="M6437" s="286" t="str">
        <f>IF(I6437='5.1'!$E$5,TXM!L6437,"")</f>
        <v/>
      </c>
      <c r="N6437" t="str">
        <f>IFERROR(SMALL($M$5:$M$8000,ROWS($M$5:M6437)),"")</f>
        <v/>
      </c>
      <c r="P6437" t="s">
        <v>2054</v>
      </c>
    </row>
    <row r="6438" spans="1:16" ht="14.4" customHeight="1" x14ac:dyDescent="0.25">
      <c r="A6438" t="s">
        <v>2054</v>
      </c>
      <c r="I6438" s="285" t="s">
        <v>1854</v>
      </c>
      <c r="J6438" t="s">
        <v>102</v>
      </c>
      <c r="K6438" s="300">
        <v>17234430</v>
      </c>
      <c r="L6438" s="286">
        <f>ROWS(K$5:K6438)</f>
        <v>6434</v>
      </c>
      <c r="M6438" s="286" t="str">
        <f>IF(I6438='5.1'!$E$5,TXM!L6438,"")</f>
        <v/>
      </c>
      <c r="N6438" t="str">
        <f>IFERROR(SMALL($M$5:$M$8000,ROWS($M$5:M6438)),"")</f>
        <v/>
      </c>
      <c r="P6438" t="s">
        <v>2054</v>
      </c>
    </row>
    <row r="6439" spans="1:16" ht="14.4" customHeight="1" x14ac:dyDescent="0.25">
      <c r="A6439" t="s">
        <v>2054</v>
      </c>
      <c r="I6439" s="285" t="s">
        <v>1854</v>
      </c>
      <c r="J6439" t="s">
        <v>802</v>
      </c>
      <c r="K6439" s="300">
        <v>16609651</v>
      </c>
      <c r="L6439" s="286">
        <f>ROWS(K$5:K6439)</f>
        <v>6435</v>
      </c>
      <c r="M6439" s="286" t="str">
        <f>IF(I6439='5.1'!$E$5,TXM!L6439,"")</f>
        <v/>
      </c>
      <c r="N6439" t="str">
        <f>IFERROR(SMALL($M$5:$M$8000,ROWS($M$5:M6439)),"")</f>
        <v/>
      </c>
      <c r="P6439" t="s">
        <v>2054</v>
      </c>
    </row>
    <row r="6440" spans="1:16" ht="14.4" customHeight="1" x14ac:dyDescent="0.25">
      <c r="A6440" t="s">
        <v>2054</v>
      </c>
      <c r="I6440" s="285" t="s">
        <v>1854</v>
      </c>
      <c r="J6440" t="s">
        <v>113</v>
      </c>
      <c r="K6440" s="300">
        <v>14522550</v>
      </c>
      <c r="L6440" s="286">
        <f>ROWS(K$5:K6440)</f>
        <v>6436</v>
      </c>
      <c r="M6440" s="286" t="str">
        <f>IF(I6440='5.1'!$E$5,TXM!L6440,"")</f>
        <v/>
      </c>
      <c r="N6440" t="str">
        <f>IFERROR(SMALL($M$5:$M$8000,ROWS($M$5:M6440)),"")</f>
        <v/>
      </c>
      <c r="P6440" t="s">
        <v>2054</v>
      </c>
    </row>
    <row r="6441" spans="1:16" ht="14.4" customHeight="1" x14ac:dyDescent="0.25">
      <c r="A6441" t="s">
        <v>2054</v>
      </c>
      <c r="I6441" s="285" t="s">
        <v>1854</v>
      </c>
      <c r="J6441" t="s">
        <v>117</v>
      </c>
      <c r="K6441" s="300">
        <v>14257900</v>
      </c>
      <c r="L6441" s="286">
        <f>ROWS(K$5:K6441)</f>
        <v>6437</v>
      </c>
      <c r="M6441" s="286" t="str">
        <f>IF(I6441='5.1'!$E$5,TXM!L6441,"")</f>
        <v/>
      </c>
      <c r="N6441" t="str">
        <f>IFERROR(SMALL($M$5:$M$8000,ROWS($M$5:M6441)),"")</f>
        <v/>
      </c>
      <c r="P6441" t="s">
        <v>2054</v>
      </c>
    </row>
    <row r="6442" spans="1:16" ht="14.4" customHeight="1" x14ac:dyDescent="0.25">
      <c r="A6442" t="s">
        <v>2054</v>
      </c>
      <c r="I6442" s="285" t="s">
        <v>1854</v>
      </c>
      <c r="J6442" t="s">
        <v>717</v>
      </c>
      <c r="K6442" s="300">
        <v>13473397</v>
      </c>
      <c r="L6442" s="286">
        <f>ROWS(K$5:K6442)</f>
        <v>6438</v>
      </c>
      <c r="M6442" s="286" t="str">
        <f>IF(I6442='5.1'!$E$5,TXM!L6442,"")</f>
        <v/>
      </c>
      <c r="N6442" t="str">
        <f>IFERROR(SMALL($M$5:$M$8000,ROWS($M$5:M6442)),"")</f>
        <v/>
      </c>
      <c r="P6442" t="s">
        <v>2054</v>
      </c>
    </row>
    <row r="6443" spans="1:16" ht="14.4" customHeight="1" x14ac:dyDescent="0.25">
      <c r="A6443" t="s">
        <v>2054</v>
      </c>
      <c r="I6443" s="285" t="s">
        <v>1854</v>
      </c>
      <c r="J6443" t="s">
        <v>800</v>
      </c>
      <c r="K6443" s="300">
        <v>13428060</v>
      </c>
      <c r="L6443" s="286">
        <f>ROWS(K$5:K6443)</f>
        <v>6439</v>
      </c>
      <c r="M6443" s="286" t="str">
        <f>IF(I6443='5.1'!$E$5,TXM!L6443,"")</f>
        <v/>
      </c>
      <c r="N6443" t="str">
        <f>IFERROR(SMALL($M$5:$M$8000,ROWS($M$5:M6443)),"")</f>
        <v/>
      </c>
      <c r="P6443" t="s">
        <v>2054</v>
      </c>
    </row>
    <row r="6444" spans="1:16" ht="14.4" customHeight="1" x14ac:dyDescent="0.25">
      <c r="A6444" t="s">
        <v>2054</v>
      </c>
      <c r="I6444" s="285" t="s">
        <v>1854</v>
      </c>
      <c r="J6444" t="s">
        <v>1086</v>
      </c>
      <c r="K6444" s="300">
        <v>12671600</v>
      </c>
      <c r="L6444" s="286">
        <f>ROWS(K$5:K6444)</f>
        <v>6440</v>
      </c>
      <c r="M6444" s="286" t="str">
        <f>IF(I6444='5.1'!$E$5,TXM!L6444,"")</f>
        <v/>
      </c>
      <c r="N6444" t="str">
        <f>IFERROR(SMALL($M$5:$M$8000,ROWS($M$5:M6444)),"")</f>
        <v/>
      </c>
      <c r="P6444" t="s">
        <v>2054</v>
      </c>
    </row>
    <row r="6445" spans="1:16" ht="14.4" customHeight="1" x14ac:dyDescent="0.25">
      <c r="A6445" t="s">
        <v>2054</v>
      </c>
      <c r="I6445" s="285" t="s">
        <v>1854</v>
      </c>
      <c r="J6445" t="s">
        <v>1092</v>
      </c>
      <c r="K6445" s="300">
        <v>12223247</v>
      </c>
      <c r="L6445" s="286">
        <f>ROWS(K$5:K6445)</f>
        <v>6441</v>
      </c>
      <c r="M6445" s="286" t="str">
        <f>IF(I6445='5.1'!$E$5,TXM!L6445,"")</f>
        <v/>
      </c>
      <c r="N6445" t="str">
        <f>IFERROR(SMALL($M$5:$M$8000,ROWS($M$5:M6445)),"")</f>
        <v/>
      </c>
      <c r="P6445" t="s">
        <v>2054</v>
      </c>
    </row>
    <row r="6446" spans="1:16" ht="14.4" customHeight="1" x14ac:dyDescent="0.25">
      <c r="A6446" t="s">
        <v>2054</v>
      </c>
      <c r="I6446" s="285" t="s">
        <v>1854</v>
      </c>
      <c r="J6446" t="s">
        <v>821</v>
      </c>
      <c r="K6446" s="300">
        <v>9966109</v>
      </c>
      <c r="L6446" s="286">
        <f>ROWS(K$5:K6446)</f>
        <v>6442</v>
      </c>
      <c r="M6446" s="286" t="str">
        <f>IF(I6446='5.1'!$E$5,TXM!L6446,"")</f>
        <v/>
      </c>
      <c r="N6446" t="str">
        <f>IFERROR(SMALL($M$5:$M$8000,ROWS($M$5:M6446)),"")</f>
        <v/>
      </c>
      <c r="P6446" t="s">
        <v>2054</v>
      </c>
    </row>
    <row r="6447" spans="1:16" ht="14.4" customHeight="1" x14ac:dyDescent="0.25">
      <c r="A6447" t="s">
        <v>2054</v>
      </c>
      <c r="I6447" s="285" t="s">
        <v>1854</v>
      </c>
      <c r="J6447" t="s">
        <v>804</v>
      </c>
      <c r="K6447" s="300">
        <v>9759635</v>
      </c>
      <c r="L6447" s="286">
        <f>ROWS(K$5:K6447)</f>
        <v>6443</v>
      </c>
      <c r="M6447" s="286" t="str">
        <f>IF(I6447='5.1'!$E$5,TXM!L6447,"")</f>
        <v/>
      </c>
      <c r="N6447" t="str">
        <f>IFERROR(SMALL($M$5:$M$8000,ROWS($M$5:M6447)),"")</f>
        <v/>
      </c>
      <c r="P6447" t="s">
        <v>2054</v>
      </c>
    </row>
    <row r="6448" spans="1:16" ht="14.4" customHeight="1" x14ac:dyDescent="0.25">
      <c r="A6448" t="s">
        <v>2054</v>
      </c>
      <c r="I6448" s="285" t="s">
        <v>1854</v>
      </c>
      <c r="J6448" t="s">
        <v>1085</v>
      </c>
      <c r="K6448" s="300">
        <v>8055878</v>
      </c>
      <c r="L6448" s="286">
        <f>ROWS(K$5:K6448)</f>
        <v>6444</v>
      </c>
      <c r="M6448" s="286" t="str">
        <f>IF(I6448='5.1'!$E$5,TXM!L6448,"")</f>
        <v/>
      </c>
      <c r="N6448" t="str">
        <f>IFERROR(SMALL($M$5:$M$8000,ROWS($M$5:M6448)),"")</f>
        <v/>
      </c>
      <c r="P6448" t="s">
        <v>2054</v>
      </c>
    </row>
    <row r="6449" spans="1:16" ht="14.4" customHeight="1" x14ac:dyDescent="0.25">
      <c r="A6449" t="s">
        <v>2054</v>
      </c>
      <c r="I6449" s="285" t="s">
        <v>1854</v>
      </c>
      <c r="J6449" t="s">
        <v>115</v>
      </c>
      <c r="K6449" s="300">
        <v>7718657</v>
      </c>
      <c r="L6449" s="286">
        <f>ROWS(K$5:K6449)</f>
        <v>6445</v>
      </c>
      <c r="M6449" s="286" t="str">
        <f>IF(I6449='5.1'!$E$5,TXM!L6449,"")</f>
        <v/>
      </c>
      <c r="N6449" t="str">
        <f>IFERROR(SMALL($M$5:$M$8000,ROWS($M$5:M6449)),"")</f>
        <v/>
      </c>
      <c r="P6449" t="s">
        <v>2054</v>
      </c>
    </row>
    <row r="6450" spans="1:16" ht="14.4" customHeight="1" x14ac:dyDescent="0.25">
      <c r="A6450" t="s">
        <v>2054</v>
      </c>
      <c r="I6450" s="285" t="s">
        <v>1854</v>
      </c>
      <c r="J6450" t="s">
        <v>786</v>
      </c>
      <c r="K6450" s="300">
        <v>6009638</v>
      </c>
      <c r="L6450" s="286">
        <f>ROWS(K$5:K6450)</f>
        <v>6446</v>
      </c>
      <c r="M6450" s="286" t="str">
        <f>IF(I6450='5.1'!$E$5,TXM!L6450,"")</f>
        <v/>
      </c>
      <c r="N6450" t="str">
        <f>IFERROR(SMALL($M$5:$M$8000,ROWS($M$5:M6450)),"")</f>
        <v/>
      </c>
      <c r="P6450" t="s">
        <v>2054</v>
      </c>
    </row>
    <row r="6451" spans="1:16" ht="14.4" customHeight="1" x14ac:dyDescent="0.25">
      <c r="A6451" t="s">
        <v>2054</v>
      </c>
      <c r="I6451" s="285" t="s">
        <v>1854</v>
      </c>
      <c r="J6451" t="s">
        <v>719</v>
      </c>
      <c r="K6451" s="300">
        <v>5297956</v>
      </c>
      <c r="L6451" s="286">
        <f>ROWS(K$5:K6451)</f>
        <v>6447</v>
      </c>
      <c r="M6451" s="286" t="str">
        <f>IF(I6451='5.1'!$E$5,TXM!L6451,"")</f>
        <v/>
      </c>
      <c r="N6451" t="str">
        <f>IFERROR(SMALL($M$5:$M$8000,ROWS($M$5:M6451)),"")</f>
        <v/>
      </c>
      <c r="P6451" t="s">
        <v>2054</v>
      </c>
    </row>
    <row r="6452" spans="1:16" ht="14.4" customHeight="1" x14ac:dyDescent="0.25">
      <c r="A6452" t="s">
        <v>2054</v>
      </c>
      <c r="I6452" s="285" t="s">
        <v>1854</v>
      </c>
      <c r="J6452" t="s">
        <v>707</v>
      </c>
      <c r="K6452" s="300">
        <v>4907094</v>
      </c>
      <c r="L6452" s="286">
        <f>ROWS(K$5:K6452)</f>
        <v>6448</v>
      </c>
      <c r="M6452" s="286" t="str">
        <f>IF(I6452='5.1'!$E$5,TXM!L6452,"")</f>
        <v/>
      </c>
      <c r="N6452" t="str">
        <f>IFERROR(SMALL($M$5:$M$8000,ROWS($M$5:M6452)),"")</f>
        <v/>
      </c>
      <c r="P6452" t="s">
        <v>2054</v>
      </c>
    </row>
    <row r="6453" spans="1:16" ht="14.4" customHeight="1" x14ac:dyDescent="0.25">
      <c r="A6453" t="s">
        <v>2054</v>
      </c>
      <c r="I6453" s="285" t="s">
        <v>1854</v>
      </c>
      <c r="J6453" t="s">
        <v>762</v>
      </c>
      <c r="K6453" s="300">
        <v>4254151</v>
      </c>
      <c r="L6453" s="286">
        <f>ROWS(K$5:K6453)</f>
        <v>6449</v>
      </c>
      <c r="M6453" s="286" t="str">
        <f>IF(I6453='5.1'!$E$5,TXM!L6453,"")</f>
        <v/>
      </c>
      <c r="N6453" t="str">
        <f>IFERROR(SMALL($M$5:$M$8000,ROWS($M$5:M6453)),"")</f>
        <v/>
      </c>
      <c r="P6453" t="s">
        <v>2054</v>
      </c>
    </row>
    <row r="6454" spans="1:16" ht="14.4" customHeight="1" x14ac:dyDescent="0.25">
      <c r="A6454" t="s">
        <v>2054</v>
      </c>
      <c r="I6454" s="285" t="s">
        <v>1854</v>
      </c>
      <c r="J6454" t="s">
        <v>705</v>
      </c>
      <c r="K6454" s="300">
        <v>4073708</v>
      </c>
      <c r="L6454" s="286">
        <f>ROWS(K$5:K6454)</f>
        <v>6450</v>
      </c>
      <c r="M6454" s="286" t="str">
        <f>IF(I6454='5.1'!$E$5,TXM!L6454,"")</f>
        <v/>
      </c>
      <c r="N6454" t="str">
        <f>IFERROR(SMALL($M$5:$M$8000,ROWS($M$5:M6454)),"")</f>
        <v/>
      </c>
      <c r="P6454" t="s">
        <v>2054</v>
      </c>
    </row>
    <row r="6455" spans="1:16" ht="14.4" customHeight="1" x14ac:dyDescent="0.25">
      <c r="A6455" t="s">
        <v>2054</v>
      </c>
      <c r="I6455" s="285" t="s">
        <v>1854</v>
      </c>
      <c r="J6455" t="s">
        <v>723</v>
      </c>
      <c r="K6455" s="300">
        <v>3956345</v>
      </c>
      <c r="L6455" s="286">
        <f>ROWS(K$5:K6455)</f>
        <v>6451</v>
      </c>
      <c r="M6455" s="286" t="str">
        <f>IF(I6455='5.1'!$E$5,TXM!L6455,"")</f>
        <v/>
      </c>
      <c r="N6455" t="str">
        <f>IFERROR(SMALL($M$5:$M$8000,ROWS($M$5:M6455)),"")</f>
        <v/>
      </c>
      <c r="P6455" t="s">
        <v>2054</v>
      </c>
    </row>
    <row r="6456" spans="1:16" ht="14.4" customHeight="1" x14ac:dyDescent="0.25">
      <c r="A6456" t="s">
        <v>2054</v>
      </c>
      <c r="I6456" s="285" t="s">
        <v>1854</v>
      </c>
      <c r="J6456" t="s">
        <v>110</v>
      </c>
      <c r="K6456" s="300">
        <v>3614869</v>
      </c>
      <c r="L6456" s="286">
        <f>ROWS(K$5:K6456)</f>
        <v>6452</v>
      </c>
      <c r="M6456" s="286" t="str">
        <f>IF(I6456='5.1'!$E$5,TXM!L6456,"")</f>
        <v/>
      </c>
      <c r="N6456" t="str">
        <f>IFERROR(SMALL($M$5:$M$8000,ROWS($M$5:M6456)),"")</f>
        <v/>
      </c>
      <c r="P6456" t="s">
        <v>2054</v>
      </c>
    </row>
    <row r="6457" spans="1:16" ht="14.4" customHeight="1" x14ac:dyDescent="0.25">
      <c r="A6457" t="s">
        <v>2054</v>
      </c>
      <c r="I6457" s="285" t="s">
        <v>1854</v>
      </c>
      <c r="J6457" t="s">
        <v>774</v>
      </c>
      <c r="K6457" s="300">
        <v>3165976</v>
      </c>
      <c r="L6457" s="286">
        <f>ROWS(K$5:K6457)</f>
        <v>6453</v>
      </c>
      <c r="M6457" s="286" t="str">
        <f>IF(I6457='5.1'!$E$5,TXM!L6457,"")</f>
        <v/>
      </c>
      <c r="N6457" t="str">
        <f>IFERROR(SMALL($M$5:$M$8000,ROWS($M$5:M6457)),"")</f>
        <v/>
      </c>
      <c r="P6457" t="s">
        <v>2054</v>
      </c>
    </row>
    <row r="6458" spans="1:16" ht="14.4" customHeight="1" x14ac:dyDescent="0.25">
      <c r="A6458" t="s">
        <v>2054</v>
      </c>
      <c r="I6458" s="285" t="s">
        <v>1854</v>
      </c>
      <c r="J6458" t="s">
        <v>715</v>
      </c>
      <c r="K6458" s="300">
        <v>3090555</v>
      </c>
      <c r="L6458" s="286">
        <f>ROWS(K$5:K6458)</f>
        <v>6454</v>
      </c>
      <c r="M6458" s="286" t="str">
        <f>IF(I6458='5.1'!$E$5,TXM!L6458,"")</f>
        <v/>
      </c>
      <c r="N6458" t="str">
        <f>IFERROR(SMALL($M$5:$M$8000,ROWS($M$5:M6458)),"")</f>
        <v/>
      </c>
      <c r="P6458" t="s">
        <v>2054</v>
      </c>
    </row>
    <row r="6459" spans="1:16" ht="14.4" customHeight="1" x14ac:dyDescent="0.25">
      <c r="A6459" t="s">
        <v>2054</v>
      </c>
      <c r="I6459" s="285" t="s">
        <v>1854</v>
      </c>
      <c r="J6459" t="s">
        <v>1083</v>
      </c>
      <c r="K6459" s="300">
        <v>3057821</v>
      </c>
      <c r="L6459" s="286">
        <f>ROWS(K$5:K6459)</f>
        <v>6455</v>
      </c>
      <c r="M6459" s="286" t="str">
        <f>IF(I6459='5.1'!$E$5,TXM!L6459,"")</f>
        <v/>
      </c>
      <c r="N6459" t="str">
        <f>IFERROR(SMALL($M$5:$M$8000,ROWS($M$5:M6459)),"")</f>
        <v/>
      </c>
      <c r="P6459" t="s">
        <v>2054</v>
      </c>
    </row>
    <row r="6460" spans="1:16" ht="14.4" customHeight="1" x14ac:dyDescent="0.25">
      <c r="A6460" t="s">
        <v>2054</v>
      </c>
      <c r="I6460" s="285" t="s">
        <v>1854</v>
      </c>
      <c r="J6460" t="s">
        <v>788</v>
      </c>
      <c r="K6460" s="300">
        <v>2773672</v>
      </c>
      <c r="L6460" s="286">
        <f>ROWS(K$5:K6460)</f>
        <v>6456</v>
      </c>
      <c r="M6460" s="286" t="str">
        <f>IF(I6460='5.1'!$E$5,TXM!L6460,"")</f>
        <v/>
      </c>
      <c r="N6460" t="str">
        <f>IFERROR(SMALL($M$5:$M$8000,ROWS($M$5:M6460)),"")</f>
        <v/>
      </c>
      <c r="P6460" t="s">
        <v>2054</v>
      </c>
    </row>
    <row r="6461" spans="1:16" ht="14.4" customHeight="1" x14ac:dyDescent="0.25">
      <c r="A6461" t="s">
        <v>2054</v>
      </c>
      <c r="I6461" s="285" t="s">
        <v>1854</v>
      </c>
      <c r="J6461" t="s">
        <v>776</v>
      </c>
      <c r="K6461" s="300">
        <v>2735417</v>
      </c>
      <c r="L6461" s="286">
        <f>ROWS(K$5:K6461)</f>
        <v>6457</v>
      </c>
      <c r="M6461" s="286" t="str">
        <f>IF(I6461='5.1'!$E$5,TXM!L6461,"")</f>
        <v/>
      </c>
      <c r="N6461" t="str">
        <f>IFERROR(SMALL($M$5:$M$8000,ROWS($M$5:M6461)),"")</f>
        <v/>
      </c>
      <c r="P6461" t="s">
        <v>2054</v>
      </c>
    </row>
    <row r="6462" spans="1:16" ht="14.4" customHeight="1" x14ac:dyDescent="0.25">
      <c r="A6462" t="s">
        <v>2054</v>
      </c>
      <c r="I6462" s="285" t="s">
        <v>1854</v>
      </c>
      <c r="J6462" t="s">
        <v>790</v>
      </c>
      <c r="K6462" s="300">
        <v>2503682</v>
      </c>
      <c r="L6462" s="286">
        <f>ROWS(K$5:K6462)</f>
        <v>6458</v>
      </c>
      <c r="M6462" s="286" t="str">
        <f>IF(I6462='5.1'!$E$5,TXM!L6462,"")</f>
        <v/>
      </c>
      <c r="N6462" t="str">
        <f>IFERROR(SMALL($M$5:$M$8000,ROWS($M$5:M6462)),"")</f>
        <v/>
      </c>
      <c r="P6462" t="s">
        <v>2054</v>
      </c>
    </row>
    <row r="6463" spans="1:16" ht="14.4" customHeight="1" x14ac:dyDescent="0.25">
      <c r="A6463" t="s">
        <v>2054</v>
      </c>
      <c r="I6463" s="285" t="s">
        <v>1854</v>
      </c>
      <c r="J6463" t="s">
        <v>1098</v>
      </c>
      <c r="K6463" s="300">
        <v>2126746</v>
      </c>
      <c r="L6463" s="286">
        <f>ROWS(K$5:K6463)</f>
        <v>6459</v>
      </c>
      <c r="M6463" s="286" t="str">
        <f>IF(I6463='5.1'!$E$5,TXM!L6463,"")</f>
        <v/>
      </c>
      <c r="N6463" t="str">
        <f>IFERROR(SMALL($M$5:$M$8000,ROWS($M$5:M6463)),"")</f>
        <v/>
      </c>
      <c r="P6463" t="s">
        <v>2054</v>
      </c>
    </row>
    <row r="6464" spans="1:16" ht="14.4" customHeight="1" x14ac:dyDescent="0.25">
      <c r="A6464" t="s">
        <v>2054</v>
      </c>
      <c r="I6464" s="285" t="s">
        <v>1854</v>
      </c>
      <c r="J6464" t="s">
        <v>116</v>
      </c>
      <c r="K6464" s="300">
        <v>2001910</v>
      </c>
      <c r="L6464" s="286">
        <f>ROWS(K$5:K6464)</f>
        <v>6460</v>
      </c>
      <c r="M6464" s="286" t="str">
        <f>IF(I6464='5.1'!$E$5,TXM!L6464,"")</f>
        <v/>
      </c>
      <c r="N6464" t="str">
        <f>IFERROR(SMALL($M$5:$M$8000,ROWS($M$5:M6464)),"")</f>
        <v/>
      </c>
      <c r="P6464" t="s">
        <v>2054</v>
      </c>
    </row>
    <row r="6465" spans="1:16" ht="14.4" customHeight="1" x14ac:dyDescent="0.25">
      <c r="A6465" t="s">
        <v>2054</v>
      </c>
      <c r="I6465" s="285" t="s">
        <v>1854</v>
      </c>
      <c r="J6465" t="s">
        <v>108</v>
      </c>
      <c r="K6465" s="300">
        <v>1967099</v>
      </c>
      <c r="L6465" s="286">
        <f>ROWS(K$5:K6465)</f>
        <v>6461</v>
      </c>
      <c r="M6465" s="286" t="str">
        <f>IF(I6465='5.1'!$E$5,TXM!L6465,"")</f>
        <v/>
      </c>
      <c r="N6465" t="str">
        <f>IFERROR(SMALL($M$5:$M$8000,ROWS($M$5:M6465)),"")</f>
        <v/>
      </c>
      <c r="P6465" t="s">
        <v>2054</v>
      </c>
    </row>
    <row r="6466" spans="1:16" ht="14.4" customHeight="1" x14ac:dyDescent="0.25">
      <c r="A6466" t="s">
        <v>2054</v>
      </c>
      <c r="I6466" s="285" t="s">
        <v>1854</v>
      </c>
      <c r="J6466" t="s">
        <v>766</v>
      </c>
      <c r="K6466" s="300">
        <v>1738411</v>
      </c>
      <c r="L6466" s="286">
        <f>ROWS(K$5:K6466)</f>
        <v>6462</v>
      </c>
      <c r="M6466" s="286" t="str">
        <f>IF(I6466='5.1'!$E$5,TXM!L6466,"")</f>
        <v/>
      </c>
      <c r="N6466" t="str">
        <f>IFERROR(SMALL($M$5:$M$8000,ROWS($M$5:M6466)),"")</f>
        <v/>
      </c>
      <c r="P6466" t="s">
        <v>2054</v>
      </c>
    </row>
    <row r="6467" spans="1:16" ht="14.4" customHeight="1" x14ac:dyDescent="0.25">
      <c r="A6467" t="s">
        <v>2054</v>
      </c>
      <c r="I6467" s="285" t="s">
        <v>1854</v>
      </c>
      <c r="J6467" t="s">
        <v>782</v>
      </c>
      <c r="K6467" s="300">
        <v>1485481</v>
      </c>
      <c r="L6467" s="286">
        <f>ROWS(K$5:K6467)</f>
        <v>6463</v>
      </c>
      <c r="M6467" s="286" t="str">
        <f>IF(I6467='5.1'!$E$5,TXM!L6467,"")</f>
        <v/>
      </c>
      <c r="N6467" t="str">
        <f>IFERROR(SMALL($M$5:$M$8000,ROWS($M$5:M6467)),"")</f>
        <v/>
      </c>
      <c r="P6467" t="s">
        <v>2054</v>
      </c>
    </row>
    <row r="6468" spans="1:16" ht="14.4" customHeight="1" x14ac:dyDescent="0.25">
      <c r="A6468" t="s">
        <v>2054</v>
      </c>
      <c r="I6468" s="285" t="s">
        <v>1854</v>
      </c>
      <c r="J6468" t="s">
        <v>814</v>
      </c>
      <c r="K6468" s="300">
        <v>1452583</v>
      </c>
      <c r="L6468" s="286">
        <f>ROWS(K$5:K6468)</f>
        <v>6464</v>
      </c>
      <c r="M6468" s="286" t="str">
        <f>IF(I6468='5.1'!$E$5,TXM!L6468,"")</f>
        <v/>
      </c>
      <c r="N6468" t="str">
        <f>IFERROR(SMALL($M$5:$M$8000,ROWS($M$5:M6468)),"")</f>
        <v/>
      </c>
      <c r="P6468" t="s">
        <v>2054</v>
      </c>
    </row>
    <row r="6469" spans="1:16" ht="14.4" customHeight="1" x14ac:dyDescent="0.25">
      <c r="A6469" t="s">
        <v>2054</v>
      </c>
      <c r="I6469" s="285" t="s">
        <v>1854</v>
      </c>
      <c r="J6469" t="s">
        <v>734</v>
      </c>
      <c r="K6469" s="300">
        <v>1441073</v>
      </c>
      <c r="L6469" s="286">
        <f>ROWS(K$5:K6469)</f>
        <v>6465</v>
      </c>
      <c r="M6469" s="286" t="str">
        <f>IF(I6469='5.1'!$E$5,TXM!L6469,"")</f>
        <v/>
      </c>
      <c r="N6469" t="str">
        <f>IFERROR(SMALL($M$5:$M$8000,ROWS($M$5:M6469)),"")</f>
        <v/>
      </c>
      <c r="P6469" t="s">
        <v>2054</v>
      </c>
    </row>
    <row r="6470" spans="1:16" ht="14.4" customHeight="1" x14ac:dyDescent="0.25">
      <c r="A6470" t="s">
        <v>2054</v>
      </c>
      <c r="I6470" s="285" t="s">
        <v>1854</v>
      </c>
      <c r="J6470" t="s">
        <v>1076</v>
      </c>
      <c r="K6470" s="300">
        <v>1425844</v>
      </c>
      <c r="L6470" s="286">
        <f>ROWS(K$5:K6470)</f>
        <v>6466</v>
      </c>
      <c r="M6470" s="286" t="str">
        <f>IF(I6470='5.1'!$E$5,TXM!L6470,"")</f>
        <v/>
      </c>
      <c r="N6470" t="str">
        <f>IFERROR(SMALL($M$5:$M$8000,ROWS($M$5:M6470)),"")</f>
        <v/>
      </c>
      <c r="P6470" t="s">
        <v>2054</v>
      </c>
    </row>
    <row r="6471" spans="1:16" ht="14.4" customHeight="1" x14ac:dyDescent="0.25">
      <c r="A6471" t="s">
        <v>2054</v>
      </c>
      <c r="I6471" s="285" t="s">
        <v>1854</v>
      </c>
      <c r="J6471" t="s">
        <v>1090</v>
      </c>
      <c r="K6471" s="300">
        <v>1144924</v>
      </c>
      <c r="L6471" s="286">
        <f>ROWS(K$5:K6471)</f>
        <v>6467</v>
      </c>
      <c r="M6471" s="286" t="str">
        <f>IF(I6471='5.1'!$E$5,TXM!L6471,"")</f>
        <v/>
      </c>
      <c r="N6471" t="str">
        <f>IFERROR(SMALL($M$5:$M$8000,ROWS($M$5:M6471)),"")</f>
        <v/>
      </c>
      <c r="P6471" t="s">
        <v>2054</v>
      </c>
    </row>
    <row r="6472" spans="1:16" ht="14.4" customHeight="1" x14ac:dyDescent="0.25">
      <c r="A6472" t="s">
        <v>2054</v>
      </c>
      <c r="I6472" s="285" t="s">
        <v>1854</v>
      </c>
      <c r="J6472" t="s">
        <v>1087</v>
      </c>
      <c r="K6472" s="300">
        <v>1009435</v>
      </c>
      <c r="L6472" s="286">
        <f>ROWS(K$5:K6472)</f>
        <v>6468</v>
      </c>
      <c r="M6472" s="286" t="str">
        <f>IF(I6472='5.1'!$E$5,TXM!L6472,"")</f>
        <v/>
      </c>
      <c r="N6472" t="str">
        <f>IFERROR(SMALL($M$5:$M$8000,ROWS($M$5:M6472)),"")</f>
        <v/>
      </c>
      <c r="P6472" t="s">
        <v>2054</v>
      </c>
    </row>
    <row r="6473" spans="1:16" ht="14.4" customHeight="1" x14ac:dyDescent="0.25">
      <c r="A6473" t="s">
        <v>2054</v>
      </c>
      <c r="I6473" s="285" t="s">
        <v>1854</v>
      </c>
      <c r="J6473" t="s">
        <v>999</v>
      </c>
      <c r="K6473" s="300">
        <v>844951</v>
      </c>
      <c r="L6473" s="286">
        <f>ROWS(K$5:K6473)</f>
        <v>6469</v>
      </c>
      <c r="M6473" s="286" t="str">
        <f>IF(I6473='5.1'!$E$5,TXM!L6473,"")</f>
        <v/>
      </c>
      <c r="N6473" t="str">
        <f>IFERROR(SMALL($M$5:$M$8000,ROWS($M$5:M6473)),"")</f>
        <v/>
      </c>
      <c r="P6473" t="s">
        <v>2054</v>
      </c>
    </row>
    <row r="6474" spans="1:16" ht="14.4" customHeight="1" x14ac:dyDescent="0.25">
      <c r="A6474" t="s">
        <v>2054</v>
      </c>
      <c r="I6474" s="285" t="s">
        <v>1854</v>
      </c>
      <c r="J6474" t="s">
        <v>756</v>
      </c>
      <c r="K6474" s="300">
        <v>769584</v>
      </c>
      <c r="L6474" s="286">
        <f>ROWS(K$5:K6474)</f>
        <v>6470</v>
      </c>
      <c r="M6474" s="286" t="str">
        <f>IF(I6474='5.1'!$E$5,TXM!L6474,"")</f>
        <v/>
      </c>
      <c r="N6474" t="str">
        <f>IFERROR(SMALL($M$5:$M$8000,ROWS($M$5:M6474)),"")</f>
        <v/>
      </c>
      <c r="P6474" t="s">
        <v>2054</v>
      </c>
    </row>
    <row r="6475" spans="1:16" ht="14.4" customHeight="1" x14ac:dyDescent="0.25">
      <c r="A6475" t="s">
        <v>2054</v>
      </c>
      <c r="I6475" s="285" t="s">
        <v>1854</v>
      </c>
      <c r="J6475" t="s">
        <v>760</v>
      </c>
      <c r="K6475" s="300">
        <v>759847</v>
      </c>
      <c r="L6475" s="286">
        <f>ROWS(K$5:K6475)</f>
        <v>6471</v>
      </c>
      <c r="M6475" s="286" t="str">
        <f>IF(I6475='5.1'!$E$5,TXM!L6475,"")</f>
        <v/>
      </c>
      <c r="N6475" t="str">
        <f>IFERROR(SMALL($M$5:$M$8000,ROWS($M$5:M6475)),"")</f>
        <v/>
      </c>
      <c r="P6475" t="s">
        <v>2054</v>
      </c>
    </row>
    <row r="6476" spans="1:16" ht="14.4" customHeight="1" x14ac:dyDescent="0.25">
      <c r="A6476" t="s">
        <v>2054</v>
      </c>
      <c r="I6476" s="285" t="s">
        <v>1854</v>
      </c>
      <c r="J6476" t="s">
        <v>1077</v>
      </c>
      <c r="K6476" s="300">
        <v>708225</v>
      </c>
      <c r="L6476" s="286">
        <f>ROWS(K$5:K6476)</f>
        <v>6472</v>
      </c>
      <c r="M6476" s="286" t="str">
        <f>IF(I6476='5.1'!$E$5,TXM!L6476,"")</f>
        <v/>
      </c>
      <c r="N6476" t="str">
        <f>IFERROR(SMALL($M$5:$M$8000,ROWS($M$5:M6476)),"")</f>
        <v/>
      </c>
      <c r="P6476" t="s">
        <v>2054</v>
      </c>
    </row>
    <row r="6477" spans="1:16" ht="14.4" customHeight="1" x14ac:dyDescent="0.25">
      <c r="A6477" t="s">
        <v>2054</v>
      </c>
      <c r="I6477" s="285" t="s">
        <v>1854</v>
      </c>
      <c r="J6477" t="s">
        <v>711</v>
      </c>
      <c r="K6477" s="300">
        <v>681296</v>
      </c>
      <c r="L6477" s="286">
        <f>ROWS(K$5:K6477)</f>
        <v>6473</v>
      </c>
      <c r="M6477" s="286" t="str">
        <f>IF(I6477='5.1'!$E$5,TXM!L6477,"")</f>
        <v/>
      </c>
      <c r="N6477" t="str">
        <f>IFERROR(SMALL($M$5:$M$8000,ROWS($M$5:M6477)),"")</f>
        <v/>
      </c>
      <c r="P6477" t="s">
        <v>2054</v>
      </c>
    </row>
    <row r="6478" spans="1:16" ht="14.4" customHeight="1" x14ac:dyDescent="0.25">
      <c r="A6478" t="s">
        <v>2054</v>
      </c>
      <c r="I6478" s="285" t="s">
        <v>1854</v>
      </c>
      <c r="J6478" t="s">
        <v>106</v>
      </c>
      <c r="K6478" s="300">
        <v>517532</v>
      </c>
      <c r="L6478" s="286">
        <f>ROWS(K$5:K6478)</f>
        <v>6474</v>
      </c>
      <c r="M6478" s="286" t="str">
        <f>IF(I6478='5.1'!$E$5,TXM!L6478,"")</f>
        <v/>
      </c>
      <c r="N6478" t="str">
        <f>IFERROR(SMALL($M$5:$M$8000,ROWS($M$5:M6478)),"")</f>
        <v/>
      </c>
      <c r="P6478" t="s">
        <v>2054</v>
      </c>
    </row>
    <row r="6479" spans="1:16" ht="14.4" customHeight="1" x14ac:dyDescent="0.25">
      <c r="A6479" t="s">
        <v>2054</v>
      </c>
      <c r="I6479" s="285" t="s">
        <v>1854</v>
      </c>
      <c r="J6479" t="s">
        <v>750</v>
      </c>
      <c r="K6479" s="300">
        <v>432088</v>
      </c>
      <c r="L6479" s="286">
        <f>ROWS(K$5:K6479)</f>
        <v>6475</v>
      </c>
      <c r="M6479" s="286" t="str">
        <f>IF(I6479='5.1'!$E$5,TXM!L6479,"")</f>
        <v/>
      </c>
      <c r="N6479" t="str">
        <f>IFERROR(SMALL($M$5:$M$8000,ROWS($M$5:M6479)),"")</f>
        <v/>
      </c>
      <c r="P6479" t="s">
        <v>2054</v>
      </c>
    </row>
    <row r="6480" spans="1:16" ht="14.4" customHeight="1" x14ac:dyDescent="0.25">
      <c r="A6480" t="s">
        <v>2054</v>
      </c>
      <c r="I6480" s="285" t="s">
        <v>1854</v>
      </c>
      <c r="J6480" t="s">
        <v>764</v>
      </c>
      <c r="K6480" s="300">
        <v>424710</v>
      </c>
      <c r="L6480" s="286">
        <f>ROWS(K$5:K6480)</f>
        <v>6476</v>
      </c>
      <c r="M6480" s="286" t="str">
        <f>IF(I6480='5.1'!$E$5,TXM!L6480,"")</f>
        <v/>
      </c>
      <c r="N6480" t="str">
        <f>IFERROR(SMALL($M$5:$M$8000,ROWS($M$5:M6480)),"")</f>
        <v/>
      </c>
      <c r="P6480" t="s">
        <v>2054</v>
      </c>
    </row>
    <row r="6481" spans="1:16" ht="14.4" customHeight="1" x14ac:dyDescent="0.25">
      <c r="A6481" t="s">
        <v>2054</v>
      </c>
      <c r="I6481" s="285" t="s">
        <v>1854</v>
      </c>
      <c r="J6481" t="s">
        <v>197</v>
      </c>
      <c r="K6481" s="300">
        <v>399947</v>
      </c>
      <c r="L6481" s="286">
        <f>ROWS(K$5:K6481)</f>
        <v>6477</v>
      </c>
      <c r="M6481" s="286" t="str">
        <f>IF(I6481='5.1'!$E$5,TXM!L6481,"")</f>
        <v/>
      </c>
      <c r="N6481" t="str">
        <f>IFERROR(SMALL($M$5:$M$8000,ROWS($M$5:M6481)),"")</f>
        <v/>
      </c>
      <c r="P6481" t="s">
        <v>2054</v>
      </c>
    </row>
    <row r="6482" spans="1:16" ht="14.4" customHeight="1" x14ac:dyDescent="0.25">
      <c r="A6482" t="s">
        <v>2054</v>
      </c>
      <c r="I6482" s="285" t="s">
        <v>1854</v>
      </c>
      <c r="J6482" t="s">
        <v>103</v>
      </c>
      <c r="K6482" s="300">
        <v>321789</v>
      </c>
      <c r="L6482" s="286">
        <f>ROWS(K$5:K6482)</f>
        <v>6478</v>
      </c>
      <c r="M6482" s="286" t="str">
        <f>IF(I6482='5.1'!$E$5,TXM!L6482,"")</f>
        <v/>
      </c>
      <c r="N6482" t="str">
        <f>IFERROR(SMALL($M$5:$M$8000,ROWS($M$5:M6482)),"")</f>
        <v/>
      </c>
      <c r="P6482" t="s">
        <v>2054</v>
      </c>
    </row>
    <row r="6483" spans="1:16" ht="14.4" customHeight="1" x14ac:dyDescent="0.25">
      <c r="A6483" t="s">
        <v>2054</v>
      </c>
      <c r="I6483" s="285" t="s">
        <v>1854</v>
      </c>
      <c r="J6483" t="s">
        <v>109</v>
      </c>
      <c r="K6483" s="300">
        <v>282957</v>
      </c>
      <c r="L6483" s="286">
        <f>ROWS(K$5:K6483)</f>
        <v>6479</v>
      </c>
      <c r="M6483" s="286" t="str">
        <f>IF(I6483='5.1'!$E$5,TXM!L6483,"")</f>
        <v/>
      </c>
      <c r="N6483" t="str">
        <f>IFERROR(SMALL($M$5:$M$8000,ROWS($M$5:M6483)),"")</f>
        <v/>
      </c>
      <c r="P6483" t="s">
        <v>2054</v>
      </c>
    </row>
    <row r="6484" spans="1:16" ht="14.4" customHeight="1" x14ac:dyDescent="0.25">
      <c r="A6484" t="s">
        <v>2054</v>
      </c>
      <c r="I6484" s="285" t="s">
        <v>1854</v>
      </c>
      <c r="J6484" t="s">
        <v>199</v>
      </c>
      <c r="K6484" s="300">
        <v>281512</v>
      </c>
      <c r="L6484" s="286">
        <f>ROWS(K$5:K6484)</f>
        <v>6480</v>
      </c>
      <c r="M6484" s="286" t="str">
        <f>IF(I6484='5.1'!$E$5,TXM!L6484,"")</f>
        <v/>
      </c>
      <c r="N6484" t="str">
        <f>IFERROR(SMALL($M$5:$M$8000,ROWS($M$5:M6484)),"")</f>
        <v/>
      </c>
      <c r="P6484" t="s">
        <v>2054</v>
      </c>
    </row>
    <row r="6485" spans="1:16" ht="14.4" customHeight="1" x14ac:dyDescent="0.25">
      <c r="A6485" t="s">
        <v>2054</v>
      </c>
      <c r="I6485" s="285" t="s">
        <v>1854</v>
      </c>
      <c r="J6485" t="s">
        <v>823</v>
      </c>
      <c r="K6485" s="300">
        <v>253501</v>
      </c>
      <c r="L6485" s="286">
        <f>ROWS(K$5:K6485)</f>
        <v>6481</v>
      </c>
      <c r="M6485" s="286" t="str">
        <f>IF(I6485='5.1'!$E$5,TXM!L6485,"")</f>
        <v/>
      </c>
      <c r="N6485" t="str">
        <f>IFERROR(SMALL($M$5:$M$8000,ROWS($M$5:M6485)),"")</f>
        <v/>
      </c>
      <c r="P6485" t="s">
        <v>2054</v>
      </c>
    </row>
    <row r="6486" spans="1:16" ht="14.4" customHeight="1" x14ac:dyDescent="0.25">
      <c r="A6486" t="s">
        <v>2054</v>
      </c>
      <c r="I6486" s="285" t="s">
        <v>1854</v>
      </c>
      <c r="J6486" t="s">
        <v>1094</v>
      </c>
      <c r="K6486" s="300">
        <v>145810</v>
      </c>
      <c r="L6486" s="286">
        <f>ROWS(K$5:K6486)</f>
        <v>6482</v>
      </c>
      <c r="M6486" s="286" t="str">
        <f>IF(I6486='5.1'!$E$5,TXM!L6486,"")</f>
        <v/>
      </c>
      <c r="N6486" t="str">
        <f>IFERROR(SMALL($M$5:$M$8000,ROWS($M$5:M6486)),"")</f>
        <v/>
      </c>
      <c r="P6486" t="s">
        <v>2054</v>
      </c>
    </row>
    <row r="6487" spans="1:16" ht="14.4" customHeight="1" x14ac:dyDescent="0.25">
      <c r="A6487" t="s">
        <v>2054</v>
      </c>
      <c r="I6487" s="285" t="s">
        <v>1854</v>
      </c>
      <c r="J6487" t="s">
        <v>796</v>
      </c>
      <c r="K6487" s="300">
        <v>107844</v>
      </c>
      <c r="L6487" s="286">
        <f>ROWS(K$5:K6487)</f>
        <v>6483</v>
      </c>
      <c r="M6487" s="286" t="str">
        <f>IF(I6487='5.1'!$E$5,TXM!L6487,"")</f>
        <v/>
      </c>
      <c r="N6487" t="str">
        <f>IFERROR(SMALL($M$5:$M$8000,ROWS($M$5:M6487)),"")</f>
        <v/>
      </c>
      <c r="P6487" t="s">
        <v>2054</v>
      </c>
    </row>
    <row r="6488" spans="1:16" ht="14.4" customHeight="1" x14ac:dyDescent="0.25">
      <c r="A6488" t="s">
        <v>2054</v>
      </c>
      <c r="I6488" s="285" t="s">
        <v>1854</v>
      </c>
      <c r="J6488" t="s">
        <v>818</v>
      </c>
      <c r="K6488" s="300">
        <v>107130</v>
      </c>
      <c r="L6488" s="286">
        <f>ROWS(K$5:K6488)</f>
        <v>6484</v>
      </c>
      <c r="M6488" s="286" t="str">
        <f>IF(I6488='5.1'!$E$5,TXM!L6488,"")</f>
        <v/>
      </c>
      <c r="N6488" t="str">
        <f>IFERROR(SMALL($M$5:$M$8000,ROWS($M$5:M6488)),"")</f>
        <v/>
      </c>
      <c r="P6488" t="s">
        <v>2054</v>
      </c>
    </row>
    <row r="6489" spans="1:16" ht="14.4" customHeight="1" x14ac:dyDescent="0.25">
      <c r="A6489" t="s">
        <v>2054</v>
      </c>
      <c r="I6489" s="285" t="s">
        <v>1854</v>
      </c>
      <c r="J6489" t="s">
        <v>746</v>
      </c>
      <c r="K6489" s="300">
        <v>82483</v>
      </c>
      <c r="L6489" s="286">
        <f>ROWS(K$5:K6489)</f>
        <v>6485</v>
      </c>
      <c r="M6489" s="286" t="str">
        <f>IF(I6489='5.1'!$E$5,TXM!L6489,"")</f>
        <v/>
      </c>
      <c r="N6489" t="str">
        <f>IFERROR(SMALL($M$5:$M$8000,ROWS($M$5:M6489)),"")</f>
        <v/>
      </c>
      <c r="P6489" t="s">
        <v>2054</v>
      </c>
    </row>
    <row r="6490" spans="1:16" ht="14.4" customHeight="1" x14ac:dyDescent="0.25">
      <c r="A6490" t="s">
        <v>2054</v>
      </c>
      <c r="I6490" s="285" t="s">
        <v>1854</v>
      </c>
      <c r="J6490" t="s">
        <v>1078</v>
      </c>
      <c r="K6490" s="300">
        <v>43563</v>
      </c>
      <c r="L6490" s="286">
        <f>ROWS(K$5:K6490)</f>
        <v>6486</v>
      </c>
      <c r="M6490" s="286" t="str">
        <f>IF(I6490='5.1'!$E$5,TXM!L6490,"")</f>
        <v/>
      </c>
      <c r="N6490" t="str">
        <f>IFERROR(SMALL($M$5:$M$8000,ROWS($M$5:M6490)),"")</f>
        <v/>
      </c>
      <c r="P6490" t="s">
        <v>2054</v>
      </c>
    </row>
    <row r="6491" spans="1:16" ht="14.4" customHeight="1" x14ac:dyDescent="0.25">
      <c r="A6491" t="s">
        <v>2054</v>
      </c>
      <c r="I6491" s="285" t="s">
        <v>1854</v>
      </c>
      <c r="J6491" t="s">
        <v>748</v>
      </c>
      <c r="K6491" s="300">
        <v>36167</v>
      </c>
      <c r="L6491" s="286">
        <f>ROWS(K$5:K6491)</f>
        <v>6487</v>
      </c>
      <c r="M6491" s="286" t="str">
        <f>IF(I6491='5.1'!$E$5,TXM!L6491,"")</f>
        <v/>
      </c>
      <c r="N6491" t="str">
        <f>IFERROR(SMALL($M$5:$M$8000,ROWS($M$5:M6491)),"")</f>
        <v/>
      </c>
      <c r="P6491" t="s">
        <v>2054</v>
      </c>
    </row>
    <row r="6492" spans="1:16" ht="14.4" customHeight="1" x14ac:dyDescent="0.25">
      <c r="A6492" t="s">
        <v>2054</v>
      </c>
      <c r="I6492" s="285" t="s">
        <v>1854</v>
      </c>
      <c r="J6492" t="s">
        <v>754</v>
      </c>
      <c r="K6492" s="300">
        <v>26005</v>
      </c>
      <c r="L6492" s="286">
        <f>ROWS(K$5:K6492)</f>
        <v>6488</v>
      </c>
      <c r="M6492" s="286" t="str">
        <f>IF(I6492='5.1'!$E$5,TXM!L6492,"")</f>
        <v/>
      </c>
      <c r="N6492" t="str">
        <f>IFERROR(SMALL($M$5:$M$8000,ROWS($M$5:M6492)),"")</f>
        <v/>
      </c>
      <c r="P6492" t="s">
        <v>2054</v>
      </c>
    </row>
    <row r="6493" spans="1:16" ht="14.4" customHeight="1" x14ac:dyDescent="0.25">
      <c r="A6493" t="s">
        <v>2054</v>
      </c>
      <c r="I6493" s="285" t="s">
        <v>1854</v>
      </c>
      <c r="J6493" t="s">
        <v>752</v>
      </c>
      <c r="K6493" s="300">
        <v>22873</v>
      </c>
      <c r="L6493" s="286">
        <f>ROWS(K$5:K6493)</f>
        <v>6489</v>
      </c>
      <c r="M6493" s="286" t="str">
        <f>IF(I6493='5.1'!$E$5,TXM!L6493,"")</f>
        <v/>
      </c>
      <c r="N6493" t="str">
        <f>IFERROR(SMALL($M$5:$M$8000,ROWS($M$5:M6493)),"")</f>
        <v/>
      </c>
      <c r="P6493" t="s">
        <v>2054</v>
      </c>
    </row>
    <row r="6494" spans="1:16" ht="14.4" customHeight="1" x14ac:dyDescent="0.25">
      <c r="A6494" t="s">
        <v>2054</v>
      </c>
      <c r="I6494" s="285" t="s">
        <v>1854</v>
      </c>
      <c r="J6494" t="s">
        <v>768</v>
      </c>
      <c r="K6494" s="300">
        <v>22505</v>
      </c>
      <c r="L6494" s="286">
        <f>ROWS(K$5:K6494)</f>
        <v>6490</v>
      </c>
      <c r="M6494" s="286" t="str">
        <f>IF(I6494='5.1'!$E$5,TXM!L6494,"")</f>
        <v/>
      </c>
      <c r="N6494" t="str">
        <f>IFERROR(SMALL($M$5:$M$8000,ROWS($M$5:M6494)),"")</f>
        <v/>
      </c>
      <c r="P6494" t="s">
        <v>2054</v>
      </c>
    </row>
    <row r="6495" spans="1:16" ht="14.4" customHeight="1" x14ac:dyDescent="0.25">
      <c r="A6495" t="s">
        <v>2054</v>
      </c>
      <c r="I6495" s="285" t="s">
        <v>1854</v>
      </c>
      <c r="J6495" t="s">
        <v>742</v>
      </c>
      <c r="K6495" s="300">
        <v>20723</v>
      </c>
      <c r="L6495" s="286">
        <f>ROWS(K$5:K6495)</f>
        <v>6491</v>
      </c>
      <c r="M6495" s="286" t="str">
        <f>IF(I6495='5.1'!$E$5,TXM!L6495,"")</f>
        <v/>
      </c>
      <c r="N6495" t="str">
        <f>IFERROR(SMALL($M$5:$M$8000,ROWS($M$5:M6495)),"")</f>
        <v/>
      </c>
      <c r="P6495" t="s">
        <v>2054</v>
      </c>
    </row>
    <row r="6496" spans="1:16" ht="14.4" customHeight="1" x14ac:dyDescent="0.25">
      <c r="A6496" t="s">
        <v>2054</v>
      </c>
      <c r="I6496" s="285" t="s">
        <v>1854</v>
      </c>
      <c r="J6496" t="s">
        <v>111</v>
      </c>
      <c r="K6496" s="300">
        <v>17381</v>
      </c>
      <c r="L6496" s="286">
        <f>ROWS(K$5:K6496)</f>
        <v>6492</v>
      </c>
      <c r="M6496" s="286" t="str">
        <f>IF(I6496='5.1'!$E$5,TXM!L6496,"")</f>
        <v/>
      </c>
      <c r="N6496" t="str">
        <f>IFERROR(SMALL($M$5:$M$8000,ROWS($M$5:M6496)),"")</f>
        <v/>
      </c>
      <c r="P6496" t="s">
        <v>2054</v>
      </c>
    </row>
    <row r="6497" spans="1:16" ht="14.4" customHeight="1" x14ac:dyDescent="0.25">
      <c r="A6497" t="s">
        <v>2054</v>
      </c>
      <c r="I6497" s="285" t="s">
        <v>1854</v>
      </c>
      <c r="J6497" t="s">
        <v>772</v>
      </c>
      <c r="K6497" s="300">
        <v>15316</v>
      </c>
      <c r="L6497" s="286">
        <f>ROWS(K$5:K6497)</f>
        <v>6493</v>
      </c>
      <c r="M6497" s="286" t="str">
        <f>IF(I6497='5.1'!$E$5,TXM!L6497,"")</f>
        <v/>
      </c>
      <c r="N6497" t="str">
        <f>IFERROR(SMALL($M$5:$M$8000,ROWS($M$5:M6497)),"")</f>
        <v/>
      </c>
      <c r="P6497" t="s">
        <v>2054</v>
      </c>
    </row>
    <row r="6498" spans="1:16" ht="14.4" customHeight="1" x14ac:dyDescent="0.25">
      <c r="A6498" t="s">
        <v>2054</v>
      </c>
      <c r="I6498" s="285" t="s">
        <v>1854</v>
      </c>
      <c r="J6498" t="s">
        <v>1091</v>
      </c>
      <c r="K6498" s="300">
        <v>14090</v>
      </c>
      <c r="L6498" s="286">
        <f>ROWS(K$5:K6498)</f>
        <v>6494</v>
      </c>
      <c r="M6498" s="286" t="str">
        <f>IF(I6498='5.1'!$E$5,TXM!L6498,"")</f>
        <v/>
      </c>
      <c r="N6498" t="str">
        <f>IFERROR(SMALL($M$5:$M$8000,ROWS($M$5:M6498)),"")</f>
        <v/>
      </c>
      <c r="P6498" t="s">
        <v>2054</v>
      </c>
    </row>
    <row r="6499" spans="1:16" ht="14.4" customHeight="1" x14ac:dyDescent="0.25">
      <c r="A6499" t="s">
        <v>2054</v>
      </c>
      <c r="I6499" s="285" t="s">
        <v>1854</v>
      </c>
      <c r="J6499" t="s">
        <v>770</v>
      </c>
      <c r="K6499" s="300">
        <v>13225</v>
      </c>
      <c r="L6499" s="286">
        <f>ROWS(K$5:K6499)</f>
        <v>6495</v>
      </c>
      <c r="M6499" s="286" t="str">
        <f>IF(I6499='5.1'!$E$5,TXM!L6499,"")</f>
        <v/>
      </c>
      <c r="N6499" t="str">
        <f>IFERROR(SMALL($M$5:$M$8000,ROWS($M$5:M6499)),"")</f>
        <v/>
      </c>
      <c r="P6499" t="s">
        <v>2054</v>
      </c>
    </row>
    <row r="6500" spans="1:16" ht="14.4" customHeight="1" x14ac:dyDescent="0.25">
      <c r="A6500" t="s">
        <v>2054</v>
      </c>
      <c r="I6500" s="285" t="s">
        <v>1854</v>
      </c>
      <c r="J6500" t="s">
        <v>1089</v>
      </c>
      <c r="K6500" s="300">
        <v>9773</v>
      </c>
      <c r="L6500" s="286">
        <f>ROWS(K$5:K6500)</f>
        <v>6496</v>
      </c>
      <c r="M6500" s="286" t="str">
        <f>IF(I6500='5.1'!$E$5,TXM!L6500,"")</f>
        <v/>
      </c>
      <c r="N6500" t="str">
        <f>IFERROR(SMALL($M$5:$M$8000,ROWS($M$5:M6500)),"")</f>
        <v/>
      </c>
      <c r="P6500" t="s">
        <v>2054</v>
      </c>
    </row>
    <row r="6501" spans="1:16" ht="14.4" customHeight="1" x14ac:dyDescent="0.25">
      <c r="A6501" t="s">
        <v>2054</v>
      </c>
      <c r="I6501" s="285" t="s">
        <v>1854</v>
      </c>
      <c r="J6501" t="s">
        <v>1084</v>
      </c>
      <c r="K6501" s="300">
        <v>5765</v>
      </c>
      <c r="L6501" s="286">
        <f>ROWS(K$5:K6501)</f>
        <v>6497</v>
      </c>
      <c r="M6501" s="286" t="str">
        <f>IF(I6501='5.1'!$E$5,TXM!L6501,"")</f>
        <v/>
      </c>
      <c r="N6501" t="str">
        <f>IFERROR(SMALL($M$5:$M$8000,ROWS($M$5:M6501)),"")</f>
        <v/>
      </c>
      <c r="P6501" t="s">
        <v>2054</v>
      </c>
    </row>
    <row r="6502" spans="1:16" ht="14.4" customHeight="1" x14ac:dyDescent="0.25">
      <c r="A6502" t="s">
        <v>2054</v>
      </c>
      <c r="I6502" s="285" t="s">
        <v>1854</v>
      </c>
      <c r="J6502" t="s">
        <v>709</v>
      </c>
      <c r="K6502" s="300">
        <v>5145</v>
      </c>
      <c r="L6502" s="286">
        <f>ROWS(K$5:K6502)</f>
        <v>6498</v>
      </c>
      <c r="M6502" s="286" t="str">
        <f>IF(I6502='5.1'!$E$5,TXM!L6502,"")</f>
        <v/>
      </c>
      <c r="N6502" t="str">
        <f>IFERROR(SMALL($M$5:$M$8000,ROWS($M$5:M6502)),"")</f>
        <v/>
      </c>
      <c r="P6502" t="s">
        <v>2054</v>
      </c>
    </row>
    <row r="6503" spans="1:16" ht="14.4" customHeight="1" x14ac:dyDescent="0.25">
      <c r="A6503" t="s">
        <v>2054</v>
      </c>
      <c r="I6503" s="285" t="s">
        <v>1854</v>
      </c>
      <c r="J6503" t="s">
        <v>794</v>
      </c>
      <c r="K6503" s="300">
        <v>4379</v>
      </c>
      <c r="L6503" s="286">
        <f>ROWS(K$5:K6503)</f>
        <v>6499</v>
      </c>
      <c r="M6503" s="286" t="str">
        <f>IF(I6503='5.1'!$E$5,TXM!L6503,"")</f>
        <v/>
      </c>
      <c r="N6503" t="str">
        <f>IFERROR(SMALL($M$5:$M$8000,ROWS($M$5:M6503)),"")</f>
        <v/>
      </c>
      <c r="P6503" t="s">
        <v>2054</v>
      </c>
    </row>
    <row r="6504" spans="1:16" ht="14.4" customHeight="1" x14ac:dyDescent="0.25">
      <c r="A6504" t="s">
        <v>2054</v>
      </c>
      <c r="I6504" s="285" t="s">
        <v>1854</v>
      </c>
      <c r="J6504" t="s">
        <v>104</v>
      </c>
      <c r="K6504" s="300">
        <v>431</v>
      </c>
      <c r="L6504" s="286">
        <f>ROWS(K$5:K6504)</f>
        <v>6500</v>
      </c>
      <c r="M6504" s="286" t="str">
        <f>IF(I6504='5.1'!$E$5,TXM!L6504,"")</f>
        <v/>
      </c>
      <c r="N6504" t="str">
        <f>IFERROR(SMALL($M$5:$M$8000,ROWS($M$5:M6504)),"")</f>
        <v/>
      </c>
      <c r="P6504" t="s">
        <v>2054</v>
      </c>
    </row>
    <row r="6505" spans="1:16" ht="14.4" customHeight="1" x14ac:dyDescent="0.25">
      <c r="A6505" t="s">
        <v>2054</v>
      </c>
      <c r="I6505" s="285" t="s">
        <v>1854</v>
      </c>
      <c r="J6505" t="s">
        <v>114</v>
      </c>
      <c r="K6505" s="300">
        <v>181</v>
      </c>
      <c r="L6505" s="286">
        <f>ROWS(K$5:K6505)</f>
        <v>6501</v>
      </c>
      <c r="M6505" s="286" t="str">
        <f>IF(I6505='5.1'!$E$5,TXM!L6505,"")</f>
        <v/>
      </c>
      <c r="N6505" t="str">
        <f>IFERROR(SMALL($M$5:$M$8000,ROWS($M$5:M6505)),"")</f>
        <v/>
      </c>
      <c r="P6505" t="s">
        <v>2054</v>
      </c>
    </row>
    <row r="6506" spans="1:16" ht="14.4" customHeight="1" x14ac:dyDescent="0.25">
      <c r="A6506" t="s">
        <v>2054</v>
      </c>
      <c r="I6506" s="285" t="s">
        <v>1854</v>
      </c>
      <c r="J6506" t="s">
        <v>713</v>
      </c>
      <c r="K6506" s="300">
        <v>16</v>
      </c>
      <c r="L6506" s="286">
        <f>ROWS(K$5:K6506)</f>
        <v>6502</v>
      </c>
      <c r="M6506" s="286" t="str">
        <f>IF(I6506='5.1'!$E$5,TXM!L6506,"")</f>
        <v/>
      </c>
      <c r="N6506" t="str">
        <f>IFERROR(SMALL($M$5:$M$8000,ROWS($M$5:M6506)),"")</f>
        <v/>
      </c>
      <c r="P6506" t="s">
        <v>2054</v>
      </c>
    </row>
    <row r="6507" spans="1:16" ht="14.4" customHeight="1" x14ac:dyDescent="0.25">
      <c r="A6507" t="s">
        <v>2054</v>
      </c>
      <c r="I6507" s="285" t="s">
        <v>2033</v>
      </c>
      <c r="J6507" t="s">
        <v>709</v>
      </c>
      <c r="K6507" s="300">
        <v>1696432</v>
      </c>
      <c r="L6507" s="286">
        <f>ROWS(K$5:K6507)</f>
        <v>6503</v>
      </c>
      <c r="M6507" s="286" t="str">
        <f>IF(I6507='5.1'!$E$5,TXM!L6507,"")</f>
        <v/>
      </c>
      <c r="N6507" t="str">
        <f>IFERROR(SMALL($M$5:$M$8000,ROWS($M$5:M6507)),"")</f>
        <v/>
      </c>
      <c r="P6507" t="s">
        <v>2054</v>
      </c>
    </row>
    <row r="6508" spans="1:16" ht="14.4" customHeight="1" x14ac:dyDescent="0.25">
      <c r="A6508" t="s">
        <v>2054</v>
      </c>
      <c r="I6508" s="285" t="s">
        <v>2033</v>
      </c>
      <c r="J6508" t="s">
        <v>806</v>
      </c>
      <c r="K6508" s="300">
        <v>598185</v>
      </c>
      <c r="L6508" s="286">
        <f>ROWS(K$5:K6508)</f>
        <v>6504</v>
      </c>
      <c r="M6508" s="286" t="str">
        <f>IF(I6508='5.1'!$E$5,TXM!L6508,"")</f>
        <v/>
      </c>
      <c r="N6508" t="str">
        <f>IFERROR(SMALL($M$5:$M$8000,ROWS($M$5:M6508)),"")</f>
        <v/>
      </c>
      <c r="P6508" t="s">
        <v>2054</v>
      </c>
    </row>
    <row r="6509" spans="1:16" ht="14.4" customHeight="1" x14ac:dyDescent="0.25">
      <c r="A6509" t="s">
        <v>2054</v>
      </c>
      <c r="I6509" s="285" t="s">
        <v>2033</v>
      </c>
      <c r="J6509" t="s">
        <v>1080</v>
      </c>
      <c r="K6509" s="300">
        <v>50167</v>
      </c>
      <c r="L6509" s="286">
        <f>ROWS(K$5:K6509)</f>
        <v>6505</v>
      </c>
      <c r="M6509" s="286" t="str">
        <f>IF(I6509='5.1'!$E$5,TXM!L6509,"")</f>
        <v/>
      </c>
      <c r="N6509" t="str">
        <f>IFERROR(SMALL($M$5:$M$8000,ROWS($M$5:M6509)),"")</f>
        <v/>
      </c>
      <c r="P6509" t="s">
        <v>2054</v>
      </c>
    </row>
    <row r="6510" spans="1:16" ht="14.4" customHeight="1" x14ac:dyDescent="0.25">
      <c r="A6510" t="s">
        <v>2054</v>
      </c>
      <c r="I6510" s="285" t="s">
        <v>2033</v>
      </c>
      <c r="J6510" t="s">
        <v>823</v>
      </c>
      <c r="K6510" s="300">
        <v>8392</v>
      </c>
      <c r="L6510" s="286">
        <f>ROWS(K$5:K6510)</f>
        <v>6506</v>
      </c>
      <c r="M6510" s="286" t="str">
        <f>IF(I6510='5.1'!$E$5,TXM!L6510,"")</f>
        <v/>
      </c>
      <c r="N6510" t="str">
        <f>IFERROR(SMALL($M$5:$M$8000,ROWS($M$5:M6510)),"")</f>
        <v/>
      </c>
      <c r="P6510" t="s">
        <v>2054</v>
      </c>
    </row>
    <row r="6511" spans="1:16" ht="14.4" customHeight="1" x14ac:dyDescent="0.25">
      <c r="A6511" t="s">
        <v>2054</v>
      </c>
      <c r="I6511" s="285" t="s">
        <v>2033</v>
      </c>
      <c r="J6511" t="s">
        <v>810</v>
      </c>
      <c r="K6511" s="300">
        <v>437</v>
      </c>
      <c r="L6511" s="286">
        <f>ROWS(K$5:K6511)</f>
        <v>6507</v>
      </c>
      <c r="M6511" s="286" t="str">
        <f>IF(I6511='5.1'!$E$5,TXM!L6511,"")</f>
        <v/>
      </c>
      <c r="N6511" t="str">
        <f>IFERROR(SMALL($M$5:$M$8000,ROWS($M$5:M6511)),"")</f>
        <v/>
      </c>
      <c r="P6511" t="s">
        <v>2054</v>
      </c>
    </row>
    <row r="6512" spans="1:16" ht="14.4" customHeight="1" x14ac:dyDescent="0.25">
      <c r="A6512" t="s">
        <v>2054</v>
      </c>
      <c r="I6512" s="285" t="s">
        <v>2038</v>
      </c>
      <c r="J6512" t="s">
        <v>808</v>
      </c>
      <c r="K6512" s="300">
        <v>972973</v>
      </c>
      <c r="L6512" s="286">
        <f>ROWS(K$5:K6512)</f>
        <v>6508</v>
      </c>
      <c r="M6512" s="286" t="str">
        <f>IF(I6512='5.1'!$E$5,TXM!L6512,"")</f>
        <v/>
      </c>
      <c r="N6512" t="str">
        <f>IFERROR(SMALL($M$5:$M$8000,ROWS($M$5:M6512)),"")</f>
        <v/>
      </c>
      <c r="P6512" t="s">
        <v>2054</v>
      </c>
    </row>
    <row r="6513" spans="1:16" ht="14.4" customHeight="1" x14ac:dyDescent="0.25">
      <c r="A6513" t="s">
        <v>2054</v>
      </c>
      <c r="I6513" s="285" t="s">
        <v>2038</v>
      </c>
      <c r="J6513" t="s">
        <v>806</v>
      </c>
      <c r="K6513" s="300">
        <v>157571</v>
      </c>
      <c r="L6513" s="286">
        <f>ROWS(K$5:K6513)</f>
        <v>6509</v>
      </c>
      <c r="M6513" s="286" t="str">
        <f>IF(I6513='5.1'!$E$5,TXM!L6513,"")</f>
        <v/>
      </c>
      <c r="N6513" t="str">
        <f>IFERROR(SMALL($M$5:$M$8000,ROWS($M$5:M6513)),"")</f>
        <v/>
      </c>
      <c r="P6513" t="s">
        <v>2054</v>
      </c>
    </row>
    <row r="6514" spans="1:16" ht="14.4" customHeight="1" x14ac:dyDescent="0.25">
      <c r="A6514" t="s">
        <v>2054</v>
      </c>
      <c r="I6514" s="285" t="s">
        <v>2038</v>
      </c>
      <c r="J6514" t="s">
        <v>1093</v>
      </c>
      <c r="K6514" s="300">
        <v>140455</v>
      </c>
      <c r="L6514" s="286">
        <f>ROWS(K$5:K6514)</f>
        <v>6510</v>
      </c>
      <c r="M6514" s="286" t="str">
        <f>IF(I6514='5.1'!$E$5,TXM!L6514,"")</f>
        <v/>
      </c>
      <c r="N6514" t="str">
        <f>IFERROR(SMALL($M$5:$M$8000,ROWS($M$5:M6514)),"")</f>
        <v/>
      </c>
      <c r="P6514" t="s">
        <v>2054</v>
      </c>
    </row>
    <row r="6515" spans="1:16" ht="14.4" customHeight="1" x14ac:dyDescent="0.25">
      <c r="A6515" t="s">
        <v>2054</v>
      </c>
      <c r="I6515" s="285" t="s">
        <v>2038</v>
      </c>
      <c r="J6515" t="s">
        <v>1096</v>
      </c>
      <c r="K6515" s="300">
        <v>101638</v>
      </c>
      <c r="L6515" s="286">
        <f>ROWS(K$5:K6515)</f>
        <v>6511</v>
      </c>
      <c r="M6515" s="286" t="str">
        <f>IF(I6515='5.1'!$E$5,TXM!L6515,"")</f>
        <v/>
      </c>
      <c r="N6515" t="str">
        <f>IFERROR(SMALL($M$5:$M$8000,ROWS($M$5:M6515)),"")</f>
        <v/>
      </c>
      <c r="P6515" t="s">
        <v>2054</v>
      </c>
    </row>
    <row r="6516" spans="1:16" ht="14.4" customHeight="1" x14ac:dyDescent="0.25">
      <c r="A6516" t="s">
        <v>2054</v>
      </c>
      <c r="I6516" s="285" t="s">
        <v>2038</v>
      </c>
      <c r="J6516" t="s">
        <v>1086</v>
      </c>
      <c r="K6516" s="300">
        <v>60811</v>
      </c>
      <c r="L6516" s="286">
        <f>ROWS(K$5:K6516)</f>
        <v>6512</v>
      </c>
      <c r="M6516" s="286" t="str">
        <f>IF(I6516='5.1'!$E$5,TXM!L6516,"")</f>
        <v/>
      </c>
      <c r="N6516" t="str">
        <f>IFERROR(SMALL($M$5:$M$8000,ROWS($M$5:M6516)),"")</f>
        <v/>
      </c>
      <c r="P6516" t="s">
        <v>2054</v>
      </c>
    </row>
    <row r="6517" spans="1:16" ht="14.4" customHeight="1" x14ac:dyDescent="0.25">
      <c r="A6517" t="s">
        <v>2054</v>
      </c>
      <c r="I6517" s="285" t="s">
        <v>2038</v>
      </c>
      <c r="J6517" t="s">
        <v>762</v>
      </c>
      <c r="K6517" s="300">
        <v>52638</v>
      </c>
      <c r="L6517" s="286">
        <f>ROWS(K$5:K6517)</f>
        <v>6513</v>
      </c>
      <c r="M6517" s="286" t="str">
        <f>IF(I6517='5.1'!$E$5,TXM!L6517,"")</f>
        <v/>
      </c>
      <c r="N6517" t="str">
        <f>IFERROR(SMALL($M$5:$M$8000,ROWS($M$5:M6517)),"")</f>
        <v/>
      </c>
      <c r="P6517" t="s">
        <v>2054</v>
      </c>
    </row>
    <row r="6518" spans="1:16" ht="14.4" customHeight="1" x14ac:dyDescent="0.25">
      <c r="A6518" t="s">
        <v>2054</v>
      </c>
      <c r="I6518" s="285" t="s">
        <v>2038</v>
      </c>
      <c r="J6518" t="s">
        <v>784</v>
      </c>
      <c r="K6518" s="300">
        <v>30467</v>
      </c>
      <c r="L6518" s="286">
        <f>ROWS(K$5:K6518)</f>
        <v>6514</v>
      </c>
      <c r="M6518" s="286" t="str">
        <f>IF(I6518='5.1'!$E$5,TXM!L6518,"")</f>
        <v/>
      </c>
      <c r="N6518" t="str">
        <f>IFERROR(SMALL($M$5:$M$8000,ROWS($M$5:M6518)),"")</f>
        <v/>
      </c>
      <c r="P6518" t="s">
        <v>2054</v>
      </c>
    </row>
    <row r="6519" spans="1:16" ht="14.4" customHeight="1" x14ac:dyDescent="0.25">
      <c r="A6519" t="s">
        <v>2054</v>
      </c>
      <c r="I6519" s="285" t="s">
        <v>2038</v>
      </c>
      <c r="J6519" t="s">
        <v>1081</v>
      </c>
      <c r="K6519" s="300">
        <v>16978</v>
      </c>
      <c r="L6519" s="286">
        <f>ROWS(K$5:K6519)</f>
        <v>6515</v>
      </c>
      <c r="M6519" s="286" t="str">
        <f>IF(I6519='5.1'!$E$5,TXM!L6519,"")</f>
        <v/>
      </c>
      <c r="N6519" t="str">
        <f>IFERROR(SMALL($M$5:$M$8000,ROWS($M$5:M6519)),"")</f>
        <v/>
      </c>
      <c r="P6519" t="s">
        <v>2054</v>
      </c>
    </row>
    <row r="6520" spans="1:16" ht="14.4" customHeight="1" x14ac:dyDescent="0.25">
      <c r="A6520" t="s">
        <v>2054</v>
      </c>
      <c r="I6520" s="285" t="s">
        <v>2038</v>
      </c>
      <c r="J6520" t="s">
        <v>719</v>
      </c>
      <c r="K6520" s="300">
        <v>4496</v>
      </c>
      <c r="L6520" s="286">
        <f>ROWS(K$5:K6520)</f>
        <v>6516</v>
      </c>
      <c r="M6520" s="286" t="str">
        <f>IF(I6520='5.1'!$E$5,TXM!L6520,"")</f>
        <v/>
      </c>
      <c r="N6520" t="str">
        <f>IFERROR(SMALL($M$5:$M$8000,ROWS($M$5:M6520)),"")</f>
        <v/>
      </c>
      <c r="P6520" t="s">
        <v>2054</v>
      </c>
    </row>
    <row r="6521" spans="1:16" ht="14.4" customHeight="1" x14ac:dyDescent="0.25">
      <c r="A6521" t="s">
        <v>2054</v>
      </c>
      <c r="I6521" s="285" t="s">
        <v>2038</v>
      </c>
      <c r="J6521" t="s">
        <v>106</v>
      </c>
      <c r="K6521" s="300">
        <v>1978</v>
      </c>
      <c r="L6521" s="286">
        <f>ROWS(K$5:K6521)</f>
        <v>6517</v>
      </c>
      <c r="M6521" s="286" t="str">
        <f>IF(I6521='5.1'!$E$5,TXM!L6521,"")</f>
        <v/>
      </c>
      <c r="N6521" t="str">
        <f>IFERROR(SMALL($M$5:$M$8000,ROWS($M$5:M6521)),"")</f>
        <v/>
      </c>
      <c r="P6521" t="s">
        <v>2054</v>
      </c>
    </row>
    <row r="6522" spans="1:16" ht="14.4" customHeight="1" x14ac:dyDescent="0.25">
      <c r="A6522" t="s">
        <v>2054</v>
      </c>
      <c r="I6522" s="285" t="s">
        <v>2038</v>
      </c>
      <c r="J6522" t="s">
        <v>810</v>
      </c>
      <c r="K6522" s="300">
        <v>269</v>
      </c>
      <c r="L6522" s="286">
        <f>ROWS(K$5:K6522)</f>
        <v>6518</v>
      </c>
      <c r="M6522" s="286" t="str">
        <f>IF(I6522='5.1'!$E$5,TXM!L6522,"")</f>
        <v/>
      </c>
      <c r="N6522" t="str">
        <f>IFERROR(SMALL($M$5:$M$8000,ROWS($M$5:M6522)),"")</f>
        <v/>
      </c>
      <c r="P6522" t="s">
        <v>2054</v>
      </c>
    </row>
    <row r="6523" spans="1:16" ht="14.4" customHeight="1" x14ac:dyDescent="0.25">
      <c r="A6523" t="s">
        <v>2054</v>
      </c>
      <c r="I6523" s="285" t="s">
        <v>1857</v>
      </c>
      <c r="J6523" t="s">
        <v>810</v>
      </c>
      <c r="K6523" s="300">
        <v>8283297128</v>
      </c>
      <c r="L6523" s="286">
        <f>ROWS(K$5:K6523)</f>
        <v>6519</v>
      </c>
      <c r="M6523" s="286" t="str">
        <f>IF(I6523='5.1'!$E$5,TXM!L6523,"")</f>
        <v/>
      </c>
      <c r="N6523" t="str">
        <f>IFERROR(SMALL($M$5:$M$8000,ROWS($M$5:M6523)),"")</f>
        <v/>
      </c>
      <c r="P6523" t="s">
        <v>2054</v>
      </c>
    </row>
    <row r="6524" spans="1:16" ht="14.4" customHeight="1" x14ac:dyDescent="0.25">
      <c r="A6524" t="s">
        <v>2054</v>
      </c>
      <c r="I6524" s="285" t="s">
        <v>1857</v>
      </c>
      <c r="J6524" t="s">
        <v>808</v>
      </c>
      <c r="K6524" s="300">
        <v>3645446298</v>
      </c>
      <c r="L6524" s="286">
        <f>ROWS(K$5:K6524)</f>
        <v>6520</v>
      </c>
      <c r="M6524" s="286" t="str">
        <f>IF(I6524='5.1'!$E$5,TXM!L6524,"")</f>
        <v/>
      </c>
      <c r="N6524" t="str">
        <f>IFERROR(SMALL($M$5:$M$8000,ROWS($M$5:M6524)),"")</f>
        <v/>
      </c>
      <c r="P6524" t="s">
        <v>2054</v>
      </c>
    </row>
    <row r="6525" spans="1:16" ht="14.4" customHeight="1" x14ac:dyDescent="0.25">
      <c r="A6525" t="s">
        <v>2054</v>
      </c>
      <c r="I6525" s="285" t="s">
        <v>1857</v>
      </c>
      <c r="J6525" t="s">
        <v>806</v>
      </c>
      <c r="K6525" s="300">
        <v>3028458783</v>
      </c>
      <c r="L6525" s="286">
        <f>ROWS(K$5:K6525)</f>
        <v>6521</v>
      </c>
      <c r="M6525" s="286" t="str">
        <f>IF(I6525='5.1'!$E$5,TXM!L6525,"")</f>
        <v/>
      </c>
      <c r="N6525" t="str">
        <f>IFERROR(SMALL($M$5:$M$8000,ROWS($M$5:M6525)),"")</f>
        <v/>
      </c>
      <c r="P6525" t="s">
        <v>2054</v>
      </c>
    </row>
    <row r="6526" spans="1:16" ht="14.4" customHeight="1" x14ac:dyDescent="0.25">
      <c r="A6526" t="s">
        <v>2054</v>
      </c>
      <c r="I6526" s="285" t="s">
        <v>1857</v>
      </c>
      <c r="J6526" t="s">
        <v>784</v>
      </c>
      <c r="K6526" s="300">
        <v>946821693</v>
      </c>
      <c r="L6526" s="286">
        <f>ROWS(K$5:K6526)</f>
        <v>6522</v>
      </c>
      <c r="M6526" s="286" t="str">
        <f>IF(I6526='5.1'!$E$5,TXM!L6526,"")</f>
        <v/>
      </c>
      <c r="N6526" t="str">
        <f>IFERROR(SMALL($M$5:$M$8000,ROWS($M$5:M6526)),"")</f>
        <v/>
      </c>
      <c r="P6526" t="s">
        <v>2054</v>
      </c>
    </row>
    <row r="6527" spans="1:16" ht="14.4" customHeight="1" x14ac:dyDescent="0.25">
      <c r="A6527" t="s">
        <v>2054</v>
      </c>
      <c r="I6527" s="285" t="s">
        <v>1857</v>
      </c>
      <c r="J6527" t="s">
        <v>1080</v>
      </c>
      <c r="K6527" s="300">
        <v>805574058</v>
      </c>
      <c r="L6527" s="286">
        <f>ROWS(K$5:K6527)</f>
        <v>6523</v>
      </c>
      <c r="M6527" s="286" t="str">
        <f>IF(I6527='5.1'!$E$5,TXM!L6527,"")</f>
        <v/>
      </c>
      <c r="N6527" t="str">
        <f>IFERROR(SMALL($M$5:$M$8000,ROWS($M$5:M6527)),"")</f>
        <v/>
      </c>
      <c r="P6527" t="s">
        <v>2054</v>
      </c>
    </row>
    <row r="6528" spans="1:16" ht="14.4" customHeight="1" x14ac:dyDescent="0.25">
      <c r="A6528" t="s">
        <v>2054</v>
      </c>
      <c r="I6528" s="285" t="s">
        <v>1857</v>
      </c>
      <c r="J6528" t="s">
        <v>782</v>
      </c>
      <c r="K6528" s="300">
        <v>753437099</v>
      </c>
      <c r="L6528" s="286">
        <f>ROWS(K$5:K6528)</f>
        <v>6524</v>
      </c>
      <c r="M6528" s="286" t="str">
        <f>IF(I6528='5.1'!$E$5,TXM!L6528,"")</f>
        <v/>
      </c>
      <c r="N6528" t="str">
        <f>IFERROR(SMALL($M$5:$M$8000,ROWS($M$5:M6528)),"")</f>
        <v/>
      </c>
      <c r="P6528" t="s">
        <v>2054</v>
      </c>
    </row>
    <row r="6529" spans="1:16" ht="14.4" customHeight="1" x14ac:dyDescent="0.25">
      <c r="A6529" t="s">
        <v>2054</v>
      </c>
      <c r="I6529" s="285" t="s">
        <v>1857</v>
      </c>
      <c r="J6529" t="s">
        <v>1081</v>
      </c>
      <c r="K6529" s="300">
        <v>703538186</v>
      </c>
      <c r="L6529" s="286">
        <f>ROWS(K$5:K6529)</f>
        <v>6525</v>
      </c>
      <c r="M6529" s="286" t="str">
        <f>IF(I6529='5.1'!$E$5,TXM!L6529,"")</f>
        <v/>
      </c>
      <c r="N6529" t="str">
        <f>IFERROR(SMALL($M$5:$M$8000,ROWS($M$5:M6529)),"")</f>
        <v/>
      </c>
      <c r="P6529" t="s">
        <v>2054</v>
      </c>
    </row>
    <row r="6530" spans="1:16" ht="14.4" customHeight="1" x14ac:dyDescent="0.25">
      <c r="A6530" t="s">
        <v>2054</v>
      </c>
      <c r="I6530" s="285" t="s">
        <v>1857</v>
      </c>
      <c r="J6530" t="s">
        <v>719</v>
      </c>
      <c r="K6530" s="300">
        <v>509261913</v>
      </c>
      <c r="L6530" s="286">
        <f>ROWS(K$5:K6530)</f>
        <v>6526</v>
      </c>
      <c r="M6530" s="286" t="str">
        <f>IF(I6530='5.1'!$E$5,TXM!L6530,"")</f>
        <v/>
      </c>
      <c r="N6530" t="str">
        <f>IFERROR(SMALL($M$5:$M$8000,ROWS($M$5:M6530)),"")</f>
        <v/>
      </c>
      <c r="P6530" t="s">
        <v>2054</v>
      </c>
    </row>
    <row r="6531" spans="1:16" ht="14.4" customHeight="1" x14ac:dyDescent="0.25">
      <c r="A6531" t="s">
        <v>2054</v>
      </c>
      <c r="I6531" s="285" t="s">
        <v>1857</v>
      </c>
      <c r="J6531" t="s">
        <v>1093</v>
      </c>
      <c r="K6531" s="300">
        <v>477559709</v>
      </c>
      <c r="L6531" s="286">
        <f>ROWS(K$5:K6531)</f>
        <v>6527</v>
      </c>
      <c r="M6531" s="286" t="str">
        <f>IF(I6531='5.1'!$E$5,TXM!L6531,"")</f>
        <v/>
      </c>
      <c r="N6531" t="str">
        <f>IFERROR(SMALL($M$5:$M$8000,ROWS($M$5:M6531)),"")</f>
        <v/>
      </c>
      <c r="P6531" t="s">
        <v>2054</v>
      </c>
    </row>
    <row r="6532" spans="1:16" ht="14.4" customHeight="1" x14ac:dyDescent="0.25">
      <c r="A6532" t="s">
        <v>2054</v>
      </c>
      <c r="I6532" s="285" t="s">
        <v>1857</v>
      </c>
      <c r="J6532" t="s">
        <v>715</v>
      </c>
      <c r="K6532" s="300">
        <v>392084630</v>
      </c>
      <c r="L6532" s="286">
        <f>ROWS(K$5:K6532)</f>
        <v>6528</v>
      </c>
      <c r="M6532" s="286" t="str">
        <f>IF(I6532='5.1'!$E$5,TXM!L6532,"")</f>
        <v/>
      </c>
      <c r="N6532" t="str">
        <f>IFERROR(SMALL($M$5:$M$8000,ROWS($M$5:M6532)),"")</f>
        <v/>
      </c>
      <c r="P6532" t="s">
        <v>2054</v>
      </c>
    </row>
    <row r="6533" spans="1:16" ht="14.4" customHeight="1" x14ac:dyDescent="0.25">
      <c r="A6533" t="s">
        <v>2054</v>
      </c>
      <c r="I6533" s="285" t="s">
        <v>1857</v>
      </c>
      <c r="J6533" t="s">
        <v>725</v>
      </c>
      <c r="K6533" s="300">
        <v>310312646</v>
      </c>
      <c r="L6533" s="286">
        <f>ROWS(K$5:K6533)</f>
        <v>6529</v>
      </c>
      <c r="M6533" s="286" t="str">
        <f>IF(I6533='5.1'!$E$5,TXM!L6533,"")</f>
        <v/>
      </c>
      <c r="N6533" t="str">
        <f>IFERROR(SMALL($M$5:$M$8000,ROWS($M$5:M6533)),"")</f>
        <v/>
      </c>
      <c r="P6533" t="s">
        <v>2054</v>
      </c>
    </row>
    <row r="6534" spans="1:16" ht="14.4" customHeight="1" x14ac:dyDescent="0.25">
      <c r="A6534" t="s">
        <v>2054</v>
      </c>
      <c r="I6534" s="285" t="s">
        <v>1857</v>
      </c>
      <c r="J6534" t="s">
        <v>746</v>
      </c>
      <c r="K6534" s="300">
        <v>240864402</v>
      </c>
      <c r="L6534" s="286">
        <f>ROWS(K$5:K6534)</f>
        <v>6530</v>
      </c>
      <c r="M6534" s="286" t="str">
        <f>IF(I6534='5.1'!$E$5,TXM!L6534,"")</f>
        <v/>
      </c>
      <c r="N6534" t="str">
        <f>IFERROR(SMALL($M$5:$M$8000,ROWS($M$5:M6534)),"")</f>
        <v/>
      </c>
      <c r="P6534" t="s">
        <v>2054</v>
      </c>
    </row>
    <row r="6535" spans="1:16" ht="14.4" customHeight="1" x14ac:dyDescent="0.25">
      <c r="A6535" t="s">
        <v>2054</v>
      </c>
      <c r="I6535" s="285" t="s">
        <v>1857</v>
      </c>
      <c r="J6535" t="s">
        <v>997</v>
      </c>
      <c r="K6535" s="300">
        <v>202720577</v>
      </c>
      <c r="L6535" s="286">
        <f>ROWS(K$5:K6535)</f>
        <v>6531</v>
      </c>
      <c r="M6535" s="286" t="str">
        <f>IF(I6535='5.1'!$E$5,TXM!L6535,"")</f>
        <v/>
      </c>
      <c r="N6535" t="str">
        <f>IFERROR(SMALL($M$5:$M$8000,ROWS($M$5:M6535)),"")</f>
        <v/>
      </c>
      <c r="P6535" t="s">
        <v>2054</v>
      </c>
    </row>
    <row r="6536" spans="1:16" ht="14.4" customHeight="1" x14ac:dyDescent="0.25">
      <c r="A6536" t="s">
        <v>2054</v>
      </c>
      <c r="I6536" s="285" t="s">
        <v>1857</v>
      </c>
      <c r="J6536" t="s">
        <v>1079</v>
      </c>
      <c r="K6536" s="300">
        <v>165471788</v>
      </c>
      <c r="L6536" s="286">
        <f>ROWS(K$5:K6536)</f>
        <v>6532</v>
      </c>
      <c r="M6536" s="286" t="str">
        <f>IF(I6536='5.1'!$E$5,TXM!L6536,"")</f>
        <v/>
      </c>
      <c r="N6536" t="str">
        <f>IFERROR(SMALL($M$5:$M$8000,ROWS($M$5:M6536)),"")</f>
        <v/>
      </c>
      <c r="P6536" t="s">
        <v>2054</v>
      </c>
    </row>
    <row r="6537" spans="1:16" ht="14.4" customHeight="1" x14ac:dyDescent="0.25">
      <c r="A6537" t="s">
        <v>2054</v>
      </c>
      <c r="I6537" s="285" t="s">
        <v>1857</v>
      </c>
      <c r="J6537" t="s">
        <v>786</v>
      </c>
      <c r="K6537" s="300">
        <v>158820433</v>
      </c>
      <c r="L6537" s="286">
        <f>ROWS(K$5:K6537)</f>
        <v>6533</v>
      </c>
      <c r="M6537" s="286" t="str">
        <f>IF(I6537='5.1'!$E$5,TXM!L6537,"")</f>
        <v/>
      </c>
      <c r="N6537" t="str">
        <f>IFERROR(SMALL($M$5:$M$8000,ROWS($M$5:M6537)),"")</f>
        <v/>
      </c>
      <c r="P6537" t="s">
        <v>2054</v>
      </c>
    </row>
    <row r="6538" spans="1:16" ht="14.4" customHeight="1" x14ac:dyDescent="0.25">
      <c r="A6538" t="s">
        <v>2054</v>
      </c>
      <c r="I6538" s="285" t="s">
        <v>1857</v>
      </c>
      <c r="J6538" t="s">
        <v>723</v>
      </c>
      <c r="K6538" s="300">
        <v>138844027</v>
      </c>
      <c r="L6538" s="286">
        <f>ROWS(K$5:K6538)</f>
        <v>6534</v>
      </c>
      <c r="M6538" s="286" t="str">
        <f>IF(I6538='5.1'!$E$5,TXM!L6538,"")</f>
        <v/>
      </c>
      <c r="N6538" t="str">
        <f>IFERROR(SMALL($M$5:$M$8000,ROWS($M$5:M6538)),"")</f>
        <v/>
      </c>
      <c r="P6538" t="s">
        <v>2054</v>
      </c>
    </row>
    <row r="6539" spans="1:16" ht="14.4" customHeight="1" x14ac:dyDescent="0.25">
      <c r="A6539" t="s">
        <v>2054</v>
      </c>
      <c r="I6539" s="285" t="s">
        <v>1857</v>
      </c>
      <c r="J6539" t="s">
        <v>748</v>
      </c>
      <c r="K6539" s="300">
        <v>99904629</v>
      </c>
      <c r="L6539" s="286">
        <f>ROWS(K$5:K6539)</f>
        <v>6535</v>
      </c>
      <c r="M6539" s="286" t="str">
        <f>IF(I6539='5.1'!$E$5,TXM!L6539,"")</f>
        <v/>
      </c>
      <c r="N6539" t="str">
        <f>IFERROR(SMALL($M$5:$M$8000,ROWS($M$5:M6539)),"")</f>
        <v/>
      </c>
      <c r="P6539" t="s">
        <v>2054</v>
      </c>
    </row>
    <row r="6540" spans="1:16" ht="14.4" customHeight="1" x14ac:dyDescent="0.25">
      <c r="A6540" t="s">
        <v>2054</v>
      </c>
      <c r="I6540" s="285" t="s">
        <v>1857</v>
      </c>
      <c r="J6540" t="s">
        <v>1086</v>
      </c>
      <c r="K6540" s="300">
        <v>92799092</v>
      </c>
      <c r="L6540" s="286">
        <f>ROWS(K$5:K6540)</f>
        <v>6536</v>
      </c>
      <c r="M6540" s="286" t="str">
        <f>IF(I6540='5.1'!$E$5,TXM!L6540,"")</f>
        <v/>
      </c>
      <c r="N6540" t="str">
        <f>IFERROR(SMALL($M$5:$M$8000,ROWS($M$5:M6540)),"")</f>
        <v/>
      </c>
      <c r="P6540" t="s">
        <v>2054</v>
      </c>
    </row>
    <row r="6541" spans="1:16" ht="14.4" customHeight="1" x14ac:dyDescent="0.25">
      <c r="A6541" t="s">
        <v>2054</v>
      </c>
      <c r="I6541" s="285" t="s">
        <v>1857</v>
      </c>
      <c r="J6541" t="s">
        <v>790</v>
      </c>
      <c r="K6541" s="300">
        <v>92278369</v>
      </c>
      <c r="L6541" s="286">
        <f>ROWS(K$5:K6541)</f>
        <v>6537</v>
      </c>
      <c r="M6541" s="286" t="str">
        <f>IF(I6541='5.1'!$E$5,TXM!L6541,"")</f>
        <v/>
      </c>
      <c r="N6541" t="str">
        <f>IFERROR(SMALL($M$5:$M$8000,ROWS($M$5:M6541)),"")</f>
        <v/>
      </c>
      <c r="P6541" t="s">
        <v>2054</v>
      </c>
    </row>
    <row r="6542" spans="1:16" ht="14.4" customHeight="1" x14ac:dyDescent="0.25">
      <c r="A6542" t="s">
        <v>2054</v>
      </c>
      <c r="I6542" s="285" t="s">
        <v>1857</v>
      </c>
      <c r="J6542" t="s">
        <v>117</v>
      </c>
      <c r="K6542" s="300">
        <v>80315986</v>
      </c>
      <c r="L6542" s="286">
        <f>ROWS(K$5:K6542)</f>
        <v>6538</v>
      </c>
      <c r="M6542" s="286" t="str">
        <f>IF(I6542='5.1'!$E$5,TXM!L6542,"")</f>
        <v/>
      </c>
      <c r="N6542" t="str">
        <f>IFERROR(SMALL($M$5:$M$8000,ROWS($M$5:M6542)),"")</f>
        <v/>
      </c>
      <c r="P6542" t="s">
        <v>2054</v>
      </c>
    </row>
    <row r="6543" spans="1:16" ht="14.4" customHeight="1" x14ac:dyDescent="0.25">
      <c r="A6543" t="s">
        <v>2054</v>
      </c>
      <c r="I6543" s="285" t="s">
        <v>1857</v>
      </c>
      <c r="J6543" t="s">
        <v>804</v>
      </c>
      <c r="K6543" s="300">
        <v>74048589</v>
      </c>
      <c r="L6543" s="286">
        <f>ROWS(K$5:K6543)</f>
        <v>6539</v>
      </c>
      <c r="M6543" s="286" t="str">
        <f>IF(I6543='5.1'!$E$5,TXM!L6543,"")</f>
        <v/>
      </c>
      <c r="N6543" t="str">
        <f>IFERROR(SMALL($M$5:$M$8000,ROWS($M$5:M6543)),"")</f>
        <v/>
      </c>
      <c r="P6543" t="s">
        <v>2054</v>
      </c>
    </row>
    <row r="6544" spans="1:16" ht="14.4" customHeight="1" x14ac:dyDescent="0.25">
      <c r="A6544" t="s">
        <v>2054</v>
      </c>
      <c r="I6544" s="285" t="s">
        <v>1857</v>
      </c>
      <c r="J6544" t="s">
        <v>796</v>
      </c>
      <c r="K6544" s="300">
        <v>69105364</v>
      </c>
      <c r="L6544" s="286">
        <f>ROWS(K$5:K6544)</f>
        <v>6540</v>
      </c>
      <c r="M6544" s="286" t="str">
        <f>IF(I6544='5.1'!$E$5,TXM!L6544,"")</f>
        <v/>
      </c>
      <c r="N6544" t="str">
        <f>IFERROR(SMALL($M$5:$M$8000,ROWS($M$5:M6544)),"")</f>
        <v/>
      </c>
      <c r="P6544" t="s">
        <v>2054</v>
      </c>
    </row>
    <row r="6545" spans="1:16" ht="14.4" customHeight="1" x14ac:dyDescent="0.25">
      <c r="A6545" t="s">
        <v>2054</v>
      </c>
      <c r="I6545" s="285" t="s">
        <v>1857</v>
      </c>
      <c r="J6545" t="s">
        <v>717</v>
      </c>
      <c r="K6545" s="300">
        <v>65774104</v>
      </c>
      <c r="L6545" s="286">
        <f>ROWS(K$5:K6545)</f>
        <v>6541</v>
      </c>
      <c r="M6545" s="286" t="str">
        <f>IF(I6545='5.1'!$E$5,TXM!L6545,"")</f>
        <v/>
      </c>
      <c r="N6545" t="str">
        <f>IFERROR(SMALL($M$5:$M$8000,ROWS($M$5:M6545)),"")</f>
        <v/>
      </c>
      <c r="P6545" t="s">
        <v>2054</v>
      </c>
    </row>
    <row r="6546" spans="1:16" ht="14.4" customHeight="1" x14ac:dyDescent="0.25">
      <c r="A6546" t="s">
        <v>2054</v>
      </c>
      <c r="I6546" s="285" t="s">
        <v>1857</v>
      </c>
      <c r="J6546" t="s">
        <v>709</v>
      </c>
      <c r="K6546" s="300">
        <v>64509359</v>
      </c>
      <c r="L6546" s="286">
        <f>ROWS(K$5:K6546)</f>
        <v>6542</v>
      </c>
      <c r="M6546" s="286" t="str">
        <f>IF(I6546='5.1'!$E$5,TXM!L6546,"")</f>
        <v/>
      </c>
      <c r="N6546" t="str">
        <f>IFERROR(SMALL($M$5:$M$8000,ROWS($M$5:M6546)),"")</f>
        <v/>
      </c>
      <c r="P6546" t="s">
        <v>2054</v>
      </c>
    </row>
    <row r="6547" spans="1:16" ht="14.4" customHeight="1" x14ac:dyDescent="0.25">
      <c r="A6547" t="s">
        <v>2054</v>
      </c>
      <c r="I6547" s="285" t="s">
        <v>1857</v>
      </c>
      <c r="J6547" t="s">
        <v>802</v>
      </c>
      <c r="K6547" s="300">
        <v>52171025</v>
      </c>
      <c r="L6547" s="286">
        <f>ROWS(K$5:K6547)</f>
        <v>6543</v>
      </c>
      <c r="M6547" s="286" t="str">
        <f>IF(I6547='5.1'!$E$5,TXM!L6547,"")</f>
        <v/>
      </c>
      <c r="N6547" t="str">
        <f>IFERROR(SMALL($M$5:$M$8000,ROWS($M$5:M6547)),"")</f>
        <v/>
      </c>
      <c r="P6547" t="s">
        <v>2054</v>
      </c>
    </row>
    <row r="6548" spans="1:16" ht="14.4" customHeight="1" x14ac:dyDescent="0.25">
      <c r="A6548" t="s">
        <v>2054</v>
      </c>
      <c r="I6548" s="285" t="s">
        <v>1857</v>
      </c>
      <c r="J6548" t="s">
        <v>1096</v>
      </c>
      <c r="K6548" s="300">
        <v>32469377</v>
      </c>
      <c r="L6548" s="286">
        <f>ROWS(K$5:K6548)</f>
        <v>6544</v>
      </c>
      <c r="M6548" s="286" t="str">
        <f>IF(I6548='5.1'!$E$5,TXM!L6548,"")</f>
        <v/>
      </c>
      <c r="N6548" t="str">
        <f>IFERROR(SMALL($M$5:$M$8000,ROWS($M$5:M6548)),"")</f>
        <v/>
      </c>
      <c r="P6548" t="s">
        <v>2054</v>
      </c>
    </row>
    <row r="6549" spans="1:16" ht="14.4" customHeight="1" x14ac:dyDescent="0.25">
      <c r="A6549" t="s">
        <v>2054</v>
      </c>
      <c r="I6549" s="285" t="s">
        <v>1857</v>
      </c>
      <c r="J6549" t="s">
        <v>727</v>
      </c>
      <c r="K6549" s="300">
        <v>31617221</v>
      </c>
      <c r="L6549" s="286">
        <f>ROWS(K$5:K6549)</f>
        <v>6545</v>
      </c>
      <c r="M6549" s="286" t="str">
        <f>IF(I6549='5.1'!$E$5,TXM!L6549,"")</f>
        <v/>
      </c>
      <c r="N6549" t="str">
        <f>IFERROR(SMALL($M$5:$M$8000,ROWS($M$5:M6549)),"")</f>
        <v/>
      </c>
      <c r="P6549" t="s">
        <v>2054</v>
      </c>
    </row>
    <row r="6550" spans="1:16" ht="14.4" customHeight="1" x14ac:dyDescent="0.25">
      <c r="A6550" t="s">
        <v>2054</v>
      </c>
      <c r="I6550" s="285" t="s">
        <v>1857</v>
      </c>
      <c r="J6550" t="s">
        <v>774</v>
      </c>
      <c r="K6550" s="300">
        <v>21468749</v>
      </c>
      <c r="L6550" s="286">
        <f>ROWS(K$5:K6550)</f>
        <v>6546</v>
      </c>
      <c r="M6550" s="286" t="str">
        <f>IF(I6550='5.1'!$E$5,TXM!L6550,"")</f>
        <v/>
      </c>
      <c r="N6550" t="str">
        <f>IFERROR(SMALL($M$5:$M$8000,ROWS($M$5:M6550)),"")</f>
        <v/>
      </c>
      <c r="P6550" t="s">
        <v>2054</v>
      </c>
    </row>
    <row r="6551" spans="1:16" ht="14.4" customHeight="1" x14ac:dyDescent="0.25">
      <c r="A6551" t="s">
        <v>2054</v>
      </c>
      <c r="I6551" s="285" t="s">
        <v>1857</v>
      </c>
      <c r="J6551" t="s">
        <v>119</v>
      </c>
      <c r="K6551" s="300">
        <v>20701933</v>
      </c>
      <c r="L6551" s="286">
        <f>ROWS(K$5:K6551)</f>
        <v>6547</v>
      </c>
      <c r="M6551" s="286" t="str">
        <f>IF(I6551='5.1'!$E$5,TXM!L6551,"")</f>
        <v/>
      </c>
      <c r="N6551" t="str">
        <f>IFERROR(SMALL($M$5:$M$8000,ROWS($M$5:M6551)),"")</f>
        <v/>
      </c>
      <c r="P6551" t="s">
        <v>2054</v>
      </c>
    </row>
    <row r="6552" spans="1:16" ht="14.4" customHeight="1" x14ac:dyDescent="0.25">
      <c r="A6552" t="s">
        <v>2054</v>
      </c>
      <c r="I6552" s="285" t="s">
        <v>1857</v>
      </c>
      <c r="J6552" t="s">
        <v>788</v>
      </c>
      <c r="K6552" s="300">
        <v>20532885</v>
      </c>
      <c r="L6552" s="286">
        <f>ROWS(K$5:K6552)</f>
        <v>6548</v>
      </c>
      <c r="M6552" s="286" t="str">
        <f>IF(I6552='5.1'!$E$5,TXM!L6552,"")</f>
        <v/>
      </c>
      <c r="N6552" t="str">
        <f>IFERROR(SMALL($M$5:$M$8000,ROWS($M$5:M6552)),"")</f>
        <v/>
      </c>
      <c r="P6552" t="s">
        <v>2054</v>
      </c>
    </row>
    <row r="6553" spans="1:16" ht="14.4" customHeight="1" x14ac:dyDescent="0.25">
      <c r="A6553" t="s">
        <v>2054</v>
      </c>
      <c r="I6553" s="285" t="s">
        <v>1857</v>
      </c>
      <c r="J6553" t="s">
        <v>1077</v>
      </c>
      <c r="K6553" s="300">
        <v>18501496</v>
      </c>
      <c r="L6553" s="286">
        <f>ROWS(K$5:K6553)</f>
        <v>6549</v>
      </c>
      <c r="M6553" s="286" t="str">
        <f>IF(I6553='5.1'!$E$5,TXM!L6553,"")</f>
        <v/>
      </c>
      <c r="N6553" t="str">
        <f>IFERROR(SMALL($M$5:$M$8000,ROWS($M$5:M6553)),"")</f>
        <v/>
      </c>
      <c r="P6553" t="s">
        <v>2054</v>
      </c>
    </row>
    <row r="6554" spans="1:16" ht="14.4" customHeight="1" x14ac:dyDescent="0.25">
      <c r="A6554" t="s">
        <v>2054</v>
      </c>
      <c r="I6554" s="285" t="s">
        <v>1857</v>
      </c>
      <c r="J6554" t="s">
        <v>1097</v>
      </c>
      <c r="K6554" s="300">
        <v>13664197</v>
      </c>
      <c r="L6554" s="286">
        <f>ROWS(K$5:K6554)</f>
        <v>6550</v>
      </c>
      <c r="M6554" s="286" t="str">
        <f>IF(I6554='5.1'!$E$5,TXM!L6554,"")</f>
        <v/>
      </c>
      <c r="N6554" t="str">
        <f>IFERROR(SMALL($M$5:$M$8000,ROWS($M$5:M6554)),"")</f>
        <v/>
      </c>
      <c r="P6554" t="s">
        <v>2054</v>
      </c>
    </row>
    <row r="6555" spans="1:16" ht="14.4" customHeight="1" x14ac:dyDescent="0.25">
      <c r="A6555" t="s">
        <v>2054</v>
      </c>
      <c r="I6555" s="285" t="s">
        <v>1857</v>
      </c>
      <c r="J6555" t="s">
        <v>821</v>
      </c>
      <c r="K6555" s="300">
        <v>13107841</v>
      </c>
      <c r="L6555" s="286">
        <f>ROWS(K$5:K6555)</f>
        <v>6551</v>
      </c>
      <c r="M6555" s="286" t="str">
        <f>IF(I6555='5.1'!$E$5,TXM!L6555,"")</f>
        <v/>
      </c>
      <c r="N6555" t="str">
        <f>IFERROR(SMALL($M$5:$M$8000,ROWS($M$5:M6555)),"")</f>
        <v/>
      </c>
      <c r="P6555" t="s">
        <v>2054</v>
      </c>
    </row>
    <row r="6556" spans="1:16" ht="14.4" customHeight="1" x14ac:dyDescent="0.25">
      <c r="A6556" t="s">
        <v>2054</v>
      </c>
      <c r="I6556" s="285" t="s">
        <v>1857</v>
      </c>
      <c r="J6556" t="s">
        <v>1076</v>
      </c>
      <c r="K6556" s="300">
        <v>11995179</v>
      </c>
      <c r="L6556" s="286">
        <f>ROWS(K$5:K6556)</f>
        <v>6552</v>
      </c>
      <c r="M6556" s="286" t="str">
        <f>IF(I6556='5.1'!$E$5,TXM!L6556,"")</f>
        <v/>
      </c>
      <c r="N6556" t="str">
        <f>IFERROR(SMALL($M$5:$M$8000,ROWS($M$5:M6556)),"")</f>
        <v/>
      </c>
      <c r="P6556" t="s">
        <v>2054</v>
      </c>
    </row>
    <row r="6557" spans="1:16" ht="14.4" customHeight="1" x14ac:dyDescent="0.25">
      <c r="A6557" t="s">
        <v>2054</v>
      </c>
      <c r="I6557" s="285" t="s">
        <v>1857</v>
      </c>
      <c r="J6557" t="s">
        <v>1090</v>
      </c>
      <c r="K6557" s="300">
        <v>11366069</v>
      </c>
      <c r="L6557" s="286">
        <f>ROWS(K$5:K6557)</f>
        <v>6553</v>
      </c>
      <c r="M6557" s="286" t="str">
        <f>IF(I6557='5.1'!$E$5,TXM!L6557,"")</f>
        <v/>
      </c>
      <c r="N6557" t="str">
        <f>IFERROR(SMALL($M$5:$M$8000,ROWS($M$5:M6557)),"")</f>
        <v/>
      </c>
      <c r="P6557" t="s">
        <v>2054</v>
      </c>
    </row>
    <row r="6558" spans="1:16" ht="14.4" customHeight="1" x14ac:dyDescent="0.25">
      <c r="A6558" t="s">
        <v>2054</v>
      </c>
      <c r="I6558" s="285" t="s">
        <v>1857</v>
      </c>
      <c r="J6558" t="s">
        <v>764</v>
      </c>
      <c r="K6558" s="300">
        <v>9073877</v>
      </c>
      <c r="L6558" s="286">
        <f>ROWS(K$5:K6558)</f>
        <v>6554</v>
      </c>
      <c r="M6558" s="286" t="str">
        <f>IF(I6558='5.1'!$E$5,TXM!L6558,"")</f>
        <v/>
      </c>
      <c r="N6558" t="str">
        <f>IFERROR(SMALL($M$5:$M$8000,ROWS($M$5:M6558)),"")</f>
        <v/>
      </c>
      <c r="P6558" t="s">
        <v>2054</v>
      </c>
    </row>
    <row r="6559" spans="1:16" ht="14.4" customHeight="1" x14ac:dyDescent="0.25">
      <c r="A6559" t="s">
        <v>2054</v>
      </c>
      <c r="I6559" s="285" t="s">
        <v>1857</v>
      </c>
      <c r="J6559" t="s">
        <v>1089</v>
      </c>
      <c r="K6559" s="300">
        <v>8965688</v>
      </c>
      <c r="L6559" s="286">
        <f>ROWS(K$5:K6559)</f>
        <v>6555</v>
      </c>
      <c r="M6559" s="286" t="str">
        <f>IF(I6559='5.1'!$E$5,TXM!L6559,"")</f>
        <v/>
      </c>
      <c r="N6559" t="str">
        <f>IFERROR(SMALL($M$5:$M$8000,ROWS($M$5:M6559)),"")</f>
        <v/>
      </c>
      <c r="P6559" t="s">
        <v>2054</v>
      </c>
    </row>
    <row r="6560" spans="1:16" ht="14.4" customHeight="1" x14ac:dyDescent="0.25">
      <c r="A6560" t="s">
        <v>2054</v>
      </c>
      <c r="I6560" s="285" t="s">
        <v>1857</v>
      </c>
      <c r="J6560" t="s">
        <v>750</v>
      </c>
      <c r="K6560" s="300">
        <v>8301052</v>
      </c>
      <c r="L6560" s="286">
        <f>ROWS(K$5:K6560)</f>
        <v>6556</v>
      </c>
      <c r="M6560" s="286" t="str">
        <f>IF(I6560='5.1'!$E$5,TXM!L6560,"")</f>
        <v/>
      </c>
      <c r="N6560" t="str">
        <f>IFERROR(SMALL($M$5:$M$8000,ROWS($M$5:M6560)),"")</f>
        <v/>
      </c>
      <c r="P6560" t="s">
        <v>2054</v>
      </c>
    </row>
    <row r="6561" spans="1:16" ht="14.4" customHeight="1" x14ac:dyDescent="0.25">
      <c r="A6561" t="s">
        <v>2054</v>
      </c>
      <c r="I6561" s="285" t="s">
        <v>1857</v>
      </c>
      <c r="J6561" t="s">
        <v>754</v>
      </c>
      <c r="K6561" s="300">
        <v>7709872</v>
      </c>
      <c r="L6561" s="286">
        <f>ROWS(K$5:K6561)</f>
        <v>6557</v>
      </c>
      <c r="M6561" s="286" t="str">
        <f>IF(I6561='5.1'!$E$5,TXM!L6561,"")</f>
        <v/>
      </c>
      <c r="N6561" t="str">
        <f>IFERROR(SMALL($M$5:$M$8000,ROWS($M$5:M6561)),"")</f>
        <v/>
      </c>
      <c r="P6561" t="s">
        <v>2054</v>
      </c>
    </row>
    <row r="6562" spans="1:16" ht="14.4" customHeight="1" x14ac:dyDescent="0.25">
      <c r="A6562" t="s">
        <v>2054</v>
      </c>
      <c r="I6562" s="285" t="s">
        <v>1857</v>
      </c>
      <c r="J6562" t="s">
        <v>711</v>
      </c>
      <c r="K6562" s="300">
        <v>6817300</v>
      </c>
      <c r="L6562" s="286">
        <f>ROWS(K$5:K6562)</f>
        <v>6558</v>
      </c>
      <c r="M6562" s="286" t="str">
        <f>IF(I6562='5.1'!$E$5,TXM!L6562,"")</f>
        <v/>
      </c>
      <c r="N6562" t="str">
        <f>IFERROR(SMALL($M$5:$M$8000,ROWS($M$5:M6562)),"")</f>
        <v/>
      </c>
      <c r="P6562" t="s">
        <v>2054</v>
      </c>
    </row>
    <row r="6563" spans="1:16" ht="14.4" customHeight="1" x14ac:dyDescent="0.25">
      <c r="A6563" t="s">
        <v>2054</v>
      </c>
      <c r="I6563" s="285" t="s">
        <v>1857</v>
      </c>
      <c r="J6563" t="s">
        <v>707</v>
      </c>
      <c r="K6563" s="300">
        <v>6292902</v>
      </c>
      <c r="L6563" s="286">
        <f>ROWS(K$5:K6563)</f>
        <v>6559</v>
      </c>
      <c r="M6563" s="286" t="str">
        <f>IF(I6563='5.1'!$E$5,TXM!L6563,"")</f>
        <v/>
      </c>
      <c r="N6563" t="str">
        <f>IFERROR(SMALL($M$5:$M$8000,ROWS($M$5:M6563)),"")</f>
        <v/>
      </c>
      <c r="P6563" t="s">
        <v>2054</v>
      </c>
    </row>
    <row r="6564" spans="1:16" ht="14.4" customHeight="1" x14ac:dyDescent="0.25">
      <c r="A6564" t="s">
        <v>2054</v>
      </c>
      <c r="I6564" s="285" t="s">
        <v>1857</v>
      </c>
      <c r="J6564" t="s">
        <v>762</v>
      </c>
      <c r="K6564" s="300">
        <v>5802556</v>
      </c>
      <c r="L6564" s="286">
        <f>ROWS(K$5:K6564)</f>
        <v>6560</v>
      </c>
      <c r="M6564" s="286" t="str">
        <f>IF(I6564='5.1'!$E$5,TXM!L6564,"")</f>
        <v/>
      </c>
      <c r="N6564" t="str">
        <f>IFERROR(SMALL($M$5:$M$8000,ROWS($M$5:M6564)),"")</f>
        <v/>
      </c>
      <c r="P6564" t="s">
        <v>2054</v>
      </c>
    </row>
    <row r="6565" spans="1:16" ht="14.4" customHeight="1" x14ac:dyDescent="0.25">
      <c r="A6565" t="s">
        <v>2054</v>
      </c>
      <c r="I6565" s="285" t="s">
        <v>1857</v>
      </c>
      <c r="J6565" t="s">
        <v>800</v>
      </c>
      <c r="K6565" s="300">
        <v>4685290</v>
      </c>
      <c r="L6565" s="286">
        <f>ROWS(K$5:K6565)</f>
        <v>6561</v>
      </c>
      <c r="M6565" s="286" t="str">
        <f>IF(I6565='5.1'!$E$5,TXM!L6565,"")</f>
        <v/>
      </c>
      <c r="N6565" t="str">
        <f>IFERROR(SMALL($M$5:$M$8000,ROWS($M$5:M6565)),"")</f>
        <v/>
      </c>
      <c r="P6565" t="s">
        <v>2054</v>
      </c>
    </row>
    <row r="6566" spans="1:16" ht="14.4" customHeight="1" x14ac:dyDescent="0.25">
      <c r="A6566" t="s">
        <v>2054</v>
      </c>
      <c r="I6566" s="285" t="s">
        <v>1857</v>
      </c>
      <c r="J6566" t="s">
        <v>760</v>
      </c>
      <c r="K6566" s="300">
        <v>4253946</v>
      </c>
      <c r="L6566" s="286">
        <f>ROWS(K$5:K6566)</f>
        <v>6562</v>
      </c>
      <c r="M6566" s="286" t="str">
        <f>IF(I6566='5.1'!$E$5,TXM!L6566,"")</f>
        <v/>
      </c>
      <c r="N6566" t="str">
        <f>IFERROR(SMALL($M$5:$M$8000,ROWS($M$5:M6566)),"")</f>
        <v/>
      </c>
      <c r="P6566" t="s">
        <v>2054</v>
      </c>
    </row>
    <row r="6567" spans="1:16" ht="14.4" customHeight="1" x14ac:dyDescent="0.25">
      <c r="A6567" t="s">
        <v>2054</v>
      </c>
      <c r="I6567" s="285" t="s">
        <v>1857</v>
      </c>
      <c r="J6567" t="s">
        <v>118</v>
      </c>
      <c r="K6567" s="300">
        <v>4252872</v>
      </c>
      <c r="L6567" s="286">
        <f>ROWS(K$5:K6567)</f>
        <v>6563</v>
      </c>
      <c r="M6567" s="286" t="str">
        <f>IF(I6567='5.1'!$E$5,TXM!L6567,"")</f>
        <v/>
      </c>
      <c r="N6567" t="str">
        <f>IFERROR(SMALL($M$5:$M$8000,ROWS($M$5:M6567)),"")</f>
        <v/>
      </c>
      <c r="P6567" t="s">
        <v>2054</v>
      </c>
    </row>
    <row r="6568" spans="1:16" ht="14.4" customHeight="1" x14ac:dyDescent="0.25">
      <c r="A6568" t="s">
        <v>2054</v>
      </c>
      <c r="I6568" s="285" t="s">
        <v>1857</v>
      </c>
      <c r="J6568" t="s">
        <v>812</v>
      </c>
      <c r="K6568" s="300">
        <v>3553894</v>
      </c>
      <c r="L6568" s="286">
        <f>ROWS(K$5:K6568)</f>
        <v>6564</v>
      </c>
      <c r="M6568" s="286" t="str">
        <f>IF(I6568='5.1'!$E$5,TXM!L6568,"")</f>
        <v/>
      </c>
      <c r="N6568" t="str">
        <f>IFERROR(SMALL($M$5:$M$8000,ROWS($M$5:M6568)),"")</f>
        <v/>
      </c>
      <c r="P6568" t="s">
        <v>2054</v>
      </c>
    </row>
    <row r="6569" spans="1:16" ht="14.4" customHeight="1" x14ac:dyDescent="0.25">
      <c r="A6569" t="s">
        <v>2054</v>
      </c>
      <c r="I6569" s="285" t="s">
        <v>1857</v>
      </c>
      <c r="J6569" t="s">
        <v>776</v>
      </c>
      <c r="K6569" s="300">
        <v>3395397</v>
      </c>
      <c r="L6569" s="286">
        <f>ROWS(K$5:K6569)</f>
        <v>6565</v>
      </c>
      <c r="M6569" s="286" t="str">
        <f>IF(I6569='5.1'!$E$5,TXM!L6569,"")</f>
        <v/>
      </c>
      <c r="N6569" t="str">
        <f>IFERROR(SMALL($M$5:$M$8000,ROWS($M$5:M6569)),"")</f>
        <v/>
      </c>
      <c r="P6569" t="s">
        <v>2054</v>
      </c>
    </row>
    <row r="6570" spans="1:16" ht="14.4" customHeight="1" x14ac:dyDescent="0.25">
      <c r="A6570" t="s">
        <v>2054</v>
      </c>
      <c r="I6570" s="285" t="s">
        <v>1857</v>
      </c>
      <c r="J6570" t="s">
        <v>199</v>
      </c>
      <c r="K6570" s="300">
        <v>3216675</v>
      </c>
      <c r="L6570" s="286">
        <f>ROWS(K$5:K6570)</f>
        <v>6566</v>
      </c>
      <c r="M6570" s="286" t="str">
        <f>IF(I6570='5.1'!$E$5,TXM!L6570,"")</f>
        <v/>
      </c>
      <c r="N6570" t="str">
        <f>IFERROR(SMALL($M$5:$M$8000,ROWS($M$5:M6570)),"")</f>
        <v/>
      </c>
      <c r="P6570" t="s">
        <v>2054</v>
      </c>
    </row>
    <row r="6571" spans="1:16" ht="14.4" customHeight="1" x14ac:dyDescent="0.25">
      <c r="A6571" t="s">
        <v>2054</v>
      </c>
      <c r="I6571" s="285" t="s">
        <v>1857</v>
      </c>
      <c r="J6571" t="s">
        <v>107</v>
      </c>
      <c r="K6571" s="300">
        <v>3117706</v>
      </c>
      <c r="L6571" s="286">
        <f>ROWS(K$5:K6571)</f>
        <v>6567</v>
      </c>
      <c r="M6571" s="286" t="str">
        <f>IF(I6571='5.1'!$E$5,TXM!L6571,"")</f>
        <v/>
      </c>
      <c r="N6571" t="str">
        <f>IFERROR(SMALL($M$5:$M$8000,ROWS($M$5:M6571)),"")</f>
        <v/>
      </c>
      <c r="P6571" t="s">
        <v>2054</v>
      </c>
    </row>
    <row r="6572" spans="1:16" ht="14.4" customHeight="1" x14ac:dyDescent="0.25">
      <c r="A6572" t="s">
        <v>2054</v>
      </c>
      <c r="I6572" s="285" t="s">
        <v>1857</v>
      </c>
      <c r="J6572" t="s">
        <v>734</v>
      </c>
      <c r="K6572" s="300">
        <v>2715620</v>
      </c>
      <c r="L6572" s="286">
        <f>ROWS(K$5:K6572)</f>
        <v>6568</v>
      </c>
      <c r="M6572" s="286" t="str">
        <f>IF(I6572='5.1'!$E$5,TXM!L6572,"")</f>
        <v/>
      </c>
      <c r="N6572" t="str">
        <f>IFERROR(SMALL($M$5:$M$8000,ROWS($M$5:M6572)),"")</f>
        <v/>
      </c>
      <c r="P6572" t="s">
        <v>2054</v>
      </c>
    </row>
    <row r="6573" spans="1:16" ht="14.4" customHeight="1" x14ac:dyDescent="0.25">
      <c r="A6573" t="s">
        <v>2054</v>
      </c>
      <c r="I6573" s="285" t="s">
        <v>1857</v>
      </c>
      <c r="J6573" t="s">
        <v>705</v>
      </c>
      <c r="K6573" s="300">
        <v>2676361</v>
      </c>
      <c r="L6573" s="286">
        <f>ROWS(K$5:K6573)</f>
        <v>6569</v>
      </c>
      <c r="M6573" s="286" t="str">
        <f>IF(I6573='5.1'!$E$5,TXM!L6573,"")</f>
        <v/>
      </c>
      <c r="N6573" t="str">
        <f>IFERROR(SMALL($M$5:$M$8000,ROWS($M$5:M6573)),"")</f>
        <v/>
      </c>
      <c r="P6573" t="s">
        <v>2054</v>
      </c>
    </row>
    <row r="6574" spans="1:16" ht="14.4" customHeight="1" x14ac:dyDescent="0.25">
      <c r="A6574" t="s">
        <v>2054</v>
      </c>
      <c r="I6574" s="285" t="s">
        <v>1857</v>
      </c>
      <c r="J6574" t="s">
        <v>752</v>
      </c>
      <c r="K6574" s="300">
        <v>2373775</v>
      </c>
      <c r="L6574" s="286">
        <f>ROWS(K$5:K6574)</f>
        <v>6570</v>
      </c>
      <c r="M6574" s="286" t="str">
        <f>IF(I6574='5.1'!$E$5,TXM!L6574,"")</f>
        <v/>
      </c>
      <c r="N6574" t="str">
        <f>IFERROR(SMALL($M$5:$M$8000,ROWS($M$5:M6574)),"")</f>
        <v/>
      </c>
      <c r="P6574" t="s">
        <v>2054</v>
      </c>
    </row>
    <row r="6575" spans="1:16" ht="14.4" customHeight="1" x14ac:dyDescent="0.25">
      <c r="A6575" t="s">
        <v>2054</v>
      </c>
      <c r="I6575" s="285" t="s">
        <v>1857</v>
      </c>
      <c r="J6575" t="s">
        <v>756</v>
      </c>
      <c r="K6575" s="300">
        <v>2325508</v>
      </c>
      <c r="L6575" s="286">
        <f>ROWS(K$5:K6575)</f>
        <v>6571</v>
      </c>
      <c r="M6575" s="286" t="str">
        <f>IF(I6575='5.1'!$E$5,TXM!L6575,"")</f>
        <v/>
      </c>
      <c r="N6575" t="str">
        <f>IFERROR(SMALL($M$5:$M$8000,ROWS($M$5:M6575)),"")</f>
        <v/>
      </c>
      <c r="P6575" t="s">
        <v>2054</v>
      </c>
    </row>
    <row r="6576" spans="1:16" ht="14.4" customHeight="1" x14ac:dyDescent="0.25">
      <c r="A6576" t="s">
        <v>2054</v>
      </c>
      <c r="I6576" s="285" t="s">
        <v>1857</v>
      </c>
      <c r="J6576" t="s">
        <v>1087</v>
      </c>
      <c r="K6576" s="300">
        <v>2134281</v>
      </c>
      <c r="L6576" s="286">
        <f>ROWS(K$5:K6576)</f>
        <v>6572</v>
      </c>
      <c r="M6576" s="286" t="str">
        <f>IF(I6576='5.1'!$E$5,TXM!L6576,"")</f>
        <v/>
      </c>
      <c r="N6576" t="str">
        <f>IFERROR(SMALL($M$5:$M$8000,ROWS($M$5:M6576)),"")</f>
        <v/>
      </c>
      <c r="P6576" t="s">
        <v>2054</v>
      </c>
    </row>
    <row r="6577" spans="1:16" ht="14.4" customHeight="1" x14ac:dyDescent="0.25">
      <c r="A6577" t="s">
        <v>2054</v>
      </c>
      <c r="I6577" s="285" t="s">
        <v>1857</v>
      </c>
      <c r="J6577" t="s">
        <v>1092</v>
      </c>
      <c r="K6577" s="300">
        <v>2020389</v>
      </c>
      <c r="L6577" s="286">
        <f>ROWS(K$5:K6577)</f>
        <v>6573</v>
      </c>
      <c r="M6577" s="286" t="str">
        <f>IF(I6577='5.1'!$E$5,TXM!L6577,"")</f>
        <v/>
      </c>
      <c r="N6577" t="str">
        <f>IFERROR(SMALL($M$5:$M$8000,ROWS($M$5:M6577)),"")</f>
        <v/>
      </c>
      <c r="P6577" t="s">
        <v>2054</v>
      </c>
    </row>
    <row r="6578" spans="1:16" ht="14.4" customHeight="1" x14ac:dyDescent="0.25">
      <c r="A6578" t="s">
        <v>2054</v>
      </c>
      <c r="I6578" s="285" t="s">
        <v>1857</v>
      </c>
      <c r="J6578" t="s">
        <v>780</v>
      </c>
      <c r="K6578" s="300">
        <v>1918949</v>
      </c>
      <c r="L6578" s="286">
        <f>ROWS(K$5:K6578)</f>
        <v>6574</v>
      </c>
      <c r="M6578" s="286" t="str">
        <f>IF(I6578='5.1'!$E$5,TXM!L6578,"")</f>
        <v/>
      </c>
      <c r="N6578" t="str">
        <f>IFERROR(SMALL($M$5:$M$8000,ROWS($M$5:M6578)),"")</f>
        <v/>
      </c>
      <c r="P6578" t="s">
        <v>2054</v>
      </c>
    </row>
    <row r="6579" spans="1:16" ht="14.4" customHeight="1" x14ac:dyDescent="0.25">
      <c r="A6579" t="s">
        <v>2054</v>
      </c>
      <c r="I6579" s="285" t="s">
        <v>1857</v>
      </c>
      <c r="J6579" t="s">
        <v>818</v>
      </c>
      <c r="K6579" s="300">
        <v>1880855</v>
      </c>
      <c r="L6579" s="286">
        <f>ROWS(K$5:K6579)</f>
        <v>6575</v>
      </c>
      <c r="M6579" s="286" t="str">
        <f>IF(I6579='5.1'!$E$5,TXM!L6579,"")</f>
        <v/>
      </c>
      <c r="N6579" t="str">
        <f>IFERROR(SMALL($M$5:$M$8000,ROWS($M$5:M6579)),"")</f>
        <v/>
      </c>
      <c r="P6579" t="s">
        <v>2054</v>
      </c>
    </row>
    <row r="6580" spans="1:16" ht="14.4" customHeight="1" x14ac:dyDescent="0.25">
      <c r="A6580" t="s">
        <v>2054</v>
      </c>
      <c r="I6580" s="285" t="s">
        <v>1857</v>
      </c>
      <c r="J6580" t="s">
        <v>1088</v>
      </c>
      <c r="K6580" s="300">
        <v>1868727</v>
      </c>
      <c r="L6580" s="286">
        <f>ROWS(K$5:K6580)</f>
        <v>6576</v>
      </c>
      <c r="M6580" s="286" t="str">
        <f>IF(I6580='5.1'!$E$5,TXM!L6580,"")</f>
        <v/>
      </c>
      <c r="N6580" t="str">
        <f>IFERROR(SMALL($M$5:$M$8000,ROWS($M$5:M6580)),"")</f>
        <v/>
      </c>
      <c r="P6580" t="s">
        <v>2054</v>
      </c>
    </row>
    <row r="6581" spans="1:16" ht="14.4" customHeight="1" x14ac:dyDescent="0.25">
      <c r="A6581" t="s">
        <v>2054</v>
      </c>
      <c r="I6581" s="285" t="s">
        <v>1857</v>
      </c>
      <c r="J6581" t="s">
        <v>766</v>
      </c>
      <c r="K6581" s="300">
        <v>1625241</v>
      </c>
      <c r="L6581" s="286">
        <f>ROWS(K$5:K6581)</f>
        <v>6577</v>
      </c>
      <c r="M6581" s="286" t="str">
        <f>IF(I6581='5.1'!$E$5,TXM!L6581,"")</f>
        <v/>
      </c>
      <c r="N6581" t="str">
        <f>IFERROR(SMALL($M$5:$M$8000,ROWS($M$5:M6581)),"")</f>
        <v/>
      </c>
      <c r="P6581" t="s">
        <v>2054</v>
      </c>
    </row>
    <row r="6582" spans="1:16" ht="14.4" customHeight="1" x14ac:dyDescent="0.25">
      <c r="A6582" t="s">
        <v>2054</v>
      </c>
      <c r="I6582" s="285" t="s">
        <v>1857</v>
      </c>
      <c r="J6582" t="s">
        <v>772</v>
      </c>
      <c r="K6582" s="300">
        <v>1423674</v>
      </c>
      <c r="L6582" s="286">
        <f>ROWS(K$5:K6582)</f>
        <v>6578</v>
      </c>
      <c r="M6582" s="286" t="str">
        <f>IF(I6582='5.1'!$E$5,TXM!L6582,"")</f>
        <v/>
      </c>
      <c r="N6582" t="str">
        <f>IFERROR(SMALL($M$5:$M$8000,ROWS($M$5:M6582)),"")</f>
        <v/>
      </c>
      <c r="P6582" t="s">
        <v>2054</v>
      </c>
    </row>
    <row r="6583" spans="1:16" ht="14.4" customHeight="1" x14ac:dyDescent="0.25">
      <c r="A6583" t="s">
        <v>2054</v>
      </c>
      <c r="I6583" s="285" t="s">
        <v>1857</v>
      </c>
      <c r="J6583" t="s">
        <v>768</v>
      </c>
      <c r="K6583" s="300">
        <v>1312927</v>
      </c>
      <c r="L6583" s="286">
        <f>ROWS(K$5:K6583)</f>
        <v>6579</v>
      </c>
      <c r="M6583" s="286" t="str">
        <f>IF(I6583='5.1'!$E$5,TXM!L6583,"")</f>
        <v/>
      </c>
      <c r="N6583" t="str">
        <f>IFERROR(SMALL($M$5:$M$8000,ROWS($M$5:M6583)),"")</f>
        <v/>
      </c>
      <c r="P6583" t="s">
        <v>2054</v>
      </c>
    </row>
    <row r="6584" spans="1:16" ht="14.4" customHeight="1" x14ac:dyDescent="0.25">
      <c r="A6584" t="s">
        <v>2054</v>
      </c>
      <c r="I6584" s="285" t="s">
        <v>1857</v>
      </c>
      <c r="J6584" t="s">
        <v>999</v>
      </c>
      <c r="K6584" s="300">
        <v>1293750</v>
      </c>
      <c r="L6584" s="286">
        <f>ROWS(K$5:K6584)</f>
        <v>6580</v>
      </c>
      <c r="M6584" s="286" t="str">
        <f>IF(I6584='5.1'!$E$5,TXM!L6584,"")</f>
        <v/>
      </c>
      <c r="N6584" t="str">
        <f>IFERROR(SMALL($M$5:$M$8000,ROWS($M$5:M6584)),"")</f>
        <v/>
      </c>
      <c r="P6584" t="s">
        <v>2054</v>
      </c>
    </row>
    <row r="6585" spans="1:16" ht="14.4" customHeight="1" x14ac:dyDescent="0.25">
      <c r="A6585" t="s">
        <v>2054</v>
      </c>
      <c r="I6585" s="285" t="s">
        <v>1857</v>
      </c>
      <c r="J6585" t="s">
        <v>110</v>
      </c>
      <c r="K6585" s="300">
        <v>1279139</v>
      </c>
      <c r="L6585" s="286">
        <f>ROWS(K$5:K6585)</f>
        <v>6581</v>
      </c>
      <c r="M6585" s="286" t="str">
        <f>IF(I6585='5.1'!$E$5,TXM!L6585,"")</f>
        <v/>
      </c>
      <c r="N6585" t="str">
        <f>IFERROR(SMALL($M$5:$M$8000,ROWS($M$5:M6585)),"")</f>
        <v/>
      </c>
      <c r="P6585" t="s">
        <v>2054</v>
      </c>
    </row>
    <row r="6586" spans="1:16" ht="14.4" customHeight="1" x14ac:dyDescent="0.25">
      <c r="A6586" t="s">
        <v>2054</v>
      </c>
      <c r="I6586" s="285" t="s">
        <v>1857</v>
      </c>
      <c r="J6586" t="s">
        <v>109</v>
      </c>
      <c r="K6586" s="300">
        <v>1233549</v>
      </c>
      <c r="L6586" s="286">
        <f>ROWS(K$5:K6586)</f>
        <v>6582</v>
      </c>
      <c r="M6586" s="286" t="str">
        <f>IF(I6586='5.1'!$E$5,TXM!L6586,"")</f>
        <v/>
      </c>
      <c r="N6586" t="str">
        <f>IFERROR(SMALL($M$5:$M$8000,ROWS($M$5:M6586)),"")</f>
        <v/>
      </c>
      <c r="P6586" t="s">
        <v>2054</v>
      </c>
    </row>
    <row r="6587" spans="1:16" ht="14.4" customHeight="1" x14ac:dyDescent="0.25">
      <c r="A6587" t="s">
        <v>2054</v>
      </c>
      <c r="I6587" s="285" t="s">
        <v>1857</v>
      </c>
      <c r="J6587" t="s">
        <v>1083</v>
      </c>
      <c r="K6587" s="300">
        <v>1153375</v>
      </c>
      <c r="L6587" s="286">
        <f>ROWS(K$5:K6587)</f>
        <v>6583</v>
      </c>
      <c r="M6587" s="286" t="str">
        <f>IF(I6587='5.1'!$E$5,TXM!L6587,"")</f>
        <v/>
      </c>
      <c r="N6587" t="str">
        <f>IFERROR(SMALL($M$5:$M$8000,ROWS($M$5:M6587)),"")</f>
        <v/>
      </c>
      <c r="P6587" t="s">
        <v>2054</v>
      </c>
    </row>
    <row r="6588" spans="1:16" ht="14.4" customHeight="1" x14ac:dyDescent="0.25">
      <c r="A6588" t="s">
        <v>2054</v>
      </c>
      <c r="I6588" s="285" t="s">
        <v>1857</v>
      </c>
      <c r="J6588" t="s">
        <v>770</v>
      </c>
      <c r="K6588" s="300">
        <v>1044708</v>
      </c>
      <c r="L6588" s="286">
        <f>ROWS(K$5:K6588)</f>
        <v>6584</v>
      </c>
      <c r="M6588" s="286" t="str">
        <f>IF(I6588='5.1'!$E$5,TXM!L6588,"")</f>
        <v/>
      </c>
      <c r="N6588" t="str">
        <f>IFERROR(SMALL($M$5:$M$8000,ROWS($M$5:M6588)),"")</f>
        <v/>
      </c>
      <c r="P6588" t="s">
        <v>2054</v>
      </c>
    </row>
    <row r="6589" spans="1:16" ht="14.4" customHeight="1" x14ac:dyDescent="0.25">
      <c r="A6589" t="s">
        <v>2054</v>
      </c>
      <c r="I6589" s="285" t="s">
        <v>1857</v>
      </c>
      <c r="J6589" t="s">
        <v>113</v>
      </c>
      <c r="K6589" s="300">
        <v>867291</v>
      </c>
      <c r="L6589" s="286">
        <f>ROWS(K$5:K6589)</f>
        <v>6585</v>
      </c>
      <c r="M6589" s="286" t="str">
        <f>IF(I6589='5.1'!$E$5,TXM!L6589,"")</f>
        <v/>
      </c>
      <c r="N6589" t="str">
        <f>IFERROR(SMALL($M$5:$M$8000,ROWS($M$5:M6589)),"")</f>
        <v/>
      </c>
      <c r="P6589" t="s">
        <v>2054</v>
      </c>
    </row>
    <row r="6590" spans="1:16" ht="14.4" customHeight="1" x14ac:dyDescent="0.25">
      <c r="A6590" t="s">
        <v>2054</v>
      </c>
      <c r="I6590" s="285" t="s">
        <v>1857</v>
      </c>
      <c r="J6590" t="s">
        <v>1098</v>
      </c>
      <c r="K6590" s="300">
        <v>814302</v>
      </c>
      <c r="L6590" s="286">
        <f>ROWS(K$5:K6590)</f>
        <v>6586</v>
      </c>
      <c r="M6590" s="286" t="str">
        <f>IF(I6590='5.1'!$E$5,TXM!L6590,"")</f>
        <v/>
      </c>
      <c r="N6590" t="str">
        <f>IFERROR(SMALL($M$5:$M$8000,ROWS($M$5:M6590)),"")</f>
        <v/>
      </c>
      <c r="P6590" t="s">
        <v>2054</v>
      </c>
    </row>
    <row r="6591" spans="1:16" ht="14.4" customHeight="1" x14ac:dyDescent="0.25">
      <c r="A6591" t="s">
        <v>2054</v>
      </c>
      <c r="I6591" s="285" t="s">
        <v>1857</v>
      </c>
      <c r="J6591" t="s">
        <v>1082</v>
      </c>
      <c r="K6591" s="300">
        <v>548793</v>
      </c>
      <c r="L6591" s="286">
        <f>ROWS(K$5:K6591)</f>
        <v>6587</v>
      </c>
      <c r="M6591" s="286" t="str">
        <f>IF(I6591='5.1'!$E$5,TXM!L6591,"")</f>
        <v/>
      </c>
      <c r="N6591" t="str">
        <f>IFERROR(SMALL($M$5:$M$8000,ROWS($M$5:M6591)),"")</f>
        <v/>
      </c>
      <c r="P6591" t="s">
        <v>2054</v>
      </c>
    </row>
    <row r="6592" spans="1:16" ht="14.4" customHeight="1" x14ac:dyDescent="0.25">
      <c r="A6592" t="s">
        <v>2054</v>
      </c>
      <c r="I6592" s="285" t="s">
        <v>1857</v>
      </c>
      <c r="J6592" t="s">
        <v>102</v>
      </c>
      <c r="K6592" s="300">
        <v>500118</v>
      </c>
      <c r="L6592" s="286">
        <f>ROWS(K$5:K6592)</f>
        <v>6588</v>
      </c>
      <c r="M6592" s="286" t="str">
        <f>IF(I6592='5.1'!$E$5,TXM!L6592,"")</f>
        <v/>
      </c>
      <c r="N6592" t="str">
        <f>IFERROR(SMALL($M$5:$M$8000,ROWS($M$5:M6592)),"")</f>
        <v/>
      </c>
      <c r="P6592" t="s">
        <v>2054</v>
      </c>
    </row>
    <row r="6593" spans="1:16" ht="14.4" customHeight="1" x14ac:dyDescent="0.25">
      <c r="A6593" t="s">
        <v>2054</v>
      </c>
      <c r="I6593" s="285" t="s">
        <v>1857</v>
      </c>
      <c r="J6593" t="s">
        <v>115</v>
      </c>
      <c r="K6593" s="300">
        <v>422969</v>
      </c>
      <c r="L6593" s="286">
        <f>ROWS(K$5:K6593)</f>
        <v>6589</v>
      </c>
      <c r="M6593" s="286" t="str">
        <f>IF(I6593='5.1'!$E$5,TXM!L6593,"")</f>
        <v/>
      </c>
      <c r="N6593" t="str">
        <f>IFERROR(SMALL($M$5:$M$8000,ROWS($M$5:M6593)),"")</f>
        <v/>
      </c>
      <c r="P6593" t="s">
        <v>2054</v>
      </c>
    </row>
    <row r="6594" spans="1:16" ht="14.4" customHeight="1" x14ac:dyDescent="0.25">
      <c r="A6594" t="s">
        <v>2054</v>
      </c>
      <c r="I6594" s="285" t="s">
        <v>1857</v>
      </c>
      <c r="J6594" t="s">
        <v>1094</v>
      </c>
      <c r="K6594" s="300">
        <v>392330</v>
      </c>
      <c r="L6594" s="286">
        <f>ROWS(K$5:K6594)</f>
        <v>6590</v>
      </c>
      <c r="M6594" s="286" t="str">
        <f>IF(I6594='5.1'!$E$5,TXM!L6594,"")</f>
        <v/>
      </c>
      <c r="N6594" t="str">
        <f>IFERROR(SMALL($M$5:$M$8000,ROWS($M$5:M6594)),"")</f>
        <v/>
      </c>
      <c r="P6594" t="s">
        <v>2054</v>
      </c>
    </row>
    <row r="6595" spans="1:16" ht="14.4" customHeight="1" x14ac:dyDescent="0.25">
      <c r="A6595" t="s">
        <v>2054</v>
      </c>
      <c r="I6595" s="285" t="s">
        <v>1857</v>
      </c>
      <c r="J6595" t="s">
        <v>114</v>
      </c>
      <c r="K6595" s="300">
        <v>377205</v>
      </c>
      <c r="L6595" s="286">
        <f>ROWS(K$5:K6595)</f>
        <v>6591</v>
      </c>
      <c r="M6595" s="286" t="str">
        <f>IF(I6595='5.1'!$E$5,TXM!L6595,"")</f>
        <v/>
      </c>
      <c r="N6595" t="str">
        <f>IFERROR(SMALL($M$5:$M$8000,ROWS($M$5:M6595)),"")</f>
        <v/>
      </c>
      <c r="P6595" t="s">
        <v>2054</v>
      </c>
    </row>
    <row r="6596" spans="1:16" ht="14.4" customHeight="1" x14ac:dyDescent="0.25">
      <c r="A6596" t="s">
        <v>2054</v>
      </c>
      <c r="I6596" s="285" t="s">
        <v>1857</v>
      </c>
      <c r="J6596" t="s">
        <v>106</v>
      </c>
      <c r="K6596" s="300">
        <v>333065</v>
      </c>
      <c r="L6596" s="286">
        <f>ROWS(K$5:K6596)</f>
        <v>6592</v>
      </c>
      <c r="M6596" s="286" t="str">
        <f>IF(I6596='5.1'!$E$5,TXM!L6596,"")</f>
        <v/>
      </c>
      <c r="N6596" t="str">
        <f>IFERROR(SMALL($M$5:$M$8000,ROWS($M$5:M6596)),"")</f>
        <v/>
      </c>
      <c r="P6596" t="s">
        <v>2054</v>
      </c>
    </row>
    <row r="6597" spans="1:16" ht="14.4" customHeight="1" x14ac:dyDescent="0.25">
      <c r="A6597" t="s">
        <v>2054</v>
      </c>
      <c r="I6597" s="285" t="s">
        <v>1857</v>
      </c>
      <c r="J6597" t="s">
        <v>1078</v>
      </c>
      <c r="K6597" s="300">
        <v>310554</v>
      </c>
      <c r="L6597" s="286">
        <f>ROWS(K$5:K6597)</f>
        <v>6593</v>
      </c>
      <c r="M6597" s="286" t="str">
        <f>IF(I6597='5.1'!$E$5,TXM!L6597,"")</f>
        <v/>
      </c>
      <c r="N6597" t="str">
        <f>IFERROR(SMALL($M$5:$M$8000,ROWS($M$5:M6597)),"")</f>
        <v/>
      </c>
      <c r="P6597" t="s">
        <v>2054</v>
      </c>
    </row>
    <row r="6598" spans="1:16" ht="14.4" customHeight="1" x14ac:dyDescent="0.25">
      <c r="A6598" t="s">
        <v>2054</v>
      </c>
      <c r="I6598" s="285" t="s">
        <v>1857</v>
      </c>
      <c r="J6598" t="s">
        <v>111</v>
      </c>
      <c r="K6598" s="300">
        <v>292461</v>
      </c>
      <c r="L6598" s="286">
        <f>ROWS(K$5:K6598)</f>
        <v>6594</v>
      </c>
      <c r="M6598" s="286" t="str">
        <f>IF(I6598='5.1'!$E$5,TXM!L6598,"")</f>
        <v/>
      </c>
      <c r="N6598" t="str">
        <f>IFERROR(SMALL($M$5:$M$8000,ROWS($M$5:M6598)),"")</f>
        <v/>
      </c>
      <c r="P6598" t="s">
        <v>2054</v>
      </c>
    </row>
    <row r="6599" spans="1:16" ht="14.4" customHeight="1" x14ac:dyDescent="0.25">
      <c r="A6599" t="s">
        <v>2054</v>
      </c>
      <c r="I6599" s="285" t="s">
        <v>1857</v>
      </c>
      <c r="J6599" t="s">
        <v>105</v>
      </c>
      <c r="K6599" s="300">
        <v>274578</v>
      </c>
      <c r="L6599" s="286">
        <f>ROWS(K$5:K6599)</f>
        <v>6595</v>
      </c>
      <c r="M6599" s="286" t="str">
        <f>IF(I6599='5.1'!$E$5,TXM!L6599,"")</f>
        <v/>
      </c>
      <c r="N6599" t="str">
        <f>IFERROR(SMALL($M$5:$M$8000,ROWS($M$5:M6599)),"")</f>
        <v/>
      </c>
      <c r="P6599" t="s">
        <v>2054</v>
      </c>
    </row>
    <row r="6600" spans="1:16" ht="14.4" customHeight="1" x14ac:dyDescent="0.25">
      <c r="A6600" t="s">
        <v>2054</v>
      </c>
      <c r="I6600" s="285" t="s">
        <v>1857</v>
      </c>
      <c r="J6600" t="s">
        <v>1084</v>
      </c>
      <c r="K6600" s="300">
        <v>217218</v>
      </c>
      <c r="L6600" s="286">
        <f>ROWS(K$5:K6600)</f>
        <v>6596</v>
      </c>
      <c r="M6600" s="286" t="str">
        <f>IF(I6600='5.1'!$E$5,TXM!L6600,"")</f>
        <v/>
      </c>
      <c r="N6600" t="str">
        <f>IFERROR(SMALL($M$5:$M$8000,ROWS($M$5:M6600)),"")</f>
        <v/>
      </c>
      <c r="P6600" t="s">
        <v>2054</v>
      </c>
    </row>
    <row r="6601" spans="1:16" ht="14.4" customHeight="1" x14ac:dyDescent="0.25">
      <c r="A6601" t="s">
        <v>2054</v>
      </c>
      <c r="I6601" s="285" t="s">
        <v>1857</v>
      </c>
      <c r="J6601" t="s">
        <v>742</v>
      </c>
      <c r="K6601" s="300">
        <v>212351</v>
      </c>
      <c r="L6601" s="286">
        <f>ROWS(K$5:K6601)</f>
        <v>6597</v>
      </c>
      <c r="M6601" s="286" t="str">
        <f>IF(I6601='5.1'!$E$5,TXM!L6601,"")</f>
        <v/>
      </c>
      <c r="N6601" t="str">
        <f>IFERROR(SMALL($M$5:$M$8000,ROWS($M$5:M6601)),"")</f>
        <v/>
      </c>
      <c r="P6601" t="s">
        <v>2054</v>
      </c>
    </row>
    <row r="6602" spans="1:16" ht="14.4" customHeight="1" x14ac:dyDescent="0.25">
      <c r="A6602" t="s">
        <v>2054</v>
      </c>
      <c r="I6602" s="285" t="s">
        <v>1857</v>
      </c>
      <c r="J6602" t="s">
        <v>108</v>
      </c>
      <c r="K6602" s="300">
        <v>208185</v>
      </c>
      <c r="L6602" s="286">
        <f>ROWS(K$5:K6602)</f>
        <v>6598</v>
      </c>
      <c r="M6602" s="286" t="str">
        <f>IF(I6602='5.1'!$E$5,TXM!L6602,"")</f>
        <v/>
      </c>
      <c r="N6602" t="str">
        <f>IFERROR(SMALL($M$5:$M$8000,ROWS($M$5:M6602)),"")</f>
        <v/>
      </c>
      <c r="P6602" t="s">
        <v>2054</v>
      </c>
    </row>
    <row r="6603" spans="1:16" ht="14.4" customHeight="1" x14ac:dyDescent="0.25">
      <c r="A6603" t="s">
        <v>2054</v>
      </c>
      <c r="I6603" s="285" t="s">
        <v>1857</v>
      </c>
      <c r="J6603" t="s">
        <v>814</v>
      </c>
      <c r="K6603" s="300">
        <v>96360</v>
      </c>
      <c r="L6603" s="286">
        <f>ROWS(K$5:K6603)</f>
        <v>6599</v>
      </c>
      <c r="M6603" s="286" t="str">
        <f>IF(I6603='5.1'!$E$5,TXM!L6603,"")</f>
        <v/>
      </c>
      <c r="N6603" t="str">
        <f>IFERROR(SMALL($M$5:$M$8000,ROWS($M$5:M6603)),"")</f>
        <v/>
      </c>
      <c r="P6603" t="s">
        <v>2054</v>
      </c>
    </row>
    <row r="6604" spans="1:16" ht="14.4" customHeight="1" x14ac:dyDescent="0.25">
      <c r="A6604" t="s">
        <v>2054</v>
      </c>
      <c r="I6604" s="285" t="s">
        <v>1857</v>
      </c>
      <c r="J6604" t="s">
        <v>823</v>
      </c>
      <c r="K6604" s="300">
        <v>87322</v>
      </c>
      <c r="L6604" s="286">
        <f>ROWS(K$5:K6604)</f>
        <v>6600</v>
      </c>
      <c r="M6604" s="286" t="str">
        <f>IF(I6604='5.1'!$E$5,TXM!L6604,"")</f>
        <v/>
      </c>
      <c r="N6604" t="str">
        <f>IFERROR(SMALL($M$5:$M$8000,ROWS($M$5:M6604)),"")</f>
        <v/>
      </c>
      <c r="P6604" t="s">
        <v>2054</v>
      </c>
    </row>
    <row r="6605" spans="1:16" ht="14.4" customHeight="1" x14ac:dyDescent="0.25">
      <c r="A6605" t="s">
        <v>2054</v>
      </c>
      <c r="I6605" s="285" t="s">
        <v>1857</v>
      </c>
      <c r="J6605" t="s">
        <v>197</v>
      </c>
      <c r="K6605" s="300">
        <v>67794</v>
      </c>
      <c r="L6605" s="286">
        <f>ROWS(K$5:K6605)</f>
        <v>6601</v>
      </c>
      <c r="M6605" s="286" t="str">
        <f>IF(I6605='5.1'!$E$5,TXM!L6605,"")</f>
        <v/>
      </c>
      <c r="N6605" t="str">
        <f>IFERROR(SMALL($M$5:$M$8000,ROWS($M$5:M6605)),"")</f>
        <v/>
      </c>
      <c r="P6605" t="s">
        <v>2054</v>
      </c>
    </row>
    <row r="6606" spans="1:16" ht="14.4" customHeight="1" x14ac:dyDescent="0.25">
      <c r="A6606" t="s">
        <v>2054</v>
      </c>
      <c r="I6606" s="285" t="s">
        <v>1857</v>
      </c>
      <c r="J6606" t="s">
        <v>104</v>
      </c>
      <c r="K6606" s="300">
        <v>64594</v>
      </c>
      <c r="L6606" s="286">
        <f>ROWS(K$5:K6606)</f>
        <v>6602</v>
      </c>
      <c r="M6606" s="286" t="str">
        <f>IF(I6606='5.1'!$E$5,TXM!L6606,"")</f>
        <v/>
      </c>
      <c r="N6606" t="str">
        <f>IFERROR(SMALL($M$5:$M$8000,ROWS($M$5:M6606)),"")</f>
        <v/>
      </c>
      <c r="P6606" t="s">
        <v>2054</v>
      </c>
    </row>
    <row r="6607" spans="1:16" ht="14.4" customHeight="1" x14ac:dyDescent="0.25">
      <c r="A6607" t="s">
        <v>2054</v>
      </c>
      <c r="I6607" s="285" t="s">
        <v>1857</v>
      </c>
      <c r="J6607" t="s">
        <v>740</v>
      </c>
      <c r="K6607" s="300">
        <v>62604</v>
      </c>
      <c r="L6607" s="286">
        <f>ROWS(K$5:K6607)</f>
        <v>6603</v>
      </c>
      <c r="M6607" s="286" t="str">
        <f>IF(I6607='5.1'!$E$5,TXM!L6607,"")</f>
        <v/>
      </c>
      <c r="N6607" t="str">
        <f>IFERROR(SMALL($M$5:$M$8000,ROWS($M$5:M6607)),"")</f>
        <v/>
      </c>
      <c r="P6607" t="s">
        <v>2054</v>
      </c>
    </row>
    <row r="6608" spans="1:16" ht="14.4" customHeight="1" x14ac:dyDescent="0.25">
      <c r="A6608" t="s">
        <v>2054</v>
      </c>
      <c r="I6608" s="285" t="s">
        <v>1857</v>
      </c>
      <c r="J6608" t="s">
        <v>744</v>
      </c>
      <c r="K6608" s="300">
        <v>37947</v>
      </c>
      <c r="L6608" s="286">
        <f>ROWS(K$5:K6608)</f>
        <v>6604</v>
      </c>
      <c r="M6608" s="286" t="str">
        <f>IF(I6608='5.1'!$E$5,TXM!L6608,"")</f>
        <v/>
      </c>
      <c r="N6608" t="str">
        <f>IFERROR(SMALL($M$5:$M$8000,ROWS($M$5:M6608)),"")</f>
        <v/>
      </c>
      <c r="P6608" t="s">
        <v>2054</v>
      </c>
    </row>
    <row r="6609" spans="1:16" ht="14.4" customHeight="1" x14ac:dyDescent="0.25">
      <c r="A6609" t="s">
        <v>2054</v>
      </c>
      <c r="I6609" s="285" t="s">
        <v>1857</v>
      </c>
      <c r="J6609" t="s">
        <v>794</v>
      </c>
      <c r="K6609" s="300">
        <v>13859</v>
      </c>
      <c r="L6609" s="286">
        <f>ROWS(K$5:K6609)</f>
        <v>6605</v>
      </c>
      <c r="M6609" s="286" t="str">
        <f>IF(I6609='5.1'!$E$5,TXM!L6609,"")</f>
        <v/>
      </c>
      <c r="N6609" t="str">
        <f>IFERROR(SMALL($M$5:$M$8000,ROWS($M$5:M6609)),"")</f>
        <v/>
      </c>
      <c r="P6609" t="s">
        <v>2054</v>
      </c>
    </row>
    <row r="6610" spans="1:16" ht="14.4" customHeight="1" x14ac:dyDescent="0.25">
      <c r="A6610" t="s">
        <v>2054</v>
      </c>
      <c r="I6610" s="285" t="s">
        <v>1857</v>
      </c>
      <c r="J6610" t="s">
        <v>1091</v>
      </c>
      <c r="K6610" s="300">
        <v>12814</v>
      </c>
      <c r="L6610" s="286">
        <f>ROWS(K$5:K6610)</f>
        <v>6606</v>
      </c>
      <c r="M6610" s="286" t="str">
        <f>IF(I6610='5.1'!$E$5,TXM!L6610,"")</f>
        <v/>
      </c>
      <c r="N6610" t="str">
        <f>IFERROR(SMALL($M$5:$M$8000,ROWS($M$5:M6610)),"")</f>
        <v/>
      </c>
      <c r="P6610" t="s">
        <v>2054</v>
      </c>
    </row>
    <row r="6611" spans="1:16" ht="14.4" customHeight="1" x14ac:dyDescent="0.25">
      <c r="A6611" t="s">
        <v>2054</v>
      </c>
      <c r="I6611" s="285" t="s">
        <v>1857</v>
      </c>
      <c r="J6611" t="s">
        <v>198</v>
      </c>
      <c r="K6611" s="300">
        <v>8550</v>
      </c>
      <c r="L6611" s="286">
        <f>ROWS(K$5:K6611)</f>
        <v>6607</v>
      </c>
      <c r="M6611" s="286" t="str">
        <f>IF(I6611='5.1'!$E$5,TXM!L6611,"")</f>
        <v/>
      </c>
      <c r="N6611" t="str">
        <f>IFERROR(SMALL($M$5:$M$8000,ROWS($M$5:M6611)),"")</f>
        <v/>
      </c>
      <c r="P6611" t="s">
        <v>2054</v>
      </c>
    </row>
    <row r="6612" spans="1:16" ht="14.4" customHeight="1" x14ac:dyDescent="0.25">
      <c r="A6612" t="s">
        <v>2054</v>
      </c>
      <c r="I6612" s="285" t="s">
        <v>1857</v>
      </c>
      <c r="J6612" t="s">
        <v>116</v>
      </c>
      <c r="K6612" s="300">
        <v>4606</v>
      </c>
      <c r="L6612" s="286">
        <f>ROWS(K$5:K6612)</f>
        <v>6608</v>
      </c>
      <c r="M6612" s="286" t="str">
        <f>IF(I6612='5.1'!$E$5,TXM!L6612,"")</f>
        <v/>
      </c>
      <c r="N6612" t="str">
        <f>IFERROR(SMALL($M$5:$M$8000,ROWS($M$5:M6612)),"")</f>
        <v/>
      </c>
      <c r="P6612" t="s">
        <v>2054</v>
      </c>
    </row>
    <row r="6613" spans="1:16" ht="14.4" customHeight="1" x14ac:dyDescent="0.25">
      <c r="A6613" t="s">
        <v>2054</v>
      </c>
      <c r="I6613" s="285" t="s">
        <v>2034</v>
      </c>
      <c r="J6613" t="s">
        <v>1093</v>
      </c>
      <c r="K6613" s="300">
        <v>182758573</v>
      </c>
      <c r="L6613" s="286">
        <f>ROWS(K$5:K6613)</f>
        <v>6609</v>
      </c>
      <c r="M6613" s="286" t="str">
        <f>IF(I6613='5.1'!$E$5,TXM!L6613,"")</f>
        <v/>
      </c>
      <c r="N6613" t="str">
        <f>IFERROR(SMALL($M$5:$M$8000,ROWS($M$5:M6613)),"")</f>
        <v/>
      </c>
      <c r="P6613" t="s">
        <v>2054</v>
      </c>
    </row>
    <row r="6614" spans="1:16" ht="14.4" customHeight="1" x14ac:dyDescent="0.25">
      <c r="A6614" t="s">
        <v>2054</v>
      </c>
      <c r="I6614" s="285" t="s">
        <v>2034</v>
      </c>
      <c r="J6614" t="s">
        <v>106</v>
      </c>
      <c r="K6614" s="300">
        <v>119582893</v>
      </c>
      <c r="L6614" s="286">
        <f>ROWS(K$5:K6614)</f>
        <v>6610</v>
      </c>
      <c r="M6614" s="286" t="str">
        <f>IF(I6614='5.1'!$E$5,TXM!L6614,"")</f>
        <v/>
      </c>
      <c r="N6614" t="str">
        <f>IFERROR(SMALL($M$5:$M$8000,ROWS($M$5:M6614)),"")</f>
        <v/>
      </c>
      <c r="P6614" t="s">
        <v>2054</v>
      </c>
    </row>
    <row r="6615" spans="1:16" ht="14.4" customHeight="1" x14ac:dyDescent="0.25">
      <c r="A6615" t="s">
        <v>2054</v>
      </c>
      <c r="I6615" s="285" t="s">
        <v>2034</v>
      </c>
      <c r="J6615" t="s">
        <v>107</v>
      </c>
      <c r="K6615" s="300">
        <v>23076639</v>
      </c>
      <c r="L6615" s="286">
        <f>ROWS(K$5:K6615)</f>
        <v>6611</v>
      </c>
      <c r="M6615" s="286" t="str">
        <f>IF(I6615='5.1'!$E$5,TXM!L6615,"")</f>
        <v/>
      </c>
      <c r="N6615" t="str">
        <f>IFERROR(SMALL($M$5:$M$8000,ROWS($M$5:M6615)),"")</f>
        <v/>
      </c>
      <c r="P6615" t="s">
        <v>2054</v>
      </c>
    </row>
    <row r="6616" spans="1:16" ht="14.4" customHeight="1" x14ac:dyDescent="0.25">
      <c r="A6616" t="s">
        <v>2054</v>
      </c>
      <c r="I6616" s="285" t="s">
        <v>2034</v>
      </c>
      <c r="J6616" t="s">
        <v>808</v>
      </c>
      <c r="K6616" s="300">
        <v>8174179</v>
      </c>
      <c r="L6616" s="286">
        <f>ROWS(K$5:K6616)</f>
        <v>6612</v>
      </c>
      <c r="M6616" s="286" t="str">
        <f>IF(I6616='5.1'!$E$5,TXM!L6616,"")</f>
        <v/>
      </c>
      <c r="N6616" t="str">
        <f>IFERROR(SMALL($M$5:$M$8000,ROWS($M$5:M6616)),"")</f>
        <v/>
      </c>
      <c r="P6616" t="s">
        <v>2054</v>
      </c>
    </row>
    <row r="6617" spans="1:16" ht="14.4" customHeight="1" x14ac:dyDescent="0.25">
      <c r="A6617" t="s">
        <v>2054</v>
      </c>
      <c r="I6617" s="285" t="s">
        <v>2034</v>
      </c>
      <c r="J6617" t="s">
        <v>997</v>
      </c>
      <c r="K6617" s="300">
        <v>5607620</v>
      </c>
      <c r="L6617" s="286">
        <f>ROWS(K$5:K6617)</f>
        <v>6613</v>
      </c>
      <c r="M6617" s="286" t="str">
        <f>IF(I6617='5.1'!$E$5,TXM!L6617,"")</f>
        <v/>
      </c>
      <c r="N6617" t="str">
        <f>IFERROR(SMALL($M$5:$M$8000,ROWS($M$5:M6617)),"")</f>
        <v/>
      </c>
      <c r="P6617" t="s">
        <v>2054</v>
      </c>
    </row>
    <row r="6618" spans="1:16" ht="14.4" customHeight="1" x14ac:dyDescent="0.25">
      <c r="A6618" t="s">
        <v>2054</v>
      </c>
      <c r="I6618" s="285" t="s">
        <v>2034</v>
      </c>
      <c r="J6618" t="s">
        <v>1079</v>
      </c>
      <c r="K6618" s="300">
        <v>5185210</v>
      </c>
      <c r="L6618" s="286">
        <f>ROWS(K$5:K6618)</f>
        <v>6614</v>
      </c>
      <c r="M6618" s="286" t="str">
        <f>IF(I6618='5.1'!$E$5,TXM!L6618,"")</f>
        <v/>
      </c>
      <c r="N6618" t="str">
        <f>IFERROR(SMALL($M$5:$M$8000,ROWS($M$5:M6618)),"")</f>
        <v/>
      </c>
      <c r="P6618" t="s">
        <v>2054</v>
      </c>
    </row>
    <row r="6619" spans="1:16" ht="14.4" customHeight="1" x14ac:dyDescent="0.25">
      <c r="A6619" t="s">
        <v>2054</v>
      </c>
      <c r="I6619" s="285" t="s">
        <v>2034</v>
      </c>
      <c r="J6619" t="s">
        <v>1080</v>
      </c>
      <c r="K6619" s="300">
        <v>4341728</v>
      </c>
      <c r="L6619" s="286">
        <f>ROWS(K$5:K6619)</f>
        <v>6615</v>
      </c>
      <c r="M6619" s="286" t="str">
        <f>IF(I6619='5.1'!$E$5,TXM!L6619,"")</f>
        <v/>
      </c>
      <c r="N6619" t="str">
        <f>IFERROR(SMALL($M$5:$M$8000,ROWS($M$5:M6619)),"")</f>
        <v/>
      </c>
      <c r="P6619" t="s">
        <v>2054</v>
      </c>
    </row>
    <row r="6620" spans="1:16" ht="14.4" customHeight="1" x14ac:dyDescent="0.25">
      <c r="A6620" t="s">
        <v>2054</v>
      </c>
      <c r="I6620" s="285" t="s">
        <v>2034</v>
      </c>
      <c r="J6620" t="s">
        <v>104</v>
      </c>
      <c r="K6620" s="300">
        <v>2781323</v>
      </c>
      <c r="L6620" s="286">
        <f>ROWS(K$5:K6620)</f>
        <v>6616</v>
      </c>
      <c r="M6620" s="286" t="str">
        <f>IF(I6620='5.1'!$E$5,TXM!L6620,"")</f>
        <v/>
      </c>
      <c r="N6620" t="str">
        <f>IFERROR(SMALL($M$5:$M$8000,ROWS($M$5:M6620)),"")</f>
        <v/>
      </c>
      <c r="P6620" t="s">
        <v>2054</v>
      </c>
    </row>
    <row r="6621" spans="1:16" ht="14.4" customHeight="1" x14ac:dyDescent="0.25">
      <c r="A6621" t="s">
        <v>2054</v>
      </c>
      <c r="I6621" s="285" t="s">
        <v>2034</v>
      </c>
      <c r="J6621" t="s">
        <v>1090</v>
      </c>
      <c r="K6621" s="300">
        <v>1984125</v>
      </c>
      <c r="L6621" s="286">
        <f>ROWS(K$5:K6621)</f>
        <v>6617</v>
      </c>
      <c r="M6621" s="286" t="str">
        <f>IF(I6621='5.1'!$E$5,TXM!L6621,"")</f>
        <v/>
      </c>
      <c r="N6621" t="str">
        <f>IFERROR(SMALL($M$5:$M$8000,ROWS($M$5:M6621)),"")</f>
        <v/>
      </c>
      <c r="P6621" t="s">
        <v>2054</v>
      </c>
    </row>
    <row r="6622" spans="1:16" ht="14.4" customHeight="1" x14ac:dyDescent="0.25">
      <c r="A6622" t="s">
        <v>2054</v>
      </c>
      <c r="I6622" s="285" t="s">
        <v>2034</v>
      </c>
      <c r="J6622" t="s">
        <v>118</v>
      </c>
      <c r="K6622" s="300">
        <v>1893669</v>
      </c>
      <c r="L6622" s="286">
        <f>ROWS(K$5:K6622)</f>
        <v>6618</v>
      </c>
      <c r="M6622" s="286" t="str">
        <f>IF(I6622='5.1'!$E$5,TXM!L6622,"")</f>
        <v/>
      </c>
      <c r="N6622" t="str">
        <f>IFERROR(SMALL($M$5:$M$8000,ROWS($M$5:M6622)),"")</f>
        <v/>
      </c>
      <c r="P6622" t="s">
        <v>2054</v>
      </c>
    </row>
    <row r="6623" spans="1:16" ht="14.4" customHeight="1" x14ac:dyDescent="0.25">
      <c r="A6623" t="s">
        <v>2054</v>
      </c>
      <c r="I6623" s="285" t="s">
        <v>2034</v>
      </c>
      <c r="J6623" t="s">
        <v>110</v>
      </c>
      <c r="K6623" s="300">
        <v>1597307</v>
      </c>
      <c r="L6623" s="286">
        <f>ROWS(K$5:K6623)</f>
        <v>6619</v>
      </c>
      <c r="M6623" s="286" t="str">
        <f>IF(I6623='5.1'!$E$5,TXM!L6623,"")</f>
        <v/>
      </c>
      <c r="N6623" t="str">
        <f>IFERROR(SMALL($M$5:$M$8000,ROWS($M$5:M6623)),"")</f>
        <v/>
      </c>
      <c r="P6623" t="s">
        <v>2054</v>
      </c>
    </row>
    <row r="6624" spans="1:16" ht="14.4" customHeight="1" x14ac:dyDescent="0.25">
      <c r="A6624" t="s">
        <v>2054</v>
      </c>
      <c r="I6624" s="285" t="s">
        <v>2034</v>
      </c>
      <c r="J6624" t="s">
        <v>119</v>
      </c>
      <c r="K6624" s="300">
        <v>706352</v>
      </c>
      <c r="L6624" s="286">
        <f>ROWS(K$5:K6624)</f>
        <v>6620</v>
      </c>
      <c r="M6624" s="286" t="str">
        <f>IF(I6624='5.1'!$E$5,TXM!L6624,"")</f>
        <v/>
      </c>
      <c r="N6624" t="str">
        <f>IFERROR(SMALL($M$5:$M$8000,ROWS($M$5:M6624)),"")</f>
        <v/>
      </c>
      <c r="P6624" t="s">
        <v>2054</v>
      </c>
    </row>
    <row r="6625" spans="1:16" ht="14.4" customHeight="1" x14ac:dyDescent="0.25">
      <c r="A6625" t="s">
        <v>2054</v>
      </c>
      <c r="I6625" s="285" t="s">
        <v>2034</v>
      </c>
      <c r="J6625" t="s">
        <v>780</v>
      </c>
      <c r="K6625" s="300">
        <v>470769</v>
      </c>
      <c r="L6625" s="286">
        <f>ROWS(K$5:K6625)</f>
        <v>6621</v>
      </c>
      <c r="M6625" s="286" t="str">
        <f>IF(I6625='5.1'!$E$5,TXM!L6625,"")</f>
        <v/>
      </c>
      <c r="N6625" t="str">
        <f>IFERROR(SMALL($M$5:$M$8000,ROWS($M$5:M6625)),"")</f>
        <v/>
      </c>
      <c r="P6625" t="s">
        <v>2054</v>
      </c>
    </row>
    <row r="6626" spans="1:16" ht="14.4" customHeight="1" x14ac:dyDescent="0.25">
      <c r="A6626" t="s">
        <v>2054</v>
      </c>
      <c r="I6626" s="285" t="s">
        <v>2034</v>
      </c>
      <c r="J6626" t="s">
        <v>821</v>
      </c>
      <c r="K6626" s="300">
        <v>415288</v>
      </c>
      <c r="L6626" s="286">
        <f>ROWS(K$5:K6626)</f>
        <v>6622</v>
      </c>
      <c r="M6626" s="286" t="str">
        <f>IF(I6626='5.1'!$E$5,TXM!L6626,"")</f>
        <v/>
      </c>
      <c r="N6626" t="str">
        <f>IFERROR(SMALL($M$5:$M$8000,ROWS($M$5:M6626)),"")</f>
        <v/>
      </c>
      <c r="P6626" t="s">
        <v>2054</v>
      </c>
    </row>
    <row r="6627" spans="1:16" ht="14.4" customHeight="1" x14ac:dyDescent="0.25">
      <c r="A6627" t="s">
        <v>2054</v>
      </c>
      <c r="I6627" s="285" t="s">
        <v>2034</v>
      </c>
      <c r="J6627" t="s">
        <v>784</v>
      </c>
      <c r="K6627" s="300">
        <v>283663</v>
      </c>
      <c r="L6627" s="286">
        <f>ROWS(K$5:K6627)</f>
        <v>6623</v>
      </c>
      <c r="M6627" s="286" t="str">
        <f>IF(I6627='5.1'!$E$5,TXM!L6627,"")</f>
        <v/>
      </c>
      <c r="N6627" t="str">
        <f>IFERROR(SMALL($M$5:$M$8000,ROWS($M$5:M6627)),"")</f>
        <v/>
      </c>
      <c r="P6627" t="s">
        <v>2054</v>
      </c>
    </row>
    <row r="6628" spans="1:16" ht="14.4" customHeight="1" x14ac:dyDescent="0.25">
      <c r="A6628" t="s">
        <v>2054</v>
      </c>
      <c r="I6628" s="285" t="s">
        <v>2034</v>
      </c>
      <c r="J6628" t="s">
        <v>806</v>
      </c>
      <c r="K6628" s="300">
        <v>268067</v>
      </c>
      <c r="L6628" s="286">
        <f>ROWS(K$5:K6628)</f>
        <v>6624</v>
      </c>
      <c r="M6628" s="286" t="str">
        <f>IF(I6628='5.1'!$E$5,TXM!L6628,"")</f>
        <v/>
      </c>
      <c r="N6628" t="str">
        <f>IFERROR(SMALL($M$5:$M$8000,ROWS($M$5:M6628)),"")</f>
        <v/>
      </c>
      <c r="P6628" t="s">
        <v>2054</v>
      </c>
    </row>
    <row r="6629" spans="1:16" ht="14.4" customHeight="1" x14ac:dyDescent="0.25">
      <c r="A6629" t="s">
        <v>2054</v>
      </c>
      <c r="I6629" s="285" t="s">
        <v>2034</v>
      </c>
      <c r="J6629" t="s">
        <v>810</v>
      </c>
      <c r="K6629" s="300">
        <v>154525</v>
      </c>
      <c r="L6629" s="286">
        <f>ROWS(K$5:K6629)</f>
        <v>6625</v>
      </c>
      <c r="M6629" s="286" t="str">
        <f>IF(I6629='5.1'!$E$5,TXM!L6629,"")</f>
        <v/>
      </c>
      <c r="N6629" t="str">
        <f>IFERROR(SMALL($M$5:$M$8000,ROWS($M$5:M6629)),"")</f>
        <v/>
      </c>
      <c r="P6629" t="s">
        <v>2054</v>
      </c>
    </row>
    <row r="6630" spans="1:16" ht="14.4" customHeight="1" x14ac:dyDescent="0.25">
      <c r="A6630" t="s">
        <v>2054</v>
      </c>
      <c r="I6630" s="285" t="s">
        <v>2034</v>
      </c>
      <c r="J6630" t="s">
        <v>788</v>
      </c>
      <c r="K6630" s="300">
        <v>139867</v>
      </c>
      <c r="L6630" s="286">
        <f>ROWS(K$5:K6630)</f>
        <v>6626</v>
      </c>
      <c r="M6630" s="286" t="str">
        <f>IF(I6630='5.1'!$E$5,TXM!L6630,"")</f>
        <v/>
      </c>
      <c r="N6630" t="str">
        <f>IFERROR(SMALL($M$5:$M$8000,ROWS($M$5:M6630)),"")</f>
        <v/>
      </c>
      <c r="P6630" t="s">
        <v>2054</v>
      </c>
    </row>
    <row r="6631" spans="1:16" ht="14.4" customHeight="1" x14ac:dyDescent="0.25">
      <c r="A6631" t="s">
        <v>2054</v>
      </c>
      <c r="I6631" s="285" t="s">
        <v>2034</v>
      </c>
      <c r="J6631" t="s">
        <v>762</v>
      </c>
      <c r="K6631" s="300">
        <v>120621</v>
      </c>
      <c r="L6631" s="286">
        <f>ROWS(K$5:K6631)</f>
        <v>6627</v>
      </c>
      <c r="M6631" s="286" t="str">
        <f>IF(I6631='5.1'!$E$5,TXM!L6631,"")</f>
        <v/>
      </c>
      <c r="N6631" t="str">
        <f>IFERROR(SMALL($M$5:$M$8000,ROWS($M$5:M6631)),"")</f>
        <v/>
      </c>
      <c r="P6631" t="s">
        <v>2054</v>
      </c>
    </row>
    <row r="6632" spans="1:16" ht="14.4" customHeight="1" x14ac:dyDescent="0.25">
      <c r="A6632" t="s">
        <v>2054</v>
      </c>
      <c r="I6632" s="285" t="s">
        <v>2034</v>
      </c>
      <c r="J6632" t="s">
        <v>790</v>
      </c>
      <c r="K6632" s="300">
        <v>117912</v>
      </c>
      <c r="L6632" s="286">
        <f>ROWS(K$5:K6632)</f>
        <v>6628</v>
      </c>
      <c r="M6632" s="286" t="str">
        <f>IF(I6632='5.1'!$E$5,TXM!L6632,"")</f>
        <v/>
      </c>
      <c r="N6632" t="str">
        <f>IFERROR(SMALL($M$5:$M$8000,ROWS($M$5:M6632)),"")</f>
        <v/>
      </c>
      <c r="P6632" t="s">
        <v>2054</v>
      </c>
    </row>
    <row r="6633" spans="1:16" ht="14.4" customHeight="1" x14ac:dyDescent="0.25">
      <c r="A6633" t="s">
        <v>2054</v>
      </c>
      <c r="I6633" s="285" t="s">
        <v>2034</v>
      </c>
      <c r="J6633" t="s">
        <v>1096</v>
      </c>
      <c r="K6633" s="300">
        <v>106403</v>
      </c>
      <c r="L6633" s="286">
        <f>ROWS(K$5:K6633)</f>
        <v>6629</v>
      </c>
      <c r="M6633" s="286" t="str">
        <f>IF(I6633='5.1'!$E$5,TXM!L6633,"")</f>
        <v/>
      </c>
      <c r="N6633" t="str">
        <f>IFERROR(SMALL($M$5:$M$8000,ROWS($M$5:M6633)),"")</f>
        <v/>
      </c>
      <c r="P6633" t="s">
        <v>2054</v>
      </c>
    </row>
    <row r="6634" spans="1:16" ht="14.4" customHeight="1" x14ac:dyDescent="0.25">
      <c r="A6634" t="s">
        <v>2054</v>
      </c>
      <c r="I6634" s="285" t="s">
        <v>2034</v>
      </c>
      <c r="J6634" t="s">
        <v>116</v>
      </c>
      <c r="K6634" s="300">
        <v>63503</v>
      </c>
      <c r="L6634" s="286">
        <f>ROWS(K$5:K6634)</f>
        <v>6630</v>
      </c>
      <c r="M6634" s="286" t="str">
        <f>IF(I6634='5.1'!$E$5,TXM!L6634,"")</f>
        <v/>
      </c>
      <c r="N6634" t="str">
        <f>IFERROR(SMALL($M$5:$M$8000,ROWS($M$5:M6634)),"")</f>
        <v/>
      </c>
      <c r="P6634" t="s">
        <v>2054</v>
      </c>
    </row>
    <row r="6635" spans="1:16" ht="14.4" customHeight="1" x14ac:dyDescent="0.25">
      <c r="A6635" t="s">
        <v>2054</v>
      </c>
      <c r="I6635" s="285" t="s">
        <v>2034</v>
      </c>
      <c r="J6635" t="s">
        <v>804</v>
      </c>
      <c r="K6635" s="300">
        <v>62061</v>
      </c>
      <c r="L6635" s="286">
        <f>ROWS(K$5:K6635)</f>
        <v>6631</v>
      </c>
      <c r="M6635" s="286" t="str">
        <f>IF(I6635='5.1'!$E$5,TXM!L6635,"")</f>
        <v/>
      </c>
      <c r="N6635" t="str">
        <f>IFERROR(SMALL($M$5:$M$8000,ROWS($M$5:M6635)),"")</f>
        <v/>
      </c>
      <c r="P6635" t="s">
        <v>2054</v>
      </c>
    </row>
    <row r="6636" spans="1:16" ht="14.4" customHeight="1" x14ac:dyDescent="0.25">
      <c r="A6636" t="s">
        <v>2054</v>
      </c>
      <c r="I6636" s="285" t="s">
        <v>2034</v>
      </c>
      <c r="J6636" t="s">
        <v>723</v>
      </c>
      <c r="K6636" s="300">
        <v>53328</v>
      </c>
      <c r="L6636" s="286">
        <f>ROWS(K$5:K6636)</f>
        <v>6632</v>
      </c>
      <c r="M6636" s="286" t="str">
        <f>IF(I6636='5.1'!$E$5,TXM!L6636,"")</f>
        <v/>
      </c>
      <c r="N6636" t="str">
        <f>IFERROR(SMALL($M$5:$M$8000,ROWS($M$5:M6636)),"")</f>
        <v/>
      </c>
      <c r="P6636" t="s">
        <v>2054</v>
      </c>
    </row>
    <row r="6637" spans="1:16" ht="14.4" customHeight="1" x14ac:dyDescent="0.25">
      <c r="A6637" t="s">
        <v>2054</v>
      </c>
      <c r="I6637" s="285" t="s">
        <v>2034</v>
      </c>
      <c r="J6637" t="s">
        <v>786</v>
      </c>
      <c r="K6637" s="300">
        <v>44494</v>
      </c>
      <c r="L6637" s="286">
        <f>ROWS(K$5:K6637)</f>
        <v>6633</v>
      </c>
      <c r="M6637" s="286" t="str">
        <f>IF(I6637='5.1'!$E$5,TXM!L6637,"")</f>
        <v/>
      </c>
      <c r="N6637" t="str">
        <f>IFERROR(SMALL($M$5:$M$8000,ROWS($M$5:M6637)),"")</f>
        <v/>
      </c>
      <c r="P6637" t="s">
        <v>2054</v>
      </c>
    </row>
    <row r="6638" spans="1:16" ht="14.4" customHeight="1" x14ac:dyDescent="0.25">
      <c r="A6638" t="s">
        <v>2054</v>
      </c>
      <c r="I6638" s="285" t="s">
        <v>2034</v>
      </c>
      <c r="J6638" t="s">
        <v>1076</v>
      </c>
      <c r="K6638" s="300">
        <v>29772</v>
      </c>
      <c r="L6638" s="286">
        <f>ROWS(K$5:K6638)</f>
        <v>6634</v>
      </c>
      <c r="M6638" s="286" t="str">
        <f>IF(I6638='5.1'!$E$5,TXM!L6638,"")</f>
        <v/>
      </c>
      <c r="N6638" t="str">
        <f>IFERROR(SMALL($M$5:$M$8000,ROWS($M$5:M6638)),"")</f>
        <v/>
      </c>
      <c r="P6638" t="s">
        <v>2054</v>
      </c>
    </row>
    <row r="6639" spans="1:16" ht="14.4" customHeight="1" x14ac:dyDescent="0.25">
      <c r="A6639" t="s">
        <v>2054</v>
      </c>
      <c r="I6639" s="285" t="s">
        <v>2034</v>
      </c>
      <c r="J6639" t="s">
        <v>1081</v>
      </c>
      <c r="K6639" s="300">
        <v>28147</v>
      </c>
      <c r="L6639" s="286">
        <f>ROWS(K$5:K6639)</f>
        <v>6635</v>
      </c>
      <c r="M6639" s="286" t="str">
        <f>IF(I6639='5.1'!$E$5,TXM!L6639,"")</f>
        <v/>
      </c>
      <c r="N6639" t="str">
        <f>IFERROR(SMALL($M$5:$M$8000,ROWS($M$5:M6639)),"")</f>
        <v/>
      </c>
      <c r="P6639" t="s">
        <v>2054</v>
      </c>
    </row>
    <row r="6640" spans="1:16" ht="14.4" customHeight="1" x14ac:dyDescent="0.25">
      <c r="A6640" t="s">
        <v>2054</v>
      </c>
      <c r="I6640" s="285" t="s">
        <v>2034</v>
      </c>
      <c r="J6640" t="s">
        <v>802</v>
      </c>
      <c r="K6640" s="300">
        <v>27341</v>
      </c>
      <c r="L6640" s="286">
        <f>ROWS(K$5:K6640)</f>
        <v>6636</v>
      </c>
      <c r="M6640" s="286" t="str">
        <f>IF(I6640='5.1'!$E$5,TXM!L6640,"")</f>
        <v/>
      </c>
      <c r="N6640" t="str">
        <f>IFERROR(SMALL($M$5:$M$8000,ROWS($M$5:M6640)),"")</f>
        <v/>
      </c>
      <c r="P6640" t="s">
        <v>2054</v>
      </c>
    </row>
    <row r="6641" spans="1:16" ht="14.4" customHeight="1" x14ac:dyDescent="0.25">
      <c r="A6641" t="s">
        <v>2054</v>
      </c>
      <c r="I6641" s="285" t="s">
        <v>2034</v>
      </c>
      <c r="J6641" t="s">
        <v>764</v>
      </c>
      <c r="K6641" s="300">
        <v>18244</v>
      </c>
      <c r="L6641" s="286">
        <f>ROWS(K$5:K6641)</f>
        <v>6637</v>
      </c>
      <c r="M6641" s="286" t="str">
        <f>IF(I6641='5.1'!$E$5,TXM!L6641,"")</f>
        <v/>
      </c>
      <c r="N6641" t="str">
        <f>IFERROR(SMALL($M$5:$M$8000,ROWS($M$5:M6641)),"")</f>
        <v/>
      </c>
      <c r="P6641" t="s">
        <v>2054</v>
      </c>
    </row>
    <row r="6642" spans="1:16" ht="14.4" customHeight="1" x14ac:dyDescent="0.25">
      <c r="A6642" t="s">
        <v>2054</v>
      </c>
      <c r="I6642" s="285" t="s">
        <v>2034</v>
      </c>
      <c r="J6642" t="s">
        <v>115</v>
      </c>
      <c r="K6642" s="300">
        <v>12998</v>
      </c>
      <c r="L6642" s="286">
        <f>ROWS(K$5:K6642)</f>
        <v>6638</v>
      </c>
      <c r="M6642" s="286" t="str">
        <f>IF(I6642='5.1'!$E$5,TXM!L6642,"")</f>
        <v/>
      </c>
      <c r="N6642" t="str">
        <f>IFERROR(SMALL($M$5:$M$8000,ROWS($M$5:M6642)),"")</f>
        <v/>
      </c>
      <c r="P6642" t="s">
        <v>2054</v>
      </c>
    </row>
    <row r="6643" spans="1:16" ht="14.4" customHeight="1" x14ac:dyDescent="0.25">
      <c r="A6643" t="s">
        <v>2054</v>
      </c>
      <c r="I6643" s="285" t="s">
        <v>2034</v>
      </c>
      <c r="J6643" t="s">
        <v>1086</v>
      </c>
      <c r="K6643" s="300">
        <v>5492</v>
      </c>
      <c r="L6643" s="286">
        <f>ROWS(K$5:K6643)</f>
        <v>6639</v>
      </c>
      <c r="M6643" s="286" t="str">
        <f>IF(I6643='5.1'!$E$5,TXM!L6643,"")</f>
        <v/>
      </c>
      <c r="N6643" t="str">
        <f>IFERROR(SMALL($M$5:$M$8000,ROWS($M$5:M6643)),"")</f>
        <v/>
      </c>
      <c r="P6643" t="s">
        <v>2054</v>
      </c>
    </row>
    <row r="6644" spans="1:16" ht="14.4" customHeight="1" x14ac:dyDescent="0.25">
      <c r="A6644" t="s">
        <v>2054</v>
      </c>
      <c r="I6644" s="285" t="s">
        <v>2034</v>
      </c>
      <c r="J6644" t="s">
        <v>709</v>
      </c>
      <c r="K6644" s="300">
        <v>3705</v>
      </c>
      <c r="L6644" s="286">
        <f>ROWS(K$5:K6644)</f>
        <v>6640</v>
      </c>
      <c r="M6644" s="286" t="str">
        <f>IF(I6644='5.1'!$E$5,TXM!L6644,"")</f>
        <v/>
      </c>
      <c r="N6644" t="str">
        <f>IFERROR(SMALL($M$5:$M$8000,ROWS($M$5:M6644)),"")</f>
        <v/>
      </c>
      <c r="P6644" t="s">
        <v>2054</v>
      </c>
    </row>
    <row r="6645" spans="1:16" ht="14.4" customHeight="1" x14ac:dyDescent="0.25">
      <c r="A6645" t="s">
        <v>2054</v>
      </c>
      <c r="I6645" s="285" t="s">
        <v>2034</v>
      </c>
      <c r="J6645" t="s">
        <v>766</v>
      </c>
      <c r="K6645" s="300">
        <v>1888</v>
      </c>
      <c r="L6645" s="286">
        <f>ROWS(K$5:K6645)</f>
        <v>6641</v>
      </c>
      <c r="M6645" s="286" t="str">
        <f>IF(I6645='5.1'!$E$5,TXM!L6645,"")</f>
        <v/>
      </c>
      <c r="N6645" t="str">
        <f>IFERROR(SMALL($M$5:$M$8000,ROWS($M$5:M6645)),"")</f>
        <v/>
      </c>
      <c r="P6645" t="s">
        <v>2054</v>
      </c>
    </row>
    <row r="6646" spans="1:16" ht="14.4" customHeight="1" x14ac:dyDescent="0.25">
      <c r="A6646" t="s">
        <v>2054</v>
      </c>
      <c r="I6646" s="285" t="s">
        <v>2034</v>
      </c>
      <c r="J6646" t="s">
        <v>1087</v>
      </c>
      <c r="K6646" s="300">
        <v>1624</v>
      </c>
      <c r="L6646" s="286">
        <f>ROWS(K$5:K6646)</f>
        <v>6642</v>
      </c>
      <c r="M6646" s="286" t="str">
        <f>IF(I6646='5.1'!$E$5,TXM!L6646,"")</f>
        <v/>
      </c>
      <c r="N6646" t="str">
        <f>IFERROR(SMALL($M$5:$M$8000,ROWS($M$5:M6646)),"")</f>
        <v/>
      </c>
      <c r="P6646" t="s">
        <v>2054</v>
      </c>
    </row>
    <row r="6647" spans="1:16" ht="14.4" customHeight="1" x14ac:dyDescent="0.25">
      <c r="A6647" t="s">
        <v>2054</v>
      </c>
      <c r="I6647" s="285" t="s">
        <v>2034</v>
      </c>
      <c r="J6647" t="s">
        <v>197</v>
      </c>
      <c r="K6647" s="300">
        <v>1035</v>
      </c>
      <c r="L6647" s="286">
        <f>ROWS(K$5:K6647)</f>
        <v>6643</v>
      </c>
      <c r="M6647" s="286" t="str">
        <f>IF(I6647='5.1'!$E$5,TXM!L6647,"")</f>
        <v/>
      </c>
      <c r="N6647" t="str">
        <f>IFERROR(SMALL($M$5:$M$8000,ROWS($M$5:M6647)),"")</f>
        <v/>
      </c>
      <c r="P6647" t="s">
        <v>2054</v>
      </c>
    </row>
    <row r="6648" spans="1:16" ht="14.4" customHeight="1" x14ac:dyDescent="0.25">
      <c r="A6648" t="s">
        <v>2054</v>
      </c>
      <c r="I6648" s="285" t="s">
        <v>2034</v>
      </c>
      <c r="J6648" t="s">
        <v>774</v>
      </c>
      <c r="K6648" s="300">
        <v>630</v>
      </c>
      <c r="L6648" s="286">
        <f>ROWS(K$5:K6648)</f>
        <v>6644</v>
      </c>
      <c r="M6648" s="286" t="str">
        <f>IF(I6648='5.1'!$E$5,TXM!L6648,"")</f>
        <v/>
      </c>
      <c r="N6648" t="str">
        <f>IFERROR(SMALL($M$5:$M$8000,ROWS($M$5:M6648)),"")</f>
        <v/>
      </c>
      <c r="P6648" t="s">
        <v>2054</v>
      </c>
    </row>
    <row r="6649" spans="1:16" ht="14.4" customHeight="1" x14ac:dyDescent="0.25">
      <c r="A6649" t="s">
        <v>2054</v>
      </c>
      <c r="I6649" s="285" t="s">
        <v>2034</v>
      </c>
      <c r="J6649" t="s">
        <v>105</v>
      </c>
      <c r="K6649" s="300">
        <v>490</v>
      </c>
      <c r="L6649" s="286">
        <f>ROWS(K$5:K6649)</f>
        <v>6645</v>
      </c>
      <c r="M6649" s="286" t="str">
        <f>IF(I6649='5.1'!$E$5,TXM!L6649,"")</f>
        <v/>
      </c>
      <c r="N6649" t="str">
        <f>IFERROR(SMALL($M$5:$M$8000,ROWS($M$5:M6649)),"")</f>
        <v/>
      </c>
      <c r="P6649" t="s">
        <v>2054</v>
      </c>
    </row>
    <row r="6650" spans="1:16" ht="14.4" customHeight="1" x14ac:dyDescent="0.25">
      <c r="A6650" t="s">
        <v>2054</v>
      </c>
      <c r="I6650" s="285" t="s">
        <v>2034</v>
      </c>
      <c r="J6650" t="s">
        <v>725</v>
      </c>
      <c r="K6650" s="300">
        <v>382</v>
      </c>
      <c r="L6650" s="286">
        <f>ROWS(K$5:K6650)</f>
        <v>6646</v>
      </c>
      <c r="M6650" s="286" t="str">
        <f>IF(I6650='5.1'!$E$5,TXM!L6650,"")</f>
        <v/>
      </c>
      <c r="N6650" t="str">
        <f>IFERROR(SMALL($M$5:$M$8000,ROWS($M$5:M6650)),"")</f>
        <v/>
      </c>
      <c r="P6650" t="s">
        <v>2054</v>
      </c>
    </row>
    <row r="6651" spans="1:16" ht="14.4" customHeight="1" x14ac:dyDescent="0.25">
      <c r="A6651" t="s">
        <v>2054</v>
      </c>
      <c r="I6651" s="285" t="s">
        <v>2035</v>
      </c>
      <c r="J6651" t="s">
        <v>107</v>
      </c>
      <c r="K6651" s="300">
        <v>167150320</v>
      </c>
      <c r="L6651" s="286">
        <f>ROWS(K$5:K6651)</f>
        <v>6647</v>
      </c>
      <c r="M6651" s="286" t="str">
        <f>IF(I6651='5.1'!$E$5,TXM!L6651,"")</f>
        <v/>
      </c>
      <c r="N6651" t="str">
        <f>IFERROR(SMALL($M$5:$M$8000,ROWS($M$5:M6651)),"")</f>
        <v/>
      </c>
      <c r="P6651" t="s">
        <v>2054</v>
      </c>
    </row>
    <row r="6652" spans="1:16" ht="14.4" customHeight="1" x14ac:dyDescent="0.25">
      <c r="A6652" t="s">
        <v>2054</v>
      </c>
      <c r="I6652" s="285" t="s">
        <v>2035</v>
      </c>
      <c r="J6652" t="s">
        <v>197</v>
      </c>
      <c r="K6652" s="300">
        <v>102262919</v>
      </c>
      <c r="L6652" s="286">
        <f>ROWS(K$5:K6652)</f>
        <v>6648</v>
      </c>
      <c r="M6652" s="286" t="str">
        <f>IF(I6652='5.1'!$E$5,TXM!L6652,"")</f>
        <v/>
      </c>
      <c r="N6652" t="str">
        <f>IFERROR(SMALL($M$5:$M$8000,ROWS($M$5:M6652)),"")</f>
        <v/>
      </c>
      <c r="P6652" t="s">
        <v>2054</v>
      </c>
    </row>
    <row r="6653" spans="1:16" ht="14.4" customHeight="1" x14ac:dyDescent="0.25">
      <c r="A6653" t="s">
        <v>2054</v>
      </c>
      <c r="I6653" s="285" t="s">
        <v>2035</v>
      </c>
      <c r="J6653" t="s">
        <v>784</v>
      </c>
      <c r="K6653" s="300">
        <v>95417296</v>
      </c>
      <c r="L6653" s="286">
        <f>ROWS(K$5:K6653)</f>
        <v>6649</v>
      </c>
      <c r="M6653" s="286" t="str">
        <f>IF(I6653='5.1'!$E$5,TXM!L6653,"")</f>
        <v/>
      </c>
      <c r="N6653" t="str">
        <f>IFERROR(SMALL($M$5:$M$8000,ROWS($M$5:M6653)),"")</f>
        <v/>
      </c>
      <c r="P6653" t="s">
        <v>2054</v>
      </c>
    </row>
    <row r="6654" spans="1:16" ht="14.4" customHeight="1" x14ac:dyDescent="0.25">
      <c r="A6654" t="s">
        <v>2054</v>
      </c>
      <c r="I6654" s="285" t="s">
        <v>2035</v>
      </c>
      <c r="J6654" t="s">
        <v>715</v>
      </c>
      <c r="K6654" s="300">
        <v>29598598</v>
      </c>
      <c r="L6654" s="286">
        <f>ROWS(K$5:K6654)</f>
        <v>6650</v>
      </c>
      <c r="M6654" s="286" t="str">
        <f>IF(I6654='5.1'!$E$5,TXM!L6654,"")</f>
        <v/>
      </c>
      <c r="N6654" t="str">
        <f>IFERROR(SMALL($M$5:$M$8000,ROWS($M$5:M6654)),"")</f>
        <v/>
      </c>
      <c r="P6654" t="s">
        <v>2054</v>
      </c>
    </row>
    <row r="6655" spans="1:16" ht="14.4" customHeight="1" x14ac:dyDescent="0.25">
      <c r="A6655" t="s">
        <v>2054</v>
      </c>
      <c r="I6655" s="285" t="s">
        <v>2035</v>
      </c>
      <c r="J6655" t="s">
        <v>119</v>
      </c>
      <c r="K6655" s="300">
        <v>13831024</v>
      </c>
      <c r="L6655" s="286">
        <f>ROWS(K$5:K6655)</f>
        <v>6651</v>
      </c>
      <c r="M6655" s="286" t="str">
        <f>IF(I6655='5.1'!$E$5,TXM!L6655,"")</f>
        <v/>
      </c>
      <c r="N6655" t="str">
        <f>IFERROR(SMALL($M$5:$M$8000,ROWS($M$5:M6655)),"")</f>
        <v/>
      </c>
      <c r="P6655" t="s">
        <v>2054</v>
      </c>
    </row>
    <row r="6656" spans="1:16" ht="14.4" customHeight="1" x14ac:dyDescent="0.25">
      <c r="A6656" t="s">
        <v>2054</v>
      </c>
      <c r="I6656" s="285" t="s">
        <v>2035</v>
      </c>
      <c r="J6656" t="s">
        <v>116</v>
      </c>
      <c r="K6656" s="300">
        <v>8203817</v>
      </c>
      <c r="L6656" s="286">
        <f>ROWS(K$5:K6656)</f>
        <v>6652</v>
      </c>
      <c r="M6656" s="286" t="str">
        <f>IF(I6656='5.1'!$E$5,TXM!L6656,"")</f>
        <v/>
      </c>
      <c r="N6656" t="str">
        <f>IFERROR(SMALL($M$5:$M$8000,ROWS($M$5:M6656)),"")</f>
        <v/>
      </c>
      <c r="P6656" t="s">
        <v>2054</v>
      </c>
    </row>
    <row r="6657" spans="1:16" ht="14.4" customHeight="1" x14ac:dyDescent="0.25">
      <c r="A6657" t="s">
        <v>2054</v>
      </c>
      <c r="I6657" s="285" t="s">
        <v>2035</v>
      </c>
      <c r="J6657" t="s">
        <v>762</v>
      </c>
      <c r="K6657" s="300">
        <v>6642648</v>
      </c>
      <c r="L6657" s="286">
        <f>ROWS(K$5:K6657)</f>
        <v>6653</v>
      </c>
      <c r="M6657" s="286" t="str">
        <f>IF(I6657='5.1'!$E$5,TXM!L6657,"")</f>
        <v/>
      </c>
      <c r="N6657" t="str">
        <f>IFERROR(SMALL($M$5:$M$8000,ROWS($M$5:M6657)),"")</f>
        <v/>
      </c>
      <c r="P6657" t="s">
        <v>2054</v>
      </c>
    </row>
    <row r="6658" spans="1:16" ht="14.4" customHeight="1" x14ac:dyDescent="0.25">
      <c r="A6658" t="s">
        <v>2054</v>
      </c>
      <c r="I6658" s="285" t="s">
        <v>2035</v>
      </c>
      <c r="J6658" t="s">
        <v>104</v>
      </c>
      <c r="K6658" s="300">
        <v>6523385</v>
      </c>
      <c r="L6658" s="286">
        <f>ROWS(K$5:K6658)</f>
        <v>6654</v>
      </c>
      <c r="M6658" s="286" t="str">
        <f>IF(I6658='5.1'!$E$5,TXM!L6658,"")</f>
        <v/>
      </c>
      <c r="N6658" t="str">
        <f>IFERROR(SMALL($M$5:$M$8000,ROWS($M$5:M6658)),"")</f>
        <v/>
      </c>
      <c r="P6658" t="s">
        <v>2054</v>
      </c>
    </row>
    <row r="6659" spans="1:16" ht="14.4" customHeight="1" x14ac:dyDescent="0.25">
      <c r="A6659" t="s">
        <v>2054</v>
      </c>
      <c r="I6659" s="285" t="s">
        <v>2035</v>
      </c>
      <c r="J6659" t="s">
        <v>106</v>
      </c>
      <c r="K6659" s="300">
        <v>6346476</v>
      </c>
      <c r="L6659" s="286">
        <f>ROWS(K$5:K6659)</f>
        <v>6655</v>
      </c>
      <c r="M6659" s="286" t="str">
        <f>IF(I6659='5.1'!$E$5,TXM!L6659,"")</f>
        <v/>
      </c>
      <c r="N6659" t="str">
        <f>IFERROR(SMALL($M$5:$M$8000,ROWS($M$5:M6659)),"")</f>
        <v/>
      </c>
      <c r="P6659" t="s">
        <v>2054</v>
      </c>
    </row>
    <row r="6660" spans="1:16" ht="14.4" customHeight="1" x14ac:dyDescent="0.25">
      <c r="A6660" t="s">
        <v>2054</v>
      </c>
      <c r="I6660" s="285" t="s">
        <v>2035</v>
      </c>
      <c r="J6660" t="s">
        <v>806</v>
      </c>
      <c r="K6660" s="300">
        <v>5773755</v>
      </c>
      <c r="L6660" s="286">
        <f>ROWS(K$5:K6660)</f>
        <v>6656</v>
      </c>
      <c r="M6660" s="286" t="str">
        <f>IF(I6660='5.1'!$E$5,TXM!L6660,"")</f>
        <v/>
      </c>
      <c r="N6660" t="str">
        <f>IFERROR(SMALL($M$5:$M$8000,ROWS($M$5:M6660)),"")</f>
        <v/>
      </c>
      <c r="P6660" t="s">
        <v>2054</v>
      </c>
    </row>
    <row r="6661" spans="1:16" ht="14.4" customHeight="1" x14ac:dyDescent="0.25">
      <c r="A6661" t="s">
        <v>2054</v>
      </c>
      <c r="I6661" s="285" t="s">
        <v>2035</v>
      </c>
      <c r="J6661" t="s">
        <v>105</v>
      </c>
      <c r="K6661" s="300">
        <v>4945285</v>
      </c>
      <c r="L6661" s="286">
        <f>ROWS(K$5:K6661)</f>
        <v>6657</v>
      </c>
      <c r="M6661" s="286" t="str">
        <f>IF(I6661='5.1'!$E$5,TXM!L6661,"")</f>
        <v/>
      </c>
      <c r="N6661" t="str">
        <f>IFERROR(SMALL($M$5:$M$8000,ROWS($M$5:M6661)),"")</f>
        <v/>
      </c>
      <c r="P6661" t="s">
        <v>2054</v>
      </c>
    </row>
    <row r="6662" spans="1:16" ht="14.4" customHeight="1" x14ac:dyDescent="0.25">
      <c r="A6662" t="s">
        <v>2054</v>
      </c>
      <c r="I6662" s="285" t="s">
        <v>2035</v>
      </c>
      <c r="J6662" t="s">
        <v>723</v>
      </c>
      <c r="K6662" s="300">
        <v>4407478</v>
      </c>
      <c r="L6662" s="286">
        <f>ROWS(K$5:K6662)</f>
        <v>6658</v>
      </c>
      <c r="M6662" s="286" t="str">
        <f>IF(I6662='5.1'!$E$5,TXM!L6662,"")</f>
        <v/>
      </c>
      <c r="N6662" t="str">
        <f>IFERROR(SMALL($M$5:$M$8000,ROWS($M$5:M6662)),"")</f>
        <v/>
      </c>
      <c r="P6662" t="s">
        <v>2054</v>
      </c>
    </row>
    <row r="6663" spans="1:16" ht="14.4" customHeight="1" x14ac:dyDescent="0.25">
      <c r="A6663" t="s">
        <v>2054</v>
      </c>
      <c r="I6663" s="285" t="s">
        <v>2035</v>
      </c>
      <c r="J6663" t="s">
        <v>725</v>
      </c>
      <c r="K6663" s="300">
        <v>4130677</v>
      </c>
      <c r="L6663" s="286">
        <f>ROWS(K$5:K6663)</f>
        <v>6659</v>
      </c>
      <c r="M6663" s="286" t="str">
        <f>IF(I6663='5.1'!$E$5,TXM!L6663,"")</f>
        <v/>
      </c>
      <c r="N6663" t="str">
        <f>IFERROR(SMALL($M$5:$M$8000,ROWS($M$5:M6663)),"")</f>
        <v/>
      </c>
      <c r="P6663" t="s">
        <v>2054</v>
      </c>
    </row>
    <row r="6664" spans="1:16" ht="14.4" customHeight="1" x14ac:dyDescent="0.25">
      <c r="A6664" t="s">
        <v>2054</v>
      </c>
      <c r="I6664" s="285" t="s">
        <v>2035</v>
      </c>
      <c r="J6664" t="s">
        <v>1082</v>
      </c>
      <c r="K6664" s="300">
        <v>2467499</v>
      </c>
      <c r="L6664" s="286">
        <f>ROWS(K$5:K6664)</f>
        <v>6660</v>
      </c>
      <c r="M6664" s="286" t="str">
        <f>IF(I6664='5.1'!$E$5,TXM!L6664,"")</f>
        <v/>
      </c>
      <c r="N6664" t="str">
        <f>IFERROR(SMALL($M$5:$M$8000,ROWS($M$5:M6664)),"")</f>
        <v/>
      </c>
      <c r="P6664" t="s">
        <v>2054</v>
      </c>
    </row>
    <row r="6665" spans="1:16" ht="14.4" customHeight="1" x14ac:dyDescent="0.25">
      <c r="A6665" t="s">
        <v>2054</v>
      </c>
      <c r="I6665" s="285" t="s">
        <v>2035</v>
      </c>
      <c r="J6665" t="s">
        <v>1093</v>
      </c>
      <c r="K6665" s="300">
        <v>2199928</v>
      </c>
      <c r="L6665" s="286">
        <f>ROWS(K$5:K6665)</f>
        <v>6661</v>
      </c>
      <c r="M6665" s="286" t="str">
        <f>IF(I6665='5.1'!$E$5,TXM!L6665,"")</f>
        <v/>
      </c>
      <c r="N6665" t="str">
        <f>IFERROR(SMALL($M$5:$M$8000,ROWS($M$5:M6665)),"")</f>
        <v/>
      </c>
      <c r="P6665" t="s">
        <v>2054</v>
      </c>
    </row>
    <row r="6666" spans="1:16" ht="14.4" customHeight="1" x14ac:dyDescent="0.25">
      <c r="A6666" t="s">
        <v>2054</v>
      </c>
      <c r="I6666" s="285" t="s">
        <v>2035</v>
      </c>
      <c r="J6666" t="s">
        <v>760</v>
      </c>
      <c r="K6666" s="300">
        <v>2149864</v>
      </c>
      <c r="L6666" s="286">
        <f>ROWS(K$5:K6666)</f>
        <v>6662</v>
      </c>
      <c r="M6666" s="286" t="str">
        <f>IF(I6666='5.1'!$E$5,TXM!L6666,"")</f>
        <v/>
      </c>
      <c r="N6666" t="str">
        <f>IFERROR(SMALL($M$5:$M$8000,ROWS($M$5:M6666)),"")</f>
        <v/>
      </c>
      <c r="P6666" t="s">
        <v>2054</v>
      </c>
    </row>
    <row r="6667" spans="1:16" ht="14.4" customHeight="1" x14ac:dyDescent="0.25">
      <c r="A6667" t="s">
        <v>2054</v>
      </c>
      <c r="I6667" s="285" t="s">
        <v>2035</v>
      </c>
      <c r="J6667" t="s">
        <v>115</v>
      </c>
      <c r="K6667" s="300">
        <v>1822107</v>
      </c>
      <c r="L6667" s="286">
        <f>ROWS(K$5:K6667)</f>
        <v>6663</v>
      </c>
      <c r="M6667" s="286" t="str">
        <f>IF(I6667='5.1'!$E$5,TXM!L6667,"")</f>
        <v/>
      </c>
      <c r="N6667" t="str">
        <f>IFERROR(SMALL($M$5:$M$8000,ROWS($M$5:M6667)),"")</f>
        <v/>
      </c>
      <c r="P6667" t="s">
        <v>2054</v>
      </c>
    </row>
    <row r="6668" spans="1:16" ht="14.4" customHeight="1" x14ac:dyDescent="0.25">
      <c r="A6668" t="s">
        <v>2054</v>
      </c>
      <c r="I6668" s="285" t="s">
        <v>2035</v>
      </c>
      <c r="J6668" t="s">
        <v>198</v>
      </c>
      <c r="K6668" s="300">
        <v>1158146</v>
      </c>
      <c r="L6668" s="286">
        <f>ROWS(K$5:K6668)</f>
        <v>6664</v>
      </c>
      <c r="M6668" s="286" t="str">
        <f>IF(I6668='5.1'!$E$5,TXM!L6668,"")</f>
        <v/>
      </c>
      <c r="N6668" t="str">
        <f>IFERROR(SMALL($M$5:$M$8000,ROWS($M$5:M6668)),"")</f>
        <v/>
      </c>
      <c r="P6668" t="s">
        <v>2054</v>
      </c>
    </row>
    <row r="6669" spans="1:16" ht="14.4" customHeight="1" x14ac:dyDescent="0.25">
      <c r="A6669" t="s">
        <v>2054</v>
      </c>
      <c r="I6669" s="285" t="s">
        <v>2035</v>
      </c>
      <c r="J6669" t="s">
        <v>1090</v>
      </c>
      <c r="K6669" s="300">
        <v>926243</v>
      </c>
      <c r="L6669" s="286">
        <f>ROWS(K$5:K6669)</f>
        <v>6665</v>
      </c>
      <c r="M6669" s="286" t="str">
        <f>IF(I6669='5.1'!$E$5,TXM!L6669,"")</f>
        <v/>
      </c>
      <c r="N6669" t="str">
        <f>IFERROR(SMALL($M$5:$M$8000,ROWS($M$5:M6669)),"")</f>
        <v/>
      </c>
      <c r="P6669" t="s">
        <v>2054</v>
      </c>
    </row>
    <row r="6670" spans="1:16" ht="14.4" customHeight="1" x14ac:dyDescent="0.25">
      <c r="A6670" t="s">
        <v>2054</v>
      </c>
      <c r="I6670" s="285" t="s">
        <v>2035</v>
      </c>
      <c r="J6670" t="s">
        <v>1096</v>
      </c>
      <c r="K6670" s="300">
        <v>908404</v>
      </c>
      <c r="L6670" s="286">
        <f>ROWS(K$5:K6670)</f>
        <v>6666</v>
      </c>
      <c r="M6670" s="286" t="str">
        <f>IF(I6670='5.1'!$E$5,TXM!L6670,"")</f>
        <v/>
      </c>
      <c r="N6670" t="str">
        <f>IFERROR(SMALL($M$5:$M$8000,ROWS($M$5:M6670)),"")</f>
        <v/>
      </c>
      <c r="P6670" t="s">
        <v>2054</v>
      </c>
    </row>
    <row r="6671" spans="1:16" ht="14.4" customHeight="1" x14ac:dyDescent="0.25">
      <c r="A6671" t="s">
        <v>2054</v>
      </c>
      <c r="I6671" s="285" t="s">
        <v>2035</v>
      </c>
      <c r="J6671" t="s">
        <v>1079</v>
      </c>
      <c r="K6671" s="300">
        <v>534588</v>
      </c>
      <c r="L6671" s="286">
        <f>ROWS(K$5:K6671)</f>
        <v>6667</v>
      </c>
      <c r="M6671" s="286" t="str">
        <f>IF(I6671='5.1'!$E$5,TXM!L6671,"")</f>
        <v/>
      </c>
      <c r="N6671" t="str">
        <f>IFERROR(SMALL($M$5:$M$8000,ROWS($M$5:M6671)),"")</f>
        <v/>
      </c>
      <c r="P6671" t="s">
        <v>2054</v>
      </c>
    </row>
    <row r="6672" spans="1:16" ht="14.4" customHeight="1" x14ac:dyDescent="0.25">
      <c r="A6672" t="s">
        <v>2054</v>
      </c>
      <c r="I6672" s="285" t="s">
        <v>2035</v>
      </c>
      <c r="J6672" t="s">
        <v>1086</v>
      </c>
      <c r="K6672" s="300">
        <v>482747</v>
      </c>
      <c r="L6672" s="286">
        <f>ROWS(K$5:K6672)</f>
        <v>6668</v>
      </c>
      <c r="M6672" s="286" t="str">
        <f>IF(I6672='5.1'!$E$5,TXM!L6672,"")</f>
        <v/>
      </c>
      <c r="N6672" t="str">
        <f>IFERROR(SMALL($M$5:$M$8000,ROWS($M$5:M6672)),"")</f>
        <v/>
      </c>
      <c r="P6672" t="s">
        <v>2054</v>
      </c>
    </row>
    <row r="6673" spans="1:16" ht="14.4" customHeight="1" x14ac:dyDescent="0.25">
      <c r="A6673" t="s">
        <v>2054</v>
      </c>
      <c r="I6673" s="285" t="s">
        <v>2035</v>
      </c>
      <c r="J6673" t="s">
        <v>734</v>
      </c>
      <c r="K6673" s="300">
        <v>456140</v>
      </c>
      <c r="L6673" s="286">
        <f>ROWS(K$5:K6673)</f>
        <v>6669</v>
      </c>
      <c r="M6673" s="286" t="str">
        <f>IF(I6673='5.1'!$E$5,TXM!L6673,"")</f>
        <v/>
      </c>
      <c r="N6673" t="str">
        <f>IFERROR(SMALL($M$5:$M$8000,ROWS($M$5:M6673)),"")</f>
        <v/>
      </c>
      <c r="P6673" t="s">
        <v>2054</v>
      </c>
    </row>
    <row r="6674" spans="1:16" ht="14.4" customHeight="1" x14ac:dyDescent="0.25">
      <c r="A6674" t="s">
        <v>2054</v>
      </c>
      <c r="I6674" s="285" t="s">
        <v>2035</v>
      </c>
      <c r="J6674" t="s">
        <v>1080</v>
      </c>
      <c r="K6674" s="300">
        <v>373687</v>
      </c>
      <c r="L6674" s="286">
        <f>ROWS(K$5:K6674)</f>
        <v>6670</v>
      </c>
      <c r="M6674" s="286" t="str">
        <f>IF(I6674='5.1'!$E$5,TXM!L6674,"")</f>
        <v/>
      </c>
      <c r="N6674" t="str">
        <f>IFERROR(SMALL($M$5:$M$8000,ROWS($M$5:M6674)),"")</f>
        <v/>
      </c>
      <c r="P6674" t="s">
        <v>2054</v>
      </c>
    </row>
    <row r="6675" spans="1:16" ht="14.4" customHeight="1" x14ac:dyDescent="0.25">
      <c r="A6675" t="s">
        <v>2054</v>
      </c>
      <c r="I6675" s="285" t="s">
        <v>2035</v>
      </c>
      <c r="J6675" t="s">
        <v>808</v>
      </c>
      <c r="K6675" s="300">
        <v>334151</v>
      </c>
      <c r="L6675" s="286">
        <f>ROWS(K$5:K6675)</f>
        <v>6671</v>
      </c>
      <c r="M6675" s="286" t="str">
        <f>IF(I6675='5.1'!$E$5,TXM!L6675,"")</f>
        <v/>
      </c>
      <c r="N6675" t="str">
        <f>IFERROR(SMALL($M$5:$M$8000,ROWS($M$5:M6675)),"")</f>
        <v/>
      </c>
      <c r="P6675" t="s">
        <v>2054</v>
      </c>
    </row>
    <row r="6676" spans="1:16" ht="14.4" customHeight="1" x14ac:dyDescent="0.25">
      <c r="A6676" t="s">
        <v>2054</v>
      </c>
      <c r="I6676" s="285" t="s">
        <v>2035</v>
      </c>
      <c r="J6676" t="s">
        <v>717</v>
      </c>
      <c r="K6676" s="300">
        <v>272474</v>
      </c>
      <c r="L6676" s="286">
        <f>ROWS(K$5:K6676)</f>
        <v>6672</v>
      </c>
      <c r="M6676" s="286" t="str">
        <f>IF(I6676='5.1'!$E$5,TXM!L6676,"")</f>
        <v/>
      </c>
      <c r="N6676" t="str">
        <f>IFERROR(SMALL($M$5:$M$8000,ROWS($M$5:M6676)),"")</f>
        <v/>
      </c>
      <c r="P6676" t="s">
        <v>2054</v>
      </c>
    </row>
    <row r="6677" spans="1:16" ht="14.4" customHeight="1" x14ac:dyDescent="0.25">
      <c r="A6677" t="s">
        <v>2054</v>
      </c>
      <c r="I6677" s="285" t="s">
        <v>2035</v>
      </c>
      <c r="J6677" t="s">
        <v>790</v>
      </c>
      <c r="K6677" s="300">
        <v>257877</v>
      </c>
      <c r="L6677" s="286">
        <f>ROWS(K$5:K6677)</f>
        <v>6673</v>
      </c>
      <c r="M6677" s="286" t="str">
        <f>IF(I6677='5.1'!$E$5,TXM!L6677,"")</f>
        <v/>
      </c>
      <c r="N6677" t="str">
        <f>IFERROR(SMALL($M$5:$M$8000,ROWS($M$5:M6677)),"")</f>
        <v/>
      </c>
      <c r="P6677" t="s">
        <v>2054</v>
      </c>
    </row>
    <row r="6678" spans="1:16" ht="14.4" customHeight="1" x14ac:dyDescent="0.25">
      <c r="A6678" t="s">
        <v>2054</v>
      </c>
      <c r="I6678" s="285" t="s">
        <v>2035</v>
      </c>
      <c r="J6678" t="s">
        <v>997</v>
      </c>
      <c r="K6678" s="300">
        <v>152976</v>
      </c>
      <c r="L6678" s="286">
        <f>ROWS(K$5:K6678)</f>
        <v>6674</v>
      </c>
      <c r="M6678" s="286" t="str">
        <f>IF(I6678='5.1'!$E$5,TXM!L6678,"")</f>
        <v/>
      </c>
      <c r="N6678" t="str">
        <f>IFERROR(SMALL($M$5:$M$8000,ROWS($M$5:M6678)),"")</f>
        <v/>
      </c>
      <c r="P6678" t="s">
        <v>2054</v>
      </c>
    </row>
    <row r="6679" spans="1:16" ht="14.4" customHeight="1" x14ac:dyDescent="0.25">
      <c r="A6679" t="s">
        <v>2054</v>
      </c>
      <c r="I6679" s="285" t="s">
        <v>2035</v>
      </c>
      <c r="J6679" t="s">
        <v>776</v>
      </c>
      <c r="K6679" s="300">
        <v>149824</v>
      </c>
      <c r="L6679" s="286">
        <f>ROWS(K$5:K6679)</f>
        <v>6675</v>
      </c>
      <c r="M6679" s="286" t="str">
        <f>IF(I6679='5.1'!$E$5,TXM!L6679,"")</f>
        <v/>
      </c>
      <c r="N6679" t="str">
        <f>IFERROR(SMALL($M$5:$M$8000,ROWS($M$5:M6679)),"")</f>
        <v/>
      </c>
      <c r="P6679" t="s">
        <v>2054</v>
      </c>
    </row>
    <row r="6680" spans="1:16" ht="14.4" customHeight="1" x14ac:dyDescent="0.25">
      <c r="A6680" t="s">
        <v>2054</v>
      </c>
      <c r="I6680" s="285" t="s">
        <v>2035</v>
      </c>
      <c r="J6680" t="s">
        <v>823</v>
      </c>
      <c r="K6680" s="300">
        <v>145436</v>
      </c>
      <c r="L6680" s="286">
        <f>ROWS(K$5:K6680)</f>
        <v>6676</v>
      </c>
      <c r="M6680" s="286" t="str">
        <f>IF(I6680='5.1'!$E$5,TXM!L6680,"")</f>
        <v/>
      </c>
      <c r="N6680" t="str">
        <f>IFERROR(SMALL($M$5:$M$8000,ROWS($M$5:M6680)),"")</f>
        <v/>
      </c>
      <c r="P6680" t="s">
        <v>2054</v>
      </c>
    </row>
    <row r="6681" spans="1:16" ht="14.4" customHeight="1" x14ac:dyDescent="0.25">
      <c r="A6681" t="s">
        <v>2054</v>
      </c>
      <c r="I6681" s="285" t="s">
        <v>2035</v>
      </c>
      <c r="J6681" t="s">
        <v>780</v>
      </c>
      <c r="K6681" s="300">
        <v>98251</v>
      </c>
      <c r="L6681" s="286">
        <f>ROWS(K$5:K6681)</f>
        <v>6677</v>
      </c>
      <c r="M6681" s="286" t="str">
        <f>IF(I6681='5.1'!$E$5,TXM!L6681,"")</f>
        <v/>
      </c>
      <c r="N6681" t="str">
        <f>IFERROR(SMALL($M$5:$M$8000,ROWS($M$5:M6681)),"")</f>
        <v/>
      </c>
      <c r="P6681" t="s">
        <v>2054</v>
      </c>
    </row>
    <row r="6682" spans="1:16" ht="14.4" customHeight="1" x14ac:dyDescent="0.25">
      <c r="A6682" t="s">
        <v>2054</v>
      </c>
      <c r="I6682" s="285" t="s">
        <v>2035</v>
      </c>
      <c r="J6682" t="s">
        <v>1084</v>
      </c>
      <c r="K6682" s="300">
        <v>80286</v>
      </c>
      <c r="L6682" s="286">
        <f>ROWS(K$5:K6682)</f>
        <v>6678</v>
      </c>
      <c r="M6682" s="286" t="str">
        <f>IF(I6682='5.1'!$E$5,TXM!L6682,"")</f>
        <v/>
      </c>
      <c r="N6682" t="str">
        <f>IFERROR(SMALL($M$5:$M$8000,ROWS($M$5:M6682)),"")</f>
        <v/>
      </c>
      <c r="P6682" t="s">
        <v>2054</v>
      </c>
    </row>
    <row r="6683" spans="1:16" ht="14.4" customHeight="1" x14ac:dyDescent="0.25">
      <c r="A6683" t="s">
        <v>2054</v>
      </c>
      <c r="I6683" s="285" t="s">
        <v>2035</v>
      </c>
      <c r="J6683" t="s">
        <v>766</v>
      </c>
      <c r="K6683" s="300">
        <v>78772</v>
      </c>
      <c r="L6683" s="286">
        <f>ROWS(K$5:K6683)</f>
        <v>6679</v>
      </c>
      <c r="M6683" s="286" t="str">
        <f>IF(I6683='5.1'!$E$5,TXM!L6683,"")</f>
        <v/>
      </c>
      <c r="N6683" t="str">
        <f>IFERROR(SMALL($M$5:$M$8000,ROWS($M$5:M6683)),"")</f>
        <v/>
      </c>
      <c r="P6683" t="s">
        <v>2054</v>
      </c>
    </row>
    <row r="6684" spans="1:16" ht="14.4" customHeight="1" x14ac:dyDescent="0.25">
      <c r="A6684" t="s">
        <v>2054</v>
      </c>
      <c r="I6684" s="285" t="s">
        <v>2035</v>
      </c>
      <c r="J6684" t="s">
        <v>1081</v>
      </c>
      <c r="K6684" s="300">
        <v>74582</v>
      </c>
      <c r="L6684" s="286">
        <f>ROWS(K$5:K6684)</f>
        <v>6680</v>
      </c>
      <c r="M6684" s="286" t="str">
        <f>IF(I6684='5.1'!$E$5,TXM!L6684,"")</f>
        <v/>
      </c>
      <c r="N6684" t="str">
        <f>IFERROR(SMALL($M$5:$M$8000,ROWS($M$5:M6684)),"")</f>
        <v/>
      </c>
      <c r="P6684" t="s">
        <v>2054</v>
      </c>
    </row>
    <row r="6685" spans="1:16" ht="14.4" customHeight="1" x14ac:dyDescent="0.25">
      <c r="A6685" t="s">
        <v>2054</v>
      </c>
      <c r="I6685" s="285" t="s">
        <v>2035</v>
      </c>
      <c r="J6685" t="s">
        <v>750</v>
      </c>
      <c r="K6685" s="300">
        <v>73647</v>
      </c>
      <c r="L6685" s="286">
        <f>ROWS(K$5:K6685)</f>
        <v>6681</v>
      </c>
      <c r="M6685" s="286" t="str">
        <f>IF(I6685='5.1'!$E$5,TXM!L6685,"")</f>
        <v/>
      </c>
      <c r="N6685" t="str">
        <f>IFERROR(SMALL($M$5:$M$8000,ROWS($M$5:M6685)),"")</f>
        <v/>
      </c>
      <c r="P6685" t="s">
        <v>2054</v>
      </c>
    </row>
    <row r="6686" spans="1:16" ht="14.4" customHeight="1" x14ac:dyDescent="0.25">
      <c r="A6686" t="s">
        <v>2054</v>
      </c>
      <c r="I6686" s="285" t="s">
        <v>2035</v>
      </c>
      <c r="J6686" t="s">
        <v>764</v>
      </c>
      <c r="K6686" s="300">
        <v>70993</v>
      </c>
      <c r="L6686" s="286">
        <f>ROWS(K$5:K6686)</f>
        <v>6682</v>
      </c>
      <c r="M6686" s="286" t="str">
        <f>IF(I6686='5.1'!$E$5,TXM!L6686,"")</f>
        <v/>
      </c>
      <c r="N6686" t="str">
        <f>IFERROR(SMALL($M$5:$M$8000,ROWS($M$5:M6686)),"")</f>
        <v/>
      </c>
      <c r="P6686" t="s">
        <v>2054</v>
      </c>
    </row>
    <row r="6687" spans="1:16" ht="14.4" customHeight="1" x14ac:dyDescent="0.25">
      <c r="A6687" t="s">
        <v>2054</v>
      </c>
      <c r="I6687" s="285" t="s">
        <v>2035</v>
      </c>
      <c r="J6687" t="s">
        <v>810</v>
      </c>
      <c r="K6687" s="300">
        <v>49897</v>
      </c>
      <c r="L6687" s="286">
        <f>ROWS(K$5:K6687)</f>
        <v>6683</v>
      </c>
      <c r="M6687" s="286" t="str">
        <f>IF(I6687='5.1'!$E$5,TXM!L6687,"")</f>
        <v/>
      </c>
      <c r="N6687" t="str">
        <f>IFERROR(SMALL($M$5:$M$8000,ROWS($M$5:M6687)),"")</f>
        <v/>
      </c>
      <c r="P6687" t="s">
        <v>2054</v>
      </c>
    </row>
    <row r="6688" spans="1:16" ht="14.4" customHeight="1" x14ac:dyDescent="0.25">
      <c r="A6688" t="s">
        <v>2054</v>
      </c>
      <c r="I6688" s="285" t="s">
        <v>2035</v>
      </c>
      <c r="J6688" t="s">
        <v>1098</v>
      </c>
      <c r="K6688" s="300">
        <v>44049</v>
      </c>
      <c r="L6688" s="286">
        <f>ROWS(K$5:K6688)</f>
        <v>6684</v>
      </c>
      <c r="M6688" s="286" t="str">
        <f>IF(I6688='5.1'!$E$5,TXM!L6688,"")</f>
        <v/>
      </c>
      <c r="N6688" t="str">
        <f>IFERROR(SMALL($M$5:$M$8000,ROWS($M$5:M6688)),"")</f>
        <v/>
      </c>
      <c r="P6688" t="s">
        <v>2054</v>
      </c>
    </row>
    <row r="6689" spans="1:16" ht="14.4" customHeight="1" x14ac:dyDescent="0.25">
      <c r="A6689" t="s">
        <v>2054</v>
      </c>
      <c r="I6689" s="285" t="s">
        <v>2035</v>
      </c>
      <c r="J6689" t="s">
        <v>1097</v>
      </c>
      <c r="K6689" s="300">
        <v>24096</v>
      </c>
      <c r="L6689" s="286">
        <f>ROWS(K$5:K6689)</f>
        <v>6685</v>
      </c>
      <c r="M6689" s="286" t="str">
        <f>IF(I6689='5.1'!$E$5,TXM!L6689,"")</f>
        <v/>
      </c>
      <c r="N6689" t="str">
        <f>IFERROR(SMALL($M$5:$M$8000,ROWS($M$5:M6689)),"")</f>
        <v/>
      </c>
      <c r="P6689" t="s">
        <v>2054</v>
      </c>
    </row>
    <row r="6690" spans="1:16" ht="14.4" customHeight="1" x14ac:dyDescent="0.25">
      <c r="A6690" t="s">
        <v>2054</v>
      </c>
      <c r="I6690" s="285" t="s">
        <v>2035</v>
      </c>
      <c r="J6690" t="s">
        <v>754</v>
      </c>
      <c r="K6690" s="300">
        <v>23237</v>
      </c>
      <c r="L6690" s="286">
        <f>ROWS(K$5:K6690)</f>
        <v>6686</v>
      </c>
      <c r="M6690" s="286" t="str">
        <f>IF(I6690='5.1'!$E$5,TXM!L6690,"")</f>
        <v/>
      </c>
      <c r="N6690" t="str">
        <f>IFERROR(SMALL($M$5:$M$8000,ROWS($M$5:M6690)),"")</f>
        <v/>
      </c>
      <c r="P6690" t="s">
        <v>2054</v>
      </c>
    </row>
    <row r="6691" spans="1:16" ht="14.4" customHeight="1" x14ac:dyDescent="0.25">
      <c r="A6691" t="s">
        <v>2054</v>
      </c>
      <c r="I6691" s="285" t="s">
        <v>2035</v>
      </c>
      <c r="J6691" t="s">
        <v>756</v>
      </c>
      <c r="K6691" s="300">
        <v>16748</v>
      </c>
      <c r="L6691" s="286">
        <f>ROWS(K$5:K6691)</f>
        <v>6687</v>
      </c>
      <c r="M6691" s="286" t="str">
        <f>IF(I6691='5.1'!$E$5,TXM!L6691,"")</f>
        <v/>
      </c>
      <c r="N6691" t="str">
        <f>IFERROR(SMALL($M$5:$M$8000,ROWS($M$5:M6691)),"")</f>
        <v/>
      </c>
      <c r="P6691" t="s">
        <v>2054</v>
      </c>
    </row>
    <row r="6692" spans="1:16" ht="14.4" customHeight="1" x14ac:dyDescent="0.25">
      <c r="A6692" t="s">
        <v>2054</v>
      </c>
      <c r="I6692" s="285" t="s">
        <v>2035</v>
      </c>
      <c r="J6692" t="s">
        <v>821</v>
      </c>
      <c r="K6692" s="300">
        <v>16595</v>
      </c>
      <c r="L6692" s="286">
        <f>ROWS(K$5:K6692)</f>
        <v>6688</v>
      </c>
      <c r="M6692" s="286" t="str">
        <f>IF(I6692='5.1'!$E$5,TXM!L6692,"")</f>
        <v/>
      </c>
      <c r="N6692" t="str">
        <f>IFERROR(SMALL($M$5:$M$8000,ROWS($M$5:M6692)),"")</f>
        <v/>
      </c>
      <c r="P6692" t="s">
        <v>2054</v>
      </c>
    </row>
    <row r="6693" spans="1:16" ht="14.4" customHeight="1" x14ac:dyDescent="0.25">
      <c r="A6693" t="s">
        <v>2054</v>
      </c>
      <c r="I6693" s="285" t="s">
        <v>2035</v>
      </c>
      <c r="J6693" t="s">
        <v>782</v>
      </c>
      <c r="K6693" s="300">
        <v>11884</v>
      </c>
      <c r="L6693" s="286">
        <f>ROWS(K$5:K6693)</f>
        <v>6689</v>
      </c>
      <c r="M6693" s="286" t="str">
        <f>IF(I6693='5.1'!$E$5,TXM!L6693,"")</f>
        <v/>
      </c>
      <c r="N6693" t="str">
        <f>IFERROR(SMALL($M$5:$M$8000,ROWS($M$5:M6693)),"")</f>
        <v/>
      </c>
      <c r="P6693" t="s">
        <v>2054</v>
      </c>
    </row>
    <row r="6694" spans="1:16" ht="14.4" customHeight="1" x14ac:dyDescent="0.25">
      <c r="A6694" t="s">
        <v>2054</v>
      </c>
      <c r="I6694" s="285" t="s">
        <v>2035</v>
      </c>
      <c r="J6694" t="s">
        <v>727</v>
      </c>
      <c r="K6694" s="300">
        <v>9259</v>
      </c>
      <c r="L6694" s="286">
        <f>ROWS(K$5:K6694)</f>
        <v>6690</v>
      </c>
      <c r="M6694" s="286" t="str">
        <f>IF(I6694='5.1'!$E$5,TXM!L6694,"")</f>
        <v/>
      </c>
      <c r="N6694" t="str">
        <f>IFERROR(SMALL($M$5:$M$8000,ROWS($M$5:M6694)),"")</f>
        <v/>
      </c>
      <c r="P6694" t="s">
        <v>2054</v>
      </c>
    </row>
    <row r="6695" spans="1:16" ht="14.4" customHeight="1" x14ac:dyDescent="0.25">
      <c r="A6695" t="s">
        <v>2054</v>
      </c>
      <c r="I6695" s="285" t="s">
        <v>2035</v>
      </c>
      <c r="J6695" t="s">
        <v>199</v>
      </c>
      <c r="K6695" s="300">
        <v>6400</v>
      </c>
      <c r="L6695" s="286">
        <f>ROWS(K$5:K6695)</f>
        <v>6691</v>
      </c>
      <c r="M6695" s="286" t="str">
        <f>IF(I6695='5.1'!$E$5,TXM!L6695,"")</f>
        <v/>
      </c>
      <c r="N6695" t="str">
        <f>IFERROR(SMALL($M$5:$M$8000,ROWS($M$5:M6695)),"")</f>
        <v/>
      </c>
      <c r="P6695" t="s">
        <v>2054</v>
      </c>
    </row>
    <row r="6696" spans="1:16" ht="14.4" customHeight="1" x14ac:dyDescent="0.25">
      <c r="A6696" t="s">
        <v>2054</v>
      </c>
      <c r="I6696" s="285" t="s">
        <v>2035</v>
      </c>
      <c r="J6696" t="s">
        <v>768</v>
      </c>
      <c r="K6696" s="300">
        <v>6241</v>
      </c>
      <c r="L6696" s="286">
        <f>ROWS(K$5:K6696)</f>
        <v>6692</v>
      </c>
      <c r="M6696" s="286" t="str">
        <f>IF(I6696='5.1'!$E$5,TXM!L6696,"")</f>
        <v/>
      </c>
      <c r="N6696" t="str">
        <f>IFERROR(SMALL($M$5:$M$8000,ROWS($M$5:M6696)),"")</f>
        <v/>
      </c>
      <c r="P6696" t="s">
        <v>2054</v>
      </c>
    </row>
    <row r="6697" spans="1:16" ht="14.4" customHeight="1" x14ac:dyDescent="0.25">
      <c r="A6697" t="s">
        <v>2054</v>
      </c>
      <c r="I6697" s="285" t="s">
        <v>2035</v>
      </c>
      <c r="J6697" t="s">
        <v>774</v>
      </c>
      <c r="K6697" s="300">
        <v>5950</v>
      </c>
      <c r="L6697" s="286">
        <f>ROWS(K$5:K6697)</f>
        <v>6693</v>
      </c>
      <c r="M6697" s="286" t="str">
        <f>IF(I6697='5.1'!$E$5,TXM!L6697,"")</f>
        <v/>
      </c>
      <c r="N6697" t="str">
        <f>IFERROR(SMALL($M$5:$M$8000,ROWS($M$5:M6697)),"")</f>
        <v/>
      </c>
      <c r="P6697" t="s">
        <v>2054</v>
      </c>
    </row>
    <row r="6698" spans="1:16" ht="14.4" customHeight="1" x14ac:dyDescent="0.25">
      <c r="A6698" t="s">
        <v>2054</v>
      </c>
      <c r="I6698" s="285" t="s">
        <v>2035</v>
      </c>
      <c r="J6698" t="s">
        <v>117</v>
      </c>
      <c r="K6698" s="300">
        <v>4571</v>
      </c>
      <c r="L6698" s="286">
        <f>ROWS(K$5:K6698)</f>
        <v>6694</v>
      </c>
      <c r="M6698" s="286" t="str">
        <f>IF(I6698='5.1'!$E$5,TXM!L6698,"")</f>
        <v/>
      </c>
      <c r="N6698" t="str">
        <f>IFERROR(SMALL($M$5:$M$8000,ROWS($M$5:M6698)),"")</f>
        <v/>
      </c>
      <c r="P6698" t="s">
        <v>2054</v>
      </c>
    </row>
    <row r="6699" spans="1:16" ht="14.4" customHeight="1" x14ac:dyDescent="0.25">
      <c r="A6699" t="s">
        <v>2054</v>
      </c>
      <c r="I6699" s="285" t="s">
        <v>2035</v>
      </c>
      <c r="J6699" t="s">
        <v>744</v>
      </c>
      <c r="K6699" s="300">
        <v>3041</v>
      </c>
      <c r="L6699" s="286">
        <f>ROWS(K$5:K6699)</f>
        <v>6695</v>
      </c>
      <c r="M6699" s="286" t="str">
        <f>IF(I6699='5.1'!$E$5,TXM!L6699,"")</f>
        <v/>
      </c>
      <c r="N6699" t="str">
        <f>IFERROR(SMALL($M$5:$M$8000,ROWS($M$5:M6699)),"")</f>
        <v/>
      </c>
      <c r="P6699" t="s">
        <v>2054</v>
      </c>
    </row>
    <row r="6700" spans="1:16" ht="14.4" customHeight="1" x14ac:dyDescent="0.25">
      <c r="A6700" t="s">
        <v>2054</v>
      </c>
      <c r="I6700" s="285" t="s">
        <v>2035</v>
      </c>
      <c r="J6700" t="s">
        <v>1091</v>
      </c>
      <c r="K6700" s="300">
        <v>2315</v>
      </c>
      <c r="L6700" s="286">
        <f>ROWS(K$5:K6700)</f>
        <v>6696</v>
      </c>
      <c r="M6700" s="286" t="str">
        <f>IF(I6700='5.1'!$E$5,TXM!L6700,"")</f>
        <v/>
      </c>
      <c r="N6700" t="str">
        <f>IFERROR(SMALL($M$5:$M$8000,ROWS($M$5:M6700)),"")</f>
        <v/>
      </c>
      <c r="P6700" t="s">
        <v>2054</v>
      </c>
    </row>
    <row r="6701" spans="1:16" ht="14.4" customHeight="1" x14ac:dyDescent="0.25">
      <c r="A6701" t="s">
        <v>2054</v>
      </c>
      <c r="I6701" s="285" t="s">
        <v>2035</v>
      </c>
      <c r="J6701" t="s">
        <v>748</v>
      </c>
      <c r="K6701" s="300">
        <v>1687</v>
      </c>
      <c r="L6701" s="286">
        <f>ROWS(K$5:K6701)</f>
        <v>6697</v>
      </c>
      <c r="M6701" s="286" t="str">
        <f>IF(I6701='5.1'!$E$5,TXM!L6701,"")</f>
        <v/>
      </c>
      <c r="N6701" t="str">
        <f>IFERROR(SMALL($M$5:$M$8000,ROWS($M$5:M6701)),"")</f>
        <v/>
      </c>
      <c r="P6701" t="s">
        <v>2054</v>
      </c>
    </row>
    <row r="6702" spans="1:16" ht="14.4" customHeight="1" x14ac:dyDescent="0.25">
      <c r="A6702" t="s">
        <v>2054</v>
      </c>
      <c r="I6702" s="285" t="s">
        <v>2035</v>
      </c>
      <c r="J6702" t="s">
        <v>752</v>
      </c>
      <c r="K6702" s="300">
        <v>1607</v>
      </c>
      <c r="L6702" s="286">
        <f>ROWS(K$5:K6702)</f>
        <v>6698</v>
      </c>
      <c r="M6702" s="286" t="str">
        <f>IF(I6702='5.1'!$E$5,TXM!L6702,"")</f>
        <v/>
      </c>
      <c r="N6702" t="str">
        <f>IFERROR(SMALL($M$5:$M$8000,ROWS($M$5:M6702)),"")</f>
        <v/>
      </c>
      <c r="P6702" t="s">
        <v>2054</v>
      </c>
    </row>
    <row r="6703" spans="1:16" ht="14.4" customHeight="1" x14ac:dyDescent="0.25">
      <c r="A6703" t="s">
        <v>2054</v>
      </c>
      <c r="I6703" s="285" t="s">
        <v>2035</v>
      </c>
      <c r="J6703" t="s">
        <v>118</v>
      </c>
      <c r="K6703" s="300">
        <v>1209</v>
      </c>
      <c r="L6703" s="286">
        <f>ROWS(K$5:K6703)</f>
        <v>6699</v>
      </c>
      <c r="M6703" s="286" t="str">
        <f>IF(I6703='5.1'!$E$5,TXM!L6703,"")</f>
        <v/>
      </c>
      <c r="N6703" t="str">
        <f>IFERROR(SMALL($M$5:$M$8000,ROWS($M$5:M6703)),"")</f>
        <v/>
      </c>
      <c r="P6703" t="s">
        <v>2054</v>
      </c>
    </row>
    <row r="6704" spans="1:16" ht="14.4" customHeight="1" x14ac:dyDescent="0.25">
      <c r="A6704" t="s">
        <v>2054</v>
      </c>
      <c r="I6704" s="285" t="s">
        <v>2035</v>
      </c>
      <c r="J6704" t="s">
        <v>705</v>
      </c>
      <c r="K6704" s="300">
        <v>1160</v>
      </c>
      <c r="L6704" s="286">
        <f>ROWS(K$5:K6704)</f>
        <v>6700</v>
      </c>
      <c r="M6704" s="286" t="str">
        <f>IF(I6704='5.1'!$E$5,TXM!L6704,"")</f>
        <v/>
      </c>
      <c r="N6704" t="str">
        <f>IFERROR(SMALL($M$5:$M$8000,ROWS($M$5:M6704)),"")</f>
        <v/>
      </c>
      <c r="P6704" t="s">
        <v>2054</v>
      </c>
    </row>
    <row r="6705" spans="1:16" ht="14.4" customHeight="1" x14ac:dyDescent="0.25">
      <c r="A6705" t="s">
        <v>2054</v>
      </c>
      <c r="I6705" s="285" t="s">
        <v>2035</v>
      </c>
      <c r="J6705" t="s">
        <v>786</v>
      </c>
      <c r="K6705" s="300">
        <v>1149</v>
      </c>
      <c r="L6705" s="286">
        <f>ROWS(K$5:K6705)</f>
        <v>6701</v>
      </c>
      <c r="M6705" s="286" t="str">
        <f>IF(I6705='5.1'!$E$5,TXM!L6705,"")</f>
        <v/>
      </c>
      <c r="N6705" t="str">
        <f>IFERROR(SMALL($M$5:$M$8000,ROWS($M$5:M6705)),"")</f>
        <v/>
      </c>
      <c r="P6705" t="s">
        <v>2054</v>
      </c>
    </row>
    <row r="6706" spans="1:16" ht="14.4" customHeight="1" x14ac:dyDescent="0.25">
      <c r="A6706" t="s">
        <v>2054</v>
      </c>
      <c r="I6706" s="285" t="s">
        <v>2035</v>
      </c>
      <c r="J6706" t="s">
        <v>802</v>
      </c>
      <c r="K6706" s="300">
        <v>1013</v>
      </c>
      <c r="L6706" s="286">
        <f>ROWS(K$5:K6706)</f>
        <v>6702</v>
      </c>
      <c r="M6706" s="286" t="str">
        <f>IF(I6706='5.1'!$E$5,TXM!L6706,"")</f>
        <v/>
      </c>
      <c r="N6706" t="str">
        <f>IFERROR(SMALL($M$5:$M$8000,ROWS($M$5:M6706)),"")</f>
        <v/>
      </c>
      <c r="P6706" t="s">
        <v>2054</v>
      </c>
    </row>
    <row r="6707" spans="1:16" ht="14.4" customHeight="1" x14ac:dyDescent="0.25">
      <c r="A6707" t="s">
        <v>2054</v>
      </c>
      <c r="I6707" s="285" t="s">
        <v>2035</v>
      </c>
      <c r="J6707" t="s">
        <v>1087</v>
      </c>
      <c r="K6707" s="300">
        <v>893</v>
      </c>
      <c r="L6707" s="286">
        <f>ROWS(K$5:K6707)</f>
        <v>6703</v>
      </c>
      <c r="M6707" s="286" t="str">
        <f>IF(I6707='5.1'!$E$5,TXM!L6707,"")</f>
        <v/>
      </c>
      <c r="N6707" t="str">
        <f>IFERROR(SMALL($M$5:$M$8000,ROWS($M$5:M6707)),"")</f>
        <v/>
      </c>
      <c r="P6707" t="s">
        <v>2054</v>
      </c>
    </row>
    <row r="6708" spans="1:16" ht="14.4" customHeight="1" x14ac:dyDescent="0.25">
      <c r="A6708" t="s">
        <v>2054</v>
      </c>
      <c r="I6708" s="285" t="s">
        <v>2035</v>
      </c>
      <c r="J6708" t="s">
        <v>804</v>
      </c>
      <c r="K6708" s="300">
        <v>751</v>
      </c>
      <c r="L6708" s="286">
        <f>ROWS(K$5:K6708)</f>
        <v>6704</v>
      </c>
      <c r="M6708" s="286" t="str">
        <f>IF(I6708='5.1'!$E$5,TXM!L6708,"")</f>
        <v/>
      </c>
      <c r="N6708" t="str">
        <f>IFERROR(SMALL($M$5:$M$8000,ROWS($M$5:M6708)),"")</f>
        <v/>
      </c>
      <c r="P6708" t="s">
        <v>2054</v>
      </c>
    </row>
    <row r="6709" spans="1:16" ht="14.4" customHeight="1" x14ac:dyDescent="0.25">
      <c r="A6709" t="s">
        <v>2054</v>
      </c>
      <c r="I6709" s="285" t="s">
        <v>2035</v>
      </c>
      <c r="J6709" t="s">
        <v>110</v>
      </c>
      <c r="K6709" s="300">
        <v>469</v>
      </c>
      <c r="L6709" s="286">
        <f>ROWS(K$5:K6709)</f>
        <v>6705</v>
      </c>
      <c r="M6709" s="286" t="str">
        <f>IF(I6709='5.1'!$E$5,TXM!L6709,"")</f>
        <v/>
      </c>
      <c r="N6709" t="str">
        <f>IFERROR(SMALL($M$5:$M$8000,ROWS($M$5:M6709)),"")</f>
        <v/>
      </c>
      <c r="P6709" t="s">
        <v>2054</v>
      </c>
    </row>
    <row r="6710" spans="1:16" ht="14.4" customHeight="1" x14ac:dyDescent="0.25">
      <c r="A6710" t="s">
        <v>2054</v>
      </c>
      <c r="I6710" s="285" t="s">
        <v>2035</v>
      </c>
      <c r="J6710" t="s">
        <v>746</v>
      </c>
      <c r="K6710" s="300">
        <v>298</v>
      </c>
      <c r="L6710" s="286">
        <f>ROWS(K$5:K6710)</f>
        <v>6706</v>
      </c>
      <c r="M6710" s="286" t="str">
        <f>IF(I6710='5.1'!$E$5,TXM!L6710,"")</f>
        <v/>
      </c>
      <c r="N6710" t="str">
        <f>IFERROR(SMALL($M$5:$M$8000,ROWS($M$5:M6710)),"")</f>
        <v/>
      </c>
      <c r="P6710" t="s">
        <v>2054</v>
      </c>
    </row>
    <row r="6711" spans="1:16" ht="14.4" customHeight="1" x14ac:dyDescent="0.25">
      <c r="A6711" t="s">
        <v>2054</v>
      </c>
      <c r="I6711" s="285" t="s">
        <v>2035</v>
      </c>
      <c r="J6711" t="s">
        <v>109</v>
      </c>
      <c r="K6711" s="300">
        <v>134</v>
      </c>
      <c r="L6711" s="286">
        <f>ROWS(K$5:K6711)</f>
        <v>6707</v>
      </c>
      <c r="M6711" s="286" t="str">
        <f>IF(I6711='5.1'!$E$5,TXM!L6711,"")</f>
        <v/>
      </c>
      <c r="N6711" t="str">
        <f>IFERROR(SMALL($M$5:$M$8000,ROWS($M$5:M6711)),"")</f>
        <v/>
      </c>
      <c r="P6711" t="s">
        <v>2054</v>
      </c>
    </row>
    <row r="6712" spans="1:16" ht="14.4" customHeight="1" x14ac:dyDescent="0.25">
      <c r="A6712" t="s">
        <v>2054</v>
      </c>
      <c r="I6712" s="285" t="s">
        <v>2035</v>
      </c>
      <c r="J6712" t="s">
        <v>1083</v>
      </c>
      <c r="K6712" s="300">
        <v>18</v>
      </c>
      <c r="L6712" s="286">
        <f>ROWS(K$5:K6712)</f>
        <v>6708</v>
      </c>
      <c r="M6712" s="286" t="str">
        <f>IF(I6712='5.1'!$E$5,TXM!L6712,"")</f>
        <v/>
      </c>
      <c r="N6712" t="str">
        <f>IFERROR(SMALL($M$5:$M$8000,ROWS($M$5:M6712)),"")</f>
        <v/>
      </c>
      <c r="P6712" t="s">
        <v>2054</v>
      </c>
    </row>
    <row r="6713" spans="1:16" ht="14.4" customHeight="1" x14ac:dyDescent="0.25">
      <c r="A6713" t="s">
        <v>2054</v>
      </c>
      <c r="I6713" s="285" t="s">
        <v>1860</v>
      </c>
      <c r="J6713" t="s">
        <v>786</v>
      </c>
      <c r="K6713" s="300">
        <v>1513022859</v>
      </c>
      <c r="L6713" s="286">
        <f>ROWS(K$5:K6713)</f>
        <v>6709</v>
      </c>
      <c r="M6713" s="286" t="str">
        <f>IF(I6713='5.1'!$E$5,TXM!L6713,"")</f>
        <v/>
      </c>
      <c r="N6713" t="str">
        <f>IFERROR(SMALL($M$5:$M$8000,ROWS($M$5:M6713)),"")</f>
        <v/>
      </c>
      <c r="P6713" t="s">
        <v>2054</v>
      </c>
    </row>
    <row r="6714" spans="1:16" ht="14.4" customHeight="1" x14ac:dyDescent="0.25">
      <c r="A6714" t="s">
        <v>2054</v>
      </c>
      <c r="I6714" s="285" t="s">
        <v>1860</v>
      </c>
      <c r="J6714" t="s">
        <v>1082</v>
      </c>
      <c r="K6714" s="300">
        <v>706662</v>
      </c>
      <c r="L6714" s="286">
        <f>ROWS(K$5:K6714)</f>
        <v>6710</v>
      </c>
      <c r="M6714" s="286" t="str">
        <f>IF(I6714='5.1'!$E$5,TXM!L6714,"")</f>
        <v/>
      </c>
      <c r="N6714" t="str">
        <f>IFERROR(SMALL($M$5:$M$8000,ROWS($M$5:M6714)),"")</f>
        <v/>
      </c>
      <c r="P6714" t="s">
        <v>2054</v>
      </c>
    </row>
    <row r="6715" spans="1:16" ht="14.4" customHeight="1" x14ac:dyDescent="0.25">
      <c r="A6715" t="s">
        <v>2054</v>
      </c>
      <c r="I6715" s="285" t="s">
        <v>1860</v>
      </c>
      <c r="J6715" t="s">
        <v>823</v>
      </c>
      <c r="K6715" s="300">
        <v>16698</v>
      </c>
      <c r="L6715" s="286">
        <f>ROWS(K$5:K6715)</f>
        <v>6711</v>
      </c>
      <c r="M6715" s="286" t="str">
        <f>IF(I6715='5.1'!$E$5,TXM!L6715,"")</f>
        <v/>
      </c>
      <c r="N6715" t="str">
        <f>IFERROR(SMALL($M$5:$M$8000,ROWS($M$5:M6715)),"")</f>
        <v/>
      </c>
      <c r="P6715" t="s">
        <v>2054</v>
      </c>
    </row>
    <row r="6716" spans="1:16" ht="14.4" customHeight="1" x14ac:dyDescent="0.25">
      <c r="A6716" t="s">
        <v>2054</v>
      </c>
      <c r="I6716" s="285" t="s">
        <v>1860</v>
      </c>
      <c r="J6716" t="s">
        <v>997</v>
      </c>
      <c r="K6716" s="300">
        <v>9386</v>
      </c>
      <c r="L6716" s="286">
        <f>ROWS(K$5:K6716)</f>
        <v>6712</v>
      </c>
      <c r="M6716" s="286" t="str">
        <f>IF(I6716='5.1'!$E$5,TXM!L6716,"")</f>
        <v/>
      </c>
      <c r="N6716" t="str">
        <f>IFERROR(SMALL($M$5:$M$8000,ROWS($M$5:M6716)),"")</f>
        <v/>
      </c>
      <c r="P6716" t="s">
        <v>2054</v>
      </c>
    </row>
    <row r="6717" spans="1:16" ht="14.4" customHeight="1" x14ac:dyDescent="0.25">
      <c r="A6717" t="s">
        <v>2054</v>
      </c>
      <c r="I6717" s="285" t="s">
        <v>1860</v>
      </c>
      <c r="J6717" t="s">
        <v>784</v>
      </c>
      <c r="K6717" s="300">
        <v>7031</v>
      </c>
      <c r="L6717" s="286">
        <f>ROWS(K$5:K6717)</f>
        <v>6713</v>
      </c>
      <c r="M6717" s="286" t="str">
        <f>IF(I6717='5.1'!$E$5,TXM!L6717,"")</f>
        <v/>
      </c>
      <c r="N6717" t="str">
        <f>IFERROR(SMALL($M$5:$M$8000,ROWS($M$5:M6717)),"")</f>
        <v/>
      </c>
      <c r="P6717" t="s">
        <v>2054</v>
      </c>
    </row>
    <row r="6718" spans="1:16" ht="14.4" customHeight="1" x14ac:dyDescent="0.25">
      <c r="A6718" t="s">
        <v>2054</v>
      </c>
      <c r="I6718" s="285" t="s">
        <v>2042</v>
      </c>
      <c r="J6718" t="s">
        <v>1093</v>
      </c>
      <c r="K6718" s="300">
        <v>71988</v>
      </c>
      <c r="L6718" s="286">
        <f>ROWS(K$5:K6718)</f>
        <v>6714</v>
      </c>
      <c r="M6718" s="286" t="str">
        <f>IF(I6718='5.1'!$E$5,TXM!L6718,"")</f>
        <v/>
      </c>
      <c r="N6718" t="str">
        <f>IFERROR(SMALL($M$5:$M$8000,ROWS($M$5:M6718)),"")</f>
        <v/>
      </c>
      <c r="P6718" t="s">
        <v>2054</v>
      </c>
    </row>
    <row r="6719" spans="1:16" ht="14.4" customHeight="1" x14ac:dyDescent="0.25">
      <c r="A6719" t="s">
        <v>2054</v>
      </c>
      <c r="I6719" s="285" t="s">
        <v>2042</v>
      </c>
      <c r="J6719" t="s">
        <v>806</v>
      </c>
      <c r="K6719" s="300">
        <v>9395</v>
      </c>
      <c r="L6719" s="286">
        <f>ROWS(K$5:K6719)</f>
        <v>6715</v>
      </c>
      <c r="M6719" s="286" t="str">
        <f>IF(I6719='5.1'!$E$5,TXM!L6719,"")</f>
        <v/>
      </c>
      <c r="N6719" t="str">
        <f>IFERROR(SMALL($M$5:$M$8000,ROWS($M$5:M6719)),"")</f>
        <v/>
      </c>
      <c r="P6719" t="s">
        <v>2054</v>
      </c>
    </row>
    <row r="6720" spans="1:16" ht="14.4" customHeight="1" x14ac:dyDescent="0.25">
      <c r="A6720" t="s">
        <v>2054</v>
      </c>
      <c r="I6720" s="285" t="s">
        <v>2095</v>
      </c>
      <c r="J6720" t="s">
        <v>119</v>
      </c>
      <c r="K6720" s="300">
        <v>53372</v>
      </c>
      <c r="L6720" s="286">
        <f>ROWS(K$5:K6720)</f>
        <v>6716</v>
      </c>
      <c r="M6720" s="286" t="str">
        <f>IF(I6720='5.1'!$E$5,TXM!L6720,"")</f>
        <v/>
      </c>
      <c r="N6720" t="str">
        <f>IFERROR(SMALL($M$5:$M$8000,ROWS($M$5:M6720)),"")</f>
        <v/>
      </c>
      <c r="P6720" t="s">
        <v>2054</v>
      </c>
    </row>
    <row r="6721" spans="1:16" ht="14.4" customHeight="1" x14ac:dyDescent="0.25">
      <c r="A6721" t="s">
        <v>2054</v>
      </c>
      <c r="I6721" s="285" t="s">
        <v>2095</v>
      </c>
      <c r="J6721" t="s">
        <v>723</v>
      </c>
      <c r="K6721" s="300">
        <v>37584</v>
      </c>
      <c r="L6721" s="286">
        <f>ROWS(K$5:K6721)</f>
        <v>6717</v>
      </c>
      <c r="M6721" s="286" t="str">
        <f>IF(I6721='5.1'!$E$5,TXM!L6721,"")</f>
        <v/>
      </c>
      <c r="N6721" t="str">
        <f>IFERROR(SMALL($M$5:$M$8000,ROWS($M$5:M6721)),"")</f>
        <v/>
      </c>
      <c r="P6721" t="s">
        <v>2054</v>
      </c>
    </row>
    <row r="6722" spans="1:16" ht="14.4" customHeight="1" x14ac:dyDescent="0.25">
      <c r="A6722" t="s">
        <v>2054</v>
      </c>
      <c r="I6722" s="285" t="s">
        <v>2095</v>
      </c>
      <c r="J6722" t="s">
        <v>780</v>
      </c>
      <c r="K6722" s="300">
        <v>2841</v>
      </c>
      <c r="L6722" s="286">
        <f>ROWS(K$5:K6722)</f>
        <v>6718</v>
      </c>
      <c r="M6722" s="286" t="str">
        <f>IF(I6722='5.1'!$E$5,TXM!L6722,"")</f>
        <v/>
      </c>
      <c r="N6722" t="str">
        <f>IFERROR(SMALL($M$5:$M$8000,ROWS($M$5:M6722)),"")</f>
        <v/>
      </c>
      <c r="P6722" t="s">
        <v>2054</v>
      </c>
    </row>
    <row r="6723" spans="1:16" ht="14.4" customHeight="1" x14ac:dyDescent="0.25">
      <c r="A6723" t="s">
        <v>2054</v>
      </c>
      <c r="I6723" s="285" t="s">
        <v>2095</v>
      </c>
      <c r="J6723" t="s">
        <v>806</v>
      </c>
      <c r="K6723" s="300">
        <v>56</v>
      </c>
      <c r="L6723" s="286">
        <f>ROWS(K$5:K6723)</f>
        <v>6719</v>
      </c>
      <c r="M6723" s="286" t="str">
        <f>IF(I6723='5.1'!$E$5,TXM!L6723,"")</f>
        <v/>
      </c>
      <c r="N6723" t="str">
        <f>IFERROR(SMALL($M$5:$M$8000,ROWS($M$5:M6723)),"")</f>
        <v/>
      </c>
      <c r="P6723" t="s">
        <v>2054</v>
      </c>
    </row>
    <row r="6724" spans="1:16" ht="14.4" customHeight="1" x14ac:dyDescent="0.25">
      <c r="A6724" t="s">
        <v>2054</v>
      </c>
      <c r="I6724" s="285" t="s">
        <v>1863</v>
      </c>
      <c r="J6724" t="s">
        <v>107</v>
      </c>
      <c r="K6724" s="300">
        <v>208309776</v>
      </c>
      <c r="L6724" s="286">
        <f>ROWS(K$5:K6724)</f>
        <v>6720</v>
      </c>
      <c r="M6724" s="286" t="str">
        <f>IF(I6724='5.1'!$E$5,TXM!L6724,"")</f>
        <v/>
      </c>
      <c r="N6724" t="str">
        <f>IFERROR(SMALL($M$5:$M$8000,ROWS($M$5:M6724)),"")</f>
        <v/>
      </c>
      <c r="P6724" t="s">
        <v>2054</v>
      </c>
    </row>
    <row r="6725" spans="1:16" ht="14.4" customHeight="1" x14ac:dyDescent="0.25">
      <c r="A6725" t="s">
        <v>2054</v>
      </c>
      <c r="I6725" s="285" t="s">
        <v>1863</v>
      </c>
      <c r="J6725" t="s">
        <v>104</v>
      </c>
      <c r="K6725" s="300">
        <v>183061149</v>
      </c>
      <c r="L6725" s="286">
        <f>ROWS(K$5:K6725)</f>
        <v>6721</v>
      </c>
      <c r="M6725" s="286" t="str">
        <f>IF(I6725='5.1'!$E$5,TXM!L6725,"")</f>
        <v/>
      </c>
      <c r="N6725" t="str">
        <f>IFERROR(SMALL($M$5:$M$8000,ROWS($M$5:M6725)),"")</f>
        <v/>
      </c>
      <c r="P6725" t="s">
        <v>2054</v>
      </c>
    </row>
    <row r="6726" spans="1:16" ht="14.4" customHeight="1" x14ac:dyDescent="0.25">
      <c r="A6726" t="s">
        <v>2054</v>
      </c>
      <c r="I6726" s="285" t="s">
        <v>1863</v>
      </c>
      <c r="J6726" t="s">
        <v>106</v>
      </c>
      <c r="K6726" s="300">
        <v>113180050</v>
      </c>
      <c r="L6726" s="286">
        <f>ROWS(K$5:K6726)</f>
        <v>6722</v>
      </c>
      <c r="M6726" s="286" t="str">
        <f>IF(I6726='5.1'!$E$5,TXM!L6726,"")</f>
        <v/>
      </c>
      <c r="N6726" t="str">
        <f>IFERROR(SMALL($M$5:$M$8000,ROWS($M$5:M6726)),"")</f>
        <v/>
      </c>
      <c r="P6726" t="s">
        <v>2054</v>
      </c>
    </row>
    <row r="6727" spans="1:16" ht="14.4" customHeight="1" x14ac:dyDescent="0.25">
      <c r="A6727" t="s">
        <v>2054</v>
      </c>
      <c r="I6727" s="285" t="s">
        <v>1863</v>
      </c>
      <c r="J6727" t="s">
        <v>198</v>
      </c>
      <c r="K6727" s="300">
        <v>90478024</v>
      </c>
      <c r="L6727" s="286">
        <f>ROWS(K$5:K6727)</f>
        <v>6723</v>
      </c>
      <c r="M6727" s="286" t="str">
        <f>IF(I6727='5.1'!$E$5,TXM!L6727,"")</f>
        <v/>
      </c>
      <c r="N6727" t="str">
        <f>IFERROR(SMALL($M$5:$M$8000,ROWS($M$5:M6727)),"")</f>
        <v/>
      </c>
      <c r="P6727" t="s">
        <v>2054</v>
      </c>
    </row>
    <row r="6728" spans="1:16" ht="14.4" customHeight="1" x14ac:dyDescent="0.25">
      <c r="A6728" t="s">
        <v>2054</v>
      </c>
      <c r="I6728" s="285" t="s">
        <v>1863</v>
      </c>
      <c r="J6728" t="s">
        <v>707</v>
      </c>
      <c r="K6728" s="300">
        <v>10315269</v>
      </c>
      <c r="L6728" s="286">
        <f>ROWS(K$5:K6728)</f>
        <v>6724</v>
      </c>
      <c r="M6728" s="286" t="str">
        <f>IF(I6728='5.1'!$E$5,TXM!L6728,"")</f>
        <v/>
      </c>
      <c r="N6728" t="str">
        <f>IFERROR(SMALL($M$5:$M$8000,ROWS($M$5:M6728)),"")</f>
        <v/>
      </c>
      <c r="P6728" t="s">
        <v>2054</v>
      </c>
    </row>
    <row r="6729" spans="1:16" ht="14.4" customHeight="1" x14ac:dyDescent="0.25">
      <c r="A6729" t="s">
        <v>2054</v>
      </c>
      <c r="I6729" s="285" t="s">
        <v>1863</v>
      </c>
      <c r="J6729" t="s">
        <v>110</v>
      </c>
      <c r="K6729" s="300">
        <v>6948878</v>
      </c>
      <c r="L6729" s="286">
        <f>ROWS(K$5:K6729)</f>
        <v>6725</v>
      </c>
      <c r="M6729" s="286" t="str">
        <f>IF(I6729='5.1'!$E$5,TXM!L6729,"")</f>
        <v/>
      </c>
      <c r="N6729" t="str">
        <f>IFERROR(SMALL($M$5:$M$8000,ROWS($M$5:M6729)),"")</f>
        <v/>
      </c>
      <c r="P6729" t="s">
        <v>2054</v>
      </c>
    </row>
    <row r="6730" spans="1:16" ht="14.4" customHeight="1" x14ac:dyDescent="0.25">
      <c r="A6730" t="s">
        <v>2054</v>
      </c>
      <c r="I6730" s="285" t="s">
        <v>1863</v>
      </c>
      <c r="J6730" t="s">
        <v>105</v>
      </c>
      <c r="K6730" s="300">
        <v>6336956</v>
      </c>
      <c r="L6730" s="286">
        <f>ROWS(K$5:K6730)</f>
        <v>6726</v>
      </c>
      <c r="M6730" s="286" t="str">
        <f>IF(I6730='5.1'!$E$5,TXM!L6730,"")</f>
        <v/>
      </c>
      <c r="N6730" t="str">
        <f>IFERROR(SMALL($M$5:$M$8000,ROWS($M$5:M6730)),"")</f>
        <v/>
      </c>
      <c r="P6730" t="s">
        <v>2054</v>
      </c>
    </row>
    <row r="6731" spans="1:16" ht="14.4" customHeight="1" x14ac:dyDescent="0.25">
      <c r="A6731" t="s">
        <v>2054</v>
      </c>
      <c r="I6731" s="285" t="s">
        <v>1863</v>
      </c>
      <c r="J6731" t="s">
        <v>1084</v>
      </c>
      <c r="K6731" s="300">
        <v>4439233</v>
      </c>
      <c r="L6731" s="286">
        <f>ROWS(K$5:K6731)</f>
        <v>6727</v>
      </c>
      <c r="M6731" s="286" t="str">
        <f>IF(I6731='5.1'!$E$5,TXM!L6731,"")</f>
        <v/>
      </c>
      <c r="N6731" t="str">
        <f>IFERROR(SMALL($M$5:$M$8000,ROWS($M$5:M6731)),"")</f>
        <v/>
      </c>
      <c r="P6731" t="s">
        <v>2054</v>
      </c>
    </row>
    <row r="6732" spans="1:16" ht="14.4" customHeight="1" x14ac:dyDescent="0.25">
      <c r="A6732" t="s">
        <v>2054</v>
      </c>
      <c r="I6732" s="285" t="s">
        <v>1863</v>
      </c>
      <c r="J6732" t="s">
        <v>112</v>
      </c>
      <c r="K6732" s="300">
        <v>3561557</v>
      </c>
      <c r="L6732" s="286">
        <f>ROWS(K$5:K6732)</f>
        <v>6728</v>
      </c>
      <c r="M6732" s="286" t="str">
        <f>IF(I6732='5.1'!$E$5,TXM!L6732,"")</f>
        <v/>
      </c>
      <c r="N6732" t="str">
        <f>IFERROR(SMALL($M$5:$M$8000,ROWS($M$5:M6732)),"")</f>
        <v/>
      </c>
      <c r="P6732" t="s">
        <v>2054</v>
      </c>
    </row>
    <row r="6733" spans="1:16" ht="14.4" customHeight="1" x14ac:dyDescent="0.25">
      <c r="A6733" t="s">
        <v>2054</v>
      </c>
      <c r="I6733" s="285" t="s">
        <v>1863</v>
      </c>
      <c r="J6733" t="s">
        <v>109</v>
      </c>
      <c r="K6733" s="300">
        <v>3360664</v>
      </c>
      <c r="L6733" s="286">
        <f>ROWS(K$5:K6733)</f>
        <v>6729</v>
      </c>
      <c r="M6733" s="286" t="str">
        <f>IF(I6733='5.1'!$E$5,TXM!L6733,"")</f>
        <v/>
      </c>
      <c r="N6733" t="str">
        <f>IFERROR(SMALL($M$5:$M$8000,ROWS($M$5:M6733)),"")</f>
        <v/>
      </c>
      <c r="P6733" t="s">
        <v>2054</v>
      </c>
    </row>
    <row r="6734" spans="1:16" ht="14.4" customHeight="1" x14ac:dyDescent="0.25">
      <c r="A6734" t="s">
        <v>2054</v>
      </c>
      <c r="I6734" s="285" t="s">
        <v>1863</v>
      </c>
      <c r="J6734" t="s">
        <v>744</v>
      </c>
      <c r="K6734" s="300">
        <v>3320669</v>
      </c>
      <c r="L6734" s="286">
        <f>ROWS(K$5:K6734)</f>
        <v>6730</v>
      </c>
      <c r="M6734" s="286" t="str">
        <f>IF(I6734='5.1'!$E$5,TXM!L6734,"")</f>
        <v/>
      </c>
      <c r="N6734" t="str">
        <f>IFERROR(SMALL($M$5:$M$8000,ROWS($M$5:M6734)),"")</f>
        <v/>
      </c>
      <c r="P6734" t="s">
        <v>2054</v>
      </c>
    </row>
    <row r="6735" spans="1:16" ht="14.4" customHeight="1" x14ac:dyDescent="0.25">
      <c r="A6735" t="s">
        <v>2054</v>
      </c>
      <c r="I6735" s="285" t="s">
        <v>1863</v>
      </c>
      <c r="J6735" t="s">
        <v>1080</v>
      </c>
      <c r="K6735" s="300">
        <v>1830973</v>
      </c>
      <c r="L6735" s="286">
        <f>ROWS(K$5:K6735)</f>
        <v>6731</v>
      </c>
      <c r="M6735" s="286" t="str">
        <f>IF(I6735='5.1'!$E$5,TXM!L6735,"")</f>
        <v/>
      </c>
      <c r="N6735" t="str">
        <f>IFERROR(SMALL($M$5:$M$8000,ROWS($M$5:M6735)),"")</f>
        <v/>
      </c>
      <c r="P6735" t="s">
        <v>2054</v>
      </c>
    </row>
    <row r="6736" spans="1:16" ht="14.4" customHeight="1" x14ac:dyDescent="0.25">
      <c r="A6736" t="s">
        <v>2054</v>
      </c>
      <c r="I6736" s="285" t="s">
        <v>1863</v>
      </c>
      <c r="J6736" t="s">
        <v>711</v>
      </c>
      <c r="K6736" s="300">
        <v>1302809</v>
      </c>
      <c r="L6736" s="286">
        <f>ROWS(K$5:K6736)</f>
        <v>6732</v>
      </c>
      <c r="M6736" s="286" t="str">
        <f>IF(I6736='5.1'!$E$5,TXM!L6736,"")</f>
        <v/>
      </c>
      <c r="N6736" t="str">
        <f>IFERROR(SMALL($M$5:$M$8000,ROWS($M$5:M6736)),"")</f>
        <v/>
      </c>
      <c r="P6736" t="s">
        <v>2054</v>
      </c>
    </row>
    <row r="6737" spans="1:16" ht="14.4" customHeight="1" x14ac:dyDescent="0.25">
      <c r="A6737" t="s">
        <v>2054</v>
      </c>
      <c r="I6737" s="285" t="s">
        <v>1863</v>
      </c>
      <c r="J6737" t="s">
        <v>723</v>
      </c>
      <c r="K6737" s="300">
        <v>1196119</v>
      </c>
      <c r="L6737" s="286">
        <f>ROWS(K$5:K6737)</f>
        <v>6733</v>
      </c>
      <c r="M6737" s="286" t="str">
        <f>IF(I6737='5.1'!$E$5,TXM!L6737,"")</f>
        <v/>
      </c>
      <c r="N6737" t="str">
        <f>IFERROR(SMALL($M$5:$M$8000,ROWS($M$5:M6737)),"")</f>
        <v/>
      </c>
      <c r="P6737" t="s">
        <v>2054</v>
      </c>
    </row>
    <row r="6738" spans="1:16" ht="14.4" customHeight="1" x14ac:dyDescent="0.25">
      <c r="A6738" t="s">
        <v>2054</v>
      </c>
      <c r="I6738" s="285" t="s">
        <v>1863</v>
      </c>
      <c r="J6738" t="s">
        <v>760</v>
      </c>
      <c r="K6738" s="300">
        <v>1110584</v>
      </c>
      <c r="L6738" s="286">
        <f>ROWS(K$5:K6738)</f>
        <v>6734</v>
      </c>
      <c r="M6738" s="286" t="str">
        <f>IF(I6738='5.1'!$E$5,TXM!L6738,"")</f>
        <v/>
      </c>
      <c r="N6738" t="str">
        <f>IFERROR(SMALL($M$5:$M$8000,ROWS($M$5:M6738)),"")</f>
        <v/>
      </c>
      <c r="P6738" t="s">
        <v>2054</v>
      </c>
    </row>
    <row r="6739" spans="1:16" ht="14.4" customHeight="1" x14ac:dyDescent="0.25">
      <c r="A6739" t="s">
        <v>2054</v>
      </c>
      <c r="I6739" s="285" t="s">
        <v>1863</v>
      </c>
      <c r="J6739" t="s">
        <v>113</v>
      </c>
      <c r="K6739" s="300">
        <v>606519</v>
      </c>
      <c r="L6739" s="286">
        <f>ROWS(K$5:K6739)</f>
        <v>6735</v>
      </c>
      <c r="M6739" s="286" t="str">
        <f>IF(I6739='5.1'!$E$5,TXM!L6739,"")</f>
        <v/>
      </c>
      <c r="N6739" t="str">
        <f>IFERROR(SMALL($M$5:$M$8000,ROWS($M$5:M6739)),"")</f>
        <v/>
      </c>
      <c r="P6739" t="s">
        <v>2054</v>
      </c>
    </row>
    <row r="6740" spans="1:16" ht="14.4" customHeight="1" x14ac:dyDescent="0.25">
      <c r="A6740" t="s">
        <v>2054</v>
      </c>
      <c r="I6740" s="285" t="s">
        <v>1863</v>
      </c>
      <c r="J6740" t="s">
        <v>118</v>
      </c>
      <c r="K6740" s="300">
        <v>557904</v>
      </c>
      <c r="L6740" s="286">
        <f>ROWS(K$5:K6740)</f>
        <v>6736</v>
      </c>
      <c r="M6740" s="286" t="str">
        <f>IF(I6740='5.1'!$E$5,TXM!L6740,"")</f>
        <v/>
      </c>
      <c r="N6740" t="str">
        <f>IFERROR(SMALL($M$5:$M$8000,ROWS($M$5:M6740)),"")</f>
        <v/>
      </c>
      <c r="P6740" t="s">
        <v>2054</v>
      </c>
    </row>
    <row r="6741" spans="1:16" ht="14.4" customHeight="1" x14ac:dyDescent="0.25">
      <c r="A6741" t="s">
        <v>2054</v>
      </c>
      <c r="I6741" s="285" t="s">
        <v>1863</v>
      </c>
      <c r="J6741" t="s">
        <v>750</v>
      </c>
      <c r="K6741" s="300">
        <v>471381</v>
      </c>
      <c r="L6741" s="286">
        <f>ROWS(K$5:K6741)</f>
        <v>6737</v>
      </c>
      <c r="M6741" s="286" t="str">
        <f>IF(I6741='5.1'!$E$5,TXM!L6741,"")</f>
        <v/>
      </c>
      <c r="N6741" t="str">
        <f>IFERROR(SMALL($M$5:$M$8000,ROWS($M$5:M6741)),"")</f>
        <v/>
      </c>
      <c r="P6741" t="s">
        <v>2054</v>
      </c>
    </row>
    <row r="6742" spans="1:16" ht="14.4" customHeight="1" x14ac:dyDescent="0.25">
      <c r="A6742" t="s">
        <v>2054</v>
      </c>
      <c r="I6742" s="285" t="s">
        <v>1863</v>
      </c>
      <c r="J6742" t="s">
        <v>1081</v>
      </c>
      <c r="K6742" s="300">
        <v>470519</v>
      </c>
      <c r="L6742" s="286">
        <f>ROWS(K$5:K6742)</f>
        <v>6738</v>
      </c>
      <c r="M6742" s="286" t="str">
        <f>IF(I6742='5.1'!$E$5,TXM!L6742,"")</f>
        <v/>
      </c>
      <c r="N6742" t="str">
        <f>IFERROR(SMALL($M$5:$M$8000,ROWS($M$5:M6742)),"")</f>
        <v/>
      </c>
      <c r="P6742" t="s">
        <v>2054</v>
      </c>
    </row>
    <row r="6743" spans="1:16" ht="14.4" customHeight="1" x14ac:dyDescent="0.25">
      <c r="A6743" t="s">
        <v>2054</v>
      </c>
      <c r="I6743" s="285" t="s">
        <v>1863</v>
      </c>
      <c r="J6743" t="s">
        <v>1090</v>
      </c>
      <c r="K6743" s="300">
        <v>432221</v>
      </c>
      <c r="L6743" s="286">
        <f>ROWS(K$5:K6743)</f>
        <v>6739</v>
      </c>
      <c r="M6743" s="286" t="str">
        <f>IF(I6743='5.1'!$E$5,TXM!L6743,"")</f>
        <v/>
      </c>
      <c r="N6743" t="str">
        <f>IFERROR(SMALL($M$5:$M$8000,ROWS($M$5:M6743)),"")</f>
        <v/>
      </c>
      <c r="P6743" t="s">
        <v>2054</v>
      </c>
    </row>
    <row r="6744" spans="1:16" ht="14.4" customHeight="1" x14ac:dyDescent="0.25">
      <c r="A6744" t="s">
        <v>2054</v>
      </c>
      <c r="I6744" s="285" t="s">
        <v>1863</v>
      </c>
      <c r="J6744" t="s">
        <v>790</v>
      </c>
      <c r="K6744" s="300">
        <v>373071</v>
      </c>
      <c r="L6744" s="286">
        <f>ROWS(K$5:K6744)</f>
        <v>6740</v>
      </c>
      <c r="M6744" s="286" t="str">
        <f>IF(I6744='5.1'!$E$5,TXM!L6744,"")</f>
        <v/>
      </c>
      <c r="N6744" t="str">
        <f>IFERROR(SMALL($M$5:$M$8000,ROWS($M$5:M6744)),"")</f>
        <v/>
      </c>
      <c r="P6744" t="s">
        <v>2054</v>
      </c>
    </row>
    <row r="6745" spans="1:16" ht="14.4" customHeight="1" x14ac:dyDescent="0.25">
      <c r="A6745" t="s">
        <v>2054</v>
      </c>
      <c r="I6745" s="285" t="s">
        <v>1863</v>
      </c>
      <c r="J6745" t="s">
        <v>1082</v>
      </c>
      <c r="K6745" s="300">
        <v>335848</v>
      </c>
      <c r="L6745" s="286">
        <f>ROWS(K$5:K6745)</f>
        <v>6741</v>
      </c>
      <c r="M6745" s="286" t="str">
        <f>IF(I6745='5.1'!$E$5,TXM!L6745,"")</f>
        <v/>
      </c>
      <c r="N6745" t="str">
        <f>IFERROR(SMALL($M$5:$M$8000,ROWS($M$5:M6745)),"")</f>
        <v/>
      </c>
      <c r="P6745" t="s">
        <v>2054</v>
      </c>
    </row>
    <row r="6746" spans="1:16" ht="14.4" customHeight="1" x14ac:dyDescent="0.25">
      <c r="A6746" t="s">
        <v>2054</v>
      </c>
      <c r="I6746" s="285" t="s">
        <v>1863</v>
      </c>
      <c r="J6746" t="s">
        <v>119</v>
      </c>
      <c r="K6746" s="300">
        <v>294418</v>
      </c>
      <c r="L6746" s="286">
        <f>ROWS(K$5:K6746)</f>
        <v>6742</v>
      </c>
      <c r="M6746" s="286" t="str">
        <f>IF(I6746='5.1'!$E$5,TXM!L6746,"")</f>
        <v/>
      </c>
      <c r="N6746" t="str">
        <f>IFERROR(SMALL($M$5:$M$8000,ROWS($M$5:M6746)),"")</f>
        <v/>
      </c>
      <c r="P6746" t="s">
        <v>2054</v>
      </c>
    </row>
    <row r="6747" spans="1:16" ht="14.4" customHeight="1" x14ac:dyDescent="0.25">
      <c r="A6747" t="s">
        <v>2054</v>
      </c>
      <c r="I6747" s="285" t="s">
        <v>1863</v>
      </c>
      <c r="J6747" t="s">
        <v>762</v>
      </c>
      <c r="K6747" s="300">
        <v>214806</v>
      </c>
      <c r="L6747" s="286">
        <f>ROWS(K$5:K6747)</f>
        <v>6743</v>
      </c>
      <c r="M6747" s="286" t="str">
        <f>IF(I6747='5.1'!$E$5,TXM!L6747,"")</f>
        <v/>
      </c>
      <c r="N6747" t="str">
        <f>IFERROR(SMALL($M$5:$M$8000,ROWS($M$5:M6747)),"")</f>
        <v/>
      </c>
      <c r="P6747" t="s">
        <v>2054</v>
      </c>
    </row>
    <row r="6748" spans="1:16" ht="14.4" customHeight="1" x14ac:dyDescent="0.25">
      <c r="A6748" t="s">
        <v>2054</v>
      </c>
      <c r="I6748" s="285" t="s">
        <v>1863</v>
      </c>
      <c r="J6748" t="s">
        <v>748</v>
      </c>
      <c r="K6748" s="300">
        <v>206752</v>
      </c>
      <c r="L6748" s="286">
        <f>ROWS(K$5:K6748)</f>
        <v>6744</v>
      </c>
      <c r="M6748" s="286" t="str">
        <f>IF(I6748='5.1'!$E$5,TXM!L6748,"")</f>
        <v/>
      </c>
      <c r="N6748" t="str">
        <f>IFERROR(SMALL($M$5:$M$8000,ROWS($M$5:M6748)),"")</f>
        <v/>
      </c>
      <c r="P6748" t="s">
        <v>2054</v>
      </c>
    </row>
    <row r="6749" spans="1:16" ht="14.4" customHeight="1" x14ac:dyDescent="0.25">
      <c r="A6749" t="s">
        <v>2054</v>
      </c>
      <c r="I6749" s="285" t="s">
        <v>1863</v>
      </c>
      <c r="J6749" t="s">
        <v>808</v>
      </c>
      <c r="K6749" s="300">
        <v>116654</v>
      </c>
      <c r="L6749" s="286">
        <f>ROWS(K$5:K6749)</f>
        <v>6745</v>
      </c>
      <c r="M6749" s="286" t="str">
        <f>IF(I6749='5.1'!$E$5,TXM!L6749,"")</f>
        <v/>
      </c>
      <c r="N6749" t="str">
        <f>IFERROR(SMALL($M$5:$M$8000,ROWS($M$5:M6749)),"")</f>
        <v/>
      </c>
      <c r="P6749" t="s">
        <v>2054</v>
      </c>
    </row>
    <row r="6750" spans="1:16" ht="14.4" customHeight="1" x14ac:dyDescent="0.25">
      <c r="A6750" t="s">
        <v>2054</v>
      </c>
      <c r="I6750" s="285" t="s">
        <v>1863</v>
      </c>
      <c r="J6750" t="s">
        <v>740</v>
      </c>
      <c r="K6750" s="300">
        <v>103585</v>
      </c>
      <c r="L6750" s="286">
        <f>ROWS(K$5:K6750)</f>
        <v>6746</v>
      </c>
      <c r="M6750" s="286" t="str">
        <f>IF(I6750='5.1'!$E$5,TXM!L6750,"")</f>
        <v/>
      </c>
      <c r="N6750" t="str">
        <f>IFERROR(SMALL($M$5:$M$8000,ROWS($M$5:M6750)),"")</f>
        <v/>
      </c>
      <c r="P6750" t="s">
        <v>2054</v>
      </c>
    </row>
    <row r="6751" spans="1:16" ht="14.4" customHeight="1" x14ac:dyDescent="0.25">
      <c r="A6751" t="s">
        <v>2054</v>
      </c>
      <c r="I6751" s="285" t="s">
        <v>1863</v>
      </c>
      <c r="J6751" t="s">
        <v>772</v>
      </c>
      <c r="K6751" s="300">
        <v>67242</v>
      </c>
      <c r="L6751" s="286">
        <f>ROWS(K$5:K6751)</f>
        <v>6747</v>
      </c>
      <c r="M6751" s="286" t="str">
        <f>IF(I6751='5.1'!$E$5,TXM!L6751,"")</f>
        <v/>
      </c>
      <c r="N6751" t="str">
        <f>IFERROR(SMALL($M$5:$M$8000,ROWS($M$5:M6751)),"")</f>
        <v/>
      </c>
      <c r="P6751" t="s">
        <v>2054</v>
      </c>
    </row>
    <row r="6752" spans="1:16" ht="14.4" customHeight="1" x14ac:dyDescent="0.25">
      <c r="A6752" t="s">
        <v>2054</v>
      </c>
      <c r="I6752" s="285" t="s">
        <v>1863</v>
      </c>
      <c r="J6752" t="s">
        <v>1093</v>
      </c>
      <c r="K6752" s="300">
        <v>52465</v>
      </c>
      <c r="L6752" s="286">
        <f>ROWS(K$5:K6752)</f>
        <v>6748</v>
      </c>
      <c r="M6752" s="286" t="str">
        <f>IF(I6752='5.1'!$E$5,TXM!L6752,"")</f>
        <v/>
      </c>
      <c r="N6752" t="str">
        <f>IFERROR(SMALL($M$5:$M$8000,ROWS($M$5:M6752)),"")</f>
        <v/>
      </c>
      <c r="P6752" t="s">
        <v>2054</v>
      </c>
    </row>
    <row r="6753" spans="1:16" ht="14.4" customHeight="1" x14ac:dyDescent="0.25">
      <c r="A6753" t="s">
        <v>2054</v>
      </c>
      <c r="I6753" s="285" t="s">
        <v>1863</v>
      </c>
      <c r="J6753" t="s">
        <v>1098</v>
      </c>
      <c r="K6753" s="300">
        <v>45366</v>
      </c>
      <c r="L6753" s="286">
        <f>ROWS(K$5:K6753)</f>
        <v>6749</v>
      </c>
      <c r="M6753" s="286" t="str">
        <f>IF(I6753='5.1'!$E$5,TXM!L6753,"")</f>
        <v/>
      </c>
      <c r="N6753" t="str">
        <f>IFERROR(SMALL($M$5:$M$8000,ROWS($M$5:M6753)),"")</f>
        <v/>
      </c>
      <c r="P6753" t="s">
        <v>2054</v>
      </c>
    </row>
    <row r="6754" spans="1:16" ht="14.4" customHeight="1" x14ac:dyDescent="0.25">
      <c r="A6754" t="s">
        <v>2054</v>
      </c>
      <c r="I6754" s="285" t="s">
        <v>1863</v>
      </c>
      <c r="J6754" t="s">
        <v>199</v>
      </c>
      <c r="K6754" s="300">
        <v>42439</v>
      </c>
      <c r="L6754" s="286">
        <f>ROWS(K$5:K6754)</f>
        <v>6750</v>
      </c>
      <c r="M6754" s="286" t="str">
        <f>IF(I6754='5.1'!$E$5,TXM!L6754,"")</f>
        <v/>
      </c>
      <c r="N6754" t="str">
        <f>IFERROR(SMALL($M$5:$M$8000,ROWS($M$5:M6754)),"")</f>
        <v/>
      </c>
      <c r="P6754" t="s">
        <v>2054</v>
      </c>
    </row>
    <row r="6755" spans="1:16" ht="14.4" customHeight="1" x14ac:dyDescent="0.25">
      <c r="A6755" t="s">
        <v>2054</v>
      </c>
      <c r="I6755" s="285" t="s">
        <v>1863</v>
      </c>
      <c r="J6755" t="s">
        <v>111</v>
      </c>
      <c r="K6755" s="300">
        <v>35026</v>
      </c>
      <c r="L6755" s="286">
        <f>ROWS(K$5:K6755)</f>
        <v>6751</v>
      </c>
      <c r="M6755" s="286" t="str">
        <f>IF(I6755='5.1'!$E$5,TXM!L6755,"")</f>
        <v/>
      </c>
      <c r="N6755" t="str">
        <f>IFERROR(SMALL($M$5:$M$8000,ROWS($M$5:M6755)),"")</f>
        <v/>
      </c>
      <c r="P6755" t="s">
        <v>2054</v>
      </c>
    </row>
    <row r="6756" spans="1:16" ht="14.4" customHeight="1" x14ac:dyDescent="0.25">
      <c r="A6756" t="s">
        <v>2054</v>
      </c>
      <c r="I6756" s="285" t="s">
        <v>1863</v>
      </c>
      <c r="J6756" t="s">
        <v>734</v>
      </c>
      <c r="K6756" s="300">
        <v>25584</v>
      </c>
      <c r="L6756" s="286">
        <f>ROWS(K$5:K6756)</f>
        <v>6752</v>
      </c>
      <c r="M6756" s="286" t="str">
        <f>IF(I6756='5.1'!$E$5,TXM!L6756,"")</f>
        <v/>
      </c>
      <c r="N6756" t="str">
        <f>IFERROR(SMALL($M$5:$M$8000,ROWS($M$5:M6756)),"")</f>
        <v/>
      </c>
      <c r="P6756" t="s">
        <v>2054</v>
      </c>
    </row>
    <row r="6757" spans="1:16" ht="14.4" customHeight="1" x14ac:dyDescent="0.25">
      <c r="A6757" t="s">
        <v>2054</v>
      </c>
      <c r="I6757" s="285" t="s">
        <v>1863</v>
      </c>
      <c r="J6757" t="s">
        <v>804</v>
      </c>
      <c r="K6757" s="300">
        <v>21077</v>
      </c>
      <c r="L6757" s="286">
        <f>ROWS(K$5:K6757)</f>
        <v>6753</v>
      </c>
      <c r="M6757" s="286" t="str">
        <f>IF(I6757='5.1'!$E$5,TXM!L6757,"")</f>
        <v/>
      </c>
      <c r="N6757" t="str">
        <f>IFERROR(SMALL($M$5:$M$8000,ROWS($M$5:M6757)),"")</f>
        <v/>
      </c>
      <c r="P6757" t="s">
        <v>2054</v>
      </c>
    </row>
    <row r="6758" spans="1:16" ht="14.4" customHeight="1" x14ac:dyDescent="0.25">
      <c r="A6758" t="s">
        <v>2054</v>
      </c>
      <c r="I6758" s="285" t="s">
        <v>1863</v>
      </c>
      <c r="J6758" t="s">
        <v>806</v>
      </c>
      <c r="K6758" s="300">
        <v>14590</v>
      </c>
      <c r="L6758" s="286">
        <f>ROWS(K$5:K6758)</f>
        <v>6754</v>
      </c>
      <c r="M6758" s="286" t="str">
        <f>IF(I6758='5.1'!$E$5,TXM!L6758,"")</f>
        <v/>
      </c>
      <c r="N6758" t="str">
        <f>IFERROR(SMALL($M$5:$M$8000,ROWS($M$5:M6758)),"")</f>
        <v/>
      </c>
      <c r="P6758" t="s">
        <v>2054</v>
      </c>
    </row>
    <row r="6759" spans="1:16" ht="14.4" customHeight="1" x14ac:dyDescent="0.25">
      <c r="A6759" t="s">
        <v>2054</v>
      </c>
      <c r="I6759" s="285" t="s">
        <v>1863</v>
      </c>
      <c r="J6759" t="s">
        <v>115</v>
      </c>
      <c r="K6759" s="300">
        <v>13805</v>
      </c>
      <c r="L6759" s="286">
        <f>ROWS(K$5:K6759)</f>
        <v>6755</v>
      </c>
      <c r="M6759" s="286" t="str">
        <f>IF(I6759='5.1'!$E$5,TXM!L6759,"")</f>
        <v/>
      </c>
      <c r="N6759" t="str">
        <f>IFERROR(SMALL($M$5:$M$8000,ROWS($M$5:M6759)),"")</f>
        <v/>
      </c>
      <c r="P6759" t="s">
        <v>2054</v>
      </c>
    </row>
    <row r="6760" spans="1:16" ht="14.4" customHeight="1" x14ac:dyDescent="0.25">
      <c r="A6760" t="s">
        <v>2054</v>
      </c>
      <c r="I6760" s="285" t="s">
        <v>1863</v>
      </c>
      <c r="J6760" t="s">
        <v>117</v>
      </c>
      <c r="K6760" s="300">
        <v>10520</v>
      </c>
      <c r="L6760" s="286">
        <f>ROWS(K$5:K6760)</f>
        <v>6756</v>
      </c>
      <c r="M6760" s="286" t="str">
        <f>IF(I6760='5.1'!$E$5,TXM!L6760,"")</f>
        <v/>
      </c>
      <c r="N6760" t="str">
        <f>IFERROR(SMALL($M$5:$M$8000,ROWS($M$5:M6760)),"")</f>
        <v/>
      </c>
      <c r="P6760" t="s">
        <v>2054</v>
      </c>
    </row>
    <row r="6761" spans="1:16" ht="14.4" customHeight="1" x14ac:dyDescent="0.25">
      <c r="A6761" t="s">
        <v>2054</v>
      </c>
      <c r="I6761" s="285" t="s">
        <v>1863</v>
      </c>
      <c r="J6761" t="s">
        <v>108</v>
      </c>
      <c r="K6761" s="300">
        <v>9835</v>
      </c>
      <c r="L6761" s="286">
        <f>ROWS(K$5:K6761)</f>
        <v>6757</v>
      </c>
      <c r="M6761" s="286" t="str">
        <f>IF(I6761='5.1'!$E$5,TXM!L6761,"")</f>
        <v/>
      </c>
      <c r="N6761" t="str">
        <f>IFERROR(SMALL($M$5:$M$8000,ROWS($M$5:M6761)),"")</f>
        <v/>
      </c>
      <c r="P6761" t="s">
        <v>2054</v>
      </c>
    </row>
    <row r="6762" spans="1:16" ht="14.4" customHeight="1" x14ac:dyDescent="0.25">
      <c r="A6762" t="s">
        <v>2054</v>
      </c>
      <c r="I6762" s="285" t="s">
        <v>1863</v>
      </c>
      <c r="J6762" t="s">
        <v>725</v>
      </c>
      <c r="K6762" s="300">
        <v>8806</v>
      </c>
      <c r="L6762" s="286">
        <f>ROWS(K$5:K6762)</f>
        <v>6758</v>
      </c>
      <c r="M6762" s="286" t="str">
        <f>IF(I6762='5.1'!$E$5,TXM!L6762,"")</f>
        <v/>
      </c>
      <c r="N6762" t="str">
        <f>IFERROR(SMALL($M$5:$M$8000,ROWS($M$5:M6762)),"")</f>
        <v/>
      </c>
      <c r="P6762" t="s">
        <v>2054</v>
      </c>
    </row>
    <row r="6763" spans="1:16" ht="14.4" customHeight="1" x14ac:dyDescent="0.25">
      <c r="A6763" t="s">
        <v>2054</v>
      </c>
      <c r="I6763" s="285" t="s">
        <v>1863</v>
      </c>
      <c r="J6763" t="s">
        <v>1096</v>
      </c>
      <c r="K6763" s="300">
        <v>7388</v>
      </c>
      <c r="L6763" s="286">
        <f>ROWS(K$5:K6763)</f>
        <v>6759</v>
      </c>
      <c r="M6763" s="286" t="str">
        <f>IF(I6763='5.1'!$E$5,TXM!L6763,"")</f>
        <v/>
      </c>
      <c r="N6763" t="str">
        <f>IFERROR(SMALL($M$5:$M$8000,ROWS($M$5:M6763)),"")</f>
        <v/>
      </c>
      <c r="P6763" t="s">
        <v>2054</v>
      </c>
    </row>
    <row r="6764" spans="1:16" ht="14.4" customHeight="1" x14ac:dyDescent="0.25">
      <c r="A6764" t="s">
        <v>2054</v>
      </c>
      <c r="I6764" s="285" t="s">
        <v>1863</v>
      </c>
      <c r="J6764" t="s">
        <v>784</v>
      </c>
      <c r="K6764" s="300">
        <v>7069</v>
      </c>
      <c r="L6764" s="286">
        <f>ROWS(K$5:K6764)</f>
        <v>6760</v>
      </c>
      <c r="M6764" s="286" t="str">
        <f>IF(I6764='5.1'!$E$5,TXM!L6764,"")</f>
        <v/>
      </c>
      <c r="N6764" t="str">
        <f>IFERROR(SMALL($M$5:$M$8000,ROWS($M$5:M6764)),"")</f>
        <v/>
      </c>
      <c r="P6764" t="s">
        <v>2054</v>
      </c>
    </row>
    <row r="6765" spans="1:16" ht="14.4" customHeight="1" x14ac:dyDescent="0.25">
      <c r="A6765" t="s">
        <v>2054</v>
      </c>
      <c r="I6765" s="285" t="s">
        <v>1863</v>
      </c>
      <c r="J6765" t="s">
        <v>1087</v>
      </c>
      <c r="K6765" s="300">
        <v>6655</v>
      </c>
      <c r="L6765" s="286">
        <f>ROWS(K$5:K6765)</f>
        <v>6761</v>
      </c>
      <c r="M6765" s="286" t="str">
        <f>IF(I6765='5.1'!$E$5,TXM!L6765,"")</f>
        <v/>
      </c>
      <c r="N6765" t="str">
        <f>IFERROR(SMALL($M$5:$M$8000,ROWS($M$5:M6765)),"")</f>
        <v/>
      </c>
      <c r="P6765" t="s">
        <v>2054</v>
      </c>
    </row>
    <row r="6766" spans="1:16" ht="14.4" customHeight="1" x14ac:dyDescent="0.25">
      <c r="A6766" t="s">
        <v>2054</v>
      </c>
      <c r="I6766" s="285" t="s">
        <v>1863</v>
      </c>
      <c r="J6766" t="s">
        <v>102</v>
      </c>
      <c r="K6766" s="300">
        <v>3548</v>
      </c>
      <c r="L6766" s="286">
        <f>ROWS(K$5:K6766)</f>
        <v>6762</v>
      </c>
      <c r="M6766" s="286" t="str">
        <f>IF(I6766='5.1'!$E$5,TXM!L6766,"")</f>
        <v/>
      </c>
      <c r="N6766" t="str">
        <f>IFERROR(SMALL($M$5:$M$8000,ROWS($M$5:M6766)),"")</f>
        <v/>
      </c>
      <c r="P6766" t="s">
        <v>2054</v>
      </c>
    </row>
    <row r="6767" spans="1:16" ht="14.4" customHeight="1" x14ac:dyDescent="0.25">
      <c r="A6767" t="s">
        <v>2054</v>
      </c>
      <c r="I6767" s="285" t="s">
        <v>1863</v>
      </c>
      <c r="J6767" t="s">
        <v>776</v>
      </c>
      <c r="K6767" s="300">
        <v>2763</v>
      </c>
      <c r="L6767" s="286">
        <f>ROWS(K$5:K6767)</f>
        <v>6763</v>
      </c>
      <c r="M6767" s="286" t="str">
        <f>IF(I6767='5.1'!$E$5,TXM!L6767,"")</f>
        <v/>
      </c>
      <c r="N6767" t="str">
        <f>IFERROR(SMALL($M$5:$M$8000,ROWS($M$5:M6767)),"")</f>
        <v/>
      </c>
      <c r="P6767" t="s">
        <v>2054</v>
      </c>
    </row>
    <row r="6768" spans="1:16" ht="14.4" customHeight="1" x14ac:dyDescent="0.25">
      <c r="A6768" t="s">
        <v>2054</v>
      </c>
      <c r="I6768" s="285" t="s">
        <v>1863</v>
      </c>
      <c r="J6768" t="s">
        <v>114</v>
      </c>
      <c r="K6768" s="300">
        <v>2551</v>
      </c>
      <c r="L6768" s="286">
        <f>ROWS(K$5:K6768)</f>
        <v>6764</v>
      </c>
      <c r="M6768" s="286" t="str">
        <f>IF(I6768='5.1'!$E$5,TXM!L6768,"")</f>
        <v/>
      </c>
      <c r="N6768" t="str">
        <f>IFERROR(SMALL($M$5:$M$8000,ROWS($M$5:M6768)),"")</f>
        <v/>
      </c>
      <c r="P6768" t="s">
        <v>2054</v>
      </c>
    </row>
    <row r="6769" spans="1:16" ht="14.4" customHeight="1" x14ac:dyDescent="0.25">
      <c r="A6769" t="s">
        <v>2054</v>
      </c>
      <c r="I6769" s="285" t="s">
        <v>1863</v>
      </c>
      <c r="J6769" t="s">
        <v>821</v>
      </c>
      <c r="K6769" s="300">
        <v>1917</v>
      </c>
      <c r="L6769" s="286">
        <f>ROWS(K$5:K6769)</f>
        <v>6765</v>
      </c>
      <c r="M6769" s="286" t="str">
        <f>IF(I6769='5.1'!$E$5,TXM!L6769,"")</f>
        <v/>
      </c>
      <c r="N6769" t="str">
        <f>IFERROR(SMALL($M$5:$M$8000,ROWS($M$5:M6769)),"")</f>
        <v/>
      </c>
      <c r="P6769" t="s">
        <v>2054</v>
      </c>
    </row>
    <row r="6770" spans="1:16" ht="14.4" customHeight="1" x14ac:dyDescent="0.25">
      <c r="A6770" t="s">
        <v>2054</v>
      </c>
      <c r="I6770" s="285" t="s">
        <v>1863</v>
      </c>
      <c r="J6770" t="s">
        <v>997</v>
      </c>
      <c r="K6770" s="300">
        <v>1636</v>
      </c>
      <c r="L6770" s="286">
        <f>ROWS(K$5:K6770)</f>
        <v>6766</v>
      </c>
      <c r="M6770" s="286" t="str">
        <f>IF(I6770='5.1'!$E$5,TXM!L6770,"")</f>
        <v/>
      </c>
      <c r="N6770" t="str">
        <f>IFERROR(SMALL($M$5:$M$8000,ROWS($M$5:M6770)),"")</f>
        <v/>
      </c>
      <c r="P6770" t="s">
        <v>2054</v>
      </c>
    </row>
    <row r="6771" spans="1:16" ht="14.4" customHeight="1" x14ac:dyDescent="0.25">
      <c r="A6771" t="s">
        <v>2054</v>
      </c>
      <c r="I6771" s="285" t="s">
        <v>1863</v>
      </c>
      <c r="J6771" t="s">
        <v>1097</v>
      </c>
      <c r="K6771" s="300">
        <v>1605</v>
      </c>
      <c r="L6771" s="286">
        <f>ROWS(K$5:K6771)</f>
        <v>6767</v>
      </c>
      <c r="M6771" s="286" t="str">
        <f>IF(I6771='5.1'!$E$5,TXM!L6771,"")</f>
        <v/>
      </c>
      <c r="N6771" t="str">
        <f>IFERROR(SMALL($M$5:$M$8000,ROWS($M$5:M6771)),"")</f>
        <v/>
      </c>
      <c r="P6771" t="s">
        <v>2054</v>
      </c>
    </row>
    <row r="6772" spans="1:16" ht="14.4" customHeight="1" x14ac:dyDescent="0.25">
      <c r="A6772" t="s">
        <v>2054</v>
      </c>
      <c r="I6772" s="285" t="s">
        <v>1863</v>
      </c>
      <c r="J6772" t="s">
        <v>810</v>
      </c>
      <c r="K6772" s="300">
        <v>1305</v>
      </c>
      <c r="L6772" s="286">
        <f>ROWS(K$5:K6772)</f>
        <v>6768</v>
      </c>
      <c r="M6772" s="286" t="str">
        <f>IF(I6772='5.1'!$E$5,TXM!L6772,"")</f>
        <v/>
      </c>
      <c r="N6772" t="str">
        <f>IFERROR(SMALL($M$5:$M$8000,ROWS($M$5:M6772)),"")</f>
        <v/>
      </c>
      <c r="P6772" t="s">
        <v>2054</v>
      </c>
    </row>
    <row r="6773" spans="1:16" ht="14.4" customHeight="1" x14ac:dyDescent="0.25">
      <c r="A6773" t="s">
        <v>2054</v>
      </c>
      <c r="I6773" s="285" t="s">
        <v>1863</v>
      </c>
      <c r="J6773" t="s">
        <v>766</v>
      </c>
      <c r="K6773" s="300">
        <v>1134</v>
      </c>
      <c r="L6773" s="286">
        <f>ROWS(K$5:K6773)</f>
        <v>6769</v>
      </c>
      <c r="M6773" s="286" t="str">
        <f>IF(I6773='5.1'!$E$5,TXM!L6773,"")</f>
        <v/>
      </c>
      <c r="N6773" t="str">
        <f>IFERROR(SMALL($M$5:$M$8000,ROWS($M$5:M6773)),"")</f>
        <v/>
      </c>
      <c r="P6773" t="s">
        <v>2054</v>
      </c>
    </row>
    <row r="6774" spans="1:16" ht="14.4" customHeight="1" x14ac:dyDescent="0.25">
      <c r="A6774" t="s">
        <v>2054</v>
      </c>
      <c r="I6774" s="285" t="s">
        <v>1863</v>
      </c>
      <c r="J6774" t="s">
        <v>780</v>
      </c>
      <c r="K6774" s="300">
        <v>1031</v>
      </c>
      <c r="L6774" s="286">
        <f>ROWS(K$5:K6774)</f>
        <v>6770</v>
      </c>
      <c r="M6774" s="286" t="str">
        <f>IF(I6774='5.1'!$E$5,TXM!L6774,"")</f>
        <v/>
      </c>
      <c r="N6774" t="str">
        <f>IFERROR(SMALL($M$5:$M$8000,ROWS($M$5:M6774)),"")</f>
        <v/>
      </c>
      <c r="P6774" t="s">
        <v>2054</v>
      </c>
    </row>
    <row r="6775" spans="1:16" ht="14.4" customHeight="1" x14ac:dyDescent="0.25">
      <c r="A6775" t="s">
        <v>2054</v>
      </c>
      <c r="I6775" s="285" t="s">
        <v>1863</v>
      </c>
      <c r="J6775" t="s">
        <v>774</v>
      </c>
      <c r="K6775" s="300">
        <v>832</v>
      </c>
      <c r="L6775" s="286">
        <f>ROWS(K$5:K6775)</f>
        <v>6771</v>
      </c>
      <c r="M6775" s="286" t="str">
        <f>IF(I6775='5.1'!$E$5,TXM!L6775,"")</f>
        <v/>
      </c>
      <c r="N6775" t="str">
        <f>IFERROR(SMALL($M$5:$M$8000,ROWS($M$5:M6775)),"")</f>
        <v/>
      </c>
      <c r="P6775" t="s">
        <v>2054</v>
      </c>
    </row>
    <row r="6776" spans="1:16" ht="14.4" customHeight="1" x14ac:dyDescent="0.25">
      <c r="A6776" t="s">
        <v>2054</v>
      </c>
      <c r="I6776" s="285" t="s">
        <v>1863</v>
      </c>
      <c r="J6776" t="s">
        <v>197</v>
      </c>
      <c r="K6776" s="300">
        <v>793</v>
      </c>
      <c r="L6776" s="286">
        <f>ROWS(K$5:K6776)</f>
        <v>6772</v>
      </c>
      <c r="M6776" s="286" t="str">
        <f>IF(I6776='5.1'!$E$5,TXM!L6776,"")</f>
        <v/>
      </c>
      <c r="N6776" t="str">
        <f>IFERROR(SMALL($M$5:$M$8000,ROWS($M$5:M6776)),"")</f>
        <v/>
      </c>
      <c r="P6776" t="s">
        <v>2054</v>
      </c>
    </row>
    <row r="6777" spans="1:16" ht="14.4" customHeight="1" x14ac:dyDescent="0.25">
      <c r="A6777" t="s">
        <v>2054</v>
      </c>
      <c r="I6777" s="285" t="s">
        <v>1863</v>
      </c>
      <c r="J6777" t="s">
        <v>1079</v>
      </c>
      <c r="K6777" s="300">
        <v>230</v>
      </c>
      <c r="L6777" s="286">
        <f>ROWS(K$5:K6777)</f>
        <v>6773</v>
      </c>
      <c r="M6777" s="286" t="str">
        <f>IF(I6777='5.1'!$E$5,TXM!L6777,"")</f>
        <v/>
      </c>
      <c r="N6777" t="str">
        <f>IFERROR(SMALL($M$5:$M$8000,ROWS($M$5:M6777)),"")</f>
        <v/>
      </c>
      <c r="P6777" t="s">
        <v>2054</v>
      </c>
    </row>
    <row r="6778" spans="1:16" ht="14.4" customHeight="1" x14ac:dyDescent="0.25">
      <c r="A6778" t="s">
        <v>2054</v>
      </c>
      <c r="I6778" s="285" t="s">
        <v>1863</v>
      </c>
      <c r="J6778" t="s">
        <v>764</v>
      </c>
      <c r="K6778" s="300">
        <v>224</v>
      </c>
      <c r="L6778" s="286">
        <f>ROWS(K$5:K6778)</f>
        <v>6774</v>
      </c>
      <c r="M6778" s="286" t="str">
        <f>IF(I6778='5.1'!$E$5,TXM!L6778,"")</f>
        <v/>
      </c>
      <c r="N6778" t="str">
        <f>IFERROR(SMALL($M$5:$M$8000,ROWS($M$5:M6778)),"")</f>
        <v/>
      </c>
      <c r="P6778" t="s">
        <v>2054</v>
      </c>
    </row>
    <row r="6779" spans="1:16" ht="14.4" customHeight="1" x14ac:dyDescent="0.25">
      <c r="A6779" t="s">
        <v>2054</v>
      </c>
      <c r="I6779" s="285" t="s">
        <v>1863</v>
      </c>
      <c r="J6779" t="s">
        <v>812</v>
      </c>
      <c r="K6779" s="300">
        <v>203</v>
      </c>
      <c r="L6779" s="286">
        <f>ROWS(K$5:K6779)</f>
        <v>6775</v>
      </c>
      <c r="M6779" s="286" t="str">
        <f>IF(I6779='5.1'!$E$5,TXM!L6779,"")</f>
        <v/>
      </c>
      <c r="N6779" t="str">
        <f>IFERROR(SMALL($M$5:$M$8000,ROWS($M$5:M6779)),"")</f>
        <v/>
      </c>
      <c r="P6779" t="s">
        <v>2054</v>
      </c>
    </row>
    <row r="6780" spans="1:16" ht="14.4" customHeight="1" x14ac:dyDescent="0.25">
      <c r="A6780" t="s">
        <v>2054</v>
      </c>
      <c r="I6780" s="285" t="s">
        <v>1863</v>
      </c>
      <c r="J6780" t="s">
        <v>713</v>
      </c>
      <c r="K6780" s="300">
        <v>9</v>
      </c>
      <c r="L6780" s="286">
        <f>ROWS(K$5:K6780)</f>
        <v>6776</v>
      </c>
      <c r="M6780" s="286" t="str">
        <f>IF(I6780='5.1'!$E$5,TXM!L6780,"")</f>
        <v/>
      </c>
      <c r="N6780" t="str">
        <f>IFERROR(SMALL($M$5:$M$8000,ROWS($M$5:M6780)),"")</f>
        <v/>
      </c>
      <c r="P6780" t="s">
        <v>2054</v>
      </c>
    </row>
    <row r="6781" spans="1:16" ht="14.4" customHeight="1" x14ac:dyDescent="0.25">
      <c r="A6781" t="s">
        <v>2054</v>
      </c>
      <c r="I6781" s="285" t="s">
        <v>1863</v>
      </c>
      <c r="J6781" t="s">
        <v>999</v>
      </c>
      <c r="K6781" s="300">
        <v>9</v>
      </c>
      <c r="L6781" s="286">
        <f>ROWS(K$5:K6781)</f>
        <v>6777</v>
      </c>
      <c r="M6781" s="286" t="str">
        <f>IF(I6781='5.1'!$E$5,TXM!L6781,"")</f>
        <v/>
      </c>
      <c r="N6781" t="str">
        <f>IFERROR(SMALL($M$5:$M$8000,ROWS($M$5:M6781)),"")</f>
        <v/>
      </c>
      <c r="P6781" t="s">
        <v>2054</v>
      </c>
    </row>
    <row r="6782" spans="1:16" ht="14.4" customHeight="1" x14ac:dyDescent="0.25">
      <c r="A6782" t="s">
        <v>2054</v>
      </c>
      <c r="I6782" s="285" t="s">
        <v>2036</v>
      </c>
      <c r="J6782" t="s">
        <v>715</v>
      </c>
      <c r="K6782" s="300">
        <v>74743188</v>
      </c>
      <c r="L6782" s="286">
        <f>ROWS(K$5:K6782)</f>
        <v>6778</v>
      </c>
      <c r="M6782" s="286" t="str">
        <f>IF(I6782='5.1'!$E$5,TXM!L6782,"")</f>
        <v/>
      </c>
      <c r="N6782" t="str">
        <f>IFERROR(SMALL($M$5:$M$8000,ROWS($M$5:M6782)),"")</f>
        <v/>
      </c>
      <c r="P6782" t="s">
        <v>2054</v>
      </c>
    </row>
    <row r="6783" spans="1:16" ht="14.4" customHeight="1" x14ac:dyDescent="0.25">
      <c r="A6783" t="s">
        <v>2054</v>
      </c>
      <c r="I6783" s="285" t="s">
        <v>2036</v>
      </c>
      <c r="J6783" t="s">
        <v>808</v>
      </c>
      <c r="K6783" s="300">
        <v>27003306</v>
      </c>
      <c r="L6783" s="286">
        <f>ROWS(K$5:K6783)</f>
        <v>6779</v>
      </c>
      <c r="M6783" s="286" t="str">
        <f>IF(I6783='5.1'!$E$5,TXM!L6783,"")</f>
        <v/>
      </c>
      <c r="N6783" t="str">
        <f>IFERROR(SMALL($M$5:$M$8000,ROWS($M$5:M6783)),"")</f>
        <v/>
      </c>
      <c r="P6783" t="s">
        <v>2054</v>
      </c>
    </row>
    <row r="6784" spans="1:16" ht="14.4" customHeight="1" x14ac:dyDescent="0.25">
      <c r="A6784" t="s">
        <v>2054</v>
      </c>
      <c r="I6784" s="285" t="s">
        <v>2036</v>
      </c>
      <c r="J6784" t="s">
        <v>1082</v>
      </c>
      <c r="K6784" s="300">
        <v>14789006</v>
      </c>
      <c r="L6784" s="286">
        <f>ROWS(K$5:K6784)</f>
        <v>6780</v>
      </c>
      <c r="M6784" s="286" t="str">
        <f>IF(I6784='5.1'!$E$5,TXM!L6784,"")</f>
        <v/>
      </c>
      <c r="N6784" t="str">
        <f>IFERROR(SMALL($M$5:$M$8000,ROWS($M$5:M6784)),"")</f>
        <v/>
      </c>
      <c r="P6784" t="s">
        <v>2054</v>
      </c>
    </row>
    <row r="6785" spans="1:16" ht="14.4" customHeight="1" x14ac:dyDescent="0.25">
      <c r="A6785" t="s">
        <v>2054</v>
      </c>
      <c r="I6785" s="285" t="s">
        <v>2036</v>
      </c>
      <c r="J6785" t="s">
        <v>997</v>
      </c>
      <c r="K6785" s="300">
        <v>11247922</v>
      </c>
      <c r="L6785" s="286">
        <f>ROWS(K$5:K6785)</f>
        <v>6781</v>
      </c>
      <c r="M6785" s="286" t="str">
        <f>IF(I6785='5.1'!$E$5,TXM!L6785,"")</f>
        <v/>
      </c>
      <c r="N6785" t="str">
        <f>IFERROR(SMALL($M$5:$M$8000,ROWS($M$5:M6785)),"")</f>
        <v/>
      </c>
      <c r="P6785" t="s">
        <v>2054</v>
      </c>
    </row>
    <row r="6786" spans="1:16" ht="14.4" customHeight="1" x14ac:dyDescent="0.25">
      <c r="A6786" t="s">
        <v>2054</v>
      </c>
      <c r="I6786" s="285" t="s">
        <v>2036</v>
      </c>
      <c r="J6786" t="s">
        <v>1093</v>
      </c>
      <c r="K6786" s="300">
        <v>5975999</v>
      </c>
      <c r="L6786" s="286">
        <f>ROWS(K$5:K6786)</f>
        <v>6782</v>
      </c>
      <c r="M6786" s="286" t="str">
        <f>IF(I6786='5.1'!$E$5,TXM!L6786,"")</f>
        <v/>
      </c>
      <c r="N6786" t="str">
        <f>IFERROR(SMALL($M$5:$M$8000,ROWS($M$5:M6786)),"")</f>
        <v/>
      </c>
      <c r="P6786" t="s">
        <v>2054</v>
      </c>
    </row>
    <row r="6787" spans="1:16" ht="14.4" customHeight="1" x14ac:dyDescent="0.25">
      <c r="A6787" t="s">
        <v>2054</v>
      </c>
      <c r="I6787" s="285" t="s">
        <v>2036</v>
      </c>
      <c r="J6787" t="s">
        <v>806</v>
      </c>
      <c r="K6787" s="300">
        <v>4948811</v>
      </c>
      <c r="L6787" s="286">
        <f>ROWS(K$5:K6787)</f>
        <v>6783</v>
      </c>
      <c r="M6787" s="286" t="str">
        <f>IF(I6787='5.1'!$E$5,TXM!L6787,"")</f>
        <v/>
      </c>
      <c r="N6787" t="str">
        <f>IFERROR(SMALL($M$5:$M$8000,ROWS($M$5:M6787)),"")</f>
        <v/>
      </c>
      <c r="P6787" t="s">
        <v>2054</v>
      </c>
    </row>
    <row r="6788" spans="1:16" ht="14.4" customHeight="1" x14ac:dyDescent="0.25">
      <c r="A6788" t="s">
        <v>2054</v>
      </c>
      <c r="I6788" s="285" t="s">
        <v>2036</v>
      </c>
      <c r="J6788" t="s">
        <v>102</v>
      </c>
      <c r="K6788" s="300">
        <v>3447008</v>
      </c>
      <c r="L6788" s="286">
        <f>ROWS(K$5:K6788)</f>
        <v>6784</v>
      </c>
      <c r="M6788" s="286" t="str">
        <f>IF(I6788='5.1'!$E$5,TXM!L6788,"")</f>
        <v/>
      </c>
      <c r="N6788" t="str">
        <f>IFERROR(SMALL($M$5:$M$8000,ROWS($M$5:M6788)),"")</f>
        <v/>
      </c>
      <c r="P6788" t="s">
        <v>2054</v>
      </c>
    </row>
    <row r="6789" spans="1:16" ht="14.4" customHeight="1" x14ac:dyDescent="0.25">
      <c r="A6789" t="s">
        <v>2054</v>
      </c>
      <c r="I6789" s="285" t="s">
        <v>2036</v>
      </c>
      <c r="J6789" t="s">
        <v>110</v>
      </c>
      <c r="K6789" s="300">
        <v>3351286</v>
      </c>
      <c r="L6789" s="286">
        <f>ROWS(K$5:K6789)</f>
        <v>6785</v>
      </c>
      <c r="M6789" s="286" t="str">
        <f>IF(I6789='5.1'!$E$5,TXM!L6789,"")</f>
        <v/>
      </c>
      <c r="N6789" t="str">
        <f>IFERROR(SMALL($M$5:$M$8000,ROWS($M$5:M6789)),"")</f>
        <v/>
      </c>
      <c r="P6789" t="s">
        <v>2054</v>
      </c>
    </row>
    <row r="6790" spans="1:16" ht="14.4" customHeight="1" x14ac:dyDescent="0.25">
      <c r="A6790" t="s">
        <v>2054</v>
      </c>
      <c r="I6790" s="285" t="s">
        <v>2036</v>
      </c>
      <c r="J6790" t="s">
        <v>725</v>
      </c>
      <c r="K6790" s="300">
        <v>3256662</v>
      </c>
      <c r="L6790" s="286">
        <f>ROWS(K$5:K6790)</f>
        <v>6786</v>
      </c>
      <c r="M6790" s="286" t="str">
        <f>IF(I6790='5.1'!$E$5,TXM!L6790,"")</f>
        <v/>
      </c>
      <c r="N6790" t="str">
        <f>IFERROR(SMALL($M$5:$M$8000,ROWS($M$5:M6790)),"")</f>
        <v/>
      </c>
      <c r="P6790" t="s">
        <v>2054</v>
      </c>
    </row>
    <row r="6791" spans="1:16" ht="14.4" customHeight="1" x14ac:dyDescent="0.25">
      <c r="A6791" t="s">
        <v>2054</v>
      </c>
      <c r="I6791" s="285" t="s">
        <v>2036</v>
      </c>
      <c r="J6791" t="s">
        <v>1097</v>
      </c>
      <c r="K6791" s="300">
        <v>3039095</v>
      </c>
      <c r="L6791" s="286">
        <f>ROWS(K$5:K6791)</f>
        <v>6787</v>
      </c>
      <c r="M6791" s="286" t="str">
        <f>IF(I6791='5.1'!$E$5,TXM!L6791,"")</f>
        <v/>
      </c>
      <c r="N6791" t="str">
        <f>IFERROR(SMALL($M$5:$M$8000,ROWS($M$5:M6791)),"")</f>
        <v/>
      </c>
      <c r="P6791" t="s">
        <v>2054</v>
      </c>
    </row>
    <row r="6792" spans="1:16" ht="14.4" customHeight="1" x14ac:dyDescent="0.25">
      <c r="A6792" t="s">
        <v>2054</v>
      </c>
      <c r="I6792" s="285" t="s">
        <v>2036</v>
      </c>
      <c r="J6792" t="s">
        <v>1090</v>
      </c>
      <c r="K6792" s="300">
        <v>2157427</v>
      </c>
      <c r="L6792" s="286">
        <f>ROWS(K$5:K6792)</f>
        <v>6788</v>
      </c>
      <c r="M6792" s="286" t="str">
        <f>IF(I6792='5.1'!$E$5,TXM!L6792,"")</f>
        <v/>
      </c>
      <c r="N6792" t="str">
        <f>IFERROR(SMALL($M$5:$M$8000,ROWS($M$5:M6792)),"")</f>
        <v/>
      </c>
      <c r="P6792" t="s">
        <v>2054</v>
      </c>
    </row>
    <row r="6793" spans="1:16" ht="14.4" customHeight="1" x14ac:dyDescent="0.25">
      <c r="A6793" t="s">
        <v>2054</v>
      </c>
      <c r="I6793" s="285" t="s">
        <v>2036</v>
      </c>
      <c r="J6793" t="s">
        <v>1096</v>
      </c>
      <c r="K6793" s="300">
        <v>1879881</v>
      </c>
      <c r="L6793" s="286">
        <f>ROWS(K$5:K6793)</f>
        <v>6789</v>
      </c>
      <c r="M6793" s="286" t="str">
        <f>IF(I6793='5.1'!$E$5,TXM!L6793,"")</f>
        <v/>
      </c>
      <c r="N6793" t="str">
        <f>IFERROR(SMALL($M$5:$M$8000,ROWS($M$5:M6793)),"")</f>
        <v/>
      </c>
      <c r="P6793" t="s">
        <v>2054</v>
      </c>
    </row>
    <row r="6794" spans="1:16" ht="14.4" customHeight="1" x14ac:dyDescent="0.25">
      <c r="A6794" t="s">
        <v>2054</v>
      </c>
      <c r="I6794" s="285" t="s">
        <v>2036</v>
      </c>
      <c r="J6794" t="s">
        <v>762</v>
      </c>
      <c r="K6794" s="300">
        <v>1859232</v>
      </c>
      <c r="L6794" s="286">
        <f>ROWS(K$5:K6794)</f>
        <v>6790</v>
      </c>
      <c r="M6794" s="286" t="str">
        <f>IF(I6794='5.1'!$E$5,TXM!L6794,"")</f>
        <v/>
      </c>
      <c r="N6794" t="str">
        <f>IFERROR(SMALL($M$5:$M$8000,ROWS($M$5:M6794)),"")</f>
        <v/>
      </c>
      <c r="P6794" t="s">
        <v>2054</v>
      </c>
    </row>
    <row r="6795" spans="1:16" ht="14.4" customHeight="1" x14ac:dyDescent="0.25">
      <c r="A6795" t="s">
        <v>2054</v>
      </c>
      <c r="I6795" s="285" t="s">
        <v>2036</v>
      </c>
      <c r="J6795" t="s">
        <v>750</v>
      </c>
      <c r="K6795" s="300">
        <v>1463035</v>
      </c>
      <c r="L6795" s="286">
        <f>ROWS(K$5:K6795)</f>
        <v>6791</v>
      </c>
      <c r="M6795" s="286" t="str">
        <f>IF(I6795='5.1'!$E$5,TXM!L6795,"")</f>
        <v/>
      </c>
      <c r="N6795" t="str">
        <f>IFERROR(SMALL($M$5:$M$8000,ROWS($M$5:M6795)),"")</f>
        <v/>
      </c>
      <c r="P6795" t="s">
        <v>2054</v>
      </c>
    </row>
    <row r="6796" spans="1:16" ht="14.4" customHeight="1" x14ac:dyDescent="0.25">
      <c r="A6796" t="s">
        <v>2054</v>
      </c>
      <c r="I6796" s="285" t="s">
        <v>2036</v>
      </c>
      <c r="J6796" t="s">
        <v>784</v>
      </c>
      <c r="K6796" s="300">
        <v>875568</v>
      </c>
      <c r="L6796" s="286">
        <f>ROWS(K$5:K6796)</f>
        <v>6792</v>
      </c>
      <c r="M6796" s="286" t="str">
        <f>IF(I6796='5.1'!$E$5,TXM!L6796,"")</f>
        <v/>
      </c>
      <c r="N6796" t="str">
        <f>IFERROR(SMALL($M$5:$M$8000,ROWS($M$5:M6796)),"")</f>
        <v/>
      </c>
      <c r="P6796" t="s">
        <v>2054</v>
      </c>
    </row>
    <row r="6797" spans="1:16" ht="14.4" customHeight="1" x14ac:dyDescent="0.25">
      <c r="A6797" t="s">
        <v>2054</v>
      </c>
      <c r="I6797" s="285" t="s">
        <v>2036</v>
      </c>
      <c r="J6797" t="s">
        <v>199</v>
      </c>
      <c r="K6797" s="300">
        <v>761641</v>
      </c>
      <c r="L6797" s="286">
        <f>ROWS(K$5:K6797)</f>
        <v>6793</v>
      </c>
      <c r="M6797" s="286" t="str">
        <f>IF(I6797='5.1'!$E$5,TXM!L6797,"")</f>
        <v/>
      </c>
      <c r="N6797" t="str">
        <f>IFERROR(SMALL($M$5:$M$8000,ROWS($M$5:M6797)),"")</f>
        <v/>
      </c>
      <c r="P6797" t="s">
        <v>2054</v>
      </c>
    </row>
    <row r="6798" spans="1:16" ht="14.4" customHeight="1" x14ac:dyDescent="0.25">
      <c r="A6798" t="s">
        <v>2054</v>
      </c>
      <c r="I6798" s="285" t="s">
        <v>2036</v>
      </c>
      <c r="J6798" t="s">
        <v>114</v>
      </c>
      <c r="K6798" s="300">
        <v>566339</v>
      </c>
      <c r="L6798" s="286">
        <f>ROWS(K$5:K6798)</f>
        <v>6794</v>
      </c>
      <c r="M6798" s="286" t="str">
        <f>IF(I6798='5.1'!$E$5,TXM!L6798,"")</f>
        <v/>
      </c>
      <c r="N6798" t="str">
        <f>IFERROR(SMALL($M$5:$M$8000,ROWS($M$5:M6798)),"")</f>
        <v/>
      </c>
      <c r="P6798" t="s">
        <v>2054</v>
      </c>
    </row>
    <row r="6799" spans="1:16" ht="14.4" customHeight="1" x14ac:dyDescent="0.25">
      <c r="A6799" t="s">
        <v>2054</v>
      </c>
      <c r="I6799" s="285" t="s">
        <v>2036</v>
      </c>
      <c r="J6799" t="s">
        <v>109</v>
      </c>
      <c r="K6799" s="300">
        <v>457318</v>
      </c>
      <c r="L6799" s="286">
        <f>ROWS(K$5:K6799)</f>
        <v>6795</v>
      </c>
      <c r="M6799" s="286" t="str">
        <f>IF(I6799='5.1'!$E$5,TXM!L6799,"")</f>
        <v/>
      </c>
      <c r="N6799" t="str">
        <f>IFERROR(SMALL($M$5:$M$8000,ROWS($M$5:M6799)),"")</f>
        <v/>
      </c>
      <c r="P6799" t="s">
        <v>2054</v>
      </c>
    </row>
    <row r="6800" spans="1:16" ht="14.4" customHeight="1" x14ac:dyDescent="0.25">
      <c r="A6800" t="s">
        <v>2054</v>
      </c>
      <c r="I6800" s="285" t="s">
        <v>2036</v>
      </c>
      <c r="J6800" t="s">
        <v>760</v>
      </c>
      <c r="K6800" s="300">
        <v>433714</v>
      </c>
      <c r="L6800" s="286">
        <f>ROWS(K$5:K6800)</f>
        <v>6796</v>
      </c>
      <c r="M6800" s="286" t="str">
        <f>IF(I6800='5.1'!$E$5,TXM!L6800,"")</f>
        <v/>
      </c>
      <c r="N6800" t="str">
        <f>IFERROR(SMALL($M$5:$M$8000,ROWS($M$5:M6800)),"")</f>
        <v/>
      </c>
      <c r="P6800" t="s">
        <v>2054</v>
      </c>
    </row>
    <row r="6801" spans="1:16" ht="14.4" customHeight="1" x14ac:dyDescent="0.25">
      <c r="A6801" t="s">
        <v>2054</v>
      </c>
      <c r="I6801" s="285" t="s">
        <v>2036</v>
      </c>
      <c r="J6801" t="s">
        <v>119</v>
      </c>
      <c r="K6801" s="300">
        <v>402322</v>
      </c>
      <c r="L6801" s="286">
        <f>ROWS(K$5:K6801)</f>
        <v>6797</v>
      </c>
      <c r="M6801" s="286" t="str">
        <f>IF(I6801='5.1'!$E$5,TXM!L6801,"")</f>
        <v/>
      </c>
      <c r="N6801" t="str">
        <f>IFERROR(SMALL($M$5:$M$8000,ROWS($M$5:M6801)),"")</f>
        <v/>
      </c>
      <c r="P6801" t="s">
        <v>2054</v>
      </c>
    </row>
    <row r="6802" spans="1:16" ht="14.4" customHeight="1" x14ac:dyDescent="0.25">
      <c r="A6802" t="s">
        <v>2054</v>
      </c>
      <c r="I6802" s="285" t="s">
        <v>2036</v>
      </c>
      <c r="J6802" t="s">
        <v>1079</v>
      </c>
      <c r="K6802" s="300">
        <v>384974</v>
      </c>
      <c r="L6802" s="286">
        <f>ROWS(K$5:K6802)</f>
        <v>6798</v>
      </c>
      <c r="M6802" s="286" t="str">
        <f>IF(I6802='5.1'!$E$5,TXM!L6802,"")</f>
        <v/>
      </c>
      <c r="N6802" t="str">
        <f>IFERROR(SMALL($M$5:$M$8000,ROWS($M$5:M6802)),"")</f>
        <v/>
      </c>
      <c r="P6802" t="s">
        <v>2054</v>
      </c>
    </row>
    <row r="6803" spans="1:16" ht="14.4" customHeight="1" x14ac:dyDescent="0.25">
      <c r="A6803" t="s">
        <v>2054</v>
      </c>
      <c r="I6803" s="285" t="s">
        <v>2036</v>
      </c>
      <c r="J6803" t="s">
        <v>1080</v>
      </c>
      <c r="K6803" s="300">
        <v>358412</v>
      </c>
      <c r="L6803" s="286">
        <f>ROWS(K$5:K6803)</f>
        <v>6799</v>
      </c>
      <c r="M6803" s="286" t="str">
        <f>IF(I6803='5.1'!$E$5,TXM!L6803,"")</f>
        <v/>
      </c>
      <c r="N6803" t="str">
        <f>IFERROR(SMALL($M$5:$M$8000,ROWS($M$5:M6803)),"")</f>
        <v/>
      </c>
      <c r="P6803" t="s">
        <v>2054</v>
      </c>
    </row>
    <row r="6804" spans="1:16" ht="14.4" customHeight="1" x14ac:dyDescent="0.25">
      <c r="A6804" t="s">
        <v>2054</v>
      </c>
      <c r="I6804" s="285" t="s">
        <v>2036</v>
      </c>
      <c r="J6804" t="s">
        <v>118</v>
      </c>
      <c r="K6804" s="300">
        <v>347084</v>
      </c>
      <c r="L6804" s="286">
        <f>ROWS(K$5:K6804)</f>
        <v>6800</v>
      </c>
      <c r="M6804" s="286" t="str">
        <f>IF(I6804='5.1'!$E$5,TXM!L6804,"")</f>
        <v/>
      </c>
      <c r="N6804" t="str">
        <f>IFERROR(SMALL($M$5:$M$8000,ROWS($M$5:M6804)),"")</f>
        <v/>
      </c>
      <c r="P6804" t="s">
        <v>2054</v>
      </c>
    </row>
    <row r="6805" spans="1:16" ht="14.4" customHeight="1" x14ac:dyDescent="0.25">
      <c r="A6805" t="s">
        <v>2054</v>
      </c>
      <c r="I6805" s="285" t="s">
        <v>2036</v>
      </c>
      <c r="J6805" t="s">
        <v>705</v>
      </c>
      <c r="K6805" s="300">
        <v>336439</v>
      </c>
      <c r="L6805" s="286">
        <f>ROWS(K$5:K6805)</f>
        <v>6801</v>
      </c>
      <c r="M6805" s="286" t="str">
        <f>IF(I6805='5.1'!$E$5,TXM!L6805,"")</f>
        <v/>
      </c>
      <c r="N6805" t="str">
        <f>IFERROR(SMALL($M$5:$M$8000,ROWS($M$5:M6805)),"")</f>
        <v/>
      </c>
      <c r="P6805" t="s">
        <v>2054</v>
      </c>
    </row>
    <row r="6806" spans="1:16" ht="14.4" customHeight="1" x14ac:dyDescent="0.25">
      <c r="A6806" t="s">
        <v>2054</v>
      </c>
      <c r="I6806" s="285" t="s">
        <v>2036</v>
      </c>
      <c r="J6806" t="s">
        <v>727</v>
      </c>
      <c r="K6806" s="300">
        <v>303488</v>
      </c>
      <c r="L6806" s="286">
        <f>ROWS(K$5:K6806)</f>
        <v>6802</v>
      </c>
      <c r="M6806" s="286" t="str">
        <f>IF(I6806='5.1'!$E$5,TXM!L6806,"")</f>
        <v/>
      </c>
      <c r="N6806" t="str">
        <f>IFERROR(SMALL($M$5:$M$8000,ROWS($M$5:M6806)),"")</f>
        <v/>
      </c>
      <c r="P6806" t="s">
        <v>2054</v>
      </c>
    </row>
    <row r="6807" spans="1:16" ht="14.4" customHeight="1" x14ac:dyDescent="0.25">
      <c r="A6807" t="s">
        <v>2054</v>
      </c>
      <c r="I6807" s="285" t="s">
        <v>2036</v>
      </c>
      <c r="J6807" t="s">
        <v>776</v>
      </c>
      <c r="K6807" s="300">
        <v>267366</v>
      </c>
      <c r="L6807" s="286">
        <f>ROWS(K$5:K6807)</f>
        <v>6803</v>
      </c>
      <c r="M6807" s="286" t="str">
        <f>IF(I6807='5.1'!$E$5,TXM!L6807,"")</f>
        <v/>
      </c>
      <c r="N6807" t="str">
        <f>IFERROR(SMALL($M$5:$M$8000,ROWS($M$5:M6807)),"")</f>
        <v/>
      </c>
      <c r="P6807" t="s">
        <v>2054</v>
      </c>
    </row>
    <row r="6808" spans="1:16" ht="14.4" customHeight="1" x14ac:dyDescent="0.25">
      <c r="A6808" t="s">
        <v>2054</v>
      </c>
      <c r="I6808" s="285" t="s">
        <v>2036</v>
      </c>
      <c r="J6808" t="s">
        <v>802</v>
      </c>
      <c r="K6808" s="300">
        <v>255924</v>
      </c>
      <c r="L6808" s="286">
        <f>ROWS(K$5:K6808)</f>
        <v>6804</v>
      </c>
      <c r="M6808" s="286" t="str">
        <f>IF(I6808='5.1'!$E$5,TXM!L6808,"")</f>
        <v/>
      </c>
      <c r="N6808" t="str">
        <f>IFERROR(SMALL($M$5:$M$8000,ROWS($M$5:M6808)),"")</f>
        <v/>
      </c>
      <c r="P6808" t="s">
        <v>2054</v>
      </c>
    </row>
    <row r="6809" spans="1:16" ht="14.4" customHeight="1" x14ac:dyDescent="0.25">
      <c r="A6809" t="s">
        <v>2054</v>
      </c>
      <c r="I6809" s="285" t="s">
        <v>2036</v>
      </c>
      <c r="J6809" t="s">
        <v>812</v>
      </c>
      <c r="K6809" s="300">
        <v>246284</v>
      </c>
      <c r="L6809" s="286">
        <f>ROWS(K$5:K6809)</f>
        <v>6805</v>
      </c>
      <c r="M6809" s="286" t="str">
        <f>IF(I6809='5.1'!$E$5,TXM!L6809,"")</f>
        <v/>
      </c>
      <c r="N6809" t="str">
        <f>IFERROR(SMALL($M$5:$M$8000,ROWS($M$5:M6809)),"")</f>
        <v/>
      </c>
      <c r="P6809" t="s">
        <v>2054</v>
      </c>
    </row>
    <row r="6810" spans="1:16" ht="14.4" customHeight="1" x14ac:dyDescent="0.25">
      <c r="A6810" t="s">
        <v>2054</v>
      </c>
      <c r="I6810" s="285" t="s">
        <v>2036</v>
      </c>
      <c r="J6810" t="s">
        <v>821</v>
      </c>
      <c r="K6810" s="300">
        <v>233774</v>
      </c>
      <c r="L6810" s="286">
        <f>ROWS(K$5:K6810)</f>
        <v>6806</v>
      </c>
      <c r="M6810" s="286" t="str">
        <f>IF(I6810='5.1'!$E$5,TXM!L6810,"")</f>
        <v/>
      </c>
      <c r="N6810" t="str">
        <f>IFERROR(SMALL($M$5:$M$8000,ROWS($M$5:M6810)),"")</f>
        <v/>
      </c>
      <c r="P6810" t="s">
        <v>2054</v>
      </c>
    </row>
    <row r="6811" spans="1:16" ht="14.4" customHeight="1" x14ac:dyDescent="0.25">
      <c r="A6811" t="s">
        <v>2054</v>
      </c>
      <c r="I6811" s="285" t="s">
        <v>2036</v>
      </c>
      <c r="J6811" t="s">
        <v>117</v>
      </c>
      <c r="K6811" s="300">
        <v>139083</v>
      </c>
      <c r="L6811" s="286">
        <f>ROWS(K$5:K6811)</f>
        <v>6807</v>
      </c>
      <c r="M6811" s="286" t="str">
        <f>IF(I6811='5.1'!$E$5,TXM!L6811,"")</f>
        <v/>
      </c>
      <c r="N6811" t="str">
        <f>IFERROR(SMALL($M$5:$M$8000,ROWS($M$5:M6811)),"")</f>
        <v/>
      </c>
      <c r="P6811" t="s">
        <v>2054</v>
      </c>
    </row>
    <row r="6812" spans="1:16" ht="14.4" customHeight="1" x14ac:dyDescent="0.25">
      <c r="A6812" t="s">
        <v>2054</v>
      </c>
      <c r="I6812" s="285" t="s">
        <v>2036</v>
      </c>
      <c r="J6812" t="s">
        <v>810</v>
      </c>
      <c r="K6812" s="300">
        <v>112045</v>
      </c>
      <c r="L6812" s="286">
        <f>ROWS(K$5:K6812)</f>
        <v>6808</v>
      </c>
      <c r="M6812" s="286" t="str">
        <f>IF(I6812='5.1'!$E$5,TXM!L6812,"")</f>
        <v/>
      </c>
      <c r="N6812" t="str">
        <f>IFERROR(SMALL($M$5:$M$8000,ROWS($M$5:M6812)),"")</f>
        <v/>
      </c>
      <c r="P6812" t="s">
        <v>2054</v>
      </c>
    </row>
    <row r="6813" spans="1:16" ht="14.4" customHeight="1" x14ac:dyDescent="0.25">
      <c r="A6813" t="s">
        <v>2054</v>
      </c>
      <c r="I6813" s="285" t="s">
        <v>2036</v>
      </c>
      <c r="J6813" t="s">
        <v>766</v>
      </c>
      <c r="K6813" s="300">
        <v>100647</v>
      </c>
      <c r="L6813" s="286">
        <f>ROWS(K$5:K6813)</f>
        <v>6809</v>
      </c>
      <c r="M6813" s="286" t="str">
        <f>IF(I6813='5.1'!$E$5,TXM!L6813,"")</f>
        <v/>
      </c>
      <c r="N6813" t="str">
        <f>IFERROR(SMALL($M$5:$M$8000,ROWS($M$5:M6813)),"")</f>
        <v/>
      </c>
      <c r="P6813" t="s">
        <v>2054</v>
      </c>
    </row>
    <row r="6814" spans="1:16" ht="14.4" customHeight="1" x14ac:dyDescent="0.25">
      <c r="A6814" t="s">
        <v>2054</v>
      </c>
      <c r="I6814" s="285" t="s">
        <v>2036</v>
      </c>
      <c r="J6814" t="s">
        <v>717</v>
      </c>
      <c r="K6814" s="300">
        <v>72727</v>
      </c>
      <c r="L6814" s="286">
        <f>ROWS(K$5:K6814)</f>
        <v>6810</v>
      </c>
      <c r="M6814" s="286" t="str">
        <f>IF(I6814='5.1'!$E$5,TXM!L6814,"")</f>
        <v/>
      </c>
      <c r="N6814" t="str">
        <f>IFERROR(SMALL($M$5:$M$8000,ROWS($M$5:M6814)),"")</f>
        <v/>
      </c>
      <c r="P6814" t="s">
        <v>2054</v>
      </c>
    </row>
    <row r="6815" spans="1:16" ht="14.4" customHeight="1" x14ac:dyDescent="0.25">
      <c r="A6815" t="s">
        <v>2054</v>
      </c>
      <c r="I6815" s="285" t="s">
        <v>2036</v>
      </c>
      <c r="J6815" t="s">
        <v>1081</v>
      </c>
      <c r="K6815" s="300">
        <v>64513</v>
      </c>
      <c r="L6815" s="286">
        <f>ROWS(K$5:K6815)</f>
        <v>6811</v>
      </c>
      <c r="M6815" s="286" t="str">
        <f>IF(I6815='5.1'!$E$5,TXM!L6815,"")</f>
        <v/>
      </c>
      <c r="N6815" t="str">
        <f>IFERROR(SMALL($M$5:$M$8000,ROWS($M$5:M6815)),"")</f>
        <v/>
      </c>
      <c r="P6815" t="s">
        <v>2054</v>
      </c>
    </row>
    <row r="6816" spans="1:16" ht="14.4" customHeight="1" x14ac:dyDescent="0.25">
      <c r="A6816" t="s">
        <v>2054</v>
      </c>
      <c r="I6816" s="285" t="s">
        <v>2036</v>
      </c>
      <c r="J6816" t="s">
        <v>734</v>
      </c>
      <c r="K6816" s="300">
        <v>53237</v>
      </c>
      <c r="L6816" s="286">
        <f>ROWS(K$5:K6816)</f>
        <v>6812</v>
      </c>
      <c r="M6816" s="286" t="str">
        <f>IF(I6816='5.1'!$E$5,TXM!L6816,"")</f>
        <v/>
      </c>
      <c r="N6816" t="str">
        <f>IFERROR(SMALL($M$5:$M$8000,ROWS($M$5:M6816)),"")</f>
        <v/>
      </c>
      <c r="P6816" t="s">
        <v>2054</v>
      </c>
    </row>
    <row r="6817" spans="1:16" ht="14.4" customHeight="1" x14ac:dyDescent="0.25">
      <c r="A6817" t="s">
        <v>2054</v>
      </c>
      <c r="I6817" s="285" t="s">
        <v>2036</v>
      </c>
      <c r="J6817" t="s">
        <v>1084</v>
      </c>
      <c r="K6817" s="300">
        <v>50537</v>
      </c>
      <c r="L6817" s="286">
        <f>ROWS(K$5:K6817)</f>
        <v>6813</v>
      </c>
      <c r="M6817" s="286" t="str">
        <f>IF(I6817='5.1'!$E$5,TXM!L6817,"")</f>
        <v/>
      </c>
      <c r="N6817" t="str">
        <f>IFERROR(SMALL($M$5:$M$8000,ROWS($M$5:M6817)),"")</f>
        <v/>
      </c>
      <c r="P6817" t="s">
        <v>2054</v>
      </c>
    </row>
    <row r="6818" spans="1:16" ht="14.4" customHeight="1" x14ac:dyDescent="0.25">
      <c r="A6818" t="s">
        <v>2054</v>
      </c>
      <c r="I6818" s="285" t="s">
        <v>2036</v>
      </c>
      <c r="J6818" t="s">
        <v>1086</v>
      </c>
      <c r="K6818" s="300">
        <v>45041</v>
      </c>
      <c r="L6818" s="286">
        <f>ROWS(K$5:K6818)</f>
        <v>6814</v>
      </c>
      <c r="M6818" s="286" t="str">
        <f>IF(I6818='5.1'!$E$5,TXM!L6818,"")</f>
        <v/>
      </c>
      <c r="N6818" t="str">
        <f>IFERROR(SMALL($M$5:$M$8000,ROWS($M$5:M6818)),"")</f>
        <v/>
      </c>
      <c r="P6818" t="s">
        <v>2054</v>
      </c>
    </row>
    <row r="6819" spans="1:16" ht="14.4" customHeight="1" x14ac:dyDescent="0.25">
      <c r="A6819" t="s">
        <v>2054</v>
      </c>
      <c r="I6819" s="285" t="s">
        <v>2036</v>
      </c>
      <c r="J6819" t="s">
        <v>1087</v>
      </c>
      <c r="K6819" s="300">
        <v>35614</v>
      </c>
      <c r="L6819" s="286">
        <f>ROWS(K$5:K6819)</f>
        <v>6815</v>
      </c>
      <c r="M6819" s="286" t="str">
        <f>IF(I6819='5.1'!$E$5,TXM!L6819,"")</f>
        <v/>
      </c>
      <c r="N6819" t="str">
        <f>IFERROR(SMALL($M$5:$M$8000,ROWS($M$5:M6819)),"")</f>
        <v/>
      </c>
      <c r="P6819" t="s">
        <v>2054</v>
      </c>
    </row>
    <row r="6820" spans="1:16" ht="14.4" customHeight="1" x14ac:dyDescent="0.25">
      <c r="A6820" t="s">
        <v>2054</v>
      </c>
      <c r="I6820" s="285" t="s">
        <v>2036</v>
      </c>
      <c r="J6820" t="s">
        <v>107</v>
      </c>
      <c r="K6820" s="300">
        <v>28555</v>
      </c>
      <c r="L6820" s="286">
        <f>ROWS(K$5:K6820)</f>
        <v>6816</v>
      </c>
      <c r="M6820" s="286" t="str">
        <f>IF(I6820='5.1'!$E$5,TXM!L6820,"")</f>
        <v/>
      </c>
      <c r="N6820" t="str">
        <f>IFERROR(SMALL($M$5:$M$8000,ROWS($M$5:M6820)),"")</f>
        <v/>
      </c>
      <c r="P6820" t="s">
        <v>2054</v>
      </c>
    </row>
    <row r="6821" spans="1:16" ht="14.4" customHeight="1" x14ac:dyDescent="0.25">
      <c r="A6821" t="s">
        <v>2054</v>
      </c>
      <c r="I6821" s="285" t="s">
        <v>2036</v>
      </c>
      <c r="J6821" t="s">
        <v>804</v>
      </c>
      <c r="K6821" s="300">
        <v>22074</v>
      </c>
      <c r="L6821" s="286">
        <f>ROWS(K$5:K6821)</f>
        <v>6817</v>
      </c>
      <c r="M6821" s="286" t="str">
        <f>IF(I6821='5.1'!$E$5,TXM!L6821,"")</f>
        <v/>
      </c>
      <c r="N6821" t="str">
        <f>IFERROR(SMALL($M$5:$M$8000,ROWS($M$5:M6821)),"")</f>
        <v/>
      </c>
      <c r="P6821" t="s">
        <v>2054</v>
      </c>
    </row>
    <row r="6822" spans="1:16" ht="14.4" customHeight="1" x14ac:dyDescent="0.25">
      <c r="A6822" t="s">
        <v>2054</v>
      </c>
      <c r="I6822" s="285" t="s">
        <v>2036</v>
      </c>
      <c r="J6822" t="s">
        <v>740</v>
      </c>
      <c r="K6822" s="300">
        <v>20955</v>
      </c>
      <c r="L6822" s="286">
        <f>ROWS(K$5:K6822)</f>
        <v>6818</v>
      </c>
      <c r="M6822" s="286" t="str">
        <f>IF(I6822='5.1'!$E$5,TXM!L6822,"")</f>
        <v/>
      </c>
      <c r="N6822" t="str">
        <f>IFERROR(SMALL($M$5:$M$8000,ROWS($M$5:M6822)),"")</f>
        <v/>
      </c>
      <c r="P6822" t="s">
        <v>2054</v>
      </c>
    </row>
    <row r="6823" spans="1:16" ht="14.4" customHeight="1" x14ac:dyDescent="0.25">
      <c r="A6823" t="s">
        <v>2054</v>
      </c>
      <c r="I6823" s="285" t="s">
        <v>2036</v>
      </c>
      <c r="J6823" t="s">
        <v>782</v>
      </c>
      <c r="K6823" s="300">
        <v>17012</v>
      </c>
      <c r="L6823" s="286">
        <f>ROWS(K$5:K6823)</f>
        <v>6819</v>
      </c>
      <c r="M6823" s="286" t="str">
        <f>IF(I6823='5.1'!$E$5,TXM!L6823,"")</f>
        <v/>
      </c>
      <c r="N6823" t="str">
        <f>IFERROR(SMALL($M$5:$M$8000,ROWS($M$5:M6823)),"")</f>
        <v/>
      </c>
      <c r="P6823" t="s">
        <v>2054</v>
      </c>
    </row>
    <row r="6824" spans="1:16" ht="14.4" customHeight="1" x14ac:dyDescent="0.25">
      <c r="A6824" t="s">
        <v>2054</v>
      </c>
      <c r="I6824" s="285" t="s">
        <v>2036</v>
      </c>
      <c r="J6824" t="s">
        <v>1092</v>
      </c>
      <c r="K6824" s="300">
        <v>16493</v>
      </c>
      <c r="L6824" s="286">
        <f>ROWS(K$5:K6824)</f>
        <v>6820</v>
      </c>
      <c r="M6824" s="286" t="str">
        <f>IF(I6824='5.1'!$E$5,TXM!L6824,"")</f>
        <v/>
      </c>
      <c r="N6824" t="str">
        <f>IFERROR(SMALL($M$5:$M$8000,ROWS($M$5:M6824)),"")</f>
        <v/>
      </c>
      <c r="P6824" t="s">
        <v>2054</v>
      </c>
    </row>
    <row r="6825" spans="1:16" ht="14.4" customHeight="1" x14ac:dyDescent="0.25">
      <c r="A6825" t="s">
        <v>2054</v>
      </c>
      <c r="I6825" s="285" t="s">
        <v>2036</v>
      </c>
      <c r="J6825" t="s">
        <v>719</v>
      </c>
      <c r="K6825" s="300">
        <v>15943</v>
      </c>
      <c r="L6825" s="286">
        <f>ROWS(K$5:K6825)</f>
        <v>6821</v>
      </c>
      <c r="M6825" s="286" t="str">
        <f>IF(I6825='5.1'!$E$5,TXM!L6825,"")</f>
        <v/>
      </c>
      <c r="N6825" t="str">
        <f>IFERROR(SMALL($M$5:$M$8000,ROWS($M$5:M6825)),"")</f>
        <v/>
      </c>
      <c r="P6825" t="s">
        <v>2054</v>
      </c>
    </row>
    <row r="6826" spans="1:16" ht="14.4" customHeight="1" x14ac:dyDescent="0.25">
      <c r="A6826" t="s">
        <v>2054</v>
      </c>
      <c r="I6826" s="285" t="s">
        <v>2036</v>
      </c>
      <c r="J6826" t="s">
        <v>756</v>
      </c>
      <c r="K6826" s="300">
        <v>14664</v>
      </c>
      <c r="L6826" s="286">
        <f>ROWS(K$5:K6826)</f>
        <v>6822</v>
      </c>
      <c r="M6826" s="286" t="str">
        <f>IF(I6826='5.1'!$E$5,TXM!L6826,"")</f>
        <v/>
      </c>
      <c r="N6826" t="str">
        <f>IFERROR(SMALL($M$5:$M$8000,ROWS($M$5:M6826)),"")</f>
        <v/>
      </c>
      <c r="P6826" t="s">
        <v>2054</v>
      </c>
    </row>
    <row r="6827" spans="1:16" ht="14.4" customHeight="1" x14ac:dyDescent="0.25">
      <c r="A6827" t="s">
        <v>2054</v>
      </c>
      <c r="I6827" s="285" t="s">
        <v>2036</v>
      </c>
      <c r="J6827" t="s">
        <v>764</v>
      </c>
      <c r="K6827" s="300">
        <v>14462</v>
      </c>
      <c r="L6827" s="286">
        <f>ROWS(K$5:K6827)</f>
        <v>6823</v>
      </c>
      <c r="M6827" s="286" t="str">
        <f>IF(I6827='5.1'!$E$5,TXM!L6827,"")</f>
        <v/>
      </c>
      <c r="N6827" t="str">
        <f>IFERROR(SMALL($M$5:$M$8000,ROWS($M$5:M6827)),"")</f>
        <v/>
      </c>
      <c r="P6827" t="s">
        <v>2054</v>
      </c>
    </row>
    <row r="6828" spans="1:16" ht="14.4" customHeight="1" x14ac:dyDescent="0.25">
      <c r="A6828" t="s">
        <v>2054</v>
      </c>
      <c r="I6828" s="285" t="s">
        <v>2036</v>
      </c>
      <c r="J6828" t="s">
        <v>116</v>
      </c>
      <c r="K6828" s="300">
        <v>12089</v>
      </c>
      <c r="L6828" s="286">
        <f>ROWS(K$5:K6828)</f>
        <v>6824</v>
      </c>
      <c r="M6828" s="286" t="str">
        <f>IF(I6828='5.1'!$E$5,TXM!L6828,"")</f>
        <v/>
      </c>
      <c r="N6828" t="str">
        <f>IFERROR(SMALL($M$5:$M$8000,ROWS($M$5:M6828)),"")</f>
        <v/>
      </c>
      <c r="P6828" t="s">
        <v>2054</v>
      </c>
    </row>
    <row r="6829" spans="1:16" ht="14.4" customHeight="1" x14ac:dyDescent="0.25">
      <c r="A6829" t="s">
        <v>2054</v>
      </c>
      <c r="I6829" s="285" t="s">
        <v>2036</v>
      </c>
      <c r="J6829" t="s">
        <v>746</v>
      </c>
      <c r="K6829" s="300">
        <v>11822</v>
      </c>
      <c r="L6829" s="286">
        <f>ROWS(K$5:K6829)</f>
        <v>6825</v>
      </c>
      <c r="M6829" s="286" t="str">
        <f>IF(I6829='5.1'!$E$5,TXM!L6829,"")</f>
        <v/>
      </c>
      <c r="N6829" t="str">
        <f>IFERROR(SMALL($M$5:$M$8000,ROWS($M$5:M6829)),"")</f>
        <v/>
      </c>
      <c r="P6829" t="s">
        <v>2054</v>
      </c>
    </row>
    <row r="6830" spans="1:16" ht="14.4" customHeight="1" x14ac:dyDescent="0.25">
      <c r="A6830" t="s">
        <v>2054</v>
      </c>
      <c r="I6830" s="285" t="s">
        <v>2036</v>
      </c>
      <c r="J6830" t="s">
        <v>768</v>
      </c>
      <c r="K6830" s="300">
        <v>11302</v>
      </c>
      <c r="L6830" s="286">
        <f>ROWS(K$5:K6830)</f>
        <v>6826</v>
      </c>
      <c r="M6830" s="286" t="str">
        <f>IF(I6830='5.1'!$E$5,TXM!L6830,"")</f>
        <v/>
      </c>
      <c r="N6830" t="str">
        <f>IFERROR(SMALL($M$5:$M$8000,ROWS($M$5:M6830)),"")</f>
        <v/>
      </c>
      <c r="P6830" t="s">
        <v>2054</v>
      </c>
    </row>
    <row r="6831" spans="1:16" ht="14.4" customHeight="1" x14ac:dyDescent="0.25">
      <c r="A6831" t="s">
        <v>2054</v>
      </c>
      <c r="I6831" s="285" t="s">
        <v>2036</v>
      </c>
      <c r="J6831" t="s">
        <v>1094</v>
      </c>
      <c r="K6831" s="300">
        <v>9553</v>
      </c>
      <c r="L6831" s="286">
        <f>ROWS(K$5:K6831)</f>
        <v>6827</v>
      </c>
      <c r="M6831" s="286" t="str">
        <f>IF(I6831='5.1'!$E$5,TXM!L6831,"")</f>
        <v/>
      </c>
      <c r="N6831" t="str">
        <f>IFERROR(SMALL($M$5:$M$8000,ROWS($M$5:M6831)),"")</f>
        <v/>
      </c>
      <c r="P6831" t="s">
        <v>2054</v>
      </c>
    </row>
    <row r="6832" spans="1:16" ht="14.4" customHeight="1" x14ac:dyDescent="0.25">
      <c r="A6832" t="s">
        <v>2054</v>
      </c>
      <c r="I6832" s="285" t="s">
        <v>2036</v>
      </c>
      <c r="J6832" t="s">
        <v>115</v>
      </c>
      <c r="K6832" s="300">
        <v>9129</v>
      </c>
      <c r="L6832" s="286">
        <f>ROWS(K$5:K6832)</f>
        <v>6828</v>
      </c>
      <c r="M6832" s="286" t="str">
        <f>IF(I6832='5.1'!$E$5,TXM!L6832,"")</f>
        <v/>
      </c>
      <c r="N6832" t="str">
        <f>IFERROR(SMALL($M$5:$M$8000,ROWS($M$5:M6832)),"")</f>
        <v/>
      </c>
      <c r="P6832" t="s">
        <v>2054</v>
      </c>
    </row>
    <row r="6833" spans="1:16" ht="14.4" customHeight="1" x14ac:dyDescent="0.25">
      <c r="A6833" t="s">
        <v>2054</v>
      </c>
      <c r="I6833" s="285" t="s">
        <v>2036</v>
      </c>
      <c r="J6833" t="s">
        <v>818</v>
      </c>
      <c r="K6833" s="300">
        <v>6854</v>
      </c>
      <c r="L6833" s="286">
        <f>ROWS(K$5:K6833)</f>
        <v>6829</v>
      </c>
      <c r="M6833" s="286" t="str">
        <f>IF(I6833='5.1'!$E$5,TXM!L6833,"")</f>
        <v/>
      </c>
      <c r="N6833" t="str">
        <f>IFERROR(SMALL($M$5:$M$8000,ROWS($M$5:M6833)),"")</f>
        <v/>
      </c>
      <c r="P6833" t="s">
        <v>2054</v>
      </c>
    </row>
    <row r="6834" spans="1:16" ht="14.4" customHeight="1" x14ac:dyDescent="0.25">
      <c r="A6834" t="s">
        <v>2054</v>
      </c>
      <c r="I6834" s="285" t="s">
        <v>2036</v>
      </c>
      <c r="J6834" t="s">
        <v>723</v>
      </c>
      <c r="K6834" s="300">
        <v>4618</v>
      </c>
      <c r="L6834" s="286">
        <f>ROWS(K$5:K6834)</f>
        <v>6830</v>
      </c>
      <c r="M6834" s="286" t="str">
        <f>IF(I6834='5.1'!$E$5,TXM!L6834,"")</f>
        <v/>
      </c>
      <c r="N6834" t="str">
        <f>IFERROR(SMALL($M$5:$M$8000,ROWS($M$5:M6834)),"")</f>
        <v/>
      </c>
      <c r="P6834" t="s">
        <v>2054</v>
      </c>
    </row>
    <row r="6835" spans="1:16" ht="14.4" customHeight="1" x14ac:dyDescent="0.25">
      <c r="A6835" t="s">
        <v>2054</v>
      </c>
      <c r="I6835" s="285" t="s">
        <v>2036</v>
      </c>
      <c r="J6835" t="s">
        <v>754</v>
      </c>
      <c r="K6835" s="300">
        <v>4404</v>
      </c>
      <c r="L6835" s="286">
        <f>ROWS(K$5:K6835)</f>
        <v>6831</v>
      </c>
      <c r="M6835" s="286" t="str">
        <f>IF(I6835='5.1'!$E$5,TXM!L6835,"")</f>
        <v/>
      </c>
      <c r="N6835" t="str">
        <f>IFERROR(SMALL($M$5:$M$8000,ROWS($M$5:M6835)),"")</f>
        <v/>
      </c>
      <c r="P6835" t="s">
        <v>2054</v>
      </c>
    </row>
    <row r="6836" spans="1:16" ht="14.4" customHeight="1" x14ac:dyDescent="0.25">
      <c r="A6836" t="s">
        <v>2054</v>
      </c>
      <c r="I6836" s="285" t="s">
        <v>2036</v>
      </c>
      <c r="J6836" t="s">
        <v>1083</v>
      </c>
      <c r="K6836" s="300">
        <v>3534</v>
      </c>
      <c r="L6836" s="286">
        <f>ROWS(K$5:K6836)</f>
        <v>6832</v>
      </c>
      <c r="M6836" s="286" t="str">
        <f>IF(I6836='5.1'!$E$5,TXM!L6836,"")</f>
        <v/>
      </c>
      <c r="N6836" t="str">
        <f>IFERROR(SMALL($M$5:$M$8000,ROWS($M$5:M6836)),"")</f>
        <v/>
      </c>
      <c r="P6836" t="s">
        <v>2054</v>
      </c>
    </row>
    <row r="6837" spans="1:16" ht="14.4" customHeight="1" x14ac:dyDescent="0.25">
      <c r="A6837" t="s">
        <v>2054</v>
      </c>
      <c r="I6837" s="285" t="s">
        <v>2036</v>
      </c>
      <c r="J6837" t="s">
        <v>744</v>
      </c>
      <c r="K6837" s="300">
        <v>3343</v>
      </c>
      <c r="L6837" s="286">
        <f>ROWS(K$5:K6837)</f>
        <v>6833</v>
      </c>
      <c r="M6837" s="286" t="str">
        <f>IF(I6837='5.1'!$E$5,TXM!L6837,"")</f>
        <v/>
      </c>
      <c r="N6837" t="str">
        <f>IFERROR(SMALL($M$5:$M$8000,ROWS($M$5:M6837)),"")</f>
        <v/>
      </c>
      <c r="P6837" t="s">
        <v>2054</v>
      </c>
    </row>
    <row r="6838" spans="1:16" ht="14.4" customHeight="1" x14ac:dyDescent="0.25">
      <c r="A6838" t="s">
        <v>2054</v>
      </c>
      <c r="I6838" s="285" t="s">
        <v>2036</v>
      </c>
      <c r="J6838" t="s">
        <v>752</v>
      </c>
      <c r="K6838" s="300">
        <v>2505</v>
      </c>
      <c r="L6838" s="286">
        <f>ROWS(K$5:K6838)</f>
        <v>6834</v>
      </c>
      <c r="M6838" s="286" t="str">
        <f>IF(I6838='5.1'!$E$5,TXM!L6838,"")</f>
        <v/>
      </c>
      <c r="N6838" t="str">
        <f>IFERROR(SMALL($M$5:$M$8000,ROWS($M$5:M6838)),"")</f>
        <v/>
      </c>
      <c r="P6838" t="s">
        <v>2054</v>
      </c>
    </row>
    <row r="6839" spans="1:16" ht="14.4" customHeight="1" x14ac:dyDescent="0.25">
      <c r="A6839" t="s">
        <v>2054</v>
      </c>
      <c r="I6839" s="285" t="s">
        <v>2036</v>
      </c>
      <c r="J6839" t="s">
        <v>790</v>
      </c>
      <c r="K6839" s="300">
        <v>1323</v>
      </c>
      <c r="L6839" s="286">
        <f>ROWS(K$5:K6839)</f>
        <v>6835</v>
      </c>
      <c r="M6839" s="286" t="str">
        <f>IF(I6839='5.1'!$E$5,TXM!L6839,"")</f>
        <v/>
      </c>
      <c r="N6839" t="str">
        <f>IFERROR(SMALL($M$5:$M$8000,ROWS($M$5:M6839)),"")</f>
        <v/>
      </c>
      <c r="P6839" t="s">
        <v>2054</v>
      </c>
    </row>
    <row r="6840" spans="1:16" ht="14.4" customHeight="1" x14ac:dyDescent="0.25">
      <c r="A6840" t="s">
        <v>2054</v>
      </c>
      <c r="I6840" s="285" t="s">
        <v>2036</v>
      </c>
      <c r="J6840" t="s">
        <v>823</v>
      </c>
      <c r="K6840" s="300">
        <v>162</v>
      </c>
      <c r="L6840" s="286">
        <f>ROWS(K$5:K6840)</f>
        <v>6836</v>
      </c>
      <c r="M6840" s="286" t="str">
        <f>IF(I6840='5.1'!$E$5,TXM!L6840,"")</f>
        <v/>
      </c>
      <c r="N6840" t="str">
        <f>IFERROR(SMALL($M$5:$M$8000,ROWS($M$5:M6840)),"")</f>
        <v/>
      </c>
      <c r="P6840" t="s">
        <v>2054</v>
      </c>
    </row>
    <row r="6841" spans="1:16" ht="14.4" customHeight="1" x14ac:dyDescent="0.25">
      <c r="A6841" t="s">
        <v>2054</v>
      </c>
      <c r="I6841" s="285" t="s">
        <v>2096</v>
      </c>
      <c r="J6841" t="s">
        <v>711</v>
      </c>
      <c r="K6841" s="300">
        <v>160278054</v>
      </c>
      <c r="L6841" s="286">
        <f>ROWS(K$5:K6841)</f>
        <v>6837</v>
      </c>
      <c r="M6841" s="286" t="str">
        <f>IF(I6841='5.1'!$E$5,TXM!L6841,"")</f>
        <v/>
      </c>
      <c r="N6841" t="str">
        <f>IFERROR(SMALL($M$5:$M$8000,ROWS($M$5:M6841)),"")</f>
        <v/>
      </c>
      <c r="P6841" t="s">
        <v>2054</v>
      </c>
    </row>
    <row r="6842" spans="1:16" ht="14.4" customHeight="1" x14ac:dyDescent="0.25">
      <c r="A6842" t="s">
        <v>2054</v>
      </c>
      <c r="I6842" s="285" t="s">
        <v>2096</v>
      </c>
      <c r="J6842" t="s">
        <v>808</v>
      </c>
      <c r="K6842" s="300">
        <v>3373241</v>
      </c>
      <c r="L6842" s="286">
        <f>ROWS(K$5:K6842)</f>
        <v>6838</v>
      </c>
      <c r="M6842" s="286" t="str">
        <f>IF(I6842='5.1'!$E$5,TXM!L6842,"")</f>
        <v/>
      </c>
      <c r="N6842" t="str">
        <f>IFERROR(SMALL($M$5:$M$8000,ROWS($M$5:M6842)),"")</f>
        <v/>
      </c>
      <c r="P6842" t="s">
        <v>2054</v>
      </c>
    </row>
    <row r="6843" spans="1:16" ht="14.4" customHeight="1" x14ac:dyDescent="0.25">
      <c r="A6843" t="s">
        <v>2054</v>
      </c>
      <c r="I6843" s="285" t="s">
        <v>2096</v>
      </c>
      <c r="J6843" t="s">
        <v>766</v>
      </c>
      <c r="K6843" s="300">
        <v>2804018</v>
      </c>
      <c r="L6843" s="286">
        <f>ROWS(K$5:K6843)</f>
        <v>6839</v>
      </c>
      <c r="M6843" s="286" t="str">
        <f>IF(I6843='5.1'!$E$5,TXM!L6843,"")</f>
        <v/>
      </c>
      <c r="N6843" t="str">
        <f>IFERROR(SMALL($M$5:$M$8000,ROWS($M$5:M6843)),"")</f>
        <v/>
      </c>
      <c r="P6843" t="s">
        <v>2054</v>
      </c>
    </row>
    <row r="6844" spans="1:16" ht="14.4" customHeight="1" x14ac:dyDescent="0.25">
      <c r="A6844" t="s">
        <v>2054</v>
      </c>
      <c r="I6844" s="285" t="s">
        <v>2096</v>
      </c>
      <c r="J6844" t="s">
        <v>717</v>
      </c>
      <c r="K6844" s="300">
        <v>633600</v>
      </c>
      <c r="L6844" s="286">
        <f>ROWS(K$5:K6844)</f>
        <v>6840</v>
      </c>
      <c r="M6844" s="286" t="str">
        <f>IF(I6844='5.1'!$E$5,TXM!L6844,"")</f>
        <v/>
      </c>
      <c r="N6844" t="str">
        <f>IFERROR(SMALL($M$5:$M$8000,ROWS($M$5:M6844)),"")</f>
        <v/>
      </c>
      <c r="P6844" t="s">
        <v>2054</v>
      </c>
    </row>
    <row r="6845" spans="1:16" ht="14.4" customHeight="1" x14ac:dyDescent="0.25">
      <c r="A6845" t="s">
        <v>2054</v>
      </c>
      <c r="I6845" s="285" t="s">
        <v>2096</v>
      </c>
      <c r="J6845" t="s">
        <v>760</v>
      </c>
      <c r="K6845" s="300">
        <v>388647</v>
      </c>
      <c r="L6845" s="286">
        <f>ROWS(K$5:K6845)</f>
        <v>6841</v>
      </c>
      <c r="M6845" s="286" t="str">
        <f>IF(I6845='5.1'!$E$5,TXM!L6845,"")</f>
        <v/>
      </c>
      <c r="N6845" t="str">
        <f>IFERROR(SMALL($M$5:$M$8000,ROWS($M$5:M6845)),"")</f>
        <v/>
      </c>
      <c r="P6845" t="s">
        <v>2054</v>
      </c>
    </row>
    <row r="6846" spans="1:16" ht="14.4" customHeight="1" x14ac:dyDescent="0.25">
      <c r="A6846" t="s">
        <v>2054</v>
      </c>
      <c r="I6846" s="285" t="s">
        <v>2096</v>
      </c>
      <c r="J6846" t="s">
        <v>1080</v>
      </c>
      <c r="K6846" s="300">
        <v>237074</v>
      </c>
      <c r="L6846" s="286">
        <f>ROWS(K$5:K6846)</f>
        <v>6842</v>
      </c>
      <c r="M6846" s="286" t="str">
        <f>IF(I6846='5.1'!$E$5,TXM!L6846,"")</f>
        <v/>
      </c>
      <c r="N6846" t="str">
        <f>IFERROR(SMALL($M$5:$M$8000,ROWS($M$5:M6846)),"")</f>
        <v/>
      </c>
      <c r="P6846" t="s">
        <v>2054</v>
      </c>
    </row>
    <row r="6847" spans="1:16" ht="14.4" customHeight="1" x14ac:dyDescent="0.25">
      <c r="A6847" t="s">
        <v>2054</v>
      </c>
      <c r="I6847" s="285" t="s">
        <v>2096</v>
      </c>
      <c r="J6847" t="s">
        <v>762</v>
      </c>
      <c r="K6847" s="300">
        <v>192213</v>
      </c>
      <c r="L6847" s="286">
        <f>ROWS(K$5:K6847)</f>
        <v>6843</v>
      </c>
      <c r="M6847" s="286" t="str">
        <f>IF(I6847='5.1'!$E$5,TXM!L6847,"")</f>
        <v/>
      </c>
      <c r="N6847" t="str">
        <f>IFERROR(SMALL($M$5:$M$8000,ROWS($M$5:M6847)),"")</f>
        <v/>
      </c>
      <c r="P6847" t="s">
        <v>2054</v>
      </c>
    </row>
    <row r="6848" spans="1:16" ht="14.4" customHeight="1" x14ac:dyDescent="0.25">
      <c r="A6848" t="s">
        <v>2054</v>
      </c>
      <c r="I6848" s="285" t="s">
        <v>2096</v>
      </c>
      <c r="J6848" t="s">
        <v>768</v>
      </c>
      <c r="K6848" s="300">
        <v>89294</v>
      </c>
      <c r="L6848" s="286">
        <f>ROWS(K$5:K6848)</f>
        <v>6844</v>
      </c>
      <c r="M6848" s="286" t="str">
        <f>IF(I6848='5.1'!$E$5,TXM!L6848,"")</f>
        <v/>
      </c>
      <c r="N6848" t="str">
        <f>IFERROR(SMALL($M$5:$M$8000,ROWS($M$5:M6848)),"")</f>
        <v/>
      </c>
      <c r="P6848" t="s">
        <v>2054</v>
      </c>
    </row>
    <row r="6849" spans="1:16" ht="14.4" customHeight="1" x14ac:dyDescent="0.25">
      <c r="A6849" t="s">
        <v>2054</v>
      </c>
      <c r="I6849" s="285" t="s">
        <v>2096</v>
      </c>
      <c r="J6849" t="s">
        <v>734</v>
      </c>
      <c r="K6849" s="300">
        <v>32565</v>
      </c>
      <c r="L6849" s="286">
        <f>ROWS(K$5:K6849)</f>
        <v>6845</v>
      </c>
      <c r="M6849" s="286" t="str">
        <f>IF(I6849='5.1'!$E$5,TXM!L6849,"")</f>
        <v/>
      </c>
      <c r="N6849" t="str">
        <f>IFERROR(SMALL($M$5:$M$8000,ROWS($M$5:M6849)),"")</f>
        <v/>
      </c>
      <c r="P6849" t="s">
        <v>2054</v>
      </c>
    </row>
    <row r="6850" spans="1:16" ht="14.4" customHeight="1" x14ac:dyDescent="0.25">
      <c r="A6850" t="s">
        <v>2054</v>
      </c>
      <c r="I6850" s="285" t="s">
        <v>2096</v>
      </c>
      <c r="J6850" t="s">
        <v>818</v>
      </c>
      <c r="K6850" s="300">
        <v>30919</v>
      </c>
      <c r="L6850" s="286">
        <f>ROWS(K$5:K6850)</f>
        <v>6846</v>
      </c>
      <c r="M6850" s="286" t="str">
        <f>IF(I6850='5.1'!$E$5,TXM!L6850,"")</f>
        <v/>
      </c>
      <c r="N6850" t="str">
        <f>IFERROR(SMALL($M$5:$M$8000,ROWS($M$5:M6850)),"")</f>
        <v/>
      </c>
      <c r="P6850" t="s">
        <v>2054</v>
      </c>
    </row>
    <row r="6851" spans="1:16" ht="14.4" customHeight="1" x14ac:dyDescent="0.25">
      <c r="A6851" t="s">
        <v>2054</v>
      </c>
      <c r="I6851" s="285" t="s">
        <v>2096</v>
      </c>
      <c r="J6851" t="s">
        <v>1093</v>
      </c>
      <c r="K6851" s="300">
        <v>11996</v>
      </c>
      <c r="L6851" s="286">
        <f>ROWS(K$5:K6851)</f>
        <v>6847</v>
      </c>
      <c r="M6851" s="286" t="str">
        <f>IF(I6851='5.1'!$E$5,TXM!L6851,"")</f>
        <v/>
      </c>
      <c r="N6851" t="str">
        <f>IFERROR(SMALL($M$5:$M$8000,ROWS($M$5:M6851)),"")</f>
        <v/>
      </c>
      <c r="P6851" t="s">
        <v>2054</v>
      </c>
    </row>
    <row r="6852" spans="1:16" ht="14.4" customHeight="1" x14ac:dyDescent="0.25">
      <c r="A6852" t="s">
        <v>2054</v>
      </c>
      <c r="I6852" s="285" t="s">
        <v>2096</v>
      </c>
      <c r="J6852" t="s">
        <v>780</v>
      </c>
      <c r="K6852" s="300">
        <v>4030</v>
      </c>
      <c r="L6852" s="286">
        <f>ROWS(K$5:K6852)</f>
        <v>6848</v>
      </c>
      <c r="M6852" s="286" t="str">
        <f>IF(I6852='5.1'!$E$5,TXM!L6852,"")</f>
        <v/>
      </c>
      <c r="N6852" t="str">
        <f>IFERROR(SMALL($M$5:$M$8000,ROWS($M$5:M6852)),"")</f>
        <v/>
      </c>
      <c r="P6852" t="s">
        <v>2054</v>
      </c>
    </row>
    <row r="6853" spans="1:16" ht="14.4" customHeight="1" x14ac:dyDescent="0.25">
      <c r="A6853" t="s">
        <v>2054</v>
      </c>
      <c r="I6853" s="285" t="s">
        <v>2096</v>
      </c>
      <c r="J6853" t="s">
        <v>750</v>
      </c>
      <c r="K6853" s="300">
        <v>502</v>
      </c>
      <c r="L6853" s="286">
        <f>ROWS(K$5:K6853)</f>
        <v>6849</v>
      </c>
      <c r="M6853" s="286" t="str">
        <f>IF(I6853='5.1'!$E$5,TXM!L6853,"")</f>
        <v/>
      </c>
      <c r="N6853" t="str">
        <f>IFERROR(SMALL($M$5:$M$8000,ROWS($M$5:M6853)),"")</f>
        <v/>
      </c>
      <c r="P6853" t="s">
        <v>2054</v>
      </c>
    </row>
    <row r="6854" spans="1:16" ht="14.4" customHeight="1" x14ac:dyDescent="0.25">
      <c r="A6854" t="s">
        <v>2054</v>
      </c>
      <c r="I6854" s="285" t="s">
        <v>2096</v>
      </c>
      <c r="J6854" t="s">
        <v>725</v>
      </c>
      <c r="K6854" s="300">
        <v>17</v>
      </c>
      <c r="L6854" s="286">
        <f>ROWS(K$5:K6854)</f>
        <v>6850</v>
      </c>
      <c r="M6854" s="286" t="str">
        <f>IF(I6854='5.1'!$E$5,TXM!L6854,"")</f>
        <v/>
      </c>
      <c r="N6854" t="str">
        <f>IFERROR(SMALL($M$5:$M$8000,ROWS($M$5:M6854)),"")</f>
        <v/>
      </c>
      <c r="P6854" t="s">
        <v>2054</v>
      </c>
    </row>
    <row r="6855" spans="1:16" ht="14.4" customHeight="1" x14ac:dyDescent="0.25">
      <c r="A6855" t="s">
        <v>2054</v>
      </c>
      <c r="I6855" s="285" t="s">
        <v>1865</v>
      </c>
      <c r="J6855" t="s">
        <v>1087</v>
      </c>
      <c r="K6855" s="300">
        <v>185995</v>
      </c>
      <c r="L6855" s="286">
        <f>ROWS(K$5:K6855)</f>
        <v>6851</v>
      </c>
      <c r="M6855" s="286" t="str">
        <f>IF(I6855='5.1'!$E$5,TXM!L6855,"")</f>
        <v/>
      </c>
      <c r="N6855" t="str">
        <f>IFERROR(SMALL($M$5:$M$8000,ROWS($M$5:M6855)),"")</f>
        <v/>
      </c>
      <c r="P6855" t="s">
        <v>2054</v>
      </c>
    </row>
    <row r="6856" spans="1:16" ht="14.4" customHeight="1" x14ac:dyDescent="0.25">
      <c r="A6856" t="s">
        <v>2054</v>
      </c>
      <c r="I6856" s="285" t="s">
        <v>1865</v>
      </c>
      <c r="J6856" t="s">
        <v>1098</v>
      </c>
      <c r="K6856" s="300">
        <v>122</v>
      </c>
      <c r="L6856" s="286">
        <f>ROWS(K$5:K6856)</f>
        <v>6852</v>
      </c>
      <c r="M6856" s="286" t="str">
        <f>IF(I6856='5.1'!$E$5,TXM!L6856,"")</f>
        <v/>
      </c>
      <c r="N6856" t="str">
        <f>IFERROR(SMALL($M$5:$M$8000,ROWS($M$5:M6856)),"")</f>
        <v/>
      </c>
      <c r="P6856" t="s">
        <v>2054</v>
      </c>
    </row>
    <row r="6857" spans="1:16" ht="14.4" customHeight="1" x14ac:dyDescent="0.25">
      <c r="A6857" t="s">
        <v>2054</v>
      </c>
      <c r="I6857" s="285" t="s">
        <v>2037</v>
      </c>
      <c r="J6857" t="s">
        <v>784</v>
      </c>
      <c r="K6857" s="300">
        <v>162530397</v>
      </c>
      <c r="L6857" s="286">
        <f>ROWS(K$5:K6857)</f>
        <v>6853</v>
      </c>
      <c r="M6857" s="286" t="str">
        <f>IF(I6857='5.1'!$E$5,TXM!L6857,"")</f>
        <v/>
      </c>
      <c r="N6857" t="str">
        <f>IFERROR(SMALL($M$5:$M$8000,ROWS($M$5:M6857)),"")</f>
        <v/>
      </c>
      <c r="P6857" t="s">
        <v>2054</v>
      </c>
    </row>
    <row r="6858" spans="1:16" ht="14.4" customHeight="1" x14ac:dyDescent="0.25">
      <c r="A6858" t="s">
        <v>2054</v>
      </c>
      <c r="I6858" s="285" t="s">
        <v>2037</v>
      </c>
      <c r="J6858" t="s">
        <v>806</v>
      </c>
      <c r="K6858" s="300">
        <v>75975203</v>
      </c>
      <c r="L6858" s="286">
        <f>ROWS(K$5:K6858)</f>
        <v>6854</v>
      </c>
      <c r="M6858" s="286" t="str">
        <f>IF(I6858='5.1'!$E$5,TXM!L6858,"")</f>
        <v/>
      </c>
      <c r="N6858" t="str">
        <f>IFERROR(SMALL($M$5:$M$8000,ROWS($M$5:M6858)),"")</f>
        <v/>
      </c>
      <c r="P6858" t="s">
        <v>2054</v>
      </c>
    </row>
    <row r="6859" spans="1:16" ht="14.4" customHeight="1" x14ac:dyDescent="0.25">
      <c r="A6859" t="s">
        <v>2054</v>
      </c>
      <c r="I6859" s="285" t="s">
        <v>2037</v>
      </c>
      <c r="J6859" t="s">
        <v>725</v>
      </c>
      <c r="K6859" s="300">
        <v>35531658</v>
      </c>
      <c r="L6859" s="286">
        <f>ROWS(K$5:K6859)</f>
        <v>6855</v>
      </c>
      <c r="M6859" s="286" t="str">
        <f>IF(I6859='5.1'!$E$5,TXM!L6859,"")</f>
        <v/>
      </c>
      <c r="N6859" t="str">
        <f>IFERROR(SMALL($M$5:$M$8000,ROWS($M$5:M6859)),"")</f>
        <v/>
      </c>
      <c r="P6859" t="s">
        <v>2054</v>
      </c>
    </row>
    <row r="6860" spans="1:16" ht="14.4" customHeight="1" x14ac:dyDescent="0.25">
      <c r="A6860" t="s">
        <v>2054</v>
      </c>
      <c r="I6860" s="285" t="s">
        <v>2037</v>
      </c>
      <c r="J6860" t="s">
        <v>804</v>
      </c>
      <c r="K6860" s="300">
        <v>17831943</v>
      </c>
      <c r="L6860" s="286">
        <f>ROWS(K$5:K6860)</f>
        <v>6856</v>
      </c>
      <c r="M6860" s="286" t="str">
        <f>IF(I6860='5.1'!$E$5,TXM!L6860,"")</f>
        <v/>
      </c>
      <c r="N6860" t="str">
        <f>IFERROR(SMALL($M$5:$M$8000,ROWS($M$5:M6860)),"")</f>
        <v/>
      </c>
      <c r="P6860" t="s">
        <v>2054</v>
      </c>
    </row>
    <row r="6861" spans="1:16" ht="14.4" customHeight="1" x14ac:dyDescent="0.25">
      <c r="A6861" t="s">
        <v>2054</v>
      </c>
      <c r="I6861" s="285" t="s">
        <v>2037</v>
      </c>
      <c r="J6861" t="s">
        <v>1080</v>
      </c>
      <c r="K6861" s="300">
        <v>17597160</v>
      </c>
      <c r="L6861" s="286">
        <f>ROWS(K$5:K6861)</f>
        <v>6857</v>
      </c>
      <c r="M6861" s="286" t="str">
        <f>IF(I6861='5.1'!$E$5,TXM!L6861,"")</f>
        <v/>
      </c>
      <c r="N6861" t="str">
        <f>IFERROR(SMALL($M$5:$M$8000,ROWS($M$5:M6861)),"")</f>
        <v/>
      </c>
      <c r="P6861" t="s">
        <v>2054</v>
      </c>
    </row>
    <row r="6862" spans="1:16" ht="14.4" customHeight="1" x14ac:dyDescent="0.25">
      <c r="A6862" t="s">
        <v>2054</v>
      </c>
      <c r="I6862" s="285" t="s">
        <v>2037</v>
      </c>
      <c r="J6862" t="s">
        <v>1086</v>
      </c>
      <c r="K6862" s="300">
        <v>14441663</v>
      </c>
      <c r="L6862" s="286">
        <f>ROWS(K$5:K6862)</f>
        <v>6858</v>
      </c>
      <c r="M6862" s="286" t="str">
        <f>IF(I6862='5.1'!$E$5,TXM!L6862,"")</f>
        <v/>
      </c>
      <c r="N6862" t="str">
        <f>IFERROR(SMALL($M$5:$M$8000,ROWS($M$5:M6862)),"")</f>
        <v/>
      </c>
      <c r="P6862" t="s">
        <v>2054</v>
      </c>
    </row>
    <row r="6863" spans="1:16" ht="14.4" customHeight="1" x14ac:dyDescent="0.25">
      <c r="A6863" t="s">
        <v>2054</v>
      </c>
      <c r="I6863" s="285" t="s">
        <v>2037</v>
      </c>
      <c r="J6863" t="s">
        <v>1081</v>
      </c>
      <c r="K6863" s="300">
        <v>12162710</v>
      </c>
      <c r="L6863" s="286">
        <f>ROWS(K$5:K6863)</f>
        <v>6859</v>
      </c>
      <c r="M6863" s="286" t="str">
        <f>IF(I6863='5.1'!$E$5,TXM!L6863,"")</f>
        <v/>
      </c>
      <c r="N6863" t="str">
        <f>IFERROR(SMALL($M$5:$M$8000,ROWS($M$5:M6863)),"")</f>
        <v/>
      </c>
      <c r="P6863" t="s">
        <v>2054</v>
      </c>
    </row>
    <row r="6864" spans="1:16" ht="14.4" customHeight="1" x14ac:dyDescent="0.25">
      <c r="A6864" t="s">
        <v>2054</v>
      </c>
      <c r="I6864" s="285" t="s">
        <v>2037</v>
      </c>
      <c r="J6864" t="s">
        <v>997</v>
      </c>
      <c r="K6864" s="300">
        <v>5619471</v>
      </c>
      <c r="L6864" s="286">
        <f>ROWS(K$5:K6864)</f>
        <v>6860</v>
      </c>
      <c r="M6864" s="286" t="str">
        <f>IF(I6864='5.1'!$E$5,TXM!L6864,"")</f>
        <v/>
      </c>
      <c r="N6864" t="str">
        <f>IFERROR(SMALL($M$5:$M$8000,ROWS($M$5:M6864)),"")</f>
        <v/>
      </c>
      <c r="P6864" t="s">
        <v>2054</v>
      </c>
    </row>
    <row r="6865" spans="1:16" ht="14.4" customHeight="1" x14ac:dyDescent="0.25">
      <c r="A6865" t="s">
        <v>2054</v>
      </c>
      <c r="I6865" s="285" t="s">
        <v>2037</v>
      </c>
      <c r="J6865" t="s">
        <v>723</v>
      </c>
      <c r="K6865" s="300">
        <v>5312856</v>
      </c>
      <c r="L6865" s="286">
        <f>ROWS(K$5:K6865)</f>
        <v>6861</v>
      </c>
      <c r="M6865" s="286" t="str">
        <f>IF(I6865='5.1'!$E$5,TXM!L6865,"")</f>
        <v/>
      </c>
      <c r="N6865" t="str">
        <f>IFERROR(SMALL($M$5:$M$8000,ROWS($M$5:M6865)),"")</f>
        <v/>
      </c>
      <c r="P6865" t="s">
        <v>2054</v>
      </c>
    </row>
    <row r="6866" spans="1:16" ht="14.4" customHeight="1" x14ac:dyDescent="0.25">
      <c r="A6866" t="s">
        <v>2054</v>
      </c>
      <c r="I6866" s="285" t="s">
        <v>2037</v>
      </c>
      <c r="J6866" t="s">
        <v>750</v>
      </c>
      <c r="K6866" s="300">
        <v>4586694</v>
      </c>
      <c r="L6866" s="286">
        <f>ROWS(K$5:K6866)</f>
        <v>6862</v>
      </c>
      <c r="M6866" s="286" t="str">
        <f>IF(I6866='5.1'!$E$5,TXM!L6866,"")</f>
        <v/>
      </c>
      <c r="N6866" t="str">
        <f>IFERROR(SMALL($M$5:$M$8000,ROWS($M$5:M6866)),"")</f>
        <v/>
      </c>
      <c r="P6866" t="s">
        <v>2054</v>
      </c>
    </row>
    <row r="6867" spans="1:16" ht="14.4" customHeight="1" x14ac:dyDescent="0.25">
      <c r="A6867" t="s">
        <v>2054</v>
      </c>
      <c r="I6867" s="285" t="s">
        <v>2037</v>
      </c>
      <c r="J6867" t="s">
        <v>810</v>
      </c>
      <c r="K6867" s="300">
        <v>3018976</v>
      </c>
      <c r="L6867" s="286">
        <f>ROWS(K$5:K6867)</f>
        <v>6863</v>
      </c>
      <c r="M6867" s="286" t="str">
        <f>IF(I6867='5.1'!$E$5,TXM!L6867,"")</f>
        <v/>
      </c>
      <c r="N6867" t="str">
        <f>IFERROR(SMALL($M$5:$M$8000,ROWS($M$5:M6867)),"")</f>
        <v/>
      </c>
      <c r="P6867" t="s">
        <v>2054</v>
      </c>
    </row>
    <row r="6868" spans="1:16" ht="14.4" customHeight="1" x14ac:dyDescent="0.25">
      <c r="A6868" t="s">
        <v>2054</v>
      </c>
      <c r="I6868" s="285" t="s">
        <v>2037</v>
      </c>
      <c r="J6868" t="s">
        <v>1093</v>
      </c>
      <c r="K6868" s="300">
        <v>2143162</v>
      </c>
      <c r="L6868" s="286">
        <f>ROWS(K$5:K6868)</f>
        <v>6864</v>
      </c>
      <c r="M6868" s="286" t="str">
        <f>IF(I6868='5.1'!$E$5,TXM!L6868,"")</f>
        <v/>
      </c>
      <c r="N6868" t="str">
        <f>IFERROR(SMALL($M$5:$M$8000,ROWS($M$5:M6868)),"")</f>
        <v/>
      </c>
      <c r="P6868" t="s">
        <v>2054</v>
      </c>
    </row>
    <row r="6869" spans="1:16" ht="14.4" customHeight="1" x14ac:dyDescent="0.25">
      <c r="A6869" t="s">
        <v>2054</v>
      </c>
      <c r="I6869" s="285" t="s">
        <v>2037</v>
      </c>
      <c r="J6869" t="s">
        <v>802</v>
      </c>
      <c r="K6869" s="300">
        <v>2074101</v>
      </c>
      <c r="L6869" s="286">
        <f>ROWS(K$5:K6869)</f>
        <v>6865</v>
      </c>
      <c r="M6869" s="286" t="str">
        <f>IF(I6869='5.1'!$E$5,TXM!L6869,"")</f>
        <v/>
      </c>
      <c r="N6869" t="str">
        <f>IFERROR(SMALL($M$5:$M$8000,ROWS($M$5:M6869)),"")</f>
        <v/>
      </c>
      <c r="P6869" t="s">
        <v>2054</v>
      </c>
    </row>
    <row r="6870" spans="1:16" ht="14.4" customHeight="1" x14ac:dyDescent="0.25">
      <c r="A6870" t="s">
        <v>2054</v>
      </c>
      <c r="I6870" s="285" t="s">
        <v>2037</v>
      </c>
      <c r="J6870" t="s">
        <v>117</v>
      </c>
      <c r="K6870" s="300">
        <v>1812895</v>
      </c>
      <c r="L6870" s="286">
        <f>ROWS(K$5:K6870)</f>
        <v>6866</v>
      </c>
      <c r="M6870" s="286" t="str">
        <f>IF(I6870='5.1'!$E$5,TXM!L6870,"")</f>
        <v/>
      </c>
      <c r="N6870" t="str">
        <f>IFERROR(SMALL($M$5:$M$8000,ROWS($M$5:M6870)),"")</f>
        <v/>
      </c>
      <c r="P6870" t="s">
        <v>2054</v>
      </c>
    </row>
    <row r="6871" spans="1:16" ht="14.4" customHeight="1" x14ac:dyDescent="0.25">
      <c r="A6871" t="s">
        <v>2054</v>
      </c>
      <c r="I6871" s="285" t="s">
        <v>2037</v>
      </c>
      <c r="J6871" t="s">
        <v>774</v>
      </c>
      <c r="K6871" s="300">
        <v>1731768</v>
      </c>
      <c r="L6871" s="286">
        <f>ROWS(K$5:K6871)</f>
        <v>6867</v>
      </c>
      <c r="M6871" s="286" t="str">
        <f>IF(I6871='5.1'!$E$5,TXM!L6871,"")</f>
        <v/>
      </c>
      <c r="N6871" t="str">
        <f>IFERROR(SMALL($M$5:$M$8000,ROWS($M$5:M6871)),"")</f>
        <v/>
      </c>
      <c r="P6871" t="s">
        <v>2054</v>
      </c>
    </row>
    <row r="6872" spans="1:16" ht="14.4" customHeight="1" x14ac:dyDescent="0.25">
      <c r="A6872" t="s">
        <v>2054</v>
      </c>
      <c r="I6872" s="285" t="s">
        <v>2037</v>
      </c>
      <c r="J6872" t="s">
        <v>808</v>
      </c>
      <c r="K6872" s="300">
        <v>1664902</v>
      </c>
      <c r="L6872" s="286">
        <f>ROWS(K$5:K6872)</f>
        <v>6868</v>
      </c>
      <c r="M6872" s="286" t="str">
        <f>IF(I6872='5.1'!$E$5,TXM!L6872,"")</f>
        <v/>
      </c>
      <c r="N6872" t="str">
        <f>IFERROR(SMALL($M$5:$M$8000,ROWS($M$5:M6872)),"")</f>
        <v/>
      </c>
      <c r="P6872" t="s">
        <v>2054</v>
      </c>
    </row>
    <row r="6873" spans="1:16" ht="14.4" customHeight="1" x14ac:dyDescent="0.25">
      <c r="A6873" t="s">
        <v>2054</v>
      </c>
      <c r="I6873" s="285" t="s">
        <v>2037</v>
      </c>
      <c r="J6873" t="s">
        <v>823</v>
      </c>
      <c r="K6873" s="300">
        <v>1558995</v>
      </c>
      <c r="L6873" s="286">
        <f>ROWS(K$5:K6873)</f>
        <v>6869</v>
      </c>
      <c r="M6873" s="286" t="str">
        <f>IF(I6873='5.1'!$E$5,TXM!L6873,"")</f>
        <v/>
      </c>
      <c r="N6873" t="str">
        <f>IFERROR(SMALL($M$5:$M$8000,ROWS($M$5:M6873)),"")</f>
        <v/>
      </c>
      <c r="P6873" t="s">
        <v>2054</v>
      </c>
    </row>
    <row r="6874" spans="1:16" ht="14.4" customHeight="1" x14ac:dyDescent="0.25">
      <c r="A6874" t="s">
        <v>2054</v>
      </c>
      <c r="I6874" s="285" t="s">
        <v>2037</v>
      </c>
      <c r="J6874" t="s">
        <v>1090</v>
      </c>
      <c r="K6874" s="300">
        <v>1508927</v>
      </c>
      <c r="L6874" s="286">
        <f>ROWS(K$5:K6874)</f>
        <v>6870</v>
      </c>
      <c r="M6874" s="286" t="str">
        <f>IF(I6874='5.1'!$E$5,TXM!L6874,"")</f>
        <v/>
      </c>
      <c r="N6874" t="str">
        <f>IFERROR(SMALL($M$5:$M$8000,ROWS($M$5:M6874)),"")</f>
        <v/>
      </c>
      <c r="P6874" t="s">
        <v>2054</v>
      </c>
    </row>
    <row r="6875" spans="1:16" ht="14.4" customHeight="1" x14ac:dyDescent="0.25">
      <c r="A6875" t="s">
        <v>2054</v>
      </c>
      <c r="I6875" s="285" t="s">
        <v>2037</v>
      </c>
      <c r="J6875" t="s">
        <v>782</v>
      </c>
      <c r="K6875" s="300">
        <v>795858</v>
      </c>
      <c r="L6875" s="286">
        <f>ROWS(K$5:K6875)</f>
        <v>6871</v>
      </c>
      <c r="M6875" s="286" t="str">
        <f>IF(I6875='5.1'!$E$5,TXM!L6875,"")</f>
        <v/>
      </c>
      <c r="N6875" t="str">
        <f>IFERROR(SMALL($M$5:$M$8000,ROWS($M$5:M6875)),"")</f>
        <v/>
      </c>
      <c r="P6875" t="s">
        <v>2054</v>
      </c>
    </row>
    <row r="6876" spans="1:16" ht="14.4" customHeight="1" x14ac:dyDescent="0.25">
      <c r="A6876" t="s">
        <v>2054</v>
      </c>
      <c r="I6876" s="285" t="s">
        <v>2037</v>
      </c>
      <c r="J6876" t="s">
        <v>727</v>
      </c>
      <c r="K6876" s="300">
        <v>514949</v>
      </c>
      <c r="L6876" s="286">
        <f>ROWS(K$5:K6876)</f>
        <v>6872</v>
      </c>
      <c r="M6876" s="286" t="str">
        <f>IF(I6876='5.1'!$E$5,TXM!L6876,"")</f>
        <v/>
      </c>
      <c r="N6876" t="str">
        <f>IFERROR(SMALL($M$5:$M$8000,ROWS($M$5:M6876)),"")</f>
        <v/>
      </c>
      <c r="P6876" t="s">
        <v>2054</v>
      </c>
    </row>
    <row r="6877" spans="1:16" ht="14.4" customHeight="1" x14ac:dyDescent="0.25">
      <c r="A6877" t="s">
        <v>2054</v>
      </c>
      <c r="I6877" s="285" t="s">
        <v>2037</v>
      </c>
      <c r="J6877" t="s">
        <v>776</v>
      </c>
      <c r="K6877" s="300">
        <v>450783</v>
      </c>
      <c r="L6877" s="286">
        <f>ROWS(K$5:K6877)</f>
        <v>6873</v>
      </c>
      <c r="M6877" s="286" t="str">
        <f>IF(I6877='5.1'!$E$5,TXM!L6877,"")</f>
        <v/>
      </c>
      <c r="N6877" t="str">
        <f>IFERROR(SMALL($M$5:$M$8000,ROWS($M$5:M6877)),"")</f>
        <v/>
      </c>
      <c r="P6877" t="s">
        <v>2054</v>
      </c>
    </row>
    <row r="6878" spans="1:16" ht="14.4" customHeight="1" x14ac:dyDescent="0.25">
      <c r="A6878" t="s">
        <v>2054</v>
      </c>
      <c r="I6878" s="285" t="s">
        <v>2037</v>
      </c>
      <c r="J6878" t="s">
        <v>1082</v>
      </c>
      <c r="K6878" s="300">
        <v>392701</v>
      </c>
      <c r="L6878" s="286">
        <f>ROWS(K$5:K6878)</f>
        <v>6874</v>
      </c>
      <c r="M6878" s="286" t="str">
        <f>IF(I6878='5.1'!$E$5,TXM!L6878,"")</f>
        <v/>
      </c>
      <c r="N6878" t="str">
        <f>IFERROR(SMALL($M$5:$M$8000,ROWS($M$5:M6878)),"")</f>
        <v/>
      </c>
      <c r="P6878" t="s">
        <v>2054</v>
      </c>
    </row>
    <row r="6879" spans="1:16" ht="14.4" customHeight="1" x14ac:dyDescent="0.25">
      <c r="A6879" t="s">
        <v>2054</v>
      </c>
      <c r="I6879" s="285" t="s">
        <v>2037</v>
      </c>
      <c r="J6879" t="s">
        <v>105</v>
      </c>
      <c r="K6879" s="300">
        <v>370381</v>
      </c>
      <c r="L6879" s="286">
        <f>ROWS(K$5:K6879)</f>
        <v>6875</v>
      </c>
      <c r="M6879" s="286" t="str">
        <f>IF(I6879='5.1'!$E$5,TXM!L6879,"")</f>
        <v/>
      </c>
      <c r="N6879" t="str">
        <f>IFERROR(SMALL($M$5:$M$8000,ROWS($M$5:M6879)),"")</f>
        <v/>
      </c>
      <c r="P6879" t="s">
        <v>2054</v>
      </c>
    </row>
    <row r="6880" spans="1:16" ht="14.4" customHeight="1" x14ac:dyDescent="0.25">
      <c r="A6880" t="s">
        <v>2054</v>
      </c>
      <c r="I6880" s="285" t="s">
        <v>2037</v>
      </c>
      <c r="J6880" t="s">
        <v>790</v>
      </c>
      <c r="K6880" s="300">
        <v>302134</v>
      </c>
      <c r="L6880" s="286">
        <f>ROWS(K$5:K6880)</f>
        <v>6876</v>
      </c>
      <c r="M6880" s="286" t="str">
        <f>IF(I6880='5.1'!$E$5,TXM!L6880,"")</f>
        <v/>
      </c>
      <c r="N6880" t="str">
        <f>IFERROR(SMALL($M$5:$M$8000,ROWS($M$5:M6880)),"")</f>
        <v/>
      </c>
      <c r="P6880" t="s">
        <v>2054</v>
      </c>
    </row>
    <row r="6881" spans="1:16" ht="14.4" customHeight="1" x14ac:dyDescent="0.25">
      <c r="A6881" t="s">
        <v>2054</v>
      </c>
      <c r="I6881" s="285" t="s">
        <v>2037</v>
      </c>
      <c r="J6881" t="s">
        <v>116</v>
      </c>
      <c r="K6881" s="300">
        <v>161484</v>
      </c>
      <c r="L6881" s="286">
        <f>ROWS(K$5:K6881)</f>
        <v>6877</v>
      </c>
      <c r="M6881" s="286" t="str">
        <f>IF(I6881='5.1'!$E$5,TXM!L6881,"")</f>
        <v/>
      </c>
      <c r="N6881" t="str">
        <f>IFERROR(SMALL($M$5:$M$8000,ROWS($M$5:M6881)),"")</f>
        <v/>
      </c>
      <c r="P6881" t="s">
        <v>2054</v>
      </c>
    </row>
    <row r="6882" spans="1:16" ht="14.4" customHeight="1" x14ac:dyDescent="0.25">
      <c r="A6882" t="s">
        <v>2054</v>
      </c>
      <c r="I6882" s="285" t="s">
        <v>2037</v>
      </c>
      <c r="J6882" t="s">
        <v>821</v>
      </c>
      <c r="K6882" s="300">
        <v>127492</v>
      </c>
      <c r="L6882" s="286">
        <f>ROWS(K$5:K6882)</f>
        <v>6878</v>
      </c>
      <c r="M6882" s="286" t="str">
        <f>IF(I6882='5.1'!$E$5,TXM!L6882,"")</f>
        <v/>
      </c>
      <c r="N6882" t="str">
        <f>IFERROR(SMALL($M$5:$M$8000,ROWS($M$5:M6882)),"")</f>
        <v/>
      </c>
      <c r="P6882" t="s">
        <v>2054</v>
      </c>
    </row>
    <row r="6883" spans="1:16" ht="14.4" customHeight="1" x14ac:dyDescent="0.25">
      <c r="A6883" t="s">
        <v>2054</v>
      </c>
      <c r="I6883" s="285" t="s">
        <v>2037</v>
      </c>
      <c r="J6883" t="s">
        <v>762</v>
      </c>
      <c r="K6883" s="300">
        <v>123765</v>
      </c>
      <c r="L6883" s="286">
        <f>ROWS(K$5:K6883)</f>
        <v>6879</v>
      </c>
      <c r="M6883" s="286" t="str">
        <f>IF(I6883='5.1'!$E$5,TXM!L6883,"")</f>
        <v/>
      </c>
      <c r="N6883" t="str">
        <f>IFERROR(SMALL($M$5:$M$8000,ROWS($M$5:M6883)),"")</f>
        <v/>
      </c>
      <c r="P6883" t="s">
        <v>2054</v>
      </c>
    </row>
    <row r="6884" spans="1:16" ht="14.4" customHeight="1" x14ac:dyDescent="0.25">
      <c r="A6884" t="s">
        <v>2054</v>
      </c>
      <c r="I6884" s="285" t="s">
        <v>2037</v>
      </c>
      <c r="J6884" t="s">
        <v>760</v>
      </c>
      <c r="K6884" s="300">
        <v>36544</v>
      </c>
      <c r="L6884" s="286">
        <f>ROWS(K$5:K6884)</f>
        <v>6880</v>
      </c>
      <c r="M6884" s="286" t="str">
        <f>IF(I6884='5.1'!$E$5,TXM!L6884,"")</f>
        <v/>
      </c>
      <c r="N6884" t="str">
        <f>IFERROR(SMALL($M$5:$M$8000,ROWS($M$5:M6884)),"")</f>
        <v/>
      </c>
      <c r="P6884" t="s">
        <v>2054</v>
      </c>
    </row>
    <row r="6885" spans="1:16" ht="14.4" customHeight="1" x14ac:dyDescent="0.25">
      <c r="A6885" t="s">
        <v>2054</v>
      </c>
      <c r="I6885" s="285" t="s">
        <v>2037</v>
      </c>
      <c r="J6885" t="s">
        <v>786</v>
      </c>
      <c r="K6885" s="300">
        <v>27449</v>
      </c>
      <c r="L6885" s="286">
        <f>ROWS(K$5:K6885)</f>
        <v>6881</v>
      </c>
      <c r="M6885" s="286" t="str">
        <f>IF(I6885='5.1'!$E$5,TXM!L6885,"")</f>
        <v/>
      </c>
      <c r="N6885" t="str">
        <f>IFERROR(SMALL($M$5:$M$8000,ROWS($M$5:M6885)),"")</f>
        <v/>
      </c>
      <c r="P6885" t="s">
        <v>2054</v>
      </c>
    </row>
    <row r="6886" spans="1:16" ht="14.4" customHeight="1" x14ac:dyDescent="0.25">
      <c r="A6886" t="s">
        <v>2054</v>
      </c>
      <c r="I6886" s="285" t="s">
        <v>2037</v>
      </c>
      <c r="J6886" t="s">
        <v>734</v>
      </c>
      <c r="K6886" s="300">
        <v>18908</v>
      </c>
      <c r="L6886" s="286">
        <f>ROWS(K$5:K6886)</f>
        <v>6882</v>
      </c>
      <c r="M6886" s="286" t="str">
        <f>IF(I6886='5.1'!$E$5,TXM!L6886,"")</f>
        <v/>
      </c>
      <c r="N6886" t="str">
        <f>IFERROR(SMALL($M$5:$M$8000,ROWS($M$5:M6886)),"")</f>
        <v/>
      </c>
      <c r="P6886" t="s">
        <v>2054</v>
      </c>
    </row>
    <row r="6887" spans="1:16" ht="14.4" customHeight="1" x14ac:dyDescent="0.25">
      <c r="A6887" t="s">
        <v>2054</v>
      </c>
      <c r="I6887" s="285" t="s">
        <v>2037</v>
      </c>
      <c r="J6887" t="s">
        <v>717</v>
      </c>
      <c r="K6887" s="300">
        <v>15560</v>
      </c>
      <c r="L6887" s="286">
        <f>ROWS(K$5:K6887)</f>
        <v>6883</v>
      </c>
      <c r="M6887" s="286" t="str">
        <f>IF(I6887='5.1'!$E$5,TXM!L6887,"")</f>
        <v/>
      </c>
      <c r="N6887" t="str">
        <f>IFERROR(SMALL($M$5:$M$8000,ROWS($M$5:M6887)),"")</f>
        <v/>
      </c>
      <c r="P6887" t="s">
        <v>2054</v>
      </c>
    </row>
    <row r="6888" spans="1:16" ht="14.4" customHeight="1" x14ac:dyDescent="0.25">
      <c r="A6888" t="s">
        <v>2054</v>
      </c>
      <c r="I6888" s="285" t="s">
        <v>2037</v>
      </c>
      <c r="J6888" t="s">
        <v>1096</v>
      </c>
      <c r="K6888" s="300">
        <v>10904</v>
      </c>
      <c r="L6888" s="286">
        <f>ROWS(K$5:K6888)</f>
        <v>6884</v>
      </c>
      <c r="M6888" s="286" t="str">
        <f>IF(I6888='5.1'!$E$5,TXM!L6888,"")</f>
        <v/>
      </c>
      <c r="N6888" t="str">
        <f>IFERROR(SMALL($M$5:$M$8000,ROWS($M$5:M6888)),"")</f>
        <v/>
      </c>
      <c r="P6888" t="s">
        <v>2054</v>
      </c>
    </row>
    <row r="6889" spans="1:16" ht="14.4" customHeight="1" x14ac:dyDescent="0.25">
      <c r="A6889" t="s">
        <v>2054</v>
      </c>
      <c r="I6889" s="285" t="s">
        <v>2037</v>
      </c>
      <c r="J6889" t="s">
        <v>719</v>
      </c>
      <c r="K6889" s="300">
        <v>8557</v>
      </c>
      <c r="L6889" s="286">
        <f>ROWS(K$5:K6889)</f>
        <v>6885</v>
      </c>
      <c r="M6889" s="286" t="str">
        <f>IF(I6889='5.1'!$E$5,TXM!L6889,"")</f>
        <v/>
      </c>
      <c r="N6889" t="str">
        <f>IFERROR(SMALL($M$5:$M$8000,ROWS($M$5:M6889)),"")</f>
        <v/>
      </c>
      <c r="P6889" t="s">
        <v>2054</v>
      </c>
    </row>
    <row r="6890" spans="1:16" ht="14.4" customHeight="1" x14ac:dyDescent="0.25">
      <c r="A6890" t="s">
        <v>2054</v>
      </c>
      <c r="I6890" s="285" t="s">
        <v>2037</v>
      </c>
      <c r="J6890" t="s">
        <v>1079</v>
      </c>
      <c r="K6890" s="300">
        <v>5609</v>
      </c>
      <c r="L6890" s="286">
        <f>ROWS(K$5:K6890)</f>
        <v>6886</v>
      </c>
      <c r="M6890" s="286" t="str">
        <f>IF(I6890='5.1'!$E$5,TXM!L6890,"")</f>
        <v/>
      </c>
      <c r="N6890" t="str">
        <f>IFERROR(SMALL($M$5:$M$8000,ROWS($M$5:M6890)),"")</f>
        <v/>
      </c>
      <c r="P6890" t="s">
        <v>2054</v>
      </c>
    </row>
    <row r="6891" spans="1:16" ht="14.4" customHeight="1" x14ac:dyDescent="0.25">
      <c r="A6891" t="s">
        <v>2054</v>
      </c>
      <c r="I6891" s="285" t="s">
        <v>2037</v>
      </c>
      <c r="J6891" t="s">
        <v>1098</v>
      </c>
      <c r="K6891" s="300">
        <v>3378</v>
      </c>
      <c r="L6891" s="286">
        <f>ROWS(K$5:K6891)</f>
        <v>6887</v>
      </c>
      <c r="M6891" s="286" t="str">
        <f>IF(I6891='5.1'!$E$5,TXM!L6891,"")</f>
        <v/>
      </c>
      <c r="N6891" t="str">
        <f>IFERROR(SMALL($M$5:$M$8000,ROWS($M$5:M6891)),"")</f>
        <v/>
      </c>
      <c r="P6891" t="s">
        <v>2054</v>
      </c>
    </row>
    <row r="6892" spans="1:16" ht="14.4" customHeight="1" x14ac:dyDescent="0.25">
      <c r="A6892" t="s">
        <v>2054</v>
      </c>
      <c r="I6892" s="285" t="s">
        <v>2037</v>
      </c>
      <c r="J6892" t="s">
        <v>752</v>
      </c>
      <c r="K6892" s="300">
        <v>3056</v>
      </c>
      <c r="L6892" s="286">
        <f>ROWS(K$5:K6892)</f>
        <v>6888</v>
      </c>
      <c r="M6892" s="286" t="str">
        <f>IF(I6892='5.1'!$E$5,TXM!L6892,"")</f>
        <v/>
      </c>
      <c r="N6892" t="str">
        <f>IFERROR(SMALL($M$5:$M$8000,ROWS($M$5:M6892)),"")</f>
        <v/>
      </c>
      <c r="P6892" t="s">
        <v>2054</v>
      </c>
    </row>
    <row r="6893" spans="1:16" ht="14.4" customHeight="1" x14ac:dyDescent="0.25">
      <c r="A6893" t="s">
        <v>2054</v>
      </c>
      <c r="I6893" s="285" t="s">
        <v>2037</v>
      </c>
      <c r="J6893" t="s">
        <v>1087</v>
      </c>
      <c r="K6893" s="300">
        <v>3001</v>
      </c>
      <c r="L6893" s="286">
        <f>ROWS(K$5:K6893)</f>
        <v>6889</v>
      </c>
      <c r="M6893" s="286" t="str">
        <f>IF(I6893='5.1'!$E$5,TXM!L6893,"")</f>
        <v/>
      </c>
      <c r="N6893" t="str">
        <f>IFERROR(SMALL($M$5:$M$8000,ROWS($M$5:M6893)),"")</f>
        <v/>
      </c>
      <c r="P6893" t="s">
        <v>2054</v>
      </c>
    </row>
    <row r="6894" spans="1:16" ht="14.4" customHeight="1" x14ac:dyDescent="0.25">
      <c r="A6894" t="s">
        <v>2054</v>
      </c>
      <c r="I6894" s="285" t="s">
        <v>2037</v>
      </c>
      <c r="J6894" t="s">
        <v>772</v>
      </c>
      <c r="K6894" s="300">
        <v>2177</v>
      </c>
      <c r="L6894" s="286">
        <f>ROWS(K$5:K6894)</f>
        <v>6890</v>
      </c>
      <c r="M6894" s="286" t="str">
        <f>IF(I6894='5.1'!$E$5,TXM!L6894,"")</f>
        <v/>
      </c>
      <c r="N6894" t="str">
        <f>IFERROR(SMALL($M$5:$M$8000,ROWS($M$5:M6894)),"")</f>
        <v/>
      </c>
      <c r="P6894" t="s">
        <v>2054</v>
      </c>
    </row>
    <row r="6895" spans="1:16" ht="14.4" customHeight="1" x14ac:dyDescent="0.25">
      <c r="A6895" t="s">
        <v>2054</v>
      </c>
      <c r="I6895" s="285" t="s">
        <v>2037</v>
      </c>
      <c r="J6895" t="s">
        <v>764</v>
      </c>
      <c r="K6895" s="300">
        <v>2059</v>
      </c>
      <c r="L6895" s="286">
        <f>ROWS(K$5:K6895)</f>
        <v>6891</v>
      </c>
      <c r="M6895" s="286" t="str">
        <f>IF(I6895='5.1'!$E$5,TXM!L6895,"")</f>
        <v/>
      </c>
      <c r="N6895" t="str">
        <f>IFERROR(SMALL($M$5:$M$8000,ROWS($M$5:M6895)),"")</f>
        <v/>
      </c>
      <c r="P6895" t="s">
        <v>2054</v>
      </c>
    </row>
    <row r="6896" spans="1:16" ht="14.4" customHeight="1" x14ac:dyDescent="0.25">
      <c r="A6896" t="s">
        <v>2054</v>
      </c>
      <c r="I6896" s="285" t="s">
        <v>2037</v>
      </c>
      <c r="J6896" t="s">
        <v>1092</v>
      </c>
      <c r="K6896" s="300">
        <v>1409</v>
      </c>
      <c r="L6896" s="286">
        <f>ROWS(K$5:K6896)</f>
        <v>6892</v>
      </c>
      <c r="M6896" s="286" t="str">
        <f>IF(I6896='5.1'!$E$5,TXM!L6896,"")</f>
        <v/>
      </c>
      <c r="N6896" t="str">
        <f>IFERROR(SMALL($M$5:$M$8000,ROWS($M$5:M6896)),"")</f>
        <v/>
      </c>
      <c r="P6896" t="s">
        <v>2054</v>
      </c>
    </row>
    <row r="6897" spans="1:16" ht="14.4" customHeight="1" x14ac:dyDescent="0.25">
      <c r="A6897" t="s">
        <v>2054</v>
      </c>
      <c r="I6897" s="285" t="s">
        <v>2037</v>
      </c>
      <c r="J6897" t="s">
        <v>766</v>
      </c>
      <c r="K6897" s="300">
        <v>947</v>
      </c>
      <c r="L6897" s="286">
        <f>ROWS(K$5:K6897)</f>
        <v>6893</v>
      </c>
      <c r="M6897" s="286" t="str">
        <f>IF(I6897='5.1'!$E$5,TXM!L6897,"")</f>
        <v/>
      </c>
      <c r="N6897" t="str">
        <f>IFERROR(SMALL($M$5:$M$8000,ROWS($M$5:M6897)),"")</f>
        <v/>
      </c>
      <c r="P6897" t="s">
        <v>2054</v>
      </c>
    </row>
    <row r="6898" spans="1:16" ht="14.4" customHeight="1" x14ac:dyDescent="0.25">
      <c r="A6898" t="s">
        <v>2054</v>
      </c>
      <c r="I6898" s="285" t="s">
        <v>2037</v>
      </c>
      <c r="J6898" t="s">
        <v>107</v>
      </c>
      <c r="K6898" s="300">
        <v>759</v>
      </c>
      <c r="L6898" s="286">
        <f>ROWS(K$5:K6898)</f>
        <v>6894</v>
      </c>
      <c r="M6898" s="286" t="str">
        <f>IF(I6898='5.1'!$E$5,TXM!L6898,"")</f>
        <v/>
      </c>
      <c r="N6898" t="str">
        <f>IFERROR(SMALL($M$5:$M$8000,ROWS($M$5:M6898)),"")</f>
        <v/>
      </c>
      <c r="P6898" t="s">
        <v>2054</v>
      </c>
    </row>
    <row r="6899" spans="1:16" ht="14.4" customHeight="1" x14ac:dyDescent="0.25">
      <c r="A6899" t="s">
        <v>2054</v>
      </c>
      <c r="I6899" s="285" t="s">
        <v>2037</v>
      </c>
      <c r="J6899" t="s">
        <v>748</v>
      </c>
      <c r="K6899" s="300">
        <v>414</v>
      </c>
      <c r="L6899" s="286">
        <f>ROWS(K$5:K6899)</f>
        <v>6895</v>
      </c>
      <c r="M6899" s="286" t="str">
        <f>IF(I6899='5.1'!$E$5,TXM!L6899,"")</f>
        <v/>
      </c>
      <c r="N6899" t="str">
        <f>IFERROR(SMALL($M$5:$M$8000,ROWS($M$5:M6899)),"")</f>
        <v/>
      </c>
      <c r="P6899" t="s">
        <v>2054</v>
      </c>
    </row>
    <row r="6900" spans="1:16" ht="14.4" customHeight="1" x14ac:dyDescent="0.25">
      <c r="A6900" t="s">
        <v>2054</v>
      </c>
      <c r="I6900" s="285" t="s">
        <v>2037</v>
      </c>
      <c r="J6900" t="s">
        <v>199</v>
      </c>
      <c r="K6900" s="300">
        <v>379</v>
      </c>
      <c r="L6900" s="286">
        <f>ROWS(K$5:K6900)</f>
        <v>6896</v>
      </c>
      <c r="M6900" s="286" t="str">
        <f>IF(I6900='5.1'!$E$5,TXM!L6900,"")</f>
        <v/>
      </c>
      <c r="N6900" t="str">
        <f>IFERROR(SMALL($M$5:$M$8000,ROWS($M$5:M6900)),"")</f>
        <v/>
      </c>
      <c r="P6900" t="s">
        <v>2054</v>
      </c>
    </row>
    <row r="6901" spans="1:16" ht="14.4" customHeight="1" x14ac:dyDescent="0.25">
      <c r="A6901" t="s">
        <v>2054</v>
      </c>
      <c r="I6901" s="285" t="s">
        <v>2037</v>
      </c>
      <c r="J6901" t="s">
        <v>780</v>
      </c>
      <c r="K6901" s="300">
        <v>364</v>
      </c>
      <c r="L6901" s="286">
        <f>ROWS(K$5:K6901)</f>
        <v>6897</v>
      </c>
      <c r="M6901" s="286" t="str">
        <f>IF(I6901='5.1'!$E$5,TXM!L6901,"")</f>
        <v/>
      </c>
      <c r="N6901" t="str">
        <f>IFERROR(SMALL($M$5:$M$8000,ROWS($M$5:M6901)),"")</f>
        <v/>
      </c>
      <c r="P6901" t="s">
        <v>2054</v>
      </c>
    </row>
    <row r="6902" spans="1:16" ht="14.4" customHeight="1" x14ac:dyDescent="0.25">
      <c r="A6902" t="s">
        <v>2054</v>
      </c>
      <c r="I6902" s="285" t="s">
        <v>2037</v>
      </c>
      <c r="J6902" t="s">
        <v>800</v>
      </c>
      <c r="K6902" s="300">
        <v>232</v>
      </c>
      <c r="L6902" s="286">
        <f>ROWS(K$5:K6902)</f>
        <v>6898</v>
      </c>
      <c r="M6902" s="286" t="str">
        <f>IF(I6902='5.1'!$E$5,TXM!L6902,"")</f>
        <v/>
      </c>
      <c r="N6902" t="str">
        <f>IFERROR(SMALL($M$5:$M$8000,ROWS($M$5:M6902)),"")</f>
        <v/>
      </c>
      <c r="P6902" t="s">
        <v>2054</v>
      </c>
    </row>
    <row r="6903" spans="1:16" ht="14.4" customHeight="1" x14ac:dyDescent="0.25">
      <c r="A6903" t="s">
        <v>2054</v>
      </c>
      <c r="I6903" s="285" t="s">
        <v>2037</v>
      </c>
      <c r="J6903" t="s">
        <v>1097</v>
      </c>
      <c r="K6903" s="300">
        <v>84</v>
      </c>
      <c r="L6903" s="286">
        <f>ROWS(K$5:K6903)</f>
        <v>6899</v>
      </c>
      <c r="M6903" s="286" t="str">
        <f>IF(I6903='5.1'!$E$5,TXM!L6903,"")</f>
        <v/>
      </c>
      <c r="N6903" t="str">
        <f>IFERROR(SMALL($M$5:$M$8000,ROWS($M$5:M6903)),"")</f>
        <v/>
      </c>
      <c r="P6903" t="s">
        <v>2054</v>
      </c>
    </row>
    <row r="6904" spans="1:16" ht="14.4" customHeight="1" x14ac:dyDescent="0.25">
      <c r="A6904" t="s">
        <v>2054</v>
      </c>
      <c r="I6904" s="285" t="s">
        <v>1867</v>
      </c>
      <c r="J6904" t="s">
        <v>719</v>
      </c>
      <c r="K6904" s="300">
        <v>30834884</v>
      </c>
      <c r="L6904" s="286">
        <f>ROWS(K$5:K6904)</f>
        <v>6900</v>
      </c>
      <c r="M6904" s="286" t="str">
        <f>IF(I6904='5.1'!$E$5,TXM!L6904,"")</f>
        <v/>
      </c>
      <c r="N6904" t="str">
        <f>IFERROR(SMALL($M$5:$M$8000,ROWS($M$5:M6904)),"")</f>
        <v/>
      </c>
      <c r="P6904" t="s">
        <v>2054</v>
      </c>
    </row>
    <row r="6905" spans="1:16" ht="14.4" customHeight="1" x14ac:dyDescent="0.25">
      <c r="A6905" t="s">
        <v>2054</v>
      </c>
      <c r="I6905" s="285" t="s">
        <v>1867</v>
      </c>
      <c r="J6905" t="s">
        <v>119</v>
      </c>
      <c r="K6905" s="300">
        <v>109605</v>
      </c>
      <c r="L6905" s="286">
        <f>ROWS(K$5:K6905)</f>
        <v>6901</v>
      </c>
      <c r="M6905" s="286" t="str">
        <f>IF(I6905='5.1'!$E$5,TXM!L6905,"")</f>
        <v/>
      </c>
      <c r="N6905" t="str">
        <f>IFERROR(SMALL($M$5:$M$8000,ROWS($M$5:M6905)),"")</f>
        <v/>
      </c>
      <c r="P6905" t="s">
        <v>2054</v>
      </c>
    </row>
    <row r="6906" spans="1:16" ht="14.4" customHeight="1" x14ac:dyDescent="0.25">
      <c r="A6906" t="s">
        <v>2054</v>
      </c>
      <c r="I6906" s="285" t="s">
        <v>1867</v>
      </c>
      <c r="J6906" t="s">
        <v>117</v>
      </c>
      <c r="K6906" s="300">
        <v>61227</v>
      </c>
      <c r="L6906" s="286">
        <f>ROWS(K$5:K6906)</f>
        <v>6902</v>
      </c>
      <c r="M6906" s="286" t="str">
        <f>IF(I6906='5.1'!$E$5,TXM!L6906,"")</f>
        <v/>
      </c>
      <c r="N6906" t="str">
        <f>IFERROR(SMALL($M$5:$M$8000,ROWS($M$5:M6906)),"")</f>
        <v/>
      </c>
      <c r="P6906" t="s">
        <v>2054</v>
      </c>
    </row>
    <row r="6907" spans="1:16" ht="14.4" customHeight="1" x14ac:dyDescent="0.25">
      <c r="A6907" t="s">
        <v>2054</v>
      </c>
      <c r="I6907" s="285" t="s">
        <v>1867</v>
      </c>
      <c r="J6907" t="s">
        <v>823</v>
      </c>
      <c r="K6907" s="300">
        <v>11654</v>
      </c>
      <c r="L6907" s="286">
        <f>ROWS(K$5:K6907)</f>
        <v>6903</v>
      </c>
      <c r="M6907" s="286" t="str">
        <f>IF(I6907='5.1'!$E$5,TXM!L6907,"")</f>
        <v/>
      </c>
      <c r="N6907" t="str">
        <f>IFERROR(SMALL($M$5:$M$8000,ROWS($M$5:M6907)),"")</f>
        <v/>
      </c>
      <c r="P6907" t="s">
        <v>2054</v>
      </c>
    </row>
    <row r="6908" spans="1:16" ht="14.4" customHeight="1" x14ac:dyDescent="0.25">
      <c r="A6908" t="s">
        <v>2054</v>
      </c>
      <c r="I6908" s="285" t="s">
        <v>1867</v>
      </c>
      <c r="J6908" t="s">
        <v>110</v>
      </c>
      <c r="K6908" s="300">
        <v>9090</v>
      </c>
      <c r="L6908" s="286">
        <f>ROWS(K$5:K6908)</f>
        <v>6904</v>
      </c>
      <c r="M6908" s="286" t="str">
        <f>IF(I6908='5.1'!$E$5,TXM!L6908,"")</f>
        <v/>
      </c>
      <c r="N6908" t="str">
        <f>IFERROR(SMALL($M$5:$M$8000,ROWS($M$5:M6908)),"")</f>
        <v/>
      </c>
      <c r="P6908" t="s">
        <v>2054</v>
      </c>
    </row>
    <row r="6909" spans="1:16" ht="14.4" customHeight="1" x14ac:dyDescent="0.25">
      <c r="A6909" t="s">
        <v>2054</v>
      </c>
      <c r="I6909" s="285" t="s">
        <v>1867</v>
      </c>
      <c r="J6909" t="s">
        <v>1087</v>
      </c>
      <c r="K6909" s="300">
        <v>6984</v>
      </c>
      <c r="L6909" s="286">
        <f>ROWS(K$5:K6909)</f>
        <v>6905</v>
      </c>
      <c r="M6909" s="286" t="str">
        <f>IF(I6909='5.1'!$E$5,TXM!L6909,"")</f>
        <v/>
      </c>
      <c r="N6909" t="str">
        <f>IFERROR(SMALL($M$5:$M$8000,ROWS($M$5:M6909)),"")</f>
        <v/>
      </c>
      <c r="P6909" t="s">
        <v>2054</v>
      </c>
    </row>
    <row r="6910" spans="1:16" ht="14.4" customHeight="1" x14ac:dyDescent="0.25">
      <c r="A6910" t="s">
        <v>2054</v>
      </c>
      <c r="I6910" s="285" t="s">
        <v>1867</v>
      </c>
      <c r="J6910" t="s">
        <v>806</v>
      </c>
      <c r="K6910" s="300">
        <v>4243</v>
      </c>
      <c r="L6910" s="286">
        <f>ROWS(K$5:K6910)</f>
        <v>6906</v>
      </c>
      <c r="M6910" s="286" t="str">
        <f>IF(I6910='5.1'!$E$5,TXM!L6910,"")</f>
        <v/>
      </c>
      <c r="N6910" t="str">
        <f>IFERROR(SMALL($M$5:$M$8000,ROWS($M$5:M6910)),"")</f>
        <v/>
      </c>
      <c r="P6910" t="s">
        <v>2054</v>
      </c>
    </row>
    <row r="6911" spans="1:16" ht="14.4" customHeight="1" x14ac:dyDescent="0.25">
      <c r="A6911" t="s">
        <v>2054</v>
      </c>
      <c r="I6911" s="285" t="s">
        <v>1867</v>
      </c>
      <c r="J6911" t="s">
        <v>762</v>
      </c>
      <c r="K6911" s="300">
        <v>1205</v>
      </c>
      <c r="L6911" s="286">
        <f>ROWS(K$5:K6911)</f>
        <v>6907</v>
      </c>
      <c r="M6911" s="286" t="str">
        <f>IF(I6911='5.1'!$E$5,TXM!L6911,"")</f>
        <v/>
      </c>
      <c r="N6911" t="str">
        <f>IFERROR(SMALL($M$5:$M$8000,ROWS($M$5:M6911)),"")</f>
        <v/>
      </c>
      <c r="P6911" t="s">
        <v>2054</v>
      </c>
    </row>
    <row r="6912" spans="1:16" ht="14.4" customHeight="1" x14ac:dyDescent="0.25">
      <c r="A6912" t="s">
        <v>2054</v>
      </c>
      <c r="I6912" s="285" t="s">
        <v>1867</v>
      </c>
      <c r="J6912" t="s">
        <v>752</v>
      </c>
      <c r="K6912" s="300">
        <v>161</v>
      </c>
      <c r="L6912" s="286">
        <f>ROWS(K$5:K6912)</f>
        <v>6908</v>
      </c>
      <c r="M6912" s="286" t="str">
        <f>IF(I6912='5.1'!$E$5,TXM!L6912,"")</f>
        <v/>
      </c>
      <c r="N6912" t="str">
        <f>IFERROR(SMALL($M$5:$M$8000,ROWS($M$5:M6912)),"")</f>
        <v/>
      </c>
      <c r="P6912" t="s">
        <v>2054</v>
      </c>
    </row>
    <row r="6913" spans="1:16" ht="14.4" customHeight="1" x14ac:dyDescent="0.25">
      <c r="A6913" t="s">
        <v>2054</v>
      </c>
      <c r="I6913" s="285" t="s">
        <v>1867</v>
      </c>
      <c r="J6913" t="s">
        <v>1080</v>
      </c>
      <c r="K6913" s="300">
        <v>5</v>
      </c>
      <c r="L6913" s="286">
        <f>ROWS(K$5:K6913)</f>
        <v>6909</v>
      </c>
      <c r="M6913" s="286" t="str">
        <f>IF(I6913='5.1'!$E$5,TXM!L6913,"")</f>
        <v/>
      </c>
      <c r="N6913" t="str">
        <f>IFERROR(SMALL($M$5:$M$8000,ROWS($M$5:M6913)),"")</f>
        <v/>
      </c>
      <c r="P6913" t="s">
        <v>2054</v>
      </c>
    </row>
    <row r="6914" spans="1:16" ht="14.4" customHeight="1" x14ac:dyDescent="0.25">
      <c r="A6914" t="s">
        <v>2054</v>
      </c>
      <c r="I6914" s="285" t="s">
        <v>2039</v>
      </c>
      <c r="J6914" t="s">
        <v>790</v>
      </c>
      <c r="K6914" s="300">
        <v>491514</v>
      </c>
      <c r="L6914" s="286">
        <f>ROWS(K$5:K6914)</f>
        <v>6910</v>
      </c>
      <c r="M6914" s="286" t="str">
        <f>IF(I6914='5.1'!$E$5,TXM!L6914,"")</f>
        <v/>
      </c>
      <c r="N6914" t="str">
        <f>IFERROR(SMALL($M$5:$M$8000,ROWS($M$5:M6914)),"")</f>
        <v/>
      </c>
      <c r="P6914" t="s">
        <v>2054</v>
      </c>
    </row>
    <row r="6915" spans="1:16" ht="14.4" customHeight="1" x14ac:dyDescent="0.25">
      <c r="A6915" t="s">
        <v>2054</v>
      </c>
      <c r="I6915" s="285" t="s">
        <v>2039</v>
      </c>
      <c r="J6915" t="s">
        <v>1082</v>
      </c>
      <c r="K6915" s="300">
        <v>31455</v>
      </c>
      <c r="L6915" s="286">
        <f>ROWS(K$5:K6915)</f>
        <v>6911</v>
      </c>
      <c r="M6915" s="286" t="str">
        <f>IF(I6915='5.1'!$E$5,TXM!L6915,"")</f>
        <v/>
      </c>
      <c r="N6915" t="str">
        <f>IFERROR(SMALL($M$5:$M$8000,ROWS($M$5:M6915)),"")</f>
        <v/>
      </c>
      <c r="P6915" t="s">
        <v>2054</v>
      </c>
    </row>
    <row r="6916" spans="1:16" ht="14.4" customHeight="1" x14ac:dyDescent="0.25">
      <c r="A6916" t="s">
        <v>2054</v>
      </c>
      <c r="I6916" s="285" t="s">
        <v>2039</v>
      </c>
      <c r="J6916" t="s">
        <v>814</v>
      </c>
      <c r="K6916" s="300">
        <v>5416</v>
      </c>
      <c r="L6916" s="286">
        <f>ROWS(K$5:K6916)</f>
        <v>6912</v>
      </c>
      <c r="M6916" s="286" t="str">
        <f>IF(I6916='5.1'!$E$5,TXM!L6916,"")</f>
        <v/>
      </c>
      <c r="N6916" t="str">
        <f>IFERROR(SMALL($M$5:$M$8000,ROWS($M$5:M6916)),"")</f>
        <v/>
      </c>
      <c r="P6916" t="s">
        <v>2054</v>
      </c>
    </row>
    <row r="6917" spans="1:16" ht="14.4" customHeight="1" x14ac:dyDescent="0.25">
      <c r="A6917" t="s">
        <v>2054</v>
      </c>
      <c r="I6917" s="285" t="s">
        <v>2039</v>
      </c>
      <c r="J6917" t="s">
        <v>1081</v>
      </c>
      <c r="K6917" s="300">
        <v>3333</v>
      </c>
      <c r="L6917" s="286">
        <f>ROWS(K$5:K6917)</f>
        <v>6913</v>
      </c>
      <c r="M6917" s="286" t="str">
        <f>IF(I6917='5.1'!$E$5,TXM!L6917,"")</f>
        <v/>
      </c>
      <c r="N6917" t="str">
        <f>IFERROR(SMALL($M$5:$M$8000,ROWS($M$5:M6917)),"")</f>
        <v/>
      </c>
      <c r="P6917" t="s">
        <v>2054</v>
      </c>
    </row>
    <row r="6918" spans="1:16" ht="14.4" customHeight="1" x14ac:dyDescent="0.25">
      <c r="A6918" t="s">
        <v>2054</v>
      </c>
      <c r="I6918" s="285" t="s">
        <v>2039</v>
      </c>
      <c r="J6918" t="s">
        <v>1086</v>
      </c>
      <c r="K6918" s="300">
        <v>2297</v>
      </c>
      <c r="L6918" s="286">
        <f>ROWS(K$5:K6918)</f>
        <v>6914</v>
      </c>
      <c r="M6918" s="286" t="str">
        <f>IF(I6918='5.1'!$E$5,TXM!L6918,"")</f>
        <v/>
      </c>
      <c r="N6918" t="str">
        <f>IFERROR(SMALL($M$5:$M$8000,ROWS($M$5:M6918)),"")</f>
        <v/>
      </c>
      <c r="P6918" t="s">
        <v>2054</v>
      </c>
    </row>
    <row r="6919" spans="1:16" ht="14.4" customHeight="1" x14ac:dyDescent="0.25">
      <c r="A6919" t="s">
        <v>2054</v>
      </c>
      <c r="I6919" s="285" t="s">
        <v>2039</v>
      </c>
      <c r="J6919" t="s">
        <v>1093</v>
      </c>
      <c r="K6919" s="300">
        <v>1667</v>
      </c>
      <c r="L6919" s="286">
        <f>ROWS(K$5:K6919)</f>
        <v>6915</v>
      </c>
      <c r="M6919" s="286" t="str">
        <f>IF(I6919='5.1'!$E$5,TXM!L6919,"")</f>
        <v/>
      </c>
      <c r="N6919" t="str">
        <f>IFERROR(SMALL($M$5:$M$8000,ROWS($M$5:M6919)),"")</f>
        <v/>
      </c>
      <c r="P6919" t="s">
        <v>2054</v>
      </c>
    </row>
    <row r="6920" spans="1:16" ht="14.4" customHeight="1" x14ac:dyDescent="0.25">
      <c r="A6920" t="s">
        <v>2054</v>
      </c>
      <c r="I6920" s="285" t="s">
        <v>2039</v>
      </c>
      <c r="J6920" t="s">
        <v>808</v>
      </c>
      <c r="K6920" s="300">
        <v>833</v>
      </c>
      <c r="L6920" s="286">
        <f>ROWS(K$5:K6920)</f>
        <v>6916</v>
      </c>
      <c r="M6920" s="286" t="str">
        <f>IF(I6920='5.1'!$E$5,TXM!L6920,"")</f>
        <v/>
      </c>
      <c r="N6920" t="str">
        <f>IFERROR(SMALL($M$5:$M$8000,ROWS($M$5:M6920)),"")</f>
        <v/>
      </c>
      <c r="P6920" t="s">
        <v>2054</v>
      </c>
    </row>
    <row r="6921" spans="1:16" ht="14.4" customHeight="1" x14ac:dyDescent="0.25">
      <c r="A6921" t="s">
        <v>2054</v>
      </c>
      <c r="I6921" s="285" t="s">
        <v>2039</v>
      </c>
      <c r="J6921" t="s">
        <v>806</v>
      </c>
      <c r="K6921" s="300">
        <v>417</v>
      </c>
      <c r="L6921" s="286">
        <f>ROWS(K$5:K6921)</f>
        <v>6917</v>
      </c>
      <c r="M6921" s="286" t="str">
        <f>IF(I6921='5.1'!$E$5,TXM!L6921,"")</f>
        <v/>
      </c>
      <c r="N6921" t="str">
        <f>IFERROR(SMALL($M$5:$M$8000,ROWS($M$5:M6921)),"")</f>
        <v/>
      </c>
      <c r="P6921" t="s">
        <v>2054</v>
      </c>
    </row>
    <row r="6922" spans="1:16" ht="14.4" customHeight="1" x14ac:dyDescent="0.25">
      <c r="A6922" t="s">
        <v>2054</v>
      </c>
      <c r="I6922" s="285" t="s">
        <v>2040</v>
      </c>
      <c r="J6922" t="s">
        <v>102</v>
      </c>
      <c r="K6922" s="300">
        <v>78223732</v>
      </c>
      <c r="L6922" s="286">
        <f>ROWS(K$5:K6922)</f>
        <v>6918</v>
      </c>
      <c r="M6922" s="286" t="str">
        <f>IF(I6922='5.1'!$E$5,TXM!L6922,"")</f>
        <v/>
      </c>
      <c r="N6922" t="str">
        <f>IFERROR(SMALL($M$5:$M$8000,ROWS($M$5:M6922)),"")</f>
        <v/>
      </c>
      <c r="P6922" t="s">
        <v>2054</v>
      </c>
    </row>
    <row r="6923" spans="1:16" ht="14.4" customHeight="1" x14ac:dyDescent="0.25">
      <c r="A6923" t="s">
        <v>2054</v>
      </c>
      <c r="I6923" s="285" t="s">
        <v>2040</v>
      </c>
      <c r="J6923" t="s">
        <v>808</v>
      </c>
      <c r="K6923" s="300">
        <v>68887031</v>
      </c>
      <c r="L6923" s="286">
        <f>ROWS(K$5:K6923)</f>
        <v>6919</v>
      </c>
      <c r="M6923" s="286" t="str">
        <f>IF(I6923='5.1'!$E$5,TXM!L6923,"")</f>
        <v/>
      </c>
      <c r="N6923" t="str">
        <f>IFERROR(SMALL($M$5:$M$8000,ROWS($M$5:M6923)),"")</f>
        <v/>
      </c>
      <c r="P6923" t="s">
        <v>2054</v>
      </c>
    </row>
    <row r="6924" spans="1:16" ht="14.4" customHeight="1" x14ac:dyDescent="0.25">
      <c r="A6924" t="s">
        <v>2054</v>
      </c>
      <c r="I6924" s="285" t="s">
        <v>2040</v>
      </c>
      <c r="J6924" t="s">
        <v>1096</v>
      </c>
      <c r="K6924" s="300">
        <v>68240646</v>
      </c>
      <c r="L6924" s="286">
        <f>ROWS(K$5:K6924)</f>
        <v>6920</v>
      </c>
      <c r="M6924" s="286" t="str">
        <f>IF(I6924='5.1'!$E$5,TXM!L6924,"")</f>
        <v/>
      </c>
      <c r="N6924" t="str">
        <f>IFERROR(SMALL($M$5:$M$8000,ROWS($M$5:M6924)),"")</f>
        <v/>
      </c>
      <c r="P6924" t="s">
        <v>2054</v>
      </c>
    </row>
    <row r="6925" spans="1:16" ht="14.4" customHeight="1" x14ac:dyDescent="0.25">
      <c r="A6925" t="s">
        <v>2054</v>
      </c>
      <c r="I6925" s="285" t="s">
        <v>2040</v>
      </c>
      <c r="J6925" t="s">
        <v>1082</v>
      </c>
      <c r="K6925" s="300">
        <v>46139298</v>
      </c>
      <c r="L6925" s="286">
        <f>ROWS(K$5:K6925)</f>
        <v>6921</v>
      </c>
      <c r="M6925" s="286" t="str">
        <f>IF(I6925='5.1'!$E$5,TXM!L6925,"")</f>
        <v/>
      </c>
      <c r="N6925" t="str">
        <f>IFERROR(SMALL($M$5:$M$8000,ROWS($M$5:M6925)),"")</f>
        <v/>
      </c>
      <c r="P6925" t="s">
        <v>2054</v>
      </c>
    </row>
    <row r="6926" spans="1:16" ht="14.4" customHeight="1" x14ac:dyDescent="0.25">
      <c r="A6926" t="s">
        <v>2054</v>
      </c>
      <c r="I6926" s="285" t="s">
        <v>2040</v>
      </c>
      <c r="J6926" t="s">
        <v>709</v>
      </c>
      <c r="K6926" s="300">
        <v>40679177</v>
      </c>
      <c r="L6926" s="286">
        <f>ROWS(K$5:K6926)</f>
        <v>6922</v>
      </c>
      <c r="M6926" s="286" t="str">
        <f>IF(I6926='5.1'!$E$5,TXM!L6926,"")</f>
        <v/>
      </c>
      <c r="N6926" t="str">
        <f>IFERROR(SMALL($M$5:$M$8000,ROWS($M$5:M6926)),"")</f>
        <v/>
      </c>
      <c r="P6926" t="s">
        <v>2054</v>
      </c>
    </row>
    <row r="6927" spans="1:16" ht="14.4" customHeight="1" x14ac:dyDescent="0.25">
      <c r="A6927" t="s">
        <v>2054</v>
      </c>
      <c r="I6927" s="285" t="s">
        <v>2040</v>
      </c>
      <c r="J6927" t="s">
        <v>715</v>
      </c>
      <c r="K6927" s="300">
        <v>28682251</v>
      </c>
      <c r="L6927" s="286">
        <f>ROWS(K$5:K6927)</f>
        <v>6923</v>
      </c>
      <c r="M6927" s="286" t="str">
        <f>IF(I6927='5.1'!$E$5,TXM!L6927,"")</f>
        <v/>
      </c>
      <c r="N6927" t="str">
        <f>IFERROR(SMALL($M$5:$M$8000,ROWS($M$5:M6927)),"")</f>
        <v/>
      </c>
      <c r="P6927" t="s">
        <v>2054</v>
      </c>
    </row>
    <row r="6928" spans="1:16" ht="14.4" customHeight="1" x14ac:dyDescent="0.25">
      <c r="A6928" t="s">
        <v>2054</v>
      </c>
      <c r="I6928" s="285" t="s">
        <v>2040</v>
      </c>
      <c r="J6928" t="s">
        <v>1081</v>
      </c>
      <c r="K6928" s="300">
        <v>13782846</v>
      </c>
      <c r="L6928" s="286">
        <f>ROWS(K$5:K6928)</f>
        <v>6924</v>
      </c>
      <c r="M6928" s="286" t="str">
        <f>IF(I6928='5.1'!$E$5,TXM!L6928,"")</f>
        <v/>
      </c>
      <c r="N6928" t="str">
        <f>IFERROR(SMALL($M$5:$M$8000,ROWS($M$5:M6928)),"")</f>
        <v/>
      </c>
      <c r="P6928" t="s">
        <v>2054</v>
      </c>
    </row>
    <row r="6929" spans="1:16" ht="14.4" customHeight="1" x14ac:dyDescent="0.25">
      <c r="A6929" t="s">
        <v>2054</v>
      </c>
      <c r="I6929" s="285" t="s">
        <v>2040</v>
      </c>
      <c r="J6929" t="s">
        <v>1093</v>
      </c>
      <c r="K6929" s="300">
        <v>12799060</v>
      </c>
      <c r="L6929" s="286">
        <f>ROWS(K$5:K6929)</f>
        <v>6925</v>
      </c>
      <c r="M6929" s="286" t="str">
        <f>IF(I6929='5.1'!$E$5,TXM!L6929,"")</f>
        <v/>
      </c>
      <c r="N6929" t="str">
        <f>IFERROR(SMALL($M$5:$M$8000,ROWS($M$5:M6929)),"")</f>
        <v/>
      </c>
      <c r="P6929" t="s">
        <v>2054</v>
      </c>
    </row>
    <row r="6930" spans="1:16" ht="14.4" customHeight="1" x14ac:dyDescent="0.25">
      <c r="A6930" t="s">
        <v>2054</v>
      </c>
      <c r="I6930" s="285" t="s">
        <v>2040</v>
      </c>
      <c r="J6930" t="s">
        <v>1090</v>
      </c>
      <c r="K6930" s="300">
        <v>12082463</v>
      </c>
      <c r="L6930" s="286">
        <f>ROWS(K$5:K6930)</f>
        <v>6926</v>
      </c>
      <c r="M6930" s="286" t="str">
        <f>IF(I6930='5.1'!$E$5,TXM!L6930,"")</f>
        <v/>
      </c>
      <c r="N6930" t="str">
        <f>IFERROR(SMALL($M$5:$M$8000,ROWS($M$5:M6930)),"")</f>
        <v/>
      </c>
      <c r="P6930" t="s">
        <v>2054</v>
      </c>
    </row>
    <row r="6931" spans="1:16" ht="14.4" customHeight="1" x14ac:dyDescent="0.25">
      <c r="A6931" t="s">
        <v>2054</v>
      </c>
      <c r="I6931" s="285" t="s">
        <v>2040</v>
      </c>
      <c r="J6931" t="s">
        <v>117</v>
      </c>
      <c r="K6931" s="300">
        <v>7339608</v>
      </c>
      <c r="L6931" s="286">
        <f>ROWS(K$5:K6931)</f>
        <v>6927</v>
      </c>
      <c r="M6931" s="286" t="str">
        <f>IF(I6931='5.1'!$E$5,TXM!L6931,"")</f>
        <v/>
      </c>
      <c r="N6931" t="str">
        <f>IFERROR(SMALL($M$5:$M$8000,ROWS($M$5:M6931)),"")</f>
        <v/>
      </c>
      <c r="P6931" t="s">
        <v>2054</v>
      </c>
    </row>
    <row r="6932" spans="1:16" ht="14.4" customHeight="1" x14ac:dyDescent="0.25">
      <c r="A6932" t="s">
        <v>2054</v>
      </c>
      <c r="I6932" s="285" t="s">
        <v>2040</v>
      </c>
      <c r="J6932" t="s">
        <v>806</v>
      </c>
      <c r="K6932" s="300">
        <v>6708895</v>
      </c>
      <c r="L6932" s="286">
        <f>ROWS(K$5:K6932)</f>
        <v>6928</v>
      </c>
      <c r="M6932" s="286" t="str">
        <f>IF(I6932='5.1'!$E$5,TXM!L6932,"")</f>
        <v/>
      </c>
      <c r="N6932" t="str">
        <f>IFERROR(SMALL($M$5:$M$8000,ROWS($M$5:M6932)),"")</f>
        <v/>
      </c>
      <c r="P6932" t="s">
        <v>2054</v>
      </c>
    </row>
    <row r="6933" spans="1:16" ht="14.4" customHeight="1" x14ac:dyDescent="0.25">
      <c r="A6933" t="s">
        <v>2054</v>
      </c>
      <c r="I6933" s="285" t="s">
        <v>2040</v>
      </c>
      <c r="J6933" t="s">
        <v>725</v>
      </c>
      <c r="K6933" s="300">
        <v>5887535</v>
      </c>
      <c r="L6933" s="286">
        <f>ROWS(K$5:K6933)</f>
        <v>6929</v>
      </c>
      <c r="M6933" s="286" t="str">
        <f>IF(I6933='5.1'!$E$5,TXM!L6933,"")</f>
        <v/>
      </c>
      <c r="N6933" t="str">
        <f>IFERROR(SMALL($M$5:$M$8000,ROWS($M$5:M6933)),"")</f>
        <v/>
      </c>
      <c r="P6933" t="s">
        <v>2054</v>
      </c>
    </row>
    <row r="6934" spans="1:16" ht="14.4" customHeight="1" x14ac:dyDescent="0.25">
      <c r="A6934" t="s">
        <v>2054</v>
      </c>
      <c r="I6934" s="285" t="s">
        <v>2040</v>
      </c>
      <c r="J6934" t="s">
        <v>119</v>
      </c>
      <c r="K6934" s="300">
        <v>5534220</v>
      </c>
      <c r="L6934" s="286">
        <f>ROWS(K$5:K6934)</f>
        <v>6930</v>
      </c>
      <c r="M6934" s="286" t="str">
        <f>IF(I6934='5.1'!$E$5,TXM!L6934,"")</f>
        <v/>
      </c>
      <c r="N6934" t="str">
        <f>IFERROR(SMALL($M$5:$M$8000,ROWS($M$5:M6934)),"")</f>
        <v/>
      </c>
      <c r="P6934" t="s">
        <v>2054</v>
      </c>
    </row>
    <row r="6935" spans="1:16" ht="14.4" customHeight="1" x14ac:dyDescent="0.25">
      <c r="A6935" t="s">
        <v>2054</v>
      </c>
      <c r="I6935" s="285" t="s">
        <v>2040</v>
      </c>
      <c r="J6935" t="s">
        <v>760</v>
      </c>
      <c r="K6935" s="300">
        <v>4529004</v>
      </c>
      <c r="L6935" s="286">
        <f>ROWS(K$5:K6935)</f>
        <v>6931</v>
      </c>
      <c r="M6935" s="286" t="str">
        <f>IF(I6935='5.1'!$E$5,TXM!L6935,"")</f>
        <v/>
      </c>
      <c r="N6935" t="str">
        <f>IFERROR(SMALL($M$5:$M$8000,ROWS($M$5:M6935)),"")</f>
        <v/>
      </c>
      <c r="P6935" t="s">
        <v>2054</v>
      </c>
    </row>
    <row r="6936" spans="1:16" ht="14.4" customHeight="1" x14ac:dyDescent="0.25">
      <c r="A6936" t="s">
        <v>2054</v>
      </c>
      <c r="I6936" s="285" t="s">
        <v>2040</v>
      </c>
      <c r="J6936" t="s">
        <v>756</v>
      </c>
      <c r="K6936" s="300">
        <v>3988354</v>
      </c>
      <c r="L6936" s="286">
        <f>ROWS(K$5:K6936)</f>
        <v>6932</v>
      </c>
      <c r="M6936" s="286" t="str">
        <f>IF(I6936='5.1'!$E$5,TXM!L6936,"")</f>
        <v/>
      </c>
      <c r="N6936" t="str">
        <f>IFERROR(SMALL($M$5:$M$8000,ROWS($M$5:M6936)),"")</f>
        <v/>
      </c>
      <c r="P6936" t="s">
        <v>2054</v>
      </c>
    </row>
    <row r="6937" spans="1:16" ht="14.4" customHeight="1" x14ac:dyDescent="0.25">
      <c r="A6937" t="s">
        <v>2054</v>
      </c>
      <c r="I6937" s="285" t="s">
        <v>2040</v>
      </c>
      <c r="J6937" t="s">
        <v>784</v>
      </c>
      <c r="K6937" s="300">
        <v>3611402</v>
      </c>
      <c r="L6937" s="286">
        <f>ROWS(K$5:K6937)</f>
        <v>6933</v>
      </c>
      <c r="M6937" s="286" t="str">
        <f>IF(I6937='5.1'!$E$5,TXM!L6937,"")</f>
        <v/>
      </c>
      <c r="N6937" t="str">
        <f>IFERROR(SMALL($M$5:$M$8000,ROWS($M$5:M6937)),"")</f>
        <v/>
      </c>
      <c r="P6937" t="s">
        <v>2054</v>
      </c>
    </row>
    <row r="6938" spans="1:16" ht="14.4" customHeight="1" x14ac:dyDescent="0.25">
      <c r="A6938" t="s">
        <v>2054</v>
      </c>
      <c r="I6938" s="285" t="s">
        <v>2040</v>
      </c>
      <c r="J6938" t="s">
        <v>762</v>
      </c>
      <c r="K6938" s="300">
        <v>3055815</v>
      </c>
      <c r="L6938" s="286">
        <f>ROWS(K$5:K6938)</f>
        <v>6934</v>
      </c>
      <c r="M6938" s="286" t="str">
        <f>IF(I6938='5.1'!$E$5,TXM!L6938,"")</f>
        <v/>
      </c>
      <c r="N6938" t="str">
        <f>IFERROR(SMALL($M$5:$M$8000,ROWS($M$5:M6938)),"")</f>
        <v/>
      </c>
      <c r="P6938" t="s">
        <v>2054</v>
      </c>
    </row>
    <row r="6939" spans="1:16" ht="14.4" customHeight="1" x14ac:dyDescent="0.25">
      <c r="A6939" t="s">
        <v>2054</v>
      </c>
      <c r="I6939" s="285" t="s">
        <v>2040</v>
      </c>
      <c r="J6939" t="s">
        <v>1079</v>
      </c>
      <c r="K6939" s="300">
        <v>2410941</v>
      </c>
      <c r="L6939" s="286">
        <f>ROWS(K$5:K6939)</f>
        <v>6935</v>
      </c>
      <c r="M6939" s="286" t="str">
        <f>IF(I6939='5.1'!$E$5,TXM!L6939,"")</f>
        <v/>
      </c>
      <c r="N6939" t="str">
        <f>IFERROR(SMALL($M$5:$M$8000,ROWS($M$5:M6939)),"")</f>
        <v/>
      </c>
      <c r="P6939" t="s">
        <v>2054</v>
      </c>
    </row>
    <row r="6940" spans="1:16" ht="14.4" customHeight="1" x14ac:dyDescent="0.25">
      <c r="A6940" t="s">
        <v>2054</v>
      </c>
      <c r="I6940" s="285" t="s">
        <v>2040</v>
      </c>
      <c r="J6940" t="s">
        <v>997</v>
      </c>
      <c r="K6940" s="300">
        <v>2140487</v>
      </c>
      <c r="L6940" s="286">
        <f>ROWS(K$5:K6940)</f>
        <v>6936</v>
      </c>
      <c r="M6940" s="286" t="str">
        <f>IF(I6940='5.1'!$E$5,TXM!L6940,"")</f>
        <v/>
      </c>
      <c r="N6940" t="str">
        <f>IFERROR(SMALL($M$5:$M$8000,ROWS($M$5:M6940)),"")</f>
        <v/>
      </c>
      <c r="P6940" t="s">
        <v>2054</v>
      </c>
    </row>
    <row r="6941" spans="1:16" ht="14.4" customHeight="1" x14ac:dyDescent="0.25">
      <c r="A6941" t="s">
        <v>2054</v>
      </c>
      <c r="I6941" s="285" t="s">
        <v>2040</v>
      </c>
      <c r="J6941" t="s">
        <v>110</v>
      </c>
      <c r="K6941" s="300">
        <v>2119142</v>
      </c>
      <c r="L6941" s="286">
        <f>ROWS(K$5:K6941)</f>
        <v>6937</v>
      </c>
      <c r="M6941" s="286" t="str">
        <f>IF(I6941='5.1'!$E$5,TXM!L6941,"")</f>
        <v/>
      </c>
      <c r="N6941" t="str">
        <f>IFERROR(SMALL($M$5:$M$8000,ROWS($M$5:M6941)),"")</f>
        <v/>
      </c>
      <c r="P6941" t="s">
        <v>2054</v>
      </c>
    </row>
    <row r="6942" spans="1:16" ht="14.4" customHeight="1" x14ac:dyDescent="0.25">
      <c r="A6942" t="s">
        <v>2054</v>
      </c>
      <c r="I6942" s="285" t="s">
        <v>2040</v>
      </c>
      <c r="J6942" t="s">
        <v>116</v>
      </c>
      <c r="K6942" s="300">
        <v>1935226</v>
      </c>
      <c r="L6942" s="286">
        <f>ROWS(K$5:K6942)</f>
        <v>6938</v>
      </c>
      <c r="M6942" s="286" t="str">
        <f>IF(I6942='5.1'!$E$5,TXM!L6942,"")</f>
        <v/>
      </c>
      <c r="N6942" t="str">
        <f>IFERROR(SMALL($M$5:$M$8000,ROWS($M$5:M6942)),"")</f>
        <v/>
      </c>
      <c r="P6942" t="s">
        <v>2054</v>
      </c>
    </row>
    <row r="6943" spans="1:16" ht="14.4" customHeight="1" x14ac:dyDescent="0.25">
      <c r="A6943" t="s">
        <v>2054</v>
      </c>
      <c r="I6943" s="285" t="s">
        <v>2040</v>
      </c>
      <c r="J6943" t="s">
        <v>810</v>
      </c>
      <c r="K6943" s="300">
        <v>1693430</v>
      </c>
      <c r="L6943" s="286">
        <f>ROWS(K$5:K6943)</f>
        <v>6939</v>
      </c>
      <c r="M6943" s="286" t="str">
        <f>IF(I6943='5.1'!$E$5,TXM!L6943,"")</f>
        <v/>
      </c>
      <c r="N6943" t="str">
        <f>IFERROR(SMALL($M$5:$M$8000,ROWS($M$5:M6943)),"")</f>
        <v/>
      </c>
      <c r="P6943" t="s">
        <v>2054</v>
      </c>
    </row>
    <row r="6944" spans="1:16" ht="14.4" customHeight="1" x14ac:dyDescent="0.25">
      <c r="A6944" t="s">
        <v>2054</v>
      </c>
      <c r="I6944" s="285" t="s">
        <v>2040</v>
      </c>
      <c r="J6944" t="s">
        <v>1080</v>
      </c>
      <c r="K6944" s="300">
        <v>1460391</v>
      </c>
      <c r="L6944" s="286">
        <f>ROWS(K$5:K6944)</f>
        <v>6940</v>
      </c>
      <c r="M6944" s="286" t="str">
        <f>IF(I6944='5.1'!$E$5,TXM!L6944,"")</f>
        <v/>
      </c>
      <c r="N6944" t="str">
        <f>IFERROR(SMALL($M$5:$M$8000,ROWS($M$5:M6944)),"")</f>
        <v/>
      </c>
      <c r="P6944" t="s">
        <v>2054</v>
      </c>
    </row>
    <row r="6945" spans="1:16" ht="14.4" customHeight="1" x14ac:dyDescent="0.25">
      <c r="A6945" t="s">
        <v>2054</v>
      </c>
      <c r="I6945" s="285" t="s">
        <v>2040</v>
      </c>
      <c r="J6945" t="s">
        <v>115</v>
      </c>
      <c r="K6945" s="300">
        <v>1174050</v>
      </c>
      <c r="L6945" s="286">
        <f>ROWS(K$5:K6945)</f>
        <v>6941</v>
      </c>
      <c r="M6945" s="286" t="str">
        <f>IF(I6945='5.1'!$E$5,TXM!L6945,"")</f>
        <v/>
      </c>
      <c r="N6945" t="str">
        <f>IFERROR(SMALL($M$5:$M$8000,ROWS($M$5:M6945)),"")</f>
        <v/>
      </c>
      <c r="P6945" t="s">
        <v>2054</v>
      </c>
    </row>
    <row r="6946" spans="1:16" ht="14.4" customHeight="1" x14ac:dyDescent="0.25">
      <c r="A6946" t="s">
        <v>2054</v>
      </c>
      <c r="I6946" s="285" t="s">
        <v>2040</v>
      </c>
      <c r="J6946" t="s">
        <v>821</v>
      </c>
      <c r="K6946" s="300">
        <v>1124181</v>
      </c>
      <c r="L6946" s="286">
        <f>ROWS(K$5:K6946)</f>
        <v>6942</v>
      </c>
      <c r="M6946" s="286" t="str">
        <f>IF(I6946='5.1'!$E$5,TXM!L6946,"")</f>
        <v/>
      </c>
      <c r="N6946" t="str">
        <f>IFERROR(SMALL($M$5:$M$8000,ROWS($M$5:M6946)),"")</f>
        <v/>
      </c>
      <c r="P6946" t="s">
        <v>2054</v>
      </c>
    </row>
    <row r="6947" spans="1:16" ht="14.4" customHeight="1" x14ac:dyDescent="0.25">
      <c r="A6947" t="s">
        <v>2054</v>
      </c>
      <c r="I6947" s="285" t="s">
        <v>2040</v>
      </c>
      <c r="J6947" t="s">
        <v>711</v>
      </c>
      <c r="K6947" s="300">
        <v>1061372</v>
      </c>
      <c r="L6947" s="286">
        <f>ROWS(K$5:K6947)</f>
        <v>6943</v>
      </c>
      <c r="M6947" s="286" t="str">
        <f>IF(I6947='5.1'!$E$5,TXM!L6947,"")</f>
        <v/>
      </c>
      <c r="N6947" t="str">
        <f>IFERROR(SMALL($M$5:$M$8000,ROWS($M$5:M6947)),"")</f>
        <v/>
      </c>
      <c r="P6947" t="s">
        <v>2054</v>
      </c>
    </row>
    <row r="6948" spans="1:16" ht="14.4" customHeight="1" x14ac:dyDescent="0.25">
      <c r="A6948" t="s">
        <v>2054</v>
      </c>
      <c r="I6948" s="285" t="s">
        <v>2040</v>
      </c>
      <c r="J6948" t="s">
        <v>999</v>
      </c>
      <c r="K6948" s="300">
        <v>1012455</v>
      </c>
      <c r="L6948" s="286">
        <f>ROWS(K$5:K6948)</f>
        <v>6944</v>
      </c>
      <c r="M6948" s="286" t="str">
        <f>IF(I6948='5.1'!$E$5,TXM!L6948,"")</f>
        <v/>
      </c>
      <c r="N6948" t="str">
        <f>IFERROR(SMALL($M$5:$M$8000,ROWS($M$5:M6948)),"")</f>
        <v/>
      </c>
      <c r="P6948" t="s">
        <v>2054</v>
      </c>
    </row>
    <row r="6949" spans="1:16" ht="14.4" customHeight="1" x14ac:dyDescent="0.25">
      <c r="A6949" t="s">
        <v>2054</v>
      </c>
      <c r="I6949" s="285" t="s">
        <v>2040</v>
      </c>
      <c r="J6949" t="s">
        <v>707</v>
      </c>
      <c r="K6949" s="300">
        <v>934788</v>
      </c>
      <c r="L6949" s="286">
        <f>ROWS(K$5:K6949)</f>
        <v>6945</v>
      </c>
      <c r="M6949" s="286" t="str">
        <f>IF(I6949='5.1'!$E$5,TXM!L6949,"")</f>
        <v/>
      </c>
      <c r="N6949" t="str">
        <f>IFERROR(SMALL($M$5:$M$8000,ROWS($M$5:M6949)),"")</f>
        <v/>
      </c>
      <c r="P6949" t="s">
        <v>2054</v>
      </c>
    </row>
    <row r="6950" spans="1:16" ht="14.4" customHeight="1" x14ac:dyDescent="0.25">
      <c r="A6950" t="s">
        <v>2054</v>
      </c>
      <c r="I6950" s="285" t="s">
        <v>2040</v>
      </c>
      <c r="J6950" t="s">
        <v>1086</v>
      </c>
      <c r="K6950" s="300">
        <v>608428</v>
      </c>
      <c r="L6950" s="286">
        <f>ROWS(K$5:K6950)</f>
        <v>6946</v>
      </c>
      <c r="M6950" s="286" t="str">
        <f>IF(I6950='5.1'!$E$5,TXM!L6950,"")</f>
        <v/>
      </c>
      <c r="N6950" t="str">
        <f>IFERROR(SMALL($M$5:$M$8000,ROWS($M$5:M6950)),"")</f>
        <v/>
      </c>
      <c r="P6950" t="s">
        <v>2054</v>
      </c>
    </row>
    <row r="6951" spans="1:16" ht="14.4" customHeight="1" x14ac:dyDescent="0.25">
      <c r="A6951" t="s">
        <v>2054</v>
      </c>
      <c r="I6951" s="285" t="s">
        <v>2040</v>
      </c>
      <c r="J6951" t="s">
        <v>812</v>
      </c>
      <c r="K6951" s="300">
        <v>492659</v>
      </c>
      <c r="L6951" s="286">
        <f>ROWS(K$5:K6951)</f>
        <v>6947</v>
      </c>
      <c r="M6951" s="286" t="str">
        <f>IF(I6951='5.1'!$E$5,TXM!L6951,"")</f>
        <v/>
      </c>
      <c r="N6951" t="str">
        <f>IFERROR(SMALL($M$5:$M$8000,ROWS($M$5:M6951)),"")</f>
        <v/>
      </c>
      <c r="P6951" t="s">
        <v>2054</v>
      </c>
    </row>
    <row r="6952" spans="1:16" ht="14.4" customHeight="1" x14ac:dyDescent="0.25">
      <c r="A6952" t="s">
        <v>2054</v>
      </c>
      <c r="I6952" s="285" t="s">
        <v>2040</v>
      </c>
      <c r="J6952" t="s">
        <v>727</v>
      </c>
      <c r="K6952" s="300">
        <v>431615</v>
      </c>
      <c r="L6952" s="286">
        <f>ROWS(K$5:K6952)</f>
        <v>6948</v>
      </c>
      <c r="M6952" s="286" t="str">
        <f>IF(I6952='5.1'!$E$5,TXM!L6952,"")</f>
        <v/>
      </c>
      <c r="N6952" t="str">
        <f>IFERROR(SMALL($M$5:$M$8000,ROWS($M$5:M6952)),"")</f>
        <v/>
      </c>
      <c r="P6952" t="s">
        <v>2054</v>
      </c>
    </row>
    <row r="6953" spans="1:16" ht="14.4" customHeight="1" x14ac:dyDescent="0.25">
      <c r="A6953" t="s">
        <v>2054</v>
      </c>
      <c r="I6953" s="285" t="s">
        <v>2040</v>
      </c>
      <c r="J6953" t="s">
        <v>1097</v>
      </c>
      <c r="K6953" s="300">
        <v>407800</v>
      </c>
      <c r="L6953" s="286">
        <f>ROWS(K$5:K6953)</f>
        <v>6949</v>
      </c>
      <c r="M6953" s="286" t="str">
        <f>IF(I6953='5.1'!$E$5,TXM!L6953,"")</f>
        <v/>
      </c>
      <c r="N6953" t="str">
        <f>IFERROR(SMALL($M$5:$M$8000,ROWS($M$5:M6953)),"")</f>
        <v/>
      </c>
      <c r="P6953" t="s">
        <v>2054</v>
      </c>
    </row>
    <row r="6954" spans="1:16" ht="14.4" customHeight="1" x14ac:dyDescent="0.25">
      <c r="A6954" t="s">
        <v>2054</v>
      </c>
      <c r="I6954" s="285" t="s">
        <v>2040</v>
      </c>
      <c r="J6954" t="s">
        <v>804</v>
      </c>
      <c r="K6954" s="300">
        <v>296742</v>
      </c>
      <c r="L6954" s="286">
        <f>ROWS(K$5:K6954)</f>
        <v>6950</v>
      </c>
      <c r="M6954" s="286" t="str">
        <f>IF(I6954='5.1'!$E$5,TXM!L6954,"")</f>
        <v/>
      </c>
      <c r="N6954" t="str">
        <f>IFERROR(SMALL($M$5:$M$8000,ROWS($M$5:M6954)),"")</f>
        <v/>
      </c>
      <c r="P6954" t="s">
        <v>2054</v>
      </c>
    </row>
    <row r="6955" spans="1:16" ht="14.4" customHeight="1" x14ac:dyDescent="0.25">
      <c r="A6955" t="s">
        <v>2054</v>
      </c>
      <c r="I6955" s="285" t="s">
        <v>2040</v>
      </c>
      <c r="J6955" t="s">
        <v>109</v>
      </c>
      <c r="K6955" s="300">
        <v>295371</v>
      </c>
      <c r="L6955" s="286">
        <f>ROWS(K$5:K6955)</f>
        <v>6951</v>
      </c>
      <c r="M6955" s="286" t="str">
        <f>IF(I6955='5.1'!$E$5,TXM!L6955,"")</f>
        <v/>
      </c>
      <c r="N6955" t="str">
        <f>IFERROR(SMALL($M$5:$M$8000,ROWS($M$5:M6955)),"")</f>
        <v/>
      </c>
      <c r="P6955" t="s">
        <v>2054</v>
      </c>
    </row>
    <row r="6956" spans="1:16" ht="14.4" customHeight="1" x14ac:dyDescent="0.25">
      <c r="A6956" t="s">
        <v>2054</v>
      </c>
      <c r="I6956" s="285" t="s">
        <v>2040</v>
      </c>
      <c r="J6956" t="s">
        <v>780</v>
      </c>
      <c r="K6956" s="300">
        <v>243073</v>
      </c>
      <c r="L6956" s="286">
        <f>ROWS(K$5:K6956)</f>
        <v>6952</v>
      </c>
      <c r="M6956" s="286" t="str">
        <f>IF(I6956='5.1'!$E$5,TXM!L6956,"")</f>
        <v/>
      </c>
      <c r="N6956" t="str">
        <f>IFERROR(SMALL($M$5:$M$8000,ROWS($M$5:M6956)),"")</f>
        <v/>
      </c>
      <c r="P6956" t="s">
        <v>2054</v>
      </c>
    </row>
    <row r="6957" spans="1:16" ht="14.4" customHeight="1" x14ac:dyDescent="0.25">
      <c r="A6957" t="s">
        <v>2054</v>
      </c>
      <c r="I6957" s="285" t="s">
        <v>2040</v>
      </c>
      <c r="J6957" t="s">
        <v>764</v>
      </c>
      <c r="K6957" s="300">
        <v>228869</v>
      </c>
      <c r="L6957" s="286">
        <f>ROWS(K$5:K6957)</f>
        <v>6953</v>
      </c>
      <c r="M6957" s="286" t="str">
        <f>IF(I6957='5.1'!$E$5,TXM!L6957,"")</f>
        <v/>
      </c>
      <c r="N6957" t="str">
        <f>IFERROR(SMALL($M$5:$M$8000,ROWS($M$5:M6957)),"")</f>
        <v/>
      </c>
      <c r="P6957" t="s">
        <v>2054</v>
      </c>
    </row>
    <row r="6958" spans="1:16" ht="14.4" customHeight="1" x14ac:dyDescent="0.25">
      <c r="A6958" t="s">
        <v>2054</v>
      </c>
      <c r="I6958" s="285" t="s">
        <v>2040</v>
      </c>
      <c r="J6958" t="s">
        <v>802</v>
      </c>
      <c r="K6958" s="300">
        <v>209496</v>
      </c>
      <c r="L6958" s="286">
        <f>ROWS(K$5:K6958)</f>
        <v>6954</v>
      </c>
      <c r="M6958" s="286" t="str">
        <f>IF(I6958='5.1'!$E$5,TXM!L6958,"")</f>
        <v/>
      </c>
      <c r="N6958" t="str">
        <f>IFERROR(SMALL($M$5:$M$8000,ROWS($M$5:M6958)),"")</f>
        <v/>
      </c>
      <c r="P6958" t="s">
        <v>2054</v>
      </c>
    </row>
    <row r="6959" spans="1:16" ht="14.4" customHeight="1" x14ac:dyDescent="0.25">
      <c r="A6959" t="s">
        <v>2054</v>
      </c>
      <c r="I6959" s="285" t="s">
        <v>2040</v>
      </c>
      <c r="J6959" t="s">
        <v>719</v>
      </c>
      <c r="K6959" s="300">
        <v>169270</v>
      </c>
      <c r="L6959" s="286">
        <f>ROWS(K$5:K6959)</f>
        <v>6955</v>
      </c>
      <c r="M6959" s="286" t="str">
        <f>IF(I6959='5.1'!$E$5,TXM!L6959,"")</f>
        <v/>
      </c>
      <c r="N6959" t="str">
        <f>IFERROR(SMALL($M$5:$M$8000,ROWS($M$5:M6959)),"")</f>
        <v/>
      </c>
      <c r="P6959" t="s">
        <v>2054</v>
      </c>
    </row>
    <row r="6960" spans="1:16" ht="14.4" customHeight="1" x14ac:dyDescent="0.25">
      <c r="A6960" t="s">
        <v>2054</v>
      </c>
      <c r="I6960" s="285" t="s">
        <v>2040</v>
      </c>
      <c r="J6960" t="s">
        <v>1092</v>
      </c>
      <c r="K6960" s="300">
        <v>148461</v>
      </c>
      <c r="L6960" s="286">
        <f>ROWS(K$5:K6960)</f>
        <v>6956</v>
      </c>
      <c r="M6960" s="286" t="str">
        <f>IF(I6960='5.1'!$E$5,TXM!L6960,"")</f>
        <v/>
      </c>
      <c r="N6960" t="str">
        <f>IFERROR(SMALL($M$5:$M$8000,ROWS($M$5:M6960)),"")</f>
        <v/>
      </c>
      <c r="P6960" t="s">
        <v>2054</v>
      </c>
    </row>
    <row r="6961" spans="1:16" ht="14.4" customHeight="1" x14ac:dyDescent="0.25">
      <c r="A6961" t="s">
        <v>2054</v>
      </c>
      <c r="I6961" s="285" t="s">
        <v>2040</v>
      </c>
      <c r="J6961" t="s">
        <v>750</v>
      </c>
      <c r="K6961" s="300">
        <v>148340</v>
      </c>
      <c r="L6961" s="286">
        <f>ROWS(K$5:K6961)</f>
        <v>6957</v>
      </c>
      <c r="M6961" s="286" t="str">
        <f>IF(I6961='5.1'!$E$5,TXM!L6961,"")</f>
        <v/>
      </c>
      <c r="N6961" t="str">
        <f>IFERROR(SMALL($M$5:$M$8000,ROWS($M$5:M6961)),"")</f>
        <v/>
      </c>
      <c r="P6961" t="s">
        <v>2054</v>
      </c>
    </row>
    <row r="6962" spans="1:16" ht="14.4" customHeight="1" x14ac:dyDescent="0.25">
      <c r="A6962" t="s">
        <v>2054</v>
      </c>
      <c r="I6962" s="285" t="s">
        <v>2040</v>
      </c>
      <c r="J6962" t="s">
        <v>766</v>
      </c>
      <c r="K6962" s="300">
        <v>138974</v>
      </c>
      <c r="L6962" s="286">
        <f>ROWS(K$5:K6962)</f>
        <v>6958</v>
      </c>
      <c r="M6962" s="286" t="str">
        <f>IF(I6962='5.1'!$E$5,TXM!L6962,"")</f>
        <v/>
      </c>
      <c r="N6962" t="str">
        <f>IFERROR(SMALL($M$5:$M$8000,ROWS($M$5:M6962)),"")</f>
        <v/>
      </c>
      <c r="P6962" t="s">
        <v>2054</v>
      </c>
    </row>
    <row r="6963" spans="1:16" ht="14.4" customHeight="1" x14ac:dyDescent="0.25">
      <c r="A6963" t="s">
        <v>2054</v>
      </c>
      <c r="I6963" s="285" t="s">
        <v>2040</v>
      </c>
      <c r="J6963" t="s">
        <v>105</v>
      </c>
      <c r="K6963" s="300">
        <v>108427</v>
      </c>
      <c r="L6963" s="286">
        <f>ROWS(K$5:K6963)</f>
        <v>6959</v>
      </c>
      <c r="M6963" s="286" t="str">
        <f>IF(I6963='5.1'!$E$5,TXM!L6963,"")</f>
        <v/>
      </c>
      <c r="N6963" t="str">
        <f>IFERROR(SMALL($M$5:$M$8000,ROWS($M$5:M6963)),"")</f>
        <v/>
      </c>
      <c r="P6963" t="s">
        <v>2054</v>
      </c>
    </row>
    <row r="6964" spans="1:16" ht="14.4" customHeight="1" x14ac:dyDescent="0.25">
      <c r="A6964" t="s">
        <v>2054</v>
      </c>
      <c r="I6964" s="285" t="s">
        <v>2040</v>
      </c>
      <c r="J6964" t="s">
        <v>118</v>
      </c>
      <c r="K6964" s="300">
        <v>67052</v>
      </c>
      <c r="L6964" s="286">
        <f>ROWS(K$5:K6964)</f>
        <v>6960</v>
      </c>
      <c r="M6964" s="286" t="str">
        <f>IF(I6964='5.1'!$E$5,TXM!L6964,"")</f>
        <v/>
      </c>
      <c r="N6964" t="str">
        <f>IFERROR(SMALL($M$5:$M$8000,ROWS($M$5:M6964)),"")</f>
        <v/>
      </c>
      <c r="P6964" t="s">
        <v>2054</v>
      </c>
    </row>
    <row r="6965" spans="1:16" ht="14.4" customHeight="1" x14ac:dyDescent="0.25">
      <c r="A6965" t="s">
        <v>2054</v>
      </c>
      <c r="I6965" s="285" t="s">
        <v>2040</v>
      </c>
      <c r="J6965" t="s">
        <v>734</v>
      </c>
      <c r="K6965" s="300">
        <v>59448</v>
      </c>
      <c r="L6965" s="286">
        <f>ROWS(K$5:K6965)</f>
        <v>6961</v>
      </c>
      <c r="M6965" s="286" t="str">
        <f>IF(I6965='5.1'!$E$5,TXM!L6965,"")</f>
        <v/>
      </c>
      <c r="N6965" t="str">
        <f>IFERROR(SMALL($M$5:$M$8000,ROWS($M$5:M6965)),"")</f>
        <v/>
      </c>
      <c r="P6965" t="s">
        <v>2054</v>
      </c>
    </row>
    <row r="6966" spans="1:16" ht="14.4" customHeight="1" x14ac:dyDescent="0.25">
      <c r="A6966" t="s">
        <v>2054</v>
      </c>
      <c r="I6966" s="285" t="s">
        <v>2040</v>
      </c>
      <c r="J6966" t="s">
        <v>1076</v>
      </c>
      <c r="K6966" s="300">
        <v>33319</v>
      </c>
      <c r="L6966" s="286">
        <f>ROWS(K$5:K6966)</f>
        <v>6962</v>
      </c>
      <c r="M6966" s="286" t="str">
        <f>IF(I6966='5.1'!$E$5,TXM!L6966,"")</f>
        <v/>
      </c>
      <c r="N6966" t="str">
        <f>IFERROR(SMALL($M$5:$M$8000,ROWS($M$5:M6966)),"")</f>
        <v/>
      </c>
      <c r="P6966" t="s">
        <v>2054</v>
      </c>
    </row>
    <row r="6967" spans="1:16" ht="14.4" customHeight="1" x14ac:dyDescent="0.25">
      <c r="A6967" t="s">
        <v>2054</v>
      </c>
      <c r="I6967" s="285" t="s">
        <v>2040</v>
      </c>
      <c r="J6967" t="s">
        <v>752</v>
      </c>
      <c r="K6967" s="300">
        <v>27770</v>
      </c>
      <c r="L6967" s="286">
        <f>ROWS(K$5:K6967)</f>
        <v>6963</v>
      </c>
      <c r="M6967" s="286" t="str">
        <f>IF(I6967='5.1'!$E$5,TXM!L6967,"")</f>
        <v/>
      </c>
      <c r="N6967" t="str">
        <f>IFERROR(SMALL($M$5:$M$8000,ROWS($M$5:M6967)),"")</f>
        <v/>
      </c>
      <c r="P6967" t="s">
        <v>2054</v>
      </c>
    </row>
    <row r="6968" spans="1:16" ht="14.4" customHeight="1" x14ac:dyDescent="0.25">
      <c r="A6968" t="s">
        <v>2054</v>
      </c>
      <c r="I6968" s="285" t="s">
        <v>2040</v>
      </c>
      <c r="J6968" t="s">
        <v>823</v>
      </c>
      <c r="K6968" s="300">
        <v>27330</v>
      </c>
      <c r="L6968" s="286">
        <f>ROWS(K$5:K6968)</f>
        <v>6964</v>
      </c>
      <c r="M6968" s="286" t="str">
        <f>IF(I6968='5.1'!$E$5,TXM!L6968,"")</f>
        <v/>
      </c>
      <c r="N6968" t="str">
        <f>IFERROR(SMALL($M$5:$M$8000,ROWS($M$5:M6968)),"")</f>
        <v/>
      </c>
      <c r="P6968" t="s">
        <v>2054</v>
      </c>
    </row>
    <row r="6969" spans="1:16" ht="14.4" customHeight="1" x14ac:dyDescent="0.25">
      <c r="A6969" t="s">
        <v>2054</v>
      </c>
      <c r="I6969" s="285" t="s">
        <v>2040</v>
      </c>
      <c r="J6969" t="s">
        <v>1087</v>
      </c>
      <c r="K6969" s="300">
        <v>26033</v>
      </c>
      <c r="L6969" s="286">
        <f>ROWS(K$5:K6969)</f>
        <v>6965</v>
      </c>
      <c r="M6969" s="286" t="str">
        <f>IF(I6969='5.1'!$E$5,TXM!L6969,"")</f>
        <v/>
      </c>
      <c r="N6969" t="str">
        <f>IFERROR(SMALL($M$5:$M$8000,ROWS($M$5:M6969)),"")</f>
        <v/>
      </c>
      <c r="P6969" t="s">
        <v>2054</v>
      </c>
    </row>
    <row r="6970" spans="1:16" ht="14.4" customHeight="1" x14ac:dyDescent="0.25">
      <c r="A6970" t="s">
        <v>2054</v>
      </c>
      <c r="I6970" s="285" t="s">
        <v>2040</v>
      </c>
      <c r="J6970" t="s">
        <v>770</v>
      </c>
      <c r="K6970" s="300">
        <v>19266</v>
      </c>
      <c r="L6970" s="286">
        <f>ROWS(K$5:K6970)</f>
        <v>6966</v>
      </c>
      <c r="M6970" s="286" t="str">
        <f>IF(I6970='5.1'!$E$5,TXM!L6970,"")</f>
        <v/>
      </c>
      <c r="N6970" t="str">
        <f>IFERROR(SMALL($M$5:$M$8000,ROWS($M$5:M6970)),"")</f>
        <v/>
      </c>
      <c r="P6970" t="s">
        <v>2054</v>
      </c>
    </row>
    <row r="6971" spans="1:16" ht="14.4" customHeight="1" x14ac:dyDescent="0.25">
      <c r="A6971" t="s">
        <v>2054</v>
      </c>
      <c r="I6971" s="285" t="s">
        <v>2040</v>
      </c>
      <c r="J6971" t="s">
        <v>717</v>
      </c>
      <c r="K6971" s="300">
        <v>17057</v>
      </c>
      <c r="L6971" s="286">
        <f>ROWS(K$5:K6971)</f>
        <v>6967</v>
      </c>
      <c r="M6971" s="286" t="str">
        <f>IF(I6971='5.1'!$E$5,TXM!L6971,"")</f>
        <v/>
      </c>
      <c r="N6971" t="str">
        <f>IFERROR(SMALL($M$5:$M$8000,ROWS($M$5:M6971)),"")</f>
        <v/>
      </c>
      <c r="P6971" t="s">
        <v>2054</v>
      </c>
    </row>
    <row r="6972" spans="1:16" ht="14.4" customHeight="1" x14ac:dyDescent="0.25">
      <c r="A6972" t="s">
        <v>2054</v>
      </c>
      <c r="I6972" s="285" t="s">
        <v>2040</v>
      </c>
      <c r="J6972" t="s">
        <v>1098</v>
      </c>
      <c r="K6972" s="300">
        <v>14226</v>
      </c>
      <c r="L6972" s="286">
        <f>ROWS(K$5:K6972)</f>
        <v>6968</v>
      </c>
      <c r="M6972" s="286" t="str">
        <f>IF(I6972='5.1'!$E$5,TXM!L6972,"")</f>
        <v/>
      </c>
      <c r="N6972" t="str">
        <f>IFERROR(SMALL($M$5:$M$8000,ROWS($M$5:M6972)),"")</f>
        <v/>
      </c>
      <c r="P6972" t="s">
        <v>2054</v>
      </c>
    </row>
    <row r="6973" spans="1:16" ht="14.4" customHeight="1" x14ac:dyDescent="0.25">
      <c r="A6973" t="s">
        <v>2054</v>
      </c>
      <c r="I6973" s="285" t="s">
        <v>2040</v>
      </c>
      <c r="J6973" t="s">
        <v>790</v>
      </c>
      <c r="K6973" s="300">
        <v>13636</v>
      </c>
      <c r="L6973" s="286">
        <f>ROWS(K$5:K6973)</f>
        <v>6969</v>
      </c>
      <c r="M6973" s="286" t="str">
        <f>IF(I6973='5.1'!$E$5,TXM!L6973,"")</f>
        <v/>
      </c>
      <c r="N6973" t="str">
        <f>IFERROR(SMALL($M$5:$M$8000,ROWS($M$5:M6973)),"")</f>
        <v/>
      </c>
      <c r="P6973" t="s">
        <v>2054</v>
      </c>
    </row>
    <row r="6974" spans="1:16" ht="14.4" customHeight="1" x14ac:dyDescent="0.25">
      <c r="A6974" t="s">
        <v>2054</v>
      </c>
      <c r="I6974" s="285" t="s">
        <v>2040</v>
      </c>
      <c r="J6974" t="s">
        <v>742</v>
      </c>
      <c r="K6974" s="300">
        <v>13476</v>
      </c>
      <c r="L6974" s="286">
        <f>ROWS(K$5:K6974)</f>
        <v>6970</v>
      </c>
      <c r="M6974" s="286" t="str">
        <f>IF(I6974='5.1'!$E$5,TXM!L6974,"")</f>
        <v/>
      </c>
      <c r="N6974" t="str">
        <f>IFERROR(SMALL($M$5:$M$8000,ROWS($M$5:M6974)),"")</f>
        <v/>
      </c>
      <c r="P6974" t="s">
        <v>2054</v>
      </c>
    </row>
    <row r="6975" spans="1:16" ht="14.4" customHeight="1" x14ac:dyDescent="0.25">
      <c r="A6975" t="s">
        <v>2054</v>
      </c>
      <c r="I6975" s="285" t="s">
        <v>2040</v>
      </c>
      <c r="J6975" t="s">
        <v>106</v>
      </c>
      <c r="K6975" s="300">
        <v>13348</v>
      </c>
      <c r="L6975" s="286">
        <f>ROWS(K$5:K6975)</f>
        <v>6971</v>
      </c>
      <c r="M6975" s="286" t="str">
        <f>IF(I6975='5.1'!$E$5,TXM!L6975,"")</f>
        <v/>
      </c>
      <c r="N6975" t="str">
        <f>IFERROR(SMALL($M$5:$M$8000,ROWS($M$5:M6975)),"")</f>
        <v/>
      </c>
      <c r="P6975" t="s">
        <v>2054</v>
      </c>
    </row>
    <row r="6976" spans="1:16" ht="14.4" customHeight="1" x14ac:dyDescent="0.25">
      <c r="A6976" t="s">
        <v>2054</v>
      </c>
      <c r="I6976" s="285" t="s">
        <v>2040</v>
      </c>
      <c r="J6976" t="s">
        <v>740</v>
      </c>
      <c r="K6976" s="300">
        <v>8769</v>
      </c>
      <c r="L6976" s="286">
        <f>ROWS(K$5:K6976)</f>
        <v>6972</v>
      </c>
      <c r="M6976" s="286" t="str">
        <f>IF(I6976='5.1'!$E$5,TXM!L6976,"")</f>
        <v/>
      </c>
      <c r="N6976" t="str">
        <f>IFERROR(SMALL($M$5:$M$8000,ROWS($M$5:M6976)),"")</f>
        <v/>
      </c>
      <c r="P6976" t="s">
        <v>2054</v>
      </c>
    </row>
    <row r="6977" spans="1:16" ht="14.4" customHeight="1" x14ac:dyDescent="0.25">
      <c r="A6977" t="s">
        <v>2054</v>
      </c>
      <c r="I6977" s="285" t="s">
        <v>2040</v>
      </c>
      <c r="J6977" t="s">
        <v>746</v>
      </c>
      <c r="K6977" s="300">
        <v>7442</v>
      </c>
      <c r="L6977" s="286">
        <f>ROWS(K$5:K6977)</f>
        <v>6973</v>
      </c>
      <c r="M6977" s="286" t="str">
        <f>IF(I6977='5.1'!$E$5,TXM!L6977,"")</f>
        <v/>
      </c>
      <c r="N6977" t="str">
        <f>IFERROR(SMALL($M$5:$M$8000,ROWS($M$5:M6977)),"")</f>
        <v/>
      </c>
      <c r="P6977" t="s">
        <v>2054</v>
      </c>
    </row>
    <row r="6978" spans="1:16" ht="14.4" customHeight="1" x14ac:dyDescent="0.25">
      <c r="A6978" t="s">
        <v>2054</v>
      </c>
      <c r="I6978" s="285" t="s">
        <v>2040</v>
      </c>
      <c r="J6978" t="s">
        <v>814</v>
      </c>
      <c r="K6978" s="300">
        <v>4114</v>
      </c>
      <c r="L6978" s="286">
        <f>ROWS(K$5:K6978)</f>
        <v>6974</v>
      </c>
      <c r="M6978" s="286" t="str">
        <f>IF(I6978='5.1'!$E$5,TXM!L6978,"")</f>
        <v/>
      </c>
      <c r="N6978" t="str">
        <f>IFERROR(SMALL($M$5:$M$8000,ROWS($M$5:M6978)),"")</f>
        <v/>
      </c>
      <c r="P6978" t="s">
        <v>2054</v>
      </c>
    </row>
    <row r="6979" spans="1:16" ht="14.4" customHeight="1" x14ac:dyDescent="0.25">
      <c r="A6979" t="s">
        <v>2054</v>
      </c>
      <c r="I6979" s="285" t="s">
        <v>2040</v>
      </c>
      <c r="J6979" t="s">
        <v>723</v>
      </c>
      <c r="K6979" s="300">
        <v>3746</v>
      </c>
      <c r="L6979" s="286">
        <f>ROWS(K$5:K6979)</f>
        <v>6975</v>
      </c>
      <c r="M6979" s="286" t="str">
        <f>IF(I6979='5.1'!$E$5,TXM!L6979,"")</f>
        <v/>
      </c>
      <c r="N6979" t="str">
        <f>IFERROR(SMALL($M$5:$M$8000,ROWS($M$5:M6979)),"")</f>
        <v/>
      </c>
      <c r="P6979" t="s">
        <v>2054</v>
      </c>
    </row>
    <row r="6980" spans="1:16" ht="14.4" customHeight="1" x14ac:dyDescent="0.25">
      <c r="A6980" t="s">
        <v>2054</v>
      </c>
      <c r="I6980" s="285" t="s">
        <v>2040</v>
      </c>
      <c r="J6980" t="s">
        <v>754</v>
      </c>
      <c r="K6980" s="300">
        <v>3431</v>
      </c>
      <c r="L6980" s="286">
        <f>ROWS(K$5:K6980)</f>
        <v>6976</v>
      </c>
      <c r="M6980" s="286" t="str">
        <f>IF(I6980='5.1'!$E$5,TXM!L6980,"")</f>
        <v/>
      </c>
      <c r="N6980" t="str">
        <f>IFERROR(SMALL($M$5:$M$8000,ROWS($M$5:M6980)),"")</f>
        <v/>
      </c>
      <c r="P6980" t="s">
        <v>2054</v>
      </c>
    </row>
    <row r="6981" spans="1:16" ht="14.4" customHeight="1" x14ac:dyDescent="0.25">
      <c r="A6981" t="s">
        <v>2054</v>
      </c>
      <c r="I6981" s="285" t="s">
        <v>2040</v>
      </c>
      <c r="J6981" t="s">
        <v>748</v>
      </c>
      <c r="K6981" s="300">
        <v>2765</v>
      </c>
      <c r="L6981" s="286">
        <f>ROWS(K$5:K6981)</f>
        <v>6977</v>
      </c>
      <c r="M6981" s="286" t="str">
        <f>IF(I6981='5.1'!$E$5,TXM!L6981,"")</f>
        <v/>
      </c>
      <c r="N6981" t="str">
        <f>IFERROR(SMALL($M$5:$M$8000,ROWS($M$5:M6981)),"")</f>
        <v/>
      </c>
      <c r="P6981" t="s">
        <v>2054</v>
      </c>
    </row>
    <row r="6982" spans="1:16" ht="14.4" customHeight="1" x14ac:dyDescent="0.25">
      <c r="A6982" t="s">
        <v>2054</v>
      </c>
      <c r="I6982" s="285" t="s">
        <v>2040</v>
      </c>
      <c r="J6982" t="s">
        <v>772</v>
      </c>
      <c r="K6982" s="300">
        <v>2443</v>
      </c>
      <c r="L6982" s="286">
        <f>ROWS(K$5:K6982)</f>
        <v>6978</v>
      </c>
      <c r="M6982" s="286" t="str">
        <f>IF(I6982='5.1'!$E$5,TXM!L6982,"")</f>
        <v/>
      </c>
      <c r="N6982" t="str">
        <f>IFERROR(SMALL($M$5:$M$8000,ROWS($M$5:M6982)),"")</f>
        <v/>
      </c>
      <c r="P6982" t="s">
        <v>2054</v>
      </c>
    </row>
    <row r="6983" spans="1:16" ht="14.4" customHeight="1" x14ac:dyDescent="0.25">
      <c r="A6983" t="s">
        <v>2054</v>
      </c>
      <c r="I6983" s="285" t="s">
        <v>2040</v>
      </c>
      <c r="J6983" t="s">
        <v>796</v>
      </c>
      <c r="K6983" s="300">
        <v>2197</v>
      </c>
      <c r="L6983" s="286">
        <f>ROWS(K$5:K6983)</f>
        <v>6979</v>
      </c>
      <c r="M6983" s="286" t="str">
        <f>IF(I6983='5.1'!$E$5,TXM!L6983,"")</f>
        <v/>
      </c>
      <c r="N6983" t="str">
        <f>IFERROR(SMALL($M$5:$M$8000,ROWS($M$5:M6983)),"")</f>
        <v/>
      </c>
      <c r="P6983" t="s">
        <v>2054</v>
      </c>
    </row>
    <row r="6984" spans="1:16" ht="14.4" customHeight="1" x14ac:dyDescent="0.25">
      <c r="A6984" t="s">
        <v>2054</v>
      </c>
      <c r="I6984" s="285" t="s">
        <v>2040</v>
      </c>
      <c r="J6984" t="s">
        <v>818</v>
      </c>
      <c r="K6984" s="300">
        <v>2164</v>
      </c>
      <c r="L6984" s="286">
        <f>ROWS(K$5:K6984)</f>
        <v>6980</v>
      </c>
      <c r="M6984" s="286" t="str">
        <f>IF(I6984='5.1'!$E$5,TXM!L6984,"")</f>
        <v/>
      </c>
      <c r="N6984" t="str">
        <f>IFERROR(SMALL($M$5:$M$8000,ROWS($M$5:M6984)),"")</f>
        <v/>
      </c>
      <c r="P6984" t="s">
        <v>2054</v>
      </c>
    </row>
    <row r="6985" spans="1:16" ht="14.4" customHeight="1" x14ac:dyDescent="0.25">
      <c r="A6985" t="s">
        <v>2054</v>
      </c>
      <c r="I6985" s="285" t="s">
        <v>2040</v>
      </c>
      <c r="J6985" t="s">
        <v>786</v>
      </c>
      <c r="K6985" s="300">
        <v>1969</v>
      </c>
      <c r="L6985" s="286">
        <f>ROWS(K$5:K6985)</f>
        <v>6981</v>
      </c>
      <c r="M6985" s="286" t="str">
        <f>IF(I6985='5.1'!$E$5,TXM!L6985,"")</f>
        <v/>
      </c>
      <c r="N6985" t="str">
        <f>IFERROR(SMALL($M$5:$M$8000,ROWS($M$5:M6985)),"")</f>
        <v/>
      </c>
      <c r="P6985" t="s">
        <v>2054</v>
      </c>
    </row>
    <row r="6986" spans="1:16" ht="14.4" customHeight="1" x14ac:dyDescent="0.25">
      <c r="A6986" t="s">
        <v>2054</v>
      </c>
      <c r="I6986" s="285" t="s">
        <v>2040</v>
      </c>
      <c r="J6986" t="s">
        <v>774</v>
      </c>
      <c r="K6986" s="300">
        <v>1803</v>
      </c>
      <c r="L6986" s="286">
        <f>ROWS(K$5:K6986)</f>
        <v>6982</v>
      </c>
      <c r="M6986" s="286" t="str">
        <f>IF(I6986='5.1'!$E$5,TXM!L6986,"")</f>
        <v/>
      </c>
      <c r="N6986" t="str">
        <f>IFERROR(SMALL($M$5:$M$8000,ROWS($M$5:M6986)),"")</f>
        <v/>
      </c>
      <c r="P6986" t="s">
        <v>2054</v>
      </c>
    </row>
    <row r="6987" spans="1:16" ht="14.4" customHeight="1" x14ac:dyDescent="0.25">
      <c r="A6987" t="s">
        <v>2054</v>
      </c>
      <c r="I6987" s="285" t="s">
        <v>2040</v>
      </c>
      <c r="J6987" t="s">
        <v>776</v>
      </c>
      <c r="K6987" s="300">
        <v>1453</v>
      </c>
      <c r="L6987" s="286">
        <f>ROWS(K$5:K6987)</f>
        <v>6983</v>
      </c>
      <c r="M6987" s="286" t="str">
        <f>IF(I6987='5.1'!$E$5,TXM!L6987,"")</f>
        <v/>
      </c>
      <c r="N6987" t="str">
        <f>IFERROR(SMALL($M$5:$M$8000,ROWS($M$5:M6987)),"")</f>
        <v/>
      </c>
      <c r="P6987" t="s">
        <v>2054</v>
      </c>
    </row>
    <row r="6988" spans="1:16" ht="14.4" customHeight="1" x14ac:dyDescent="0.25">
      <c r="A6988" t="s">
        <v>2054</v>
      </c>
      <c r="I6988" s="285" t="s">
        <v>2040</v>
      </c>
      <c r="J6988" t="s">
        <v>744</v>
      </c>
      <c r="K6988" s="300">
        <v>1324</v>
      </c>
      <c r="L6988" s="286">
        <f>ROWS(K$5:K6988)</f>
        <v>6984</v>
      </c>
      <c r="M6988" s="286" t="str">
        <f>IF(I6988='5.1'!$E$5,TXM!L6988,"")</f>
        <v/>
      </c>
      <c r="N6988" t="str">
        <f>IFERROR(SMALL($M$5:$M$8000,ROWS($M$5:M6988)),"")</f>
        <v/>
      </c>
      <c r="P6988" t="s">
        <v>2054</v>
      </c>
    </row>
    <row r="6989" spans="1:16" ht="14.4" customHeight="1" x14ac:dyDescent="0.25">
      <c r="A6989" t="s">
        <v>2054</v>
      </c>
      <c r="I6989" s="285" t="s">
        <v>2040</v>
      </c>
      <c r="J6989" t="s">
        <v>107</v>
      </c>
      <c r="K6989" s="300">
        <v>15</v>
      </c>
      <c r="L6989" s="286">
        <f>ROWS(K$5:K6989)</f>
        <v>6985</v>
      </c>
      <c r="M6989" s="286" t="str">
        <f>IF(I6989='5.1'!$E$5,TXM!L6989,"")</f>
        <v/>
      </c>
      <c r="N6989" t="str">
        <f>IFERROR(SMALL($M$5:$M$8000,ROWS($M$5:M6989)),"")</f>
        <v/>
      </c>
      <c r="P6989" t="s">
        <v>2054</v>
      </c>
    </row>
    <row r="6990" spans="1:16" ht="14.4" customHeight="1" x14ac:dyDescent="0.25">
      <c r="A6990" t="s">
        <v>2054</v>
      </c>
      <c r="I6990" s="285" t="s">
        <v>2097</v>
      </c>
      <c r="J6990" t="s">
        <v>997</v>
      </c>
      <c r="K6990" s="300">
        <v>6002238</v>
      </c>
      <c r="L6990" s="286">
        <f>ROWS(K$5:K6990)</f>
        <v>6986</v>
      </c>
      <c r="M6990" s="286" t="str">
        <f>IF(I6990='5.1'!$E$5,TXM!L6990,"")</f>
        <v/>
      </c>
      <c r="N6990" t="str">
        <f>IFERROR(SMALL($M$5:$M$8000,ROWS($M$5:M6990)),"")</f>
        <v/>
      </c>
      <c r="P6990" t="s">
        <v>2054</v>
      </c>
    </row>
    <row r="6991" spans="1:16" ht="14.4" customHeight="1" x14ac:dyDescent="0.25">
      <c r="A6991" t="s">
        <v>2054</v>
      </c>
      <c r="I6991" s="285" t="s">
        <v>2097</v>
      </c>
      <c r="J6991" t="s">
        <v>727</v>
      </c>
      <c r="K6991" s="300">
        <v>4997450</v>
      </c>
      <c r="L6991" s="286">
        <f>ROWS(K$5:K6991)</f>
        <v>6987</v>
      </c>
      <c r="M6991" s="286" t="str">
        <f>IF(I6991='5.1'!$E$5,TXM!L6991,"")</f>
        <v/>
      </c>
      <c r="N6991" t="str">
        <f>IFERROR(SMALL($M$5:$M$8000,ROWS($M$5:M6991)),"")</f>
        <v/>
      </c>
      <c r="P6991" t="s">
        <v>2054</v>
      </c>
    </row>
    <row r="6992" spans="1:16" ht="14.4" customHeight="1" x14ac:dyDescent="0.25">
      <c r="A6992" t="s">
        <v>2054</v>
      </c>
      <c r="I6992" s="285" t="s">
        <v>2097</v>
      </c>
      <c r="J6992" t="s">
        <v>784</v>
      </c>
      <c r="K6992" s="300">
        <v>1980752</v>
      </c>
      <c r="L6992" s="286">
        <f>ROWS(K$5:K6992)</f>
        <v>6988</v>
      </c>
      <c r="M6992" s="286" t="str">
        <f>IF(I6992='5.1'!$E$5,TXM!L6992,"")</f>
        <v/>
      </c>
      <c r="N6992" t="str">
        <f>IFERROR(SMALL($M$5:$M$8000,ROWS($M$5:M6992)),"")</f>
        <v/>
      </c>
      <c r="P6992" t="s">
        <v>2054</v>
      </c>
    </row>
    <row r="6993" spans="1:16" ht="14.4" customHeight="1" x14ac:dyDescent="0.25">
      <c r="A6993" t="s">
        <v>2054</v>
      </c>
      <c r="I6993" s="285" t="s">
        <v>2097</v>
      </c>
      <c r="J6993" t="s">
        <v>723</v>
      </c>
      <c r="K6993" s="300">
        <v>1671457</v>
      </c>
      <c r="L6993" s="286">
        <f>ROWS(K$5:K6993)</f>
        <v>6989</v>
      </c>
      <c r="M6993" s="286" t="str">
        <f>IF(I6993='5.1'!$E$5,TXM!L6993,"")</f>
        <v/>
      </c>
      <c r="N6993" t="str">
        <f>IFERROR(SMALL($M$5:$M$8000,ROWS($M$5:M6993)),"")</f>
        <v/>
      </c>
      <c r="P6993" t="s">
        <v>2054</v>
      </c>
    </row>
    <row r="6994" spans="1:16" ht="14.4" customHeight="1" x14ac:dyDescent="0.25">
      <c r="A6994" t="s">
        <v>2054</v>
      </c>
      <c r="I6994" s="285" t="s">
        <v>2097</v>
      </c>
      <c r="J6994" t="s">
        <v>707</v>
      </c>
      <c r="K6994" s="300">
        <v>724583</v>
      </c>
      <c r="L6994" s="286">
        <f>ROWS(K$5:K6994)</f>
        <v>6990</v>
      </c>
      <c r="M6994" s="286" t="str">
        <f>IF(I6994='5.1'!$E$5,TXM!L6994,"")</f>
        <v/>
      </c>
      <c r="N6994" t="str">
        <f>IFERROR(SMALL($M$5:$M$8000,ROWS($M$5:M6994)),"")</f>
        <v/>
      </c>
      <c r="P6994" t="s">
        <v>2054</v>
      </c>
    </row>
    <row r="6995" spans="1:16" ht="14.4" customHeight="1" x14ac:dyDescent="0.25">
      <c r="A6995" t="s">
        <v>2054</v>
      </c>
      <c r="I6995" s="285" t="s">
        <v>2097</v>
      </c>
      <c r="J6995" t="s">
        <v>808</v>
      </c>
      <c r="K6995" s="300">
        <v>723589</v>
      </c>
      <c r="L6995" s="286">
        <f>ROWS(K$5:K6995)</f>
        <v>6991</v>
      </c>
      <c r="M6995" s="286" t="str">
        <f>IF(I6995='5.1'!$E$5,TXM!L6995,"")</f>
        <v/>
      </c>
      <c r="N6995" t="str">
        <f>IFERROR(SMALL($M$5:$M$8000,ROWS($M$5:M6995)),"")</f>
        <v/>
      </c>
      <c r="P6995" t="s">
        <v>2054</v>
      </c>
    </row>
    <row r="6996" spans="1:16" ht="14.4" customHeight="1" x14ac:dyDescent="0.25">
      <c r="A6996" t="s">
        <v>2054</v>
      </c>
      <c r="I6996" s="285" t="s">
        <v>2097</v>
      </c>
      <c r="J6996" t="s">
        <v>1093</v>
      </c>
      <c r="K6996" s="300">
        <v>549389</v>
      </c>
      <c r="L6996" s="286">
        <f>ROWS(K$5:K6996)</f>
        <v>6992</v>
      </c>
      <c r="M6996" s="286" t="str">
        <f>IF(I6996='5.1'!$E$5,TXM!L6996,"")</f>
        <v/>
      </c>
      <c r="N6996" t="str">
        <f>IFERROR(SMALL($M$5:$M$8000,ROWS($M$5:M6996)),"")</f>
        <v/>
      </c>
      <c r="P6996" t="s">
        <v>2054</v>
      </c>
    </row>
    <row r="6997" spans="1:16" ht="14.4" customHeight="1" x14ac:dyDescent="0.25">
      <c r="A6997" t="s">
        <v>2054</v>
      </c>
      <c r="I6997" s="285" t="s">
        <v>2097</v>
      </c>
      <c r="J6997" t="s">
        <v>780</v>
      </c>
      <c r="K6997" s="300">
        <v>522256</v>
      </c>
      <c r="L6997" s="286">
        <f>ROWS(K$5:K6997)</f>
        <v>6993</v>
      </c>
      <c r="M6997" s="286" t="str">
        <f>IF(I6997='5.1'!$E$5,TXM!L6997,"")</f>
        <v/>
      </c>
      <c r="N6997" t="str">
        <f>IFERROR(SMALL($M$5:$M$8000,ROWS($M$5:M6997)),"")</f>
        <v/>
      </c>
      <c r="P6997" t="s">
        <v>2054</v>
      </c>
    </row>
    <row r="6998" spans="1:16" ht="14.4" customHeight="1" x14ac:dyDescent="0.25">
      <c r="A6998" t="s">
        <v>2054</v>
      </c>
      <c r="I6998" s="285" t="s">
        <v>2097</v>
      </c>
      <c r="J6998" t="s">
        <v>715</v>
      </c>
      <c r="K6998" s="300">
        <v>390588</v>
      </c>
      <c r="L6998" s="286">
        <f>ROWS(K$5:K6998)</f>
        <v>6994</v>
      </c>
      <c r="M6998" s="286" t="str">
        <f>IF(I6998='5.1'!$E$5,TXM!L6998,"")</f>
        <v/>
      </c>
      <c r="N6998" t="str">
        <f>IFERROR(SMALL($M$5:$M$8000,ROWS($M$5:M6998)),"")</f>
        <v/>
      </c>
      <c r="P6998" t="s">
        <v>2054</v>
      </c>
    </row>
    <row r="6999" spans="1:16" ht="14.4" customHeight="1" x14ac:dyDescent="0.25">
      <c r="A6999" t="s">
        <v>2054</v>
      </c>
      <c r="I6999" s="285" t="s">
        <v>2097</v>
      </c>
      <c r="J6999" t="s">
        <v>1079</v>
      </c>
      <c r="K6999" s="300">
        <v>229596</v>
      </c>
      <c r="L6999" s="286">
        <f>ROWS(K$5:K6999)</f>
        <v>6995</v>
      </c>
      <c r="M6999" s="286" t="str">
        <f>IF(I6999='5.1'!$E$5,TXM!L6999,"")</f>
        <v/>
      </c>
      <c r="N6999" t="str">
        <f>IFERROR(SMALL($M$5:$M$8000,ROWS($M$5:M6999)),"")</f>
        <v/>
      </c>
      <c r="P6999" t="s">
        <v>2054</v>
      </c>
    </row>
    <row r="7000" spans="1:16" ht="14.4" customHeight="1" x14ac:dyDescent="0.25">
      <c r="A7000" t="s">
        <v>2054</v>
      </c>
      <c r="I7000" s="285" t="s">
        <v>2097</v>
      </c>
      <c r="J7000" t="s">
        <v>117</v>
      </c>
      <c r="K7000" s="300">
        <v>148111</v>
      </c>
      <c r="L7000" s="286">
        <f>ROWS(K$5:K7000)</f>
        <v>6996</v>
      </c>
      <c r="M7000" s="286" t="str">
        <f>IF(I7000='5.1'!$E$5,TXM!L7000,"")</f>
        <v/>
      </c>
      <c r="N7000" t="str">
        <f>IFERROR(SMALL($M$5:$M$8000,ROWS($M$5:M7000)),"")</f>
        <v/>
      </c>
      <c r="P7000" t="s">
        <v>2054</v>
      </c>
    </row>
    <row r="7001" spans="1:16" ht="14.4" customHeight="1" x14ac:dyDescent="0.25">
      <c r="A7001" t="s">
        <v>2054</v>
      </c>
      <c r="I7001" s="285" t="s">
        <v>2097</v>
      </c>
      <c r="J7001" t="s">
        <v>725</v>
      </c>
      <c r="K7001" s="300">
        <v>137979</v>
      </c>
      <c r="L7001" s="286">
        <f>ROWS(K$5:K7001)</f>
        <v>6997</v>
      </c>
      <c r="M7001" s="286" t="str">
        <f>IF(I7001='5.1'!$E$5,TXM!L7001,"")</f>
        <v/>
      </c>
      <c r="N7001" t="str">
        <f>IFERROR(SMALL($M$5:$M$8000,ROWS($M$5:M7001)),"")</f>
        <v/>
      </c>
      <c r="P7001" t="s">
        <v>2054</v>
      </c>
    </row>
    <row r="7002" spans="1:16" ht="14.4" customHeight="1" x14ac:dyDescent="0.25">
      <c r="A7002" t="s">
        <v>2054</v>
      </c>
      <c r="I7002" s="285" t="s">
        <v>2097</v>
      </c>
      <c r="J7002" t="s">
        <v>806</v>
      </c>
      <c r="K7002" s="300">
        <v>79446</v>
      </c>
      <c r="L7002" s="286">
        <f>ROWS(K$5:K7002)</f>
        <v>6998</v>
      </c>
      <c r="M7002" s="286" t="str">
        <f>IF(I7002='5.1'!$E$5,TXM!L7002,"")</f>
        <v/>
      </c>
      <c r="N7002" t="str">
        <f>IFERROR(SMALL($M$5:$M$8000,ROWS($M$5:M7002)),"")</f>
        <v/>
      </c>
      <c r="P7002" t="s">
        <v>2054</v>
      </c>
    </row>
    <row r="7003" spans="1:16" ht="14.4" customHeight="1" x14ac:dyDescent="0.25">
      <c r="A7003" t="s">
        <v>2054</v>
      </c>
      <c r="I7003" s="285" t="s">
        <v>2097</v>
      </c>
      <c r="J7003" t="s">
        <v>818</v>
      </c>
      <c r="K7003" s="300">
        <v>52297</v>
      </c>
      <c r="L7003" s="286">
        <f>ROWS(K$5:K7003)</f>
        <v>6999</v>
      </c>
      <c r="M7003" s="286" t="str">
        <f>IF(I7003='5.1'!$E$5,TXM!L7003,"")</f>
        <v/>
      </c>
      <c r="N7003" t="str">
        <f>IFERROR(SMALL($M$5:$M$8000,ROWS($M$5:M7003)),"")</f>
        <v/>
      </c>
      <c r="P7003" t="s">
        <v>2054</v>
      </c>
    </row>
    <row r="7004" spans="1:16" ht="14.4" customHeight="1" x14ac:dyDescent="0.25">
      <c r="A7004" t="s">
        <v>2054</v>
      </c>
      <c r="I7004" s="285" t="s">
        <v>2097</v>
      </c>
      <c r="J7004" t="s">
        <v>1090</v>
      </c>
      <c r="K7004" s="300">
        <v>15667</v>
      </c>
      <c r="L7004" s="286">
        <f>ROWS(K$5:K7004)</f>
        <v>7000</v>
      </c>
      <c r="M7004" s="286" t="str">
        <f>IF(I7004='5.1'!$E$5,TXM!L7004,"")</f>
        <v/>
      </c>
      <c r="N7004" t="str">
        <f>IFERROR(SMALL($M$5:$M$8000,ROWS($M$5:M7004)),"")</f>
        <v/>
      </c>
      <c r="P7004" t="s">
        <v>2054</v>
      </c>
    </row>
    <row r="7005" spans="1:16" ht="14.4" customHeight="1" x14ac:dyDescent="0.25">
      <c r="A7005" t="s">
        <v>2054</v>
      </c>
      <c r="I7005" s="285" t="s">
        <v>2097</v>
      </c>
      <c r="J7005" t="s">
        <v>1080</v>
      </c>
      <c r="K7005" s="300">
        <v>10651</v>
      </c>
      <c r="L7005" s="286">
        <f>ROWS(K$5:K7005)</f>
        <v>7001</v>
      </c>
      <c r="M7005" s="286" t="str">
        <f>IF(I7005='5.1'!$E$5,TXM!L7005,"")</f>
        <v/>
      </c>
      <c r="N7005" t="str">
        <f>IFERROR(SMALL($M$5:$M$8000,ROWS($M$5:M7005)),"")</f>
        <v/>
      </c>
      <c r="P7005" t="s">
        <v>2054</v>
      </c>
    </row>
    <row r="7006" spans="1:16" ht="14.4" customHeight="1" x14ac:dyDescent="0.25">
      <c r="A7006" t="s">
        <v>2054</v>
      </c>
      <c r="I7006" s="285" t="s">
        <v>2097</v>
      </c>
      <c r="J7006" t="s">
        <v>1096</v>
      </c>
      <c r="K7006" s="300">
        <v>9961</v>
      </c>
      <c r="L7006" s="286">
        <f>ROWS(K$5:K7006)</f>
        <v>7002</v>
      </c>
      <c r="M7006" s="286" t="str">
        <f>IF(I7006='5.1'!$E$5,TXM!L7006,"")</f>
        <v/>
      </c>
      <c r="N7006" t="str">
        <f>IFERROR(SMALL($M$5:$M$8000,ROWS($M$5:M7006)),"")</f>
        <v/>
      </c>
      <c r="P7006" t="s">
        <v>2054</v>
      </c>
    </row>
    <row r="7007" spans="1:16" ht="14.4" customHeight="1" x14ac:dyDescent="0.25">
      <c r="A7007" t="s">
        <v>2054</v>
      </c>
      <c r="I7007" s="285" t="s">
        <v>2097</v>
      </c>
      <c r="J7007" t="s">
        <v>802</v>
      </c>
      <c r="K7007" s="300">
        <v>8691</v>
      </c>
      <c r="L7007" s="286">
        <f>ROWS(K$5:K7007)</f>
        <v>7003</v>
      </c>
      <c r="M7007" s="286" t="str">
        <f>IF(I7007='5.1'!$E$5,TXM!L7007,"")</f>
        <v/>
      </c>
      <c r="N7007" t="str">
        <f>IFERROR(SMALL($M$5:$M$8000,ROWS($M$5:M7007)),"")</f>
        <v/>
      </c>
      <c r="P7007" t="s">
        <v>2054</v>
      </c>
    </row>
    <row r="7008" spans="1:16" ht="14.4" customHeight="1" x14ac:dyDescent="0.25">
      <c r="A7008" t="s">
        <v>2054</v>
      </c>
      <c r="I7008" s="285" t="s">
        <v>2097</v>
      </c>
      <c r="J7008" t="s">
        <v>756</v>
      </c>
      <c r="K7008" s="300">
        <v>7313</v>
      </c>
      <c r="L7008" s="286">
        <f>ROWS(K$5:K7008)</f>
        <v>7004</v>
      </c>
      <c r="M7008" s="286" t="str">
        <f>IF(I7008='5.1'!$E$5,TXM!L7008,"")</f>
        <v/>
      </c>
      <c r="N7008" t="str">
        <f>IFERROR(SMALL($M$5:$M$8000,ROWS($M$5:M7008)),"")</f>
        <v/>
      </c>
      <c r="P7008" t="s">
        <v>2054</v>
      </c>
    </row>
    <row r="7009" spans="1:16" ht="14.4" customHeight="1" x14ac:dyDescent="0.25">
      <c r="A7009" t="s">
        <v>2054</v>
      </c>
      <c r="I7009" s="285" t="s">
        <v>2097</v>
      </c>
      <c r="J7009" t="s">
        <v>717</v>
      </c>
      <c r="K7009" s="300">
        <v>6982</v>
      </c>
      <c r="L7009" s="286">
        <f>ROWS(K$5:K7009)</f>
        <v>7005</v>
      </c>
      <c r="M7009" s="286" t="str">
        <f>IF(I7009='5.1'!$E$5,TXM!L7009,"")</f>
        <v/>
      </c>
      <c r="N7009" t="str">
        <f>IFERROR(SMALL($M$5:$M$8000,ROWS($M$5:M7009)),"")</f>
        <v/>
      </c>
      <c r="P7009" t="s">
        <v>2054</v>
      </c>
    </row>
    <row r="7010" spans="1:16" ht="14.4" customHeight="1" x14ac:dyDescent="0.25">
      <c r="A7010" t="s">
        <v>2054</v>
      </c>
      <c r="I7010" s="285" t="s">
        <v>2097</v>
      </c>
      <c r="J7010" t="s">
        <v>810</v>
      </c>
      <c r="K7010" s="300">
        <v>4894</v>
      </c>
      <c r="L7010" s="286">
        <f>ROWS(K$5:K7010)</f>
        <v>7006</v>
      </c>
      <c r="M7010" s="286" t="str">
        <f>IF(I7010='5.1'!$E$5,TXM!L7010,"")</f>
        <v/>
      </c>
      <c r="N7010" t="str">
        <f>IFERROR(SMALL($M$5:$M$8000,ROWS($M$5:M7010)),"")</f>
        <v/>
      </c>
      <c r="P7010" t="s">
        <v>2054</v>
      </c>
    </row>
    <row r="7011" spans="1:16" ht="14.4" customHeight="1" x14ac:dyDescent="0.25">
      <c r="A7011" t="s">
        <v>2054</v>
      </c>
      <c r="I7011" s="285" t="s">
        <v>2097</v>
      </c>
      <c r="J7011" t="s">
        <v>762</v>
      </c>
      <c r="K7011" s="300">
        <v>2634</v>
      </c>
      <c r="L7011" s="286">
        <f>ROWS(K$5:K7011)</f>
        <v>7007</v>
      </c>
      <c r="M7011" s="286" t="str">
        <f>IF(I7011='5.1'!$E$5,TXM!L7011,"")</f>
        <v/>
      </c>
      <c r="N7011" t="str">
        <f>IFERROR(SMALL($M$5:$M$8000,ROWS($M$5:M7011)),"")</f>
        <v/>
      </c>
      <c r="P7011" t="s">
        <v>2054</v>
      </c>
    </row>
    <row r="7012" spans="1:16" ht="14.4" customHeight="1" x14ac:dyDescent="0.25">
      <c r="A7012" t="s">
        <v>2054</v>
      </c>
      <c r="I7012" s="285" t="s">
        <v>2097</v>
      </c>
      <c r="J7012" t="s">
        <v>1092</v>
      </c>
      <c r="K7012" s="300">
        <v>2216</v>
      </c>
      <c r="L7012" s="286">
        <f>ROWS(K$5:K7012)</f>
        <v>7008</v>
      </c>
      <c r="M7012" s="286" t="str">
        <f>IF(I7012='5.1'!$E$5,TXM!L7012,"")</f>
        <v/>
      </c>
      <c r="N7012" t="str">
        <f>IFERROR(SMALL($M$5:$M$8000,ROWS($M$5:M7012)),"")</f>
        <v/>
      </c>
      <c r="P7012" t="s">
        <v>2054</v>
      </c>
    </row>
    <row r="7013" spans="1:16" ht="14.4" customHeight="1" x14ac:dyDescent="0.25">
      <c r="A7013" t="s">
        <v>2054</v>
      </c>
      <c r="I7013" s="285" t="s">
        <v>2097</v>
      </c>
      <c r="J7013" t="s">
        <v>821</v>
      </c>
      <c r="K7013" s="300">
        <v>1753</v>
      </c>
      <c r="L7013" s="286">
        <f>ROWS(K$5:K7013)</f>
        <v>7009</v>
      </c>
      <c r="M7013" s="286" t="str">
        <f>IF(I7013='5.1'!$E$5,TXM!L7013,"")</f>
        <v/>
      </c>
      <c r="N7013" t="str">
        <f>IFERROR(SMALL($M$5:$M$8000,ROWS($M$5:M7013)),"")</f>
        <v/>
      </c>
      <c r="P7013" t="s">
        <v>2054</v>
      </c>
    </row>
    <row r="7014" spans="1:16" ht="14.4" customHeight="1" x14ac:dyDescent="0.25">
      <c r="A7014" t="s">
        <v>2054</v>
      </c>
      <c r="I7014" s="285" t="s">
        <v>2097</v>
      </c>
      <c r="J7014" t="s">
        <v>719</v>
      </c>
      <c r="K7014" s="300">
        <v>1725</v>
      </c>
      <c r="L7014" s="286">
        <f>ROWS(K$5:K7014)</f>
        <v>7010</v>
      </c>
      <c r="M7014" s="286" t="str">
        <f>IF(I7014='5.1'!$E$5,TXM!L7014,"")</f>
        <v/>
      </c>
      <c r="N7014" t="str">
        <f>IFERROR(SMALL($M$5:$M$8000,ROWS($M$5:M7014)),"")</f>
        <v/>
      </c>
      <c r="P7014" t="s">
        <v>2054</v>
      </c>
    </row>
    <row r="7015" spans="1:16" ht="14.4" customHeight="1" x14ac:dyDescent="0.25">
      <c r="A7015" t="s">
        <v>2054</v>
      </c>
      <c r="I7015" s="285" t="s">
        <v>2097</v>
      </c>
      <c r="J7015" t="s">
        <v>1097</v>
      </c>
      <c r="K7015" s="300">
        <v>1705</v>
      </c>
      <c r="L7015" s="286">
        <f>ROWS(K$5:K7015)</f>
        <v>7011</v>
      </c>
      <c r="M7015" s="286" t="str">
        <f>IF(I7015='5.1'!$E$5,TXM!L7015,"")</f>
        <v/>
      </c>
      <c r="N7015" t="str">
        <f>IFERROR(SMALL($M$5:$M$8000,ROWS($M$5:M7015)),"")</f>
        <v/>
      </c>
      <c r="P7015" t="s">
        <v>2054</v>
      </c>
    </row>
    <row r="7016" spans="1:16" ht="14.4" customHeight="1" x14ac:dyDescent="0.25">
      <c r="A7016" t="s">
        <v>2054</v>
      </c>
      <c r="I7016" s="285" t="s">
        <v>2097</v>
      </c>
      <c r="J7016" t="s">
        <v>786</v>
      </c>
      <c r="K7016" s="300">
        <v>745</v>
      </c>
      <c r="L7016" s="286">
        <f>ROWS(K$5:K7016)</f>
        <v>7012</v>
      </c>
      <c r="M7016" s="286" t="str">
        <f>IF(I7016='5.1'!$E$5,TXM!L7016,"")</f>
        <v/>
      </c>
      <c r="N7016" t="str">
        <f>IFERROR(SMALL($M$5:$M$8000,ROWS($M$5:M7016)),"")</f>
        <v/>
      </c>
      <c r="P7016" t="s">
        <v>2054</v>
      </c>
    </row>
    <row r="7017" spans="1:16" ht="14.4" customHeight="1" x14ac:dyDescent="0.25">
      <c r="A7017" t="s">
        <v>2054</v>
      </c>
      <c r="I7017" s="285" t="s">
        <v>2098</v>
      </c>
      <c r="J7017" t="s">
        <v>806</v>
      </c>
      <c r="K7017" s="300">
        <v>193141</v>
      </c>
      <c r="L7017" s="286">
        <f>ROWS(K$5:K7017)</f>
        <v>7013</v>
      </c>
      <c r="M7017" s="286" t="str">
        <f>IF(I7017='5.1'!$E$5,TXM!L7017,"")</f>
        <v/>
      </c>
      <c r="N7017" t="str">
        <f>IFERROR(SMALL($M$5:$M$8000,ROWS($M$5:M7017)),"")</f>
        <v/>
      </c>
      <c r="P7017" t="s">
        <v>2054</v>
      </c>
    </row>
    <row r="7018" spans="1:16" ht="14.4" customHeight="1" x14ac:dyDescent="0.25">
      <c r="A7018" t="s">
        <v>2054</v>
      </c>
      <c r="I7018" s="285" t="s">
        <v>2098</v>
      </c>
      <c r="J7018" t="s">
        <v>760</v>
      </c>
      <c r="K7018" s="300">
        <v>151387</v>
      </c>
      <c r="L7018" s="286">
        <f>ROWS(K$5:K7018)</f>
        <v>7014</v>
      </c>
      <c r="M7018" s="286" t="str">
        <f>IF(I7018='5.1'!$E$5,TXM!L7018,"")</f>
        <v/>
      </c>
      <c r="N7018" t="str">
        <f>IFERROR(SMALL($M$5:$M$8000,ROWS($M$5:M7018)),"")</f>
        <v/>
      </c>
      <c r="P7018" t="s">
        <v>2054</v>
      </c>
    </row>
    <row r="7019" spans="1:16" ht="14.4" customHeight="1" x14ac:dyDescent="0.25">
      <c r="A7019" t="s">
        <v>2054</v>
      </c>
      <c r="I7019" s="285" t="s">
        <v>2098</v>
      </c>
      <c r="J7019" t="s">
        <v>784</v>
      </c>
      <c r="K7019" s="300">
        <v>96080</v>
      </c>
      <c r="L7019" s="286">
        <f>ROWS(K$5:K7019)</f>
        <v>7015</v>
      </c>
      <c r="M7019" s="286" t="str">
        <f>IF(I7019='5.1'!$E$5,TXM!L7019,"")</f>
        <v/>
      </c>
      <c r="N7019" t="str">
        <f>IFERROR(SMALL($M$5:$M$8000,ROWS($M$5:M7019)),"")</f>
        <v/>
      </c>
      <c r="P7019" t="s">
        <v>2054</v>
      </c>
    </row>
    <row r="7020" spans="1:16" ht="14.4" customHeight="1" x14ac:dyDescent="0.25">
      <c r="A7020" t="s">
        <v>2054</v>
      </c>
      <c r="I7020" s="285" t="s">
        <v>2098</v>
      </c>
      <c r="J7020" t="s">
        <v>1096</v>
      </c>
      <c r="K7020" s="300">
        <v>45788</v>
      </c>
      <c r="L7020" s="286">
        <f>ROWS(K$5:K7020)</f>
        <v>7016</v>
      </c>
      <c r="M7020" s="286" t="str">
        <f>IF(I7020='5.1'!$E$5,TXM!L7020,"")</f>
        <v/>
      </c>
      <c r="N7020" t="str">
        <f>IFERROR(SMALL($M$5:$M$8000,ROWS($M$5:M7020)),"")</f>
        <v/>
      </c>
      <c r="P7020" t="s">
        <v>2054</v>
      </c>
    </row>
    <row r="7021" spans="1:16" ht="14.4" customHeight="1" x14ac:dyDescent="0.25">
      <c r="A7021" t="s">
        <v>2054</v>
      </c>
      <c r="I7021" s="285" t="s">
        <v>2098</v>
      </c>
      <c r="J7021" t="s">
        <v>1080</v>
      </c>
      <c r="K7021" s="300">
        <v>42059</v>
      </c>
      <c r="L7021" s="286">
        <f>ROWS(K$5:K7021)</f>
        <v>7017</v>
      </c>
      <c r="M7021" s="286" t="str">
        <f>IF(I7021='5.1'!$E$5,TXM!L7021,"")</f>
        <v/>
      </c>
      <c r="N7021" t="str">
        <f>IFERROR(SMALL($M$5:$M$8000,ROWS($M$5:M7021)),"")</f>
        <v/>
      </c>
      <c r="P7021" t="s">
        <v>2054</v>
      </c>
    </row>
    <row r="7022" spans="1:16" ht="14.4" customHeight="1" x14ac:dyDescent="0.25">
      <c r="A7022" t="s">
        <v>2054</v>
      </c>
      <c r="I7022" s="285" t="s">
        <v>2098</v>
      </c>
      <c r="J7022" t="s">
        <v>810</v>
      </c>
      <c r="K7022" s="300">
        <v>24684</v>
      </c>
      <c r="L7022" s="286">
        <f>ROWS(K$5:K7022)</f>
        <v>7018</v>
      </c>
      <c r="M7022" s="286" t="str">
        <f>IF(I7022='5.1'!$E$5,TXM!L7022,"")</f>
        <v/>
      </c>
      <c r="N7022" t="str">
        <f>IFERROR(SMALL($M$5:$M$8000,ROWS($M$5:M7022)),"")</f>
        <v/>
      </c>
      <c r="P7022" t="s">
        <v>2054</v>
      </c>
    </row>
    <row r="7023" spans="1:16" ht="14.4" customHeight="1" x14ac:dyDescent="0.25">
      <c r="A7023" t="s">
        <v>2054</v>
      </c>
      <c r="I7023" s="285" t="s">
        <v>2098</v>
      </c>
      <c r="J7023" t="s">
        <v>1093</v>
      </c>
      <c r="K7023" s="300">
        <v>5219</v>
      </c>
      <c r="L7023" s="286">
        <f>ROWS(K$5:K7023)</f>
        <v>7019</v>
      </c>
      <c r="M7023" s="286" t="str">
        <f>IF(I7023='5.1'!$E$5,TXM!L7023,"")</f>
        <v/>
      </c>
      <c r="N7023" t="str">
        <f>IFERROR(SMALL($M$5:$M$8000,ROWS($M$5:M7023)),"")</f>
        <v/>
      </c>
      <c r="P7023" t="s">
        <v>2054</v>
      </c>
    </row>
    <row r="7024" spans="1:16" ht="14.4" customHeight="1" x14ac:dyDescent="0.25">
      <c r="A7024" t="s">
        <v>2054</v>
      </c>
      <c r="I7024" s="285" t="s">
        <v>2098</v>
      </c>
      <c r="J7024" t="s">
        <v>1081</v>
      </c>
      <c r="K7024" s="300">
        <v>596</v>
      </c>
      <c r="L7024" s="286">
        <f>ROWS(K$5:K7024)</f>
        <v>7020</v>
      </c>
      <c r="M7024" s="286" t="str">
        <f>IF(I7024='5.1'!$E$5,TXM!L7024,"")</f>
        <v/>
      </c>
      <c r="N7024" t="str">
        <f>IFERROR(SMALL($M$5:$M$8000,ROWS($M$5:M7024)),"")</f>
        <v/>
      </c>
      <c r="P7024" t="s">
        <v>2054</v>
      </c>
    </row>
    <row r="7025" spans="1:16" ht="14.4" customHeight="1" x14ac:dyDescent="0.25">
      <c r="A7025" t="s">
        <v>2054</v>
      </c>
      <c r="I7025" s="285" t="s">
        <v>2098</v>
      </c>
      <c r="J7025" t="s">
        <v>808</v>
      </c>
      <c r="K7025" s="300">
        <v>426</v>
      </c>
      <c r="L7025" s="286">
        <f>ROWS(K$5:K7025)</f>
        <v>7021</v>
      </c>
      <c r="M7025" s="286" t="str">
        <f>IF(I7025='5.1'!$E$5,TXM!L7025,"")</f>
        <v/>
      </c>
      <c r="N7025" t="str">
        <f>IFERROR(SMALL($M$5:$M$8000,ROWS($M$5:M7025)),"")</f>
        <v/>
      </c>
      <c r="P7025" t="s">
        <v>2054</v>
      </c>
    </row>
    <row r="7026" spans="1:16" ht="14.4" customHeight="1" x14ac:dyDescent="0.25">
      <c r="A7026" t="s">
        <v>2054</v>
      </c>
      <c r="I7026" s="285" t="s">
        <v>2099</v>
      </c>
      <c r="J7026" t="s">
        <v>1082</v>
      </c>
      <c r="K7026" s="300">
        <v>77338</v>
      </c>
      <c r="L7026" s="286">
        <f>ROWS(K$5:K7026)</f>
        <v>7022</v>
      </c>
      <c r="M7026" s="286" t="str">
        <f>IF(I7026='5.1'!$E$5,TXM!L7026,"")</f>
        <v/>
      </c>
      <c r="N7026" t="str">
        <f>IFERROR(SMALL($M$5:$M$8000,ROWS($M$5:M7026)),"")</f>
        <v/>
      </c>
      <c r="P7026" t="s">
        <v>2054</v>
      </c>
    </row>
    <row r="7027" spans="1:16" ht="14.4" customHeight="1" x14ac:dyDescent="0.25">
      <c r="A7027" t="s">
        <v>2054</v>
      </c>
      <c r="I7027" s="285" t="s">
        <v>1870</v>
      </c>
      <c r="J7027" t="s">
        <v>119</v>
      </c>
      <c r="K7027" s="300">
        <v>73324468</v>
      </c>
      <c r="L7027" s="286">
        <f>ROWS(K$5:K7027)</f>
        <v>7023</v>
      </c>
      <c r="M7027" s="286" t="str">
        <f>IF(I7027='5.1'!$E$5,TXM!L7027,"")</f>
        <v/>
      </c>
      <c r="N7027" t="str">
        <f>IFERROR(SMALL($M$5:$M$8000,ROWS($M$5:M7027)),"")</f>
        <v/>
      </c>
      <c r="P7027" t="s">
        <v>2054</v>
      </c>
    </row>
    <row r="7028" spans="1:16" ht="14.4" customHeight="1" x14ac:dyDescent="0.25">
      <c r="A7028" t="s">
        <v>2054</v>
      </c>
      <c r="I7028" s="285" t="s">
        <v>1870</v>
      </c>
      <c r="J7028" t="s">
        <v>117</v>
      </c>
      <c r="K7028" s="300">
        <v>36586196</v>
      </c>
      <c r="L7028" s="286">
        <f>ROWS(K$5:K7028)</f>
        <v>7024</v>
      </c>
      <c r="M7028" s="286" t="str">
        <f>IF(I7028='5.1'!$E$5,TXM!L7028,"")</f>
        <v/>
      </c>
      <c r="N7028" t="str">
        <f>IFERROR(SMALL($M$5:$M$8000,ROWS($M$5:M7028)),"")</f>
        <v/>
      </c>
      <c r="P7028" t="s">
        <v>2054</v>
      </c>
    </row>
    <row r="7029" spans="1:16" ht="14.4" customHeight="1" x14ac:dyDescent="0.25">
      <c r="A7029" t="s">
        <v>2054</v>
      </c>
      <c r="I7029" s="285" t="s">
        <v>1870</v>
      </c>
      <c r="J7029" t="s">
        <v>715</v>
      </c>
      <c r="K7029" s="300">
        <v>31207483</v>
      </c>
      <c r="L7029" s="286">
        <f>ROWS(K$5:K7029)</f>
        <v>7025</v>
      </c>
      <c r="M7029" s="286" t="str">
        <f>IF(I7029='5.1'!$E$5,TXM!L7029,"")</f>
        <v/>
      </c>
      <c r="N7029" t="str">
        <f>IFERROR(SMALL($M$5:$M$8000,ROWS($M$5:M7029)),"")</f>
        <v/>
      </c>
      <c r="P7029" t="s">
        <v>2054</v>
      </c>
    </row>
    <row r="7030" spans="1:16" ht="14.4" customHeight="1" x14ac:dyDescent="0.25">
      <c r="A7030" t="s">
        <v>2054</v>
      </c>
      <c r="I7030" s="285" t="s">
        <v>1870</v>
      </c>
      <c r="J7030" t="s">
        <v>109</v>
      </c>
      <c r="K7030" s="300">
        <v>9953222</v>
      </c>
      <c r="L7030" s="286">
        <f>ROWS(K$5:K7030)</f>
        <v>7026</v>
      </c>
      <c r="M7030" s="286" t="str">
        <f>IF(I7030='5.1'!$E$5,TXM!L7030,"")</f>
        <v/>
      </c>
      <c r="N7030" t="str">
        <f>IFERROR(SMALL($M$5:$M$8000,ROWS($M$5:M7030)),"")</f>
        <v/>
      </c>
      <c r="P7030" t="s">
        <v>2054</v>
      </c>
    </row>
    <row r="7031" spans="1:16" ht="14.4" customHeight="1" x14ac:dyDescent="0.25">
      <c r="A7031" t="s">
        <v>2054</v>
      </c>
      <c r="I7031" s="285" t="s">
        <v>1870</v>
      </c>
      <c r="J7031" t="s">
        <v>806</v>
      </c>
      <c r="K7031" s="300">
        <v>4746241</v>
      </c>
      <c r="L7031" s="286">
        <f>ROWS(K$5:K7031)</f>
        <v>7027</v>
      </c>
      <c r="M7031" s="286" t="str">
        <f>IF(I7031='5.1'!$E$5,TXM!L7031,"")</f>
        <v/>
      </c>
      <c r="N7031" t="str">
        <f>IFERROR(SMALL($M$5:$M$8000,ROWS($M$5:M7031)),"")</f>
        <v/>
      </c>
      <c r="P7031" t="s">
        <v>2054</v>
      </c>
    </row>
    <row r="7032" spans="1:16" ht="14.4" customHeight="1" x14ac:dyDescent="0.25">
      <c r="A7032" t="s">
        <v>2054</v>
      </c>
      <c r="I7032" s="285" t="s">
        <v>1870</v>
      </c>
      <c r="J7032" t="s">
        <v>808</v>
      </c>
      <c r="K7032" s="300">
        <v>2201211</v>
      </c>
      <c r="L7032" s="286">
        <f>ROWS(K$5:K7032)</f>
        <v>7028</v>
      </c>
      <c r="M7032" s="286" t="str">
        <f>IF(I7032='5.1'!$E$5,TXM!L7032,"")</f>
        <v/>
      </c>
      <c r="N7032" t="str">
        <f>IFERROR(SMALL($M$5:$M$8000,ROWS($M$5:M7032)),"")</f>
        <v/>
      </c>
      <c r="P7032" t="s">
        <v>2054</v>
      </c>
    </row>
    <row r="7033" spans="1:16" ht="14.4" customHeight="1" x14ac:dyDescent="0.25">
      <c r="A7033" t="s">
        <v>2054</v>
      </c>
      <c r="I7033" s="285" t="s">
        <v>1870</v>
      </c>
      <c r="J7033" t="s">
        <v>997</v>
      </c>
      <c r="K7033" s="300">
        <v>949813</v>
      </c>
      <c r="L7033" s="286">
        <f>ROWS(K$5:K7033)</f>
        <v>7029</v>
      </c>
      <c r="M7033" s="286" t="str">
        <f>IF(I7033='5.1'!$E$5,TXM!L7033,"")</f>
        <v/>
      </c>
      <c r="N7033" t="str">
        <f>IFERROR(SMALL($M$5:$M$8000,ROWS($M$5:M7033)),"")</f>
        <v/>
      </c>
      <c r="P7033" t="s">
        <v>2054</v>
      </c>
    </row>
    <row r="7034" spans="1:16" ht="14.4" customHeight="1" x14ac:dyDescent="0.25">
      <c r="A7034" t="s">
        <v>2054</v>
      </c>
      <c r="I7034" s="285" t="s">
        <v>1870</v>
      </c>
      <c r="J7034" t="s">
        <v>719</v>
      </c>
      <c r="K7034" s="300">
        <v>848411</v>
      </c>
      <c r="L7034" s="286">
        <f>ROWS(K$5:K7034)</f>
        <v>7030</v>
      </c>
      <c r="M7034" s="286" t="str">
        <f>IF(I7034='5.1'!$E$5,TXM!L7034,"")</f>
        <v/>
      </c>
      <c r="N7034" t="str">
        <f>IFERROR(SMALL($M$5:$M$8000,ROWS($M$5:M7034)),"")</f>
        <v/>
      </c>
      <c r="P7034" t="s">
        <v>2054</v>
      </c>
    </row>
    <row r="7035" spans="1:16" ht="14.4" customHeight="1" x14ac:dyDescent="0.25">
      <c r="A7035" t="s">
        <v>2054</v>
      </c>
      <c r="I7035" s="285" t="s">
        <v>1870</v>
      </c>
      <c r="J7035" t="s">
        <v>115</v>
      </c>
      <c r="K7035" s="300">
        <v>832762</v>
      </c>
      <c r="L7035" s="286">
        <f>ROWS(K$5:K7035)</f>
        <v>7031</v>
      </c>
      <c r="M7035" s="286" t="str">
        <f>IF(I7035='5.1'!$E$5,TXM!L7035,"")</f>
        <v/>
      </c>
      <c r="N7035" t="str">
        <f>IFERROR(SMALL($M$5:$M$8000,ROWS($M$5:M7035)),"")</f>
        <v/>
      </c>
      <c r="P7035" t="s">
        <v>2054</v>
      </c>
    </row>
    <row r="7036" spans="1:16" ht="14.4" customHeight="1" x14ac:dyDescent="0.25">
      <c r="A7036" t="s">
        <v>2054</v>
      </c>
      <c r="I7036" s="285" t="s">
        <v>1870</v>
      </c>
      <c r="J7036" t="s">
        <v>1093</v>
      </c>
      <c r="K7036" s="300">
        <v>598862</v>
      </c>
      <c r="L7036" s="286">
        <f>ROWS(K$5:K7036)</f>
        <v>7032</v>
      </c>
      <c r="M7036" s="286" t="str">
        <f>IF(I7036='5.1'!$E$5,TXM!L7036,"")</f>
        <v/>
      </c>
      <c r="N7036" t="str">
        <f>IFERROR(SMALL($M$5:$M$8000,ROWS($M$5:M7036)),"")</f>
        <v/>
      </c>
      <c r="P7036" t="s">
        <v>2054</v>
      </c>
    </row>
    <row r="7037" spans="1:16" ht="14.4" customHeight="1" x14ac:dyDescent="0.25">
      <c r="A7037" t="s">
        <v>2054</v>
      </c>
      <c r="I7037" s="285" t="s">
        <v>1870</v>
      </c>
      <c r="J7037" t="s">
        <v>1081</v>
      </c>
      <c r="K7037" s="300">
        <v>432571</v>
      </c>
      <c r="L7037" s="286">
        <f>ROWS(K$5:K7037)</f>
        <v>7033</v>
      </c>
      <c r="M7037" s="286" t="str">
        <f>IF(I7037='5.1'!$E$5,TXM!L7037,"")</f>
        <v/>
      </c>
      <c r="N7037" t="str">
        <f>IFERROR(SMALL($M$5:$M$8000,ROWS($M$5:M7037)),"")</f>
        <v/>
      </c>
      <c r="P7037" t="s">
        <v>2054</v>
      </c>
    </row>
    <row r="7038" spans="1:16" ht="14.4" customHeight="1" x14ac:dyDescent="0.25">
      <c r="A7038" t="s">
        <v>2054</v>
      </c>
      <c r="I7038" s="285" t="s">
        <v>1870</v>
      </c>
      <c r="J7038" t="s">
        <v>197</v>
      </c>
      <c r="K7038" s="300">
        <v>228724</v>
      </c>
      <c r="L7038" s="286">
        <f>ROWS(K$5:K7038)</f>
        <v>7034</v>
      </c>
      <c r="M7038" s="286" t="str">
        <f>IF(I7038='5.1'!$E$5,TXM!L7038,"")</f>
        <v/>
      </c>
      <c r="N7038" t="str">
        <f>IFERROR(SMALL($M$5:$M$8000,ROWS($M$5:M7038)),"")</f>
        <v/>
      </c>
      <c r="P7038" t="s">
        <v>2054</v>
      </c>
    </row>
    <row r="7039" spans="1:16" ht="14.4" customHeight="1" x14ac:dyDescent="0.25">
      <c r="A7039" t="s">
        <v>2054</v>
      </c>
      <c r="I7039" s="285" t="s">
        <v>1870</v>
      </c>
      <c r="J7039" t="s">
        <v>116</v>
      </c>
      <c r="K7039" s="300">
        <v>196084</v>
      </c>
      <c r="L7039" s="286">
        <f>ROWS(K$5:K7039)</f>
        <v>7035</v>
      </c>
      <c r="M7039" s="286" t="str">
        <f>IF(I7039='5.1'!$E$5,TXM!L7039,"")</f>
        <v/>
      </c>
      <c r="N7039" t="str">
        <f>IFERROR(SMALL($M$5:$M$8000,ROWS($M$5:M7039)),"")</f>
        <v/>
      </c>
      <c r="P7039" t="s">
        <v>2054</v>
      </c>
    </row>
    <row r="7040" spans="1:16" ht="14.4" customHeight="1" x14ac:dyDescent="0.25">
      <c r="A7040" t="s">
        <v>2054</v>
      </c>
      <c r="I7040" s="285" t="s">
        <v>1870</v>
      </c>
      <c r="J7040" t="s">
        <v>784</v>
      </c>
      <c r="K7040" s="300">
        <v>174718</v>
      </c>
      <c r="L7040" s="286">
        <f>ROWS(K$5:K7040)</f>
        <v>7036</v>
      </c>
      <c r="M7040" s="286" t="str">
        <f>IF(I7040='5.1'!$E$5,TXM!L7040,"")</f>
        <v/>
      </c>
      <c r="N7040" t="str">
        <f>IFERROR(SMALL($M$5:$M$8000,ROWS($M$5:M7040)),"")</f>
        <v/>
      </c>
      <c r="P7040" t="s">
        <v>2054</v>
      </c>
    </row>
    <row r="7041" spans="1:16" ht="14.4" customHeight="1" x14ac:dyDescent="0.25">
      <c r="A7041" t="s">
        <v>2054</v>
      </c>
      <c r="I7041" s="285" t="s">
        <v>1870</v>
      </c>
      <c r="J7041" t="s">
        <v>1096</v>
      </c>
      <c r="K7041" s="300">
        <v>168197</v>
      </c>
      <c r="L7041" s="286">
        <f>ROWS(K$5:K7041)</f>
        <v>7037</v>
      </c>
      <c r="M7041" s="286" t="str">
        <f>IF(I7041='5.1'!$E$5,TXM!L7041,"")</f>
        <v/>
      </c>
      <c r="N7041" t="str">
        <f>IFERROR(SMALL($M$5:$M$8000,ROWS($M$5:M7041)),"")</f>
        <v/>
      </c>
      <c r="P7041" t="s">
        <v>2054</v>
      </c>
    </row>
    <row r="7042" spans="1:16" ht="14.4" customHeight="1" x14ac:dyDescent="0.25">
      <c r="A7042" t="s">
        <v>2054</v>
      </c>
      <c r="I7042" s="285" t="s">
        <v>1870</v>
      </c>
      <c r="J7042" t="s">
        <v>1087</v>
      </c>
      <c r="K7042" s="300">
        <v>125503</v>
      </c>
      <c r="L7042" s="286">
        <f>ROWS(K$5:K7042)</f>
        <v>7038</v>
      </c>
      <c r="M7042" s="286" t="str">
        <f>IF(I7042='5.1'!$E$5,TXM!L7042,"")</f>
        <v/>
      </c>
      <c r="N7042" t="str">
        <f>IFERROR(SMALL($M$5:$M$8000,ROWS($M$5:M7042)),"")</f>
        <v/>
      </c>
      <c r="P7042" t="s">
        <v>2054</v>
      </c>
    </row>
    <row r="7043" spans="1:16" ht="14.4" customHeight="1" x14ac:dyDescent="0.25">
      <c r="A7043" t="s">
        <v>2054</v>
      </c>
      <c r="I7043" s="285" t="s">
        <v>1870</v>
      </c>
      <c r="J7043" t="s">
        <v>1086</v>
      </c>
      <c r="K7043" s="300">
        <v>108507</v>
      </c>
      <c r="L7043" s="286">
        <f>ROWS(K$5:K7043)</f>
        <v>7039</v>
      </c>
      <c r="M7043" s="286" t="str">
        <f>IF(I7043='5.1'!$E$5,TXM!L7043,"")</f>
        <v/>
      </c>
      <c r="N7043" t="str">
        <f>IFERROR(SMALL($M$5:$M$8000,ROWS($M$5:M7043)),"")</f>
        <v/>
      </c>
      <c r="P7043" t="s">
        <v>2054</v>
      </c>
    </row>
    <row r="7044" spans="1:16" ht="14.4" customHeight="1" x14ac:dyDescent="0.25">
      <c r="A7044" t="s">
        <v>2054</v>
      </c>
      <c r="I7044" s="285" t="s">
        <v>1870</v>
      </c>
      <c r="J7044" t="s">
        <v>810</v>
      </c>
      <c r="K7044" s="300">
        <v>95281</v>
      </c>
      <c r="L7044" s="286">
        <f>ROWS(K$5:K7044)</f>
        <v>7040</v>
      </c>
      <c r="M7044" s="286" t="str">
        <f>IF(I7044='5.1'!$E$5,TXM!L7044,"")</f>
        <v/>
      </c>
      <c r="N7044" t="str">
        <f>IFERROR(SMALL($M$5:$M$8000,ROWS($M$5:M7044)),"")</f>
        <v/>
      </c>
      <c r="P7044" t="s">
        <v>2054</v>
      </c>
    </row>
    <row r="7045" spans="1:16" ht="14.4" customHeight="1" x14ac:dyDescent="0.25">
      <c r="A7045" t="s">
        <v>2054</v>
      </c>
      <c r="I7045" s="285" t="s">
        <v>1870</v>
      </c>
      <c r="J7045" t="s">
        <v>1080</v>
      </c>
      <c r="K7045" s="300">
        <v>92347</v>
      </c>
      <c r="L7045" s="286">
        <f>ROWS(K$5:K7045)</f>
        <v>7041</v>
      </c>
      <c r="M7045" s="286" t="str">
        <f>IF(I7045='5.1'!$E$5,TXM!L7045,"")</f>
        <v/>
      </c>
      <c r="N7045" t="str">
        <f>IFERROR(SMALL($M$5:$M$8000,ROWS($M$5:M7045)),"")</f>
        <v/>
      </c>
      <c r="P7045" t="s">
        <v>2054</v>
      </c>
    </row>
    <row r="7046" spans="1:16" ht="14.4" customHeight="1" x14ac:dyDescent="0.25">
      <c r="A7046" t="s">
        <v>2054</v>
      </c>
      <c r="I7046" s="285" t="s">
        <v>1870</v>
      </c>
      <c r="J7046" t="s">
        <v>725</v>
      </c>
      <c r="K7046" s="300">
        <v>74666</v>
      </c>
      <c r="L7046" s="286">
        <f>ROWS(K$5:K7046)</f>
        <v>7042</v>
      </c>
      <c r="M7046" s="286" t="str">
        <f>IF(I7046='5.1'!$E$5,TXM!L7046,"")</f>
        <v/>
      </c>
      <c r="N7046" t="str">
        <f>IFERROR(SMALL($M$5:$M$8000,ROWS($M$5:M7046)),"")</f>
        <v/>
      </c>
      <c r="P7046" t="s">
        <v>2054</v>
      </c>
    </row>
    <row r="7047" spans="1:16" ht="14.4" customHeight="1" x14ac:dyDescent="0.25">
      <c r="A7047" t="s">
        <v>2054</v>
      </c>
      <c r="I7047" s="285" t="s">
        <v>1870</v>
      </c>
      <c r="J7047" t="s">
        <v>746</v>
      </c>
      <c r="K7047" s="300">
        <v>14100</v>
      </c>
      <c r="L7047" s="286">
        <f>ROWS(K$5:K7047)</f>
        <v>7043</v>
      </c>
      <c r="M7047" s="286" t="str">
        <f>IF(I7047='5.1'!$E$5,TXM!L7047,"")</f>
        <v/>
      </c>
      <c r="N7047" t="str">
        <f>IFERROR(SMALL($M$5:$M$8000,ROWS($M$5:M7047)),"")</f>
        <v/>
      </c>
      <c r="P7047" t="s">
        <v>2054</v>
      </c>
    </row>
    <row r="7048" spans="1:16" ht="14.4" customHeight="1" x14ac:dyDescent="0.25">
      <c r="A7048" t="s">
        <v>2054</v>
      </c>
      <c r="I7048" s="285" t="s">
        <v>1870</v>
      </c>
      <c r="J7048" t="s">
        <v>1083</v>
      </c>
      <c r="K7048" s="300">
        <v>11953</v>
      </c>
      <c r="L7048" s="286">
        <f>ROWS(K$5:K7048)</f>
        <v>7044</v>
      </c>
      <c r="M7048" s="286" t="str">
        <f>IF(I7048='5.1'!$E$5,TXM!L7048,"")</f>
        <v/>
      </c>
      <c r="N7048" t="str">
        <f>IFERROR(SMALL($M$5:$M$8000,ROWS($M$5:M7048)),"")</f>
        <v/>
      </c>
      <c r="P7048" t="s">
        <v>2054</v>
      </c>
    </row>
    <row r="7049" spans="1:16" ht="14.4" customHeight="1" x14ac:dyDescent="0.25">
      <c r="A7049" t="s">
        <v>2054</v>
      </c>
      <c r="I7049" s="285" t="s">
        <v>1870</v>
      </c>
      <c r="J7049" t="s">
        <v>1076</v>
      </c>
      <c r="K7049" s="300">
        <v>7158</v>
      </c>
      <c r="L7049" s="286">
        <f>ROWS(K$5:K7049)</f>
        <v>7045</v>
      </c>
      <c r="M7049" s="286" t="str">
        <f>IF(I7049='5.1'!$E$5,TXM!L7049,"")</f>
        <v/>
      </c>
      <c r="N7049" t="str">
        <f>IFERROR(SMALL($M$5:$M$8000,ROWS($M$5:M7049)),"")</f>
        <v/>
      </c>
      <c r="P7049" t="s">
        <v>2054</v>
      </c>
    </row>
    <row r="7050" spans="1:16" ht="14.4" customHeight="1" x14ac:dyDescent="0.25">
      <c r="A7050" t="s">
        <v>2054</v>
      </c>
      <c r="I7050" s="285" t="s">
        <v>1870</v>
      </c>
      <c r="J7050" t="s">
        <v>110</v>
      </c>
      <c r="K7050" s="300">
        <v>6238</v>
      </c>
      <c r="L7050" s="286">
        <f>ROWS(K$5:K7050)</f>
        <v>7046</v>
      </c>
      <c r="M7050" s="286" t="str">
        <f>IF(I7050='5.1'!$E$5,TXM!L7050,"")</f>
        <v/>
      </c>
      <c r="N7050" t="str">
        <f>IFERROR(SMALL($M$5:$M$8000,ROWS($M$5:M7050)),"")</f>
        <v/>
      </c>
      <c r="P7050" t="s">
        <v>2054</v>
      </c>
    </row>
    <row r="7051" spans="1:16" ht="14.4" customHeight="1" x14ac:dyDescent="0.25">
      <c r="A7051" t="s">
        <v>2054</v>
      </c>
      <c r="I7051" s="285" t="s">
        <v>1870</v>
      </c>
      <c r="J7051" t="s">
        <v>802</v>
      </c>
      <c r="K7051" s="300">
        <v>4135</v>
      </c>
      <c r="L7051" s="286">
        <f>ROWS(K$5:K7051)</f>
        <v>7047</v>
      </c>
      <c r="M7051" s="286" t="str">
        <f>IF(I7051='5.1'!$E$5,TXM!L7051,"")</f>
        <v/>
      </c>
      <c r="N7051" t="str">
        <f>IFERROR(SMALL($M$5:$M$8000,ROWS($M$5:M7051)),"")</f>
        <v/>
      </c>
      <c r="P7051" t="s">
        <v>2054</v>
      </c>
    </row>
    <row r="7052" spans="1:16" ht="14.4" customHeight="1" x14ac:dyDescent="0.25">
      <c r="A7052" t="s">
        <v>2054</v>
      </c>
      <c r="I7052" s="285" t="s">
        <v>1870</v>
      </c>
      <c r="J7052" t="s">
        <v>786</v>
      </c>
      <c r="K7052" s="300">
        <v>2919</v>
      </c>
      <c r="L7052" s="286">
        <f>ROWS(K$5:K7052)</f>
        <v>7048</v>
      </c>
      <c r="M7052" s="286" t="str">
        <f>IF(I7052='5.1'!$E$5,TXM!L7052,"")</f>
        <v/>
      </c>
      <c r="N7052" t="str">
        <f>IFERROR(SMALL($M$5:$M$8000,ROWS($M$5:M7052)),"")</f>
        <v/>
      </c>
      <c r="P7052" t="s">
        <v>2054</v>
      </c>
    </row>
    <row r="7053" spans="1:16" ht="14.4" customHeight="1" x14ac:dyDescent="0.25">
      <c r="A7053" t="s">
        <v>2054</v>
      </c>
      <c r="I7053" s="285" t="s">
        <v>1870</v>
      </c>
      <c r="J7053" t="s">
        <v>748</v>
      </c>
      <c r="K7053" s="300">
        <v>2785</v>
      </c>
      <c r="L7053" s="286">
        <f>ROWS(K$5:K7053)</f>
        <v>7049</v>
      </c>
      <c r="M7053" s="286" t="str">
        <f>IF(I7053='5.1'!$E$5,TXM!L7053,"")</f>
        <v/>
      </c>
      <c r="N7053" t="str">
        <f>IFERROR(SMALL($M$5:$M$8000,ROWS($M$5:M7053)),"")</f>
        <v/>
      </c>
      <c r="P7053" t="s">
        <v>2054</v>
      </c>
    </row>
    <row r="7054" spans="1:16" ht="14.4" customHeight="1" x14ac:dyDescent="0.25">
      <c r="A7054" t="s">
        <v>2054</v>
      </c>
      <c r="I7054" s="285" t="s">
        <v>1870</v>
      </c>
      <c r="J7054" t="s">
        <v>734</v>
      </c>
      <c r="K7054" s="300">
        <v>2710</v>
      </c>
      <c r="L7054" s="286">
        <f>ROWS(K$5:K7054)</f>
        <v>7050</v>
      </c>
      <c r="M7054" s="286" t="str">
        <f>IF(I7054='5.1'!$E$5,TXM!L7054,"")</f>
        <v/>
      </c>
      <c r="N7054" t="str">
        <f>IFERROR(SMALL($M$5:$M$8000,ROWS($M$5:M7054)),"")</f>
        <v/>
      </c>
      <c r="P7054" t="s">
        <v>2054</v>
      </c>
    </row>
    <row r="7055" spans="1:16" ht="14.4" customHeight="1" x14ac:dyDescent="0.25">
      <c r="A7055" t="s">
        <v>2054</v>
      </c>
      <c r="I7055" s="285" t="s">
        <v>1870</v>
      </c>
      <c r="J7055" t="s">
        <v>1090</v>
      </c>
      <c r="K7055" s="300">
        <v>1744</v>
      </c>
      <c r="L7055" s="286">
        <f>ROWS(K$5:K7055)</f>
        <v>7051</v>
      </c>
      <c r="M7055" s="286" t="str">
        <f>IF(I7055='5.1'!$E$5,TXM!L7055,"")</f>
        <v/>
      </c>
      <c r="N7055" t="str">
        <f>IFERROR(SMALL($M$5:$M$8000,ROWS($M$5:M7055)),"")</f>
        <v/>
      </c>
      <c r="P7055" t="s">
        <v>2054</v>
      </c>
    </row>
    <row r="7056" spans="1:16" ht="14.4" customHeight="1" x14ac:dyDescent="0.25">
      <c r="A7056" t="s">
        <v>2054</v>
      </c>
      <c r="I7056" s="285" t="s">
        <v>1870</v>
      </c>
      <c r="J7056" t="s">
        <v>711</v>
      </c>
      <c r="K7056" s="300">
        <v>984</v>
      </c>
      <c r="L7056" s="286">
        <f>ROWS(K$5:K7056)</f>
        <v>7052</v>
      </c>
      <c r="M7056" s="286" t="str">
        <f>IF(I7056='5.1'!$E$5,TXM!L7056,"")</f>
        <v/>
      </c>
      <c r="N7056" t="str">
        <f>IFERROR(SMALL($M$5:$M$8000,ROWS($M$5:M7056)),"")</f>
        <v/>
      </c>
      <c r="P7056" t="s">
        <v>2054</v>
      </c>
    </row>
    <row r="7057" spans="1:16" ht="14.4" customHeight="1" x14ac:dyDescent="0.25">
      <c r="A7057" t="s">
        <v>2054</v>
      </c>
      <c r="I7057" s="285" t="s">
        <v>1870</v>
      </c>
      <c r="J7057" t="s">
        <v>782</v>
      </c>
      <c r="K7057" s="300">
        <v>818</v>
      </c>
      <c r="L7057" s="286">
        <f>ROWS(K$5:K7057)</f>
        <v>7053</v>
      </c>
      <c r="M7057" s="286" t="str">
        <f>IF(I7057='5.1'!$E$5,TXM!L7057,"")</f>
        <v/>
      </c>
      <c r="N7057" t="str">
        <f>IFERROR(SMALL($M$5:$M$8000,ROWS($M$5:M7057)),"")</f>
        <v/>
      </c>
      <c r="P7057" t="s">
        <v>2054</v>
      </c>
    </row>
    <row r="7058" spans="1:16" ht="14.4" customHeight="1" x14ac:dyDescent="0.25">
      <c r="A7058" t="s">
        <v>2054</v>
      </c>
      <c r="I7058" s="285" t="s">
        <v>1870</v>
      </c>
      <c r="J7058" t="s">
        <v>762</v>
      </c>
      <c r="K7058" s="300">
        <v>771</v>
      </c>
      <c r="L7058" s="286">
        <f>ROWS(K$5:K7058)</f>
        <v>7054</v>
      </c>
      <c r="M7058" s="286" t="str">
        <f>IF(I7058='5.1'!$E$5,TXM!L7058,"")</f>
        <v/>
      </c>
      <c r="N7058" t="str">
        <f>IFERROR(SMALL($M$5:$M$8000,ROWS($M$5:M7058)),"")</f>
        <v/>
      </c>
      <c r="P7058" t="s">
        <v>2054</v>
      </c>
    </row>
    <row r="7059" spans="1:16" ht="14.4" customHeight="1" x14ac:dyDescent="0.25">
      <c r="A7059" t="s">
        <v>2054</v>
      </c>
      <c r="I7059" s="285" t="s">
        <v>1870</v>
      </c>
      <c r="J7059" t="s">
        <v>707</v>
      </c>
      <c r="K7059" s="300">
        <v>496</v>
      </c>
      <c r="L7059" s="286">
        <f>ROWS(K$5:K7059)</f>
        <v>7055</v>
      </c>
      <c r="M7059" s="286" t="str">
        <f>IF(I7059='5.1'!$E$5,TXM!L7059,"")</f>
        <v/>
      </c>
      <c r="N7059" t="str">
        <f>IFERROR(SMALL($M$5:$M$8000,ROWS($M$5:M7059)),"")</f>
        <v/>
      </c>
      <c r="P7059" t="s">
        <v>2054</v>
      </c>
    </row>
    <row r="7060" spans="1:16" ht="14.4" customHeight="1" x14ac:dyDescent="0.25">
      <c r="A7060" t="s">
        <v>2054</v>
      </c>
      <c r="I7060" s="285" t="s">
        <v>1870</v>
      </c>
      <c r="J7060" t="s">
        <v>766</v>
      </c>
      <c r="K7060" s="300">
        <v>365</v>
      </c>
      <c r="L7060" s="286">
        <f>ROWS(K$5:K7060)</f>
        <v>7056</v>
      </c>
      <c r="M7060" s="286" t="str">
        <f>IF(I7060='5.1'!$E$5,TXM!L7060,"")</f>
        <v/>
      </c>
      <c r="N7060" t="str">
        <f>IFERROR(SMALL($M$5:$M$8000,ROWS($M$5:M7060)),"")</f>
        <v/>
      </c>
      <c r="P7060" t="s">
        <v>2054</v>
      </c>
    </row>
    <row r="7061" spans="1:16" ht="14.4" customHeight="1" x14ac:dyDescent="0.25">
      <c r="A7061" t="s">
        <v>2054</v>
      </c>
      <c r="I7061" s="285" t="s">
        <v>1870</v>
      </c>
      <c r="J7061" t="s">
        <v>821</v>
      </c>
      <c r="K7061" s="300">
        <v>152</v>
      </c>
      <c r="L7061" s="286">
        <f>ROWS(K$5:K7061)</f>
        <v>7057</v>
      </c>
      <c r="M7061" s="286" t="str">
        <f>IF(I7061='5.1'!$E$5,TXM!L7061,"")</f>
        <v/>
      </c>
      <c r="N7061" t="str">
        <f>IFERROR(SMALL($M$5:$M$8000,ROWS($M$5:M7061)),"")</f>
        <v/>
      </c>
      <c r="P7061" t="s">
        <v>2054</v>
      </c>
    </row>
    <row r="7062" spans="1:16" ht="14.4" customHeight="1" x14ac:dyDescent="0.25">
      <c r="A7062" t="s">
        <v>2054</v>
      </c>
      <c r="I7062" s="285" t="s">
        <v>1870</v>
      </c>
      <c r="J7062" t="s">
        <v>790</v>
      </c>
      <c r="K7062" s="300">
        <v>106</v>
      </c>
      <c r="L7062" s="286">
        <f>ROWS(K$5:K7062)</f>
        <v>7058</v>
      </c>
      <c r="M7062" s="286" t="str">
        <f>IF(I7062='5.1'!$E$5,TXM!L7062,"")</f>
        <v/>
      </c>
      <c r="N7062" t="str">
        <f>IFERROR(SMALL($M$5:$M$8000,ROWS($M$5:M7062)),"")</f>
        <v/>
      </c>
      <c r="P7062" t="s">
        <v>2054</v>
      </c>
    </row>
    <row r="7063" spans="1:16" ht="14.4" customHeight="1" x14ac:dyDescent="0.25">
      <c r="A7063" t="s">
        <v>2054</v>
      </c>
      <c r="I7063" s="285" t="s">
        <v>1870</v>
      </c>
      <c r="J7063" t="s">
        <v>760</v>
      </c>
      <c r="K7063" s="300">
        <v>98</v>
      </c>
      <c r="L7063" s="286">
        <f>ROWS(K$5:K7063)</f>
        <v>7059</v>
      </c>
      <c r="M7063" s="286" t="str">
        <f>IF(I7063='5.1'!$E$5,TXM!L7063,"")</f>
        <v/>
      </c>
      <c r="N7063" t="str">
        <f>IFERROR(SMALL($M$5:$M$8000,ROWS($M$5:M7063)),"")</f>
        <v/>
      </c>
      <c r="P7063" t="s">
        <v>2054</v>
      </c>
    </row>
    <row r="7064" spans="1:16" ht="14.4" customHeight="1" x14ac:dyDescent="0.25">
      <c r="A7064" t="s">
        <v>2054</v>
      </c>
      <c r="I7064" s="285" t="s">
        <v>1870</v>
      </c>
      <c r="J7064" t="s">
        <v>772</v>
      </c>
      <c r="K7064" s="300">
        <v>77</v>
      </c>
      <c r="L7064" s="286">
        <f>ROWS(K$5:K7064)</f>
        <v>7060</v>
      </c>
      <c r="M7064" s="286" t="str">
        <f>IF(I7064='5.1'!$E$5,TXM!L7064,"")</f>
        <v/>
      </c>
      <c r="N7064" t="str">
        <f>IFERROR(SMALL($M$5:$M$8000,ROWS($M$5:M7064)),"")</f>
        <v/>
      </c>
      <c r="P7064" t="s">
        <v>2054</v>
      </c>
    </row>
    <row r="7065" spans="1:16" ht="14.4" customHeight="1" x14ac:dyDescent="0.25">
      <c r="A7065" t="s">
        <v>2054</v>
      </c>
      <c r="I7065" s="285" t="s">
        <v>1870</v>
      </c>
      <c r="J7065" t="s">
        <v>764</v>
      </c>
      <c r="K7065" s="300">
        <v>74</v>
      </c>
      <c r="L7065" s="286">
        <f>ROWS(K$5:K7065)</f>
        <v>7061</v>
      </c>
      <c r="M7065" s="286" t="str">
        <f>IF(I7065='5.1'!$E$5,TXM!L7065,"")</f>
        <v/>
      </c>
      <c r="N7065" t="str">
        <f>IFERROR(SMALL($M$5:$M$8000,ROWS($M$5:M7065)),"")</f>
        <v/>
      </c>
      <c r="P7065" t="s">
        <v>2054</v>
      </c>
    </row>
    <row r="7066" spans="1:16" ht="14.4" customHeight="1" x14ac:dyDescent="0.25">
      <c r="A7066" t="s">
        <v>2054</v>
      </c>
      <c r="I7066" s="285" t="s">
        <v>1870</v>
      </c>
      <c r="J7066" t="s">
        <v>727</v>
      </c>
      <c r="K7066" s="300">
        <v>19</v>
      </c>
      <c r="L7066" s="286">
        <f>ROWS(K$5:K7066)</f>
        <v>7062</v>
      </c>
      <c r="M7066" s="286" t="str">
        <f>IF(I7066='5.1'!$E$5,TXM!L7066,"")</f>
        <v/>
      </c>
      <c r="N7066" t="str">
        <f>IFERROR(SMALL($M$5:$M$8000,ROWS($M$5:M7066)),"")</f>
        <v/>
      </c>
      <c r="P7066" t="s">
        <v>2054</v>
      </c>
    </row>
    <row r="7067" spans="1:16" ht="14.4" customHeight="1" x14ac:dyDescent="0.25">
      <c r="A7067" t="s">
        <v>2054</v>
      </c>
      <c r="I7067" s="285" t="s">
        <v>1870</v>
      </c>
      <c r="J7067" t="s">
        <v>1098</v>
      </c>
      <c r="K7067" s="300">
        <v>4</v>
      </c>
      <c r="L7067" s="286">
        <f>ROWS(K$5:K7067)</f>
        <v>7063</v>
      </c>
      <c r="M7067" s="286" t="str">
        <f>IF(I7067='5.1'!$E$5,TXM!L7067,"")</f>
        <v/>
      </c>
      <c r="N7067" t="str">
        <f>IFERROR(SMALL($M$5:$M$8000,ROWS($M$5:M7067)),"")</f>
        <v/>
      </c>
      <c r="P7067" t="s">
        <v>2054</v>
      </c>
    </row>
    <row r="7068" spans="1:16" ht="14.4" customHeight="1" x14ac:dyDescent="0.25">
      <c r="A7068" t="s">
        <v>2054</v>
      </c>
      <c r="I7068" s="285" t="s">
        <v>2041</v>
      </c>
      <c r="J7068" t="s">
        <v>806</v>
      </c>
      <c r="K7068" s="300">
        <v>40017</v>
      </c>
      <c r="L7068" s="286">
        <f>ROWS(K$5:K7068)</f>
        <v>7064</v>
      </c>
      <c r="M7068" s="286" t="str">
        <f>IF(I7068='5.1'!$E$5,TXM!L7068,"")</f>
        <v/>
      </c>
      <c r="N7068" t="str">
        <f>IFERROR(SMALL($M$5:$M$8000,ROWS($M$5:M7068)),"")</f>
        <v/>
      </c>
      <c r="P7068" t="s">
        <v>2054</v>
      </c>
    </row>
    <row r="7069" spans="1:16" ht="14.4" customHeight="1" x14ac:dyDescent="0.25">
      <c r="A7069" t="s">
        <v>2054</v>
      </c>
      <c r="I7069" s="285" t="s">
        <v>2041</v>
      </c>
      <c r="J7069" t="s">
        <v>997</v>
      </c>
      <c r="K7069" s="300">
        <v>18960</v>
      </c>
      <c r="L7069" s="286">
        <f>ROWS(K$5:K7069)</f>
        <v>7065</v>
      </c>
      <c r="M7069" s="286" t="str">
        <f>IF(I7069='5.1'!$E$5,TXM!L7069,"")</f>
        <v/>
      </c>
      <c r="N7069" t="str">
        <f>IFERROR(SMALL($M$5:$M$8000,ROWS($M$5:M7069)),"")</f>
        <v/>
      </c>
      <c r="P7069" t="s">
        <v>2054</v>
      </c>
    </row>
    <row r="7070" spans="1:16" ht="14.4" customHeight="1" x14ac:dyDescent="0.25">
      <c r="A7070" t="s">
        <v>2054</v>
      </c>
      <c r="I7070" s="285" t="s">
        <v>2041</v>
      </c>
      <c r="J7070" t="s">
        <v>1093</v>
      </c>
      <c r="K7070" s="300">
        <v>7656</v>
      </c>
      <c r="L7070" s="286">
        <f>ROWS(K$5:K7070)</f>
        <v>7066</v>
      </c>
      <c r="M7070" s="286" t="str">
        <f>IF(I7070='5.1'!$E$5,TXM!L7070,"")</f>
        <v/>
      </c>
      <c r="N7070" t="str">
        <f>IFERROR(SMALL($M$5:$M$8000,ROWS($M$5:M7070)),"")</f>
        <v/>
      </c>
      <c r="P7070" t="s">
        <v>2054</v>
      </c>
    </row>
    <row r="7071" spans="1:16" ht="14.4" customHeight="1" x14ac:dyDescent="0.25">
      <c r="A7071" t="s">
        <v>2054</v>
      </c>
      <c r="I7071" s="285" t="s">
        <v>2041</v>
      </c>
      <c r="J7071" t="s">
        <v>106</v>
      </c>
      <c r="K7071" s="300">
        <v>6950</v>
      </c>
      <c r="L7071" s="286">
        <f>ROWS(K$5:K7071)</f>
        <v>7067</v>
      </c>
      <c r="M7071" s="286" t="str">
        <f>IF(I7071='5.1'!$E$5,TXM!L7071,"")</f>
        <v/>
      </c>
      <c r="N7071" t="str">
        <f>IFERROR(SMALL($M$5:$M$8000,ROWS($M$5:M7071)),"")</f>
        <v/>
      </c>
      <c r="P7071" t="s">
        <v>2054</v>
      </c>
    </row>
    <row r="7072" spans="1:16" ht="14.4" customHeight="1" x14ac:dyDescent="0.25">
      <c r="A7072" t="s">
        <v>2054</v>
      </c>
      <c r="I7072" s="285" t="s">
        <v>2041</v>
      </c>
      <c r="J7072" t="s">
        <v>808</v>
      </c>
      <c r="K7072" s="300">
        <v>3867</v>
      </c>
      <c r="L7072" s="286">
        <f>ROWS(K$5:K7072)</f>
        <v>7068</v>
      </c>
      <c r="M7072" s="286" t="str">
        <f>IF(I7072='5.1'!$E$5,TXM!L7072,"")</f>
        <v/>
      </c>
      <c r="N7072" t="str">
        <f>IFERROR(SMALL($M$5:$M$8000,ROWS($M$5:M7072)),"")</f>
        <v/>
      </c>
      <c r="P7072" t="s">
        <v>2054</v>
      </c>
    </row>
    <row r="7073" spans="1:16" ht="14.4" customHeight="1" x14ac:dyDescent="0.25">
      <c r="A7073" t="s">
        <v>2054</v>
      </c>
      <c r="I7073" s="285" t="s">
        <v>2041</v>
      </c>
      <c r="J7073" t="s">
        <v>760</v>
      </c>
      <c r="K7073" s="300">
        <v>3026</v>
      </c>
      <c r="L7073" s="286">
        <f>ROWS(K$5:K7073)</f>
        <v>7069</v>
      </c>
      <c r="M7073" s="286" t="str">
        <f>IF(I7073='5.1'!$E$5,TXM!L7073,"")</f>
        <v/>
      </c>
      <c r="N7073" t="str">
        <f>IFERROR(SMALL($M$5:$M$8000,ROWS($M$5:M7073)),"")</f>
        <v/>
      </c>
      <c r="P7073" t="s">
        <v>2054</v>
      </c>
    </row>
    <row r="7074" spans="1:16" ht="14.4" customHeight="1" x14ac:dyDescent="0.25">
      <c r="A7074" t="s">
        <v>2054</v>
      </c>
      <c r="I7074" s="285" t="s">
        <v>2041</v>
      </c>
      <c r="J7074" t="s">
        <v>727</v>
      </c>
      <c r="K7074" s="300">
        <v>506</v>
      </c>
      <c r="L7074" s="286">
        <f>ROWS(K$5:K7074)</f>
        <v>7070</v>
      </c>
      <c r="M7074" s="286" t="str">
        <f>IF(I7074='5.1'!$E$5,TXM!L7074,"")</f>
        <v/>
      </c>
      <c r="N7074" t="str">
        <f>IFERROR(SMALL($M$5:$M$8000,ROWS($M$5:M7074)),"")</f>
        <v/>
      </c>
      <c r="P7074" t="s">
        <v>2054</v>
      </c>
    </row>
    <row r="7075" spans="1:16" ht="14.4" customHeight="1" x14ac:dyDescent="0.25">
      <c r="A7075" t="s">
        <v>2054</v>
      </c>
      <c r="I7075" s="285" t="s">
        <v>2041</v>
      </c>
      <c r="J7075" t="s">
        <v>1098</v>
      </c>
      <c r="K7075" s="300">
        <v>498</v>
      </c>
      <c r="L7075" s="286">
        <f>ROWS(K$5:K7075)</f>
        <v>7071</v>
      </c>
      <c r="M7075" s="286" t="str">
        <f>IF(I7075='5.1'!$E$5,TXM!L7075,"")</f>
        <v/>
      </c>
      <c r="N7075" t="str">
        <f>IFERROR(SMALL($M$5:$M$8000,ROWS($M$5:M7075)),"")</f>
        <v/>
      </c>
      <c r="P7075" t="s">
        <v>2054</v>
      </c>
    </row>
    <row r="7076" spans="1:16" ht="14.4" customHeight="1" x14ac:dyDescent="0.25">
      <c r="A7076" t="s">
        <v>2054</v>
      </c>
      <c r="I7076" s="285" t="s">
        <v>2041</v>
      </c>
      <c r="J7076" t="s">
        <v>715</v>
      </c>
      <c r="K7076" s="300">
        <v>194</v>
      </c>
      <c r="L7076" s="286">
        <f>ROWS(K$5:K7076)</f>
        <v>7072</v>
      </c>
      <c r="M7076" s="286" t="str">
        <f>IF(I7076='5.1'!$E$5,TXM!L7076,"")</f>
        <v/>
      </c>
      <c r="N7076" t="str">
        <f>IFERROR(SMALL($M$5:$M$8000,ROWS($M$5:M7076)),"")</f>
        <v/>
      </c>
      <c r="P7076" t="s">
        <v>2054</v>
      </c>
    </row>
    <row r="7077" spans="1:16" ht="14.4" customHeight="1" x14ac:dyDescent="0.25">
      <c r="A7077" t="s">
        <v>2054</v>
      </c>
      <c r="I7077" s="285" t="s">
        <v>2041</v>
      </c>
      <c r="J7077" t="s">
        <v>810</v>
      </c>
      <c r="K7077" s="300">
        <v>29</v>
      </c>
      <c r="L7077" s="286">
        <f>ROWS(K$5:K7077)</f>
        <v>7073</v>
      </c>
      <c r="M7077" s="286" t="str">
        <f>IF(I7077='5.1'!$E$5,TXM!L7077,"")</f>
        <v/>
      </c>
      <c r="N7077" t="str">
        <f>IFERROR(SMALL($M$5:$M$8000,ROWS($M$5:M7077)),"")</f>
        <v/>
      </c>
      <c r="P7077" t="s">
        <v>2054</v>
      </c>
    </row>
    <row r="7078" spans="1:16" ht="14.4" customHeight="1" x14ac:dyDescent="0.25">
      <c r="A7078" t="s">
        <v>2054</v>
      </c>
      <c r="I7078" s="285" t="s">
        <v>1871</v>
      </c>
      <c r="J7078" t="s">
        <v>1096</v>
      </c>
      <c r="K7078" s="300">
        <v>1150333859</v>
      </c>
      <c r="L7078" s="286">
        <f>ROWS(K$5:K7078)</f>
        <v>7074</v>
      </c>
      <c r="M7078" s="286" t="str">
        <f>IF(I7078='5.1'!$E$5,TXM!L7078,"")</f>
        <v/>
      </c>
      <c r="N7078" t="str">
        <f>IFERROR(SMALL($M$5:$M$8000,ROWS($M$5:M7078)),"")</f>
        <v/>
      </c>
      <c r="P7078" t="s">
        <v>2054</v>
      </c>
    </row>
    <row r="7079" spans="1:16" ht="14.4" customHeight="1" x14ac:dyDescent="0.25">
      <c r="A7079" t="s">
        <v>2054</v>
      </c>
      <c r="I7079" s="285" t="s">
        <v>1871</v>
      </c>
      <c r="J7079" t="s">
        <v>113</v>
      </c>
      <c r="K7079" s="300">
        <v>1082038657</v>
      </c>
      <c r="L7079" s="286">
        <f>ROWS(K$5:K7079)</f>
        <v>7075</v>
      </c>
      <c r="M7079" s="286" t="str">
        <f>IF(I7079='5.1'!$E$5,TXM!L7079,"")</f>
        <v/>
      </c>
      <c r="N7079" t="str">
        <f>IFERROR(SMALL($M$5:$M$8000,ROWS($M$5:M7079)),"")</f>
        <v/>
      </c>
      <c r="P7079" t="s">
        <v>2054</v>
      </c>
    </row>
    <row r="7080" spans="1:16" ht="14.4" customHeight="1" x14ac:dyDescent="0.25">
      <c r="A7080" t="s">
        <v>2054</v>
      </c>
      <c r="I7080" s="285" t="s">
        <v>1871</v>
      </c>
      <c r="J7080" t="s">
        <v>808</v>
      </c>
      <c r="K7080" s="300">
        <v>986876054</v>
      </c>
      <c r="L7080" s="286">
        <f>ROWS(K$5:K7080)</f>
        <v>7076</v>
      </c>
      <c r="M7080" s="286" t="str">
        <f>IF(I7080='5.1'!$E$5,TXM!L7080,"")</f>
        <v/>
      </c>
      <c r="N7080" t="str">
        <f>IFERROR(SMALL($M$5:$M$8000,ROWS($M$5:M7080)),"")</f>
        <v/>
      </c>
      <c r="P7080" t="s">
        <v>2054</v>
      </c>
    </row>
    <row r="7081" spans="1:16" ht="14.4" customHeight="1" x14ac:dyDescent="0.25">
      <c r="A7081" t="s">
        <v>2054</v>
      </c>
      <c r="I7081" s="285" t="s">
        <v>1871</v>
      </c>
      <c r="J7081" t="s">
        <v>806</v>
      </c>
      <c r="K7081" s="300">
        <v>741243841</v>
      </c>
      <c r="L7081" s="286">
        <f>ROWS(K$5:K7081)</f>
        <v>7077</v>
      </c>
      <c r="M7081" s="286" t="str">
        <f>IF(I7081='5.1'!$E$5,TXM!L7081,"")</f>
        <v/>
      </c>
      <c r="N7081" t="str">
        <f>IFERROR(SMALL($M$5:$M$8000,ROWS($M$5:M7081)),"")</f>
        <v/>
      </c>
      <c r="P7081" t="s">
        <v>2054</v>
      </c>
    </row>
    <row r="7082" spans="1:16" ht="14.4" customHeight="1" x14ac:dyDescent="0.25">
      <c r="A7082" t="s">
        <v>2054</v>
      </c>
      <c r="I7082" s="285" t="s">
        <v>1871</v>
      </c>
      <c r="J7082" t="s">
        <v>786</v>
      </c>
      <c r="K7082" s="300">
        <v>585283936</v>
      </c>
      <c r="L7082" s="286">
        <f>ROWS(K$5:K7082)</f>
        <v>7078</v>
      </c>
      <c r="M7082" s="286" t="str">
        <f>IF(I7082='5.1'!$E$5,TXM!L7082,"")</f>
        <v/>
      </c>
      <c r="N7082" t="str">
        <f>IFERROR(SMALL($M$5:$M$8000,ROWS($M$5:M7082)),"")</f>
        <v/>
      </c>
      <c r="P7082" t="s">
        <v>2054</v>
      </c>
    </row>
    <row r="7083" spans="1:16" ht="14.4" customHeight="1" x14ac:dyDescent="0.25">
      <c r="A7083" t="s">
        <v>2054</v>
      </c>
      <c r="I7083" s="285" t="s">
        <v>1871</v>
      </c>
      <c r="J7083" t="s">
        <v>719</v>
      </c>
      <c r="K7083" s="300">
        <v>304210662</v>
      </c>
      <c r="L7083" s="286">
        <f>ROWS(K$5:K7083)</f>
        <v>7079</v>
      </c>
      <c r="M7083" s="286" t="str">
        <f>IF(I7083='5.1'!$E$5,TXM!L7083,"")</f>
        <v/>
      </c>
      <c r="N7083" t="str">
        <f>IFERROR(SMALL($M$5:$M$8000,ROWS($M$5:M7083)),"")</f>
        <v/>
      </c>
      <c r="P7083" t="s">
        <v>2054</v>
      </c>
    </row>
    <row r="7084" spans="1:16" ht="14.4" customHeight="1" x14ac:dyDescent="0.25">
      <c r="A7084" t="s">
        <v>2054</v>
      </c>
      <c r="I7084" s="285" t="s">
        <v>1871</v>
      </c>
      <c r="J7084" t="s">
        <v>114</v>
      </c>
      <c r="K7084" s="300">
        <v>189814161</v>
      </c>
      <c r="L7084" s="286">
        <f>ROWS(K$5:K7084)</f>
        <v>7080</v>
      </c>
      <c r="M7084" s="286" t="str">
        <f>IF(I7084='5.1'!$E$5,TXM!L7084,"")</f>
        <v/>
      </c>
      <c r="N7084" t="str">
        <f>IFERROR(SMALL($M$5:$M$8000,ROWS($M$5:M7084)),"")</f>
        <v/>
      </c>
      <c r="P7084" t="s">
        <v>2054</v>
      </c>
    </row>
    <row r="7085" spans="1:16" ht="14.4" customHeight="1" x14ac:dyDescent="0.25">
      <c r="A7085" t="s">
        <v>2054</v>
      </c>
      <c r="I7085" s="285" t="s">
        <v>1871</v>
      </c>
      <c r="J7085" t="s">
        <v>1093</v>
      </c>
      <c r="K7085" s="300">
        <v>188437420</v>
      </c>
      <c r="L7085" s="286">
        <f>ROWS(K$5:K7085)</f>
        <v>7081</v>
      </c>
      <c r="M7085" s="286" t="str">
        <f>IF(I7085='5.1'!$E$5,TXM!L7085,"")</f>
        <v/>
      </c>
      <c r="N7085" t="str">
        <f>IFERROR(SMALL($M$5:$M$8000,ROWS($M$5:M7085)),"")</f>
        <v/>
      </c>
      <c r="P7085" t="s">
        <v>2054</v>
      </c>
    </row>
    <row r="7086" spans="1:16" ht="14.4" customHeight="1" x14ac:dyDescent="0.25">
      <c r="A7086" t="s">
        <v>2054</v>
      </c>
      <c r="I7086" s="285" t="s">
        <v>1871</v>
      </c>
      <c r="J7086" t="s">
        <v>715</v>
      </c>
      <c r="K7086" s="300">
        <v>121798845</v>
      </c>
      <c r="L7086" s="286">
        <f>ROWS(K$5:K7086)</f>
        <v>7082</v>
      </c>
      <c r="M7086" s="286" t="str">
        <f>IF(I7086='5.1'!$E$5,TXM!L7086,"")</f>
        <v/>
      </c>
      <c r="N7086" t="str">
        <f>IFERROR(SMALL($M$5:$M$8000,ROWS($M$5:M7086)),"")</f>
        <v/>
      </c>
      <c r="P7086" t="s">
        <v>2054</v>
      </c>
    </row>
    <row r="7087" spans="1:16" ht="14.4" customHeight="1" x14ac:dyDescent="0.25">
      <c r="A7087" t="s">
        <v>2054</v>
      </c>
      <c r="I7087" s="285" t="s">
        <v>1871</v>
      </c>
      <c r="J7087" t="s">
        <v>1081</v>
      </c>
      <c r="K7087" s="300">
        <v>115201728</v>
      </c>
      <c r="L7087" s="286">
        <f>ROWS(K$5:K7087)</f>
        <v>7083</v>
      </c>
      <c r="M7087" s="286" t="str">
        <f>IF(I7087='5.1'!$E$5,TXM!L7087,"")</f>
        <v/>
      </c>
      <c r="N7087" t="str">
        <f>IFERROR(SMALL($M$5:$M$8000,ROWS($M$5:M7087)),"")</f>
        <v/>
      </c>
      <c r="P7087" t="s">
        <v>2054</v>
      </c>
    </row>
    <row r="7088" spans="1:16" ht="14.4" customHeight="1" x14ac:dyDescent="0.25">
      <c r="A7088" t="s">
        <v>2054</v>
      </c>
      <c r="I7088" s="285" t="s">
        <v>1871</v>
      </c>
      <c r="J7088" t="s">
        <v>117</v>
      </c>
      <c r="K7088" s="300">
        <v>112880639</v>
      </c>
      <c r="L7088" s="286">
        <f>ROWS(K$5:K7088)</f>
        <v>7084</v>
      </c>
      <c r="M7088" s="286" t="str">
        <f>IF(I7088='5.1'!$E$5,TXM!L7088,"")</f>
        <v/>
      </c>
      <c r="N7088" t="str">
        <f>IFERROR(SMALL($M$5:$M$8000,ROWS($M$5:M7088)),"")</f>
        <v/>
      </c>
      <c r="P7088" t="s">
        <v>2054</v>
      </c>
    </row>
    <row r="7089" spans="1:16" ht="14.4" customHeight="1" x14ac:dyDescent="0.25">
      <c r="A7089" t="s">
        <v>2054</v>
      </c>
      <c r="I7089" s="285" t="s">
        <v>1871</v>
      </c>
      <c r="J7089" t="s">
        <v>1080</v>
      </c>
      <c r="K7089" s="300">
        <v>106943812</v>
      </c>
      <c r="L7089" s="286">
        <f>ROWS(K$5:K7089)</f>
        <v>7085</v>
      </c>
      <c r="M7089" s="286" t="str">
        <f>IF(I7089='5.1'!$E$5,TXM!L7089,"")</f>
        <v/>
      </c>
      <c r="N7089" t="str">
        <f>IFERROR(SMALL($M$5:$M$8000,ROWS($M$5:M7089)),"")</f>
        <v/>
      </c>
      <c r="P7089" t="s">
        <v>2054</v>
      </c>
    </row>
    <row r="7090" spans="1:16" ht="14.4" customHeight="1" x14ac:dyDescent="0.25">
      <c r="A7090" t="s">
        <v>2054</v>
      </c>
      <c r="I7090" s="285" t="s">
        <v>1871</v>
      </c>
      <c r="J7090" t="s">
        <v>814</v>
      </c>
      <c r="K7090" s="300">
        <v>103094307</v>
      </c>
      <c r="L7090" s="286">
        <f>ROWS(K$5:K7090)</f>
        <v>7086</v>
      </c>
      <c r="M7090" s="286" t="str">
        <f>IF(I7090='5.1'!$E$5,TXM!L7090,"")</f>
        <v/>
      </c>
      <c r="N7090" t="str">
        <f>IFERROR(SMALL($M$5:$M$8000,ROWS($M$5:M7090)),"")</f>
        <v/>
      </c>
      <c r="P7090" t="s">
        <v>2054</v>
      </c>
    </row>
    <row r="7091" spans="1:16" ht="14.4" customHeight="1" x14ac:dyDescent="0.25">
      <c r="A7091" t="s">
        <v>2054</v>
      </c>
      <c r="I7091" s="285" t="s">
        <v>1871</v>
      </c>
      <c r="J7091" t="s">
        <v>119</v>
      </c>
      <c r="K7091" s="300">
        <v>102250637</v>
      </c>
      <c r="L7091" s="286">
        <f>ROWS(K$5:K7091)</f>
        <v>7087</v>
      </c>
      <c r="M7091" s="286" t="str">
        <f>IF(I7091='5.1'!$E$5,TXM!L7091,"")</f>
        <v/>
      </c>
      <c r="N7091" t="str">
        <f>IFERROR(SMALL($M$5:$M$8000,ROWS($M$5:M7091)),"")</f>
        <v/>
      </c>
      <c r="P7091" t="s">
        <v>2054</v>
      </c>
    </row>
    <row r="7092" spans="1:16" ht="14.4" customHeight="1" x14ac:dyDescent="0.25">
      <c r="A7092" t="s">
        <v>2054</v>
      </c>
      <c r="I7092" s="285" t="s">
        <v>1871</v>
      </c>
      <c r="J7092" t="s">
        <v>116</v>
      </c>
      <c r="K7092" s="300">
        <v>101274414</v>
      </c>
      <c r="L7092" s="286">
        <f>ROWS(K$5:K7092)</f>
        <v>7088</v>
      </c>
      <c r="M7092" s="286" t="str">
        <f>IF(I7092='5.1'!$E$5,TXM!L7092,"")</f>
        <v/>
      </c>
      <c r="N7092" t="str">
        <f>IFERROR(SMALL($M$5:$M$8000,ROWS($M$5:M7092)),"")</f>
        <v/>
      </c>
      <c r="P7092" t="s">
        <v>2054</v>
      </c>
    </row>
    <row r="7093" spans="1:16" ht="14.4" customHeight="1" x14ac:dyDescent="0.25">
      <c r="A7093" t="s">
        <v>2054</v>
      </c>
      <c r="I7093" s="285" t="s">
        <v>1871</v>
      </c>
      <c r="J7093" t="s">
        <v>1082</v>
      </c>
      <c r="K7093" s="300">
        <v>81941843</v>
      </c>
      <c r="L7093" s="286">
        <f>ROWS(K$5:K7093)</f>
        <v>7089</v>
      </c>
      <c r="M7093" s="286" t="str">
        <f>IF(I7093='5.1'!$E$5,TXM!L7093,"")</f>
        <v/>
      </c>
      <c r="N7093" t="str">
        <f>IFERROR(SMALL($M$5:$M$8000,ROWS($M$5:M7093)),"")</f>
        <v/>
      </c>
      <c r="P7093" t="s">
        <v>2054</v>
      </c>
    </row>
    <row r="7094" spans="1:16" ht="14.4" customHeight="1" x14ac:dyDescent="0.25">
      <c r="A7094" t="s">
        <v>2054</v>
      </c>
      <c r="I7094" s="285" t="s">
        <v>1871</v>
      </c>
      <c r="J7094" t="s">
        <v>784</v>
      </c>
      <c r="K7094" s="300">
        <v>69987829</v>
      </c>
      <c r="L7094" s="286">
        <f>ROWS(K$5:K7094)</f>
        <v>7090</v>
      </c>
      <c r="M7094" s="286" t="str">
        <f>IF(I7094='5.1'!$E$5,TXM!L7094,"")</f>
        <v/>
      </c>
      <c r="N7094" t="str">
        <f>IFERROR(SMALL($M$5:$M$8000,ROWS($M$5:M7094)),"")</f>
        <v/>
      </c>
      <c r="P7094" t="s">
        <v>2054</v>
      </c>
    </row>
    <row r="7095" spans="1:16" ht="14.4" customHeight="1" x14ac:dyDescent="0.25">
      <c r="A7095" t="s">
        <v>2054</v>
      </c>
      <c r="I7095" s="285" t="s">
        <v>1871</v>
      </c>
      <c r="J7095" t="s">
        <v>1079</v>
      </c>
      <c r="K7095" s="300">
        <v>67054241</v>
      </c>
      <c r="L7095" s="286">
        <f>ROWS(K$5:K7095)</f>
        <v>7091</v>
      </c>
      <c r="M7095" s="286" t="str">
        <f>IF(I7095='5.1'!$E$5,TXM!L7095,"")</f>
        <v/>
      </c>
      <c r="N7095" t="str">
        <f>IFERROR(SMALL($M$5:$M$8000,ROWS($M$5:M7095)),"")</f>
        <v/>
      </c>
      <c r="P7095" t="s">
        <v>2054</v>
      </c>
    </row>
    <row r="7096" spans="1:16" ht="14.4" customHeight="1" x14ac:dyDescent="0.25">
      <c r="A7096" t="s">
        <v>2054</v>
      </c>
      <c r="I7096" s="285" t="s">
        <v>1871</v>
      </c>
      <c r="J7096" t="s">
        <v>810</v>
      </c>
      <c r="K7096" s="300">
        <v>54219798</v>
      </c>
      <c r="L7096" s="286">
        <f>ROWS(K$5:K7096)</f>
        <v>7092</v>
      </c>
      <c r="M7096" s="286" t="str">
        <f>IF(I7096='5.1'!$E$5,TXM!L7096,"")</f>
        <v/>
      </c>
      <c r="N7096" t="str">
        <f>IFERROR(SMALL($M$5:$M$8000,ROWS($M$5:M7096)),"")</f>
        <v/>
      </c>
      <c r="P7096" t="s">
        <v>2054</v>
      </c>
    </row>
    <row r="7097" spans="1:16" ht="14.4" customHeight="1" x14ac:dyDescent="0.25">
      <c r="A7097" t="s">
        <v>2054</v>
      </c>
      <c r="I7097" s="285" t="s">
        <v>1871</v>
      </c>
      <c r="J7097" t="s">
        <v>780</v>
      </c>
      <c r="K7097" s="300">
        <v>53839512</v>
      </c>
      <c r="L7097" s="286">
        <f>ROWS(K$5:K7097)</f>
        <v>7093</v>
      </c>
      <c r="M7097" s="286" t="str">
        <f>IF(I7097='5.1'!$E$5,TXM!L7097,"")</f>
        <v/>
      </c>
      <c r="N7097" t="str">
        <f>IFERROR(SMALL($M$5:$M$8000,ROWS($M$5:M7097)),"")</f>
        <v/>
      </c>
      <c r="P7097" t="s">
        <v>2054</v>
      </c>
    </row>
    <row r="7098" spans="1:16" ht="14.4" customHeight="1" x14ac:dyDescent="0.25">
      <c r="A7098" t="s">
        <v>2054</v>
      </c>
      <c r="I7098" s="285" t="s">
        <v>1871</v>
      </c>
      <c r="J7098" t="s">
        <v>707</v>
      </c>
      <c r="K7098" s="300">
        <v>49433589</v>
      </c>
      <c r="L7098" s="286">
        <f>ROWS(K$5:K7098)</f>
        <v>7094</v>
      </c>
      <c r="M7098" s="286" t="str">
        <f>IF(I7098='5.1'!$E$5,TXM!L7098,"")</f>
        <v/>
      </c>
      <c r="N7098" t="str">
        <f>IFERROR(SMALL($M$5:$M$8000,ROWS($M$5:M7098)),"")</f>
        <v/>
      </c>
      <c r="P7098" t="s">
        <v>2054</v>
      </c>
    </row>
    <row r="7099" spans="1:16" ht="14.4" customHeight="1" x14ac:dyDescent="0.25">
      <c r="A7099" t="s">
        <v>2054</v>
      </c>
      <c r="I7099" s="285" t="s">
        <v>1871</v>
      </c>
      <c r="J7099" t="s">
        <v>725</v>
      </c>
      <c r="K7099" s="300">
        <v>48986702</v>
      </c>
      <c r="L7099" s="286">
        <f>ROWS(K$5:K7099)</f>
        <v>7095</v>
      </c>
      <c r="M7099" s="286" t="str">
        <f>IF(I7099='5.1'!$E$5,TXM!L7099,"")</f>
        <v/>
      </c>
      <c r="N7099" t="str">
        <f>IFERROR(SMALL($M$5:$M$8000,ROWS($M$5:M7099)),"")</f>
        <v/>
      </c>
      <c r="P7099" t="s">
        <v>2054</v>
      </c>
    </row>
    <row r="7100" spans="1:16" ht="14.4" customHeight="1" x14ac:dyDescent="0.25">
      <c r="A7100" t="s">
        <v>2054</v>
      </c>
      <c r="I7100" s="285" t="s">
        <v>1871</v>
      </c>
      <c r="J7100" t="s">
        <v>102</v>
      </c>
      <c r="K7100" s="300">
        <v>48892604</v>
      </c>
      <c r="L7100" s="286">
        <f>ROWS(K$5:K7100)</f>
        <v>7096</v>
      </c>
      <c r="M7100" s="286" t="str">
        <f>IF(I7100='5.1'!$E$5,TXM!L7100,"")</f>
        <v/>
      </c>
      <c r="N7100" t="str">
        <f>IFERROR(SMALL($M$5:$M$8000,ROWS($M$5:M7100)),"")</f>
        <v/>
      </c>
      <c r="P7100" t="s">
        <v>2054</v>
      </c>
    </row>
    <row r="7101" spans="1:16" ht="14.4" customHeight="1" x14ac:dyDescent="0.25">
      <c r="A7101" t="s">
        <v>2054</v>
      </c>
      <c r="I7101" s="285" t="s">
        <v>1871</v>
      </c>
      <c r="J7101" t="s">
        <v>804</v>
      </c>
      <c r="K7101" s="300">
        <v>41590767</v>
      </c>
      <c r="L7101" s="286">
        <f>ROWS(K$5:K7101)</f>
        <v>7097</v>
      </c>
      <c r="M7101" s="286" t="str">
        <f>IF(I7101='5.1'!$E$5,TXM!L7101,"")</f>
        <v/>
      </c>
      <c r="N7101" t="str">
        <f>IFERROR(SMALL($M$5:$M$8000,ROWS($M$5:M7101)),"")</f>
        <v/>
      </c>
      <c r="P7101" t="s">
        <v>2054</v>
      </c>
    </row>
    <row r="7102" spans="1:16" ht="14.4" customHeight="1" x14ac:dyDescent="0.25">
      <c r="A7102" t="s">
        <v>2054</v>
      </c>
      <c r="I7102" s="285" t="s">
        <v>1871</v>
      </c>
      <c r="J7102" t="s">
        <v>109</v>
      </c>
      <c r="K7102" s="300">
        <v>30008599</v>
      </c>
      <c r="L7102" s="286">
        <f>ROWS(K$5:K7102)</f>
        <v>7098</v>
      </c>
      <c r="M7102" s="286" t="str">
        <f>IF(I7102='5.1'!$E$5,TXM!L7102,"")</f>
        <v/>
      </c>
      <c r="N7102" t="str">
        <f>IFERROR(SMALL($M$5:$M$8000,ROWS($M$5:M7102)),"")</f>
        <v/>
      </c>
      <c r="P7102" t="s">
        <v>2054</v>
      </c>
    </row>
    <row r="7103" spans="1:16" ht="14.4" customHeight="1" x14ac:dyDescent="0.25">
      <c r="A7103" t="s">
        <v>2054</v>
      </c>
      <c r="I7103" s="285" t="s">
        <v>1871</v>
      </c>
      <c r="J7103" t="s">
        <v>1086</v>
      </c>
      <c r="K7103" s="300">
        <v>28793928</v>
      </c>
      <c r="L7103" s="286">
        <f>ROWS(K$5:K7103)</f>
        <v>7099</v>
      </c>
      <c r="M7103" s="286" t="str">
        <f>IF(I7103='5.1'!$E$5,TXM!L7103,"")</f>
        <v/>
      </c>
      <c r="N7103" t="str">
        <f>IFERROR(SMALL($M$5:$M$8000,ROWS($M$5:M7103)),"")</f>
        <v/>
      </c>
      <c r="P7103" t="s">
        <v>2054</v>
      </c>
    </row>
    <row r="7104" spans="1:16" ht="14.4" customHeight="1" x14ac:dyDescent="0.25">
      <c r="A7104" t="s">
        <v>2054</v>
      </c>
      <c r="I7104" s="285" t="s">
        <v>1871</v>
      </c>
      <c r="J7104" t="s">
        <v>997</v>
      </c>
      <c r="K7104" s="300">
        <v>23565268</v>
      </c>
      <c r="L7104" s="286">
        <f>ROWS(K$5:K7104)</f>
        <v>7100</v>
      </c>
      <c r="M7104" s="286" t="str">
        <f>IF(I7104='5.1'!$E$5,TXM!L7104,"")</f>
        <v/>
      </c>
      <c r="N7104" t="str">
        <f>IFERROR(SMALL($M$5:$M$8000,ROWS($M$5:M7104)),"")</f>
        <v/>
      </c>
      <c r="P7104" t="s">
        <v>2054</v>
      </c>
    </row>
    <row r="7105" spans="1:16" ht="14.4" customHeight="1" x14ac:dyDescent="0.25">
      <c r="A7105" t="s">
        <v>2054</v>
      </c>
      <c r="I7105" s="285" t="s">
        <v>1871</v>
      </c>
      <c r="J7105" t="s">
        <v>199</v>
      </c>
      <c r="K7105" s="300">
        <v>16360852</v>
      </c>
      <c r="L7105" s="286">
        <f>ROWS(K$5:K7105)</f>
        <v>7101</v>
      </c>
      <c r="M7105" s="286" t="str">
        <f>IF(I7105='5.1'!$E$5,TXM!L7105,"")</f>
        <v/>
      </c>
      <c r="N7105" t="str">
        <f>IFERROR(SMALL($M$5:$M$8000,ROWS($M$5:M7105)),"")</f>
        <v/>
      </c>
      <c r="P7105" t="s">
        <v>2054</v>
      </c>
    </row>
    <row r="7106" spans="1:16" ht="14.4" customHeight="1" x14ac:dyDescent="0.25">
      <c r="A7106" t="s">
        <v>2054</v>
      </c>
      <c r="I7106" s="285" t="s">
        <v>1871</v>
      </c>
      <c r="J7106" t="s">
        <v>782</v>
      </c>
      <c r="K7106" s="300">
        <v>15617441</v>
      </c>
      <c r="L7106" s="286">
        <f>ROWS(K$5:K7106)</f>
        <v>7102</v>
      </c>
      <c r="M7106" s="286" t="str">
        <f>IF(I7106='5.1'!$E$5,TXM!L7106,"")</f>
        <v/>
      </c>
      <c r="N7106" t="str">
        <f>IFERROR(SMALL($M$5:$M$8000,ROWS($M$5:M7106)),"")</f>
        <v/>
      </c>
      <c r="P7106" t="s">
        <v>2054</v>
      </c>
    </row>
    <row r="7107" spans="1:16" ht="14.4" customHeight="1" x14ac:dyDescent="0.25">
      <c r="A7107" t="s">
        <v>2054</v>
      </c>
      <c r="I7107" s="285" t="s">
        <v>1871</v>
      </c>
      <c r="J7107" t="s">
        <v>790</v>
      </c>
      <c r="K7107" s="300">
        <v>14808796</v>
      </c>
      <c r="L7107" s="286">
        <f>ROWS(K$5:K7107)</f>
        <v>7103</v>
      </c>
      <c r="M7107" s="286" t="str">
        <f>IF(I7107='5.1'!$E$5,TXM!L7107,"")</f>
        <v/>
      </c>
      <c r="N7107" t="str">
        <f>IFERROR(SMALL($M$5:$M$8000,ROWS($M$5:M7107)),"")</f>
        <v/>
      </c>
      <c r="P7107" t="s">
        <v>2054</v>
      </c>
    </row>
    <row r="7108" spans="1:16" ht="14.4" customHeight="1" x14ac:dyDescent="0.25">
      <c r="A7108" t="s">
        <v>2054</v>
      </c>
      <c r="I7108" s="285" t="s">
        <v>1871</v>
      </c>
      <c r="J7108" t="s">
        <v>723</v>
      </c>
      <c r="K7108" s="300">
        <v>14693457</v>
      </c>
      <c r="L7108" s="286">
        <f>ROWS(K$5:K7108)</f>
        <v>7104</v>
      </c>
      <c r="M7108" s="286" t="str">
        <f>IF(I7108='5.1'!$E$5,TXM!L7108,"")</f>
        <v/>
      </c>
      <c r="N7108" t="str">
        <f>IFERROR(SMALL($M$5:$M$8000,ROWS($M$5:M7108)),"")</f>
        <v/>
      </c>
      <c r="P7108" t="s">
        <v>2054</v>
      </c>
    </row>
    <row r="7109" spans="1:16" ht="14.4" customHeight="1" x14ac:dyDescent="0.25">
      <c r="A7109" t="s">
        <v>2054</v>
      </c>
      <c r="I7109" s="285" t="s">
        <v>1871</v>
      </c>
      <c r="J7109" t="s">
        <v>727</v>
      </c>
      <c r="K7109" s="300">
        <v>13905549</v>
      </c>
      <c r="L7109" s="286">
        <f>ROWS(K$5:K7109)</f>
        <v>7105</v>
      </c>
      <c r="M7109" s="286" t="str">
        <f>IF(I7109='5.1'!$E$5,TXM!L7109,"")</f>
        <v/>
      </c>
      <c r="N7109" t="str">
        <f>IFERROR(SMALL($M$5:$M$8000,ROWS($M$5:M7109)),"")</f>
        <v/>
      </c>
      <c r="P7109" t="s">
        <v>2054</v>
      </c>
    </row>
    <row r="7110" spans="1:16" ht="14.4" customHeight="1" x14ac:dyDescent="0.25">
      <c r="A7110" t="s">
        <v>2054</v>
      </c>
      <c r="I7110" s="285" t="s">
        <v>1871</v>
      </c>
      <c r="J7110" t="s">
        <v>1090</v>
      </c>
      <c r="K7110" s="300">
        <v>13077050</v>
      </c>
      <c r="L7110" s="286">
        <f>ROWS(K$5:K7110)</f>
        <v>7106</v>
      </c>
      <c r="M7110" s="286" t="str">
        <f>IF(I7110='5.1'!$E$5,TXM!L7110,"")</f>
        <v/>
      </c>
      <c r="N7110" t="str">
        <f>IFERROR(SMALL($M$5:$M$8000,ROWS($M$5:M7110)),"")</f>
        <v/>
      </c>
      <c r="P7110" t="s">
        <v>2054</v>
      </c>
    </row>
    <row r="7111" spans="1:16" ht="14.4" customHeight="1" x14ac:dyDescent="0.25">
      <c r="A7111" t="s">
        <v>2054</v>
      </c>
      <c r="I7111" s="285" t="s">
        <v>1871</v>
      </c>
      <c r="J7111" t="s">
        <v>717</v>
      </c>
      <c r="K7111" s="300">
        <v>12544564</v>
      </c>
      <c r="L7111" s="286">
        <f>ROWS(K$5:K7111)</f>
        <v>7107</v>
      </c>
      <c r="M7111" s="286" t="str">
        <f>IF(I7111='5.1'!$E$5,TXM!L7111,"")</f>
        <v/>
      </c>
      <c r="N7111" t="str">
        <f>IFERROR(SMALL($M$5:$M$8000,ROWS($M$5:M7111)),"")</f>
        <v/>
      </c>
      <c r="P7111" t="s">
        <v>2054</v>
      </c>
    </row>
    <row r="7112" spans="1:16" ht="14.4" customHeight="1" x14ac:dyDescent="0.25">
      <c r="A7112" t="s">
        <v>2054</v>
      </c>
      <c r="I7112" s="285" t="s">
        <v>1871</v>
      </c>
      <c r="J7112" t="s">
        <v>713</v>
      </c>
      <c r="K7112" s="300">
        <v>10237504</v>
      </c>
      <c r="L7112" s="286">
        <f>ROWS(K$5:K7112)</f>
        <v>7108</v>
      </c>
      <c r="M7112" s="286" t="str">
        <f>IF(I7112='5.1'!$E$5,TXM!L7112,"")</f>
        <v/>
      </c>
      <c r="N7112" t="str">
        <f>IFERROR(SMALL($M$5:$M$8000,ROWS($M$5:M7112)),"")</f>
        <v/>
      </c>
      <c r="P7112" t="s">
        <v>2054</v>
      </c>
    </row>
    <row r="7113" spans="1:16" ht="14.4" customHeight="1" x14ac:dyDescent="0.25">
      <c r="A7113" t="s">
        <v>2054</v>
      </c>
      <c r="I7113" s="285" t="s">
        <v>1871</v>
      </c>
      <c r="J7113" t="s">
        <v>1091</v>
      </c>
      <c r="K7113" s="300">
        <v>9076974</v>
      </c>
      <c r="L7113" s="286">
        <f>ROWS(K$5:K7113)</f>
        <v>7109</v>
      </c>
      <c r="M7113" s="286" t="str">
        <f>IF(I7113='5.1'!$E$5,TXM!L7113,"")</f>
        <v/>
      </c>
      <c r="N7113" t="str">
        <f>IFERROR(SMALL($M$5:$M$8000,ROWS($M$5:M7113)),"")</f>
        <v/>
      </c>
      <c r="P7113" t="s">
        <v>2054</v>
      </c>
    </row>
    <row r="7114" spans="1:16" ht="14.4" customHeight="1" x14ac:dyDescent="0.25">
      <c r="A7114" t="s">
        <v>2054</v>
      </c>
      <c r="I7114" s="285" t="s">
        <v>1871</v>
      </c>
      <c r="J7114" t="s">
        <v>802</v>
      </c>
      <c r="K7114" s="300">
        <v>7626921</v>
      </c>
      <c r="L7114" s="286">
        <f>ROWS(K$5:K7114)</f>
        <v>7110</v>
      </c>
      <c r="M7114" s="286" t="str">
        <f>IF(I7114='5.1'!$E$5,TXM!L7114,"")</f>
        <v/>
      </c>
      <c r="N7114" t="str">
        <f>IFERROR(SMALL($M$5:$M$8000,ROWS($M$5:M7114)),"")</f>
        <v/>
      </c>
      <c r="P7114" t="s">
        <v>2054</v>
      </c>
    </row>
    <row r="7115" spans="1:16" ht="14.4" customHeight="1" x14ac:dyDescent="0.25">
      <c r="A7115" t="s">
        <v>2054</v>
      </c>
      <c r="I7115" s="285" t="s">
        <v>1871</v>
      </c>
      <c r="J7115" t="s">
        <v>118</v>
      </c>
      <c r="K7115" s="300">
        <v>7531496</v>
      </c>
      <c r="L7115" s="286">
        <f>ROWS(K$5:K7115)</f>
        <v>7111</v>
      </c>
      <c r="M7115" s="286" t="str">
        <f>IF(I7115='5.1'!$E$5,TXM!L7115,"")</f>
        <v/>
      </c>
      <c r="N7115" t="str">
        <f>IFERROR(SMALL($M$5:$M$8000,ROWS($M$5:M7115)),"")</f>
        <v/>
      </c>
      <c r="P7115" t="s">
        <v>2054</v>
      </c>
    </row>
    <row r="7116" spans="1:16" ht="14.4" customHeight="1" x14ac:dyDescent="0.25">
      <c r="A7116" t="s">
        <v>2054</v>
      </c>
      <c r="I7116" s="285" t="s">
        <v>1871</v>
      </c>
      <c r="J7116" t="s">
        <v>760</v>
      </c>
      <c r="K7116" s="300">
        <v>7464230</v>
      </c>
      <c r="L7116" s="286">
        <f>ROWS(K$5:K7116)</f>
        <v>7112</v>
      </c>
      <c r="M7116" s="286" t="str">
        <f>IF(I7116='5.1'!$E$5,TXM!L7116,"")</f>
        <v/>
      </c>
      <c r="N7116" t="str">
        <f>IFERROR(SMALL($M$5:$M$8000,ROWS($M$5:M7116)),"")</f>
        <v/>
      </c>
      <c r="P7116" t="s">
        <v>2054</v>
      </c>
    </row>
    <row r="7117" spans="1:16" ht="14.4" customHeight="1" x14ac:dyDescent="0.25">
      <c r="A7117" t="s">
        <v>2054</v>
      </c>
      <c r="I7117" s="285" t="s">
        <v>1871</v>
      </c>
      <c r="J7117" t="s">
        <v>821</v>
      </c>
      <c r="K7117" s="300">
        <v>6725178</v>
      </c>
      <c r="L7117" s="286">
        <f>ROWS(K$5:K7117)</f>
        <v>7113</v>
      </c>
      <c r="M7117" s="286" t="str">
        <f>IF(I7117='5.1'!$E$5,TXM!L7117,"")</f>
        <v/>
      </c>
      <c r="N7117" t="str">
        <f>IFERROR(SMALL($M$5:$M$8000,ROWS($M$5:M7117)),"")</f>
        <v/>
      </c>
      <c r="P7117" t="s">
        <v>2054</v>
      </c>
    </row>
    <row r="7118" spans="1:16" ht="14.4" customHeight="1" x14ac:dyDescent="0.25">
      <c r="A7118" t="s">
        <v>2054</v>
      </c>
      <c r="I7118" s="285" t="s">
        <v>1871</v>
      </c>
      <c r="J7118" t="s">
        <v>1092</v>
      </c>
      <c r="K7118" s="300">
        <v>5878869</v>
      </c>
      <c r="L7118" s="286">
        <f>ROWS(K$5:K7118)</f>
        <v>7114</v>
      </c>
      <c r="M7118" s="286" t="str">
        <f>IF(I7118='5.1'!$E$5,TXM!L7118,"")</f>
        <v/>
      </c>
      <c r="N7118" t="str">
        <f>IFERROR(SMALL($M$5:$M$8000,ROWS($M$5:M7118)),"")</f>
        <v/>
      </c>
      <c r="P7118" t="s">
        <v>2054</v>
      </c>
    </row>
    <row r="7119" spans="1:16" ht="14.4" customHeight="1" x14ac:dyDescent="0.25">
      <c r="A7119" t="s">
        <v>2054</v>
      </c>
      <c r="I7119" s="285" t="s">
        <v>1871</v>
      </c>
      <c r="J7119" t="s">
        <v>107</v>
      </c>
      <c r="K7119" s="300">
        <v>5744582</v>
      </c>
      <c r="L7119" s="286">
        <f>ROWS(K$5:K7119)</f>
        <v>7115</v>
      </c>
      <c r="M7119" s="286" t="str">
        <f>IF(I7119='5.1'!$E$5,TXM!L7119,"")</f>
        <v/>
      </c>
      <c r="N7119" t="str">
        <f>IFERROR(SMALL($M$5:$M$8000,ROWS($M$5:M7119)),"")</f>
        <v/>
      </c>
      <c r="P7119" t="s">
        <v>2054</v>
      </c>
    </row>
    <row r="7120" spans="1:16" ht="14.4" customHeight="1" x14ac:dyDescent="0.25">
      <c r="A7120" t="s">
        <v>2054</v>
      </c>
      <c r="I7120" s="285" t="s">
        <v>1871</v>
      </c>
      <c r="J7120" t="s">
        <v>762</v>
      </c>
      <c r="K7120" s="300">
        <v>5727622</v>
      </c>
      <c r="L7120" s="286">
        <f>ROWS(K$5:K7120)</f>
        <v>7116</v>
      </c>
      <c r="M7120" s="286" t="str">
        <f>IF(I7120='5.1'!$E$5,TXM!L7120,"")</f>
        <v/>
      </c>
      <c r="N7120" t="str">
        <f>IFERROR(SMALL($M$5:$M$8000,ROWS($M$5:M7120)),"")</f>
        <v/>
      </c>
      <c r="P7120" t="s">
        <v>2054</v>
      </c>
    </row>
    <row r="7121" spans="1:16" ht="14.4" customHeight="1" x14ac:dyDescent="0.25">
      <c r="A7121" t="s">
        <v>2054</v>
      </c>
      <c r="I7121" s="285" t="s">
        <v>1871</v>
      </c>
      <c r="J7121" t="s">
        <v>115</v>
      </c>
      <c r="K7121" s="300">
        <v>5162054</v>
      </c>
      <c r="L7121" s="286">
        <f>ROWS(K$5:K7121)</f>
        <v>7117</v>
      </c>
      <c r="M7121" s="286" t="str">
        <f>IF(I7121='5.1'!$E$5,TXM!L7121,"")</f>
        <v/>
      </c>
      <c r="N7121" t="str">
        <f>IFERROR(SMALL($M$5:$M$8000,ROWS($M$5:M7121)),"")</f>
        <v/>
      </c>
      <c r="P7121" t="s">
        <v>2054</v>
      </c>
    </row>
    <row r="7122" spans="1:16" ht="14.4" customHeight="1" x14ac:dyDescent="0.25">
      <c r="A7122" t="s">
        <v>2054</v>
      </c>
      <c r="I7122" s="285" t="s">
        <v>1871</v>
      </c>
      <c r="J7122" t="s">
        <v>812</v>
      </c>
      <c r="K7122" s="300">
        <v>4993173</v>
      </c>
      <c r="L7122" s="286">
        <f>ROWS(K$5:K7122)</f>
        <v>7118</v>
      </c>
      <c r="M7122" s="286" t="str">
        <f>IF(I7122='5.1'!$E$5,TXM!L7122,"")</f>
        <v/>
      </c>
      <c r="N7122" t="str">
        <f>IFERROR(SMALL($M$5:$M$8000,ROWS($M$5:M7122)),"")</f>
        <v/>
      </c>
      <c r="P7122" t="s">
        <v>2054</v>
      </c>
    </row>
    <row r="7123" spans="1:16" ht="14.4" customHeight="1" x14ac:dyDescent="0.25">
      <c r="A7123" t="s">
        <v>2054</v>
      </c>
      <c r="I7123" s="285" t="s">
        <v>1871</v>
      </c>
      <c r="J7123" t="s">
        <v>750</v>
      </c>
      <c r="K7123" s="300">
        <v>4634875</v>
      </c>
      <c r="L7123" s="286">
        <f>ROWS(K$5:K7123)</f>
        <v>7119</v>
      </c>
      <c r="M7123" s="286" t="str">
        <f>IF(I7123='5.1'!$E$5,TXM!L7123,"")</f>
        <v/>
      </c>
      <c r="N7123" t="str">
        <f>IFERROR(SMALL($M$5:$M$8000,ROWS($M$5:M7123)),"")</f>
        <v/>
      </c>
      <c r="P7123" t="s">
        <v>2054</v>
      </c>
    </row>
    <row r="7124" spans="1:16" ht="14.4" customHeight="1" x14ac:dyDescent="0.25">
      <c r="A7124" t="s">
        <v>2054</v>
      </c>
      <c r="I7124" s="285" t="s">
        <v>1871</v>
      </c>
      <c r="J7124" t="s">
        <v>774</v>
      </c>
      <c r="K7124" s="300">
        <v>4591441</v>
      </c>
      <c r="L7124" s="286">
        <f>ROWS(K$5:K7124)</f>
        <v>7120</v>
      </c>
      <c r="M7124" s="286" t="str">
        <f>IF(I7124='5.1'!$E$5,TXM!L7124,"")</f>
        <v/>
      </c>
      <c r="N7124" t="str">
        <f>IFERROR(SMALL($M$5:$M$8000,ROWS($M$5:M7124)),"")</f>
        <v/>
      </c>
      <c r="P7124" t="s">
        <v>2054</v>
      </c>
    </row>
    <row r="7125" spans="1:16" ht="14.4" customHeight="1" x14ac:dyDescent="0.25">
      <c r="A7125" t="s">
        <v>2054</v>
      </c>
      <c r="I7125" s="285" t="s">
        <v>1871</v>
      </c>
      <c r="J7125" t="s">
        <v>1098</v>
      </c>
      <c r="K7125" s="300">
        <v>2901570</v>
      </c>
      <c r="L7125" s="286">
        <f>ROWS(K$5:K7125)</f>
        <v>7121</v>
      </c>
      <c r="M7125" s="286" t="str">
        <f>IF(I7125='5.1'!$E$5,TXM!L7125,"")</f>
        <v/>
      </c>
      <c r="N7125" t="str">
        <f>IFERROR(SMALL($M$5:$M$8000,ROWS($M$5:M7125)),"")</f>
        <v/>
      </c>
      <c r="P7125" t="s">
        <v>2054</v>
      </c>
    </row>
    <row r="7126" spans="1:16" ht="14.4" customHeight="1" x14ac:dyDescent="0.25">
      <c r="A7126" t="s">
        <v>2054</v>
      </c>
      <c r="I7126" s="285" t="s">
        <v>1871</v>
      </c>
      <c r="J7126" t="s">
        <v>1083</v>
      </c>
      <c r="K7126" s="300">
        <v>2534676</v>
      </c>
      <c r="L7126" s="286">
        <f>ROWS(K$5:K7126)</f>
        <v>7122</v>
      </c>
      <c r="M7126" s="286" t="str">
        <f>IF(I7126='5.1'!$E$5,TXM!L7126,"")</f>
        <v/>
      </c>
      <c r="N7126" t="str">
        <f>IFERROR(SMALL($M$5:$M$8000,ROWS($M$5:M7126)),"")</f>
        <v/>
      </c>
      <c r="P7126" t="s">
        <v>2054</v>
      </c>
    </row>
    <row r="7127" spans="1:16" ht="14.4" customHeight="1" x14ac:dyDescent="0.25">
      <c r="A7127" t="s">
        <v>2054</v>
      </c>
      <c r="I7127" s="285" t="s">
        <v>1871</v>
      </c>
      <c r="J7127" t="s">
        <v>705</v>
      </c>
      <c r="K7127" s="300">
        <v>2421219</v>
      </c>
      <c r="L7127" s="286">
        <f>ROWS(K$5:K7127)</f>
        <v>7123</v>
      </c>
      <c r="M7127" s="286" t="str">
        <f>IF(I7127='5.1'!$E$5,TXM!L7127,"")</f>
        <v/>
      </c>
      <c r="N7127" t="str">
        <f>IFERROR(SMALL($M$5:$M$8000,ROWS($M$5:M7127)),"")</f>
        <v/>
      </c>
      <c r="P7127" t="s">
        <v>2054</v>
      </c>
    </row>
    <row r="7128" spans="1:16" ht="14.4" customHeight="1" x14ac:dyDescent="0.25">
      <c r="A7128" t="s">
        <v>2054</v>
      </c>
      <c r="I7128" s="285" t="s">
        <v>1871</v>
      </c>
      <c r="J7128" t="s">
        <v>766</v>
      </c>
      <c r="K7128" s="300">
        <v>2225468</v>
      </c>
      <c r="L7128" s="286">
        <f>ROWS(K$5:K7128)</f>
        <v>7124</v>
      </c>
      <c r="M7128" s="286" t="str">
        <f>IF(I7128='5.1'!$E$5,TXM!L7128,"")</f>
        <v/>
      </c>
      <c r="N7128" t="str">
        <f>IFERROR(SMALL($M$5:$M$8000,ROWS($M$5:M7128)),"")</f>
        <v/>
      </c>
      <c r="P7128" t="s">
        <v>2054</v>
      </c>
    </row>
    <row r="7129" spans="1:16" ht="14.4" customHeight="1" x14ac:dyDescent="0.25">
      <c r="A7129" t="s">
        <v>2054</v>
      </c>
      <c r="I7129" s="285" t="s">
        <v>1871</v>
      </c>
      <c r="J7129" t="s">
        <v>788</v>
      </c>
      <c r="K7129" s="300">
        <v>2072147</v>
      </c>
      <c r="L7129" s="286">
        <f>ROWS(K$5:K7129)</f>
        <v>7125</v>
      </c>
      <c r="M7129" s="286" t="str">
        <f>IF(I7129='5.1'!$E$5,TXM!L7129,"")</f>
        <v/>
      </c>
      <c r="N7129" t="str">
        <f>IFERROR(SMALL($M$5:$M$8000,ROWS($M$5:M7129)),"")</f>
        <v/>
      </c>
      <c r="P7129" t="s">
        <v>2054</v>
      </c>
    </row>
    <row r="7130" spans="1:16" ht="14.4" customHeight="1" x14ac:dyDescent="0.25">
      <c r="A7130" t="s">
        <v>2054</v>
      </c>
      <c r="I7130" s="285" t="s">
        <v>1871</v>
      </c>
      <c r="J7130" t="s">
        <v>1087</v>
      </c>
      <c r="K7130" s="300">
        <v>2063410</v>
      </c>
      <c r="L7130" s="286">
        <f>ROWS(K$5:K7130)</f>
        <v>7126</v>
      </c>
      <c r="M7130" s="286" t="str">
        <f>IF(I7130='5.1'!$E$5,TXM!L7130,"")</f>
        <v/>
      </c>
      <c r="N7130" t="str">
        <f>IFERROR(SMALL($M$5:$M$8000,ROWS($M$5:M7130)),"")</f>
        <v/>
      </c>
      <c r="P7130" t="s">
        <v>2054</v>
      </c>
    </row>
    <row r="7131" spans="1:16" ht="14.4" customHeight="1" x14ac:dyDescent="0.25">
      <c r="A7131" t="s">
        <v>2054</v>
      </c>
      <c r="I7131" s="285" t="s">
        <v>1871</v>
      </c>
      <c r="J7131" t="s">
        <v>106</v>
      </c>
      <c r="K7131" s="300">
        <v>2021262</v>
      </c>
      <c r="L7131" s="286">
        <f>ROWS(K$5:K7131)</f>
        <v>7127</v>
      </c>
      <c r="M7131" s="286" t="str">
        <f>IF(I7131='5.1'!$E$5,TXM!L7131,"")</f>
        <v/>
      </c>
      <c r="N7131" t="str">
        <f>IFERROR(SMALL($M$5:$M$8000,ROWS($M$5:M7131)),"")</f>
        <v/>
      </c>
      <c r="P7131" t="s">
        <v>2054</v>
      </c>
    </row>
    <row r="7132" spans="1:16" ht="14.4" customHeight="1" x14ac:dyDescent="0.25">
      <c r="A7132" t="s">
        <v>2054</v>
      </c>
      <c r="I7132" s="285" t="s">
        <v>1871</v>
      </c>
      <c r="J7132" t="s">
        <v>105</v>
      </c>
      <c r="K7132" s="300">
        <v>1956551</v>
      </c>
      <c r="L7132" s="286">
        <f>ROWS(K$5:K7132)</f>
        <v>7128</v>
      </c>
      <c r="M7132" s="286" t="str">
        <f>IF(I7132='5.1'!$E$5,TXM!L7132,"")</f>
        <v/>
      </c>
      <c r="N7132" t="str">
        <f>IFERROR(SMALL($M$5:$M$8000,ROWS($M$5:M7132)),"")</f>
        <v/>
      </c>
      <c r="P7132" t="s">
        <v>2054</v>
      </c>
    </row>
    <row r="7133" spans="1:16" ht="14.4" customHeight="1" x14ac:dyDescent="0.25">
      <c r="A7133" t="s">
        <v>2054</v>
      </c>
      <c r="I7133" s="285" t="s">
        <v>1871</v>
      </c>
      <c r="J7133" t="s">
        <v>1097</v>
      </c>
      <c r="K7133" s="300">
        <v>1868067</v>
      </c>
      <c r="L7133" s="286">
        <f>ROWS(K$5:K7133)</f>
        <v>7129</v>
      </c>
      <c r="M7133" s="286" t="str">
        <f>IF(I7133='5.1'!$E$5,TXM!L7133,"")</f>
        <v/>
      </c>
      <c r="N7133" t="str">
        <f>IFERROR(SMALL($M$5:$M$8000,ROWS($M$5:M7133)),"")</f>
        <v/>
      </c>
      <c r="P7133" t="s">
        <v>2054</v>
      </c>
    </row>
    <row r="7134" spans="1:16" ht="14.4" customHeight="1" x14ac:dyDescent="0.25">
      <c r="A7134" t="s">
        <v>2054</v>
      </c>
      <c r="I7134" s="285" t="s">
        <v>1871</v>
      </c>
      <c r="J7134" t="s">
        <v>796</v>
      </c>
      <c r="K7134" s="300">
        <v>1493247</v>
      </c>
      <c r="L7134" s="286">
        <f>ROWS(K$5:K7134)</f>
        <v>7130</v>
      </c>
      <c r="M7134" s="286" t="str">
        <f>IF(I7134='5.1'!$E$5,TXM!L7134,"")</f>
        <v/>
      </c>
      <c r="N7134" t="str">
        <f>IFERROR(SMALL($M$5:$M$8000,ROWS($M$5:M7134)),"")</f>
        <v/>
      </c>
      <c r="P7134" t="s">
        <v>2054</v>
      </c>
    </row>
    <row r="7135" spans="1:16" ht="14.4" customHeight="1" x14ac:dyDescent="0.25">
      <c r="A7135" t="s">
        <v>2054</v>
      </c>
      <c r="I7135" s="285" t="s">
        <v>1871</v>
      </c>
      <c r="J7135" t="s">
        <v>711</v>
      </c>
      <c r="K7135" s="300">
        <v>1334999</v>
      </c>
      <c r="L7135" s="286">
        <f>ROWS(K$5:K7135)</f>
        <v>7131</v>
      </c>
      <c r="M7135" s="286" t="str">
        <f>IF(I7135='5.1'!$E$5,TXM!L7135,"")</f>
        <v/>
      </c>
      <c r="N7135" t="str">
        <f>IFERROR(SMALL($M$5:$M$8000,ROWS($M$5:M7135)),"")</f>
        <v/>
      </c>
      <c r="P7135" t="s">
        <v>2054</v>
      </c>
    </row>
    <row r="7136" spans="1:16" ht="14.4" customHeight="1" x14ac:dyDescent="0.25">
      <c r="A7136" t="s">
        <v>2054</v>
      </c>
      <c r="I7136" s="285" t="s">
        <v>1871</v>
      </c>
      <c r="J7136" t="s">
        <v>1094</v>
      </c>
      <c r="K7136" s="300">
        <v>1263154</v>
      </c>
      <c r="L7136" s="286">
        <f>ROWS(K$5:K7136)</f>
        <v>7132</v>
      </c>
      <c r="M7136" s="286" t="str">
        <f>IF(I7136='5.1'!$E$5,TXM!L7136,"")</f>
        <v/>
      </c>
      <c r="N7136" t="str">
        <f>IFERROR(SMALL($M$5:$M$8000,ROWS($M$5:M7136)),"")</f>
        <v/>
      </c>
      <c r="P7136" t="s">
        <v>2054</v>
      </c>
    </row>
    <row r="7137" spans="1:16" ht="14.4" customHeight="1" x14ac:dyDescent="0.25">
      <c r="A7137" t="s">
        <v>2054</v>
      </c>
      <c r="I7137" s="285" t="s">
        <v>1871</v>
      </c>
      <c r="J7137" t="s">
        <v>104</v>
      </c>
      <c r="K7137" s="300">
        <v>651382</v>
      </c>
      <c r="L7137" s="286">
        <f>ROWS(K$5:K7137)</f>
        <v>7133</v>
      </c>
      <c r="M7137" s="286" t="str">
        <f>IF(I7137='5.1'!$E$5,TXM!L7137,"")</f>
        <v/>
      </c>
      <c r="N7137" t="str">
        <f>IFERROR(SMALL($M$5:$M$8000,ROWS($M$5:M7137)),"")</f>
        <v/>
      </c>
      <c r="P7137" t="s">
        <v>2054</v>
      </c>
    </row>
    <row r="7138" spans="1:16" ht="14.4" customHeight="1" x14ac:dyDescent="0.25">
      <c r="A7138" t="s">
        <v>2054</v>
      </c>
      <c r="I7138" s="285" t="s">
        <v>1871</v>
      </c>
      <c r="J7138" t="s">
        <v>1076</v>
      </c>
      <c r="K7138" s="300">
        <v>644298</v>
      </c>
      <c r="L7138" s="286">
        <f>ROWS(K$5:K7138)</f>
        <v>7134</v>
      </c>
      <c r="M7138" s="286" t="str">
        <f>IF(I7138='5.1'!$E$5,TXM!L7138,"")</f>
        <v/>
      </c>
      <c r="N7138" t="str">
        <f>IFERROR(SMALL($M$5:$M$8000,ROWS($M$5:M7138)),"")</f>
        <v/>
      </c>
      <c r="P7138" t="s">
        <v>2054</v>
      </c>
    </row>
    <row r="7139" spans="1:16" ht="14.4" customHeight="1" x14ac:dyDescent="0.25">
      <c r="A7139" t="s">
        <v>2054</v>
      </c>
      <c r="I7139" s="285" t="s">
        <v>1871</v>
      </c>
      <c r="J7139" t="s">
        <v>999</v>
      </c>
      <c r="K7139" s="300">
        <v>605250</v>
      </c>
      <c r="L7139" s="286">
        <f>ROWS(K$5:K7139)</f>
        <v>7135</v>
      </c>
      <c r="M7139" s="286" t="str">
        <f>IF(I7139='5.1'!$E$5,TXM!L7139,"")</f>
        <v/>
      </c>
      <c r="N7139" t="str">
        <f>IFERROR(SMALL($M$5:$M$8000,ROWS($M$5:M7139)),"")</f>
        <v/>
      </c>
      <c r="P7139" t="s">
        <v>2054</v>
      </c>
    </row>
    <row r="7140" spans="1:16" ht="14.4" customHeight="1" x14ac:dyDescent="0.25">
      <c r="A7140" t="s">
        <v>2054</v>
      </c>
      <c r="I7140" s="285" t="s">
        <v>1871</v>
      </c>
      <c r="J7140" t="s">
        <v>776</v>
      </c>
      <c r="K7140" s="300">
        <v>585455</v>
      </c>
      <c r="L7140" s="286">
        <f>ROWS(K$5:K7140)</f>
        <v>7136</v>
      </c>
      <c r="M7140" s="286" t="str">
        <f>IF(I7140='5.1'!$E$5,TXM!L7140,"")</f>
        <v/>
      </c>
      <c r="N7140" t="str">
        <f>IFERROR(SMALL($M$5:$M$8000,ROWS($M$5:M7140)),"")</f>
        <v/>
      </c>
      <c r="P7140" t="s">
        <v>2054</v>
      </c>
    </row>
    <row r="7141" spans="1:16" ht="14.4" customHeight="1" x14ac:dyDescent="0.25">
      <c r="A7141" t="s">
        <v>2054</v>
      </c>
      <c r="I7141" s="285" t="s">
        <v>1871</v>
      </c>
      <c r="J7141" t="s">
        <v>1078</v>
      </c>
      <c r="K7141" s="300">
        <v>461427</v>
      </c>
      <c r="L7141" s="286">
        <f>ROWS(K$5:K7141)</f>
        <v>7137</v>
      </c>
      <c r="M7141" s="286" t="str">
        <f>IF(I7141='5.1'!$E$5,TXM!L7141,"")</f>
        <v/>
      </c>
      <c r="N7141" t="str">
        <f>IFERROR(SMALL($M$5:$M$8000,ROWS($M$5:M7141)),"")</f>
        <v/>
      </c>
      <c r="P7141" t="s">
        <v>2054</v>
      </c>
    </row>
    <row r="7142" spans="1:16" ht="14.4" customHeight="1" x14ac:dyDescent="0.25">
      <c r="A7142" t="s">
        <v>2054</v>
      </c>
      <c r="I7142" s="285" t="s">
        <v>1871</v>
      </c>
      <c r="J7142" t="s">
        <v>709</v>
      </c>
      <c r="K7142" s="300">
        <v>341140</v>
      </c>
      <c r="L7142" s="286">
        <f>ROWS(K$5:K7142)</f>
        <v>7138</v>
      </c>
      <c r="M7142" s="286" t="str">
        <f>IF(I7142='5.1'!$E$5,TXM!L7142,"")</f>
        <v/>
      </c>
      <c r="N7142" t="str">
        <f>IFERROR(SMALL($M$5:$M$8000,ROWS($M$5:M7142)),"")</f>
        <v/>
      </c>
      <c r="P7142" t="s">
        <v>2054</v>
      </c>
    </row>
    <row r="7143" spans="1:16" ht="14.4" customHeight="1" x14ac:dyDescent="0.25">
      <c r="A7143" t="s">
        <v>2054</v>
      </c>
      <c r="I7143" s="285" t="s">
        <v>1871</v>
      </c>
      <c r="J7143" t="s">
        <v>768</v>
      </c>
      <c r="K7143" s="300">
        <v>332730</v>
      </c>
      <c r="L7143" s="286">
        <f>ROWS(K$5:K7143)</f>
        <v>7139</v>
      </c>
      <c r="M7143" s="286" t="str">
        <f>IF(I7143='5.1'!$E$5,TXM!L7143,"")</f>
        <v/>
      </c>
      <c r="N7143" t="str">
        <f>IFERROR(SMALL($M$5:$M$8000,ROWS($M$5:M7143)),"")</f>
        <v/>
      </c>
      <c r="P7143" t="s">
        <v>2054</v>
      </c>
    </row>
    <row r="7144" spans="1:16" ht="14.4" customHeight="1" x14ac:dyDescent="0.25">
      <c r="A7144" t="s">
        <v>2054</v>
      </c>
      <c r="I7144" s="285" t="s">
        <v>1871</v>
      </c>
      <c r="J7144" t="s">
        <v>818</v>
      </c>
      <c r="K7144" s="300">
        <v>329173</v>
      </c>
      <c r="L7144" s="286">
        <f>ROWS(K$5:K7144)</f>
        <v>7140</v>
      </c>
      <c r="M7144" s="286" t="str">
        <f>IF(I7144='5.1'!$E$5,TXM!L7144,"")</f>
        <v/>
      </c>
      <c r="N7144" t="str">
        <f>IFERROR(SMALL($M$5:$M$8000,ROWS($M$5:M7144)),"")</f>
        <v/>
      </c>
      <c r="P7144" t="s">
        <v>2054</v>
      </c>
    </row>
    <row r="7145" spans="1:16" ht="14.4" customHeight="1" x14ac:dyDescent="0.25">
      <c r="A7145" t="s">
        <v>2054</v>
      </c>
      <c r="I7145" s="285" t="s">
        <v>1871</v>
      </c>
      <c r="J7145" t="s">
        <v>823</v>
      </c>
      <c r="K7145" s="300">
        <v>325455</v>
      </c>
      <c r="L7145" s="286">
        <f>ROWS(K$5:K7145)</f>
        <v>7141</v>
      </c>
      <c r="M7145" s="286" t="str">
        <f>IF(I7145='5.1'!$E$5,TXM!L7145,"")</f>
        <v/>
      </c>
      <c r="N7145" t="str">
        <f>IFERROR(SMALL($M$5:$M$8000,ROWS($M$5:M7145)),"")</f>
        <v/>
      </c>
      <c r="P7145" t="s">
        <v>2054</v>
      </c>
    </row>
    <row r="7146" spans="1:16" ht="14.4" customHeight="1" x14ac:dyDescent="0.25">
      <c r="A7146" t="s">
        <v>2054</v>
      </c>
      <c r="I7146" s="285" t="s">
        <v>1871</v>
      </c>
      <c r="J7146" t="s">
        <v>734</v>
      </c>
      <c r="K7146" s="300">
        <v>312085</v>
      </c>
      <c r="L7146" s="286">
        <f>ROWS(K$5:K7146)</f>
        <v>7142</v>
      </c>
      <c r="M7146" s="286" t="str">
        <f>IF(I7146='5.1'!$E$5,TXM!L7146,"")</f>
        <v/>
      </c>
      <c r="N7146" t="str">
        <f>IFERROR(SMALL($M$5:$M$8000,ROWS($M$5:M7146)),"")</f>
        <v/>
      </c>
      <c r="P7146" t="s">
        <v>2054</v>
      </c>
    </row>
    <row r="7147" spans="1:16" ht="14.4" customHeight="1" x14ac:dyDescent="0.25">
      <c r="A7147" t="s">
        <v>2054</v>
      </c>
      <c r="I7147" s="285" t="s">
        <v>1871</v>
      </c>
      <c r="J7147" t="s">
        <v>110</v>
      </c>
      <c r="K7147" s="300">
        <v>266478</v>
      </c>
      <c r="L7147" s="286">
        <f>ROWS(K$5:K7147)</f>
        <v>7143</v>
      </c>
      <c r="M7147" s="286" t="str">
        <f>IF(I7147='5.1'!$E$5,TXM!L7147,"")</f>
        <v/>
      </c>
      <c r="N7147" t="str">
        <f>IFERROR(SMALL($M$5:$M$8000,ROWS($M$5:M7147)),"")</f>
        <v/>
      </c>
      <c r="P7147" t="s">
        <v>2054</v>
      </c>
    </row>
    <row r="7148" spans="1:16" ht="14.4" customHeight="1" x14ac:dyDescent="0.25">
      <c r="A7148" t="s">
        <v>2054</v>
      </c>
      <c r="I7148" s="285" t="s">
        <v>1871</v>
      </c>
      <c r="J7148" t="s">
        <v>764</v>
      </c>
      <c r="K7148" s="300">
        <v>227062</v>
      </c>
      <c r="L7148" s="286">
        <f>ROWS(K$5:K7148)</f>
        <v>7144</v>
      </c>
      <c r="M7148" s="286" t="str">
        <f>IF(I7148='5.1'!$E$5,TXM!L7148,"")</f>
        <v/>
      </c>
      <c r="N7148" t="str">
        <f>IFERROR(SMALL($M$5:$M$8000,ROWS($M$5:M7148)),"")</f>
        <v/>
      </c>
      <c r="P7148" t="s">
        <v>2054</v>
      </c>
    </row>
    <row r="7149" spans="1:16" ht="14.4" customHeight="1" x14ac:dyDescent="0.25">
      <c r="A7149" t="s">
        <v>2054</v>
      </c>
      <c r="I7149" s="285" t="s">
        <v>1871</v>
      </c>
      <c r="J7149" t="s">
        <v>1089</v>
      </c>
      <c r="K7149" s="300">
        <v>195364</v>
      </c>
      <c r="L7149" s="286">
        <f>ROWS(K$5:K7149)</f>
        <v>7145</v>
      </c>
      <c r="M7149" s="286" t="str">
        <f>IF(I7149='5.1'!$E$5,TXM!L7149,"")</f>
        <v/>
      </c>
      <c r="N7149" t="str">
        <f>IFERROR(SMALL($M$5:$M$8000,ROWS($M$5:M7149)),"")</f>
        <v/>
      </c>
      <c r="P7149" t="s">
        <v>2054</v>
      </c>
    </row>
    <row r="7150" spans="1:16" ht="14.4" customHeight="1" x14ac:dyDescent="0.25">
      <c r="A7150" t="s">
        <v>2054</v>
      </c>
      <c r="I7150" s="285" t="s">
        <v>1871</v>
      </c>
      <c r="J7150" t="s">
        <v>746</v>
      </c>
      <c r="K7150" s="300">
        <v>178442</v>
      </c>
      <c r="L7150" s="286">
        <f>ROWS(K$5:K7150)</f>
        <v>7146</v>
      </c>
      <c r="M7150" s="286" t="str">
        <f>IF(I7150='5.1'!$E$5,TXM!L7150,"")</f>
        <v/>
      </c>
      <c r="N7150" t="str">
        <f>IFERROR(SMALL($M$5:$M$8000,ROWS($M$5:M7150)),"")</f>
        <v/>
      </c>
      <c r="P7150" t="s">
        <v>2054</v>
      </c>
    </row>
    <row r="7151" spans="1:16" ht="14.4" customHeight="1" x14ac:dyDescent="0.25">
      <c r="A7151" t="s">
        <v>2054</v>
      </c>
      <c r="I7151" s="285" t="s">
        <v>1871</v>
      </c>
      <c r="J7151" t="s">
        <v>742</v>
      </c>
      <c r="K7151" s="300">
        <v>65324</v>
      </c>
      <c r="L7151" s="286">
        <f>ROWS(K$5:K7151)</f>
        <v>7147</v>
      </c>
      <c r="M7151" s="286" t="str">
        <f>IF(I7151='5.1'!$E$5,TXM!L7151,"")</f>
        <v/>
      </c>
      <c r="N7151" t="str">
        <f>IFERROR(SMALL($M$5:$M$8000,ROWS($M$5:M7151)),"")</f>
        <v/>
      </c>
      <c r="P7151" t="s">
        <v>2054</v>
      </c>
    </row>
    <row r="7152" spans="1:16" ht="14.4" customHeight="1" x14ac:dyDescent="0.25">
      <c r="A7152" t="s">
        <v>2054</v>
      </c>
      <c r="I7152" s="285" t="s">
        <v>1871</v>
      </c>
      <c r="J7152" t="s">
        <v>1084</v>
      </c>
      <c r="K7152" s="300">
        <v>57118</v>
      </c>
      <c r="L7152" s="286">
        <f>ROWS(K$5:K7152)</f>
        <v>7148</v>
      </c>
      <c r="M7152" s="286" t="str">
        <f>IF(I7152='5.1'!$E$5,TXM!L7152,"")</f>
        <v/>
      </c>
      <c r="N7152" t="str">
        <f>IFERROR(SMALL($M$5:$M$8000,ROWS($M$5:M7152)),"")</f>
        <v/>
      </c>
      <c r="P7152" t="s">
        <v>2054</v>
      </c>
    </row>
    <row r="7153" spans="1:16" ht="14.4" customHeight="1" x14ac:dyDescent="0.25">
      <c r="A7153" t="s">
        <v>2054</v>
      </c>
      <c r="I7153" s="285" t="s">
        <v>1871</v>
      </c>
      <c r="J7153" t="s">
        <v>800</v>
      </c>
      <c r="K7153" s="300">
        <v>41179</v>
      </c>
      <c r="L7153" s="286">
        <f>ROWS(K$5:K7153)</f>
        <v>7149</v>
      </c>
      <c r="M7153" s="286" t="str">
        <f>IF(I7153='5.1'!$E$5,TXM!L7153,"")</f>
        <v/>
      </c>
      <c r="N7153" t="str">
        <f>IFERROR(SMALL($M$5:$M$8000,ROWS($M$5:M7153)),"")</f>
        <v/>
      </c>
      <c r="P7153" t="s">
        <v>2054</v>
      </c>
    </row>
    <row r="7154" spans="1:16" ht="14.4" customHeight="1" x14ac:dyDescent="0.25">
      <c r="A7154" t="s">
        <v>2054</v>
      </c>
      <c r="I7154" s="285" t="s">
        <v>1871</v>
      </c>
      <c r="J7154" t="s">
        <v>752</v>
      </c>
      <c r="K7154" s="300">
        <v>35142</v>
      </c>
      <c r="L7154" s="286">
        <f>ROWS(K$5:K7154)</f>
        <v>7150</v>
      </c>
      <c r="M7154" s="286" t="str">
        <f>IF(I7154='5.1'!$E$5,TXM!L7154,"")</f>
        <v/>
      </c>
      <c r="N7154" t="str">
        <f>IFERROR(SMALL($M$5:$M$8000,ROWS($M$5:M7154)),"")</f>
        <v/>
      </c>
      <c r="P7154" t="s">
        <v>2054</v>
      </c>
    </row>
    <row r="7155" spans="1:16" ht="14.4" customHeight="1" x14ac:dyDescent="0.25">
      <c r="A7155" t="s">
        <v>2054</v>
      </c>
      <c r="I7155" s="285" t="s">
        <v>1871</v>
      </c>
      <c r="J7155" t="s">
        <v>197</v>
      </c>
      <c r="K7155" s="300">
        <v>33283</v>
      </c>
      <c r="L7155" s="286">
        <f>ROWS(K$5:K7155)</f>
        <v>7151</v>
      </c>
      <c r="M7155" s="286" t="str">
        <f>IF(I7155='5.1'!$E$5,TXM!L7155,"")</f>
        <v/>
      </c>
      <c r="N7155" t="str">
        <f>IFERROR(SMALL($M$5:$M$8000,ROWS($M$5:M7155)),"")</f>
        <v/>
      </c>
      <c r="P7155" t="s">
        <v>2054</v>
      </c>
    </row>
    <row r="7156" spans="1:16" ht="14.4" customHeight="1" x14ac:dyDescent="0.25">
      <c r="A7156" t="s">
        <v>2054</v>
      </c>
      <c r="I7156" s="285" t="s">
        <v>1871</v>
      </c>
      <c r="J7156" t="s">
        <v>756</v>
      </c>
      <c r="K7156" s="300">
        <v>22053</v>
      </c>
      <c r="L7156" s="286">
        <f>ROWS(K$5:K7156)</f>
        <v>7152</v>
      </c>
      <c r="M7156" s="286" t="str">
        <f>IF(I7156='5.1'!$E$5,TXM!L7156,"")</f>
        <v/>
      </c>
      <c r="N7156" t="str">
        <f>IFERROR(SMALL($M$5:$M$8000,ROWS($M$5:M7156)),"")</f>
        <v/>
      </c>
      <c r="P7156" t="s">
        <v>2054</v>
      </c>
    </row>
    <row r="7157" spans="1:16" ht="14.4" customHeight="1" x14ac:dyDescent="0.25">
      <c r="A7157" t="s">
        <v>2054</v>
      </c>
      <c r="I7157" s="285" t="s">
        <v>1871</v>
      </c>
      <c r="J7157" t="s">
        <v>794</v>
      </c>
      <c r="K7157" s="300">
        <v>12504</v>
      </c>
      <c r="L7157" s="286">
        <f>ROWS(K$5:K7157)</f>
        <v>7153</v>
      </c>
      <c r="M7157" s="286" t="str">
        <f>IF(I7157='5.1'!$E$5,TXM!L7157,"")</f>
        <v/>
      </c>
      <c r="N7157" t="str">
        <f>IFERROR(SMALL($M$5:$M$8000,ROWS($M$5:M7157)),"")</f>
        <v/>
      </c>
      <c r="P7157" t="s">
        <v>2054</v>
      </c>
    </row>
    <row r="7158" spans="1:16" ht="14.4" customHeight="1" x14ac:dyDescent="0.25">
      <c r="A7158" t="s">
        <v>2054</v>
      </c>
      <c r="I7158" s="285" t="s">
        <v>1871</v>
      </c>
      <c r="J7158" t="s">
        <v>772</v>
      </c>
      <c r="K7158" s="300">
        <v>10502</v>
      </c>
      <c r="L7158" s="286">
        <f>ROWS(K$5:K7158)</f>
        <v>7154</v>
      </c>
      <c r="M7158" s="286" t="str">
        <f>IF(I7158='5.1'!$E$5,TXM!L7158,"")</f>
        <v/>
      </c>
      <c r="N7158" t="str">
        <f>IFERROR(SMALL($M$5:$M$8000,ROWS($M$5:M7158)),"")</f>
        <v/>
      </c>
      <c r="P7158" t="s">
        <v>2054</v>
      </c>
    </row>
    <row r="7159" spans="1:16" ht="14.4" customHeight="1" x14ac:dyDescent="0.25">
      <c r="A7159" t="s">
        <v>2054</v>
      </c>
      <c r="I7159" s="285" t="s">
        <v>1871</v>
      </c>
      <c r="J7159" t="s">
        <v>1085</v>
      </c>
      <c r="K7159" s="300">
        <v>9602</v>
      </c>
      <c r="L7159" s="286">
        <f>ROWS(K$5:K7159)</f>
        <v>7155</v>
      </c>
      <c r="M7159" s="286" t="str">
        <f>IF(I7159='5.1'!$E$5,TXM!L7159,"")</f>
        <v/>
      </c>
      <c r="N7159" t="str">
        <f>IFERROR(SMALL($M$5:$M$8000,ROWS($M$5:M7159)),"")</f>
        <v/>
      </c>
      <c r="P7159" t="s">
        <v>2054</v>
      </c>
    </row>
    <row r="7160" spans="1:16" ht="14.4" customHeight="1" x14ac:dyDescent="0.25">
      <c r="A7160" t="s">
        <v>2054</v>
      </c>
      <c r="I7160" s="285" t="s">
        <v>1871</v>
      </c>
      <c r="J7160" t="s">
        <v>103</v>
      </c>
      <c r="K7160" s="300">
        <v>5114</v>
      </c>
      <c r="L7160" s="286">
        <f>ROWS(K$5:K7160)</f>
        <v>7156</v>
      </c>
      <c r="M7160" s="286" t="str">
        <f>IF(I7160='5.1'!$E$5,TXM!L7160,"")</f>
        <v/>
      </c>
      <c r="N7160" t="str">
        <f>IFERROR(SMALL($M$5:$M$8000,ROWS($M$5:M7160)),"")</f>
        <v/>
      </c>
      <c r="P7160" t="s">
        <v>2054</v>
      </c>
    </row>
    <row r="7161" spans="1:16" ht="14.4" customHeight="1" x14ac:dyDescent="0.25">
      <c r="A7161" t="s">
        <v>2054</v>
      </c>
      <c r="I7161" s="285" t="s">
        <v>1871</v>
      </c>
      <c r="J7161" t="s">
        <v>108</v>
      </c>
      <c r="K7161" s="300">
        <v>4835</v>
      </c>
      <c r="L7161" s="286">
        <f>ROWS(K$5:K7161)</f>
        <v>7157</v>
      </c>
      <c r="M7161" s="286" t="str">
        <f>IF(I7161='5.1'!$E$5,TXM!L7161,"")</f>
        <v/>
      </c>
      <c r="N7161" t="str">
        <f>IFERROR(SMALL($M$5:$M$8000,ROWS($M$5:M7161)),"")</f>
        <v/>
      </c>
      <c r="P7161" t="s">
        <v>2054</v>
      </c>
    </row>
    <row r="7162" spans="1:16" ht="14.4" customHeight="1" x14ac:dyDescent="0.25">
      <c r="A7162" t="s">
        <v>2054</v>
      </c>
      <c r="I7162" s="285" t="s">
        <v>1871</v>
      </c>
      <c r="J7162" t="s">
        <v>748</v>
      </c>
      <c r="K7162" s="300">
        <v>4364</v>
      </c>
      <c r="L7162" s="286">
        <f>ROWS(K$5:K7162)</f>
        <v>7158</v>
      </c>
      <c r="M7162" s="286" t="str">
        <f>IF(I7162='5.1'!$E$5,TXM!L7162,"")</f>
        <v/>
      </c>
      <c r="N7162" t="str">
        <f>IFERROR(SMALL($M$5:$M$8000,ROWS($M$5:M7162)),"")</f>
        <v/>
      </c>
      <c r="P7162" t="s">
        <v>2054</v>
      </c>
    </row>
    <row r="7163" spans="1:16" ht="14.4" customHeight="1" x14ac:dyDescent="0.25">
      <c r="A7163" t="s">
        <v>2054</v>
      </c>
      <c r="I7163" s="285" t="s">
        <v>1871</v>
      </c>
      <c r="J7163" t="s">
        <v>111</v>
      </c>
      <c r="K7163" s="300">
        <v>3938</v>
      </c>
      <c r="L7163" s="286">
        <f>ROWS(K$5:K7163)</f>
        <v>7159</v>
      </c>
      <c r="M7163" s="286" t="str">
        <f>IF(I7163='5.1'!$E$5,TXM!L7163,"")</f>
        <v/>
      </c>
      <c r="N7163" t="str">
        <f>IFERROR(SMALL($M$5:$M$8000,ROWS($M$5:M7163)),"")</f>
        <v/>
      </c>
      <c r="P7163" t="s">
        <v>2054</v>
      </c>
    </row>
    <row r="7164" spans="1:16" ht="14.4" customHeight="1" x14ac:dyDescent="0.25">
      <c r="A7164" t="s">
        <v>2054</v>
      </c>
      <c r="I7164" s="285" t="s">
        <v>1871</v>
      </c>
      <c r="J7164" t="s">
        <v>754</v>
      </c>
      <c r="K7164" s="300">
        <v>621</v>
      </c>
      <c r="L7164" s="286">
        <f>ROWS(K$5:K7164)</f>
        <v>7160</v>
      </c>
      <c r="M7164" s="286" t="str">
        <f>IF(I7164='5.1'!$E$5,TXM!L7164,"")</f>
        <v/>
      </c>
      <c r="N7164" t="str">
        <f>IFERROR(SMALL($M$5:$M$8000,ROWS($M$5:M7164)),"")</f>
        <v/>
      </c>
      <c r="P7164" t="s">
        <v>2054</v>
      </c>
    </row>
    <row r="7165" spans="1:16" ht="14.4" customHeight="1" x14ac:dyDescent="0.25">
      <c r="A7165" t="s">
        <v>2054</v>
      </c>
      <c r="I7165" s="285" t="s">
        <v>2044</v>
      </c>
      <c r="J7165" t="s">
        <v>107</v>
      </c>
      <c r="K7165" s="300">
        <v>12961337</v>
      </c>
      <c r="L7165" s="286">
        <f>ROWS(K$5:K7165)</f>
        <v>7161</v>
      </c>
      <c r="M7165" s="286" t="str">
        <f>IF(I7165='5.1'!$E$5,TXM!L7165,"")</f>
        <v/>
      </c>
      <c r="N7165" t="str">
        <f>IFERROR(SMALL($M$5:$M$8000,ROWS($M$5:M7165)),"")</f>
        <v/>
      </c>
      <c r="P7165" t="s">
        <v>2054</v>
      </c>
    </row>
    <row r="7166" spans="1:16" ht="14.4" customHeight="1" x14ac:dyDescent="0.25">
      <c r="A7166" t="s">
        <v>2054</v>
      </c>
      <c r="I7166" s="285" t="s">
        <v>2044</v>
      </c>
      <c r="J7166" t="s">
        <v>105</v>
      </c>
      <c r="K7166" s="300">
        <v>5770167</v>
      </c>
      <c r="L7166" s="286">
        <f>ROWS(K$5:K7166)</f>
        <v>7162</v>
      </c>
      <c r="M7166" s="286" t="str">
        <f>IF(I7166='5.1'!$E$5,TXM!L7166,"")</f>
        <v/>
      </c>
      <c r="N7166" t="str">
        <f>IFERROR(SMALL($M$5:$M$8000,ROWS($M$5:M7166)),"")</f>
        <v/>
      </c>
      <c r="P7166" t="s">
        <v>2054</v>
      </c>
    </row>
    <row r="7167" spans="1:16" ht="14.4" customHeight="1" x14ac:dyDescent="0.25">
      <c r="A7167" t="s">
        <v>2054</v>
      </c>
      <c r="I7167" s="285" t="s">
        <v>2044</v>
      </c>
      <c r="J7167" t="s">
        <v>762</v>
      </c>
      <c r="K7167" s="300">
        <v>4907742</v>
      </c>
      <c r="L7167" s="286">
        <f>ROWS(K$5:K7167)</f>
        <v>7163</v>
      </c>
      <c r="M7167" s="286" t="str">
        <f>IF(I7167='5.1'!$E$5,TXM!L7167,"")</f>
        <v/>
      </c>
      <c r="N7167" t="str">
        <f>IFERROR(SMALL($M$5:$M$8000,ROWS($M$5:M7167)),"")</f>
        <v/>
      </c>
      <c r="P7167" t="s">
        <v>2054</v>
      </c>
    </row>
    <row r="7168" spans="1:16" ht="14.4" customHeight="1" x14ac:dyDescent="0.25">
      <c r="A7168" t="s">
        <v>2054</v>
      </c>
      <c r="I7168" s="285" t="s">
        <v>2044</v>
      </c>
      <c r="J7168" t="s">
        <v>106</v>
      </c>
      <c r="K7168" s="300">
        <v>2581622</v>
      </c>
      <c r="L7168" s="286">
        <f>ROWS(K$5:K7168)</f>
        <v>7164</v>
      </c>
      <c r="M7168" s="286" t="str">
        <f>IF(I7168='5.1'!$E$5,TXM!L7168,"")</f>
        <v/>
      </c>
      <c r="N7168" t="str">
        <f>IFERROR(SMALL($M$5:$M$8000,ROWS($M$5:M7168)),"")</f>
        <v/>
      </c>
      <c r="P7168" t="s">
        <v>2054</v>
      </c>
    </row>
    <row r="7169" spans="1:16" ht="14.4" customHeight="1" x14ac:dyDescent="0.25">
      <c r="A7169" t="s">
        <v>2054</v>
      </c>
      <c r="I7169" s="285" t="s">
        <v>2044</v>
      </c>
      <c r="J7169" t="s">
        <v>760</v>
      </c>
      <c r="K7169" s="300">
        <v>2341451</v>
      </c>
      <c r="L7169" s="286">
        <f>ROWS(K$5:K7169)</f>
        <v>7165</v>
      </c>
      <c r="M7169" s="286" t="str">
        <f>IF(I7169='5.1'!$E$5,TXM!L7169,"")</f>
        <v/>
      </c>
      <c r="N7169" t="str">
        <f>IFERROR(SMALL($M$5:$M$8000,ROWS($M$5:M7169)),"")</f>
        <v/>
      </c>
      <c r="P7169" t="s">
        <v>2054</v>
      </c>
    </row>
    <row r="7170" spans="1:16" ht="14.4" customHeight="1" x14ac:dyDescent="0.25">
      <c r="A7170" t="s">
        <v>2054</v>
      </c>
      <c r="I7170" s="285" t="s">
        <v>2044</v>
      </c>
      <c r="J7170" t="s">
        <v>744</v>
      </c>
      <c r="K7170" s="300">
        <v>1518833</v>
      </c>
      <c r="L7170" s="286">
        <f>ROWS(K$5:K7170)</f>
        <v>7166</v>
      </c>
      <c r="M7170" s="286" t="str">
        <f>IF(I7170='5.1'!$E$5,TXM!L7170,"")</f>
        <v/>
      </c>
      <c r="N7170" t="str">
        <f>IFERROR(SMALL($M$5:$M$8000,ROWS($M$5:M7170)),"")</f>
        <v/>
      </c>
      <c r="P7170" t="s">
        <v>2054</v>
      </c>
    </row>
    <row r="7171" spans="1:16" ht="14.4" customHeight="1" x14ac:dyDescent="0.25">
      <c r="A7171" t="s">
        <v>2054</v>
      </c>
      <c r="I7171" s="285" t="s">
        <v>2044</v>
      </c>
      <c r="J7171" t="s">
        <v>734</v>
      </c>
      <c r="K7171" s="300">
        <v>453783</v>
      </c>
      <c r="L7171" s="286">
        <f>ROWS(K$5:K7171)</f>
        <v>7167</v>
      </c>
      <c r="M7171" s="286" t="str">
        <f>IF(I7171='5.1'!$E$5,TXM!L7171,"")</f>
        <v/>
      </c>
      <c r="N7171" t="str">
        <f>IFERROR(SMALL($M$5:$M$8000,ROWS($M$5:M7171)),"")</f>
        <v/>
      </c>
      <c r="P7171" t="s">
        <v>2054</v>
      </c>
    </row>
    <row r="7172" spans="1:16" ht="14.4" customHeight="1" x14ac:dyDescent="0.25">
      <c r="A7172" t="s">
        <v>2054</v>
      </c>
      <c r="I7172" s="285" t="s">
        <v>2044</v>
      </c>
      <c r="J7172" t="s">
        <v>1084</v>
      </c>
      <c r="K7172" s="300">
        <v>435591</v>
      </c>
      <c r="L7172" s="286">
        <f>ROWS(K$5:K7172)</f>
        <v>7168</v>
      </c>
      <c r="M7172" s="286" t="str">
        <f>IF(I7172='5.1'!$E$5,TXM!L7172,"")</f>
        <v/>
      </c>
      <c r="N7172" t="str">
        <f>IFERROR(SMALL($M$5:$M$8000,ROWS($M$5:M7172)),"")</f>
        <v/>
      </c>
      <c r="P7172" t="s">
        <v>2054</v>
      </c>
    </row>
    <row r="7173" spans="1:16" ht="14.4" customHeight="1" x14ac:dyDescent="0.25">
      <c r="A7173" t="s">
        <v>2054</v>
      </c>
      <c r="I7173" s="285" t="s">
        <v>2044</v>
      </c>
      <c r="J7173" t="s">
        <v>768</v>
      </c>
      <c r="K7173" s="300">
        <v>166691</v>
      </c>
      <c r="L7173" s="286">
        <f>ROWS(K$5:K7173)</f>
        <v>7169</v>
      </c>
      <c r="M7173" s="286" t="str">
        <f>IF(I7173='5.1'!$E$5,TXM!L7173,"")</f>
        <v/>
      </c>
      <c r="N7173" t="str">
        <f>IFERROR(SMALL($M$5:$M$8000,ROWS($M$5:M7173)),"")</f>
        <v/>
      </c>
      <c r="P7173" t="s">
        <v>2054</v>
      </c>
    </row>
    <row r="7174" spans="1:16" ht="14.4" customHeight="1" x14ac:dyDescent="0.25">
      <c r="A7174" t="s">
        <v>2054</v>
      </c>
      <c r="I7174" s="285" t="s">
        <v>2044</v>
      </c>
      <c r="J7174" t="s">
        <v>119</v>
      </c>
      <c r="K7174" s="300">
        <v>156628</v>
      </c>
      <c r="L7174" s="286">
        <f>ROWS(K$5:K7174)</f>
        <v>7170</v>
      </c>
      <c r="M7174" s="286" t="str">
        <f>IF(I7174='5.1'!$E$5,TXM!L7174,"")</f>
        <v/>
      </c>
      <c r="N7174" t="str">
        <f>IFERROR(SMALL($M$5:$M$8000,ROWS($M$5:M7174)),"")</f>
        <v/>
      </c>
      <c r="P7174" t="s">
        <v>2054</v>
      </c>
    </row>
    <row r="7175" spans="1:16" ht="14.4" customHeight="1" x14ac:dyDescent="0.25">
      <c r="A7175" t="s">
        <v>2054</v>
      </c>
      <c r="I7175" s="285" t="s">
        <v>2044</v>
      </c>
      <c r="J7175" t="s">
        <v>109</v>
      </c>
      <c r="K7175" s="300">
        <v>85323</v>
      </c>
      <c r="L7175" s="286">
        <f>ROWS(K$5:K7175)</f>
        <v>7171</v>
      </c>
      <c r="M7175" s="286" t="str">
        <f>IF(I7175='5.1'!$E$5,TXM!L7175,"")</f>
        <v/>
      </c>
      <c r="N7175" t="str">
        <f>IFERROR(SMALL($M$5:$M$8000,ROWS($M$5:M7175)),"")</f>
        <v/>
      </c>
      <c r="P7175" t="s">
        <v>2054</v>
      </c>
    </row>
    <row r="7176" spans="1:16" ht="14.4" customHeight="1" x14ac:dyDescent="0.25">
      <c r="A7176" t="s">
        <v>2054</v>
      </c>
      <c r="I7176" s="285" t="s">
        <v>2044</v>
      </c>
      <c r="J7176" t="s">
        <v>1093</v>
      </c>
      <c r="K7176" s="300">
        <v>72496</v>
      </c>
      <c r="L7176" s="286">
        <f>ROWS(K$5:K7176)</f>
        <v>7172</v>
      </c>
      <c r="M7176" s="286" t="str">
        <f>IF(I7176='5.1'!$E$5,TXM!L7176,"")</f>
        <v/>
      </c>
      <c r="N7176" t="str">
        <f>IFERROR(SMALL($M$5:$M$8000,ROWS($M$5:M7176)),"")</f>
        <v/>
      </c>
      <c r="P7176" t="s">
        <v>2054</v>
      </c>
    </row>
    <row r="7177" spans="1:16" ht="14.4" customHeight="1" x14ac:dyDescent="0.25">
      <c r="A7177" t="s">
        <v>2054</v>
      </c>
      <c r="I7177" s="285" t="s">
        <v>2044</v>
      </c>
      <c r="J7177" t="s">
        <v>784</v>
      </c>
      <c r="K7177" s="300">
        <v>43976</v>
      </c>
      <c r="L7177" s="286">
        <f>ROWS(K$5:K7177)</f>
        <v>7173</v>
      </c>
      <c r="M7177" s="286" t="str">
        <f>IF(I7177='5.1'!$E$5,TXM!L7177,"")</f>
        <v/>
      </c>
      <c r="N7177" t="str">
        <f>IFERROR(SMALL($M$5:$M$8000,ROWS($M$5:M7177)),"")</f>
        <v/>
      </c>
      <c r="P7177" t="s">
        <v>2054</v>
      </c>
    </row>
    <row r="7178" spans="1:16" ht="14.4" customHeight="1" x14ac:dyDescent="0.25">
      <c r="A7178" t="s">
        <v>2054</v>
      </c>
      <c r="I7178" s="285" t="s">
        <v>2044</v>
      </c>
      <c r="J7178" t="s">
        <v>1097</v>
      </c>
      <c r="K7178" s="300">
        <v>30014</v>
      </c>
      <c r="L7178" s="286">
        <f>ROWS(K$5:K7178)</f>
        <v>7174</v>
      </c>
      <c r="M7178" s="286" t="str">
        <f>IF(I7178='5.1'!$E$5,TXM!L7178,"")</f>
        <v/>
      </c>
      <c r="N7178" t="str">
        <f>IFERROR(SMALL($M$5:$M$8000,ROWS($M$5:M7178)),"")</f>
        <v/>
      </c>
      <c r="P7178" t="s">
        <v>2054</v>
      </c>
    </row>
    <row r="7179" spans="1:16" ht="14.4" customHeight="1" x14ac:dyDescent="0.25">
      <c r="A7179" t="s">
        <v>2054</v>
      </c>
      <c r="I7179" s="285" t="s">
        <v>2044</v>
      </c>
      <c r="J7179" t="s">
        <v>111</v>
      </c>
      <c r="K7179" s="300">
        <v>24164</v>
      </c>
      <c r="L7179" s="286">
        <f>ROWS(K$5:K7179)</f>
        <v>7175</v>
      </c>
      <c r="M7179" s="286" t="str">
        <f>IF(I7179='5.1'!$E$5,TXM!L7179,"")</f>
        <v/>
      </c>
      <c r="N7179" t="str">
        <f>IFERROR(SMALL($M$5:$M$8000,ROWS($M$5:M7179)),"")</f>
        <v/>
      </c>
      <c r="P7179" t="s">
        <v>2054</v>
      </c>
    </row>
    <row r="7180" spans="1:16" ht="14.4" customHeight="1" x14ac:dyDescent="0.25">
      <c r="A7180" t="s">
        <v>2054</v>
      </c>
      <c r="I7180" s="285" t="s">
        <v>2044</v>
      </c>
      <c r="J7180" t="s">
        <v>806</v>
      </c>
      <c r="K7180" s="300">
        <v>23065</v>
      </c>
      <c r="L7180" s="286">
        <f>ROWS(K$5:K7180)</f>
        <v>7176</v>
      </c>
      <c r="M7180" s="286" t="str">
        <f>IF(I7180='5.1'!$E$5,TXM!L7180,"")</f>
        <v/>
      </c>
      <c r="N7180" t="str">
        <f>IFERROR(SMALL($M$5:$M$8000,ROWS($M$5:M7180)),"")</f>
        <v/>
      </c>
      <c r="P7180" t="s">
        <v>2054</v>
      </c>
    </row>
    <row r="7181" spans="1:16" ht="14.4" customHeight="1" x14ac:dyDescent="0.25">
      <c r="A7181" t="s">
        <v>2054</v>
      </c>
      <c r="I7181" s="285" t="s">
        <v>2044</v>
      </c>
      <c r="J7181" t="s">
        <v>1079</v>
      </c>
      <c r="K7181" s="300">
        <v>9373</v>
      </c>
      <c r="L7181" s="286">
        <f>ROWS(K$5:K7181)</f>
        <v>7177</v>
      </c>
      <c r="M7181" s="286" t="str">
        <f>IF(I7181='5.1'!$E$5,TXM!L7181,"")</f>
        <v/>
      </c>
      <c r="N7181" t="str">
        <f>IFERROR(SMALL($M$5:$M$8000,ROWS($M$5:M7181)),"")</f>
        <v/>
      </c>
      <c r="P7181" t="s">
        <v>2054</v>
      </c>
    </row>
    <row r="7182" spans="1:16" ht="14.4" customHeight="1" x14ac:dyDescent="0.25">
      <c r="A7182" t="s">
        <v>2054</v>
      </c>
      <c r="I7182" s="285" t="s">
        <v>2044</v>
      </c>
      <c r="J7182" t="s">
        <v>802</v>
      </c>
      <c r="K7182" s="300">
        <v>6579</v>
      </c>
      <c r="L7182" s="286">
        <f>ROWS(K$5:K7182)</f>
        <v>7178</v>
      </c>
      <c r="M7182" s="286" t="str">
        <f>IF(I7182='5.1'!$E$5,TXM!L7182,"")</f>
        <v/>
      </c>
      <c r="N7182" t="str">
        <f>IFERROR(SMALL($M$5:$M$8000,ROWS($M$5:M7182)),"")</f>
        <v/>
      </c>
      <c r="P7182" t="s">
        <v>2054</v>
      </c>
    </row>
    <row r="7183" spans="1:16" ht="14.4" customHeight="1" x14ac:dyDescent="0.25">
      <c r="A7183" t="s">
        <v>2054</v>
      </c>
      <c r="I7183" s="285" t="s">
        <v>2044</v>
      </c>
      <c r="J7183" t="s">
        <v>821</v>
      </c>
      <c r="K7183" s="300">
        <v>6431</v>
      </c>
      <c r="L7183" s="286">
        <f>ROWS(K$5:K7183)</f>
        <v>7179</v>
      </c>
      <c r="M7183" s="286" t="str">
        <f>IF(I7183='5.1'!$E$5,TXM!L7183,"")</f>
        <v/>
      </c>
      <c r="N7183" t="str">
        <f>IFERROR(SMALL($M$5:$M$8000,ROWS($M$5:M7183)),"")</f>
        <v/>
      </c>
      <c r="P7183" t="s">
        <v>2054</v>
      </c>
    </row>
    <row r="7184" spans="1:16" ht="14.4" customHeight="1" x14ac:dyDescent="0.25">
      <c r="A7184" t="s">
        <v>2054</v>
      </c>
      <c r="I7184" s="285" t="s">
        <v>2044</v>
      </c>
      <c r="J7184" t="s">
        <v>818</v>
      </c>
      <c r="K7184" s="300">
        <v>5881</v>
      </c>
      <c r="L7184" s="286">
        <f>ROWS(K$5:K7184)</f>
        <v>7180</v>
      </c>
      <c r="M7184" s="286" t="str">
        <f>IF(I7184='5.1'!$E$5,TXM!L7184,"")</f>
        <v/>
      </c>
      <c r="N7184" t="str">
        <f>IFERROR(SMALL($M$5:$M$8000,ROWS($M$5:M7184)),"")</f>
        <v/>
      </c>
      <c r="P7184" t="s">
        <v>2054</v>
      </c>
    </row>
    <row r="7185" spans="1:16" ht="14.4" customHeight="1" x14ac:dyDescent="0.25">
      <c r="A7185" t="s">
        <v>2054</v>
      </c>
      <c r="I7185" s="285" t="s">
        <v>2044</v>
      </c>
      <c r="J7185" t="s">
        <v>118</v>
      </c>
      <c r="K7185" s="300">
        <v>5521</v>
      </c>
      <c r="L7185" s="286">
        <f>ROWS(K$5:K7185)</f>
        <v>7181</v>
      </c>
      <c r="M7185" s="286" t="str">
        <f>IF(I7185='5.1'!$E$5,TXM!L7185,"")</f>
        <v/>
      </c>
      <c r="N7185" t="str">
        <f>IFERROR(SMALL($M$5:$M$8000,ROWS($M$5:M7185)),"")</f>
        <v/>
      </c>
      <c r="P7185" t="s">
        <v>2054</v>
      </c>
    </row>
    <row r="7186" spans="1:16" ht="14.4" customHeight="1" x14ac:dyDescent="0.25">
      <c r="A7186" t="s">
        <v>2054</v>
      </c>
      <c r="I7186" s="285" t="s">
        <v>2044</v>
      </c>
      <c r="J7186" t="s">
        <v>1086</v>
      </c>
      <c r="K7186" s="300">
        <v>5356</v>
      </c>
      <c r="L7186" s="286">
        <f>ROWS(K$5:K7186)</f>
        <v>7182</v>
      </c>
      <c r="M7186" s="286" t="str">
        <f>IF(I7186='5.1'!$E$5,TXM!L7186,"")</f>
        <v/>
      </c>
      <c r="N7186" t="str">
        <f>IFERROR(SMALL($M$5:$M$8000,ROWS($M$5:M7186)),"")</f>
        <v/>
      </c>
      <c r="P7186" t="s">
        <v>2054</v>
      </c>
    </row>
    <row r="7187" spans="1:16" ht="14.4" customHeight="1" x14ac:dyDescent="0.25">
      <c r="A7187" t="s">
        <v>2054</v>
      </c>
      <c r="I7187" s="285" t="s">
        <v>2044</v>
      </c>
      <c r="J7187" t="s">
        <v>774</v>
      </c>
      <c r="K7187" s="300">
        <v>4469</v>
      </c>
      <c r="L7187" s="286">
        <f>ROWS(K$5:K7187)</f>
        <v>7183</v>
      </c>
      <c r="M7187" s="286" t="str">
        <f>IF(I7187='5.1'!$E$5,TXM!L7187,"")</f>
        <v/>
      </c>
      <c r="N7187" t="str">
        <f>IFERROR(SMALL($M$5:$M$8000,ROWS($M$5:M7187)),"")</f>
        <v/>
      </c>
      <c r="P7187" t="s">
        <v>2054</v>
      </c>
    </row>
    <row r="7188" spans="1:16" ht="14.4" customHeight="1" x14ac:dyDescent="0.25">
      <c r="A7188" t="s">
        <v>2054</v>
      </c>
      <c r="I7188" s="285" t="s">
        <v>2044</v>
      </c>
      <c r="J7188" t="s">
        <v>115</v>
      </c>
      <c r="K7188" s="300">
        <v>4313</v>
      </c>
      <c r="L7188" s="286">
        <f>ROWS(K$5:K7188)</f>
        <v>7184</v>
      </c>
      <c r="M7188" s="286" t="str">
        <f>IF(I7188='5.1'!$E$5,TXM!L7188,"")</f>
        <v/>
      </c>
      <c r="N7188" t="str">
        <f>IFERROR(SMALL($M$5:$M$8000,ROWS($M$5:M7188)),"")</f>
        <v/>
      </c>
      <c r="P7188" t="s">
        <v>2054</v>
      </c>
    </row>
    <row r="7189" spans="1:16" ht="14.4" customHeight="1" x14ac:dyDescent="0.25">
      <c r="A7189" t="s">
        <v>2054</v>
      </c>
      <c r="I7189" s="285" t="s">
        <v>2044</v>
      </c>
      <c r="J7189" t="s">
        <v>750</v>
      </c>
      <c r="K7189" s="300">
        <v>3725</v>
      </c>
      <c r="L7189" s="286">
        <f>ROWS(K$5:K7189)</f>
        <v>7185</v>
      </c>
      <c r="M7189" s="286" t="str">
        <f>IF(I7189='5.1'!$E$5,TXM!L7189,"")</f>
        <v/>
      </c>
      <c r="N7189" t="str">
        <f>IFERROR(SMALL($M$5:$M$8000,ROWS($M$5:M7189)),"")</f>
        <v/>
      </c>
      <c r="P7189" t="s">
        <v>2054</v>
      </c>
    </row>
    <row r="7190" spans="1:16" ht="14.4" customHeight="1" x14ac:dyDescent="0.25">
      <c r="A7190" t="s">
        <v>2054</v>
      </c>
      <c r="I7190" s="285" t="s">
        <v>2044</v>
      </c>
      <c r="J7190" t="s">
        <v>823</v>
      </c>
      <c r="K7190" s="300">
        <v>2831</v>
      </c>
      <c r="L7190" s="286">
        <f>ROWS(K$5:K7190)</f>
        <v>7186</v>
      </c>
      <c r="M7190" s="286" t="str">
        <f>IF(I7190='5.1'!$E$5,TXM!L7190,"")</f>
        <v/>
      </c>
      <c r="N7190" t="str">
        <f>IFERROR(SMALL($M$5:$M$8000,ROWS($M$5:M7190)),"")</f>
        <v/>
      </c>
      <c r="P7190" t="s">
        <v>2054</v>
      </c>
    </row>
    <row r="7191" spans="1:16" ht="14.4" customHeight="1" x14ac:dyDescent="0.25">
      <c r="A7191" t="s">
        <v>2054</v>
      </c>
      <c r="I7191" s="285" t="s">
        <v>2044</v>
      </c>
      <c r="J7191" t="s">
        <v>764</v>
      </c>
      <c r="K7191" s="300">
        <v>2140</v>
      </c>
      <c r="L7191" s="286">
        <f>ROWS(K$5:K7191)</f>
        <v>7187</v>
      </c>
      <c r="M7191" s="286" t="str">
        <f>IF(I7191='5.1'!$E$5,TXM!L7191,"")</f>
        <v/>
      </c>
      <c r="N7191" t="str">
        <f>IFERROR(SMALL($M$5:$M$8000,ROWS($M$5:M7191)),"")</f>
        <v/>
      </c>
      <c r="P7191" t="s">
        <v>2054</v>
      </c>
    </row>
    <row r="7192" spans="1:16" ht="14.4" customHeight="1" x14ac:dyDescent="0.25">
      <c r="A7192" t="s">
        <v>2054</v>
      </c>
      <c r="I7192" s="285" t="s">
        <v>2044</v>
      </c>
      <c r="J7192" t="s">
        <v>766</v>
      </c>
      <c r="K7192" s="300">
        <v>1997</v>
      </c>
      <c r="L7192" s="286">
        <f>ROWS(K$5:K7192)</f>
        <v>7188</v>
      </c>
      <c r="M7192" s="286" t="str">
        <f>IF(I7192='5.1'!$E$5,TXM!L7192,"")</f>
        <v/>
      </c>
      <c r="N7192" t="str">
        <f>IFERROR(SMALL($M$5:$M$8000,ROWS($M$5:M7192)),"")</f>
        <v/>
      </c>
      <c r="P7192" t="s">
        <v>2054</v>
      </c>
    </row>
    <row r="7193" spans="1:16" ht="14.4" customHeight="1" x14ac:dyDescent="0.25">
      <c r="A7193" t="s">
        <v>2054</v>
      </c>
      <c r="I7193" s="285" t="s">
        <v>2044</v>
      </c>
      <c r="J7193" t="s">
        <v>780</v>
      </c>
      <c r="K7193" s="300">
        <v>1321</v>
      </c>
      <c r="L7193" s="286">
        <f>ROWS(K$5:K7193)</f>
        <v>7189</v>
      </c>
      <c r="M7193" s="286" t="str">
        <f>IF(I7193='5.1'!$E$5,TXM!L7193,"")</f>
        <v/>
      </c>
      <c r="N7193" t="str">
        <f>IFERROR(SMALL($M$5:$M$8000,ROWS($M$5:M7193)),"")</f>
        <v/>
      </c>
      <c r="P7193" t="s">
        <v>2054</v>
      </c>
    </row>
    <row r="7194" spans="1:16" ht="14.4" customHeight="1" x14ac:dyDescent="0.25">
      <c r="A7194" t="s">
        <v>2054</v>
      </c>
      <c r="I7194" s="285" t="s">
        <v>2044</v>
      </c>
      <c r="J7194" t="s">
        <v>1098</v>
      </c>
      <c r="K7194" s="300">
        <v>1024</v>
      </c>
      <c r="L7194" s="286">
        <f>ROWS(K$5:K7194)</f>
        <v>7190</v>
      </c>
      <c r="M7194" s="286" t="str">
        <f>IF(I7194='5.1'!$E$5,TXM!L7194,"")</f>
        <v/>
      </c>
      <c r="N7194" t="str">
        <f>IFERROR(SMALL($M$5:$M$8000,ROWS($M$5:M7194)),"")</f>
        <v/>
      </c>
      <c r="P7194" t="s">
        <v>2054</v>
      </c>
    </row>
    <row r="7195" spans="1:16" ht="14.4" customHeight="1" x14ac:dyDescent="0.25">
      <c r="A7195" t="s">
        <v>2054</v>
      </c>
      <c r="I7195" s="285" t="s">
        <v>2044</v>
      </c>
      <c r="J7195" t="s">
        <v>1080</v>
      </c>
      <c r="K7195" s="300">
        <v>424</v>
      </c>
      <c r="L7195" s="286">
        <f>ROWS(K$5:K7195)</f>
        <v>7191</v>
      </c>
      <c r="M7195" s="286" t="str">
        <f>IF(I7195='5.1'!$E$5,TXM!L7195,"")</f>
        <v/>
      </c>
      <c r="N7195" t="str">
        <f>IFERROR(SMALL($M$5:$M$8000,ROWS($M$5:M7195)),"")</f>
        <v/>
      </c>
      <c r="P7195" t="s">
        <v>2054</v>
      </c>
    </row>
    <row r="7196" spans="1:16" ht="14.4" customHeight="1" x14ac:dyDescent="0.25">
      <c r="A7196" t="s">
        <v>2054</v>
      </c>
      <c r="I7196" s="285" t="s">
        <v>2044</v>
      </c>
      <c r="J7196" t="s">
        <v>725</v>
      </c>
      <c r="K7196" s="300">
        <v>380</v>
      </c>
      <c r="L7196" s="286">
        <f>ROWS(K$5:K7196)</f>
        <v>7192</v>
      </c>
      <c r="M7196" s="286" t="str">
        <f>IF(I7196='5.1'!$E$5,TXM!L7196,"")</f>
        <v/>
      </c>
      <c r="N7196" t="str">
        <f>IFERROR(SMALL($M$5:$M$8000,ROWS($M$5:M7196)),"")</f>
        <v/>
      </c>
      <c r="P7196" t="s">
        <v>2054</v>
      </c>
    </row>
    <row r="7197" spans="1:16" ht="14.4" customHeight="1" x14ac:dyDescent="0.25">
      <c r="A7197" t="s">
        <v>2054</v>
      </c>
      <c r="I7197" s="285" t="s">
        <v>2044</v>
      </c>
      <c r="J7197" t="s">
        <v>1096</v>
      </c>
      <c r="K7197" s="300">
        <v>351</v>
      </c>
      <c r="L7197" s="286">
        <f>ROWS(K$5:K7197)</f>
        <v>7193</v>
      </c>
      <c r="M7197" s="286" t="str">
        <f>IF(I7197='5.1'!$E$5,TXM!L7197,"")</f>
        <v/>
      </c>
      <c r="N7197" t="str">
        <f>IFERROR(SMALL($M$5:$M$8000,ROWS($M$5:M7197)),"")</f>
        <v/>
      </c>
      <c r="P7197" t="s">
        <v>2054</v>
      </c>
    </row>
    <row r="7198" spans="1:16" ht="14.4" customHeight="1" x14ac:dyDescent="0.25">
      <c r="A7198" t="s">
        <v>2054</v>
      </c>
      <c r="I7198" s="285" t="s">
        <v>2044</v>
      </c>
      <c r="J7198" t="s">
        <v>808</v>
      </c>
      <c r="K7198" s="300">
        <v>318</v>
      </c>
      <c r="L7198" s="286">
        <f>ROWS(K$5:K7198)</f>
        <v>7194</v>
      </c>
      <c r="M7198" s="286" t="str">
        <f>IF(I7198='5.1'!$E$5,TXM!L7198,"")</f>
        <v/>
      </c>
      <c r="N7198" t="str">
        <f>IFERROR(SMALL($M$5:$M$8000,ROWS($M$5:M7198)),"")</f>
        <v/>
      </c>
      <c r="P7198" t="s">
        <v>2054</v>
      </c>
    </row>
    <row r="7199" spans="1:16" ht="14.4" customHeight="1" x14ac:dyDescent="0.25">
      <c r="A7199" t="s">
        <v>2054</v>
      </c>
      <c r="I7199" s="285" t="s">
        <v>1874</v>
      </c>
      <c r="J7199" t="s">
        <v>715</v>
      </c>
      <c r="K7199" s="300">
        <v>17595671385</v>
      </c>
      <c r="L7199" s="286">
        <f>ROWS(K$5:K7199)</f>
        <v>7195</v>
      </c>
      <c r="M7199" s="286" t="str">
        <f>IF(I7199='5.1'!$E$5,TXM!L7199,"")</f>
        <v/>
      </c>
      <c r="N7199" t="str">
        <f>IFERROR(SMALL($M$5:$M$8000,ROWS($M$5:M7199)),"")</f>
        <v/>
      </c>
      <c r="P7199" t="s">
        <v>2054</v>
      </c>
    </row>
    <row r="7200" spans="1:16" ht="14.4" customHeight="1" x14ac:dyDescent="0.25">
      <c r="A7200" t="s">
        <v>2054</v>
      </c>
      <c r="I7200" s="285" t="s">
        <v>1874</v>
      </c>
      <c r="J7200" t="s">
        <v>786</v>
      </c>
      <c r="K7200" s="300">
        <v>2391607543</v>
      </c>
      <c r="L7200" s="286">
        <f>ROWS(K$5:K7200)</f>
        <v>7196</v>
      </c>
      <c r="M7200" s="286" t="str">
        <f>IF(I7200='5.1'!$E$5,TXM!L7200,"")</f>
        <v/>
      </c>
      <c r="N7200" t="str">
        <f>IFERROR(SMALL($M$5:$M$8000,ROWS($M$5:M7200)),"")</f>
        <v/>
      </c>
      <c r="P7200" t="s">
        <v>2054</v>
      </c>
    </row>
    <row r="7201" spans="1:16" ht="14.4" customHeight="1" x14ac:dyDescent="0.25">
      <c r="A7201" t="s">
        <v>2054</v>
      </c>
      <c r="I7201" s="285" t="s">
        <v>1874</v>
      </c>
      <c r="J7201" t="s">
        <v>106</v>
      </c>
      <c r="K7201" s="300">
        <v>1013347901</v>
      </c>
      <c r="L7201" s="286">
        <f>ROWS(K$5:K7201)</f>
        <v>7197</v>
      </c>
      <c r="M7201" s="286" t="str">
        <f>IF(I7201='5.1'!$E$5,TXM!L7201,"")</f>
        <v/>
      </c>
      <c r="N7201" t="str">
        <f>IFERROR(SMALL($M$5:$M$8000,ROWS($M$5:M7201)),"")</f>
        <v/>
      </c>
      <c r="P7201" t="s">
        <v>2054</v>
      </c>
    </row>
    <row r="7202" spans="1:16" ht="14.4" customHeight="1" x14ac:dyDescent="0.25">
      <c r="A7202" t="s">
        <v>2054</v>
      </c>
      <c r="I7202" s="285" t="s">
        <v>1874</v>
      </c>
      <c r="J7202" t="s">
        <v>808</v>
      </c>
      <c r="K7202" s="300">
        <v>917888587</v>
      </c>
      <c r="L7202" s="286">
        <f>ROWS(K$5:K7202)</f>
        <v>7198</v>
      </c>
      <c r="M7202" s="286" t="str">
        <f>IF(I7202='5.1'!$E$5,TXM!L7202,"")</f>
        <v/>
      </c>
      <c r="N7202" t="str">
        <f>IFERROR(SMALL($M$5:$M$8000,ROWS($M$5:M7202)),"")</f>
        <v/>
      </c>
      <c r="P7202" t="s">
        <v>2054</v>
      </c>
    </row>
    <row r="7203" spans="1:16" ht="14.4" customHeight="1" x14ac:dyDescent="0.25">
      <c r="A7203" t="s">
        <v>2054</v>
      </c>
      <c r="I7203" s="285" t="s">
        <v>1874</v>
      </c>
      <c r="J7203" t="s">
        <v>725</v>
      </c>
      <c r="K7203" s="300">
        <v>454774958</v>
      </c>
      <c r="L7203" s="286">
        <f>ROWS(K$5:K7203)</f>
        <v>7199</v>
      </c>
      <c r="M7203" s="286" t="str">
        <f>IF(I7203='5.1'!$E$5,TXM!L7203,"")</f>
        <v/>
      </c>
      <c r="N7203" t="str">
        <f>IFERROR(SMALL($M$5:$M$8000,ROWS($M$5:M7203)),"")</f>
        <v/>
      </c>
      <c r="P7203" t="s">
        <v>2054</v>
      </c>
    </row>
    <row r="7204" spans="1:16" ht="14.4" customHeight="1" x14ac:dyDescent="0.25">
      <c r="A7204" t="s">
        <v>2054</v>
      </c>
      <c r="I7204" s="285" t="s">
        <v>1874</v>
      </c>
      <c r="J7204" t="s">
        <v>782</v>
      </c>
      <c r="K7204" s="300">
        <v>438917193</v>
      </c>
      <c r="L7204" s="286">
        <f>ROWS(K$5:K7204)</f>
        <v>7200</v>
      </c>
      <c r="M7204" s="286" t="str">
        <f>IF(I7204='5.1'!$E$5,TXM!L7204,"")</f>
        <v/>
      </c>
      <c r="N7204" t="str">
        <f>IFERROR(SMALL($M$5:$M$8000,ROWS($M$5:M7204)),"")</f>
        <v/>
      </c>
      <c r="P7204" t="s">
        <v>2054</v>
      </c>
    </row>
    <row r="7205" spans="1:16" ht="14.4" customHeight="1" x14ac:dyDescent="0.25">
      <c r="A7205" t="s">
        <v>2054</v>
      </c>
      <c r="I7205" s="285" t="s">
        <v>1874</v>
      </c>
      <c r="J7205" t="s">
        <v>784</v>
      </c>
      <c r="K7205" s="300">
        <v>433424145</v>
      </c>
      <c r="L7205" s="286">
        <f>ROWS(K$5:K7205)</f>
        <v>7201</v>
      </c>
      <c r="M7205" s="286" t="str">
        <f>IF(I7205='5.1'!$E$5,TXM!L7205,"")</f>
        <v/>
      </c>
      <c r="N7205" t="str">
        <f>IFERROR(SMALL($M$5:$M$8000,ROWS($M$5:M7205)),"")</f>
        <v/>
      </c>
      <c r="P7205" t="s">
        <v>2054</v>
      </c>
    </row>
    <row r="7206" spans="1:16" ht="14.4" customHeight="1" x14ac:dyDescent="0.25">
      <c r="A7206" t="s">
        <v>2054</v>
      </c>
      <c r="I7206" s="285" t="s">
        <v>1874</v>
      </c>
      <c r="J7206" t="s">
        <v>119</v>
      </c>
      <c r="K7206" s="300">
        <v>422202493</v>
      </c>
      <c r="L7206" s="286">
        <f>ROWS(K$5:K7206)</f>
        <v>7202</v>
      </c>
      <c r="M7206" s="286" t="str">
        <f>IF(I7206='5.1'!$E$5,TXM!L7206,"")</f>
        <v/>
      </c>
      <c r="N7206" t="str">
        <f>IFERROR(SMALL($M$5:$M$8000,ROWS($M$5:M7206)),"")</f>
        <v/>
      </c>
      <c r="P7206" t="s">
        <v>2054</v>
      </c>
    </row>
    <row r="7207" spans="1:16" ht="14.4" customHeight="1" x14ac:dyDescent="0.25">
      <c r="A7207" t="s">
        <v>2054</v>
      </c>
      <c r="I7207" s="285" t="s">
        <v>1874</v>
      </c>
      <c r="J7207" t="s">
        <v>118</v>
      </c>
      <c r="K7207" s="300">
        <v>387444536</v>
      </c>
      <c r="L7207" s="286">
        <f>ROWS(K$5:K7207)</f>
        <v>7203</v>
      </c>
      <c r="M7207" s="286" t="str">
        <f>IF(I7207='5.1'!$E$5,TXM!L7207,"")</f>
        <v/>
      </c>
      <c r="N7207" t="str">
        <f>IFERROR(SMALL($M$5:$M$8000,ROWS($M$5:M7207)),"")</f>
        <v/>
      </c>
      <c r="P7207" t="s">
        <v>2054</v>
      </c>
    </row>
    <row r="7208" spans="1:16" ht="14.4" customHeight="1" x14ac:dyDescent="0.25">
      <c r="A7208" t="s">
        <v>2054</v>
      </c>
      <c r="I7208" s="285" t="s">
        <v>1874</v>
      </c>
      <c r="J7208" t="s">
        <v>997</v>
      </c>
      <c r="K7208" s="300">
        <v>350426380</v>
      </c>
      <c r="L7208" s="286">
        <f>ROWS(K$5:K7208)</f>
        <v>7204</v>
      </c>
      <c r="M7208" s="286" t="str">
        <f>IF(I7208='5.1'!$E$5,TXM!L7208,"")</f>
        <v/>
      </c>
      <c r="N7208" t="str">
        <f>IFERROR(SMALL($M$5:$M$8000,ROWS($M$5:M7208)),"")</f>
        <v/>
      </c>
      <c r="P7208" t="s">
        <v>2054</v>
      </c>
    </row>
    <row r="7209" spans="1:16" ht="14.4" customHeight="1" x14ac:dyDescent="0.25">
      <c r="A7209" t="s">
        <v>2054</v>
      </c>
      <c r="I7209" s="285" t="s">
        <v>1874</v>
      </c>
      <c r="J7209" t="s">
        <v>105</v>
      </c>
      <c r="K7209" s="300">
        <v>342691530</v>
      </c>
      <c r="L7209" s="286">
        <f>ROWS(K$5:K7209)</f>
        <v>7205</v>
      </c>
      <c r="M7209" s="286" t="str">
        <f>IF(I7209='5.1'!$E$5,TXM!L7209,"")</f>
        <v/>
      </c>
      <c r="N7209" t="str">
        <f>IFERROR(SMALL($M$5:$M$8000,ROWS($M$5:M7209)),"")</f>
        <v/>
      </c>
      <c r="P7209" t="s">
        <v>2054</v>
      </c>
    </row>
    <row r="7210" spans="1:16" ht="14.4" customHeight="1" x14ac:dyDescent="0.25">
      <c r="A7210" t="s">
        <v>2054</v>
      </c>
      <c r="I7210" s="285" t="s">
        <v>1874</v>
      </c>
      <c r="J7210" t="s">
        <v>102</v>
      </c>
      <c r="K7210" s="300">
        <v>307063827</v>
      </c>
      <c r="L7210" s="286">
        <f>ROWS(K$5:K7210)</f>
        <v>7206</v>
      </c>
      <c r="M7210" s="286" t="str">
        <f>IF(I7210='5.1'!$E$5,TXM!L7210,"")</f>
        <v/>
      </c>
      <c r="N7210" t="str">
        <f>IFERROR(SMALL($M$5:$M$8000,ROWS($M$5:M7210)),"")</f>
        <v/>
      </c>
      <c r="P7210" t="s">
        <v>2054</v>
      </c>
    </row>
    <row r="7211" spans="1:16" ht="14.4" customHeight="1" x14ac:dyDescent="0.25">
      <c r="A7211" t="s">
        <v>2054</v>
      </c>
      <c r="I7211" s="285" t="s">
        <v>1874</v>
      </c>
      <c r="J7211" t="s">
        <v>116</v>
      </c>
      <c r="K7211" s="300">
        <v>259096543</v>
      </c>
      <c r="L7211" s="286">
        <f>ROWS(K$5:K7211)</f>
        <v>7207</v>
      </c>
      <c r="M7211" s="286" t="str">
        <f>IF(I7211='5.1'!$E$5,TXM!L7211,"")</f>
        <v/>
      </c>
      <c r="N7211" t="str">
        <f>IFERROR(SMALL($M$5:$M$8000,ROWS($M$5:M7211)),"")</f>
        <v/>
      </c>
      <c r="P7211" t="s">
        <v>2054</v>
      </c>
    </row>
    <row r="7212" spans="1:16" ht="14.4" customHeight="1" x14ac:dyDescent="0.25">
      <c r="A7212" t="s">
        <v>2054</v>
      </c>
      <c r="I7212" s="285" t="s">
        <v>1874</v>
      </c>
      <c r="J7212" t="s">
        <v>1086</v>
      </c>
      <c r="K7212" s="300">
        <v>256330566</v>
      </c>
      <c r="L7212" s="286">
        <f>ROWS(K$5:K7212)</f>
        <v>7208</v>
      </c>
      <c r="M7212" s="286" t="str">
        <f>IF(I7212='5.1'!$E$5,TXM!L7212,"")</f>
        <v/>
      </c>
      <c r="N7212" t="str">
        <f>IFERROR(SMALL($M$5:$M$8000,ROWS($M$5:M7212)),"")</f>
        <v/>
      </c>
      <c r="P7212" t="s">
        <v>2054</v>
      </c>
    </row>
    <row r="7213" spans="1:16" ht="14.4" customHeight="1" x14ac:dyDescent="0.25">
      <c r="A7213" t="s">
        <v>2054</v>
      </c>
      <c r="I7213" s="285" t="s">
        <v>1874</v>
      </c>
      <c r="J7213" t="s">
        <v>117</v>
      </c>
      <c r="K7213" s="300">
        <v>214298549</v>
      </c>
      <c r="L7213" s="286">
        <f>ROWS(K$5:K7213)</f>
        <v>7209</v>
      </c>
      <c r="M7213" s="286" t="str">
        <f>IF(I7213='5.1'!$E$5,TXM!L7213,"")</f>
        <v/>
      </c>
      <c r="N7213" t="str">
        <f>IFERROR(SMALL($M$5:$M$8000,ROWS($M$5:M7213)),"")</f>
        <v/>
      </c>
      <c r="P7213" t="s">
        <v>2054</v>
      </c>
    </row>
    <row r="7214" spans="1:16" ht="14.4" customHeight="1" x14ac:dyDescent="0.25">
      <c r="A7214" t="s">
        <v>2054</v>
      </c>
      <c r="I7214" s="285" t="s">
        <v>1874</v>
      </c>
      <c r="J7214" t="s">
        <v>752</v>
      </c>
      <c r="K7214" s="300">
        <v>191071181</v>
      </c>
      <c r="L7214" s="286">
        <f>ROWS(K$5:K7214)</f>
        <v>7210</v>
      </c>
      <c r="M7214" s="286" t="str">
        <f>IF(I7214='5.1'!$E$5,TXM!L7214,"")</f>
        <v/>
      </c>
      <c r="N7214" t="str">
        <f>IFERROR(SMALL($M$5:$M$8000,ROWS($M$5:M7214)),"")</f>
        <v/>
      </c>
      <c r="P7214" t="s">
        <v>2054</v>
      </c>
    </row>
    <row r="7215" spans="1:16" ht="14.4" customHeight="1" x14ac:dyDescent="0.25">
      <c r="A7215" t="s">
        <v>2054</v>
      </c>
      <c r="I7215" s="285" t="s">
        <v>1874</v>
      </c>
      <c r="J7215" t="s">
        <v>1096</v>
      </c>
      <c r="K7215" s="300">
        <v>190771512</v>
      </c>
      <c r="L7215" s="286">
        <f>ROWS(K$5:K7215)</f>
        <v>7211</v>
      </c>
      <c r="M7215" s="286" t="str">
        <f>IF(I7215='5.1'!$E$5,TXM!L7215,"")</f>
        <v/>
      </c>
      <c r="N7215" t="str">
        <f>IFERROR(SMALL($M$5:$M$8000,ROWS($M$5:M7215)),"")</f>
        <v/>
      </c>
      <c r="P7215" t="s">
        <v>2054</v>
      </c>
    </row>
    <row r="7216" spans="1:16" ht="14.4" customHeight="1" x14ac:dyDescent="0.25">
      <c r="A7216" t="s">
        <v>2054</v>
      </c>
      <c r="I7216" s="285" t="s">
        <v>1874</v>
      </c>
      <c r="J7216" t="s">
        <v>821</v>
      </c>
      <c r="K7216" s="300">
        <v>182618068</v>
      </c>
      <c r="L7216" s="286">
        <f>ROWS(K$5:K7216)</f>
        <v>7212</v>
      </c>
      <c r="M7216" s="286" t="str">
        <f>IF(I7216='5.1'!$E$5,TXM!L7216,"")</f>
        <v/>
      </c>
      <c r="N7216" t="str">
        <f>IFERROR(SMALL($M$5:$M$8000,ROWS($M$5:M7216)),"")</f>
        <v/>
      </c>
      <c r="P7216" t="s">
        <v>2054</v>
      </c>
    </row>
    <row r="7217" spans="1:16" ht="14.4" customHeight="1" x14ac:dyDescent="0.25">
      <c r="A7217" t="s">
        <v>2054</v>
      </c>
      <c r="I7217" s="285" t="s">
        <v>1874</v>
      </c>
      <c r="J7217" t="s">
        <v>1080</v>
      </c>
      <c r="K7217" s="300">
        <v>182079424</v>
      </c>
      <c r="L7217" s="286">
        <f>ROWS(K$5:K7217)</f>
        <v>7213</v>
      </c>
      <c r="M7217" s="286" t="str">
        <f>IF(I7217='5.1'!$E$5,TXM!L7217,"")</f>
        <v/>
      </c>
      <c r="N7217" t="str">
        <f>IFERROR(SMALL($M$5:$M$8000,ROWS($M$5:M7217)),"")</f>
        <v/>
      </c>
      <c r="P7217" t="s">
        <v>2054</v>
      </c>
    </row>
    <row r="7218" spans="1:16" ht="14.4" customHeight="1" x14ac:dyDescent="0.25">
      <c r="A7218" t="s">
        <v>2054</v>
      </c>
      <c r="I7218" s="285" t="s">
        <v>1874</v>
      </c>
      <c r="J7218" t="s">
        <v>110</v>
      </c>
      <c r="K7218" s="300">
        <v>179216472</v>
      </c>
      <c r="L7218" s="286">
        <f>ROWS(K$5:K7218)</f>
        <v>7214</v>
      </c>
      <c r="M7218" s="286" t="str">
        <f>IF(I7218='5.1'!$E$5,TXM!L7218,"")</f>
        <v/>
      </c>
      <c r="N7218" t="str">
        <f>IFERROR(SMALL($M$5:$M$8000,ROWS($M$5:M7218)),"")</f>
        <v/>
      </c>
      <c r="P7218" t="s">
        <v>2054</v>
      </c>
    </row>
    <row r="7219" spans="1:16" ht="14.4" customHeight="1" x14ac:dyDescent="0.25">
      <c r="A7219" t="s">
        <v>2054</v>
      </c>
      <c r="I7219" s="285" t="s">
        <v>1874</v>
      </c>
      <c r="J7219" t="s">
        <v>727</v>
      </c>
      <c r="K7219" s="300">
        <v>173620951</v>
      </c>
      <c r="L7219" s="286">
        <f>ROWS(K$5:K7219)</f>
        <v>7215</v>
      </c>
      <c r="M7219" s="286" t="str">
        <f>IF(I7219='5.1'!$E$5,TXM!L7219,"")</f>
        <v/>
      </c>
      <c r="N7219" t="str">
        <f>IFERROR(SMALL($M$5:$M$8000,ROWS($M$5:M7219)),"")</f>
        <v/>
      </c>
      <c r="P7219" t="s">
        <v>2054</v>
      </c>
    </row>
    <row r="7220" spans="1:16" ht="14.4" customHeight="1" x14ac:dyDescent="0.25">
      <c r="A7220" t="s">
        <v>2054</v>
      </c>
      <c r="I7220" s="285" t="s">
        <v>1874</v>
      </c>
      <c r="J7220" t="s">
        <v>810</v>
      </c>
      <c r="K7220" s="300">
        <v>166891339</v>
      </c>
      <c r="L7220" s="286">
        <f>ROWS(K$5:K7220)</f>
        <v>7216</v>
      </c>
      <c r="M7220" s="286" t="str">
        <f>IF(I7220='5.1'!$E$5,TXM!L7220,"")</f>
        <v/>
      </c>
      <c r="N7220" t="str">
        <f>IFERROR(SMALL($M$5:$M$8000,ROWS($M$5:M7220)),"")</f>
        <v/>
      </c>
      <c r="P7220" t="s">
        <v>2054</v>
      </c>
    </row>
    <row r="7221" spans="1:16" ht="14.4" customHeight="1" x14ac:dyDescent="0.25">
      <c r="A7221" t="s">
        <v>2054</v>
      </c>
      <c r="I7221" s="285" t="s">
        <v>1874</v>
      </c>
      <c r="J7221" t="s">
        <v>723</v>
      </c>
      <c r="K7221" s="300">
        <v>157573207</v>
      </c>
      <c r="L7221" s="286">
        <f>ROWS(K$5:K7221)</f>
        <v>7217</v>
      </c>
      <c r="M7221" s="286" t="str">
        <f>IF(I7221='5.1'!$E$5,TXM!L7221,"")</f>
        <v/>
      </c>
      <c r="N7221" t="str">
        <f>IFERROR(SMALL($M$5:$M$8000,ROWS($M$5:M7221)),"")</f>
        <v/>
      </c>
      <c r="P7221" t="s">
        <v>2054</v>
      </c>
    </row>
    <row r="7222" spans="1:16" ht="14.4" customHeight="1" x14ac:dyDescent="0.25">
      <c r="A7222" t="s">
        <v>2054</v>
      </c>
      <c r="I7222" s="285" t="s">
        <v>1874</v>
      </c>
      <c r="J7222" t="s">
        <v>999</v>
      </c>
      <c r="K7222" s="300">
        <v>130515366</v>
      </c>
      <c r="L7222" s="286">
        <f>ROWS(K$5:K7222)</f>
        <v>7218</v>
      </c>
      <c r="M7222" s="286" t="str">
        <f>IF(I7222='5.1'!$E$5,TXM!L7222,"")</f>
        <v/>
      </c>
      <c r="N7222" t="str">
        <f>IFERROR(SMALL($M$5:$M$8000,ROWS($M$5:M7222)),"")</f>
        <v/>
      </c>
      <c r="P7222" t="s">
        <v>2054</v>
      </c>
    </row>
    <row r="7223" spans="1:16" ht="14.4" customHeight="1" x14ac:dyDescent="0.25">
      <c r="A7223" t="s">
        <v>2054</v>
      </c>
      <c r="I7223" s="285" t="s">
        <v>1874</v>
      </c>
      <c r="J7223" t="s">
        <v>774</v>
      </c>
      <c r="K7223" s="300">
        <v>123184953</v>
      </c>
      <c r="L7223" s="286">
        <f>ROWS(K$5:K7223)</f>
        <v>7219</v>
      </c>
      <c r="M7223" s="286" t="str">
        <f>IF(I7223='5.1'!$E$5,TXM!L7223,"")</f>
        <v/>
      </c>
      <c r="N7223" t="str">
        <f>IFERROR(SMALL($M$5:$M$8000,ROWS($M$5:M7223)),"")</f>
        <v/>
      </c>
      <c r="P7223" t="s">
        <v>2054</v>
      </c>
    </row>
    <row r="7224" spans="1:16" ht="14.4" customHeight="1" x14ac:dyDescent="0.25">
      <c r="A7224" t="s">
        <v>2054</v>
      </c>
      <c r="I7224" s="285" t="s">
        <v>1874</v>
      </c>
      <c r="J7224" t="s">
        <v>762</v>
      </c>
      <c r="K7224" s="300">
        <v>115029096</v>
      </c>
      <c r="L7224" s="286">
        <f>ROWS(K$5:K7224)</f>
        <v>7220</v>
      </c>
      <c r="M7224" s="286" t="str">
        <f>IF(I7224='5.1'!$E$5,TXM!L7224,"")</f>
        <v/>
      </c>
      <c r="N7224" t="str">
        <f>IFERROR(SMALL($M$5:$M$8000,ROWS($M$5:M7224)),"")</f>
        <v/>
      </c>
      <c r="P7224" t="s">
        <v>2054</v>
      </c>
    </row>
    <row r="7225" spans="1:16" ht="14.4" customHeight="1" x14ac:dyDescent="0.25">
      <c r="A7225" t="s">
        <v>2054</v>
      </c>
      <c r="I7225" s="285" t="s">
        <v>1874</v>
      </c>
      <c r="J7225" t="s">
        <v>760</v>
      </c>
      <c r="K7225" s="300">
        <v>112503418</v>
      </c>
      <c r="L7225" s="286">
        <f>ROWS(K$5:K7225)</f>
        <v>7221</v>
      </c>
      <c r="M7225" s="286" t="str">
        <f>IF(I7225='5.1'!$E$5,TXM!L7225,"")</f>
        <v/>
      </c>
      <c r="N7225" t="str">
        <f>IFERROR(SMALL($M$5:$M$8000,ROWS($M$5:M7225)),"")</f>
        <v/>
      </c>
      <c r="P7225" t="s">
        <v>2054</v>
      </c>
    </row>
    <row r="7226" spans="1:16" ht="14.4" customHeight="1" x14ac:dyDescent="0.25">
      <c r="A7226" t="s">
        <v>2054</v>
      </c>
      <c r="I7226" s="285" t="s">
        <v>1874</v>
      </c>
      <c r="J7226" t="s">
        <v>806</v>
      </c>
      <c r="K7226" s="300">
        <v>102491389</v>
      </c>
      <c r="L7226" s="286">
        <f>ROWS(K$5:K7226)</f>
        <v>7222</v>
      </c>
      <c r="M7226" s="286" t="str">
        <f>IF(I7226='5.1'!$E$5,TXM!L7226,"")</f>
        <v/>
      </c>
      <c r="N7226" t="str">
        <f>IFERROR(SMALL($M$5:$M$8000,ROWS($M$5:M7226)),"")</f>
        <v/>
      </c>
      <c r="P7226" t="s">
        <v>2054</v>
      </c>
    </row>
    <row r="7227" spans="1:16" ht="14.4" customHeight="1" x14ac:dyDescent="0.25">
      <c r="A7227" t="s">
        <v>2054</v>
      </c>
      <c r="I7227" s="285" t="s">
        <v>1874</v>
      </c>
      <c r="J7227" t="s">
        <v>707</v>
      </c>
      <c r="K7227" s="300">
        <v>92924172</v>
      </c>
      <c r="L7227" s="286">
        <f>ROWS(K$5:K7227)</f>
        <v>7223</v>
      </c>
      <c r="M7227" s="286" t="str">
        <f>IF(I7227='5.1'!$E$5,TXM!L7227,"")</f>
        <v/>
      </c>
      <c r="N7227" t="str">
        <f>IFERROR(SMALL($M$5:$M$8000,ROWS($M$5:M7227)),"")</f>
        <v/>
      </c>
      <c r="P7227" t="s">
        <v>2054</v>
      </c>
    </row>
    <row r="7228" spans="1:16" ht="14.4" customHeight="1" x14ac:dyDescent="0.25">
      <c r="A7228" t="s">
        <v>2054</v>
      </c>
      <c r="I7228" s="285" t="s">
        <v>1874</v>
      </c>
      <c r="J7228" t="s">
        <v>113</v>
      </c>
      <c r="K7228" s="300">
        <v>91345276</v>
      </c>
      <c r="L7228" s="286">
        <f>ROWS(K$5:K7228)</f>
        <v>7224</v>
      </c>
      <c r="M7228" s="286" t="str">
        <f>IF(I7228='5.1'!$E$5,TXM!L7228,"")</f>
        <v/>
      </c>
      <c r="N7228" t="str">
        <f>IFERROR(SMALL($M$5:$M$8000,ROWS($M$5:M7228)),"")</f>
        <v/>
      </c>
      <c r="P7228" t="s">
        <v>2054</v>
      </c>
    </row>
    <row r="7229" spans="1:16" ht="14.4" customHeight="1" x14ac:dyDescent="0.25">
      <c r="A7229" t="s">
        <v>2054</v>
      </c>
      <c r="I7229" s="285" t="s">
        <v>1874</v>
      </c>
      <c r="J7229" t="s">
        <v>107</v>
      </c>
      <c r="K7229" s="300">
        <v>85104567</v>
      </c>
      <c r="L7229" s="286">
        <f>ROWS(K$5:K7229)</f>
        <v>7225</v>
      </c>
      <c r="M7229" s="286" t="str">
        <f>IF(I7229='5.1'!$E$5,TXM!L7229,"")</f>
        <v/>
      </c>
      <c r="N7229" t="str">
        <f>IFERROR(SMALL($M$5:$M$8000,ROWS($M$5:M7229)),"")</f>
        <v/>
      </c>
      <c r="P7229" t="s">
        <v>2054</v>
      </c>
    </row>
    <row r="7230" spans="1:16" ht="14.4" customHeight="1" x14ac:dyDescent="0.25">
      <c r="A7230" t="s">
        <v>2054</v>
      </c>
      <c r="I7230" s="285" t="s">
        <v>1874</v>
      </c>
      <c r="J7230" t="s">
        <v>1090</v>
      </c>
      <c r="K7230" s="300">
        <v>78984203</v>
      </c>
      <c r="L7230" s="286">
        <f>ROWS(K$5:K7230)</f>
        <v>7226</v>
      </c>
      <c r="M7230" s="286" t="str">
        <f>IF(I7230='5.1'!$E$5,TXM!L7230,"")</f>
        <v/>
      </c>
      <c r="N7230" t="str">
        <f>IFERROR(SMALL($M$5:$M$8000,ROWS($M$5:M7230)),"")</f>
        <v/>
      </c>
      <c r="P7230" t="s">
        <v>2054</v>
      </c>
    </row>
    <row r="7231" spans="1:16" ht="14.4" customHeight="1" x14ac:dyDescent="0.25">
      <c r="A7231" t="s">
        <v>2054</v>
      </c>
      <c r="I7231" s="285" t="s">
        <v>1874</v>
      </c>
      <c r="J7231" t="s">
        <v>1093</v>
      </c>
      <c r="K7231" s="300">
        <v>71519077</v>
      </c>
      <c r="L7231" s="286">
        <f>ROWS(K$5:K7231)</f>
        <v>7227</v>
      </c>
      <c r="M7231" s="286" t="str">
        <f>IF(I7231='5.1'!$E$5,TXM!L7231,"")</f>
        <v/>
      </c>
      <c r="N7231" t="str">
        <f>IFERROR(SMALL($M$5:$M$8000,ROWS($M$5:M7231)),"")</f>
        <v/>
      </c>
      <c r="P7231" t="s">
        <v>2054</v>
      </c>
    </row>
    <row r="7232" spans="1:16" ht="14.4" customHeight="1" x14ac:dyDescent="0.25">
      <c r="A7232" t="s">
        <v>2054</v>
      </c>
      <c r="I7232" s="285" t="s">
        <v>1874</v>
      </c>
      <c r="J7232" t="s">
        <v>764</v>
      </c>
      <c r="K7232" s="300">
        <v>69909497</v>
      </c>
      <c r="L7232" s="286">
        <f>ROWS(K$5:K7232)</f>
        <v>7228</v>
      </c>
      <c r="M7232" s="286" t="str">
        <f>IF(I7232='5.1'!$E$5,TXM!L7232,"")</f>
        <v/>
      </c>
      <c r="N7232" t="str">
        <f>IFERROR(SMALL($M$5:$M$8000,ROWS($M$5:M7232)),"")</f>
        <v/>
      </c>
      <c r="P7232" t="s">
        <v>2054</v>
      </c>
    </row>
    <row r="7233" spans="1:16" ht="14.4" customHeight="1" x14ac:dyDescent="0.25">
      <c r="A7233" t="s">
        <v>2054</v>
      </c>
      <c r="I7233" s="285" t="s">
        <v>1874</v>
      </c>
      <c r="J7233" t="s">
        <v>776</v>
      </c>
      <c r="K7233" s="300">
        <v>57667572</v>
      </c>
      <c r="L7233" s="286">
        <f>ROWS(K$5:K7233)</f>
        <v>7229</v>
      </c>
      <c r="M7233" s="286" t="str">
        <f>IF(I7233='5.1'!$E$5,TXM!L7233,"")</f>
        <v/>
      </c>
      <c r="N7233" t="str">
        <f>IFERROR(SMALL($M$5:$M$8000,ROWS($M$5:M7233)),"")</f>
        <v/>
      </c>
      <c r="P7233" t="s">
        <v>2054</v>
      </c>
    </row>
    <row r="7234" spans="1:16" ht="14.4" customHeight="1" x14ac:dyDescent="0.25">
      <c r="A7234" t="s">
        <v>2054</v>
      </c>
      <c r="I7234" s="285" t="s">
        <v>1874</v>
      </c>
      <c r="J7234" t="s">
        <v>197</v>
      </c>
      <c r="K7234" s="300">
        <v>57009831</v>
      </c>
      <c r="L7234" s="286">
        <f>ROWS(K$5:K7234)</f>
        <v>7230</v>
      </c>
      <c r="M7234" s="286" t="str">
        <f>IF(I7234='5.1'!$E$5,TXM!L7234,"")</f>
        <v/>
      </c>
      <c r="N7234" t="str">
        <f>IFERROR(SMALL($M$5:$M$8000,ROWS($M$5:M7234)),"")</f>
        <v/>
      </c>
      <c r="P7234" t="s">
        <v>2054</v>
      </c>
    </row>
    <row r="7235" spans="1:16" ht="14.4" customHeight="1" x14ac:dyDescent="0.25">
      <c r="A7235" t="s">
        <v>2054</v>
      </c>
      <c r="I7235" s="285" t="s">
        <v>1874</v>
      </c>
      <c r="J7235" t="s">
        <v>115</v>
      </c>
      <c r="K7235" s="300">
        <v>56076502</v>
      </c>
      <c r="L7235" s="286">
        <f>ROWS(K$5:K7235)</f>
        <v>7231</v>
      </c>
      <c r="M7235" s="286" t="str">
        <f>IF(I7235='5.1'!$E$5,TXM!L7235,"")</f>
        <v/>
      </c>
      <c r="N7235" t="str">
        <f>IFERROR(SMALL($M$5:$M$8000,ROWS($M$5:M7235)),"")</f>
        <v/>
      </c>
      <c r="P7235" t="s">
        <v>2054</v>
      </c>
    </row>
    <row r="7236" spans="1:16" ht="14.4" customHeight="1" x14ac:dyDescent="0.25">
      <c r="A7236" t="s">
        <v>2054</v>
      </c>
      <c r="I7236" s="285" t="s">
        <v>1874</v>
      </c>
      <c r="J7236" t="s">
        <v>709</v>
      </c>
      <c r="K7236" s="300">
        <v>46374624</v>
      </c>
      <c r="L7236" s="286">
        <f>ROWS(K$5:K7236)</f>
        <v>7232</v>
      </c>
      <c r="M7236" s="286" t="str">
        <f>IF(I7236='5.1'!$E$5,TXM!L7236,"")</f>
        <v/>
      </c>
      <c r="N7236" t="str">
        <f>IFERROR(SMALL($M$5:$M$8000,ROWS($M$5:M7236)),"")</f>
        <v/>
      </c>
      <c r="P7236" t="s">
        <v>2054</v>
      </c>
    </row>
    <row r="7237" spans="1:16" ht="14.4" customHeight="1" x14ac:dyDescent="0.25">
      <c r="A7237" t="s">
        <v>2054</v>
      </c>
      <c r="I7237" s="285" t="s">
        <v>1874</v>
      </c>
      <c r="J7237" t="s">
        <v>790</v>
      </c>
      <c r="K7237" s="300">
        <v>45018543</v>
      </c>
      <c r="L7237" s="286">
        <f>ROWS(K$5:K7237)</f>
        <v>7233</v>
      </c>
      <c r="M7237" s="286" t="str">
        <f>IF(I7237='5.1'!$E$5,TXM!L7237,"")</f>
        <v/>
      </c>
      <c r="N7237" t="str">
        <f>IFERROR(SMALL($M$5:$M$8000,ROWS($M$5:M7237)),"")</f>
        <v/>
      </c>
      <c r="P7237" t="s">
        <v>2054</v>
      </c>
    </row>
    <row r="7238" spans="1:16" ht="14.4" customHeight="1" x14ac:dyDescent="0.25">
      <c r="A7238" t="s">
        <v>2054</v>
      </c>
      <c r="I7238" s="285" t="s">
        <v>1874</v>
      </c>
      <c r="J7238" t="s">
        <v>1082</v>
      </c>
      <c r="K7238" s="300">
        <v>42208583</v>
      </c>
      <c r="L7238" s="286">
        <f>ROWS(K$5:K7238)</f>
        <v>7234</v>
      </c>
      <c r="M7238" s="286" t="str">
        <f>IF(I7238='5.1'!$E$5,TXM!L7238,"")</f>
        <v/>
      </c>
      <c r="N7238" t="str">
        <f>IFERROR(SMALL($M$5:$M$8000,ROWS($M$5:M7238)),"")</f>
        <v/>
      </c>
      <c r="P7238" t="s">
        <v>2054</v>
      </c>
    </row>
    <row r="7239" spans="1:16" ht="14.4" customHeight="1" x14ac:dyDescent="0.25">
      <c r="A7239" t="s">
        <v>2054</v>
      </c>
      <c r="I7239" s="285" t="s">
        <v>1874</v>
      </c>
      <c r="J7239" t="s">
        <v>717</v>
      </c>
      <c r="K7239" s="300">
        <v>40712736</v>
      </c>
      <c r="L7239" s="286">
        <f>ROWS(K$5:K7239)</f>
        <v>7235</v>
      </c>
      <c r="M7239" s="286" t="str">
        <f>IF(I7239='5.1'!$E$5,TXM!L7239,"")</f>
        <v/>
      </c>
      <c r="N7239" t="str">
        <f>IFERROR(SMALL($M$5:$M$8000,ROWS($M$5:M7239)),"")</f>
        <v/>
      </c>
      <c r="P7239" t="s">
        <v>2054</v>
      </c>
    </row>
    <row r="7240" spans="1:16" ht="14.4" customHeight="1" x14ac:dyDescent="0.25">
      <c r="A7240" t="s">
        <v>2054</v>
      </c>
      <c r="I7240" s="285" t="s">
        <v>1874</v>
      </c>
      <c r="J7240" t="s">
        <v>1079</v>
      </c>
      <c r="K7240" s="300">
        <v>36117652</v>
      </c>
      <c r="L7240" s="286">
        <f>ROWS(K$5:K7240)</f>
        <v>7236</v>
      </c>
      <c r="M7240" s="286" t="str">
        <f>IF(I7240='5.1'!$E$5,TXM!L7240,"")</f>
        <v/>
      </c>
      <c r="N7240" t="str">
        <f>IFERROR(SMALL($M$5:$M$8000,ROWS($M$5:M7240)),"")</f>
        <v/>
      </c>
      <c r="P7240" t="s">
        <v>2054</v>
      </c>
    </row>
    <row r="7241" spans="1:16" ht="14.4" customHeight="1" x14ac:dyDescent="0.25">
      <c r="A7241" t="s">
        <v>2054</v>
      </c>
      <c r="I7241" s="285" t="s">
        <v>1874</v>
      </c>
      <c r="J7241" t="s">
        <v>711</v>
      </c>
      <c r="K7241" s="300">
        <v>35432428</v>
      </c>
      <c r="L7241" s="286">
        <f>ROWS(K$5:K7241)</f>
        <v>7237</v>
      </c>
      <c r="M7241" s="286" t="str">
        <f>IF(I7241='5.1'!$E$5,TXM!L7241,"")</f>
        <v/>
      </c>
      <c r="N7241" t="str">
        <f>IFERROR(SMALL($M$5:$M$8000,ROWS($M$5:M7241)),"")</f>
        <v/>
      </c>
      <c r="P7241" t="s">
        <v>2054</v>
      </c>
    </row>
    <row r="7242" spans="1:16" ht="14.4" customHeight="1" x14ac:dyDescent="0.25">
      <c r="A7242" t="s">
        <v>2054</v>
      </c>
      <c r="I7242" s="285" t="s">
        <v>1874</v>
      </c>
      <c r="J7242" t="s">
        <v>1081</v>
      </c>
      <c r="K7242" s="300">
        <v>31751448</v>
      </c>
      <c r="L7242" s="286">
        <f>ROWS(K$5:K7242)</f>
        <v>7238</v>
      </c>
      <c r="M7242" s="286" t="str">
        <f>IF(I7242='5.1'!$E$5,TXM!L7242,"")</f>
        <v/>
      </c>
      <c r="N7242" t="str">
        <f>IFERROR(SMALL($M$5:$M$8000,ROWS($M$5:M7242)),"")</f>
        <v/>
      </c>
      <c r="P7242" t="s">
        <v>2054</v>
      </c>
    </row>
    <row r="7243" spans="1:16" ht="14.4" customHeight="1" x14ac:dyDescent="0.25">
      <c r="A7243" t="s">
        <v>2054</v>
      </c>
      <c r="I7243" s="285" t="s">
        <v>1874</v>
      </c>
      <c r="J7243" t="s">
        <v>814</v>
      </c>
      <c r="K7243" s="300">
        <v>28751487</v>
      </c>
      <c r="L7243" s="286">
        <f>ROWS(K$5:K7243)</f>
        <v>7239</v>
      </c>
      <c r="M7243" s="286" t="str">
        <f>IF(I7243='5.1'!$E$5,TXM!L7243,"")</f>
        <v/>
      </c>
      <c r="N7243" t="str">
        <f>IFERROR(SMALL($M$5:$M$8000,ROWS($M$5:M7243)),"")</f>
        <v/>
      </c>
      <c r="P7243" t="s">
        <v>2054</v>
      </c>
    </row>
    <row r="7244" spans="1:16" ht="14.4" customHeight="1" x14ac:dyDescent="0.25">
      <c r="A7244" t="s">
        <v>2054</v>
      </c>
      <c r="I7244" s="285" t="s">
        <v>1874</v>
      </c>
      <c r="J7244" t="s">
        <v>746</v>
      </c>
      <c r="K7244" s="300">
        <v>26547759</v>
      </c>
      <c r="L7244" s="286">
        <f>ROWS(K$5:K7244)</f>
        <v>7240</v>
      </c>
      <c r="M7244" s="286" t="str">
        <f>IF(I7244='5.1'!$E$5,TXM!L7244,"")</f>
        <v/>
      </c>
      <c r="N7244" t="str">
        <f>IFERROR(SMALL($M$5:$M$8000,ROWS($M$5:M7244)),"")</f>
        <v/>
      </c>
      <c r="P7244" t="s">
        <v>2054</v>
      </c>
    </row>
    <row r="7245" spans="1:16" ht="14.4" customHeight="1" x14ac:dyDescent="0.25">
      <c r="A7245" t="s">
        <v>2054</v>
      </c>
      <c r="I7245" s="285" t="s">
        <v>1874</v>
      </c>
      <c r="J7245" t="s">
        <v>780</v>
      </c>
      <c r="K7245" s="300">
        <v>24454485</v>
      </c>
      <c r="L7245" s="286">
        <f>ROWS(K$5:K7245)</f>
        <v>7241</v>
      </c>
      <c r="M7245" s="286" t="str">
        <f>IF(I7245='5.1'!$E$5,TXM!L7245,"")</f>
        <v/>
      </c>
      <c r="N7245" t="str">
        <f>IFERROR(SMALL($M$5:$M$8000,ROWS($M$5:M7245)),"")</f>
        <v/>
      </c>
      <c r="P7245" t="s">
        <v>2054</v>
      </c>
    </row>
    <row r="7246" spans="1:16" ht="14.4" customHeight="1" x14ac:dyDescent="0.25">
      <c r="A7246" t="s">
        <v>2054</v>
      </c>
      <c r="I7246" s="285" t="s">
        <v>1874</v>
      </c>
      <c r="J7246" t="s">
        <v>1087</v>
      </c>
      <c r="K7246" s="300">
        <v>23398322</v>
      </c>
      <c r="L7246" s="286">
        <f>ROWS(K$5:K7246)</f>
        <v>7242</v>
      </c>
      <c r="M7246" s="286" t="str">
        <f>IF(I7246='5.1'!$E$5,TXM!L7246,"")</f>
        <v/>
      </c>
      <c r="N7246" t="str">
        <f>IFERROR(SMALL($M$5:$M$8000,ROWS($M$5:M7246)),"")</f>
        <v/>
      </c>
      <c r="P7246" t="s">
        <v>2054</v>
      </c>
    </row>
    <row r="7247" spans="1:16" ht="14.4" customHeight="1" x14ac:dyDescent="0.25">
      <c r="A7247" t="s">
        <v>2054</v>
      </c>
      <c r="I7247" s="285" t="s">
        <v>1874</v>
      </c>
      <c r="J7247" t="s">
        <v>719</v>
      </c>
      <c r="K7247" s="300">
        <v>22799122</v>
      </c>
      <c r="L7247" s="286">
        <f>ROWS(K$5:K7247)</f>
        <v>7243</v>
      </c>
      <c r="M7247" s="286" t="str">
        <f>IF(I7247='5.1'!$E$5,TXM!L7247,"")</f>
        <v/>
      </c>
      <c r="N7247" t="str">
        <f>IFERROR(SMALL($M$5:$M$8000,ROWS($M$5:M7247)),"")</f>
        <v/>
      </c>
      <c r="P7247" t="s">
        <v>2054</v>
      </c>
    </row>
    <row r="7248" spans="1:16" ht="14.4" customHeight="1" x14ac:dyDescent="0.25">
      <c r="A7248" t="s">
        <v>2054</v>
      </c>
      <c r="I7248" s="285" t="s">
        <v>1874</v>
      </c>
      <c r="J7248" t="s">
        <v>1092</v>
      </c>
      <c r="K7248" s="300">
        <v>21452876</v>
      </c>
      <c r="L7248" s="286">
        <f>ROWS(K$5:K7248)</f>
        <v>7244</v>
      </c>
      <c r="M7248" s="286" t="str">
        <f>IF(I7248='5.1'!$E$5,TXM!L7248,"")</f>
        <v/>
      </c>
      <c r="N7248" t="str">
        <f>IFERROR(SMALL($M$5:$M$8000,ROWS($M$5:M7248)),"")</f>
        <v/>
      </c>
      <c r="P7248" t="s">
        <v>2054</v>
      </c>
    </row>
    <row r="7249" spans="1:16" ht="14.4" customHeight="1" x14ac:dyDescent="0.25">
      <c r="A7249" t="s">
        <v>2054</v>
      </c>
      <c r="I7249" s="285" t="s">
        <v>1874</v>
      </c>
      <c r="J7249" t="s">
        <v>1076</v>
      </c>
      <c r="K7249" s="300">
        <v>17943426</v>
      </c>
      <c r="L7249" s="286">
        <f>ROWS(K$5:K7249)</f>
        <v>7245</v>
      </c>
      <c r="M7249" s="286" t="str">
        <f>IF(I7249='5.1'!$E$5,TXM!L7249,"")</f>
        <v/>
      </c>
      <c r="N7249" t="str">
        <f>IFERROR(SMALL($M$5:$M$8000,ROWS($M$5:M7249)),"")</f>
        <v/>
      </c>
      <c r="P7249" t="s">
        <v>2054</v>
      </c>
    </row>
    <row r="7250" spans="1:16" ht="14.4" customHeight="1" x14ac:dyDescent="0.25">
      <c r="A7250" t="s">
        <v>2054</v>
      </c>
      <c r="I7250" s="285" t="s">
        <v>1874</v>
      </c>
      <c r="J7250" t="s">
        <v>750</v>
      </c>
      <c r="K7250" s="300">
        <v>17890508</v>
      </c>
      <c r="L7250" s="286">
        <f>ROWS(K$5:K7250)</f>
        <v>7246</v>
      </c>
      <c r="M7250" s="286" t="str">
        <f>IF(I7250='5.1'!$E$5,TXM!L7250,"")</f>
        <v/>
      </c>
      <c r="N7250" t="str">
        <f>IFERROR(SMALL($M$5:$M$8000,ROWS($M$5:M7250)),"")</f>
        <v/>
      </c>
      <c r="P7250" t="s">
        <v>2054</v>
      </c>
    </row>
    <row r="7251" spans="1:16" ht="14.4" customHeight="1" x14ac:dyDescent="0.25">
      <c r="A7251" t="s">
        <v>2054</v>
      </c>
      <c r="I7251" s="285" t="s">
        <v>1874</v>
      </c>
      <c r="J7251" t="s">
        <v>104</v>
      </c>
      <c r="K7251" s="300">
        <v>16197875</v>
      </c>
      <c r="L7251" s="286">
        <f>ROWS(K$5:K7251)</f>
        <v>7247</v>
      </c>
      <c r="M7251" s="286" t="str">
        <f>IF(I7251='5.1'!$E$5,TXM!L7251,"")</f>
        <v/>
      </c>
      <c r="N7251" t="str">
        <f>IFERROR(SMALL($M$5:$M$8000,ROWS($M$5:M7251)),"")</f>
        <v/>
      </c>
      <c r="P7251" t="s">
        <v>2054</v>
      </c>
    </row>
    <row r="7252" spans="1:16" ht="14.4" customHeight="1" x14ac:dyDescent="0.25">
      <c r="A7252" t="s">
        <v>2054</v>
      </c>
      <c r="I7252" s="285" t="s">
        <v>1874</v>
      </c>
      <c r="J7252" t="s">
        <v>705</v>
      </c>
      <c r="K7252" s="300">
        <v>14040041</v>
      </c>
      <c r="L7252" s="286">
        <f>ROWS(K$5:K7252)</f>
        <v>7248</v>
      </c>
      <c r="M7252" s="286" t="str">
        <f>IF(I7252='5.1'!$E$5,TXM!L7252,"")</f>
        <v/>
      </c>
      <c r="N7252" t="str">
        <f>IFERROR(SMALL($M$5:$M$8000,ROWS($M$5:M7252)),"")</f>
        <v/>
      </c>
      <c r="P7252" t="s">
        <v>2054</v>
      </c>
    </row>
    <row r="7253" spans="1:16" ht="14.4" customHeight="1" x14ac:dyDescent="0.25">
      <c r="A7253" t="s">
        <v>2054</v>
      </c>
      <c r="I7253" s="285" t="s">
        <v>1874</v>
      </c>
      <c r="J7253" t="s">
        <v>804</v>
      </c>
      <c r="K7253" s="300">
        <v>12700166</v>
      </c>
      <c r="L7253" s="286">
        <f>ROWS(K$5:K7253)</f>
        <v>7249</v>
      </c>
      <c r="M7253" s="286" t="str">
        <f>IF(I7253='5.1'!$E$5,TXM!L7253,"")</f>
        <v/>
      </c>
      <c r="N7253" t="str">
        <f>IFERROR(SMALL($M$5:$M$8000,ROWS($M$5:M7253)),"")</f>
        <v/>
      </c>
      <c r="P7253" t="s">
        <v>2054</v>
      </c>
    </row>
    <row r="7254" spans="1:16" ht="14.4" customHeight="1" x14ac:dyDescent="0.25">
      <c r="A7254" t="s">
        <v>2054</v>
      </c>
      <c r="I7254" s="285" t="s">
        <v>1874</v>
      </c>
      <c r="J7254" t="s">
        <v>796</v>
      </c>
      <c r="K7254" s="300">
        <v>8156265</v>
      </c>
      <c r="L7254" s="286">
        <f>ROWS(K$5:K7254)</f>
        <v>7250</v>
      </c>
      <c r="M7254" s="286" t="str">
        <f>IF(I7254='5.1'!$E$5,TXM!L7254,"")</f>
        <v/>
      </c>
      <c r="N7254" t="str">
        <f>IFERROR(SMALL($M$5:$M$8000,ROWS($M$5:M7254)),"")</f>
        <v/>
      </c>
      <c r="P7254" t="s">
        <v>2054</v>
      </c>
    </row>
    <row r="7255" spans="1:16" ht="14.4" customHeight="1" x14ac:dyDescent="0.25">
      <c r="A7255" t="s">
        <v>2054</v>
      </c>
      <c r="I7255" s="285" t="s">
        <v>1874</v>
      </c>
      <c r="J7255" t="s">
        <v>802</v>
      </c>
      <c r="K7255" s="300">
        <v>5600763</v>
      </c>
      <c r="L7255" s="286">
        <f>ROWS(K$5:K7255)</f>
        <v>7251</v>
      </c>
      <c r="M7255" s="286" t="str">
        <f>IF(I7255='5.1'!$E$5,TXM!L7255,"")</f>
        <v/>
      </c>
      <c r="N7255" t="str">
        <f>IFERROR(SMALL($M$5:$M$8000,ROWS($M$5:M7255)),"")</f>
        <v/>
      </c>
      <c r="P7255" t="s">
        <v>2054</v>
      </c>
    </row>
    <row r="7256" spans="1:16" ht="14.4" customHeight="1" x14ac:dyDescent="0.25">
      <c r="A7256" t="s">
        <v>2054</v>
      </c>
      <c r="I7256" s="285" t="s">
        <v>1874</v>
      </c>
      <c r="J7256" t="s">
        <v>109</v>
      </c>
      <c r="K7256" s="300">
        <v>5522160</v>
      </c>
      <c r="L7256" s="286">
        <f>ROWS(K$5:K7256)</f>
        <v>7252</v>
      </c>
      <c r="M7256" s="286" t="str">
        <f>IF(I7256='5.1'!$E$5,TXM!L7256,"")</f>
        <v/>
      </c>
      <c r="N7256" t="str">
        <f>IFERROR(SMALL($M$5:$M$8000,ROWS($M$5:M7256)),"")</f>
        <v/>
      </c>
      <c r="P7256" t="s">
        <v>2054</v>
      </c>
    </row>
    <row r="7257" spans="1:16" ht="14.4" customHeight="1" x14ac:dyDescent="0.25">
      <c r="A7257" t="s">
        <v>2054</v>
      </c>
      <c r="I7257" s="285" t="s">
        <v>1874</v>
      </c>
      <c r="J7257" t="s">
        <v>108</v>
      </c>
      <c r="K7257" s="300">
        <v>5505345</v>
      </c>
      <c r="L7257" s="286">
        <f>ROWS(K$5:K7257)</f>
        <v>7253</v>
      </c>
      <c r="M7257" s="286" t="str">
        <f>IF(I7257='5.1'!$E$5,TXM!L7257,"")</f>
        <v/>
      </c>
      <c r="N7257" t="str">
        <f>IFERROR(SMALL($M$5:$M$8000,ROWS($M$5:M7257)),"")</f>
        <v/>
      </c>
      <c r="P7257" t="s">
        <v>2054</v>
      </c>
    </row>
    <row r="7258" spans="1:16" ht="14.4" customHeight="1" x14ac:dyDescent="0.25">
      <c r="A7258" t="s">
        <v>2054</v>
      </c>
      <c r="I7258" s="285" t="s">
        <v>1874</v>
      </c>
      <c r="J7258" t="s">
        <v>748</v>
      </c>
      <c r="K7258" s="300">
        <v>5319175</v>
      </c>
      <c r="L7258" s="286">
        <f>ROWS(K$5:K7258)</f>
        <v>7254</v>
      </c>
      <c r="M7258" s="286" t="str">
        <f>IF(I7258='5.1'!$E$5,TXM!L7258,"")</f>
        <v/>
      </c>
      <c r="N7258" t="str">
        <f>IFERROR(SMALL($M$5:$M$8000,ROWS($M$5:M7258)),"")</f>
        <v/>
      </c>
      <c r="P7258" t="s">
        <v>2054</v>
      </c>
    </row>
    <row r="7259" spans="1:16" ht="14.4" customHeight="1" x14ac:dyDescent="0.25">
      <c r="A7259" t="s">
        <v>2054</v>
      </c>
      <c r="I7259" s="285" t="s">
        <v>1874</v>
      </c>
      <c r="J7259" t="s">
        <v>742</v>
      </c>
      <c r="K7259" s="300">
        <v>4578652</v>
      </c>
      <c r="L7259" s="286">
        <f>ROWS(K$5:K7259)</f>
        <v>7255</v>
      </c>
      <c r="M7259" s="286" t="str">
        <f>IF(I7259='5.1'!$E$5,TXM!L7259,"")</f>
        <v/>
      </c>
      <c r="N7259" t="str">
        <f>IFERROR(SMALL($M$5:$M$8000,ROWS($M$5:M7259)),"")</f>
        <v/>
      </c>
      <c r="P7259" t="s">
        <v>2054</v>
      </c>
    </row>
    <row r="7260" spans="1:16" ht="14.4" customHeight="1" x14ac:dyDescent="0.25">
      <c r="A7260" t="s">
        <v>2054</v>
      </c>
      <c r="I7260" s="285" t="s">
        <v>1874</v>
      </c>
      <c r="J7260" t="s">
        <v>766</v>
      </c>
      <c r="K7260" s="300">
        <v>2928897</v>
      </c>
      <c r="L7260" s="286">
        <f>ROWS(K$5:K7260)</f>
        <v>7256</v>
      </c>
      <c r="M7260" s="286" t="str">
        <f>IF(I7260='5.1'!$E$5,TXM!L7260,"")</f>
        <v/>
      </c>
      <c r="N7260" t="str">
        <f>IFERROR(SMALL($M$5:$M$8000,ROWS($M$5:M7260)),"")</f>
        <v/>
      </c>
      <c r="P7260" t="s">
        <v>2054</v>
      </c>
    </row>
    <row r="7261" spans="1:16" ht="14.4" customHeight="1" x14ac:dyDescent="0.25">
      <c r="A7261" t="s">
        <v>2054</v>
      </c>
      <c r="I7261" s="285" t="s">
        <v>1874</v>
      </c>
      <c r="J7261" t="s">
        <v>1097</v>
      </c>
      <c r="K7261" s="300">
        <v>2858094</v>
      </c>
      <c r="L7261" s="286">
        <f>ROWS(K$5:K7261)</f>
        <v>7257</v>
      </c>
      <c r="M7261" s="286" t="str">
        <f>IF(I7261='5.1'!$E$5,TXM!L7261,"")</f>
        <v/>
      </c>
      <c r="N7261" t="str">
        <f>IFERROR(SMALL($M$5:$M$8000,ROWS($M$5:M7261)),"")</f>
        <v/>
      </c>
      <c r="P7261" t="s">
        <v>2054</v>
      </c>
    </row>
    <row r="7262" spans="1:16" ht="14.4" customHeight="1" x14ac:dyDescent="0.25">
      <c r="A7262" t="s">
        <v>2054</v>
      </c>
      <c r="I7262" s="285" t="s">
        <v>1874</v>
      </c>
      <c r="J7262" t="s">
        <v>1098</v>
      </c>
      <c r="K7262" s="300">
        <v>2702118</v>
      </c>
      <c r="L7262" s="286">
        <f>ROWS(K$5:K7262)</f>
        <v>7258</v>
      </c>
      <c r="M7262" s="286" t="str">
        <f>IF(I7262='5.1'!$E$5,TXM!L7262,"")</f>
        <v/>
      </c>
      <c r="N7262" t="str">
        <f>IFERROR(SMALL($M$5:$M$8000,ROWS($M$5:M7262)),"")</f>
        <v/>
      </c>
      <c r="P7262" t="s">
        <v>2054</v>
      </c>
    </row>
    <row r="7263" spans="1:16" ht="14.4" customHeight="1" x14ac:dyDescent="0.25">
      <c r="A7263" t="s">
        <v>2054</v>
      </c>
      <c r="I7263" s="285" t="s">
        <v>1874</v>
      </c>
      <c r="J7263" t="s">
        <v>1089</v>
      </c>
      <c r="K7263" s="300">
        <v>2699433</v>
      </c>
      <c r="L7263" s="286">
        <f>ROWS(K$5:K7263)</f>
        <v>7259</v>
      </c>
      <c r="M7263" s="286" t="str">
        <f>IF(I7263='5.1'!$E$5,TXM!L7263,"")</f>
        <v/>
      </c>
      <c r="N7263" t="str">
        <f>IFERROR(SMALL($M$5:$M$8000,ROWS($M$5:M7263)),"")</f>
        <v/>
      </c>
      <c r="P7263" t="s">
        <v>2054</v>
      </c>
    </row>
    <row r="7264" spans="1:16" ht="14.4" customHeight="1" x14ac:dyDescent="0.25">
      <c r="A7264" t="s">
        <v>2054</v>
      </c>
      <c r="I7264" s="285" t="s">
        <v>1874</v>
      </c>
      <c r="J7264" t="s">
        <v>734</v>
      </c>
      <c r="K7264" s="300">
        <v>2582718</v>
      </c>
      <c r="L7264" s="286">
        <f>ROWS(K$5:K7264)</f>
        <v>7260</v>
      </c>
      <c r="M7264" s="286" t="str">
        <f>IF(I7264='5.1'!$E$5,TXM!L7264,"")</f>
        <v/>
      </c>
      <c r="N7264" t="str">
        <f>IFERROR(SMALL($M$5:$M$8000,ROWS($M$5:M7264)),"")</f>
        <v/>
      </c>
      <c r="P7264" t="s">
        <v>2054</v>
      </c>
    </row>
    <row r="7265" spans="1:16" ht="14.4" customHeight="1" x14ac:dyDescent="0.25">
      <c r="A7265" t="s">
        <v>2054</v>
      </c>
      <c r="I7265" s="285" t="s">
        <v>1874</v>
      </c>
      <c r="J7265" t="s">
        <v>1084</v>
      </c>
      <c r="K7265" s="300">
        <v>2531074</v>
      </c>
      <c r="L7265" s="286">
        <f>ROWS(K$5:K7265)</f>
        <v>7261</v>
      </c>
      <c r="M7265" s="286" t="str">
        <f>IF(I7265='5.1'!$E$5,TXM!L7265,"")</f>
        <v/>
      </c>
      <c r="N7265" t="str">
        <f>IFERROR(SMALL($M$5:$M$8000,ROWS($M$5:M7265)),"")</f>
        <v/>
      </c>
      <c r="P7265" t="s">
        <v>2054</v>
      </c>
    </row>
    <row r="7266" spans="1:16" ht="14.4" customHeight="1" x14ac:dyDescent="0.25">
      <c r="A7266" t="s">
        <v>2054</v>
      </c>
      <c r="I7266" s="285" t="s">
        <v>1874</v>
      </c>
      <c r="J7266" t="s">
        <v>111</v>
      </c>
      <c r="K7266" s="300">
        <v>2477165</v>
      </c>
      <c r="L7266" s="286">
        <f>ROWS(K$5:K7266)</f>
        <v>7262</v>
      </c>
      <c r="M7266" s="286" t="str">
        <f>IF(I7266='5.1'!$E$5,TXM!L7266,"")</f>
        <v/>
      </c>
      <c r="N7266" t="str">
        <f>IFERROR(SMALL($M$5:$M$8000,ROWS($M$5:M7266)),"")</f>
        <v/>
      </c>
      <c r="P7266" t="s">
        <v>2054</v>
      </c>
    </row>
    <row r="7267" spans="1:16" ht="14.4" customHeight="1" x14ac:dyDescent="0.25">
      <c r="A7267" t="s">
        <v>2054</v>
      </c>
      <c r="I7267" s="285" t="s">
        <v>1874</v>
      </c>
      <c r="J7267" t="s">
        <v>1078</v>
      </c>
      <c r="K7267" s="300">
        <v>1769690</v>
      </c>
      <c r="L7267" s="286">
        <f>ROWS(K$5:K7267)</f>
        <v>7263</v>
      </c>
      <c r="M7267" s="286" t="str">
        <f>IF(I7267='5.1'!$E$5,TXM!L7267,"")</f>
        <v/>
      </c>
      <c r="N7267" t="str">
        <f>IFERROR(SMALL($M$5:$M$8000,ROWS($M$5:M7267)),"")</f>
        <v/>
      </c>
      <c r="P7267" t="s">
        <v>2054</v>
      </c>
    </row>
    <row r="7268" spans="1:16" ht="14.4" customHeight="1" x14ac:dyDescent="0.25">
      <c r="A7268" t="s">
        <v>2054</v>
      </c>
      <c r="I7268" s="285" t="s">
        <v>1874</v>
      </c>
      <c r="J7268" t="s">
        <v>744</v>
      </c>
      <c r="K7268" s="300">
        <v>1590468</v>
      </c>
      <c r="L7268" s="286">
        <f>ROWS(K$5:K7268)</f>
        <v>7264</v>
      </c>
      <c r="M7268" s="286" t="str">
        <f>IF(I7268='5.1'!$E$5,TXM!L7268,"")</f>
        <v/>
      </c>
      <c r="N7268" t="str">
        <f>IFERROR(SMALL($M$5:$M$8000,ROWS($M$5:M7268)),"")</f>
        <v/>
      </c>
      <c r="P7268" t="s">
        <v>2054</v>
      </c>
    </row>
    <row r="7269" spans="1:16" ht="14.4" customHeight="1" x14ac:dyDescent="0.25">
      <c r="A7269" t="s">
        <v>2054</v>
      </c>
      <c r="I7269" s="285" t="s">
        <v>1874</v>
      </c>
      <c r="J7269" t="s">
        <v>1083</v>
      </c>
      <c r="K7269" s="300">
        <v>1188101</v>
      </c>
      <c r="L7269" s="286">
        <f>ROWS(K$5:K7269)</f>
        <v>7265</v>
      </c>
      <c r="M7269" s="286" t="str">
        <f>IF(I7269='5.1'!$E$5,TXM!L7269,"")</f>
        <v/>
      </c>
      <c r="N7269" t="str">
        <f>IFERROR(SMALL($M$5:$M$8000,ROWS($M$5:M7269)),"")</f>
        <v/>
      </c>
      <c r="P7269" t="s">
        <v>2054</v>
      </c>
    </row>
    <row r="7270" spans="1:16" ht="14.4" customHeight="1" x14ac:dyDescent="0.25">
      <c r="A7270" t="s">
        <v>2054</v>
      </c>
      <c r="I7270" s="285" t="s">
        <v>1874</v>
      </c>
      <c r="J7270" t="s">
        <v>768</v>
      </c>
      <c r="K7270" s="300">
        <v>824934</v>
      </c>
      <c r="L7270" s="286">
        <f>ROWS(K$5:K7270)</f>
        <v>7266</v>
      </c>
      <c r="M7270" s="286" t="str">
        <f>IF(I7270='5.1'!$E$5,TXM!L7270,"")</f>
        <v/>
      </c>
      <c r="N7270" t="str">
        <f>IFERROR(SMALL($M$5:$M$8000,ROWS($M$5:M7270)),"")</f>
        <v/>
      </c>
      <c r="P7270" t="s">
        <v>2054</v>
      </c>
    </row>
    <row r="7271" spans="1:16" ht="14.4" customHeight="1" x14ac:dyDescent="0.25">
      <c r="A7271" t="s">
        <v>2054</v>
      </c>
      <c r="I7271" s="285" t="s">
        <v>1874</v>
      </c>
      <c r="J7271" t="s">
        <v>823</v>
      </c>
      <c r="K7271" s="300">
        <v>801255</v>
      </c>
      <c r="L7271" s="286">
        <f>ROWS(K$5:K7271)</f>
        <v>7267</v>
      </c>
      <c r="M7271" s="286" t="str">
        <f>IF(I7271='5.1'!$E$5,TXM!L7271,"")</f>
        <v/>
      </c>
      <c r="N7271" t="str">
        <f>IFERROR(SMALL($M$5:$M$8000,ROWS($M$5:M7271)),"")</f>
        <v/>
      </c>
      <c r="P7271" t="s">
        <v>2054</v>
      </c>
    </row>
    <row r="7272" spans="1:16" ht="14.4" customHeight="1" x14ac:dyDescent="0.25">
      <c r="A7272" t="s">
        <v>2054</v>
      </c>
      <c r="I7272" s="285" t="s">
        <v>1874</v>
      </c>
      <c r="J7272" t="s">
        <v>112</v>
      </c>
      <c r="K7272" s="300">
        <v>510001</v>
      </c>
      <c r="L7272" s="286">
        <f>ROWS(K$5:K7272)</f>
        <v>7268</v>
      </c>
      <c r="M7272" s="286" t="str">
        <f>IF(I7272='5.1'!$E$5,TXM!L7272,"")</f>
        <v/>
      </c>
      <c r="N7272" t="str">
        <f>IFERROR(SMALL($M$5:$M$8000,ROWS($M$5:M7272)),"")</f>
        <v/>
      </c>
      <c r="P7272" t="s">
        <v>2054</v>
      </c>
    </row>
    <row r="7273" spans="1:16" ht="14.4" customHeight="1" x14ac:dyDescent="0.25">
      <c r="A7273" t="s">
        <v>2054</v>
      </c>
      <c r="I7273" s="285" t="s">
        <v>1874</v>
      </c>
      <c r="J7273" t="s">
        <v>754</v>
      </c>
      <c r="K7273" s="300">
        <v>450296</v>
      </c>
      <c r="L7273" s="286">
        <f>ROWS(K$5:K7273)</f>
        <v>7269</v>
      </c>
      <c r="M7273" s="286" t="str">
        <f>IF(I7273='5.1'!$E$5,TXM!L7273,"")</f>
        <v/>
      </c>
      <c r="N7273" t="str">
        <f>IFERROR(SMALL($M$5:$M$8000,ROWS($M$5:M7273)),"")</f>
        <v/>
      </c>
      <c r="P7273" t="s">
        <v>2054</v>
      </c>
    </row>
    <row r="7274" spans="1:16" ht="14.4" customHeight="1" x14ac:dyDescent="0.25">
      <c r="A7274" t="s">
        <v>2054</v>
      </c>
      <c r="I7274" s="285" t="s">
        <v>1874</v>
      </c>
      <c r="J7274" t="s">
        <v>1091</v>
      </c>
      <c r="K7274" s="300">
        <v>371804</v>
      </c>
      <c r="L7274" s="286">
        <f>ROWS(K$5:K7274)</f>
        <v>7270</v>
      </c>
      <c r="M7274" s="286" t="str">
        <f>IF(I7274='5.1'!$E$5,TXM!L7274,"")</f>
        <v/>
      </c>
      <c r="N7274" t="str">
        <f>IFERROR(SMALL($M$5:$M$8000,ROWS($M$5:M7274)),"")</f>
        <v/>
      </c>
      <c r="P7274" t="s">
        <v>2054</v>
      </c>
    </row>
    <row r="7275" spans="1:16" ht="14.4" customHeight="1" x14ac:dyDescent="0.25">
      <c r="A7275" t="s">
        <v>2054</v>
      </c>
      <c r="I7275" s="285" t="s">
        <v>1874</v>
      </c>
      <c r="J7275" t="s">
        <v>818</v>
      </c>
      <c r="K7275" s="300">
        <v>302728</v>
      </c>
      <c r="L7275" s="286">
        <f>ROWS(K$5:K7275)</f>
        <v>7271</v>
      </c>
      <c r="M7275" s="286" t="str">
        <f>IF(I7275='5.1'!$E$5,TXM!L7275,"")</f>
        <v/>
      </c>
      <c r="N7275" t="str">
        <f>IFERROR(SMALL($M$5:$M$8000,ROWS($M$5:M7275)),"")</f>
        <v/>
      </c>
      <c r="P7275" t="s">
        <v>2054</v>
      </c>
    </row>
    <row r="7276" spans="1:16" ht="14.4" customHeight="1" x14ac:dyDescent="0.25">
      <c r="A7276" t="s">
        <v>2054</v>
      </c>
      <c r="I7276" s="285" t="s">
        <v>1874</v>
      </c>
      <c r="J7276" t="s">
        <v>1094</v>
      </c>
      <c r="K7276" s="300">
        <v>300674</v>
      </c>
      <c r="L7276" s="286">
        <f>ROWS(K$5:K7276)</f>
        <v>7272</v>
      </c>
      <c r="M7276" s="286" t="str">
        <f>IF(I7276='5.1'!$E$5,TXM!L7276,"")</f>
        <v/>
      </c>
      <c r="N7276" t="str">
        <f>IFERROR(SMALL($M$5:$M$8000,ROWS($M$5:M7276)),"")</f>
        <v/>
      </c>
      <c r="P7276" t="s">
        <v>2054</v>
      </c>
    </row>
    <row r="7277" spans="1:16" ht="14.4" customHeight="1" x14ac:dyDescent="0.25">
      <c r="A7277" t="s">
        <v>2054</v>
      </c>
      <c r="I7277" s="285" t="s">
        <v>1874</v>
      </c>
      <c r="J7277" t="s">
        <v>788</v>
      </c>
      <c r="K7277" s="300">
        <v>300208</v>
      </c>
      <c r="L7277" s="286">
        <f>ROWS(K$5:K7277)</f>
        <v>7273</v>
      </c>
      <c r="M7277" s="286" t="str">
        <f>IF(I7277='5.1'!$E$5,TXM!L7277,"")</f>
        <v/>
      </c>
      <c r="N7277" t="str">
        <f>IFERROR(SMALL($M$5:$M$8000,ROWS($M$5:M7277)),"")</f>
        <v/>
      </c>
      <c r="P7277" t="s">
        <v>2054</v>
      </c>
    </row>
    <row r="7278" spans="1:16" ht="14.4" customHeight="1" x14ac:dyDescent="0.25">
      <c r="A7278" t="s">
        <v>2054</v>
      </c>
      <c r="I7278" s="285" t="s">
        <v>1874</v>
      </c>
      <c r="J7278" t="s">
        <v>114</v>
      </c>
      <c r="K7278" s="300">
        <v>274844</v>
      </c>
      <c r="L7278" s="286">
        <f>ROWS(K$5:K7278)</f>
        <v>7274</v>
      </c>
      <c r="M7278" s="286" t="str">
        <f>IF(I7278='5.1'!$E$5,TXM!L7278,"")</f>
        <v/>
      </c>
      <c r="N7278" t="str">
        <f>IFERROR(SMALL($M$5:$M$8000,ROWS($M$5:M7278)),"")</f>
        <v/>
      </c>
      <c r="P7278" t="s">
        <v>2054</v>
      </c>
    </row>
    <row r="7279" spans="1:16" ht="14.4" customHeight="1" x14ac:dyDescent="0.25">
      <c r="A7279" t="s">
        <v>2054</v>
      </c>
      <c r="I7279" s="285" t="s">
        <v>1874</v>
      </c>
      <c r="J7279" t="s">
        <v>740</v>
      </c>
      <c r="K7279" s="300">
        <v>210471</v>
      </c>
      <c r="L7279" s="286">
        <f>ROWS(K$5:K7279)</f>
        <v>7275</v>
      </c>
      <c r="M7279" s="286" t="str">
        <f>IF(I7279='5.1'!$E$5,TXM!L7279,"")</f>
        <v/>
      </c>
      <c r="N7279" t="str">
        <f>IFERROR(SMALL($M$5:$M$8000,ROWS($M$5:M7279)),"")</f>
        <v/>
      </c>
      <c r="P7279" t="s">
        <v>2054</v>
      </c>
    </row>
    <row r="7280" spans="1:16" ht="14.4" customHeight="1" x14ac:dyDescent="0.25">
      <c r="A7280" t="s">
        <v>2054</v>
      </c>
      <c r="I7280" s="285" t="s">
        <v>1874</v>
      </c>
      <c r="J7280" t="s">
        <v>772</v>
      </c>
      <c r="K7280" s="300">
        <v>144821</v>
      </c>
      <c r="L7280" s="286">
        <f>ROWS(K$5:K7280)</f>
        <v>7276</v>
      </c>
      <c r="M7280" s="286" t="str">
        <f>IF(I7280='5.1'!$E$5,TXM!L7280,"")</f>
        <v/>
      </c>
      <c r="N7280" t="str">
        <f>IFERROR(SMALL($M$5:$M$8000,ROWS($M$5:M7280)),"")</f>
        <v/>
      </c>
      <c r="P7280" t="s">
        <v>2054</v>
      </c>
    </row>
    <row r="7281" spans="1:16" ht="14.4" customHeight="1" x14ac:dyDescent="0.25">
      <c r="A7281" t="s">
        <v>2054</v>
      </c>
      <c r="I7281" s="285" t="s">
        <v>1874</v>
      </c>
      <c r="J7281" t="s">
        <v>736</v>
      </c>
      <c r="K7281" s="300">
        <v>72470</v>
      </c>
      <c r="L7281" s="286">
        <f>ROWS(K$5:K7281)</f>
        <v>7277</v>
      </c>
      <c r="M7281" s="286" t="str">
        <f>IF(I7281='5.1'!$E$5,TXM!L7281,"")</f>
        <v/>
      </c>
      <c r="N7281" t="str">
        <f>IFERROR(SMALL($M$5:$M$8000,ROWS($M$5:M7281)),"")</f>
        <v/>
      </c>
      <c r="P7281" t="s">
        <v>2054</v>
      </c>
    </row>
    <row r="7282" spans="1:16" ht="14.4" customHeight="1" x14ac:dyDescent="0.25">
      <c r="A7282" t="s">
        <v>2054</v>
      </c>
      <c r="I7282" s="285" t="s">
        <v>1874</v>
      </c>
      <c r="J7282" t="s">
        <v>800</v>
      </c>
      <c r="K7282" s="300">
        <v>64257</v>
      </c>
      <c r="L7282" s="286">
        <f>ROWS(K$5:K7282)</f>
        <v>7278</v>
      </c>
      <c r="M7282" s="286" t="str">
        <f>IF(I7282='5.1'!$E$5,TXM!L7282,"")</f>
        <v/>
      </c>
      <c r="N7282" t="str">
        <f>IFERROR(SMALL($M$5:$M$8000,ROWS($M$5:M7282)),"")</f>
        <v/>
      </c>
      <c r="P7282" t="s">
        <v>2054</v>
      </c>
    </row>
    <row r="7283" spans="1:16" ht="14.4" customHeight="1" x14ac:dyDescent="0.25">
      <c r="A7283" t="s">
        <v>2054</v>
      </c>
      <c r="I7283" s="285" t="s">
        <v>1874</v>
      </c>
      <c r="J7283" t="s">
        <v>794</v>
      </c>
      <c r="K7283" s="300">
        <v>34773</v>
      </c>
      <c r="L7283" s="286">
        <f>ROWS(K$5:K7283)</f>
        <v>7279</v>
      </c>
      <c r="M7283" s="286" t="str">
        <f>IF(I7283='5.1'!$E$5,TXM!L7283,"")</f>
        <v/>
      </c>
      <c r="N7283" t="str">
        <f>IFERROR(SMALL($M$5:$M$8000,ROWS($M$5:M7283)),"")</f>
        <v/>
      </c>
      <c r="P7283" t="s">
        <v>2054</v>
      </c>
    </row>
    <row r="7284" spans="1:16" ht="14.4" customHeight="1" x14ac:dyDescent="0.25">
      <c r="A7284" t="s">
        <v>2054</v>
      </c>
      <c r="I7284" s="285" t="s">
        <v>1874</v>
      </c>
      <c r="J7284" t="s">
        <v>770</v>
      </c>
      <c r="K7284" s="300">
        <v>28503</v>
      </c>
      <c r="L7284" s="286">
        <f>ROWS(K$5:K7284)</f>
        <v>7280</v>
      </c>
      <c r="M7284" s="286" t="str">
        <f>IF(I7284='5.1'!$E$5,TXM!L7284,"")</f>
        <v/>
      </c>
      <c r="N7284" t="str">
        <f>IFERROR(SMALL($M$5:$M$8000,ROWS($M$5:M7284)),"")</f>
        <v/>
      </c>
      <c r="P7284" t="s">
        <v>2054</v>
      </c>
    </row>
    <row r="7285" spans="1:16" ht="14.4" customHeight="1" x14ac:dyDescent="0.25">
      <c r="A7285" t="s">
        <v>2054</v>
      </c>
      <c r="I7285" s="285" t="s">
        <v>1874</v>
      </c>
      <c r="J7285" t="s">
        <v>756</v>
      </c>
      <c r="K7285" s="300">
        <v>24726</v>
      </c>
      <c r="L7285" s="286">
        <f>ROWS(K$5:K7285)</f>
        <v>7281</v>
      </c>
      <c r="M7285" s="286" t="str">
        <f>IF(I7285='5.1'!$E$5,TXM!L7285,"")</f>
        <v/>
      </c>
      <c r="N7285" t="str">
        <f>IFERROR(SMALL($M$5:$M$8000,ROWS($M$5:M7285)),"")</f>
        <v/>
      </c>
      <c r="P7285" t="s">
        <v>2054</v>
      </c>
    </row>
    <row r="7286" spans="1:16" ht="14.4" customHeight="1" x14ac:dyDescent="0.25">
      <c r="A7286" t="s">
        <v>2054</v>
      </c>
      <c r="I7286" s="285" t="s">
        <v>1874</v>
      </c>
      <c r="J7286" t="s">
        <v>1085</v>
      </c>
      <c r="K7286" s="300">
        <v>15977</v>
      </c>
      <c r="L7286" s="286">
        <f>ROWS(K$5:K7286)</f>
        <v>7282</v>
      </c>
      <c r="M7286" s="286" t="str">
        <f>IF(I7286='5.1'!$E$5,TXM!L7286,"")</f>
        <v/>
      </c>
      <c r="N7286" t="str">
        <f>IFERROR(SMALL($M$5:$M$8000,ROWS($M$5:M7286)),"")</f>
        <v/>
      </c>
      <c r="P7286" t="s">
        <v>2054</v>
      </c>
    </row>
    <row r="7287" spans="1:16" ht="14.4" customHeight="1" x14ac:dyDescent="0.25">
      <c r="A7287" t="s">
        <v>2054</v>
      </c>
      <c r="I7287" s="285" t="s">
        <v>1874</v>
      </c>
      <c r="J7287" t="s">
        <v>713</v>
      </c>
      <c r="K7287" s="300">
        <v>11734</v>
      </c>
      <c r="L7287" s="286">
        <f>ROWS(K$5:K7287)</f>
        <v>7283</v>
      </c>
      <c r="M7287" s="286" t="str">
        <f>IF(I7287='5.1'!$E$5,TXM!L7287,"")</f>
        <v/>
      </c>
      <c r="N7287" t="str">
        <f>IFERROR(SMALL($M$5:$M$8000,ROWS($M$5:M7287)),"")</f>
        <v/>
      </c>
      <c r="P7287" t="s">
        <v>2054</v>
      </c>
    </row>
    <row r="7288" spans="1:16" ht="14.4" customHeight="1" x14ac:dyDescent="0.25">
      <c r="A7288" t="s">
        <v>2054</v>
      </c>
      <c r="I7288" s="285" t="s">
        <v>1874</v>
      </c>
      <c r="J7288" t="s">
        <v>812</v>
      </c>
      <c r="K7288" s="300">
        <v>3675</v>
      </c>
      <c r="L7288" s="286">
        <f>ROWS(K$5:K7288)</f>
        <v>7284</v>
      </c>
      <c r="M7288" s="286" t="str">
        <f>IF(I7288='5.1'!$E$5,TXM!L7288,"")</f>
        <v/>
      </c>
      <c r="N7288" t="str">
        <f>IFERROR(SMALL($M$5:$M$8000,ROWS($M$5:M7288)),"")</f>
        <v/>
      </c>
      <c r="P7288" t="s">
        <v>2054</v>
      </c>
    </row>
    <row r="7289" spans="1:16" ht="14.4" customHeight="1" x14ac:dyDescent="0.25">
      <c r="A7289" t="s">
        <v>2054</v>
      </c>
      <c r="I7289" s="285" t="s">
        <v>1874</v>
      </c>
      <c r="J7289" t="s">
        <v>1088</v>
      </c>
      <c r="K7289" s="300">
        <v>1537</v>
      </c>
      <c r="L7289" s="286">
        <f>ROWS(K$5:K7289)</f>
        <v>7285</v>
      </c>
      <c r="M7289" s="286" t="str">
        <f>IF(I7289='5.1'!$E$5,TXM!L7289,"")</f>
        <v/>
      </c>
      <c r="N7289" t="str">
        <f>IFERROR(SMALL($M$5:$M$8000,ROWS($M$5:M7289)),"")</f>
        <v/>
      </c>
      <c r="P7289" t="s">
        <v>2054</v>
      </c>
    </row>
    <row r="7290" spans="1:16" ht="14.4" customHeight="1" x14ac:dyDescent="0.25">
      <c r="A7290" t="s">
        <v>2054</v>
      </c>
      <c r="I7290" s="285" t="s">
        <v>2045</v>
      </c>
      <c r="J7290" t="s">
        <v>810</v>
      </c>
      <c r="K7290" s="300">
        <v>15832375</v>
      </c>
      <c r="L7290" s="286">
        <f>ROWS(K$5:K7290)</f>
        <v>7286</v>
      </c>
      <c r="M7290" s="286" t="str">
        <f>IF(I7290='5.1'!$E$5,TXM!L7290,"")</f>
        <v/>
      </c>
      <c r="N7290" t="str">
        <f>IFERROR(SMALL($M$5:$M$8000,ROWS($M$5:M7290)),"")</f>
        <v/>
      </c>
      <c r="P7290" t="s">
        <v>2054</v>
      </c>
    </row>
    <row r="7291" spans="1:16" ht="14.4" customHeight="1" x14ac:dyDescent="0.25">
      <c r="A7291" t="s">
        <v>2054</v>
      </c>
      <c r="I7291" s="285" t="s">
        <v>2045</v>
      </c>
      <c r="J7291" t="s">
        <v>774</v>
      </c>
      <c r="K7291" s="300">
        <v>3567656</v>
      </c>
      <c r="L7291" s="286">
        <f>ROWS(K$5:K7291)</f>
        <v>7287</v>
      </c>
      <c r="M7291" s="286" t="str">
        <f>IF(I7291='5.1'!$E$5,TXM!L7291,"")</f>
        <v/>
      </c>
      <c r="N7291" t="str">
        <f>IFERROR(SMALL($M$5:$M$8000,ROWS($M$5:M7291)),"")</f>
        <v/>
      </c>
      <c r="P7291" t="s">
        <v>2054</v>
      </c>
    </row>
    <row r="7292" spans="1:16" ht="14.4" customHeight="1" x14ac:dyDescent="0.25">
      <c r="A7292" t="s">
        <v>2054</v>
      </c>
      <c r="I7292" s="285" t="s">
        <v>2045</v>
      </c>
      <c r="J7292" t="s">
        <v>808</v>
      </c>
      <c r="K7292" s="300">
        <v>1322326</v>
      </c>
      <c r="L7292" s="286">
        <f>ROWS(K$5:K7292)</f>
        <v>7288</v>
      </c>
      <c r="M7292" s="286" t="str">
        <f>IF(I7292='5.1'!$E$5,TXM!L7292,"")</f>
        <v/>
      </c>
      <c r="N7292" t="str">
        <f>IFERROR(SMALL($M$5:$M$8000,ROWS($M$5:M7292)),"")</f>
        <v/>
      </c>
      <c r="P7292" t="s">
        <v>2054</v>
      </c>
    </row>
    <row r="7293" spans="1:16" ht="14.4" customHeight="1" x14ac:dyDescent="0.25">
      <c r="A7293" t="s">
        <v>2054</v>
      </c>
      <c r="I7293" s="285" t="s">
        <v>2045</v>
      </c>
      <c r="J7293" t="s">
        <v>117</v>
      </c>
      <c r="K7293" s="300">
        <v>1227260</v>
      </c>
      <c r="L7293" s="286">
        <f>ROWS(K$5:K7293)</f>
        <v>7289</v>
      </c>
      <c r="M7293" s="286" t="str">
        <f>IF(I7293='5.1'!$E$5,TXM!L7293,"")</f>
        <v/>
      </c>
      <c r="N7293" t="str">
        <f>IFERROR(SMALL($M$5:$M$8000,ROWS($M$5:M7293)),"")</f>
        <v/>
      </c>
      <c r="P7293" t="s">
        <v>2054</v>
      </c>
    </row>
    <row r="7294" spans="1:16" ht="14.4" customHeight="1" x14ac:dyDescent="0.25">
      <c r="A7294" t="s">
        <v>2054</v>
      </c>
      <c r="I7294" s="285" t="s">
        <v>2045</v>
      </c>
      <c r="J7294" t="s">
        <v>784</v>
      </c>
      <c r="K7294" s="300">
        <v>1059903</v>
      </c>
      <c r="L7294" s="286">
        <f>ROWS(K$5:K7294)</f>
        <v>7290</v>
      </c>
      <c r="M7294" s="286" t="str">
        <f>IF(I7294='5.1'!$E$5,TXM!L7294,"")</f>
        <v/>
      </c>
      <c r="N7294" t="str">
        <f>IFERROR(SMALL($M$5:$M$8000,ROWS($M$5:M7294)),"")</f>
        <v/>
      </c>
      <c r="P7294" t="s">
        <v>2054</v>
      </c>
    </row>
    <row r="7295" spans="1:16" ht="14.4" customHeight="1" x14ac:dyDescent="0.25">
      <c r="A7295" t="s">
        <v>2054</v>
      </c>
      <c r="I7295" s="285" t="s">
        <v>2045</v>
      </c>
      <c r="J7295" t="s">
        <v>782</v>
      </c>
      <c r="K7295" s="300">
        <v>928121</v>
      </c>
      <c r="L7295" s="286">
        <f>ROWS(K$5:K7295)</f>
        <v>7291</v>
      </c>
      <c r="M7295" s="286" t="str">
        <f>IF(I7295='5.1'!$E$5,TXM!L7295,"")</f>
        <v/>
      </c>
      <c r="N7295" t="str">
        <f>IFERROR(SMALL($M$5:$M$8000,ROWS($M$5:M7295)),"")</f>
        <v/>
      </c>
      <c r="P7295" t="s">
        <v>2054</v>
      </c>
    </row>
    <row r="7296" spans="1:16" ht="14.4" customHeight="1" x14ac:dyDescent="0.25">
      <c r="A7296" t="s">
        <v>2054</v>
      </c>
      <c r="I7296" s="285" t="s">
        <v>2045</v>
      </c>
      <c r="J7296" t="s">
        <v>806</v>
      </c>
      <c r="K7296" s="300">
        <v>912374</v>
      </c>
      <c r="L7296" s="286">
        <f>ROWS(K$5:K7296)</f>
        <v>7292</v>
      </c>
      <c r="M7296" s="286" t="str">
        <f>IF(I7296='5.1'!$E$5,TXM!L7296,"")</f>
        <v/>
      </c>
      <c r="N7296" t="str">
        <f>IFERROR(SMALL($M$5:$M$8000,ROWS($M$5:M7296)),"")</f>
        <v/>
      </c>
      <c r="P7296" t="s">
        <v>2054</v>
      </c>
    </row>
    <row r="7297" spans="1:16" ht="14.4" customHeight="1" x14ac:dyDescent="0.25">
      <c r="A7297" t="s">
        <v>2054</v>
      </c>
      <c r="I7297" s="285" t="s">
        <v>2045</v>
      </c>
      <c r="J7297" t="s">
        <v>107</v>
      </c>
      <c r="K7297" s="300">
        <v>588471</v>
      </c>
      <c r="L7297" s="286">
        <f>ROWS(K$5:K7297)</f>
        <v>7293</v>
      </c>
      <c r="M7297" s="286" t="str">
        <f>IF(I7297='5.1'!$E$5,TXM!L7297,"")</f>
        <v/>
      </c>
      <c r="N7297" t="str">
        <f>IFERROR(SMALL($M$5:$M$8000,ROWS($M$5:M7297)),"")</f>
        <v/>
      </c>
      <c r="P7297" t="s">
        <v>2054</v>
      </c>
    </row>
    <row r="7298" spans="1:16" ht="14.4" customHeight="1" x14ac:dyDescent="0.25">
      <c r="A7298" t="s">
        <v>2054</v>
      </c>
      <c r="I7298" s="285" t="s">
        <v>2045</v>
      </c>
      <c r="J7298" t="s">
        <v>762</v>
      </c>
      <c r="K7298" s="300">
        <v>568557</v>
      </c>
      <c r="L7298" s="286">
        <f>ROWS(K$5:K7298)</f>
        <v>7294</v>
      </c>
      <c r="M7298" s="286" t="str">
        <f>IF(I7298='5.1'!$E$5,TXM!L7298,"")</f>
        <v/>
      </c>
      <c r="N7298" t="str">
        <f>IFERROR(SMALL($M$5:$M$8000,ROWS($M$5:M7298)),"")</f>
        <v/>
      </c>
      <c r="P7298" t="s">
        <v>2054</v>
      </c>
    </row>
    <row r="7299" spans="1:16" ht="14.4" customHeight="1" x14ac:dyDescent="0.25">
      <c r="A7299" t="s">
        <v>2054</v>
      </c>
      <c r="I7299" s="285" t="s">
        <v>2045</v>
      </c>
      <c r="J7299" t="s">
        <v>760</v>
      </c>
      <c r="K7299" s="300">
        <v>461455</v>
      </c>
      <c r="L7299" s="286">
        <f>ROWS(K$5:K7299)</f>
        <v>7295</v>
      </c>
      <c r="M7299" s="286" t="str">
        <f>IF(I7299='5.1'!$E$5,TXM!L7299,"")</f>
        <v/>
      </c>
      <c r="N7299" t="str">
        <f>IFERROR(SMALL($M$5:$M$8000,ROWS($M$5:M7299)),"")</f>
        <v/>
      </c>
      <c r="P7299" t="s">
        <v>2054</v>
      </c>
    </row>
    <row r="7300" spans="1:16" ht="14.4" customHeight="1" x14ac:dyDescent="0.25">
      <c r="A7300" t="s">
        <v>2054</v>
      </c>
      <c r="I7300" s="285" t="s">
        <v>2045</v>
      </c>
      <c r="J7300" t="s">
        <v>1090</v>
      </c>
      <c r="K7300" s="300">
        <v>354466</v>
      </c>
      <c r="L7300" s="286">
        <f>ROWS(K$5:K7300)</f>
        <v>7296</v>
      </c>
      <c r="M7300" s="286" t="str">
        <f>IF(I7300='5.1'!$E$5,TXM!L7300,"")</f>
        <v/>
      </c>
      <c r="N7300" t="str">
        <f>IFERROR(SMALL($M$5:$M$8000,ROWS($M$5:M7300)),"")</f>
        <v/>
      </c>
      <c r="P7300" t="s">
        <v>2054</v>
      </c>
    </row>
    <row r="7301" spans="1:16" ht="14.4" customHeight="1" x14ac:dyDescent="0.25">
      <c r="A7301" t="s">
        <v>2054</v>
      </c>
      <c r="I7301" s="285" t="s">
        <v>2045</v>
      </c>
      <c r="J7301" t="s">
        <v>786</v>
      </c>
      <c r="K7301" s="300">
        <v>273713</v>
      </c>
      <c r="L7301" s="286">
        <f>ROWS(K$5:K7301)</f>
        <v>7297</v>
      </c>
      <c r="M7301" s="286" t="str">
        <f>IF(I7301='5.1'!$E$5,TXM!L7301,"")</f>
        <v/>
      </c>
      <c r="N7301" t="str">
        <f>IFERROR(SMALL($M$5:$M$8000,ROWS($M$5:M7301)),"")</f>
        <v/>
      </c>
      <c r="P7301" t="s">
        <v>2054</v>
      </c>
    </row>
    <row r="7302" spans="1:16" ht="14.4" customHeight="1" x14ac:dyDescent="0.25">
      <c r="A7302" t="s">
        <v>2054</v>
      </c>
      <c r="I7302" s="285" t="s">
        <v>2045</v>
      </c>
      <c r="J7302" t="s">
        <v>1081</v>
      </c>
      <c r="K7302" s="300">
        <v>201066</v>
      </c>
      <c r="L7302" s="286">
        <f>ROWS(K$5:K7302)</f>
        <v>7298</v>
      </c>
      <c r="M7302" s="286" t="str">
        <f>IF(I7302='5.1'!$E$5,TXM!L7302,"")</f>
        <v/>
      </c>
      <c r="N7302" t="str">
        <f>IFERROR(SMALL($M$5:$M$8000,ROWS($M$5:M7302)),"")</f>
        <v/>
      </c>
      <c r="P7302" t="s">
        <v>2054</v>
      </c>
    </row>
    <row r="7303" spans="1:16" ht="14.4" customHeight="1" x14ac:dyDescent="0.25">
      <c r="A7303" t="s">
        <v>2054</v>
      </c>
      <c r="I7303" s="285" t="s">
        <v>2045</v>
      </c>
      <c r="J7303" t="s">
        <v>725</v>
      </c>
      <c r="K7303" s="300">
        <v>188722</v>
      </c>
      <c r="L7303" s="286">
        <f>ROWS(K$5:K7303)</f>
        <v>7299</v>
      </c>
      <c r="M7303" s="286" t="str">
        <f>IF(I7303='5.1'!$E$5,TXM!L7303,"")</f>
        <v/>
      </c>
      <c r="N7303" t="str">
        <f>IFERROR(SMALL($M$5:$M$8000,ROWS($M$5:M7303)),"")</f>
        <v/>
      </c>
      <c r="P7303" t="s">
        <v>2054</v>
      </c>
    </row>
    <row r="7304" spans="1:16" ht="14.4" customHeight="1" x14ac:dyDescent="0.25">
      <c r="A7304" t="s">
        <v>2054</v>
      </c>
      <c r="I7304" s="285" t="s">
        <v>2045</v>
      </c>
      <c r="J7304" t="s">
        <v>119</v>
      </c>
      <c r="K7304" s="300">
        <v>184832</v>
      </c>
      <c r="L7304" s="286">
        <f>ROWS(K$5:K7304)</f>
        <v>7300</v>
      </c>
      <c r="M7304" s="286" t="str">
        <f>IF(I7304='5.1'!$E$5,TXM!L7304,"")</f>
        <v/>
      </c>
      <c r="N7304" t="str">
        <f>IFERROR(SMALL($M$5:$M$8000,ROWS($M$5:M7304)),"")</f>
        <v/>
      </c>
      <c r="P7304" t="s">
        <v>2054</v>
      </c>
    </row>
    <row r="7305" spans="1:16" ht="14.4" customHeight="1" x14ac:dyDescent="0.25">
      <c r="A7305" t="s">
        <v>2054</v>
      </c>
      <c r="I7305" s="285" t="s">
        <v>2045</v>
      </c>
      <c r="J7305" t="s">
        <v>1086</v>
      </c>
      <c r="K7305" s="300">
        <v>178486</v>
      </c>
      <c r="L7305" s="286">
        <f>ROWS(K$5:K7305)</f>
        <v>7301</v>
      </c>
      <c r="M7305" s="286" t="str">
        <f>IF(I7305='5.1'!$E$5,TXM!L7305,"")</f>
        <v/>
      </c>
      <c r="N7305" t="str">
        <f>IFERROR(SMALL($M$5:$M$8000,ROWS($M$5:M7305)),"")</f>
        <v/>
      </c>
      <c r="P7305" t="s">
        <v>2054</v>
      </c>
    </row>
    <row r="7306" spans="1:16" ht="14.4" customHeight="1" x14ac:dyDescent="0.25">
      <c r="A7306" t="s">
        <v>2054</v>
      </c>
      <c r="I7306" s="285" t="s">
        <v>2045</v>
      </c>
      <c r="J7306" t="s">
        <v>790</v>
      </c>
      <c r="K7306" s="300">
        <v>160706</v>
      </c>
      <c r="L7306" s="286">
        <f>ROWS(K$5:K7306)</f>
        <v>7302</v>
      </c>
      <c r="M7306" s="286" t="str">
        <f>IF(I7306='5.1'!$E$5,TXM!L7306,"")</f>
        <v/>
      </c>
      <c r="N7306" t="str">
        <f>IFERROR(SMALL($M$5:$M$8000,ROWS($M$5:M7306)),"")</f>
        <v/>
      </c>
      <c r="P7306" t="s">
        <v>2054</v>
      </c>
    </row>
    <row r="7307" spans="1:16" ht="14.4" customHeight="1" x14ac:dyDescent="0.25">
      <c r="A7307" t="s">
        <v>2054</v>
      </c>
      <c r="I7307" s="285" t="s">
        <v>2045</v>
      </c>
      <c r="J7307" t="s">
        <v>734</v>
      </c>
      <c r="K7307" s="300">
        <v>91527</v>
      </c>
      <c r="L7307" s="286">
        <f>ROWS(K$5:K7307)</f>
        <v>7303</v>
      </c>
      <c r="M7307" s="286" t="str">
        <f>IF(I7307='5.1'!$E$5,TXM!L7307,"")</f>
        <v/>
      </c>
      <c r="N7307" t="str">
        <f>IFERROR(SMALL($M$5:$M$8000,ROWS($M$5:M7307)),"")</f>
        <v/>
      </c>
      <c r="P7307" t="s">
        <v>2054</v>
      </c>
    </row>
    <row r="7308" spans="1:16" ht="14.4" customHeight="1" x14ac:dyDescent="0.25">
      <c r="A7308" t="s">
        <v>2054</v>
      </c>
      <c r="I7308" s="285" t="s">
        <v>2045</v>
      </c>
      <c r="J7308" t="s">
        <v>1096</v>
      </c>
      <c r="K7308" s="300">
        <v>82254</v>
      </c>
      <c r="L7308" s="286">
        <f>ROWS(K$5:K7308)</f>
        <v>7304</v>
      </c>
      <c r="M7308" s="286" t="str">
        <f>IF(I7308='5.1'!$E$5,TXM!L7308,"")</f>
        <v/>
      </c>
      <c r="N7308" t="str">
        <f>IFERROR(SMALL($M$5:$M$8000,ROWS($M$5:M7308)),"")</f>
        <v/>
      </c>
      <c r="P7308" t="s">
        <v>2054</v>
      </c>
    </row>
    <row r="7309" spans="1:16" ht="14.4" customHeight="1" x14ac:dyDescent="0.25">
      <c r="A7309" t="s">
        <v>2054</v>
      </c>
      <c r="I7309" s="285" t="s">
        <v>2045</v>
      </c>
      <c r="J7309" t="s">
        <v>1093</v>
      </c>
      <c r="K7309" s="300">
        <v>58625</v>
      </c>
      <c r="L7309" s="286">
        <f>ROWS(K$5:K7309)</f>
        <v>7305</v>
      </c>
      <c r="M7309" s="286" t="str">
        <f>IF(I7309='5.1'!$E$5,TXM!L7309,"")</f>
        <v/>
      </c>
      <c r="N7309" t="str">
        <f>IFERROR(SMALL($M$5:$M$8000,ROWS($M$5:M7309)),"")</f>
        <v/>
      </c>
      <c r="P7309" t="s">
        <v>2054</v>
      </c>
    </row>
    <row r="7310" spans="1:16" ht="14.4" customHeight="1" x14ac:dyDescent="0.25">
      <c r="A7310" t="s">
        <v>2054</v>
      </c>
      <c r="I7310" s="285" t="s">
        <v>2045</v>
      </c>
      <c r="J7310" t="s">
        <v>705</v>
      </c>
      <c r="K7310" s="300">
        <v>58598</v>
      </c>
      <c r="L7310" s="286">
        <f>ROWS(K$5:K7310)</f>
        <v>7306</v>
      </c>
      <c r="M7310" s="286" t="str">
        <f>IF(I7310='5.1'!$E$5,TXM!L7310,"")</f>
        <v/>
      </c>
      <c r="N7310" t="str">
        <f>IFERROR(SMALL($M$5:$M$8000,ROWS($M$5:M7310)),"")</f>
        <v/>
      </c>
      <c r="P7310" t="s">
        <v>2054</v>
      </c>
    </row>
    <row r="7311" spans="1:16" ht="14.4" customHeight="1" x14ac:dyDescent="0.25">
      <c r="A7311" t="s">
        <v>2054</v>
      </c>
      <c r="I7311" s="285" t="s">
        <v>2045</v>
      </c>
      <c r="J7311" t="s">
        <v>116</v>
      </c>
      <c r="K7311" s="300">
        <v>49760</v>
      </c>
      <c r="L7311" s="286">
        <f>ROWS(K$5:K7311)</f>
        <v>7307</v>
      </c>
      <c r="M7311" s="286" t="str">
        <f>IF(I7311='5.1'!$E$5,TXM!L7311,"")</f>
        <v/>
      </c>
      <c r="N7311" t="str">
        <f>IFERROR(SMALL($M$5:$M$8000,ROWS($M$5:M7311)),"")</f>
        <v/>
      </c>
      <c r="P7311" t="s">
        <v>2054</v>
      </c>
    </row>
    <row r="7312" spans="1:16" ht="14.4" customHeight="1" x14ac:dyDescent="0.25">
      <c r="A7312" t="s">
        <v>2054</v>
      </c>
      <c r="I7312" s="285" t="s">
        <v>2045</v>
      </c>
      <c r="J7312" t="s">
        <v>118</v>
      </c>
      <c r="K7312" s="300">
        <v>41795</v>
      </c>
      <c r="L7312" s="286">
        <f>ROWS(K$5:K7312)</f>
        <v>7308</v>
      </c>
      <c r="M7312" s="286" t="str">
        <f>IF(I7312='5.1'!$E$5,TXM!L7312,"")</f>
        <v/>
      </c>
      <c r="N7312" t="str">
        <f>IFERROR(SMALL($M$5:$M$8000,ROWS($M$5:M7312)),"")</f>
        <v/>
      </c>
      <c r="P7312" t="s">
        <v>2054</v>
      </c>
    </row>
    <row r="7313" spans="1:16" ht="14.4" customHeight="1" x14ac:dyDescent="0.25">
      <c r="A7313" t="s">
        <v>2054</v>
      </c>
      <c r="I7313" s="285" t="s">
        <v>2045</v>
      </c>
      <c r="J7313" t="s">
        <v>727</v>
      </c>
      <c r="K7313" s="300">
        <v>41756</v>
      </c>
      <c r="L7313" s="286">
        <f>ROWS(K$5:K7313)</f>
        <v>7309</v>
      </c>
      <c r="M7313" s="286" t="str">
        <f>IF(I7313='5.1'!$E$5,TXM!L7313,"")</f>
        <v/>
      </c>
      <c r="N7313" t="str">
        <f>IFERROR(SMALL($M$5:$M$8000,ROWS($M$5:M7313)),"")</f>
        <v/>
      </c>
      <c r="P7313" t="s">
        <v>2054</v>
      </c>
    </row>
    <row r="7314" spans="1:16" ht="14.4" customHeight="1" x14ac:dyDescent="0.25">
      <c r="A7314" t="s">
        <v>2054</v>
      </c>
      <c r="I7314" s="285" t="s">
        <v>2045</v>
      </c>
      <c r="J7314" t="s">
        <v>1083</v>
      </c>
      <c r="K7314" s="300">
        <v>29801</v>
      </c>
      <c r="L7314" s="286">
        <f>ROWS(K$5:K7314)</f>
        <v>7310</v>
      </c>
      <c r="M7314" s="286" t="str">
        <f>IF(I7314='5.1'!$E$5,TXM!L7314,"")</f>
        <v/>
      </c>
      <c r="N7314" t="str">
        <f>IFERROR(SMALL($M$5:$M$8000,ROWS($M$5:M7314)),"")</f>
        <v/>
      </c>
      <c r="P7314" t="s">
        <v>2054</v>
      </c>
    </row>
    <row r="7315" spans="1:16" ht="14.4" customHeight="1" x14ac:dyDescent="0.25">
      <c r="A7315" t="s">
        <v>2054</v>
      </c>
      <c r="I7315" s="285" t="s">
        <v>2045</v>
      </c>
      <c r="J7315" t="s">
        <v>821</v>
      </c>
      <c r="K7315" s="300">
        <v>28463</v>
      </c>
      <c r="L7315" s="286">
        <f>ROWS(K$5:K7315)</f>
        <v>7311</v>
      </c>
      <c r="M7315" s="286" t="str">
        <f>IF(I7315='5.1'!$E$5,TXM!L7315,"")</f>
        <v/>
      </c>
      <c r="N7315" t="str">
        <f>IFERROR(SMALL($M$5:$M$8000,ROWS($M$5:M7315)),"")</f>
        <v/>
      </c>
      <c r="P7315" t="s">
        <v>2054</v>
      </c>
    </row>
    <row r="7316" spans="1:16" ht="14.4" customHeight="1" x14ac:dyDescent="0.25">
      <c r="A7316" t="s">
        <v>2054</v>
      </c>
      <c r="I7316" s="285" t="s">
        <v>2045</v>
      </c>
      <c r="J7316" t="s">
        <v>106</v>
      </c>
      <c r="K7316" s="300">
        <v>20332</v>
      </c>
      <c r="L7316" s="286">
        <f>ROWS(K$5:K7316)</f>
        <v>7312</v>
      </c>
      <c r="M7316" s="286" t="str">
        <f>IF(I7316='5.1'!$E$5,TXM!L7316,"")</f>
        <v/>
      </c>
      <c r="N7316" t="str">
        <f>IFERROR(SMALL($M$5:$M$8000,ROWS($M$5:M7316)),"")</f>
        <v/>
      </c>
      <c r="P7316" t="s">
        <v>2054</v>
      </c>
    </row>
    <row r="7317" spans="1:16" ht="14.4" customHeight="1" x14ac:dyDescent="0.25">
      <c r="A7317" t="s">
        <v>2054</v>
      </c>
      <c r="I7317" s="285" t="s">
        <v>2045</v>
      </c>
      <c r="J7317" t="s">
        <v>804</v>
      </c>
      <c r="K7317" s="300">
        <v>5521</v>
      </c>
      <c r="L7317" s="286">
        <f>ROWS(K$5:K7317)</f>
        <v>7313</v>
      </c>
      <c r="M7317" s="286" t="str">
        <f>IF(I7317='5.1'!$E$5,TXM!L7317,"")</f>
        <v/>
      </c>
      <c r="N7317" t="str">
        <f>IFERROR(SMALL($M$5:$M$8000,ROWS($M$5:M7317)),"")</f>
        <v/>
      </c>
      <c r="P7317" t="s">
        <v>2054</v>
      </c>
    </row>
    <row r="7318" spans="1:16" ht="14.4" customHeight="1" x14ac:dyDescent="0.25">
      <c r="A7318" t="s">
        <v>2054</v>
      </c>
      <c r="I7318" s="285" t="s">
        <v>2045</v>
      </c>
      <c r="J7318" t="s">
        <v>802</v>
      </c>
      <c r="K7318" s="300">
        <v>3253</v>
      </c>
      <c r="L7318" s="286">
        <f>ROWS(K$5:K7318)</f>
        <v>7314</v>
      </c>
      <c r="M7318" s="286" t="str">
        <f>IF(I7318='5.1'!$E$5,TXM!L7318,"")</f>
        <v/>
      </c>
      <c r="N7318" t="str">
        <f>IFERROR(SMALL($M$5:$M$8000,ROWS($M$5:M7318)),"")</f>
        <v/>
      </c>
      <c r="P7318" t="s">
        <v>2054</v>
      </c>
    </row>
    <row r="7319" spans="1:16" ht="14.4" customHeight="1" x14ac:dyDescent="0.25">
      <c r="A7319" t="s">
        <v>2054</v>
      </c>
      <c r="I7319" s="285" t="s">
        <v>2045</v>
      </c>
      <c r="J7319" t="s">
        <v>115</v>
      </c>
      <c r="K7319" s="300">
        <v>2102</v>
      </c>
      <c r="L7319" s="286">
        <f>ROWS(K$5:K7319)</f>
        <v>7315</v>
      </c>
      <c r="M7319" s="286" t="str">
        <f>IF(I7319='5.1'!$E$5,TXM!L7319,"")</f>
        <v/>
      </c>
      <c r="N7319" t="str">
        <f>IFERROR(SMALL($M$5:$M$8000,ROWS($M$5:M7319)),"")</f>
        <v/>
      </c>
      <c r="P7319" t="s">
        <v>2054</v>
      </c>
    </row>
    <row r="7320" spans="1:16" ht="14.4" customHeight="1" x14ac:dyDescent="0.25">
      <c r="A7320" t="s">
        <v>2054</v>
      </c>
      <c r="I7320" s="285" t="s">
        <v>2045</v>
      </c>
      <c r="J7320" t="s">
        <v>750</v>
      </c>
      <c r="K7320" s="300">
        <v>1755</v>
      </c>
      <c r="L7320" s="286">
        <f>ROWS(K$5:K7320)</f>
        <v>7316</v>
      </c>
      <c r="M7320" s="286" t="str">
        <f>IF(I7320='5.1'!$E$5,TXM!L7320,"")</f>
        <v/>
      </c>
      <c r="N7320" t="str">
        <f>IFERROR(SMALL($M$5:$M$8000,ROWS($M$5:M7320)),"")</f>
        <v/>
      </c>
      <c r="P7320" t="s">
        <v>2054</v>
      </c>
    </row>
    <row r="7321" spans="1:16" ht="14.4" customHeight="1" x14ac:dyDescent="0.25">
      <c r="A7321" t="s">
        <v>2054</v>
      </c>
      <c r="I7321" s="285" t="s">
        <v>2045</v>
      </c>
      <c r="J7321" t="s">
        <v>102</v>
      </c>
      <c r="K7321" s="300">
        <v>1710</v>
      </c>
      <c r="L7321" s="286">
        <f>ROWS(K$5:K7321)</f>
        <v>7317</v>
      </c>
      <c r="M7321" s="286" t="str">
        <f>IF(I7321='5.1'!$E$5,TXM!L7321,"")</f>
        <v/>
      </c>
      <c r="N7321" t="str">
        <f>IFERROR(SMALL($M$5:$M$8000,ROWS($M$5:M7321)),"")</f>
        <v/>
      </c>
      <c r="P7321" t="s">
        <v>2054</v>
      </c>
    </row>
    <row r="7322" spans="1:16" ht="14.4" customHeight="1" x14ac:dyDescent="0.25">
      <c r="A7322" t="s">
        <v>2054</v>
      </c>
      <c r="I7322" s="285" t="s">
        <v>2045</v>
      </c>
      <c r="J7322" t="s">
        <v>717</v>
      </c>
      <c r="K7322" s="300">
        <v>1451</v>
      </c>
      <c r="L7322" s="286">
        <f>ROWS(K$5:K7322)</f>
        <v>7318</v>
      </c>
      <c r="M7322" s="286" t="str">
        <f>IF(I7322='5.1'!$E$5,TXM!L7322,"")</f>
        <v/>
      </c>
      <c r="N7322" t="str">
        <f>IFERROR(SMALL($M$5:$M$8000,ROWS($M$5:M7322)),"")</f>
        <v/>
      </c>
      <c r="P7322" t="s">
        <v>2054</v>
      </c>
    </row>
    <row r="7323" spans="1:16" ht="14.4" customHeight="1" x14ac:dyDescent="0.25">
      <c r="A7323" t="s">
        <v>2054</v>
      </c>
      <c r="I7323" s="285" t="s">
        <v>2045</v>
      </c>
      <c r="J7323" t="s">
        <v>766</v>
      </c>
      <c r="K7323" s="300">
        <v>789</v>
      </c>
      <c r="L7323" s="286">
        <f>ROWS(K$5:K7323)</f>
        <v>7319</v>
      </c>
      <c r="M7323" s="286" t="str">
        <f>IF(I7323='5.1'!$E$5,TXM!L7323,"")</f>
        <v/>
      </c>
      <c r="N7323" t="str">
        <f>IFERROR(SMALL($M$5:$M$8000,ROWS($M$5:M7323)),"")</f>
        <v/>
      </c>
      <c r="P7323" t="s">
        <v>2054</v>
      </c>
    </row>
    <row r="7324" spans="1:16" ht="14.4" customHeight="1" x14ac:dyDescent="0.25">
      <c r="A7324" t="s">
        <v>2054</v>
      </c>
      <c r="I7324" s="285" t="s">
        <v>2045</v>
      </c>
      <c r="J7324" t="s">
        <v>1080</v>
      </c>
      <c r="K7324" s="300">
        <v>772</v>
      </c>
      <c r="L7324" s="286">
        <f>ROWS(K$5:K7324)</f>
        <v>7320</v>
      </c>
      <c r="M7324" s="286" t="str">
        <f>IF(I7324='5.1'!$E$5,TXM!L7324,"")</f>
        <v/>
      </c>
      <c r="N7324" t="str">
        <f>IFERROR(SMALL($M$5:$M$8000,ROWS($M$5:M7324)),"")</f>
        <v/>
      </c>
      <c r="P7324" t="s">
        <v>2054</v>
      </c>
    </row>
    <row r="7325" spans="1:16" ht="14.4" customHeight="1" x14ac:dyDescent="0.25">
      <c r="A7325" t="s">
        <v>2054</v>
      </c>
      <c r="I7325" s="285" t="s">
        <v>2045</v>
      </c>
      <c r="J7325" t="s">
        <v>1087</v>
      </c>
      <c r="K7325" s="300">
        <v>436</v>
      </c>
      <c r="L7325" s="286">
        <f>ROWS(K$5:K7325)</f>
        <v>7321</v>
      </c>
      <c r="M7325" s="286" t="str">
        <f>IF(I7325='5.1'!$E$5,TXM!L7325,"")</f>
        <v/>
      </c>
      <c r="N7325" t="str">
        <f>IFERROR(SMALL($M$5:$M$8000,ROWS($M$5:M7325)),"")</f>
        <v/>
      </c>
      <c r="P7325" t="s">
        <v>2054</v>
      </c>
    </row>
    <row r="7326" spans="1:16" ht="14.4" customHeight="1" x14ac:dyDescent="0.25">
      <c r="A7326" t="s">
        <v>2054</v>
      </c>
      <c r="I7326" s="285" t="s">
        <v>2045</v>
      </c>
      <c r="J7326" t="s">
        <v>796</v>
      </c>
      <c r="K7326" s="300">
        <v>117</v>
      </c>
      <c r="L7326" s="286">
        <f>ROWS(K$5:K7326)</f>
        <v>7322</v>
      </c>
      <c r="M7326" s="286" t="str">
        <f>IF(I7326='5.1'!$E$5,TXM!L7326,"")</f>
        <v/>
      </c>
      <c r="N7326" t="str">
        <f>IFERROR(SMALL($M$5:$M$8000,ROWS($M$5:M7326)),"")</f>
        <v/>
      </c>
      <c r="P7326" t="s">
        <v>2054</v>
      </c>
    </row>
    <row r="7327" spans="1:16" ht="14.4" customHeight="1" x14ac:dyDescent="0.25">
      <c r="A7327" t="s">
        <v>2054</v>
      </c>
      <c r="I7327" s="285" t="s">
        <v>2045</v>
      </c>
      <c r="J7327" t="s">
        <v>746</v>
      </c>
      <c r="K7327" s="300">
        <v>104</v>
      </c>
      <c r="L7327" s="286">
        <f>ROWS(K$5:K7327)</f>
        <v>7323</v>
      </c>
      <c r="M7327" s="286" t="str">
        <f>IF(I7327='5.1'!$E$5,TXM!L7327,"")</f>
        <v/>
      </c>
      <c r="N7327" t="str">
        <f>IFERROR(SMALL($M$5:$M$8000,ROWS($M$5:M7327)),"")</f>
        <v/>
      </c>
      <c r="P7327" t="s">
        <v>2054</v>
      </c>
    </row>
    <row r="7328" spans="1:16" ht="14.4" customHeight="1" x14ac:dyDescent="0.25">
      <c r="A7328" t="s">
        <v>2054</v>
      </c>
      <c r="I7328" s="285" t="s">
        <v>2045</v>
      </c>
      <c r="J7328" t="s">
        <v>711</v>
      </c>
      <c r="K7328" s="300">
        <v>33</v>
      </c>
      <c r="L7328" s="286">
        <f>ROWS(K$5:K7328)</f>
        <v>7324</v>
      </c>
      <c r="M7328" s="286" t="str">
        <f>IF(I7328='5.1'!$E$5,TXM!L7328,"")</f>
        <v/>
      </c>
      <c r="N7328" t="str">
        <f>IFERROR(SMALL($M$5:$M$8000,ROWS($M$5:M7328)),"")</f>
        <v/>
      </c>
      <c r="P7328" t="s">
        <v>2054</v>
      </c>
    </row>
    <row r="7329" spans="1:16" ht="14.4" customHeight="1" x14ac:dyDescent="0.25">
      <c r="A7329" t="s">
        <v>2054</v>
      </c>
      <c r="I7329" s="285" t="s">
        <v>2100</v>
      </c>
      <c r="J7329" t="s">
        <v>760</v>
      </c>
      <c r="K7329" s="300">
        <v>1265814</v>
      </c>
      <c r="L7329" s="286">
        <f>ROWS(K$5:K7329)</f>
        <v>7325</v>
      </c>
      <c r="M7329" s="286" t="str">
        <f>IF(I7329='5.1'!$E$5,TXM!L7329,"")</f>
        <v/>
      </c>
      <c r="N7329" t="str">
        <f>IFERROR(SMALL($M$5:$M$8000,ROWS($M$5:M7329)),"")</f>
        <v/>
      </c>
      <c r="P7329" t="s">
        <v>2054</v>
      </c>
    </row>
    <row r="7330" spans="1:16" ht="14.4" customHeight="1" x14ac:dyDescent="0.25">
      <c r="A7330" t="s">
        <v>2054</v>
      </c>
      <c r="I7330" s="285" t="s">
        <v>2100</v>
      </c>
      <c r="J7330" t="s">
        <v>1098</v>
      </c>
      <c r="K7330" s="300">
        <v>433807</v>
      </c>
      <c r="L7330" s="286">
        <f>ROWS(K$5:K7330)</f>
        <v>7326</v>
      </c>
      <c r="M7330" s="286" t="str">
        <f>IF(I7330='5.1'!$E$5,TXM!L7330,"")</f>
        <v/>
      </c>
      <c r="N7330" t="str">
        <f>IFERROR(SMALL($M$5:$M$8000,ROWS($M$5:M7330)),"")</f>
        <v/>
      </c>
      <c r="P7330" t="s">
        <v>2054</v>
      </c>
    </row>
    <row r="7331" spans="1:16" ht="14.4" customHeight="1" x14ac:dyDescent="0.25">
      <c r="A7331" t="s">
        <v>2054</v>
      </c>
      <c r="I7331" s="285" t="s">
        <v>2100</v>
      </c>
      <c r="J7331" t="s">
        <v>762</v>
      </c>
      <c r="K7331" s="300">
        <v>66326</v>
      </c>
      <c r="L7331" s="286">
        <f>ROWS(K$5:K7331)</f>
        <v>7327</v>
      </c>
      <c r="M7331" s="286" t="str">
        <f>IF(I7331='5.1'!$E$5,TXM!L7331,"")</f>
        <v/>
      </c>
      <c r="N7331" t="str">
        <f>IFERROR(SMALL($M$5:$M$8000,ROWS($M$5:M7331)),"")</f>
        <v/>
      </c>
      <c r="P7331" t="s">
        <v>2054</v>
      </c>
    </row>
    <row r="7332" spans="1:16" ht="14.4" customHeight="1" x14ac:dyDescent="0.25">
      <c r="A7332" t="s">
        <v>2054</v>
      </c>
      <c r="I7332" s="285" t="s">
        <v>2100</v>
      </c>
      <c r="J7332" t="s">
        <v>766</v>
      </c>
      <c r="K7332" s="300">
        <v>25205</v>
      </c>
      <c r="L7332" s="286">
        <f>ROWS(K$5:K7332)</f>
        <v>7328</v>
      </c>
      <c r="M7332" s="286" t="str">
        <f>IF(I7332='5.1'!$E$5,TXM!L7332,"")</f>
        <v/>
      </c>
      <c r="N7332" t="str">
        <f>IFERROR(SMALL($M$5:$M$8000,ROWS($M$5:M7332)),"")</f>
        <v/>
      </c>
      <c r="P7332" t="s">
        <v>2054</v>
      </c>
    </row>
    <row r="7333" spans="1:16" ht="14.4" customHeight="1" x14ac:dyDescent="0.25">
      <c r="A7333" t="s">
        <v>2054</v>
      </c>
      <c r="I7333" s="285" t="s">
        <v>2100</v>
      </c>
      <c r="J7333" t="s">
        <v>808</v>
      </c>
      <c r="K7333" s="300">
        <v>11851</v>
      </c>
      <c r="L7333" s="286">
        <f>ROWS(K$5:K7333)</f>
        <v>7329</v>
      </c>
      <c r="M7333" s="286" t="str">
        <f>IF(I7333='5.1'!$E$5,TXM!L7333,"")</f>
        <v/>
      </c>
      <c r="N7333" t="str">
        <f>IFERROR(SMALL($M$5:$M$8000,ROWS($M$5:M7333)),"")</f>
        <v/>
      </c>
      <c r="P7333" t="s">
        <v>2054</v>
      </c>
    </row>
    <row r="7334" spans="1:16" ht="14.4" customHeight="1" x14ac:dyDescent="0.25">
      <c r="A7334" t="s">
        <v>2054</v>
      </c>
      <c r="I7334" s="285" t="s">
        <v>2100</v>
      </c>
      <c r="J7334" t="s">
        <v>1097</v>
      </c>
      <c r="K7334" s="300">
        <v>7741</v>
      </c>
      <c r="L7334" s="286">
        <f>ROWS(K$5:K7334)</f>
        <v>7330</v>
      </c>
      <c r="M7334" s="286" t="str">
        <f>IF(I7334='5.1'!$E$5,TXM!L7334,"")</f>
        <v/>
      </c>
      <c r="N7334" t="str">
        <f>IFERROR(SMALL($M$5:$M$8000,ROWS($M$5:M7334)),"")</f>
        <v/>
      </c>
      <c r="P7334" t="s">
        <v>2054</v>
      </c>
    </row>
    <row r="7335" spans="1:16" ht="14.4" customHeight="1" x14ac:dyDescent="0.25">
      <c r="A7335" t="s">
        <v>2054</v>
      </c>
      <c r="I7335" s="285" t="s">
        <v>2100</v>
      </c>
      <c r="J7335" t="s">
        <v>806</v>
      </c>
      <c r="K7335" s="300">
        <v>6497</v>
      </c>
      <c r="L7335" s="286">
        <f>ROWS(K$5:K7335)</f>
        <v>7331</v>
      </c>
      <c r="M7335" s="286" t="str">
        <f>IF(I7335='5.1'!$E$5,TXM!L7335,"")</f>
        <v/>
      </c>
      <c r="N7335" t="str">
        <f>IFERROR(SMALL($M$5:$M$8000,ROWS($M$5:M7335)),"")</f>
        <v/>
      </c>
      <c r="P7335" t="s">
        <v>2054</v>
      </c>
    </row>
    <row r="7336" spans="1:16" ht="14.4" customHeight="1" x14ac:dyDescent="0.25">
      <c r="A7336" t="s">
        <v>2054</v>
      </c>
      <c r="I7336" s="285" t="s">
        <v>2100</v>
      </c>
      <c r="J7336" t="s">
        <v>1093</v>
      </c>
      <c r="K7336" s="300">
        <v>3133</v>
      </c>
      <c r="L7336" s="286">
        <f>ROWS(K$5:K7336)</f>
        <v>7332</v>
      </c>
      <c r="M7336" s="286" t="str">
        <f>IF(I7336='5.1'!$E$5,TXM!L7336,"")</f>
        <v/>
      </c>
      <c r="N7336" t="str">
        <f>IFERROR(SMALL($M$5:$M$8000,ROWS($M$5:M7336)),"")</f>
        <v/>
      </c>
      <c r="P7336" t="s">
        <v>2054</v>
      </c>
    </row>
    <row r="7337" spans="1:16" ht="14.4" customHeight="1" x14ac:dyDescent="0.25">
      <c r="A7337" t="s">
        <v>2054</v>
      </c>
      <c r="I7337" s="285" t="s">
        <v>2100</v>
      </c>
      <c r="J7337" t="s">
        <v>1096</v>
      </c>
      <c r="K7337" s="300">
        <v>2615</v>
      </c>
      <c r="L7337" s="286">
        <f>ROWS(K$5:K7337)</f>
        <v>7333</v>
      </c>
      <c r="M7337" s="286" t="str">
        <f>IF(I7337='5.1'!$E$5,TXM!L7337,"")</f>
        <v/>
      </c>
      <c r="N7337" t="str">
        <f>IFERROR(SMALL($M$5:$M$8000,ROWS($M$5:M7337)),"")</f>
        <v/>
      </c>
      <c r="P7337" t="s">
        <v>2054</v>
      </c>
    </row>
    <row r="7338" spans="1:16" ht="14.4" customHeight="1" x14ac:dyDescent="0.25">
      <c r="A7338" t="s">
        <v>2054</v>
      </c>
      <c r="I7338" s="285" t="s">
        <v>2100</v>
      </c>
      <c r="J7338" t="s">
        <v>1090</v>
      </c>
      <c r="K7338" s="300">
        <v>2360</v>
      </c>
      <c r="L7338" s="286">
        <f>ROWS(K$5:K7338)</f>
        <v>7334</v>
      </c>
      <c r="M7338" s="286" t="str">
        <f>IF(I7338='5.1'!$E$5,TXM!L7338,"")</f>
        <v/>
      </c>
      <c r="N7338" t="str">
        <f>IFERROR(SMALL($M$5:$M$8000,ROWS($M$5:M7338)),"")</f>
        <v/>
      </c>
      <c r="P7338" t="s">
        <v>2054</v>
      </c>
    </row>
    <row r="7339" spans="1:16" ht="14.4" customHeight="1" x14ac:dyDescent="0.25">
      <c r="A7339" t="s">
        <v>2054</v>
      </c>
      <c r="I7339" s="285" t="s">
        <v>2100</v>
      </c>
      <c r="J7339" t="s">
        <v>810</v>
      </c>
      <c r="K7339" s="300">
        <v>2247</v>
      </c>
      <c r="L7339" s="286">
        <f>ROWS(K$5:K7339)</f>
        <v>7335</v>
      </c>
      <c r="M7339" s="286" t="str">
        <f>IF(I7339='5.1'!$E$5,TXM!L7339,"")</f>
        <v/>
      </c>
      <c r="N7339" t="str">
        <f>IFERROR(SMALL($M$5:$M$8000,ROWS($M$5:M7339)),"")</f>
        <v/>
      </c>
      <c r="P7339" t="s">
        <v>2054</v>
      </c>
    </row>
    <row r="7340" spans="1:16" ht="14.4" customHeight="1" x14ac:dyDescent="0.25">
      <c r="A7340" t="s">
        <v>2054</v>
      </c>
      <c r="I7340" s="285" t="s">
        <v>2100</v>
      </c>
      <c r="J7340" t="s">
        <v>1082</v>
      </c>
      <c r="K7340" s="300">
        <v>2079</v>
      </c>
      <c r="L7340" s="286">
        <f>ROWS(K$5:K7340)</f>
        <v>7336</v>
      </c>
      <c r="M7340" s="286" t="str">
        <f>IF(I7340='5.1'!$E$5,TXM!L7340,"")</f>
        <v/>
      </c>
      <c r="N7340" t="str">
        <f>IFERROR(SMALL($M$5:$M$8000,ROWS($M$5:M7340)),"")</f>
        <v/>
      </c>
      <c r="P7340" t="s">
        <v>2054</v>
      </c>
    </row>
    <row r="7341" spans="1:16" ht="14.4" customHeight="1" x14ac:dyDescent="0.25">
      <c r="A7341" t="s">
        <v>2054</v>
      </c>
      <c r="I7341" s="285" t="s">
        <v>2100</v>
      </c>
      <c r="J7341" t="s">
        <v>774</v>
      </c>
      <c r="K7341" s="300">
        <v>1502</v>
      </c>
      <c r="L7341" s="286">
        <f>ROWS(K$5:K7341)</f>
        <v>7337</v>
      </c>
      <c r="M7341" s="286" t="str">
        <f>IF(I7341='5.1'!$E$5,TXM!L7341,"")</f>
        <v/>
      </c>
      <c r="N7341" t="str">
        <f>IFERROR(SMALL($M$5:$M$8000,ROWS($M$5:M7341)),"")</f>
        <v/>
      </c>
      <c r="P7341" t="s">
        <v>2054</v>
      </c>
    </row>
    <row r="7342" spans="1:16" ht="14.4" customHeight="1" x14ac:dyDescent="0.25">
      <c r="A7342" t="s">
        <v>2054</v>
      </c>
      <c r="I7342" s="285" t="s">
        <v>2100</v>
      </c>
      <c r="J7342" t="s">
        <v>768</v>
      </c>
      <c r="K7342" s="300">
        <v>415</v>
      </c>
      <c r="L7342" s="286">
        <f>ROWS(K$5:K7342)</f>
        <v>7338</v>
      </c>
      <c r="M7342" s="286" t="str">
        <f>IF(I7342='5.1'!$E$5,TXM!L7342,"")</f>
        <v/>
      </c>
      <c r="N7342" t="str">
        <f>IFERROR(SMALL($M$5:$M$8000,ROWS($M$5:M7342)),"")</f>
        <v/>
      </c>
      <c r="P7342" t="s">
        <v>2054</v>
      </c>
    </row>
    <row r="7343" spans="1:16" ht="14.4" customHeight="1" x14ac:dyDescent="0.25">
      <c r="A7343" t="s">
        <v>2054</v>
      </c>
      <c r="I7343" s="285" t="s">
        <v>2100</v>
      </c>
      <c r="J7343" t="s">
        <v>1089</v>
      </c>
      <c r="K7343" s="300">
        <v>163</v>
      </c>
      <c r="L7343" s="286">
        <f>ROWS(K$5:K7343)</f>
        <v>7339</v>
      </c>
      <c r="M7343" s="286" t="str">
        <f>IF(I7343='5.1'!$E$5,TXM!L7343,"")</f>
        <v/>
      </c>
      <c r="N7343" t="str">
        <f>IFERROR(SMALL($M$5:$M$8000,ROWS($M$5:M7343)),"")</f>
        <v/>
      </c>
      <c r="P7343" t="s">
        <v>2054</v>
      </c>
    </row>
    <row r="7344" spans="1:16" ht="14.4" customHeight="1" x14ac:dyDescent="0.25">
      <c r="A7344" t="s">
        <v>2054</v>
      </c>
      <c r="I7344" s="285" t="s">
        <v>2100</v>
      </c>
      <c r="J7344" t="s">
        <v>1086</v>
      </c>
      <c r="K7344" s="300">
        <v>101</v>
      </c>
      <c r="L7344" s="286">
        <f>ROWS(K$5:K7344)</f>
        <v>7340</v>
      </c>
      <c r="M7344" s="286" t="str">
        <f>IF(I7344='5.1'!$E$5,TXM!L7344,"")</f>
        <v/>
      </c>
      <c r="N7344" t="str">
        <f>IFERROR(SMALL($M$5:$M$8000,ROWS($M$5:M7344)),"")</f>
        <v/>
      </c>
      <c r="P7344" t="s">
        <v>2054</v>
      </c>
    </row>
    <row r="7345" spans="1:16" ht="14.4" customHeight="1" x14ac:dyDescent="0.25">
      <c r="A7345" t="s">
        <v>2054</v>
      </c>
      <c r="I7345" s="285" t="s">
        <v>2046</v>
      </c>
      <c r="J7345" t="s">
        <v>107</v>
      </c>
      <c r="K7345" s="300">
        <v>4936589</v>
      </c>
      <c r="L7345" s="286">
        <f>ROWS(K$5:K7345)</f>
        <v>7341</v>
      </c>
      <c r="M7345" s="286" t="str">
        <f>IF(I7345='5.1'!$E$5,TXM!L7345,"")</f>
        <v/>
      </c>
      <c r="N7345" t="str">
        <f>IFERROR(SMALL($M$5:$M$8000,ROWS($M$5:M7345)),"")</f>
        <v/>
      </c>
      <c r="P7345" t="s">
        <v>2054</v>
      </c>
    </row>
    <row r="7346" spans="1:16" ht="14.4" customHeight="1" x14ac:dyDescent="0.25">
      <c r="A7346" t="s">
        <v>2054</v>
      </c>
      <c r="I7346" s="285" t="s">
        <v>2046</v>
      </c>
      <c r="J7346" t="s">
        <v>105</v>
      </c>
      <c r="K7346" s="300">
        <v>752106</v>
      </c>
      <c r="L7346" s="286">
        <f>ROWS(K$5:K7346)</f>
        <v>7342</v>
      </c>
      <c r="M7346" s="286" t="str">
        <f>IF(I7346='5.1'!$E$5,TXM!L7346,"")</f>
        <v/>
      </c>
      <c r="N7346" t="str">
        <f>IFERROR(SMALL($M$5:$M$8000,ROWS($M$5:M7346)),"")</f>
        <v/>
      </c>
      <c r="P7346" t="s">
        <v>2054</v>
      </c>
    </row>
    <row r="7347" spans="1:16" ht="14.4" customHeight="1" x14ac:dyDescent="0.25">
      <c r="A7347" t="s">
        <v>2054</v>
      </c>
      <c r="I7347" s="285" t="s">
        <v>2046</v>
      </c>
      <c r="J7347" t="s">
        <v>719</v>
      </c>
      <c r="K7347" s="300">
        <v>308360</v>
      </c>
      <c r="L7347" s="286">
        <f>ROWS(K$5:K7347)</f>
        <v>7343</v>
      </c>
      <c r="M7347" s="286" t="str">
        <f>IF(I7347='5.1'!$E$5,TXM!L7347,"")</f>
        <v/>
      </c>
      <c r="N7347" t="str">
        <f>IFERROR(SMALL($M$5:$M$8000,ROWS($M$5:M7347)),"")</f>
        <v/>
      </c>
      <c r="P7347" t="s">
        <v>2054</v>
      </c>
    </row>
    <row r="7348" spans="1:16" ht="14.4" customHeight="1" x14ac:dyDescent="0.25">
      <c r="A7348" t="s">
        <v>2054</v>
      </c>
      <c r="I7348" s="285" t="s">
        <v>2046</v>
      </c>
      <c r="J7348" t="s">
        <v>808</v>
      </c>
      <c r="K7348" s="300">
        <v>53797</v>
      </c>
      <c r="L7348" s="286">
        <f>ROWS(K$5:K7348)</f>
        <v>7344</v>
      </c>
      <c r="M7348" s="286" t="str">
        <f>IF(I7348='5.1'!$E$5,TXM!L7348,"")</f>
        <v/>
      </c>
      <c r="N7348" t="str">
        <f>IFERROR(SMALL($M$5:$M$8000,ROWS($M$5:M7348)),"")</f>
        <v/>
      </c>
      <c r="P7348" t="s">
        <v>2054</v>
      </c>
    </row>
    <row r="7349" spans="1:16" ht="14.4" customHeight="1" x14ac:dyDescent="0.25">
      <c r="A7349" t="s">
        <v>2054</v>
      </c>
      <c r="I7349" s="285" t="s">
        <v>2046</v>
      </c>
      <c r="J7349" t="s">
        <v>1093</v>
      </c>
      <c r="K7349" s="300">
        <v>21071</v>
      </c>
      <c r="L7349" s="286">
        <f>ROWS(K$5:K7349)</f>
        <v>7345</v>
      </c>
      <c r="M7349" s="286" t="str">
        <f>IF(I7349='5.1'!$E$5,TXM!L7349,"")</f>
        <v/>
      </c>
      <c r="N7349" t="str">
        <f>IFERROR(SMALL($M$5:$M$8000,ROWS($M$5:M7349)),"")</f>
        <v/>
      </c>
      <c r="P7349" t="s">
        <v>2054</v>
      </c>
    </row>
    <row r="7350" spans="1:16" ht="14.4" customHeight="1" x14ac:dyDescent="0.25">
      <c r="A7350" t="s">
        <v>2054</v>
      </c>
      <c r="I7350" s="285" t="s">
        <v>2046</v>
      </c>
      <c r="J7350" t="s">
        <v>725</v>
      </c>
      <c r="K7350" s="300">
        <v>1171</v>
      </c>
      <c r="L7350" s="286">
        <f>ROWS(K$5:K7350)</f>
        <v>7346</v>
      </c>
      <c r="M7350" s="286" t="str">
        <f>IF(I7350='5.1'!$E$5,TXM!L7350,"")</f>
        <v/>
      </c>
      <c r="N7350" t="str">
        <f>IFERROR(SMALL($M$5:$M$8000,ROWS($M$5:M7350)),"")</f>
        <v/>
      </c>
      <c r="P7350" t="s">
        <v>2054</v>
      </c>
    </row>
    <row r="7351" spans="1:16" ht="14.4" customHeight="1" x14ac:dyDescent="0.25">
      <c r="A7351" t="s">
        <v>2054</v>
      </c>
      <c r="I7351" s="285" t="s">
        <v>2046</v>
      </c>
      <c r="J7351" t="s">
        <v>197</v>
      </c>
      <c r="K7351" s="300">
        <v>505</v>
      </c>
      <c r="L7351" s="286">
        <f>ROWS(K$5:K7351)</f>
        <v>7347</v>
      </c>
      <c r="M7351" s="286" t="str">
        <f>IF(I7351='5.1'!$E$5,TXM!L7351,"")</f>
        <v/>
      </c>
      <c r="N7351" t="str">
        <f>IFERROR(SMALL($M$5:$M$8000,ROWS($M$5:M7351)),"")</f>
        <v/>
      </c>
      <c r="P7351" t="s">
        <v>2054</v>
      </c>
    </row>
    <row r="7352" spans="1:16" ht="14.4" customHeight="1" x14ac:dyDescent="0.25">
      <c r="A7352" t="s">
        <v>2054</v>
      </c>
      <c r="I7352" s="285" t="s">
        <v>2046</v>
      </c>
      <c r="J7352" t="s">
        <v>119</v>
      </c>
      <c r="K7352" s="300">
        <v>4</v>
      </c>
      <c r="L7352" s="286">
        <f>ROWS(K$5:K7352)</f>
        <v>7348</v>
      </c>
      <c r="M7352" s="286" t="str">
        <f>IF(I7352='5.1'!$E$5,TXM!L7352,"")</f>
        <v/>
      </c>
      <c r="N7352" t="str">
        <f>IFERROR(SMALL($M$5:$M$8000,ROWS($M$5:M7352)),"")</f>
        <v/>
      </c>
      <c r="P7352" t="s">
        <v>2054</v>
      </c>
    </row>
    <row r="7353" spans="1:16" ht="14.4" customHeight="1" x14ac:dyDescent="0.25">
      <c r="A7353" t="s">
        <v>2054</v>
      </c>
      <c r="I7353" s="285" t="s">
        <v>1876</v>
      </c>
      <c r="J7353" t="s">
        <v>782</v>
      </c>
      <c r="K7353" s="300">
        <v>2330345205</v>
      </c>
      <c r="L7353" s="286">
        <f>ROWS(K$5:K7353)</f>
        <v>7349</v>
      </c>
      <c r="M7353" s="286" t="str">
        <f>IF(I7353='5.1'!$E$5,TXM!L7353,"")</f>
        <v/>
      </c>
      <c r="N7353" t="str">
        <f>IFERROR(SMALL($M$5:$M$8000,ROWS($M$5:M7353)),"")</f>
        <v/>
      </c>
      <c r="P7353" t="s">
        <v>2054</v>
      </c>
    </row>
    <row r="7354" spans="1:16" ht="14.4" customHeight="1" x14ac:dyDescent="0.25">
      <c r="A7354" t="s">
        <v>2054</v>
      </c>
      <c r="I7354" s="285" t="s">
        <v>1876</v>
      </c>
      <c r="J7354" t="s">
        <v>715</v>
      </c>
      <c r="K7354" s="300">
        <v>2276652577</v>
      </c>
      <c r="L7354" s="286">
        <f>ROWS(K$5:K7354)</f>
        <v>7350</v>
      </c>
      <c r="M7354" s="286" t="str">
        <f>IF(I7354='5.1'!$E$5,TXM!L7354,"")</f>
        <v/>
      </c>
      <c r="N7354" t="str">
        <f>IFERROR(SMALL($M$5:$M$8000,ROWS($M$5:M7354)),"")</f>
        <v/>
      </c>
      <c r="P7354" t="s">
        <v>2054</v>
      </c>
    </row>
    <row r="7355" spans="1:16" ht="14.4" customHeight="1" x14ac:dyDescent="0.25">
      <c r="A7355" t="s">
        <v>2054</v>
      </c>
      <c r="I7355" s="285" t="s">
        <v>1876</v>
      </c>
      <c r="J7355" t="s">
        <v>790</v>
      </c>
      <c r="K7355" s="300">
        <v>2061607894</v>
      </c>
      <c r="L7355" s="286">
        <f>ROWS(K$5:K7355)</f>
        <v>7351</v>
      </c>
      <c r="M7355" s="286" t="str">
        <f>IF(I7355='5.1'!$E$5,TXM!L7355,"")</f>
        <v/>
      </c>
      <c r="N7355" t="str">
        <f>IFERROR(SMALL($M$5:$M$8000,ROWS($M$5:M7355)),"")</f>
        <v/>
      </c>
      <c r="P7355" t="s">
        <v>2054</v>
      </c>
    </row>
    <row r="7356" spans="1:16" ht="14.4" customHeight="1" x14ac:dyDescent="0.25">
      <c r="A7356" t="s">
        <v>2054</v>
      </c>
      <c r="I7356" s="285" t="s">
        <v>1876</v>
      </c>
      <c r="J7356" t="s">
        <v>784</v>
      </c>
      <c r="K7356" s="300">
        <v>1170242976</v>
      </c>
      <c r="L7356" s="286">
        <f>ROWS(K$5:K7356)</f>
        <v>7352</v>
      </c>
      <c r="M7356" s="286" t="str">
        <f>IF(I7356='5.1'!$E$5,TXM!L7356,"")</f>
        <v/>
      </c>
      <c r="N7356" t="str">
        <f>IFERROR(SMALL($M$5:$M$8000,ROWS($M$5:M7356)),"")</f>
        <v/>
      </c>
      <c r="P7356" t="s">
        <v>2054</v>
      </c>
    </row>
    <row r="7357" spans="1:16" ht="14.4" customHeight="1" x14ac:dyDescent="0.25">
      <c r="A7357" t="s">
        <v>2054</v>
      </c>
      <c r="I7357" s="285" t="s">
        <v>1876</v>
      </c>
      <c r="J7357" t="s">
        <v>102</v>
      </c>
      <c r="K7357" s="300">
        <v>958034433</v>
      </c>
      <c r="L7357" s="286">
        <f>ROWS(K$5:K7357)</f>
        <v>7353</v>
      </c>
      <c r="M7357" s="286" t="str">
        <f>IF(I7357='5.1'!$E$5,TXM!L7357,"")</f>
        <v/>
      </c>
      <c r="N7357" t="str">
        <f>IFERROR(SMALL($M$5:$M$8000,ROWS($M$5:M7357)),"")</f>
        <v/>
      </c>
      <c r="P7357" t="s">
        <v>2054</v>
      </c>
    </row>
    <row r="7358" spans="1:16" ht="14.4" customHeight="1" x14ac:dyDescent="0.25">
      <c r="A7358" t="s">
        <v>2054</v>
      </c>
      <c r="I7358" s="285" t="s">
        <v>1876</v>
      </c>
      <c r="J7358" t="s">
        <v>713</v>
      </c>
      <c r="K7358" s="300">
        <v>657181573</v>
      </c>
      <c r="L7358" s="286">
        <f>ROWS(K$5:K7358)</f>
        <v>7354</v>
      </c>
      <c r="M7358" s="286" t="str">
        <f>IF(I7358='5.1'!$E$5,TXM!L7358,"")</f>
        <v/>
      </c>
      <c r="N7358" t="str">
        <f>IFERROR(SMALL($M$5:$M$8000,ROWS($M$5:M7358)),"")</f>
        <v/>
      </c>
      <c r="P7358" t="s">
        <v>2054</v>
      </c>
    </row>
    <row r="7359" spans="1:16" ht="14.4" customHeight="1" x14ac:dyDescent="0.25">
      <c r="A7359" t="s">
        <v>2054</v>
      </c>
      <c r="I7359" s="285" t="s">
        <v>1876</v>
      </c>
      <c r="J7359" t="s">
        <v>1080</v>
      </c>
      <c r="K7359" s="300">
        <v>331681445</v>
      </c>
      <c r="L7359" s="286">
        <f>ROWS(K$5:K7359)</f>
        <v>7355</v>
      </c>
      <c r="M7359" s="286" t="str">
        <f>IF(I7359='5.1'!$E$5,TXM!L7359,"")</f>
        <v/>
      </c>
      <c r="N7359" t="str">
        <f>IFERROR(SMALL($M$5:$M$8000,ROWS($M$5:M7359)),"")</f>
        <v/>
      </c>
      <c r="P7359" t="s">
        <v>2054</v>
      </c>
    </row>
    <row r="7360" spans="1:16" ht="14.4" customHeight="1" x14ac:dyDescent="0.25">
      <c r="A7360" t="s">
        <v>2054</v>
      </c>
      <c r="I7360" s="285" t="s">
        <v>1876</v>
      </c>
      <c r="J7360" t="s">
        <v>117</v>
      </c>
      <c r="K7360" s="300">
        <v>273639858</v>
      </c>
      <c r="L7360" s="286">
        <f>ROWS(K$5:K7360)</f>
        <v>7356</v>
      </c>
      <c r="M7360" s="286" t="str">
        <f>IF(I7360='5.1'!$E$5,TXM!L7360,"")</f>
        <v/>
      </c>
      <c r="N7360" t="str">
        <f>IFERROR(SMALL($M$5:$M$8000,ROWS($M$5:M7360)),"")</f>
        <v/>
      </c>
      <c r="P7360" t="s">
        <v>2054</v>
      </c>
    </row>
    <row r="7361" spans="1:16" ht="14.4" customHeight="1" x14ac:dyDescent="0.25">
      <c r="A7361" t="s">
        <v>2054</v>
      </c>
      <c r="I7361" s="285" t="s">
        <v>1876</v>
      </c>
      <c r="J7361" t="s">
        <v>119</v>
      </c>
      <c r="K7361" s="300">
        <v>199418613</v>
      </c>
      <c r="L7361" s="286">
        <f>ROWS(K$5:K7361)</f>
        <v>7357</v>
      </c>
      <c r="M7361" s="286" t="str">
        <f>IF(I7361='5.1'!$E$5,TXM!L7361,"")</f>
        <v/>
      </c>
      <c r="N7361" t="str">
        <f>IFERROR(SMALL($M$5:$M$8000,ROWS($M$5:M7361)),"")</f>
        <v/>
      </c>
      <c r="P7361" t="s">
        <v>2054</v>
      </c>
    </row>
    <row r="7362" spans="1:16" ht="14.4" customHeight="1" x14ac:dyDescent="0.25">
      <c r="A7362" t="s">
        <v>2054</v>
      </c>
      <c r="I7362" s="285" t="s">
        <v>1876</v>
      </c>
      <c r="J7362" t="s">
        <v>1079</v>
      </c>
      <c r="K7362" s="300">
        <v>126528052</v>
      </c>
      <c r="L7362" s="286">
        <f>ROWS(K$5:K7362)</f>
        <v>7358</v>
      </c>
      <c r="M7362" s="286" t="str">
        <f>IF(I7362='5.1'!$E$5,TXM!L7362,"")</f>
        <v/>
      </c>
      <c r="N7362" t="str">
        <f>IFERROR(SMALL($M$5:$M$8000,ROWS($M$5:M7362)),"")</f>
        <v/>
      </c>
      <c r="P7362" t="s">
        <v>2054</v>
      </c>
    </row>
    <row r="7363" spans="1:16" ht="14.4" customHeight="1" x14ac:dyDescent="0.25">
      <c r="A7363" t="s">
        <v>2054</v>
      </c>
      <c r="I7363" s="285" t="s">
        <v>1876</v>
      </c>
      <c r="J7363" t="s">
        <v>806</v>
      </c>
      <c r="K7363" s="300">
        <v>121653611</v>
      </c>
      <c r="L7363" s="286">
        <f>ROWS(K$5:K7363)</f>
        <v>7359</v>
      </c>
      <c r="M7363" s="286" t="str">
        <f>IF(I7363='5.1'!$E$5,TXM!L7363,"")</f>
        <v/>
      </c>
      <c r="N7363" t="str">
        <f>IFERROR(SMALL($M$5:$M$8000,ROWS($M$5:M7363)),"")</f>
        <v/>
      </c>
      <c r="P7363" t="s">
        <v>2054</v>
      </c>
    </row>
    <row r="7364" spans="1:16" ht="14.4" customHeight="1" x14ac:dyDescent="0.25">
      <c r="A7364" t="s">
        <v>2054</v>
      </c>
      <c r="I7364" s="285" t="s">
        <v>1876</v>
      </c>
      <c r="J7364" t="s">
        <v>1086</v>
      </c>
      <c r="K7364" s="300">
        <v>113343899</v>
      </c>
      <c r="L7364" s="286">
        <f>ROWS(K$5:K7364)</f>
        <v>7360</v>
      </c>
      <c r="M7364" s="286" t="str">
        <f>IF(I7364='5.1'!$E$5,TXM!L7364,"")</f>
        <v/>
      </c>
      <c r="N7364" t="str">
        <f>IFERROR(SMALL($M$5:$M$8000,ROWS($M$5:M7364)),"")</f>
        <v/>
      </c>
      <c r="P7364" t="s">
        <v>2054</v>
      </c>
    </row>
    <row r="7365" spans="1:16" ht="14.4" customHeight="1" x14ac:dyDescent="0.25">
      <c r="A7365" t="s">
        <v>2054</v>
      </c>
      <c r="I7365" s="285" t="s">
        <v>1876</v>
      </c>
      <c r="J7365" t="s">
        <v>727</v>
      </c>
      <c r="K7365" s="300">
        <v>95386627</v>
      </c>
      <c r="L7365" s="286">
        <f>ROWS(K$5:K7365)</f>
        <v>7361</v>
      </c>
      <c r="M7365" s="286" t="str">
        <f>IF(I7365='5.1'!$E$5,TXM!L7365,"")</f>
        <v/>
      </c>
      <c r="N7365" t="str">
        <f>IFERROR(SMALL($M$5:$M$8000,ROWS($M$5:M7365)),"")</f>
        <v/>
      </c>
      <c r="P7365" t="s">
        <v>2054</v>
      </c>
    </row>
    <row r="7366" spans="1:16" ht="14.4" customHeight="1" x14ac:dyDescent="0.25">
      <c r="A7366" t="s">
        <v>2054</v>
      </c>
      <c r="I7366" s="285" t="s">
        <v>1876</v>
      </c>
      <c r="J7366" t="s">
        <v>1096</v>
      </c>
      <c r="K7366" s="300">
        <v>83529824</v>
      </c>
      <c r="L7366" s="286">
        <f>ROWS(K$5:K7366)</f>
        <v>7362</v>
      </c>
      <c r="M7366" s="286" t="str">
        <f>IF(I7366='5.1'!$E$5,TXM!L7366,"")</f>
        <v/>
      </c>
      <c r="N7366" t="str">
        <f>IFERROR(SMALL($M$5:$M$8000,ROWS($M$5:M7366)),"")</f>
        <v/>
      </c>
      <c r="P7366" t="s">
        <v>2054</v>
      </c>
    </row>
    <row r="7367" spans="1:16" ht="14.4" customHeight="1" x14ac:dyDescent="0.25">
      <c r="A7367" t="s">
        <v>2054</v>
      </c>
      <c r="I7367" s="285" t="s">
        <v>1876</v>
      </c>
      <c r="J7367" t="s">
        <v>780</v>
      </c>
      <c r="K7367" s="300">
        <v>64524145</v>
      </c>
      <c r="L7367" s="286">
        <f>ROWS(K$5:K7367)</f>
        <v>7363</v>
      </c>
      <c r="M7367" s="286" t="str">
        <f>IF(I7367='5.1'!$E$5,TXM!L7367,"")</f>
        <v/>
      </c>
      <c r="N7367" t="str">
        <f>IFERROR(SMALL($M$5:$M$8000,ROWS($M$5:M7367)),"")</f>
        <v/>
      </c>
      <c r="P7367" t="s">
        <v>2054</v>
      </c>
    </row>
    <row r="7368" spans="1:16" ht="14.4" customHeight="1" x14ac:dyDescent="0.25">
      <c r="A7368" t="s">
        <v>2054</v>
      </c>
      <c r="I7368" s="285" t="s">
        <v>1876</v>
      </c>
      <c r="J7368" t="s">
        <v>105</v>
      </c>
      <c r="K7368" s="300">
        <v>59056369</v>
      </c>
      <c r="L7368" s="286">
        <f>ROWS(K$5:K7368)</f>
        <v>7364</v>
      </c>
      <c r="M7368" s="286" t="str">
        <f>IF(I7368='5.1'!$E$5,TXM!L7368,"")</f>
        <v/>
      </c>
      <c r="N7368" t="str">
        <f>IFERROR(SMALL($M$5:$M$8000,ROWS($M$5:M7368)),"")</f>
        <v/>
      </c>
      <c r="P7368" t="s">
        <v>2054</v>
      </c>
    </row>
    <row r="7369" spans="1:16" ht="14.4" customHeight="1" x14ac:dyDescent="0.25">
      <c r="A7369" t="s">
        <v>2054</v>
      </c>
      <c r="I7369" s="285" t="s">
        <v>1876</v>
      </c>
      <c r="J7369" t="s">
        <v>1090</v>
      </c>
      <c r="K7369" s="300">
        <v>46216635</v>
      </c>
      <c r="L7369" s="286">
        <f>ROWS(K$5:K7369)</f>
        <v>7365</v>
      </c>
      <c r="M7369" s="286" t="str">
        <f>IF(I7369='5.1'!$E$5,TXM!L7369,"")</f>
        <v/>
      </c>
      <c r="N7369" t="str">
        <f>IFERROR(SMALL($M$5:$M$8000,ROWS($M$5:M7369)),"")</f>
        <v/>
      </c>
      <c r="P7369" t="s">
        <v>2054</v>
      </c>
    </row>
    <row r="7370" spans="1:16" ht="14.4" customHeight="1" x14ac:dyDescent="0.25">
      <c r="A7370" t="s">
        <v>2054</v>
      </c>
      <c r="I7370" s="285" t="s">
        <v>1876</v>
      </c>
      <c r="J7370" t="s">
        <v>725</v>
      </c>
      <c r="K7370" s="300">
        <v>45167344</v>
      </c>
      <c r="L7370" s="286">
        <f>ROWS(K$5:K7370)</f>
        <v>7366</v>
      </c>
      <c r="M7370" s="286" t="str">
        <f>IF(I7370='5.1'!$E$5,TXM!L7370,"")</f>
        <v/>
      </c>
      <c r="N7370" t="str">
        <f>IFERROR(SMALL($M$5:$M$8000,ROWS($M$5:M7370)),"")</f>
        <v/>
      </c>
      <c r="P7370" t="s">
        <v>2054</v>
      </c>
    </row>
    <row r="7371" spans="1:16" ht="14.4" customHeight="1" x14ac:dyDescent="0.25">
      <c r="A7371" t="s">
        <v>2054</v>
      </c>
      <c r="I7371" s="285" t="s">
        <v>1876</v>
      </c>
      <c r="J7371" t="s">
        <v>1098</v>
      </c>
      <c r="K7371" s="300">
        <v>38088951</v>
      </c>
      <c r="L7371" s="286">
        <f>ROWS(K$5:K7371)</f>
        <v>7367</v>
      </c>
      <c r="M7371" s="286" t="str">
        <f>IF(I7371='5.1'!$E$5,TXM!L7371,"")</f>
        <v/>
      </c>
      <c r="N7371" t="str">
        <f>IFERROR(SMALL($M$5:$M$8000,ROWS($M$5:M7371)),"")</f>
        <v/>
      </c>
      <c r="P7371" t="s">
        <v>2054</v>
      </c>
    </row>
    <row r="7372" spans="1:16" ht="14.4" customHeight="1" x14ac:dyDescent="0.25">
      <c r="A7372" t="s">
        <v>2054</v>
      </c>
      <c r="I7372" s="285" t="s">
        <v>1876</v>
      </c>
      <c r="J7372" t="s">
        <v>821</v>
      </c>
      <c r="K7372" s="300">
        <v>32437895</v>
      </c>
      <c r="L7372" s="286">
        <f>ROWS(K$5:K7372)</f>
        <v>7368</v>
      </c>
      <c r="M7372" s="286" t="str">
        <f>IF(I7372='5.1'!$E$5,TXM!L7372,"")</f>
        <v/>
      </c>
      <c r="N7372" t="str">
        <f>IFERROR(SMALL($M$5:$M$8000,ROWS($M$5:M7372)),"")</f>
        <v/>
      </c>
      <c r="P7372" t="s">
        <v>2054</v>
      </c>
    </row>
    <row r="7373" spans="1:16" ht="14.4" customHeight="1" x14ac:dyDescent="0.25">
      <c r="A7373" t="s">
        <v>2054</v>
      </c>
      <c r="I7373" s="285" t="s">
        <v>1876</v>
      </c>
      <c r="J7373" t="s">
        <v>115</v>
      </c>
      <c r="K7373" s="300">
        <v>29866357</v>
      </c>
      <c r="L7373" s="286">
        <f>ROWS(K$5:K7373)</f>
        <v>7369</v>
      </c>
      <c r="M7373" s="286" t="str">
        <f>IF(I7373='5.1'!$E$5,TXM!L7373,"")</f>
        <v/>
      </c>
      <c r="N7373" t="str">
        <f>IFERROR(SMALL($M$5:$M$8000,ROWS($M$5:M7373)),"")</f>
        <v/>
      </c>
      <c r="P7373" t="s">
        <v>2054</v>
      </c>
    </row>
    <row r="7374" spans="1:16" ht="14.4" customHeight="1" x14ac:dyDescent="0.25">
      <c r="A7374" t="s">
        <v>2054</v>
      </c>
      <c r="I7374" s="285" t="s">
        <v>1876</v>
      </c>
      <c r="J7374" t="s">
        <v>1082</v>
      </c>
      <c r="K7374" s="300">
        <v>28744336</v>
      </c>
      <c r="L7374" s="286">
        <f>ROWS(K$5:K7374)</f>
        <v>7370</v>
      </c>
      <c r="M7374" s="286" t="str">
        <f>IF(I7374='5.1'!$E$5,TXM!L7374,"")</f>
        <v/>
      </c>
      <c r="N7374" t="str">
        <f>IFERROR(SMALL($M$5:$M$8000,ROWS($M$5:M7374)),"")</f>
        <v/>
      </c>
      <c r="P7374" t="s">
        <v>2054</v>
      </c>
    </row>
    <row r="7375" spans="1:16" ht="14.4" customHeight="1" x14ac:dyDescent="0.25">
      <c r="A7375" t="s">
        <v>2054</v>
      </c>
      <c r="I7375" s="285" t="s">
        <v>1876</v>
      </c>
      <c r="J7375" t="s">
        <v>786</v>
      </c>
      <c r="K7375" s="300">
        <v>27085579</v>
      </c>
      <c r="L7375" s="286">
        <f>ROWS(K$5:K7375)</f>
        <v>7371</v>
      </c>
      <c r="M7375" s="286" t="str">
        <f>IF(I7375='5.1'!$E$5,TXM!L7375,"")</f>
        <v/>
      </c>
      <c r="N7375" t="str">
        <f>IFERROR(SMALL($M$5:$M$8000,ROWS($M$5:M7375)),"")</f>
        <v/>
      </c>
      <c r="P7375" t="s">
        <v>2054</v>
      </c>
    </row>
    <row r="7376" spans="1:16" ht="14.4" customHeight="1" x14ac:dyDescent="0.25">
      <c r="A7376" t="s">
        <v>2054</v>
      </c>
      <c r="I7376" s="285" t="s">
        <v>1876</v>
      </c>
      <c r="J7376" t="s">
        <v>107</v>
      </c>
      <c r="K7376" s="300">
        <v>26010516</v>
      </c>
      <c r="L7376" s="286">
        <f>ROWS(K$5:K7376)</f>
        <v>7372</v>
      </c>
      <c r="M7376" s="286" t="str">
        <f>IF(I7376='5.1'!$E$5,TXM!L7376,"")</f>
        <v/>
      </c>
      <c r="N7376" t="str">
        <f>IFERROR(SMALL($M$5:$M$8000,ROWS($M$5:M7376)),"")</f>
        <v/>
      </c>
      <c r="P7376" t="s">
        <v>2054</v>
      </c>
    </row>
    <row r="7377" spans="1:16" ht="14.4" customHeight="1" x14ac:dyDescent="0.25">
      <c r="A7377" t="s">
        <v>2054</v>
      </c>
      <c r="I7377" s="285" t="s">
        <v>1876</v>
      </c>
      <c r="J7377" t="s">
        <v>1081</v>
      </c>
      <c r="K7377" s="300">
        <v>21434861</v>
      </c>
      <c r="L7377" s="286">
        <f>ROWS(K$5:K7377)</f>
        <v>7373</v>
      </c>
      <c r="M7377" s="286" t="str">
        <f>IF(I7377='5.1'!$E$5,TXM!L7377,"")</f>
        <v/>
      </c>
      <c r="N7377" t="str">
        <f>IFERROR(SMALL($M$5:$M$8000,ROWS($M$5:M7377)),"")</f>
        <v/>
      </c>
      <c r="P7377" t="s">
        <v>2054</v>
      </c>
    </row>
    <row r="7378" spans="1:16" ht="14.4" customHeight="1" x14ac:dyDescent="0.25">
      <c r="A7378" t="s">
        <v>2054</v>
      </c>
      <c r="I7378" s="285" t="s">
        <v>1876</v>
      </c>
      <c r="J7378" t="s">
        <v>719</v>
      </c>
      <c r="K7378" s="300">
        <v>18933391</v>
      </c>
      <c r="L7378" s="286">
        <f>ROWS(K$5:K7378)</f>
        <v>7374</v>
      </c>
      <c r="M7378" s="286" t="str">
        <f>IF(I7378='5.1'!$E$5,TXM!L7378,"")</f>
        <v/>
      </c>
      <c r="N7378" t="str">
        <f>IFERROR(SMALL($M$5:$M$8000,ROWS($M$5:M7378)),"")</f>
        <v/>
      </c>
      <c r="P7378" t="s">
        <v>2054</v>
      </c>
    </row>
    <row r="7379" spans="1:16" ht="14.4" customHeight="1" x14ac:dyDescent="0.25">
      <c r="A7379" t="s">
        <v>2054</v>
      </c>
      <c r="I7379" s="285" t="s">
        <v>1876</v>
      </c>
      <c r="J7379" t="s">
        <v>717</v>
      </c>
      <c r="K7379" s="300">
        <v>14097026</v>
      </c>
      <c r="L7379" s="286">
        <f>ROWS(K$5:K7379)</f>
        <v>7375</v>
      </c>
      <c r="M7379" s="286" t="str">
        <f>IF(I7379='5.1'!$E$5,TXM!L7379,"")</f>
        <v/>
      </c>
      <c r="N7379" t="str">
        <f>IFERROR(SMALL($M$5:$M$8000,ROWS($M$5:M7379)),"")</f>
        <v/>
      </c>
      <c r="P7379" t="s">
        <v>2054</v>
      </c>
    </row>
    <row r="7380" spans="1:16" ht="14.4" customHeight="1" x14ac:dyDescent="0.25">
      <c r="A7380" t="s">
        <v>2054</v>
      </c>
      <c r="I7380" s="285" t="s">
        <v>1876</v>
      </c>
      <c r="J7380" t="s">
        <v>1093</v>
      </c>
      <c r="K7380" s="300">
        <v>13638641</v>
      </c>
      <c r="L7380" s="286">
        <f>ROWS(K$5:K7380)</f>
        <v>7376</v>
      </c>
      <c r="M7380" s="286" t="str">
        <f>IF(I7380='5.1'!$E$5,TXM!L7380,"")</f>
        <v/>
      </c>
      <c r="N7380" t="str">
        <f>IFERROR(SMALL($M$5:$M$8000,ROWS($M$5:M7380)),"")</f>
        <v/>
      </c>
      <c r="P7380" t="s">
        <v>2054</v>
      </c>
    </row>
    <row r="7381" spans="1:16" ht="14.4" customHeight="1" x14ac:dyDescent="0.25">
      <c r="A7381" t="s">
        <v>2054</v>
      </c>
      <c r="I7381" s="285" t="s">
        <v>1876</v>
      </c>
      <c r="J7381" t="s">
        <v>814</v>
      </c>
      <c r="K7381" s="300">
        <v>9895230</v>
      </c>
      <c r="L7381" s="286">
        <f>ROWS(K$5:K7381)</f>
        <v>7377</v>
      </c>
      <c r="M7381" s="286" t="str">
        <f>IF(I7381='5.1'!$E$5,TXM!L7381,"")</f>
        <v/>
      </c>
      <c r="N7381" t="str">
        <f>IFERROR(SMALL($M$5:$M$8000,ROWS($M$5:M7381)),"")</f>
        <v/>
      </c>
      <c r="P7381" t="s">
        <v>2054</v>
      </c>
    </row>
    <row r="7382" spans="1:16" ht="14.4" customHeight="1" x14ac:dyDescent="0.25">
      <c r="A7382" t="s">
        <v>2054</v>
      </c>
      <c r="I7382" s="285" t="s">
        <v>1876</v>
      </c>
      <c r="J7382" t="s">
        <v>118</v>
      </c>
      <c r="K7382" s="300">
        <v>9198642</v>
      </c>
      <c r="L7382" s="286">
        <f>ROWS(K$5:K7382)</f>
        <v>7378</v>
      </c>
      <c r="M7382" s="286" t="str">
        <f>IF(I7382='5.1'!$E$5,TXM!L7382,"")</f>
        <v/>
      </c>
      <c r="N7382" t="str">
        <f>IFERROR(SMALL($M$5:$M$8000,ROWS($M$5:M7382)),"")</f>
        <v/>
      </c>
      <c r="P7382" t="s">
        <v>2054</v>
      </c>
    </row>
    <row r="7383" spans="1:16" ht="14.4" customHeight="1" x14ac:dyDescent="0.25">
      <c r="A7383" t="s">
        <v>2054</v>
      </c>
      <c r="I7383" s="285" t="s">
        <v>1876</v>
      </c>
      <c r="J7383" t="s">
        <v>808</v>
      </c>
      <c r="K7383" s="300">
        <v>9020767</v>
      </c>
      <c r="L7383" s="286">
        <f>ROWS(K$5:K7383)</f>
        <v>7379</v>
      </c>
      <c r="M7383" s="286" t="str">
        <f>IF(I7383='5.1'!$E$5,TXM!L7383,"")</f>
        <v/>
      </c>
      <c r="N7383" t="str">
        <f>IFERROR(SMALL($M$5:$M$8000,ROWS($M$5:M7383)),"")</f>
        <v/>
      </c>
      <c r="P7383" t="s">
        <v>2054</v>
      </c>
    </row>
    <row r="7384" spans="1:16" ht="14.4" customHeight="1" x14ac:dyDescent="0.25">
      <c r="A7384" t="s">
        <v>2054</v>
      </c>
      <c r="I7384" s="285" t="s">
        <v>1876</v>
      </c>
      <c r="J7384" t="s">
        <v>114</v>
      </c>
      <c r="K7384" s="300">
        <v>7979567</v>
      </c>
      <c r="L7384" s="286">
        <f>ROWS(K$5:K7384)</f>
        <v>7380</v>
      </c>
      <c r="M7384" s="286" t="str">
        <f>IF(I7384='5.1'!$E$5,TXM!L7384,"")</f>
        <v/>
      </c>
      <c r="N7384" t="str">
        <f>IFERROR(SMALL($M$5:$M$8000,ROWS($M$5:M7384)),"")</f>
        <v/>
      </c>
      <c r="P7384" t="s">
        <v>2054</v>
      </c>
    </row>
    <row r="7385" spans="1:16" ht="14.4" customHeight="1" x14ac:dyDescent="0.25">
      <c r="A7385" t="s">
        <v>2054</v>
      </c>
      <c r="I7385" s="285" t="s">
        <v>1876</v>
      </c>
      <c r="J7385" t="s">
        <v>110</v>
      </c>
      <c r="K7385" s="300">
        <v>6153986</v>
      </c>
      <c r="L7385" s="286">
        <f>ROWS(K$5:K7385)</f>
        <v>7381</v>
      </c>
      <c r="M7385" s="286" t="str">
        <f>IF(I7385='5.1'!$E$5,TXM!L7385,"")</f>
        <v/>
      </c>
      <c r="N7385" t="str">
        <f>IFERROR(SMALL($M$5:$M$8000,ROWS($M$5:M7385)),"")</f>
        <v/>
      </c>
      <c r="P7385" t="s">
        <v>2054</v>
      </c>
    </row>
    <row r="7386" spans="1:16" ht="14.4" customHeight="1" x14ac:dyDescent="0.25">
      <c r="A7386" t="s">
        <v>2054</v>
      </c>
      <c r="I7386" s="285" t="s">
        <v>1876</v>
      </c>
      <c r="J7386" t="s">
        <v>802</v>
      </c>
      <c r="K7386" s="300">
        <v>3571317</v>
      </c>
      <c r="L7386" s="286">
        <f>ROWS(K$5:K7386)</f>
        <v>7382</v>
      </c>
      <c r="M7386" s="286" t="str">
        <f>IF(I7386='5.1'!$E$5,TXM!L7386,"")</f>
        <v/>
      </c>
      <c r="N7386" t="str">
        <f>IFERROR(SMALL($M$5:$M$8000,ROWS($M$5:M7386)),"")</f>
        <v/>
      </c>
      <c r="P7386" t="s">
        <v>2054</v>
      </c>
    </row>
    <row r="7387" spans="1:16" ht="14.4" customHeight="1" x14ac:dyDescent="0.25">
      <c r="A7387" t="s">
        <v>2054</v>
      </c>
      <c r="I7387" s="285" t="s">
        <v>1876</v>
      </c>
      <c r="J7387" t="s">
        <v>1091</v>
      </c>
      <c r="K7387" s="300">
        <v>3485353</v>
      </c>
      <c r="L7387" s="286">
        <f>ROWS(K$5:K7387)</f>
        <v>7383</v>
      </c>
      <c r="M7387" s="286" t="str">
        <f>IF(I7387='5.1'!$E$5,TXM!L7387,"")</f>
        <v/>
      </c>
      <c r="N7387" t="str">
        <f>IFERROR(SMALL($M$5:$M$8000,ROWS($M$5:M7387)),"")</f>
        <v/>
      </c>
      <c r="P7387" t="s">
        <v>2054</v>
      </c>
    </row>
    <row r="7388" spans="1:16" ht="14.4" customHeight="1" x14ac:dyDescent="0.25">
      <c r="A7388" t="s">
        <v>2054</v>
      </c>
      <c r="I7388" s="285" t="s">
        <v>1876</v>
      </c>
      <c r="J7388" t="s">
        <v>705</v>
      </c>
      <c r="K7388" s="300">
        <v>2963069</v>
      </c>
      <c r="L7388" s="286">
        <f>ROWS(K$5:K7388)</f>
        <v>7384</v>
      </c>
      <c r="M7388" s="286" t="str">
        <f>IF(I7388='5.1'!$E$5,TXM!L7388,"")</f>
        <v/>
      </c>
      <c r="N7388" t="str">
        <f>IFERROR(SMALL($M$5:$M$8000,ROWS($M$5:M7388)),"")</f>
        <v/>
      </c>
      <c r="P7388" t="s">
        <v>2054</v>
      </c>
    </row>
    <row r="7389" spans="1:16" ht="14.4" customHeight="1" x14ac:dyDescent="0.25">
      <c r="A7389" t="s">
        <v>2054</v>
      </c>
      <c r="I7389" s="285" t="s">
        <v>1876</v>
      </c>
      <c r="J7389" t="s">
        <v>762</v>
      </c>
      <c r="K7389" s="300">
        <v>2685541</v>
      </c>
      <c r="L7389" s="286">
        <f>ROWS(K$5:K7389)</f>
        <v>7385</v>
      </c>
      <c r="M7389" s="286" t="str">
        <f>IF(I7389='5.1'!$E$5,TXM!L7389,"")</f>
        <v/>
      </c>
      <c r="N7389" t="str">
        <f>IFERROR(SMALL($M$5:$M$8000,ROWS($M$5:M7389)),"")</f>
        <v/>
      </c>
      <c r="P7389" t="s">
        <v>2054</v>
      </c>
    </row>
    <row r="7390" spans="1:16" ht="14.4" customHeight="1" x14ac:dyDescent="0.25">
      <c r="A7390" t="s">
        <v>2054</v>
      </c>
      <c r="I7390" s="285" t="s">
        <v>1876</v>
      </c>
      <c r="J7390" t="s">
        <v>774</v>
      </c>
      <c r="K7390" s="300">
        <v>2345547</v>
      </c>
      <c r="L7390" s="286">
        <f>ROWS(K$5:K7390)</f>
        <v>7386</v>
      </c>
      <c r="M7390" s="286" t="str">
        <f>IF(I7390='5.1'!$E$5,TXM!L7390,"")</f>
        <v/>
      </c>
      <c r="N7390" t="str">
        <f>IFERROR(SMALL($M$5:$M$8000,ROWS($M$5:M7390)),"")</f>
        <v/>
      </c>
      <c r="P7390" t="s">
        <v>2054</v>
      </c>
    </row>
    <row r="7391" spans="1:16" ht="14.4" customHeight="1" x14ac:dyDescent="0.25">
      <c r="A7391" t="s">
        <v>2054</v>
      </c>
      <c r="I7391" s="285" t="s">
        <v>1876</v>
      </c>
      <c r="J7391" t="s">
        <v>804</v>
      </c>
      <c r="K7391" s="300">
        <v>2308995</v>
      </c>
      <c r="L7391" s="286">
        <f>ROWS(K$5:K7391)</f>
        <v>7387</v>
      </c>
      <c r="M7391" s="286" t="str">
        <f>IF(I7391='5.1'!$E$5,TXM!L7391,"")</f>
        <v/>
      </c>
      <c r="N7391" t="str">
        <f>IFERROR(SMALL($M$5:$M$8000,ROWS($M$5:M7391)),"")</f>
        <v/>
      </c>
      <c r="P7391" t="s">
        <v>2054</v>
      </c>
    </row>
    <row r="7392" spans="1:16" ht="14.4" customHeight="1" x14ac:dyDescent="0.25">
      <c r="A7392" t="s">
        <v>2054</v>
      </c>
      <c r="I7392" s="285" t="s">
        <v>1876</v>
      </c>
      <c r="J7392" t="s">
        <v>810</v>
      </c>
      <c r="K7392" s="300">
        <v>2056027</v>
      </c>
      <c r="L7392" s="286">
        <f>ROWS(K$5:K7392)</f>
        <v>7388</v>
      </c>
      <c r="M7392" s="286" t="str">
        <f>IF(I7392='5.1'!$E$5,TXM!L7392,"")</f>
        <v/>
      </c>
      <c r="N7392" t="str">
        <f>IFERROR(SMALL($M$5:$M$8000,ROWS($M$5:M7392)),"")</f>
        <v/>
      </c>
      <c r="P7392" t="s">
        <v>2054</v>
      </c>
    </row>
    <row r="7393" spans="1:16" ht="14.4" customHeight="1" x14ac:dyDescent="0.25">
      <c r="A7393" t="s">
        <v>2054</v>
      </c>
      <c r="I7393" s="285" t="s">
        <v>1876</v>
      </c>
      <c r="J7393" t="s">
        <v>764</v>
      </c>
      <c r="K7393" s="300">
        <v>1953699</v>
      </c>
      <c r="L7393" s="286">
        <f>ROWS(K$5:K7393)</f>
        <v>7389</v>
      </c>
      <c r="M7393" s="286" t="str">
        <f>IF(I7393='5.1'!$E$5,TXM!L7393,"")</f>
        <v/>
      </c>
      <c r="N7393" t="str">
        <f>IFERROR(SMALL($M$5:$M$8000,ROWS($M$5:M7393)),"")</f>
        <v/>
      </c>
      <c r="P7393" t="s">
        <v>2054</v>
      </c>
    </row>
    <row r="7394" spans="1:16" ht="14.4" customHeight="1" x14ac:dyDescent="0.25">
      <c r="A7394" t="s">
        <v>2054</v>
      </c>
      <c r="I7394" s="285" t="s">
        <v>1876</v>
      </c>
      <c r="J7394" t="s">
        <v>711</v>
      </c>
      <c r="K7394" s="300">
        <v>1335223</v>
      </c>
      <c r="L7394" s="286">
        <f>ROWS(K$5:K7394)</f>
        <v>7390</v>
      </c>
      <c r="M7394" s="286" t="str">
        <f>IF(I7394='5.1'!$E$5,TXM!L7394,"")</f>
        <v/>
      </c>
      <c r="N7394" t="str">
        <f>IFERROR(SMALL($M$5:$M$8000,ROWS($M$5:M7394)),"")</f>
        <v/>
      </c>
      <c r="P7394" t="s">
        <v>2054</v>
      </c>
    </row>
    <row r="7395" spans="1:16" ht="14.4" customHeight="1" x14ac:dyDescent="0.25">
      <c r="A7395" t="s">
        <v>2054</v>
      </c>
      <c r="I7395" s="285" t="s">
        <v>1876</v>
      </c>
      <c r="J7395" t="s">
        <v>760</v>
      </c>
      <c r="K7395" s="300">
        <v>1276902</v>
      </c>
      <c r="L7395" s="286">
        <f>ROWS(K$5:K7395)</f>
        <v>7391</v>
      </c>
      <c r="M7395" s="286" t="str">
        <f>IF(I7395='5.1'!$E$5,TXM!L7395,"")</f>
        <v/>
      </c>
      <c r="N7395" t="str">
        <f>IFERROR(SMALL($M$5:$M$8000,ROWS($M$5:M7395)),"")</f>
        <v/>
      </c>
      <c r="P7395" t="s">
        <v>2054</v>
      </c>
    </row>
    <row r="7396" spans="1:16" ht="14.4" customHeight="1" x14ac:dyDescent="0.25">
      <c r="A7396" t="s">
        <v>2054</v>
      </c>
      <c r="I7396" s="285" t="s">
        <v>1876</v>
      </c>
      <c r="J7396" t="s">
        <v>707</v>
      </c>
      <c r="K7396" s="300">
        <v>1111951</v>
      </c>
      <c r="L7396" s="286">
        <f>ROWS(K$5:K7396)</f>
        <v>7392</v>
      </c>
      <c r="M7396" s="286" t="str">
        <f>IF(I7396='5.1'!$E$5,TXM!L7396,"")</f>
        <v/>
      </c>
      <c r="N7396" t="str">
        <f>IFERROR(SMALL($M$5:$M$8000,ROWS($M$5:M7396)),"")</f>
        <v/>
      </c>
      <c r="P7396" t="s">
        <v>2054</v>
      </c>
    </row>
    <row r="7397" spans="1:16" ht="14.4" customHeight="1" x14ac:dyDescent="0.25">
      <c r="A7397" t="s">
        <v>2054</v>
      </c>
      <c r="I7397" s="285" t="s">
        <v>1876</v>
      </c>
      <c r="J7397" t="s">
        <v>116</v>
      </c>
      <c r="K7397" s="300">
        <v>1104944</v>
      </c>
      <c r="L7397" s="286">
        <f>ROWS(K$5:K7397)</f>
        <v>7393</v>
      </c>
      <c r="M7397" s="286" t="str">
        <f>IF(I7397='5.1'!$E$5,TXM!L7397,"")</f>
        <v/>
      </c>
      <c r="N7397" t="str">
        <f>IFERROR(SMALL($M$5:$M$8000,ROWS($M$5:M7397)),"")</f>
        <v/>
      </c>
      <c r="P7397" t="s">
        <v>2054</v>
      </c>
    </row>
    <row r="7398" spans="1:16" ht="14.4" customHeight="1" x14ac:dyDescent="0.25">
      <c r="A7398" t="s">
        <v>2054</v>
      </c>
      <c r="I7398" s="285" t="s">
        <v>1876</v>
      </c>
      <c r="J7398" t="s">
        <v>1087</v>
      </c>
      <c r="K7398" s="300">
        <v>977061</v>
      </c>
      <c r="L7398" s="286">
        <f>ROWS(K$5:K7398)</f>
        <v>7394</v>
      </c>
      <c r="M7398" s="286" t="str">
        <f>IF(I7398='5.1'!$E$5,TXM!L7398,"")</f>
        <v/>
      </c>
      <c r="N7398" t="str">
        <f>IFERROR(SMALL($M$5:$M$8000,ROWS($M$5:M7398)),"")</f>
        <v/>
      </c>
      <c r="P7398" t="s">
        <v>2054</v>
      </c>
    </row>
    <row r="7399" spans="1:16" ht="14.4" customHeight="1" x14ac:dyDescent="0.25">
      <c r="A7399" t="s">
        <v>2054</v>
      </c>
      <c r="I7399" s="285" t="s">
        <v>1876</v>
      </c>
      <c r="J7399" t="s">
        <v>756</v>
      </c>
      <c r="K7399" s="300">
        <v>900376</v>
      </c>
      <c r="L7399" s="286">
        <f>ROWS(K$5:K7399)</f>
        <v>7395</v>
      </c>
      <c r="M7399" s="286" t="str">
        <f>IF(I7399='5.1'!$E$5,TXM!L7399,"")</f>
        <v/>
      </c>
      <c r="N7399" t="str">
        <f>IFERROR(SMALL($M$5:$M$8000,ROWS($M$5:M7399)),"")</f>
        <v/>
      </c>
      <c r="P7399" t="s">
        <v>2054</v>
      </c>
    </row>
    <row r="7400" spans="1:16" ht="14.4" customHeight="1" x14ac:dyDescent="0.25">
      <c r="A7400" t="s">
        <v>2054</v>
      </c>
      <c r="I7400" s="285" t="s">
        <v>1876</v>
      </c>
      <c r="J7400" t="s">
        <v>1097</v>
      </c>
      <c r="K7400" s="300">
        <v>878345</v>
      </c>
      <c r="L7400" s="286">
        <f>ROWS(K$5:K7400)</f>
        <v>7396</v>
      </c>
      <c r="M7400" s="286" t="str">
        <f>IF(I7400='5.1'!$E$5,TXM!L7400,"")</f>
        <v/>
      </c>
      <c r="N7400" t="str">
        <f>IFERROR(SMALL($M$5:$M$8000,ROWS($M$5:M7400)),"")</f>
        <v/>
      </c>
      <c r="P7400" t="s">
        <v>2054</v>
      </c>
    </row>
    <row r="7401" spans="1:16" ht="14.4" customHeight="1" x14ac:dyDescent="0.25">
      <c r="A7401" t="s">
        <v>2054</v>
      </c>
      <c r="I7401" s="285" t="s">
        <v>1876</v>
      </c>
      <c r="J7401" t="s">
        <v>723</v>
      </c>
      <c r="K7401" s="300">
        <v>871395</v>
      </c>
      <c r="L7401" s="286">
        <f>ROWS(K$5:K7401)</f>
        <v>7397</v>
      </c>
      <c r="M7401" s="286" t="str">
        <f>IF(I7401='5.1'!$E$5,TXM!L7401,"")</f>
        <v/>
      </c>
      <c r="N7401" t="str">
        <f>IFERROR(SMALL($M$5:$M$8000,ROWS($M$5:M7401)),"")</f>
        <v/>
      </c>
      <c r="P7401" t="s">
        <v>2054</v>
      </c>
    </row>
    <row r="7402" spans="1:16" ht="14.4" customHeight="1" x14ac:dyDescent="0.25">
      <c r="A7402" t="s">
        <v>2054</v>
      </c>
      <c r="I7402" s="285" t="s">
        <v>1876</v>
      </c>
      <c r="J7402" t="s">
        <v>766</v>
      </c>
      <c r="K7402" s="300">
        <v>834051</v>
      </c>
      <c r="L7402" s="286">
        <f>ROWS(K$5:K7402)</f>
        <v>7398</v>
      </c>
      <c r="M7402" s="286" t="str">
        <f>IF(I7402='5.1'!$E$5,TXM!L7402,"")</f>
        <v/>
      </c>
      <c r="N7402" t="str">
        <f>IFERROR(SMALL($M$5:$M$8000,ROWS($M$5:M7402)),"")</f>
        <v/>
      </c>
      <c r="P7402" t="s">
        <v>2054</v>
      </c>
    </row>
    <row r="7403" spans="1:16" ht="14.4" customHeight="1" x14ac:dyDescent="0.25">
      <c r="A7403" t="s">
        <v>2054</v>
      </c>
      <c r="I7403" s="285" t="s">
        <v>1876</v>
      </c>
      <c r="J7403" t="s">
        <v>812</v>
      </c>
      <c r="K7403" s="300">
        <v>715250</v>
      </c>
      <c r="L7403" s="286">
        <f>ROWS(K$5:K7403)</f>
        <v>7399</v>
      </c>
      <c r="M7403" s="286" t="str">
        <f>IF(I7403='5.1'!$E$5,TXM!L7403,"")</f>
        <v/>
      </c>
      <c r="N7403" t="str">
        <f>IFERROR(SMALL($M$5:$M$8000,ROWS($M$5:M7403)),"")</f>
        <v/>
      </c>
      <c r="P7403" t="s">
        <v>2054</v>
      </c>
    </row>
    <row r="7404" spans="1:16" ht="14.4" customHeight="1" x14ac:dyDescent="0.25">
      <c r="A7404" t="s">
        <v>2054</v>
      </c>
      <c r="I7404" s="285" t="s">
        <v>1876</v>
      </c>
      <c r="J7404" t="s">
        <v>788</v>
      </c>
      <c r="K7404" s="300">
        <v>553493</v>
      </c>
      <c r="L7404" s="286">
        <f>ROWS(K$5:K7404)</f>
        <v>7400</v>
      </c>
      <c r="M7404" s="286" t="str">
        <f>IF(I7404='5.1'!$E$5,TXM!L7404,"")</f>
        <v/>
      </c>
      <c r="N7404" t="str">
        <f>IFERROR(SMALL($M$5:$M$8000,ROWS($M$5:M7404)),"")</f>
        <v/>
      </c>
      <c r="P7404" t="s">
        <v>2054</v>
      </c>
    </row>
    <row r="7405" spans="1:16" ht="14.4" customHeight="1" x14ac:dyDescent="0.25">
      <c r="A7405" t="s">
        <v>2054</v>
      </c>
      <c r="I7405" s="285" t="s">
        <v>1876</v>
      </c>
      <c r="J7405" t="s">
        <v>199</v>
      </c>
      <c r="K7405" s="300">
        <v>535389</v>
      </c>
      <c r="L7405" s="286">
        <f>ROWS(K$5:K7405)</f>
        <v>7401</v>
      </c>
      <c r="M7405" s="286" t="str">
        <f>IF(I7405='5.1'!$E$5,TXM!L7405,"")</f>
        <v/>
      </c>
      <c r="N7405" t="str">
        <f>IFERROR(SMALL($M$5:$M$8000,ROWS($M$5:M7405)),"")</f>
        <v/>
      </c>
      <c r="P7405" t="s">
        <v>2054</v>
      </c>
    </row>
    <row r="7406" spans="1:16" ht="14.4" customHeight="1" x14ac:dyDescent="0.25">
      <c r="A7406" t="s">
        <v>2054</v>
      </c>
      <c r="I7406" s="285" t="s">
        <v>1876</v>
      </c>
      <c r="J7406" t="s">
        <v>776</v>
      </c>
      <c r="K7406" s="300">
        <v>439425</v>
      </c>
      <c r="L7406" s="286">
        <f>ROWS(K$5:K7406)</f>
        <v>7402</v>
      </c>
      <c r="M7406" s="286" t="str">
        <f>IF(I7406='5.1'!$E$5,TXM!L7406,"")</f>
        <v/>
      </c>
      <c r="N7406" t="str">
        <f>IFERROR(SMALL($M$5:$M$8000,ROWS($M$5:M7406)),"")</f>
        <v/>
      </c>
      <c r="P7406" t="s">
        <v>2054</v>
      </c>
    </row>
    <row r="7407" spans="1:16" ht="14.4" customHeight="1" x14ac:dyDescent="0.25">
      <c r="A7407" t="s">
        <v>2054</v>
      </c>
      <c r="I7407" s="285" t="s">
        <v>1876</v>
      </c>
      <c r="J7407" t="s">
        <v>997</v>
      </c>
      <c r="K7407" s="300">
        <v>422979</v>
      </c>
      <c r="L7407" s="286">
        <f>ROWS(K$5:K7407)</f>
        <v>7403</v>
      </c>
      <c r="M7407" s="286" t="str">
        <f>IF(I7407='5.1'!$E$5,TXM!L7407,"")</f>
        <v/>
      </c>
      <c r="N7407" t="str">
        <f>IFERROR(SMALL($M$5:$M$8000,ROWS($M$5:M7407)),"")</f>
        <v/>
      </c>
      <c r="P7407" t="s">
        <v>2054</v>
      </c>
    </row>
    <row r="7408" spans="1:16" ht="14.4" customHeight="1" x14ac:dyDescent="0.25">
      <c r="A7408" t="s">
        <v>2054</v>
      </c>
      <c r="I7408" s="285" t="s">
        <v>1876</v>
      </c>
      <c r="J7408" t="s">
        <v>768</v>
      </c>
      <c r="K7408" s="300">
        <v>415954</v>
      </c>
      <c r="L7408" s="286">
        <f>ROWS(K$5:K7408)</f>
        <v>7404</v>
      </c>
      <c r="M7408" s="286" t="str">
        <f>IF(I7408='5.1'!$E$5,TXM!L7408,"")</f>
        <v/>
      </c>
      <c r="N7408" t="str">
        <f>IFERROR(SMALL($M$5:$M$8000,ROWS($M$5:M7408)),"")</f>
        <v/>
      </c>
      <c r="P7408" t="s">
        <v>2054</v>
      </c>
    </row>
    <row r="7409" spans="1:16" ht="14.4" customHeight="1" x14ac:dyDescent="0.25">
      <c r="A7409" t="s">
        <v>2054</v>
      </c>
      <c r="I7409" s="285" t="s">
        <v>1876</v>
      </c>
      <c r="J7409" t="s">
        <v>800</v>
      </c>
      <c r="K7409" s="300">
        <v>368262</v>
      </c>
      <c r="L7409" s="286">
        <f>ROWS(K$5:K7409)</f>
        <v>7405</v>
      </c>
      <c r="M7409" s="286" t="str">
        <f>IF(I7409='5.1'!$E$5,TXM!L7409,"")</f>
        <v/>
      </c>
      <c r="N7409" t="str">
        <f>IFERROR(SMALL($M$5:$M$8000,ROWS($M$5:M7409)),"")</f>
        <v/>
      </c>
      <c r="P7409" t="s">
        <v>2054</v>
      </c>
    </row>
    <row r="7410" spans="1:16" ht="14.4" customHeight="1" x14ac:dyDescent="0.25">
      <c r="A7410" t="s">
        <v>2054</v>
      </c>
      <c r="I7410" s="285" t="s">
        <v>1876</v>
      </c>
      <c r="J7410" t="s">
        <v>742</v>
      </c>
      <c r="K7410" s="300">
        <v>332746</v>
      </c>
      <c r="L7410" s="286">
        <f>ROWS(K$5:K7410)</f>
        <v>7406</v>
      </c>
      <c r="M7410" s="286" t="str">
        <f>IF(I7410='5.1'!$E$5,TXM!L7410,"")</f>
        <v/>
      </c>
      <c r="N7410" t="str">
        <f>IFERROR(SMALL($M$5:$M$8000,ROWS($M$5:M7410)),"")</f>
        <v/>
      </c>
      <c r="P7410" t="s">
        <v>2054</v>
      </c>
    </row>
    <row r="7411" spans="1:16" ht="14.4" customHeight="1" x14ac:dyDescent="0.25">
      <c r="A7411" t="s">
        <v>2054</v>
      </c>
      <c r="I7411" s="285" t="s">
        <v>1876</v>
      </c>
      <c r="J7411" t="s">
        <v>734</v>
      </c>
      <c r="K7411" s="300">
        <v>320899</v>
      </c>
      <c r="L7411" s="286">
        <f>ROWS(K$5:K7411)</f>
        <v>7407</v>
      </c>
      <c r="M7411" s="286" t="str">
        <f>IF(I7411='5.1'!$E$5,TXM!L7411,"")</f>
        <v/>
      </c>
      <c r="N7411" t="str">
        <f>IFERROR(SMALL($M$5:$M$8000,ROWS($M$5:M7411)),"")</f>
        <v/>
      </c>
      <c r="P7411" t="s">
        <v>2054</v>
      </c>
    </row>
    <row r="7412" spans="1:16" ht="14.4" customHeight="1" x14ac:dyDescent="0.25">
      <c r="A7412" t="s">
        <v>2054</v>
      </c>
      <c r="I7412" s="285" t="s">
        <v>1876</v>
      </c>
      <c r="J7412" t="s">
        <v>109</v>
      </c>
      <c r="K7412" s="300">
        <v>264067</v>
      </c>
      <c r="L7412" s="286">
        <f>ROWS(K$5:K7412)</f>
        <v>7408</v>
      </c>
      <c r="M7412" s="286" t="str">
        <f>IF(I7412='5.1'!$E$5,TXM!L7412,"")</f>
        <v/>
      </c>
      <c r="N7412" t="str">
        <f>IFERROR(SMALL($M$5:$M$8000,ROWS($M$5:M7412)),"")</f>
        <v/>
      </c>
      <c r="P7412" t="s">
        <v>2054</v>
      </c>
    </row>
    <row r="7413" spans="1:16" ht="14.4" customHeight="1" x14ac:dyDescent="0.25">
      <c r="A7413" t="s">
        <v>2054</v>
      </c>
      <c r="I7413" s="285" t="s">
        <v>1876</v>
      </c>
      <c r="J7413" t="s">
        <v>750</v>
      </c>
      <c r="K7413" s="300">
        <v>239799</v>
      </c>
      <c r="L7413" s="286">
        <f>ROWS(K$5:K7413)</f>
        <v>7409</v>
      </c>
      <c r="M7413" s="286" t="str">
        <f>IF(I7413='5.1'!$E$5,TXM!L7413,"")</f>
        <v/>
      </c>
      <c r="N7413" t="str">
        <f>IFERROR(SMALL($M$5:$M$8000,ROWS($M$5:M7413)),"")</f>
        <v/>
      </c>
      <c r="P7413" t="s">
        <v>2054</v>
      </c>
    </row>
    <row r="7414" spans="1:16" ht="14.4" customHeight="1" x14ac:dyDescent="0.25">
      <c r="A7414" t="s">
        <v>2054</v>
      </c>
      <c r="I7414" s="285" t="s">
        <v>1876</v>
      </c>
      <c r="J7414" t="s">
        <v>1076</v>
      </c>
      <c r="K7414" s="300">
        <v>227852</v>
      </c>
      <c r="L7414" s="286">
        <f>ROWS(K$5:K7414)</f>
        <v>7410</v>
      </c>
      <c r="M7414" s="286" t="str">
        <f>IF(I7414='5.1'!$E$5,TXM!L7414,"")</f>
        <v/>
      </c>
      <c r="N7414" t="str">
        <f>IFERROR(SMALL($M$5:$M$8000,ROWS($M$5:M7414)),"")</f>
        <v/>
      </c>
      <c r="P7414" t="s">
        <v>2054</v>
      </c>
    </row>
    <row r="7415" spans="1:16" ht="14.4" customHeight="1" x14ac:dyDescent="0.25">
      <c r="A7415" t="s">
        <v>2054</v>
      </c>
      <c r="I7415" s="285" t="s">
        <v>1876</v>
      </c>
      <c r="J7415" t="s">
        <v>1084</v>
      </c>
      <c r="K7415" s="300">
        <v>217639</v>
      </c>
      <c r="L7415" s="286">
        <f>ROWS(K$5:K7415)</f>
        <v>7411</v>
      </c>
      <c r="M7415" s="286" t="str">
        <f>IF(I7415='5.1'!$E$5,TXM!L7415,"")</f>
        <v/>
      </c>
      <c r="N7415" t="str">
        <f>IFERROR(SMALL($M$5:$M$8000,ROWS($M$5:M7415)),"")</f>
        <v/>
      </c>
      <c r="P7415" t="s">
        <v>2054</v>
      </c>
    </row>
    <row r="7416" spans="1:16" ht="14.4" customHeight="1" x14ac:dyDescent="0.25">
      <c r="A7416" t="s">
        <v>2054</v>
      </c>
      <c r="I7416" s="285" t="s">
        <v>1876</v>
      </c>
      <c r="J7416" t="s">
        <v>823</v>
      </c>
      <c r="K7416" s="300">
        <v>206118</v>
      </c>
      <c r="L7416" s="286">
        <f>ROWS(K$5:K7416)</f>
        <v>7412</v>
      </c>
      <c r="M7416" s="286" t="str">
        <f>IF(I7416='5.1'!$E$5,TXM!L7416,"")</f>
        <v/>
      </c>
      <c r="N7416" t="str">
        <f>IFERROR(SMALL($M$5:$M$8000,ROWS($M$5:M7416)),"")</f>
        <v/>
      </c>
      <c r="P7416" t="s">
        <v>2054</v>
      </c>
    </row>
    <row r="7417" spans="1:16" ht="14.4" customHeight="1" x14ac:dyDescent="0.25">
      <c r="A7417" t="s">
        <v>2054</v>
      </c>
      <c r="I7417" s="285" t="s">
        <v>1876</v>
      </c>
      <c r="J7417" t="s">
        <v>818</v>
      </c>
      <c r="K7417" s="300">
        <v>203456</v>
      </c>
      <c r="L7417" s="286">
        <f>ROWS(K$5:K7417)</f>
        <v>7413</v>
      </c>
      <c r="M7417" s="286" t="str">
        <f>IF(I7417='5.1'!$E$5,TXM!L7417,"")</f>
        <v/>
      </c>
      <c r="N7417" t="str">
        <f>IFERROR(SMALL($M$5:$M$8000,ROWS($M$5:M7417)),"")</f>
        <v/>
      </c>
      <c r="P7417" t="s">
        <v>2054</v>
      </c>
    </row>
    <row r="7418" spans="1:16" ht="14.4" customHeight="1" x14ac:dyDescent="0.25">
      <c r="A7418" t="s">
        <v>2054</v>
      </c>
      <c r="I7418" s="285" t="s">
        <v>1876</v>
      </c>
      <c r="J7418" t="s">
        <v>1094</v>
      </c>
      <c r="K7418" s="300">
        <v>129672</v>
      </c>
      <c r="L7418" s="286">
        <f>ROWS(K$5:K7418)</f>
        <v>7414</v>
      </c>
      <c r="M7418" s="286" t="str">
        <f>IF(I7418='5.1'!$E$5,TXM!L7418,"")</f>
        <v/>
      </c>
      <c r="N7418" t="str">
        <f>IFERROR(SMALL($M$5:$M$8000,ROWS($M$5:M7418)),"")</f>
        <v/>
      </c>
      <c r="P7418" t="s">
        <v>2054</v>
      </c>
    </row>
    <row r="7419" spans="1:16" ht="14.4" customHeight="1" x14ac:dyDescent="0.25">
      <c r="A7419" t="s">
        <v>2054</v>
      </c>
      <c r="I7419" s="285" t="s">
        <v>1876</v>
      </c>
      <c r="J7419" t="s">
        <v>754</v>
      </c>
      <c r="K7419" s="300">
        <v>123884</v>
      </c>
      <c r="L7419" s="286">
        <f>ROWS(K$5:K7419)</f>
        <v>7415</v>
      </c>
      <c r="M7419" s="286" t="str">
        <f>IF(I7419='5.1'!$E$5,TXM!L7419,"")</f>
        <v/>
      </c>
      <c r="N7419" t="str">
        <f>IFERROR(SMALL($M$5:$M$8000,ROWS($M$5:M7419)),"")</f>
        <v/>
      </c>
      <c r="P7419" t="s">
        <v>2054</v>
      </c>
    </row>
    <row r="7420" spans="1:16" ht="14.4" customHeight="1" x14ac:dyDescent="0.25">
      <c r="A7420" t="s">
        <v>2054</v>
      </c>
      <c r="I7420" s="285" t="s">
        <v>1876</v>
      </c>
      <c r="J7420" t="s">
        <v>106</v>
      </c>
      <c r="K7420" s="300">
        <v>122571</v>
      </c>
      <c r="L7420" s="286">
        <f>ROWS(K$5:K7420)</f>
        <v>7416</v>
      </c>
      <c r="M7420" s="286" t="str">
        <f>IF(I7420='5.1'!$E$5,TXM!L7420,"")</f>
        <v/>
      </c>
      <c r="N7420" t="str">
        <f>IFERROR(SMALL($M$5:$M$8000,ROWS($M$5:M7420)),"")</f>
        <v/>
      </c>
      <c r="P7420" t="s">
        <v>2054</v>
      </c>
    </row>
    <row r="7421" spans="1:16" ht="14.4" customHeight="1" x14ac:dyDescent="0.25">
      <c r="A7421" t="s">
        <v>2054</v>
      </c>
      <c r="I7421" s="285" t="s">
        <v>1876</v>
      </c>
      <c r="J7421" t="s">
        <v>108</v>
      </c>
      <c r="K7421" s="300">
        <v>95714</v>
      </c>
      <c r="L7421" s="286">
        <f>ROWS(K$5:K7421)</f>
        <v>7417</v>
      </c>
      <c r="M7421" s="286" t="str">
        <f>IF(I7421='5.1'!$E$5,TXM!L7421,"")</f>
        <v/>
      </c>
      <c r="N7421" t="str">
        <f>IFERROR(SMALL($M$5:$M$8000,ROWS($M$5:M7421)),"")</f>
        <v/>
      </c>
      <c r="P7421" t="s">
        <v>2054</v>
      </c>
    </row>
    <row r="7422" spans="1:16" ht="14.4" customHeight="1" x14ac:dyDescent="0.25">
      <c r="A7422" t="s">
        <v>2054</v>
      </c>
      <c r="I7422" s="285" t="s">
        <v>1876</v>
      </c>
      <c r="J7422" t="s">
        <v>197</v>
      </c>
      <c r="K7422" s="300">
        <v>82979</v>
      </c>
      <c r="L7422" s="286">
        <f>ROWS(K$5:K7422)</f>
        <v>7418</v>
      </c>
      <c r="M7422" s="286" t="str">
        <f>IF(I7422='5.1'!$E$5,TXM!L7422,"")</f>
        <v/>
      </c>
      <c r="N7422" t="str">
        <f>IFERROR(SMALL($M$5:$M$8000,ROWS($M$5:M7422)),"")</f>
        <v/>
      </c>
      <c r="P7422" t="s">
        <v>2054</v>
      </c>
    </row>
    <row r="7423" spans="1:16" ht="14.4" customHeight="1" x14ac:dyDescent="0.25">
      <c r="A7423" t="s">
        <v>2054</v>
      </c>
      <c r="I7423" s="285" t="s">
        <v>1876</v>
      </c>
      <c r="J7423" t="s">
        <v>752</v>
      </c>
      <c r="K7423" s="300">
        <v>46382</v>
      </c>
      <c r="L7423" s="286">
        <f>ROWS(K$5:K7423)</f>
        <v>7419</v>
      </c>
      <c r="M7423" s="286" t="str">
        <f>IF(I7423='5.1'!$E$5,TXM!L7423,"")</f>
        <v/>
      </c>
      <c r="N7423" t="str">
        <f>IFERROR(SMALL($M$5:$M$8000,ROWS($M$5:M7423)),"")</f>
        <v/>
      </c>
      <c r="P7423" t="s">
        <v>2054</v>
      </c>
    </row>
    <row r="7424" spans="1:16" ht="14.4" customHeight="1" x14ac:dyDescent="0.25">
      <c r="A7424" t="s">
        <v>2054</v>
      </c>
      <c r="I7424" s="285" t="s">
        <v>1876</v>
      </c>
      <c r="J7424" t="s">
        <v>746</v>
      </c>
      <c r="K7424" s="300">
        <v>40429</v>
      </c>
      <c r="L7424" s="286">
        <f>ROWS(K$5:K7424)</f>
        <v>7420</v>
      </c>
      <c r="M7424" s="286" t="str">
        <f>IF(I7424='5.1'!$E$5,TXM!L7424,"")</f>
        <v/>
      </c>
      <c r="N7424" t="str">
        <f>IFERROR(SMALL($M$5:$M$8000,ROWS($M$5:M7424)),"")</f>
        <v/>
      </c>
      <c r="P7424" t="s">
        <v>2054</v>
      </c>
    </row>
    <row r="7425" spans="1:16" ht="14.4" customHeight="1" x14ac:dyDescent="0.25">
      <c r="A7425" t="s">
        <v>2054</v>
      </c>
      <c r="I7425" s="285" t="s">
        <v>1876</v>
      </c>
      <c r="J7425" t="s">
        <v>796</v>
      </c>
      <c r="K7425" s="300">
        <v>37380</v>
      </c>
      <c r="L7425" s="286">
        <f>ROWS(K$5:K7425)</f>
        <v>7421</v>
      </c>
      <c r="M7425" s="286" t="str">
        <f>IF(I7425='5.1'!$E$5,TXM!L7425,"")</f>
        <v/>
      </c>
      <c r="N7425" t="str">
        <f>IFERROR(SMALL($M$5:$M$8000,ROWS($M$5:M7425)),"")</f>
        <v/>
      </c>
      <c r="P7425" t="s">
        <v>2054</v>
      </c>
    </row>
    <row r="7426" spans="1:16" ht="14.4" customHeight="1" x14ac:dyDescent="0.25">
      <c r="A7426" t="s">
        <v>2054</v>
      </c>
      <c r="I7426" s="285" t="s">
        <v>1876</v>
      </c>
      <c r="J7426" t="s">
        <v>748</v>
      </c>
      <c r="K7426" s="300">
        <v>13837</v>
      </c>
      <c r="L7426" s="286">
        <f>ROWS(K$5:K7426)</f>
        <v>7422</v>
      </c>
      <c r="M7426" s="286" t="str">
        <f>IF(I7426='5.1'!$E$5,TXM!L7426,"")</f>
        <v/>
      </c>
      <c r="N7426" t="str">
        <f>IFERROR(SMALL($M$5:$M$8000,ROWS($M$5:M7426)),"")</f>
        <v/>
      </c>
      <c r="P7426" t="s">
        <v>2054</v>
      </c>
    </row>
    <row r="7427" spans="1:16" ht="14.4" customHeight="1" x14ac:dyDescent="0.25">
      <c r="A7427" t="s">
        <v>2054</v>
      </c>
      <c r="I7427" s="285" t="s">
        <v>1876</v>
      </c>
      <c r="J7427" t="s">
        <v>770</v>
      </c>
      <c r="K7427" s="300">
        <v>12971</v>
      </c>
      <c r="L7427" s="286">
        <f>ROWS(K$5:K7427)</f>
        <v>7423</v>
      </c>
      <c r="M7427" s="286" t="str">
        <f>IF(I7427='5.1'!$E$5,TXM!L7427,"")</f>
        <v/>
      </c>
      <c r="N7427" t="str">
        <f>IFERROR(SMALL($M$5:$M$8000,ROWS($M$5:M7427)),"")</f>
        <v/>
      </c>
      <c r="P7427" t="s">
        <v>2054</v>
      </c>
    </row>
    <row r="7428" spans="1:16" ht="14.4" customHeight="1" x14ac:dyDescent="0.25">
      <c r="A7428" t="s">
        <v>2054</v>
      </c>
      <c r="I7428" s="285" t="s">
        <v>1876</v>
      </c>
      <c r="J7428" t="s">
        <v>111</v>
      </c>
      <c r="K7428" s="300">
        <v>3288</v>
      </c>
      <c r="L7428" s="286">
        <f>ROWS(K$5:K7428)</f>
        <v>7424</v>
      </c>
      <c r="M7428" s="286" t="str">
        <f>IF(I7428='5.1'!$E$5,TXM!L7428,"")</f>
        <v/>
      </c>
      <c r="N7428" t="str">
        <f>IFERROR(SMALL($M$5:$M$8000,ROWS($M$5:M7428)),"")</f>
        <v/>
      </c>
      <c r="P7428" t="s">
        <v>2054</v>
      </c>
    </row>
    <row r="7429" spans="1:16" ht="14.4" customHeight="1" x14ac:dyDescent="0.25">
      <c r="A7429" t="s">
        <v>2054</v>
      </c>
      <c r="I7429" s="285" t="s">
        <v>1876</v>
      </c>
      <c r="J7429" t="s">
        <v>772</v>
      </c>
      <c r="K7429" s="300">
        <v>2494</v>
      </c>
      <c r="L7429" s="286">
        <f>ROWS(K$5:K7429)</f>
        <v>7425</v>
      </c>
      <c r="M7429" s="286" t="str">
        <f>IF(I7429='5.1'!$E$5,TXM!L7429,"")</f>
        <v/>
      </c>
      <c r="N7429" t="str">
        <f>IFERROR(SMALL($M$5:$M$8000,ROWS($M$5:M7429)),"")</f>
        <v/>
      </c>
      <c r="P7429" t="s">
        <v>2054</v>
      </c>
    </row>
    <row r="7430" spans="1:16" ht="14.4" customHeight="1" x14ac:dyDescent="0.25">
      <c r="A7430" t="s">
        <v>2054</v>
      </c>
      <c r="I7430" s="285" t="s">
        <v>1876</v>
      </c>
      <c r="J7430" t="s">
        <v>104</v>
      </c>
      <c r="K7430" s="300">
        <v>2298</v>
      </c>
      <c r="L7430" s="286">
        <f>ROWS(K$5:K7430)</f>
        <v>7426</v>
      </c>
      <c r="M7430" s="286" t="str">
        <f>IF(I7430='5.1'!$E$5,TXM!L7430,"")</f>
        <v/>
      </c>
      <c r="N7430" t="str">
        <f>IFERROR(SMALL($M$5:$M$8000,ROWS($M$5:M7430)),"")</f>
        <v/>
      </c>
      <c r="P7430" t="s">
        <v>2054</v>
      </c>
    </row>
    <row r="7431" spans="1:16" ht="14.4" customHeight="1" x14ac:dyDescent="0.25">
      <c r="A7431" t="s">
        <v>2054</v>
      </c>
      <c r="I7431" s="285" t="s">
        <v>1876</v>
      </c>
      <c r="J7431" t="s">
        <v>113</v>
      </c>
      <c r="K7431" s="300">
        <v>1940</v>
      </c>
      <c r="L7431" s="286">
        <f>ROWS(K$5:K7431)</f>
        <v>7427</v>
      </c>
      <c r="M7431" s="286" t="str">
        <f>IF(I7431='5.1'!$E$5,TXM!L7431,"")</f>
        <v/>
      </c>
      <c r="N7431" t="str">
        <f>IFERROR(SMALL($M$5:$M$8000,ROWS($M$5:M7431)),"")</f>
        <v/>
      </c>
      <c r="P7431" t="s">
        <v>2054</v>
      </c>
    </row>
    <row r="7432" spans="1:16" ht="14.4" customHeight="1" x14ac:dyDescent="0.25">
      <c r="A7432" t="s">
        <v>2054</v>
      </c>
      <c r="I7432" s="285" t="s">
        <v>1876</v>
      </c>
      <c r="J7432" t="s">
        <v>794</v>
      </c>
      <c r="K7432" s="300">
        <v>1743</v>
      </c>
      <c r="L7432" s="286">
        <f>ROWS(K$5:K7432)</f>
        <v>7428</v>
      </c>
      <c r="M7432" s="286" t="str">
        <f>IF(I7432='5.1'!$E$5,TXM!L7432,"")</f>
        <v/>
      </c>
      <c r="N7432" t="str">
        <f>IFERROR(SMALL($M$5:$M$8000,ROWS($M$5:M7432)),"")</f>
        <v/>
      </c>
      <c r="P7432" t="s">
        <v>2054</v>
      </c>
    </row>
    <row r="7433" spans="1:16" ht="14.4" customHeight="1" x14ac:dyDescent="0.25">
      <c r="A7433" t="s">
        <v>2054</v>
      </c>
      <c r="I7433" s="285" t="s">
        <v>1876</v>
      </c>
      <c r="J7433" t="s">
        <v>1089</v>
      </c>
      <c r="K7433" s="300">
        <v>1345</v>
      </c>
      <c r="L7433" s="286">
        <f>ROWS(K$5:K7433)</f>
        <v>7429</v>
      </c>
      <c r="M7433" s="286" t="str">
        <f>IF(I7433='5.1'!$E$5,TXM!L7433,"")</f>
        <v/>
      </c>
      <c r="N7433" t="str">
        <f>IFERROR(SMALL($M$5:$M$8000,ROWS($M$5:M7433)),"")</f>
        <v/>
      </c>
      <c r="P7433" t="s">
        <v>2054</v>
      </c>
    </row>
    <row r="7434" spans="1:16" ht="14.4" customHeight="1" x14ac:dyDescent="0.25">
      <c r="A7434" t="s">
        <v>2054</v>
      </c>
      <c r="I7434" s="285" t="s">
        <v>1876</v>
      </c>
      <c r="J7434" t="s">
        <v>1092</v>
      </c>
      <c r="K7434" s="300">
        <v>1175</v>
      </c>
      <c r="L7434" s="286">
        <f>ROWS(K$5:K7434)</f>
        <v>7430</v>
      </c>
      <c r="M7434" s="286" t="str">
        <f>IF(I7434='5.1'!$E$5,TXM!L7434,"")</f>
        <v/>
      </c>
      <c r="N7434" t="str">
        <f>IFERROR(SMALL($M$5:$M$8000,ROWS($M$5:M7434)),"")</f>
        <v/>
      </c>
      <c r="P7434" t="s">
        <v>2054</v>
      </c>
    </row>
    <row r="7435" spans="1:16" ht="14.4" customHeight="1" x14ac:dyDescent="0.25">
      <c r="A7435" t="s">
        <v>2054</v>
      </c>
      <c r="I7435" s="285" t="s">
        <v>1876</v>
      </c>
      <c r="J7435" t="s">
        <v>1085</v>
      </c>
      <c r="K7435" s="300">
        <v>41</v>
      </c>
      <c r="L7435" s="286">
        <f>ROWS(K$5:K7435)</f>
        <v>7431</v>
      </c>
      <c r="M7435" s="286" t="str">
        <f>IF(I7435='5.1'!$E$5,TXM!L7435,"")</f>
        <v/>
      </c>
      <c r="N7435" t="str">
        <f>IFERROR(SMALL($M$5:$M$8000,ROWS($M$5:M7435)),"")</f>
        <v/>
      </c>
      <c r="P7435" t="s">
        <v>2054</v>
      </c>
    </row>
    <row r="7436" spans="1:16" ht="14.4" customHeight="1" x14ac:dyDescent="0.25">
      <c r="A7436" t="s">
        <v>2054</v>
      </c>
      <c r="I7436" s="285" t="s">
        <v>1876</v>
      </c>
      <c r="J7436" t="s">
        <v>1088</v>
      </c>
      <c r="K7436" s="300">
        <v>22</v>
      </c>
      <c r="L7436" s="286">
        <f>ROWS(K$5:K7436)</f>
        <v>7432</v>
      </c>
      <c r="M7436" s="286" t="str">
        <f>IF(I7436='5.1'!$E$5,TXM!L7436,"")</f>
        <v/>
      </c>
      <c r="N7436" t="str">
        <f>IFERROR(SMALL($M$5:$M$8000,ROWS($M$5:M7436)),"")</f>
        <v/>
      </c>
      <c r="P7436" t="s">
        <v>2054</v>
      </c>
    </row>
    <row r="7437" spans="1:16" ht="14.4" customHeight="1" x14ac:dyDescent="0.25">
      <c r="A7437" t="s">
        <v>2054</v>
      </c>
      <c r="I7437" s="285" t="s">
        <v>1876</v>
      </c>
      <c r="J7437" t="s">
        <v>744</v>
      </c>
      <c r="K7437" s="300">
        <v>13</v>
      </c>
      <c r="L7437" s="286">
        <f>ROWS(K$5:K7437)</f>
        <v>7433</v>
      </c>
      <c r="M7437" s="286" t="str">
        <f>IF(I7437='5.1'!$E$5,TXM!L7437,"")</f>
        <v/>
      </c>
      <c r="N7437" t="str">
        <f>IFERROR(SMALL($M$5:$M$8000,ROWS($M$5:M7437)),"")</f>
        <v/>
      </c>
      <c r="P7437" t="s">
        <v>2054</v>
      </c>
    </row>
    <row r="7438" spans="1:16" ht="14.4" customHeight="1" x14ac:dyDescent="0.25">
      <c r="A7438" t="s">
        <v>2054</v>
      </c>
      <c r="I7438" s="285" t="s">
        <v>2101</v>
      </c>
      <c r="J7438" t="s">
        <v>806</v>
      </c>
      <c r="K7438" s="300">
        <v>6164379</v>
      </c>
      <c r="L7438" s="286">
        <f>ROWS(K$5:K7438)</f>
        <v>7434</v>
      </c>
      <c r="M7438" s="286" t="str">
        <f>IF(I7438='5.1'!$E$5,TXM!L7438,"")</f>
        <v/>
      </c>
      <c r="N7438" t="str">
        <f>IFERROR(SMALL($M$5:$M$8000,ROWS($M$5:M7438)),"")</f>
        <v/>
      </c>
      <c r="P7438" t="s">
        <v>2054</v>
      </c>
    </row>
    <row r="7439" spans="1:16" ht="14.4" customHeight="1" x14ac:dyDescent="0.25">
      <c r="A7439" t="s">
        <v>2054</v>
      </c>
      <c r="I7439" s="285" t="s">
        <v>2101</v>
      </c>
      <c r="J7439" t="s">
        <v>725</v>
      </c>
      <c r="K7439" s="300">
        <v>3223562</v>
      </c>
      <c r="L7439" s="286">
        <f>ROWS(K$5:K7439)</f>
        <v>7435</v>
      </c>
      <c r="M7439" s="286" t="str">
        <f>IF(I7439='5.1'!$E$5,TXM!L7439,"")</f>
        <v/>
      </c>
      <c r="N7439" t="str">
        <f>IFERROR(SMALL($M$5:$M$8000,ROWS($M$5:M7439)),"")</f>
        <v/>
      </c>
      <c r="P7439" t="s">
        <v>2054</v>
      </c>
    </row>
    <row r="7440" spans="1:16" ht="14.4" customHeight="1" x14ac:dyDescent="0.25">
      <c r="A7440" t="s">
        <v>2054</v>
      </c>
      <c r="I7440" s="285" t="s">
        <v>2101</v>
      </c>
      <c r="J7440" t="s">
        <v>707</v>
      </c>
      <c r="K7440" s="300">
        <v>130121</v>
      </c>
      <c r="L7440" s="286">
        <f>ROWS(K$5:K7440)</f>
        <v>7436</v>
      </c>
      <c r="M7440" s="286" t="str">
        <f>IF(I7440='5.1'!$E$5,TXM!L7440,"")</f>
        <v/>
      </c>
      <c r="N7440" t="str">
        <f>IFERROR(SMALL($M$5:$M$8000,ROWS($M$5:M7440)),"")</f>
        <v/>
      </c>
      <c r="P7440" t="s">
        <v>2054</v>
      </c>
    </row>
    <row r="7441" spans="1:16" ht="14.4" customHeight="1" x14ac:dyDescent="0.25">
      <c r="A7441" t="s">
        <v>2054</v>
      </c>
      <c r="I7441" s="285" t="s">
        <v>2101</v>
      </c>
      <c r="J7441" t="s">
        <v>784</v>
      </c>
      <c r="K7441" s="300">
        <v>82326</v>
      </c>
      <c r="L7441" s="286">
        <f>ROWS(K$5:K7441)</f>
        <v>7437</v>
      </c>
      <c r="M7441" s="286" t="str">
        <f>IF(I7441='5.1'!$E$5,TXM!L7441,"")</f>
        <v/>
      </c>
      <c r="N7441" t="str">
        <f>IFERROR(SMALL($M$5:$M$8000,ROWS($M$5:M7441)),"")</f>
        <v/>
      </c>
      <c r="P7441" t="s">
        <v>2054</v>
      </c>
    </row>
    <row r="7442" spans="1:16" ht="14.4" customHeight="1" x14ac:dyDescent="0.25">
      <c r="A7442" t="s">
        <v>2054</v>
      </c>
      <c r="I7442" s="285" t="s">
        <v>2101</v>
      </c>
      <c r="J7442" t="s">
        <v>808</v>
      </c>
      <c r="K7442" s="300">
        <v>67598</v>
      </c>
      <c r="L7442" s="286">
        <f>ROWS(K$5:K7442)</f>
        <v>7438</v>
      </c>
      <c r="M7442" s="286" t="str">
        <f>IF(I7442='5.1'!$E$5,TXM!L7442,"")</f>
        <v/>
      </c>
      <c r="N7442" t="str">
        <f>IFERROR(SMALL($M$5:$M$8000,ROWS($M$5:M7442)),"")</f>
        <v/>
      </c>
      <c r="P7442" t="s">
        <v>2054</v>
      </c>
    </row>
    <row r="7443" spans="1:16" ht="14.4" customHeight="1" x14ac:dyDescent="0.25">
      <c r="A7443" t="s">
        <v>2054</v>
      </c>
      <c r="I7443" s="285" t="s">
        <v>2101</v>
      </c>
      <c r="J7443" t="s">
        <v>766</v>
      </c>
      <c r="K7443" s="300">
        <v>64272</v>
      </c>
      <c r="L7443" s="286">
        <f>ROWS(K$5:K7443)</f>
        <v>7439</v>
      </c>
      <c r="M7443" s="286" t="str">
        <f>IF(I7443='5.1'!$E$5,TXM!L7443,"")</f>
        <v/>
      </c>
      <c r="N7443" t="str">
        <f>IFERROR(SMALL($M$5:$M$8000,ROWS($M$5:M7443)),"")</f>
        <v/>
      </c>
      <c r="P7443" t="s">
        <v>2054</v>
      </c>
    </row>
    <row r="7444" spans="1:16" ht="14.4" customHeight="1" x14ac:dyDescent="0.25">
      <c r="A7444" t="s">
        <v>2054</v>
      </c>
      <c r="I7444" s="285" t="s">
        <v>2101</v>
      </c>
      <c r="J7444" t="s">
        <v>1096</v>
      </c>
      <c r="K7444" s="300">
        <v>48954</v>
      </c>
      <c r="L7444" s="286">
        <f>ROWS(K$5:K7444)</f>
        <v>7440</v>
      </c>
      <c r="M7444" s="286" t="str">
        <f>IF(I7444='5.1'!$E$5,TXM!L7444,"")</f>
        <v/>
      </c>
      <c r="N7444" t="str">
        <f>IFERROR(SMALL($M$5:$M$8000,ROWS($M$5:M7444)),"")</f>
        <v/>
      </c>
      <c r="P7444" t="s">
        <v>2054</v>
      </c>
    </row>
    <row r="7445" spans="1:16" ht="14.4" customHeight="1" x14ac:dyDescent="0.25">
      <c r="A7445" t="s">
        <v>2054</v>
      </c>
      <c r="I7445" s="285" t="s">
        <v>2101</v>
      </c>
      <c r="J7445" t="s">
        <v>762</v>
      </c>
      <c r="K7445" s="300">
        <v>40643</v>
      </c>
      <c r="L7445" s="286">
        <f>ROWS(K$5:K7445)</f>
        <v>7441</v>
      </c>
      <c r="M7445" s="286" t="str">
        <f>IF(I7445='5.1'!$E$5,TXM!L7445,"")</f>
        <v/>
      </c>
      <c r="N7445" t="str">
        <f>IFERROR(SMALL($M$5:$M$8000,ROWS($M$5:M7445)),"")</f>
        <v/>
      </c>
      <c r="P7445" t="s">
        <v>2054</v>
      </c>
    </row>
    <row r="7446" spans="1:16" ht="14.4" customHeight="1" x14ac:dyDescent="0.25">
      <c r="A7446" t="s">
        <v>2054</v>
      </c>
      <c r="I7446" s="285" t="s">
        <v>2101</v>
      </c>
      <c r="J7446" t="s">
        <v>1080</v>
      </c>
      <c r="K7446" s="300">
        <v>16988</v>
      </c>
      <c r="L7446" s="286">
        <f>ROWS(K$5:K7446)</f>
        <v>7442</v>
      </c>
      <c r="M7446" s="286" t="str">
        <f>IF(I7446='5.1'!$E$5,TXM!L7446,"")</f>
        <v/>
      </c>
      <c r="N7446" t="str">
        <f>IFERROR(SMALL($M$5:$M$8000,ROWS($M$5:M7446)),"")</f>
        <v/>
      </c>
      <c r="P7446" t="s">
        <v>2054</v>
      </c>
    </row>
    <row r="7447" spans="1:16" ht="14.4" customHeight="1" x14ac:dyDescent="0.25">
      <c r="A7447" t="s">
        <v>2054</v>
      </c>
      <c r="I7447" s="285" t="s">
        <v>2101</v>
      </c>
      <c r="J7447" t="s">
        <v>727</v>
      </c>
      <c r="K7447" s="300">
        <v>13793</v>
      </c>
      <c r="L7447" s="286">
        <f>ROWS(K$5:K7447)</f>
        <v>7443</v>
      </c>
      <c r="M7447" s="286" t="str">
        <f>IF(I7447='5.1'!$E$5,TXM!L7447,"")</f>
        <v/>
      </c>
      <c r="N7447" t="str">
        <f>IFERROR(SMALL($M$5:$M$8000,ROWS($M$5:M7447)),"")</f>
        <v/>
      </c>
      <c r="P7447" t="s">
        <v>2054</v>
      </c>
    </row>
    <row r="7448" spans="1:16" ht="14.4" customHeight="1" x14ac:dyDescent="0.25">
      <c r="A7448" t="s">
        <v>2054</v>
      </c>
      <c r="I7448" s="285" t="s">
        <v>2101</v>
      </c>
      <c r="J7448" t="s">
        <v>1086</v>
      </c>
      <c r="K7448" s="300">
        <v>10240</v>
      </c>
      <c r="L7448" s="286">
        <f>ROWS(K$5:K7448)</f>
        <v>7444</v>
      </c>
      <c r="M7448" s="286" t="str">
        <f>IF(I7448='5.1'!$E$5,TXM!L7448,"")</f>
        <v/>
      </c>
      <c r="N7448" t="str">
        <f>IFERROR(SMALL($M$5:$M$8000,ROWS($M$5:M7448)),"")</f>
        <v/>
      </c>
      <c r="P7448" t="s">
        <v>2054</v>
      </c>
    </row>
    <row r="7449" spans="1:16" ht="14.4" customHeight="1" x14ac:dyDescent="0.25">
      <c r="A7449" t="s">
        <v>2054</v>
      </c>
      <c r="I7449" s="285" t="s">
        <v>2101</v>
      </c>
      <c r="J7449" t="s">
        <v>810</v>
      </c>
      <c r="K7449" s="300">
        <v>9642</v>
      </c>
      <c r="L7449" s="286">
        <f>ROWS(K$5:K7449)</f>
        <v>7445</v>
      </c>
      <c r="M7449" s="286" t="str">
        <f>IF(I7449='5.1'!$E$5,TXM!L7449,"")</f>
        <v/>
      </c>
      <c r="N7449" t="str">
        <f>IFERROR(SMALL($M$5:$M$8000,ROWS($M$5:M7449)),"")</f>
        <v/>
      </c>
      <c r="P7449" t="s">
        <v>2054</v>
      </c>
    </row>
    <row r="7450" spans="1:16" ht="14.4" customHeight="1" x14ac:dyDescent="0.25">
      <c r="A7450" t="s">
        <v>2054</v>
      </c>
      <c r="I7450" s="285" t="s">
        <v>2101</v>
      </c>
      <c r="J7450" t="s">
        <v>1081</v>
      </c>
      <c r="K7450" s="300">
        <v>4489</v>
      </c>
      <c r="L7450" s="286">
        <f>ROWS(K$5:K7450)</f>
        <v>7446</v>
      </c>
      <c r="M7450" s="286" t="str">
        <f>IF(I7450='5.1'!$E$5,TXM!L7450,"")</f>
        <v/>
      </c>
      <c r="N7450" t="str">
        <f>IFERROR(SMALL($M$5:$M$8000,ROWS($M$5:M7450)),"")</f>
        <v/>
      </c>
      <c r="P7450" t="s">
        <v>2054</v>
      </c>
    </row>
    <row r="7451" spans="1:16" ht="14.4" customHeight="1" x14ac:dyDescent="0.25">
      <c r="A7451" t="s">
        <v>2054</v>
      </c>
      <c r="I7451" s="285" t="s">
        <v>2101</v>
      </c>
      <c r="J7451" t="s">
        <v>119</v>
      </c>
      <c r="K7451" s="300">
        <v>3488</v>
      </c>
      <c r="L7451" s="286">
        <f>ROWS(K$5:K7451)</f>
        <v>7447</v>
      </c>
      <c r="M7451" s="286" t="str">
        <f>IF(I7451='5.1'!$E$5,TXM!L7451,"")</f>
        <v/>
      </c>
      <c r="N7451" t="str">
        <f>IFERROR(SMALL($M$5:$M$8000,ROWS($M$5:M7451)),"")</f>
        <v/>
      </c>
      <c r="P7451" t="s">
        <v>2054</v>
      </c>
    </row>
    <row r="7452" spans="1:16" ht="14.4" customHeight="1" x14ac:dyDescent="0.25">
      <c r="A7452" t="s">
        <v>2054</v>
      </c>
      <c r="I7452" s="285" t="s">
        <v>2101</v>
      </c>
      <c r="J7452" t="s">
        <v>1097</v>
      </c>
      <c r="K7452" s="300">
        <v>2798</v>
      </c>
      <c r="L7452" s="286">
        <f>ROWS(K$5:K7452)</f>
        <v>7448</v>
      </c>
      <c r="M7452" s="286" t="str">
        <f>IF(I7452='5.1'!$E$5,TXM!L7452,"")</f>
        <v/>
      </c>
      <c r="N7452" t="str">
        <f>IFERROR(SMALL($M$5:$M$8000,ROWS($M$5:M7452)),"")</f>
        <v/>
      </c>
      <c r="P7452" t="s">
        <v>2054</v>
      </c>
    </row>
    <row r="7453" spans="1:16" ht="14.4" customHeight="1" x14ac:dyDescent="0.25">
      <c r="A7453" t="s">
        <v>2054</v>
      </c>
      <c r="I7453" s="285" t="s">
        <v>2101</v>
      </c>
      <c r="J7453" t="s">
        <v>1082</v>
      </c>
      <c r="K7453" s="300">
        <v>1011</v>
      </c>
      <c r="L7453" s="286">
        <f>ROWS(K$5:K7453)</f>
        <v>7449</v>
      </c>
      <c r="M7453" s="286" t="str">
        <f>IF(I7453='5.1'!$E$5,TXM!L7453,"")</f>
        <v/>
      </c>
      <c r="N7453" t="str">
        <f>IFERROR(SMALL($M$5:$M$8000,ROWS($M$5:M7453)),"")</f>
        <v/>
      </c>
      <c r="P7453" t="s">
        <v>2054</v>
      </c>
    </row>
    <row r="7454" spans="1:16" ht="14.4" customHeight="1" x14ac:dyDescent="0.25">
      <c r="A7454" t="s">
        <v>2054</v>
      </c>
      <c r="I7454" s="285" t="s">
        <v>2101</v>
      </c>
      <c r="J7454" t="s">
        <v>1092</v>
      </c>
      <c r="K7454" s="300">
        <v>766</v>
      </c>
      <c r="L7454" s="286">
        <f>ROWS(K$5:K7454)</f>
        <v>7450</v>
      </c>
      <c r="M7454" s="286" t="str">
        <f>IF(I7454='5.1'!$E$5,TXM!L7454,"")</f>
        <v/>
      </c>
      <c r="N7454" t="str">
        <f>IFERROR(SMALL($M$5:$M$8000,ROWS($M$5:M7454)),"")</f>
        <v/>
      </c>
      <c r="P7454" t="s">
        <v>2054</v>
      </c>
    </row>
    <row r="7455" spans="1:16" ht="14.4" customHeight="1" x14ac:dyDescent="0.25">
      <c r="A7455" t="s">
        <v>2054</v>
      </c>
      <c r="I7455" s="285" t="s">
        <v>2101</v>
      </c>
      <c r="J7455" t="s">
        <v>1079</v>
      </c>
      <c r="K7455" s="300">
        <v>467</v>
      </c>
      <c r="L7455" s="286">
        <f>ROWS(K$5:K7455)</f>
        <v>7451</v>
      </c>
      <c r="M7455" s="286" t="str">
        <f>IF(I7455='5.1'!$E$5,TXM!L7455,"")</f>
        <v/>
      </c>
      <c r="N7455" t="str">
        <f>IFERROR(SMALL($M$5:$M$8000,ROWS($M$5:M7455)),"")</f>
        <v/>
      </c>
      <c r="P7455" t="s">
        <v>2054</v>
      </c>
    </row>
    <row r="7456" spans="1:16" ht="14.4" customHeight="1" x14ac:dyDescent="0.25">
      <c r="A7456" t="s">
        <v>2054</v>
      </c>
      <c r="I7456" s="285" t="s">
        <v>2053</v>
      </c>
      <c r="J7456" t="s">
        <v>760</v>
      </c>
      <c r="K7456" s="300">
        <v>89167</v>
      </c>
      <c r="L7456" s="286">
        <f>ROWS(K$5:K7456)</f>
        <v>7452</v>
      </c>
      <c r="M7456" s="286" t="str">
        <f>IF(I7456='5.1'!$E$5,TXM!L7456,"")</f>
        <v/>
      </c>
      <c r="N7456" t="str">
        <f>IFERROR(SMALL($M$5:$M$8000,ROWS($M$5:M7456)),"")</f>
        <v/>
      </c>
      <c r="P7456" t="s">
        <v>2054</v>
      </c>
    </row>
    <row r="7457" spans="1:16" ht="14.4" customHeight="1" x14ac:dyDescent="0.25">
      <c r="A7457" t="s">
        <v>2054</v>
      </c>
      <c r="I7457" s="285" t="s">
        <v>2053</v>
      </c>
      <c r="J7457" t="s">
        <v>762</v>
      </c>
      <c r="K7457" s="300">
        <v>43804</v>
      </c>
      <c r="L7457" s="286">
        <f>ROWS(K$5:K7457)</f>
        <v>7453</v>
      </c>
      <c r="M7457" s="286" t="str">
        <f>IF(I7457='5.1'!$E$5,TXM!L7457,"")</f>
        <v/>
      </c>
      <c r="N7457" t="str">
        <f>IFERROR(SMALL($M$5:$M$8000,ROWS($M$5:M7457)),"")</f>
        <v/>
      </c>
      <c r="P7457" t="s">
        <v>2054</v>
      </c>
    </row>
    <row r="7458" spans="1:16" ht="14.4" customHeight="1" x14ac:dyDescent="0.25">
      <c r="A7458" t="s">
        <v>2054</v>
      </c>
      <c r="I7458" s="285" t="s">
        <v>2053</v>
      </c>
      <c r="J7458" t="s">
        <v>806</v>
      </c>
      <c r="K7458" s="300">
        <v>36884</v>
      </c>
      <c r="L7458" s="286">
        <f>ROWS(K$5:K7458)</f>
        <v>7454</v>
      </c>
      <c r="M7458" s="286" t="str">
        <f>IF(I7458='5.1'!$E$5,TXM!L7458,"")</f>
        <v/>
      </c>
      <c r="N7458" t="str">
        <f>IFERROR(SMALL($M$5:$M$8000,ROWS($M$5:M7458)),"")</f>
        <v/>
      </c>
      <c r="P7458" t="s">
        <v>2054</v>
      </c>
    </row>
    <row r="7459" spans="1:16" ht="14.4" customHeight="1" x14ac:dyDescent="0.25">
      <c r="A7459" t="s">
        <v>2054</v>
      </c>
      <c r="I7459" s="285" t="s">
        <v>2053</v>
      </c>
      <c r="J7459" t="s">
        <v>1096</v>
      </c>
      <c r="K7459" s="300">
        <v>9166</v>
      </c>
      <c r="L7459" s="286">
        <f>ROWS(K$5:K7459)</f>
        <v>7455</v>
      </c>
      <c r="M7459" s="286" t="str">
        <f>IF(I7459='5.1'!$E$5,TXM!L7459,"")</f>
        <v/>
      </c>
      <c r="N7459" t="str">
        <f>IFERROR(SMALL($M$5:$M$8000,ROWS($M$5:M7459)),"")</f>
        <v/>
      </c>
      <c r="P7459" t="s">
        <v>2054</v>
      </c>
    </row>
    <row r="7460" spans="1:16" ht="14.4" customHeight="1" x14ac:dyDescent="0.25">
      <c r="A7460" t="s">
        <v>2054</v>
      </c>
      <c r="I7460" s="285" t="s">
        <v>2053</v>
      </c>
      <c r="J7460" t="s">
        <v>808</v>
      </c>
      <c r="K7460" s="300">
        <v>8881</v>
      </c>
      <c r="L7460" s="286">
        <f>ROWS(K$5:K7460)</f>
        <v>7456</v>
      </c>
      <c r="M7460" s="286" t="str">
        <f>IF(I7460='5.1'!$E$5,TXM!L7460,"")</f>
        <v/>
      </c>
      <c r="N7460" t="str">
        <f>IFERROR(SMALL($M$5:$M$8000,ROWS($M$5:M7460)),"")</f>
        <v/>
      </c>
      <c r="P7460" t="s">
        <v>2054</v>
      </c>
    </row>
    <row r="7461" spans="1:16" ht="14.4" customHeight="1" x14ac:dyDescent="0.25">
      <c r="A7461" t="s">
        <v>2054</v>
      </c>
      <c r="I7461" s="285" t="s">
        <v>2053</v>
      </c>
      <c r="J7461" t="s">
        <v>766</v>
      </c>
      <c r="K7461" s="300">
        <v>6213</v>
      </c>
      <c r="L7461" s="286">
        <f>ROWS(K$5:K7461)</f>
        <v>7457</v>
      </c>
      <c r="M7461" s="286" t="str">
        <f>IF(I7461='5.1'!$E$5,TXM!L7461,"")</f>
        <v/>
      </c>
      <c r="N7461" t="str">
        <f>IFERROR(SMALL($M$5:$M$8000,ROWS($M$5:M7461)),"")</f>
        <v/>
      </c>
      <c r="P7461" t="s">
        <v>2054</v>
      </c>
    </row>
    <row r="7462" spans="1:16" ht="14.4" customHeight="1" x14ac:dyDescent="0.25">
      <c r="A7462" t="s">
        <v>2054</v>
      </c>
      <c r="I7462" s="285" t="s">
        <v>2053</v>
      </c>
      <c r="J7462" t="s">
        <v>734</v>
      </c>
      <c r="K7462" s="300">
        <v>5213</v>
      </c>
      <c r="L7462" s="286">
        <f>ROWS(K$5:K7462)</f>
        <v>7458</v>
      </c>
      <c r="M7462" s="286" t="str">
        <f>IF(I7462='5.1'!$E$5,TXM!L7462,"")</f>
        <v/>
      </c>
      <c r="N7462" t="str">
        <f>IFERROR(SMALL($M$5:$M$8000,ROWS($M$5:M7462)),"")</f>
        <v/>
      </c>
      <c r="P7462" t="s">
        <v>2054</v>
      </c>
    </row>
    <row r="7463" spans="1:16" ht="14.4" customHeight="1" x14ac:dyDescent="0.25">
      <c r="A7463" t="s">
        <v>2054</v>
      </c>
      <c r="I7463" s="285" t="s">
        <v>2053</v>
      </c>
      <c r="J7463" t="s">
        <v>768</v>
      </c>
      <c r="K7463" s="300">
        <v>2293</v>
      </c>
      <c r="L7463" s="286">
        <f>ROWS(K$5:K7463)</f>
        <v>7459</v>
      </c>
      <c r="M7463" s="286" t="str">
        <f>IF(I7463='5.1'!$E$5,TXM!L7463,"")</f>
        <v/>
      </c>
      <c r="N7463" t="str">
        <f>IFERROR(SMALL($M$5:$M$8000,ROWS($M$5:M7463)),"")</f>
        <v/>
      </c>
      <c r="P7463" t="s">
        <v>2054</v>
      </c>
    </row>
    <row r="7464" spans="1:16" ht="14.4" customHeight="1" x14ac:dyDescent="0.25">
      <c r="A7464" t="s">
        <v>2054</v>
      </c>
      <c r="I7464" s="285" t="s">
        <v>2053</v>
      </c>
      <c r="J7464" t="s">
        <v>764</v>
      </c>
      <c r="K7464" s="300">
        <v>1020</v>
      </c>
      <c r="L7464" s="286">
        <f>ROWS(K$5:K7464)</f>
        <v>7460</v>
      </c>
      <c r="M7464" s="286" t="str">
        <f>IF(I7464='5.1'!$E$5,TXM!L7464,"")</f>
        <v/>
      </c>
      <c r="N7464" t="str">
        <f>IFERROR(SMALL($M$5:$M$8000,ROWS($M$5:M7464)),"")</f>
        <v/>
      </c>
      <c r="P7464" t="s">
        <v>2054</v>
      </c>
    </row>
    <row r="7465" spans="1:16" ht="14.4" customHeight="1" x14ac:dyDescent="0.25">
      <c r="A7465" t="s">
        <v>2054</v>
      </c>
      <c r="I7465" s="285" t="s">
        <v>2053</v>
      </c>
      <c r="J7465" t="s">
        <v>784</v>
      </c>
      <c r="K7465" s="300">
        <v>613</v>
      </c>
      <c r="L7465" s="286">
        <f>ROWS(K$5:K7465)</f>
        <v>7461</v>
      </c>
      <c r="M7465" s="286" t="str">
        <f>IF(I7465='5.1'!$E$5,TXM!L7465,"")</f>
        <v/>
      </c>
      <c r="N7465" t="str">
        <f>IFERROR(SMALL($M$5:$M$8000,ROWS($M$5:M7465)),"")</f>
        <v/>
      </c>
      <c r="P7465" t="s">
        <v>2054</v>
      </c>
    </row>
    <row r="7466" spans="1:16" ht="14.4" customHeight="1" x14ac:dyDescent="0.25">
      <c r="A7466" t="s">
        <v>2054</v>
      </c>
      <c r="I7466" s="285" t="s">
        <v>2053</v>
      </c>
      <c r="J7466" t="s">
        <v>1098</v>
      </c>
      <c r="K7466" s="300">
        <v>487</v>
      </c>
      <c r="L7466" s="286">
        <f>ROWS(K$5:K7466)</f>
        <v>7462</v>
      </c>
      <c r="M7466" s="286" t="str">
        <f>IF(I7466='5.1'!$E$5,TXM!L7466,"")</f>
        <v/>
      </c>
      <c r="N7466" t="str">
        <f>IFERROR(SMALL($M$5:$M$8000,ROWS($M$5:M7466)),"")</f>
        <v/>
      </c>
      <c r="P7466" t="s">
        <v>2054</v>
      </c>
    </row>
    <row r="7467" spans="1:16" ht="14.4" customHeight="1" x14ac:dyDescent="0.25">
      <c r="A7467" t="s">
        <v>2054</v>
      </c>
      <c r="I7467" s="285" t="s">
        <v>2053</v>
      </c>
      <c r="J7467" t="s">
        <v>810</v>
      </c>
      <c r="K7467" s="300">
        <v>259</v>
      </c>
      <c r="L7467" s="286">
        <f>ROWS(K$5:K7467)</f>
        <v>7463</v>
      </c>
      <c r="M7467" s="286" t="str">
        <f>IF(I7467='5.1'!$E$5,TXM!L7467,"")</f>
        <v/>
      </c>
      <c r="N7467" t="str">
        <f>IFERROR(SMALL($M$5:$M$8000,ROWS($M$5:M7467)),"")</f>
        <v/>
      </c>
      <c r="P7467" t="s">
        <v>2054</v>
      </c>
    </row>
    <row r="7468" spans="1:16" ht="14.4" customHeight="1" x14ac:dyDescent="0.25">
      <c r="A7468" t="s">
        <v>2054</v>
      </c>
      <c r="I7468" s="285" t="s">
        <v>2053</v>
      </c>
      <c r="J7468" t="s">
        <v>802</v>
      </c>
      <c r="K7468" s="300">
        <v>258</v>
      </c>
      <c r="L7468" s="286">
        <f>ROWS(K$5:K7468)</f>
        <v>7464</v>
      </c>
      <c r="M7468" s="286" t="str">
        <f>IF(I7468='5.1'!$E$5,TXM!L7468,"")</f>
        <v/>
      </c>
      <c r="N7468" t="str">
        <f>IFERROR(SMALL($M$5:$M$8000,ROWS($M$5:M7468)),"")</f>
        <v/>
      </c>
      <c r="P7468" t="s">
        <v>2054</v>
      </c>
    </row>
    <row r="7469" spans="1:16" ht="14.4" customHeight="1" x14ac:dyDescent="0.25">
      <c r="A7469" t="s">
        <v>2054</v>
      </c>
      <c r="I7469" s="285" t="s">
        <v>2053</v>
      </c>
      <c r="J7469" t="s">
        <v>1081</v>
      </c>
      <c r="K7469" s="300">
        <v>131</v>
      </c>
      <c r="L7469" s="286">
        <f>ROWS(K$5:K7469)</f>
        <v>7465</v>
      </c>
      <c r="M7469" s="286" t="str">
        <f>IF(I7469='5.1'!$E$5,TXM!L7469,"")</f>
        <v/>
      </c>
      <c r="N7469" t="str">
        <f>IFERROR(SMALL($M$5:$M$8000,ROWS($M$5:M7469)),"")</f>
        <v/>
      </c>
      <c r="P7469" t="s">
        <v>2054</v>
      </c>
    </row>
    <row r="7470" spans="1:16" ht="14.4" customHeight="1" x14ac:dyDescent="0.25">
      <c r="A7470" t="s">
        <v>2054</v>
      </c>
      <c r="I7470" s="285" t="s">
        <v>2053</v>
      </c>
      <c r="J7470" t="s">
        <v>1080</v>
      </c>
      <c r="K7470" s="300">
        <v>61</v>
      </c>
      <c r="L7470" s="286">
        <f>ROWS(K$5:K7470)</f>
        <v>7466</v>
      </c>
      <c r="M7470" s="286" t="str">
        <f>IF(I7470='5.1'!$E$5,TXM!L7470,"")</f>
        <v/>
      </c>
      <c r="N7470" t="str">
        <f>IFERROR(SMALL($M$5:$M$8000,ROWS($M$5:M7470)),"")</f>
        <v/>
      </c>
      <c r="P7470" t="s">
        <v>2054</v>
      </c>
    </row>
    <row r="7471" spans="1:16" ht="14.4" customHeight="1" x14ac:dyDescent="0.25">
      <c r="A7471" t="s">
        <v>2054</v>
      </c>
      <c r="I7471" s="285" t="s">
        <v>2053</v>
      </c>
      <c r="J7471" t="s">
        <v>1097</v>
      </c>
      <c r="K7471" s="300">
        <v>23</v>
      </c>
      <c r="L7471" s="286">
        <f>ROWS(K$5:K7471)</f>
        <v>7467</v>
      </c>
      <c r="M7471" s="286" t="str">
        <f>IF(I7471='5.1'!$E$5,TXM!L7471,"")</f>
        <v/>
      </c>
      <c r="N7471" t="str">
        <f>IFERROR(SMALL($M$5:$M$8000,ROWS($M$5:M7471)),"")</f>
        <v/>
      </c>
      <c r="P7471" t="s">
        <v>2054</v>
      </c>
    </row>
    <row r="7472" spans="1:16" ht="14.4" customHeight="1" x14ac:dyDescent="0.25">
      <c r="A7472" t="s">
        <v>2054</v>
      </c>
      <c r="I7472" s="285" t="s">
        <v>2047</v>
      </c>
      <c r="J7472" t="s">
        <v>997</v>
      </c>
      <c r="K7472" s="300">
        <v>80381</v>
      </c>
      <c r="L7472" s="286">
        <f>ROWS(K$5:K7472)</f>
        <v>7468</v>
      </c>
      <c r="M7472" s="286" t="str">
        <f>IF(I7472='5.1'!$E$5,TXM!L7472,"")</f>
        <v/>
      </c>
      <c r="N7472" t="str">
        <f>IFERROR(SMALL($M$5:$M$8000,ROWS($M$5:M7472)),"")</f>
        <v/>
      </c>
      <c r="P7472" t="s">
        <v>2054</v>
      </c>
    </row>
    <row r="7473" spans="1:16" ht="14.4" customHeight="1" x14ac:dyDescent="0.25">
      <c r="A7473" t="s">
        <v>2054</v>
      </c>
      <c r="I7473" s="285" t="s">
        <v>2047</v>
      </c>
      <c r="J7473" t="s">
        <v>734</v>
      </c>
      <c r="K7473" s="300">
        <v>11476</v>
      </c>
      <c r="L7473" s="286">
        <f>ROWS(K$5:K7473)</f>
        <v>7469</v>
      </c>
      <c r="M7473" s="286" t="str">
        <f>IF(I7473='5.1'!$E$5,TXM!L7473,"")</f>
        <v/>
      </c>
      <c r="N7473" t="str">
        <f>IFERROR(SMALL($M$5:$M$8000,ROWS($M$5:M7473)),"")</f>
        <v/>
      </c>
      <c r="P7473" t="s">
        <v>2054</v>
      </c>
    </row>
    <row r="7474" spans="1:16" ht="14.4" customHeight="1" x14ac:dyDescent="0.25">
      <c r="A7474" t="s">
        <v>2054</v>
      </c>
      <c r="I7474" s="285" t="s">
        <v>2047</v>
      </c>
      <c r="J7474" t="s">
        <v>784</v>
      </c>
      <c r="K7474" s="300">
        <v>7277</v>
      </c>
      <c r="L7474" s="286">
        <f>ROWS(K$5:K7474)</f>
        <v>7470</v>
      </c>
      <c r="M7474" s="286" t="str">
        <f>IF(I7474='5.1'!$E$5,TXM!L7474,"")</f>
        <v/>
      </c>
      <c r="N7474" t="str">
        <f>IFERROR(SMALL($M$5:$M$8000,ROWS($M$5:M7474)),"")</f>
        <v/>
      </c>
      <c r="P7474" t="s">
        <v>2054</v>
      </c>
    </row>
    <row r="7475" spans="1:16" ht="14.4" customHeight="1" x14ac:dyDescent="0.25">
      <c r="A7475" t="s">
        <v>2054</v>
      </c>
      <c r="I7475" s="285" t="s">
        <v>2047</v>
      </c>
      <c r="J7475" t="s">
        <v>1098</v>
      </c>
      <c r="K7475" s="300">
        <v>4478</v>
      </c>
      <c r="L7475" s="286">
        <f>ROWS(K$5:K7475)</f>
        <v>7471</v>
      </c>
      <c r="M7475" s="286" t="str">
        <f>IF(I7475='5.1'!$E$5,TXM!L7475,"")</f>
        <v/>
      </c>
      <c r="N7475" t="str">
        <f>IFERROR(SMALL($M$5:$M$8000,ROWS($M$5:M7475)),"")</f>
        <v/>
      </c>
      <c r="P7475" t="s">
        <v>2054</v>
      </c>
    </row>
    <row r="7476" spans="1:16" ht="14.4" customHeight="1" x14ac:dyDescent="0.25">
      <c r="A7476" t="s">
        <v>2054</v>
      </c>
      <c r="I7476" s="285" t="s">
        <v>2047</v>
      </c>
      <c r="J7476" t="s">
        <v>1087</v>
      </c>
      <c r="K7476" s="300">
        <v>1685</v>
      </c>
      <c r="L7476" s="286">
        <f>ROWS(K$5:K7476)</f>
        <v>7472</v>
      </c>
      <c r="M7476" s="286" t="str">
        <f>IF(I7476='5.1'!$E$5,TXM!L7476,"")</f>
        <v/>
      </c>
      <c r="N7476" t="str">
        <f>IFERROR(SMALL($M$5:$M$8000,ROWS($M$5:M7476)),"")</f>
        <v/>
      </c>
      <c r="P7476" t="s">
        <v>2054</v>
      </c>
    </row>
    <row r="7477" spans="1:16" ht="14.4" customHeight="1" x14ac:dyDescent="0.25">
      <c r="A7477" t="s">
        <v>2054</v>
      </c>
      <c r="I7477" s="285" t="s">
        <v>2047</v>
      </c>
      <c r="J7477" t="s">
        <v>762</v>
      </c>
      <c r="K7477" s="300">
        <v>514</v>
      </c>
      <c r="L7477" s="286">
        <f>ROWS(K$5:K7477)</f>
        <v>7473</v>
      </c>
      <c r="M7477" s="286" t="str">
        <f>IF(I7477='5.1'!$E$5,TXM!L7477,"")</f>
        <v/>
      </c>
      <c r="N7477" t="str">
        <f>IFERROR(SMALL($M$5:$M$8000,ROWS($M$5:M7477)),"")</f>
        <v/>
      </c>
      <c r="P7477" t="s">
        <v>2054</v>
      </c>
    </row>
    <row r="7478" spans="1:16" ht="14.4" customHeight="1" x14ac:dyDescent="0.25">
      <c r="A7478" t="s">
        <v>2054</v>
      </c>
      <c r="I7478" s="285" t="s">
        <v>2047</v>
      </c>
      <c r="J7478" t="s">
        <v>118</v>
      </c>
      <c r="K7478" s="300">
        <v>402</v>
      </c>
      <c r="L7478" s="286">
        <f>ROWS(K$5:K7478)</f>
        <v>7474</v>
      </c>
      <c r="M7478" s="286" t="str">
        <f>IF(I7478='5.1'!$E$5,TXM!L7478,"")</f>
        <v/>
      </c>
      <c r="N7478" t="str">
        <f>IFERROR(SMALL($M$5:$M$8000,ROWS($M$5:M7478)),"")</f>
        <v/>
      </c>
      <c r="P7478" t="s">
        <v>2054</v>
      </c>
    </row>
    <row r="7479" spans="1:16" ht="14.4" customHeight="1" x14ac:dyDescent="0.25">
      <c r="A7479" t="s">
        <v>2054</v>
      </c>
      <c r="I7479" s="285" t="s">
        <v>2047</v>
      </c>
      <c r="J7479" t="s">
        <v>1080</v>
      </c>
      <c r="K7479" s="300">
        <v>58</v>
      </c>
      <c r="L7479" s="286">
        <f>ROWS(K$5:K7479)</f>
        <v>7475</v>
      </c>
      <c r="M7479" s="286" t="str">
        <f>IF(I7479='5.1'!$E$5,TXM!L7479,"")</f>
        <v/>
      </c>
      <c r="N7479" t="str">
        <f>IFERROR(SMALL($M$5:$M$8000,ROWS($M$5:M7479)),"")</f>
        <v/>
      </c>
      <c r="P7479" t="s">
        <v>2054</v>
      </c>
    </row>
    <row r="7480" spans="1:16" ht="14.4" customHeight="1" x14ac:dyDescent="0.25">
      <c r="A7480" t="s">
        <v>2054</v>
      </c>
      <c r="I7480" s="285" t="s">
        <v>2049</v>
      </c>
      <c r="J7480" t="s">
        <v>115</v>
      </c>
      <c r="K7480" s="300">
        <v>17919940</v>
      </c>
      <c r="L7480" s="286">
        <f>ROWS(K$5:K7480)</f>
        <v>7476</v>
      </c>
      <c r="M7480" s="286" t="str">
        <f>IF(I7480='5.1'!$E$5,TXM!L7480,"")</f>
        <v/>
      </c>
      <c r="N7480" t="str">
        <f>IFERROR(SMALL($M$5:$M$8000,ROWS($M$5:M7480)),"")</f>
        <v/>
      </c>
      <c r="P7480" t="s">
        <v>2054</v>
      </c>
    </row>
    <row r="7481" spans="1:16" ht="14.4" customHeight="1" x14ac:dyDescent="0.25">
      <c r="A7481" t="s">
        <v>2054</v>
      </c>
      <c r="I7481" s="285" t="s">
        <v>2049</v>
      </c>
      <c r="J7481" t="s">
        <v>707</v>
      </c>
      <c r="K7481" s="300">
        <v>7543776</v>
      </c>
      <c r="L7481" s="286">
        <f>ROWS(K$5:K7481)</f>
        <v>7477</v>
      </c>
      <c r="M7481" s="286" t="str">
        <f>IF(I7481='5.1'!$E$5,TXM!L7481,"")</f>
        <v/>
      </c>
      <c r="N7481" t="str">
        <f>IFERROR(SMALL($M$5:$M$8000,ROWS($M$5:M7481)),"")</f>
        <v/>
      </c>
      <c r="P7481" t="s">
        <v>2054</v>
      </c>
    </row>
    <row r="7482" spans="1:16" ht="14.4" customHeight="1" x14ac:dyDescent="0.25">
      <c r="A7482" t="s">
        <v>2054</v>
      </c>
      <c r="I7482" s="285" t="s">
        <v>2049</v>
      </c>
      <c r="J7482" t="s">
        <v>1093</v>
      </c>
      <c r="K7482" s="300">
        <v>1618146</v>
      </c>
      <c r="L7482" s="286">
        <f>ROWS(K$5:K7482)</f>
        <v>7478</v>
      </c>
      <c r="M7482" s="286" t="str">
        <f>IF(I7482='5.1'!$E$5,TXM!L7482,"")</f>
        <v/>
      </c>
      <c r="N7482" t="str">
        <f>IFERROR(SMALL($M$5:$M$8000,ROWS($M$5:M7482)),"")</f>
        <v/>
      </c>
      <c r="P7482" t="s">
        <v>2054</v>
      </c>
    </row>
    <row r="7483" spans="1:16" ht="14.4" customHeight="1" x14ac:dyDescent="0.25">
      <c r="A7483" t="s">
        <v>2054</v>
      </c>
      <c r="I7483" s="285" t="s">
        <v>2049</v>
      </c>
      <c r="J7483" t="s">
        <v>821</v>
      </c>
      <c r="K7483" s="300">
        <v>781843</v>
      </c>
      <c r="L7483" s="286">
        <f>ROWS(K$5:K7483)</f>
        <v>7479</v>
      </c>
      <c r="M7483" s="286" t="str">
        <f>IF(I7483='5.1'!$E$5,TXM!L7483,"")</f>
        <v/>
      </c>
      <c r="N7483" t="str">
        <f>IFERROR(SMALL($M$5:$M$8000,ROWS($M$5:M7483)),"")</f>
        <v/>
      </c>
      <c r="P7483" t="s">
        <v>2054</v>
      </c>
    </row>
    <row r="7484" spans="1:16" ht="14.4" customHeight="1" x14ac:dyDescent="0.25">
      <c r="A7484" t="s">
        <v>2054</v>
      </c>
      <c r="I7484" s="285" t="s">
        <v>2049</v>
      </c>
      <c r="J7484" t="s">
        <v>762</v>
      </c>
      <c r="K7484" s="300">
        <v>722006</v>
      </c>
      <c r="L7484" s="286">
        <f>ROWS(K$5:K7484)</f>
        <v>7480</v>
      </c>
      <c r="M7484" s="286" t="str">
        <f>IF(I7484='5.1'!$E$5,TXM!L7484,"")</f>
        <v/>
      </c>
      <c r="N7484" t="str">
        <f>IFERROR(SMALL($M$5:$M$8000,ROWS($M$5:M7484)),"")</f>
        <v/>
      </c>
      <c r="P7484" t="s">
        <v>2054</v>
      </c>
    </row>
    <row r="7485" spans="1:16" ht="14.4" customHeight="1" x14ac:dyDescent="0.25">
      <c r="A7485" t="s">
        <v>2054</v>
      </c>
      <c r="I7485" s="285" t="s">
        <v>2049</v>
      </c>
      <c r="J7485" t="s">
        <v>106</v>
      </c>
      <c r="K7485" s="300">
        <v>456459</v>
      </c>
      <c r="L7485" s="286">
        <f>ROWS(K$5:K7485)</f>
        <v>7481</v>
      </c>
      <c r="M7485" s="286" t="str">
        <f>IF(I7485='5.1'!$E$5,TXM!L7485,"")</f>
        <v/>
      </c>
      <c r="N7485" t="str">
        <f>IFERROR(SMALL($M$5:$M$8000,ROWS($M$5:M7485)),"")</f>
        <v/>
      </c>
      <c r="P7485" t="s">
        <v>2054</v>
      </c>
    </row>
    <row r="7486" spans="1:16" ht="14.4" customHeight="1" x14ac:dyDescent="0.25">
      <c r="A7486" t="s">
        <v>2054</v>
      </c>
      <c r="I7486" s="285" t="s">
        <v>2049</v>
      </c>
      <c r="J7486" t="s">
        <v>760</v>
      </c>
      <c r="K7486" s="300">
        <v>428439</v>
      </c>
      <c r="L7486" s="286">
        <f>ROWS(K$5:K7486)</f>
        <v>7482</v>
      </c>
      <c r="M7486" s="286" t="str">
        <f>IF(I7486='5.1'!$E$5,TXM!L7486,"")</f>
        <v/>
      </c>
      <c r="N7486" t="str">
        <f>IFERROR(SMALL($M$5:$M$8000,ROWS($M$5:M7486)),"")</f>
        <v/>
      </c>
      <c r="P7486" t="s">
        <v>2054</v>
      </c>
    </row>
    <row r="7487" spans="1:16" ht="14.4" customHeight="1" x14ac:dyDescent="0.25">
      <c r="A7487" t="s">
        <v>2054</v>
      </c>
      <c r="I7487" s="285" t="s">
        <v>2049</v>
      </c>
      <c r="J7487" t="s">
        <v>734</v>
      </c>
      <c r="K7487" s="300">
        <v>231041</v>
      </c>
      <c r="L7487" s="286">
        <f>ROWS(K$5:K7487)</f>
        <v>7483</v>
      </c>
      <c r="M7487" s="286" t="str">
        <f>IF(I7487='5.1'!$E$5,TXM!L7487,"")</f>
        <v/>
      </c>
      <c r="N7487" t="str">
        <f>IFERROR(SMALL($M$5:$M$8000,ROWS($M$5:M7487)),"")</f>
        <v/>
      </c>
      <c r="P7487" t="s">
        <v>2054</v>
      </c>
    </row>
    <row r="7488" spans="1:16" ht="14.4" customHeight="1" x14ac:dyDescent="0.25">
      <c r="A7488" t="s">
        <v>2054</v>
      </c>
      <c r="I7488" s="285" t="s">
        <v>2049</v>
      </c>
      <c r="J7488" t="s">
        <v>790</v>
      </c>
      <c r="K7488" s="300">
        <v>60586</v>
      </c>
      <c r="L7488" s="286">
        <f>ROWS(K$5:K7488)</f>
        <v>7484</v>
      </c>
      <c r="M7488" s="286" t="str">
        <f>IF(I7488='5.1'!$E$5,TXM!L7488,"")</f>
        <v/>
      </c>
      <c r="N7488" t="str">
        <f>IFERROR(SMALL($M$5:$M$8000,ROWS($M$5:M7488)),"")</f>
        <v/>
      </c>
      <c r="P7488" t="s">
        <v>2054</v>
      </c>
    </row>
    <row r="7489" spans="1:16" ht="14.4" customHeight="1" x14ac:dyDescent="0.25">
      <c r="A7489" t="s">
        <v>2054</v>
      </c>
      <c r="I7489" s="285" t="s">
        <v>2049</v>
      </c>
      <c r="J7489" t="s">
        <v>1086</v>
      </c>
      <c r="K7489" s="300">
        <v>38728</v>
      </c>
      <c r="L7489" s="286">
        <f>ROWS(K$5:K7489)</f>
        <v>7485</v>
      </c>
      <c r="M7489" s="286" t="str">
        <f>IF(I7489='5.1'!$E$5,TXM!L7489,"")</f>
        <v/>
      </c>
      <c r="N7489" t="str">
        <f>IFERROR(SMALL($M$5:$M$8000,ROWS($M$5:M7489)),"")</f>
        <v/>
      </c>
      <c r="P7489" t="s">
        <v>2054</v>
      </c>
    </row>
    <row r="7490" spans="1:16" ht="14.4" customHeight="1" x14ac:dyDescent="0.25">
      <c r="A7490" t="s">
        <v>2054</v>
      </c>
      <c r="I7490" s="285" t="s">
        <v>2049</v>
      </c>
      <c r="J7490" t="s">
        <v>1082</v>
      </c>
      <c r="K7490" s="300">
        <v>30762</v>
      </c>
      <c r="L7490" s="286">
        <f>ROWS(K$5:K7490)</f>
        <v>7486</v>
      </c>
      <c r="M7490" s="286" t="str">
        <f>IF(I7490='5.1'!$E$5,TXM!L7490,"")</f>
        <v/>
      </c>
      <c r="N7490" t="str">
        <f>IFERROR(SMALL($M$5:$M$8000,ROWS($M$5:M7490)),"")</f>
        <v/>
      </c>
      <c r="P7490" t="s">
        <v>2054</v>
      </c>
    </row>
    <row r="7491" spans="1:16" ht="14.4" customHeight="1" x14ac:dyDescent="0.25">
      <c r="A7491" t="s">
        <v>2054</v>
      </c>
      <c r="I7491" s="285" t="s">
        <v>2049</v>
      </c>
      <c r="J7491" t="s">
        <v>808</v>
      </c>
      <c r="K7491" s="300">
        <v>25245</v>
      </c>
      <c r="L7491" s="286">
        <f>ROWS(K$5:K7491)</f>
        <v>7487</v>
      </c>
      <c r="M7491" s="286" t="str">
        <f>IF(I7491='5.1'!$E$5,TXM!L7491,"")</f>
        <v/>
      </c>
      <c r="N7491" t="str">
        <f>IFERROR(SMALL($M$5:$M$8000,ROWS($M$5:M7491)),"")</f>
        <v/>
      </c>
      <c r="P7491" t="s">
        <v>2054</v>
      </c>
    </row>
    <row r="7492" spans="1:16" ht="14.4" customHeight="1" x14ac:dyDescent="0.25">
      <c r="A7492" t="s">
        <v>2054</v>
      </c>
      <c r="I7492" s="285" t="s">
        <v>2049</v>
      </c>
      <c r="J7492" t="s">
        <v>1097</v>
      </c>
      <c r="K7492" s="300">
        <v>24158</v>
      </c>
      <c r="L7492" s="286">
        <f>ROWS(K$5:K7492)</f>
        <v>7488</v>
      </c>
      <c r="M7492" s="286" t="str">
        <f>IF(I7492='5.1'!$E$5,TXM!L7492,"")</f>
        <v/>
      </c>
      <c r="N7492" t="str">
        <f>IFERROR(SMALL($M$5:$M$8000,ROWS($M$5:M7492)),"")</f>
        <v/>
      </c>
      <c r="P7492" t="s">
        <v>2054</v>
      </c>
    </row>
    <row r="7493" spans="1:16" ht="14.4" customHeight="1" x14ac:dyDescent="0.25">
      <c r="A7493" t="s">
        <v>2054</v>
      </c>
      <c r="I7493" s="285" t="s">
        <v>2049</v>
      </c>
      <c r="J7493" t="s">
        <v>806</v>
      </c>
      <c r="K7493" s="300">
        <v>21150</v>
      </c>
      <c r="L7493" s="286">
        <f>ROWS(K$5:K7493)</f>
        <v>7489</v>
      </c>
      <c r="M7493" s="286" t="str">
        <f>IF(I7493='5.1'!$E$5,TXM!L7493,"")</f>
        <v/>
      </c>
      <c r="N7493" t="str">
        <f>IFERROR(SMALL($M$5:$M$8000,ROWS($M$5:M7493)),"")</f>
        <v/>
      </c>
      <c r="P7493" t="s">
        <v>2054</v>
      </c>
    </row>
    <row r="7494" spans="1:16" ht="14.4" customHeight="1" x14ac:dyDescent="0.25">
      <c r="A7494" t="s">
        <v>2054</v>
      </c>
      <c r="I7494" s="285" t="s">
        <v>2049</v>
      </c>
      <c r="J7494" t="s">
        <v>116</v>
      </c>
      <c r="K7494" s="300">
        <v>17141</v>
      </c>
      <c r="L7494" s="286">
        <f>ROWS(K$5:K7494)</f>
        <v>7490</v>
      </c>
      <c r="M7494" s="286" t="str">
        <f>IF(I7494='5.1'!$E$5,TXM!L7494,"")</f>
        <v/>
      </c>
      <c r="N7494" t="str">
        <f>IFERROR(SMALL($M$5:$M$8000,ROWS($M$5:M7494)),"")</f>
        <v/>
      </c>
      <c r="P7494" t="s">
        <v>2054</v>
      </c>
    </row>
    <row r="7495" spans="1:16" ht="14.4" customHeight="1" x14ac:dyDescent="0.25">
      <c r="A7495" t="s">
        <v>2054</v>
      </c>
      <c r="I7495" s="285" t="s">
        <v>2049</v>
      </c>
      <c r="J7495" t="s">
        <v>810</v>
      </c>
      <c r="K7495" s="300">
        <v>3247</v>
      </c>
      <c r="L7495" s="286">
        <f>ROWS(K$5:K7495)</f>
        <v>7491</v>
      </c>
      <c r="M7495" s="286" t="str">
        <f>IF(I7495='5.1'!$E$5,TXM!L7495,"")</f>
        <v/>
      </c>
      <c r="N7495" t="str">
        <f>IFERROR(SMALL($M$5:$M$8000,ROWS($M$5:M7495)),"")</f>
        <v/>
      </c>
      <c r="P7495" t="s">
        <v>2054</v>
      </c>
    </row>
    <row r="7496" spans="1:16" ht="14.4" customHeight="1" x14ac:dyDescent="0.25">
      <c r="A7496" t="s">
        <v>2054</v>
      </c>
      <c r="I7496" s="285" t="s">
        <v>2049</v>
      </c>
      <c r="J7496" t="s">
        <v>742</v>
      </c>
      <c r="K7496" s="300">
        <v>2204</v>
      </c>
      <c r="L7496" s="286">
        <f>ROWS(K$5:K7496)</f>
        <v>7492</v>
      </c>
      <c r="M7496" s="286" t="str">
        <f>IF(I7496='5.1'!$E$5,TXM!L7496,"")</f>
        <v/>
      </c>
      <c r="N7496" t="str">
        <f>IFERROR(SMALL($M$5:$M$8000,ROWS($M$5:M7496)),"")</f>
        <v/>
      </c>
      <c r="P7496" t="s">
        <v>2054</v>
      </c>
    </row>
    <row r="7497" spans="1:16" ht="14.4" customHeight="1" x14ac:dyDescent="0.25">
      <c r="A7497" t="s">
        <v>2054</v>
      </c>
      <c r="I7497" s="285" t="s">
        <v>2049</v>
      </c>
      <c r="J7497" t="s">
        <v>752</v>
      </c>
      <c r="K7497" s="300">
        <v>1857</v>
      </c>
      <c r="L7497" s="286">
        <f>ROWS(K$5:K7497)</f>
        <v>7493</v>
      </c>
      <c r="M7497" s="286" t="str">
        <f>IF(I7497='5.1'!$E$5,TXM!L7497,"")</f>
        <v/>
      </c>
      <c r="N7497" t="str">
        <f>IFERROR(SMALL($M$5:$M$8000,ROWS($M$5:M7497)),"")</f>
        <v/>
      </c>
      <c r="P7497" t="s">
        <v>2054</v>
      </c>
    </row>
    <row r="7498" spans="1:16" ht="14.4" customHeight="1" x14ac:dyDescent="0.25">
      <c r="A7498" t="s">
        <v>2054</v>
      </c>
      <c r="I7498" s="285" t="s">
        <v>2049</v>
      </c>
      <c r="J7498" t="s">
        <v>725</v>
      </c>
      <c r="K7498" s="300">
        <v>1196</v>
      </c>
      <c r="L7498" s="286">
        <f>ROWS(K$5:K7498)</f>
        <v>7494</v>
      </c>
      <c r="M7498" s="286" t="str">
        <f>IF(I7498='5.1'!$E$5,TXM!L7498,"")</f>
        <v/>
      </c>
      <c r="N7498" t="str">
        <f>IFERROR(SMALL($M$5:$M$8000,ROWS($M$5:M7498)),"")</f>
        <v/>
      </c>
      <c r="P7498" t="s">
        <v>2054</v>
      </c>
    </row>
    <row r="7499" spans="1:16" ht="14.4" customHeight="1" x14ac:dyDescent="0.25">
      <c r="A7499" t="s">
        <v>2054</v>
      </c>
      <c r="I7499" s="285" t="s">
        <v>2049</v>
      </c>
      <c r="J7499" t="s">
        <v>118</v>
      </c>
      <c r="K7499" s="300">
        <v>1051</v>
      </c>
      <c r="L7499" s="286">
        <f>ROWS(K$5:K7499)</f>
        <v>7495</v>
      </c>
      <c r="M7499" s="286" t="str">
        <f>IF(I7499='5.1'!$E$5,TXM!L7499,"")</f>
        <v/>
      </c>
      <c r="N7499" t="str">
        <f>IFERROR(SMALL($M$5:$M$8000,ROWS($M$5:M7499)),"")</f>
        <v/>
      </c>
      <c r="P7499" t="s">
        <v>2054</v>
      </c>
    </row>
    <row r="7500" spans="1:16" ht="14.4" customHeight="1" x14ac:dyDescent="0.25">
      <c r="A7500" t="s">
        <v>2054</v>
      </c>
      <c r="I7500" s="285" t="s">
        <v>2049</v>
      </c>
      <c r="J7500" t="s">
        <v>766</v>
      </c>
      <c r="K7500" s="300">
        <v>935</v>
      </c>
      <c r="L7500" s="286">
        <f>ROWS(K$5:K7500)</f>
        <v>7496</v>
      </c>
      <c r="M7500" s="286" t="str">
        <f>IF(I7500='5.1'!$E$5,TXM!L7500,"")</f>
        <v/>
      </c>
      <c r="N7500" t="str">
        <f>IFERROR(SMALL($M$5:$M$8000,ROWS($M$5:M7500)),"")</f>
        <v/>
      </c>
      <c r="P7500" t="s">
        <v>2054</v>
      </c>
    </row>
    <row r="7501" spans="1:16" ht="14.4" customHeight="1" x14ac:dyDescent="0.25">
      <c r="A7501" t="s">
        <v>2054</v>
      </c>
      <c r="I7501" s="285" t="s">
        <v>2049</v>
      </c>
      <c r="J7501" t="s">
        <v>818</v>
      </c>
      <c r="K7501" s="300">
        <v>882</v>
      </c>
      <c r="L7501" s="286">
        <f>ROWS(K$5:K7501)</f>
        <v>7497</v>
      </c>
      <c r="M7501" s="286" t="str">
        <f>IF(I7501='5.1'!$E$5,TXM!L7501,"")</f>
        <v/>
      </c>
      <c r="N7501" t="str">
        <f>IFERROR(SMALL($M$5:$M$8000,ROWS($M$5:M7501)),"")</f>
        <v/>
      </c>
      <c r="P7501" t="s">
        <v>2054</v>
      </c>
    </row>
    <row r="7502" spans="1:16" ht="14.4" customHeight="1" x14ac:dyDescent="0.25">
      <c r="A7502" t="s">
        <v>2054</v>
      </c>
      <c r="I7502" s="285" t="s">
        <v>2049</v>
      </c>
      <c r="J7502" t="s">
        <v>197</v>
      </c>
      <c r="K7502" s="300">
        <v>828</v>
      </c>
      <c r="L7502" s="286">
        <f>ROWS(K$5:K7502)</f>
        <v>7498</v>
      </c>
      <c r="M7502" s="286" t="str">
        <f>IF(I7502='5.1'!$E$5,TXM!L7502,"")</f>
        <v/>
      </c>
      <c r="N7502" t="str">
        <f>IFERROR(SMALL($M$5:$M$8000,ROWS($M$5:M7502)),"")</f>
        <v/>
      </c>
      <c r="P7502" t="s">
        <v>2054</v>
      </c>
    </row>
    <row r="7503" spans="1:16" ht="14.4" customHeight="1" x14ac:dyDescent="0.25">
      <c r="A7503" t="s">
        <v>2054</v>
      </c>
      <c r="I7503" s="285" t="s">
        <v>2049</v>
      </c>
      <c r="J7503" t="s">
        <v>1098</v>
      </c>
      <c r="K7503" s="300">
        <v>782</v>
      </c>
      <c r="L7503" s="286">
        <f>ROWS(K$5:K7503)</f>
        <v>7499</v>
      </c>
      <c r="M7503" s="286" t="str">
        <f>IF(I7503='5.1'!$E$5,TXM!L7503,"")</f>
        <v/>
      </c>
      <c r="N7503" t="str">
        <f>IFERROR(SMALL($M$5:$M$8000,ROWS($M$5:M7503)),"")</f>
        <v/>
      </c>
      <c r="P7503" t="s">
        <v>2054</v>
      </c>
    </row>
    <row r="7504" spans="1:16" ht="14.4" customHeight="1" x14ac:dyDescent="0.25">
      <c r="A7504" t="s">
        <v>2054</v>
      </c>
      <c r="I7504" s="285" t="s">
        <v>2049</v>
      </c>
      <c r="J7504" t="s">
        <v>764</v>
      </c>
      <c r="K7504" s="300">
        <v>539</v>
      </c>
      <c r="L7504" s="286">
        <f>ROWS(K$5:K7504)</f>
        <v>7500</v>
      </c>
      <c r="M7504" s="286" t="str">
        <f>IF(I7504='5.1'!$E$5,TXM!L7504,"")</f>
        <v/>
      </c>
      <c r="N7504" t="str">
        <f>IFERROR(SMALL($M$5:$M$8000,ROWS($M$5:M7504)),"")</f>
        <v/>
      </c>
      <c r="P7504" t="s">
        <v>2054</v>
      </c>
    </row>
    <row r="7505" spans="1:16" ht="14.4" customHeight="1" x14ac:dyDescent="0.25">
      <c r="A7505" t="s">
        <v>2054</v>
      </c>
      <c r="I7505" s="285" t="s">
        <v>2050</v>
      </c>
      <c r="J7505" t="s">
        <v>713</v>
      </c>
      <c r="K7505" s="300">
        <v>209790237</v>
      </c>
      <c r="L7505" s="286">
        <f>ROWS(K$5:K7505)</f>
        <v>7501</v>
      </c>
      <c r="M7505" s="286" t="str">
        <f>IF(I7505='5.1'!$E$5,TXM!L7505,"")</f>
        <v/>
      </c>
      <c r="N7505" t="str">
        <f>IFERROR(SMALL($M$5:$M$8000,ROWS($M$5:M7505)),"")</f>
        <v/>
      </c>
      <c r="P7505" t="s">
        <v>2054</v>
      </c>
    </row>
    <row r="7506" spans="1:16" ht="14.4" customHeight="1" x14ac:dyDescent="0.25">
      <c r="A7506" t="s">
        <v>2054</v>
      </c>
      <c r="I7506" s="285" t="s">
        <v>2050</v>
      </c>
      <c r="J7506" t="s">
        <v>110</v>
      </c>
      <c r="K7506" s="300">
        <v>6341790</v>
      </c>
      <c r="L7506" s="286">
        <f>ROWS(K$5:K7506)</f>
        <v>7502</v>
      </c>
      <c r="M7506" s="286" t="str">
        <f>IF(I7506='5.1'!$E$5,TXM!L7506,"")</f>
        <v/>
      </c>
      <c r="N7506" t="str">
        <f>IFERROR(SMALL($M$5:$M$8000,ROWS($M$5:M7506)),"")</f>
        <v/>
      </c>
      <c r="P7506" t="s">
        <v>2054</v>
      </c>
    </row>
    <row r="7507" spans="1:16" ht="14.4" customHeight="1" x14ac:dyDescent="0.25">
      <c r="A7507" t="s">
        <v>2054</v>
      </c>
      <c r="I7507" s="285" t="s">
        <v>2050</v>
      </c>
      <c r="J7507" t="s">
        <v>790</v>
      </c>
      <c r="K7507" s="300">
        <v>5063387</v>
      </c>
      <c r="L7507" s="286">
        <f>ROWS(K$5:K7507)</f>
        <v>7503</v>
      </c>
      <c r="M7507" s="286" t="str">
        <f>IF(I7507='5.1'!$E$5,TXM!L7507,"")</f>
        <v/>
      </c>
      <c r="N7507" t="str">
        <f>IFERROR(SMALL($M$5:$M$8000,ROWS($M$5:M7507)),"")</f>
        <v/>
      </c>
      <c r="P7507" t="s">
        <v>2054</v>
      </c>
    </row>
    <row r="7508" spans="1:16" ht="14.4" customHeight="1" x14ac:dyDescent="0.25">
      <c r="A7508" t="s">
        <v>2054</v>
      </c>
      <c r="I7508" s="285" t="s">
        <v>2050</v>
      </c>
      <c r="J7508" t="s">
        <v>806</v>
      </c>
      <c r="K7508" s="300">
        <v>684721</v>
      </c>
      <c r="L7508" s="286">
        <f>ROWS(K$5:K7508)</f>
        <v>7504</v>
      </c>
      <c r="M7508" s="286" t="str">
        <f>IF(I7508='5.1'!$E$5,TXM!L7508,"")</f>
        <v/>
      </c>
      <c r="N7508" t="str">
        <f>IFERROR(SMALL($M$5:$M$8000,ROWS($M$5:M7508)),"")</f>
        <v/>
      </c>
      <c r="P7508" t="s">
        <v>2054</v>
      </c>
    </row>
    <row r="7509" spans="1:16" ht="14.4" customHeight="1" x14ac:dyDescent="0.25">
      <c r="A7509" t="s">
        <v>2054</v>
      </c>
      <c r="I7509" s="285" t="s">
        <v>2050</v>
      </c>
      <c r="J7509" t="s">
        <v>1092</v>
      </c>
      <c r="K7509" s="300">
        <v>330187</v>
      </c>
      <c r="L7509" s="286">
        <f>ROWS(K$5:K7509)</f>
        <v>7505</v>
      </c>
      <c r="M7509" s="286" t="str">
        <f>IF(I7509='5.1'!$E$5,TXM!L7509,"")</f>
        <v/>
      </c>
      <c r="N7509" t="str">
        <f>IFERROR(SMALL($M$5:$M$8000,ROWS($M$5:M7509)),"")</f>
        <v/>
      </c>
      <c r="P7509" t="s">
        <v>2054</v>
      </c>
    </row>
    <row r="7510" spans="1:16" ht="14.4" customHeight="1" x14ac:dyDescent="0.25">
      <c r="A7510" t="s">
        <v>2054</v>
      </c>
      <c r="I7510" s="285" t="s">
        <v>2050</v>
      </c>
      <c r="J7510" t="s">
        <v>106</v>
      </c>
      <c r="K7510" s="300">
        <v>251404</v>
      </c>
      <c r="L7510" s="286">
        <f>ROWS(K$5:K7510)</f>
        <v>7506</v>
      </c>
      <c r="M7510" s="286" t="str">
        <f>IF(I7510='5.1'!$E$5,TXM!L7510,"")</f>
        <v/>
      </c>
      <c r="N7510" t="str">
        <f>IFERROR(SMALL($M$5:$M$8000,ROWS($M$5:M7510)),"")</f>
        <v/>
      </c>
      <c r="P7510" t="s">
        <v>2054</v>
      </c>
    </row>
    <row r="7511" spans="1:16" ht="14.4" customHeight="1" x14ac:dyDescent="0.25">
      <c r="A7511" t="s">
        <v>2054</v>
      </c>
      <c r="I7511" s="285" t="s">
        <v>2050</v>
      </c>
      <c r="J7511" t="s">
        <v>802</v>
      </c>
      <c r="K7511" s="300">
        <v>139358</v>
      </c>
      <c r="L7511" s="286">
        <f>ROWS(K$5:K7511)</f>
        <v>7507</v>
      </c>
      <c r="M7511" s="286" t="str">
        <f>IF(I7511='5.1'!$E$5,TXM!L7511,"")</f>
        <v/>
      </c>
      <c r="N7511" t="str">
        <f>IFERROR(SMALL($M$5:$M$8000,ROWS($M$5:M7511)),"")</f>
        <v/>
      </c>
      <c r="P7511" t="s">
        <v>2054</v>
      </c>
    </row>
    <row r="7512" spans="1:16" ht="14.4" customHeight="1" x14ac:dyDescent="0.25">
      <c r="A7512" t="s">
        <v>2054</v>
      </c>
      <c r="I7512" s="285" t="s">
        <v>2050</v>
      </c>
      <c r="J7512" t="s">
        <v>823</v>
      </c>
      <c r="K7512" s="300">
        <v>33527</v>
      </c>
      <c r="L7512" s="286">
        <f>ROWS(K$5:K7512)</f>
        <v>7508</v>
      </c>
      <c r="M7512" s="286" t="str">
        <f>IF(I7512='5.1'!$E$5,TXM!L7512,"")</f>
        <v/>
      </c>
      <c r="N7512" t="str">
        <f>IFERROR(SMALL($M$5:$M$8000,ROWS($M$5:M7512)),"")</f>
        <v/>
      </c>
      <c r="P7512" t="s">
        <v>2054</v>
      </c>
    </row>
    <row r="7513" spans="1:16" ht="14.4" customHeight="1" x14ac:dyDescent="0.25">
      <c r="A7513" t="s">
        <v>2054</v>
      </c>
      <c r="I7513" s="285" t="s">
        <v>2050</v>
      </c>
      <c r="J7513" t="s">
        <v>1098</v>
      </c>
      <c r="K7513" s="300">
        <v>30142</v>
      </c>
      <c r="L7513" s="286">
        <f>ROWS(K$5:K7513)</f>
        <v>7509</v>
      </c>
      <c r="M7513" s="286" t="str">
        <f>IF(I7513='5.1'!$E$5,TXM!L7513,"")</f>
        <v/>
      </c>
      <c r="N7513" t="str">
        <f>IFERROR(SMALL($M$5:$M$8000,ROWS($M$5:M7513)),"")</f>
        <v/>
      </c>
      <c r="P7513" t="s">
        <v>2054</v>
      </c>
    </row>
    <row r="7514" spans="1:16" ht="14.4" customHeight="1" x14ac:dyDescent="0.25">
      <c r="A7514" t="s">
        <v>2054</v>
      </c>
      <c r="I7514" s="285" t="s">
        <v>2050</v>
      </c>
      <c r="J7514" t="s">
        <v>808</v>
      </c>
      <c r="K7514" s="300">
        <v>28998</v>
      </c>
      <c r="L7514" s="286">
        <f>ROWS(K$5:K7514)</f>
        <v>7510</v>
      </c>
      <c r="M7514" s="286" t="str">
        <f>IF(I7514='5.1'!$E$5,TXM!L7514,"")</f>
        <v/>
      </c>
      <c r="N7514" t="str">
        <f>IFERROR(SMALL($M$5:$M$8000,ROWS($M$5:M7514)),"")</f>
        <v/>
      </c>
      <c r="P7514" t="s">
        <v>2054</v>
      </c>
    </row>
    <row r="7515" spans="1:16" ht="14.4" customHeight="1" x14ac:dyDescent="0.25">
      <c r="A7515" t="s">
        <v>2054</v>
      </c>
      <c r="I7515" s="285" t="s">
        <v>2050</v>
      </c>
      <c r="J7515" t="s">
        <v>784</v>
      </c>
      <c r="K7515" s="300">
        <v>25220</v>
      </c>
      <c r="L7515" s="286">
        <f>ROWS(K$5:K7515)</f>
        <v>7511</v>
      </c>
      <c r="M7515" s="286" t="str">
        <f>IF(I7515='5.1'!$E$5,TXM!L7515,"")</f>
        <v/>
      </c>
      <c r="N7515" t="str">
        <f>IFERROR(SMALL($M$5:$M$8000,ROWS($M$5:M7515)),"")</f>
        <v/>
      </c>
      <c r="P7515" t="s">
        <v>2054</v>
      </c>
    </row>
    <row r="7516" spans="1:16" ht="14.4" customHeight="1" x14ac:dyDescent="0.25">
      <c r="A7516" t="s">
        <v>2054</v>
      </c>
      <c r="I7516" s="285" t="s">
        <v>2050</v>
      </c>
      <c r="J7516" t="s">
        <v>760</v>
      </c>
      <c r="K7516" s="300">
        <v>20502</v>
      </c>
      <c r="L7516" s="286">
        <f>ROWS(K$5:K7516)</f>
        <v>7512</v>
      </c>
      <c r="M7516" s="286" t="str">
        <f>IF(I7516='5.1'!$E$5,TXM!L7516,"")</f>
        <v/>
      </c>
      <c r="N7516" t="str">
        <f>IFERROR(SMALL($M$5:$M$8000,ROWS($M$5:M7516)),"")</f>
        <v/>
      </c>
      <c r="P7516" t="s">
        <v>2054</v>
      </c>
    </row>
    <row r="7517" spans="1:16" ht="14.4" customHeight="1" x14ac:dyDescent="0.25">
      <c r="A7517" t="s">
        <v>2054</v>
      </c>
      <c r="I7517" s="285" t="s">
        <v>2050</v>
      </c>
      <c r="J7517" t="s">
        <v>107</v>
      </c>
      <c r="K7517" s="300">
        <v>10758</v>
      </c>
      <c r="L7517" s="286">
        <f>ROWS(K$5:K7517)</f>
        <v>7513</v>
      </c>
      <c r="M7517" s="286" t="str">
        <f>IF(I7517='5.1'!$E$5,TXM!L7517,"")</f>
        <v/>
      </c>
      <c r="N7517" t="str">
        <f>IFERROR(SMALL($M$5:$M$8000,ROWS($M$5:M7517)),"")</f>
        <v/>
      </c>
      <c r="P7517" t="s">
        <v>2054</v>
      </c>
    </row>
    <row r="7518" spans="1:16" ht="14.4" customHeight="1" x14ac:dyDescent="0.25">
      <c r="A7518" t="s">
        <v>2054</v>
      </c>
      <c r="I7518" s="285" t="s">
        <v>2050</v>
      </c>
      <c r="J7518" t="s">
        <v>1093</v>
      </c>
      <c r="K7518" s="300">
        <v>2698</v>
      </c>
      <c r="L7518" s="286">
        <f>ROWS(K$5:K7518)</f>
        <v>7514</v>
      </c>
      <c r="M7518" s="286" t="str">
        <f>IF(I7518='5.1'!$E$5,TXM!L7518,"")</f>
        <v/>
      </c>
      <c r="N7518" t="str">
        <f>IFERROR(SMALL($M$5:$M$8000,ROWS($M$5:M7518)),"")</f>
        <v/>
      </c>
      <c r="P7518" t="s">
        <v>2054</v>
      </c>
    </row>
    <row r="7519" spans="1:16" ht="14.4" customHeight="1" x14ac:dyDescent="0.25">
      <c r="A7519" t="s">
        <v>2054</v>
      </c>
      <c r="I7519" s="285" t="s">
        <v>2050</v>
      </c>
      <c r="J7519" t="s">
        <v>762</v>
      </c>
      <c r="K7519" s="300">
        <v>1335</v>
      </c>
      <c r="L7519" s="286">
        <f>ROWS(K$5:K7519)</f>
        <v>7515</v>
      </c>
      <c r="M7519" s="286" t="str">
        <f>IF(I7519='5.1'!$E$5,TXM!L7519,"")</f>
        <v/>
      </c>
      <c r="N7519" t="str">
        <f>IFERROR(SMALL($M$5:$M$8000,ROWS($M$5:M7519)),"")</f>
        <v/>
      </c>
      <c r="P7519" t="s">
        <v>2054</v>
      </c>
    </row>
    <row r="7520" spans="1:16" ht="14.4" customHeight="1" x14ac:dyDescent="0.25">
      <c r="A7520" t="s">
        <v>2054</v>
      </c>
      <c r="I7520" s="285" t="s">
        <v>2055</v>
      </c>
      <c r="J7520" t="s">
        <v>106</v>
      </c>
      <c r="K7520" s="300">
        <v>16590889</v>
      </c>
      <c r="L7520" s="286">
        <f>ROWS(K$5:K7520)</f>
        <v>7516</v>
      </c>
      <c r="M7520" s="286" t="str">
        <f>IF(I7520='5.1'!$E$5,TXM!L7520,"")</f>
        <v/>
      </c>
      <c r="N7520" t="str">
        <f>IFERROR(SMALL($M$5:$M$8000,ROWS($M$5:M7520)),"")</f>
        <v/>
      </c>
      <c r="P7520" t="s">
        <v>2054</v>
      </c>
    </row>
    <row r="7521" spans="1:16" ht="14.4" customHeight="1" x14ac:dyDescent="0.25">
      <c r="A7521" t="s">
        <v>2054</v>
      </c>
      <c r="I7521" s="285" t="s">
        <v>2055</v>
      </c>
      <c r="J7521" t="s">
        <v>119</v>
      </c>
      <c r="K7521" s="300">
        <v>14524616</v>
      </c>
      <c r="L7521" s="286">
        <f>ROWS(K$5:K7521)</f>
        <v>7517</v>
      </c>
      <c r="M7521" s="286" t="str">
        <f>IF(I7521='5.1'!$E$5,TXM!L7521,"")</f>
        <v/>
      </c>
      <c r="N7521" t="str">
        <f>IFERROR(SMALL($M$5:$M$8000,ROWS($M$5:M7521)),"")</f>
        <v/>
      </c>
      <c r="P7521" t="s">
        <v>2054</v>
      </c>
    </row>
    <row r="7522" spans="1:16" ht="14.4" customHeight="1" x14ac:dyDescent="0.25">
      <c r="A7522" t="s">
        <v>2054</v>
      </c>
      <c r="I7522" s="285" t="s">
        <v>2055</v>
      </c>
      <c r="J7522" t="s">
        <v>1080</v>
      </c>
      <c r="K7522" s="300">
        <v>2708863</v>
      </c>
      <c r="L7522" s="286">
        <f>ROWS(K$5:K7522)</f>
        <v>7518</v>
      </c>
      <c r="M7522" s="286" t="str">
        <f>IF(I7522='5.1'!$E$5,TXM!L7522,"")</f>
        <v/>
      </c>
      <c r="N7522" t="str">
        <f>IFERROR(SMALL($M$5:$M$8000,ROWS($M$5:M7522)),"")</f>
        <v/>
      </c>
      <c r="P7522" t="s">
        <v>2054</v>
      </c>
    </row>
    <row r="7523" spans="1:16" ht="14.4" customHeight="1" x14ac:dyDescent="0.25">
      <c r="A7523" t="s">
        <v>2054</v>
      </c>
      <c r="I7523" s="285" t="s">
        <v>2055</v>
      </c>
      <c r="J7523" t="s">
        <v>108</v>
      </c>
      <c r="K7523" s="300">
        <v>2688726</v>
      </c>
      <c r="L7523" s="286">
        <f>ROWS(K$5:K7523)</f>
        <v>7519</v>
      </c>
      <c r="M7523" s="286" t="str">
        <f>IF(I7523='5.1'!$E$5,TXM!L7523,"")</f>
        <v/>
      </c>
      <c r="N7523" t="str">
        <f>IFERROR(SMALL($M$5:$M$8000,ROWS($M$5:M7523)),"")</f>
        <v/>
      </c>
      <c r="P7523" t="s">
        <v>2054</v>
      </c>
    </row>
    <row r="7524" spans="1:16" ht="14.4" customHeight="1" x14ac:dyDescent="0.25">
      <c r="A7524" t="s">
        <v>2054</v>
      </c>
      <c r="I7524" s="285" t="s">
        <v>2055</v>
      </c>
      <c r="J7524" t="s">
        <v>110</v>
      </c>
      <c r="K7524" s="300">
        <v>2372578</v>
      </c>
      <c r="L7524" s="286">
        <f>ROWS(K$5:K7524)</f>
        <v>7520</v>
      </c>
      <c r="M7524" s="286" t="str">
        <f>IF(I7524='5.1'!$E$5,TXM!L7524,"")</f>
        <v/>
      </c>
      <c r="N7524" t="str">
        <f>IFERROR(SMALL($M$5:$M$8000,ROWS($M$5:M7524)),"")</f>
        <v/>
      </c>
      <c r="P7524" t="s">
        <v>2054</v>
      </c>
    </row>
    <row r="7525" spans="1:16" ht="14.4" customHeight="1" x14ac:dyDescent="0.25">
      <c r="A7525" t="s">
        <v>2054</v>
      </c>
      <c r="I7525" s="285" t="s">
        <v>2055</v>
      </c>
      <c r="J7525" t="s">
        <v>762</v>
      </c>
      <c r="K7525" s="300">
        <v>1157333</v>
      </c>
      <c r="L7525" s="286">
        <f>ROWS(K$5:K7525)</f>
        <v>7521</v>
      </c>
      <c r="M7525" s="286" t="str">
        <f>IF(I7525='5.1'!$E$5,TXM!L7525,"")</f>
        <v/>
      </c>
      <c r="N7525" t="str">
        <f>IFERROR(SMALL($M$5:$M$8000,ROWS($M$5:M7525)),"")</f>
        <v/>
      </c>
      <c r="P7525" t="s">
        <v>2054</v>
      </c>
    </row>
    <row r="7526" spans="1:16" ht="14.4" customHeight="1" x14ac:dyDescent="0.25">
      <c r="A7526" t="s">
        <v>2054</v>
      </c>
      <c r="I7526" s="285" t="s">
        <v>2055</v>
      </c>
      <c r="J7526" t="s">
        <v>808</v>
      </c>
      <c r="K7526" s="300">
        <v>299736</v>
      </c>
      <c r="L7526" s="286">
        <f>ROWS(K$5:K7526)</f>
        <v>7522</v>
      </c>
      <c r="M7526" s="286" t="str">
        <f>IF(I7526='5.1'!$E$5,TXM!L7526,"")</f>
        <v/>
      </c>
      <c r="N7526" t="str">
        <f>IFERROR(SMALL($M$5:$M$8000,ROWS($M$5:M7526)),"")</f>
        <v/>
      </c>
      <c r="P7526" t="s">
        <v>2054</v>
      </c>
    </row>
    <row r="7527" spans="1:16" ht="14.4" customHeight="1" x14ac:dyDescent="0.25">
      <c r="A7527" t="s">
        <v>2054</v>
      </c>
      <c r="I7527" s="285" t="s">
        <v>2055</v>
      </c>
      <c r="J7527" t="s">
        <v>760</v>
      </c>
      <c r="K7527" s="300">
        <v>276944</v>
      </c>
      <c r="L7527" s="286">
        <f>ROWS(K$5:K7527)</f>
        <v>7523</v>
      </c>
      <c r="M7527" s="286" t="str">
        <f>IF(I7527='5.1'!$E$5,TXM!L7527,"")</f>
        <v/>
      </c>
      <c r="N7527" t="str">
        <f>IFERROR(SMALL($M$5:$M$8000,ROWS($M$5:M7527)),"")</f>
        <v/>
      </c>
      <c r="P7527" t="s">
        <v>2054</v>
      </c>
    </row>
    <row r="7528" spans="1:16" ht="14.4" customHeight="1" x14ac:dyDescent="0.25">
      <c r="A7528" t="s">
        <v>2054</v>
      </c>
      <c r="I7528" s="285" t="s">
        <v>2055</v>
      </c>
      <c r="J7528" t="s">
        <v>806</v>
      </c>
      <c r="K7528" s="300">
        <v>266364</v>
      </c>
      <c r="L7528" s="286">
        <f>ROWS(K$5:K7528)</f>
        <v>7524</v>
      </c>
      <c r="M7528" s="286" t="str">
        <f>IF(I7528='5.1'!$E$5,TXM!L7528,"")</f>
        <v/>
      </c>
      <c r="N7528" t="str">
        <f>IFERROR(SMALL($M$5:$M$8000,ROWS($M$5:M7528)),"")</f>
        <v/>
      </c>
      <c r="P7528" t="s">
        <v>2054</v>
      </c>
    </row>
    <row r="7529" spans="1:16" ht="14.4" customHeight="1" x14ac:dyDescent="0.25">
      <c r="A7529" t="s">
        <v>2054</v>
      </c>
      <c r="I7529" s="285" t="s">
        <v>2055</v>
      </c>
      <c r="J7529" t="s">
        <v>734</v>
      </c>
      <c r="K7529" s="300">
        <v>249452</v>
      </c>
      <c r="L7529" s="286">
        <f>ROWS(K$5:K7529)</f>
        <v>7525</v>
      </c>
      <c r="M7529" s="286" t="str">
        <f>IF(I7529='5.1'!$E$5,TXM!L7529,"")</f>
        <v/>
      </c>
      <c r="N7529" t="str">
        <f>IFERROR(SMALL($M$5:$M$8000,ROWS($M$5:M7529)),"")</f>
        <v/>
      </c>
      <c r="P7529" t="s">
        <v>2054</v>
      </c>
    </row>
    <row r="7530" spans="1:16" ht="14.4" customHeight="1" x14ac:dyDescent="0.25">
      <c r="A7530" t="s">
        <v>2054</v>
      </c>
      <c r="I7530" s="285" t="s">
        <v>2055</v>
      </c>
      <c r="J7530" t="s">
        <v>997</v>
      </c>
      <c r="K7530" s="300">
        <v>222689</v>
      </c>
      <c r="L7530" s="286">
        <f>ROWS(K$5:K7530)</f>
        <v>7526</v>
      </c>
      <c r="M7530" s="286" t="str">
        <f>IF(I7530='5.1'!$E$5,TXM!L7530,"")</f>
        <v/>
      </c>
      <c r="N7530" t="str">
        <f>IFERROR(SMALL($M$5:$M$8000,ROWS($M$5:M7530)),"")</f>
        <v/>
      </c>
      <c r="P7530" t="s">
        <v>2054</v>
      </c>
    </row>
    <row r="7531" spans="1:16" ht="14.4" customHeight="1" x14ac:dyDescent="0.25">
      <c r="A7531" t="s">
        <v>2054</v>
      </c>
      <c r="I7531" s="285" t="s">
        <v>2055</v>
      </c>
      <c r="J7531" t="s">
        <v>118</v>
      </c>
      <c r="K7531" s="300">
        <v>91137</v>
      </c>
      <c r="L7531" s="286">
        <f>ROWS(K$5:K7531)</f>
        <v>7527</v>
      </c>
      <c r="M7531" s="286" t="str">
        <f>IF(I7531='5.1'!$E$5,TXM!L7531,"")</f>
        <v/>
      </c>
      <c r="N7531" t="str">
        <f>IFERROR(SMALL($M$5:$M$8000,ROWS($M$5:M7531)),"")</f>
        <v/>
      </c>
      <c r="P7531" t="s">
        <v>2054</v>
      </c>
    </row>
    <row r="7532" spans="1:16" ht="14.4" customHeight="1" x14ac:dyDescent="0.25">
      <c r="A7532" t="s">
        <v>2054</v>
      </c>
      <c r="I7532" s="285" t="s">
        <v>2055</v>
      </c>
      <c r="J7532" t="s">
        <v>736</v>
      </c>
      <c r="K7532" s="300">
        <v>18748</v>
      </c>
      <c r="L7532" s="286">
        <f>ROWS(K$5:K7532)</f>
        <v>7528</v>
      </c>
      <c r="M7532" s="286" t="str">
        <f>IF(I7532='5.1'!$E$5,TXM!L7532,"")</f>
        <v/>
      </c>
      <c r="N7532" t="str">
        <f>IFERROR(SMALL($M$5:$M$8000,ROWS($M$5:M7532)),"")</f>
        <v/>
      </c>
      <c r="P7532" t="s">
        <v>2054</v>
      </c>
    </row>
    <row r="7533" spans="1:16" ht="14.4" customHeight="1" x14ac:dyDescent="0.25">
      <c r="A7533" t="s">
        <v>2054</v>
      </c>
      <c r="I7533" s="285" t="s">
        <v>2055</v>
      </c>
      <c r="J7533" t="s">
        <v>766</v>
      </c>
      <c r="K7533" s="300">
        <v>15453</v>
      </c>
      <c r="L7533" s="286">
        <f>ROWS(K$5:K7533)</f>
        <v>7529</v>
      </c>
      <c r="M7533" s="286" t="str">
        <f>IF(I7533='5.1'!$E$5,TXM!L7533,"")</f>
        <v/>
      </c>
      <c r="N7533" t="str">
        <f>IFERROR(SMALL($M$5:$M$8000,ROWS($M$5:M7533)),"")</f>
        <v/>
      </c>
      <c r="P7533" t="s">
        <v>2054</v>
      </c>
    </row>
    <row r="7534" spans="1:16" ht="14.4" customHeight="1" x14ac:dyDescent="0.25">
      <c r="A7534" t="s">
        <v>2054</v>
      </c>
      <c r="I7534" s="285" t="s">
        <v>2055</v>
      </c>
      <c r="J7534" t="s">
        <v>109</v>
      </c>
      <c r="K7534" s="300">
        <v>12643</v>
      </c>
      <c r="L7534" s="286">
        <f>ROWS(K$5:K7534)</f>
        <v>7530</v>
      </c>
      <c r="M7534" s="286" t="str">
        <f>IF(I7534='5.1'!$E$5,TXM!L7534,"")</f>
        <v/>
      </c>
      <c r="N7534" t="str">
        <f>IFERROR(SMALL($M$5:$M$8000,ROWS($M$5:M7534)),"")</f>
        <v/>
      </c>
      <c r="P7534" t="s">
        <v>2054</v>
      </c>
    </row>
    <row r="7535" spans="1:16" ht="14.4" customHeight="1" x14ac:dyDescent="0.25">
      <c r="A7535" t="s">
        <v>2054</v>
      </c>
      <c r="I7535" s="285" t="s">
        <v>2055</v>
      </c>
      <c r="J7535" t="s">
        <v>1096</v>
      </c>
      <c r="K7535" s="300">
        <v>11936</v>
      </c>
      <c r="L7535" s="286">
        <f>ROWS(K$5:K7535)</f>
        <v>7531</v>
      </c>
      <c r="M7535" s="286" t="str">
        <f>IF(I7535='5.1'!$E$5,TXM!L7535,"")</f>
        <v/>
      </c>
      <c r="N7535" t="str">
        <f>IFERROR(SMALL($M$5:$M$8000,ROWS($M$5:M7535)),"")</f>
        <v/>
      </c>
      <c r="P7535" t="s">
        <v>2054</v>
      </c>
    </row>
    <row r="7536" spans="1:16" ht="14.4" customHeight="1" x14ac:dyDescent="0.25">
      <c r="A7536" t="s">
        <v>2054</v>
      </c>
      <c r="I7536" s="285" t="s">
        <v>2055</v>
      </c>
      <c r="J7536" t="s">
        <v>764</v>
      </c>
      <c r="K7536" s="300">
        <v>9757</v>
      </c>
      <c r="L7536" s="286">
        <f>ROWS(K$5:K7536)</f>
        <v>7532</v>
      </c>
      <c r="M7536" s="286" t="str">
        <f>IF(I7536='5.1'!$E$5,TXM!L7536,"")</f>
        <v/>
      </c>
      <c r="N7536" t="str">
        <f>IFERROR(SMALL($M$5:$M$8000,ROWS($M$5:M7536)),"")</f>
        <v/>
      </c>
      <c r="P7536" t="s">
        <v>2054</v>
      </c>
    </row>
    <row r="7537" spans="1:16" ht="14.4" customHeight="1" x14ac:dyDescent="0.25">
      <c r="A7537" t="s">
        <v>2054</v>
      </c>
      <c r="I7537" s="285" t="s">
        <v>2055</v>
      </c>
      <c r="J7537" t="s">
        <v>725</v>
      </c>
      <c r="K7537" s="300">
        <v>1157</v>
      </c>
      <c r="L7537" s="286">
        <f>ROWS(K$5:K7537)</f>
        <v>7533</v>
      </c>
      <c r="M7537" s="286" t="str">
        <f>IF(I7537='5.1'!$E$5,TXM!L7537,"")</f>
        <v/>
      </c>
      <c r="N7537" t="str">
        <f>IFERROR(SMALL($M$5:$M$8000,ROWS($M$5:M7537)),"")</f>
        <v/>
      </c>
      <c r="P7537" t="s">
        <v>2054</v>
      </c>
    </row>
    <row r="7538" spans="1:16" ht="14.4" customHeight="1" x14ac:dyDescent="0.25">
      <c r="A7538" t="s">
        <v>2054</v>
      </c>
      <c r="I7538" s="285" t="s">
        <v>2055</v>
      </c>
      <c r="J7538" t="s">
        <v>197</v>
      </c>
      <c r="K7538" s="300">
        <v>1088</v>
      </c>
      <c r="L7538" s="286">
        <f>ROWS(K$5:K7538)</f>
        <v>7534</v>
      </c>
      <c r="M7538" s="286" t="str">
        <f>IF(I7538='5.1'!$E$5,TXM!L7538,"")</f>
        <v/>
      </c>
      <c r="N7538" t="str">
        <f>IFERROR(SMALL($M$5:$M$8000,ROWS($M$5:M7538)),"")</f>
        <v/>
      </c>
      <c r="P7538" t="s">
        <v>2054</v>
      </c>
    </row>
    <row r="7539" spans="1:16" ht="14.4" customHeight="1" x14ac:dyDescent="0.25">
      <c r="A7539" t="s">
        <v>2054</v>
      </c>
      <c r="I7539" s="285" t="s">
        <v>2055</v>
      </c>
      <c r="J7539" t="s">
        <v>1083</v>
      </c>
      <c r="K7539" s="300">
        <v>413</v>
      </c>
      <c r="L7539" s="286">
        <f>ROWS(K$5:K7539)</f>
        <v>7535</v>
      </c>
      <c r="M7539" s="286" t="str">
        <f>IF(I7539='5.1'!$E$5,TXM!L7539,"")</f>
        <v/>
      </c>
      <c r="N7539" t="str">
        <f>IFERROR(SMALL($M$5:$M$8000,ROWS($M$5:M7539)),"")</f>
        <v/>
      </c>
      <c r="P7539" t="s">
        <v>2054</v>
      </c>
    </row>
    <row r="7540" spans="1:16" ht="14.4" customHeight="1" x14ac:dyDescent="0.25">
      <c r="A7540" t="s">
        <v>2054</v>
      </c>
      <c r="I7540" s="285" t="s">
        <v>2055</v>
      </c>
      <c r="J7540" t="s">
        <v>1079</v>
      </c>
      <c r="K7540" s="300">
        <v>36</v>
      </c>
      <c r="L7540" s="286">
        <f>ROWS(K$5:K7540)</f>
        <v>7536</v>
      </c>
      <c r="M7540" s="286" t="str">
        <f>IF(I7540='5.1'!$E$5,TXM!L7540,"")</f>
        <v/>
      </c>
      <c r="N7540" t="str">
        <f>IFERROR(SMALL($M$5:$M$8000,ROWS($M$5:M7540)),"")</f>
        <v/>
      </c>
      <c r="P7540" t="s">
        <v>2054</v>
      </c>
    </row>
    <row r="7541" spans="1:16" ht="14.4" customHeight="1" x14ac:dyDescent="0.25">
      <c r="A7541" t="s">
        <v>2054</v>
      </c>
      <c r="I7541" s="285" t="s">
        <v>2055</v>
      </c>
      <c r="J7541" t="s">
        <v>804</v>
      </c>
      <c r="K7541" s="300">
        <v>5</v>
      </c>
      <c r="L7541" s="286">
        <f>ROWS(K$5:K7541)</f>
        <v>7537</v>
      </c>
      <c r="M7541" s="286" t="str">
        <f>IF(I7541='5.1'!$E$5,TXM!L7541,"")</f>
        <v/>
      </c>
      <c r="N7541" t="str">
        <f>IFERROR(SMALL($M$5:$M$8000,ROWS($M$5:M7541)),"")</f>
        <v/>
      </c>
      <c r="P7541" t="s">
        <v>2054</v>
      </c>
    </row>
    <row r="7542" spans="1:16" ht="14.4" customHeight="1" x14ac:dyDescent="0.25">
      <c r="A7542" t="s">
        <v>2054</v>
      </c>
      <c r="I7542" s="285" t="s">
        <v>2102</v>
      </c>
      <c r="J7542" t="s">
        <v>1093</v>
      </c>
      <c r="K7542" s="300">
        <v>6131982</v>
      </c>
      <c r="L7542" s="286">
        <f>ROWS(K$5:K7542)</f>
        <v>7538</v>
      </c>
      <c r="M7542" s="286" t="str">
        <f>IF(I7542='5.1'!$E$5,TXM!L7542,"")</f>
        <v/>
      </c>
      <c r="N7542" t="str">
        <f>IFERROR(SMALL($M$5:$M$8000,ROWS($M$5:M7542)),"")</f>
        <v/>
      </c>
      <c r="P7542" t="s">
        <v>2054</v>
      </c>
    </row>
    <row r="7543" spans="1:16" ht="14.4" customHeight="1" x14ac:dyDescent="0.25">
      <c r="A7543" t="s">
        <v>2054</v>
      </c>
      <c r="I7543" s="285" t="s">
        <v>2102</v>
      </c>
      <c r="J7543" t="s">
        <v>725</v>
      </c>
      <c r="K7543" s="300">
        <v>3340278</v>
      </c>
      <c r="L7543" s="286">
        <f>ROWS(K$5:K7543)</f>
        <v>7539</v>
      </c>
      <c r="M7543" s="286" t="str">
        <f>IF(I7543='5.1'!$E$5,TXM!L7543,"")</f>
        <v/>
      </c>
      <c r="N7543" t="str">
        <f>IFERROR(SMALL($M$5:$M$8000,ROWS($M$5:M7543)),"")</f>
        <v/>
      </c>
      <c r="P7543" t="s">
        <v>2054</v>
      </c>
    </row>
    <row r="7544" spans="1:16" ht="14.4" customHeight="1" x14ac:dyDescent="0.25">
      <c r="A7544" t="s">
        <v>2054</v>
      </c>
      <c r="I7544" s="285" t="s">
        <v>2102</v>
      </c>
      <c r="J7544" t="s">
        <v>806</v>
      </c>
      <c r="K7544" s="300">
        <v>449384</v>
      </c>
      <c r="L7544" s="286">
        <f>ROWS(K$5:K7544)</f>
        <v>7540</v>
      </c>
      <c r="M7544" s="286" t="str">
        <f>IF(I7544='5.1'!$E$5,TXM!L7544,"")</f>
        <v/>
      </c>
      <c r="N7544" t="str">
        <f>IFERROR(SMALL($M$5:$M$8000,ROWS($M$5:M7544)),"")</f>
        <v/>
      </c>
      <c r="P7544" t="s">
        <v>2054</v>
      </c>
    </row>
    <row r="7545" spans="1:16" ht="14.4" customHeight="1" x14ac:dyDescent="0.25">
      <c r="A7545" t="s">
        <v>2054</v>
      </c>
      <c r="I7545" s="285" t="s">
        <v>2102</v>
      </c>
      <c r="J7545" t="s">
        <v>808</v>
      </c>
      <c r="K7545" s="300">
        <v>233471</v>
      </c>
      <c r="L7545" s="286">
        <f>ROWS(K$5:K7545)</f>
        <v>7541</v>
      </c>
      <c r="M7545" s="286" t="str">
        <f>IF(I7545='5.1'!$E$5,TXM!L7545,"")</f>
        <v/>
      </c>
      <c r="N7545" t="str">
        <f>IFERROR(SMALL($M$5:$M$8000,ROWS($M$5:M7545)),"")</f>
        <v/>
      </c>
      <c r="P7545" t="s">
        <v>2054</v>
      </c>
    </row>
    <row r="7546" spans="1:16" ht="14.4" customHeight="1" x14ac:dyDescent="0.25">
      <c r="A7546" t="s">
        <v>2054</v>
      </c>
      <c r="I7546" s="285" t="s">
        <v>2102</v>
      </c>
      <c r="J7546" t="s">
        <v>727</v>
      </c>
      <c r="K7546" s="300">
        <v>37637</v>
      </c>
      <c r="L7546" s="286">
        <f>ROWS(K$5:K7546)</f>
        <v>7542</v>
      </c>
      <c r="M7546" s="286" t="str">
        <f>IF(I7546='5.1'!$E$5,TXM!L7546,"")</f>
        <v/>
      </c>
      <c r="N7546" t="str">
        <f>IFERROR(SMALL($M$5:$M$8000,ROWS($M$5:M7546)),"")</f>
        <v/>
      </c>
      <c r="P7546" t="s">
        <v>2054</v>
      </c>
    </row>
    <row r="7547" spans="1:16" ht="14.4" customHeight="1" x14ac:dyDescent="0.25">
      <c r="A7547" t="s">
        <v>2054</v>
      </c>
      <c r="I7547" s="285" t="s">
        <v>2102</v>
      </c>
      <c r="J7547" t="s">
        <v>812</v>
      </c>
      <c r="K7547" s="300">
        <v>8181</v>
      </c>
      <c r="L7547" s="286">
        <f>ROWS(K$5:K7547)</f>
        <v>7543</v>
      </c>
      <c r="M7547" s="286" t="str">
        <f>IF(I7547='5.1'!$E$5,TXM!L7547,"")</f>
        <v/>
      </c>
      <c r="N7547" t="str">
        <f>IFERROR(SMALL($M$5:$M$8000,ROWS($M$5:M7547)),"")</f>
        <v/>
      </c>
      <c r="P7547" t="s">
        <v>2054</v>
      </c>
    </row>
    <row r="7548" spans="1:16" ht="14.4" customHeight="1" x14ac:dyDescent="0.25">
      <c r="A7548" t="s">
        <v>2054</v>
      </c>
      <c r="I7548" s="285" t="s">
        <v>2102</v>
      </c>
      <c r="J7548" t="s">
        <v>1081</v>
      </c>
      <c r="K7548" s="300">
        <v>7602</v>
      </c>
      <c r="L7548" s="286">
        <f>ROWS(K$5:K7548)</f>
        <v>7544</v>
      </c>
      <c r="M7548" s="286" t="str">
        <f>IF(I7548='5.1'!$E$5,TXM!L7548,"")</f>
        <v/>
      </c>
      <c r="N7548" t="str">
        <f>IFERROR(SMALL($M$5:$M$8000,ROWS($M$5:M7548)),"")</f>
        <v/>
      </c>
      <c r="P7548" t="s">
        <v>2054</v>
      </c>
    </row>
    <row r="7549" spans="1:16" ht="14.4" customHeight="1" x14ac:dyDescent="0.25">
      <c r="A7549" t="s">
        <v>2054</v>
      </c>
      <c r="I7549" s="285" t="s">
        <v>2102</v>
      </c>
      <c r="J7549" t="s">
        <v>762</v>
      </c>
      <c r="K7549" s="300">
        <v>6669</v>
      </c>
      <c r="L7549" s="286">
        <f>ROWS(K$5:K7549)</f>
        <v>7545</v>
      </c>
      <c r="M7549" s="286" t="str">
        <f>IF(I7549='5.1'!$E$5,TXM!L7549,"")</f>
        <v/>
      </c>
      <c r="N7549" t="str">
        <f>IFERROR(SMALL($M$5:$M$8000,ROWS($M$5:M7549)),"")</f>
        <v/>
      </c>
      <c r="P7549" t="s">
        <v>2054</v>
      </c>
    </row>
    <row r="7550" spans="1:16" ht="14.4" customHeight="1" x14ac:dyDescent="0.25">
      <c r="A7550" t="s">
        <v>2054</v>
      </c>
      <c r="I7550" s="285" t="s">
        <v>2102</v>
      </c>
      <c r="J7550" t="s">
        <v>802</v>
      </c>
      <c r="K7550" s="300">
        <v>2366</v>
      </c>
      <c r="L7550" s="286">
        <f>ROWS(K$5:K7550)</f>
        <v>7546</v>
      </c>
      <c r="M7550" s="286" t="str">
        <f>IF(I7550='5.1'!$E$5,TXM!L7550,"")</f>
        <v/>
      </c>
      <c r="N7550" t="str">
        <f>IFERROR(SMALL($M$5:$M$8000,ROWS($M$5:M7550)),"")</f>
        <v/>
      </c>
      <c r="P7550" t="s">
        <v>2054</v>
      </c>
    </row>
    <row r="7551" spans="1:16" ht="14.4" customHeight="1" x14ac:dyDescent="0.25">
      <c r="A7551" t="s">
        <v>2054</v>
      </c>
      <c r="I7551" s="285" t="s">
        <v>2102</v>
      </c>
      <c r="J7551" t="s">
        <v>784</v>
      </c>
      <c r="K7551" s="300">
        <v>2247</v>
      </c>
      <c r="L7551" s="286">
        <f>ROWS(K$5:K7551)</f>
        <v>7547</v>
      </c>
      <c r="M7551" s="286" t="str">
        <f>IF(I7551='5.1'!$E$5,TXM!L7551,"")</f>
        <v/>
      </c>
      <c r="N7551" t="str">
        <f>IFERROR(SMALL($M$5:$M$8000,ROWS($M$5:M7551)),"")</f>
        <v/>
      </c>
      <c r="P7551" t="s">
        <v>2054</v>
      </c>
    </row>
    <row r="7552" spans="1:16" ht="14.4" customHeight="1" x14ac:dyDescent="0.25">
      <c r="A7552" t="s">
        <v>2054</v>
      </c>
      <c r="I7552" s="285" t="s">
        <v>2102</v>
      </c>
      <c r="J7552" t="s">
        <v>810</v>
      </c>
      <c r="K7552" s="300">
        <v>1827</v>
      </c>
      <c r="L7552" s="286">
        <f>ROWS(K$5:K7552)</f>
        <v>7548</v>
      </c>
      <c r="M7552" s="286" t="str">
        <f>IF(I7552='5.1'!$E$5,TXM!L7552,"")</f>
        <v/>
      </c>
      <c r="N7552" t="str">
        <f>IFERROR(SMALL($M$5:$M$8000,ROWS($M$5:M7552)),"")</f>
        <v/>
      </c>
      <c r="P7552" t="s">
        <v>2054</v>
      </c>
    </row>
    <row r="7553" spans="1:16" ht="14.4" customHeight="1" x14ac:dyDescent="0.25">
      <c r="A7553" t="s">
        <v>2054</v>
      </c>
      <c r="I7553" s="285" t="s">
        <v>2102</v>
      </c>
      <c r="J7553" t="s">
        <v>1096</v>
      </c>
      <c r="K7553" s="300">
        <v>792</v>
      </c>
      <c r="L7553" s="286">
        <f>ROWS(K$5:K7553)</f>
        <v>7549</v>
      </c>
      <c r="M7553" s="286" t="str">
        <f>IF(I7553='5.1'!$E$5,TXM!L7553,"")</f>
        <v/>
      </c>
      <c r="N7553" t="str">
        <f>IFERROR(SMALL($M$5:$M$8000,ROWS($M$5:M7553)),"")</f>
        <v/>
      </c>
      <c r="P7553" t="s">
        <v>2054</v>
      </c>
    </row>
    <row r="7554" spans="1:16" ht="14.4" customHeight="1" x14ac:dyDescent="0.25">
      <c r="A7554" t="s">
        <v>2054</v>
      </c>
      <c r="I7554" s="285" t="s">
        <v>2102</v>
      </c>
      <c r="J7554" t="s">
        <v>1090</v>
      </c>
      <c r="K7554" s="300">
        <v>771</v>
      </c>
      <c r="L7554" s="286">
        <f>ROWS(K$5:K7554)</f>
        <v>7550</v>
      </c>
      <c r="M7554" s="286" t="str">
        <f>IF(I7554='5.1'!$E$5,TXM!L7554,"")</f>
        <v/>
      </c>
      <c r="N7554" t="str">
        <f>IFERROR(SMALL($M$5:$M$8000,ROWS($M$5:M7554)),"")</f>
        <v/>
      </c>
      <c r="P7554" t="s">
        <v>2054</v>
      </c>
    </row>
    <row r="7555" spans="1:16" ht="14.4" customHeight="1" x14ac:dyDescent="0.25">
      <c r="A7555" t="s">
        <v>2054</v>
      </c>
      <c r="I7555" s="285" t="s">
        <v>2102</v>
      </c>
      <c r="J7555" t="s">
        <v>1098</v>
      </c>
      <c r="K7555" s="300">
        <v>691</v>
      </c>
      <c r="L7555" s="286">
        <f>ROWS(K$5:K7555)</f>
        <v>7551</v>
      </c>
      <c r="M7555" s="286" t="str">
        <f>IF(I7555='5.1'!$E$5,TXM!L7555,"")</f>
        <v/>
      </c>
      <c r="N7555" t="str">
        <f>IFERROR(SMALL($M$5:$M$8000,ROWS($M$5:M7555)),"")</f>
        <v/>
      </c>
      <c r="P7555" t="s">
        <v>2054</v>
      </c>
    </row>
    <row r="7556" spans="1:16" ht="14.4" customHeight="1" x14ac:dyDescent="0.25">
      <c r="A7556" t="s">
        <v>2054</v>
      </c>
      <c r="I7556" s="285" t="s">
        <v>2102</v>
      </c>
      <c r="J7556" t="s">
        <v>1087</v>
      </c>
      <c r="K7556" s="300">
        <v>141</v>
      </c>
      <c r="L7556" s="286">
        <f>ROWS(K$5:K7556)</f>
        <v>7552</v>
      </c>
      <c r="M7556" s="286" t="str">
        <f>IF(I7556='5.1'!$E$5,TXM!L7556,"")</f>
        <v/>
      </c>
      <c r="N7556" t="str">
        <f>IFERROR(SMALL($M$5:$M$8000,ROWS($M$5:M7556)),"")</f>
        <v/>
      </c>
      <c r="P7556" t="s">
        <v>2054</v>
      </c>
    </row>
    <row r="7557" spans="1:16" ht="14.4" customHeight="1" x14ac:dyDescent="0.25">
      <c r="A7557" t="s">
        <v>2054</v>
      </c>
      <c r="I7557" s="285" t="s">
        <v>2102</v>
      </c>
      <c r="J7557" t="s">
        <v>760</v>
      </c>
      <c r="K7557" s="300">
        <v>118</v>
      </c>
      <c r="L7557" s="286">
        <f>ROWS(K$5:K7557)</f>
        <v>7553</v>
      </c>
      <c r="M7557" s="286" t="str">
        <f>IF(I7557='5.1'!$E$5,TXM!L7557,"")</f>
        <v/>
      </c>
      <c r="N7557" t="str">
        <f>IFERROR(SMALL($M$5:$M$8000,ROWS($M$5:M7557)),"")</f>
        <v/>
      </c>
      <c r="P7557" t="s">
        <v>2054</v>
      </c>
    </row>
    <row r="7558" spans="1:16" ht="14.4" customHeight="1" x14ac:dyDescent="0.25">
      <c r="A7558" t="s">
        <v>2054</v>
      </c>
      <c r="I7558" s="285" t="s">
        <v>2103</v>
      </c>
      <c r="J7558" t="s">
        <v>806</v>
      </c>
      <c r="K7558" s="300">
        <v>4320</v>
      </c>
      <c r="L7558" s="286">
        <f>ROWS(K$5:K7558)</f>
        <v>7554</v>
      </c>
      <c r="M7558" s="286" t="str">
        <f>IF(I7558='5.1'!$E$5,TXM!L7558,"")</f>
        <v/>
      </c>
      <c r="N7558" t="str">
        <f>IFERROR(SMALL($M$5:$M$8000,ROWS($M$5:M7558)),"")</f>
        <v/>
      </c>
      <c r="P7558" t="s">
        <v>2054</v>
      </c>
    </row>
    <row r="7559" spans="1:16" ht="14.4" customHeight="1" x14ac:dyDescent="0.25">
      <c r="A7559" t="s">
        <v>2054</v>
      </c>
      <c r="I7559" s="285" t="s">
        <v>1879</v>
      </c>
      <c r="J7559" t="s">
        <v>199</v>
      </c>
      <c r="K7559" s="300">
        <v>172128434</v>
      </c>
      <c r="L7559" s="286">
        <f>ROWS(K$5:K7559)</f>
        <v>7555</v>
      </c>
      <c r="M7559" s="286" t="str">
        <f>IF(I7559='5.1'!$E$5,TXM!L7559,"")</f>
        <v/>
      </c>
      <c r="N7559" t="str">
        <f>IFERROR(SMALL($M$5:$M$8000,ROWS($M$5:M7559)),"")</f>
        <v/>
      </c>
      <c r="P7559" t="s">
        <v>2054</v>
      </c>
    </row>
    <row r="7560" spans="1:16" ht="14.4" customHeight="1" x14ac:dyDescent="0.25">
      <c r="A7560" t="s">
        <v>2054</v>
      </c>
      <c r="I7560" s="285" t="s">
        <v>1879</v>
      </c>
      <c r="J7560" t="s">
        <v>762</v>
      </c>
      <c r="K7560" s="300">
        <v>27429353</v>
      </c>
      <c r="L7560" s="286">
        <f>ROWS(K$5:K7560)</f>
        <v>7556</v>
      </c>
      <c r="M7560" s="286" t="str">
        <f>IF(I7560='5.1'!$E$5,TXM!L7560,"")</f>
        <v/>
      </c>
      <c r="N7560" t="str">
        <f>IFERROR(SMALL($M$5:$M$8000,ROWS($M$5:M7560)),"")</f>
        <v/>
      </c>
      <c r="P7560" t="s">
        <v>2054</v>
      </c>
    </row>
    <row r="7561" spans="1:16" ht="14.4" customHeight="1" x14ac:dyDescent="0.25">
      <c r="A7561" t="s">
        <v>2054</v>
      </c>
      <c r="I7561" s="285" t="s">
        <v>1879</v>
      </c>
      <c r="J7561" t="s">
        <v>760</v>
      </c>
      <c r="K7561" s="300">
        <v>23001812</v>
      </c>
      <c r="L7561" s="286">
        <f>ROWS(K$5:K7561)</f>
        <v>7557</v>
      </c>
      <c r="M7561" s="286" t="str">
        <f>IF(I7561='5.1'!$E$5,TXM!L7561,"")</f>
        <v/>
      </c>
      <c r="N7561" t="str">
        <f>IFERROR(SMALL($M$5:$M$8000,ROWS($M$5:M7561)),"")</f>
        <v/>
      </c>
      <c r="P7561" t="s">
        <v>2054</v>
      </c>
    </row>
    <row r="7562" spans="1:16" ht="14.4" customHeight="1" x14ac:dyDescent="0.25">
      <c r="A7562" t="s">
        <v>2054</v>
      </c>
      <c r="I7562" s="285" t="s">
        <v>1879</v>
      </c>
      <c r="J7562" t="s">
        <v>734</v>
      </c>
      <c r="K7562" s="300">
        <v>17799489</v>
      </c>
      <c r="L7562" s="286">
        <f>ROWS(K$5:K7562)</f>
        <v>7558</v>
      </c>
      <c r="M7562" s="286" t="str">
        <f>IF(I7562='5.1'!$E$5,TXM!L7562,"")</f>
        <v/>
      </c>
      <c r="N7562" t="str">
        <f>IFERROR(SMALL($M$5:$M$8000,ROWS($M$5:M7562)),"")</f>
        <v/>
      </c>
      <c r="P7562" t="s">
        <v>2054</v>
      </c>
    </row>
    <row r="7563" spans="1:16" ht="14.4" customHeight="1" x14ac:dyDescent="0.25">
      <c r="A7563" t="s">
        <v>2054</v>
      </c>
      <c r="I7563" s="285" t="s">
        <v>1879</v>
      </c>
      <c r="J7563" t="s">
        <v>766</v>
      </c>
      <c r="K7563" s="300">
        <v>8512223</v>
      </c>
      <c r="L7563" s="286">
        <f>ROWS(K$5:K7563)</f>
        <v>7559</v>
      </c>
      <c r="M7563" s="286" t="str">
        <f>IF(I7563='5.1'!$E$5,TXM!L7563,"")</f>
        <v/>
      </c>
      <c r="N7563" t="str">
        <f>IFERROR(SMALL($M$5:$M$8000,ROWS($M$5:M7563)),"")</f>
        <v/>
      </c>
      <c r="P7563" t="s">
        <v>2054</v>
      </c>
    </row>
    <row r="7564" spans="1:16" ht="14.4" customHeight="1" x14ac:dyDescent="0.25">
      <c r="A7564" t="s">
        <v>2054</v>
      </c>
      <c r="I7564" s="285" t="s">
        <v>1879</v>
      </c>
      <c r="J7564" t="s">
        <v>106</v>
      </c>
      <c r="K7564" s="300">
        <v>7264103</v>
      </c>
      <c r="L7564" s="286">
        <f>ROWS(K$5:K7564)</f>
        <v>7560</v>
      </c>
      <c r="M7564" s="286" t="str">
        <f>IF(I7564='5.1'!$E$5,TXM!L7564,"")</f>
        <v/>
      </c>
      <c r="N7564" t="str">
        <f>IFERROR(SMALL($M$5:$M$8000,ROWS($M$5:M7564)),"")</f>
        <v/>
      </c>
      <c r="P7564" t="s">
        <v>2054</v>
      </c>
    </row>
    <row r="7565" spans="1:16" ht="14.4" customHeight="1" x14ac:dyDescent="0.25">
      <c r="A7565" t="s">
        <v>2054</v>
      </c>
      <c r="I7565" s="285" t="s">
        <v>1879</v>
      </c>
      <c r="J7565" t="s">
        <v>105</v>
      </c>
      <c r="K7565" s="300">
        <v>4466168</v>
      </c>
      <c r="L7565" s="286">
        <f>ROWS(K$5:K7565)</f>
        <v>7561</v>
      </c>
      <c r="M7565" s="286" t="str">
        <f>IF(I7565='5.1'!$E$5,TXM!L7565,"")</f>
        <v/>
      </c>
      <c r="N7565" t="str">
        <f>IFERROR(SMALL($M$5:$M$8000,ROWS($M$5:M7565)),"")</f>
        <v/>
      </c>
      <c r="P7565" t="s">
        <v>2054</v>
      </c>
    </row>
    <row r="7566" spans="1:16" ht="14.4" customHeight="1" x14ac:dyDescent="0.25">
      <c r="A7566" t="s">
        <v>2054</v>
      </c>
      <c r="I7566" s="285" t="s">
        <v>1879</v>
      </c>
      <c r="J7566" t="s">
        <v>108</v>
      </c>
      <c r="K7566" s="300">
        <v>2000925</v>
      </c>
      <c r="L7566" s="286">
        <f>ROWS(K$5:K7566)</f>
        <v>7562</v>
      </c>
      <c r="M7566" s="286" t="str">
        <f>IF(I7566='5.1'!$E$5,TXM!L7566,"")</f>
        <v/>
      </c>
      <c r="N7566" t="str">
        <f>IFERROR(SMALL($M$5:$M$8000,ROWS($M$5:M7566)),"")</f>
        <v/>
      </c>
      <c r="P7566" t="s">
        <v>2054</v>
      </c>
    </row>
    <row r="7567" spans="1:16" ht="14.4" customHeight="1" x14ac:dyDescent="0.25">
      <c r="A7567" t="s">
        <v>2054</v>
      </c>
      <c r="I7567" s="285" t="s">
        <v>1879</v>
      </c>
      <c r="J7567" t="s">
        <v>107</v>
      </c>
      <c r="K7567" s="300">
        <v>1734819</v>
      </c>
      <c r="L7567" s="286">
        <f>ROWS(K$5:K7567)</f>
        <v>7563</v>
      </c>
      <c r="M7567" s="286" t="str">
        <f>IF(I7567='5.1'!$E$5,TXM!L7567,"")</f>
        <v/>
      </c>
      <c r="N7567" t="str">
        <f>IFERROR(SMALL($M$5:$M$8000,ROWS($M$5:M7567)),"")</f>
        <v/>
      </c>
      <c r="P7567" t="s">
        <v>2054</v>
      </c>
    </row>
    <row r="7568" spans="1:16" ht="14.4" customHeight="1" x14ac:dyDescent="0.25">
      <c r="A7568" t="s">
        <v>2054</v>
      </c>
      <c r="I7568" s="285" t="s">
        <v>1879</v>
      </c>
      <c r="J7568" t="s">
        <v>810</v>
      </c>
      <c r="K7568" s="300">
        <v>1143558</v>
      </c>
      <c r="L7568" s="286">
        <f>ROWS(K$5:K7568)</f>
        <v>7564</v>
      </c>
      <c r="M7568" s="286" t="str">
        <f>IF(I7568='5.1'!$E$5,TXM!L7568,"")</f>
        <v/>
      </c>
      <c r="N7568" t="str">
        <f>IFERROR(SMALL($M$5:$M$8000,ROWS($M$5:M7568)),"")</f>
        <v/>
      </c>
      <c r="P7568" t="s">
        <v>2054</v>
      </c>
    </row>
    <row r="7569" spans="1:16" ht="14.4" customHeight="1" x14ac:dyDescent="0.25">
      <c r="A7569" t="s">
        <v>2054</v>
      </c>
      <c r="I7569" s="285" t="s">
        <v>1879</v>
      </c>
      <c r="J7569" t="s">
        <v>768</v>
      </c>
      <c r="K7569" s="300">
        <v>715255</v>
      </c>
      <c r="L7569" s="286">
        <f>ROWS(K$5:K7569)</f>
        <v>7565</v>
      </c>
      <c r="M7569" s="286" t="str">
        <f>IF(I7569='5.1'!$E$5,TXM!L7569,"")</f>
        <v/>
      </c>
      <c r="N7569" t="str">
        <f>IFERROR(SMALL($M$5:$M$8000,ROWS($M$5:M7569)),"")</f>
        <v/>
      </c>
      <c r="P7569" t="s">
        <v>2054</v>
      </c>
    </row>
    <row r="7570" spans="1:16" ht="14.4" customHeight="1" x14ac:dyDescent="0.25">
      <c r="A7570" t="s">
        <v>2054</v>
      </c>
      <c r="I7570" s="285" t="s">
        <v>1879</v>
      </c>
      <c r="J7570" t="s">
        <v>746</v>
      </c>
      <c r="K7570" s="300">
        <v>518160</v>
      </c>
      <c r="L7570" s="286">
        <f>ROWS(K$5:K7570)</f>
        <v>7566</v>
      </c>
      <c r="M7570" s="286" t="str">
        <f>IF(I7570='5.1'!$E$5,TXM!L7570,"")</f>
        <v/>
      </c>
      <c r="N7570" t="str">
        <f>IFERROR(SMALL($M$5:$M$8000,ROWS($M$5:M7570)),"")</f>
        <v/>
      </c>
      <c r="P7570" t="s">
        <v>2054</v>
      </c>
    </row>
    <row r="7571" spans="1:16" ht="14.4" customHeight="1" x14ac:dyDescent="0.25">
      <c r="A7571" t="s">
        <v>2054</v>
      </c>
      <c r="I7571" s="285" t="s">
        <v>1879</v>
      </c>
      <c r="J7571" t="s">
        <v>754</v>
      </c>
      <c r="K7571" s="300">
        <v>407742</v>
      </c>
      <c r="L7571" s="286">
        <f>ROWS(K$5:K7571)</f>
        <v>7567</v>
      </c>
      <c r="M7571" s="286" t="str">
        <f>IF(I7571='5.1'!$E$5,TXM!L7571,"")</f>
        <v/>
      </c>
      <c r="N7571" t="str">
        <f>IFERROR(SMALL($M$5:$M$8000,ROWS($M$5:M7571)),"")</f>
        <v/>
      </c>
      <c r="P7571" t="s">
        <v>2054</v>
      </c>
    </row>
    <row r="7572" spans="1:16" ht="14.4" customHeight="1" x14ac:dyDescent="0.25">
      <c r="A7572" t="s">
        <v>2054</v>
      </c>
      <c r="I7572" s="285" t="s">
        <v>1879</v>
      </c>
      <c r="J7572" t="s">
        <v>1082</v>
      </c>
      <c r="K7572" s="300">
        <v>256610</v>
      </c>
      <c r="L7572" s="286">
        <f>ROWS(K$5:K7572)</f>
        <v>7568</v>
      </c>
      <c r="M7572" s="286" t="str">
        <f>IF(I7572='5.1'!$E$5,TXM!L7572,"")</f>
        <v/>
      </c>
      <c r="N7572" t="str">
        <f>IFERROR(SMALL($M$5:$M$8000,ROWS($M$5:M7572)),"")</f>
        <v/>
      </c>
      <c r="P7572" t="s">
        <v>2054</v>
      </c>
    </row>
    <row r="7573" spans="1:16" ht="14.4" customHeight="1" x14ac:dyDescent="0.25">
      <c r="A7573" t="s">
        <v>2054</v>
      </c>
      <c r="I7573" s="285" t="s">
        <v>1879</v>
      </c>
      <c r="J7573" t="s">
        <v>808</v>
      </c>
      <c r="K7573" s="300">
        <v>145146</v>
      </c>
      <c r="L7573" s="286">
        <f>ROWS(K$5:K7573)</f>
        <v>7569</v>
      </c>
      <c r="M7573" s="286" t="str">
        <f>IF(I7573='5.1'!$E$5,TXM!L7573,"")</f>
        <v/>
      </c>
      <c r="N7573" t="str">
        <f>IFERROR(SMALL($M$5:$M$8000,ROWS($M$5:M7573)),"")</f>
        <v/>
      </c>
      <c r="P7573" t="s">
        <v>2054</v>
      </c>
    </row>
    <row r="7574" spans="1:16" ht="14.4" customHeight="1" x14ac:dyDescent="0.25">
      <c r="A7574" t="s">
        <v>2054</v>
      </c>
      <c r="I7574" s="285" t="s">
        <v>1879</v>
      </c>
      <c r="J7574" t="s">
        <v>806</v>
      </c>
      <c r="K7574" s="300">
        <v>143507</v>
      </c>
      <c r="L7574" s="286">
        <f>ROWS(K$5:K7574)</f>
        <v>7570</v>
      </c>
      <c r="M7574" s="286" t="str">
        <f>IF(I7574='5.1'!$E$5,TXM!L7574,"")</f>
        <v/>
      </c>
      <c r="N7574" t="str">
        <f>IFERROR(SMALL($M$5:$M$8000,ROWS($M$5:M7574)),"")</f>
        <v/>
      </c>
      <c r="P7574" t="s">
        <v>2054</v>
      </c>
    </row>
    <row r="7575" spans="1:16" ht="14.4" customHeight="1" x14ac:dyDescent="0.25">
      <c r="A7575" t="s">
        <v>2054</v>
      </c>
      <c r="I7575" s="285" t="s">
        <v>1879</v>
      </c>
      <c r="J7575" t="s">
        <v>118</v>
      </c>
      <c r="K7575" s="300">
        <v>135709</v>
      </c>
      <c r="L7575" s="286">
        <f>ROWS(K$5:K7575)</f>
        <v>7571</v>
      </c>
      <c r="M7575" s="286" t="str">
        <f>IF(I7575='5.1'!$E$5,TXM!L7575,"")</f>
        <v/>
      </c>
      <c r="N7575" t="str">
        <f>IFERROR(SMALL($M$5:$M$8000,ROWS($M$5:M7575)),"")</f>
        <v/>
      </c>
      <c r="P7575" t="s">
        <v>2054</v>
      </c>
    </row>
    <row r="7576" spans="1:16" ht="14.4" customHeight="1" x14ac:dyDescent="0.25">
      <c r="A7576" t="s">
        <v>2054</v>
      </c>
      <c r="I7576" s="285" t="s">
        <v>1879</v>
      </c>
      <c r="J7576" t="s">
        <v>1097</v>
      </c>
      <c r="K7576" s="300">
        <v>88666</v>
      </c>
      <c r="L7576" s="286">
        <f>ROWS(K$5:K7576)</f>
        <v>7572</v>
      </c>
      <c r="M7576" s="286" t="str">
        <f>IF(I7576='5.1'!$E$5,TXM!L7576,"")</f>
        <v/>
      </c>
      <c r="N7576" t="str">
        <f>IFERROR(SMALL($M$5:$M$8000,ROWS($M$5:M7576)),"")</f>
        <v/>
      </c>
      <c r="P7576" t="s">
        <v>2054</v>
      </c>
    </row>
    <row r="7577" spans="1:16" ht="14.4" customHeight="1" x14ac:dyDescent="0.25">
      <c r="A7577" t="s">
        <v>2054</v>
      </c>
      <c r="I7577" s="285" t="s">
        <v>1879</v>
      </c>
      <c r="J7577" t="s">
        <v>1081</v>
      </c>
      <c r="K7577" s="300">
        <v>55869</v>
      </c>
      <c r="L7577" s="286">
        <f>ROWS(K$5:K7577)</f>
        <v>7573</v>
      </c>
      <c r="M7577" s="286" t="str">
        <f>IF(I7577='5.1'!$E$5,TXM!L7577,"")</f>
        <v/>
      </c>
      <c r="N7577" t="str">
        <f>IFERROR(SMALL($M$5:$M$8000,ROWS($M$5:M7577)),"")</f>
        <v/>
      </c>
      <c r="P7577" t="s">
        <v>2054</v>
      </c>
    </row>
    <row r="7578" spans="1:16" ht="14.4" customHeight="1" x14ac:dyDescent="0.25">
      <c r="A7578" t="s">
        <v>2054</v>
      </c>
      <c r="I7578" s="285" t="s">
        <v>1879</v>
      </c>
      <c r="J7578" t="s">
        <v>1093</v>
      </c>
      <c r="K7578" s="300">
        <v>54996</v>
      </c>
      <c r="L7578" s="286">
        <f>ROWS(K$5:K7578)</f>
        <v>7574</v>
      </c>
      <c r="M7578" s="286" t="str">
        <f>IF(I7578='5.1'!$E$5,TXM!L7578,"")</f>
        <v/>
      </c>
      <c r="N7578" t="str">
        <f>IFERROR(SMALL($M$5:$M$8000,ROWS($M$5:M7578)),"")</f>
        <v/>
      </c>
      <c r="P7578" t="s">
        <v>2054</v>
      </c>
    </row>
    <row r="7579" spans="1:16" ht="14.4" customHeight="1" x14ac:dyDescent="0.25">
      <c r="A7579" t="s">
        <v>2054</v>
      </c>
      <c r="I7579" s="285" t="s">
        <v>1879</v>
      </c>
      <c r="J7579" t="s">
        <v>1080</v>
      </c>
      <c r="K7579" s="300">
        <v>43392</v>
      </c>
      <c r="L7579" s="286">
        <f>ROWS(K$5:K7579)</f>
        <v>7575</v>
      </c>
      <c r="M7579" s="286" t="str">
        <f>IF(I7579='5.1'!$E$5,TXM!L7579,"")</f>
        <v/>
      </c>
      <c r="N7579" t="str">
        <f>IFERROR(SMALL($M$5:$M$8000,ROWS($M$5:M7579)),"")</f>
        <v/>
      </c>
      <c r="P7579" t="s">
        <v>2054</v>
      </c>
    </row>
    <row r="7580" spans="1:16" ht="14.4" customHeight="1" x14ac:dyDescent="0.25">
      <c r="A7580" t="s">
        <v>2054</v>
      </c>
      <c r="I7580" s="285" t="s">
        <v>1879</v>
      </c>
      <c r="J7580" t="s">
        <v>802</v>
      </c>
      <c r="K7580" s="300">
        <v>41118</v>
      </c>
      <c r="L7580" s="286">
        <f>ROWS(K$5:K7580)</f>
        <v>7576</v>
      </c>
      <c r="M7580" s="286" t="str">
        <f>IF(I7580='5.1'!$E$5,TXM!L7580,"")</f>
        <v/>
      </c>
      <c r="N7580" t="str">
        <f>IFERROR(SMALL($M$5:$M$8000,ROWS($M$5:M7580)),"")</f>
        <v/>
      </c>
      <c r="P7580" t="s">
        <v>2054</v>
      </c>
    </row>
    <row r="7581" spans="1:16" ht="14.4" customHeight="1" x14ac:dyDescent="0.25">
      <c r="A7581" t="s">
        <v>2054</v>
      </c>
      <c r="I7581" s="285" t="s">
        <v>1879</v>
      </c>
      <c r="J7581" t="s">
        <v>1096</v>
      </c>
      <c r="K7581" s="300">
        <v>40851</v>
      </c>
      <c r="L7581" s="286">
        <f>ROWS(K$5:K7581)</f>
        <v>7577</v>
      </c>
      <c r="M7581" s="286" t="str">
        <f>IF(I7581='5.1'!$E$5,TXM!L7581,"")</f>
        <v/>
      </c>
      <c r="N7581" t="str">
        <f>IFERROR(SMALL($M$5:$M$8000,ROWS($M$5:M7581)),"")</f>
        <v/>
      </c>
      <c r="P7581" t="s">
        <v>2054</v>
      </c>
    </row>
    <row r="7582" spans="1:16" ht="14.4" customHeight="1" x14ac:dyDescent="0.25">
      <c r="A7582" t="s">
        <v>2054</v>
      </c>
      <c r="I7582" s="285" t="s">
        <v>1879</v>
      </c>
      <c r="J7582" t="s">
        <v>1084</v>
      </c>
      <c r="K7582" s="300">
        <v>36904</v>
      </c>
      <c r="L7582" s="286">
        <f>ROWS(K$5:K7582)</f>
        <v>7578</v>
      </c>
      <c r="M7582" s="286" t="str">
        <f>IF(I7582='5.1'!$E$5,TXM!L7582,"")</f>
        <v/>
      </c>
      <c r="N7582" t="str">
        <f>IFERROR(SMALL($M$5:$M$8000,ROWS($M$5:M7582)),"")</f>
        <v/>
      </c>
      <c r="P7582" t="s">
        <v>2054</v>
      </c>
    </row>
    <row r="7583" spans="1:16" ht="14.4" customHeight="1" x14ac:dyDescent="0.25">
      <c r="A7583" t="s">
        <v>2054</v>
      </c>
      <c r="I7583" s="285" t="s">
        <v>1879</v>
      </c>
      <c r="J7583" t="s">
        <v>723</v>
      </c>
      <c r="K7583" s="300">
        <v>33570</v>
      </c>
      <c r="L7583" s="286">
        <f>ROWS(K$5:K7583)</f>
        <v>7579</v>
      </c>
      <c r="M7583" s="286" t="str">
        <f>IF(I7583='5.1'!$E$5,TXM!L7583,"")</f>
        <v/>
      </c>
      <c r="N7583" t="str">
        <f>IFERROR(SMALL($M$5:$M$8000,ROWS($M$5:M7583)),"")</f>
        <v/>
      </c>
      <c r="P7583" t="s">
        <v>2054</v>
      </c>
    </row>
    <row r="7584" spans="1:16" ht="14.4" customHeight="1" x14ac:dyDescent="0.25">
      <c r="A7584" t="s">
        <v>2054</v>
      </c>
      <c r="I7584" s="285" t="s">
        <v>1879</v>
      </c>
      <c r="J7584" t="s">
        <v>764</v>
      </c>
      <c r="K7584" s="300">
        <v>29050</v>
      </c>
      <c r="L7584" s="286">
        <f>ROWS(K$5:K7584)</f>
        <v>7580</v>
      </c>
      <c r="M7584" s="286" t="str">
        <f>IF(I7584='5.1'!$E$5,TXM!L7584,"")</f>
        <v/>
      </c>
      <c r="N7584" t="str">
        <f>IFERROR(SMALL($M$5:$M$8000,ROWS($M$5:M7584)),"")</f>
        <v/>
      </c>
      <c r="P7584" t="s">
        <v>2054</v>
      </c>
    </row>
    <row r="7585" spans="1:16" ht="14.4" customHeight="1" x14ac:dyDescent="0.25">
      <c r="A7585" t="s">
        <v>2054</v>
      </c>
      <c r="I7585" s="285" t="s">
        <v>1879</v>
      </c>
      <c r="J7585" t="s">
        <v>1088</v>
      </c>
      <c r="K7585" s="300">
        <v>20549</v>
      </c>
      <c r="L7585" s="286">
        <f>ROWS(K$5:K7585)</f>
        <v>7581</v>
      </c>
      <c r="M7585" s="286" t="str">
        <f>IF(I7585='5.1'!$E$5,TXM!L7585,"")</f>
        <v/>
      </c>
      <c r="N7585" t="str">
        <f>IFERROR(SMALL($M$5:$M$8000,ROWS($M$5:M7585)),"")</f>
        <v/>
      </c>
      <c r="P7585" t="s">
        <v>2054</v>
      </c>
    </row>
    <row r="7586" spans="1:16" ht="14.4" customHeight="1" x14ac:dyDescent="0.25">
      <c r="A7586" t="s">
        <v>2054</v>
      </c>
      <c r="I7586" s="285" t="s">
        <v>1879</v>
      </c>
      <c r="J7586" t="s">
        <v>790</v>
      </c>
      <c r="K7586" s="300">
        <v>17086</v>
      </c>
      <c r="L7586" s="286">
        <f>ROWS(K$5:K7586)</f>
        <v>7582</v>
      </c>
      <c r="M7586" s="286" t="str">
        <f>IF(I7586='5.1'!$E$5,TXM!L7586,"")</f>
        <v/>
      </c>
      <c r="N7586" t="str">
        <f>IFERROR(SMALL($M$5:$M$8000,ROWS($M$5:M7586)),"")</f>
        <v/>
      </c>
      <c r="P7586" t="s">
        <v>2054</v>
      </c>
    </row>
    <row r="7587" spans="1:16" ht="14.4" customHeight="1" x14ac:dyDescent="0.25">
      <c r="A7587" t="s">
        <v>2054</v>
      </c>
      <c r="I7587" s="285" t="s">
        <v>1879</v>
      </c>
      <c r="J7587" t="s">
        <v>1087</v>
      </c>
      <c r="K7587" s="300">
        <v>10585</v>
      </c>
      <c r="L7587" s="286">
        <f>ROWS(K$5:K7587)</f>
        <v>7583</v>
      </c>
      <c r="M7587" s="286" t="str">
        <f>IF(I7587='5.1'!$E$5,TXM!L7587,"")</f>
        <v/>
      </c>
      <c r="N7587" t="str">
        <f>IFERROR(SMALL($M$5:$M$8000,ROWS($M$5:M7587)),"")</f>
        <v/>
      </c>
      <c r="P7587" t="s">
        <v>2054</v>
      </c>
    </row>
    <row r="7588" spans="1:16" ht="14.4" customHeight="1" x14ac:dyDescent="0.25">
      <c r="A7588" t="s">
        <v>2054</v>
      </c>
      <c r="I7588" s="285" t="s">
        <v>1879</v>
      </c>
      <c r="J7588" t="s">
        <v>110</v>
      </c>
      <c r="K7588" s="300">
        <v>9190</v>
      </c>
      <c r="L7588" s="286">
        <f>ROWS(K$5:K7588)</f>
        <v>7584</v>
      </c>
      <c r="M7588" s="286" t="str">
        <f>IF(I7588='5.1'!$E$5,TXM!L7588,"")</f>
        <v/>
      </c>
      <c r="N7588" t="str">
        <f>IFERROR(SMALL($M$5:$M$8000,ROWS($M$5:M7588)),"")</f>
        <v/>
      </c>
      <c r="P7588" t="s">
        <v>2054</v>
      </c>
    </row>
    <row r="7589" spans="1:16" ht="14.4" customHeight="1" x14ac:dyDescent="0.25">
      <c r="A7589" t="s">
        <v>2054</v>
      </c>
      <c r="I7589" s="285" t="s">
        <v>1879</v>
      </c>
      <c r="J7589" t="s">
        <v>780</v>
      </c>
      <c r="K7589" s="300">
        <v>8485</v>
      </c>
      <c r="L7589" s="286">
        <f>ROWS(K$5:K7589)</f>
        <v>7585</v>
      </c>
      <c r="M7589" s="286" t="str">
        <f>IF(I7589='5.1'!$E$5,TXM!L7589,"")</f>
        <v/>
      </c>
      <c r="N7589" t="str">
        <f>IFERROR(SMALL($M$5:$M$8000,ROWS($M$5:M7589)),"")</f>
        <v/>
      </c>
      <c r="P7589" t="s">
        <v>2054</v>
      </c>
    </row>
    <row r="7590" spans="1:16" ht="14.4" customHeight="1" x14ac:dyDescent="0.25">
      <c r="A7590" t="s">
        <v>2054</v>
      </c>
      <c r="I7590" s="285" t="s">
        <v>1879</v>
      </c>
      <c r="J7590" t="s">
        <v>821</v>
      </c>
      <c r="K7590" s="300">
        <v>7522</v>
      </c>
      <c r="L7590" s="286">
        <f>ROWS(K$5:K7590)</f>
        <v>7586</v>
      </c>
      <c r="M7590" s="286" t="str">
        <f>IF(I7590='5.1'!$E$5,TXM!L7590,"")</f>
        <v/>
      </c>
      <c r="N7590" t="str">
        <f>IFERROR(SMALL($M$5:$M$8000,ROWS($M$5:M7590)),"")</f>
        <v/>
      </c>
      <c r="P7590" t="s">
        <v>2054</v>
      </c>
    </row>
    <row r="7591" spans="1:16" ht="14.4" customHeight="1" x14ac:dyDescent="0.25">
      <c r="A7591" t="s">
        <v>2054</v>
      </c>
      <c r="I7591" s="285" t="s">
        <v>1879</v>
      </c>
      <c r="J7591" t="s">
        <v>776</v>
      </c>
      <c r="K7591" s="300">
        <v>6585</v>
      </c>
      <c r="L7591" s="286">
        <f>ROWS(K$5:K7591)</f>
        <v>7587</v>
      </c>
      <c r="M7591" s="286" t="str">
        <f>IF(I7591='5.1'!$E$5,TXM!L7591,"")</f>
        <v/>
      </c>
      <c r="N7591" t="str">
        <f>IFERROR(SMALL($M$5:$M$8000,ROWS($M$5:M7591)),"")</f>
        <v/>
      </c>
      <c r="P7591" t="s">
        <v>2054</v>
      </c>
    </row>
    <row r="7592" spans="1:16" ht="14.4" customHeight="1" x14ac:dyDescent="0.25">
      <c r="A7592" t="s">
        <v>2054</v>
      </c>
      <c r="I7592" s="285" t="s">
        <v>1879</v>
      </c>
      <c r="J7592" t="s">
        <v>750</v>
      </c>
      <c r="K7592" s="300">
        <v>5904</v>
      </c>
      <c r="L7592" s="286">
        <f>ROWS(K$5:K7592)</f>
        <v>7588</v>
      </c>
      <c r="M7592" s="286" t="str">
        <f>IF(I7592='5.1'!$E$5,TXM!L7592,"")</f>
        <v/>
      </c>
      <c r="N7592" t="str">
        <f>IFERROR(SMALL($M$5:$M$8000,ROWS($M$5:M7592)),"")</f>
        <v/>
      </c>
      <c r="P7592" t="s">
        <v>2054</v>
      </c>
    </row>
    <row r="7593" spans="1:16" ht="14.4" customHeight="1" x14ac:dyDescent="0.25">
      <c r="A7593" t="s">
        <v>2054</v>
      </c>
      <c r="I7593" s="285" t="s">
        <v>1879</v>
      </c>
      <c r="J7593" t="s">
        <v>1086</v>
      </c>
      <c r="K7593" s="300">
        <v>3566</v>
      </c>
      <c r="L7593" s="286">
        <f>ROWS(K$5:K7593)</f>
        <v>7589</v>
      </c>
      <c r="M7593" s="286" t="str">
        <f>IF(I7593='5.1'!$E$5,TXM!L7593,"")</f>
        <v/>
      </c>
      <c r="N7593" t="str">
        <f>IFERROR(SMALL($M$5:$M$8000,ROWS($M$5:M7593)),"")</f>
        <v/>
      </c>
      <c r="P7593" t="s">
        <v>2054</v>
      </c>
    </row>
    <row r="7594" spans="1:16" ht="14.4" customHeight="1" x14ac:dyDescent="0.25">
      <c r="A7594" t="s">
        <v>2054</v>
      </c>
      <c r="I7594" s="285" t="s">
        <v>1879</v>
      </c>
      <c r="J7594" t="s">
        <v>1090</v>
      </c>
      <c r="K7594" s="300">
        <v>2778</v>
      </c>
      <c r="L7594" s="286">
        <f>ROWS(K$5:K7594)</f>
        <v>7590</v>
      </c>
      <c r="M7594" s="286" t="str">
        <f>IF(I7594='5.1'!$E$5,TXM!L7594,"")</f>
        <v/>
      </c>
      <c r="N7594" t="str">
        <f>IFERROR(SMALL($M$5:$M$8000,ROWS($M$5:M7594)),"")</f>
        <v/>
      </c>
      <c r="P7594" t="s">
        <v>2054</v>
      </c>
    </row>
    <row r="7595" spans="1:16" ht="14.4" customHeight="1" x14ac:dyDescent="0.25">
      <c r="A7595" t="s">
        <v>2054</v>
      </c>
      <c r="I7595" s="285" t="s">
        <v>1879</v>
      </c>
      <c r="J7595" t="s">
        <v>772</v>
      </c>
      <c r="K7595" s="300">
        <v>2125</v>
      </c>
      <c r="L7595" s="286">
        <f>ROWS(K$5:K7595)</f>
        <v>7591</v>
      </c>
      <c r="M7595" s="286" t="str">
        <f>IF(I7595='5.1'!$E$5,TXM!L7595,"")</f>
        <v/>
      </c>
      <c r="N7595" t="str">
        <f>IFERROR(SMALL($M$5:$M$8000,ROWS($M$5:M7595)),"")</f>
        <v/>
      </c>
      <c r="P7595" t="s">
        <v>2054</v>
      </c>
    </row>
    <row r="7596" spans="1:16" ht="14.4" customHeight="1" x14ac:dyDescent="0.25">
      <c r="A7596" t="s">
        <v>2054</v>
      </c>
      <c r="I7596" s="285" t="s">
        <v>1879</v>
      </c>
      <c r="J7596" t="s">
        <v>752</v>
      </c>
      <c r="K7596" s="300">
        <v>1592</v>
      </c>
      <c r="L7596" s="286">
        <f>ROWS(K$5:K7596)</f>
        <v>7592</v>
      </c>
      <c r="M7596" s="286" t="str">
        <f>IF(I7596='5.1'!$E$5,TXM!L7596,"")</f>
        <v/>
      </c>
      <c r="N7596" t="str">
        <f>IFERROR(SMALL($M$5:$M$8000,ROWS($M$5:M7596)),"")</f>
        <v/>
      </c>
      <c r="P7596" t="s">
        <v>2054</v>
      </c>
    </row>
    <row r="7597" spans="1:16" ht="14.4" customHeight="1" x14ac:dyDescent="0.25">
      <c r="A7597" t="s">
        <v>2054</v>
      </c>
      <c r="I7597" s="285" t="s">
        <v>1879</v>
      </c>
      <c r="J7597" t="s">
        <v>804</v>
      </c>
      <c r="K7597" s="300">
        <v>851</v>
      </c>
      <c r="L7597" s="286">
        <f>ROWS(K$5:K7597)</f>
        <v>7593</v>
      </c>
      <c r="M7597" s="286" t="str">
        <f>IF(I7597='5.1'!$E$5,TXM!L7597,"")</f>
        <v/>
      </c>
      <c r="N7597" t="str">
        <f>IFERROR(SMALL($M$5:$M$8000,ROWS($M$5:M7597)),"")</f>
        <v/>
      </c>
      <c r="P7597" t="s">
        <v>2054</v>
      </c>
    </row>
    <row r="7598" spans="1:16" ht="14.4" customHeight="1" x14ac:dyDescent="0.25">
      <c r="A7598" t="s">
        <v>2054</v>
      </c>
      <c r="I7598" s="285" t="s">
        <v>1879</v>
      </c>
      <c r="J7598" t="s">
        <v>784</v>
      </c>
      <c r="K7598" s="300">
        <v>111</v>
      </c>
      <c r="L7598" s="286">
        <f>ROWS(K$5:K7598)</f>
        <v>7594</v>
      </c>
      <c r="M7598" s="286" t="str">
        <f>IF(I7598='5.1'!$E$5,TXM!L7598,"")</f>
        <v/>
      </c>
      <c r="N7598" t="str">
        <f>IFERROR(SMALL($M$5:$M$8000,ROWS($M$5:M7598)),"")</f>
        <v/>
      </c>
      <c r="P7598" t="s">
        <v>2054</v>
      </c>
    </row>
    <row r="7599" spans="1:16" ht="14.4" customHeight="1" x14ac:dyDescent="0.25">
      <c r="A7599" t="s">
        <v>2054</v>
      </c>
      <c r="I7599" s="285" t="s">
        <v>1879</v>
      </c>
      <c r="J7599" t="s">
        <v>119</v>
      </c>
      <c r="K7599" s="300">
        <v>43</v>
      </c>
      <c r="L7599" s="286">
        <f>ROWS(K$5:K7599)</f>
        <v>7595</v>
      </c>
      <c r="M7599" s="286" t="str">
        <f>IF(I7599='5.1'!$E$5,TXM!L7599,"")</f>
        <v/>
      </c>
      <c r="N7599" t="str">
        <f>IFERROR(SMALL($M$5:$M$8000,ROWS($M$5:M7599)),"")</f>
        <v/>
      </c>
      <c r="P7599" t="s">
        <v>2054</v>
      </c>
    </row>
    <row r="7600" spans="1:16" ht="14.4" customHeight="1" x14ac:dyDescent="0.25">
      <c r="A7600" t="s">
        <v>2054</v>
      </c>
      <c r="I7600" s="285" t="s">
        <v>1879</v>
      </c>
      <c r="J7600" t="s">
        <v>1098</v>
      </c>
      <c r="K7600" s="300">
        <v>8</v>
      </c>
      <c r="L7600" s="286">
        <f>ROWS(K$5:K7600)</f>
        <v>7596</v>
      </c>
      <c r="M7600" s="286" t="str">
        <f>IF(I7600='5.1'!$E$5,TXM!L7600,"")</f>
        <v/>
      </c>
      <c r="N7600" t="str">
        <f>IFERROR(SMALL($M$5:$M$8000,ROWS($M$5:M7600)),"")</f>
        <v/>
      </c>
      <c r="P7600" t="s">
        <v>2054</v>
      </c>
    </row>
    <row r="7601" spans="1:16" ht="14.4" customHeight="1" x14ac:dyDescent="0.25">
      <c r="A7601" t="s">
        <v>2054</v>
      </c>
      <c r="I7601" s="285" t="s">
        <v>2104</v>
      </c>
      <c r="J7601" t="s">
        <v>762</v>
      </c>
      <c r="K7601" s="300">
        <v>12192</v>
      </c>
      <c r="L7601" s="286">
        <f>ROWS(K$5:K7601)</f>
        <v>7597</v>
      </c>
      <c r="M7601" s="286" t="str">
        <f>IF(I7601='5.1'!$E$5,TXM!L7601,"")</f>
        <v/>
      </c>
      <c r="N7601" t="str">
        <f>IFERROR(SMALL($M$5:$M$8000,ROWS($M$5:M7601)),"")</f>
        <v/>
      </c>
      <c r="P7601" t="s">
        <v>2054</v>
      </c>
    </row>
    <row r="7602" spans="1:16" ht="14.4" customHeight="1" x14ac:dyDescent="0.25">
      <c r="A7602" t="s">
        <v>2054</v>
      </c>
      <c r="I7602" s="285" t="s">
        <v>2104</v>
      </c>
      <c r="J7602" t="s">
        <v>784</v>
      </c>
      <c r="K7602" s="300">
        <v>3361</v>
      </c>
      <c r="L7602" s="286">
        <f>ROWS(K$5:K7602)</f>
        <v>7598</v>
      </c>
      <c r="M7602" s="286" t="str">
        <f>IF(I7602='5.1'!$E$5,TXM!L7602,"")</f>
        <v/>
      </c>
      <c r="N7602" t="str">
        <f>IFERROR(SMALL($M$5:$M$8000,ROWS($M$5:M7602)),"")</f>
        <v/>
      </c>
      <c r="P7602" t="s">
        <v>2054</v>
      </c>
    </row>
    <row r="7603" spans="1:16" ht="14.4" customHeight="1" x14ac:dyDescent="0.25">
      <c r="A7603" t="s">
        <v>2054</v>
      </c>
      <c r="I7603" s="285" t="s">
        <v>2051</v>
      </c>
      <c r="J7603" t="s">
        <v>1082</v>
      </c>
      <c r="K7603" s="300">
        <v>17909661</v>
      </c>
      <c r="L7603" s="286">
        <f>ROWS(K$5:K7603)</f>
        <v>7599</v>
      </c>
      <c r="M7603" s="286" t="str">
        <f>IF(I7603='5.1'!$E$5,TXM!L7603,"")</f>
        <v/>
      </c>
      <c r="N7603" t="str">
        <f>IFERROR(SMALL($M$5:$M$8000,ROWS($M$5:M7603)),"")</f>
        <v/>
      </c>
      <c r="P7603" t="s">
        <v>2054</v>
      </c>
    </row>
    <row r="7604" spans="1:16" ht="14.4" customHeight="1" x14ac:dyDescent="0.25">
      <c r="A7604" t="s">
        <v>2054</v>
      </c>
      <c r="I7604" s="285" t="s">
        <v>2051</v>
      </c>
      <c r="J7604" t="s">
        <v>106</v>
      </c>
      <c r="K7604" s="300">
        <v>3595260</v>
      </c>
      <c r="L7604" s="286">
        <f>ROWS(K$5:K7604)</f>
        <v>7600</v>
      </c>
      <c r="M7604" s="286" t="str">
        <f>IF(I7604='5.1'!$E$5,TXM!L7604,"")</f>
        <v/>
      </c>
      <c r="N7604" t="str">
        <f>IFERROR(SMALL($M$5:$M$8000,ROWS($M$5:M7604)),"")</f>
        <v/>
      </c>
      <c r="P7604" t="s">
        <v>2054</v>
      </c>
    </row>
    <row r="7605" spans="1:16" ht="14.4" customHeight="1" x14ac:dyDescent="0.25">
      <c r="A7605" t="s">
        <v>2054</v>
      </c>
      <c r="I7605" s="285" t="s">
        <v>2051</v>
      </c>
      <c r="J7605" t="s">
        <v>806</v>
      </c>
      <c r="K7605" s="300">
        <v>276868</v>
      </c>
      <c r="L7605" s="286">
        <f>ROWS(K$5:K7605)</f>
        <v>7601</v>
      </c>
      <c r="M7605" s="286" t="str">
        <f>IF(I7605='5.1'!$E$5,TXM!L7605,"")</f>
        <v/>
      </c>
      <c r="N7605" t="str">
        <f>IFERROR(SMALL($M$5:$M$8000,ROWS($M$5:M7605)),"")</f>
        <v/>
      </c>
      <c r="P7605" t="s">
        <v>2054</v>
      </c>
    </row>
    <row r="7606" spans="1:16" ht="14.4" customHeight="1" x14ac:dyDescent="0.25">
      <c r="A7606" t="s">
        <v>2054</v>
      </c>
      <c r="I7606" s="285" t="s">
        <v>2051</v>
      </c>
      <c r="J7606" t="s">
        <v>780</v>
      </c>
      <c r="K7606" s="300">
        <v>179357</v>
      </c>
      <c r="L7606" s="286">
        <f>ROWS(K$5:K7606)</f>
        <v>7602</v>
      </c>
      <c r="M7606" s="286" t="str">
        <f>IF(I7606='5.1'!$E$5,TXM!L7606,"")</f>
        <v/>
      </c>
      <c r="N7606" t="str">
        <f>IFERROR(SMALL($M$5:$M$8000,ROWS($M$5:M7606)),"")</f>
        <v/>
      </c>
      <c r="P7606" t="s">
        <v>2054</v>
      </c>
    </row>
    <row r="7607" spans="1:16" ht="14.4" customHeight="1" x14ac:dyDescent="0.25">
      <c r="A7607" t="s">
        <v>2054</v>
      </c>
      <c r="I7607" s="285" t="s">
        <v>2051</v>
      </c>
      <c r="J7607" t="s">
        <v>1087</v>
      </c>
      <c r="K7607" s="300">
        <v>101101</v>
      </c>
      <c r="L7607" s="286">
        <f>ROWS(K$5:K7607)</f>
        <v>7603</v>
      </c>
      <c r="M7607" s="286" t="str">
        <f>IF(I7607='5.1'!$E$5,TXM!L7607,"")</f>
        <v/>
      </c>
      <c r="N7607" t="str">
        <f>IFERROR(SMALL($M$5:$M$8000,ROWS($M$5:M7607)),"")</f>
        <v/>
      </c>
      <c r="P7607" t="s">
        <v>2054</v>
      </c>
    </row>
    <row r="7608" spans="1:16" ht="14.4" customHeight="1" x14ac:dyDescent="0.25">
      <c r="A7608" t="s">
        <v>2054</v>
      </c>
      <c r="I7608" s="285" t="s">
        <v>2051</v>
      </c>
      <c r="J7608" t="s">
        <v>1086</v>
      </c>
      <c r="K7608" s="300">
        <v>98621</v>
      </c>
      <c r="L7608" s="286">
        <f>ROWS(K$5:K7608)</f>
        <v>7604</v>
      </c>
      <c r="M7608" s="286" t="str">
        <f>IF(I7608='5.1'!$E$5,TXM!L7608,"")</f>
        <v/>
      </c>
      <c r="N7608" t="str">
        <f>IFERROR(SMALL($M$5:$M$8000,ROWS($M$5:M7608)),"")</f>
        <v/>
      </c>
      <c r="P7608" t="s">
        <v>2054</v>
      </c>
    </row>
    <row r="7609" spans="1:16" ht="14.4" customHeight="1" x14ac:dyDescent="0.25">
      <c r="A7609" t="s">
        <v>2054</v>
      </c>
      <c r="I7609" s="285" t="s">
        <v>2051</v>
      </c>
      <c r="J7609" t="s">
        <v>1080</v>
      </c>
      <c r="K7609" s="300">
        <v>63625</v>
      </c>
      <c r="L7609" s="286">
        <f>ROWS(K$5:K7609)</f>
        <v>7605</v>
      </c>
      <c r="M7609" s="286" t="str">
        <f>IF(I7609='5.1'!$E$5,TXM!L7609,"")</f>
        <v/>
      </c>
      <c r="N7609" t="str">
        <f>IFERROR(SMALL($M$5:$M$8000,ROWS($M$5:M7609)),"")</f>
        <v/>
      </c>
      <c r="P7609" t="s">
        <v>2054</v>
      </c>
    </row>
    <row r="7610" spans="1:16" ht="14.4" customHeight="1" x14ac:dyDescent="0.25">
      <c r="A7610" t="s">
        <v>2054</v>
      </c>
      <c r="I7610" s="285" t="s">
        <v>2051</v>
      </c>
      <c r="J7610" t="s">
        <v>1096</v>
      </c>
      <c r="K7610" s="300">
        <v>34611</v>
      </c>
      <c r="L7610" s="286">
        <f>ROWS(K$5:K7610)</f>
        <v>7606</v>
      </c>
      <c r="M7610" s="286" t="str">
        <f>IF(I7610='5.1'!$E$5,TXM!L7610,"")</f>
        <v/>
      </c>
      <c r="N7610" t="str">
        <f>IFERROR(SMALL($M$5:$M$8000,ROWS($M$5:M7610)),"")</f>
        <v/>
      </c>
      <c r="P7610" t="s">
        <v>2054</v>
      </c>
    </row>
    <row r="7611" spans="1:16" ht="14.4" customHeight="1" x14ac:dyDescent="0.25">
      <c r="A7611" t="s">
        <v>2054</v>
      </c>
      <c r="I7611" s="285" t="s">
        <v>2051</v>
      </c>
      <c r="J7611" t="s">
        <v>808</v>
      </c>
      <c r="K7611" s="300">
        <v>31234</v>
      </c>
      <c r="L7611" s="286">
        <f>ROWS(K$5:K7611)</f>
        <v>7607</v>
      </c>
      <c r="M7611" s="286" t="str">
        <f>IF(I7611='5.1'!$E$5,TXM!L7611,"")</f>
        <v/>
      </c>
      <c r="N7611" t="str">
        <f>IFERROR(SMALL($M$5:$M$8000,ROWS($M$5:M7611)),"")</f>
        <v/>
      </c>
      <c r="P7611" t="s">
        <v>2054</v>
      </c>
    </row>
    <row r="7612" spans="1:16" ht="14.4" customHeight="1" x14ac:dyDescent="0.25">
      <c r="A7612" t="s">
        <v>2054</v>
      </c>
      <c r="I7612" s="285" t="s">
        <v>2051</v>
      </c>
      <c r="J7612" t="s">
        <v>804</v>
      </c>
      <c r="K7612" s="300">
        <v>18434</v>
      </c>
      <c r="L7612" s="286">
        <f>ROWS(K$5:K7612)</f>
        <v>7608</v>
      </c>
      <c r="M7612" s="286" t="str">
        <f>IF(I7612='5.1'!$E$5,TXM!L7612,"")</f>
        <v/>
      </c>
      <c r="N7612" t="str">
        <f>IFERROR(SMALL($M$5:$M$8000,ROWS($M$5:M7612)),"")</f>
        <v/>
      </c>
      <c r="P7612" t="s">
        <v>2054</v>
      </c>
    </row>
    <row r="7613" spans="1:16" ht="14.4" customHeight="1" x14ac:dyDescent="0.25">
      <c r="A7613" t="s">
        <v>2054</v>
      </c>
      <c r="I7613" s="285" t="s">
        <v>2051</v>
      </c>
      <c r="J7613" t="s">
        <v>1091</v>
      </c>
      <c r="K7613" s="300">
        <v>16018</v>
      </c>
      <c r="L7613" s="286">
        <f>ROWS(K$5:K7613)</f>
        <v>7609</v>
      </c>
      <c r="M7613" s="286" t="str">
        <f>IF(I7613='5.1'!$E$5,TXM!L7613,"")</f>
        <v/>
      </c>
      <c r="N7613" t="str">
        <f>IFERROR(SMALL($M$5:$M$8000,ROWS($M$5:M7613)),"")</f>
        <v/>
      </c>
      <c r="P7613" t="s">
        <v>2054</v>
      </c>
    </row>
    <row r="7614" spans="1:16" ht="14.4" customHeight="1" x14ac:dyDescent="0.25">
      <c r="A7614" t="s">
        <v>2054</v>
      </c>
      <c r="I7614" s="285" t="s">
        <v>2051</v>
      </c>
      <c r="J7614" t="s">
        <v>810</v>
      </c>
      <c r="K7614" s="300">
        <v>13920</v>
      </c>
      <c r="L7614" s="286">
        <f>ROWS(K$5:K7614)</f>
        <v>7610</v>
      </c>
      <c r="M7614" s="286" t="str">
        <f>IF(I7614='5.1'!$E$5,TXM!L7614,"")</f>
        <v/>
      </c>
      <c r="N7614" t="str">
        <f>IFERROR(SMALL($M$5:$M$8000,ROWS($M$5:M7614)),"")</f>
        <v/>
      </c>
      <c r="P7614" t="s">
        <v>2054</v>
      </c>
    </row>
    <row r="7615" spans="1:16" ht="14.4" customHeight="1" x14ac:dyDescent="0.25">
      <c r="A7615" t="s">
        <v>2054</v>
      </c>
      <c r="I7615" s="285" t="s">
        <v>2051</v>
      </c>
      <c r="J7615" t="s">
        <v>1097</v>
      </c>
      <c r="K7615" s="300">
        <v>11762</v>
      </c>
      <c r="L7615" s="286">
        <f>ROWS(K$5:K7615)</f>
        <v>7611</v>
      </c>
      <c r="M7615" s="286" t="str">
        <f>IF(I7615='5.1'!$E$5,TXM!L7615,"")</f>
        <v/>
      </c>
      <c r="N7615" t="str">
        <f>IFERROR(SMALL($M$5:$M$8000,ROWS($M$5:M7615)),"")</f>
        <v/>
      </c>
      <c r="P7615" t="s">
        <v>2054</v>
      </c>
    </row>
    <row r="7616" spans="1:16" ht="14.4" customHeight="1" x14ac:dyDescent="0.25">
      <c r="A7616" t="s">
        <v>2054</v>
      </c>
      <c r="I7616" s="285" t="s">
        <v>2051</v>
      </c>
      <c r="J7616" t="s">
        <v>752</v>
      </c>
      <c r="K7616" s="300">
        <v>5128</v>
      </c>
      <c r="L7616" s="286">
        <f>ROWS(K$5:K7616)</f>
        <v>7612</v>
      </c>
      <c r="M7616" s="286" t="str">
        <f>IF(I7616='5.1'!$E$5,TXM!L7616,"")</f>
        <v/>
      </c>
      <c r="N7616" t="str">
        <f>IFERROR(SMALL($M$5:$M$8000,ROWS($M$5:M7616)),"")</f>
        <v/>
      </c>
      <c r="P7616" t="s">
        <v>2054</v>
      </c>
    </row>
    <row r="7617" spans="1:16" ht="14.4" customHeight="1" x14ac:dyDescent="0.25">
      <c r="A7617" t="s">
        <v>2054</v>
      </c>
      <c r="I7617" s="285" t="s">
        <v>2051</v>
      </c>
      <c r="J7617" t="s">
        <v>766</v>
      </c>
      <c r="K7617" s="300">
        <v>3823</v>
      </c>
      <c r="L7617" s="286">
        <f>ROWS(K$5:K7617)</f>
        <v>7613</v>
      </c>
      <c r="M7617" s="286" t="str">
        <f>IF(I7617='5.1'!$E$5,TXM!L7617,"")</f>
        <v/>
      </c>
      <c r="N7617" t="str">
        <f>IFERROR(SMALL($M$5:$M$8000,ROWS($M$5:M7617)),"")</f>
        <v/>
      </c>
      <c r="P7617" t="s">
        <v>2054</v>
      </c>
    </row>
    <row r="7618" spans="1:16" ht="14.4" customHeight="1" x14ac:dyDescent="0.25">
      <c r="A7618" t="s">
        <v>2054</v>
      </c>
      <c r="I7618" s="285" t="s">
        <v>2051</v>
      </c>
      <c r="J7618" t="s">
        <v>1090</v>
      </c>
      <c r="K7618" s="300">
        <v>2662</v>
      </c>
      <c r="L7618" s="286">
        <f>ROWS(K$5:K7618)</f>
        <v>7614</v>
      </c>
      <c r="M7618" s="286" t="str">
        <f>IF(I7618='5.1'!$E$5,TXM!L7618,"")</f>
        <v/>
      </c>
      <c r="N7618" t="str">
        <f>IFERROR(SMALL($M$5:$M$8000,ROWS($M$5:M7618)),"")</f>
        <v/>
      </c>
      <c r="P7618" t="s">
        <v>2054</v>
      </c>
    </row>
    <row r="7619" spans="1:16" ht="14.4" customHeight="1" x14ac:dyDescent="0.25">
      <c r="A7619" t="s">
        <v>2054</v>
      </c>
      <c r="I7619" s="285" t="s">
        <v>2051</v>
      </c>
      <c r="J7619" t="s">
        <v>764</v>
      </c>
      <c r="K7619" s="300">
        <v>2324</v>
      </c>
      <c r="L7619" s="286">
        <f>ROWS(K$5:K7619)</f>
        <v>7615</v>
      </c>
      <c r="M7619" s="286" t="str">
        <f>IF(I7619='5.1'!$E$5,TXM!L7619,"")</f>
        <v/>
      </c>
      <c r="N7619" t="str">
        <f>IFERROR(SMALL($M$5:$M$8000,ROWS($M$5:M7619)),"")</f>
        <v/>
      </c>
      <c r="P7619" t="s">
        <v>2054</v>
      </c>
    </row>
    <row r="7620" spans="1:16" ht="14.4" customHeight="1" x14ac:dyDescent="0.25">
      <c r="A7620" t="s">
        <v>2054</v>
      </c>
      <c r="I7620" s="285" t="s">
        <v>2051</v>
      </c>
      <c r="J7620" t="s">
        <v>776</v>
      </c>
      <c r="K7620" s="300">
        <v>1651</v>
      </c>
      <c r="L7620" s="286">
        <f>ROWS(K$5:K7620)</f>
        <v>7616</v>
      </c>
      <c r="M7620" s="286" t="str">
        <f>IF(I7620='5.1'!$E$5,TXM!L7620,"")</f>
        <v/>
      </c>
      <c r="N7620" t="str">
        <f>IFERROR(SMALL($M$5:$M$8000,ROWS($M$5:M7620)),"")</f>
        <v/>
      </c>
      <c r="P7620" t="s">
        <v>2054</v>
      </c>
    </row>
    <row r="7621" spans="1:16" ht="14.4" customHeight="1" x14ac:dyDescent="0.25">
      <c r="A7621" t="s">
        <v>2054</v>
      </c>
      <c r="I7621" s="285" t="s">
        <v>2051</v>
      </c>
      <c r="J7621" t="s">
        <v>1093</v>
      </c>
      <c r="K7621" s="300">
        <v>1131</v>
      </c>
      <c r="L7621" s="286">
        <f>ROWS(K$5:K7621)</f>
        <v>7617</v>
      </c>
      <c r="M7621" s="286" t="str">
        <f>IF(I7621='5.1'!$E$5,TXM!L7621,"")</f>
        <v/>
      </c>
      <c r="N7621" t="str">
        <f>IFERROR(SMALL($M$5:$M$8000,ROWS($M$5:M7621)),"")</f>
        <v/>
      </c>
      <c r="P7621" t="s">
        <v>2054</v>
      </c>
    </row>
    <row r="7622" spans="1:16" ht="14.4" customHeight="1" x14ac:dyDescent="0.25">
      <c r="A7622" t="s">
        <v>2054</v>
      </c>
      <c r="I7622" s="285" t="s">
        <v>2051</v>
      </c>
      <c r="J7622" t="s">
        <v>1081</v>
      </c>
      <c r="K7622" s="300">
        <v>160</v>
      </c>
      <c r="L7622" s="286">
        <f>ROWS(K$5:K7622)</f>
        <v>7618</v>
      </c>
      <c r="M7622" s="286" t="str">
        <f>IF(I7622='5.1'!$E$5,TXM!L7622,"")</f>
        <v/>
      </c>
      <c r="N7622" t="str">
        <f>IFERROR(SMALL($M$5:$M$8000,ROWS($M$5:M7622)),"")</f>
        <v/>
      </c>
      <c r="P7622" t="s">
        <v>2054</v>
      </c>
    </row>
    <row r="7623" spans="1:16" ht="14.4" customHeight="1" x14ac:dyDescent="0.25">
      <c r="A7623" t="s">
        <v>2054</v>
      </c>
      <c r="I7623" s="285" t="s">
        <v>2051</v>
      </c>
      <c r="J7623" t="s">
        <v>1084</v>
      </c>
      <c r="K7623" s="300">
        <v>102</v>
      </c>
      <c r="L7623" s="286">
        <f>ROWS(K$5:K7623)</f>
        <v>7619</v>
      </c>
      <c r="M7623" s="286" t="str">
        <f>IF(I7623='5.1'!$E$5,TXM!L7623,"")</f>
        <v/>
      </c>
      <c r="N7623" t="str">
        <f>IFERROR(SMALL($M$5:$M$8000,ROWS($M$5:M7623)),"")</f>
        <v/>
      </c>
      <c r="P7623" t="s">
        <v>2054</v>
      </c>
    </row>
    <row r="7624" spans="1:16" ht="14.4" customHeight="1" x14ac:dyDescent="0.25">
      <c r="A7624" t="s">
        <v>2054</v>
      </c>
      <c r="I7624" s="285" t="s">
        <v>2105</v>
      </c>
      <c r="J7624" t="s">
        <v>1082</v>
      </c>
      <c r="K7624" s="300">
        <v>812560</v>
      </c>
      <c r="L7624" s="286">
        <f>ROWS(K$5:K7624)</f>
        <v>7620</v>
      </c>
      <c r="M7624" s="286" t="str">
        <f>IF(I7624='5.1'!$E$5,TXM!L7624,"")</f>
        <v/>
      </c>
      <c r="N7624" t="str">
        <f>IFERROR(SMALL($M$5:$M$8000,ROWS($M$5:M7624)),"")</f>
        <v/>
      </c>
      <c r="P7624" t="s">
        <v>2054</v>
      </c>
    </row>
    <row r="7625" spans="1:16" ht="14.4" customHeight="1" x14ac:dyDescent="0.25">
      <c r="A7625" t="s">
        <v>2054</v>
      </c>
      <c r="I7625" s="285" t="s">
        <v>2105</v>
      </c>
      <c r="J7625" t="s">
        <v>806</v>
      </c>
      <c r="K7625" s="300">
        <v>485969</v>
      </c>
      <c r="L7625" s="286">
        <f>ROWS(K$5:K7625)</f>
        <v>7621</v>
      </c>
      <c r="M7625" s="286" t="str">
        <f>IF(I7625='5.1'!$E$5,TXM!L7625,"")</f>
        <v/>
      </c>
      <c r="N7625" t="str">
        <f>IFERROR(SMALL($M$5:$M$8000,ROWS($M$5:M7625)),"")</f>
        <v/>
      </c>
      <c r="P7625" t="s">
        <v>2054</v>
      </c>
    </row>
    <row r="7626" spans="1:16" ht="14.4" customHeight="1" x14ac:dyDescent="0.25">
      <c r="A7626" t="s">
        <v>2054</v>
      </c>
      <c r="I7626" s="285" t="s">
        <v>2105</v>
      </c>
      <c r="J7626" t="s">
        <v>1093</v>
      </c>
      <c r="K7626" s="300">
        <v>68524</v>
      </c>
      <c r="L7626" s="286">
        <f>ROWS(K$5:K7626)</f>
        <v>7622</v>
      </c>
      <c r="M7626" s="286" t="str">
        <f>IF(I7626='5.1'!$E$5,TXM!L7626,"")</f>
        <v/>
      </c>
      <c r="N7626" t="str">
        <f>IFERROR(SMALL($M$5:$M$8000,ROWS($M$5:M7626)),"")</f>
        <v/>
      </c>
      <c r="P7626" t="s">
        <v>2054</v>
      </c>
    </row>
    <row r="7627" spans="1:16" ht="14.4" customHeight="1" x14ac:dyDescent="0.25">
      <c r="A7627" t="s">
        <v>2054</v>
      </c>
      <c r="I7627" s="285" t="s">
        <v>2105</v>
      </c>
      <c r="J7627" t="s">
        <v>808</v>
      </c>
      <c r="K7627" s="300">
        <v>65677</v>
      </c>
      <c r="L7627" s="286">
        <f>ROWS(K$5:K7627)</f>
        <v>7623</v>
      </c>
      <c r="M7627" s="286" t="str">
        <f>IF(I7627='5.1'!$E$5,TXM!L7627,"")</f>
        <v/>
      </c>
      <c r="N7627" t="str">
        <f>IFERROR(SMALL($M$5:$M$8000,ROWS($M$5:M7627)),"")</f>
        <v/>
      </c>
      <c r="P7627" t="s">
        <v>2054</v>
      </c>
    </row>
    <row r="7628" spans="1:16" ht="14.4" customHeight="1" x14ac:dyDescent="0.25">
      <c r="A7628" t="s">
        <v>2054</v>
      </c>
      <c r="I7628" s="285" t="s">
        <v>2105</v>
      </c>
      <c r="J7628" t="s">
        <v>762</v>
      </c>
      <c r="K7628" s="300">
        <v>58829</v>
      </c>
      <c r="L7628" s="286">
        <f>ROWS(K$5:K7628)</f>
        <v>7624</v>
      </c>
      <c r="M7628" s="286" t="str">
        <f>IF(I7628='5.1'!$E$5,TXM!L7628,"")</f>
        <v/>
      </c>
      <c r="N7628" t="str">
        <f>IFERROR(SMALL($M$5:$M$8000,ROWS($M$5:M7628)),"")</f>
        <v/>
      </c>
      <c r="P7628" t="s">
        <v>2054</v>
      </c>
    </row>
    <row r="7629" spans="1:16" ht="14.4" customHeight="1" x14ac:dyDescent="0.25">
      <c r="A7629" t="s">
        <v>2054</v>
      </c>
      <c r="I7629" s="285" t="s">
        <v>2105</v>
      </c>
      <c r="J7629" t="s">
        <v>734</v>
      </c>
      <c r="K7629" s="300">
        <v>35616</v>
      </c>
      <c r="L7629" s="286">
        <f>ROWS(K$5:K7629)</f>
        <v>7625</v>
      </c>
      <c r="M7629" s="286" t="str">
        <f>IF(I7629='5.1'!$E$5,TXM!L7629,"")</f>
        <v/>
      </c>
      <c r="N7629" t="str">
        <f>IFERROR(SMALL($M$5:$M$8000,ROWS($M$5:M7629)),"")</f>
        <v/>
      </c>
      <c r="P7629" t="s">
        <v>2054</v>
      </c>
    </row>
    <row r="7630" spans="1:16" ht="14.4" customHeight="1" x14ac:dyDescent="0.25">
      <c r="A7630" t="s">
        <v>2054</v>
      </c>
      <c r="I7630" s="285" t="s">
        <v>2105</v>
      </c>
      <c r="J7630" t="s">
        <v>774</v>
      </c>
      <c r="K7630" s="300">
        <v>28440</v>
      </c>
      <c r="L7630" s="286">
        <f>ROWS(K$5:K7630)</f>
        <v>7626</v>
      </c>
      <c r="M7630" s="286" t="str">
        <f>IF(I7630='5.1'!$E$5,TXM!L7630,"")</f>
        <v/>
      </c>
      <c r="N7630" t="str">
        <f>IFERROR(SMALL($M$5:$M$8000,ROWS($M$5:M7630)),"")</f>
        <v/>
      </c>
      <c r="P7630" t="s">
        <v>2054</v>
      </c>
    </row>
    <row r="7631" spans="1:16" ht="14.4" customHeight="1" x14ac:dyDescent="0.25">
      <c r="A7631" t="s">
        <v>2054</v>
      </c>
      <c r="I7631" s="285" t="s">
        <v>2105</v>
      </c>
      <c r="J7631" t="s">
        <v>1096</v>
      </c>
      <c r="K7631" s="300">
        <v>6031</v>
      </c>
      <c r="L7631" s="286">
        <f>ROWS(K$5:K7631)</f>
        <v>7627</v>
      </c>
      <c r="M7631" s="286" t="str">
        <f>IF(I7631='5.1'!$E$5,TXM!L7631,"")</f>
        <v/>
      </c>
      <c r="N7631" t="str">
        <f>IFERROR(SMALL($M$5:$M$8000,ROWS($M$5:M7631)),"")</f>
        <v/>
      </c>
      <c r="P7631" t="s">
        <v>2054</v>
      </c>
    </row>
    <row r="7632" spans="1:16" ht="14.4" customHeight="1" x14ac:dyDescent="0.25">
      <c r="A7632" t="s">
        <v>2054</v>
      </c>
      <c r="I7632" s="285" t="s">
        <v>2105</v>
      </c>
      <c r="J7632" t="s">
        <v>1081</v>
      </c>
      <c r="K7632" s="300">
        <v>4656</v>
      </c>
      <c r="L7632" s="286">
        <f>ROWS(K$5:K7632)</f>
        <v>7628</v>
      </c>
      <c r="M7632" s="286" t="str">
        <f>IF(I7632='5.1'!$E$5,TXM!L7632,"")</f>
        <v/>
      </c>
      <c r="N7632" t="str">
        <f>IFERROR(SMALL($M$5:$M$8000,ROWS($M$5:M7632)),"")</f>
        <v/>
      </c>
      <c r="P7632" t="s">
        <v>2054</v>
      </c>
    </row>
    <row r="7633" spans="1:16" ht="14.4" customHeight="1" x14ac:dyDescent="0.25">
      <c r="A7633" t="s">
        <v>2054</v>
      </c>
      <c r="I7633" s="285" t="s">
        <v>2105</v>
      </c>
      <c r="J7633" t="s">
        <v>784</v>
      </c>
      <c r="K7633" s="300">
        <v>2457</v>
      </c>
      <c r="L7633" s="286">
        <f>ROWS(K$5:K7633)</f>
        <v>7629</v>
      </c>
      <c r="M7633" s="286" t="str">
        <f>IF(I7633='5.1'!$E$5,TXM!L7633,"")</f>
        <v/>
      </c>
      <c r="N7633" t="str">
        <f>IFERROR(SMALL($M$5:$M$8000,ROWS($M$5:M7633)),"")</f>
        <v/>
      </c>
      <c r="P7633" t="s">
        <v>2054</v>
      </c>
    </row>
    <row r="7634" spans="1:16" ht="14.4" customHeight="1" x14ac:dyDescent="0.25">
      <c r="A7634" t="s">
        <v>2054</v>
      </c>
      <c r="I7634" s="285" t="s">
        <v>2105</v>
      </c>
      <c r="J7634" t="s">
        <v>776</v>
      </c>
      <c r="K7634" s="300">
        <v>2162</v>
      </c>
      <c r="L7634" s="286">
        <f>ROWS(K$5:K7634)</f>
        <v>7630</v>
      </c>
      <c r="M7634" s="286" t="str">
        <f>IF(I7634='5.1'!$E$5,TXM!L7634,"")</f>
        <v/>
      </c>
      <c r="N7634" t="str">
        <f>IFERROR(SMALL($M$5:$M$8000,ROWS($M$5:M7634)),"")</f>
        <v/>
      </c>
      <c r="P7634" t="s">
        <v>2054</v>
      </c>
    </row>
    <row r="7635" spans="1:16" ht="14.4" customHeight="1" x14ac:dyDescent="0.25">
      <c r="A7635" t="s">
        <v>2054</v>
      </c>
      <c r="I7635" s="285" t="s">
        <v>2105</v>
      </c>
      <c r="J7635" t="s">
        <v>802</v>
      </c>
      <c r="K7635" s="300">
        <v>972</v>
      </c>
      <c r="L7635" s="286">
        <f>ROWS(K$5:K7635)</f>
        <v>7631</v>
      </c>
      <c r="M7635" s="286" t="str">
        <f>IF(I7635='5.1'!$E$5,TXM!L7635,"")</f>
        <v/>
      </c>
      <c r="N7635" t="str">
        <f>IFERROR(SMALL($M$5:$M$8000,ROWS($M$5:M7635)),"")</f>
        <v/>
      </c>
      <c r="P7635" t="s">
        <v>2054</v>
      </c>
    </row>
    <row r="7636" spans="1:16" ht="14.4" customHeight="1" x14ac:dyDescent="0.25">
      <c r="A7636" t="s">
        <v>2054</v>
      </c>
      <c r="I7636" s="285" t="s">
        <v>2105</v>
      </c>
      <c r="J7636" t="s">
        <v>1080</v>
      </c>
      <c r="K7636" s="300">
        <v>906</v>
      </c>
      <c r="L7636" s="286">
        <f>ROWS(K$5:K7636)</f>
        <v>7632</v>
      </c>
      <c r="M7636" s="286" t="str">
        <f>IF(I7636='5.1'!$E$5,TXM!L7636,"")</f>
        <v/>
      </c>
      <c r="N7636" t="str">
        <f>IFERROR(SMALL($M$5:$M$8000,ROWS($M$5:M7636)),"")</f>
        <v/>
      </c>
      <c r="P7636" t="s">
        <v>2054</v>
      </c>
    </row>
    <row r="7637" spans="1:16" ht="14.4" customHeight="1" x14ac:dyDescent="0.25">
      <c r="A7637" t="s">
        <v>2054</v>
      </c>
      <c r="I7637" s="285" t="s">
        <v>2105</v>
      </c>
      <c r="J7637" t="s">
        <v>1086</v>
      </c>
      <c r="K7637" s="300">
        <v>259</v>
      </c>
      <c r="L7637" s="286">
        <f>ROWS(K$5:K7637)</f>
        <v>7633</v>
      </c>
      <c r="M7637" s="286" t="str">
        <f>IF(I7637='5.1'!$E$5,TXM!L7637,"")</f>
        <v/>
      </c>
      <c r="N7637" t="str">
        <f>IFERROR(SMALL($M$5:$M$8000,ROWS($M$5:M7637)),"")</f>
        <v/>
      </c>
      <c r="P7637" t="s">
        <v>2054</v>
      </c>
    </row>
    <row r="7638" spans="1:16" ht="14.4" customHeight="1" x14ac:dyDescent="0.25">
      <c r="A7638" t="s">
        <v>2054</v>
      </c>
      <c r="I7638" s="285" t="s">
        <v>2106</v>
      </c>
      <c r="J7638" t="s">
        <v>806</v>
      </c>
      <c r="K7638" s="300">
        <v>89860</v>
      </c>
      <c r="L7638" s="286">
        <f>ROWS(K$5:K7638)</f>
        <v>7634</v>
      </c>
      <c r="M7638" s="286" t="str">
        <f>IF(I7638='5.1'!$E$5,TXM!L7638,"")</f>
        <v/>
      </c>
      <c r="N7638" t="str">
        <f>IFERROR(SMALL($M$5:$M$8000,ROWS($M$5:M7638)),"")</f>
        <v/>
      </c>
      <c r="P7638" t="s">
        <v>2054</v>
      </c>
    </row>
    <row r="7639" spans="1:16" ht="14.4" customHeight="1" x14ac:dyDescent="0.25">
      <c r="A7639" t="s">
        <v>2054</v>
      </c>
      <c r="I7639" s="285" t="s">
        <v>2106</v>
      </c>
      <c r="J7639" t="s">
        <v>823</v>
      </c>
      <c r="K7639" s="300">
        <v>19093</v>
      </c>
      <c r="L7639" s="286">
        <f>ROWS(K$5:K7639)</f>
        <v>7635</v>
      </c>
      <c r="M7639" s="286" t="str">
        <f>IF(I7639='5.1'!$E$5,TXM!L7639,"")</f>
        <v/>
      </c>
      <c r="N7639" t="str">
        <f>IFERROR(SMALL($M$5:$M$8000,ROWS($M$5:M7639)),"")</f>
        <v/>
      </c>
      <c r="P7639" t="s">
        <v>2054</v>
      </c>
    </row>
    <row r="7640" spans="1:16" ht="14.4" customHeight="1" x14ac:dyDescent="0.25">
      <c r="A7640" t="s">
        <v>2054</v>
      </c>
      <c r="I7640" s="285" t="s">
        <v>2106</v>
      </c>
      <c r="J7640" t="s">
        <v>734</v>
      </c>
      <c r="K7640" s="300">
        <v>3648</v>
      </c>
      <c r="L7640" s="286">
        <f>ROWS(K$5:K7640)</f>
        <v>7636</v>
      </c>
      <c r="M7640" s="286" t="str">
        <f>IF(I7640='5.1'!$E$5,TXM!L7640,"")</f>
        <v/>
      </c>
      <c r="N7640" t="str">
        <f>IFERROR(SMALL($M$5:$M$8000,ROWS($M$5:M7640)),"")</f>
        <v/>
      </c>
      <c r="P7640" t="s">
        <v>2054</v>
      </c>
    </row>
    <row r="7641" spans="1:16" ht="14.4" customHeight="1" x14ac:dyDescent="0.25">
      <c r="A7641" t="s">
        <v>2054</v>
      </c>
      <c r="I7641" s="285" t="s">
        <v>2106</v>
      </c>
      <c r="J7641" t="s">
        <v>808</v>
      </c>
      <c r="K7641" s="300">
        <v>1389</v>
      </c>
      <c r="L7641" s="286">
        <f>ROWS(K$5:K7641)</f>
        <v>7637</v>
      </c>
      <c r="M7641" s="286" t="str">
        <f>IF(I7641='5.1'!$E$5,TXM!L7641,"")</f>
        <v/>
      </c>
      <c r="N7641" t="str">
        <f>IFERROR(SMALL($M$5:$M$8000,ROWS($M$5:M7641)),"")</f>
        <v/>
      </c>
      <c r="P7641" t="s">
        <v>2054</v>
      </c>
    </row>
    <row r="7642" spans="1:16" ht="14.4" customHeight="1" x14ac:dyDescent="0.25">
      <c r="A7642" t="s">
        <v>2054</v>
      </c>
      <c r="I7642" s="285" t="s">
        <v>2052</v>
      </c>
      <c r="J7642" t="s">
        <v>752</v>
      </c>
      <c r="K7642" s="300">
        <v>1810172</v>
      </c>
      <c r="L7642" s="286">
        <f>ROWS(K$5:K7642)</f>
        <v>7638</v>
      </c>
      <c r="M7642" s="286" t="str">
        <f>IF(I7642='5.1'!$E$5,TXM!L7642,"")</f>
        <v/>
      </c>
      <c r="N7642" t="str">
        <f>IFERROR(SMALL($M$5:$M$8000,ROWS($M$5:M7642)),"")</f>
        <v/>
      </c>
      <c r="P7642" t="s">
        <v>2054</v>
      </c>
    </row>
    <row r="7643" spans="1:16" ht="14.4" customHeight="1" x14ac:dyDescent="0.25">
      <c r="A7643" t="s">
        <v>2054</v>
      </c>
      <c r="I7643" s="285" t="s">
        <v>2052</v>
      </c>
      <c r="J7643" t="s">
        <v>109</v>
      </c>
      <c r="K7643" s="300">
        <v>341809</v>
      </c>
      <c r="L7643" s="286">
        <f>ROWS(K$5:K7643)</f>
        <v>7639</v>
      </c>
      <c r="M7643" s="286" t="str">
        <f>IF(I7643='5.1'!$E$5,TXM!L7643,"")</f>
        <v/>
      </c>
      <c r="N7643" t="str">
        <f>IFERROR(SMALL($M$5:$M$8000,ROWS($M$5:M7643)),"")</f>
        <v/>
      </c>
      <c r="P7643" t="s">
        <v>2054</v>
      </c>
    </row>
    <row r="7644" spans="1:16" ht="14.4" customHeight="1" x14ac:dyDescent="0.25">
      <c r="A7644" t="s">
        <v>2054</v>
      </c>
      <c r="I7644" s="285" t="s">
        <v>2052</v>
      </c>
      <c r="J7644" t="s">
        <v>806</v>
      </c>
      <c r="K7644" s="300">
        <v>238579</v>
      </c>
      <c r="L7644" s="286">
        <f>ROWS(K$5:K7644)</f>
        <v>7640</v>
      </c>
      <c r="M7644" s="286" t="str">
        <f>IF(I7644='5.1'!$E$5,TXM!L7644,"")</f>
        <v/>
      </c>
      <c r="N7644" t="str">
        <f>IFERROR(SMALL($M$5:$M$8000,ROWS($M$5:M7644)),"")</f>
        <v/>
      </c>
      <c r="P7644" t="s">
        <v>2054</v>
      </c>
    </row>
    <row r="7645" spans="1:16" ht="14.4" customHeight="1" x14ac:dyDescent="0.25">
      <c r="A7645" t="s">
        <v>2054</v>
      </c>
      <c r="I7645" s="285" t="s">
        <v>2052</v>
      </c>
      <c r="J7645" t="s">
        <v>1086</v>
      </c>
      <c r="K7645" s="300">
        <v>217543</v>
      </c>
      <c r="L7645" s="286">
        <f>ROWS(K$5:K7645)</f>
        <v>7641</v>
      </c>
      <c r="M7645" s="286" t="str">
        <f>IF(I7645='5.1'!$E$5,TXM!L7645,"")</f>
        <v/>
      </c>
      <c r="N7645" t="str">
        <f>IFERROR(SMALL($M$5:$M$8000,ROWS($M$5:M7645)),"")</f>
        <v/>
      </c>
      <c r="P7645" t="s">
        <v>2054</v>
      </c>
    </row>
    <row r="7646" spans="1:16" ht="14.4" customHeight="1" x14ac:dyDescent="0.25">
      <c r="A7646" t="s">
        <v>2054</v>
      </c>
      <c r="I7646" s="285" t="s">
        <v>2052</v>
      </c>
      <c r="J7646" t="s">
        <v>762</v>
      </c>
      <c r="K7646" s="300">
        <v>105281</v>
      </c>
      <c r="L7646" s="286">
        <f>ROWS(K$5:K7646)</f>
        <v>7642</v>
      </c>
      <c r="M7646" s="286" t="str">
        <f>IF(I7646='5.1'!$E$5,TXM!L7646,"")</f>
        <v/>
      </c>
      <c r="N7646" t="str">
        <f>IFERROR(SMALL($M$5:$M$8000,ROWS($M$5:M7646)),"")</f>
        <v/>
      </c>
      <c r="P7646" t="s">
        <v>2054</v>
      </c>
    </row>
    <row r="7647" spans="1:16" ht="14.4" customHeight="1" x14ac:dyDescent="0.25">
      <c r="A7647" t="s">
        <v>2054</v>
      </c>
      <c r="I7647" s="285" t="s">
        <v>2052</v>
      </c>
      <c r="J7647" t="s">
        <v>1097</v>
      </c>
      <c r="K7647" s="300">
        <v>103412</v>
      </c>
      <c r="L7647" s="286">
        <f>ROWS(K$5:K7647)</f>
        <v>7643</v>
      </c>
      <c r="M7647" s="286" t="str">
        <f>IF(I7647='5.1'!$E$5,TXM!L7647,"")</f>
        <v/>
      </c>
      <c r="N7647" t="str">
        <f>IFERROR(SMALL($M$5:$M$8000,ROWS($M$5:M7647)),"")</f>
        <v/>
      </c>
      <c r="P7647" t="s">
        <v>2054</v>
      </c>
    </row>
    <row r="7648" spans="1:16" ht="14.4" customHeight="1" x14ac:dyDescent="0.25">
      <c r="A7648" t="s">
        <v>2054</v>
      </c>
      <c r="I7648" s="285" t="s">
        <v>2052</v>
      </c>
      <c r="J7648" t="s">
        <v>1081</v>
      </c>
      <c r="K7648" s="300">
        <v>95599</v>
      </c>
      <c r="L7648" s="286">
        <f>ROWS(K$5:K7648)</f>
        <v>7644</v>
      </c>
      <c r="M7648" s="286" t="str">
        <f>IF(I7648='5.1'!$E$5,TXM!L7648,"")</f>
        <v/>
      </c>
      <c r="N7648" t="str">
        <f>IFERROR(SMALL($M$5:$M$8000,ROWS($M$5:M7648)),"")</f>
        <v/>
      </c>
      <c r="P7648" t="s">
        <v>2054</v>
      </c>
    </row>
    <row r="7649" spans="1:16" ht="14.4" customHeight="1" x14ac:dyDescent="0.25">
      <c r="A7649" t="s">
        <v>2054</v>
      </c>
      <c r="I7649" s="285" t="s">
        <v>2052</v>
      </c>
      <c r="J7649" t="s">
        <v>1096</v>
      </c>
      <c r="K7649" s="300">
        <v>73932</v>
      </c>
      <c r="L7649" s="286">
        <f>ROWS(K$5:K7649)</f>
        <v>7645</v>
      </c>
      <c r="M7649" s="286" t="str">
        <f>IF(I7649='5.1'!$E$5,TXM!L7649,"")</f>
        <v/>
      </c>
      <c r="N7649" t="str">
        <f>IFERROR(SMALL($M$5:$M$8000,ROWS($M$5:M7649)),"")</f>
        <v/>
      </c>
      <c r="P7649" t="s">
        <v>2054</v>
      </c>
    </row>
    <row r="7650" spans="1:16" ht="14.4" customHeight="1" x14ac:dyDescent="0.25">
      <c r="A7650" t="s">
        <v>2054</v>
      </c>
      <c r="I7650" s="285" t="s">
        <v>2052</v>
      </c>
      <c r="J7650" t="s">
        <v>705</v>
      </c>
      <c r="K7650" s="300">
        <v>42018</v>
      </c>
      <c r="L7650" s="286">
        <f>ROWS(K$5:K7650)</f>
        <v>7646</v>
      </c>
      <c r="M7650" s="286" t="str">
        <f>IF(I7650='5.1'!$E$5,TXM!L7650,"")</f>
        <v/>
      </c>
      <c r="N7650" t="str">
        <f>IFERROR(SMALL($M$5:$M$8000,ROWS($M$5:M7650)),"")</f>
        <v/>
      </c>
      <c r="P7650" t="s">
        <v>2054</v>
      </c>
    </row>
    <row r="7651" spans="1:16" ht="14.4" customHeight="1" x14ac:dyDescent="0.25">
      <c r="A7651" t="s">
        <v>2054</v>
      </c>
      <c r="I7651" s="285" t="s">
        <v>2052</v>
      </c>
      <c r="J7651" t="s">
        <v>760</v>
      </c>
      <c r="K7651" s="300">
        <v>31430</v>
      </c>
      <c r="L7651" s="286">
        <f>ROWS(K$5:K7651)</f>
        <v>7647</v>
      </c>
      <c r="M7651" s="286" t="str">
        <f>IF(I7651='5.1'!$E$5,TXM!L7651,"")</f>
        <v/>
      </c>
      <c r="N7651" t="str">
        <f>IFERROR(SMALL($M$5:$M$8000,ROWS($M$5:M7651)),"")</f>
        <v/>
      </c>
      <c r="P7651" t="s">
        <v>2054</v>
      </c>
    </row>
    <row r="7652" spans="1:16" ht="14.4" customHeight="1" x14ac:dyDescent="0.25">
      <c r="A7652" t="s">
        <v>2054</v>
      </c>
      <c r="I7652" s="285" t="s">
        <v>2052</v>
      </c>
      <c r="J7652" t="s">
        <v>786</v>
      </c>
      <c r="K7652" s="300">
        <v>19493</v>
      </c>
      <c r="L7652" s="286">
        <f>ROWS(K$5:K7652)</f>
        <v>7648</v>
      </c>
      <c r="M7652" s="286" t="str">
        <f>IF(I7652='5.1'!$E$5,TXM!L7652,"")</f>
        <v/>
      </c>
      <c r="N7652" t="str">
        <f>IFERROR(SMALL($M$5:$M$8000,ROWS($M$5:M7652)),"")</f>
        <v/>
      </c>
      <c r="P7652" t="s">
        <v>2054</v>
      </c>
    </row>
    <row r="7653" spans="1:16" ht="14.4" customHeight="1" x14ac:dyDescent="0.25">
      <c r="A7653" t="s">
        <v>2054</v>
      </c>
      <c r="I7653" s="285" t="s">
        <v>2052</v>
      </c>
      <c r="J7653" t="s">
        <v>764</v>
      </c>
      <c r="K7653" s="300">
        <v>16034</v>
      </c>
      <c r="L7653" s="286">
        <f>ROWS(K$5:K7653)</f>
        <v>7649</v>
      </c>
      <c r="M7653" s="286" t="str">
        <f>IF(I7653='5.1'!$E$5,TXM!L7653,"")</f>
        <v/>
      </c>
      <c r="N7653" t="str">
        <f>IFERROR(SMALL($M$5:$M$8000,ROWS($M$5:M7653)),"")</f>
        <v/>
      </c>
      <c r="P7653" t="s">
        <v>2054</v>
      </c>
    </row>
    <row r="7654" spans="1:16" ht="14.4" customHeight="1" x14ac:dyDescent="0.25">
      <c r="A7654" t="s">
        <v>2054</v>
      </c>
      <c r="I7654" s="285" t="s">
        <v>2052</v>
      </c>
      <c r="J7654" t="s">
        <v>1087</v>
      </c>
      <c r="K7654" s="300">
        <v>11822</v>
      </c>
      <c r="L7654" s="286">
        <f>ROWS(K$5:K7654)</f>
        <v>7650</v>
      </c>
      <c r="M7654" s="286" t="str">
        <f>IF(I7654='5.1'!$E$5,TXM!L7654,"")</f>
        <v/>
      </c>
      <c r="N7654" t="str">
        <f>IFERROR(SMALL($M$5:$M$8000,ROWS($M$5:M7654)),"")</f>
        <v/>
      </c>
      <c r="P7654" t="s">
        <v>2054</v>
      </c>
    </row>
    <row r="7655" spans="1:16" ht="14.4" customHeight="1" x14ac:dyDescent="0.25">
      <c r="A7655" t="s">
        <v>2054</v>
      </c>
      <c r="I7655" s="285" t="s">
        <v>2052</v>
      </c>
      <c r="J7655" t="s">
        <v>1098</v>
      </c>
      <c r="K7655" s="300">
        <v>6314</v>
      </c>
      <c r="L7655" s="286">
        <f>ROWS(K$5:K7655)</f>
        <v>7651</v>
      </c>
      <c r="M7655" s="286" t="str">
        <f>IF(I7655='5.1'!$E$5,TXM!L7655,"")</f>
        <v/>
      </c>
      <c r="N7655" t="str">
        <f>IFERROR(SMALL($M$5:$M$8000,ROWS($M$5:M7655)),"")</f>
        <v/>
      </c>
      <c r="P7655" t="s">
        <v>2054</v>
      </c>
    </row>
    <row r="7656" spans="1:16" ht="14.4" customHeight="1" x14ac:dyDescent="0.25">
      <c r="A7656" t="s">
        <v>2054</v>
      </c>
      <c r="I7656" s="285" t="s">
        <v>2052</v>
      </c>
      <c r="J7656" t="s">
        <v>810</v>
      </c>
      <c r="K7656" s="300">
        <v>6132</v>
      </c>
      <c r="L7656" s="286">
        <f>ROWS(K$5:K7656)</f>
        <v>7652</v>
      </c>
      <c r="M7656" s="286" t="str">
        <f>IF(I7656='5.1'!$E$5,TXM!L7656,"")</f>
        <v/>
      </c>
      <c r="N7656" t="str">
        <f>IFERROR(SMALL($M$5:$M$8000,ROWS($M$5:M7656)),"")</f>
        <v/>
      </c>
      <c r="P7656" t="s">
        <v>2054</v>
      </c>
    </row>
    <row r="7657" spans="1:16" ht="14.4" customHeight="1" x14ac:dyDescent="0.25">
      <c r="A7657" t="s">
        <v>2054</v>
      </c>
      <c r="I7657" s="285" t="s">
        <v>2052</v>
      </c>
      <c r="J7657" t="s">
        <v>102</v>
      </c>
      <c r="K7657" s="300">
        <v>2210</v>
      </c>
      <c r="L7657" s="286">
        <f>ROWS(K$5:K7657)</f>
        <v>7653</v>
      </c>
      <c r="M7657" s="286" t="str">
        <f>IF(I7657='5.1'!$E$5,TXM!L7657,"")</f>
        <v/>
      </c>
      <c r="N7657" t="str">
        <f>IFERROR(SMALL($M$5:$M$8000,ROWS($M$5:M7657)),"")</f>
        <v/>
      </c>
      <c r="P7657" t="s">
        <v>2054</v>
      </c>
    </row>
    <row r="7658" spans="1:16" ht="14.4" customHeight="1" x14ac:dyDescent="0.25">
      <c r="A7658" t="s">
        <v>2054</v>
      </c>
      <c r="I7658" s="285" t="s">
        <v>2052</v>
      </c>
      <c r="J7658" t="s">
        <v>107</v>
      </c>
      <c r="K7658" s="300">
        <v>1924</v>
      </c>
      <c r="L7658" s="286">
        <f>ROWS(K$5:K7658)</f>
        <v>7654</v>
      </c>
      <c r="M7658" s="286" t="str">
        <f>IF(I7658='5.1'!$E$5,TXM!L7658,"")</f>
        <v/>
      </c>
      <c r="N7658" t="str">
        <f>IFERROR(SMALL($M$5:$M$8000,ROWS($M$5:M7658)),"")</f>
        <v/>
      </c>
      <c r="P7658" t="s">
        <v>2054</v>
      </c>
    </row>
    <row r="7659" spans="1:16" ht="14.4" customHeight="1" x14ac:dyDescent="0.25">
      <c r="A7659" t="s">
        <v>2054</v>
      </c>
      <c r="I7659" s="285" t="s">
        <v>2052</v>
      </c>
      <c r="J7659" t="s">
        <v>754</v>
      </c>
      <c r="K7659" s="300">
        <v>1531</v>
      </c>
      <c r="L7659" s="286">
        <f>ROWS(K$5:K7659)</f>
        <v>7655</v>
      </c>
      <c r="M7659" s="286" t="str">
        <f>IF(I7659='5.1'!$E$5,TXM!L7659,"")</f>
        <v/>
      </c>
      <c r="N7659" t="str">
        <f>IFERROR(SMALL($M$5:$M$8000,ROWS($M$5:M7659)),"")</f>
        <v/>
      </c>
      <c r="P7659" t="s">
        <v>2054</v>
      </c>
    </row>
    <row r="7660" spans="1:16" ht="14.4" customHeight="1" x14ac:dyDescent="0.25">
      <c r="A7660" t="s">
        <v>2054</v>
      </c>
      <c r="I7660" s="285" t="s">
        <v>2052</v>
      </c>
      <c r="J7660" t="s">
        <v>808</v>
      </c>
      <c r="K7660" s="300">
        <v>1166</v>
      </c>
      <c r="L7660" s="286">
        <f>ROWS(K$5:K7660)</f>
        <v>7656</v>
      </c>
      <c r="M7660" s="286" t="str">
        <f>IF(I7660='5.1'!$E$5,TXM!L7660,"")</f>
        <v/>
      </c>
      <c r="N7660" t="str">
        <f>IFERROR(SMALL($M$5:$M$8000,ROWS($M$5:M7660)),"")</f>
        <v/>
      </c>
      <c r="P7660" t="s">
        <v>2054</v>
      </c>
    </row>
    <row r="7661" spans="1:16" ht="14.4" customHeight="1" x14ac:dyDescent="0.25">
      <c r="A7661" t="s">
        <v>2054</v>
      </c>
      <c r="I7661" s="285" t="s">
        <v>2052</v>
      </c>
      <c r="J7661" t="s">
        <v>750</v>
      </c>
      <c r="K7661" s="300">
        <v>1129</v>
      </c>
      <c r="L7661" s="286">
        <f>ROWS(K$5:K7661)</f>
        <v>7657</v>
      </c>
      <c r="M7661" s="286" t="str">
        <f>IF(I7661='5.1'!$E$5,TXM!L7661,"")</f>
        <v/>
      </c>
      <c r="N7661" t="str">
        <f>IFERROR(SMALL($M$5:$M$8000,ROWS($M$5:M7661)),"")</f>
        <v/>
      </c>
      <c r="P7661" t="s">
        <v>2054</v>
      </c>
    </row>
    <row r="7662" spans="1:16" ht="14.4" customHeight="1" x14ac:dyDescent="0.25">
      <c r="A7662" t="s">
        <v>2054</v>
      </c>
      <c r="I7662" s="285" t="s">
        <v>2052</v>
      </c>
      <c r="J7662" t="s">
        <v>804</v>
      </c>
      <c r="K7662" s="300">
        <v>784</v>
      </c>
      <c r="L7662" s="286">
        <f>ROWS(K$5:K7662)</f>
        <v>7658</v>
      </c>
      <c r="M7662" s="286" t="str">
        <f>IF(I7662='5.1'!$E$5,TXM!L7662,"")</f>
        <v/>
      </c>
      <c r="N7662" t="str">
        <f>IFERROR(SMALL($M$5:$M$8000,ROWS($M$5:M7662)),"")</f>
        <v/>
      </c>
      <c r="P7662" t="s">
        <v>2054</v>
      </c>
    </row>
    <row r="7663" spans="1:16" ht="14.4" customHeight="1" x14ac:dyDescent="0.25">
      <c r="A7663" t="s">
        <v>2054</v>
      </c>
      <c r="I7663" s="285" t="s">
        <v>2052</v>
      </c>
      <c r="J7663" t="s">
        <v>119</v>
      </c>
      <c r="K7663" s="300">
        <v>183</v>
      </c>
      <c r="L7663" s="286">
        <f>ROWS(K$5:K7663)</f>
        <v>7659</v>
      </c>
      <c r="M7663" s="286" t="str">
        <f>IF(I7663='5.1'!$E$5,TXM!L7663,"")</f>
        <v/>
      </c>
      <c r="N7663" t="str">
        <f>IFERROR(SMALL($M$5:$M$8000,ROWS($M$5:M7663)),"")</f>
        <v/>
      </c>
      <c r="P7663" t="s">
        <v>2054</v>
      </c>
    </row>
    <row r="7664" spans="1:16" ht="14.4" customHeight="1" x14ac:dyDescent="0.25">
      <c r="A7664" t="s">
        <v>2054</v>
      </c>
      <c r="I7664" s="285" t="s">
        <v>2052</v>
      </c>
      <c r="J7664" t="s">
        <v>1082</v>
      </c>
      <c r="K7664" s="300">
        <v>110</v>
      </c>
      <c r="L7664" s="286">
        <f>ROWS(K$5:K7664)</f>
        <v>7660</v>
      </c>
      <c r="M7664" s="286" t="str">
        <f>IF(I7664='5.1'!$E$5,TXM!L7664,"")</f>
        <v/>
      </c>
      <c r="N7664" t="str">
        <f>IFERROR(SMALL($M$5:$M$8000,ROWS($M$5:M7664)),"")</f>
        <v/>
      </c>
      <c r="P7664" t="s">
        <v>2054</v>
      </c>
    </row>
    <row r="7665" spans="1:16" ht="14.4" customHeight="1" x14ac:dyDescent="0.25">
      <c r="A7665" t="s">
        <v>2054</v>
      </c>
      <c r="I7665" s="285" t="s">
        <v>2052</v>
      </c>
      <c r="J7665" t="s">
        <v>734</v>
      </c>
      <c r="K7665" s="300">
        <v>85</v>
      </c>
      <c r="L7665" s="286">
        <f>ROWS(K$5:K7665)</f>
        <v>7661</v>
      </c>
      <c r="M7665" s="286" t="str">
        <f>IF(I7665='5.1'!$E$5,TXM!L7665,"")</f>
        <v/>
      </c>
      <c r="N7665" t="str">
        <f>IFERROR(SMALL($M$5:$M$8000,ROWS($M$5:M7665)),"")</f>
        <v/>
      </c>
      <c r="P7665" t="s">
        <v>2054</v>
      </c>
    </row>
    <row r="7666" spans="1:16" ht="14.4" customHeight="1" x14ac:dyDescent="0.25">
      <c r="A7666" t="s">
        <v>2054</v>
      </c>
      <c r="I7666" s="285" t="s">
        <v>2052</v>
      </c>
      <c r="J7666" t="s">
        <v>776</v>
      </c>
      <c r="K7666" s="300">
        <v>64</v>
      </c>
      <c r="L7666" s="286">
        <f>ROWS(K$5:K7666)</f>
        <v>7662</v>
      </c>
      <c r="M7666" s="286" t="str">
        <f>IF(I7666='5.1'!$E$5,TXM!L7666,"")</f>
        <v/>
      </c>
      <c r="N7666" t="str">
        <f>IFERROR(SMALL($M$5:$M$8000,ROWS($M$5:M7666)),"")</f>
        <v/>
      </c>
      <c r="P7666" t="s">
        <v>2054</v>
      </c>
    </row>
    <row r="7667" spans="1:16" ht="14.4" customHeight="1" x14ac:dyDescent="0.25">
      <c r="A7667" t="s">
        <v>2054</v>
      </c>
      <c r="I7667" s="285" t="s">
        <v>2052</v>
      </c>
      <c r="J7667" t="s">
        <v>746</v>
      </c>
      <c r="K7667" s="300">
        <v>4</v>
      </c>
      <c r="L7667" s="286">
        <f>ROWS(K$5:K7667)</f>
        <v>7663</v>
      </c>
      <c r="M7667" s="286" t="str">
        <f>IF(I7667='5.1'!$E$5,TXM!L7667,"")</f>
        <v/>
      </c>
      <c r="N7667" t="str">
        <f>IFERROR(SMALL($M$5:$M$8000,ROWS($M$5:M7667)),"")</f>
        <v/>
      </c>
      <c r="P7667" t="s">
        <v>2054</v>
      </c>
    </row>
    <row r="7668" spans="1:16" ht="14.4" customHeight="1" x14ac:dyDescent="0.25">
      <c r="A7668" t="s">
        <v>2054</v>
      </c>
      <c r="I7668" s="285" t="s">
        <v>1881</v>
      </c>
      <c r="J7668" t="s">
        <v>1082</v>
      </c>
      <c r="K7668" s="300">
        <v>18376366</v>
      </c>
      <c r="L7668" s="286">
        <f>ROWS(K$5:K7668)</f>
        <v>7664</v>
      </c>
      <c r="M7668" s="286" t="str">
        <f>IF(I7668='5.1'!$E$5,TXM!L7668,"")</f>
        <v/>
      </c>
      <c r="N7668" t="str">
        <f>IFERROR(SMALL($M$5:$M$8000,ROWS($M$5:M7668)),"")</f>
        <v/>
      </c>
      <c r="P7668" t="s">
        <v>2054</v>
      </c>
    </row>
    <row r="7669" spans="1:16" ht="14.4" customHeight="1" x14ac:dyDescent="0.25">
      <c r="A7669" t="s">
        <v>2054</v>
      </c>
      <c r="I7669" s="285" t="s">
        <v>1881</v>
      </c>
      <c r="J7669" t="s">
        <v>107</v>
      </c>
      <c r="K7669" s="300">
        <v>18354530</v>
      </c>
      <c r="L7669" s="286">
        <f>ROWS(K$5:K7669)</f>
        <v>7665</v>
      </c>
      <c r="M7669" s="286" t="str">
        <f>IF(I7669='5.1'!$E$5,TXM!L7669,"")</f>
        <v/>
      </c>
      <c r="N7669" t="str">
        <f>IFERROR(SMALL($M$5:$M$8000,ROWS($M$5:M7669)),"")</f>
        <v/>
      </c>
      <c r="P7669" t="s">
        <v>2054</v>
      </c>
    </row>
    <row r="7670" spans="1:16" ht="14.4" customHeight="1" x14ac:dyDescent="0.25">
      <c r="A7670" t="s">
        <v>2054</v>
      </c>
      <c r="I7670" s="285" t="s">
        <v>1881</v>
      </c>
      <c r="J7670" t="s">
        <v>110</v>
      </c>
      <c r="K7670" s="300">
        <v>7436299</v>
      </c>
      <c r="L7670" s="286">
        <f>ROWS(K$5:K7670)</f>
        <v>7666</v>
      </c>
      <c r="M7670" s="286" t="str">
        <f>IF(I7670='5.1'!$E$5,TXM!L7670,"")</f>
        <v/>
      </c>
      <c r="N7670" t="str">
        <f>IFERROR(SMALL($M$5:$M$8000,ROWS($M$5:M7670)),"")</f>
        <v/>
      </c>
      <c r="P7670" t="s">
        <v>2054</v>
      </c>
    </row>
    <row r="7671" spans="1:16" ht="14.4" customHeight="1" x14ac:dyDescent="0.25">
      <c r="A7671" t="s">
        <v>2054</v>
      </c>
      <c r="I7671" s="285" t="s">
        <v>1881</v>
      </c>
      <c r="J7671" t="s">
        <v>790</v>
      </c>
      <c r="K7671" s="300">
        <v>6977522</v>
      </c>
      <c r="L7671" s="286">
        <f>ROWS(K$5:K7671)</f>
        <v>7667</v>
      </c>
      <c r="M7671" s="286" t="str">
        <f>IF(I7671='5.1'!$E$5,TXM!L7671,"")</f>
        <v/>
      </c>
      <c r="N7671" t="str">
        <f>IFERROR(SMALL($M$5:$M$8000,ROWS($M$5:M7671)),"")</f>
        <v/>
      </c>
      <c r="P7671" t="s">
        <v>2054</v>
      </c>
    </row>
    <row r="7672" spans="1:16" ht="14.4" customHeight="1" x14ac:dyDescent="0.25">
      <c r="A7672" t="s">
        <v>2054</v>
      </c>
      <c r="I7672" s="285" t="s">
        <v>1881</v>
      </c>
      <c r="J7672" t="s">
        <v>111</v>
      </c>
      <c r="K7672" s="300">
        <v>1920235</v>
      </c>
      <c r="L7672" s="286">
        <f>ROWS(K$5:K7672)</f>
        <v>7668</v>
      </c>
      <c r="M7672" s="286" t="str">
        <f>IF(I7672='5.1'!$E$5,TXM!L7672,"")</f>
        <v/>
      </c>
      <c r="N7672" t="str">
        <f>IFERROR(SMALL($M$5:$M$8000,ROWS($M$5:M7672)),"")</f>
        <v/>
      </c>
      <c r="P7672" t="s">
        <v>2054</v>
      </c>
    </row>
    <row r="7673" spans="1:16" ht="14.4" customHeight="1" x14ac:dyDescent="0.25">
      <c r="A7673" t="s">
        <v>2054</v>
      </c>
      <c r="I7673" s="285" t="s">
        <v>1881</v>
      </c>
      <c r="J7673" t="s">
        <v>1090</v>
      </c>
      <c r="K7673" s="300">
        <v>745593</v>
      </c>
      <c r="L7673" s="286">
        <f>ROWS(K$5:K7673)</f>
        <v>7669</v>
      </c>
      <c r="M7673" s="286" t="str">
        <f>IF(I7673='5.1'!$E$5,TXM!L7673,"")</f>
        <v/>
      </c>
      <c r="N7673" t="str">
        <f>IFERROR(SMALL($M$5:$M$8000,ROWS($M$5:M7673)),"")</f>
        <v/>
      </c>
      <c r="P7673" t="s">
        <v>2054</v>
      </c>
    </row>
    <row r="7674" spans="1:16" ht="14.4" customHeight="1" x14ac:dyDescent="0.25">
      <c r="A7674" t="s">
        <v>2054</v>
      </c>
      <c r="I7674" s="285" t="s">
        <v>1881</v>
      </c>
      <c r="J7674" t="s">
        <v>727</v>
      </c>
      <c r="K7674" s="300">
        <v>647987</v>
      </c>
      <c r="L7674" s="286">
        <f>ROWS(K$5:K7674)</f>
        <v>7670</v>
      </c>
      <c r="M7674" s="286" t="str">
        <f>IF(I7674='5.1'!$E$5,TXM!L7674,"")</f>
        <v/>
      </c>
      <c r="N7674" t="str">
        <f>IFERROR(SMALL($M$5:$M$8000,ROWS($M$5:M7674)),"")</f>
        <v/>
      </c>
      <c r="P7674" t="s">
        <v>2054</v>
      </c>
    </row>
    <row r="7675" spans="1:16" ht="14.4" customHeight="1" x14ac:dyDescent="0.25">
      <c r="A7675" t="s">
        <v>2054</v>
      </c>
      <c r="I7675" s="285" t="s">
        <v>1881</v>
      </c>
      <c r="J7675" t="s">
        <v>106</v>
      </c>
      <c r="K7675" s="300">
        <v>614461</v>
      </c>
      <c r="L7675" s="286">
        <f>ROWS(K$5:K7675)</f>
        <v>7671</v>
      </c>
      <c r="M7675" s="286" t="str">
        <f>IF(I7675='5.1'!$E$5,TXM!L7675,"")</f>
        <v/>
      </c>
      <c r="N7675" t="str">
        <f>IFERROR(SMALL($M$5:$M$8000,ROWS($M$5:M7675)),"")</f>
        <v/>
      </c>
      <c r="P7675" t="s">
        <v>2054</v>
      </c>
    </row>
    <row r="7676" spans="1:16" ht="14.4" customHeight="1" x14ac:dyDescent="0.25">
      <c r="A7676" t="s">
        <v>2054</v>
      </c>
      <c r="I7676" s="285" t="s">
        <v>1881</v>
      </c>
      <c r="J7676" t="s">
        <v>113</v>
      </c>
      <c r="K7676" s="300">
        <v>592198</v>
      </c>
      <c r="L7676" s="286">
        <f>ROWS(K$5:K7676)</f>
        <v>7672</v>
      </c>
      <c r="M7676" s="286" t="str">
        <f>IF(I7676='5.1'!$E$5,TXM!L7676,"")</f>
        <v/>
      </c>
      <c r="N7676" t="str">
        <f>IFERROR(SMALL($M$5:$M$8000,ROWS($M$5:M7676)),"")</f>
        <v/>
      </c>
      <c r="P7676" t="s">
        <v>2054</v>
      </c>
    </row>
    <row r="7677" spans="1:16" ht="14.4" customHeight="1" x14ac:dyDescent="0.25">
      <c r="A7677" t="s">
        <v>2054</v>
      </c>
      <c r="I7677" s="285" t="s">
        <v>1881</v>
      </c>
      <c r="J7677" t="s">
        <v>119</v>
      </c>
      <c r="K7677" s="300">
        <v>176449</v>
      </c>
      <c r="L7677" s="286">
        <f>ROWS(K$5:K7677)</f>
        <v>7673</v>
      </c>
      <c r="M7677" s="286" t="str">
        <f>IF(I7677='5.1'!$E$5,TXM!L7677,"")</f>
        <v/>
      </c>
      <c r="N7677" t="str">
        <f>IFERROR(SMALL($M$5:$M$8000,ROWS($M$5:M7677)),"")</f>
        <v/>
      </c>
      <c r="P7677" t="s">
        <v>2054</v>
      </c>
    </row>
    <row r="7678" spans="1:16" ht="14.4" customHeight="1" x14ac:dyDescent="0.25">
      <c r="A7678" t="s">
        <v>2054</v>
      </c>
      <c r="I7678" s="285" t="s">
        <v>1881</v>
      </c>
      <c r="J7678" t="s">
        <v>806</v>
      </c>
      <c r="K7678" s="300">
        <v>155344</v>
      </c>
      <c r="L7678" s="286">
        <f>ROWS(K$5:K7678)</f>
        <v>7674</v>
      </c>
      <c r="M7678" s="286" t="str">
        <f>IF(I7678='5.1'!$E$5,TXM!L7678,"")</f>
        <v/>
      </c>
      <c r="N7678" t="str">
        <f>IFERROR(SMALL($M$5:$M$8000,ROWS($M$5:M7678)),"")</f>
        <v/>
      </c>
      <c r="P7678" t="s">
        <v>2054</v>
      </c>
    </row>
    <row r="7679" spans="1:16" ht="14.4" customHeight="1" x14ac:dyDescent="0.25">
      <c r="A7679" t="s">
        <v>2054</v>
      </c>
      <c r="I7679" s="285" t="s">
        <v>1881</v>
      </c>
      <c r="J7679" t="s">
        <v>760</v>
      </c>
      <c r="K7679" s="300">
        <v>129265</v>
      </c>
      <c r="L7679" s="286">
        <f>ROWS(K$5:K7679)</f>
        <v>7675</v>
      </c>
      <c r="M7679" s="286" t="str">
        <f>IF(I7679='5.1'!$E$5,TXM!L7679,"")</f>
        <v/>
      </c>
      <c r="N7679" t="str">
        <f>IFERROR(SMALL($M$5:$M$8000,ROWS($M$5:M7679)),"")</f>
        <v/>
      </c>
      <c r="P7679" t="s">
        <v>2054</v>
      </c>
    </row>
    <row r="7680" spans="1:16" ht="14.4" customHeight="1" x14ac:dyDescent="0.25">
      <c r="A7680" t="s">
        <v>2054</v>
      </c>
      <c r="I7680" s="285" t="s">
        <v>1881</v>
      </c>
      <c r="J7680" t="s">
        <v>772</v>
      </c>
      <c r="K7680" s="300">
        <v>111523</v>
      </c>
      <c r="L7680" s="286">
        <f>ROWS(K$5:K7680)</f>
        <v>7676</v>
      </c>
      <c r="M7680" s="286" t="str">
        <f>IF(I7680='5.1'!$E$5,TXM!L7680,"")</f>
        <v/>
      </c>
      <c r="N7680" t="str">
        <f>IFERROR(SMALL($M$5:$M$8000,ROWS($M$5:M7680)),"")</f>
        <v/>
      </c>
      <c r="P7680" t="s">
        <v>2054</v>
      </c>
    </row>
    <row r="7681" spans="1:16" ht="14.4" customHeight="1" x14ac:dyDescent="0.25">
      <c r="A7681" t="s">
        <v>2054</v>
      </c>
      <c r="I7681" s="285" t="s">
        <v>1881</v>
      </c>
      <c r="J7681" t="s">
        <v>711</v>
      </c>
      <c r="K7681" s="300">
        <v>75561</v>
      </c>
      <c r="L7681" s="286">
        <f>ROWS(K$5:K7681)</f>
        <v>7677</v>
      </c>
      <c r="M7681" s="286" t="str">
        <f>IF(I7681='5.1'!$E$5,TXM!L7681,"")</f>
        <v/>
      </c>
      <c r="N7681" t="str">
        <f>IFERROR(SMALL($M$5:$M$8000,ROWS($M$5:M7681)),"")</f>
        <v/>
      </c>
      <c r="P7681" t="s">
        <v>2054</v>
      </c>
    </row>
    <row r="7682" spans="1:16" ht="14.4" customHeight="1" x14ac:dyDescent="0.25">
      <c r="A7682" t="s">
        <v>2054</v>
      </c>
      <c r="I7682" s="285" t="s">
        <v>1881</v>
      </c>
      <c r="J7682" t="s">
        <v>104</v>
      </c>
      <c r="K7682" s="300">
        <v>56327</v>
      </c>
      <c r="L7682" s="286">
        <f>ROWS(K$5:K7682)</f>
        <v>7678</v>
      </c>
      <c r="M7682" s="286" t="str">
        <f>IF(I7682='5.1'!$E$5,TXM!L7682,"")</f>
        <v/>
      </c>
      <c r="N7682" t="str">
        <f>IFERROR(SMALL($M$5:$M$8000,ROWS($M$5:M7682)),"")</f>
        <v/>
      </c>
      <c r="P7682" t="s">
        <v>2054</v>
      </c>
    </row>
    <row r="7683" spans="1:16" ht="14.4" customHeight="1" x14ac:dyDescent="0.25">
      <c r="A7683" t="s">
        <v>2054</v>
      </c>
      <c r="I7683" s="285" t="s">
        <v>1881</v>
      </c>
      <c r="J7683" t="s">
        <v>1093</v>
      </c>
      <c r="K7683" s="300">
        <v>49365</v>
      </c>
      <c r="L7683" s="286">
        <f>ROWS(K$5:K7683)</f>
        <v>7679</v>
      </c>
      <c r="M7683" s="286" t="str">
        <f>IF(I7683='5.1'!$E$5,TXM!L7683,"")</f>
        <v/>
      </c>
      <c r="N7683" t="str">
        <f>IFERROR(SMALL($M$5:$M$8000,ROWS($M$5:M7683)),"")</f>
        <v/>
      </c>
      <c r="P7683" t="s">
        <v>2054</v>
      </c>
    </row>
    <row r="7684" spans="1:16" ht="14.4" customHeight="1" x14ac:dyDescent="0.25">
      <c r="A7684" t="s">
        <v>2054</v>
      </c>
      <c r="I7684" s="285" t="s">
        <v>1881</v>
      </c>
      <c r="J7684" t="s">
        <v>118</v>
      </c>
      <c r="K7684" s="300">
        <v>49105</v>
      </c>
      <c r="L7684" s="286">
        <f>ROWS(K$5:K7684)</f>
        <v>7680</v>
      </c>
      <c r="M7684" s="286" t="str">
        <f>IF(I7684='5.1'!$E$5,TXM!L7684,"")</f>
        <v/>
      </c>
      <c r="N7684" t="str">
        <f>IFERROR(SMALL($M$5:$M$8000,ROWS($M$5:M7684)),"")</f>
        <v/>
      </c>
      <c r="P7684" t="s">
        <v>2054</v>
      </c>
    </row>
    <row r="7685" spans="1:16" ht="14.4" customHeight="1" x14ac:dyDescent="0.25">
      <c r="A7685" t="s">
        <v>2054</v>
      </c>
      <c r="I7685" s="285" t="s">
        <v>1881</v>
      </c>
      <c r="J7685" t="s">
        <v>105</v>
      </c>
      <c r="K7685" s="300">
        <v>37432</v>
      </c>
      <c r="L7685" s="286">
        <f>ROWS(K$5:K7685)</f>
        <v>7681</v>
      </c>
      <c r="M7685" s="286" t="str">
        <f>IF(I7685='5.1'!$E$5,TXM!L7685,"")</f>
        <v/>
      </c>
      <c r="N7685" t="str">
        <f>IFERROR(SMALL($M$5:$M$8000,ROWS($M$5:M7685)),"")</f>
        <v/>
      </c>
      <c r="P7685" t="s">
        <v>2054</v>
      </c>
    </row>
    <row r="7686" spans="1:16" ht="14.4" customHeight="1" x14ac:dyDescent="0.25">
      <c r="A7686" t="s">
        <v>2054</v>
      </c>
      <c r="I7686" s="285" t="s">
        <v>1881</v>
      </c>
      <c r="J7686" t="s">
        <v>102</v>
      </c>
      <c r="K7686" s="300">
        <v>35505</v>
      </c>
      <c r="L7686" s="286">
        <f>ROWS(K$5:K7686)</f>
        <v>7682</v>
      </c>
      <c r="M7686" s="286" t="str">
        <f>IF(I7686='5.1'!$E$5,TXM!L7686,"")</f>
        <v/>
      </c>
      <c r="N7686" t="str">
        <f>IFERROR(SMALL($M$5:$M$8000,ROWS($M$5:M7686)),"")</f>
        <v/>
      </c>
      <c r="P7686" t="s">
        <v>2054</v>
      </c>
    </row>
    <row r="7687" spans="1:16" ht="14.4" customHeight="1" x14ac:dyDescent="0.25">
      <c r="A7687" t="s">
        <v>2054</v>
      </c>
      <c r="I7687" s="285" t="s">
        <v>1881</v>
      </c>
      <c r="J7687" t="s">
        <v>997</v>
      </c>
      <c r="K7687" s="300">
        <v>33807</v>
      </c>
      <c r="L7687" s="286">
        <f>ROWS(K$5:K7687)</f>
        <v>7683</v>
      </c>
      <c r="M7687" s="286" t="str">
        <f>IF(I7687='5.1'!$E$5,TXM!L7687,"")</f>
        <v/>
      </c>
      <c r="N7687" t="str">
        <f>IFERROR(SMALL($M$5:$M$8000,ROWS($M$5:M7687)),"")</f>
        <v/>
      </c>
      <c r="P7687" t="s">
        <v>2054</v>
      </c>
    </row>
    <row r="7688" spans="1:16" ht="14.4" customHeight="1" x14ac:dyDescent="0.25">
      <c r="A7688" t="s">
        <v>2054</v>
      </c>
      <c r="I7688" s="285" t="s">
        <v>1881</v>
      </c>
      <c r="J7688" t="s">
        <v>198</v>
      </c>
      <c r="K7688" s="300">
        <v>22470</v>
      </c>
      <c r="L7688" s="286">
        <f>ROWS(K$5:K7688)</f>
        <v>7684</v>
      </c>
      <c r="M7688" s="286" t="str">
        <f>IF(I7688='5.1'!$E$5,TXM!L7688,"")</f>
        <v/>
      </c>
      <c r="N7688" t="str">
        <f>IFERROR(SMALL($M$5:$M$8000,ROWS($M$5:M7688)),"")</f>
        <v/>
      </c>
      <c r="P7688" t="s">
        <v>2054</v>
      </c>
    </row>
    <row r="7689" spans="1:16" ht="14.4" customHeight="1" x14ac:dyDescent="0.25">
      <c r="A7689" t="s">
        <v>2054</v>
      </c>
      <c r="I7689" s="285" t="s">
        <v>1881</v>
      </c>
      <c r="J7689" t="s">
        <v>762</v>
      </c>
      <c r="K7689" s="300">
        <v>22243</v>
      </c>
      <c r="L7689" s="286">
        <f>ROWS(K$5:K7689)</f>
        <v>7685</v>
      </c>
      <c r="M7689" s="286" t="str">
        <f>IF(I7689='5.1'!$E$5,TXM!L7689,"")</f>
        <v/>
      </c>
      <c r="N7689" t="str">
        <f>IFERROR(SMALL($M$5:$M$8000,ROWS($M$5:M7689)),"")</f>
        <v/>
      </c>
      <c r="P7689" t="s">
        <v>2054</v>
      </c>
    </row>
    <row r="7690" spans="1:16" ht="14.4" customHeight="1" x14ac:dyDescent="0.25">
      <c r="A7690" t="s">
        <v>2054</v>
      </c>
      <c r="I7690" s="285" t="s">
        <v>1881</v>
      </c>
      <c r="J7690" t="s">
        <v>1079</v>
      </c>
      <c r="K7690" s="300">
        <v>19093</v>
      </c>
      <c r="L7690" s="286">
        <f>ROWS(K$5:K7690)</f>
        <v>7686</v>
      </c>
      <c r="M7690" s="286" t="str">
        <f>IF(I7690='5.1'!$E$5,TXM!L7690,"")</f>
        <v/>
      </c>
      <c r="N7690" t="str">
        <f>IFERROR(SMALL($M$5:$M$8000,ROWS($M$5:M7690)),"")</f>
        <v/>
      </c>
      <c r="P7690" t="s">
        <v>2054</v>
      </c>
    </row>
    <row r="7691" spans="1:16" ht="14.4" customHeight="1" x14ac:dyDescent="0.25">
      <c r="A7691" t="s">
        <v>2054</v>
      </c>
      <c r="I7691" s="285" t="s">
        <v>1881</v>
      </c>
      <c r="J7691" t="s">
        <v>1098</v>
      </c>
      <c r="K7691" s="300">
        <v>18197</v>
      </c>
      <c r="L7691" s="286">
        <f>ROWS(K$5:K7691)</f>
        <v>7687</v>
      </c>
      <c r="M7691" s="286" t="str">
        <f>IF(I7691='5.1'!$E$5,TXM!L7691,"")</f>
        <v/>
      </c>
      <c r="N7691" t="str">
        <f>IFERROR(SMALL($M$5:$M$8000,ROWS($M$5:M7691)),"")</f>
        <v/>
      </c>
      <c r="P7691" t="s">
        <v>2054</v>
      </c>
    </row>
    <row r="7692" spans="1:16" ht="14.4" customHeight="1" x14ac:dyDescent="0.25">
      <c r="A7692" t="s">
        <v>2054</v>
      </c>
      <c r="I7692" s="285" t="s">
        <v>1881</v>
      </c>
      <c r="J7692" t="s">
        <v>782</v>
      </c>
      <c r="K7692" s="300">
        <v>17577</v>
      </c>
      <c r="L7692" s="286">
        <f>ROWS(K$5:K7692)</f>
        <v>7688</v>
      </c>
      <c r="M7692" s="286" t="str">
        <f>IF(I7692='5.1'!$E$5,TXM!L7692,"")</f>
        <v/>
      </c>
      <c r="N7692" t="str">
        <f>IFERROR(SMALL($M$5:$M$8000,ROWS($M$5:M7692)),"")</f>
        <v/>
      </c>
      <c r="P7692" t="s">
        <v>2054</v>
      </c>
    </row>
    <row r="7693" spans="1:16" ht="14.4" customHeight="1" x14ac:dyDescent="0.25">
      <c r="A7693" t="s">
        <v>2054</v>
      </c>
      <c r="I7693" s="285" t="s">
        <v>1881</v>
      </c>
      <c r="J7693" t="s">
        <v>784</v>
      </c>
      <c r="K7693" s="300">
        <v>10374</v>
      </c>
      <c r="L7693" s="286">
        <f>ROWS(K$5:K7693)</f>
        <v>7689</v>
      </c>
      <c r="M7693" s="286" t="str">
        <f>IF(I7693='5.1'!$E$5,TXM!L7693,"")</f>
        <v/>
      </c>
      <c r="N7693" t="str">
        <f>IFERROR(SMALL($M$5:$M$8000,ROWS($M$5:M7693)),"")</f>
        <v/>
      </c>
      <c r="P7693" t="s">
        <v>2054</v>
      </c>
    </row>
    <row r="7694" spans="1:16" ht="14.4" customHeight="1" x14ac:dyDescent="0.25">
      <c r="A7694" t="s">
        <v>2054</v>
      </c>
      <c r="I7694" s="285" t="s">
        <v>1881</v>
      </c>
      <c r="J7694" t="s">
        <v>808</v>
      </c>
      <c r="K7694" s="300">
        <v>10207</v>
      </c>
      <c r="L7694" s="286">
        <f>ROWS(K$5:K7694)</f>
        <v>7690</v>
      </c>
      <c r="M7694" s="286" t="str">
        <f>IF(I7694='5.1'!$E$5,TXM!L7694,"")</f>
        <v/>
      </c>
      <c r="N7694" t="str">
        <f>IFERROR(SMALL($M$5:$M$8000,ROWS($M$5:M7694)),"")</f>
        <v/>
      </c>
      <c r="P7694" t="s">
        <v>2054</v>
      </c>
    </row>
    <row r="7695" spans="1:16" ht="14.4" customHeight="1" x14ac:dyDescent="0.25">
      <c r="A7695" t="s">
        <v>2054</v>
      </c>
      <c r="I7695" s="285" t="s">
        <v>1881</v>
      </c>
      <c r="J7695" t="s">
        <v>109</v>
      </c>
      <c r="K7695" s="300">
        <v>10122</v>
      </c>
      <c r="L7695" s="286">
        <f>ROWS(K$5:K7695)</f>
        <v>7691</v>
      </c>
      <c r="M7695" s="286" t="str">
        <f>IF(I7695='5.1'!$E$5,TXM!L7695,"")</f>
        <v/>
      </c>
      <c r="N7695" t="str">
        <f>IFERROR(SMALL($M$5:$M$8000,ROWS($M$5:M7695)),"")</f>
        <v/>
      </c>
      <c r="P7695" t="s">
        <v>2054</v>
      </c>
    </row>
    <row r="7696" spans="1:16" ht="14.4" customHeight="1" x14ac:dyDescent="0.25">
      <c r="A7696" t="s">
        <v>2054</v>
      </c>
      <c r="I7696" s="285" t="s">
        <v>1881</v>
      </c>
      <c r="J7696" t="s">
        <v>117</v>
      </c>
      <c r="K7696" s="300">
        <v>8184</v>
      </c>
      <c r="L7696" s="286">
        <f>ROWS(K$5:K7696)</f>
        <v>7692</v>
      </c>
      <c r="M7696" s="286" t="str">
        <f>IF(I7696='5.1'!$E$5,TXM!L7696,"")</f>
        <v/>
      </c>
      <c r="N7696" t="str">
        <f>IFERROR(SMALL($M$5:$M$8000,ROWS($M$5:M7696)),"")</f>
        <v/>
      </c>
      <c r="P7696" t="s">
        <v>2054</v>
      </c>
    </row>
    <row r="7697" spans="1:16" ht="14.4" customHeight="1" x14ac:dyDescent="0.25">
      <c r="A7697" t="s">
        <v>2054</v>
      </c>
      <c r="I7697" s="285" t="s">
        <v>1881</v>
      </c>
      <c r="J7697" t="s">
        <v>1087</v>
      </c>
      <c r="K7697" s="300">
        <v>8051</v>
      </c>
      <c r="L7697" s="286">
        <f>ROWS(K$5:K7697)</f>
        <v>7693</v>
      </c>
      <c r="M7697" s="286" t="str">
        <f>IF(I7697='5.1'!$E$5,TXM!L7697,"")</f>
        <v/>
      </c>
      <c r="N7697" t="str">
        <f>IFERROR(SMALL($M$5:$M$8000,ROWS($M$5:M7697)),"")</f>
        <v/>
      </c>
      <c r="P7697" t="s">
        <v>2054</v>
      </c>
    </row>
    <row r="7698" spans="1:16" ht="14.4" customHeight="1" x14ac:dyDescent="0.25">
      <c r="A7698" t="s">
        <v>2054</v>
      </c>
      <c r="I7698" s="285" t="s">
        <v>1881</v>
      </c>
      <c r="J7698" t="s">
        <v>823</v>
      </c>
      <c r="K7698" s="300">
        <v>7879</v>
      </c>
      <c r="L7698" s="286">
        <f>ROWS(K$5:K7698)</f>
        <v>7694</v>
      </c>
      <c r="M7698" s="286" t="str">
        <f>IF(I7698='5.1'!$E$5,TXM!L7698,"")</f>
        <v/>
      </c>
      <c r="N7698" t="str">
        <f>IFERROR(SMALL($M$5:$M$8000,ROWS($M$5:M7698)),"")</f>
        <v/>
      </c>
      <c r="P7698" t="s">
        <v>2054</v>
      </c>
    </row>
    <row r="7699" spans="1:16" ht="14.4" customHeight="1" x14ac:dyDescent="0.25">
      <c r="A7699" t="s">
        <v>2054</v>
      </c>
      <c r="I7699" s="285" t="s">
        <v>1881</v>
      </c>
      <c r="J7699" t="s">
        <v>725</v>
      </c>
      <c r="K7699" s="300">
        <v>7125</v>
      </c>
      <c r="L7699" s="286">
        <f>ROWS(K$5:K7699)</f>
        <v>7695</v>
      </c>
      <c r="M7699" s="286" t="str">
        <f>IF(I7699='5.1'!$E$5,TXM!L7699,"")</f>
        <v/>
      </c>
      <c r="N7699" t="str">
        <f>IFERROR(SMALL($M$5:$M$8000,ROWS($M$5:M7699)),"")</f>
        <v/>
      </c>
      <c r="P7699" t="s">
        <v>2054</v>
      </c>
    </row>
    <row r="7700" spans="1:16" ht="14.4" customHeight="1" x14ac:dyDescent="0.25">
      <c r="A7700" t="s">
        <v>2054</v>
      </c>
      <c r="I7700" s="285" t="s">
        <v>1881</v>
      </c>
      <c r="J7700" t="s">
        <v>115</v>
      </c>
      <c r="K7700" s="300">
        <v>6318</v>
      </c>
      <c r="L7700" s="286">
        <f>ROWS(K$5:K7700)</f>
        <v>7696</v>
      </c>
      <c r="M7700" s="286" t="str">
        <f>IF(I7700='5.1'!$E$5,TXM!L7700,"")</f>
        <v/>
      </c>
      <c r="N7700" t="str">
        <f>IFERROR(SMALL($M$5:$M$8000,ROWS($M$5:M7700)),"")</f>
        <v/>
      </c>
      <c r="P7700" t="s">
        <v>2054</v>
      </c>
    </row>
    <row r="7701" spans="1:16" ht="14.4" customHeight="1" x14ac:dyDescent="0.25">
      <c r="A7701" t="s">
        <v>2054</v>
      </c>
      <c r="I7701" s="285" t="s">
        <v>1881</v>
      </c>
      <c r="J7701" t="s">
        <v>821</v>
      </c>
      <c r="K7701" s="300">
        <v>5337</v>
      </c>
      <c r="L7701" s="286">
        <f>ROWS(K$5:K7701)</f>
        <v>7697</v>
      </c>
      <c r="M7701" s="286" t="str">
        <f>IF(I7701='5.1'!$E$5,TXM!L7701,"")</f>
        <v/>
      </c>
      <c r="N7701" t="str">
        <f>IFERROR(SMALL($M$5:$M$8000,ROWS($M$5:M7701)),"")</f>
        <v/>
      </c>
      <c r="P7701" t="s">
        <v>2054</v>
      </c>
    </row>
    <row r="7702" spans="1:16" ht="14.4" customHeight="1" x14ac:dyDescent="0.25">
      <c r="A7702" t="s">
        <v>2054</v>
      </c>
      <c r="I7702" s="285" t="s">
        <v>1881</v>
      </c>
      <c r="J7702" t="s">
        <v>734</v>
      </c>
      <c r="K7702" s="300">
        <v>3605</v>
      </c>
      <c r="L7702" s="286">
        <f>ROWS(K$5:K7702)</f>
        <v>7698</v>
      </c>
      <c r="M7702" s="286" t="str">
        <f>IF(I7702='5.1'!$E$5,TXM!L7702,"")</f>
        <v/>
      </c>
      <c r="N7702" t="str">
        <f>IFERROR(SMALL($M$5:$M$8000,ROWS($M$5:M7702)),"")</f>
        <v/>
      </c>
      <c r="P7702" t="s">
        <v>2054</v>
      </c>
    </row>
    <row r="7703" spans="1:16" ht="14.4" customHeight="1" x14ac:dyDescent="0.25">
      <c r="A7703" t="s">
        <v>2054</v>
      </c>
      <c r="I7703" s="285" t="s">
        <v>1881</v>
      </c>
      <c r="J7703" t="s">
        <v>802</v>
      </c>
      <c r="K7703" s="300">
        <v>3223</v>
      </c>
      <c r="L7703" s="286">
        <f>ROWS(K$5:K7703)</f>
        <v>7699</v>
      </c>
      <c r="M7703" s="286" t="str">
        <f>IF(I7703='5.1'!$E$5,TXM!L7703,"")</f>
        <v/>
      </c>
      <c r="N7703" t="str">
        <f>IFERROR(SMALL($M$5:$M$8000,ROWS($M$5:M7703)),"")</f>
        <v/>
      </c>
      <c r="P7703" t="s">
        <v>2054</v>
      </c>
    </row>
    <row r="7704" spans="1:16" ht="14.4" customHeight="1" x14ac:dyDescent="0.25">
      <c r="A7704" t="s">
        <v>2054</v>
      </c>
      <c r="I7704" s="285" t="s">
        <v>1881</v>
      </c>
      <c r="J7704" t="s">
        <v>114</v>
      </c>
      <c r="K7704" s="300">
        <v>2636</v>
      </c>
      <c r="L7704" s="286">
        <f>ROWS(K$5:K7704)</f>
        <v>7700</v>
      </c>
      <c r="M7704" s="286" t="str">
        <f>IF(I7704='5.1'!$E$5,TXM!L7704,"")</f>
        <v/>
      </c>
      <c r="N7704" t="str">
        <f>IFERROR(SMALL($M$5:$M$8000,ROWS($M$5:M7704)),"")</f>
        <v/>
      </c>
      <c r="P7704" t="s">
        <v>2054</v>
      </c>
    </row>
    <row r="7705" spans="1:16" ht="14.4" customHeight="1" x14ac:dyDescent="0.25">
      <c r="A7705" t="s">
        <v>2054</v>
      </c>
      <c r="I7705" s="285" t="s">
        <v>1881</v>
      </c>
      <c r="J7705" t="s">
        <v>812</v>
      </c>
      <c r="K7705" s="300">
        <v>2487</v>
      </c>
      <c r="L7705" s="286">
        <f>ROWS(K$5:K7705)</f>
        <v>7701</v>
      </c>
      <c r="M7705" s="286" t="str">
        <f>IF(I7705='5.1'!$E$5,TXM!L7705,"")</f>
        <v/>
      </c>
      <c r="N7705" t="str">
        <f>IFERROR(SMALL($M$5:$M$8000,ROWS($M$5:M7705)),"")</f>
        <v/>
      </c>
      <c r="P7705" t="s">
        <v>2054</v>
      </c>
    </row>
    <row r="7706" spans="1:16" ht="14.4" customHeight="1" x14ac:dyDescent="0.25">
      <c r="A7706" t="s">
        <v>2054</v>
      </c>
      <c r="I7706" s="285" t="s">
        <v>1881</v>
      </c>
      <c r="J7706" t="s">
        <v>723</v>
      </c>
      <c r="K7706" s="300">
        <v>1136</v>
      </c>
      <c r="L7706" s="286">
        <f>ROWS(K$5:K7706)</f>
        <v>7702</v>
      </c>
      <c r="M7706" s="286" t="str">
        <f>IF(I7706='5.1'!$E$5,TXM!L7706,"")</f>
        <v/>
      </c>
      <c r="N7706" t="str">
        <f>IFERROR(SMALL($M$5:$M$8000,ROWS($M$5:M7706)),"")</f>
        <v/>
      </c>
      <c r="P7706" t="s">
        <v>2054</v>
      </c>
    </row>
    <row r="7707" spans="1:16" ht="14.4" customHeight="1" x14ac:dyDescent="0.25">
      <c r="A7707" t="s">
        <v>2054</v>
      </c>
      <c r="I7707" s="285" t="s">
        <v>1881</v>
      </c>
      <c r="J7707" t="s">
        <v>1080</v>
      </c>
      <c r="K7707" s="300">
        <v>581</v>
      </c>
      <c r="L7707" s="286">
        <f>ROWS(K$5:K7707)</f>
        <v>7703</v>
      </c>
      <c r="M7707" s="286" t="str">
        <f>IF(I7707='5.1'!$E$5,TXM!L7707,"")</f>
        <v/>
      </c>
      <c r="N7707" t="str">
        <f>IFERROR(SMALL($M$5:$M$8000,ROWS($M$5:M7707)),"")</f>
        <v/>
      </c>
      <c r="P7707" t="s">
        <v>2054</v>
      </c>
    </row>
    <row r="7708" spans="1:16" ht="14.4" customHeight="1" x14ac:dyDescent="0.25">
      <c r="A7708" t="s">
        <v>2054</v>
      </c>
      <c r="I7708" s="285" t="s">
        <v>1881</v>
      </c>
      <c r="J7708" t="s">
        <v>108</v>
      </c>
      <c r="K7708" s="300">
        <v>562</v>
      </c>
      <c r="L7708" s="286">
        <f>ROWS(K$5:K7708)</f>
        <v>7704</v>
      </c>
      <c r="M7708" s="286" t="str">
        <f>IF(I7708='5.1'!$E$5,TXM!L7708,"")</f>
        <v/>
      </c>
      <c r="N7708" t="str">
        <f>IFERROR(SMALL($M$5:$M$8000,ROWS($M$5:M7708)),"")</f>
        <v/>
      </c>
      <c r="P7708" t="s">
        <v>2054</v>
      </c>
    </row>
    <row r="7709" spans="1:16" ht="14.4" customHeight="1" x14ac:dyDescent="0.25">
      <c r="A7709" t="s">
        <v>2054</v>
      </c>
      <c r="I7709" s="285" t="s">
        <v>1881</v>
      </c>
      <c r="J7709" t="s">
        <v>197</v>
      </c>
      <c r="K7709" s="300">
        <v>514</v>
      </c>
      <c r="L7709" s="286">
        <f>ROWS(K$5:K7709)</f>
        <v>7705</v>
      </c>
      <c r="M7709" s="286" t="str">
        <f>IF(I7709='5.1'!$E$5,TXM!L7709,"")</f>
        <v/>
      </c>
      <c r="N7709" t="str">
        <f>IFERROR(SMALL($M$5:$M$8000,ROWS($M$5:M7709)),"")</f>
        <v/>
      </c>
      <c r="P7709" t="s">
        <v>2054</v>
      </c>
    </row>
    <row r="7710" spans="1:16" ht="14.4" customHeight="1" x14ac:dyDescent="0.25">
      <c r="A7710" t="s">
        <v>2054</v>
      </c>
      <c r="I7710" s="285" t="s">
        <v>1881</v>
      </c>
      <c r="J7710" t="s">
        <v>794</v>
      </c>
      <c r="K7710" s="300">
        <v>511</v>
      </c>
      <c r="L7710" s="286">
        <f>ROWS(K$5:K7710)</f>
        <v>7706</v>
      </c>
      <c r="M7710" s="286" t="str">
        <f>IF(I7710='5.1'!$E$5,TXM!L7710,"")</f>
        <v/>
      </c>
      <c r="N7710" t="str">
        <f>IFERROR(SMALL($M$5:$M$8000,ROWS($M$5:M7710)),"")</f>
        <v/>
      </c>
      <c r="P7710" t="s">
        <v>2054</v>
      </c>
    </row>
    <row r="7711" spans="1:16" ht="14.4" customHeight="1" x14ac:dyDescent="0.25">
      <c r="A7711" t="s">
        <v>2054</v>
      </c>
      <c r="I7711" s="285" t="s">
        <v>1881</v>
      </c>
      <c r="J7711" t="s">
        <v>707</v>
      </c>
      <c r="K7711" s="300">
        <v>443</v>
      </c>
      <c r="L7711" s="286">
        <f>ROWS(K$5:K7711)</f>
        <v>7707</v>
      </c>
      <c r="M7711" s="286" t="str">
        <f>IF(I7711='5.1'!$E$5,TXM!L7711,"")</f>
        <v/>
      </c>
      <c r="N7711" t="str">
        <f>IFERROR(SMALL($M$5:$M$8000,ROWS($M$5:M7711)),"")</f>
        <v/>
      </c>
      <c r="P7711" t="s">
        <v>2054</v>
      </c>
    </row>
    <row r="7712" spans="1:16" ht="14.4" customHeight="1" x14ac:dyDescent="0.25">
      <c r="A7712" t="s">
        <v>2054</v>
      </c>
      <c r="I7712" s="285" t="s">
        <v>1881</v>
      </c>
      <c r="J7712" t="s">
        <v>766</v>
      </c>
      <c r="K7712" s="300">
        <v>430</v>
      </c>
      <c r="L7712" s="286">
        <f>ROWS(K$5:K7712)</f>
        <v>7708</v>
      </c>
      <c r="M7712" s="286" t="str">
        <f>IF(I7712='5.1'!$E$5,TXM!L7712,"")</f>
        <v/>
      </c>
      <c r="N7712" t="str">
        <f>IFERROR(SMALL($M$5:$M$8000,ROWS($M$5:M7712)),"")</f>
        <v/>
      </c>
      <c r="P7712" t="s">
        <v>2054</v>
      </c>
    </row>
    <row r="7713" spans="1:16" ht="14.4" customHeight="1" x14ac:dyDescent="0.25">
      <c r="A7713" t="s">
        <v>2054</v>
      </c>
      <c r="I7713" s="285" t="s">
        <v>1881</v>
      </c>
      <c r="J7713" t="s">
        <v>756</v>
      </c>
      <c r="K7713" s="300">
        <v>427</v>
      </c>
      <c r="L7713" s="286">
        <f>ROWS(K$5:K7713)</f>
        <v>7709</v>
      </c>
      <c r="M7713" s="286" t="str">
        <f>IF(I7713='5.1'!$E$5,TXM!L7713,"")</f>
        <v/>
      </c>
      <c r="N7713" t="str">
        <f>IFERROR(SMALL($M$5:$M$8000,ROWS($M$5:M7713)),"")</f>
        <v/>
      </c>
      <c r="P7713" t="s">
        <v>2054</v>
      </c>
    </row>
    <row r="7714" spans="1:16" ht="14.4" customHeight="1" x14ac:dyDescent="0.25">
      <c r="A7714" t="s">
        <v>2054</v>
      </c>
      <c r="I7714" s="285" t="s">
        <v>1881</v>
      </c>
      <c r="J7714" t="s">
        <v>116</v>
      </c>
      <c r="K7714" s="300">
        <v>364</v>
      </c>
      <c r="L7714" s="286">
        <f>ROWS(K$5:K7714)</f>
        <v>7710</v>
      </c>
      <c r="M7714" s="286" t="str">
        <f>IF(I7714='5.1'!$E$5,TXM!L7714,"")</f>
        <v/>
      </c>
      <c r="N7714" t="str">
        <f>IFERROR(SMALL($M$5:$M$8000,ROWS($M$5:M7714)),"")</f>
        <v/>
      </c>
      <c r="P7714" t="s">
        <v>2054</v>
      </c>
    </row>
    <row r="7715" spans="1:16" ht="14.4" customHeight="1" x14ac:dyDescent="0.25">
      <c r="A7715" t="s">
        <v>2054</v>
      </c>
      <c r="I7715" s="285" t="s">
        <v>1881</v>
      </c>
      <c r="J7715" t="s">
        <v>199</v>
      </c>
      <c r="K7715" s="300">
        <v>242</v>
      </c>
      <c r="L7715" s="286">
        <f>ROWS(K$5:K7715)</f>
        <v>7711</v>
      </c>
      <c r="M7715" s="286" t="str">
        <f>IF(I7715='5.1'!$E$5,TXM!L7715,"")</f>
        <v/>
      </c>
      <c r="N7715" t="str">
        <f>IFERROR(SMALL($M$5:$M$8000,ROWS($M$5:M7715)),"")</f>
        <v/>
      </c>
      <c r="P7715" t="s">
        <v>2054</v>
      </c>
    </row>
    <row r="7716" spans="1:16" ht="14.4" customHeight="1" x14ac:dyDescent="0.25">
      <c r="A7716" t="s">
        <v>2054</v>
      </c>
      <c r="I7716" s="285" t="s">
        <v>1881</v>
      </c>
      <c r="J7716" t="s">
        <v>740</v>
      </c>
      <c r="K7716" s="300">
        <v>181</v>
      </c>
      <c r="L7716" s="286">
        <f>ROWS(K$5:K7716)</f>
        <v>7712</v>
      </c>
      <c r="M7716" s="286" t="str">
        <f>IF(I7716='5.1'!$E$5,TXM!L7716,"")</f>
        <v/>
      </c>
      <c r="N7716" t="str">
        <f>IFERROR(SMALL($M$5:$M$8000,ROWS($M$5:M7716)),"")</f>
        <v/>
      </c>
      <c r="P7716" t="s">
        <v>2054</v>
      </c>
    </row>
    <row r="7717" spans="1:16" ht="14.4" customHeight="1" x14ac:dyDescent="0.25">
      <c r="A7717" t="s">
        <v>2054</v>
      </c>
      <c r="I7717" s="285" t="s">
        <v>1881</v>
      </c>
      <c r="J7717" t="s">
        <v>768</v>
      </c>
      <c r="K7717" s="300">
        <v>85</v>
      </c>
      <c r="L7717" s="286">
        <f>ROWS(K$5:K7717)</f>
        <v>7713</v>
      </c>
      <c r="M7717" s="286" t="str">
        <f>IF(I7717='5.1'!$E$5,TXM!L7717,"")</f>
        <v/>
      </c>
      <c r="N7717" t="str">
        <f>IFERROR(SMALL($M$5:$M$8000,ROWS($M$5:M7717)),"")</f>
        <v/>
      </c>
      <c r="P7717" t="s">
        <v>2054</v>
      </c>
    </row>
    <row r="7718" spans="1:16" ht="14.4" customHeight="1" x14ac:dyDescent="0.25">
      <c r="A7718" t="s">
        <v>2054</v>
      </c>
      <c r="I7718" s="285" t="s">
        <v>1881</v>
      </c>
      <c r="J7718" t="s">
        <v>1097</v>
      </c>
      <c r="K7718" s="300">
        <v>27</v>
      </c>
      <c r="L7718" s="286">
        <f>ROWS(K$5:K7718)</f>
        <v>7714</v>
      </c>
      <c r="M7718" s="286" t="str">
        <f>IF(I7718='5.1'!$E$5,TXM!L7718,"")</f>
        <v/>
      </c>
      <c r="N7718" t="str">
        <f>IFERROR(SMALL($M$5:$M$8000,ROWS($M$5:M7718)),"")</f>
        <v/>
      </c>
      <c r="P7718" t="s">
        <v>2054</v>
      </c>
    </row>
    <row r="7719" spans="1:16" ht="14.4" customHeight="1" x14ac:dyDescent="0.25">
      <c r="A7719" t="s">
        <v>2054</v>
      </c>
      <c r="I7719" s="285" t="s">
        <v>1881</v>
      </c>
      <c r="J7719" t="s">
        <v>1086</v>
      </c>
      <c r="K7719" s="300">
        <v>24</v>
      </c>
      <c r="L7719" s="286">
        <f>ROWS(K$5:K7719)</f>
        <v>7715</v>
      </c>
      <c r="M7719" s="286" t="str">
        <f>IF(I7719='5.1'!$E$5,TXM!L7719,"")</f>
        <v/>
      </c>
      <c r="N7719" t="str">
        <f>IFERROR(SMALL($M$5:$M$8000,ROWS($M$5:M7719)),"")</f>
        <v/>
      </c>
      <c r="P7719" t="s">
        <v>2054</v>
      </c>
    </row>
    <row r="7720" spans="1:16" ht="14.4" customHeight="1" x14ac:dyDescent="0.25">
      <c r="A7720" t="s">
        <v>2054</v>
      </c>
      <c r="I7720" s="285" t="s">
        <v>1881</v>
      </c>
      <c r="J7720" t="s">
        <v>744</v>
      </c>
      <c r="K7720" s="300">
        <v>17</v>
      </c>
      <c r="L7720" s="286">
        <f>ROWS(K$5:K7720)</f>
        <v>7716</v>
      </c>
      <c r="M7720" s="286" t="str">
        <f>IF(I7720='5.1'!$E$5,TXM!L7720,"")</f>
        <v/>
      </c>
      <c r="N7720" t="str">
        <f>IFERROR(SMALL($M$5:$M$8000,ROWS($M$5:M7720)),"")</f>
        <v/>
      </c>
      <c r="P7720" t="s">
        <v>2054</v>
      </c>
    </row>
    <row r="7721" spans="1:16" ht="14.4" customHeight="1" x14ac:dyDescent="0.25">
      <c r="A7721" t="s">
        <v>2054</v>
      </c>
      <c r="I7721" s="285" t="s">
        <v>1881</v>
      </c>
      <c r="J7721" t="s">
        <v>1081</v>
      </c>
      <c r="K7721" s="300">
        <v>9</v>
      </c>
      <c r="L7721" s="286">
        <f>ROWS(K$5:K7721)</f>
        <v>7717</v>
      </c>
      <c r="M7721" s="286" t="str">
        <f>IF(I7721='5.1'!$E$5,TXM!L7721,"")</f>
        <v/>
      </c>
      <c r="N7721" t="str">
        <f>IFERROR(SMALL($M$5:$M$8000,ROWS($M$5:M7721)),"")</f>
        <v/>
      </c>
      <c r="P7721" t="s">
        <v>2054</v>
      </c>
    </row>
    <row r="7722" spans="1:16" ht="14.4" customHeight="1" x14ac:dyDescent="0.25">
      <c r="A7722" t="s">
        <v>2054</v>
      </c>
      <c r="I7722" s="285" t="s">
        <v>2056</v>
      </c>
      <c r="J7722" t="s">
        <v>762</v>
      </c>
      <c r="K7722" s="300">
        <v>2406456</v>
      </c>
      <c r="L7722" s="286">
        <f>ROWS(K$5:K7722)</f>
        <v>7718</v>
      </c>
      <c r="M7722" s="286" t="str">
        <f>IF(I7722='5.1'!$E$5,TXM!L7722,"")</f>
        <v/>
      </c>
      <c r="N7722" t="str">
        <f>IFERROR(SMALL($M$5:$M$8000,ROWS($M$5:M7722)),"")</f>
        <v/>
      </c>
      <c r="P7722" t="s">
        <v>2054</v>
      </c>
    </row>
    <row r="7723" spans="1:16" ht="14.4" customHeight="1" x14ac:dyDescent="0.25">
      <c r="A7723" t="s">
        <v>2054</v>
      </c>
      <c r="I7723" s="285" t="s">
        <v>2056</v>
      </c>
      <c r="J7723" t="s">
        <v>107</v>
      </c>
      <c r="K7723" s="300">
        <v>1872165</v>
      </c>
      <c r="L7723" s="286">
        <f>ROWS(K$5:K7723)</f>
        <v>7719</v>
      </c>
      <c r="M7723" s="286" t="str">
        <f>IF(I7723='5.1'!$E$5,TXM!L7723,"")</f>
        <v/>
      </c>
      <c r="N7723" t="str">
        <f>IFERROR(SMALL($M$5:$M$8000,ROWS($M$5:M7723)),"")</f>
        <v/>
      </c>
      <c r="P7723" t="s">
        <v>2054</v>
      </c>
    </row>
    <row r="7724" spans="1:16" ht="14.4" customHeight="1" x14ac:dyDescent="0.25">
      <c r="A7724" t="s">
        <v>2054</v>
      </c>
      <c r="I7724" s="285" t="s">
        <v>2056</v>
      </c>
      <c r="J7724" t="s">
        <v>760</v>
      </c>
      <c r="K7724" s="300">
        <v>841309</v>
      </c>
      <c r="L7724" s="286">
        <f>ROWS(K$5:K7724)</f>
        <v>7720</v>
      </c>
      <c r="M7724" s="286" t="str">
        <f>IF(I7724='5.1'!$E$5,TXM!L7724,"")</f>
        <v/>
      </c>
      <c r="N7724" t="str">
        <f>IFERROR(SMALL($M$5:$M$8000,ROWS($M$5:M7724)),"")</f>
        <v/>
      </c>
      <c r="P7724" t="s">
        <v>2054</v>
      </c>
    </row>
    <row r="7725" spans="1:16" ht="14.4" customHeight="1" x14ac:dyDescent="0.25">
      <c r="A7725" t="s">
        <v>2054</v>
      </c>
      <c r="I7725" s="285" t="s">
        <v>2056</v>
      </c>
      <c r="J7725" t="s">
        <v>1093</v>
      </c>
      <c r="K7725" s="300">
        <v>680614</v>
      </c>
      <c r="L7725" s="286">
        <f>ROWS(K$5:K7725)</f>
        <v>7721</v>
      </c>
      <c r="M7725" s="286" t="str">
        <f>IF(I7725='5.1'!$E$5,TXM!L7725,"")</f>
        <v/>
      </c>
      <c r="N7725" t="str">
        <f>IFERROR(SMALL($M$5:$M$8000,ROWS($M$5:M7725)),"")</f>
        <v/>
      </c>
      <c r="P7725" t="s">
        <v>2054</v>
      </c>
    </row>
    <row r="7726" spans="1:16" ht="14.4" customHeight="1" x14ac:dyDescent="0.25">
      <c r="A7726" t="s">
        <v>2054</v>
      </c>
      <c r="I7726" s="285" t="s">
        <v>2056</v>
      </c>
      <c r="J7726" t="s">
        <v>709</v>
      </c>
      <c r="K7726" s="300">
        <v>161672</v>
      </c>
      <c r="L7726" s="286">
        <f>ROWS(K$5:K7726)</f>
        <v>7722</v>
      </c>
      <c r="M7726" s="286" t="str">
        <f>IF(I7726='5.1'!$E$5,TXM!L7726,"")</f>
        <v/>
      </c>
      <c r="N7726" t="str">
        <f>IFERROR(SMALL($M$5:$M$8000,ROWS($M$5:M7726)),"")</f>
        <v/>
      </c>
      <c r="P7726" t="s">
        <v>2054</v>
      </c>
    </row>
    <row r="7727" spans="1:16" ht="14.4" customHeight="1" x14ac:dyDescent="0.25">
      <c r="A7727" t="s">
        <v>2054</v>
      </c>
      <c r="I7727" s="285" t="s">
        <v>2056</v>
      </c>
      <c r="J7727" t="s">
        <v>766</v>
      </c>
      <c r="K7727" s="300">
        <v>94547</v>
      </c>
      <c r="L7727" s="286">
        <f>ROWS(K$5:K7727)</f>
        <v>7723</v>
      </c>
      <c r="M7727" s="286" t="str">
        <f>IF(I7727='5.1'!$E$5,TXM!L7727,"")</f>
        <v/>
      </c>
      <c r="N7727" t="str">
        <f>IFERROR(SMALL($M$5:$M$8000,ROWS($M$5:M7727)),"")</f>
        <v/>
      </c>
      <c r="P7727" t="s">
        <v>2054</v>
      </c>
    </row>
    <row r="7728" spans="1:16" ht="14.4" customHeight="1" x14ac:dyDescent="0.25">
      <c r="A7728" t="s">
        <v>2054</v>
      </c>
      <c r="I7728" s="285" t="s">
        <v>2056</v>
      </c>
      <c r="J7728" t="s">
        <v>1096</v>
      </c>
      <c r="K7728" s="300">
        <v>71258</v>
      </c>
      <c r="L7728" s="286">
        <f>ROWS(K$5:K7728)</f>
        <v>7724</v>
      </c>
      <c r="M7728" s="286" t="str">
        <f>IF(I7728='5.1'!$E$5,TXM!L7728,"")</f>
        <v/>
      </c>
      <c r="N7728" t="str">
        <f>IFERROR(SMALL($M$5:$M$8000,ROWS($M$5:M7728)),"")</f>
        <v/>
      </c>
      <c r="P7728" t="s">
        <v>2054</v>
      </c>
    </row>
    <row r="7729" spans="1:16" ht="14.4" customHeight="1" x14ac:dyDescent="0.25">
      <c r="A7729" t="s">
        <v>2054</v>
      </c>
      <c r="I7729" s="285" t="s">
        <v>2056</v>
      </c>
      <c r="J7729" t="s">
        <v>104</v>
      </c>
      <c r="K7729" s="300">
        <v>48154</v>
      </c>
      <c r="L7729" s="286">
        <f>ROWS(K$5:K7729)</f>
        <v>7725</v>
      </c>
      <c r="M7729" s="286" t="str">
        <f>IF(I7729='5.1'!$E$5,TXM!L7729,"")</f>
        <v/>
      </c>
      <c r="N7729" t="str">
        <f>IFERROR(SMALL($M$5:$M$8000,ROWS($M$5:M7729)),"")</f>
        <v/>
      </c>
      <c r="P7729" t="s">
        <v>2054</v>
      </c>
    </row>
    <row r="7730" spans="1:16" ht="14.4" customHeight="1" x14ac:dyDescent="0.25">
      <c r="A7730" t="s">
        <v>2054</v>
      </c>
      <c r="I7730" s="285" t="s">
        <v>2056</v>
      </c>
      <c r="J7730" t="s">
        <v>808</v>
      </c>
      <c r="K7730" s="300">
        <v>9107</v>
      </c>
      <c r="L7730" s="286">
        <f>ROWS(K$5:K7730)</f>
        <v>7726</v>
      </c>
      <c r="M7730" s="286" t="str">
        <f>IF(I7730='5.1'!$E$5,TXM!L7730,"")</f>
        <v/>
      </c>
      <c r="N7730" t="str">
        <f>IFERROR(SMALL($M$5:$M$8000,ROWS($M$5:M7730)),"")</f>
        <v/>
      </c>
      <c r="P7730" t="s">
        <v>2054</v>
      </c>
    </row>
    <row r="7731" spans="1:16" ht="14.4" customHeight="1" x14ac:dyDescent="0.25">
      <c r="A7731" t="s">
        <v>2054</v>
      </c>
      <c r="I7731" s="285" t="s">
        <v>2056</v>
      </c>
      <c r="J7731" t="s">
        <v>734</v>
      </c>
      <c r="K7731" s="300">
        <v>5697</v>
      </c>
      <c r="L7731" s="286">
        <f>ROWS(K$5:K7731)</f>
        <v>7727</v>
      </c>
      <c r="M7731" s="286" t="str">
        <f>IF(I7731='5.1'!$E$5,TXM!L7731,"")</f>
        <v/>
      </c>
      <c r="N7731" t="str">
        <f>IFERROR(SMALL($M$5:$M$8000,ROWS($M$5:M7731)),"")</f>
        <v/>
      </c>
      <c r="P7731" t="s">
        <v>2054</v>
      </c>
    </row>
    <row r="7732" spans="1:16" ht="14.4" customHeight="1" x14ac:dyDescent="0.25">
      <c r="A7732" t="s">
        <v>2054</v>
      </c>
      <c r="I7732" s="285" t="s">
        <v>2056</v>
      </c>
      <c r="J7732" t="s">
        <v>764</v>
      </c>
      <c r="K7732" s="300">
        <v>1303</v>
      </c>
      <c r="L7732" s="286">
        <f>ROWS(K$5:K7732)</f>
        <v>7728</v>
      </c>
      <c r="M7732" s="286" t="str">
        <f>IF(I7732='5.1'!$E$5,TXM!L7732,"")</f>
        <v/>
      </c>
      <c r="N7732" t="str">
        <f>IFERROR(SMALL($M$5:$M$8000,ROWS($M$5:M7732)),"")</f>
        <v/>
      </c>
      <c r="P7732" t="s">
        <v>2054</v>
      </c>
    </row>
    <row r="7733" spans="1:16" ht="14.4" customHeight="1" x14ac:dyDescent="0.25">
      <c r="A7733" t="s">
        <v>2054</v>
      </c>
      <c r="I7733" s="285" t="s">
        <v>2056</v>
      </c>
      <c r="J7733" t="s">
        <v>1097</v>
      </c>
      <c r="K7733" s="300">
        <v>496</v>
      </c>
      <c r="L7733" s="286">
        <f>ROWS(K$5:K7733)</f>
        <v>7729</v>
      </c>
      <c r="M7733" s="286" t="str">
        <f>IF(I7733='5.1'!$E$5,TXM!L7733,"")</f>
        <v/>
      </c>
      <c r="N7733" t="str">
        <f>IFERROR(SMALL($M$5:$M$8000,ROWS($M$5:M7733)),"")</f>
        <v/>
      </c>
      <c r="P7733" t="s">
        <v>2054</v>
      </c>
    </row>
    <row r="7734" spans="1:16" ht="14.4" customHeight="1" x14ac:dyDescent="0.25">
      <c r="A7734" t="s">
        <v>2054</v>
      </c>
      <c r="I7734" s="285" t="s">
        <v>2056</v>
      </c>
      <c r="J7734" t="s">
        <v>1080</v>
      </c>
      <c r="K7734" s="300">
        <v>20</v>
      </c>
      <c r="L7734" s="286">
        <f>ROWS(K$5:K7734)</f>
        <v>7730</v>
      </c>
      <c r="M7734" s="286" t="str">
        <f>IF(I7734='5.1'!$E$5,TXM!L7734,"")</f>
        <v/>
      </c>
      <c r="N7734" t="str">
        <f>IFERROR(SMALL($M$5:$M$8000,ROWS($M$5:M7734)),"")</f>
        <v/>
      </c>
      <c r="P7734" t="s">
        <v>2054</v>
      </c>
    </row>
    <row r="7735" spans="1:16" ht="14.4" customHeight="1" x14ac:dyDescent="0.25">
      <c r="A7735" t="s">
        <v>2054</v>
      </c>
      <c r="I7735" s="285" t="s">
        <v>1882</v>
      </c>
      <c r="J7735" t="s">
        <v>102</v>
      </c>
      <c r="K7735" s="300">
        <v>2178797256</v>
      </c>
      <c r="L7735" s="286">
        <f>ROWS(K$5:K7735)</f>
        <v>7731</v>
      </c>
      <c r="M7735" s="286" t="str">
        <f>IF(I7735='5.1'!$E$5,TXM!L7735,"")</f>
        <v/>
      </c>
      <c r="N7735" t="str">
        <f>IFERROR(SMALL($M$5:$M$8000,ROWS($M$5:M7735)),"")</f>
        <v/>
      </c>
      <c r="P7735" t="s">
        <v>2054</v>
      </c>
    </row>
    <row r="7736" spans="1:16" ht="14.4" customHeight="1" x14ac:dyDescent="0.25">
      <c r="A7736" t="s">
        <v>2054</v>
      </c>
      <c r="I7736" s="285" t="s">
        <v>1882</v>
      </c>
      <c r="J7736" t="s">
        <v>198</v>
      </c>
      <c r="K7736" s="300">
        <v>287978178</v>
      </c>
      <c r="L7736" s="286">
        <f>ROWS(K$5:K7736)</f>
        <v>7732</v>
      </c>
      <c r="M7736" s="286" t="str">
        <f>IF(I7736='5.1'!$E$5,TXM!L7736,"")</f>
        <v/>
      </c>
      <c r="N7736" t="str">
        <f>IFERROR(SMALL($M$5:$M$8000,ROWS($M$5:M7736)),"")</f>
        <v/>
      </c>
      <c r="P7736" t="s">
        <v>2054</v>
      </c>
    </row>
    <row r="7737" spans="1:16" ht="14.4" customHeight="1" x14ac:dyDescent="0.25">
      <c r="A7737" t="s">
        <v>2054</v>
      </c>
      <c r="I7737" s="285" t="s">
        <v>1882</v>
      </c>
      <c r="J7737" t="s">
        <v>113</v>
      </c>
      <c r="K7737" s="300">
        <v>126202483</v>
      </c>
      <c r="L7737" s="286">
        <f>ROWS(K$5:K7737)</f>
        <v>7733</v>
      </c>
      <c r="M7737" s="286" t="str">
        <f>IF(I7737='5.1'!$E$5,TXM!L7737,"")</f>
        <v/>
      </c>
      <c r="N7737" t="str">
        <f>IFERROR(SMALL($M$5:$M$8000,ROWS($M$5:M7737)),"")</f>
        <v/>
      </c>
      <c r="P7737" t="s">
        <v>2054</v>
      </c>
    </row>
    <row r="7738" spans="1:16" ht="14.4" customHeight="1" x14ac:dyDescent="0.25">
      <c r="A7738" t="s">
        <v>2054</v>
      </c>
      <c r="I7738" s="285" t="s">
        <v>1882</v>
      </c>
      <c r="J7738" t="s">
        <v>1082</v>
      </c>
      <c r="K7738" s="300">
        <v>47859680</v>
      </c>
      <c r="L7738" s="286">
        <f>ROWS(K$5:K7738)</f>
        <v>7734</v>
      </c>
      <c r="M7738" s="286" t="str">
        <f>IF(I7738='5.1'!$E$5,TXM!L7738,"")</f>
        <v/>
      </c>
      <c r="N7738" t="str">
        <f>IFERROR(SMALL($M$5:$M$8000,ROWS($M$5:M7738)),"")</f>
        <v/>
      </c>
      <c r="P7738" t="s">
        <v>2054</v>
      </c>
    </row>
    <row r="7739" spans="1:16" ht="14.4" customHeight="1" x14ac:dyDescent="0.25">
      <c r="A7739" t="s">
        <v>2054</v>
      </c>
      <c r="I7739" s="285" t="s">
        <v>1882</v>
      </c>
      <c r="J7739" t="s">
        <v>119</v>
      </c>
      <c r="K7739" s="300">
        <v>36969419</v>
      </c>
      <c r="L7739" s="286">
        <f>ROWS(K$5:K7739)</f>
        <v>7735</v>
      </c>
      <c r="M7739" s="286" t="str">
        <f>IF(I7739='5.1'!$E$5,TXM!L7739,"")</f>
        <v/>
      </c>
      <c r="N7739" t="str">
        <f>IFERROR(SMALL($M$5:$M$8000,ROWS($M$5:M7739)),"")</f>
        <v/>
      </c>
      <c r="P7739" t="s">
        <v>2054</v>
      </c>
    </row>
    <row r="7740" spans="1:16" ht="14.4" customHeight="1" x14ac:dyDescent="0.25">
      <c r="A7740" t="s">
        <v>2054</v>
      </c>
      <c r="I7740" s="285" t="s">
        <v>1882</v>
      </c>
      <c r="J7740" t="s">
        <v>707</v>
      </c>
      <c r="K7740" s="300">
        <v>36100239</v>
      </c>
      <c r="L7740" s="286">
        <f>ROWS(K$5:K7740)</f>
        <v>7736</v>
      </c>
      <c r="M7740" s="286" t="str">
        <f>IF(I7740='5.1'!$E$5,TXM!L7740,"")</f>
        <v/>
      </c>
      <c r="N7740" t="str">
        <f>IFERROR(SMALL($M$5:$M$8000,ROWS($M$5:M7740)),"")</f>
        <v/>
      </c>
      <c r="P7740" t="s">
        <v>2054</v>
      </c>
    </row>
    <row r="7741" spans="1:16" ht="14.4" customHeight="1" x14ac:dyDescent="0.25">
      <c r="A7741" t="s">
        <v>2054</v>
      </c>
      <c r="I7741" s="285" t="s">
        <v>1882</v>
      </c>
      <c r="J7741" t="s">
        <v>1076</v>
      </c>
      <c r="K7741" s="300">
        <v>30696830</v>
      </c>
      <c r="L7741" s="286">
        <f>ROWS(K$5:K7741)</f>
        <v>7737</v>
      </c>
      <c r="M7741" s="286" t="str">
        <f>IF(I7741='5.1'!$E$5,TXM!L7741,"")</f>
        <v/>
      </c>
      <c r="N7741" t="str">
        <f>IFERROR(SMALL($M$5:$M$8000,ROWS($M$5:M7741)),"")</f>
        <v/>
      </c>
      <c r="P7741" t="s">
        <v>2054</v>
      </c>
    </row>
    <row r="7742" spans="1:16" ht="14.4" customHeight="1" x14ac:dyDescent="0.25">
      <c r="A7742" t="s">
        <v>2054</v>
      </c>
      <c r="I7742" s="285" t="s">
        <v>1882</v>
      </c>
      <c r="J7742" t="s">
        <v>106</v>
      </c>
      <c r="K7742" s="300">
        <v>30397053</v>
      </c>
      <c r="L7742" s="286">
        <f>ROWS(K$5:K7742)</f>
        <v>7738</v>
      </c>
      <c r="M7742" s="286" t="str">
        <f>IF(I7742='5.1'!$E$5,TXM!L7742,"")</f>
        <v/>
      </c>
      <c r="N7742" t="str">
        <f>IFERROR(SMALL($M$5:$M$8000,ROWS($M$5:M7742)),"")</f>
        <v/>
      </c>
      <c r="P7742" t="s">
        <v>2054</v>
      </c>
    </row>
    <row r="7743" spans="1:16" ht="14.4" customHeight="1" x14ac:dyDescent="0.25">
      <c r="A7743" t="s">
        <v>2054</v>
      </c>
      <c r="I7743" s="285" t="s">
        <v>1882</v>
      </c>
      <c r="J7743" t="s">
        <v>1093</v>
      </c>
      <c r="K7743" s="300">
        <v>22689824</v>
      </c>
      <c r="L7743" s="286">
        <f>ROWS(K$5:K7743)</f>
        <v>7739</v>
      </c>
      <c r="M7743" s="286" t="str">
        <f>IF(I7743='5.1'!$E$5,TXM!L7743,"")</f>
        <v/>
      </c>
      <c r="N7743" t="str">
        <f>IFERROR(SMALL($M$5:$M$8000,ROWS($M$5:M7743)),"")</f>
        <v/>
      </c>
      <c r="P7743" t="s">
        <v>2054</v>
      </c>
    </row>
    <row r="7744" spans="1:16" ht="14.4" customHeight="1" x14ac:dyDescent="0.25">
      <c r="A7744" t="s">
        <v>2054</v>
      </c>
      <c r="I7744" s="285" t="s">
        <v>1882</v>
      </c>
      <c r="J7744" t="s">
        <v>806</v>
      </c>
      <c r="K7744" s="300">
        <v>15119523</v>
      </c>
      <c r="L7744" s="286">
        <f>ROWS(K$5:K7744)</f>
        <v>7740</v>
      </c>
      <c r="M7744" s="286" t="str">
        <f>IF(I7744='5.1'!$E$5,TXM!L7744,"")</f>
        <v/>
      </c>
      <c r="N7744" t="str">
        <f>IFERROR(SMALL($M$5:$M$8000,ROWS($M$5:M7744)),"")</f>
        <v/>
      </c>
      <c r="P7744" t="s">
        <v>2054</v>
      </c>
    </row>
    <row r="7745" spans="1:16" ht="14.4" customHeight="1" x14ac:dyDescent="0.25">
      <c r="A7745" t="s">
        <v>2054</v>
      </c>
      <c r="I7745" s="285" t="s">
        <v>1882</v>
      </c>
      <c r="J7745" t="s">
        <v>808</v>
      </c>
      <c r="K7745" s="300">
        <v>12948318</v>
      </c>
      <c r="L7745" s="286">
        <f>ROWS(K$5:K7745)</f>
        <v>7741</v>
      </c>
      <c r="M7745" s="286" t="str">
        <f>IF(I7745='5.1'!$E$5,TXM!L7745,"")</f>
        <v/>
      </c>
      <c r="N7745" t="str">
        <f>IFERROR(SMALL($M$5:$M$8000,ROWS($M$5:M7745)),"")</f>
        <v/>
      </c>
      <c r="P7745" t="s">
        <v>2054</v>
      </c>
    </row>
    <row r="7746" spans="1:16" ht="14.4" customHeight="1" x14ac:dyDescent="0.25">
      <c r="A7746" t="s">
        <v>2054</v>
      </c>
      <c r="I7746" s="285" t="s">
        <v>1882</v>
      </c>
      <c r="J7746" t="s">
        <v>997</v>
      </c>
      <c r="K7746" s="300">
        <v>8923249</v>
      </c>
      <c r="L7746" s="286">
        <f>ROWS(K$5:K7746)</f>
        <v>7742</v>
      </c>
      <c r="M7746" s="286" t="str">
        <f>IF(I7746='5.1'!$E$5,TXM!L7746,"")</f>
        <v/>
      </c>
      <c r="N7746" t="str">
        <f>IFERROR(SMALL($M$5:$M$8000,ROWS($M$5:M7746)),"")</f>
        <v/>
      </c>
      <c r="P7746" t="s">
        <v>2054</v>
      </c>
    </row>
    <row r="7747" spans="1:16" ht="14.4" customHeight="1" x14ac:dyDescent="0.25">
      <c r="A7747" t="s">
        <v>2054</v>
      </c>
      <c r="I7747" s="285" t="s">
        <v>1882</v>
      </c>
      <c r="J7747" t="s">
        <v>117</v>
      </c>
      <c r="K7747" s="300">
        <v>7277642</v>
      </c>
      <c r="L7747" s="286">
        <f>ROWS(K$5:K7747)</f>
        <v>7743</v>
      </c>
      <c r="M7747" s="286" t="str">
        <f>IF(I7747='5.1'!$E$5,TXM!L7747,"")</f>
        <v/>
      </c>
      <c r="N7747" t="str">
        <f>IFERROR(SMALL($M$5:$M$8000,ROWS($M$5:M7747)),"")</f>
        <v/>
      </c>
      <c r="P7747" t="s">
        <v>2054</v>
      </c>
    </row>
    <row r="7748" spans="1:16" ht="14.4" customHeight="1" x14ac:dyDescent="0.25">
      <c r="A7748" t="s">
        <v>2054</v>
      </c>
      <c r="I7748" s="285" t="s">
        <v>1882</v>
      </c>
      <c r="J7748" t="s">
        <v>199</v>
      </c>
      <c r="K7748" s="300">
        <v>6234453</v>
      </c>
      <c r="L7748" s="286">
        <f>ROWS(K$5:K7748)</f>
        <v>7744</v>
      </c>
      <c r="M7748" s="286" t="str">
        <f>IF(I7748='5.1'!$E$5,TXM!L7748,"")</f>
        <v/>
      </c>
      <c r="N7748" t="str">
        <f>IFERROR(SMALL($M$5:$M$8000,ROWS($M$5:M7748)),"")</f>
        <v/>
      </c>
      <c r="P7748" t="s">
        <v>2054</v>
      </c>
    </row>
    <row r="7749" spans="1:16" ht="14.4" customHeight="1" x14ac:dyDescent="0.25">
      <c r="A7749" t="s">
        <v>2054</v>
      </c>
      <c r="I7749" s="285" t="s">
        <v>1882</v>
      </c>
      <c r="J7749" t="s">
        <v>1085</v>
      </c>
      <c r="K7749" s="300">
        <v>5252904</v>
      </c>
      <c r="L7749" s="286">
        <f>ROWS(K$5:K7749)</f>
        <v>7745</v>
      </c>
      <c r="M7749" s="286" t="str">
        <f>IF(I7749='5.1'!$E$5,TXM!L7749,"")</f>
        <v/>
      </c>
      <c r="N7749" t="str">
        <f>IFERROR(SMALL($M$5:$M$8000,ROWS($M$5:M7749)),"")</f>
        <v/>
      </c>
      <c r="P7749" t="s">
        <v>2054</v>
      </c>
    </row>
    <row r="7750" spans="1:16" ht="14.4" customHeight="1" x14ac:dyDescent="0.25">
      <c r="A7750" t="s">
        <v>2054</v>
      </c>
      <c r="I7750" s="285" t="s">
        <v>1882</v>
      </c>
      <c r="J7750" t="s">
        <v>1086</v>
      </c>
      <c r="K7750" s="300">
        <v>4854290</v>
      </c>
      <c r="L7750" s="286">
        <f>ROWS(K$5:K7750)</f>
        <v>7746</v>
      </c>
      <c r="M7750" s="286" t="str">
        <f>IF(I7750='5.1'!$E$5,TXM!L7750,"")</f>
        <v/>
      </c>
      <c r="N7750" t="str">
        <f>IFERROR(SMALL($M$5:$M$8000,ROWS($M$5:M7750)),"")</f>
        <v/>
      </c>
      <c r="P7750" t="s">
        <v>2054</v>
      </c>
    </row>
    <row r="7751" spans="1:16" ht="14.4" customHeight="1" x14ac:dyDescent="0.25">
      <c r="A7751" t="s">
        <v>2054</v>
      </c>
      <c r="I7751" s="285" t="s">
        <v>1882</v>
      </c>
      <c r="J7751" t="s">
        <v>115</v>
      </c>
      <c r="K7751" s="300">
        <v>4074159</v>
      </c>
      <c r="L7751" s="286">
        <f>ROWS(K$5:K7751)</f>
        <v>7747</v>
      </c>
      <c r="M7751" s="286" t="str">
        <f>IF(I7751='5.1'!$E$5,TXM!L7751,"")</f>
        <v/>
      </c>
      <c r="N7751" t="str">
        <f>IFERROR(SMALL($M$5:$M$8000,ROWS($M$5:M7751)),"")</f>
        <v/>
      </c>
      <c r="P7751" t="s">
        <v>2054</v>
      </c>
    </row>
    <row r="7752" spans="1:16" ht="14.4" customHeight="1" x14ac:dyDescent="0.25">
      <c r="A7752" t="s">
        <v>2054</v>
      </c>
      <c r="I7752" s="285" t="s">
        <v>1882</v>
      </c>
      <c r="J7752" t="s">
        <v>114</v>
      </c>
      <c r="K7752" s="300">
        <v>2054436</v>
      </c>
      <c r="L7752" s="286">
        <f>ROWS(K$5:K7752)</f>
        <v>7748</v>
      </c>
      <c r="M7752" s="286" t="str">
        <f>IF(I7752='5.1'!$E$5,TXM!L7752,"")</f>
        <v/>
      </c>
      <c r="N7752" t="str">
        <f>IFERROR(SMALL($M$5:$M$8000,ROWS($M$5:M7752)),"")</f>
        <v/>
      </c>
      <c r="P7752" t="s">
        <v>2054</v>
      </c>
    </row>
    <row r="7753" spans="1:16" ht="14.4" customHeight="1" x14ac:dyDescent="0.25">
      <c r="A7753" t="s">
        <v>2054</v>
      </c>
      <c r="I7753" s="285" t="s">
        <v>1882</v>
      </c>
      <c r="J7753" t="s">
        <v>711</v>
      </c>
      <c r="K7753" s="300">
        <v>1763889</v>
      </c>
      <c r="L7753" s="286">
        <f>ROWS(K$5:K7753)</f>
        <v>7749</v>
      </c>
      <c r="M7753" s="286" t="str">
        <f>IF(I7753='5.1'!$E$5,TXM!L7753,"")</f>
        <v/>
      </c>
      <c r="N7753" t="str">
        <f>IFERROR(SMALL($M$5:$M$8000,ROWS($M$5:M7753)),"")</f>
        <v/>
      </c>
      <c r="P7753" t="s">
        <v>2054</v>
      </c>
    </row>
    <row r="7754" spans="1:16" ht="14.4" customHeight="1" x14ac:dyDescent="0.25">
      <c r="A7754" t="s">
        <v>2054</v>
      </c>
      <c r="I7754" s="285" t="s">
        <v>1882</v>
      </c>
      <c r="J7754" t="s">
        <v>1080</v>
      </c>
      <c r="K7754" s="300">
        <v>1748544</v>
      </c>
      <c r="L7754" s="286">
        <f>ROWS(K$5:K7754)</f>
        <v>7750</v>
      </c>
      <c r="M7754" s="286" t="str">
        <f>IF(I7754='5.1'!$E$5,TXM!L7754,"")</f>
        <v/>
      </c>
      <c r="N7754" t="str">
        <f>IFERROR(SMALL($M$5:$M$8000,ROWS($M$5:M7754)),"")</f>
        <v/>
      </c>
      <c r="P7754" t="s">
        <v>2054</v>
      </c>
    </row>
    <row r="7755" spans="1:16" ht="14.4" customHeight="1" x14ac:dyDescent="0.25">
      <c r="A7755" t="s">
        <v>2054</v>
      </c>
      <c r="I7755" s="285" t="s">
        <v>1882</v>
      </c>
      <c r="J7755" t="s">
        <v>110</v>
      </c>
      <c r="K7755" s="300">
        <v>1630069</v>
      </c>
      <c r="L7755" s="286">
        <f>ROWS(K$5:K7755)</f>
        <v>7751</v>
      </c>
      <c r="M7755" s="286" t="str">
        <f>IF(I7755='5.1'!$E$5,TXM!L7755,"")</f>
        <v/>
      </c>
      <c r="N7755" t="str">
        <f>IFERROR(SMALL($M$5:$M$8000,ROWS($M$5:M7755)),"")</f>
        <v/>
      </c>
      <c r="P7755" t="s">
        <v>2054</v>
      </c>
    </row>
    <row r="7756" spans="1:16" ht="14.4" customHeight="1" x14ac:dyDescent="0.25">
      <c r="A7756" t="s">
        <v>2054</v>
      </c>
      <c r="I7756" s="285" t="s">
        <v>1882</v>
      </c>
      <c r="J7756" t="s">
        <v>105</v>
      </c>
      <c r="K7756" s="300">
        <v>1327857</v>
      </c>
      <c r="L7756" s="286">
        <f>ROWS(K$5:K7756)</f>
        <v>7752</v>
      </c>
      <c r="M7756" s="286" t="str">
        <f>IF(I7756='5.1'!$E$5,TXM!L7756,"")</f>
        <v/>
      </c>
      <c r="N7756" t="str">
        <f>IFERROR(SMALL($M$5:$M$8000,ROWS($M$5:M7756)),"")</f>
        <v/>
      </c>
      <c r="P7756" t="s">
        <v>2054</v>
      </c>
    </row>
    <row r="7757" spans="1:16" ht="14.4" customHeight="1" x14ac:dyDescent="0.25">
      <c r="A7757" t="s">
        <v>2054</v>
      </c>
      <c r="I7757" s="285" t="s">
        <v>1882</v>
      </c>
      <c r="J7757" t="s">
        <v>784</v>
      </c>
      <c r="K7757" s="300">
        <v>1150542</v>
      </c>
      <c r="L7757" s="286">
        <f>ROWS(K$5:K7757)</f>
        <v>7753</v>
      </c>
      <c r="M7757" s="286" t="str">
        <f>IF(I7757='5.1'!$E$5,TXM!L7757,"")</f>
        <v/>
      </c>
      <c r="N7757" t="str">
        <f>IFERROR(SMALL($M$5:$M$8000,ROWS($M$5:M7757)),"")</f>
        <v/>
      </c>
      <c r="P7757" t="s">
        <v>2054</v>
      </c>
    </row>
    <row r="7758" spans="1:16" ht="14.4" customHeight="1" x14ac:dyDescent="0.25">
      <c r="A7758" t="s">
        <v>2054</v>
      </c>
      <c r="I7758" s="285" t="s">
        <v>1882</v>
      </c>
      <c r="J7758" t="s">
        <v>1096</v>
      </c>
      <c r="K7758" s="300">
        <v>858463</v>
      </c>
      <c r="L7758" s="286">
        <f>ROWS(K$5:K7758)</f>
        <v>7754</v>
      </c>
      <c r="M7758" s="286" t="str">
        <f>IF(I7758='5.1'!$E$5,TXM!L7758,"")</f>
        <v/>
      </c>
      <c r="N7758" t="str">
        <f>IFERROR(SMALL($M$5:$M$8000,ROWS($M$5:M7758)),"")</f>
        <v/>
      </c>
      <c r="P7758" t="s">
        <v>2054</v>
      </c>
    </row>
    <row r="7759" spans="1:16" ht="14.4" customHeight="1" x14ac:dyDescent="0.25">
      <c r="A7759" t="s">
        <v>2054</v>
      </c>
      <c r="I7759" s="285" t="s">
        <v>1882</v>
      </c>
      <c r="J7759" t="s">
        <v>786</v>
      </c>
      <c r="K7759" s="300">
        <v>845713</v>
      </c>
      <c r="L7759" s="286">
        <f>ROWS(K$5:K7759)</f>
        <v>7755</v>
      </c>
      <c r="M7759" s="286" t="str">
        <f>IF(I7759='5.1'!$E$5,TXM!L7759,"")</f>
        <v/>
      </c>
      <c r="N7759" t="str">
        <f>IFERROR(SMALL($M$5:$M$8000,ROWS($M$5:M7759)),"")</f>
        <v/>
      </c>
      <c r="P7759" t="s">
        <v>2054</v>
      </c>
    </row>
    <row r="7760" spans="1:16" ht="14.4" customHeight="1" x14ac:dyDescent="0.25">
      <c r="A7760" t="s">
        <v>2054</v>
      </c>
      <c r="I7760" s="285" t="s">
        <v>1882</v>
      </c>
      <c r="J7760" t="s">
        <v>104</v>
      </c>
      <c r="K7760" s="300">
        <v>703264</v>
      </c>
      <c r="L7760" s="286">
        <f>ROWS(K$5:K7760)</f>
        <v>7756</v>
      </c>
      <c r="M7760" s="286" t="str">
        <f>IF(I7760='5.1'!$E$5,TXM!L7760,"")</f>
        <v/>
      </c>
      <c r="N7760" t="str">
        <f>IFERROR(SMALL($M$5:$M$8000,ROWS($M$5:M7760)),"")</f>
        <v/>
      </c>
      <c r="P7760" t="s">
        <v>2054</v>
      </c>
    </row>
    <row r="7761" spans="1:16" ht="14.4" customHeight="1" x14ac:dyDescent="0.25">
      <c r="A7761" t="s">
        <v>2054</v>
      </c>
      <c r="I7761" s="285" t="s">
        <v>1882</v>
      </c>
      <c r="J7761" t="s">
        <v>725</v>
      </c>
      <c r="K7761" s="300">
        <v>685439</v>
      </c>
      <c r="L7761" s="286">
        <f>ROWS(K$5:K7761)</f>
        <v>7757</v>
      </c>
      <c r="M7761" s="286" t="str">
        <f>IF(I7761='5.1'!$E$5,TXM!L7761,"")</f>
        <v/>
      </c>
      <c r="N7761" t="str">
        <f>IFERROR(SMALL($M$5:$M$8000,ROWS($M$5:M7761)),"")</f>
        <v/>
      </c>
      <c r="P7761" t="s">
        <v>2054</v>
      </c>
    </row>
    <row r="7762" spans="1:16" ht="14.4" customHeight="1" x14ac:dyDescent="0.25">
      <c r="A7762" t="s">
        <v>2054</v>
      </c>
      <c r="I7762" s="285" t="s">
        <v>1882</v>
      </c>
      <c r="J7762" t="s">
        <v>1079</v>
      </c>
      <c r="K7762" s="300">
        <v>606605</v>
      </c>
      <c r="L7762" s="286">
        <f>ROWS(K$5:K7762)</f>
        <v>7758</v>
      </c>
      <c r="M7762" s="286" t="str">
        <f>IF(I7762='5.1'!$E$5,TXM!L7762,"")</f>
        <v/>
      </c>
      <c r="N7762" t="str">
        <f>IFERROR(SMALL($M$5:$M$8000,ROWS($M$5:M7762)),"")</f>
        <v/>
      </c>
      <c r="P7762" t="s">
        <v>2054</v>
      </c>
    </row>
    <row r="7763" spans="1:16" ht="14.4" customHeight="1" x14ac:dyDescent="0.25">
      <c r="A7763" t="s">
        <v>2054</v>
      </c>
      <c r="I7763" s="285" t="s">
        <v>1882</v>
      </c>
      <c r="J7763" t="s">
        <v>810</v>
      </c>
      <c r="K7763" s="300">
        <v>599210</v>
      </c>
      <c r="L7763" s="286">
        <f>ROWS(K$5:K7763)</f>
        <v>7759</v>
      </c>
      <c r="M7763" s="286" t="str">
        <f>IF(I7763='5.1'!$E$5,TXM!L7763,"")</f>
        <v/>
      </c>
      <c r="N7763" t="str">
        <f>IFERROR(SMALL($M$5:$M$8000,ROWS($M$5:M7763)),"")</f>
        <v/>
      </c>
      <c r="P7763" t="s">
        <v>2054</v>
      </c>
    </row>
    <row r="7764" spans="1:16" ht="14.4" customHeight="1" x14ac:dyDescent="0.25">
      <c r="A7764" t="s">
        <v>2054</v>
      </c>
      <c r="I7764" s="285" t="s">
        <v>1882</v>
      </c>
      <c r="J7764" t="s">
        <v>719</v>
      </c>
      <c r="K7764" s="300">
        <v>460633</v>
      </c>
      <c r="L7764" s="286">
        <f>ROWS(K$5:K7764)</f>
        <v>7760</v>
      </c>
      <c r="M7764" s="286" t="str">
        <f>IF(I7764='5.1'!$E$5,TXM!L7764,"")</f>
        <v/>
      </c>
      <c r="N7764" t="str">
        <f>IFERROR(SMALL($M$5:$M$8000,ROWS($M$5:M7764)),"")</f>
        <v/>
      </c>
      <c r="P7764" t="s">
        <v>2054</v>
      </c>
    </row>
    <row r="7765" spans="1:16" ht="14.4" customHeight="1" x14ac:dyDescent="0.25">
      <c r="A7765" t="s">
        <v>2054</v>
      </c>
      <c r="I7765" s="285" t="s">
        <v>1882</v>
      </c>
      <c r="J7765" t="s">
        <v>116</v>
      </c>
      <c r="K7765" s="300">
        <v>412676</v>
      </c>
      <c r="L7765" s="286">
        <f>ROWS(K$5:K7765)</f>
        <v>7761</v>
      </c>
      <c r="M7765" s="286" t="str">
        <f>IF(I7765='5.1'!$E$5,TXM!L7765,"")</f>
        <v/>
      </c>
      <c r="N7765" t="str">
        <f>IFERROR(SMALL($M$5:$M$8000,ROWS($M$5:M7765)),"")</f>
        <v/>
      </c>
      <c r="P7765" t="s">
        <v>2054</v>
      </c>
    </row>
    <row r="7766" spans="1:16" ht="14.4" customHeight="1" x14ac:dyDescent="0.25">
      <c r="A7766" t="s">
        <v>2054</v>
      </c>
      <c r="I7766" s="285" t="s">
        <v>1882</v>
      </c>
      <c r="J7766" t="s">
        <v>823</v>
      </c>
      <c r="K7766" s="300">
        <v>382073</v>
      </c>
      <c r="L7766" s="286">
        <f>ROWS(K$5:K7766)</f>
        <v>7762</v>
      </c>
      <c r="M7766" s="286" t="str">
        <f>IF(I7766='5.1'!$E$5,TXM!L7766,"")</f>
        <v/>
      </c>
      <c r="N7766" t="str">
        <f>IFERROR(SMALL($M$5:$M$8000,ROWS($M$5:M7766)),"")</f>
        <v/>
      </c>
      <c r="P7766" t="s">
        <v>2054</v>
      </c>
    </row>
    <row r="7767" spans="1:16" ht="14.4" customHeight="1" x14ac:dyDescent="0.25">
      <c r="A7767" t="s">
        <v>2054</v>
      </c>
      <c r="I7767" s="285" t="s">
        <v>1882</v>
      </c>
      <c r="J7767" t="s">
        <v>1081</v>
      </c>
      <c r="K7767" s="300">
        <v>338319</v>
      </c>
      <c r="L7767" s="286">
        <f>ROWS(K$5:K7767)</f>
        <v>7763</v>
      </c>
      <c r="M7767" s="286" t="str">
        <f>IF(I7767='5.1'!$E$5,TXM!L7767,"")</f>
        <v/>
      </c>
      <c r="N7767" t="str">
        <f>IFERROR(SMALL($M$5:$M$8000,ROWS($M$5:M7767)),"")</f>
        <v/>
      </c>
      <c r="P7767" t="s">
        <v>2054</v>
      </c>
    </row>
    <row r="7768" spans="1:16" ht="14.4" customHeight="1" x14ac:dyDescent="0.25">
      <c r="A7768" t="s">
        <v>2054</v>
      </c>
      <c r="I7768" s="285" t="s">
        <v>1882</v>
      </c>
      <c r="J7768" t="s">
        <v>1087</v>
      </c>
      <c r="K7768" s="300">
        <v>276610</v>
      </c>
      <c r="L7768" s="286">
        <f>ROWS(K$5:K7768)</f>
        <v>7764</v>
      </c>
      <c r="M7768" s="286" t="str">
        <f>IF(I7768='5.1'!$E$5,TXM!L7768,"")</f>
        <v/>
      </c>
      <c r="N7768" t="str">
        <f>IFERROR(SMALL($M$5:$M$8000,ROWS($M$5:M7768)),"")</f>
        <v/>
      </c>
      <c r="P7768" t="s">
        <v>2054</v>
      </c>
    </row>
    <row r="7769" spans="1:16" ht="14.4" customHeight="1" x14ac:dyDescent="0.25">
      <c r="A7769" t="s">
        <v>2054</v>
      </c>
      <c r="I7769" s="285" t="s">
        <v>1882</v>
      </c>
      <c r="J7769" t="s">
        <v>774</v>
      </c>
      <c r="K7769" s="300">
        <v>179918</v>
      </c>
      <c r="L7769" s="286">
        <f>ROWS(K$5:K7769)</f>
        <v>7765</v>
      </c>
      <c r="M7769" s="286" t="str">
        <f>IF(I7769='5.1'!$E$5,TXM!L7769,"")</f>
        <v/>
      </c>
      <c r="N7769" t="str">
        <f>IFERROR(SMALL($M$5:$M$8000,ROWS($M$5:M7769)),"")</f>
        <v/>
      </c>
      <c r="P7769" t="s">
        <v>2054</v>
      </c>
    </row>
    <row r="7770" spans="1:16" ht="14.4" customHeight="1" x14ac:dyDescent="0.25">
      <c r="A7770" t="s">
        <v>2054</v>
      </c>
      <c r="I7770" s="285" t="s">
        <v>1882</v>
      </c>
      <c r="J7770" t="s">
        <v>109</v>
      </c>
      <c r="K7770" s="300">
        <v>145819</v>
      </c>
      <c r="L7770" s="286">
        <f>ROWS(K$5:K7770)</f>
        <v>7766</v>
      </c>
      <c r="M7770" s="286" t="str">
        <f>IF(I7770='5.1'!$E$5,TXM!L7770,"")</f>
        <v/>
      </c>
      <c r="N7770" t="str">
        <f>IFERROR(SMALL($M$5:$M$8000,ROWS($M$5:M7770)),"")</f>
        <v/>
      </c>
      <c r="P7770" t="s">
        <v>2054</v>
      </c>
    </row>
    <row r="7771" spans="1:16" ht="14.4" customHeight="1" x14ac:dyDescent="0.25">
      <c r="A7771" t="s">
        <v>2054</v>
      </c>
      <c r="I7771" s="285" t="s">
        <v>1882</v>
      </c>
      <c r="J7771" t="s">
        <v>118</v>
      </c>
      <c r="K7771" s="300">
        <v>120902</v>
      </c>
      <c r="L7771" s="286">
        <f>ROWS(K$5:K7771)</f>
        <v>7767</v>
      </c>
      <c r="M7771" s="286" t="str">
        <f>IF(I7771='5.1'!$E$5,TXM!L7771,"")</f>
        <v/>
      </c>
      <c r="N7771" t="str">
        <f>IFERROR(SMALL($M$5:$M$8000,ROWS($M$5:M7771)),"")</f>
        <v/>
      </c>
      <c r="P7771" t="s">
        <v>2054</v>
      </c>
    </row>
    <row r="7772" spans="1:16" ht="14.4" customHeight="1" x14ac:dyDescent="0.25">
      <c r="A7772" t="s">
        <v>2054</v>
      </c>
      <c r="I7772" s="285" t="s">
        <v>1882</v>
      </c>
      <c r="J7772" t="s">
        <v>762</v>
      </c>
      <c r="K7772" s="300">
        <v>117743</v>
      </c>
      <c r="L7772" s="286">
        <f>ROWS(K$5:K7772)</f>
        <v>7768</v>
      </c>
      <c r="M7772" s="286" t="str">
        <f>IF(I7772='5.1'!$E$5,TXM!L7772,"")</f>
        <v/>
      </c>
      <c r="N7772" t="str">
        <f>IFERROR(SMALL($M$5:$M$8000,ROWS($M$5:M7772)),"")</f>
        <v/>
      </c>
      <c r="P7772" t="s">
        <v>2054</v>
      </c>
    </row>
    <row r="7773" spans="1:16" ht="14.4" customHeight="1" x14ac:dyDescent="0.25">
      <c r="A7773" t="s">
        <v>2054</v>
      </c>
      <c r="I7773" s="285" t="s">
        <v>1882</v>
      </c>
      <c r="J7773" t="s">
        <v>107</v>
      </c>
      <c r="K7773" s="300">
        <v>115078</v>
      </c>
      <c r="L7773" s="286">
        <f>ROWS(K$5:K7773)</f>
        <v>7769</v>
      </c>
      <c r="M7773" s="286" t="str">
        <f>IF(I7773='5.1'!$E$5,TXM!L7773,"")</f>
        <v/>
      </c>
      <c r="N7773" t="str">
        <f>IFERROR(SMALL($M$5:$M$8000,ROWS($M$5:M7773)),"")</f>
        <v/>
      </c>
      <c r="P7773" t="s">
        <v>2054</v>
      </c>
    </row>
    <row r="7774" spans="1:16" ht="14.4" customHeight="1" x14ac:dyDescent="0.25">
      <c r="A7774" t="s">
        <v>2054</v>
      </c>
      <c r="I7774" s="285" t="s">
        <v>1882</v>
      </c>
      <c r="J7774" t="s">
        <v>802</v>
      </c>
      <c r="K7774" s="300">
        <v>110701</v>
      </c>
      <c r="L7774" s="286">
        <f>ROWS(K$5:K7774)</f>
        <v>7770</v>
      </c>
      <c r="M7774" s="286" t="str">
        <f>IF(I7774='5.1'!$E$5,TXM!L7774,"")</f>
        <v/>
      </c>
      <c r="N7774" t="str">
        <f>IFERROR(SMALL($M$5:$M$8000,ROWS($M$5:M7774)),"")</f>
        <v/>
      </c>
      <c r="P7774" t="s">
        <v>2054</v>
      </c>
    </row>
    <row r="7775" spans="1:16" ht="14.4" customHeight="1" x14ac:dyDescent="0.25">
      <c r="A7775" t="s">
        <v>2054</v>
      </c>
      <c r="I7775" s="285" t="s">
        <v>1882</v>
      </c>
      <c r="J7775" t="s">
        <v>1098</v>
      </c>
      <c r="K7775" s="300">
        <v>107278</v>
      </c>
      <c r="L7775" s="286">
        <f>ROWS(K$5:K7775)</f>
        <v>7771</v>
      </c>
      <c r="M7775" s="286" t="str">
        <f>IF(I7775='5.1'!$E$5,TXM!L7775,"")</f>
        <v/>
      </c>
      <c r="N7775" t="str">
        <f>IFERROR(SMALL($M$5:$M$8000,ROWS($M$5:M7775)),"")</f>
        <v/>
      </c>
      <c r="P7775" t="s">
        <v>2054</v>
      </c>
    </row>
    <row r="7776" spans="1:16" ht="14.4" customHeight="1" x14ac:dyDescent="0.25">
      <c r="A7776" t="s">
        <v>2054</v>
      </c>
      <c r="I7776" s="285" t="s">
        <v>1882</v>
      </c>
      <c r="J7776" t="s">
        <v>794</v>
      </c>
      <c r="K7776" s="300">
        <v>98485</v>
      </c>
      <c r="L7776" s="286">
        <f>ROWS(K$5:K7776)</f>
        <v>7772</v>
      </c>
      <c r="M7776" s="286" t="str">
        <f>IF(I7776='5.1'!$E$5,TXM!L7776,"")</f>
        <v/>
      </c>
      <c r="N7776" t="str">
        <f>IFERROR(SMALL($M$5:$M$8000,ROWS($M$5:M7776)),"")</f>
        <v/>
      </c>
      <c r="P7776" t="s">
        <v>2054</v>
      </c>
    </row>
    <row r="7777" spans="1:16" ht="14.4" customHeight="1" x14ac:dyDescent="0.25">
      <c r="A7777" t="s">
        <v>2054</v>
      </c>
      <c r="I7777" s="285" t="s">
        <v>1882</v>
      </c>
      <c r="J7777" t="s">
        <v>752</v>
      </c>
      <c r="K7777" s="300">
        <v>89512</v>
      </c>
      <c r="L7777" s="286">
        <f>ROWS(K$5:K7777)</f>
        <v>7773</v>
      </c>
      <c r="M7777" s="286" t="str">
        <f>IF(I7777='5.1'!$E$5,TXM!L7777,"")</f>
        <v/>
      </c>
      <c r="N7777" t="str">
        <f>IFERROR(SMALL($M$5:$M$8000,ROWS($M$5:M7777)),"")</f>
        <v/>
      </c>
      <c r="P7777" t="s">
        <v>2054</v>
      </c>
    </row>
    <row r="7778" spans="1:16" ht="14.4" customHeight="1" x14ac:dyDescent="0.25">
      <c r="A7778" t="s">
        <v>2054</v>
      </c>
      <c r="I7778" t="s">
        <v>1882</v>
      </c>
      <c r="J7778" t="s">
        <v>103</v>
      </c>
      <c r="K7778" s="300">
        <v>87233</v>
      </c>
      <c r="L7778" s="286">
        <f>ROWS(K$5:K7778)</f>
        <v>7774</v>
      </c>
      <c r="M7778" s="286" t="str">
        <f>IF(I7778='5.1'!$E$5,TXM!L7778,"")</f>
        <v/>
      </c>
      <c r="N7778" t="str">
        <f>IFERROR(SMALL($M$5:$M$8000,ROWS($M$5:M7778)),"")</f>
        <v/>
      </c>
      <c r="P7778" t="s">
        <v>2054</v>
      </c>
    </row>
    <row r="7779" spans="1:16" ht="14.4" customHeight="1" x14ac:dyDescent="0.25">
      <c r="A7779" t="s">
        <v>2054</v>
      </c>
      <c r="I7779" t="s">
        <v>1882</v>
      </c>
      <c r="J7779" t="s">
        <v>790</v>
      </c>
      <c r="K7779" s="300">
        <v>85373</v>
      </c>
      <c r="L7779" s="286">
        <f>ROWS(K$5:K7779)</f>
        <v>7775</v>
      </c>
      <c r="M7779" s="286" t="str">
        <f>IF(I7779='5.1'!$E$5,TXM!L7779,"")</f>
        <v/>
      </c>
      <c r="N7779" t="str">
        <f>IFERROR(SMALL($M$5:$M$8000,ROWS($M$5:M7779)),"")</f>
        <v/>
      </c>
      <c r="P7779" t="s">
        <v>2054</v>
      </c>
    </row>
    <row r="7780" spans="1:16" ht="14.4" customHeight="1" x14ac:dyDescent="0.25">
      <c r="A7780" t="s">
        <v>2054</v>
      </c>
      <c r="I7780" t="s">
        <v>1882</v>
      </c>
      <c r="J7780" t="s">
        <v>1090</v>
      </c>
      <c r="K7780" s="300">
        <v>84444</v>
      </c>
      <c r="L7780" s="286">
        <f>ROWS(K$5:K7780)</f>
        <v>7776</v>
      </c>
      <c r="M7780" s="286" t="str">
        <f>IF(I7780='5.1'!$E$5,TXM!L7780,"")</f>
        <v/>
      </c>
      <c r="N7780" t="str">
        <f>IFERROR(SMALL($M$5:$M$8000,ROWS($M$5:M7780)),"")</f>
        <v/>
      </c>
      <c r="P7780" t="s">
        <v>2054</v>
      </c>
    </row>
    <row r="7781" spans="1:16" ht="14.4" customHeight="1" x14ac:dyDescent="0.25">
      <c r="A7781" t="s">
        <v>2054</v>
      </c>
      <c r="I7781" t="s">
        <v>1882</v>
      </c>
      <c r="J7781" t="s">
        <v>780</v>
      </c>
      <c r="K7781" s="300">
        <v>68975</v>
      </c>
      <c r="L7781" s="286">
        <f>ROWS(K$5:K7781)</f>
        <v>7777</v>
      </c>
      <c r="M7781" s="286" t="str">
        <f>IF(I7781='5.1'!$E$5,TXM!L7781,"")</f>
        <v/>
      </c>
      <c r="N7781" t="str">
        <f>IFERROR(SMALL($M$5:$M$8000,ROWS($M$5:M7781)),"")</f>
        <v/>
      </c>
      <c r="P7781" t="s">
        <v>2054</v>
      </c>
    </row>
    <row r="7782" spans="1:16" ht="14.4" customHeight="1" x14ac:dyDescent="0.25">
      <c r="A7782" t="s">
        <v>2054</v>
      </c>
      <c r="I7782" t="s">
        <v>1882</v>
      </c>
      <c r="J7782" t="s">
        <v>804</v>
      </c>
      <c r="K7782" s="300">
        <v>58029</v>
      </c>
      <c r="L7782" s="286">
        <f>ROWS(K$5:K7782)</f>
        <v>7778</v>
      </c>
      <c r="M7782" s="286" t="str">
        <f>IF(I7782='5.1'!$E$5,TXM!L7782,"")</f>
        <v/>
      </c>
      <c r="N7782" t="str">
        <f>IFERROR(SMALL($M$5:$M$8000,ROWS($M$5:M7782)),"")</f>
        <v/>
      </c>
      <c r="P7782" t="s">
        <v>2054</v>
      </c>
    </row>
    <row r="7783" spans="1:16" ht="14.4" customHeight="1" x14ac:dyDescent="0.25">
      <c r="A7783" t="s">
        <v>2054</v>
      </c>
      <c r="I7783" t="s">
        <v>1882</v>
      </c>
      <c r="J7783" t="s">
        <v>772</v>
      </c>
      <c r="K7783" s="300">
        <v>56912</v>
      </c>
      <c r="L7783" s="286">
        <f>ROWS(K$5:K7783)</f>
        <v>7779</v>
      </c>
      <c r="M7783" s="286" t="str">
        <f>IF(I7783='5.1'!$E$5,TXM!L7783,"")</f>
        <v/>
      </c>
      <c r="N7783" t="str">
        <f>IFERROR(SMALL($M$5:$M$8000,ROWS($M$5:M7783)),"")</f>
        <v/>
      </c>
      <c r="P7783" t="s">
        <v>2054</v>
      </c>
    </row>
    <row r="7784" spans="1:16" ht="14.4" customHeight="1" x14ac:dyDescent="0.25">
      <c r="A7784" t="s">
        <v>2054</v>
      </c>
      <c r="I7784" t="s">
        <v>1882</v>
      </c>
      <c r="J7784" t="s">
        <v>705</v>
      </c>
      <c r="K7784" s="300">
        <v>42200</v>
      </c>
      <c r="L7784" s="286">
        <f>ROWS(K$5:K7784)</f>
        <v>7780</v>
      </c>
      <c r="M7784" s="286" t="str">
        <f>IF(I7784='5.1'!$E$5,TXM!L7784,"")</f>
        <v/>
      </c>
      <c r="N7784" t="str">
        <f>IFERROR(SMALL($M$5:$M$8000,ROWS($M$5:M7784)),"")</f>
        <v/>
      </c>
      <c r="P7784" t="s">
        <v>2054</v>
      </c>
    </row>
    <row r="7785" spans="1:16" ht="14.4" customHeight="1" x14ac:dyDescent="0.25">
      <c r="A7785" t="s">
        <v>2054</v>
      </c>
      <c r="I7785" t="s">
        <v>1882</v>
      </c>
      <c r="J7785" t="s">
        <v>734</v>
      </c>
      <c r="K7785" s="300">
        <v>35496</v>
      </c>
      <c r="L7785" s="286">
        <f>ROWS(K$5:K7785)</f>
        <v>7781</v>
      </c>
      <c r="M7785" s="286" t="str">
        <f>IF(I7785='5.1'!$E$5,TXM!L7785,"")</f>
        <v/>
      </c>
      <c r="N7785" t="str">
        <f>IFERROR(SMALL($M$5:$M$8000,ROWS($M$5:M7785)),"")</f>
        <v/>
      </c>
      <c r="P7785" t="s">
        <v>2054</v>
      </c>
    </row>
    <row r="7786" spans="1:16" ht="14.4" customHeight="1" x14ac:dyDescent="0.25">
      <c r="A7786" t="s">
        <v>2054</v>
      </c>
      <c r="I7786" t="s">
        <v>1882</v>
      </c>
      <c r="J7786" t="s">
        <v>760</v>
      </c>
      <c r="K7786" s="300">
        <v>26689</v>
      </c>
      <c r="L7786" s="286">
        <f>ROWS(K$5:K7786)</f>
        <v>7782</v>
      </c>
      <c r="M7786" s="286" t="str">
        <f>IF(I7786='5.1'!$E$5,TXM!L7786,"")</f>
        <v/>
      </c>
      <c r="N7786" t="str">
        <f>IFERROR(SMALL($M$5:$M$8000,ROWS($M$5:M7786)),"")</f>
        <v/>
      </c>
      <c r="P7786" t="s">
        <v>2054</v>
      </c>
    </row>
    <row r="7787" spans="1:16" ht="14.4" customHeight="1" x14ac:dyDescent="0.25">
      <c r="A7787" t="s">
        <v>2054</v>
      </c>
      <c r="I7787" t="s">
        <v>1882</v>
      </c>
      <c r="J7787" t="s">
        <v>782</v>
      </c>
      <c r="K7787" s="300">
        <v>16888</v>
      </c>
      <c r="L7787" s="286">
        <f>ROWS(K$5:K7787)</f>
        <v>7783</v>
      </c>
      <c r="M7787" s="286" t="str">
        <f>IF(I7787='5.1'!$E$5,TXM!L7787,"")</f>
        <v/>
      </c>
      <c r="N7787" t="str">
        <f>IFERROR(SMALL($M$5:$M$8000,ROWS($M$5:M7787)),"")</f>
        <v/>
      </c>
      <c r="P7787" t="s">
        <v>2054</v>
      </c>
    </row>
    <row r="7788" spans="1:16" ht="14.4" customHeight="1" x14ac:dyDescent="0.25">
      <c r="A7788" t="s">
        <v>2054</v>
      </c>
      <c r="I7788" t="s">
        <v>1882</v>
      </c>
      <c r="J7788" t="s">
        <v>723</v>
      </c>
      <c r="K7788" s="300">
        <v>15779</v>
      </c>
      <c r="L7788" s="286">
        <f>ROWS(K$5:K7788)</f>
        <v>7784</v>
      </c>
      <c r="M7788" s="286" t="str">
        <f>IF(I7788='5.1'!$E$5,TXM!L7788,"")</f>
        <v/>
      </c>
      <c r="N7788" t="str">
        <f>IFERROR(SMALL($M$5:$M$8000,ROWS($M$5:M7788)),"")</f>
        <v/>
      </c>
      <c r="P7788" t="s">
        <v>2054</v>
      </c>
    </row>
    <row r="7789" spans="1:16" ht="14.4" customHeight="1" x14ac:dyDescent="0.25">
      <c r="A7789" t="s">
        <v>2054</v>
      </c>
      <c r="I7789" t="s">
        <v>1882</v>
      </c>
      <c r="J7789" t="s">
        <v>1097</v>
      </c>
      <c r="K7789" s="300">
        <v>14820</v>
      </c>
      <c r="L7789" s="286">
        <f>ROWS(K$5:K7789)</f>
        <v>7785</v>
      </c>
      <c r="M7789" s="286" t="str">
        <f>IF(I7789='5.1'!$E$5,TXM!L7789,"")</f>
        <v/>
      </c>
      <c r="N7789" t="str">
        <f>IFERROR(SMALL($M$5:$M$8000,ROWS($M$5:M7789)),"")</f>
        <v/>
      </c>
      <c r="P7789" t="s">
        <v>2054</v>
      </c>
    </row>
    <row r="7790" spans="1:16" ht="14.4" customHeight="1" x14ac:dyDescent="0.25">
      <c r="A7790" t="s">
        <v>2054</v>
      </c>
      <c r="I7790" t="s">
        <v>1882</v>
      </c>
      <c r="J7790" t="s">
        <v>812</v>
      </c>
      <c r="K7790" s="300">
        <v>13656</v>
      </c>
      <c r="L7790" s="286">
        <f>ROWS(K$5:K7790)</f>
        <v>7786</v>
      </c>
      <c r="M7790" s="286" t="str">
        <f>IF(I7790='5.1'!$E$5,TXM!L7790,"")</f>
        <v/>
      </c>
      <c r="N7790" t="str">
        <f>IFERROR(SMALL($M$5:$M$8000,ROWS($M$5:M7790)),"")</f>
        <v/>
      </c>
      <c r="P7790" t="s">
        <v>2054</v>
      </c>
    </row>
    <row r="7791" spans="1:16" ht="14.4" customHeight="1" x14ac:dyDescent="0.25">
      <c r="A7791" t="s">
        <v>2054</v>
      </c>
      <c r="I7791" t="s">
        <v>1882</v>
      </c>
      <c r="J7791" t="s">
        <v>766</v>
      </c>
      <c r="K7791" s="300">
        <v>11543</v>
      </c>
      <c r="L7791" s="286">
        <f>ROWS(K$5:K7791)</f>
        <v>7787</v>
      </c>
      <c r="M7791" s="286" t="str">
        <f>IF(I7791='5.1'!$E$5,TXM!L7791,"")</f>
        <v/>
      </c>
      <c r="N7791" t="str">
        <f>IFERROR(SMALL($M$5:$M$8000,ROWS($M$5:M7791)),"")</f>
        <v/>
      </c>
      <c r="P7791" t="s">
        <v>2054</v>
      </c>
    </row>
    <row r="7792" spans="1:16" ht="14.4" customHeight="1" x14ac:dyDescent="0.25">
      <c r="A7792" t="s">
        <v>2054</v>
      </c>
      <c r="I7792" t="s">
        <v>1882</v>
      </c>
      <c r="J7792" t="s">
        <v>821</v>
      </c>
      <c r="K7792" s="300">
        <v>9480</v>
      </c>
      <c r="L7792" s="286">
        <f>ROWS(K$5:K7792)</f>
        <v>7788</v>
      </c>
      <c r="M7792" s="286" t="str">
        <f>IF(I7792='5.1'!$E$5,TXM!L7792,"")</f>
        <v/>
      </c>
      <c r="N7792" t="str">
        <f>IFERROR(SMALL($M$5:$M$8000,ROWS($M$5:M7792)),"")</f>
        <v/>
      </c>
      <c r="P7792" t="s">
        <v>2054</v>
      </c>
    </row>
    <row r="7793" spans="1:16" ht="14.4" customHeight="1" x14ac:dyDescent="0.25">
      <c r="A7793" t="s">
        <v>2054</v>
      </c>
      <c r="I7793" t="s">
        <v>1882</v>
      </c>
      <c r="J7793" t="s">
        <v>740</v>
      </c>
      <c r="K7793" s="300">
        <v>7066</v>
      </c>
      <c r="L7793" s="286">
        <f>ROWS(K$5:K7793)</f>
        <v>7789</v>
      </c>
      <c r="M7793" s="286" t="str">
        <f>IF(I7793='5.1'!$E$5,TXM!L7793,"")</f>
        <v/>
      </c>
      <c r="N7793" t="str">
        <f>IFERROR(SMALL($M$5:$M$8000,ROWS($M$5:M7793)),"")</f>
        <v/>
      </c>
      <c r="P7793" t="s">
        <v>2054</v>
      </c>
    </row>
    <row r="7794" spans="1:16" ht="14.4" customHeight="1" x14ac:dyDescent="0.25">
      <c r="A7794" t="s">
        <v>2054</v>
      </c>
      <c r="I7794" t="s">
        <v>1882</v>
      </c>
      <c r="J7794" t="s">
        <v>814</v>
      </c>
      <c r="K7794" s="300">
        <v>6581</v>
      </c>
      <c r="L7794" s="286">
        <f>ROWS(K$5:K7794)</f>
        <v>7790</v>
      </c>
      <c r="M7794" s="286" t="str">
        <f>IF(I7794='5.1'!$E$5,TXM!L7794,"")</f>
        <v/>
      </c>
      <c r="N7794" t="str">
        <f>IFERROR(SMALL($M$5:$M$8000,ROWS($M$5:M7794)),"")</f>
        <v/>
      </c>
      <c r="P7794" t="s">
        <v>2054</v>
      </c>
    </row>
    <row r="7795" spans="1:16" ht="14.4" customHeight="1" x14ac:dyDescent="0.25">
      <c r="A7795" t="s">
        <v>2054</v>
      </c>
      <c r="I7795" t="s">
        <v>1882</v>
      </c>
      <c r="J7795" t="s">
        <v>776</v>
      </c>
      <c r="K7795" s="300">
        <v>5251</v>
      </c>
      <c r="L7795" s="286">
        <f>ROWS(K$5:K7795)</f>
        <v>7791</v>
      </c>
      <c r="M7795" s="286" t="str">
        <f>IF(I7795='5.1'!$E$5,TXM!L7795,"")</f>
        <v/>
      </c>
      <c r="N7795" t="str">
        <f>IFERROR(SMALL($M$5:$M$8000,ROWS($M$5:M7795)),"")</f>
        <v/>
      </c>
      <c r="P7795" t="s">
        <v>2054</v>
      </c>
    </row>
    <row r="7796" spans="1:16" ht="14.4" customHeight="1" x14ac:dyDescent="0.25">
      <c r="A7796" t="s">
        <v>2054</v>
      </c>
      <c r="I7796" t="s">
        <v>1882</v>
      </c>
      <c r="J7796" t="s">
        <v>1084</v>
      </c>
      <c r="K7796" s="300">
        <v>2721</v>
      </c>
      <c r="L7796" s="286">
        <f>ROWS(K$5:K7796)</f>
        <v>7792</v>
      </c>
      <c r="M7796" s="286" t="str">
        <f>IF(I7796='5.1'!$E$5,TXM!L7796,"")</f>
        <v/>
      </c>
      <c r="N7796" t="str">
        <f>IFERROR(SMALL($M$5:$M$8000,ROWS($M$5:M7796)),"")</f>
        <v/>
      </c>
      <c r="P7796" t="s">
        <v>2054</v>
      </c>
    </row>
    <row r="7797" spans="1:16" ht="14.4" customHeight="1" x14ac:dyDescent="0.25">
      <c r="A7797" t="s">
        <v>2054</v>
      </c>
      <c r="I7797" t="s">
        <v>1882</v>
      </c>
      <c r="J7797" t="s">
        <v>1092</v>
      </c>
      <c r="K7797" s="300">
        <v>2665</v>
      </c>
      <c r="L7797" s="286">
        <f>ROWS(K$5:K7797)</f>
        <v>7793</v>
      </c>
      <c r="M7797" s="286" t="str">
        <f>IF(I7797='5.1'!$E$5,TXM!L7797,"")</f>
        <v/>
      </c>
      <c r="N7797" t="str">
        <f>IFERROR(SMALL($M$5:$M$8000,ROWS($M$5:M7797)),"")</f>
        <v/>
      </c>
      <c r="P7797" t="s">
        <v>2054</v>
      </c>
    </row>
    <row r="7798" spans="1:16" ht="14.4" customHeight="1" x14ac:dyDescent="0.25">
      <c r="A7798" t="s">
        <v>2054</v>
      </c>
      <c r="I7798" t="s">
        <v>1882</v>
      </c>
      <c r="J7798" t="s">
        <v>197</v>
      </c>
      <c r="K7798" s="300">
        <v>1672</v>
      </c>
      <c r="L7798" s="286">
        <f>ROWS(K$5:K7798)</f>
        <v>7794</v>
      </c>
      <c r="M7798" s="286" t="str">
        <f>IF(I7798='5.1'!$E$5,TXM!L7798,"")</f>
        <v/>
      </c>
      <c r="N7798" t="str">
        <f>IFERROR(SMALL($M$5:$M$8000,ROWS($M$5:M7798)),"")</f>
        <v/>
      </c>
      <c r="P7798" t="s">
        <v>2054</v>
      </c>
    </row>
    <row r="7799" spans="1:16" ht="14.4" customHeight="1" x14ac:dyDescent="0.25">
      <c r="A7799" t="s">
        <v>2054</v>
      </c>
      <c r="I7799" t="s">
        <v>1882</v>
      </c>
      <c r="J7799" t="s">
        <v>709</v>
      </c>
      <c r="K7799" s="300">
        <v>1454</v>
      </c>
      <c r="L7799" s="286">
        <f>ROWS(K$5:K7799)</f>
        <v>7795</v>
      </c>
      <c r="M7799" s="286" t="str">
        <f>IF(I7799='5.1'!$E$5,TXM!L7799,"")</f>
        <v/>
      </c>
      <c r="N7799" t="str">
        <f>IFERROR(SMALL($M$5:$M$8000,ROWS($M$5:M7799)),"")</f>
        <v/>
      </c>
      <c r="P7799" t="s">
        <v>2054</v>
      </c>
    </row>
    <row r="7800" spans="1:16" ht="14.4" customHeight="1" x14ac:dyDescent="0.25">
      <c r="A7800" t="s">
        <v>2054</v>
      </c>
      <c r="I7800" t="s">
        <v>1882</v>
      </c>
      <c r="J7800" t="s">
        <v>742</v>
      </c>
      <c r="K7800" s="300">
        <v>1378</v>
      </c>
      <c r="L7800" s="286">
        <f>ROWS(K$5:K7800)</f>
        <v>7796</v>
      </c>
      <c r="M7800" s="286" t="str">
        <f>IF(I7800='5.1'!$E$5,TXM!L7800,"")</f>
        <v/>
      </c>
      <c r="N7800" t="str">
        <f>IFERROR(SMALL($M$5:$M$8000,ROWS($M$5:M7800)),"")</f>
        <v/>
      </c>
      <c r="P7800" t="s">
        <v>2054</v>
      </c>
    </row>
    <row r="7801" spans="1:16" ht="14.4" customHeight="1" x14ac:dyDescent="0.25">
      <c r="A7801" t="s">
        <v>2054</v>
      </c>
      <c r="I7801" t="s">
        <v>1882</v>
      </c>
      <c r="J7801" t="s">
        <v>750</v>
      </c>
      <c r="K7801" s="300">
        <v>1294</v>
      </c>
      <c r="L7801" s="286">
        <f>ROWS(K$5:K7801)</f>
        <v>7797</v>
      </c>
      <c r="M7801" s="286" t="str">
        <f>IF(I7801='5.1'!$E$5,TXM!L7801,"")</f>
        <v/>
      </c>
      <c r="N7801" t="str">
        <f>IFERROR(SMALL($M$5:$M$8000,ROWS($M$5:M7801)),"")</f>
        <v/>
      </c>
      <c r="P7801" t="s">
        <v>2054</v>
      </c>
    </row>
    <row r="7802" spans="1:16" ht="14.4" customHeight="1" x14ac:dyDescent="0.25">
      <c r="A7802" t="s">
        <v>2054</v>
      </c>
      <c r="I7802" t="s">
        <v>1882</v>
      </c>
      <c r="J7802" t="s">
        <v>715</v>
      </c>
      <c r="K7802" s="300">
        <v>725</v>
      </c>
      <c r="L7802" s="286">
        <f>ROWS(K$5:K7802)</f>
        <v>7798</v>
      </c>
      <c r="M7802" s="286" t="str">
        <f>IF(I7802='5.1'!$E$5,TXM!L7802,"")</f>
        <v/>
      </c>
      <c r="N7802" t="str">
        <f>IFERROR(SMALL($M$5:$M$8000,ROWS($M$5:M7802)),"")</f>
        <v/>
      </c>
      <c r="P7802" t="s">
        <v>2054</v>
      </c>
    </row>
    <row r="7803" spans="1:16" ht="14.4" customHeight="1" x14ac:dyDescent="0.25">
      <c r="A7803" t="s">
        <v>2054</v>
      </c>
      <c r="I7803" t="s">
        <v>1882</v>
      </c>
      <c r="J7803" t="s">
        <v>1083</v>
      </c>
      <c r="K7803" s="300">
        <v>627</v>
      </c>
      <c r="L7803" s="286">
        <f>ROWS(K$5:K7803)</f>
        <v>7799</v>
      </c>
      <c r="M7803" s="286" t="str">
        <f>IF(I7803='5.1'!$E$5,TXM!L7803,"")</f>
        <v/>
      </c>
      <c r="N7803" t="str">
        <f>IFERROR(SMALL($M$5:$M$8000,ROWS($M$5:M7803)),"")</f>
        <v/>
      </c>
      <c r="P7803" t="s">
        <v>2054</v>
      </c>
    </row>
    <row r="7804" spans="1:16" ht="14.4" customHeight="1" x14ac:dyDescent="0.25">
      <c r="A7804" t="s">
        <v>2054</v>
      </c>
      <c r="I7804" t="s">
        <v>1882</v>
      </c>
      <c r="J7804" t="s">
        <v>727</v>
      </c>
      <c r="K7804" s="300">
        <v>379</v>
      </c>
      <c r="L7804" s="286">
        <f>ROWS(K$5:K7804)</f>
        <v>7800</v>
      </c>
      <c r="M7804" s="286" t="str">
        <f>IF(I7804='5.1'!$E$5,TXM!L7804,"")</f>
        <v/>
      </c>
      <c r="N7804" t="str">
        <f>IFERROR(SMALL($M$5:$M$8000,ROWS($M$5:M7804)),"")</f>
        <v/>
      </c>
      <c r="P7804" t="s">
        <v>2054</v>
      </c>
    </row>
    <row r="7805" spans="1:16" ht="14.4" customHeight="1" x14ac:dyDescent="0.25">
      <c r="A7805" t="s">
        <v>2054</v>
      </c>
      <c r="I7805" t="s">
        <v>2057</v>
      </c>
      <c r="J7805" t="s">
        <v>762</v>
      </c>
      <c r="K7805" s="300">
        <v>276449</v>
      </c>
      <c r="L7805" s="286">
        <f>ROWS(K$5:K7805)</f>
        <v>7801</v>
      </c>
      <c r="M7805" s="286" t="str">
        <f>IF(I7805='5.1'!$E$5,TXM!L7805,"")</f>
        <v/>
      </c>
      <c r="N7805" t="str">
        <f>IFERROR(SMALL($M$5:$M$8000,ROWS($M$5:M7805)),"")</f>
        <v/>
      </c>
      <c r="P7805" t="s">
        <v>2054</v>
      </c>
    </row>
    <row r="7806" spans="1:16" ht="14.4" customHeight="1" x14ac:dyDescent="0.25">
      <c r="A7806" t="s">
        <v>2054</v>
      </c>
      <c r="I7806" t="s">
        <v>2057</v>
      </c>
      <c r="J7806" t="s">
        <v>760</v>
      </c>
      <c r="K7806" s="300">
        <v>142790</v>
      </c>
      <c r="L7806" s="286">
        <f>ROWS(K$5:K7806)</f>
        <v>7802</v>
      </c>
      <c r="M7806" s="286" t="str">
        <f>IF(I7806='5.1'!$E$5,TXM!L7806,"")</f>
        <v/>
      </c>
      <c r="N7806" t="str">
        <f>IFERROR(SMALL($M$5:$M$8000,ROWS($M$5:M7806)),"")</f>
        <v/>
      </c>
      <c r="P7806" t="s">
        <v>2054</v>
      </c>
    </row>
    <row r="7807" spans="1:16" ht="14.4" customHeight="1" x14ac:dyDescent="0.25">
      <c r="A7807" t="s">
        <v>2054</v>
      </c>
      <c r="I7807" t="s">
        <v>2057</v>
      </c>
      <c r="J7807" t="s">
        <v>103</v>
      </c>
      <c r="K7807" s="300">
        <v>19453</v>
      </c>
      <c r="L7807" s="286">
        <f>ROWS(K$5:K7807)</f>
        <v>7803</v>
      </c>
      <c r="M7807" s="286" t="str">
        <f>IF(I7807='5.1'!$E$5,TXM!L7807,"")</f>
        <v/>
      </c>
      <c r="N7807" t="str">
        <f>IFERROR(SMALL($M$5:$M$8000,ROWS($M$5:M7807)),"")</f>
        <v/>
      </c>
      <c r="P7807" t="s">
        <v>2054</v>
      </c>
    </row>
    <row r="7808" spans="1:16" ht="14.4" customHeight="1" x14ac:dyDescent="0.25">
      <c r="A7808" t="s">
        <v>2054</v>
      </c>
      <c r="I7808" t="s">
        <v>2057</v>
      </c>
      <c r="J7808" t="s">
        <v>725</v>
      </c>
      <c r="K7808" s="300">
        <v>8700</v>
      </c>
      <c r="L7808" s="286">
        <f>ROWS(K$5:K7808)</f>
        <v>7804</v>
      </c>
      <c r="M7808" s="286" t="str">
        <f>IF(I7808='5.1'!$E$5,TXM!L7808,"")</f>
        <v/>
      </c>
      <c r="N7808" t="str">
        <f>IFERROR(SMALL($M$5:$M$8000,ROWS($M$5:M7808)),"")</f>
        <v/>
      </c>
      <c r="P7808" t="s">
        <v>2054</v>
      </c>
    </row>
    <row r="7809" spans="1:16" ht="14.4" customHeight="1" x14ac:dyDescent="0.25">
      <c r="A7809" t="s">
        <v>2054</v>
      </c>
      <c r="I7809" t="s">
        <v>2057</v>
      </c>
      <c r="J7809" t="s">
        <v>734</v>
      </c>
      <c r="K7809" s="300">
        <v>6255</v>
      </c>
      <c r="L7809" s="286">
        <f>ROWS(K$5:K7809)</f>
        <v>7805</v>
      </c>
      <c r="M7809" s="286" t="str">
        <f>IF(I7809='5.1'!$E$5,TXM!L7809,"")</f>
        <v/>
      </c>
      <c r="N7809" t="str">
        <f>IFERROR(SMALL($M$5:$M$8000,ROWS($M$5:M7809)),"")</f>
        <v/>
      </c>
      <c r="P7809" t="s">
        <v>2054</v>
      </c>
    </row>
    <row r="7810" spans="1:16" ht="14.4" customHeight="1" x14ac:dyDescent="0.25">
      <c r="A7810" t="s">
        <v>2054</v>
      </c>
      <c r="I7810" t="s">
        <v>2057</v>
      </c>
      <c r="J7810" t="s">
        <v>766</v>
      </c>
      <c r="K7810" s="300">
        <v>6250</v>
      </c>
      <c r="L7810" s="286">
        <f>ROWS(K$5:K7810)</f>
        <v>7806</v>
      </c>
      <c r="M7810" s="286" t="str">
        <f>IF(I7810='5.1'!$E$5,TXM!L7810,"")</f>
        <v/>
      </c>
      <c r="N7810" t="str">
        <f>IFERROR(SMALL($M$5:$M$8000,ROWS($M$5:M7810)),"")</f>
        <v/>
      </c>
      <c r="P7810" t="s">
        <v>2054</v>
      </c>
    </row>
    <row r="7811" spans="1:16" ht="14.4" customHeight="1" x14ac:dyDescent="0.25">
      <c r="A7811" t="s">
        <v>2054</v>
      </c>
      <c r="I7811" t="s">
        <v>2057</v>
      </c>
      <c r="J7811" t="s">
        <v>774</v>
      </c>
      <c r="K7811" s="300">
        <v>5635</v>
      </c>
      <c r="L7811" s="286">
        <f>ROWS(K$5:K7811)</f>
        <v>7807</v>
      </c>
      <c r="M7811" s="286" t="str">
        <f>IF(I7811='5.1'!$E$5,TXM!L7811,"")</f>
        <v/>
      </c>
      <c r="N7811" t="str">
        <f>IFERROR(SMALL($M$5:$M$8000,ROWS($M$5:M7811)),"")</f>
        <v/>
      </c>
      <c r="P7811" t="s">
        <v>2054</v>
      </c>
    </row>
    <row r="7812" spans="1:16" ht="14.4" customHeight="1" x14ac:dyDescent="0.25">
      <c r="A7812" t="s">
        <v>2054</v>
      </c>
      <c r="I7812" t="s">
        <v>2057</v>
      </c>
      <c r="J7812" t="s">
        <v>1096</v>
      </c>
      <c r="K7812" s="300">
        <v>2681</v>
      </c>
      <c r="L7812" s="286">
        <f>ROWS(K$5:K7812)</f>
        <v>7808</v>
      </c>
      <c r="M7812" s="286" t="str">
        <f>IF(I7812='5.1'!$E$5,TXM!L7812,"")</f>
        <v/>
      </c>
      <c r="N7812" t="str">
        <f>IFERROR(SMALL($M$5:$M$8000,ROWS($M$5:M7812)),"")</f>
        <v/>
      </c>
      <c r="P7812" t="s">
        <v>2054</v>
      </c>
    </row>
    <row r="7813" spans="1:16" ht="14.4" customHeight="1" x14ac:dyDescent="0.25">
      <c r="A7813" t="s">
        <v>2054</v>
      </c>
      <c r="I7813" t="s">
        <v>2057</v>
      </c>
      <c r="J7813" t="s">
        <v>810</v>
      </c>
      <c r="K7813" s="300">
        <v>1865</v>
      </c>
      <c r="L7813" s="286">
        <f>ROWS(K$5:K7813)</f>
        <v>7809</v>
      </c>
      <c r="M7813" s="286" t="str">
        <f>IF(I7813='5.1'!$E$5,TXM!L7813,"")</f>
        <v/>
      </c>
      <c r="N7813" t="str">
        <f>IFERROR(SMALL($M$5:$M$8000,ROWS($M$5:M7813)),"")</f>
        <v/>
      </c>
      <c r="P7813" t="s">
        <v>2054</v>
      </c>
    </row>
    <row r="7814" spans="1:16" ht="14.4" customHeight="1" x14ac:dyDescent="0.25">
      <c r="A7814" t="s">
        <v>2054</v>
      </c>
      <c r="I7814" t="s">
        <v>2057</v>
      </c>
      <c r="J7814" t="s">
        <v>1086</v>
      </c>
      <c r="K7814" s="300">
        <v>311</v>
      </c>
      <c r="L7814" s="286">
        <f>ROWS(K$5:K7814)</f>
        <v>7810</v>
      </c>
      <c r="M7814" s="286" t="str">
        <f>IF(I7814='5.1'!$E$5,TXM!L7814,"")</f>
        <v/>
      </c>
      <c r="N7814" t="str">
        <f>IFERROR(SMALL($M$5:$M$8000,ROWS($M$5:M7814)),"")</f>
        <v/>
      </c>
      <c r="P7814" t="s">
        <v>2054</v>
      </c>
    </row>
    <row r="7815" spans="1:16" ht="14.4" customHeight="1" x14ac:dyDescent="0.25">
      <c r="A7815" t="s">
        <v>2054</v>
      </c>
      <c r="I7815" t="s">
        <v>2057</v>
      </c>
      <c r="J7815" t="s">
        <v>768</v>
      </c>
      <c r="K7815" s="300">
        <v>215</v>
      </c>
      <c r="L7815" s="286">
        <f>ROWS(K$5:K7815)</f>
        <v>7811</v>
      </c>
      <c r="M7815" s="286" t="str">
        <f>IF(I7815='5.1'!$E$5,TXM!L7815,"")</f>
        <v/>
      </c>
      <c r="N7815" t="str">
        <f>IFERROR(SMALL($M$5:$M$8000,ROWS($M$5:M7815)),"")</f>
        <v/>
      </c>
      <c r="P7815" t="s">
        <v>2054</v>
      </c>
    </row>
    <row r="7816" spans="1:16" ht="14.4" customHeight="1" x14ac:dyDescent="0.25">
      <c r="A7816" t="s">
        <v>2054</v>
      </c>
      <c r="I7816" t="s">
        <v>2057</v>
      </c>
      <c r="J7816" t="s">
        <v>802</v>
      </c>
      <c r="K7816" s="300">
        <v>194</v>
      </c>
      <c r="L7816" s="286">
        <f>ROWS(K$5:K7816)</f>
        <v>7812</v>
      </c>
      <c r="M7816" s="286" t="str">
        <f>IF(I7816='5.1'!$E$5,TXM!L7816,"")</f>
        <v/>
      </c>
      <c r="N7816" t="str">
        <f>IFERROR(SMALL($M$5:$M$8000,ROWS($M$5:M7816)),"")</f>
        <v/>
      </c>
      <c r="P7816" t="s">
        <v>2054</v>
      </c>
    </row>
    <row r="7817" spans="1:16" ht="14.4" customHeight="1" x14ac:dyDescent="0.25">
      <c r="A7817" t="s">
        <v>2054</v>
      </c>
      <c r="I7817" t="s">
        <v>2057</v>
      </c>
      <c r="J7817" t="s">
        <v>806</v>
      </c>
      <c r="K7817" s="300">
        <v>149</v>
      </c>
      <c r="L7817" s="286">
        <f>ROWS(K$5:K7817)</f>
        <v>7813</v>
      </c>
      <c r="M7817" s="286" t="str">
        <f>IF(I7817='5.1'!$E$5,TXM!L7817,"")</f>
        <v/>
      </c>
      <c r="N7817" t="str">
        <f>IFERROR(SMALL($M$5:$M$8000,ROWS($M$5:M7817)),"")</f>
        <v/>
      </c>
      <c r="P7817" t="s">
        <v>2054</v>
      </c>
    </row>
    <row r="7818" spans="1:16" ht="14.4" customHeight="1" x14ac:dyDescent="0.25">
      <c r="A7818" t="s">
        <v>2054</v>
      </c>
      <c r="I7818" t="s">
        <v>2058</v>
      </c>
      <c r="J7818" t="s">
        <v>107</v>
      </c>
      <c r="K7818" s="300">
        <v>2699483</v>
      </c>
      <c r="L7818" s="286">
        <f>ROWS(K$5:K7818)</f>
        <v>7814</v>
      </c>
      <c r="M7818" s="286" t="str">
        <f>IF(I7818='5.1'!$E$5,TXM!L7818,"")</f>
        <v/>
      </c>
      <c r="N7818" t="str">
        <f>IFERROR(SMALL($M$5:$M$8000,ROWS($M$5:M7818)),"")</f>
        <v/>
      </c>
      <c r="P7818" t="s">
        <v>2054</v>
      </c>
    </row>
    <row r="7819" spans="1:16" ht="14.4" customHeight="1" x14ac:dyDescent="0.25">
      <c r="A7819" t="s">
        <v>2054</v>
      </c>
      <c r="I7819" t="s">
        <v>2058</v>
      </c>
      <c r="J7819" t="s">
        <v>760</v>
      </c>
      <c r="K7819" s="300">
        <v>2269825</v>
      </c>
      <c r="L7819" s="286">
        <f>ROWS(K$5:K7819)</f>
        <v>7815</v>
      </c>
      <c r="M7819" s="286" t="str">
        <f>IF(I7819='5.1'!$E$5,TXM!L7819,"")</f>
        <v/>
      </c>
      <c r="N7819" t="str">
        <f>IFERROR(SMALL($M$5:$M$8000,ROWS($M$5:M7819)),"")</f>
        <v/>
      </c>
      <c r="P7819" t="s">
        <v>2054</v>
      </c>
    </row>
    <row r="7820" spans="1:16" ht="14.4" customHeight="1" x14ac:dyDescent="0.25">
      <c r="A7820" t="s">
        <v>2054</v>
      </c>
      <c r="I7820" t="s">
        <v>2058</v>
      </c>
      <c r="J7820" t="s">
        <v>762</v>
      </c>
      <c r="K7820" s="300">
        <v>604519</v>
      </c>
      <c r="L7820" s="286">
        <f>ROWS(K$5:K7820)</f>
        <v>7816</v>
      </c>
      <c r="M7820" s="286" t="str">
        <f>IF(I7820='5.1'!$E$5,TXM!L7820,"")</f>
        <v/>
      </c>
      <c r="N7820" t="str">
        <f>IFERROR(SMALL($M$5:$M$8000,ROWS($M$5:M7820)),"")</f>
        <v/>
      </c>
      <c r="P7820" t="s">
        <v>2054</v>
      </c>
    </row>
    <row r="7821" spans="1:16" ht="14.4" customHeight="1" x14ac:dyDescent="0.25">
      <c r="A7821" t="s">
        <v>2054</v>
      </c>
      <c r="I7821" t="s">
        <v>2058</v>
      </c>
      <c r="J7821" t="s">
        <v>821</v>
      </c>
      <c r="K7821" s="300">
        <v>597817</v>
      </c>
      <c r="L7821" s="286">
        <f>ROWS(K$5:K7821)</f>
        <v>7817</v>
      </c>
      <c r="M7821" s="286" t="str">
        <f>IF(I7821='5.1'!$E$5,TXM!L7821,"")</f>
        <v/>
      </c>
      <c r="N7821" t="str">
        <f>IFERROR(SMALL($M$5:$M$8000,ROWS($M$5:M7821)),"")</f>
        <v/>
      </c>
      <c r="P7821" t="s">
        <v>2054</v>
      </c>
    </row>
    <row r="7822" spans="1:16" ht="14.4" customHeight="1" x14ac:dyDescent="0.25">
      <c r="A7822" t="s">
        <v>2054</v>
      </c>
      <c r="I7822" t="s">
        <v>2058</v>
      </c>
      <c r="J7822" t="s">
        <v>810</v>
      </c>
      <c r="K7822" s="300">
        <v>195617</v>
      </c>
      <c r="L7822" s="286">
        <f>ROWS(K$5:K7822)</f>
        <v>7818</v>
      </c>
      <c r="M7822" s="286" t="str">
        <f>IF(I7822='5.1'!$E$5,TXM!L7822,"")</f>
        <v/>
      </c>
      <c r="N7822" t="str">
        <f>IFERROR(SMALL($M$5:$M$8000,ROWS($M$5:M7822)),"")</f>
        <v/>
      </c>
      <c r="P7822" t="s">
        <v>2054</v>
      </c>
    </row>
    <row r="7823" spans="1:16" ht="14.4" customHeight="1" x14ac:dyDescent="0.25">
      <c r="A7823" t="s">
        <v>2054</v>
      </c>
      <c r="I7823" t="s">
        <v>2058</v>
      </c>
      <c r="J7823" t="s">
        <v>806</v>
      </c>
      <c r="K7823" s="300">
        <v>123184</v>
      </c>
      <c r="L7823" s="286">
        <f>ROWS(K$5:K7823)</f>
        <v>7819</v>
      </c>
      <c r="M7823" s="286" t="str">
        <f>IF(I7823='5.1'!$E$5,TXM!L7823,"")</f>
        <v/>
      </c>
      <c r="N7823" t="str">
        <f>IFERROR(SMALL($M$5:$M$8000,ROWS($M$5:M7823)),"")</f>
        <v/>
      </c>
      <c r="P7823" t="s">
        <v>2054</v>
      </c>
    </row>
    <row r="7824" spans="1:16" ht="14.4" customHeight="1" x14ac:dyDescent="0.25">
      <c r="A7824" t="s">
        <v>2054</v>
      </c>
      <c r="I7824" t="s">
        <v>2058</v>
      </c>
      <c r="J7824" t="s">
        <v>1098</v>
      </c>
      <c r="K7824" s="300">
        <v>101899</v>
      </c>
      <c r="L7824" s="286">
        <f>ROWS(K$5:K7824)</f>
        <v>7820</v>
      </c>
      <c r="M7824" s="286" t="str">
        <f>IF(I7824='5.1'!$E$5,TXM!L7824,"")</f>
        <v/>
      </c>
      <c r="N7824" t="str">
        <f>IFERROR(SMALL($M$5:$M$8000,ROWS($M$5:M7824)),"")</f>
        <v/>
      </c>
      <c r="P7824" t="s">
        <v>2054</v>
      </c>
    </row>
    <row r="7825" spans="1:16" ht="14.4" customHeight="1" x14ac:dyDescent="0.25">
      <c r="A7825" t="s">
        <v>2054</v>
      </c>
      <c r="I7825" t="s">
        <v>2058</v>
      </c>
      <c r="J7825" t="s">
        <v>110</v>
      </c>
      <c r="K7825" s="300">
        <v>91979</v>
      </c>
      <c r="L7825" s="286">
        <f>ROWS(K$5:K7825)</f>
        <v>7821</v>
      </c>
      <c r="M7825" s="286" t="str">
        <f>IF(I7825='5.1'!$E$5,TXM!L7825,"")</f>
        <v/>
      </c>
      <c r="N7825" t="str">
        <f>IFERROR(SMALL($M$5:$M$8000,ROWS($M$5:M7825)),"")</f>
        <v/>
      </c>
      <c r="P7825" t="s">
        <v>2054</v>
      </c>
    </row>
    <row r="7826" spans="1:16" ht="14.4" customHeight="1" x14ac:dyDescent="0.25">
      <c r="A7826" t="s">
        <v>2054</v>
      </c>
      <c r="I7826" t="s">
        <v>2058</v>
      </c>
      <c r="J7826" t="s">
        <v>709</v>
      </c>
      <c r="K7826" s="300">
        <v>70379</v>
      </c>
      <c r="L7826" s="286">
        <f>ROWS(K$5:K7826)</f>
        <v>7822</v>
      </c>
      <c r="M7826" s="286" t="str">
        <f>IF(I7826='5.1'!$E$5,TXM!L7826,"")</f>
        <v/>
      </c>
      <c r="N7826" t="str">
        <f>IFERROR(SMALL($M$5:$M$8000,ROWS($M$5:M7826)),"")</f>
        <v/>
      </c>
      <c r="P7826" t="s">
        <v>2054</v>
      </c>
    </row>
    <row r="7827" spans="1:16" ht="14.4" customHeight="1" x14ac:dyDescent="0.25">
      <c r="A7827" t="s">
        <v>2054</v>
      </c>
      <c r="I7827" t="s">
        <v>2058</v>
      </c>
      <c r="J7827" t="s">
        <v>808</v>
      </c>
      <c r="K7827" s="300">
        <v>65064</v>
      </c>
      <c r="L7827" s="286">
        <f>ROWS(K$5:K7827)</f>
        <v>7823</v>
      </c>
      <c r="M7827" s="286" t="str">
        <f>IF(I7827='5.1'!$E$5,TXM!L7827,"")</f>
        <v/>
      </c>
      <c r="N7827" t="str">
        <f>IFERROR(SMALL($M$5:$M$8000,ROWS($M$5:M7827)),"")</f>
        <v/>
      </c>
      <c r="P7827" t="s">
        <v>2054</v>
      </c>
    </row>
    <row r="7828" spans="1:16" ht="14.4" customHeight="1" x14ac:dyDescent="0.25">
      <c r="A7828" t="s">
        <v>2054</v>
      </c>
      <c r="I7828" t="s">
        <v>2058</v>
      </c>
      <c r="J7828" t="s">
        <v>1082</v>
      </c>
      <c r="K7828" s="300">
        <v>47359</v>
      </c>
      <c r="L7828" s="286">
        <f>ROWS(K$5:K7828)</f>
        <v>7824</v>
      </c>
      <c r="M7828" s="286" t="str">
        <f>IF(I7828='5.1'!$E$5,TXM!L7828,"")</f>
        <v/>
      </c>
      <c r="N7828" t="str">
        <f>IFERROR(SMALL($M$5:$M$8000,ROWS($M$5:M7828)),"")</f>
        <v/>
      </c>
      <c r="P7828" t="s">
        <v>2054</v>
      </c>
    </row>
    <row r="7829" spans="1:16" ht="14.4" customHeight="1" x14ac:dyDescent="0.25">
      <c r="A7829" t="s">
        <v>2054</v>
      </c>
      <c r="I7829" t="s">
        <v>2058</v>
      </c>
      <c r="J7829" t="s">
        <v>118</v>
      </c>
      <c r="K7829" s="300">
        <v>31225</v>
      </c>
      <c r="L7829" s="286">
        <f>ROWS(K$5:K7829)</f>
        <v>7825</v>
      </c>
      <c r="M7829" s="286" t="str">
        <f>IF(I7829='5.1'!$E$5,TXM!L7829,"")</f>
        <v/>
      </c>
      <c r="N7829" t="str">
        <f>IFERROR(SMALL($M$5:$M$8000,ROWS($M$5:M7829)),"")</f>
        <v/>
      </c>
      <c r="P7829" t="s">
        <v>2054</v>
      </c>
    </row>
    <row r="7830" spans="1:16" ht="14.4" customHeight="1" x14ac:dyDescent="0.25">
      <c r="A7830" t="s">
        <v>2054</v>
      </c>
      <c r="I7830" t="s">
        <v>2058</v>
      </c>
      <c r="J7830" t="s">
        <v>1080</v>
      </c>
      <c r="K7830" s="300">
        <v>15941</v>
      </c>
      <c r="L7830" s="286">
        <f>ROWS(K$5:K7830)</f>
        <v>7826</v>
      </c>
      <c r="M7830" s="286" t="str">
        <f>IF(I7830='5.1'!$E$5,TXM!L7830,"")</f>
        <v/>
      </c>
      <c r="N7830" t="str">
        <f>IFERROR(SMALL($M$5:$M$8000,ROWS($M$5:M7830)),"")</f>
        <v/>
      </c>
      <c r="P7830" t="s">
        <v>2054</v>
      </c>
    </row>
    <row r="7831" spans="1:16" ht="14.4" customHeight="1" x14ac:dyDescent="0.25">
      <c r="A7831" t="s">
        <v>2054</v>
      </c>
      <c r="I7831" t="s">
        <v>2058</v>
      </c>
      <c r="J7831" t="s">
        <v>734</v>
      </c>
      <c r="K7831" s="300">
        <v>11764</v>
      </c>
      <c r="L7831" s="286">
        <f>ROWS(K$5:K7831)</f>
        <v>7827</v>
      </c>
      <c r="M7831" s="286" t="str">
        <f>IF(I7831='5.1'!$E$5,TXM!L7831,"")</f>
        <v/>
      </c>
      <c r="N7831" t="str">
        <f>IFERROR(SMALL($M$5:$M$8000,ROWS($M$5:M7831)),"")</f>
        <v/>
      </c>
      <c r="P7831" t="s">
        <v>2054</v>
      </c>
    </row>
    <row r="7832" spans="1:16" ht="14.4" customHeight="1" x14ac:dyDescent="0.25">
      <c r="A7832" t="s">
        <v>2054</v>
      </c>
      <c r="I7832" t="s">
        <v>2058</v>
      </c>
      <c r="J7832" t="s">
        <v>106</v>
      </c>
      <c r="K7832" s="300">
        <v>10705</v>
      </c>
      <c r="L7832" s="286">
        <f>ROWS(K$5:K7832)</f>
        <v>7828</v>
      </c>
      <c r="M7832" s="286" t="str">
        <f>IF(I7832='5.1'!$E$5,TXM!L7832,"")</f>
        <v/>
      </c>
      <c r="N7832" t="str">
        <f>IFERROR(SMALL($M$5:$M$8000,ROWS($M$5:M7832)),"")</f>
        <v/>
      </c>
      <c r="P7832" t="s">
        <v>2054</v>
      </c>
    </row>
    <row r="7833" spans="1:16" ht="14.4" customHeight="1" x14ac:dyDescent="0.25">
      <c r="A7833" t="s">
        <v>2054</v>
      </c>
      <c r="I7833" t="s">
        <v>2058</v>
      </c>
      <c r="J7833" t="s">
        <v>764</v>
      </c>
      <c r="K7833" s="300">
        <v>9309</v>
      </c>
      <c r="L7833" s="286">
        <f>ROWS(K$5:K7833)</f>
        <v>7829</v>
      </c>
      <c r="M7833" s="286" t="str">
        <f>IF(I7833='5.1'!$E$5,TXM!L7833,"")</f>
        <v/>
      </c>
      <c r="N7833" t="str">
        <f>IFERROR(SMALL($M$5:$M$8000,ROWS($M$5:M7833)),"")</f>
        <v/>
      </c>
      <c r="P7833" t="s">
        <v>2054</v>
      </c>
    </row>
    <row r="7834" spans="1:16" ht="14.4" customHeight="1" x14ac:dyDescent="0.25">
      <c r="A7834" t="s">
        <v>2054</v>
      </c>
      <c r="I7834" t="s">
        <v>2058</v>
      </c>
      <c r="J7834" t="s">
        <v>117</v>
      </c>
      <c r="K7834" s="300">
        <v>8712</v>
      </c>
      <c r="L7834" s="286">
        <f>ROWS(K$5:K7834)</f>
        <v>7830</v>
      </c>
      <c r="M7834" s="286" t="str">
        <f>IF(I7834='5.1'!$E$5,TXM!L7834,"")</f>
        <v/>
      </c>
      <c r="N7834" t="str">
        <f>IFERROR(SMALL($M$5:$M$8000,ROWS($M$5:M7834)),"")</f>
        <v/>
      </c>
      <c r="P7834" t="s">
        <v>2054</v>
      </c>
    </row>
    <row r="7835" spans="1:16" ht="14.4" customHeight="1" x14ac:dyDescent="0.25">
      <c r="A7835" t="s">
        <v>2054</v>
      </c>
      <c r="I7835" t="s">
        <v>2058</v>
      </c>
      <c r="J7835" t="s">
        <v>766</v>
      </c>
      <c r="K7835" s="300">
        <v>8450</v>
      </c>
      <c r="L7835" s="286">
        <f>ROWS(K$5:K7835)</f>
        <v>7831</v>
      </c>
      <c r="M7835" s="286" t="str">
        <f>IF(I7835='5.1'!$E$5,TXM!L7835,"")</f>
        <v/>
      </c>
      <c r="N7835" t="str">
        <f>IFERROR(SMALL($M$5:$M$8000,ROWS($M$5:M7835)),"")</f>
        <v/>
      </c>
      <c r="P7835" t="s">
        <v>2054</v>
      </c>
    </row>
    <row r="7836" spans="1:16" ht="14.4" customHeight="1" x14ac:dyDescent="0.25">
      <c r="A7836" t="s">
        <v>2054</v>
      </c>
      <c r="I7836" t="s">
        <v>2058</v>
      </c>
      <c r="J7836" t="s">
        <v>715</v>
      </c>
      <c r="K7836" s="300">
        <v>3346</v>
      </c>
      <c r="L7836" s="286">
        <f>ROWS(K$5:K7836)</f>
        <v>7832</v>
      </c>
      <c r="M7836" s="286" t="str">
        <f>IF(I7836='5.1'!$E$5,TXM!L7836,"")</f>
        <v/>
      </c>
      <c r="N7836" t="str">
        <f>IFERROR(SMALL($M$5:$M$8000,ROWS($M$5:M7836)),"")</f>
        <v/>
      </c>
      <c r="P7836" t="s">
        <v>2054</v>
      </c>
    </row>
    <row r="7837" spans="1:16" ht="14.4" customHeight="1" x14ac:dyDescent="0.25">
      <c r="A7837" t="s">
        <v>2054</v>
      </c>
      <c r="I7837" t="s">
        <v>2058</v>
      </c>
      <c r="J7837" t="s">
        <v>1096</v>
      </c>
      <c r="K7837" s="300">
        <v>3250</v>
      </c>
      <c r="L7837" s="286">
        <f>ROWS(K$5:K7837)</f>
        <v>7833</v>
      </c>
      <c r="M7837" s="286" t="str">
        <f>IF(I7837='5.1'!$E$5,TXM!L7837,"")</f>
        <v/>
      </c>
      <c r="N7837" t="str">
        <f>IFERROR(SMALL($M$5:$M$8000,ROWS($M$5:M7837)),"")</f>
        <v/>
      </c>
      <c r="P7837" t="s">
        <v>2054</v>
      </c>
    </row>
    <row r="7838" spans="1:16" ht="14.4" customHeight="1" x14ac:dyDescent="0.25">
      <c r="A7838" t="s">
        <v>2054</v>
      </c>
      <c r="I7838" t="s">
        <v>2058</v>
      </c>
      <c r="J7838" t="s">
        <v>804</v>
      </c>
      <c r="K7838" s="300">
        <v>1755</v>
      </c>
      <c r="L7838" s="286">
        <f>ROWS(K$5:K7838)</f>
        <v>7834</v>
      </c>
      <c r="M7838" s="286" t="str">
        <f>IF(I7838='5.1'!$E$5,TXM!L7838,"")</f>
        <v/>
      </c>
      <c r="N7838" t="str">
        <f>IFERROR(SMALL($M$5:$M$8000,ROWS($M$5:M7838)),"")</f>
        <v/>
      </c>
      <c r="P7838" t="s">
        <v>2054</v>
      </c>
    </row>
    <row r="7839" spans="1:16" ht="14.4" customHeight="1" x14ac:dyDescent="0.25">
      <c r="A7839" t="s">
        <v>2054</v>
      </c>
      <c r="I7839" t="s">
        <v>2058</v>
      </c>
      <c r="J7839" t="s">
        <v>105</v>
      </c>
      <c r="K7839" s="300">
        <v>1380</v>
      </c>
      <c r="L7839" s="286">
        <f>ROWS(K$5:K7839)</f>
        <v>7835</v>
      </c>
      <c r="M7839" s="286" t="str">
        <f>IF(I7839='5.1'!$E$5,TXM!L7839,"")</f>
        <v/>
      </c>
      <c r="N7839" t="str">
        <f>IFERROR(SMALL($M$5:$M$8000,ROWS($M$5:M7839)),"")</f>
        <v/>
      </c>
      <c r="P7839" t="s">
        <v>2054</v>
      </c>
    </row>
    <row r="7840" spans="1:16" ht="14.4" customHeight="1" x14ac:dyDescent="0.25">
      <c r="A7840" t="s">
        <v>2054</v>
      </c>
      <c r="I7840" t="s">
        <v>2058</v>
      </c>
      <c r="J7840" t="s">
        <v>1081</v>
      </c>
      <c r="K7840" s="300">
        <v>814</v>
      </c>
      <c r="L7840" s="286">
        <f>ROWS(K$5:K7840)</f>
        <v>7836</v>
      </c>
      <c r="M7840" s="286" t="str">
        <f>IF(I7840='5.1'!$E$5,TXM!L7840,"")</f>
        <v/>
      </c>
      <c r="N7840" t="str">
        <f>IFERROR(SMALL($M$5:$M$8000,ROWS($M$5:M7840)),"")</f>
        <v/>
      </c>
      <c r="P7840" t="s">
        <v>2054</v>
      </c>
    </row>
    <row r="7841" spans="1:16" ht="14.4" customHeight="1" x14ac:dyDescent="0.25">
      <c r="A7841" t="s">
        <v>2054</v>
      </c>
      <c r="I7841" t="s">
        <v>2058</v>
      </c>
      <c r="J7841" t="s">
        <v>1097</v>
      </c>
      <c r="K7841" s="300">
        <v>710</v>
      </c>
      <c r="L7841" s="286">
        <f>ROWS(K$5:K7841)</f>
        <v>7837</v>
      </c>
      <c r="M7841" s="286" t="str">
        <f>IF(I7841='5.1'!$E$5,TXM!L7841,"")</f>
        <v/>
      </c>
      <c r="N7841" t="str">
        <f>IFERROR(SMALL($M$5:$M$8000,ROWS($M$5:M7841)),"")</f>
        <v/>
      </c>
      <c r="P7841" t="s">
        <v>2054</v>
      </c>
    </row>
    <row r="7842" spans="1:16" ht="14.4" customHeight="1" x14ac:dyDescent="0.25">
      <c r="A7842" t="s">
        <v>2054</v>
      </c>
      <c r="I7842" t="s">
        <v>2058</v>
      </c>
      <c r="J7842" t="s">
        <v>776</v>
      </c>
      <c r="K7842" s="300">
        <v>467</v>
      </c>
      <c r="L7842" s="286">
        <f>ROWS(K$5:K7842)</f>
        <v>7838</v>
      </c>
      <c r="M7842" s="286" t="str">
        <f>IF(I7842='5.1'!$E$5,TXM!L7842,"")</f>
        <v/>
      </c>
      <c r="N7842" t="str">
        <f>IFERROR(SMALL($M$5:$M$8000,ROWS($M$5:M7842)),"")</f>
        <v/>
      </c>
      <c r="P7842" t="s">
        <v>2054</v>
      </c>
    </row>
    <row r="7843" spans="1:16" ht="14.4" customHeight="1" x14ac:dyDescent="0.25">
      <c r="A7843" t="s">
        <v>2054</v>
      </c>
      <c r="I7843" t="s">
        <v>2058</v>
      </c>
      <c r="J7843" t="s">
        <v>768</v>
      </c>
      <c r="K7843" s="300">
        <v>461</v>
      </c>
      <c r="L7843" s="286">
        <f>ROWS(K$5:K7843)</f>
        <v>7839</v>
      </c>
      <c r="M7843" s="286" t="str">
        <f>IF(I7843='5.1'!$E$5,TXM!L7843,"")</f>
        <v/>
      </c>
      <c r="N7843" t="str">
        <f>IFERROR(SMALL($M$5:$M$8000,ROWS($M$5:M7843)),"")</f>
        <v/>
      </c>
      <c r="P7843" t="s">
        <v>2054</v>
      </c>
    </row>
    <row r="7844" spans="1:16" ht="14.4" customHeight="1" x14ac:dyDescent="0.25">
      <c r="A7844" t="s">
        <v>2054</v>
      </c>
      <c r="I7844" t="s">
        <v>2058</v>
      </c>
      <c r="J7844" t="s">
        <v>784</v>
      </c>
      <c r="K7844" s="300">
        <v>404</v>
      </c>
      <c r="L7844" s="286">
        <f>ROWS(K$5:K7844)</f>
        <v>7840</v>
      </c>
      <c r="M7844" s="286" t="str">
        <f>IF(I7844='5.1'!$E$5,TXM!L7844,"")</f>
        <v/>
      </c>
      <c r="N7844" t="str">
        <f>IFERROR(SMALL($M$5:$M$8000,ROWS($M$5:M7844)),"")</f>
        <v/>
      </c>
      <c r="P7844" t="s">
        <v>2054</v>
      </c>
    </row>
    <row r="7845" spans="1:16" ht="14.4" customHeight="1" x14ac:dyDescent="0.25">
      <c r="A7845" t="s">
        <v>2054</v>
      </c>
      <c r="I7845" t="s">
        <v>2058</v>
      </c>
      <c r="J7845" t="s">
        <v>119</v>
      </c>
      <c r="K7845" s="300">
        <v>345</v>
      </c>
      <c r="L7845" s="286">
        <f>ROWS(K$5:K7845)</f>
        <v>7841</v>
      </c>
      <c r="M7845" s="286" t="str">
        <f>IF(I7845='5.1'!$E$5,TXM!L7845,"")</f>
        <v/>
      </c>
      <c r="N7845" t="str">
        <f>IFERROR(SMALL($M$5:$M$8000,ROWS($M$5:M7845)),"")</f>
        <v/>
      </c>
      <c r="P7845" t="s">
        <v>2054</v>
      </c>
    </row>
    <row r="7846" spans="1:16" ht="14.4" customHeight="1" x14ac:dyDescent="0.25">
      <c r="A7846" t="s">
        <v>2054</v>
      </c>
      <c r="I7846" t="s">
        <v>2058</v>
      </c>
      <c r="J7846" t="s">
        <v>774</v>
      </c>
      <c r="K7846" s="300">
        <v>245</v>
      </c>
      <c r="L7846" s="286">
        <f>ROWS(K$5:K7846)</f>
        <v>7842</v>
      </c>
      <c r="M7846" s="286" t="str">
        <f>IF(I7846='5.1'!$E$5,TXM!L7846,"")</f>
        <v/>
      </c>
      <c r="N7846" t="str">
        <f>IFERROR(SMALL($M$5:$M$8000,ROWS($M$5:M7846)),"")</f>
        <v/>
      </c>
      <c r="P7846" t="s">
        <v>2054</v>
      </c>
    </row>
    <row r="7847" spans="1:16" ht="14.4" customHeight="1" x14ac:dyDescent="0.25">
      <c r="A7847" t="s">
        <v>2054</v>
      </c>
      <c r="I7847" t="s">
        <v>2058</v>
      </c>
      <c r="J7847" t="s">
        <v>1093</v>
      </c>
      <c r="K7847" s="300">
        <v>209</v>
      </c>
      <c r="L7847" s="286">
        <f>ROWS(K$5:K7847)</f>
        <v>7843</v>
      </c>
      <c r="M7847" s="286" t="str">
        <f>IF(I7847='5.1'!$E$5,TXM!L7847,"")</f>
        <v/>
      </c>
      <c r="N7847" t="str">
        <f>IFERROR(SMALL($M$5:$M$8000,ROWS($M$5:M7847)),"")</f>
        <v/>
      </c>
      <c r="P7847" t="s">
        <v>2054</v>
      </c>
    </row>
    <row r="7848" spans="1:16" ht="14.4" customHeight="1" x14ac:dyDescent="0.25">
      <c r="A7848" t="s">
        <v>2054</v>
      </c>
      <c r="I7848" t="s">
        <v>1884</v>
      </c>
      <c r="J7848" t="s">
        <v>715</v>
      </c>
      <c r="K7848" s="300">
        <v>3283789702</v>
      </c>
      <c r="L7848" s="286">
        <f>ROWS(K$5:K7848)</f>
        <v>7844</v>
      </c>
      <c r="M7848" s="286" t="str">
        <f>IF(I7848='5.1'!$E$5,TXM!L7848,"")</f>
        <v/>
      </c>
      <c r="N7848" t="str">
        <f>IFERROR(SMALL($M$5:$M$8000,ROWS($M$5:M7848)),"")</f>
        <v/>
      </c>
      <c r="P7848" t="s">
        <v>2054</v>
      </c>
    </row>
    <row r="7849" spans="1:16" ht="14.4" customHeight="1" x14ac:dyDescent="0.25">
      <c r="A7849" t="s">
        <v>2054</v>
      </c>
      <c r="I7849" t="s">
        <v>1884</v>
      </c>
      <c r="J7849" t="s">
        <v>806</v>
      </c>
      <c r="K7849" s="300">
        <v>1527006352</v>
      </c>
      <c r="L7849" s="286">
        <f>ROWS(K$5:K7849)</f>
        <v>7845</v>
      </c>
      <c r="M7849" s="286" t="str">
        <f>IF(I7849='5.1'!$E$5,TXM!L7849,"")</f>
        <v/>
      </c>
      <c r="N7849" t="str">
        <f>IFERROR(SMALL($M$5:$M$8000,ROWS($M$5:M7849)),"")</f>
        <v/>
      </c>
      <c r="P7849" t="s">
        <v>2054</v>
      </c>
    </row>
    <row r="7850" spans="1:16" ht="14.4" customHeight="1" x14ac:dyDescent="0.25">
      <c r="A7850" t="s">
        <v>2054</v>
      </c>
      <c r="I7850" t="s">
        <v>1884</v>
      </c>
      <c r="J7850" t="s">
        <v>102</v>
      </c>
      <c r="K7850" s="300">
        <v>771918347</v>
      </c>
      <c r="L7850" s="286">
        <f>ROWS(K$5:K7850)</f>
        <v>7846</v>
      </c>
      <c r="M7850" s="286" t="str">
        <f>IF(I7850='5.1'!$E$5,TXM!L7850,"")</f>
        <v/>
      </c>
      <c r="N7850" t="str">
        <f>IFERROR(SMALL($M$5:$M$8000,ROWS($M$5:M7850)),"")</f>
        <v/>
      </c>
      <c r="P7850" t="s">
        <v>2054</v>
      </c>
    </row>
    <row r="7851" spans="1:16" ht="14.4" customHeight="1" x14ac:dyDescent="0.25">
      <c r="A7851" t="s">
        <v>2054</v>
      </c>
      <c r="I7851" t="s">
        <v>1884</v>
      </c>
      <c r="J7851" t="s">
        <v>118</v>
      </c>
      <c r="K7851" s="300">
        <v>709495853</v>
      </c>
      <c r="L7851" s="286">
        <f>ROWS(K$5:K7851)</f>
        <v>7847</v>
      </c>
      <c r="M7851" s="286" t="str">
        <f>IF(I7851='5.1'!$E$5,TXM!L7851,"")</f>
        <v/>
      </c>
      <c r="N7851" t="str">
        <f>IFERROR(SMALL($M$5:$M$8000,ROWS($M$5:M7851)),"")</f>
        <v/>
      </c>
      <c r="P7851" t="s">
        <v>2054</v>
      </c>
    </row>
    <row r="7852" spans="1:16" ht="14.4" customHeight="1" x14ac:dyDescent="0.25">
      <c r="A7852" t="s">
        <v>2054</v>
      </c>
      <c r="I7852" t="s">
        <v>1884</v>
      </c>
      <c r="J7852" t="s">
        <v>997</v>
      </c>
      <c r="K7852" s="300">
        <v>571381962</v>
      </c>
      <c r="L7852" s="286">
        <f>ROWS(K$5:K7852)</f>
        <v>7848</v>
      </c>
      <c r="M7852" s="286" t="str">
        <f>IF(I7852='5.1'!$E$5,TXM!L7852,"")</f>
        <v/>
      </c>
      <c r="N7852" t="str">
        <f>IFERROR(SMALL($M$5:$M$8000,ROWS($M$5:M7852)),"")</f>
        <v/>
      </c>
      <c r="P7852" t="s">
        <v>2054</v>
      </c>
    </row>
    <row r="7853" spans="1:16" ht="14.4" customHeight="1" x14ac:dyDescent="0.25">
      <c r="A7853" t="s">
        <v>2054</v>
      </c>
      <c r="I7853" t="s">
        <v>1884</v>
      </c>
      <c r="J7853" t="s">
        <v>808</v>
      </c>
      <c r="K7853" s="300">
        <v>479535723</v>
      </c>
      <c r="L7853" s="286">
        <f>ROWS(K$5:K7853)</f>
        <v>7849</v>
      </c>
      <c r="M7853" s="286" t="str">
        <f>IF(I7853='5.1'!$E$5,TXM!L7853,"")</f>
        <v/>
      </c>
      <c r="N7853" t="str">
        <f>IFERROR(SMALL($M$5:$M$8000,ROWS($M$5:M7853)),"")</f>
        <v/>
      </c>
      <c r="P7853" t="s">
        <v>2054</v>
      </c>
    </row>
    <row r="7854" spans="1:16" ht="14.4" customHeight="1" x14ac:dyDescent="0.25">
      <c r="A7854" t="s">
        <v>2054</v>
      </c>
      <c r="I7854" t="s">
        <v>1884</v>
      </c>
      <c r="J7854" t="s">
        <v>117</v>
      </c>
      <c r="K7854" s="300">
        <v>415298786</v>
      </c>
      <c r="L7854" s="286">
        <f>ROWS(K$5:K7854)</f>
        <v>7850</v>
      </c>
      <c r="M7854" s="286" t="str">
        <f>IF(I7854='5.1'!$E$5,TXM!L7854,"")</f>
        <v/>
      </c>
      <c r="N7854" t="str">
        <f>IFERROR(SMALL($M$5:$M$8000,ROWS($M$5:M7854)),"")</f>
        <v/>
      </c>
      <c r="P7854" t="s">
        <v>2054</v>
      </c>
    </row>
    <row r="7855" spans="1:16" ht="14.4" customHeight="1" x14ac:dyDescent="0.25">
      <c r="A7855" t="s">
        <v>2054</v>
      </c>
      <c r="I7855" t="s">
        <v>1884</v>
      </c>
      <c r="J7855" t="s">
        <v>1080</v>
      </c>
      <c r="K7855" s="300">
        <v>363526861</v>
      </c>
      <c r="L7855" s="286">
        <f>ROWS(K$5:K7855)</f>
        <v>7851</v>
      </c>
      <c r="M7855" s="286" t="str">
        <f>IF(I7855='5.1'!$E$5,TXM!L7855,"")</f>
        <v/>
      </c>
      <c r="N7855" t="str">
        <f>IFERROR(SMALL($M$5:$M$8000,ROWS($M$5:M7855)),"")</f>
        <v/>
      </c>
      <c r="P7855" t="s">
        <v>2054</v>
      </c>
    </row>
    <row r="7856" spans="1:16" ht="14.4" customHeight="1" x14ac:dyDescent="0.25">
      <c r="A7856" t="s">
        <v>2054</v>
      </c>
      <c r="I7856" t="s">
        <v>1884</v>
      </c>
      <c r="J7856" t="s">
        <v>1093</v>
      </c>
      <c r="K7856" s="300">
        <v>328158014</v>
      </c>
      <c r="L7856" s="286">
        <f>ROWS(K$5:K7856)</f>
        <v>7852</v>
      </c>
      <c r="M7856" s="286" t="str">
        <f>IF(I7856='5.1'!$E$5,TXM!L7856,"")</f>
        <v/>
      </c>
      <c r="N7856" t="str">
        <f>IFERROR(SMALL($M$5:$M$8000,ROWS($M$5:M7856)),"")</f>
        <v/>
      </c>
      <c r="P7856" t="s">
        <v>2054</v>
      </c>
    </row>
    <row r="7857" spans="1:16" ht="14.4" customHeight="1" x14ac:dyDescent="0.25">
      <c r="A7857" t="s">
        <v>2054</v>
      </c>
      <c r="I7857" t="s">
        <v>1884</v>
      </c>
      <c r="J7857" t="s">
        <v>810</v>
      </c>
      <c r="K7857" s="300">
        <v>259844889</v>
      </c>
      <c r="L7857" s="286">
        <f>ROWS(K$5:K7857)</f>
        <v>7853</v>
      </c>
      <c r="M7857" s="286" t="str">
        <f>IF(I7857='5.1'!$E$5,TXM!L7857,"")</f>
        <v/>
      </c>
      <c r="N7857" t="str">
        <f>IFERROR(SMALL($M$5:$M$8000,ROWS($M$5:M7857)),"")</f>
        <v/>
      </c>
      <c r="P7857" t="s">
        <v>2054</v>
      </c>
    </row>
    <row r="7858" spans="1:16" ht="14.4" customHeight="1" x14ac:dyDescent="0.25">
      <c r="A7858" t="s">
        <v>2054</v>
      </c>
      <c r="I7858" t="s">
        <v>1884</v>
      </c>
      <c r="J7858" t="s">
        <v>719</v>
      </c>
      <c r="K7858" s="300">
        <v>192610366</v>
      </c>
      <c r="L7858" s="286">
        <f>ROWS(K$5:K7858)</f>
        <v>7854</v>
      </c>
      <c r="M7858" s="286" t="str">
        <f>IF(I7858='5.1'!$E$5,TXM!L7858,"")</f>
        <v/>
      </c>
      <c r="N7858" t="str">
        <f>IFERROR(SMALL($M$5:$M$8000,ROWS($M$5:M7858)),"")</f>
        <v/>
      </c>
      <c r="P7858" t="s">
        <v>2054</v>
      </c>
    </row>
    <row r="7859" spans="1:16" ht="14.4" customHeight="1" x14ac:dyDescent="0.25">
      <c r="A7859" t="s">
        <v>2054</v>
      </c>
      <c r="I7859" t="s">
        <v>1884</v>
      </c>
      <c r="J7859" t="s">
        <v>105</v>
      </c>
      <c r="K7859" s="300">
        <v>189068338</v>
      </c>
      <c r="L7859" s="286">
        <f>ROWS(K$5:K7859)</f>
        <v>7855</v>
      </c>
      <c r="M7859" s="286" t="str">
        <f>IF(I7859='5.1'!$E$5,TXM!L7859,"")</f>
        <v/>
      </c>
      <c r="N7859" t="str">
        <f>IFERROR(SMALL($M$5:$M$8000,ROWS($M$5:M7859)),"")</f>
        <v/>
      </c>
      <c r="P7859" t="s">
        <v>2054</v>
      </c>
    </row>
    <row r="7860" spans="1:16" ht="14.4" customHeight="1" x14ac:dyDescent="0.25">
      <c r="A7860" t="s">
        <v>2054</v>
      </c>
      <c r="I7860" t="s">
        <v>1884</v>
      </c>
      <c r="J7860" t="s">
        <v>1096</v>
      </c>
      <c r="K7860" s="300">
        <v>179416940</v>
      </c>
      <c r="L7860" s="286">
        <f>ROWS(K$5:K7860)</f>
        <v>7856</v>
      </c>
      <c r="M7860" s="286" t="str">
        <f>IF(I7860='5.1'!$E$5,TXM!L7860,"")</f>
        <v/>
      </c>
      <c r="N7860" t="str">
        <f>IFERROR(SMALL($M$5:$M$8000,ROWS($M$5:M7860)),"")</f>
        <v/>
      </c>
      <c r="P7860" t="s">
        <v>2054</v>
      </c>
    </row>
    <row r="7861" spans="1:16" ht="14.4" customHeight="1" x14ac:dyDescent="0.25">
      <c r="A7861" t="s">
        <v>2054</v>
      </c>
      <c r="I7861" t="s">
        <v>1884</v>
      </c>
      <c r="J7861" t="s">
        <v>119</v>
      </c>
      <c r="K7861" s="300">
        <v>171175986</v>
      </c>
      <c r="L7861" s="286">
        <f>ROWS(K$5:K7861)</f>
        <v>7857</v>
      </c>
      <c r="M7861" s="286" t="str">
        <f>IF(I7861='5.1'!$E$5,TXM!L7861,"")</f>
        <v/>
      </c>
      <c r="N7861" t="str">
        <f>IFERROR(SMALL($M$5:$M$8000,ROWS($M$5:M7861)),"")</f>
        <v/>
      </c>
      <c r="P7861" t="s">
        <v>2054</v>
      </c>
    </row>
    <row r="7862" spans="1:16" ht="14.4" customHeight="1" x14ac:dyDescent="0.25">
      <c r="A7862" t="s">
        <v>2054</v>
      </c>
      <c r="I7862" t="s">
        <v>1884</v>
      </c>
      <c r="J7862" t="s">
        <v>116</v>
      </c>
      <c r="K7862" s="300">
        <v>167484248</v>
      </c>
      <c r="L7862" s="286">
        <f>ROWS(K$5:K7862)</f>
        <v>7858</v>
      </c>
      <c r="M7862" s="286" t="str">
        <f>IF(I7862='5.1'!$E$5,TXM!L7862,"")</f>
        <v/>
      </c>
      <c r="N7862" t="str">
        <f>IFERROR(SMALL($M$5:$M$8000,ROWS($M$5:M7862)),"")</f>
        <v/>
      </c>
      <c r="P7862" t="s">
        <v>2054</v>
      </c>
    </row>
    <row r="7863" spans="1:16" ht="14.4" customHeight="1" x14ac:dyDescent="0.25">
      <c r="A7863" t="s">
        <v>2054</v>
      </c>
      <c r="I7863" t="s">
        <v>1884</v>
      </c>
      <c r="J7863" t="s">
        <v>1079</v>
      </c>
      <c r="K7863" s="300">
        <v>149542154</v>
      </c>
      <c r="L7863" s="286">
        <f>ROWS(K$5:K7863)</f>
        <v>7859</v>
      </c>
      <c r="M7863" s="286" t="str">
        <f>IF(I7863='5.1'!$E$5,TXM!L7863,"")</f>
        <v/>
      </c>
      <c r="N7863" t="str">
        <f>IFERROR(SMALL($M$5:$M$8000,ROWS($M$5:M7863)),"")</f>
        <v/>
      </c>
      <c r="P7863" t="s">
        <v>2054</v>
      </c>
    </row>
    <row r="7864" spans="1:16" ht="14.4" customHeight="1" x14ac:dyDescent="0.25">
      <c r="A7864" t="s">
        <v>2054</v>
      </c>
      <c r="I7864" t="s">
        <v>1884</v>
      </c>
      <c r="J7864" t="s">
        <v>725</v>
      </c>
      <c r="K7864" s="300">
        <v>149001021</v>
      </c>
      <c r="L7864" s="286">
        <f>ROWS(K$5:K7864)</f>
        <v>7860</v>
      </c>
      <c r="M7864" s="286" t="str">
        <f>IF(I7864='5.1'!$E$5,TXM!L7864,"")</f>
        <v/>
      </c>
      <c r="N7864" t="str">
        <f>IFERROR(SMALL($M$5:$M$8000,ROWS($M$5:M7864)),"")</f>
        <v/>
      </c>
      <c r="P7864" t="s">
        <v>2054</v>
      </c>
    </row>
    <row r="7865" spans="1:16" ht="14.4" customHeight="1" x14ac:dyDescent="0.25">
      <c r="A7865" t="s">
        <v>2054</v>
      </c>
      <c r="I7865" t="s">
        <v>1884</v>
      </c>
      <c r="J7865" t="s">
        <v>784</v>
      </c>
      <c r="K7865" s="300">
        <v>108529691</v>
      </c>
      <c r="L7865" s="286">
        <f>ROWS(K$5:K7865)</f>
        <v>7861</v>
      </c>
      <c r="M7865" s="286" t="str">
        <f>IF(I7865='5.1'!$E$5,TXM!L7865,"")</f>
        <v/>
      </c>
      <c r="N7865" t="str">
        <f>IFERROR(SMALL($M$5:$M$8000,ROWS($M$5:M7865)),"")</f>
        <v/>
      </c>
      <c r="P7865" t="s">
        <v>2054</v>
      </c>
    </row>
    <row r="7866" spans="1:16" ht="14.4" customHeight="1" x14ac:dyDescent="0.25">
      <c r="A7866" t="s">
        <v>2054</v>
      </c>
      <c r="I7866" t="s">
        <v>1884</v>
      </c>
      <c r="J7866" t="s">
        <v>723</v>
      </c>
      <c r="K7866" s="300">
        <v>99765482</v>
      </c>
      <c r="L7866" s="286">
        <f>ROWS(K$5:K7866)</f>
        <v>7862</v>
      </c>
      <c r="M7866" s="286" t="str">
        <f>IF(I7866='5.1'!$E$5,TXM!L7866,"")</f>
        <v/>
      </c>
      <c r="N7866" t="str">
        <f>IFERROR(SMALL($M$5:$M$8000,ROWS($M$5:M7866)),"")</f>
        <v/>
      </c>
      <c r="P7866" t="s">
        <v>2054</v>
      </c>
    </row>
    <row r="7867" spans="1:16" ht="14.4" customHeight="1" x14ac:dyDescent="0.25">
      <c r="A7867" t="s">
        <v>2054</v>
      </c>
      <c r="I7867" t="s">
        <v>1884</v>
      </c>
      <c r="J7867" t="s">
        <v>104</v>
      </c>
      <c r="K7867" s="300">
        <v>88093078</v>
      </c>
      <c r="L7867" s="286">
        <f>ROWS(K$5:K7867)</f>
        <v>7863</v>
      </c>
      <c r="M7867" s="286" t="str">
        <f>IF(I7867='5.1'!$E$5,TXM!L7867,"")</f>
        <v/>
      </c>
      <c r="N7867" t="str">
        <f>IFERROR(SMALL($M$5:$M$8000,ROWS($M$5:M7867)),"")</f>
        <v/>
      </c>
      <c r="P7867" t="s">
        <v>2054</v>
      </c>
    </row>
    <row r="7868" spans="1:16" ht="14.4" customHeight="1" x14ac:dyDescent="0.25">
      <c r="A7868" t="s">
        <v>2054</v>
      </c>
      <c r="I7868" t="s">
        <v>1884</v>
      </c>
      <c r="J7868" t="s">
        <v>1098</v>
      </c>
      <c r="K7868" s="300">
        <v>86149942</v>
      </c>
      <c r="L7868" s="286">
        <f>ROWS(K$5:K7868)</f>
        <v>7864</v>
      </c>
      <c r="M7868" s="286" t="str">
        <f>IF(I7868='5.1'!$E$5,TXM!L7868,"")</f>
        <v/>
      </c>
      <c r="N7868" t="str">
        <f>IFERROR(SMALL($M$5:$M$8000,ROWS($M$5:M7868)),"")</f>
        <v/>
      </c>
      <c r="P7868" t="s">
        <v>2054</v>
      </c>
    </row>
    <row r="7869" spans="1:16" ht="14.4" customHeight="1" x14ac:dyDescent="0.25">
      <c r="A7869" t="s">
        <v>2054</v>
      </c>
      <c r="I7869" t="s">
        <v>1884</v>
      </c>
      <c r="J7869" t="s">
        <v>707</v>
      </c>
      <c r="K7869" s="300">
        <v>61425512</v>
      </c>
      <c r="L7869" s="286">
        <f>ROWS(K$5:K7869)</f>
        <v>7865</v>
      </c>
      <c r="M7869" s="286" t="str">
        <f>IF(I7869='5.1'!$E$5,TXM!L7869,"")</f>
        <v/>
      </c>
      <c r="N7869" t="str">
        <f>IFERROR(SMALL($M$5:$M$8000,ROWS($M$5:M7869)),"")</f>
        <v/>
      </c>
      <c r="P7869" t="s">
        <v>2054</v>
      </c>
    </row>
    <row r="7870" spans="1:16" ht="14.4" customHeight="1" x14ac:dyDescent="0.25">
      <c r="A7870" t="s">
        <v>2054</v>
      </c>
      <c r="I7870" t="s">
        <v>1884</v>
      </c>
      <c r="J7870" t="s">
        <v>814</v>
      </c>
      <c r="K7870" s="300">
        <v>61002744</v>
      </c>
      <c r="L7870" s="286">
        <f>ROWS(K$5:K7870)</f>
        <v>7866</v>
      </c>
      <c r="M7870" s="286" t="str">
        <f>IF(I7870='5.1'!$E$5,TXM!L7870,"")</f>
        <v/>
      </c>
      <c r="N7870" t="str">
        <f>IFERROR(SMALL($M$5:$M$8000,ROWS($M$5:M7870)),"")</f>
        <v/>
      </c>
      <c r="P7870" t="s">
        <v>2054</v>
      </c>
    </row>
    <row r="7871" spans="1:16" ht="14.4" customHeight="1" x14ac:dyDescent="0.25">
      <c r="A7871" t="s">
        <v>2054</v>
      </c>
      <c r="I7871" t="s">
        <v>1884</v>
      </c>
      <c r="J7871" t="s">
        <v>1081</v>
      </c>
      <c r="K7871" s="300">
        <v>57099560</v>
      </c>
      <c r="L7871" s="286">
        <f>ROWS(K$5:K7871)</f>
        <v>7867</v>
      </c>
      <c r="M7871" s="286" t="str">
        <f>IF(I7871='5.1'!$E$5,TXM!L7871,"")</f>
        <v/>
      </c>
      <c r="N7871" t="str">
        <f>IFERROR(SMALL($M$5:$M$8000,ROWS($M$5:M7871)),"")</f>
        <v/>
      </c>
      <c r="P7871" t="s">
        <v>2054</v>
      </c>
    </row>
    <row r="7872" spans="1:16" ht="14.4" customHeight="1" x14ac:dyDescent="0.25">
      <c r="A7872" t="s">
        <v>2054</v>
      </c>
      <c r="I7872" t="s">
        <v>1884</v>
      </c>
      <c r="J7872" t="s">
        <v>109</v>
      </c>
      <c r="K7872" s="300">
        <v>56958681</v>
      </c>
      <c r="L7872" s="286">
        <f>ROWS(K$5:K7872)</f>
        <v>7868</v>
      </c>
      <c r="M7872" s="286" t="str">
        <f>IF(I7872='5.1'!$E$5,TXM!L7872,"")</f>
        <v/>
      </c>
      <c r="N7872" t="str">
        <f>IFERROR(SMALL($M$5:$M$8000,ROWS($M$5:M7872)),"")</f>
        <v/>
      </c>
      <c r="P7872" t="s">
        <v>2054</v>
      </c>
    </row>
    <row r="7873" spans="1:16" ht="14.4" customHeight="1" x14ac:dyDescent="0.25">
      <c r="A7873" t="s">
        <v>2054</v>
      </c>
      <c r="I7873" t="s">
        <v>1884</v>
      </c>
      <c r="J7873" t="s">
        <v>107</v>
      </c>
      <c r="K7873" s="300">
        <v>55760946</v>
      </c>
      <c r="L7873" s="286">
        <f>ROWS(K$5:K7873)</f>
        <v>7869</v>
      </c>
      <c r="M7873" s="286" t="str">
        <f>IF(I7873='5.1'!$E$5,TXM!L7873,"")</f>
        <v/>
      </c>
      <c r="N7873" t="str">
        <f>IFERROR(SMALL($M$5:$M$8000,ROWS($M$5:M7873)),"")</f>
        <v/>
      </c>
      <c r="P7873" t="s">
        <v>2054</v>
      </c>
    </row>
    <row r="7874" spans="1:16" ht="14.4" customHeight="1" x14ac:dyDescent="0.25">
      <c r="A7874" t="s">
        <v>2054</v>
      </c>
      <c r="I7874" t="s">
        <v>1884</v>
      </c>
      <c r="J7874" t="s">
        <v>106</v>
      </c>
      <c r="K7874" s="300">
        <v>48244846</v>
      </c>
      <c r="L7874" s="286">
        <f>ROWS(K$5:K7874)</f>
        <v>7870</v>
      </c>
      <c r="M7874" s="286" t="str">
        <f>IF(I7874='5.1'!$E$5,TXM!L7874,"")</f>
        <v/>
      </c>
      <c r="N7874" t="str">
        <f>IFERROR(SMALL($M$5:$M$8000,ROWS($M$5:M7874)),"")</f>
        <v/>
      </c>
      <c r="P7874" t="s">
        <v>2054</v>
      </c>
    </row>
    <row r="7875" spans="1:16" ht="14.4" customHeight="1" x14ac:dyDescent="0.25">
      <c r="A7875" t="s">
        <v>2054</v>
      </c>
      <c r="I7875" t="s">
        <v>1884</v>
      </c>
      <c r="J7875" t="s">
        <v>1097</v>
      </c>
      <c r="K7875" s="300">
        <v>45778155</v>
      </c>
      <c r="L7875" s="286">
        <f>ROWS(K$5:K7875)</f>
        <v>7871</v>
      </c>
      <c r="M7875" s="286" t="str">
        <f>IF(I7875='5.1'!$E$5,TXM!L7875,"")</f>
        <v/>
      </c>
      <c r="N7875" t="str">
        <f>IFERROR(SMALL($M$5:$M$8000,ROWS($M$5:M7875)),"")</f>
        <v/>
      </c>
      <c r="P7875" t="s">
        <v>2054</v>
      </c>
    </row>
    <row r="7876" spans="1:16" ht="14.4" customHeight="1" x14ac:dyDescent="0.25">
      <c r="A7876" t="s">
        <v>2054</v>
      </c>
      <c r="I7876" t="s">
        <v>1884</v>
      </c>
      <c r="J7876" t="s">
        <v>705</v>
      </c>
      <c r="K7876" s="300">
        <v>44915433</v>
      </c>
      <c r="L7876" s="286">
        <f>ROWS(K$5:K7876)</f>
        <v>7872</v>
      </c>
      <c r="M7876" s="286" t="str">
        <f>IF(I7876='5.1'!$E$5,TXM!L7876,"")</f>
        <v/>
      </c>
      <c r="N7876" t="str">
        <f>IFERROR(SMALL($M$5:$M$8000,ROWS($M$5:M7876)),"")</f>
        <v/>
      </c>
      <c r="P7876" t="s">
        <v>2054</v>
      </c>
    </row>
    <row r="7877" spans="1:16" ht="14.4" customHeight="1" x14ac:dyDescent="0.25">
      <c r="A7877" t="s">
        <v>2054</v>
      </c>
      <c r="I7877" t="s">
        <v>1884</v>
      </c>
      <c r="J7877" t="s">
        <v>113</v>
      </c>
      <c r="K7877" s="300">
        <v>43511566</v>
      </c>
      <c r="L7877" s="286">
        <f>ROWS(K$5:K7877)</f>
        <v>7873</v>
      </c>
      <c r="M7877" s="286" t="str">
        <f>IF(I7877='5.1'!$E$5,TXM!L7877,"")</f>
        <v/>
      </c>
      <c r="N7877" t="str">
        <f>IFERROR(SMALL($M$5:$M$8000,ROWS($M$5:M7877)),"")</f>
        <v/>
      </c>
      <c r="P7877" t="s">
        <v>2054</v>
      </c>
    </row>
    <row r="7878" spans="1:16" ht="14.4" customHeight="1" x14ac:dyDescent="0.25">
      <c r="A7878" t="s">
        <v>2054</v>
      </c>
      <c r="I7878" t="s">
        <v>1884</v>
      </c>
      <c r="J7878" t="s">
        <v>717</v>
      </c>
      <c r="K7878" s="300">
        <v>43249924</v>
      </c>
      <c r="L7878" s="286">
        <f>ROWS(K$5:K7878)</f>
        <v>7874</v>
      </c>
      <c r="M7878" s="286" t="str">
        <f>IF(I7878='5.1'!$E$5,TXM!L7878,"")</f>
        <v/>
      </c>
      <c r="N7878" t="str">
        <f>IFERROR(SMALL($M$5:$M$8000,ROWS($M$5:M7878)),"")</f>
        <v/>
      </c>
      <c r="P7878" t="s">
        <v>2054</v>
      </c>
    </row>
    <row r="7879" spans="1:16" ht="14.4" customHeight="1" x14ac:dyDescent="0.25">
      <c r="A7879" t="s">
        <v>2054</v>
      </c>
      <c r="I7879" t="s">
        <v>1884</v>
      </c>
      <c r="J7879" t="s">
        <v>790</v>
      </c>
      <c r="K7879" s="300">
        <v>41917312</v>
      </c>
      <c r="L7879" s="286">
        <f>ROWS(K$5:K7879)</f>
        <v>7875</v>
      </c>
      <c r="M7879" s="286" t="str">
        <f>IF(I7879='5.1'!$E$5,TXM!L7879,"")</f>
        <v/>
      </c>
      <c r="N7879" t="str">
        <f>IFERROR(SMALL($M$5:$M$8000,ROWS($M$5:M7879)),"")</f>
        <v/>
      </c>
      <c r="P7879" t="s">
        <v>2054</v>
      </c>
    </row>
    <row r="7880" spans="1:16" ht="14.4" customHeight="1" x14ac:dyDescent="0.25">
      <c r="A7880" t="s">
        <v>2054</v>
      </c>
      <c r="I7880" t="s">
        <v>1884</v>
      </c>
      <c r="J7880" t="s">
        <v>1076</v>
      </c>
      <c r="K7880" s="300">
        <v>38770303</v>
      </c>
      <c r="L7880" s="286">
        <f>ROWS(K$5:K7880)</f>
        <v>7876</v>
      </c>
      <c r="M7880" s="286" t="str">
        <f>IF(I7880='5.1'!$E$5,TXM!L7880,"")</f>
        <v/>
      </c>
      <c r="N7880" t="str">
        <f>IFERROR(SMALL($M$5:$M$8000,ROWS($M$5:M7880)),"")</f>
        <v/>
      </c>
      <c r="P7880" t="s">
        <v>2054</v>
      </c>
    </row>
    <row r="7881" spans="1:16" ht="14.4" customHeight="1" x14ac:dyDescent="0.25">
      <c r="A7881" t="s">
        <v>2054</v>
      </c>
      <c r="I7881" t="s">
        <v>1884</v>
      </c>
      <c r="J7881" t="s">
        <v>804</v>
      </c>
      <c r="K7881" s="300">
        <v>37906588</v>
      </c>
      <c r="L7881" s="286">
        <f>ROWS(K$5:K7881)</f>
        <v>7877</v>
      </c>
      <c r="M7881" s="286" t="str">
        <f>IF(I7881='5.1'!$E$5,TXM!L7881,"")</f>
        <v/>
      </c>
      <c r="N7881" t="str">
        <f>IFERROR(SMALL($M$5:$M$8000,ROWS($M$5:M7881)),"")</f>
        <v/>
      </c>
      <c r="P7881" t="s">
        <v>2054</v>
      </c>
    </row>
    <row r="7882" spans="1:16" ht="14.4" customHeight="1" x14ac:dyDescent="0.25">
      <c r="A7882" t="s">
        <v>2054</v>
      </c>
      <c r="I7882" t="s">
        <v>1884</v>
      </c>
      <c r="J7882" t="s">
        <v>752</v>
      </c>
      <c r="K7882" s="300">
        <v>32292801</v>
      </c>
      <c r="L7882" s="286">
        <f>ROWS(K$5:K7882)</f>
        <v>7878</v>
      </c>
      <c r="M7882" s="286" t="str">
        <f>IF(I7882='5.1'!$E$5,TXM!L7882,"")</f>
        <v/>
      </c>
      <c r="N7882" t="str">
        <f>IFERROR(SMALL($M$5:$M$8000,ROWS($M$5:M7882)),"")</f>
        <v/>
      </c>
      <c r="P7882" t="s">
        <v>2054</v>
      </c>
    </row>
    <row r="7883" spans="1:16" ht="14.4" customHeight="1" x14ac:dyDescent="0.25">
      <c r="A7883" t="s">
        <v>2054</v>
      </c>
      <c r="I7883" t="s">
        <v>1884</v>
      </c>
      <c r="J7883" t="s">
        <v>999</v>
      </c>
      <c r="K7883" s="300">
        <v>30739203</v>
      </c>
      <c r="L7883" s="286">
        <f>ROWS(K$5:K7883)</f>
        <v>7879</v>
      </c>
      <c r="M7883" s="286" t="str">
        <f>IF(I7883='5.1'!$E$5,TXM!L7883,"")</f>
        <v/>
      </c>
      <c r="N7883" t="str">
        <f>IFERROR(SMALL($M$5:$M$8000,ROWS($M$5:M7883)),"")</f>
        <v/>
      </c>
      <c r="P7883" t="s">
        <v>2054</v>
      </c>
    </row>
    <row r="7884" spans="1:16" ht="14.4" customHeight="1" x14ac:dyDescent="0.25">
      <c r="A7884" t="s">
        <v>2054</v>
      </c>
      <c r="I7884" t="s">
        <v>1884</v>
      </c>
      <c r="J7884" t="s">
        <v>727</v>
      </c>
      <c r="K7884" s="300">
        <v>28250014</v>
      </c>
      <c r="L7884" s="286">
        <f>ROWS(K$5:K7884)</f>
        <v>7880</v>
      </c>
      <c r="M7884" s="286" t="str">
        <f>IF(I7884='5.1'!$E$5,TXM!L7884,"")</f>
        <v/>
      </c>
      <c r="N7884" t="str">
        <f>IFERROR(SMALL($M$5:$M$8000,ROWS($M$5:M7884)),"")</f>
        <v/>
      </c>
      <c r="P7884" t="s">
        <v>2054</v>
      </c>
    </row>
    <row r="7885" spans="1:16" ht="14.4" customHeight="1" x14ac:dyDescent="0.25">
      <c r="A7885" t="s">
        <v>2054</v>
      </c>
      <c r="I7885" t="s">
        <v>1884</v>
      </c>
      <c r="J7885" t="s">
        <v>782</v>
      </c>
      <c r="K7885" s="300">
        <v>27778365</v>
      </c>
      <c r="L7885" s="286">
        <f>ROWS(K$5:K7885)</f>
        <v>7881</v>
      </c>
      <c r="M7885" s="286" t="str">
        <f>IF(I7885='5.1'!$E$5,TXM!L7885,"")</f>
        <v/>
      </c>
      <c r="N7885" t="str">
        <f>IFERROR(SMALL($M$5:$M$8000,ROWS($M$5:M7885)),"")</f>
        <v/>
      </c>
      <c r="P7885" t="s">
        <v>2054</v>
      </c>
    </row>
    <row r="7886" spans="1:16" ht="14.4" customHeight="1" x14ac:dyDescent="0.25">
      <c r="A7886" t="s">
        <v>2054</v>
      </c>
      <c r="I7886" t="s">
        <v>1884</v>
      </c>
      <c r="J7886" t="s">
        <v>802</v>
      </c>
      <c r="K7886" s="300">
        <v>26335235</v>
      </c>
      <c r="L7886" s="286">
        <f>ROWS(K$5:K7886)</f>
        <v>7882</v>
      </c>
      <c r="M7886" s="286" t="str">
        <f>IF(I7886='5.1'!$E$5,TXM!L7886,"")</f>
        <v/>
      </c>
      <c r="N7886" t="str">
        <f>IFERROR(SMALL($M$5:$M$8000,ROWS($M$5:M7886)),"")</f>
        <v/>
      </c>
      <c r="P7886" t="s">
        <v>2054</v>
      </c>
    </row>
    <row r="7887" spans="1:16" ht="14.4" customHeight="1" x14ac:dyDescent="0.25">
      <c r="A7887" t="s">
        <v>2054</v>
      </c>
      <c r="I7887" t="s">
        <v>1884</v>
      </c>
      <c r="J7887" t="s">
        <v>776</v>
      </c>
      <c r="K7887" s="300">
        <v>21673369</v>
      </c>
      <c r="L7887" s="286">
        <f>ROWS(K$5:K7887)</f>
        <v>7883</v>
      </c>
      <c r="M7887" s="286" t="str">
        <f>IF(I7887='5.1'!$E$5,TXM!L7887,"")</f>
        <v/>
      </c>
      <c r="N7887" t="str">
        <f>IFERROR(SMALL($M$5:$M$8000,ROWS($M$5:M7887)),"")</f>
        <v/>
      </c>
      <c r="P7887" t="s">
        <v>2054</v>
      </c>
    </row>
    <row r="7888" spans="1:16" ht="14.4" customHeight="1" x14ac:dyDescent="0.25">
      <c r="A7888" t="s">
        <v>2054</v>
      </c>
      <c r="I7888" t="s">
        <v>1884</v>
      </c>
      <c r="J7888" t="s">
        <v>1086</v>
      </c>
      <c r="K7888" s="300">
        <v>16509246</v>
      </c>
      <c r="L7888" s="286">
        <f>ROWS(K$5:K7888)</f>
        <v>7884</v>
      </c>
      <c r="M7888" s="286" t="str">
        <f>IF(I7888='5.1'!$E$5,TXM!L7888,"")</f>
        <v/>
      </c>
      <c r="N7888" t="str">
        <f>IFERROR(SMALL($M$5:$M$8000,ROWS($M$5:M7888)),"")</f>
        <v/>
      </c>
      <c r="P7888" t="s">
        <v>2054</v>
      </c>
    </row>
    <row r="7889" spans="1:16" ht="14.4" customHeight="1" x14ac:dyDescent="0.25">
      <c r="A7889" t="s">
        <v>2054</v>
      </c>
      <c r="I7889" t="s">
        <v>1884</v>
      </c>
      <c r="J7889" t="s">
        <v>821</v>
      </c>
      <c r="K7889" s="300">
        <v>16204034</v>
      </c>
      <c r="L7889" s="286">
        <f>ROWS(K$5:K7889)</f>
        <v>7885</v>
      </c>
      <c r="M7889" s="286" t="str">
        <f>IF(I7889='5.1'!$E$5,TXM!L7889,"")</f>
        <v/>
      </c>
      <c r="N7889" t="str">
        <f>IFERROR(SMALL($M$5:$M$8000,ROWS($M$5:M7889)),"")</f>
        <v/>
      </c>
      <c r="P7889" t="s">
        <v>2054</v>
      </c>
    </row>
    <row r="7890" spans="1:16" ht="14.4" customHeight="1" x14ac:dyDescent="0.25">
      <c r="A7890" t="s">
        <v>2054</v>
      </c>
      <c r="I7890" t="s">
        <v>1884</v>
      </c>
      <c r="J7890" t="s">
        <v>198</v>
      </c>
      <c r="K7890" s="300">
        <v>15441119</v>
      </c>
      <c r="L7890" s="286">
        <f>ROWS(K$5:K7890)</f>
        <v>7886</v>
      </c>
      <c r="M7890" s="286" t="str">
        <f>IF(I7890='5.1'!$E$5,TXM!L7890,"")</f>
        <v/>
      </c>
      <c r="N7890" t="str">
        <f>IFERROR(SMALL($M$5:$M$8000,ROWS($M$5:M7890)),"")</f>
        <v/>
      </c>
      <c r="P7890" t="s">
        <v>2054</v>
      </c>
    </row>
    <row r="7891" spans="1:16" ht="14.4" customHeight="1" x14ac:dyDescent="0.25">
      <c r="A7891" t="s">
        <v>2054</v>
      </c>
      <c r="I7891" t="s">
        <v>1884</v>
      </c>
      <c r="J7891" t="s">
        <v>796</v>
      </c>
      <c r="K7891" s="300">
        <v>13021284</v>
      </c>
      <c r="L7891" s="286">
        <f>ROWS(K$5:K7891)</f>
        <v>7887</v>
      </c>
      <c r="M7891" s="286" t="str">
        <f>IF(I7891='5.1'!$E$5,TXM!L7891,"")</f>
        <v/>
      </c>
      <c r="N7891" t="str">
        <f>IFERROR(SMALL($M$5:$M$8000,ROWS($M$5:M7891)),"")</f>
        <v/>
      </c>
      <c r="P7891" t="s">
        <v>2054</v>
      </c>
    </row>
    <row r="7892" spans="1:16" ht="14.4" customHeight="1" x14ac:dyDescent="0.25">
      <c r="A7892" t="s">
        <v>2054</v>
      </c>
      <c r="I7892" t="s">
        <v>1884</v>
      </c>
      <c r="J7892" t="s">
        <v>110</v>
      </c>
      <c r="K7892" s="300">
        <v>11742102</v>
      </c>
      <c r="L7892" s="286">
        <f>ROWS(K$5:K7892)</f>
        <v>7888</v>
      </c>
      <c r="M7892" s="286" t="str">
        <f>IF(I7892='5.1'!$E$5,TXM!L7892,"")</f>
        <v/>
      </c>
      <c r="N7892" t="str">
        <f>IFERROR(SMALL($M$5:$M$8000,ROWS($M$5:M7892)),"")</f>
        <v/>
      </c>
      <c r="P7892" t="s">
        <v>2054</v>
      </c>
    </row>
    <row r="7893" spans="1:16" ht="14.4" customHeight="1" x14ac:dyDescent="0.25">
      <c r="A7893" t="s">
        <v>2054</v>
      </c>
      <c r="I7893" t="s">
        <v>1884</v>
      </c>
      <c r="J7893" t="s">
        <v>197</v>
      </c>
      <c r="K7893" s="300">
        <v>10791703</v>
      </c>
      <c r="L7893" s="286">
        <f>ROWS(K$5:K7893)</f>
        <v>7889</v>
      </c>
      <c r="M7893" s="286" t="str">
        <f>IF(I7893='5.1'!$E$5,TXM!L7893,"")</f>
        <v/>
      </c>
      <c r="N7893" t="str">
        <f>IFERROR(SMALL($M$5:$M$8000,ROWS($M$5:M7893)),"")</f>
        <v/>
      </c>
      <c r="P7893" t="s">
        <v>2054</v>
      </c>
    </row>
    <row r="7894" spans="1:16" ht="14.4" customHeight="1" x14ac:dyDescent="0.25">
      <c r="A7894" t="s">
        <v>2054</v>
      </c>
      <c r="I7894" t="s">
        <v>1884</v>
      </c>
      <c r="J7894" t="s">
        <v>711</v>
      </c>
      <c r="K7894" s="300">
        <v>9881153</v>
      </c>
      <c r="L7894" s="286">
        <f>ROWS(K$5:K7894)</f>
        <v>7890</v>
      </c>
      <c r="M7894" s="286" t="str">
        <f>IF(I7894='5.1'!$E$5,TXM!L7894,"")</f>
        <v/>
      </c>
      <c r="N7894" t="str">
        <f>IFERROR(SMALL($M$5:$M$8000,ROWS($M$5:M7894)),"")</f>
        <v/>
      </c>
      <c r="P7894" t="s">
        <v>2054</v>
      </c>
    </row>
    <row r="7895" spans="1:16" ht="14.4" customHeight="1" x14ac:dyDescent="0.25">
      <c r="A7895" t="s">
        <v>2054</v>
      </c>
      <c r="I7895" t="s">
        <v>1884</v>
      </c>
      <c r="J7895" t="s">
        <v>774</v>
      </c>
      <c r="K7895" s="300">
        <v>9584847</v>
      </c>
      <c r="L7895" s="286">
        <f>ROWS(K$5:K7895)</f>
        <v>7891</v>
      </c>
      <c r="M7895" s="286" t="str">
        <f>IF(I7895='5.1'!$E$5,TXM!L7895,"")</f>
        <v/>
      </c>
      <c r="N7895" t="str">
        <f>IFERROR(SMALL($M$5:$M$8000,ROWS($M$5:M7895)),"")</f>
        <v/>
      </c>
      <c r="P7895" t="s">
        <v>2054</v>
      </c>
    </row>
    <row r="7896" spans="1:16" ht="14.4" customHeight="1" x14ac:dyDescent="0.25">
      <c r="A7896" t="s">
        <v>2054</v>
      </c>
      <c r="I7896" t="s">
        <v>1884</v>
      </c>
      <c r="J7896" t="s">
        <v>115</v>
      </c>
      <c r="K7896" s="300">
        <v>7815371</v>
      </c>
      <c r="L7896" s="286">
        <f>ROWS(K$5:K7896)</f>
        <v>7892</v>
      </c>
      <c r="M7896" s="286" t="str">
        <f>IF(I7896='5.1'!$E$5,TXM!L7896,"")</f>
        <v/>
      </c>
      <c r="N7896" t="str">
        <f>IFERROR(SMALL($M$5:$M$8000,ROWS($M$5:M7896)),"")</f>
        <v/>
      </c>
      <c r="P7896" t="s">
        <v>2054</v>
      </c>
    </row>
    <row r="7897" spans="1:16" ht="14.4" customHeight="1" x14ac:dyDescent="0.25">
      <c r="A7897" t="s">
        <v>2054</v>
      </c>
      <c r="I7897" t="s">
        <v>1884</v>
      </c>
      <c r="J7897" t="s">
        <v>750</v>
      </c>
      <c r="K7897" s="300">
        <v>6468228</v>
      </c>
      <c r="L7897" s="286">
        <f>ROWS(K$5:K7897)</f>
        <v>7893</v>
      </c>
      <c r="M7897" s="286" t="str">
        <f>IF(I7897='5.1'!$E$5,TXM!L7897,"")</f>
        <v/>
      </c>
      <c r="N7897" t="str">
        <f>IFERROR(SMALL($M$5:$M$8000,ROWS($M$5:M7897)),"")</f>
        <v/>
      </c>
      <c r="P7897" t="s">
        <v>2054</v>
      </c>
    </row>
    <row r="7898" spans="1:16" ht="14.4" customHeight="1" x14ac:dyDescent="0.25">
      <c r="A7898" t="s">
        <v>2054</v>
      </c>
      <c r="I7898" t="s">
        <v>1884</v>
      </c>
      <c r="J7898" t="s">
        <v>812</v>
      </c>
      <c r="K7898" s="300">
        <v>5865467</v>
      </c>
      <c r="L7898" s="286">
        <f>ROWS(K$5:K7898)</f>
        <v>7894</v>
      </c>
      <c r="M7898" s="286" t="str">
        <f>IF(I7898='5.1'!$E$5,TXM!L7898,"")</f>
        <v/>
      </c>
      <c r="N7898" t="str">
        <f>IFERROR(SMALL($M$5:$M$8000,ROWS($M$5:M7898)),"")</f>
        <v/>
      </c>
      <c r="P7898" t="s">
        <v>2054</v>
      </c>
    </row>
    <row r="7899" spans="1:16" ht="14.4" customHeight="1" x14ac:dyDescent="0.25">
      <c r="A7899" t="s">
        <v>2054</v>
      </c>
      <c r="I7899" t="s">
        <v>1884</v>
      </c>
      <c r="J7899" t="s">
        <v>823</v>
      </c>
      <c r="K7899">
        <v>5298248</v>
      </c>
      <c r="L7899" s="286">
        <f>ROWS(K$5:K7899)</f>
        <v>7895</v>
      </c>
      <c r="M7899" s="286" t="str">
        <f>IF(I7899='5.1'!$E$5,TXM!L7899,"")</f>
        <v/>
      </c>
      <c r="N7899" t="str">
        <f>IFERROR(SMALL($M$5:$M$8000,ROWS($M$5:M7899)),"")</f>
        <v/>
      </c>
      <c r="P7899" t="s">
        <v>2054</v>
      </c>
    </row>
    <row r="7900" spans="1:16" ht="14.4" customHeight="1" x14ac:dyDescent="0.25">
      <c r="A7900" t="s">
        <v>2054</v>
      </c>
      <c r="I7900" t="s">
        <v>1884</v>
      </c>
      <c r="J7900" t="s">
        <v>199</v>
      </c>
      <c r="K7900">
        <v>5067014</v>
      </c>
      <c r="L7900" s="286">
        <f>ROWS(K$5:K7900)</f>
        <v>7896</v>
      </c>
      <c r="M7900" s="286" t="str">
        <f>IF(I7900='5.1'!$E$5,TXM!L7900,"")</f>
        <v/>
      </c>
      <c r="N7900" t="str">
        <f>IFERROR(SMALL($M$5:$M$8000,ROWS($M$5:M7900)),"")</f>
        <v/>
      </c>
      <c r="P7900" t="s">
        <v>2054</v>
      </c>
    </row>
    <row r="7901" spans="1:16" ht="14.4" customHeight="1" x14ac:dyDescent="0.25">
      <c r="A7901" t="s">
        <v>2054</v>
      </c>
      <c r="I7901" t="s">
        <v>1884</v>
      </c>
      <c r="J7901" t="s">
        <v>1090</v>
      </c>
      <c r="K7901">
        <v>4984716</v>
      </c>
      <c r="L7901" s="286">
        <f>ROWS(K$5:K7901)</f>
        <v>7897</v>
      </c>
      <c r="M7901" s="286" t="str">
        <f>IF(I7901='5.1'!$E$5,TXM!L7901,"")</f>
        <v/>
      </c>
      <c r="N7901" t="str">
        <f>IFERROR(SMALL($M$5:$M$8000,ROWS($M$5:M7901)),"")</f>
        <v/>
      </c>
      <c r="P7901" t="s">
        <v>2054</v>
      </c>
    </row>
    <row r="7902" spans="1:16" ht="14.4" customHeight="1" x14ac:dyDescent="0.25">
      <c r="A7902" t="s">
        <v>2054</v>
      </c>
      <c r="I7902" t="s">
        <v>1884</v>
      </c>
      <c r="J7902" t="s">
        <v>786</v>
      </c>
      <c r="K7902">
        <v>4790822</v>
      </c>
      <c r="L7902" s="286">
        <f>ROWS(K$5:K7902)</f>
        <v>7898</v>
      </c>
      <c r="M7902" s="286" t="str">
        <f>IF(I7902='5.1'!$E$5,TXM!L7902,"")</f>
        <v/>
      </c>
      <c r="N7902" t="str">
        <f>IFERROR(SMALL($M$5:$M$8000,ROWS($M$5:M7902)),"")</f>
        <v/>
      </c>
      <c r="P7902" t="s">
        <v>2054</v>
      </c>
    </row>
    <row r="7903" spans="1:16" ht="14.4" customHeight="1" x14ac:dyDescent="0.25">
      <c r="A7903" t="s">
        <v>2054</v>
      </c>
      <c r="I7903" t="s">
        <v>1884</v>
      </c>
      <c r="J7903" t="s">
        <v>1082</v>
      </c>
      <c r="K7903">
        <v>4391173</v>
      </c>
      <c r="L7903" s="286">
        <f>ROWS(K$5:K7903)</f>
        <v>7899</v>
      </c>
      <c r="M7903" s="286" t="str">
        <f>IF(I7903='5.1'!$E$5,TXM!L7903,"")</f>
        <v/>
      </c>
      <c r="N7903" t="str">
        <f>IFERROR(SMALL($M$5:$M$8000,ROWS($M$5:M7903)),"")</f>
        <v/>
      </c>
      <c r="P7903" t="s">
        <v>2054</v>
      </c>
    </row>
    <row r="7904" spans="1:16" ht="14.4" customHeight="1" x14ac:dyDescent="0.25">
      <c r="A7904" t="s">
        <v>2054</v>
      </c>
      <c r="I7904" t="s">
        <v>1884</v>
      </c>
      <c r="J7904" t="s">
        <v>756</v>
      </c>
      <c r="K7904">
        <v>2272350</v>
      </c>
      <c r="L7904" s="286">
        <f>ROWS(K$5:K7904)</f>
        <v>7900</v>
      </c>
      <c r="M7904" s="286" t="str">
        <f>IF(I7904='5.1'!$E$5,TXM!L7904,"")</f>
        <v/>
      </c>
      <c r="N7904" t="str">
        <f>IFERROR(SMALL($M$5:$M$8000,ROWS($M$5:M7904)),"")</f>
        <v/>
      </c>
      <c r="P7904" t="s">
        <v>2054</v>
      </c>
    </row>
    <row r="7905" spans="1:16" ht="14.4" customHeight="1" x14ac:dyDescent="0.25">
      <c r="A7905" t="s">
        <v>2054</v>
      </c>
      <c r="I7905" t="s">
        <v>1884</v>
      </c>
      <c r="J7905" t="s">
        <v>754</v>
      </c>
      <c r="K7905">
        <v>2195390</v>
      </c>
      <c r="L7905" s="286">
        <f>ROWS(K$5:K7905)</f>
        <v>7901</v>
      </c>
      <c r="M7905" s="286" t="str">
        <f>IF(I7905='5.1'!$E$5,TXM!L7905,"")</f>
        <v/>
      </c>
      <c r="N7905" t="str">
        <f>IFERROR(SMALL($M$5:$M$8000,ROWS($M$5:M7905)),"")</f>
        <v/>
      </c>
      <c r="P7905" t="s">
        <v>2054</v>
      </c>
    </row>
    <row r="7906" spans="1:16" ht="14.4" customHeight="1" x14ac:dyDescent="0.25">
      <c r="A7906" t="s">
        <v>2054</v>
      </c>
      <c r="I7906" t="s">
        <v>1884</v>
      </c>
      <c r="J7906" t="s">
        <v>1087</v>
      </c>
      <c r="K7906">
        <v>2183749</v>
      </c>
      <c r="L7906" s="286">
        <f>ROWS(K$5:K7906)</f>
        <v>7902</v>
      </c>
      <c r="M7906" s="286" t="str">
        <f>IF(I7906='5.1'!$E$5,TXM!L7906,"")</f>
        <v/>
      </c>
      <c r="N7906" t="str">
        <f>IFERROR(SMALL($M$5:$M$8000,ROWS($M$5:M7906)),"")</f>
        <v/>
      </c>
      <c r="P7906" t="s">
        <v>2054</v>
      </c>
    </row>
    <row r="7907" spans="1:16" ht="14.4" customHeight="1" x14ac:dyDescent="0.25">
      <c r="A7907" t="s">
        <v>2054</v>
      </c>
      <c r="I7907" t="s">
        <v>1884</v>
      </c>
      <c r="J7907" t="s">
        <v>762</v>
      </c>
      <c r="K7907">
        <v>2008021</v>
      </c>
      <c r="L7907" s="286">
        <f>ROWS(K$5:K7907)</f>
        <v>7903</v>
      </c>
      <c r="M7907" s="286" t="str">
        <f>IF(I7907='5.1'!$E$5,TXM!L7907,"")</f>
        <v/>
      </c>
      <c r="N7907" t="str">
        <f>IFERROR(SMALL($M$5:$M$8000,ROWS($M$5:M7907)),"")</f>
        <v/>
      </c>
      <c r="P7907" t="s">
        <v>2054</v>
      </c>
    </row>
    <row r="7908" spans="1:16" ht="14.4" customHeight="1" x14ac:dyDescent="0.25">
      <c r="A7908" t="s">
        <v>2054</v>
      </c>
      <c r="I7908" t="s">
        <v>1884</v>
      </c>
      <c r="J7908" t="s">
        <v>748</v>
      </c>
      <c r="K7908">
        <v>1926409</v>
      </c>
      <c r="L7908" s="286">
        <f>ROWS(K$5:K7908)</f>
        <v>7904</v>
      </c>
      <c r="M7908" s="286" t="str">
        <f>IF(I7908='5.1'!$E$5,TXM!L7908,"")</f>
        <v/>
      </c>
      <c r="N7908" t="str">
        <f>IFERROR(SMALL($M$5:$M$8000,ROWS($M$5:M7908)),"")</f>
        <v/>
      </c>
      <c r="P7908" t="s">
        <v>2054</v>
      </c>
    </row>
    <row r="7909" spans="1:16" ht="14.4" customHeight="1" x14ac:dyDescent="0.25">
      <c r="A7909" t="s">
        <v>2054</v>
      </c>
      <c r="I7909" t="s">
        <v>1884</v>
      </c>
      <c r="J7909" t="s">
        <v>746</v>
      </c>
      <c r="K7909">
        <v>1804247</v>
      </c>
      <c r="L7909" s="286">
        <f>ROWS(K$5:K7909)</f>
        <v>7905</v>
      </c>
      <c r="M7909" s="286" t="str">
        <f>IF(I7909='5.1'!$E$5,TXM!L7909,"")</f>
        <v/>
      </c>
      <c r="N7909" t="str">
        <f>IFERROR(SMALL($M$5:$M$8000,ROWS($M$5:M7909)),"")</f>
        <v/>
      </c>
      <c r="P7909" t="s">
        <v>2054</v>
      </c>
    </row>
    <row r="7910" spans="1:16" ht="14.4" customHeight="1" x14ac:dyDescent="0.25">
      <c r="A7910" t="s">
        <v>2054</v>
      </c>
      <c r="I7910" t="s">
        <v>1884</v>
      </c>
      <c r="J7910" t="s">
        <v>734</v>
      </c>
      <c r="K7910">
        <v>1779355</v>
      </c>
      <c r="L7910" s="286">
        <f>ROWS(K$5:K7910)</f>
        <v>7906</v>
      </c>
      <c r="M7910" s="286" t="str">
        <f>IF(I7910='5.1'!$E$5,TXM!L7910,"")</f>
        <v/>
      </c>
      <c r="N7910" t="str">
        <f>IFERROR(SMALL($M$5:$M$8000,ROWS($M$5:M7910)),"")</f>
        <v/>
      </c>
      <c r="P7910" t="s">
        <v>2054</v>
      </c>
    </row>
    <row r="7911" spans="1:16" ht="14.4" customHeight="1" x14ac:dyDescent="0.25">
      <c r="A7911" t="s">
        <v>2054</v>
      </c>
      <c r="I7911" t="s">
        <v>1884</v>
      </c>
      <c r="J7911" t="s">
        <v>764</v>
      </c>
      <c r="K7911">
        <v>1685156</v>
      </c>
      <c r="L7911" s="286">
        <f>ROWS(K$5:K7911)</f>
        <v>7907</v>
      </c>
      <c r="M7911" s="286" t="str">
        <f>IF(I7911='5.1'!$E$5,TXM!L7911,"")</f>
        <v/>
      </c>
      <c r="N7911" t="str">
        <f>IFERROR(SMALL($M$5:$M$8000,ROWS($M$5:M7911)),"")</f>
        <v/>
      </c>
      <c r="P7911" t="s">
        <v>2054</v>
      </c>
    </row>
    <row r="7912" spans="1:16" ht="14.4" customHeight="1" x14ac:dyDescent="0.25">
      <c r="A7912" t="s">
        <v>2054</v>
      </c>
      <c r="I7912" t="s">
        <v>1884</v>
      </c>
      <c r="J7912" t="s">
        <v>1078</v>
      </c>
      <c r="K7912">
        <v>1667551</v>
      </c>
      <c r="L7912" s="286">
        <f>ROWS(K$5:K7912)</f>
        <v>7908</v>
      </c>
      <c r="M7912" s="286" t="str">
        <f>IF(I7912='5.1'!$E$5,TXM!L7912,"")</f>
        <v/>
      </c>
      <c r="N7912" t="str">
        <f>IFERROR(SMALL($M$5:$M$8000,ROWS($M$5:M7912)),"")</f>
        <v/>
      </c>
      <c r="P7912" t="s">
        <v>2054</v>
      </c>
    </row>
    <row r="7913" spans="1:16" ht="14.4" customHeight="1" x14ac:dyDescent="0.25">
      <c r="A7913" t="s">
        <v>2054</v>
      </c>
      <c r="I7913" t="s">
        <v>1884</v>
      </c>
      <c r="J7913" t="s">
        <v>1092</v>
      </c>
      <c r="K7913">
        <v>1636892</v>
      </c>
      <c r="L7913" s="286">
        <f>ROWS(K$5:K7913)</f>
        <v>7909</v>
      </c>
      <c r="M7913" s="286" t="str">
        <f>IF(I7913='5.1'!$E$5,TXM!L7913,"")</f>
        <v/>
      </c>
      <c r="N7913" t="str">
        <f>IFERROR(SMALL($M$5:$M$8000,ROWS($M$5:M7913)),"")</f>
        <v/>
      </c>
      <c r="P7913" t="s">
        <v>2054</v>
      </c>
    </row>
    <row r="7914" spans="1:16" ht="14.4" customHeight="1" x14ac:dyDescent="0.25">
      <c r="A7914" t="s">
        <v>2054</v>
      </c>
      <c r="I7914" t="s">
        <v>1884</v>
      </c>
      <c r="J7914" t="s">
        <v>760</v>
      </c>
      <c r="K7914">
        <v>1236299</v>
      </c>
      <c r="L7914" s="286">
        <f>ROWS(K$5:K7914)</f>
        <v>7910</v>
      </c>
      <c r="M7914" s="286" t="str">
        <f>IF(I7914='5.1'!$E$5,TXM!L7914,"")</f>
        <v/>
      </c>
      <c r="N7914" t="str">
        <f>IFERROR(SMALL($M$5:$M$8000,ROWS($M$5:M7914)),"")</f>
        <v/>
      </c>
      <c r="P7914" t="s">
        <v>2054</v>
      </c>
    </row>
    <row r="7915" spans="1:16" ht="14.4" customHeight="1" x14ac:dyDescent="0.25">
      <c r="A7915" t="s">
        <v>2054</v>
      </c>
      <c r="I7915" t="s">
        <v>1884</v>
      </c>
      <c r="J7915" t="s">
        <v>818</v>
      </c>
      <c r="K7915">
        <v>1195008</v>
      </c>
      <c r="L7915" s="286">
        <f>ROWS(K$5:K7915)</f>
        <v>7911</v>
      </c>
      <c r="M7915" s="286" t="str">
        <f>IF(I7915='5.1'!$E$5,TXM!L7915,"")</f>
        <v/>
      </c>
      <c r="N7915" t="str">
        <f>IFERROR(SMALL($M$5:$M$8000,ROWS($M$5:M7915)),"")</f>
        <v/>
      </c>
      <c r="P7915" t="s">
        <v>2054</v>
      </c>
    </row>
    <row r="7916" spans="1:16" ht="14.4" customHeight="1" x14ac:dyDescent="0.25">
      <c r="A7916" t="s">
        <v>2054</v>
      </c>
      <c r="I7916" t="s">
        <v>1884</v>
      </c>
      <c r="J7916" t="s">
        <v>1085</v>
      </c>
      <c r="K7916">
        <v>1161674</v>
      </c>
      <c r="L7916" s="286">
        <f>ROWS(K$5:K7916)</f>
        <v>7912</v>
      </c>
      <c r="M7916" s="286" t="str">
        <f>IF(I7916='5.1'!$E$5,TXM!L7916,"")</f>
        <v/>
      </c>
      <c r="N7916" t="str">
        <f>IFERROR(SMALL($M$5:$M$8000,ROWS($M$5:M7916)),"")</f>
        <v/>
      </c>
      <c r="P7916" t="s">
        <v>2054</v>
      </c>
    </row>
    <row r="7917" spans="1:16" ht="14.4" customHeight="1" x14ac:dyDescent="0.25">
      <c r="A7917" t="s">
        <v>2054</v>
      </c>
      <c r="I7917" t="s">
        <v>1884</v>
      </c>
      <c r="J7917" t="s">
        <v>788</v>
      </c>
      <c r="K7917">
        <v>961674</v>
      </c>
      <c r="L7917" s="286">
        <f>ROWS(K$5:K7917)</f>
        <v>7913</v>
      </c>
      <c r="M7917" s="286" t="str">
        <f>IF(I7917='5.1'!$E$5,TXM!L7917,"")</f>
        <v/>
      </c>
      <c r="N7917" t="str">
        <f>IFERROR(SMALL($M$5:$M$8000,ROWS($M$5:M7917)),"")</f>
        <v/>
      </c>
      <c r="P7917" t="s">
        <v>2054</v>
      </c>
    </row>
    <row r="7918" spans="1:16" ht="14.4" customHeight="1" x14ac:dyDescent="0.25">
      <c r="A7918" t="s">
        <v>2054</v>
      </c>
      <c r="I7918" t="s">
        <v>1884</v>
      </c>
      <c r="J7918" t="s">
        <v>108</v>
      </c>
      <c r="K7918">
        <v>899996</v>
      </c>
      <c r="L7918" s="286">
        <f>ROWS(K$5:K7918)</f>
        <v>7914</v>
      </c>
      <c r="M7918" s="286" t="str">
        <f>IF(I7918='5.1'!$E$5,TXM!L7918,"")</f>
        <v/>
      </c>
      <c r="N7918" t="str">
        <f>IFERROR(SMALL($M$5:$M$8000,ROWS($M$5:M7918)),"")</f>
        <v/>
      </c>
      <c r="P7918" t="s">
        <v>2054</v>
      </c>
    </row>
    <row r="7919" spans="1:16" ht="14.4" customHeight="1" x14ac:dyDescent="0.25">
      <c r="A7919" t="s">
        <v>2054</v>
      </c>
      <c r="I7919" t="s">
        <v>1884</v>
      </c>
      <c r="J7919" t="s">
        <v>766</v>
      </c>
      <c r="K7919">
        <v>769603</v>
      </c>
      <c r="L7919" s="286">
        <f>ROWS(K$5:K7919)</f>
        <v>7915</v>
      </c>
      <c r="M7919" s="286" t="str">
        <f>IF(I7919='5.1'!$E$5,TXM!L7919,"")</f>
        <v/>
      </c>
      <c r="N7919" t="str">
        <f>IFERROR(SMALL($M$5:$M$8000,ROWS($M$5:M7919)),"")</f>
        <v/>
      </c>
      <c r="P7919" t="s">
        <v>2054</v>
      </c>
    </row>
    <row r="7920" spans="1:16" ht="14.4" customHeight="1" x14ac:dyDescent="0.25">
      <c r="A7920" t="s">
        <v>2054</v>
      </c>
      <c r="I7920" t="s">
        <v>1884</v>
      </c>
      <c r="J7920" t="s">
        <v>780</v>
      </c>
      <c r="K7920">
        <v>623234</v>
      </c>
      <c r="L7920" s="286">
        <f>ROWS(K$5:K7920)</f>
        <v>7916</v>
      </c>
      <c r="M7920" s="286" t="str">
        <f>IF(I7920='5.1'!$E$5,TXM!L7920,"")</f>
        <v/>
      </c>
      <c r="N7920" t="str">
        <f>IFERROR(SMALL($M$5:$M$8000,ROWS($M$5:M7920)),"")</f>
        <v/>
      </c>
      <c r="P7920" t="s">
        <v>2054</v>
      </c>
    </row>
    <row r="7921" spans="1:16" ht="14.4" customHeight="1" x14ac:dyDescent="0.25">
      <c r="A7921" t="s">
        <v>2054</v>
      </c>
      <c r="I7921" t="s">
        <v>1884</v>
      </c>
      <c r="J7921" t="s">
        <v>800</v>
      </c>
      <c r="K7921">
        <v>608556</v>
      </c>
      <c r="L7921" s="286">
        <f>ROWS(K$5:K7921)</f>
        <v>7917</v>
      </c>
      <c r="M7921" s="286" t="str">
        <f>IF(I7921='5.1'!$E$5,TXM!L7921,"")</f>
        <v/>
      </c>
      <c r="N7921" t="str">
        <f>IFERROR(SMALL($M$5:$M$8000,ROWS($M$5:M7921)),"")</f>
        <v/>
      </c>
      <c r="P7921" t="s">
        <v>2054</v>
      </c>
    </row>
    <row r="7922" spans="1:16" ht="14.4" customHeight="1" x14ac:dyDescent="0.25">
      <c r="A7922" t="s">
        <v>2054</v>
      </c>
      <c r="I7922" t="s">
        <v>1884</v>
      </c>
      <c r="J7922" t="s">
        <v>114</v>
      </c>
      <c r="K7922">
        <v>490084</v>
      </c>
      <c r="L7922" s="286">
        <f>ROWS(K$5:K7922)</f>
        <v>7918</v>
      </c>
      <c r="M7922" s="286" t="str">
        <f>IF(I7922='5.1'!$E$5,TXM!L7922,"")</f>
        <v/>
      </c>
      <c r="N7922" t="str">
        <f>IFERROR(SMALL($M$5:$M$8000,ROWS($M$5:M7922)),"")</f>
        <v/>
      </c>
      <c r="P7922" t="s">
        <v>2054</v>
      </c>
    </row>
    <row r="7923" spans="1:16" ht="14.4" customHeight="1" x14ac:dyDescent="0.25">
      <c r="A7923" t="s">
        <v>2054</v>
      </c>
      <c r="I7923" t="s">
        <v>1884</v>
      </c>
      <c r="J7923" t="s">
        <v>742</v>
      </c>
      <c r="K7923">
        <v>423762</v>
      </c>
      <c r="L7923" s="286">
        <f>ROWS(K$5:K7923)</f>
        <v>7919</v>
      </c>
      <c r="M7923" s="286" t="str">
        <f>IF(I7923='5.1'!$E$5,TXM!L7923,"")</f>
        <v/>
      </c>
      <c r="N7923" t="str">
        <f>IFERROR(SMALL($M$5:$M$8000,ROWS($M$5:M7923)),"")</f>
        <v/>
      </c>
      <c r="P7923" t="s">
        <v>2054</v>
      </c>
    </row>
    <row r="7924" spans="1:16" ht="14.4" customHeight="1" x14ac:dyDescent="0.25">
      <c r="A7924" t="s">
        <v>2054</v>
      </c>
      <c r="I7924" t="s">
        <v>1884</v>
      </c>
      <c r="J7924" t="s">
        <v>768</v>
      </c>
      <c r="K7924">
        <v>393778</v>
      </c>
      <c r="L7924" s="286">
        <f>ROWS(K$5:K7924)</f>
        <v>7920</v>
      </c>
      <c r="M7924" s="286" t="str">
        <f>IF(I7924='5.1'!$E$5,TXM!L7924,"")</f>
        <v/>
      </c>
      <c r="N7924" t="str">
        <f>IFERROR(SMALL($M$5:$M$8000,ROWS($M$5:M7924)),"")</f>
        <v/>
      </c>
      <c r="P7924" t="s">
        <v>2054</v>
      </c>
    </row>
    <row r="7925" spans="1:16" ht="14.4" customHeight="1" x14ac:dyDescent="0.25">
      <c r="A7925" t="s">
        <v>2054</v>
      </c>
      <c r="I7925" t="s">
        <v>1884</v>
      </c>
      <c r="J7925" t="s">
        <v>772</v>
      </c>
      <c r="K7925">
        <v>356452</v>
      </c>
      <c r="L7925" s="286">
        <f>ROWS(K$5:K7925)</f>
        <v>7921</v>
      </c>
      <c r="M7925" s="286" t="str">
        <f>IF(I7925='5.1'!$E$5,TXM!L7925,"")</f>
        <v/>
      </c>
      <c r="N7925" t="str">
        <f>IFERROR(SMALL($M$5:$M$8000,ROWS($M$5:M7925)),"")</f>
        <v/>
      </c>
      <c r="P7925" t="s">
        <v>2054</v>
      </c>
    </row>
    <row r="7926" spans="1:16" ht="14.4" customHeight="1" x14ac:dyDescent="0.25">
      <c r="A7926" t="s">
        <v>2054</v>
      </c>
      <c r="I7926" t="s">
        <v>1884</v>
      </c>
      <c r="J7926" t="s">
        <v>1089</v>
      </c>
      <c r="K7926">
        <v>318415</v>
      </c>
      <c r="L7926" s="286">
        <f>ROWS(K$5:K7926)</f>
        <v>7922</v>
      </c>
      <c r="M7926" s="286" t="str">
        <f>IF(I7926='5.1'!$E$5,TXM!L7926,"")</f>
        <v/>
      </c>
      <c r="N7926" t="str">
        <f>IFERROR(SMALL($M$5:$M$8000,ROWS($M$5:M7926)),"")</f>
        <v/>
      </c>
      <c r="P7926" t="s">
        <v>2054</v>
      </c>
    </row>
    <row r="7927" spans="1:16" ht="14.4" customHeight="1" x14ac:dyDescent="0.25">
      <c r="A7927" t="s">
        <v>2054</v>
      </c>
      <c r="I7927" t="s">
        <v>1884</v>
      </c>
      <c r="J7927" t="s">
        <v>1083</v>
      </c>
      <c r="K7927">
        <v>206246</v>
      </c>
      <c r="L7927" s="286">
        <f>ROWS(K$5:K7927)</f>
        <v>7923</v>
      </c>
      <c r="M7927" s="286" t="str">
        <f>IF(I7927='5.1'!$E$5,TXM!L7927,"")</f>
        <v/>
      </c>
      <c r="N7927" t="str">
        <f>IFERROR(SMALL($M$5:$M$8000,ROWS($M$5:M7927)),"")</f>
        <v/>
      </c>
      <c r="P7927" t="s">
        <v>2054</v>
      </c>
    </row>
    <row r="7928" spans="1:16" ht="14.4" customHeight="1" x14ac:dyDescent="0.25">
      <c r="A7928" t="s">
        <v>2054</v>
      </c>
      <c r="I7928" t="s">
        <v>1884</v>
      </c>
      <c r="J7928" t="s">
        <v>709</v>
      </c>
      <c r="K7928">
        <v>146934</v>
      </c>
      <c r="L7928" s="286">
        <f>ROWS(K$5:K7928)</f>
        <v>7924</v>
      </c>
      <c r="M7928" s="286" t="str">
        <f>IF(I7928='5.1'!$E$5,TXM!L7928,"")</f>
        <v/>
      </c>
      <c r="N7928" t="str">
        <f>IFERROR(SMALL($M$5:$M$8000,ROWS($M$5:M7928)),"")</f>
        <v/>
      </c>
      <c r="P7928" t="s">
        <v>2054</v>
      </c>
    </row>
    <row r="7929" spans="1:16" ht="14.4" customHeight="1" x14ac:dyDescent="0.25">
      <c r="A7929" t="s">
        <v>2054</v>
      </c>
      <c r="I7929" t="s">
        <v>1884</v>
      </c>
      <c r="J7929" t="s">
        <v>770</v>
      </c>
      <c r="K7929">
        <v>69401</v>
      </c>
      <c r="L7929" s="286">
        <f>ROWS(K$5:K7929)</f>
        <v>7925</v>
      </c>
      <c r="M7929" s="286" t="str">
        <f>IF(I7929='5.1'!$E$5,TXM!L7929,"")</f>
        <v/>
      </c>
      <c r="N7929" t="str">
        <f>IFERROR(SMALL($M$5:$M$8000,ROWS($M$5:M7929)),"")</f>
        <v/>
      </c>
      <c r="P7929" t="s">
        <v>2054</v>
      </c>
    </row>
    <row r="7930" spans="1:16" ht="14.4" customHeight="1" x14ac:dyDescent="0.25">
      <c r="A7930" t="s">
        <v>2054</v>
      </c>
      <c r="I7930" t="s">
        <v>1884</v>
      </c>
      <c r="J7930" t="s">
        <v>1094</v>
      </c>
      <c r="K7930">
        <v>64343</v>
      </c>
      <c r="L7930" s="286">
        <f>ROWS(K$5:K7930)</f>
        <v>7926</v>
      </c>
      <c r="M7930" s="286" t="str">
        <f>IF(I7930='5.1'!$E$5,TXM!L7930,"")</f>
        <v/>
      </c>
      <c r="N7930" t="str">
        <f>IFERROR(SMALL($M$5:$M$8000,ROWS($M$5:M7930)),"")</f>
        <v/>
      </c>
      <c r="P7930" t="s">
        <v>2054</v>
      </c>
    </row>
    <row r="7931" spans="1:16" ht="14.4" customHeight="1" x14ac:dyDescent="0.25">
      <c r="A7931" t="s">
        <v>2054</v>
      </c>
      <c r="I7931" t="s">
        <v>1884</v>
      </c>
      <c r="J7931" t="s">
        <v>1077</v>
      </c>
      <c r="K7931">
        <v>60808</v>
      </c>
      <c r="L7931" s="286">
        <f>ROWS(K$5:K7931)</f>
        <v>7927</v>
      </c>
      <c r="M7931" s="286" t="str">
        <f>IF(I7931='5.1'!$E$5,TXM!L7931,"")</f>
        <v/>
      </c>
      <c r="N7931" t="str">
        <f>IFERROR(SMALL($M$5:$M$8000,ROWS($M$5:M7931)),"")</f>
        <v/>
      </c>
      <c r="P7931" t="s">
        <v>2054</v>
      </c>
    </row>
    <row r="7932" spans="1:16" ht="14.4" customHeight="1" x14ac:dyDescent="0.25">
      <c r="A7932" t="s">
        <v>2054</v>
      </c>
      <c r="I7932" t="s">
        <v>1884</v>
      </c>
      <c r="J7932" t="s">
        <v>713</v>
      </c>
      <c r="K7932">
        <v>49402</v>
      </c>
      <c r="L7932" s="286">
        <f>ROWS(K$5:K7932)</f>
        <v>7928</v>
      </c>
      <c r="M7932" s="286" t="str">
        <f>IF(I7932='5.1'!$E$5,TXM!L7932,"")</f>
        <v/>
      </c>
      <c r="N7932" t="str">
        <f>IFERROR(SMALL($M$5:$M$8000,ROWS($M$5:M7932)),"")</f>
        <v/>
      </c>
      <c r="P7932" t="s">
        <v>2054</v>
      </c>
    </row>
    <row r="7933" spans="1:16" ht="14.4" customHeight="1" x14ac:dyDescent="0.25">
      <c r="A7933" t="s">
        <v>2054</v>
      </c>
      <c r="I7933" t="s">
        <v>1884</v>
      </c>
      <c r="J7933" t="s">
        <v>111</v>
      </c>
      <c r="K7933">
        <v>11569</v>
      </c>
      <c r="L7933" s="286">
        <f>ROWS(K$5:K7933)</f>
        <v>7929</v>
      </c>
      <c r="M7933" s="286" t="str">
        <f>IF(I7933='5.1'!$E$5,TXM!L7933,"")</f>
        <v/>
      </c>
      <c r="N7933" t="str">
        <f>IFERROR(SMALL($M$5:$M$8000,ROWS($M$5:M7933)),"")</f>
        <v/>
      </c>
      <c r="P7933" t="s">
        <v>2054</v>
      </c>
    </row>
    <row r="7934" spans="1:16" ht="14.4" customHeight="1" x14ac:dyDescent="0.25">
      <c r="A7934" t="s">
        <v>2054</v>
      </c>
      <c r="I7934" t="s">
        <v>1884</v>
      </c>
      <c r="J7934" t="s">
        <v>1091</v>
      </c>
      <c r="K7934">
        <v>11417</v>
      </c>
      <c r="L7934" s="286">
        <f>ROWS(K$5:K7934)</f>
        <v>7930</v>
      </c>
      <c r="M7934" s="286" t="str">
        <f>IF(I7934='5.1'!$E$5,TXM!L7934,"")</f>
        <v/>
      </c>
      <c r="N7934" t="str">
        <f>IFERROR(SMALL($M$5:$M$8000,ROWS($M$5:M7934)),"")</f>
        <v/>
      </c>
      <c r="P7934" t="s">
        <v>2054</v>
      </c>
    </row>
    <row r="7935" spans="1:16" ht="14.4" customHeight="1" x14ac:dyDescent="0.25">
      <c r="A7935" t="s">
        <v>2054</v>
      </c>
      <c r="I7935" t="s">
        <v>1884</v>
      </c>
      <c r="J7935" t="s">
        <v>1084</v>
      </c>
      <c r="K7935">
        <v>5342</v>
      </c>
      <c r="L7935" s="286">
        <f>ROWS(K$5:K7935)</f>
        <v>7931</v>
      </c>
      <c r="M7935" s="286" t="str">
        <f>IF(I7935='5.1'!$E$5,TXM!L7935,"")</f>
        <v/>
      </c>
      <c r="N7935" t="str">
        <f>IFERROR(SMALL($M$5:$M$8000,ROWS($M$5:M7935)),"")</f>
        <v/>
      </c>
      <c r="P7935" t="s">
        <v>2054</v>
      </c>
    </row>
    <row r="7936" spans="1:16" ht="14.4" customHeight="1" x14ac:dyDescent="0.25">
      <c r="A7936" t="s">
        <v>2054</v>
      </c>
      <c r="I7936" t="s">
        <v>1884</v>
      </c>
      <c r="J7936" t="s">
        <v>740</v>
      </c>
      <c r="K7936">
        <v>1777</v>
      </c>
      <c r="L7936" s="286">
        <f>ROWS(K$5:K7936)</f>
        <v>7932</v>
      </c>
      <c r="M7936" s="286" t="str">
        <f>IF(I7936='5.1'!$E$5,TXM!L7936,"")</f>
        <v/>
      </c>
      <c r="N7936" t="str">
        <f>IFERROR(SMALL($M$5:$M$8000,ROWS($M$5:M7936)),"")</f>
        <v/>
      </c>
      <c r="P7936" t="s">
        <v>2054</v>
      </c>
    </row>
    <row r="7937" spans="1:16" ht="14.4" customHeight="1" x14ac:dyDescent="0.25">
      <c r="A7937" t="s">
        <v>2054</v>
      </c>
      <c r="I7937" t="s">
        <v>1884</v>
      </c>
      <c r="J7937" t="s">
        <v>794</v>
      </c>
      <c r="K7937">
        <v>1259</v>
      </c>
      <c r="L7937" s="286">
        <f>ROWS(K$5:K7937)</f>
        <v>7933</v>
      </c>
      <c r="M7937" s="286" t="str">
        <f>IF(I7937='5.1'!$E$5,TXM!L7937,"")</f>
        <v/>
      </c>
      <c r="N7937" t="str">
        <f>IFERROR(SMALL($M$5:$M$8000,ROWS($M$5:M7937)),"")</f>
        <v/>
      </c>
      <c r="P7937" t="s">
        <v>2054</v>
      </c>
    </row>
    <row r="7938" spans="1:16" ht="14.4" customHeight="1" x14ac:dyDescent="0.25">
      <c r="A7938" t="s">
        <v>2054</v>
      </c>
      <c r="I7938" t="s">
        <v>1884</v>
      </c>
      <c r="J7938" t="s">
        <v>736</v>
      </c>
      <c r="K7938">
        <v>867</v>
      </c>
      <c r="L7938" s="286">
        <f>ROWS(K$5:K7938)</f>
        <v>7934</v>
      </c>
      <c r="M7938" s="286" t="str">
        <f>IF(I7938='5.1'!$E$5,TXM!L7938,"")</f>
        <v/>
      </c>
      <c r="N7938" t="str">
        <f>IFERROR(SMALL($M$5:$M$8000,ROWS($M$5:M7938)),"")</f>
        <v/>
      </c>
      <c r="P7938" t="s">
        <v>2054</v>
      </c>
    </row>
    <row r="7939" spans="1:16" ht="14.4" customHeight="1" x14ac:dyDescent="0.25">
      <c r="A7939" t="s">
        <v>2054</v>
      </c>
      <c r="I7939" t="s">
        <v>1884</v>
      </c>
      <c r="J7939" t="s">
        <v>1088</v>
      </c>
      <c r="K7939">
        <v>436</v>
      </c>
      <c r="L7939" s="286">
        <f>ROWS(K$5:K7939)</f>
        <v>7935</v>
      </c>
      <c r="M7939" s="286" t="str">
        <f>IF(I7939='5.1'!$E$5,TXM!L7939,"")</f>
        <v/>
      </c>
      <c r="N7939" t="str">
        <f>IFERROR(SMALL($M$5:$M$8000,ROWS($M$5:M7939)),"")</f>
        <v/>
      </c>
      <c r="P7939" t="s">
        <v>2054</v>
      </c>
    </row>
    <row r="7940" spans="1:16" ht="14.4" customHeight="1" x14ac:dyDescent="0.25">
      <c r="A7940" t="s">
        <v>2054</v>
      </c>
      <c r="I7940" t="s">
        <v>1884</v>
      </c>
      <c r="J7940" t="s">
        <v>744</v>
      </c>
      <c r="K7940">
        <v>14</v>
      </c>
      <c r="L7940" s="286">
        <f>ROWS(K$5:K7940)</f>
        <v>7936</v>
      </c>
      <c r="M7940" s="286" t="str">
        <f>IF(I7940='5.1'!$E$5,TXM!L7940,"")</f>
        <v/>
      </c>
      <c r="N7940" t="str">
        <f>IFERROR(SMALL($M$5:$M$8000,ROWS($M$5:M7940)),"")</f>
        <v/>
      </c>
      <c r="P7940" t="s">
        <v>2054</v>
      </c>
    </row>
    <row r="7941" spans="1:16" ht="14.4" customHeight="1" x14ac:dyDescent="0.25">
      <c r="A7941" t="s">
        <v>2054</v>
      </c>
      <c r="I7941" t="s">
        <v>2107</v>
      </c>
      <c r="J7941" t="s">
        <v>790</v>
      </c>
      <c r="K7941">
        <v>54221</v>
      </c>
      <c r="L7941" s="286">
        <f>ROWS(K$5:K7941)</f>
        <v>7937</v>
      </c>
      <c r="M7941" s="286" t="str">
        <f>IF(I7941='5.1'!$E$5,TXM!L7941,"")</f>
        <v/>
      </c>
      <c r="N7941" t="str">
        <f>IFERROR(SMALL($M$5:$M$8000,ROWS($M$5:M7941)),"")</f>
        <v/>
      </c>
      <c r="P7941" t="s">
        <v>2054</v>
      </c>
    </row>
    <row r="7942" spans="1:16" ht="14.4" customHeight="1" x14ac:dyDescent="0.25">
      <c r="A7942" t="s">
        <v>2054</v>
      </c>
      <c r="I7942" t="s">
        <v>2107</v>
      </c>
      <c r="J7942" t="s">
        <v>1096</v>
      </c>
      <c r="K7942">
        <v>26101</v>
      </c>
      <c r="L7942" s="286">
        <f>ROWS(K$5:K7942)</f>
        <v>7938</v>
      </c>
      <c r="M7942" s="286" t="str">
        <f>IF(I7942='5.1'!$E$5,TXM!L7942,"")</f>
        <v/>
      </c>
      <c r="N7942" t="str">
        <f>IFERROR(SMALL($M$5:$M$8000,ROWS($M$5:M7942)),"")</f>
        <v/>
      </c>
      <c r="P7942" t="s">
        <v>2054</v>
      </c>
    </row>
    <row r="7943" spans="1:16" ht="14.4" customHeight="1" x14ac:dyDescent="0.25">
      <c r="A7943" t="s">
        <v>2054</v>
      </c>
      <c r="I7943" t="s">
        <v>2107</v>
      </c>
      <c r="J7943" t="s">
        <v>760</v>
      </c>
      <c r="K7943">
        <v>16902</v>
      </c>
      <c r="L7943" s="286">
        <f>ROWS(K$5:K7943)</f>
        <v>7939</v>
      </c>
      <c r="M7943" s="286" t="str">
        <f>IF(I7943='5.1'!$E$5,TXM!L7943,"")</f>
        <v/>
      </c>
      <c r="N7943" t="str">
        <f>IFERROR(SMALL($M$5:$M$8000,ROWS($M$5:M7943)),"")</f>
        <v/>
      </c>
      <c r="P7943" t="s">
        <v>2054</v>
      </c>
    </row>
    <row r="7944" spans="1:16" ht="14.4" customHeight="1" x14ac:dyDescent="0.25">
      <c r="A7944" t="s">
        <v>2054</v>
      </c>
      <c r="I7944" t="s">
        <v>2107</v>
      </c>
      <c r="J7944" t="s">
        <v>762</v>
      </c>
      <c r="K7944">
        <v>14362</v>
      </c>
      <c r="L7944" s="286">
        <f>ROWS(K$5:K7944)</f>
        <v>7940</v>
      </c>
      <c r="M7944" s="286" t="str">
        <f>IF(I7944='5.1'!$E$5,TXM!L7944,"")</f>
        <v/>
      </c>
      <c r="N7944" t="str">
        <f>IFERROR(SMALL($M$5:$M$8000,ROWS($M$5:M7944)),"")</f>
        <v/>
      </c>
      <c r="P7944" t="s">
        <v>2054</v>
      </c>
    </row>
    <row r="7945" spans="1:16" ht="14.4" customHeight="1" x14ac:dyDescent="0.25">
      <c r="A7945" t="s">
        <v>2054</v>
      </c>
      <c r="I7945" t="s">
        <v>2107</v>
      </c>
      <c r="J7945" t="s">
        <v>806</v>
      </c>
      <c r="K7945">
        <v>7482</v>
      </c>
      <c r="L7945" s="286">
        <f>ROWS(K$5:K7945)</f>
        <v>7941</v>
      </c>
      <c r="M7945" s="286" t="str">
        <f>IF(I7945='5.1'!$E$5,TXM!L7945,"")</f>
        <v/>
      </c>
      <c r="N7945" t="str">
        <f>IFERROR(SMALL($M$5:$M$8000,ROWS($M$5:M7945)),"")</f>
        <v/>
      </c>
      <c r="P7945" t="s">
        <v>2054</v>
      </c>
    </row>
    <row r="7946" spans="1:16" ht="14.4" customHeight="1" x14ac:dyDescent="0.25">
      <c r="A7946" t="s">
        <v>2054</v>
      </c>
      <c r="I7946" t="s">
        <v>2107</v>
      </c>
      <c r="J7946" t="s">
        <v>1093</v>
      </c>
      <c r="K7946">
        <v>3923</v>
      </c>
      <c r="L7946" s="286">
        <f>ROWS(K$5:K7946)</f>
        <v>7942</v>
      </c>
      <c r="M7946" s="286" t="str">
        <f>IF(I7946='5.1'!$E$5,TXM!L7946,"")</f>
        <v/>
      </c>
      <c r="N7946" t="str">
        <f>IFERROR(SMALL($M$5:$M$8000,ROWS($M$5:M7946)),"")</f>
        <v/>
      </c>
      <c r="P7946" t="s">
        <v>2054</v>
      </c>
    </row>
    <row r="7947" spans="1:16" ht="14.4" customHeight="1" x14ac:dyDescent="0.25">
      <c r="A7947" t="s">
        <v>2054</v>
      </c>
      <c r="I7947" t="s">
        <v>2107</v>
      </c>
      <c r="J7947" t="s">
        <v>766</v>
      </c>
      <c r="K7947">
        <v>3570</v>
      </c>
      <c r="L7947" s="286">
        <f>ROWS(K$5:K7947)</f>
        <v>7943</v>
      </c>
      <c r="M7947" s="286" t="str">
        <f>IF(I7947='5.1'!$E$5,TXM!L7947,"")</f>
        <v/>
      </c>
      <c r="N7947" t="str">
        <f>IFERROR(SMALL($M$5:$M$8000,ROWS($M$5:M7947)),"")</f>
        <v/>
      </c>
      <c r="P7947" t="s">
        <v>2054</v>
      </c>
    </row>
    <row r="7948" spans="1:16" ht="14.4" customHeight="1" x14ac:dyDescent="0.25">
      <c r="A7948" t="s">
        <v>2054</v>
      </c>
      <c r="I7948" t="s">
        <v>2107</v>
      </c>
      <c r="J7948" t="s">
        <v>734</v>
      </c>
      <c r="K7948">
        <v>3320</v>
      </c>
      <c r="L7948" s="286">
        <f>ROWS(K$5:K7948)</f>
        <v>7944</v>
      </c>
      <c r="M7948" s="286" t="str">
        <f>IF(I7948='5.1'!$E$5,TXM!L7948,"")</f>
        <v/>
      </c>
      <c r="N7948" t="str">
        <f>IFERROR(SMALL($M$5:$M$8000,ROWS($M$5:M7948)),"")</f>
        <v/>
      </c>
      <c r="P7948" t="s">
        <v>2054</v>
      </c>
    </row>
    <row r="7949" spans="1:16" ht="14.4" customHeight="1" x14ac:dyDescent="0.25">
      <c r="A7949" t="s">
        <v>2054</v>
      </c>
      <c r="I7949" t="s">
        <v>2107</v>
      </c>
      <c r="J7949" t="s">
        <v>784</v>
      </c>
      <c r="K7949">
        <v>1640</v>
      </c>
      <c r="L7949" s="286">
        <f>ROWS(K$5:K7949)</f>
        <v>7945</v>
      </c>
      <c r="M7949" s="286" t="str">
        <f>IF(I7949='5.1'!$E$5,TXM!L7949,"")</f>
        <v/>
      </c>
      <c r="N7949" t="str">
        <f>IFERROR(SMALL($M$5:$M$8000,ROWS($M$5:M7949)),"")</f>
        <v/>
      </c>
      <c r="P7949" t="s">
        <v>2054</v>
      </c>
    </row>
    <row r="7950" spans="1:16" ht="14.4" customHeight="1" x14ac:dyDescent="0.25">
      <c r="A7950" t="s">
        <v>2054</v>
      </c>
      <c r="I7950" t="s">
        <v>2107</v>
      </c>
      <c r="J7950" t="s">
        <v>768</v>
      </c>
      <c r="K7950">
        <v>999</v>
      </c>
      <c r="L7950" s="286">
        <f>ROWS(K$5:K7950)</f>
        <v>7946</v>
      </c>
      <c r="M7950" s="286" t="str">
        <f>IF(I7950='5.1'!$E$5,TXM!L7950,"")</f>
        <v/>
      </c>
      <c r="N7950" t="str">
        <f>IFERROR(SMALL($M$5:$M$8000,ROWS($M$5:M7950)),"")</f>
        <v/>
      </c>
      <c r="P7950" t="s">
        <v>2054</v>
      </c>
    </row>
    <row r="7951" spans="1:16" ht="14.4" customHeight="1" x14ac:dyDescent="0.25">
      <c r="A7951" t="s">
        <v>2054</v>
      </c>
      <c r="I7951" t="s">
        <v>2107</v>
      </c>
      <c r="J7951" t="s">
        <v>1090</v>
      </c>
      <c r="K7951">
        <v>784</v>
      </c>
      <c r="L7951" s="286">
        <f>ROWS(K$5:K7951)</f>
        <v>7947</v>
      </c>
      <c r="M7951" s="286" t="str">
        <f>IF(I7951='5.1'!$E$5,TXM!L7951,"")</f>
        <v/>
      </c>
      <c r="N7951" t="str">
        <f>IFERROR(SMALL($M$5:$M$8000,ROWS($M$5:M7951)),"")</f>
        <v/>
      </c>
      <c r="P7951" t="s">
        <v>2054</v>
      </c>
    </row>
    <row r="7952" spans="1:16" ht="14.4" customHeight="1" x14ac:dyDescent="0.25">
      <c r="A7952" t="s">
        <v>2054</v>
      </c>
      <c r="I7952" t="s">
        <v>2107</v>
      </c>
      <c r="J7952" t="s">
        <v>776</v>
      </c>
      <c r="K7952">
        <v>274</v>
      </c>
      <c r="L7952" s="286">
        <f>ROWS(K$5:K7952)</f>
        <v>7948</v>
      </c>
      <c r="M7952" s="286" t="str">
        <f>IF(I7952='5.1'!$E$5,TXM!L7952,"")</f>
        <v/>
      </c>
      <c r="N7952" t="str">
        <f>IFERROR(SMALL($M$5:$M$8000,ROWS($M$5:M7952)),"")</f>
        <v/>
      </c>
      <c r="P7952" t="s">
        <v>2054</v>
      </c>
    </row>
    <row r="7953" spans="1:16" ht="14.4" customHeight="1" x14ac:dyDescent="0.25">
      <c r="A7953" t="s">
        <v>2054</v>
      </c>
      <c r="I7953" t="s">
        <v>1886</v>
      </c>
      <c r="J7953" t="s">
        <v>1098</v>
      </c>
      <c r="K7953">
        <v>4722397071</v>
      </c>
      <c r="L7953" s="286">
        <f>ROWS(K$5:K7953)</f>
        <v>7949</v>
      </c>
      <c r="M7953" s="286" t="str">
        <f>IF(I7953='5.1'!$E$5,TXM!L7953,"")</f>
        <v/>
      </c>
      <c r="N7953" t="str">
        <f>IFERROR(SMALL($M$5:$M$8000,ROWS($M$5:M7953)),"")</f>
        <v/>
      </c>
      <c r="P7953" t="s">
        <v>2054</v>
      </c>
    </row>
    <row r="7954" spans="1:16" ht="14.4" customHeight="1" x14ac:dyDescent="0.25">
      <c r="A7954" t="s">
        <v>2054</v>
      </c>
      <c r="I7954" t="s">
        <v>1886</v>
      </c>
      <c r="J7954" t="s">
        <v>762</v>
      </c>
      <c r="K7954">
        <v>552819653</v>
      </c>
      <c r="L7954" s="286">
        <f>ROWS(K$5:K7954)</f>
        <v>7950</v>
      </c>
      <c r="M7954" s="286" t="str">
        <f>IF(I7954='5.1'!$E$5,TXM!L7954,"")</f>
        <v/>
      </c>
      <c r="N7954" t="str">
        <f>IFERROR(SMALL($M$5:$M$8000,ROWS($M$5:M7954)),"")</f>
        <v/>
      </c>
      <c r="P7954" t="s">
        <v>2054</v>
      </c>
    </row>
    <row r="7955" spans="1:16" ht="14.4" customHeight="1" x14ac:dyDescent="0.25">
      <c r="A7955" t="s">
        <v>2054</v>
      </c>
      <c r="I7955" t="s">
        <v>1886</v>
      </c>
      <c r="J7955" t="s">
        <v>780</v>
      </c>
      <c r="K7955">
        <v>285407857</v>
      </c>
      <c r="L7955" s="286">
        <f>ROWS(K$5:K7955)</f>
        <v>7951</v>
      </c>
      <c r="M7955" s="286" t="str">
        <f>IF(I7955='5.1'!$E$5,TXM!L7955,"")</f>
        <v/>
      </c>
      <c r="N7955" t="str">
        <f>IFERROR(SMALL($M$5:$M$8000,ROWS($M$5:M7955)),"")</f>
        <v/>
      </c>
      <c r="P7955" t="s">
        <v>2054</v>
      </c>
    </row>
    <row r="7956" spans="1:16" ht="14.4" customHeight="1" x14ac:dyDescent="0.25">
      <c r="A7956" t="s">
        <v>2054</v>
      </c>
      <c r="I7956" t="s">
        <v>1886</v>
      </c>
      <c r="J7956" t="s">
        <v>806</v>
      </c>
      <c r="K7956">
        <v>27397647</v>
      </c>
      <c r="L7956" s="286">
        <f>ROWS(K$5:K7956)</f>
        <v>7952</v>
      </c>
      <c r="M7956" s="286" t="str">
        <f>IF(I7956='5.1'!$E$5,TXM!L7956,"")</f>
        <v/>
      </c>
      <c r="N7956" t="str">
        <f>IFERROR(SMALL($M$5:$M$8000,ROWS($M$5:M7956)),"")</f>
        <v/>
      </c>
      <c r="P7956" t="s">
        <v>2054</v>
      </c>
    </row>
    <row r="7957" spans="1:16" ht="14.4" customHeight="1" x14ac:dyDescent="0.25">
      <c r="A7957" t="s">
        <v>2054</v>
      </c>
      <c r="I7957" t="s">
        <v>1886</v>
      </c>
      <c r="J7957" t="s">
        <v>734</v>
      </c>
      <c r="K7957">
        <v>20880355</v>
      </c>
      <c r="L7957" s="286">
        <f>ROWS(K$5:K7957)</f>
        <v>7953</v>
      </c>
      <c r="M7957" s="286" t="str">
        <f>IF(I7957='5.1'!$E$5,TXM!L7957,"")</f>
        <v/>
      </c>
      <c r="N7957" t="str">
        <f>IFERROR(SMALL($M$5:$M$8000,ROWS($M$5:M7957)),"")</f>
        <v/>
      </c>
      <c r="P7957" t="s">
        <v>2054</v>
      </c>
    </row>
    <row r="7958" spans="1:16" ht="14.4" customHeight="1" x14ac:dyDescent="0.25">
      <c r="A7958" t="s">
        <v>2054</v>
      </c>
      <c r="I7958" t="s">
        <v>1886</v>
      </c>
      <c r="J7958" t="s">
        <v>760</v>
      </c>
      <c r="K7958">
        <v>13788915</v>
      </c>
      <c r="L7958" s="286">
        <f>ROWS(K$5:K7958)</f>
        <v>7954</v>
      </c>
      <c r="M7958" s="286" t="str">
        <f>IF(I7958='5.1'!$E$5,TXM!L7958,"")</f>
        <v/>
      </c>
      <c r="N7958" t="str">
        <f>IFERROR(SMALL($M$5:$M$8000,ROWS($M$5:M7958)),"")</f>
        <v/>
      </c>
      <c r="P7958" t="s">
        <v>2054</v>
      </c>
    </row>
    <row r="7959" spans="1:16" ht="14.4" customHeight="1" x14ac:dyDescent="0.25">
      <c r="A7959" t="s">
        <v>2054</v>
      </c>
      <c r="I7959" t="s">
        <v>1886</v>
      </c>
      <c r="J7959" t="s">
        <v>808</v>
      </c>
      <c r="K7959">
        <v>11825934</v>
      </c>
      <c r="L7959" s="286">
        <f>ROWS(K$5:K7959)</f>
        <v>7955</v>
      </c>
      <c r="M7959" s="286" t="str">
        <f>IF(I7959='5.1'!$E$5,TXM!L7959,"")</f>
        <v/>
      </c>
      <c r="N7959" t="str">
        <f>IFERROR(SMALL($M$5:$M$8000,ROWS($M$5:M7959)),"")</f>
        <v/>
      </c>
      <c r="P7959" t="s">
        <v>2054</v>
      </c>
    </row>
    <row r="7960" spans="1:16" ht="14.4" customHeight="1" x14ac:dyDescent="0.25">
      <c r="A7960" t="s">
        <v>2054</v>
      </c>
      <c r="I7960" t="s">
        <v>1886</v>
      </c>
      <c r="J7960" t="s">
        <v>1093</v>
      </c>
      <c r="K7960">
        <v>8354068</v>
      </c>
      <c r="L7960" s="286">
        <f>ROWS(K$5:K7960)</f>
        <v>7956</v>
      </c>
      <c r="M7960" s="286" t="str">
        <f>IF(I7960='5.1'!$E$5,TXM!L7960,"")</f>
        <v/>
      </c>
      <c r="N7960" t="str">
        <f>IFERROR(SMALL($M$5:$M$8000,ROWS($M$5:M7960)),"")</f>
        <v/>
      </c>
      <c r="P7960" t="s">
        <v>2054</v>
      </c>
    </row>
    <row r="7961" spans="1:16" ht="14.4" customHeight="1" x14ac:dyDescent="0.25">
      <c r="A7961" t="s">
        <v>2054</v>
      </c>
      <c r="I7961" t="s">
        <v>1886</v>
      </c>
      <c r="J7961" t="s">
        <v>1079</v>
      </c>
      <c r="K7961">
        <v>6028713</v>
      </c>
      <c r="L7961" s="286">
        <f>ROWS(K$5:K7961)</f>
        <v>7957</v>
      </c>
      <c r="M7961" s="286" t="str">
        <f>IF(I7961='5.1'!$E$5,TXM!L7961,"")</f>
        <v/>
      </c>
      <c r="N7961" t="str">
        <f>IFERROR(SMALL($M$5:$M$8000,ROWS($M$5:M7961)),"")</f>
        <v/>
      </c>
      <c r="P7961" t="s">
        <v>2054</v>
      </c>
    </row>
    <row r="7962" spans="1:16" ht="14.4" customHeight="1" x14ac:dyDescent="0.25">
      <c r="A7962" t="s">
        <v>2054</v>
      </c>
      <c r="I7962" t="s">
        <v>1886</v>
      </c>
      <c r="J7962" t="s">
        <v>1080</v>
      </c>
      <c r="K7962">
        <v>4640621</v>
      </c>
      <c r="L7962" s="286">
        <f>ROWS(K$5:K7962)</f>
        <v>7958</v>
      </c>
      <c r="M7962" s="286" t="str">
        <f>IF(I7962='5.1'!$E$5,TXM!L7962,"")</f>
        <v/>
      </c>
      <c r="N7962" t="str">
        <f>IFERROR(SMALL($M$5:$M$8000,ROWS($M$5:M7962)),"")</f>
        <v/>
      </c>
      <c r="P7962" t="s">
        <v>2054</v>
      </c>
    </row>
    <row r="7963" spans="1:16" ht="14.4" customHeight="1" x14ac:dyDescent="0.25">
      <c r="A7963" t="s">
        <v>2054</v>
      </c>
      <c r="I7963" t="s">
        <v>1886</v>
      </c>
      <c r="J7963" t="s">
        <v>818</v>
      </c>
      <c r="K7963">
        <v>3594556</v>
      </c>
      <c r="L7963" s="286">
        <f>ROWS(K$5:K7963)</f>
        <v>7959</v>
      </c>
      <c r="M7963" s="286" t="str">
        <f>IF(I7963='5.1'!$E$5,TXM!L7963,"")</f>
        <v/>
      </c>
      <c r="N7963" t="str">
        <f>IFERROR(SMALL($M$5:$M$8000,ROWS($M$5:M7963)),"")</f>
        <v/>
      </c>
      <c r="P7963" t="s">
        <v>2054</v>
      </c>
    </row>
    <row r="7964" spans="1:16" ht="14.4" customHeight="1" x14ac:dyDescent="0.25">
      <c r="A7964" t="s">
        <v>2054</v>
      </c>
      <c r="I7964" t="s">
        <v>1886</v>
      </c>
      <c r="J7964" t="s">
        <v>725</v>
      </c>
      <c r="K7964">
        <v>3467891</v>
      </c>
      <c r="L7964" s="286">
        <f>ROWS(K$5:K7964)</f>
        <v>7960</v>
      </c>
      <c r="M7964" s="286" t="str">
        <f>IF(I7964='5.1'!$E$5,TXM!L7964,"")</f>
        <v/>
      </c>
      <c r="N7964" t="str">
        <f>IFERROR(SMALL($M$5:$M$8000,ROWS($M$5:M7964)),"")</f>
        <v/>
      </c>
      <c r="P7964" t="s">
        <v>2054</v>
      </c>
    </row>
    <row r="7965" spans="1:16" ht="14.4" customHeight="1" x14ac:dyDescent="0.25">
      <c r="A7965" t="s">
        <v>2054</v>
      </c>
      <c r="I7965" t="s">
        <v>1886</v>
      </c>
      <c r="J7965" t="s">
        <v>810</v>
      </c>
      <c r="K7965">
        <v>2616888</v>
      </c>
      <c r="L7965" s="286">
        <f>ROWS(K$5:K7965)</f>
        <v>7961</v>
      </c>
      <c r="M7965" s="286" t="str">
        <f>IF(I7965='5.1'!$E$5,TXM!L7965,"")</f>
        <v/>
      </c>
      <c r="N7965" t="str">
        <f>IFERROR(SMALL($M$5:$M$8000,ROWS($M$5:M7965)),"")</f>
        <v/>
      </c>
      <c r="P7965" t="s">
        <v>2054</v>
      </c>
    </row>
    <row r="7966" spans="1:16" ht="14.4" customHeight="1" x14ac:dyDescent="0.25">
      <c r="A7966" t="s">
        <v>2054</v>
      </c>
      <c r="I7966" t="s">
        <v>1886</v>
      </c>
      <c r="J7966" t="s">
        <v>766</v>
      </c>
      <c r="K7966">
        <v>2355558</v>
      </c>
      <c r="L7966" s="286">
        <f>ROWS(K$5:K7966)</f>
        <v>7962</v>
      </c>
      <c r="M7966" s="286" t="str">
        <f>IF(I7966='5.1'!$E$5,TXM!L7966,"")</f>
        <v/>
      </c>
      <c r="N7966" t="str">
        <f>IFERROR(SMALL($M$5:$M$8000,ROWS($M$5:M7966)),"")</f>
        <v/>
      </c>
      <c r="P7966" t="s">
        <v>2054</v>
      </c>
    </row>
    <row r="7967" spans="1:16" ht="14.4" customHeight="1" x14ac:dyDescent="0.25">
      <c r="A7967" t="s">
        <v>2054</v>
      </c>
      <c r="I7967" t="s">
        <v>1886</v>
      </c>
      <c r="J7967" t="s">
        <v>1090</v>
      </c>
      <c r="K7967">
        <v>1955293</v>
      </c>
      <c r="L7967" s="286">
        <f>ROWS(K$5:K7967)</f>
        <v>7963</v>
      </c>
      <c r="M7967" s="286" t="str">
        <f>IF(I7967='5.1'!$E$5,TXM!L7967,"")</f>
        <v/>
      </c>
      <c r="N7967" t="str">
        <f>IFERROR(SMALL($M$5:$M$8000,ROWS($M$5:M7967)),"")</f>
        <v/>
      </c>
      <c r="P7967" t="s">
        <v>2054</v>
      </c>
    </row>
    <row r="7968" spans="1:16" ht="14.4" customHeight="1" x14ac:dyDescent="0.25">
      <c r="A7968" t="s">
        <v>2054</v>
      </c>
      <c r="I7968" t="s">
        <v>1886</v>
      </c>
      <c r="J7968" t="s">
        <v>784</v>
      </c>
      <c r="K7968">
        <v>1938826</v>
      </c>
      <c r="L7968" s="286">
        <f>ROWS(K$5:K7968)</f>
        <v>7964</v>
      </c>
      <c r="M7968" s="286" t="str">
        <f>IF(I7968='5.1'!$E$5,TXM!L7968,"")</f>
        <v/>
      </c>
      <c r="N7968" t="str">
        <f>IFERROR(SMALL($M$5:$M$8000,ROWS($M$5:M7968)),"")</f>
        <v/>
      </c>
      <c r="P7968" t="s">
        <v>2054</v>
      </c>
    </row>
    <row r="7969" spans="1:16" ht="14.4" customHeight="1" x14ac:dyDescent="0.25">
      <c r="A7969" t="s">
        <v>2054</v>
      </c>
      <c r="I7969" t="s">
        <v>1886</v>
      </c>
      <c r="J7969" t="s">
        <v>1097</v>
      </c>
      <c r="K7969">
        <v>1603529</v>
      </c>
      <c r="L7969" s="286">
        <f>ROWS(K$5:K7969)</f>
        <v>7965</v>
      </c>
      <c r="M7969" s="286" t="str">
        <f>IF(I7969='5.1'!$E$5,TXM!L7969,"")</f>
        <v/>
      </c>
      <c r="N7969" t="str">
        <f>IFERROR(SMALL($M$5:$M$8000,ROWS($M$5:M7969)),"")</f>
        <v/>
      </c>
      <c r="P7969" t="s">
        <v>2054</v>
      </c>
    </row>
    <row r="7970" spans="1:16" ht="14.4" customHeight="1" x14ac:dyDescent="0.25">
      <c r="A7970" t="s">
        <v>2054</v>
      </c>
      <c r="I7970" t="s">
        <v>1886</v>
      </c>
      <c r="J7970" t="s">
        <v>1086</v>
      </c>
      <c r="K7970">
        <v>1427368</v>
      </c>
      <c r="L7970" s="286">
        <f>ROWS(K$5:K7970)</f>
        <v>7966</v>
      </c>
      <c r="M7970" s="286" t="str">
        <f>IF(I7970='5.1'!$E$5,TXM!L7970,"")</f>
        <v/>
      </c>
      <c r="N7970" t="str">
        <f>IFERROR(SMALL($M$5:$M$8000,ROWS($M$5:M7970)),"")</f>
        <v/>
      </c>
      <c r="P7970" t="s">
        <v>2054</v>
      </c>
    </row>
    <row r="7971" spans="1:16" ht="14.4" customHeight="1" x14ac:dyDescent="0.25">
      <c r="A7971" t="s">
        <v>2054</v>
      </c>
      <c r="I7971" t="s">
        <v>1886</v>
      </c>
      <c r="J7971" t="s">
        <v>821</v>
      </c>
      <c r="K7971">
        <v>1423589</v>
      </c>
      <c r="L7971" s="286">
        <f>ROWS(K$5:K7971)</f>
        <v>7967</v>
      </c>
      <c r="M7971" s="286" t="str">
        <f>IF(I7971='5.1'!$E$5,TXM!L7971,"")</f>
        <v/>
      </c>
      <c r="N7971" t="str">
        <f>IFERROR(SMALL($M$5:$M$8000,ROWS($M$5:M7971)),"")</f>
        <v/>
      </c>
      <c r="P7971" t="s">
        <v>2054</v>
      </c>
    </row>
    <row r="7972" spans="1:16" ht="14.4" customHeight="1" x14ac:dyDescent="0.25">
      <c r="A7972" t="s">
        <v>2054</v>
      </c>
      <c r="I7972" t="s">
        <v>1886</v>
      </c>
      <c r="J7972" t="s">
        <v>1096</v>
      </c>
      <c r="K7972">
        <v>1322172</v>
      </c>
      <c r="L7972" s="286">
        <f>ROWS(K$5:K7972)</f>
        <v>7968</v>
      </c>
      <c r="M7972" s="286" t="str">
        <f>IF(I7972='5.1'!$E$5,TXM!L7972,"")</f>
        <v/>
      </c>
      <c r="N7972" t="str">
        <f>IFERROR(SMALL($M$5:$M$8000,ROWS($M$5:M7972)),"")</f>
        <v/>
      </c>
      <c r="P7972" t="s">
        <v>2054</v>
      </c>
    </row>
    <row r="7973" spans="1:16" ht="14.4" customHeight="1" x14ac:dyDescent="0.25">
      <c r="A7973" t="s">
        <v>2054</v>
      </c>
      <c r="I7973" t="s">
        <v>1886</v>
      </c>
      <c r="J7973" t="s">
        <v>804</v>
      </c>
      <c r="K7973">
        <v>1017421</v>
      </c>
      <c r="L7973" s="286">
        <f>ROWS(K$5:K7973)</f>
        <v>7969</v>
      </c>
      <c r="M7973" s="286" t="str">
        <f>IF(I7973='5.1'!$E$5,TXM!L7973,"")</f>
        <v/>
      </c>
      <c r="N7973" t="str">
        <f>IFERROR(SMALL($M$5:$M$8000,ROWS($M$5:M7973)),"")</f>
        <v/>
      </c>
      <c r="P7973" t="s">
        <v>2054</v>
      </c>
    </row>
    <row r="7974" spans="1:16" ht="14.4" customHeight="1" x14ac:dyDescent="0.25">
      <c r="A7974" t="s">
        <v>2054</v>
      </c>
      <c r="I7974" t="s">
        <v>1886</v>
      </c>
      <c r="J7974" t="s">
        <v>788</v>
      </c>
      <c r="K7974">
        <v>1007297</v>
      </c>
      <c r="L7974" s="286">
        <f>ROWS(K$5:K7974)</f>
        <v>7970</v>
      </c>
      <c r="M7974" s="286" t="str">
        <f>IF(I7974='5.1'!$E$5,TXM!L7974,"")</f>
        <v/>
      </c>
      <c r="N7974" t="str">
        <f>IFERROR(SMALL($M$5:$M$8000,ROWS($M$5:M7974)),"")</f>
        <v/>
      </c>
      <c r="P7974" t="s">
        <v>2054</v>
      </c>
    </row>
    <row r="7975" spans="1:16" ht="14.4" customHeight="1" x14ac:dyDescent="0.25">
      <c r="A7975" t="s">
        <v>2054</v>
      </c>
      <c r="I7975" t="s">
        <v>1886</v>
      </c>
      <c r="J7975" t="s">
        <v>113</v>
      </c>
      <c r="K7975">
        <v>970373</v>
      </c>
      <c r="L7975" s="286">
        <f>ROWS(K$5:K7975)</f>
        <v>7971</v>
      </c>
      <c r="M7975" s="286" t="str">
        <f>IF(I7975='5.1'!$E$5,TXM!L7975,"")</f>
        <v/>
      </c>
      <c r="N7975" t="str">
        <f>IFERROR(SMALL($M$5:$M$8000,ROWS($M$5:M7975)),"")</f>
        <v/>
      </c>
      <c r="P7975" t="s">
        <v>2054</v>
      </c>
    </row>
    <row r="7976" spans="1:16" ht="14.4" customHeight="1" x14ac:dyDescent="0.25">
      <c r="A7976" t="s">
        <v>2054</v>
      </c>
      <c r="I7976" t="s">
        <v>1886</v>
      </c>
      <c r="J7976" t="s">
        <v>705</v>
      </c>
      <c r="K7976">
        <v>655687</v>
      </c>
      <c r="L7976" s="286">
        <f>ROWS(K$5:K7976)</f>
        <v>7972</v>
      </c>
      <c r="M7976" s="286" t="str">
        <f>IF(I7976='5.1'!$E$5,TXM!L7976,"")</f>
        <v/>
      </c>
      <c r="N7976" t="str">
        <f>IFERROR(SMALL($M$5:$M$8000,ROWS($M$5:M7976)),"")</f>
        <v/>
      </c>
      <c r="P7976" t="s">
        <v>2054</v>
      </c>
    </row>
    <row r="7977" spans="1:16" ht="14.4" customHeight="1" x14ac:dyDescent="0.25">
      <c r="A7977" t="s">
        <v>2054</v>
      </c>
      <c r="I7977" t="s">
        <v>1886</v>
      </c>
      <c r="J7977" t="s">
        <v>119</v>
      </c>
      <c r="K7977">
        <v>379612</v>
      </c>
      <c r="L7977" s="286">
        <f>ROWS(K$5:K7977)</f>
        <v>7973</v>
      </c>
      <c r="M7977" s="286" t="str">
        <f>IF(I7977='5.1'!$E$5,TXM!L7977,"")</f>
        <v/>
      </c>
      <c r="N7977" t="str">
        <f>IFERROR(SMALL($M$5:$M$8000,ROWS($M$5:M7977)),"")</f>
        <v/>
      </c>
      <c r="P7977" t="s">
        <v>2054</v>
      </c>
    </row>
    <row r="7978" spans="1:16" ht="14.4" customHeight="1" x14ac:dyDescent="0.25">
      <c r="A7978" t="s">
        <v>2054</v>
      </c>
      <c r="I7978" t="s">
        <v>1886</v>
      </c>
      <c r="J7978" t="s">
        <v>1083</v>
      </c>
      <c r="K7978">
        <v>370103</v>
      </c>
      <c r="L7978" s="286">
        <f>ROWS(K$5:K7978)</f>
        <v>7974</v>
      </c>
      <c r="M7978" s="286" t="str">
        <f>IF(I7978='5.1'!$E$5,TXM!L7978,"")</f>
        <v/>
      </c>
      <c r="N7978" t="str">
        <f>IFERROR(SMALL($M$5:$M$8000,ROWS($M$5:M7978)),"")</f>
        <v/>
      </c>
      <c r="P7978" t="s">
        <v>2054</v>
      </c>
    </row>
    <row r="7979" spans="1:16" ht="14.4" customHeight="1" x14ac:dyDescent="0.25">
      <c r="A7979" t="s">
        <v>2054</v>
      </c>
      <c r="I7979" t="s">
        <v>1886</v>
      </c>
      <c r="J7979" t="s">
        <v>1087</v>
      </c>
      <c r="K7979">
        <v>349823</v>
      </c>
      <c r="L7979" s="286">
        <f>ROWS(K$5:K7979)</f>
        <v>7975</v>
      </c>
      <c r="M7979" s="286" t="str">
        <f>IF(I7979='5.1'!$E$5,TXM!L7979,"")</f>
        <v/>
      </c>
      <c r="N7979" t="str">
        <f>IFERROR(SMALL($M$5:$M$8000,ROWS($M$5:M7979)),"")</f>
        <v/>
      </c>
      <c r="P7979" t="s">
        <v>2054</v>
      </c>
    </row>
    <row r="7980" spans="1:16" ht="14.4" customHeight="1" x14ac:dyDescent="0.25">
      <c r="A7980" t="s">
        <v>2054</v>
      </c>
      <c r="I7980" t="s">
        <v>1886</v>
      </c>
      <c r="J7980" t="s">
        <v>802</v>
      </c>
      <c r="K7980">
        <v>300394</v>
      </c>
      <c r="L7980" s="286">
        <f>ROWS(K$5:K7980)</f>
        <v>7976</v>
      </c>
      <c r="M7980" s="286" t="str">
        <f>IF(I7980='5.1'!$E$5,TXM!L7980,"")</f>
        <v/>
      </c>
      <c r="N7980" t="str">
        <f>IFERROR(SMALL($M$5:$M$8000,ROWS($M$5:M7980)),"")</f>
        <v/>
      </c>
      <c r="P7980" t="s">
        <v>2054</v>
      </c>
    </row>
    <row r="7981" spans="1:16" ht="14.4" customHeight="1" x14ac:dyDescent="0.25">
      <c r="A7981" t="s">
        <v>2054</v>
      </c>
      <c r="I7981" t="s">
        <v>1886</v>
      </c>
      <c r="J7981" t="s">
        <v>774</v>
      </c>
      <c r="K7981">
        <v>255923</v>
      </c>
      <c r="L7981" s="286">
        <f>ROWS(K$5:K7981)</f>
        <v>7977</v>
      </c>
      <c r="M7981" s="286" t="str">
        <f>IF(I7981='5.1'!$E$5,TXM!L7981,"")</f>
        <v/>
      </c>
      <c r="N7981" t="str">
        <f>IFERROR(SMALL($M$5:$M$8000,ROWS($M$5:M7981)),"")</f>
        <v/>
      </c>
      <c r="P7981" t="s">
        <v>2054</v>
      </c>
    </row>
    <row r="7982" spans="1:16" ht="14.4" customHeight="1" x14ac:dyDescent="0.25">
      <c r="A7982" t="s">
        <v>2054</v>
      </c>
      <c r="I7982" t="s">
        <v>1886</v>
      </c>
      <c r="J7982" t="s">
        <v>790</v>
      </c>
      <c r="K7982">
        <v>248947</v>
      </c>
      <c r="L7982" s="286">
        <f>ROWS(K$5:K7982)</f>
        <v>7978</v>
      </c>
      <c r="M7982" s="286" t="str">
        <f>IF(I7982='5.1'!$E$5,TXM!L7982,"")</f>
        <v/>
      </c>
      <c r="N7982" t="str">
        <f>IFERROR(SMALL($M$5:$M$8000,ROWS($M$5:M7982)),"")</f>
        <v/>
      </c>
      <c r="P7982" t="s">
        <v>2054</v>
      </c>
    </row>
    <row r="7983" spans="1:16" ht="14.4" customHeight="1" x14ac:dyDescent="0.25">
      <c r="A7983" t="s">
        <v>2054</v>
      </c>
      <c r="I7983" t="s">
        <v>1886</v>
      </c>
      <c r="J7983" t="s">
        <v>776</v>
      </c>
      <c r="K7983">
        <v>227025</v>
      </c>
      <c r="L7983" s="286">
        <f>ROWS(K$5:K7983)</f>
        <v>7979</v>
      </c>
      <c r="M7983" s="286" t="str">
        <f>IF(I7983='5.1'!$E$5,TXM!L7983,"")</f>
        <v/>
      </c>
      <c r="N7983" t="str">
        <f>IFERROR(SMALL($M$5:$M$8000,ROWS($M$5:M7983)),"")</f>
        <v/>
      </c>
      <c r="P7983" t="s">
        <v>2054</v>
      </c>
    </row>
    <row r="7984" spans="1:16" ht="14.4" customHeight="1" x14ac:dyDescent="0.25">
      <c r="A7984" t="s">
        <v>2054</v>
      </c>
      <c r="I7984" t="s">
        <v>1886</v>
      </c>
      <c r="J7984" t="s">
        <v>782</v>
      </c>
      <c r="K7984">
        <v>198790</v>
      </c>
      <c r="L7984" s="286">
        <f>ROWS(K$5:K7984)</f>
        <v>7980</v>
      </c>
      <c r="M7984" s="286" t="str">
        <f>IF(I7984='5.1'!$E$5,TXM!L7984,"")</f>
        <v/>
      </c>
      <c r="N7984" t="str">
        <f>IFERROR(SMALL($M$5:$M$8000,ROWS($M$5:M7984)),"")</f>
        <v/>
      </c>
      <c r="P7984" t="s">
        <v>2054</v>
      </c>
    </row>
    <row r="7985" spans="1:16" ht="14.4" customHeight="1" x14ac:dyDescent="0.25">
      <c r="A7985" t="s">
        <v>2054</v>
      </c>
      <c r="I7985" t="s">
        <v>1886</v>
      </c>
      <c r="J7985" t="s">
        <v>102</v>
      </c>
      <c r="K7985">
        <v>189436</v>
      </c>
      <c r="L7985" s="286">
        <f>ROWS(K$5:K7985)</f>
        <v>7981</v>
      </c>
      <c r="M7985" s="286" t="str">
        <f>IF(I7985='5.1'!$E$5,TXM!L7985,"")</f>
        <v/>
      </c>
      <c r="N7985" t="str">
        <f>IFERROR(SMALL($M$5:$M$8000,ROWS($M$5:M7985)),"")</f>
        <v/>
      </c>
      <c r="P7985" t="s">
        <v>2054</v>
      </c>
    </row>
    <row r="7986" spans="1:16" ht="14.4" customHeight="1" x14ac:dyDescent="0.25">
      <c r="A7986" t="s">
        <v>2054</v>
      </c>
      <c r="I7986" t="s">
        <v>1886</v>
      </c>
      <c r="J7986" t="s">
        <v>1082</v>
      </c>
      <c r="K7986">
        <v>189076</v>
      </c>
      <c r="L7986" s="286">
        <f>ROWS(K$5:K7986)</f>
        <v>7982</v>
      </c>
      <c r="M7986" s="286" t="str">
        <f>IF(I7986='5.1'!$E$5,TXM!L7986,"")</f>
        <v/>
      </c>
      <c r="N7986" t="str">
        <f>IFERROR(SMALL($M$5:$M$8000,ROWS($M$5:M7986)),"")</f>
        <v/>
      </c>
      <c r="P7986" t="s">
        <v>2054</v>
      </c>
    </row>
    <row r="7987" spans="1:16" ht="14.4" customHeight="1" x14ac:dyDescent="0.25">
      <c r="A7987" t="s">
        <v>2054</v>
      </c>
      <c r="I7987" t="s">
        <v>1886</v>
      </c>
      <c r="J7987" t="s">
        <v>1078</v>
      </c>
      <c r="K7987">
        <v>157581</v>
      </c>
      <c r="L7987" s="286">
        <f>ROWS(K$5:K7987)</f>
        <v>7983</v>
      </c>
      <c r="M7987" s="286" t="str">
        <f>IF(I7987='5.1'!$E$5,TXM!L7987,"")</f>
        <v/>
      </c>
      <c r="N7987" t="str">
        <f>IFERROR(SMALL($M$5:$M$8000,ROWS($M$5:M7987)),"")</f>
        <v/>
      </c>
      <c r="P7987" t="s">
        <v>2054</v>
      </c>
    </row>
    <row r="7988" spans="1:16" ht="14.4" customHeight="1" x14ac:dyDescent="0.25">
      <c r="A7988" t="s">
        <v>2054</v>
      </c>
      <c r="I7988" t="s">
        <v>1886</v>
      </c>
      <c r="J7988" t="s">
        <v>1081</v>
      </c>
      <c r="K7988">
        <v>157035</v>
      </c>
      <c r="L7988" s="286">
        <f>ROWS(K$5:K7988)</f>
        <v>7984</v>
      </c>
      <c r="M7988" s="286" t="str">
        <f>IF(I7988='5.1'!$E$5,TXM!L7988,"")</f>
        <v/>
      </c>
      <c r="N7988" t="str">
        <f>IFERROR(SMALL($M$5:$M$8000,ROWS($M$5:M7988)),"")</f>
        <v/>
      </c>
      <c r="P7988" t="s">
        <v>2054</v>
      </c>
    </row>
    <row r="7989" spans="1:16" ht="14.4" customHeight="1" x14ac:dyDescent="0.25">
      <c r="A7989" t="s">
        <v>2054</v>
      </c>
      <c r="I7989" t="s">
        <v>1886</v>
      </c>
      <c r="J7989" t="s">
        <v>110</v>
      </c>
      <c r="K7989">
        <v>129118</v>
      </c>
      <c r="L7989" s="286">
        <f>ROWS(K$5:K7989)</f>
        <v>7985</v>
      </c>
      <c r="M7989" s="286" t="str">
        <f>IF(I7989='5.1'!$E$5,TXM!L7989,"")</f>
        <v/>
      </c>
      <c r="N7989" t="str">
        <f>IFERROR(SMALL($M$5:$M$8000,ROWS($M$5:M7989)),"")</f>
        <v/>
      </c>
      <c r="P7989" t="s">
        <v>2054</v>
      </c>
    </row>
    <row r="7990" spans="1:16" ht="14.4" customHeight="1" x14ac:dyDescent="0.25">
      <c r="A7990" t="s">
        <v>2054</v>
      </c>
      <c r="I7990" t="s">
        <v>1886</v>
      </c>
      <c r="J7990" t="s">
        <v>764</v>
      </c>
      <c r="K7990">
        <v>113128</v>
      </c>
      <c r="L7990" s="286">
        <f>ROWS(K$5:K7990)</f>
        <v>7986</v>
      </c>
      <c r="M7990" s="286" t="str">
        <f>IF(I7990='5.1'!$E$5,TXM!L7990,"")</f>
        <v/>
      </c>
      <c r="N7990" t="str">
        <f>IFERROR(SMALL($M$5:$M$8000,ROWS($M$5:M7990)),"")</f>
        <v/>
      </c>
      <c r="P7990" t="s">
        <v>2054</v>
      </c>
    </row>
    <row r="7991" spans="1:16" ht="14.4" customHeight="1" x14ac:dyDescent="0.25">
      <c r="A7991" t="s">
        <v>2054</v>
      </c>
      <c r="I7991" t="s">
        <v>1886</v>
      </c>
      <c r="J7991" t="s">
        <v>997</v>
      </c>
      <c r="K7991">
        <v>104764</v>
      </c>
      <c r="L7991" s="286">
        <f>ROWS(K$5:K7991)</f>
        <v>7987</v>
      </c>
      <c r="M7991" s="286" t="str">
        <f>IF(I7991='5.1'!$E$5,TXM!L7991,"")</f>
        <v/>
      </c>
      <c r="N7991" t="str">
        <f>IFERROR(SMALL($M$5:$M$8000,ROWS($M$5:M7991)),"")</f>
        <v/>
      </c>
      <c r="P7991" t="s">
        <v>2054</v>
      </c>
    </row>
    <row r="7992" spans="1:16" ht="14.4" customHeight="1" x14ac:dyDescent="0.25">
      <c r="A7992" t="s">
        <v>2054</v>
      </c>
      <c r="I7992" t="s">
        <v>1886</v>
      </c>
      <c r="J7992" t="s">
        <v>719</v>
      </c>
      <c r="K7992">
        <v>93450</v>
      </c>
      <c r="L7992" s="286">
        <f>ROWS(K$5:K7992)</f>
        <v>7988</v>
      </c>
      <c r="M7992" s="286" t="str">
        <f>IF(I7992='5.1'!$E$5,TXM!L7992,"")</f>
        <v/>
      </c>
      <c r="N7992" t="str">
        <f>IFERROR(SMALL($M$5:$M$8000,ROWS($M$5:M7992)),"")</f>
        <v/>
      </c>
      <c r="P7992" t="s">
        <v>2054</v>
      </c>
    </row>
    <row r="7993" spans="1:16" ht="14.4" customHeight="1" x14ac:dyDescent="0.25">
      <c r="A7993" t="s">
        <v>2054</v>
      </c>
      <c r="I7993" t="s">
        <v>1886</v>
      </c>
      <c r="J7993" t="s">
        <v>715</v>
      </c>
      <c r="K7993">
        <v>83270</v>
      </c>
      <c r="L7993" s="286">
        <f>ROWS(K$5:K7993)</f>
        <v>7989</v>
      </c>
      <c r="M7993" s="286" t="str">
        <f>IF(I7993='5.1'!$E$5,TXM!L7993,"")</f>
        <v/>
      </c>
      <c r="N7993" t="str">
        <f>IFERROR(SMALL($M$5:$M$8000,ROWS($M$5:M7993)),"")</f>
        <v/>
      </c>
      <c r="P7993" t="s">
        <v>2054</v>
      </c>
    </row>
    <row r="7994" spans="1:16" ht="14.4" customHeight="1" x14ac:dyDescent="0.25">
      <c r="A7994" t="s">
        <v>2054</v>
      </c>
      <c r="I7994" t="s">
        <v>1886</v>
      </c>
      <c r="J7994" t="s">
        <v>746</v>
      </c>
      <c r="K7994">
        <v>81847</v>
      </c>
      <c r="L7994" s="286">
        <f>ROWS(K$5:K7994)</f>
        <v>7990</v>
      </c>
      <c r="M7994" s="286" t="str">
        <f>IF(I7994='5.1'!$E$5,TXM!L7994,"")</f>
        <v/>
      </c>
      <c r="N7994" t="str">
        <f>IFERROR(SMALL($M$5:$M$8000,ROWS($M$5:M7994)),"")</f>
        <v/>
      </c>
      <c r="P7994" t="s">
        <v>2054</v>
      </c>
    </row>
    <row r="7995" spans="1:16" ht="14.4" customHeight="1" x14ac:dyDescent="0.25">
      <c r="A7995" t="s">
        <v>2054</v>
      </c>
      <c r="I7995" t="s">
        <v>1886</v>
      </c>
      <c r="J7995" t="s">
        <v>812</v>
      </c>
      <c r="K7995">
        <v>79314</v>
      </c>
      <c r="L7995" s="286">
        <f>ROWS(K$5:K7995)</f>
        <v>7991</v>
      </c>
      <c r="M7995" s="286" t="str">
        <f>IF(I7995='5.1'!$E$5,TXM!L7995,"")</f>
        <v/>
      </c>
      <c r="N7995" t="str">
        <f>IFERROR(SMALL($M$5:$M$8000,ROWS($M$5:M7995)),"")</f>
        <v/>
      </c>
      <c r="P7995" t="s">
        <v>2054</v>
      </c>
    </row>
    <row r="7996" spans="1:16" ht="14.4" customHeight="1" x14ac:dyDescent="0.25">
      <c r="A7996" t="s">
        <v>2054</v>
      </c>
      <c r="I7996" t="s">
        <v>1886</v>
      </c>
      <c r="J7996" t="s">
        <v>109</v>
      </c>
      <c r="K7996">
        <v>54201</v>
      </c>
      <c r="L7996" s="286">
        <f>ROWS(K$5:K7996)</f>
        <v>7992</v>
      </c>
      <c r="M7996" s="286" t="str">
        <f>IF(I7996='5.1'!$E$5,TXM!L7996,"")</f>
        <v/>
      </c>
      <c r="N7996" t="str">
        <f>IFERROR(SMALL($M$5:$M$8000,ROWS($M$5:M7996)),"")</f>
        <v/>
      </c>
      <c r="P7996" t="s">
        <v>2054</v>
      </c>
    </row>
    <row r="7997" spans="1:16" ht="14.4" customHeight="1" x14ac:dyDescent="0.25">
      <c r="A7997" t="s">
        <v>2054</v>
      </c>
      <c r="I7997" t="s">
        <v>1886</v>
      </c>
      <c r="J7997" t="s">
        <v>723</v>
      </c>
      <c r="K7997">
        <v>48052</v>
      </c>
      <c r="L7997" s="286">
        <f>ROWS(K$5:K7997)</f>
        <v>7993</v>
      </c>
      <c r="M7997" s="286" t="str">
        <f>IF(I7997='5.1'!$E$5,TXM!L7997,"")</f>
        <v/>
      </c>
      <c r="N7997" t="str">
        <f>IFERROR(SMALL($M$5:$M$8000,ROWS($M$5:M7997)),"")</f>
        <v/>
      </c>
      <c r="P7997" t="s">
        <v>2054</v>
      </c>
    </row>
    <row r="7998" spans="1:16" ht="14.4" customHeight="1" x14ac:dyDescent="0.25">
      <c r="A7998" t="s">
        <v>2054</v>
      </c>
      <c r="I7998" t="s">
        <v>1886</v>
      </c>
      <c r="J7998" t="s">
        <v>752</v>
      </c>
      <c r="K7998">
        <v>47907</v>
      </c>
      <c r="L7998" s="286">
        <f>ROWS(K$5:K7998)</f>
        <v>7994</v>
      </c>
      <c r="M7998" s="286" t="str">
        <f>IF(I7998='5.1'!$E$5,TXM!L7998,"")</f>
        <v/>
      </c>
      <c r="N7998" t="str">
        <f>IFERROR(SMALL($M$5:$M$8000,ROWS($M$5:M7998)),"")</f>
        <v/>
      </c>
      <c r="P7998" t="s">
        <v>2054</v>
      </c>
    </row>
    <row r="7999" spans="1:16" ht="14.4" customHeight="1" x14ac:dyDescent="0.25">
      <c r="A7999" t="s">
        <v>2054</v>
      </c>
      <c r="I7999" t="s">
        <v>1886</v>
      </c>
      <c r="J7999" t="s">
        <v>754</v>
      </c>
      <c r="K7999">
        <v>44098</v>
      </c>
      <c r="L7999" s="286">
        <f>ROWS(K$5:K7999)</f>
        <v>7995</v>
      </c>
      <c r="M7999" s="286" t="str">
        <f>IF(I7999='5.1'!$E$5,TXM!L7999,"")</f>
        <v/>
      </c>
      <c r="N7999" t="str">
        <f>IFERROR(SMALL($M$5:$M$8000,ROWS($M$5:M7999)),"")</f>
        <v/>
      </c>
      <c r="P7999" t="s">
        <v>2054</v>
      </c>
    </row>
    <row r="8000" spans="1:16" ht="14.4" customHeight="1" x14ac:dyDescent="0.25">
      <c r="A8000" t="s">
        <v>2054</v>
      </c>
      <c r="I8000" t="s">
        <v>1886</v>
      </c>
      <c r="J8000" t="s">
        <v>711</v>
      </c>
      <c r="K8000">
        <v>40768</v>
      </c>
      <c r="L8000" s="286">
        <f>ROWS(K$5:K8000)</f>
        <v>7996</v>
      </c>
      <c r="M8000" s="286" t="str">
        <f>IF(I8000='5.1'!$E$5,TXM!L8000,"")</f>
        <v/>
      </c>
      <c r="N8000" t="str">
        <f>IFERROR(SMALL($M$5:$M$8000,ROWS($M$5:M8000)),"")</f>
        <v/>
      </c>
      <c r="P8000" t="s">
        <v>2054</v>
      </c>
    </row>
    <row r="8001" spans="1:16" ht="14.4" customHeight="1" x14ac:dyDescent="0.25">
      <c r="A8001" t="s">
        <v>2054</v>
      </c>
      <c r="I8001" t="s">
        <v>1886</v>
      </c>
      <c r="J8001" t="s">
        <v>768</v>
      </c>
      <c r="K8001">
        <v>38446</v>
      </c>
      <c r="L8001" s="286">
        <f>ROWS(K$5:K8001)</f>
        <v>7997</v>
      </c>
      <c r="M8001" s="286" t="str">
        <f>IF(I8001='5.1'!$E$5,TXM!L8001,"")</f>
        <v/>
      </c>
      <c r="N8001" t="str">
        <f>IFERROR(SMALL($M$5:$M$8000,ROWS($M$5:M8001)),"")</f>
        <v/>
      </c>
      <c r="P8001" t="s">
        <v>2054</v>
      </c>
    </row>
    <row r="8002" spans="1:16" ht="14.4" customHeight="1" x14ac:dyDescent="0.25">
      <c r="A8002" t="s">
        <v>2054</v>
      </c>
      <c r="I8002" t="s">
        <v>1886</v>
      </c>
      <c r="J8002" t="s">
        <v>814</v>
      </c>
      <c r="K8002">
        <v>38288</v>
      </c>
      <c r="L8002" s="286">
        <f>ROWS(K$5:K8002)</f>
        <v>7998</v>
      </c>
      <c r="M8002" s="286" t="str">
        <f>IF(I8002='5.1'!$E$5,TXM!L8002,"")</f>
        <v/>
      </c>
      <c r="N8002" t="str">
        <f>IFERROR(SMALL($M$5:$M$8000,ROWS($M$5:M8002)),"")</f>
        <v/>
      </c>
      <c r="P8002" t="s">
        <v>2054</v>
      </c>
    </row>
    <row r="8003" spans="1:16" ht="14.4" customHeight="1" x14ac:dyDescent="0.25">
      <c r="A8003" t="s">
        <v>2054</v>
      </c>
      <c r="I8003" t="s">
        <v>1886</v>
      </c>
      <c r="J8003" t="s">
        <v>727</v>
      </c>
      <c r="K8003">
        <v>37226</v>
      </c>
      <c r="L8003" s="286">
        <f>ROWS(K$5:K8003)</f>
        <v>7999</v>
      </c>
      <c r="M8003" s="286" t="str">
        <f>IF(I8003='5.1'!$E$5,TXM!L8003,"")</f>
        <v/>
      </c>
      <c r="N8003" t="str">
        <f>IFERROR(SMALL($M$5:$M$8000,ROWS($M$5:M8003)),"")</f>
        <v/>
      </c>
      <c r="P8003" t="s">
        <v>2054</v>
      </c>
    </row>
    <row r="8004" spans="1:16" ht="14.4" customHeight="1" x14ac:dyDescent="0.25">
      <c r="A8004" t="s">
        <v>2054</v>
      </c>
      <c r="I8004" t="s">
        <v>1886</v>
      </c>
      <c r="J8004" t="s">
        <v>772</v>
      </c>
      <c r="K8004">
        <v>22444</v>
      </c>
      <c r="L8004" s="286">
        <f>ROWS(K$5:K8004)</f>
        <v>8000</v>
      </c>
      <c r="M8004" s="286" t="str">
        <f>IF(I8004='5.1'!$E$5,TXM!L8004,"")</f>
        <v/>
      </c>
      <c r="N8004" t="str">
        <f>IFERROR(SMALL($M$5:$M$8000,ROWS($M$5:M8004)),"")</f>
        <v/>
      </c>
      <c r="P8004" t="s">
        <v>2054</v>
      </c>
    </row>
    <row r="8005" spans="1:16" ht="14.4" customHeight="1" x14ac:dyDescent="0.25">
      <c r="A8005" t="s">
        <v>2054</v>
      </c>
      <c r="I8005" t="s">
        <v>1886</v>
      </c>
      <c r="J8005" t="s">
        <v>717</v>
      </c>
      <c r="K8005">
        <v>20200</v>
      </c>
      <c r="L8005" s="286">
        <f>ROWS(K$5:K8005)</f>
        <v>8001</v>
      </c>
      <c r="M8005" s="286" t="str">
        <f>IF(I8005='5.1'!$E$5,TXM!L8005,"")</f>
        <v/>
      </c>
      <c r="N8005" t="str">
        <f>IFERROR(SMALL($M$5:$M$8000,ROWS($M$5:M8005)),"")</f>
        <v/>
      </c>
      <c r="P8005" t="s">
        <v>2054</v>
      </c>
    </row>
    <row r="8006" spans="1:16" ht="14.4" customHeight="1" x14ac:dyDescent="0.25">
      <c r="A8006" t="s">
        <v>2054</v>
      </c>
      <c r="I8006" t="s">
        <v>1886</v>
      </c>
      <c r="J8006" t="s">
        <v>786</v>
      </c>
      <c r="K8006">
        <v>18654</v>
      </c>
      <c r="L8006" s="286">
        <f>ROWS(K$5:K8006)</f>
        <v>8002</v>
      </c>
      <c r="M8006" s="286" t="str">
        <f>IF(I8006='5.1'!$E$5,TXM!L8006,"")</f>
        <v/>
      </c>
      <c r="N8006" t="str">
        <f>IFERROR(SMALL($M$5:$M$8000,ROWS($M$5:M8006)),"")</f>
        <v/>
      </c>
      <c r="P8006" t="s">
        <v>2054</v>
      </c>
    </row>
    <row r="8007" spans="1:16" ht="14.4" customHeight="1" x14ac:dyDescent="0.25">
      <c r="A8007" t="s">
        <v>2054</v>
      </c>
      <c r="I8007" t="s">
        <v>1886</v>
      </c>
      <c r="J8007" t="s">
        <v>800</v>
      </c>
      <c r="K8007">
        <v>11964</v>
      </c>
      <c r="L8007" s="286">
        <f>ROWS(K$5:K8007)</f>
        <v>8003</v>
      </c>
      <c r="M8007" s="286" t="str">
        <f>IF(I8007='5.1'!$E$5,TXM!L8007,"")</f>
        <v/>
      </c>
      <c r="N8007" t="str">
        <f>IFERROR(SMALL($M$5:$M$8000,ROWS($M$5:M8007)),"")</f>
        <v/>
      </c>
      <c r="P8007" t="s">
        <v>2054</v>
      </c>
    </row>
    <row r="8008" spans="1:16" ht="14.4" customHeight="1" x14ac:dyDescent="0.25">
      <c r="A8008" t="s">
        <v>2054</v>
      </c>
      <c r="I8008" t="s">
        <v>1886</v>
      </c>
      <c r="J8008" t="s">
        <v>1076</v>
      </c>
      <c r="K8008">
        <v>10567</v>
      </c>
      <c r="L8008" s="286">
        <f>ROWS(K$5:K8008)</f>
        <v>8004</v>
      </c>
      <c r="M8008" s="286" t="str">
        <f>IF(I8008='5.1'!$E$5,TXM!L8008,"")</f>
        <v/>
      </c>
      <c r="N8008" t="str">
        <f>IFERROR(SMALL($M$5:$M$8000,ROWS($M$5:M8008)),"")</f>
        <v/>
      </c>
      <c r="P8008" t="s">
        <v>2054</v>
      </c>
    </row>
    <row r="8009" spans="1:16" ht="14.4" customHeight="1" x14ac:dyDescent="0.25">
      <c r="A8009" t="s">
        <v>2054</v>
      </c>
      <c r="I8009" t="s">
        <v>1886</v>
      </c>
      <c r="J8009" t="s">
        <v>742</v>
      </c>
      <c r="K8009">
        <v>8533</v>
      </c>
      <c r="L8009" s="286">
        <f>ROWS(K$5:K8009)</f>
        <v>8005</v>
      </c>
      <c r="M8009" s="286" t="str">
        <f>IF(I8009='5.1'!$E$5,TXM!L8009,"")</f>
        <v/>
      </c>
      <c r="N8009" t="str">
        <f>IFERROR(SMALL($M$5:$M$8000,ROWS($M$5:M8009)),"")</f>
        <v/>
      </c>
      <c r="P8009" t="s">
        <v>2054</v>
      </c>
    </row>
    <row r="8010" spans="1:16" ht="14.4" customHeight="1" x14ac:dyDescent="0.25">
      <c r="A8010" t="s">
        <v>2054</v>
      </c>
      <c r="I8010" t="s">
        <v>1886</v>
      </c>
      <c r="J8010" t="s">
        <v>823</v>
      </c>
      <c r="K8010">
        <v>8329</v>
      </c>
      <c r="L8010" s="286">
        <f>ROWS(K$5:K8010)</f>
        <v>8006</v>
      </c>
      <c r="M8010" s="286" t="str">
        <f>IF(I8010='5.1'!$E$5,TXM!L8010,"")</f>
        <v/>
      </c>
      <c r="N8010" t="str">
        <f>IFERROR(SMALL($M$5:$M$8000,ROWS($M$5:M8010)),"")</f>
        <v/>
      </c>
      <c r="P8010" t="s">
        <v>2054</v>
      </c>
    </row>
    <row r="8011" spans="1:16" ht="14.4" customHeight="1" x14ac:dyDescent="0.25">
      <c r="A8011" t="s">
        <v>2054</v>
      </c>
      <c r="I8011" t="s">
        <v>1886</v>
      </c>
      <c r="J8011" t="s">
        <v>1092</v>
      </c>
      <c r="K8011">
        <v>7545</v>
      </c>
      <c r="L8011" s="286">
        <f>ROWS(K$5:K8011)</f>
        <v>8007</v>
      </c>
      <c r="M8011" s="286" t="str">
        <f>IF(I8011='5.1'!$E$5,TXM!L8011,"")</f>
        <v/>
      </c>
      <c r="N8011" t="str">
        <f>IFERROR(SMALL($M$5:$M$8000,ROWS($M$5:M8011)),"")</f>
        <v/>
      </c>
      <c r="P8011" t="s">
        <v>2054</v>
      </c>
    </row>
    <row r="8012" spans="1:16" ht="14.4" customHeight="1" x14ac:dyDescent="0.25">
      <c r="A8012" t="s">
        <v>2054</v>
      </c>
      <c r="I8012" t="s">
        <v>1886</v>
      </c>
      <c r="J8012" t="s">
        <v>748</v>
      </c>
      <c r="K8012">
        <v>5361</v>
      </c>
      <c r="L8012" s="286">
        <f>ROWS(K$5:K8012)</f>
        <v>8008</v>
      </c>
      <c r="M8012" s="286" t="str">
        <f>IF(I8012='5.1'!$E$5,TXM!L8012,"")</f>
        <v/>
      </c>
      <c r="N8012" t="str">
        <f>IFERROR(SMALL($M$5:$M$8000,ROWS($M$5:M8012)),"")</f>
        <v/>
      </c>
      <c r="P8012" t="s">
        <v>2054</v>
      </c>
    </row>
    <row r="8013" spans="1:16" ht="14.4" customHeight="1" x14ac:dyDescent="0.25">
      <c r="A8013" t="s">
        <v>2054</v>
      </c>
      <c r="I8013" t="s">
        <v>1886</v>
      </c>
      <c r="J8013" t="s">
        <v>796</v>
      </c>
      <c r="K8013">
        <v>3195</v>
      </c>
      <c r="L8013" s="286">
        <f>ROWS(K$5:K8013)</f>
        <v>8009</v>
      </c>
      <c r="M8013" s="286" t="str">
        <f>IF(I8013='5.1'!$E$5,TXM!L8013,"")</f>
        <v/>
      </c>
      <c r="N8013" t="str">
        <f>IFERROR(SMALL($M$5:$M$8000,ROWS($M$5:M8013)),"")</f>
        <v/>
      </c>
      <c r="P8013" t="s">
        <v>2054</v>
      </c>
    </row>
    <row r="8014" spans="1:16" ht="14.4" customHeight="1" x14ac:dyDescent="0.25">
      <c r="A8014" t="s">
        <v>2054</v>
      </c>
      <c r="I8014" t="s">
        <v>1886</v>
      </c>
      <c r="J8014" t="s">
        <v>1094</v>
      </c>
      <c r="K8014">
        <v>2655</v>
      </c>
      <c r="L8014" s="286">
        <f>ROWS(K$5:K8014)</f>
        <v>8010</v>
      </c>
      <c r="M8014" s="286" t="str">
        <f>IF(I8014='5.1'!$E$5,TXM!L8014,"")</f>
        <v/>
      </c>
      <c r="N8014" t="str">
        <f>IFERROR(SMALL($M$5:$M$8000,ROWS($M$5:M8014)),"")</f>
        <v/>
      </c>
      <c r="P8014" t="s">
        <v>2054</v>
      </c>
    </row>
    <row r="8015" spans="1:16" ht="14.4" customHeight="1" x14ac:dyDescent="0.25">
      <c r="A8015" t="s">
        <v>2054</v>
      </c>
      <c r="I8015" t="s">
        <v>1886</v>
      </c>
      <c r="J8015" t="s">
        <v>1084</v>
      </c>
      <c r="K8015">
        <v>2644</v>
      </c>
      <c r="L8015" s="286">
        <f>ROWS(K$5:K8015)</f>
        <v>8011</v>
      </c>
      <c r="M8015" s="286" t="str">
        <f>IF(I8015='5.1'!$E$5,TXM!L8015,"")</f>
        <v/>
      </c>
      <c r="N8015" t="str">
        <f>IFERROR(SMALL($M$5:$M$8000,ROWS($M$5:M8015)),"")</f>
        <v/>
      </c>
      <c r="P8015" t="s">
        <v>2054</v>
      </c>
    </row>
    <row r="8016" spans="1:16" ht="14.4" customHeight="1" x14ac:dyDescent="0.25">
      <c r="A8016" t="s">
        <v>2054</v>
      </c>
      <c r="I8016" t="s">
        <v>1886</v>
      </c>
      <c r="J8016" t="s">
        <v>107</v>
      </c>
      <c r="K8016">
        <v>2623</v>
      </c>
      <c r="L8016" s="286">
        <f>ROWS(K$5:K8016)</f>
        <v>8012</v>
      </c>
      <c r="M8016" s="286" t="str">
        <f>IF(I8016='5.1'!$E$5,TXM!L8016,"")</f>
        <v/>
      </c>
      <c r="N8016" t="str">
        <f>IFERROR(SMALL($M$5:$M$8000,ROWS($M$5:M8016)),"")</f>
        <v/>
      </c>
      <c r="P8016" t="s">
        <v>2054</v>
      </c>
    </row>
    <row r="8017" spans="1:16" ht="14.4" customHeight="1" x14ac:dyDescent="0.25">
      <c r="A8017" t="s">
        <v>2054</v>
      </c>
      <c r="I8017" t="s">
        <v>1886</v>
      </c>
      <c r="J8017" t="s">
        <v>1091</v>
      </c>
      <c r="K8017">
        <v>2195</v>
      </c>
      <c r="L8017" s="286">
        <f>ROWS(K$5:K8017)</f>
        <v>8013</v>
      </c>
      <c r="M8017" s="286" t="str">
        <f>IF(I8017='5.1'!$E$5,TXM!L8017,"")</f>
        <v/>
      </c>
      <c r="N8017" t="str">
        <f>IFERROR(SMALL($M$5:$M$8000,ROWS($M$5:M8017)),"")</f>
        <v/>
      </c>
      <c r="P8017" t="s">
        <v>2054</v>
      </c>
    </row>
    <row r="8018" spans="1:16" ht="14.4" customHeight="1" x14ac:dyDescent="0.25">
      <c r="A8018" t="s">
        <v>2054</v>
      </c>
      <c r="I8018" t="s">
        <v>1886</v>
      </c>
      <c r="J8018" t="s">
        <v>116</v>
      </c>
      <c r="K8018">
        <v>1971</v>
      </c>
      <c r="L8018" s="286">
        <f>ROWS(K$5:K8018)</f>
        <v>8014</v>
      </c>
      <c r="M8018" s="286" t="str">
        <f>IF(I8018='5.1'!$E$5,TXM!L8018,"")</f>
        <v/>
      </c>
      <c r="N8018" t="str">
        <f>IFERROR(SMALL($M$5:$M$8000,ROWS($M$5:M8018)),"")</f>
        <v/>
      </c>
      <c r="P8018" t="s">
        <v>2054</v>
      </c>
    </row>
    <row r="8019" spans="1:16" ht="14.4" customHeight="1" x14ac:dyDescent="0.25">
      <c r="A8019" t="s">
        <v>2054</v>
      </c>
      <c r="I8019" t="s">
        <v>1886</v>
      </c>
      <c r="J8019" t="s">
        <v>770</v>
      </c>
      <c r="K8019">
        <v>1849</v>
      </c>
      <c r="L8019" s="286">
        <f>ROWS(K$5:K8019)</f>
        <v>8015</v>
      </c>
      <c r="M8019" s="286" t="str">
        <f>IF(I8019='5.1'!$E$5,TXM!L8019,"")</f>
        <v/>
      </c>
      <c r="N8019" t="str">
        <f>IFERROR(SMALL($M$5:$M$8000,ROWS($M$5:M8019)),"")</f>
        <v/>
      </c>
      <c r="P8019" t="s">
        <v>2054</v>
      </c>
    </row>
    <row r="8020" spans="1:16" ht="14.4" customHeight="1" x14ac:dyDescent="0.25">
      <c r="A8020" t="s">
        <v>2054</v>
      </c>
      <c r="I8020" t="s">
        <v>1886</v>
      </c>
      <c r="J8020" t="s">
        <v>707</v>
      </c>
      <c r="K8020">
        <v>1648</v>
      </c>
      <c r="L8020" s="286">
        <f>ROWS(K$5:K8020)</f>
        <v>8016</v>
      </c>
      <c r="M8020" s="286" t="str">
        <f>IF(I8020='5.1'!$E$5,TXM!L8020,"")</f>
        <v/>
      </c>
      <c r="N8020" t="str">
        <f>IFERROR(SMALL($M$5:$M$8000,ROWS($M$5:M8020)),"")</f>
        <v/>
      </c>
      <c r="P8020" t="s">
        <v>2054</v>
      </c>
    </row>
    <row r="8021" spans="1:16" ht="14.4" customHeight="1" x14ac:dyDescent="0.25">
      <c r="A8021" t="s">
        <v>2054</v>
      </c>
      <c r="I8021" t="s">
        <v>1886</v>
      </c>
      <c r="J8021" t="s">
        <v>1089</v>
      </c>
      <c r="K8021">
        <v>1460</v>
      </c>
      <c r="L8021" s="286">
        <f>ROWS(K$5:K8021)</f>
        <v>8017</v>
      </c>
      <c r="M8021" s="286" t="str">
        <f>IF(I8021='5.1'!$E$5,TXM!L8021,"")</f>
        <v/>
      </c>
      <c r="N8021" t="str">
        <f>IFERROR(SMALL($M$5:$M$8000,ROWS($M$5:M8021)),"")</f>
        <v/>
      </c>
      <c r="P8021" t="s">
        <v>2054</v>
      </c>
    </row>
    <row r="8022" spans="1:16" ht="14.4" customHeight="1" x14ac:dyDescent="0.25">
      <c r="A8022" t="s">
        <v>2054</v>
      </c>
      <c r="I8022" t="s">
        <v>1886</v>
      </c>
      <c r="J8022" t="s">
        <v>709</v>
      </c>
      <c r="K8022">
        <v>1303</v>
      </c>
      <c r="L8022" s="286">
        <f>ROWS(K$5:K8022)</f>
        <v>8018</v>
      </c>
      <c r="M8022" s="286" t="str">
        <f>IF(I8022='5.1'!$E$5,TXM!L8022,"")</f>
        <v/>
      </c>
      <c r="N8022" t="str">
        <f>IFERROR(SMALL($M$5:$M$8000,ROWS($M$5:M8022)),"")</f>
        <v/>
      </c>
      <c r="P8022" t="s">
        <v>2054</v>
      </c>
    </row>
    <row r="8023" spans="1:16" ht="14.4" customHeight="1" x14ac:dyDescent="0.25">
      <c r="A8023" t="s">
        <v>2054</v>
      </c>
      <c r="I8023" t="s">
        <v>1886</v>
      </c>
      <c r="J8023" t="s">
        <v>750</v>
      </c>
      <c r="K8023">
        <v>804</v>
      </c>
      <c r="L8023" s="286">
        <f>ROWS(K$5:K8023)</f>
        <v>8019</v>
      </c>
      <c r="M8023" s="286" t="str">
        <f>IF(I8023='5.1'!$E$5,TXM!L8023,"")</f>
        <v/>
      </c>
      <c r="N8023" t="str">
        <f>IFERROR(SMALL($M$5:$M$8000,ROWS($M$5:M8023)),"")</f>
        <v/>
      </c>
      <c r="P8023" t="s">
        <v>2054</v>
      </c>
    </row>
    <row r="8024" spans="1:16" ht="14.4" customHeight="1" x14ac:dyDescent="0.25">
      <c r="A8024" t="s">
        <v>2054</v>
      </c>
      <c r="I8024" t="s">
        <v>1886</v>
      </c>
      <c r="J8024" t="s">
        <v>1085</v>
      </c>
      <c r="K8024">
        <v>699</v>
      </c>
      <c r="L8024" s="286">
        <f>ROWS(K$5:K8024)</f>
        <v>8020</v>
      </c>
      <c r="M8024" s="286" t="str">
        <f>IF(I8024='5.1'!$E$5,TXM!L8024,"")</f>
        <v/>
      </c>
      <c r="N8024" t="str">
        <f>IFERROR(SMALL($M$5:$M$8000,ROWS($M$5:M8024)),"")</f>
        <v/>
      </c>
      <c r="P8024" t="s">
        <v>2054</v>
      </c>
    </row>
    <row r="8025" spans="1:16" ht="14.4" customHeight="1" x14ac:dyDescent="0.25">
      <c r="A8025" t="s">
        <v>2054</v>
      </c>
      <c r="I8025" t="s">
        <v>1886</v>
      </c>
      <c r="J8025" t="s">
        <v>197</v>
      </c>
      <c r="K8025">
        <v>310</v>
      </c>
      <c r="L8025" s="286">
        <f>ROWS(K$5:K8025)</f>
        <v>8021</v>
      </c>
      <c r="M8025" s="286" t="str">
        <f>IF(I8025='5.1'!$E$5,TXM!L8025,"")</f>
        <v/>
      </c>
      <c r="N8025" t="str">
        <f>IFERROR(SMALL($M$5:$M$8000,ROWS($M$5:M8025)),"")</f>
        <v/>
      </c>
      <c r="P8025" t="s">
        <v>2054</v>
      </c>
    </row>
    <row r="8026" spans="1:16" ht="14.4" customHeight="1" x14ac:dyDescent="0.25">
      <c r="A8026" t="s">
        <v>2054</v>
      </c>
      <c r="I8026" t="s">
        <v>1886</v>
      </c>
      <c r="J8026" t="s">
        <v>756</v>
      </c>
      <c r="K8026">
        <v>234</v>
      </c>
      <c r="L8026" s="286">
        <f>ROWS(K$5:K8026)</f>
        <v>8022</v>
      </c>
      <c r="M8026" s="286" t="str">
        <f>IF(I8026='5.1'!$E$5,TXM!L8026,"")</f>
        <v/>
      </c>
      <c r="N8026" t="str">
        <f>IFERROR(SMALL($M$5:$M$8000,ROWS($M$5:M8026)),"")</f>
        <v/>
      </c>
      <c r="P8026" t="s">
        <v>2054</v>
      </c>
    </row>
    <row r="8027" spans="1:16" ht="14.4" customHeight="1" x14ac:dyDescent="0.25">
      <c r="A8027" t="s">
        <v>2054</v>
      </c>
      <c r="I8027" t="s">
        <v>1886</v>
      </c>
      <c r="J8027" t="s">
        <v>115</v>
      </c>
      <c r="K8027">
        <v>228</v>
      </c>
      <c r="L8027" s="286">
        <f>ROWS(K$5:K8027)</f>
        <v>8023</v>
      </c>
      <c r="M8027" s="286" t="str">
        <f>IF(I8027='5.1'!$E$5,TXM!L8027,"")</f>
        <v/>
      </c>
      <c r="N8027" t="str">
        <f>IFERROR(SMALL($M$5:$M$8000,ROWS($M$5:M8027)),"")</f>
        <v/>
      </c>
      <c r="P8027" t="s">
        <v>2054</v>
      </c>
    </row>
    <row r="8028" spans="1:16" ht="14.4" customHeight="1" x14ac:dyDescent="0.25">
      <c r="A8028" t="s">
        <v>2054</v>
      </c>
      <c r="I8028" t="s">
        <v>1886</v>
      </c>
      <c r="J8028" t="s">
        <v>1088</v>
      </c>
      <c r="K8028">
        <v>110</v>
      </c>
      <c r="L8028" s="286">
        <f>ROWS(K$5:K8028)</f>
        <v>8024</v>
      </c>
      <c r="M8028" s="286" t="str">
        <f>IF(I8028='5.1'!$E$5,TXM!L8028,"")</f>
        <v/>
      </c>
      <c r="N8028" t="str">
        <f>IFERROR(SMALL($M$5:$M$8000,ROWS($M$5:M8028)),"")</f>
        <v/>
      </c>
      <c r="P8028" t="s">
        <v>2054</v>
      </c>
    </row>
    <row r="8029" spans="1:16" ht="14.4" customHeight="1" x14ac:dyDescent="0.25">
      <c r="A8029" t="s">
        <v>2054</v>
      </c>
      <c r="I8029" t="s">
        <v>1886</v>
      </c>
      <c r="J8029" t="s">
        <v>117</v>
      </c>
      <c r="K8029">
        <v>95</v>
      </c>
      <c r="L8029" s="286">
        <f>ROWS(K$5:K8029)</f>
        <v>8025</v>
      </c>
      <c r="M8029" s="286" t="str">
        <f>IF(I8029='5.1'!$E$5,TXM!L8029,"")</f>
        <v/>
      </c>
      <c r="N8029" t="str">
        <f>IFERROR(SMALL($M$5:$M$8000,ROWS($M$5:M8029)),"")</f>
        <v/>
      </c>
      <c r="P8029" t="s">
        <v>2054</v>
      </c>
    </row>
    <row r="8030" spans="1:16" ht="14.4" customHeight="1" x14ac:dyDescent="0.25">
      <c r="A8030" t="s">
        <v>2054</v>
      </c>
      <c r="I8030" t="s">
        <v>1886</v>
      </c>
      <c r="J8030" t="s">
        <v>713</v>
      </c>
      <c r="K8030">
        <v>20</v>
      </c>
      <c r="L8030" s="286">
        <f>ROWS(K$5:K8030)</f>
        <v>8026</v>
      </c>
      <c r="M8030" s="286" t="str">
        <f>IF(I8030='5.1'!$E$5,TXM!L8030,"")</f>
        <v/>
      </c>
      <c r="N8030" t="str">
        <f>IFERROR(SMALL($M$5:$M$8000,ROWS($M$5:M8030)),"")</f>
        <v/>
      </c>
      <c r="P8030" t="s">
        <v>2054</v>
      </c>
    </row>
    <row r="8031" spans="1:16" ht="14.4" customHeight="1" x14ac:dyDescent="0.25">
      <c r="A8031" t="s">
        <v>2054</v>
      </c>
      <c r="I8031" t="s">
        <v>1886</v>
      </c>
      <c r="J8031" t="s">
        <v>740</v>
      </c>
      <c r="K8031">
        <v>8</v>
      </c>
      <c r="L8031" s="286">
        <f>ROWS(K$5:K8031)</f>
        <v>8027</v>
      </c>
      <c r="M8031" s="286" t="str">
        <f>IF(I8031='5.1'!$E$5,TXM!L8031,"")</f>
        <v/>
      </c>
      <c r="N8031" t="str">
        <f>IFERROR(SMALL($M$5:$M$8000,ROWS($M$5:M8031)),"")</f>
        <v/>
      </c>
      <c r="P8031" t="s">
        <v>2054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73953-0B57-4CBE-8779-EB99EBDE9D68}">
  <dimension ref="A1:EW278"/>
  <sheetViews>
    <sheetView rightToLeft="1" zoomScale="85" zoomScaleNormal="85" workbookViewId="0">
      <selection activeCell="B25" sqref="B25"/>
    </sheetView>
  </sheetViews>
  <sheetFormatPr defaultColWidth="4" defaultRowHeight="13.8" x14ac:dyDescent="0.25"/>
  <sheetData>
    <row r="1" spans="1:153" x14ac:dyDescent="0.25">
      <c r="E1" t="s">
        <v>1655</v>
      </c>
      <c r="F1" s="285" t="s" vm="3">
        <v>2108</v>
      </c>
      <c r="G1" t="s">
        <v>30</v>
      </c>
      <c r="J1" s="304" t="s">
        <v>2109</v>
      </c>
      <c r="K1" s="304"/>
      <c r="AI1" t="s">
        <v>1655</v>
      </c>
      <c r="AJ1" s="285" t="s" vm="4">
        <v>2108</v>
      </c>
      <c r="AL1" s="419" t="s">
        <v>2110</v>
      </c>
      <c r="AM1" s="419"/>
      <c r="AN1" s="419"/>
      <c r="AX1">
        <v>1000000</v>
      </c>
      <c r="BM1" t="s">
        <v>1655</v>
      </c>
      <c r="BN1" s="285" t="s" vm="2">
        <v>1657</v>
      </c>
      <c r="BP1" s="304" t="s">
        <v>1657</v>
      </c>
      <c r="BQ1" s="305"/>
      <c r="CQ1" t="s">
        <v>1655</v>
      </c>
      <c r="CR1" s="285" t="s" vm="5">
        <v>1643</v>
      </c>
      <c r="CS1" t="s">
        <v>30</v>
      </c>
      <c r="CU1" s="304" t="s">
        <v>1643</v>
      </c>
      <c r="DV1" s="304" t="s">
        <v>2111</v>
      </c>
    </row>
    <row r="2" spans="1:153" x14ac:dyDescent="0.25">
      <c r="F2" s="300">
        <v>1367619830684</v>
      </c>
      <c r="G2" s="300">
        <v>1456502163451</v>
      </c>
      <c r="H2" s="300">
        <v>1409523296716</v>
      </c>
      <c r="I2" s="300">
        <v>1284121545536</v>
      </c>
      <c r="J2" s="300">
        <v>763313062522</v>
      </c>
      <c r="K2" s="300">
        <v>688423019366</v>
      </c>
      <c r="L2" s="300">
        <v>831881287830</v>
      </c>
      <c r="M2" s="300">
        <v>1103900485991</v>
      </c>
      <c r="N2" s="300">
        <v>981012363319</v>
      </c>
      <c r="O2" s="300">
        <v>651951962685</v>
      </c>
      <c r="P2" s="300">
        <v>1035671600724</v>
      </c>
      <c r="Q2" s="300">
        <v>1541940862952</v>
      </c>
      <c r="R2" s="300">
        <v>1200069130236</v>
      </c>
      <c r="S2" s="300">
        <v>1145622731229</v>
      </c>
      <c r="T2" s="300"/>
      <c r="AJ2">
        <v>1343241.0883879999</v>
      </c>
      <c r="AK2">
        <v>1428782.3301880001</v>
      </c>
      <c r="AL2">
        <v>1379195.4956100001</v>
      </c>
      <c r="AM2">
        <v>1253718.7263140001</v>
      </c>
      <c r="AN2">
        <v>731100.08744200005</v>
      </c>
      <c r="AO2">
        <v>658580.34760800004</v>
      </c>
      <c r="AP2">
        <v>799534.55300399999</v>
      </c>
      <c r="AQ2">
        <v>1072211.906007</v>
      </c>
      <c r="AR2">
        <v>939160.39617399999</v>
      </c>
      <c r="AS2">
        <v>616580.51202799997</v>
      </c>
      <c r="AT2">
        <v>989618.38569999998</v>
      </c>
      <c r="AU2">
        <v>1491935.613202</v>
      </c>
      <c r="AV2">
        <v>1136693.7634040001</v>
      </c>
      <c r="AW2">
        <v>1055024.6348880001</v>
      </c>
      <c r="BN2">
        <v>24378.742296</v>
      </c>
      <c r="BO2">
        <v>27719.833263</v>
      </c>
      <c r="BP2">
        <v>30327.801105999999</v>
      </c>
      <c r="BQ2">
        <v>30402.819221999998</v>
      </c>
      <c r="BR2">
        <v>32212.97508</v>
      </c>
      <c r="BS2">
        <v>29842.671758</v>
      </c>
      <c r="BT2">
        <v>32346.734826</v>
      </c>
      <c r="BU2">
        <v>31688.579984</v>
      </c>
      <c r="BV2">
        <v>41851.967145000002</v>
      </c>
      <c r="BW2">
        <v>35371.450657000001</v>
      </c>
      <c r="BX2">
        <v>46053.215023999997</v>
      </c>
      <c r="BY2">
        <v>50005.249750000003</v>
      </c>
      <c r="BZ2">
        <v>63375.366832</v>
      </c>
      <c r="CA2">
        <v>90598.096340999997</v>
      </c>
      <c r="CR2">
        <v>493449.08258500003</v>
      </c>
      <c r="CS2">
        <v>583473.06787499995</v>
      </c>
      <c r="CT2">
        <v>630582.43309199996</v>
      </c>
      <c r="CU2">
        <v>651875.76067400002</v>
      </c>
      <c r="CV2">
        <v>655033.36353199999</v>
      </c>
      <c r="CW2">
        <v>525635.96280400001</v>
      </c>
      <c r="CX2">
        <v>504446.616737</v>
      </c>
      <c r="CY2">
        <v>513992.690199</v>
      </c>
      <c r="CZ2">
        <v>574361.45460399997</v>
      </c>
      <c r="DA2">
        <v>517490.59427</v>
      </c>
      <c r="DB2">
        <v>573185.14734200004</v>
      </c>
      <c r="DC2">
        <v>712037.99876800005</v>
      </c>
      <c r="DD2">
        <v>776024.258547</v>
      </c>
      <c r="DE2">
        <v>873023.53072899999</v>
      </c>
      <c r="DV2" s="300"/>
      <c r="DW2" s="300"/>
      <c r="DX2" s="300"/>
      <c r="DY2" s="300"/>
      <c r="DZ2" s="300"/>
      <c r="EA2" s="300"/>
      <c r="EB2" s="300"/>
      <c r="EC2" s="300"/>
      <c r="ED2" s="300"/>
      <c r="EE2" s="300"/>
      <c r="EF2" s="300"/>
      <c r="EG2" s="300"/>
      <c r="EH2" s="300"/>
      <c r="EI2" s="300"/>
    </row>
    <row r="3" spans="1:153" x14ac:dyDescent="0.25">
      <c r="E3" t="s">
        <v>1676</v>
      </c>
      <c r="F3" t="s">
        <v>2112</v>
      </c>
      <c r="AI3" t="s">
        <v>1676</v>
      </c>
      <c r="AJ3" t="s">
        <v>2112</v>
      </c>
      <c r="BM3" t="s">
        <v>1676</v>
      </c>
      <c r="BN3" t="s">
        <v>2112</v>
      </c>
      <c r="CQ3" t="s">
        <v>1676</v>
      </c>
      <c r="CR3" t="s">
        <v>2112</v>
      </c>
    </row>
    <row r="4" spans="1:153" x14ac:dyDescent="0.25">
      <c r="A4" t="s">
        <v>1667</v>
      </c>
      <c r="B4" t="s">
        <v>2113</v>
      </c>
      <c r="C4" t="s">
        <v>2114</v>
      </c>
      <c r="E4" t="s">
        <v>1667</v>
      </c>
      <c r="F4" t="s">
        <v>2115</v>
      </c>
      <c r="G4" t="s">
        <v>2116</v>
      </c>
      <c r="H4" t="s">
        <v>2117</v>
      </c>
      <c r="I4" t="s">
        <v>2118</v>
      </c>
      <c r="J4" t="s">
        <v>2119</v>
      </c>
      <c r="K4" t="s">
        <v>2120</v>
      </c>
      <c r="L4" t="s">
        <v>2121</v>
      </c>
      <c r="M4" t="s">
        <v>2122</v>
      </c>
      <c r="N4" t="s">
        <v>23</v>
      </c>
      <c r="O4" t="s">
        <v>2123</v>
      </c>
      <c r="P4" t="s">
        <v>2124</v>
      </c>
      <c r="Q4" t="s">
        <v>2125</v>
      </c>
      <c r="R4" t="s">
        <v>2126</v>
      </c>
      <c r="S4" t="s">
        <v>2127</v>
      </c>
      <c r="U4" t="s">
        <v>2128</v>
      </c>
      <c r="AI4" t="s">
        <v>1667</v>
      </c>
      <c r="AJ4" t="s">
        <v>2115</v>
      </c>
      <c r="AK4" t="s">
        <v>2116</v>
      </c>
      <c r="AL4" t="s">
        <v>2117</v>
      </c>
      <c r="AM4" t="s">
        <v>2118</v>
      </c>
      <c r="AN4" t="s">
        <v>2119</v>
      </c>
      <c r="AO4" t="s">
        <v>2120</v>
      </c>
      <c r="AP4" t="s">
        <v>2121</v>
      </c>
      <c r="AQ4" t="s">
        <v>2122</v>
      </c>
      <c r="AR4" t="s">
        <v>23</v>
      </c>
      <c r="AS4" t="s">
        <v>2123</v>
      </c>
      <c r="AT4" t="s">
        <v>2124</v>
      </c>
      <c r="AU4" t="s">
        <v>2125</v>
      </c>
      <c r="AV4" t="s">
        <v>2126</v>
      </c>
      <c r="AW4" t="s">
        <v>2127</v>
      </c>
      <c r="AY4" t="s">
        <v>2128</v>
      </c>
      <c r="BM4" t="s">
        <v>1667</v>
      </c>
      <c r="BN4" t="s">
        <v>2115</v>
      </c>
      <c r="BO4" t="s">
        <v>2116</v>
      </c>
      <c r="BP4" t="s">
        <v>2117</v>
      </c>
      <c r="BQ4" t="s">
        <v>2118</v>
      </c>
      <c r="BR4" t="s">
        <v>2119</v>
      </c>
      <c r="BS4" t="s">
        <v>2120</v>
      </c>
      <c r="BT4" t="s">
        <v>2121</v>
      </c>
      <c r="BU4" t="s">
        <v>2122</v>
      </c>
      <c r="BV4" t="s">
        <v>23</v>
      </c>
      <c r="BW4" t="s">
        <v>2123</v>
      </c>
      <c r="BX4" t="s">
        <v>2124</v>
      </c>
      <c r="BY4" t="s">
        <v>2125</v>
      </c>
      <c r="BZ4" t="s">
        <v>2126</v>
      </c>
      <c r="CA4" t="s">
        <v>2127</v>
      </c>
      <c r="CC4" t="s">
        <v>2128</v>
      </c>
      <c r="CQ4" t="s">
        <v>1667</v>
      </c>
      <c r="CR4" t="s">
        <v>2115</v>
      </c>
      <c r="CS4" t="s">
        <v>2116</v>
      </c>
      <c r="CT4" t="s">
        <v>2117</v>
      </c>
      <c r="CU4" t="s">
        <v>2118</v>
      </c>
      <c r="CV4" t="s">
        <v>2119</v>
      </c>
      <c r="CW4" t="s">
        <v>2120</v>
      </c>
      <c r="CX4" t="s">
        <v>2121</v>
      </c>
      <c r="CY4" t="s">
        <v>2122</v>
      </c>
      <c r="CZ4" t="s">
        <v>23</v>
      </c>
      <c r="DA4" t="s">
        <v>2123</v>
      </c>
      <c r="DB4" t="s">
        <v>2124</v>
      </c>
      <c r="DC4" t="s">
        <v>2125</v>
      </c>
      <c r="DD4" t="s">
        <v>2126</v>
      </c>
      <c r="DE4" t="s">
        <v>2127</v>
      </c>
      <c r="DF4" t="s">
        <v>2128</v>
      </c>
      <c r="DV4" s="306" t="s">
        <v>2115</v>
      </c>
      <c r="DW4" s="306" t="s">
        <v>2116</v>
      </c>
      <c r="DX4" s="306" t="s">
        <v>2117</v>
      </c>
      <c r="DY4" s="306" t="s">
        <v>2118</v>
      </c>
      <c r="DZ4" s="306" t="s">
        <v>2119</v>
      </c>
      <c r="EA4" s="306" t="s">
        <v>2120</v>
      </c>
      <c r="EB4" s="306" t="s">
        <v>2121</v>
      </c>
      <c r="EC4" s="306" t="s">
        <v>2122</v>
      </c>
      <c r="ED4" s="306" t="s">
        <v>23</v>
      </c>
      <c r="EE4" s="306" t="s">
        <v>2123</v>
      </c>
      <c r="EF4" s="306" t="s">
        <v>2124</v>
      </c>
      <c r="EG4" s="306" t="s">
        <v>2125</v>
      </c>
      <c r="EH4" s="306" t="s">
        <v>2126</v>
      </c>
      <c r="EI4" s="306" t="s">
        <v>2127</v>
      </c>
      <c r="EJ4" t="s">
        <v>2128</v>
      </c>
    </row>
    <row r="5" spans="1:153" x14ac:dyDescent="0.25">
      <c r="A5" s="285" t="s">
        <v>2129</v>
      </c>
      <c r="B5" s="285" t="s">
        <v>2130</v>
      </c>
      <c r="C5" s="285" t="s">
        <v>2131</v>
      </c>
      <c r="E5" s="307" t="s">
        <v>2130</v>
      </c>
      <c r="F5" s="300"/>
      <c r="G5" s="300"/>
      <c r="H5" s="300"/>
      <c r="I5" s="300"/>
      <c r="J5" s="300"/>
      <c r="K5" s="300"/>
      <c r="L5" s="300"/>
      <c r="M5" s="300"/>
      <c r="N5" s="300"/>
      <c r="O5" s="300"/>
      <c r="P5" s="300"/>
      <c r="Q5" s="300"/>
      <c r="R5" s="300"/>
      <c r="S5" s="300"/>
      <c r="T5" s="308" t="s">
        <v>2115</v>
      </c>
      <c r="U5" s="308" t="s">
        <v>2116</v>
      </c>
      <c r="V5" s="308" t="s">
        <v>2117</v>
      </c>
      <c r="W5" s="308" t="s">
        <v>2118</v>
      </c>
      <c r="X5" s="308" t="s">
        <v>2119</v>
      </c>
      <c r="Y5" s="308" t="s">
        <v>2120</v>
      </c>
      <c r="Z5" s="308" t="s">
        <v>2121</v>
      </c>
      <c r="AA5" s="308" t="s">
        <v>2122</v>
      </c>
      <c r="AB5" s="308" t="s">
        <v>23</v>
      </c>
      <c r="AC5" s="308" t="s">
        <v>2123</v>
      </c>
      <c r="AD5" s="308" t="s">
        <v>2124</v>
      </c>
      <c r="AE5" s="308" t="s">
        <v>2125</v>
      </c>
      <c r="AF5" s="308" t="s">
        <v>2126</v>
      </c>
      <c r="AG5" s="308" t="s">
        <v>2127</v>
      </c>
      <c r="AH5" s="309"/>
      <c r="AI5" s="307" t="s">
        <v>2130</v>
      </c>
      <c r="AX5" s="308" t="s">
        <v>2115</v>
      </c>
      <c r="AY5" s="308" t="s">
        <v>2116</v>
      </c>
      <c r="AZ5" s="308" t="s">
        <v>2117</v>
      </c>
      <c r="BA5" s="308" t="s">
        <v>2118</v>
      </c>
      <c r="BB5" s="308" t="s">
        <v>2119</v>
      </c>
      <c r="BC5" s="308" t="s">
        <v>2120</v>
      </c>
      <c r="BD5" s="308" t="s">
        <v>2121</v>
      </c>
      <c r="BE5" s="308" t="s">
        <v>2122</v>
      </c>
      <c r="BF5" s="308" t="s">
        <v>23</v>
      </c>
      <c r="BG5" s="308" t="s">
        <v>2123</v>
      </c>
      <c r="BH5" s="308" t="s">
        <v>2124</v>
      </c>
      <c r="BI5" s="308" t="s">
        <v>2125</v>
      </c>
      <c r="BJ5" s="308" t="s">
        <v>2126</v>
      </c>
      <c r="BK5" s="308" t="s">
        <v>2127</v>
      </c>
      <c r="BL5" s="309"/>
      <c r="BM5" s="307" t="s">
        <v>2130</v>
      </c>
      <c r="CB5" s="308" t="s">
        <v>2115</v>
      </c>
      <c r="CC5" s="308" t="s">
        <v>2116</v>
      </c>
      <c r="CD5" s="308" t="s">
        <v>2117</v>
      </c>
      <c r="CE5" s="308" t="s">
        <v>2118</v>
      </c>
      <c r="CF5" s="308" t="s">
        <v>2119</v>
      </c>
      <c r="CG5" s="308" t="s">
        <v>2120</v>
      </c>
      <c r="CH5" s="308" t="s">
        <v>2121</v>
      </c>
      <c r="CI5" s="308" t="s">
        <v>2122</v>
      </c>
      <c r="CJ5" s="308" t="s">
        <v>23</v>
      </c>
      <c r="CK5" s="308" t="s">
        <v>2123</v>
      </c>
      <c r="CL5" s="308" t="s">
        <v>2124</v>
      </c>
      <c r="CM5" s="308" t="s">
        <v>2125</v>
      </c>
      <c r="CN5" s="308" t="s">
        <v>2126</v>
      </c>
      <c r="CO5" s="308" t="s">
        <v>2127</v>
      </c>
      <c r="CQ5" s="307" t="s">
        <v>2130</v>
      </c>
      <c r="CR5" s="300"/>
      <c r="CS5" s="300"/>
      <c r="CT5" s="300"/>
      <c r="CU5" s="300"/>
      <c r="CV5" s="300"/>
      <c r="CW5" s="300"/>
      <c r="CX5" s="300"/>
      <c r="CY5" s="300"/>
      <c r="CZ5" s="300"/>
      <c r="DA5" s="300"/>
      <c r="DB5" s="300"/>
      <c r="DC5" s="300"/>
      <c r="DD5" s="300"/>
      <c r="DE5" s="300"/>
      <c r="DF5" s="308" t="s">
        <v>2115</v>
      </c>
      <c r="DG5" s="308" t="s">
        <v>2116</v>
      </c>
      <c r="DH5" s="308" t="s">
        <v>2117</v>
      </c>
      <c r="DI5" s="308" t="s">
        <v>2118</v>
      </c>
      <c r="DJ5" s="308" t="s">
        <v>2119</v>
      </c>
      <c r="DK5" s="308" t="s">
        <v>2120</v>
      </c>
      <c r="DL5" s="308" t="s">
        <v>2121</v>
      </c>
      <c r="DM5" s="308" t="s">
        <v>2122</v>
      </c>
      <c r="DN5" s="308" t="s">
        <v>23</v>
      </c>
      <c r="DO5" s="308" t="s">
        <v>2123</v>
      </c>
      <c r="DP5" s="308" t="s">
        <v>2124</v>
      </c>
      <c r="DQ5" s="308" t="s">
        <v>2125</v>
      </c>
      <c r="DR5" s="308" t="s">
        <v>2126</v>
      </c>
      <c r="DS5" s="308" t="s">
        <v>2127</v>
      </c>
      <c r="DU5" s="307" t="s">
        <v>2130</v>
      </c>
      <c r="DV5" s="300">
        <v>0</v>
      </c>
      <c r="DW5" s="300">
        <v>0</v>
      </c>
      <c r="DX5" s="300">
        <v>0</v>
      </c>
      <c r="DY5" s="300">
        <v>0</v>
      </c>
      <c r="DZ5" s="300">
        <v>0</v>
      </c>
      <c r="EA5" s="300">
        <v>0</v>
      </c>
      <c r="EB5" s="300">
        <v>0</v>
      </c>
      <c r="EC5" s="300">
        <v>0</v>
      </c>
      <c r="ED5" s="300">
        <v>0</v>
      </c>
      <c r="EE5" s="300">
        <v>0</v>
      </c>
      <c r="EF5" s="300">
        <v>0</v>
      </c>
      <c r="EG5" s="300">
        <v>0</v>
      </c>
      <c r="EH5" s="300">
        <v>0</v>
      </c>
      <c r="EI5" s="300">
        <v>0</v>
      </c>
      <c r="EJ5" s="308" t="s">
        <v>2115</v>
      </c>
      <c r="EK5" s="308" t="s">
        <v>2116</v>
      </c>
      <c r="EL5" s="308" t="s">
        <v>2117</v>
      </c>
      <c r="EM5" s="308" t="s">
        <v>2118</v>
      </c>
      <c r="EN5" s="308" t="s">
        <v>2119</v>
      </c>
      <c r="EO5" s="308" t="s">
        <v>2120</v>
      </c>
      <c r="EP5" s="308" t="s">
        <v>2121</v>
      </c>
      <c r="EQ5" s="308" t="s">
        <v>2122</v>
      </c>
      <c r="ER5" s="308" t="s">
        <v>23</v>
      </c>
      <c r="ES5" s="308" t="s">
        <v>2123</v>
      </c>
      <c r="ET5" s="308" t="s">
        <v>2124</v>
      </c>
      <c r="EU5" s="308" t="s">
        <v>2125</v>
      </c>
      <c r="EV5" s="308" t="s">
        <v>2126</v>
      </c>
      <c r="EW5" s="308" t="s">
        <v>2127</v>
      </c>
    </row>
    <row r="6" spans="1:153" x14ac:dyDescent="0.25">
      <c r="A6" s="285" t="s">
        <v>2132</v>
      </c>
      <c r="B6" s="285" t="s">
        <v>73</v>
      </c>
      <c r="C6" s="285" t="s">
        <v>1339</v>
      </c>
      <c r="E6" s="307" t="str">
        <f>B6&amp;" "&amp;PROPER(C6)</f>
        <v>سوريا Syria</v>
      </c>
      <c r="F6" s="300">
        <v>3398789984</v>
      </c>
      <c r="G6" s="300">
        <v>1969139229</v>
      </c>
      <c r="H6" s="300">
        <v>499928601</v>
      </c>
      <c r="I6" s="300">
        <v>108808610</v>
      </c>
      <c r="J6" s="300">
        <v>252958768</v>
      </c>
      <c r="K6" s="300">
        <v>259847874</v>
      </c>
      <c r="L6" s="300">
        <v>78977561</v>
      </c>
      <c r="M6" s="300">
        <v>5467434</v>
      </c>
      <c r="N6" s="300">
        <v>3396418</v>
      </c>
      <c r="O6" s="300">
        <v>1834160</v>
      </c>
      <c r="P6" s="300">
        <v>269687427</v>
      </c>
      <c r="Q6" s="300">
        <v>462616005</v>
      </c>
      <c r="R6" s="300">
        <v>437906241</v>
      </c>
      <c r="S6" s="300">
        <v>558133056</v>
      </c>
      <c r="T6" s="310">
        <v>36</v>
      </c>
      <c r="U6" s="310">
        <v>43</v>
      </c>
      <c r="V6" s="310">
        <v>57</v>
      </c>
      <c r="W6" s="310">
        <v>83</v>
      </c>
      <c r="X6" s="310">
        <v>66</v>
      </c>
      <c r="Y6" s="310">
        <v>65</v>
      </c>
      <c r="Z6" s="310">
        <v>85</v>
      </c>
      <c r="AA6" s="310">
        <v>137</v>
      </c>
      <c r="AB6" s="310">
        <v>136</v>
      </c>
      <c r="AC6" s="310">
        <v>145</v>
      </c>
      <c r="AD6" s="310">
        <v>70</v>
      </c>
      <c r="AE6" s="310">
        <v>65</v>
      </c>
      <c r="AF6" s="310">
        <v>68</v>
      </c>
      <c r="AG6" s="310">
        <v>61</v>
      </c>
      <c r="AH6" s="310"/>
      <c r="AI6" s="307" t="s">
        <v>1839</v>
      </c>
      <c r="AJ6">
        <v>3310463049</v>
      </c>
      <c r="AK6">
        <v>1924341470</v>
      </c>
      <c r="AL6">
        <v>460115193</v>
      </c>
      <c r="AM6">
        <v>104121634</v>
      </c>
      <c r="AN6">
        <v>250907386</v>
      </c>
      <c r="AO6">
        <v>259718889</v>
      </c>
      <c r="AP6">
        <v>78340028</v>
      </c>
      <c r="AQ6">
        <v>884286</v>
      </c>
      <c r="AR6">
        <v>1983574</v>
      </c>
      <c r="AS6">
        <v>159049</v>
      </c>
      <c r="AT6">
        <v>258752302</v>
      </c>
      <c r="AU6">
        <v>457591337</v>
      </c>
      <c r="AV6">
        <v>428708088</v>
      </c>
      <c r="AW6">
        <v>551538588</v>
      </c>
      <c r="AX6" s="310">
        <v>36</v>
      </c>
      <c r="AY6" s="310">
        <v>41</v>
      </c>
      <c r="AZ6" s="310">
        <v>57</v>
      </c>
      <c r="BA6" s="310">
        <v>81</v>
      </c>
      <c r="BB6" s="310">
        <v>62</v>
      </c>
      <c r="BC6" s="310">
        <v>64</v>
      </c>
      <c r="BD6" s="310">
        <v>84</v>
      </c>
      <c r="BE6" s="310">
        <v>153</v>
      </c>
      <c r="BF6" s="310">
        <v>144</v>
      </c>
      <c r="BG6" s="310">
        <v>166</v>
      </c>
      <c r="BH6" s="310">
        <v>69</v>
      </c>
      <c r="BI6" s="310">
        <v>62</v>
      </c>
      <c r="BJ6" s="310">
        <v>67</v>
      </c>
      <c r="BK6" s="310">
        <v>60</v>
      </c>
      <c r="BL6" s="310"/>
      <c r="BM6" s="307" t="s">
        <v>1839</v>
      </c>
      <c r="BN6">
        <v>88326935</v>
      </c>
      <c r="BO6">
        <v>44797759</v>
      </c>
      <c r="BP6">
        <v>39813408</v>
      </c>
      <c r="BQ6">
        <v>4686976</v>
      </c>
      <c r="BR6">
        <v>2051382</v>
      </c>
      <c r="BS6">
        <v>128985</v>
      </c>
      <c r="BT6">
        <v>637533</v>
      </c>
      <c r="BU6">
        <v>4583148</v>
      </c>
      <c r="BV6">
        <v>1412844</v>
      </c>
      <c r="BW6">
        <v>1675111</v>
      </c>
      <c r="BX6">
        <v>10935125</v>
      </c>
      <c r="BY6">
        <v>5024668</v>
      </c>
      <c r="BZ6">
        <v>9198153</v>
      </c>
      <c r="CA6">
        <v>6594468</v>
      </c>
      <c r="CB6" s="310">
        <v>31</v>
      </c>
      <c r="CC6" s="310">
        <v>41</v>
      </c>
      <c r="CD6" s="310">
        <v>46</v>
      </c>
      <c r="CE6" s="310">
        <v>77</v>
      </c>
      <c r="CF6" s="310">
        <v>95</v>
      </c>
      <c r="CG6" s="310">
        <v>130</v>
      </c>
      <c r="CH6" s="310">
        <v>116</v>
      </c>
      <c r="CI6" s="310">
        <v>78</v>
      </c>
      <c r="CJ6" s="310">
        <v>98</v>
      </c>
      <c r="CK6" s="310">
        <v>92</v>
      </c>
      <c r="CL6" s="310">
        <v>66</v>
      </c>
      <c r="CM6" s="310">
        <v>81</v>
      </c>
      <c r="CN6" s="310">
        <v>66</v>
      </c>
      <c r="CO6" s="310">
        <v>75</v>
      </c>
      <c r="CQ6" s="307" t="s">
        <v>1839</v>
      </c>
      <c r="CR6" s="300">
        <v>1956232472</v>
      </c>
      <c r="CS6" s="300">
        <v>1526702804</v>
      </c>
      <c r="CT6" s="300">
        <v>724817474</v>
      </c>
      <c r="CU6" s="300">
        <v>440990448</v>
      </c>
      <c r="CV6" s="300">
        <v>369051691</v>
      </c>
      <c r="CW6" s="300">
        <v>423096649</v>
      </c>
      <c r="CX6" s="300">
        <v>346297371</v>
      </c>
      <c r="CY6" s="300">
        <v>400231787</v>
      </c>
      <c r="CZ6" s="300">
        <v>705242618</v>
      </c>
      <c r="DA6" s="300">
        <v>768391333</v>
      </c>
      <c r="DB6" s="300">
        <v>1218916021</v>
      </c>
      <c r="DC6" s="300">
        <v>1154026394</v>
      </c>
      <c r="DD6" s="300">
        <v>765984390</v>
      </c>
      <c r="DE6" s="300">
        <v>684745632</v>
      </c>
      <c r="DF6" s="310">
        <v>39</v>
      </c>
      <c r="DG6" s="310">
        <v>48</v>
      </c>
      <c r="DH6" s="310">
        <v>59</v>
      </c>
      <c r="DI6" s="310">
        <v>65</v>
      </c>
      <c r="DJ6" s="310">
        <v>67</v>
      </c>
      <c r="DK6" s="310">
        <v>65</v>
      </c>
      <c r="DL6" s="310">
        <v>66</v>
      </c>
      <c r="DM6" s="310">
        <v>68</v>
      </c>
      <c r="DN6" s="310">
        <v>60</v>
      </c>
      <c r="DO6" s="310">
        <v>56</v>
      </c>
      <c r="DP6" s="310">
        <v>50</v>
      </c>
      <c r="DQ6" s="310">
        <v>56</v>
      </c>
      <c r="DR6" s="310">
        <v>58</v>
      </c>
      <c r="DS6" s="310">
        <v>63</v>
      </c>
      <c r="DU6" s="307" t="s">
        <v>1839</v>
      </c>
      <c r="DV6" s="300">
        <v>5355022456</v>
      </c>
      <c r="DW6" s="300">
        <v>3495842033</v>
      </c>
      <c r="DX6" s="300">
        <v>1224746075</v>
      </c>
      <c r="DY6" s="300">
        <v>549799058</v>
      </c>
      <c r="DZ6" s="300">
        <v>622010459</v>
      </c>
      <c r="EA6" s="300">
        <v>682944523</v>
      </c>
      <c r="EB6" s="300">
        <v>425274932</v>
      </c>
      <c r="EC6" s="300">
        <v>405699221</v>
      </c>
      <c r="ED6" s="300">
        <v>708639036</v>
      </c>
      <c r="EE6" s="300">
        <v>770225493</v>
      </c>
      <c r="EF6" s="300">
        <v>1488603448</v>
      </c>
      <c r="EG6" s="300">
        <v>1616642399</v>
      </c>
      <c r="EH6" s="300">
        <v>1203890631</v>
      </c>
      <c r="EI6" s="300">
        <v>1242878688</v>
      </c>
      <c r="EJ6" s="310">
        <v>39</v>
      </c>
      <c r="EK6" s="310">
        <v>51</v>
      </c>
      <c r="EL6" s="310">
        <v>62</v>
      </c>
      <c r="EM6" s="310">
        <v>77</v>
      </c>
      <c r="EN6" s="310">
        <v>79</v>
      </c>
      <c r="EO6" s="310">
        <v>73</v>
      </c>
      <c r="EP6" s="310">
        <v>80</v>
      </c>
      <c r="EQ6" s="310">
        <v>82</v>
      </c>
      <c r="ER6" s="310">
        <v>73</v>
      </c>
      <c r="ES6" s="310">
        <v>72</v>
      </c>
      <c r="ET6" s="310">
        <v>64</v>
      </c>
      <c r="EU6" s="310">
        <v>64</v>
      </c>
      <c r="EV6" s="310">
        <v>73</v>
      </c>
      <c r="EW6" s="310">
        <v>72</v>
      </c>
    </row>
    <row r="7" spans="1:153" x14ac:dyDescent="0.25">
      <c r="A7" s="285" t="s">
        <v>2133</v>
      </c>
      <c r="B7" s="285" t="s">
        <v>67</v>
      </c>
      <c r="C7" s="285" t="s">
        <v>1335</v>
      </c>
      <c r="E7" s="307" t="str">
        <f t="shared" ref="E7:E70" si="0">B7&amp;" "&amp;PROPER(C7)</f>
        <v>لبنان Lebanon</v>
      </c>
      <c r="F7" s="300">
        <v>2978607759</v>
      </c>
      <c r="G7" s="300">
        <v>2946562908</v>
      </c>
      <c r="H7" s="300">
        <v>1823065192</v>
      </c>
      <c r="I7" s="300">
        <v>1588337909</v>
      </c>
      <c r="J7" s="300">
        <v>1444633704</v>
      </c>
      <c r="K7" s="300">
        <v>1506429749</v>
      </c>
      <c r="L7" s="300">
        <v>1676532310</v>
      </c>
      <c r="M7" s="300">
        <v>1910463868</v>
      </c>
      <c r="N7" s="300">
        <v>1172767642</v>
      </c>
      <c r="O7" s="300">
        <v>646858606</v>
      </c>
      <c r="P7" s="300">
        <v>557968978</v>
      </c>
      <c r="Q7" s="300">
        <v>932483549</v>
      </c>
      <c r="R7" s="300">
        <v>700244732</v>
      </c>
      <c r="S7" s="300">
        <v>871463506</v>
      </c>
      <c r="T7" s="310">
        <v>37</v>
      </c>
      <c r="U7" s="310">
        <v>38</v>
      </c>
      <c r="V7" s="310">
        <v>40</v>
      </c>
      <c r="W7" s="310">
        <v>43</v>
      </c>
      <c r="X7" s="310">
        <v>47</v>
      </c>
      <c r="Y7" s="310">
        <v>41</v>
      </c>
      <c r="Z7" s="310">
        <v>44</v>
      </c>
      <c r="AA7" s="310">
        <v>46</v>
      </c>
      <c r="AB7" s="310">
        <v>50</v>
      </c>
      <c r="AC7" s="310">
        <v>52</v>
      </c>
      <c r="AD7" s="310">
        <v>57</v>
      </c>
      <c r="AE7" s="310">
        <v>57</v>
      </c>
      <c r="AF7" s="310">
        <v>59</v>
      </c>
      <c r="AG7" s="310">
        <v>55</v>
      </c>
      <c r="AH7" s="310"/>
      <c r="AI7" s="307" t="s">
        <v>1865</v>
      </c>
      <c r="AJ7">
        <v>2627170615</v>
      </c>
      <c r="AK7">
        <v>2723857744</v>
      </c>
      <c r="AL7">
        <v>1539224701</v>
      </c>
      <c r="AM7">
        <v>1357683494</v>
      </c>
      <c r="AN7">
        <v>1251130674</v>
      </c>
      <c r="AO7">
        <v>1312791581</v>
      </c>
      <c r="AP7">
        <v>1375267034</v>
      </c>
      <c r="AQ7">
        <v>1721102634</v>
      </c>
      <c r="AR7">
        <v>993226259</v>
      </c>
      <c r="AS7">
        <v>625391231</v>
      </c>
      <c r="AT7">
        <v>532895595</v>
      </c>
      <c r="AU7">
        <v>872495837</v>
      </c>
      <c r="AV7">
        <v>675043528</v>
      </c>
      <c r="AW7">
        <v>857420655</v>
      </c>
      <c r="AX7" s="310">
        <v>39</v>
      </c>
      <c r="AY7" s="310">
        <v>38</v>
      </c>
      <c r="AZ7" s="310">
        <v>42</v>
      </c>
      <c r="BA7" s="310">
        <v>43</v>
      </c>
      <c r="BB7" s="310">
        <v>47</v>
      </c>
      <c r="BC7" s="310">
        <v>41</v>
      </c>
      <c r="BD7" s="310">
        <v>45</v>
      </c>
      <c r="BE7" s="310">
        <v>44</v>
      </c>
      <c r="BF7" s="310">
        <v>49</v>
      </c>
      <c r="BG7" s="310">
        <v>51</v>
      </c>
      <c r="BH7" s="310">
        <v>56</v>
      </c>
      <c r="BI7" s="310">
        <v>56</v>
      </c>
      <c r="BJ7" s="310">
        <v>57</v>
      </c>
      <c r="BK7" s="310">
        <v>54</v>
      </c>
      <c r="BL7" s="310"/>
      <c r="BM7" s="307" t="s">
        <v>1865</v>
      </c>
      <c r="BN7">
        <v>351437144</v>
      </c>
      <c r="BO7">
        <v>222705164</v>
      </c>
      <c r="BP7">
        <v>283840491</v>
      </c>
      <c r="BQ7">
        <v>230654415</v>
      </c>
      <c r="BR7">
        <v>193503030</v>
      </c>
      <c r="BS7">
        <v>193638168</v>
      </c>
      <c r="BT7">
        <v>301265276</v>
      </c>
      <c r="BU7">
        <v>189361234</v>
      </c>
      <c r="BV7">
        <v>179541383</v>
      </c>
      <c r="BW7">
        <v>21467375</v>
      </c>
      <c r="BX7">
        <v>25073383</v>
      </c>
      <c r="BY7">
        <v>59987712</v>
      </c>
      <c r="BZ7">
        <v>25201204</v>
      </c>
      <c r="CA7">
        <v>14042851</v>
      </c>
      <c r="CB7" s="310">
        <v>14</v>
      </c>
      <c r="CC7" s="310">
        <v>18</v>
      </c>
      <c r="CD7" s="310">
        <v>16</v>
      </c>
      <c r="CE7" s="310">
        <v>20</v>
      </c>
      <c r="CF7" s="310">
        <v>22</v>
      </c>
      <c r="CG7" s="310">
        <v>22</v>
      </c>
      <c r="CH7" s="310">
        <v>17</v>
      </c>
      <c r="CI7" s="310">
        <v>24</v>
      </c>
      <c r="CJ7" s="310">
        <v>29</v>
      </c>
      <c r="CK7" s="310">
        <v>50</v>
      </c>
      <c r="CL7" s="310">
        <v>51</v>
      </c>
      <c r="CM7" s="310">
        <v>40</v>
      </c>
      <c r="CN7" s="310">
        <v>52</v>
      </c>
      <c r="CO7" s="310">
        <v>69</v>
      </c>
      <c r="CQ7" s="307" t="s">
        <v>1865</v>
      </c>
      <c r="CR7" s="300">
        <v>1461837415</v>
      </c>
      <c r="CS7" s="300">
        <v>1722646066</v>
      </c>
      <c r="CT7" s="300">
        <v>1689339070</v>
      </c>
      <c r="CU7" s="300">
        <v>1480564629</v>
      </c>
      <c r="CV7" s="300">
        <v>1613279912</v>
      </c>
      <c r="CW7" s="300">
        <v>1456751612</v>
      </c>
      <c r="CX7" s="300">
        <v>1556563002</v>
      </c>
      <c r="CY7" s="300">
        <v>1082135045</v>
      </c>
      <c r="CZ7" s="300">
        <v>1184883173</v>
      </c>
      <c r="DA7" s="300">
        <v>948076544</v>
      </c>
      <c r="DB7" s="300">
        <v>596323541</v>
      </c>
      <c r="DC7" s="300">
        <v>772485</v>
      </c>
      <c r="DD7" s="300">
        <v>863199</v>
      </c>
      <c r="DE7" s="300">
        <v>186117</v>
      </c>
      <c r="DF7" s="310">
        <v>48</v>
      </c>
      <c r="DG7" s="310">
        <v>44</v>
      </c>
      <c r="DH7" s="310">
        <v>50</v>
      </c>
      <c r="DI7" s="310">
        <v>49</v>
      </c>
      <c r="DJ7" s="310">
        <v>49</v>
      </c>
      <c r="DK7" s="310">
        <v>47</v>
      </c>
      <c r="DL7" s="310">
        <v>47</v>
      </c>
      <c r="DM7" s="310">
        <v>50</v>
      </c>
      <c r="DN7" s="310">
        <v>52</v>
      </c>
      <c r="DO7" s="310">
        <v>51</v>
      </c>
      <c r="DP7" s="310">
        <v>60</v>
      </c>
      <c r="DQ7" s="310">
        <v>158</v>
      </c>
      <c r="DR7" s="310">
        <v>161</v>
      </c>
      <c r="DS7" s="310">
        <v>186</v>
      </c>
      <c r="DU7" s="307" t="s">
        <v>1865</v>
      </c>
      <c r="DV7" s="300">
        <v>4440445174</v>
      </c>
      <c r="DW7" s="300">
        <v>4669208974</v>
      </c>
      <c r="DX7" s="300">
        <v>3512404262</v>
      </c>
      <c r="DY7" s="300">
        <v>3068902538</v>
      </c>
      <c r="DZ7" s="300">
        <v>3057913616</v>
      </c>
      <c r="EA7" s="300">
        <v>2963181361</v>
      </c>
      <c r="EB7" s="300">
        <v>3233095312</v>
      </c>
      <c r="EC7" s="300">
        <v>2992598913</v>
      </c>
      <c r="ED7" s="300">
        <v>2357650815</v>
      </c>
      <c r="EE7" s="300">
        <v>1594935150</v>
      </c>
      <c r="EF7" s="300">
        <v>1154292519</v>
      </c>
      <c r="EG7" s="300">
        <v>933256034</v>
      </c>
      <c r="EH7" s="300">
        <v>701107931</v>
      </c>
      <c r="EI7" s="300">
        <v>871649623</v>
      </c>
      <c r="EJ7" s="310">
        <v>44</v>
      </c>
      <c r="EK7" s="310">
        <v>43</v>
      </c>
      <c r="EL7" s="310">
        <v>50</v>
      </c>
      <c r="EM7" s="310">
        <v>54</v>
      </c>
      <c r="EN7" s="310">
        <v>51</v>
      </c>
      <c r="EO7" s="310">
        <v>44</v>
      </c>
      <c r="EP7" s="310">
        <v>46</v>
      </c>
      <c r="EQ7" s="310">
        <v>50</v>
      </c>
      <c r="ER7" s="310">
        <v>58</v>
      </c>
      <c r="ES7" s="310">
        <v>59</v>
      </c>
      <c r="ET7" s="310">
        <v>68</v>
      </c>
      <c r="EU7" s="310">
        <v>79</v>
      </c>
      <c r="EV7" s="310">
        <v>83</v>
      </c>
      <c r="EW7" s="310">
        <v>78</v>
      </c>
    </row>
    <row r="8" spans="1:153" x14ac:dyDescent="0.25">
      <c r="A8" s="285" t="s">
        <v>2134</v>
      </c>
      <c r="B8" s="285" t="s">
        <v>157</v>
      </c>
      <c r="C8" s="285" t="s">
        <v>1301</v>
      </c>
      <c r="E8" s="307" t="str">
        <f t="shared" si="0"/>
        <v>الأردن Jordan</v>
      </c>
      <c r="F8" s="300">
        <v>16816413996</v>
      </c>
      <c r="G8" s="300">
        <v>19404158857</v>
      </c>
      <c r="H8" s="300">
        <v>16178241454</v>
      </c>
      <c r="I8" s="300">
        <v>17792327390</v>
      </c>
      <c r="J8" s="300">
        <v>11788674070</v>
      </c>
      <c r="K8" s="300">
        <v>8690750821</v>
      </c>
      <c r="L8" s="300">
        <v>10317939373</v>
      </c>
      <c r="M8" s="300">
        <v>11976694599</v>
      </c>
      <c r="N8" s="300">
        <v>10065752173</v>
      </c>
      <c r="O8" s="300">
        <v>7453655764</v>
      </c>
      <c r="P8" s="300">
        <v>11692357398</v>
      </c>
      <c r="Q8" s="300">
        <v>16212321794</v>
      </c>
      <c r="R8" s="300">
        <v>11630551390</v>
      </c>
      <c r="S8" s="300">
        <v>12339728553</v>
      </c>
      <c r="T8" s="310">
        <v>18</v>
      </c>
      <c r="U8" s="310">
        <v>18</v>
      </c>
      <c r="V8" s="310">
        <v>18</v>
      </c>
      <c r="W8" s="310">
        <v>18</v>
      </c>
      <c r="X8" s="310">
        <v>17</v>
      </c>
      <c r="Y8" s="310">
        <v>18</v>
      </c>
      <c r="Z8" s="310">
        <v>19</v>
      </c>
      <c r="AA8" s="310">
        <v>21</v>
      </c>
      <c r="AB8" s="310">
        <v>21</v>
      </c>
      <c r="AC8" s="310">
        <v>20</v>
      </c>
      <c r="AD8" s="310">
        <v>21</v>
      </c>
      <c r="AE8" s="310">
        <v>24</v>
      </c>
      <c r="AF8" s="310">
        <v>25</v>
      </c>
      <c r="AG8" s="310">
        <v>23</v>
      </c>
      <c r="AH8" s="310"/>
      <c r="AI8" s="307" t="s">
        <v>1686</v>
      </c>
      <c r="AJ8">
        <v>16299625851</v>
      </c>
      <c r="AK8">
        <v>19014974921</v>
      </c>
      <c r="AL8">
        <v>15789452943</v>
      </c>
      <c r="AM8">
        <v>17414390028</v>
      </c>
      <c r="AN8">
        <v>11423912780</v>
      </c>
      <c r="AO8">
        <v>8335182315</v>
      </c>
      <c r="AP8">
        <v>9968404094</v>
      </c>
      <c r="AQ8">
        <v>11689467350</v>
      </c>
      <c r="AR8">
        <v>9760956950</v>
      </c>
      <c r="AS8">
        <v>7110281836</v>
      </c>
      <c r="AT8">
        <v>11207318209</v>
      </c>
      <c r="AU8">
        <v>13721229177</v>
      </c>
      <c r="AV8">
        <v>11165823750</v>
      </c>
      <c r="AW8">
        <v>11735427872</v>
      </c>
      <c r="AX8" s="310">
        <v>18</v>
      </c>
      <c r="AY8" s="310">
        <v>18</v>
      </c>
      <c r="AZ8" s="310">
        <v>18</v>
      </c>
      <c r="BA8" s="310">
        <v>18</v>
      </c>
      <c r="BB8" s="310">
        <v>17</v>
      </c>
      <c r="BC8" s="310">
        <v>19</v>
      </c>
      <c r="BD8" s="310">
        <v>19</v>
      </c>
      <c r="BE8" s="310">
        <v>22</v>
      </c>
      <c r="BF8" s="310">
        <v>21</v>
      </c>
      <c r="BG8" s="310">
        <v>20</v>
      </c>
      <c r="BH8" s="310">
        <v>22</v>
      </c>
      <c r="BI8" s="310">
        <v>26</v>
      </c>
      <c r="BJ8" s="310">
        <v>25</v>
      </c>
      <c r="BK8" s="310">
        <v>22</v>
      </c>
      <c r="BL8" s="310"/>
      <c r="BM8" s="307" t="s">
        <v>1686</v>
      </c>
      <c r="BN8">
        <v>516788145</v>
      </c>
      <c r="BO8">
        <v>389183936</v>
      </c>
      <c r="BP8">
        <v>388788511</v>
      </c>
      <c r="BQ8">
        <v>377937362</v>
      </c>
      <c r="BR8">
        <v>364761290</v>
      </c>
      <c r="BS8">
        <v>355568506</v>
      </c>
      <c r="BT8">
        <v>349535279</v>
      </c>
      <c r="BU8">
        <v>287227249</v>
      </c>
      <c r="BV8">
        <v>304795223</v>
      </c>
      <c r="BW8">
        <v>343373928</v>
      </c>
      <c r="BX8">
        <v>485039189</v>
      </c>
      <c r="BY8">
        <v>2491092617</v>
      </c>
      <c r="BZ8">
        <v>464727640</v>
      </c>
      <c r="CA8">
        <v>604300681</v>
      </c>
      <c r="CB8" s="310">
        <v>13</v>
      </c>
      <c r="CC8" s="310">
        <v>12</v>
      </c>
      <c r="CD8" s="310">
        <v>14</v>
      </c>
      <c r="CE8" s="310">
        <v>16</v>
      </c>
      <c r="CF8" s="310">
        <v>13</v>
      </c>
      <c r="CG8" s="310">
        <v>13</v>
      </c>
      <c r="CH8" s="310">
        <v>16</v>
      </c>
      <c r="CI8" s="310">
        <v>20</v>
      </c>
      <c r="CJ8" s="310">
        <v>22</v>
      </c>
      <c r="CK8" s="310">
        <v>16</v>
      </c>
      <c r="CL8" s="310">
        <v>17</v>
      </c>
      <c r="CM8" s="310">
        <v>5</v>
      </c>
      <c r="CN8" s="310">
        <v>23</v>
      </c>
      <c r="CO8" s="310">
        <v>21</v>
      </c>
      <c r="CQ8" s="307" t="s">
        <v>1686</v>
      </c>
      <c r="CR8" s="300">
        <v>2465969444</v>
      </c>
      <c r="CS8" s="300">
        <v>2697430216</v>
      </c>
      <c r="CT8" s="300">
        <v>3187606587</v>
      </c>
      <c r="CU8" s="300">
        <v>3486963024</v>
      </c>
      <c r="CV8" s="300">
        <v>3772547712</v>
      </c>
      <c r="CW8" s="300">
        <v>4041584138</v>
      </c>
      <c r="CX8" s="300">
        <v>3176491906</v>
      </c>
      <c r="CY8" s="300">
        <v>3018632735</v>
      </c>
      <c r="CZ8" s="300">
        <v>4683135879</v>
      </c>
      <c r="DA8" s="300">
        <v>4181711775</v>
      </c>
      <c r="DB8" s="300">
        <v>5010442138</v>
      </c>
      <c r="DC8" s="300">
        <v>6886159467</v>
      </c>
      <c r="DD8" s="300">
        <v>5569694800</v>
      </c>
      <c r="DE8" s="300">
        <v>5606819760</v>
      </c>
      <c r="DF8" s="310">
        <v>35</v>
      </c>
      <c r="DG8" s="310">
        <v>36</v>
      </c>
      <c r="DH8" s="310">
        <v>35</v>
      </c>
      <c r="DI8" s="310">
        <v>37</v>
      </c>
      <c r="DJ8" s="310">
        <v>34</v>
      </c>
      <c r="DK8" s="310">
        <v>28</v>
      </c>
      <c r="DL8" s="310">
        <v>32</v>
      </c>
      <c r="DM8" s="310">
        <v>35</v>
      </c>
      <c r="DN8" s="310">
        <v>27</v>
      </c>
      <c r="DO8" s="310">
        <v>30</v>
      </c>
      <c r="DP8" s="310">
        <v>29</v>
      </c>
      <c r="DQ8" s="310">
        <v>24</v>
      </c>
      <c r="DR8" s="310">
        <v>33</v>
      </c>
      <c r="DS8" s="310">
        <v>32</v>
      </c>
      <c r="DU8" s="307" t="s">
        <v>1686</v>
      </c>
      <c r="DV8" s="300">
        <v>19282383440</v>
      </c>
      <c r="DW8" s="300">
        <v>22101589073</v>
      </c>
      <c r="DX8" s="300">
        <v>19365848041</v>
      </c>
      <c r="DY8" s="300">
        <v>21279290414</v>
      </c>
      <c r="DZ8" s="300">
        <v>15561221782</v>
      </c>
      <c r="EA8" s="300">
        <v>12732334959</v>
      </c>
      <c r="EB8" s="300">
        <v>13494431279</v>
      </c>
      <c r="EC8" s="300">
        <v>14995327334</v>
      </c>
      <c r="ED8" s="300">
        <v>14748888052</v>
      </c>
      <c r="EE8" s="300">
        <v>11635367539</v>
      </c>
      <c r="EF8" s="300">
        <v>16702799536</v>
      </c>
      <c r="EG8" s="300">
        <v>23098481261</v>
      </c>
      <c r="EH8" s="300">
        <v>17200246190</v>
      </c>
      <c r="EI8" s="300">
        <v>17946548313</v>
      </c>
      <c r="EJ8" s="310">
        <v>22</v>
      </c>
      <c r="EK8" s="310">
        <v>22</v>
      </c>
      <c r="EL8" s="310">
        <v>24</v>
      </c>
      <c r="EM8" s="310">
        <v>23</v>
      </c>
      <c r="EN8" s="310">
        <v>23</v>
      </c>
      <c r="EO8" s="310">
        <v>23</v>
      </c>
      <c r="EP8" s="310">
        <v>23</v>
      </c>
      <c r="EQ8" s="310">
        <v>25</v>
      </c>
      <c r="ER8" s="310">
        <v>25</v>
      </c>
      <c r="ES8" s="310">
        <v>23</v>
      </c>
      <c r="ET8" s="310">
        <v>22</v>
      </c>
      <c r="EU8" s="310">
        <v>24</v>
      </c>
      <c r="EV8" s="310">
        <v>27</v>
      </c>
      <c r="EW8" s="310">
        <v>27</v>
      </c>
    </row>
    <row r="9" spans="1:153" x14ac:dyDescent="0.25">
      <c r="A9" s="285" t="s">
        <v>2135</v>
      </c>
      <c r="B9" s="285" t="s">
        <v>257</v>
      </c>
      <c r="C9" s="285" t="s">
        <v>1302</v>
      </c>
      <c r="E9" s="307" t="str">
        <f t="shared" si="0"/>
        <v>دولة الكويت State Of Kuwait</v>
      </c>
      <c r="F9" s="300">
        <v>5954265686</v>
      </c>
      <c r="G9" s="300">
        <v>6078043932</v>
      </c>
      <c r="H9" s="300">
        <v>6118768859</v>
      </c>
      <c r="I9" s="300">
        <v>5770260738</v>
      </c>
      <c r="J9" s="300">
        <v>6393984578</v>
      </c>
      <c r="K9" s="300">
        <v>7089084043</v>
      </c>
      <c r="L9" s="300">
        <v>7476728984</v>
      </c>
      <c r="M9" s="300">
        <v>7914869333</v>
      </c>
      <c r="N9" s="300">
        <v>7121063683</v>
      </c>
      <c r="O9" s="300">
        <v>6042172752</v>
      </c>
      <c r="P9" s="300">
        <v>7352587164</v>
      </c>
      <c r="Q9" s="300">
        <v>7366998493</v>
      </c>
      <c r="R9" s="300">
        <v>8462933141</v>
      </c>
      <c r="S9" s="300">
        <v>7506412803</v>
      </c>
      <c r="T9" s="310">
        <v>29</v>
      </c>
      <c r="U9" s="310">
        <v>30</v>
      </c>
      <c r="V9" s="310">
        <v>29</v>
      </c>
      <c r="W9" s="310">
        <v>31</v>
      </c>
      <c r="X9" s="310">
        <v>25</v>
      </c>
      <c r="Y9" s="310">
        <v>24</v>
      </c>
      <c r="Z9" s="310">
        <v>24</v>
      </c>
      <c r="AA9" s="310">
        <v>28</v>
      </c>
      <c r="AB9" s="310">
        <v>28</v>
      </c>
      <c r="AC9" s="310">
        <v>22</v>
      </c>
      <c r="AD9" s="310">
        <v>28</v>
      </c>
      <c r="AE9" s="310">
        <v>34</v>
      </c>
      <c r="AF9" s="310">
        <v>28</v>
      </c>
      <c r="AG9" s="310">
        <v>30</v>
      </c>
      <c r="AH9" s="310"/>
      <c r="AI9" s="307" t="s">
        <v>1815</v>
      </c>
      <c r="AJ9">
        <v>5165275398</v>
      </c>
      <c r="AK9">
        <v>5170941271</v>
      </c>
      <c r="AL9">
        <v>5112622647</v>
      </c>
      <c r="AM9">
        <v>4794614613</v>
      </c>
      <c r="AN9">
        <v>5590750850</v>
      </c>
      <c r="AO9">
        <v>5532151572</v>
      </c>
      <c r="AP9">
        <v>6132106157</v>
      </c>
      <c r="AQ9">
        <v>6944703800</v>
      </c>
      <c r="AR9">
        <v>6233056884</v>
      </c>
      <c r="AS9">
        <v>5360310690</v>
      </c>
      <c r="AT9">
        <v>6527218419</v>
      </c>
      <c r="AU9">
        <v>6466457191</v>
      </c>
      <c r="AV9">
        <v>6426809569</v>
      </c>
      <c r="AW9">
        <v>6350570045</v>
      </c>
      <c r="AX9" s="310">
        <v>30</v>
      </c>
      <c r="AY9" s="310">
        <v>30</v>
      </c>
      <c r="AZ9" s="310">
        <v>30</v>
      </c>
      <c r="BA9" s="310">
        <v>31</v>
      </c>
      <c r="BB9" s="310">
        <v>27</v>
      </c>
      <c r="BC9" s="310">
        <v>24</v>
      </c>
      <c r="BD9" s="310">
        <v>24</v>
      </c>
      <c r="BE9" s="310">
        <v>28</v>
      </c>
      <c r="BF9" s="310">
        <v>28</v>
      </c>
      <c r="BG9" s="310">
        <v>24</v>
      </c>
      <c r="BH9" s="310">
        <v>29</v>
      </c>
      <c r="BI9" s="310">
        <v>34</v>
      </c>
      <c r="BJ9" s="310">
        <v>30</v>
      </c>
      <c r="BK9" s="310">
        <v>30</v>
      </c>
      <c r="BL9" s="310"/>
      <c r="BM9" s="307" t="s">
        <v>1815</v>
      </c>
      <c r="BN9">
        <v>788990288</v>
      </c>
      <c r="BO9">
        <v>907102661</v>
      </c>
      <c r="BP9">
        <v>1006146212</v>
      </c>
      <c r="BQ9">
        <v>975646125</v>
      </c>
      <c r="BR9">
        <v>803233728</v>
      </c>
      <c r="BS9">
        <v>1556932471</v>
      </c>
      <c r="BT9">
        <v>1344622827</v>
      </c>
      <c r="BU9">
        <v>970165533</v>
      </c>
      <c r="BV9">
        <v>888006799</v>
      </c>
      <c r="BW9">
        <v>681862062</v>
      </c>
      <c r="BX9">
        <v>825368745</v>
      </c>
      <c r="BY9">
        <v>900541302</v>
      </c>
      <c r="BZ9">
        <v>2036123572</v>
      </c>
      <c r="CA9">
        <v>1155842758</v>
      </c>
      <c r="CB9" s="310">
        <v>10</v>
      </c>
      <c r="CC9" s="310">
        <v>10</v>
      </c>
      <c r="CD9" s="310">
        <v>7</v>
      </c>
      <c r="CE9" s="310">
        <v>7</v>
      </c>
      <c r="CF9" s="310">
        <v>9</v>
      </c>
      <c r="CG9" s="310">
        <v>4</v>
      </c>
      <c r="CH9" s="310">
        <v>5</v>
      </c>
      <c r="CI9" s="310">
        <v>9</v>
      </c>
      <c r="CJ9" s="310">
        <v>10</v>
      </c>
      <c r="CK9" s="310">
        <v>10</v>
      </c>
      <c r="CL9" s="310">
        <v>11</v>
      </c>
      <c r="CM9" s="310">
        <v>10</v>
      </c>
      <c r="CN9" s="310">
        <v>6</v>
      </c>
      <c r="CO9" s="310">
        <v>9</v>
      </c>
      <c r="CQ9" s="307" t="s">
        <v>1815</v>
      </c>
      <c r="CR9" s="300">
        <v>1738299917</v>
      </c>
      <c r="CS9" s="300">
        <v>1555730077</v>
      </c>
      <c r="CT9" s="300">
        <v>1876194268</v>
      </c>
      <c r="CU9" s="300">
        <v>1964517405</v>
      </c>
      <c r="CV9" s="300">
        <v>1813283591</v>
      </c>
      <c r="CW9" s="300">
        <v>1710261712</v>
      </c>
      <c r="CX9" s="300">
        <v>1648376615</v>
      </c>
      <c r="CY9" s="300">
        <v>1566591388</v>
      </c>
      <c r="CZ9" s="300">
        <v>1965602780</v>
      </c>
      <c r="DA9" s="300">
        <v>1681114865</v>
      </c>
      <c r="DB9" s="300">
        <v>2124563184</v>
      </c>
      <c r="DC9" s="300">
        <v>3416238723</v>
      </c>
      <c r="DD9" s="300">
        <v>1587244742</v>
      </c>
      <c r="DE9" s="300">
        <v>2079706275</v>
      </c>
      <c r="DF9" s="310">
        <v>42</v>
      </c>
      <c r="DG9" s="310">
        <v>47</v>
      </c>
      <c r="DH9" s="310">
        <v>47</v>
      </c>
      <c r="DI9" s="310">
        <v>47</v>
      </c>
      <c r="DJ9" s="310">
        <v>46</v>
      </c>
      <c r="DK9" s="310">
        <v>43</v>
      </c>
      <c r="DL9" s="310">
        <v>44</v>
      </c>
      <c r="DM9" s="310">
        <v>44</v>
      </c>
      <c r="DN9" s="310">
        <v>46</v>
      </c>
      <c r="DO9" s="310">
        <v>46</v>
      </c>
      <c r="DP9" s="310">
        <v>41</v>
      </c>
      <c r="DQ9" s="310">
        <v>38</v>
      </c>
      <c r="DR9" s="310">
        <v>50</v>
      </c>
      <c r="DS9" s="310">
        <v>48</v>
      </c>
      <c r="DU9" s="307" t="s">
        <v>1815</v>
      </c>
      <c r="DV9" s="300">
        <v>7692565603</v>
      </c>
      <c r="DW9" s="300">
        <v>7633774009</v>
      </c>
      <c r="DX9" s="300">
        <v>7994963127</v>
      </c>
      <c r="DY9" s="300">
        <v>7734778143</v>
      </c>
      <c r="DZ9" s="300">
        <v>8207268169</v>
      </c>
      <c r="EA9" s="300">
        <v>8799345755</v>
      </c>
      <c r="EB9" s="300">
        <v>9125105599</v>
      </c>
      <c r="EC9" s="300">
        <v>9481460721</v>
      </c>
      <c r="ED9" s="300">
        <v>9086666463</v>
      </c>
      <c r="EE9" s="300">
        <v>7723287617</v>
      </c>
      <c r="EF9" s="300">
        <v>9477150348</v>
      </c>
      <c r="EG9" s="300">
        <v>10783237216</v>
      </c>
      <c r="EH9" s="300">
        <v>10050177883</v>
      </c>
      <c r="EI9" s="300">
        <v>9586119078</v>
      </c>
      <c r="EJ9" s="310">
        <v>33</v>
      </c>
      <c r="EK9" s="310">
        <v>34</v>
      </c>
      <c r="EL9" s="310">
        <v>35</v>
      </c>
      <c r="EM9" s="310">
        <v>35</v>
      </c>
      <c r="EN9" s="310">
        <v>32</v>
      </c>
      <c r="EO9" s="310">
        <v>29</v>
      </c>
      <c r="EP9" s="310">
        <v>29</v>
      </c>
      <c r="EQ9" s="310">
        <v>31</v>
      </c>
      <c r="ER9" s="310">
        <v>29</v>
      </c>
      <c r="ES9" s="310">
        <v>30</v>
      </c>
      <c r="ET9" s="310">
        <v>30</v>
      </c>
      <c r="EU9" s="310">
        <v>35</v>
      </c>
      <c r="EV9" s="310">
        <v>35</v>
      </c>
      <c r="EW9" s="310">
        <v>33</v>
      </c>
    </row>
    <row r="10" spans="1:153" x14ac:dyDescent="0.25">
      <c r="A10" s="285" t="s">
        <v>2136</v>
      </c>
      <c r="B10" s="285" t="s">
        <v>54</v>
      </c>
      <c r="C10" s="285" t="s">
        <v>1303</v>
      </c>
      <c r="E10" s="307" t="str">
        <f t="shared" si="0"/>
        <v>العراق Iraq</v>
      </c>
      <c r="F10" s="300">
        <v>2181873037</v>
      </c>
      <c r="G10" s="300">
        <v>2030709528</v>
      </c>
      <c r="H10" s="300">
        <v>2924638234</v>
      </c>
      <c r="I10" s="300">
        <v>3435334407</v>
      </c>
      <c r="J10" s="300">
        <v>1841122331</v>
      </c>
      <c r="K10" s="300">
        <v>2263575725</v>
      </c>
      <c r="L10" s="300">
        <v>3968878892</v>
      </c>
      <c r="M10" s="300">
        <v>4259177834</v>
      </c>
      <c r="N10" s="300">
        <v>2946247508</v>
      </c>
      <c r="O10" s="300">
        <v>3371005036</v>
      </c>
      <c r="P10" s="300">
        <v>3829664913</v>
      </c>
      <c r="Q10" s="300">
        <v>5781334481</v>
      </c>
      <c r="R10" s="300">
        <v>4886429269</v>
      </c>
      <c r="S10" s="300">
        <v>6516584972</v>
      </c>
      <c r="T10" s="310">
        <v>41</v>
      </c>
      <c r="U10" s="310">
        <v>42</v>
      </c>
      <c r="V10" s="310">
        <v>36</v>
      </c>
      <c r="W10" s="310">
        <v>35</v>
      </c>
      <c r="X10" s="310">
        <v>43</v>
      </c>
      <c r="Y10" s="310">
        <v>36</v>
      </c>
      <c r="Z10" s="310">
        <v>32</v>
      </c>
      <c r="AA10" s="310">
        <v>33</v>
      </c>
      <c r="AB10" s="310">
        <v>38</v>
      </c>
      <c r="AC10" s="310">
        <v>30</v>
      </c>
      <c r="AD10" s="310">
        <v>38</v>
      </c>
      <c r="AE10" s="310">
        <v>39</v>
      </c>
      <c r="AF10" s="310">
        <v>38</v>
      </c>
      <c r="AG10" s="310">
        <v>31</v>
      </c>
      <c r="AH10" s="310"/>
      <c r="AI10" s="307" t="s">
        <v>1718</v>
      </c>
      <c r="AJ10">
        <v>1379246512</v>
      </c>
      <c r="AK10">
        <v>1809537143</v>
      </c>
      <c r="AL10">
        <v>2712026455</v>
      </c>
      <c r="AM10">
        <v>3113275822</v>
      </c>
      <c r="AN10">
        <v>1637861750</v>
      </c>
      <c r="AO10">
        <v>2103489197</v>
      </c>
      <c r="AP10">
        <v>3568476161</v>
      </c>
      <c r="AQ10">
        <v>3865227208</v>
      </c>
      <c r="AR10">
        <v>2753981714</v>
      </c>
      <c r="AS10">
        <v>3239433360</v>
      </c>
      <c r="AT10">
        <v>3685405685</v>
      </c>
      <c r="AU10">
        <v>5626894872</v>
      </c>
      <c r="AV10">
        <v>4683822541</v>
      </c>
      <c r="AW10">
        <v>6246492830</v>
      </c>
      <c r="AX10" s="310">
        <v>45</v>
      </c>
      <c r="AY10" s="310">
        <v>43</v>
      </c>
      <c r="AZ10" s="310">
        <v>36</v>
      </c>
      <c r="BA10" s="310">
        <v>36</v>
      </c>
      <c r="BB10" s="310">
        <v>44</v>
      </c>
      <c r="BC10" s="310">
        <v>36</v>
      </c>
      <c r="BD10" s="310">
        <v>34</v>
      </c>
      <c r="BE10" s="310">
        <v>34</v>
      </c>
      <c r="BF10" s="310">
        <v>37</v>
      </c>
      <c r="BG10" s="310">
        <v>31</v>
      </c>
      <c r="BH10" s="310">
        <v>37</v>
      </c>
      <c r="BI10" s="310">
        <v>38</v>
      </c>
      <c r="BJ10" s="310">
        <v>38</v>
      </c>
      <c r="BK10" s="310">
        <v>31</v>
      </c>
      <c r="BL10" s="310"/>
      <c r="BM10" s="307" t="s">
        <v>1718</v>
      </c>
      <c r="BN10">
        <v>802626525</v>
      </c>
      <c r="BO10">
        <v>221172385</v>
      </c>
      <c r="BP10">
        <v>212611779</v>
      </c>
      <c r="BQ10">
        <v>322058585</v>
      </c>
      <c r="BR10">
        <v>203260581</v>
      </c>
      <c r="BS10">
        <v>160086528</v>
      </c>
      <c r="BT10">
        <v>400402731</v>
      </c>
      <c r="BU10">
        <v>393950626</v>
      </c>
      <c r="BV10">
        <v>192265794</v>
      </c>
      <c r="BW10">
        <v>131571676</v>
      </c>
      <c r="BX10">
        <v>144259228</v>
      </c>
      <c r="BY10">
        <v>154439609</v>
      </c>
      <c r="BZ10">
        <v>202606728</v>
      </c>
      <c r="CA10">
        <v>270092142</v>
      </c>
      <c r="CB10" s="310">
        <v>9</v>
      </c>
      <c r="CC10" s="310">
        <v>19</v>
      </c>
      <c r="CD10" s="310">
        <v>19</v>
      </c>
      <c r="CE10" s="310">
        <v>17</v>
      </c>
      <c r="CF10" s="310">
        <v>20</v>
      </c>
      <c r="CG10" s="310">
        <v>24</v>
      </c>
      <c r="CH10" s="310">
        <v>15</v>
      </c>
      <c r="CI10" s="310">
        <v>16</v>
      </c>
      <c r="CJ10" s="310">
        <v>27</v>
      </c>
      <c r="CK10" s="310">
        <v>26</v>
      </c>
      <c r="CL10" s="310">
        <v>29</v>
      </c>
      <c r="CM10" s="310">
        <v>29</v>
      </c>
      <c r="CN10" s="310">
        <v>27</v>
      </c>
      <c r="CO10" s="310">
        <v>28</v>
      </c>
      <c r="CQ10" s="307" t="s">
        <v>1718</v>
      </c>
      <c r="CR10" s="300">
        <v>906222</v>
      </c>
      <c r="CS10" s="300">
        <v>6759759</v>
      </c>
      <c r="CT10" s="300">
        <v>5864447</v>
      </c>
      <c r="CU10" s="300">
        <v>5038115</v>
      </c>
      <c r="CV10" s="300">
        <v>10072781</v>
      </c>
      <c r="CW10" s="300">
        <v>23298061</v>
      </c>
      <c r="CX10" s="300">
        <v>29802073</v>
      </c>
      <c r="CY10" s="300">
        <v>44418902</v>
      </c>
      <c r="CZ10" s="300">
        <v>25713482</v>
      </c>
      <c r="DA10" s="300">
        <v>41779039</v>
      </c>
      <c r="DB10" s="300">
        <v>69352772</v>
      </c>
      <c r="DC10" s="300">
        <v>105039091</v>
      </c>
      <c r="DD10" s="300">
        <v>76768135</v>
      </c>
      <c r="DE10" s="300">
        <v>180385971</v>
      </c>
      <c r="DF10" s="310">
        <v>153</v>
      </c>
      <c r="DG10" s="310">
        <v>122</v>
      </c>
      <c r="DH10" s="310">
        <v>124</v>
      </c>
      <c r="DI10" s="310">
        <v>123</v>
      </c>
      <c r="DJ10" s="310">
        <v>115</v>
      </c>
      <c r="DK10" s="310">
        <v>99</v>
      </c>
      <c r="DL10" s="310">
        <v>98</v>
      </c>
      <c r="DM10" s="310">
        <v>93</v>
      </c>
      <c r="DN10" s="310">
        <v>102</v>
      </c>
      <c r="DO10" s="310">
        <v>99</v>
      </c>
      <c r="DP10" s="310">
        <v>98</v>
      </c>
      <c r="DQ10" s="310">
        <v>90</v>
      </c>
      <c r="DR10" s="310">
        <v>97</v>
      </c>
      <c r="DS10" s="310">
        <v>87</v>
      </c>
      <c r="DU10" s="307" t="s">
        <v>1718</v>
      </c>
      <c r="DV10" s="300">
        <v>2182779259</v>
      </c>
      <c r="DW10" s="300">
        <v>2037469287</v>
      </c>
      <c r="DX10" s="300">
        <v>2930502681</v>
      </c>
      <c r="DY10" s="300">
        <v>3440372522</v>
      </c>
      <c r="DZ10" s="300">
        <v>1851195112</v>
      </c>
      <c r="EA10" s="300">
        <v>2286873786</v>
      </c>
      <c r="EB10" s="300">
        <v>3998680965</v>
      </c>
      <c r="EC10" s="300">
        <v>4303596736</v>
      </c>
      <c r="ED10" s="300">
        <v>2971960990</v>
      </c>
      <c r="EE10" s="300">
        <v>3412784075</v>
      </c>
      <c r="EF10" s="300">
        <v>3899017685</v>
      </c>
      <c r="EG10" s="300">
        <v>5886373572</v>
      </c>
      <c r="EH10" s="300">
        <v>4963197404</v>
      </c>
      <c r="EI10" s="300">
        <v>6696970943</v>
      </c>
      <c r="EJ10" s="310">
        <v>56</v>
      </c>
      <c r="EK10" s="310">
        <v>59</v>
      </c>
      <c r="EL10" s="310">
        <v>51</v>
      </c>
      <c r="EM10" s="310">
        <v>51</v>
      </c>
      <c r="EN10" s="310">
        <v>61</v>
      </c>
      <c r="EO10" s="310">
        <v>52</v>
      </c>
      <c r="EP10" s="310">
        <v>41</v>
      </c>
      <c r="EQ10" s="310">
        <v>43</v>
      </c>
      <c r="ER10" s="310">
        <v>53</v>
      </c>
      <c r="ES10" s="310">
        <v>43</v>
      </c>
      <c r="ET10" s="310">
        <v>48</v>
      </c>
      <c r="EU10" s="310">
        <v>45</v>
      </c>
      <c r="EV10" s="310">
        <v>52</v>
      </c>
      <c r="EW10" s="310">
        <v>40</v>
      </c>
    </row>
    <row r="11" spans="1:153" x14ac:dyDescent="0.25">
      <c r="A11" s="285" t="s">
        <v>2137</v>
      </c>
      <c r="B11" s="285" t="s">
        <v>57</v>
      </c>
      <c r="C11" s="285" t="s">
        <v>1304</v>
      </c>
      <c r="E11" s="307" t="str">
        <f t="shared" si="0"/>
        <v>الجمهورية اليمنية Republic Of Yemen</v>
      </c>
      <c r="F11" s="300">
        <v>5369497267</v>
      </c>
      <c r="G11" s="300">
        <v>4622216668</v>
      </c>
      <c r="H11" s="300">
        <v>5125121288</v>
      </c>
      <c r="I11" s="300">
        <v>4709557708</v>
      </c>
      <c r="J11" s="300">
        <v>2216473239</v>
      </c>
      <c r="K11" s="300">
        <v>2203211614</v>
      </c>
      <c r="L11" s="300">
        <v>2139967153</v>
      </c>
      <c r="M11" s="300">
        <v>3753969058</v>
      </c>
      <c r="N11" s="300">
        <v>4325889345</v>
      </c>
      <c r="O11" s="300">
        <v>4906277385</v>
      </c>
      <c r="P11" s="300">
        <v>7789157183</v>
      </c>
      <c r="Q11" s="300">
        <v>7643011182</v>
      </c>
      <c r="R11" s="300">
        <v>5621750341</v>
      </c>
      <c r="S11" s="300">
        <v>5297257014</v>
      </c>
      <c r="T11" s="310">
        <v>32</v>
      </c>
      <c r="U11" s="310">
        <v>32</v>
      </c>
      <c r="V11" s="310">
        <v>32</v>
      </c>
      <c r="W11" s="310">
        <v>33</v>
      </c>
      <c r="X11" s="310">
        <v>38</v>
      </c>
      <c r="Y11" s="310">
        <v>37</v>
      </c>
      <c r="Z11" s="310">
        <v>41</v>
      </c>
      <c r="AA11" s="310">
        <v>36</v>
      </c>
      <c r="AB11" s="310">
        <v>32</v>
      </c>
      <c r="AC11" s="310">
        <v>27</v>
      </c>
      <c r="AD11" s="310">
        <v>27</v>
      </c>
      <c r="AE11" s="310">
        <v>33</v>
      </c>
      <c r="AF11" s="310">
        <v>33</v>
      </c>
      <c r="AG11" s="310">
        <v>35</v>
      </c>
      <c r="AH11" s="310"/>
      <c r="AI11" s="307" t="s">
        <v>1703</v>
      </c>
      <c r="AJ11">
        <v>4795827770</v>
      </c>
      <c r="AK11">
        <v>3851905514</v>
      </c>
      <c r="AL11">
        <v>4269443344</v>
      </c>
      <c r="AM11">
        <v>4151583701</v>
      </c>
      <c r="AN11">
        <v>1847613242</v>
      </c>
      <c r="AO11">
        <v>1677215681</v>
      </c>
      <c r="AP11">
        <v>1467180915</v>
      </c>
      <c r="AQ11">
        <v>2741075693</v>
      </c>
      <c r="AR11">
        <v>3420669136</v>
      </c>
      <c r="AS11">
        <v>4114230740</v>
      </c>
      <c r="AT11">
        <v>7117010259</v>
      </c>
      <c r="AU11">
        <v>7009469340</v>
      </c>
      <c r="AV11">
        <v>5034197436</v>
      </c>
      <c r="AW11">
        <v>4777345544</v>
      </c>
      <c r="AX11" s="310">
        <v>31</v>
      </c>
      <c r="AY11" s="310">
        <v>33</v>
      </c>
      <c r="AZ11" s="310">
        <v>33</v>
      </c>
      <c r="BA11" s="310">
        <v>33</v>
      </c>
      <c r="BB11" s="310">
        <v>41</v>
      </c>
      <c r="BC11" s="310">
        <v>39</v>
      </c>
      <c r="BD11" s="310">
        <v>44</v>
      </c>
      <c r="BE11" s="310">
        <v>38</v>
      </c>
      <c r="BF11" s="310">
        <v>35</v>
      </c>
      <c r="BG11" s="310">
        <v>27</v>
      </c>
      <c r="BH11" s="310">
        <v>27</v>
      </c>
      <c r="BI11" s="310">
        <v>33</v>
      </c>
      <c r="BJ11" s="310">
        <v>37</v>
      </c>
      <c r="BK11" s="310">
        <v>35</v>
      </c>
      <c r="BL11" s="310"/>
      <c r="BM11" s="307" t="s">
        <v>1703</v>
      </c>
      <c r="BN11">
        <v>573669497</v>
      </c>
      <c r="BO11">
        <v>770311154</v>
      </c>
      <c r="BP11">
        <v>855677944</v>
      </c>
      <c r="BQ11">
        <v>557974007</v>
      </c>
      <c r="BR11">
        <v>368859997</v>
      </c>
      <c r="BS11">
        <v>525995933</v>
      </c>
      <c r="BT11">
        <v>672786238</v>
      </c>
      <c r="BU11">
        <v>1012893365</v>
      </c>
      <c r="BV11">
        <v>905220209</v>
      </c>
      <c r="BW11">
        <v>792046645</v>
      </c>
      <c r="BX11">
        <v>672146924</v>
      </c>
      <c r="BY11">
        <v>633541842</v>
      </c>
      <c r="BZ11">
        <v>587552905</v>
      </c>
      <c r="CA11">
        <v>519911470</v>
      </c>
      <c r="CB11" s="310">
        <v>12</v>
      </c>
      <c r="CC11" s="310">
        <v>11</v>
      </c>
      <c r="CD11" s="310">
        <v>9</v>
      </c>
      <c r="CE11" s="310">
        <v>11</v>
      </c>
      <c r="CF11" s="310">
        <v>12</v>
      </c>
      <c r="CG11" s="310">
        <v>12</v>
      </c>
      <c r="CH11" s="310">
        <v>10</v>
      </c>
      <c r="CI11" s="310">
        <v>8</v>
      </c>
      <c r="CJ11" s="310">
        <v>9</v>
      </c>
      <c r="CK11" s="310">
        <v>9</v>
      </c>
      <c r="CL11" s="310">
        <v>15</v>
      </c>
      <c r="CM11" s="310">
        <v>13</v>
      </c>
      <c r="CN11" s="310">
        <v>16</v>
      </c>
      <c r="CO11" s="310">
        <v>22</v>
      </c>
      <c r="CQ11" s="307" t="s">
        <v>1703</v>
      </c>
      <c r="CR11" s="300">
        <v>968536992</v>
      </c>
      <c r="CS11" s="300">
        <v>1007610016</v>
      </c>
      <c r="CT11" s="300">
        <v>912114778</v>
      </c>
      <c r="CU11" s="300">
        <v>1008907776</v>
      </c>
      <c r="CV11" s="300">
        <v>569829392</v>
      </c>
      <c r="CW11" s="300">
        <v>243143842</v>
      </c>
      <c r="CX11" s="300">
        <v>470342937</v>
      </c>
      <c r="CY11" s="300">
        <v>572768182</v>
      </c>
      <c r="CZ11" s="300">
        <v>591104495</v>
      </c>
      <c r="DA11" s="300">
        <v>673133974</v>
      </c>
      <c r="DB11" s="300">
        <v>848687389</v>
      </c>
      <c r="DC11" s="300">
        <v>683605154</v>
      </c>
      <c r="DD11" s="300">
        <v>661868224</v>
      </c>
      <c r="DE11" s="300">
        <v>655523738</v>
      </c>
      <c r="DF11" s="310">
        <v>54</v>
      </c>
      <c r="DG11" s="310">
        <v>54</v>
      </c>
      <c r="DH11" s="310">
        <v>53</v>
      </c>
      <c r="DI11" s="310">
        <v>52</v>
      </c>
      <c r="DJ11" s="310">
        <v>64</v>
      </c>
      <c r="DK11" s="310">
        <v>73</v>
      </c>
      <c r="DL11" s="310">
        <v>63</v>
      </c>
      <c r="DM11" s="310">
        <v>60</v>
      </c>
      <c r="DN11" s="310">
        <v>63</v>
      </c>
      <c r="DO11" s="310">
        <v>59</v>
      </c>
      <c r="DP11" s="310">
        <v>54</v>
      </c>
      <c r="DQ11" s="310">
        <v>62</v>
      </c>
      <c r="DR11" s="310">
        <v>61</v>
      </c>
      <c r="DS11" s="310">
        <v>64</v>
      </c>
      <c r="DU11" s="307" t="s">
        <v>1703</v>
      </c>
      <c r="DV11" s="300">
        <v>6338034259</v>
      </c>
      <c r="DW11" s="300">
        <v>5629826684</v>
      </c>
      <c r="DX11" s="300">
        <v>6037236066</v>
      </c>
      <c r="DY11" s="300">
        <v>5718465484</v>
      </c>
      <c r="DZ11" s="300">
        <v>2786302631</v>
      </c>
      <c r="EA11" s="300">
        <v>2446355456</v>
      </c>
      <c r="EB11" s="300">
        <v>2610310090</v>
      </c>
      <c r="EC11" s="300">
        <v>4326737240</v>
      </c>
      <c r="ED11" s="300">
        <v>4916993840</v>
      </c>
      <c r="EE11" s="300">
        <v>5579411359</v>
      </c>
      <c r="EF11" s="300">
        <v>8637844572</v>
      </c>
      <c r="EG11" s="300">
        <v>8326616336</v>
      </c>
      <c r="EH11" s="300">
        <v>6283618565</v>
      </c>
      <c r="EI11" s="300">
        <v>5952780752</v>
      </c>
      <c r="EJ11" s="310">
        <v>36</v>
      </c>
      <c r="EK11" s="310">
        <v>40</v>
      </c>
      <c r="EL11" s="310">
        <v>40</v>
      </c>
      <c r="EM11" s="310">
        <v>40</v>
      </c>
      <c r="EN11" s="310">
        <v>53</v>
      </c>
      <c r="EO11" s="310">
        <v>51</v>
      </c>
      <c r="EP11" s="310">
        <v>54</v>
      </c>
      <c r="EQ11" s="310">
        <v>42</v>
      </c>
      <c r="ER11" s="310">
        <v>41</v>
      </c>
      <c r="ES11" s="310">
        <v>33</v>
      </c>
      <c r="ET11" s="310">
        <v>31</v>
      </c>
      <c r="EU11" s="310">
        <v>40</v>
      </c>
      <c r="EV11" s="310">
        <v>43</v>
      </c>
      <c r="EW11" s="310">
        <v>46</v>
      </c>
    </row>
    <row r="12" spans="1:153" x14ac:dyDescent="0.25">
      <c r="A12" s="285" t="s">
        <v>2138</v>
      </c>
      <c r="B12" s="285" t="s">
        <v>256</v>
      </c>
      <c r="C12" s="285" t="s">
        <v>1296</v>
      </c>
      <c r="E12" s="307" t="str">
        <f t="shared" si="0"/>
        <v>مملكة البحرين Kingdom Of Bahrain</v>
      </c>
      <c r="F12" s="300">
        <v>36934933635</v>
      </c>
      <c r="G12" s="300">
        <v>39121340141</v>
      </c>
      <c r="H12" s="300">
        <v>38080594574</v>
      </c>
      <c r="I12" s="300">
        <v>34558930393</v>
      </c>
      <c r="J12" s="300">
        <v>20652294631</v>
      </c>
      <c r="K12" s="300">
        <v>17884385105</v>
      </c>
      <c r="L12" s="300">
        <v>21993066267</v>
      </c>
      <c r="M12" s="300">
        <v>27594958627</v>
      </c>
      <c r="N12" s="300">
        <v>27177212924</v>
      </c>
      <c r="O12" s="300">
        <v>17417188419</v>
      </c>
      <c r="P12" s="300">
        <v>26340711303</v>
      </c>
      <c r="Q12" s="300">
        <v>37014869085</v>
      </c>
      <c r="R12" s="300">
        <v>32971227630</v>
      </c>
      <c r="S12" s="300">
        <v>37065496467</v>
      </c>
      <c r="T12" s="310">
        <v>10</v>
      </c>
      <c r="U12" s="310">
        <v>9</v>
      </c>
      <c r="V12" s="310">
        <v>9</v>
      </c>
      <c r="W12" s="310">
        <v>9</v>
      </c>
      <c r="X12" s="310">
        <v>9</v>
      </c>
      <c r="Y12" s="310">
        <v>9</v>
      </c>
      <c r="Z12" s="310">
        <v>8</v>
      </c>
      <c r="AA12" s="310">
        <v>11</v>
      </c>
      <c r="AB12" s="310">
        <v>9</v>
      </c>
      <c r="AC12" s="310">
        <v>9</v>
      </c>
      <c r="AD12" s="310">
        <v>9</v>
      </c>
      <c r="AE12" s="310">
        <v>10</v>
      </c>
      <c r="AF12" s="310">
        <v>7</v>
      </c>
      <c r="AG12" s="310">
        <v>8</v>
      </c>
      <c r="AH12" s="310"/>
      <c r="AI12" s="307" t="s">
        <v>1876</v>
      </c>
      <c r="AJ12">
        <v>34627277978</v>
      </c>
      <c r="AK12">
        <v>36462665008</v>
      </c>
      <c r="AL12">
        <v>35294151101</v>
      </c>
      <c r="AM12">
        <v>31054842216</v>
      </c>
      <c r="AN12">
        <v>17661715180</v>
      </c>
      <c r="AO12">
        <v>14750072884</v>
      </c>
      <c r="AP12">
        <v>19247574861</v>
      </c>
      <c r="AQ12">
        <v>25316258946</v>
      </c>
      <c r="AR12">
        <v>23326044206</v>
      </c>
      <c r="AS12">
        <v>13768831759</v>
      </c>
      <c r="AT12">
        <v>22189277231</v>
      </c>
      <c r="AU12">
        <v>33417484432</v>
      </c>
      <c r="AV12">
        <v>27836606131</v>
      </c>
      <c r="AW12">
        <v>28484343736</v>
      </c>
      <c r="AX12" s="310">
        <v>9</v>
      </c>
      <c r="AY12" s="310">
        <v>9</v>
      </c>
      <c r="AZ12" s="310">
        <v>8</v>
      </c>
      <c r="BA12" s="310">
        <v>10</v>
      </c>
      <c r="BB12" s="310">
        <v>9</v>
      </c>
      <c r="BC12" s="310">
        <v>10</v>
      </c>
      <c r="BD12" s="310">
        <v>10</v>
      </c>
      <c r="BE12" s="310">
        <v>11</v>
      </c>
      <c r="BF12" s="310">
        <v>11</v>
      </c>
      <c r="BG12" s="310">
        <v>11</v>
      </c>
      <c r="BH12" s="310">
        <v>10</v>
      </c>
      <c r="BI12" s="310">
        <v>10</v>
      </c>
      <c r="BJ12" s="310">
        <v>11</v>
      </c>
      <c r="BK12" s="310">
        <v>10</v>
      </c>
      <c r="BL12" s="310"/>
      <c r="BM12" s="307" t="s">
        <v>1876</v>
      </c>
      <c r="BN12">
        <v>2307655657</v>
      </c>
      <c r="BO12">
        <v>2658675133</v>
      </c>
      <c r="BP12">
        <v>2786443473</v>
      </c>
      <c r="BQ12">
        <v>3504088177</v>
      </c>
      <c r="BR12">
        <v>2990579451</v>
      </c>
      <c r="BS12">
        <v>3134312221</v>
      </c>
      <c r="BT12">
        <v>2745491406</v>
      </c>
      <c r="BU12">
        <v>2278699681</v>
      </c>
      <c r="BV12">
        <v>3851168718</v>
      </c>
      <c r="BW12">
        <v>3648356660</v>
      </c>
      <c r="BX12">
        <v>4151434072</v>
      </c>
      <c r="BY12">
        <v>3597384653</v>
      </c>
      <c r="BZ12">
        <v>5134621499</v>
      </c>
      <c r="CA12">
        <v>8581152731</v>
      </c>
      <c r="CB12" s="310">
        <v>2</v>
      </c>
      <c r="CC12" s="310">
        <v>3</v>
      </c>
      <c r="CD12" s="310">
        <v>2</v>
      </c>
      <c r="CE12" s="310">
        <v>2</v>
      </c>
      <c r="CF12" s="310">
        <v>3</v>
      </c>
      <c r="CG12" s="310">
        <v>2</v>
      </c>
      <c r="CH12" s="310">
        <v>2</v>
      </c>
      <c r="CI12" s="310">
        <v>3</v>
      </c>
      <c r="CJ12" s="310">
        <v>2</v>
      </c>
      <c r="CK12" s="310">
        <v>2</v>
      </c>
      <c r="CL12" s="310">
        <v>3</v>
      </c>
      <c r="CM12" s="310">
        <v>2</v>
      </c>
      <c r="CN12" s="310">
        <v>2</v>
      </c>
      <c r="CO12" s="310">
        <v>2</v>
      </c>
      <c r="CQ12" s="307" t="s">
        <v>1876</v>
      </c>
      <c r="CR12" s="300">
        <v>4779764239</v>
      </c>
      <c r="CS12" s="300">
        <v>4996460700</v>
      </c>
      <c r="CT12" s="300">
        <v>6359872934</v>
      </c>
      <c r="CU12" s="300">
        <v>7265595645</v>
      </c>
      <c r="CV12" s="300">
        <v>7359149425</v>
      </c>
      <c r="CW12" s="300">
        <v>5352565947</v>
      </c>
      <c r="CX12" s="300">
        <v>5229445824</v>
      </c>
      <c r="CY12" s="300">
        <v>6098682511</v>
      </c>
      <c r="CZ12" s="300">
        <v>6426293129</v>
      </c>
      <c r="DA12" s="300">
        <v>6949682627</v>
      </c>
      <c r="DB12" s="300">
        <v>9747121872</v>
      </c>
      <c r="DC12" s="300">
        <v>12140615461</v>
      </c>
      <c r="DD12" s="300">
        <v>10665846436</v>
      </c>
      <c r="DE12" s="300">
        <v>11343871931</v>
      </c>
      <c r="DF12" s="310">
        <v>26</v>
      </c>
      <c r="DG12" s="310">
        <v>28</v>
      </c>
      <c r="DH12" s="310">
        <v>24</v>
      </c>
      <c r="DI12" s="310">
        <v>21</v>
      </c>
      <c r="DJ12" s="310">
        <v>19</v>
      </c>
      <c r="DK12" s="310">
        <v>22</v>
      </c>
      <c r="DL12" s="310">
        <v>21</v>
      </c>
      <c r="DM12" s="310">
        <v>19</v>
      </c>
      <c r="DN12" s="310">
        <v>21</v>
      </c>
      <c r="DO12" s="310">
        <v>17</v>
      </c>
      <c r="DP12" s="310">
        <v>12</v>
      </c>
      <c r="DQ12" s="310">
        <v>15</v>
      </c>
      <c r="DR12" s="310">
        <v>17</v>
      </c>
      <c r="DS12" s="310">
        <v>20</v>
      </c>
      <c r="DU12" s="307" t="s">
        <v>1876</v>
      </c>
      <c r="DV12" s="300">
        <v>41714697874</v>
      </c>
      <c r="DW12" s="300">
        <v>44117800841</v>
      </c>
      <c r="DX12" s="300">
        <v>44440467508</v>
      </c>
      <c r="DY12" s="300">
        <v>41824526038</v>
      </c>
      <c r="DZ12" s="300">
        <v>28011444056</v>
      </c>
      <c r="EA12" s="300">
        <v>23236951052</v>
      </c>
      <c r="EB12" s="300">
        <v>27222512091</v>
      </c>
      <c r="EC12" s="300">
        <v>33693641138</v>
      </c>
      <c r="ED12" s="300">
        <v>33603506053</v>
      </c>
      <c r="EE12" s="300">
        <v>24366871046</v>
      </c>
      <c r="EF12" s="300">
        <v>36087833175</v>
      </c>
      <c r="EG12" s="300">
        <v>49155484546</v>
      </c>
      <c r="EH12" s="300">
        <v>43637074066</v>
      </c>
      <c r="EI12" s="300">
        <v>48409368398</v>
      </c>
      <c r="EJ12" s="310">
        <v>11</v>
      </c>
      <c r="EK12" s="310">
        <v>11</v>
      </c>
      <c r="EL12" s="310">
        <v>12</v>
      </c>
      <c r="EM12" s="310">
        <v>12</v>
      </c>
      <c r="EN12" s="310">
        <v>12</v>
      </c>
      <c r="EO12" s="310">
        <v>13</v>
      </c>
      <c r="EP12" s="310">
        <v>12</v>
      </c>
      <c r="EQ12" s="310">
        <v>12</v>
      </c>
      <c r="ER12" s="310">
        <v>11</v>
      </c>
      <c r="ES12" s="310">
        <v>11</v>
      </c>
      <c r="ET12" s="310">
        <v>9</v>
      </c>
      <c r="EU12" s="310">
        <v>8</v>
      </c>
      <c r="EV12" s="310">
        <v>8</v>
      </c>
      <c r="EW12" s="310">
        <v>8</v>
      </c>
    </row>
    <row r="13" spans="1:153" x14ac:dyDescent="0.25">
      <c r="A13" s="285" t="s">
        <v>2139</v>
      </c>
      <c r="B13" s="285" t="s">
        <v>258</v>
      </c>
      <c r="C13" s="285" t="s">
        <v>1313</v>
      </c>
      <c r="E13" s="307" t="str">
        <f t="shared" si="0"/>
        <v>دولة قطر State Of Qatar</v>
      </c>
      <c r="F13" s="300">
        <v>5294044316</v>
      </c>
      <c r="G13" s="300">
        <v>5451724578</v>
      </c>
      <c r="H13" s="300">
        <v>5813058166</v>
      </c>
      <c r="I13" s="300">
        <v>6195238619</v>
      </c>
      <c r="J13" s="300">
        <v>6797586748</v>
      </c>
      <c r="K13" s="300">
        <v>7154525775</v>
      </c>
      <c r="L13" s="300">
        <v>2768195028</v>
      </c>
      <c r="M13" s="300"/>
      <c r="N13" s="300"/>
      <c r="O13" s="300"/>
      <c r="P13" s="300">
        <v>2135740353</v>
      </c>
      <c r="Q13" s="300">
        <v>1556205553</v>
      </c>
      <c r="R13" s="300">
        <v>4027622220</v>
      </c>
      <c r="S13" s="300">
        <v>3915725831</v>
      </c>
      <c r="T13" s="310">
        <v>33</v>
      </c>
      <c r="U13" s="310">
        <v>31</v>
      </c>
      <c r="V13" s="310">
        <v>30</v>
      </c>
      <c r="W13" s="310">
        <v>30</v>
      </c>
      <c r="X13" s="310">
        <v>24</v>
      </c>
      <c r="Y13" s="310">
        <v>22</v>
      </c>
      <c r="Z13" s="310">
        <v>37</v>
      </c>
      <c r="AA13" s="310" t="s">
        <v>11</v>
      </c>
      <c r="AB13" s="310" t="s">
        <v>11</v>
      </c>
      <c r="AC13" s="310" t="s">
        <v>11</v>
      </c>
      <c r="AD13" s="310">
        <v>45</v>
      </c>
      <c r="AE13" s="310">
        <v>51</v>
      </c>
      <c r="AF13" s="310">
        <v>40</v>
      </c>
      <c r="AG13" s="310">
        <v>39</v>
      </c>
      <c r="AH13" s="310"/>
      <c r="AI13" s="307" t="s">
        <v>1818</v>
      </c>
      <c r="AJ13">
        <v>4380714835</v>
      </c>
      <c r="AK13">
        <v>4437322660</v>
      </c>
      <c r="AL13">
        <v>4586493902</v>
      </c>
      <c r="AM13">
        <v>5139755573</v>
      </c>
      <c r="AN13">
        <v>5626641684</v>
      </c>
      <c r="AO13">
        <v>5651100837</v>
      </c>
      <c r="AP13">
        <v>2266719542</v>
      </c>
      <c r="AT13">
        <v>90285224</v>
      </c>
      <c r="AU13">
        <v>238217437</v>
      </c>
      <c r="AV13">
        <v>618763595</v>
      </c>
      <c r="AW13">
        <v>1858428162</v>
      </c>
      <c r="AX13" s="310">
        <v>32</v>
      </c>
      <c r="AY13" s="310">
        <v>31</v>
      </c>
      <c r="AZ13" s="310">
        <v>31</v>
      </c>
      <c r="BA13" s="310">
        <v>30</v>
      </c>
      <c r="BB13" s="310">
        <v>26</v>
      </c>
      <c r="BC13" s="310">
        <v>23</v>
      </c>
      <c r="BD13" s="310">
        <v>39</v>
      </c>
      <c r="BE13" s="310" t="s">
        <v>11</v>
      </c>
      <c r="BF13" s="310" t="s">
        <v>11</v>
      </c>
      <c r="BG13" s="310" t="s">
        <v>11</v>
      </c>
      <c r="BH13" s="310">
        <v>87</v>
      </c>
      <c r="BI13" s="310">
        <v>73</v>
      </c>
      <c r="BJ13" s="310">
        <v>59</v>
      </c>
      <c r="BK13" s="310">
        <v>47</v>
      </c>
      <c r="BL13" s="310"/>
      <c r="BM13" s="307" t="s">
        <v>1818</v>
      </c>
      <c r="BN13">
        <v>913329481</v>
      </c>
      <c r="BO13">
        <v>1014401918</v>
      </c>
      <c r="BP13">
        <v>1226564264</v>
      </c>
      <c r="BQ13">
        <v>1055483046</v>
      </c>
      <c r="BR13">
        <v>1170945064</v>
      </c>
      <c r="BS13">
        <v>1503424938</v>
      </c>
      <c r="BT13">
        <v>501475486</v>
      </c>
      <c r="BX13">
        <v>2045455129</v>
      </c>
      <c r="BY13">
        <v>1317988116</v>
      </c>
      <c r="BZ13">
        <v>3408858625</v>
      </c>
      <c r="CA13">
        <v>2057297669</v>
      </c>
      <c r="CB13" s="310">
        <v>8</v>
      </c>
      <c r="CC13" s="310">
        <v>8</v>
      </c>
      <c r="CD13" s="310">
        <v>5</v>
      </c>
      <c r="CE13" s="310">
        <v>6</v>
      </c>
      <c r="CF13" s="310">
        <v>7</v>
      </c>
      <c r="CG13" s="310">
        <v>5</v>
      </c>
      <c r="CH13" s="310">
        <v>13</v>
      </c>
      <c r="CI13" s="310" t="s">
        <v>11</v>
      </c>
      <c r="CJ13" s="310" t="s">
        <v>11</v>
      </c>
      <c r="CK13" s="310" t="s">
        <v>11</v>
      </c>
      <c r="CL13" s="310">
        <v>5</v>
      </c>
      <c r="CM13" s="310">
        <v>7</v>
      </c>
      <c r="CN13" s="310">
        <v>3</v>
      </c>
      <c r="CO13" s="310">
        <v>8</v>
      </c>
      <c r="CQ13" s="307" t="s">
        <v>1818</v>
      </c>
      <c r="CR13" s="300">
        <v>1797348885</v>
      </c>
      <c r="CS13" s="300">
        <v>2268417657</v>
      </c>
      <c r="CT13" s="300">
        <v>2388766661</v>
      </c>
      <c r="CU13" s="300">
        <v>2108541269</v>
      </c>
      <c r="CV13" s="300">
        <v>1802931285</v>
      </c>
      <c r="CW13" s="300">
        <v>1209209333</v>
      </c>
      <c r="CX13" s="300">
        <v>676608793</v>
      </c>
      <c r="CY13" s="300"/>
      <c r="CZ13" s="300"/>
      <c r="DA13" s="300"/>
      <c r="DB13" s="300">
        <v>384982590</v>
      </c>
      <c r="DC13" s="300">
        <v>1212145600</v>
      </c>
      <c r="DD13" s="300">
        <v>1339230494</v>
      </c>
      <c r="DE13" s="300">
        <v>1630252287</v>
      </c>
      <c r="DF13" s="310">
        <v>41</v>
      </c>
      <c r="DG13" s="310">
        <v>42</v>
      </c>
      <c r="DH13" s="310">
        <v>42</v>
      </c>
      <c r="DI13" s="310">
        <v>46</v>
      </c>
      <c r="DJ13" s="310">
        <v>47</v>
      </c>
      <c r="DK13" s="310">
        <v>51</v>
      </c>
      <c r="DL13" s="310">
        <v>57</v>
      </c>
      <c r="DM13" s="310" t="s">
        <v>11</v>
      </c>
      <c r="DN13" s="310" t="s">
        <v>11</v>
      </c>
      <c r="DO13" s="310" t="s">
        <v>11</v>
      </c>
      <c r="DP13" s="310">
        <v>67</v>
      </c>
      <c r="DQ13" s="310">
        <v>55</v>
      </c>
      <c r="DR13" s="310">
        <v>53</v>
      </c>
      <c r="DS13" s="310">
        <v>53</v>
      </c>
      <c r="DU13" s="307" t="s">
        <v>1818</v>
      </c>
      <c r="DV13" s="300">
        <v>7091393201</v>
      </c>
      <c r="DW13" s="300">
        <v>7720142235</v>
      </c>
      <c r="DX13" s="300">
        <v>8201824827</v>
      </c>
      <c r="DY13" s="300">
        <v>8303779888</v>
      </c>
      <c r="DZ13" s="300">
        <v>8600518033</v>
      </c>
      <c r="EA13" s="300">
        <v>8363735108</v>
      </c>
      <c r="EB13" s="300">
        <v>3444803821</v>
      </c>
      <c r="EC13" s="300">
        <v>0</v>
      </c>
      <c r="ED13" s="300">
        <v>0</v>
      </c>
      <c r="EE13" s="300">
        <v>0</v>
      </c>
      <c r="EF13" s="300">
        <v>2520722943</v>
      </c>
      <c r="EG13" s="300">
        <v>2768351153</v>
      </c>
      <c r="EH13" s="300">
        <v>5366852714</v>
      </c>
      <c r="EI13" s="300">
        <v>5545978118</v>
      </c>
      <c r="EJ13" s="310">
        <v>34</v>
      </c>
      <c r="EK13" s="310">
        <v>33</v>
      </c>
      <c r="EL13" s="310">
        <v>33</v>
      </c>
      <c r="EM13" s="310">
        <v>34</v>
      </c>
      <c r="EN13" s="310">
        <v>31</v>
      </c>
      <c r="EO13" s="310">
        <v>30</v>
      </c>
      <c r="EP13" s="310">
        <v>45</v>
      </c>
      <c r="EQ13" s="310">
        <v>226</v>
      </c>
      <c r="ER13" s="310">
        <v>227</v>
      </c>
      <c r="ES13" s="310">
        <v>226</v>
      </c>
      <c r="ET13" s="310">
        <v>55</v>
      </c>
      <c r="EU13" s="310">
        <v>59</v>
      </c>
      <c r="EV13" s="310">
        <v>51</v>
      </c>
      <c r="EW13" s="310">
        <v>47</v>
      </c>
    </row>
    <row r="14" spans="1:153" x14ac:dyDescent="0.25">
      <c r="A14" s="285" t="s">
        <v>2140</v>
      </c>
      <c r="B14" s="285" t="s">
        <v>2141</v>
      </c>
      <c r="C14" s="285" t="s">
        <v>2142</v>
      </c>
      <c r="E14" s="307" t="str">
        <f t="shared" si="0"/>
        <v>عدن (سابقا) Aden (Previously)</v>
      </c>
      <c r="F14" s="300"/>
      <c r="G14" s="300"/>
      <c r="H14" s="300"/>
      <c r="I14" s="300"/>
      <c r="J14" s="300"/>
      <c r="K14" s="300"/>
      <c r="L14" s="300"/>
      <c r="M14" s="300"/>
      <c r="N14" s="300"/>
      <c r="O14" s="300"/>
      <c r="P14" s="300"/>
      <c r="Q14" s="300"/>
      <c r="R14" s="300"/>
      <c r="S14" s="300"/>
      <c r="T14" s="310" t="s">
        <v>11</v>
      </c>
      <c r="U14" s="310" t="s">
        <v>11</v>
      </c>
      <c r="V14" s="310" t="s">
        <v>11</v>
      </c>
      <c r="W14" s="310" t="s">
        <v>11</v>
      </c>
      <c r="X14" s="310" t="s">
        <v>11</v>
      </c>
      <c r="Y14" s="310" t="s">
        <v>11</v>
      </c>
      <c r="Z14" s="310" t="s">
        <v>11</v>
      </c>
      <c r="AA14" s="310" t="s">
        <v>11</v>
      </c>
      <c r="AB14" s="310" t="s">
        <v>11</v>
      </c>
      <c r="AC14" s="310" t="s">
        <v>11</v>
      </c>
      <c r="AD14" s="310" t="s">
        <v>11</v>
      </c>
      <c r="AE14" s="310" t="s">
        <v>11</v>
      </c>
      <c r="AF14" s="310" t="s">
        <v>11</v>
      </c>
      <c r="AG14" s="310" t="s">
        <v>11</v>
      </c>
      <c r="AH14" s="310"/>
      <c r="AI14" s="307" t="s">
        <v>2143</v>
      </c>
      <c r="AX14" s="310" t="s">
        <v>11</v>
      </c>
      <c r="AY14" s="310" t="s">
        <v>11</v>
      </c>
      <c r="AZ14" s="310" t="s">
        <v>11</v>
      </c>
      <c r="BA14" s="310" t="s">
        <v>11</v>
      </c>
      <c r="BB14" s="310" t="s">
        <v>11</v>
      </c>
      <c r="BC14" s="310" t="s">
        <v>11</v>
      </c>
      <c r="BD14" s="310" t="s">
        <v>11</v>
      </c>
      <c r="BE14" s="310" t="s">
        <v>11</v>
      </c>
      <c r="BF14" s="310" t="s">
        <v>11</v>
      </c>
      <c r="BG14" s="310" t="s">
        <v>11</v>
      </c>
      <c r="BH14" s="310" t="s">
        <v>11</v>
      </c>
      <c r="BI14" s="310" t="s">
        <v>11</v>
      </c>
      <c r="BJ14" s="310" t="s">
        <v>11</v>
      </c>
      <c r="BK14" s="310" t="s">
        <v>11</v>
      </c>
      <c r="BL14" s="310"/>
      <c r="BM14" s="307" t="s">
        <v>2143</v>
      </c>
      <c r="CB14" s="310" t="s">
        <v>11</v>
      </c>
      <c r="CC14" s="310" t="s">
        <v>11</v>
      </c>
      <c r="CD14" s="310" t="s">
        <v>11</v>
      </c>
      <c r="CE14" s="310" t="s">
        <v>11</v>
      </c>
      <c r="CF14" s="310" t="s">
        <v>11</v>
      </c>
      <c r="CG14" s="310" t="s">
        <v>11</v>
      </c>
      <c r="CH14" s="310" t="s">
        <v>11</v>
      </c>
      <c r="CI14" s="310" t="s">
        <v>11</v>
      </c>
      <c r="CJ14" s="310" t="s">
        <v>11</v>
      </c>
      <c r="CK14" s="310" t="s">
        <v>11</v>
      </c>
      <c r="CL14" s="310" t="s">
        <v>11</v>
      </c>
      <c r="CM14" s="310" t="s">
        <v>11</v>
      </c>
      <c r="CN14" s="310" t="s">
        <v>11</v>
      </c>
      <c r="CO14" s="310" t="s">
        <v>11</v>
      </c>
      <c r="CQ14" s="307" t="s">
        <v>2143</v>
      </c>
      <c r="CR14" s="300"/>
      <c r="CS14" s="300"/>
      <c r="CT14" s="300"/>
      <c r="CU14" s="300"/>
      <c r="CV14" s="300"/>
      <c r="CW14" s="300"/>
      <c r="CX14" s="300"/>
      <c r="CY14" s="300"/>
      <c r="CZ14" s="300"/>
      <c r="DA14" s="300"/>
      <c r="DB14" s="300"/>
      <c r="DC14" s="300"/>
      <c r="DD14" s="300"/>
      <c r="DE14" s="300"/>
      <c r="DF14" s="310" t="s">
        <v>11</v>
      </c>
      <c r="DG14" s="310" t="s">
        <v>11</v>
      </c>
      <c r="DH14" s="310" t="s">
        <v>11</v>
      </c>
      <c r="DI14" s="310" t="s">
        <v>11</v>
      </c>
      <c r="DJ14" s="310" t="s">
        <v>11</v>
      </c>
      <c r="DK14" s="310" t="s">
        <v>11</v>
      </c>
      <c r="DL14" s="310" t="s">
        <v>11</v>
      </c>
      <c r="DM14" s="310" t="s">
        <v>11</v>
      </c>
      <c r="DN14" s="310" t="s">
        <v>11</v>
      </c>
      <c r="DO14" s="310" t="s">
        <v>11</v>
      </c>
      <c r="DP14" s="310" t="s">
        <v>11</v>
      </c>
      <c r="DQ14" s="310" t="s">
        <v>11</v>
      </c>
      <c r="DR14" s="310" t="s">
        <v>11</v>
      </c>
      <c r="DS14" s="310" t="s">
        <v>11</v>
      </c>
      <c r="DU14" s="307" t="s">
        <v>2143</v>
      </c>
      <c r="DV14" s="300">
        <v>0</v>
      </c>
      <c r="DW14" s="300">
        <v>0</v>
      </c>
      <c r="DX14" s="300">
        <v>0</v>
      </c>
      <c r="DY14" s="300">
        <v>0</v>
      </c>
      <c r="DZ14" s="300">
        <v>0</v>
      </c>
      <c r="EA14" s="300">
        <v>0</v>
      </c>
      <c r="EB14" s="300">
        <v>0</v>
      </c>
      <c r="EC14" s="300">
        <v>0</v>
      </c>
      <c r="ED14" s="300">
        <v>0</v>
      </c>
      <c r="EE14" s="300">
        <v>0</v>
      </c>
      <c r="EF14" s="300">
        <v>0</v>
      </c>
      <c r="EG14" s="300">
        <v>0</v>
      </c>
      <c r="EH14" s="300">
        <v>0</v>
      </c>
      <c r="EI14" s="300">
        <v>0</v>
      </c>
      <c r="EJ14" s="310">
        <v>221</v>
      </c>
      <c r="EK14" s="310">
        <v>224</v>
      </c>
      <c r="EL14" s="310">
        <v>227</v>
      </c>
      <c r="EM14" s="310">
        <v>223</v>
      </c>
      <c r="EN14" s="310">
        <v>227</v>
      </c>
      <c r="EO14" s="310">
        <v>222</v>
      </c>
      <c r="EP14" s="310">
        <v>227</v>
      </c>
      <c r="EQ14" s="310">
        <v>226</v>
      </c>
      <c r="ER14" s="310">
        <v>227</v>
      </c>
      <c r="ES14" s="310">
        <v>226</v>
      </c>
      <c r="ET14" s="310">
        <v>230</v>
      </c>
      <c r="EU14" s="310">
        <v>230</v>
      </c>
      <c r="EV14" s="310">
        <v>245</v>
      </c>
      <c r="EW14" s="310">
        <v>241</v>
      </c>
    </row>
    <row r="15" spans="1:153" x14ac:dyDescent="0.25">
      <c r="A15" s="285" t="s">
        <v>2144</v>
      </c>
      <c r="B15" s="285" t="s">
        <v>162</v>
      </c>
      <c r="C15" s="285" t="s">
        <v>1305</v>
      </c>
      <c r="E15" s="307" t="str">
        <f t="shared" si="0"/>
        <v>سلطنة عمان Sultanate Of Oman</v>
      </c>
      <c r="F15" s="300">
        <v>6471285372</v>
      </c>
      <c r="G15" s="300">
        <v>6761591647</v>
      </c>
      <c r="H15" s="300">
        <v>6355373125</v>
      </c>
      <c r="I15" s="300">
        <v>6532768327</v>
      </c>
      <c r="J15" s="300">
        <v>5004713901</v>
      </c>
      <c r="K15" s="300">
        <v>3275427329</v>
      </c>
      <c r="L15" s="300">
        <v>4038036240</v>
      </c>
      <c r="M15" s="300">
        <v>4820232682</v>
      </c>
      <c r="N15" s="300">
        <v>4375856532</v>
      </c>
      <c r="O15" s="300">
        <v>4330597316</v>
      </c>
      <c r="P15" s="300">
        <v>4434212569</v>
      </c>
      <c r="Q15" s="300">
        <v>22620514336</v>
      </c>
      <c r="R15" s="300">
        <v>22502765456</v>
      </c>
      <c r="S15" s="300">
        <v>17366949483</v>
      </c>
      <c r="T15" s="310">
        <v>28</v>
      </c>
      <c r="U15" s="310">
        <v>29</v>
      </c>
      <c r="V15" s="310">
        <v>28</v>
      </c>
      <c r="W15" s="310">
        <v>28</v>
      </c>
      <c r="X15" s="310">
        <v>29</v>
      </c>
      <c r="Y15" s="310">
        <v>31</v>
      </c>
      <c r="Z15" s="310">
        <v>31</v>
      </c>
      <c r="AA15" s="310">
        <v>31</v>
      </c>
      <c r="AB15" s="310">
        <v>31</v>
      </c>
      <c r="AC15" s="310">
        <v>28</v>
      </c>
      <c r="AD15" s="310">
        <v>35</v>
      </c>
      <c r="AE15" s="310">
        <v>18</v>
      </c>
      <c r="AF15" s="310">
        <v>14</v>
      </c>
      <c r="AG15" s="310">
        <v>15</v>
      </c>
      <c r="AH15" s="310"/>
      <c r="AI15" s="307" t="s">
        <v>1829</v>
      </c>
      <c r="AJ15">
        <v>6244348914</v>
      </c>
      <c r="AK15">
        <v>6518658897</v>
      </c>
      <c r="AL15">
        <v>6144477751</v>
      </c>
      <c r="AM15">
        <v>6333115716</v>
      </c>
      <c r="AN15">
        <v>4721057359</v>
      </c>
      <c r="AO15">
        <v>2971973891</v>
      </c>
      <c r="AP15">
        <v>3594601523</v>
      </c>
      <c r="AQ15">
        <v>4301775932</v>
      </c>
      <c r="AR15">
        <v>3856873029</v>
      </c>
      <c r="AS15">
        <v>3878763849</v>
      </c>
      <c r="AT15">
        <v>3780729238</v>
      </c>
      <c r="AU15">
        <v>22100616442</v>
      </c>
      <c r="AV15">
        <v>21374598663</v>
      </c>
      <c r="AW15">
        <v>16518172012</v>
      </c>
      <c r="AX15" s="310">
        <v>28</v>
      </c>
      <c r="AY15" s="310">
        <v>28</v>
      </c>
      <c r="AZ15" s="310">
        <v>28</v>
      </c>
      <c r="BA15" s="310">
        <v>28</v>
      </c>
      <c r="BB15" s="310">
        <v>29</v>
      </c>
      <c r="BC15" s="310">
        <v>32</v>
      </c>
      <c r="BD15" s="310">
        <v>32</v>
      </c>
      <c r="BE15" s="310">
        <v>31</v>
      </c>
      <c r="BF15" s="310">
        <v>32</v>
      </c>
      <c r="BG15" s="310">
        <v>28</v>
      </c>
      <c r="BH15" s="310">
        <v>36</v>
      </c>
      <c r="BI15" s="310">
        <v>18</v>
      </c>
      <c r="BJ15" s="310">
        <v>14</v>
      </c>
      <c r="BK15" s="310">
        <v>15</v>
      </c>
      <c r="BL15" s="310"/>
      <c r="BM15" s="307" t="s">
        <v>1829</v>
      </c>
      <c r="BN15">
        <v>226936458</v>
      </c>
      <c r="BO15">
        <v>242932750</v>
      </c>
      <c r="BP15">
        <v>210895374</v>
      </c>
      <c r="BQ15">
        <v>199652611</v>
      </c>
      <c r="BR15">
        <v>283656542</v>
      </c>
      <c r="BS15">
        <v>303453438</v>
      </c>
      <c r="BT15">
        <v>443434717</v>
      </c>
      <c r="BU15">
        <v>518456750</v>
      </c>
      <c r="BV15">
        <v>518983503</v>
      </c>
      <c r="BW15">
        <v>451833467</v>
      </c>
      <c r="BX15">
        <v>653483331</v>
      </c>
      <c r="BY15">
        <v>519897894</v>
      </c>
      <c r="BZ15">
        <v>1128166793</v>
      </c>
      <c r="CA15">
        <v>848777471</v>
      </c>
      <c r="CB15" s="310">
        <v>22</v>
      </c>
      <c r="CC15" s="310">
        <v>17</v>
      </c>
      <c r="CD15" s="310">
        <v>20</v>
      </c>
      <c r="CE15" s="310">
        <v>22</v>
      </c>
      <c r="CF15" s="310">
        <v>15</v>
      </c>
      <c r="CG15" s="310">
        <v>16</v>
      </c>
      <c r="CH15" s="310">
        <v>14</v>
      </c>
      <c r="CI15" s="310">
        <v>13</v>
      </c>
      <c r="CJ15" s="310">
        <v>17</v>
      </c>
      <c r="CK15" s="310">
        <v>14</v>
      </c>
      <c r="CL15" s="310">
        <v>16</v>
      </c>
      <c r="CM15" s="310">
        <v>16</v>
      </c>
      <c r="CN15" s="310">
        <v>9</v>
      </c>
      <c r="CO15" s="310">
        <v>16</v>
      </c>
      <c r="CQ15" s="307" t="s">
        <v>1829</v>
      </c>
      <c r="CR15" s="300">
        <v>3391882347</v>
      </c>
      <c r="CS15" s="300">
        <v>5493367318</v>
      </c>
      <c r="CT15" s="300">
        <v>5883363285</v>
      </c>
      <c r="CU15" s="300">
        <v>5435374641</v>
      </c>
      <c r="CV15" s="300">
        <v>4474251310</v>
      </c>
      <c r="CW15" s="300">
        <v>4144484740</v>
      </c>
      <c r="CX15" s="300">
        <v>4993645464</v>
      </c>
      <c r="CY15" s="300">
        <v>5817659708</v>
      </c>
      <c r="CZ15" s="300">
        <v>7166614918</v>
      </c>
      <c r="DA15" s="300">
        <v>6252915260</v>
      </c>
      <c r="DB15" s="300">
        <v>6708391123</v>
      </c>
      <c r="DC15" s="300">
        <v>15831421203</v>
      </c>
      <c r="DD15" s="300">
        <v>14513336628</v>
      </c>
      <c r="DE15" s="300">
        <v>13510645962</v>
      </c>
      <c r="DF15" s="310">
        <v>31</v>
      </c>
      <c r="DG15" s="310">
        <v>27</v>
      </c>
      <c r="DH15" s="310">
        <v>29</v>
      </c>
      <c r="DI15" s="310">
        <v>29</v>
      </c>
      <c r="DJ15" s="310">
        <v>31</v>
      </c>
      <c r="DK15" s="310">
        <v>26</v>
      </c>
      <c r="DL15" s="310">
        <v>23</v>
      </c>
      <c r="DM15" s="310">
        <v>20</v>
      </c>
      <c r="DN15" s="310">
        <v>19</v>
      </c>
      <c r="DO15" s="310">
        <v>20</v>
      </c>
      <c r="DP15" s="310">
        <v>21</v>
      </c>
      <c r="DQ15" s="310">
        <v>12</v>
      </c>
      <c r="DR15" s="310">
        <v>13</v>
      </c>
      <c r="DS15" s="310">
        <v>16</v>
      </c>
      <c r="DU15" s="307" t="s">
        <v>1829</v>
      </c>
      <c r="DV15" s="300">
        <v>9863167719</v>
      </c>
      <c r="DW15" s="300">
        <v>12254958965</v>
      </c>
      <c r="DX15" s="300">
        <v>12238736410</v>
      </c>
      <c r="DY15" s="300">
        <v>11968142968</v>
      </c>
      <c r="DZ15" s="300">
        <v>9478965211</v>
      </c>
      <c r="EA15" s="300">
        <v>7419912069</v>
      </c>
      <c r="EB15" s="300">
        <v>9031681704</v>
      </c>
      <c r="EC15" s="300">
        <v>10637892390</v>
      </c>
      <c r="ED15" s="300">
        <v>11542471450</v>
      </c>
      <c r="EE15" s="300">
        <v>10583512576</v>
      </c>
      <c r="EF15" s="300">
        <v>11142603692</v>
      </c>
      <c r="EG15" s="300">
        <v>38451935539</v>
      </c>
      <c r="EH15" s="300">
        <v>37016102084</v>
      </c>
      <c r="EI15" s="300">
        <v>30877595445</v>
      </c>
      <c r="EJ15" s="310">
        <v>30</v>
      </c>
      <c r="EK15" s="310">
        <v>30</v>
      </c>
      <c r="EL15" s="310">
        <v>28</v>
      </c>
      <c r="EM15" s="310">
        <v>30</v>
      </c>
      <c r="EN15" s="310">
        <v>29</v>
      </c>
      <c r="EO15" s="310">
        <v>31</v>
      </c>
      <c r="EP15" s="310">
        <v>30</v>
      </c>
      <c r="EQ15" s="310">
        <v>29</v>
      </c>
      <c r="ER15" s="310">
        <v>27</v>
      </c>
      <c r="ES15" s="310">
        <v>27</v>
      </c>
      <c r="ET15" s="310">
        <v>29</v>
      </c>
      <c r="EU15" s="310">
        <v>13</v>
      </c>
      <c r="EV15" s="310">
        <v>12</v>
      </c>
      <c r="EW15" s="310">
        <v>16</v>
      </c>
    </row>
    <row r="16" spans="1:153" x14ac:dyDescent="0.25">
      <c r="A16" s="285" t="s">
        <v>2145</v>
      </c>
      <c r="B16" s="285" t="s">
        <v>223</v>
      </c>
      <c r="C16" s="285" t="s">
        <v>1293</v>
      </c>
      <c r="E16" s="307" t="str">
        <f t="shared" si="0"/>
        <v>الإمارات العربية المتحدة United Arab Emirates</v>
      </c>
      <c r="F16" s="300">
        <v>37881328893</v>
      </c>
      <c r="G16" s="300">
        <v>38927242432</v>
      </c>
      <c r="H16" s="300">
        <v>38895968253</v>
      </c>
      <c r="I16" s="300">
        <v>44356174835</v>
      </c>
      <c r="J16" s="300">
        <v>40160754086</v>
      </c>
      <c r="K16" s="300">
        <v>45154390789</v>
      </c>
      <c r="L16" s="300">
        <v>57428494260</v>
      </c>
      <c r="M16" s="300">
        <v>62073169599</v>
      </c>
      <c r="N16" s="300">
        <v>50608590140</v>
      </c>
      <c r="O16" s="300">
        <v>44349199336</v>
      </c>
      <c r="P16" s="300">
        <v>56480985527</v>
      </c>
      <c r="Q16" s="300">
        <v>66782813351</v>
      </c>
      <c r="R16" s="300">
        <v>62315970598</v>
      </c>
      <c r="S16" s="300">
        <v>86831037101</v>
      </c>
      <c r="T16" s="310">
        <v>9</v>
      </c>
      <c r="U16" s="310">
        <v>10</v>
      </c>
      <c r="V16" s="310">
        <v>8</v>
      </c>
      <c r="W16" s="310">
        <v>7</v>
      </c>
      <c r="X16" s="310">
        <v>6</v>
      </c>
      <c r="Y16" s="310">
        <v>6</v>
      </c>
      <c r="Z16" s="310">
        <v>6</v>
      </c>
      <c r="AA16" s="310">
        <v>6</v>
      </c>
      <c r="AB16" s="310">
        <v>5</v>
      </c>
      <c r="AC16" s="310">
        <v>5</v>
      </c>
      <c r="AD16" s="310">
        <v>5</v>
      </c>
      <c r="AE16" s="310">
        <v>6</v>
      </c>
      <c r="AF16" s="310">
        <v>5</v>
      </c>
      <c r="AG16" s="310">
        <v>5</v>
      </c>
      <c r="AH16" s="310"/>
      <c r="AI16" s="307" t="s">
        <v>1649</v>
      </c>
      <c r="AJ16">
        <v>32107723367</v>
      </c>
      <c r="AK16">
        <v>31847846780</v>
      </c>
      <c r="AL16">
        <v>28531270761</v>
      </c>
      <c r="AM16">
        <v>34223194809</v>
      </c>
      <c r="AN16">
        <v>28579339409</v>
      </c>
      <c r="AO16">
        <v>35317384397</v>
      </c>
      <c r="AP16">
        <v>44918587555</v>
      </c>
      <c r="AQ16">
        <v>51099394049</v>
      </c>
      <c r="AR16">
        <v>34014703971</v>
      </c>
      <c r="AS16">
        <v>29159133812</v>
      </c>
      <c r="AT16">
        <v>39380491610</v>
      </c>
      <c r="AU16">
        <v>45180380940</v>
      </c>
      <c r="AV16">
        <v>32016002541</v>
      </c>
      <c r="AW16">
        <v>38101099217</v>
      </c>
      <c r="AX16" s="310">
        <v>10</v>
      </c>
      <c r="AY16" s="310">
        <v>11</v>
      </c>
      <c r="AZ16" s="310">
        <v>11</v>
      </c>
      <c r="BA16" s="310">
        <v>8</v>
      </c>
      <c r="BB16" s="310">
        <v>7</v>
      </c>
      <c r="BC16" s="310">
        <v>6</v>
      </c>
      <c r="BD16" s="310">
        <v>6</v>
      </c>
      <c r="BE16" s="310">
        <v>6</v>
      </c>
      <c r="BF16" s="310">
        <v>6</v>
      </c>
      <c r="BG16" s="310">
        <v>5</v>
      </c>
      <c r="BH16" s="310">
        <v>6</v>
      </c>
      <c r="BI16" s="310">
        <v>7</v>
      </c>
      <c r="BJ16" s="310">
        <v>6</v>
      </c>
      <c r="BK16" s="310">
        <v>7</v>
      </c>
      <c r="BL16" s="310"/>
      <c r="BM16" s="307" t="s">
        <v>1649</v>
      </c>
      <c r="BN16">
        <v>5773605526</v>
      </c>
      <c r="BO16">
        <v>7079395652</v>
      </c>
      <c r="BP16">
        <v>10364697492</v>
      </c>
      <c r="BQ16">
        <v>10132980026</v>
      </c>
      <c r="BR16">
        <v>11581414677</v>
      </c>
      <c r="BS16">
        <v>9837006392</v>
      </c>
      <c r="BT16">
        <v>12509906705</v>
      </c>
      <c r="BU16">
        <v>10973775550</v>
      </c>
      <c r="BV16">
        <v>16593886169</v>
      </c>
      <c r="BW16">
        <v>15190065524</v>
      </c>
      <c r="BX16">
        <v>17100493917</v>
      </c>
      <c r="BY16">
        <v>21602432411</v>
      </c>
      <c r="BZ16">
        <v>30299968057</v>
      </c>
      <c r="CA16">
        <v>48729937884</v>
      </c>
      <c r="CB16" s="310">
        <v>1</v>
      </c>
      <c r="CC16" s="310">
        <v>1</v>
      </c>
      <c r="CD16" s="310">
        <v>1</v>
      </c>
      <c r="CE16" s="310">
        <v>1</v>
      </c>
      <c r="CF16" s="310">
        <v>1</v>
      </c>
      <c r="CG16" s="310">
        <v>1</v>
      </c>
      <c r="CH16" s="310">
        <v>1</v>
      </c>
      <c r="CI16" s="310">
        <v>1</v>
      </c>
      <c r="CJ16" s="310">
        <v>1</v>
      </c>
      <c r="CK16" s="310">
        <v>1</v>
      </c>
      <c r="CL16" s="310">
        <v>1</v>
      </c>
      <c r="CM16" s="310">
        <v>1</v>
      </c>
      <c r="CN16" s="310">
        <v>1</v>
      </c>
      <c r="CO16" s="310">
        <v>1</v>
      </c>
      <c r="CQ16" s="307" t="s">
        <v>1649</v>
      </c>
      <c r="CR16" s="300">
        <v>20425799593</v>
      </c>
      <c r="CS16" s="300">
        <v>24495104855</v>
      </c>
      <c r="CT16" s="300">
        <v>31939589521</v>
      </c>
      <c r="CU16" s="300">
        <v>31018751724</v>
      </c>
      <c r="CV16" s="300">
        <v>33264057669</v>
      </c>
      <c r="CW16" s="300">
        <v>28616260899</v>
      </c>
      <c r="CX16" s="300">
        <v>32831211039</v>
      </c>
      <c r="CY16" s="300">
        <v>43441250952</v>
      </c>
      <c r="CZ16" s="300">
        <v>39806190907</v>
      </c>
      <c r="DA16" s="300">
        <v>34286821601</v>
      </c>
      <c r="DB16" s="300">
        <v>46769930849</v>
      </c>
      <c r="DC16" s="300">
        <v>45103496405</v>
      </c>
      <c r="DD16" s="300">
        <v>50052587364</v>
      </c>
      <c r="DE16" s="300">
        <v>48124500647</v>
      </c>
      <c r="DF16" s="310">
        <v>6</v>
      </c>
      <c r="DG16" s="310">
        <v>6</v>
      </c>
      <c r="DH16" s="310">
        <v>6</v>
      </c>
      <c r="DI16" s="310">
        <v>6</v>
      </c>
      <c r="DJ16" s="310">
        <v>6</v>
      </c>
      <c r="DK16" s="310">
        <v>4</v>
      </c>
      <c r="DL16" s="310">
        <v>3</v>
      </c>
      <c r="DM16" s="310">
        <v>3</v>
      </c>
      <c r="DN16" s="310">
        <v>3</v>
      </c>
      <c r="DO16" s="310">
        <v>3</v>
      </c>
      <c r="DP16" s="310">
        <v>3</v>
      </c>
      <c r="DQ16" s="310">
        <v>3</v>
      </c>
      <c r="DR16" s="310">
        <v>3</v>
      </c>
      <c r="DS16" s="310">
        <v>3</v>
      </c>
      <c r="DU16" s="307" t="s">
        <v>1649</v>
      </c>
      <c r="DV16" s="300">
        <v>58307128486</v>
      </c>
      <c r="DW16" s="300">
        <v>63422347287</v>
      </c>
      <c r="DX16" s="300">
        <v>70835557774</v>
      </c>
      <c r="DY16" s="300">
        <v>75374926559</v>
      </c>
      <c r="DZ16" s="300">
        <v>73424811755</v>
      </c>
      <c r="EA16" s="300">
        <v>73770651688</v>
      </c>
      <c r="EB16" s="300">
        <v>90259705299</v>
      </c>
      <c r="EC16" s="300">
        <v>105514420551</v>
      </c>
      <c r="ED16" s="300">
        <v>90414781047</v>
      </c>
      <c r="EE16" s="300">
        <v>78636020937</v>
      </c>
      <c r="EF16" s="300">
        <v>103250916376</v>
      </c>
      <c r="EG16" s="300">
        <v>111886309756</v>
      </c>
      <c r="EH16" s="300">
        <v>112368557962</v>
      </c>
      <c r="EI16" s="300">
        <v>134955537748</v>
      </c>
      <c r="EJ16" s="310">
        <v>7</v>
      </c>
      <c r="EK16" s="310">
        <v>6</v>
      </c>
      <c r="EL16" s="310">
        <v>6</v>
      </c>
      <c r="EM16" s="310">
        <v>6</v>
      </c>
      <c r="EN16" s="310">
        <v>6</v>
      </c>
      <c r="EO16" s="310">
        <v>6</v>
      </c>
      <c r="EP16" s="310">
        <v>6</v>
      </c>
      <c r="EQ16" s="310">
        <v>6</v>
      </c>
      <c r="ER16" s="310">
        <v>6</v>
      </c>
      <c r="ES16" s="310">
        <v>5</v>
      </c>
      <c r="ET16" s="310">
        <v>5</v>
      </c>
      <c r="EU16" s="310">
        <v>6</v>
      </c>
      <c r="EV16" s="310">
        <v>6</v>
      </c>
      <c r="EW16" s="310">
        <v>4</v>
      </c>
    </row>
    <row r="17" spans="1:153" x14ac:dyDescent="0.25">
      <c r="A17" s="285" t="s">
        <v>2146</v>
      </c>
      <c r="B17" s="285" t="s">
        <v>2147</v>
      </c>
      <c r="C17" s="285" t="s">
        <v>2148</v>
      </c>
      <c r="E17" s="307" t="str">
        <f t="shared" si="0"/>
        <v>إيران Iran</v>
      </c>
      <c r="F17" s="300">
        <v>1159370877</v>
      </c>
      <c r="G17" s="300">
        <v>449984072</v>
      </c>
      <c r="H17" s="300">
        <v>303617726</v>
      </c>
      <c r="I17" s="300">
        <v>383022181</v>
      </c>
      <c r="J17" s="300">
        <v>462157352</v>
      </c>
      <c r="K17" s="300">
        <v>2174103</v>
      </c>
      <c r="L17" s="300"/>
      <c r="M17" s="300"/>
      <c r="N17" s="300"/>
      <c r="O17" s="300"/>
      <c r="P17" s="300"/>
      <c r="Q17" s="300"/>
      <c r="R17" s="300">
        <v>15369</v>
      </c>
      <c r="S17" s="300"/>
      <c r="T17" s="310">
        <v>50</v>
      </c>
      <c r="U17" s="310">
        <v>58</v>
      </c>
      <c r="V17" s="310">
        <v>64</v>
      </c>
      <c r="W17" s="310">
        <v>58</v>
      </c>
      <c r="X17" s="310">
        <v>57</v>
      </c>
      <c r="Y17" s="310">
        <v>146</v>
      </c>
      <c r="Z17" s="310" t="s">
        <v>11</v>
      </c>
      <c r="AA17" s="310" t="s">
        <v>11</v>
      </c>
      <c r="AB17" s="310" t="s">
        <v>11</v>
      </c>
      <c r="AC17" s="310" t="s">
        <v>11</v>
      </c>
      <c r="AD17" s="310" t="s">
        <v>11</v>
      </c>
      <c r="AE17" s="310" t="s">
        <v>11</v>
      </c>
      <c r="AF17" s="310">
        <v>178</v>
      </c>
      <c r="AG17" s="310" t="s">
        <v>11</v>
      </c>
      <c r="AH17" s="310"/>
      <c r="AI17" s="307" t="s">
        <v>2149</v>
      </c>
      <c r="AJ17">
        <v>931622425</v>
      </c>
      <c r="AK17">
        <v>417378843</v>
      </c>
      <c r="AL17">
        <v>263253345</v>
      </c>
      <c r="AM17">
        <v>289682372</v>
      </c>
      <c r="AN17">
        <v>422323576</v>
      </c>
      <c r="AV17">
        <v>2162</v>
      </c>
      <c r="AX17" s="310">
        <v>50</v>
      </c>
      <c r="AY17" s="310">
        <v>58</v>
      </c>
      <c r="AZ17" s="310">
        <v>63</v>
      </c>
      <c r="BA17" s="310">
        <v>61</v>
      </c>
      <c r="BB17" s="310">
        <v>57</v>
      </c>
      <c r="BC17" s="310" t="s">
        <v>11</v>
      </c>
      <c r="BD17" s="310" t="s">
        <v>11</v>
      </c>
      <c r="BE17" s="310" t="s">
        <v>11</v>
      </c>
      <c r="BF17" s="310" t="s">
        <v>11</v>
      </c>
      <c r="BG17" s="310" t="s">
        <v>11</v>
      </c>
      <c r="BH17" s="310" t="s">
        <v>11</v>
      </c>
      <c r="BI17" s="310" t="s">
        <v>11</v>
      </c>
      <c r="BJ17" s="310">
        <v>175</v>
      </c>
      <c r="BK17" s="310" t="s">
        <v>11</v>
      </c>
      <c r="BL17" s="310"/>
      <c r="BM17" s="307" t="s">
        <v>2149</v>
      </c>
      <c r="BN17">
        <v>227748452</v>
      </c>
      <c r="BO17">
        <v>32605229</v>
      </c>
      <c r="BP17">
        <v>40364381</v>
      </c>
      <c r="BQ17">
        <v>93339809</v>
      </c>
      <c r="BR17">
        <v>39833776</v>
      </c>
      <c r="BS17">
        <v>2174103</v>
      </c>
      <c r="BZ17">
        <v>13207</v>
      </c>
      <c r="CB17" s="310">
        <v>21</v>
      </c>
      <c r="CC17" s="310">
        <v>47</v>
      </c>
      <c r="CD17" s="310">
        <v>45</v>
      </c>
      <c r="CE17" s="310">
        <v>32</v>
      </c>
      <c r="CF17" s="310">
        <v>41</v>
      </c>
      <c r="CG17" s="310">
        <v>87</v>
      </c>
      <c r="CH17" s="310" t="s">
        <v>11</v>
      </c>
      <c r="CI17" s="310" t="s">
        <v>11</v>
      </c>
      <c r="CJ17" s="310" t="s">
        <v>11</v>
      </c>
      <c r="CK17" s="310" t="s">
        <v>11</v>
      </c>
      <c r="CL17" s="310" t="s">
        <v>11</v>
      </c>
      <c r="CM17" s="310" t="s">
        <v>11</v>
      </c>
      <c r="CN17" s="310">
        <v>147</v>
      </c>
      <c r="CO17" s="310" t="s">
        <v>11</v>
      </c>
      <c r="CQ17" s="307" t="s">
        <v>2149</v>
      </c>
      <c r="CR17" s="300">
        <v>248350421</v>
      </c>
      <c r="CS17" s="300">
        <v>373460188</v>
      </c>
      <c r="CT17" s="300">
        <v>471166975</v>
      </c>
      <c r="CU17" s="300">
        <v>681674449</v>
      </c>
      <c r="CV17" s="300">
        <v>778361658</v>
      </c>
      <c r="CW17" s="300">
        <v>12949144</v>
      </c>
      <c r="CX17" s="300">
        <v>730621</v>
      </c>
      <c r="CY17" s="300"/>
      <c r="CZ17" s="300">
        <v>391722</v>
      </c>
      <c r="DA17" s="300"/>
      <c r="DB17" s="300"/>
      <c r="DC17" s="300">
        <v>188245</v>
      </c>
      <c r="DD17" s="300">
        <v>932380</v>
      </c>
      <c r="DE17" s="300"/>
      <c r="DF17" s="310">
        <v>68</v>
      </c>
      <c r="DG17" s="310">
        <v>66</v>
      </c>
      <c r="DH17" s="310">
        <v>65</v>
      </c>
      <c r="DI17" s="310">
        <v>58</v>
      </c>
      <c r="DJ17" s="310">
        <v>59</v>
      </c>
      <c r="DK17" s="310">
        <v>113</v>
      </c>
      <c r="DL17" s="310">
        <v>154</v>
      </c>
      <c r="DM17" s="310" t="s">
        <v>11</v>
      </c>
      <c r="DN17" s="310">
        <v>166</v>
      </c>
      <c r="DO17" s="310" t="s">
        <v>11</v>
      </c>
      <c r="DP17" s="310" t="s">
        <v>11</v>
      </c>
      <c r="DQ17" s="310">
        <v>168</v>
      </c>
      <c r="DR17" s="310">
        <v>160</v>
      </c>
      <c r="DS17" s="310" t="s">
        <v>11</v>
      </c>
      <c r="DU17" s="307" t="s">
        <v>2149</v>
      </c>
      <c r="DV17" s="300">
        <v>1407721298</v>
      </c>
      <c r="DW17" s="300">
        <v>823444260</v>
      </c>
      <c r="DX17" s="300">
        <v>774784701</v>
      </c>
      <c r="DY17" s="300">
        <v>1064696630</v>
      </c>
      <c r="DZ17" s="300">
        <v>1240519010</v>
      </c>
      <c r="EA17" s="300">
        <v>15123247</v>
      </c>
      <c r="EB17" s="300">
        <v>730621</v>
      </c>
      <c r="EC17" s="300">
        <v>0</v>
      </c>
      <c r="ED17" s="300">
        <v>391722</v>
      </c>
      <c r="EE17" s="300">
        <v>0</v>
      </c>
      <c r="EF17" s="300">
        <v>0</v>
      </c>
      <c r="EG17" s="300">
        <v>188245</v>
      </c>
      <c r="EH17" s="300">
        <v>947749</v>
      </c>
      <c r="EI17" s="300">
        <v>0</v>
      </c>
      <c r="EJ17" s="310">
        <v>62</v>
      </c>
      <c r="EK17" s="310">
        <v>72</v>
      </c>
      <c r="EL17" s="310">
        <v>72</v>
      </c>
      <c r="EM17" s="310">
        <v>65</v>
      </c>
      <c r="EN17" s="310">
        <v>66</v>
      </c>
      <c r="EO17" s="310">
        <v>132</v>
      </c>
      <c r="EP17" s="310">
        <v>180</v>
      </c>
      <c r="EQ17" s="310">
        <v>226</v>
      </c>
      <c r="ER17" s="310">
        <v>190</v>
      </c>
      <c r="ES17" s="310">
        <v>226</v>
      </c>
      <c r="ET17" s="310">
        <v>230</v>
      </c>
      <c r="EU17" s="310">
        <v>189</v>
      </c>
      <c r="EV17" s="310">
        <v>180</v>
      </c>
      <c r="EW17" s="310">
        <v>241</v>
      </c>
    </row>
    <row r="18" spans="1:153" x14ac:dyDescent="0.25">
      <c r="A18" s="285" t="s">
        <v>2150</v>
      </c>
      <c r="B18" s="285" t="s">
        <v>233</v>
      </c>
      <c r="C18" s="285" t="s">
        <v>1418</v>
      </c>
      <c r="E18" s="307" t="str">
        <f t="shared" si="0"/>
        <v>أفغانستان Afghanistan</v>
      </c>
      <c r="F18" s="300">
        <v>43687620</v>
      </c>
      <c r="G18" s="300">
        <v>40817181</v>
      </c>
      <c r="H18" s="300">
        <v>16835138</v>
      </c>
      <c r="I18" s="300">
        <v>21061686</v>
      </c>
      <c r="J18" s="300">
        <v>19522320</v>
      </c>
      <c r="K18" s="300">
        <v>17186931</v>
      </c>
      <c r="L18" s="300">
        <v>16937344</v>
      </c>
      <c r="M18" s="300">
        <v>18526118</v>
      </c>
      <c r="N18" s="300">
        <v>36892138</v>
      </c>
      <c r="O18" s="300">
        <v>16500831</v>
      </c>
      <c r="P18" s="300">
        <v>7627774</v>
      </c>
      <c r="Q18" s="300">
        <v>10015899</v>
      </c>
      <c r="R18" s="300">
        <v>12066056</v>
      </c>
      <c r="S18" s="300">
        <v>11659699</v>
      </c>
      <c r="T18" s="310">
        <v>88</v>
      </c>
      <c r="U18" s="310">
        <v>87</v>
      </c>
      <c r="V18" s="310">
        <v>112</v>
      </c>
      <c r="W18" s="310">
        <v>109</v>
      </c>
      <c r="X18" s="310">
        <v>111</v>
      </c>
      <c r="Y18" s="310">
        <v>107</v>
      </c>
      <c r="Z18" s="310">
        <v>117</v>
      </c>
      <c r="AA18" s="310">
        <v>116</v>
      </c>
      <c r="AB18" s="310">
        <v>92</v>
      </c>
      <c r="AC18" s="310">
        <v>111</v>
      </c>
      <c r="AD18" s="310">
        <v>136</v>
      </c>
      <c r="AE18" s="310">
        <v>128</v>
      </c>
      <c r="AF18" s="310">
        <v>131</v>
      </c>
      <c r="AG18" s="310">
        <v>130</v>
      </c>
      <c r="AH18" s="310"/>
      <c r="AI18" s="307" t="s">
        <v>1943</v>
      </c>
      <c r="AJ18">
        <v>41396314</v>
      </c>
      <c r="AK18">
        <v>34259993</v>
      </c>
      <c r="AL18">
        <v>16476543</v>
      </c>
      <c r="AM18">
        <v>21019736</v>
      </c>
      <c r="AN18">
        <v>18012564</v>
      </c>
      <c r="AO18">
        <v>15847649</v>
      </c>
      <c r="AP18">
        <v>15337942</v>
      </c>
      <c r="AQ18">
        <v>16286058</v>
      </c>
      <c r="AR18">
        <v>34363901</v>
      </c>
      <c r="AS18">
        <v>12901554</v>
      </c>
      <c r="AT18">
        <v>7463647</v>
      </c>
      <c r="AU18">
        <v>9964430</v>
      </c>
      <c r="AV18">
        <v>9470021</v>
      </c>
      <c r="AW18">
        <v>11100840</v>
      </c>
      <c r="AX18" s="310">
        <v>83</v>
      </c>
      <c r="AY18" s="310">
        <v>85</v>
      </c>
      <c r="AZ18" s="310">
        <v>105</v>
      </c>
      <c r="BA18" s="310">
        <v>104</v>
      </c>
      <c r="BB18" s="310">
        <v>106</v>
      </c>
      <c r="BC18" s="310">
        <v>102</v>
      </c>
      <c r="BD18" s="310">
        <v>113</v>
      </c>
      <c r="BE18" s="310">
        <v>115</v>
      </c>
      <c r="BF18" s="310">
        <v>91</v>
      </c>
      <c r="BG18" s="310">
        <v>113</v>
      </c>
      <c r="BH18" s="310">
        <v>133</v>
      </c>
      <c r="BI18" s="310">
        <v>125</v>
      </c>
      <c r="BJ18" s="310">
        <v>131</v>
      </c>
      <c r="BK18" s="310">
        <v>126</v>
      </c>
      <c r="BL18" s="310"/>
      <c r="BM18" s="307" t="s">
        <v>1943</v>
      </c>
      <c r="BN18">
        <v>2291306</v>
      </c>
      <c r="BO18">
        <v>6557188</v>
      </c>
      <c r="BP18">
        <v>358595</v>
      </c>
      <c r="BQ18">
        <v>41950</v>
      </c>
      <c r="BR18">
        <v>1509756</v>
      </c>
      <c r="BS18">
        <v>1339282</v>
      </c>
      <c r="BT18">
        <v>1599402</v>
      </c>
      <c r="BU18">
        <v>2240060</v>
      </c>
      <c r="BV18">
        <v>2528237</v>
      </c>
      <c r="BW18">
        <v>3599277</v>
      </c>
      <c r="BX18">
        <v>164127</v>
      </c>
      <c r="BY18">
        <v>51469</v>
      </c>
      <c r="BZ18">
        <v>2596035</v>
      </c>
      <c r="CA18">
        <v>558859</v>
      </c>
      <c r="CB18" s="310">
        <v>84</v>
      </c>
      <c r="CC18" s="310">
        <v>72</v>
      </c>
      <c r="CD18" s="310">
        <v>115</v>
      </c>
      <c r="CE18" s="310">
        <v>138</v>
      </c>
      <c r="CF18" s="310">
        <v>100</v>
      </c>
      <c r="CG18" s="310">
        <v>95</v>
      </c>
      <c r="CH18" s="310">
        <v>99</v>
      </c>
      <c r="CI18" s="310">
        <v>88</v>
      </c>
      <c r="CJ18" s="310">
        <v>88</v>
      </c>
      <c r="CK18" s="310">
        <v>79</v>
      </c>
      <c r="CL18" s="310">
        <v>128</v>
      </c>
      <c r="CM18" s="310">
        <v>138</v>
      </c>
      <c r="CN18" s="310">
        <v>91</v>
      </c>
      <c r="CO18" s="310">
        <v>119</v>
      </c>
      <c r="CQ18" s="307" t="s">
        <v>1943</v>
      </c>
      <c r="CR18" s="300">
        <v>1426402</v>
      </c>
      <c r="CS18" s="300">
        <v>866390</v>
      </c>
      <c r="CT18" s="300">
        <v>2150760</v>
      </c>
      <c r="CU18" s="300">
        <v>1255603</v>
      </c>
      <c r="CV18" s="300">
        <v>2815822</v>
      </c>
      <c r="CW18" s="300">
        <v>15818593</v>
      </c>
      <c r="CX18" s="300">
        <v>32178549</v>
      </c>
      <c r="CY18" s="300">
        <v>36038875</v>
      </c>
      <c r="CZ18" s="300">
        <v>49834126</v>
      </c>
      <c r="DA18" s="300">
        <v>107112645</v>
      </c>
      <c r="DB18" s="300">
        <v>114588415</v>
      </c>
      <c r="DC18" s="300">
        <v>97135738</v>
      </c>
      <c r="DD18" s="300">
        <v>111759278</v>
      </c>
      <c r="DE18" s="300">
        <v>102792433</v>
      </c>
      <c r="DF18" s="310">
        <v>142</v>
      </c>
      <c r="DG18" s="310">
        <v>162</v>
      </c>
      <c r="DH18" s="310">
        <v>143</v>
      </c>
      <c r="DI18" s="310">
        <v>154</v>
      </c>
      <c r="DJ18" s="310">
        <v>140</v>
      </c>
      <c r="DK18" s="310">
        <v>108</v>
      </c>
      <c r="DL18" s="310">
        <v>96</v>
      </c>
      <c r="DM18" s="310">
        <v>98</v>
      </c>
      <c r="DN18" s="310">
        <v>97</v>
      </c>
      <c r="DO18" s="310">
        <v>88</v>
      </c>
      <c r="DP18" s="310">
        <v>88</v>
      </c>
      <c r="DQ18" s="310">
        <v>91</v>
      </c>
      <c r="DR18" s="310">
        <v>90</v>
      </c>
      <c r="DS18" s="310">
        <v>98</v>
      </c>
      <c r="DU18" s="307" t="s">
        <v>1943</v>
      </c>
      <c r="DV18" s="300">
        <v>45114022</v>
      </c>
      <c r="DW18" s="300">
        <v>41683571</v>
      </c>
      <c r="DX18" s="300">
        <v>18985898</v>
      </c>
      <c r="DY18" s="300">
        <v>22317289</v>
      </c>
      <c r="DZ18" s="300">
        <v>22338142</v>
      </c>
      <c r="EA18" s="300">
        <v>33005524</v>
      </c>
      <c r="EB18" s="300">
        <v>49115893</v>
      </c>
      <c r="EC18" s="300">
        <v>54564993</v>
      </c>
      <c r="ED18" s="300">
        <v>86726264</v>
      </c>
      <c r="EE18" s="300">
        <v>123613476</v>
      </c>
      <c r="EF18" s="300">
        <v>122216189</v>
      </c>
      <c r="EG18" s="300">
        <v>107151637</v>
      </c>
      <c r="EH18" s="300">
        <v>123825334</v>
      </c>
      <c r="EI18" s="300">
        <v>114452132</v>
      </c>
      <c r="EJ18" s="310">
        <v>115</v>
      </c>
      <c r="EK18" s="310">
        <v>115</v>
      </c>
      <c r="EL18" s="310">
        <v>135</v>
      </c>
      <c r="EM18" s="310">
        <v>129</v>
      </c>
      <c r="EN18" s="310">
        <v>131</v>
      </c>
      <c r="EO18" s="310">
        <v>118</v>
      </c>
      <c r="EP18" s="310">
        <v>117</v>
      </c>
      <c r="EQ18" s="310">
        <v>116</v>
      </c>
      <c r="ER18" s="310">
        <v>106</v>
      </c>
      <c r="ES18" s="310">
        <v>102</v>
      </c>
      <c r="ET18" s="310">
        <v>110</v>
      </c>
      <c r="EU18" s="310">
        <v>116</v>
      </c>
      <c r="EV18" s="310">
        <v>108</v>
      </c>
      <c r="EW18" s="310">
        <v>119</v>
      </c>
    </row>
    <row r="19" spans="1:153" x14ac:dyDescent="0.25">
      <c r="A19" s="285" t="s">
        <v>2151</v>
      </c>
      <c r="B19" s="285" t="s">
        <v>158</v>
      </c>
      <c r="C19" s="285" t="s">
        <v>1306</v>
      </c>
      <c r="E19" s="307" t="str">
        <f t="shared" si="0"/>
        <v>باكستان Pakistan</v>
      </c>
      <c r="F19" s="300">
        <v>16322874172</v>
      </c>
      <c r="G19" s="300">
        <v>12932542816</v>
      </c>
      <c r="H19" s="300">
        <v>14856420980</v>
      </c>
      <c r="I19" s="300">
        <v>14212495367</v>
      </c>
      <c r="J19" s="300">
        <v>10096599626</v>
      </c>
      <c r="K19" s="300">
        <v>7933962487</v>
      </c>
      <c r="L19" s="300">
        <v>10410366204</v>
      </c>
      <c r="M19" s="300">
        <v>12275692841</v>
      </c>
      <c r="N19" s="300">
        <v>9414415478</v>
      </c>
      <c r="O19" s="300">
        <v>7101860389</v>
      </c>
      <c r="P19" s="300">
        <v>13945179335</v>
      </c>
      <c r="Q19" s="300">
        <v>19506642421</v>
      </c>
      <c r="R19" s="300">
        <v>17447924511</v>
      </c>
      <c r="S19" s="300">
        <v>15395823197</v>
      </c>
      <c r="T19" s="310">
        <v>19</v>
      </c>
      <c r="U19" s="310">
        <v>20</v>
      </c>
      <c r="V19" s="310">
        <v>20</v>
      </c>
      <c r="W19" s="310">
        <v>20</v>
      </c>
      <c r="X19" s="310">
        <v>20</v>
      </c>
      <c r="Y19" s="310">
        <v>21</v>
      </c>
      <c r="Z19" s="310">
        <v>18</v>
      </c>
      <c r="AA19" s="310">
        <v>20</v>
      </c>
      <c r="AB19" s="310">
        <v>23</v>
      </c>
      <c r="AC19" s="310">
        <v>21</v>
      </c>
      <c r="AD19" s="310">
        <v>19</v>
      </c>
      <c r="AE19" s="310">
        <v>20</v>
      </c>
      <c r="AF19" s="310">
        <v>17</v>
      </c>
      <c r="AG19" s="310">
        <v>18</v>
      </c>
      <c r="AH19" s="310"/>
      <c r="AI19" s="307" t="s">
        <v>1770</v>
      </c>
      <c r="AJ19">
        <v>16162505210</v>
      </c>
      <c r="AK19">
        <v>12805109281</v>
      </c>
      <c r="AL19">
        <v>14711053196</v>
      </c>
      <c r="AM19">
        <v>14057519717</v>
      </c>
      <c r="AN19">
        <v>9920515277</v>
      </c>
      <c r="AO19">
        <v>7771335689</v>
      </c>
      <c r="AP19">
        <v>10173411775</v>
      </c>
      <c r="AQ19">
        <v>12016616904</v>
      </c>
      <c r="AR19">
        <v>9279773941</v>
      </c>
      <c r="AS19">
        <v>7004319650</v>
      </c>
      <c r="AT19">
        <v>13863058215</v>
      </c>
      <c r="AU19">
        <v>19434038416</v>
      </c>
      <c r="AV19">
        <v>17356117255</v>
      </c>
      <c r="AW19">
        <v>15349835511</v>
      </c>
      <c r="AX19" s="310">
        <v>19</v>
      </c>
      <c r="AY19" s="310">
        <v>21</v>
      </c>
      <c r="AZ19" s="310">
        <v>20</v>
      </c>
      <c r="BA19" s="310">
        <v>19</v>
      </c>
      <c r="BB19" s="310">
        <v>20</v>
      </c>
      <c r="BC19" s="310">
        <v>21</v>
      </c>
      <c r="BD19" s="310">
        <v>18</v>
      </c>
      <c r="BE19" s="310">
        <v>20</v>
      </c>
      <c r="BF19" s="310">
        <v>23</v>
      </c>
      <c r="BG19" s="310">
        <v>21</v>
      </c>
      <c r="BH19" s="310">
        <v>18</v>
      </c>
      <c r="BI19" s="310">
        <v>20</v>
      </c>
      <c r="BJ19" s="310">
        <v>17</v>
      </c>
      <c r="BK19" s="310">
        <v>18</v>
      </c>
      <c r="BL19" s="310"/>
      <c r="BM19" s="307" t="s">
        <v>1770</v>
      </c>
      <c r="BN19">
        <v>160368962</v>
      </c>
      <c r="BO19">
        <v>127433535</v>
      </c>
      <c r="BP19">
        <v>145367784</v>
      </c>
      <c r="BQ19">
        <v>154975650</v>
      </c>
      <c r="BR19">
        <v>176084349</v>
      </c>
      <c r="BS19">
        <v>162626798</v>
      </c>
      <c r="BT19">
        <v>236954429</v>
      </c>
      <c r="BU19">
        <v>259075937</v>
      </c>
      <c r="BV19">
        <v>134641537</v>
      </c>
      <c r="BW19">
        <v>97540739</v>
      </c>
      <c r="BX19">
        <v>82121120</v>
      </c>
      <c r="BY19">
        <v>72604005</v>
      </c>
      <c r="BZ19">
        <v>91807256</v>
      </c>
      <c r="CA19">
        <v>45987686</v>
      </c>
      <c r="CB19" s="310">
        <v>26</v>
      </c>
      <c r="CC19" s="310">
        <v>25</v>
      </c>
      <c r="CD19" s="310">
        <v>24</v>
      </c>
      <c r="CE19" s="310">
        <v>25</v>
      </c>
      <c r="CF19" s="310">
        <v>25</v>
      </c>
      <c r="CG19" s="310">
        <v>23</v>
      </c>
      <c r="CH19" s="310">
        <v>22</v>
      </c>
      <c r="CI19" s="310">
        <v>22</v>
      </c>
      <c r="CJ19" s="310">
        <v>30</v>
      </c>
      <c r="CK19" s="310">
        <v>31</v>
      </c>
      <c r="CL19" s="310">
        <v>32</v>
      </c>
      <c r="CM19" s="310">
        <v>37</v>
      </c>
      <c r="CN19" s="310">
        <v>33</v>
      </c>
      <c r="CO19" s="310">
        <v>44</v>
      </c>
      <c r="CQ19" s="307" t="s">
        <v>1770</v>
      </c>
      <c r="CR19" s="300">
        <v>1719174884</v>
      </c>
      <c r="CS19" s="300">
        <v>1666150490</v>
      </c>
      <c r="CT19" s="300">
        <v>2067720484</v>
      </c>
      <c r="CU19" s="300">
        <v>2217222689</v>
      </c>
      <c r="CV19" s="300">
        <v>2118833846</v>
      </c>
      <c r="CW19" s="300">
        <v>1828387179</v>
      </c>
      <c r="CX19" s="300">
        <v>1623375591</v>
      </c>
      <c r="CY19" s="300">
        <v>1538794702</v>
      </c>
      <c r="CZ19" s="300">
        <v>1977742637</v>
      </c>
      <c r="DA19" s="300">
        <v>2021995406</v>
      </c>
      <c r="DB19" s="300">
        <v>2069027937</v>
      </c>
      <c r="DC19" s="300">
        <v>2136296719</v>
      </c>
      <c r="DD19" s="300">
        <v>2681722114</v>
      </c>
      <c r="DE19" s="300">
        <v>3027818479</v>
      </c>
      <c r="DF19" s="310">
        <v>44</v>
      </c>
      <c r="DG19" s="310">
        <v>46</v>
      </c>
      <c r="DH19" s="310">
        <v>43</v>
      </c>
      <c r="DI19" s="310">
        <v>44</v>
      </c>
      <c r="DJ19" s="310">
        <v>42</v>
      </c>
      <c r="DK19" s="310">
        <v>42</v>
      </c>
      <c r="DL19" s="310">
        <v>45</v>
      </c>
      <c r="DM19" s="310">
        <v>45</v>
      </c>
      <c r="DN19" s="310">
        <v>45</v>
      </c>
      <c r="DO19" s="310">
        <v>43</v>
      </c>
      <c r="DP19" s="310">
        <v>42</v>
      </c>
      <c r="DQ19" s="310">
        <v>45</v>
      </c>
      <c r="DR19" s="310">
        <v>44</v>
      </c>
      <c r="DS19" s="310">
        <v>43</v>
      </c>
      <c r="DU19" s="307" t="s">
        <v>1770</v>
      </c>
      <c r="DV19" s="300">
        <v>18042049056</v>
      </c>
      <c r="DW19" s="300">
        <v>14598693306</v>
      </c>
      <c r="DX19" s="300">
        <v>16924141464</v>
      </c>
      <c r="DY19" s="300">
        <v>16429718056</v>
      </c>
      <c r="DZ19" s="300">
        <v>12215433472</v>
      </c>
      <c r="EA19" s="300">
        <v>9762349666</v>
      </c>
      <c r="EB19" s="300">
        <v>12033741795</v>
      </c>
      <c r="EC19" s="300">
        <v>13814487543</v>
      </c>
      <c r="ED19" s="300">
        <v>11392158115</v>
      </c>
      <c r="EE19" s="300">
        <v>9123855795</v>
      </c>
      <c r="EF19" s="300">
        <v>16014207272</v>
      </c>
      <c r="EG19" s="300">
        <v>21642939140</v>
      </c>
      <c r="EH19" s="300">
        <v>20129646625</v>
      </c>
      <c r="EI19" s="300">
        <v>18423641676</v>
      </c>
      <c r="EJ19" s="310">
        <v>23</v>
      </c>
      <c r="EK19" s="310">
        <v>27</v>
      </c>
      <c r="EL19" s="310">
        <v>25</v>
      </c>
      <c r="EM19" s="310">
        <v>25</v>
      </c>
      <c r="EN19" s="310">
        <v>28</v>
      </c>
      <c r="EO19" s="310">
        <v>26</v>
      </c>
      <c r="EP19" s="310">
        <v>25</v>
      </c>
      <c r="EQ19" s="310">
        <v>26</v>
      </c>
      <c r="ER19" s="310">
        <v>28</v>
      </c>
      <c r="ES19" s="310">
        <v>28</v>
      </c>
      <c r="ET19" s="310">
        <v>24</v>
      </c>
      <c r="EU19" s="310">
        <v>26</v>
      </c>
      <c r="EV19" s="310">
        <v>26</v>
      </c>
      <c r="EW19" s="310">
        <v>26</v>
      </c>
    </row>
    <row r="20" spans="1:153" x14ac:dyDescent="0.25">
      <c r="A20" s="285" t="s">
        <v>2152</v>
      </c>
      <c r="B20" s="285" t="s">
        <v>159</v>
      </c>
      <c r="C20" s="285" t="s">
        <v>1321</v>
      </c>
      <c r="E20" s="307" t="str">
        <f t="shared" si="0"/>
        <v>بنغلاديش Bangladesh</v>
      </c>
      <c r="F20" s="300">
        <v>2926490158</v>
      </c>
      <c r="G20" s="300">
        <v>3193451467</v>
      </c>
      <c r="H20" s="300">
        <v>3177421786</v>
      </c>
      <c r="I20" s="300">
        <v>3195602454</v>
      </c>
      <c r="J20" s="300">
        <v>2268420907</v>
      </c>
      <c r="K20" s="300">
        <v>2538117712</v>
      </c>
      <c r="L20" s="300">
        <v>2352787558</v>
      </c>
      <c r="M20" s="300">
        <v>3823117267</v>
      </c>
      <c r="N20" s="300">
        <v>3717465053</v>
      </c>
      <c r="O20" s="300">
        <v>2975219142</v>
      </c>
      <c r="P20" s="300">
        <v>5747879199</v>
      </c>
      <c r="Q20" s="300">
        <v>6408121988</v>
      </c>
      <c r="R20" s="300">
        <v>4389754505</v>
      </c>
      <c r="S20" s="300">
        <v>4404482637</v>
      </c>
      <c r="T20" s="310">
        <v>38</v>
      </c>
      <c r="U20" s="310">
        <v>36</v>
      </c>
      <c r="V20" s="310">
        <v>34</v>
      </c>
      <c r="W20" s="310">
        <v>36</v>
      </c>
      <c r="X20" s="310">
        <v>37</v>
      </c>
      <c r="Y20" s="310">
        <v>35</v>
      </c>
      <c r="Z20" s="310">
        <v>40</v>
      </c>
      <c r="AA20" s="310">
        <v>35</v>
      </c>
      <c r="AB20" s="310">
        <v>34</v>
      </c>
      <c r="AC20" s="310">
        <v>34</v>
      </c>
      <c r="AD20" s="310">
        <v>31</v>
      </c>
      <c r="AE20" s="310">
        <v>36</v>
      </c>
      <c r="AF20" s="310">
        <v>39</v>
      </c>
      <c r="AG20" s="310">
        <v>36</v>
      </c>
      <c r="AH20" s="310"/>
      <c r="AI20" s="307" t="s">
        <v>1778</v>
      </c>
      <c r="AJ20">
        <v>2897643428</v>
      </c>
      <c r="AK20">
        <v>3147088307</v>
      </c>
      <c r="AL20">
        <v>3135366853</v>
      </c>
      <c r="AM20">
        <v>3168957339</v>
      </c>
      <c r="AN20">
        <v>2241163830</v>
      </c>
      <c r="AO20">
        <v>2521604437</v>
      </c>
      <c r="AP20">
        <v>2325205634</v>
      </c>
      <c r="AQ20">
        <v>3794182293</v>
      </c>
      <c r="AR20">
        <v>3677730180</v>
      </c>
      <c r="AS20">
        <v>2935053552</v>
      </c>
      <c r="AT20">
        <v>4994700184</v>
      </c>
      <c r="AU20">
        <v>6368286006</v>
      </c>
      <c r="AV20">
        <v>4381572541</v>
      </c>
      <c r="AW20">
        <v>4399708608</v>
      </c>
      <c r="AX20" s="310">
        <v>37</v>
      </c>
      <c r="AY20" s="310">
        <v>36</v>
      </c>
      <c r="AZ20" s="310">
        <v>34</v>
      </c>
      <c r="BA20" s="310">
        <v>35</v>
      </c>
      <c r="BB20" s="310">
        <v>37</v>
      </c>
      <c r="BC20" s="310">
        <v>34</v>
      </c>
      <c r="BD20" s="310">
        <v>38</v>
      </c>
      <c r="BE20" s="310">
        <v>35</v>
      </c>
      <c r="BF20" s="310">
        <v>34</v>
      </c>
      <c r="BG20" s="310">
        <v>33</v>
      </c>
      <c r="BH20" s="310">
        <v>32</v>
      </c>
      <c r="BI20" s="310">
        <v>35</v>
      </c>
      <c r="BJ20" s="310">
        <v>39</v>
      </c>
      <c r="BK20" s="310">
        <v>36</v>
      </c>
      <c r="BL20" s="310"/>
      <c r="BM20" s="307" t="s">
        <v>1778</v>
      </c>
      <c r="BN20">
        <v>28846730</v>
      </c>
      <c r="BO20">
        <v>46363160</v>
      </c>
      <c r="BP20">
        <v>42054933</v>
      </c>
      <c r="BQ20">
        <v>26645115</v>
      </c>
      <c r="BR20">
        <v>27257077</v>
      </c>
      <c r="BS20">
        <v>16513275</v>
      </c>
      <c r="BT20">
        <v>27581924</v>
      </c>
      <c r="BU20">
        <v>28934974</v>
      </c>
      <c r="BV20">
        <v>39734873</v>
      </c>
      <c r="BW20">
        <v>40165590</v>
      </c>
      <c r="BX20">
        <v>753179015</v>
      </c>
      <c r="BY20">
        <v>39835982</v>
      </c>
      <c r="BZ20">
        <v>8181964</v>
      </c>
      <c r="CA20">
        <v>4774029</v>
      </c>
      <c r="CB20" s="310">
        <v>50</v>
      </c>
      <c r="CC20" s="310">
        <v>39</v>
      </c>
      <c r="CD20" s="310">
        <v>43</v>
      </c>
      <c r="CE20" s="310">
        <v>49</v>
      </c>
      <c r="CF20" s="310">
        <v>51</v>
      </c>
      <c r="CG20" s="310">
        <v>49</v>
      </c>
      <c r="CH20" s="310">
        <v>46</v>
      </c>
      <c r="CI20" s="310">
        <v>47</v>
      </c>
      <c r="CJ20" s="310">
        <v>45</v>
      </c>
      <c r="CK20" s="310">
        <v>44</v>
      </c>
      <c r="CL20" s="310">
        <v>12</v>
      </c>
      <c r="CM20" s="310">
        <v>49</v>
      </c>
      <c r="CN20" s="310">
        <v>69</v>
      </c>
      <c r="CO20" s="310">
        <v>79</v>
      </c>
      <c r="CQ20" s="307" t="s">
        <v>1778</v>
      </c>
      <c r="CR20" s="300">
        <v>434939386</v>
      </c>
      <c r="CS20" s="300">
        <v>641185880</v>
      </c>
      <c r="CT20" s="300">
        <v>803959319</v>
      </c>
      <c r="CU20" s="300">
        <v>930592547</v>
      </c>
      <c r="CV20" s="300">
        <v>1345382797</v>
      </c>
      <c r="CW20" s="300">
        <v>1383215549</v>
      </c>
      <c r="CX20" s="300">
        <v>1314549456</v>
      </c>
      <c r="CY20" s="300">
        <v>1362636706</v>
      </c>
      <c r="CZ20" s="300">
        <v>1478696930</v>
      </c>
      <c r="DA20" s="300">
        <v>1321565595</v>
      </c>
      <c r="DB20" s="300">
        <v>1849725728</v>
      </c>
      <c r="DC20" s="300">
        <v>2035707189</v>
      </c>
      <c r="DD20" s="300">
        <v>1747817054</v>
      </c>
      <c r="DE20" s="300">
        <v>1694248240</v>
      </c>
      <c r="DF20" s="310">
        <v>61</v>
      </c>
      <c r="DG20" s="310">
        <v>61</v>
      </c>
      <c r="DH20" s="310">
        <v>56</v>
      </c>
      <c r="DI20" s="310">
        <v>53</v>
      </c>
      <c r="DJ20" s="310">
        <v>50</v>
      </c>
      <c r="DK20" s="310">
        <v>49</v>
      </c>
      <c r="DL20" s="310">
        <v>49</v>
      </c>
      <c r="DM20" s="310">
        <v>47</v>
      </c>
      <c r="DN20" s="310">
        <v>50</v>
      </c>
      <c r="DO20" s="310">
        <v>48</v>
      </c>
      <c r="DP20" s="310">
        <v>45</v>
      </c>
      <c r="DQ20" s="310">
        <v>46</v>
      </c>
      <c r="DR20" s="310">
        <v>48</v>
      </c>
      <c r="DS20" s="310">
        <v>52</v>
      </c>
      <c r="DU20" s="307" t="s">
        <v>1778</v>
      </c>
      <c r="DV20" s="300">
        <v>3361429544</v>
      </c>
      <c r="DW20" s="300">
        <v>3834637347</v>
      </c>
      <c r="DX20" s="300">
        <v>3981381105</v>
      </c>
      <c r="DY20" s="300">
        <v>4126195001</v>
      </c>
      <c r="DZ20" s="300">
        <v>3613803704</v>
      </c>
      <c r="EA20" s="300">
        <v>3921333261</v>
      </c>
      <c r="EB20" s="300">
        <v>3667337014</v>
      </c>
      <c r="EC20" s="300">
        <v>5185753973</v>
      </c>
      <c r="ED20" s="300">
        <v>5196161983</v>
      </c>
      <c r="EE20" s="300">
        <v>4296784737</v>
      </c>
      <c r="EF20" s="300">
        <v>7597604927</v>
      </c>
      <c r="EG20" s="300">
        <v>8443829177</v>
      </c>
      <c r="EH20" s="300">
        <v>6137571559</v>
      </c>
      <c r="EI20" s="300">
        <v>6098730877</v>
      </c>
      <c r="EJ20" s="310">
        <v>50</v>
      </c>
      <c r="EK20" s="310">
        <v>49</v>
      </c>
      <c r="EL20" s="310">
        <v>47</v>
      </c>
      <c r="EM20" s="310">
        <v>47</v>
      </c>
      <c r="EN20" s="310">
        <v>43</v>
      </c>
      <c r="EO20" s="310">
        <v>41</v>
      </c>
      <c r="EP20" s="310">
        <v>43</v>
      </c>
      <c r="EQ20" s="310">
        <v>37</v>
      </c>
      <c r="ER20" s="310">
        <v>38</v>
      </c>
      <c r="ES20" s="310">
        <v>39</v>
      </c>
      <c r="ET20" s="310">
        <v>35</v>
      </c>
      <c r="EU20" s="310">
        <v>38</v>
      </c>
      <c r="EV20" s="310">
        <v>45</v>
      </c>
      <c r="EW20" s="310">
        <v>45</v>
      </c>
    </row>
    <row r="21" spans="1:153" x14ac:dyDescent="0.25">
      <c r="A21" s="285" t="s">
        <v>2153</v>
      </c>
      <c r="B21" s="285" t="s">
        <v>36</v>
      </c>
      <c r="C21" s="285" t="s">
        <v>1295</v>
      </c>
      <c r="E21" s="307" t="str">
        <f t="shared" si="0"/>
        <v>الهند India</v>
      </c>
      <c r="F21" s="300">
        <v>103271729813</v>
      </c>
      <c r="G21" s="300">
        <v>120840682120</v>
      </c>
      <c r="H21" s="300">
        <v>129444087040</v>
      </c>
      <c r="I21" s="300">
        <v>113828373160</v>
      </c>
      <c r="J21" s="300">
        <v>72052057139</v>
      </c>
      <c r="K21" s="300">
        <v>63879803613</v>
      </c>
      <c r="L21" s="300">
        <v>73801213531</v>
      </c>
      <c r="M21" s="300">
        <v>98689367161</v>
      </c>
      <c r="N21" s="300">
        <v>100703191449</v>
      </c>
      <c r="O21" s="300">
        <v>60207500661</v>
      </c>
      <c r="P21" s="300">
        <v>99965865556</v>
      </c>
      <c r="Q21" s="300">
        <v>157187345902</v>
      </c>
      <c r="R21" s="300">
        <v>113354282462</v>
      </c>
      <c r="S21" s="300">
        <v>102287359399</v>
      </c>
      <c r="T21" s="310">
        <v>5</v>
      </c>
      <c r="U21" s="310">
        <v>5</v>
      </c>
      <c r="V21" s="310">
        <v>5</v>
      </c>
      <c r="W21" s="310">
        <v>5</v>
      </c>
      <c r="X21" s="310">
        <v>4</v>
      </c>
      <c r="Y21" s="310">
        <v>4</v>
      </c>
      <c r="Z21" s="310">
        <v>4</v>
      </c>
      <c r="AA21" s="310">
        <v>3</v>
      </c>
      <c r="AB21" s="310">
        <v>2</v>
      </c>
      <c r="AC21" s="310">
        <v>3</v>
      </c>
      <c r="AD21" s="310">
        <v>3</v>
      </c>
      <c r="AE21" s="310">
        <v>2</v>
      </c>
      <c r="AF21" s="310">
        <v>3</v>
      </c>
      <c r="AG21" s="310">
        <v>4</v>
      </c>
      <c r="AH21" s="310"/>
      <c r="AI21" s="307" t="s">
        <v>1738</v>
      </c>
      <c r="AJ21">
        <v>102954447383</v>
      </c>
      <c r="AK21">
        <v>120526284022</v>
      </c>
      <c r="AL21">
        <v>129194563089</v>
      </c>
      <c r="AM21">
        <v>113407313273</v>
      </c>
      <c r="AN21">
        <v>71789788908</v>
      </c>
      <c r="AO21">
        <v>63649638359</v>
      </c>
      <c r="AP21">
        <v>73516841958</v>
      </c>
      <c r="AQ21">
        <v>98380425265</v>
      </c>
      <c r="AR21">
        <v>100017912446</v>
      </c>
      <c r="AS21">
        <v>60037546143</v>
      </c>
      <c r="AT21">
        <v>99633383509</v>
      </c>
      <c r="AU21">
        <v>156925641136</v>
      </c>
      <c r="AV21">
        <v>112622684498</v>
      </c>
      <c r="AW21">
        <v>101466291465</v>
      </c>
      <c r="AX21" s="310">
        <v>5</v>
      </c>
      <c r="AY21" s="310">
        <v>5</v>
      </c>
      <c r="AZ21" s="310">
        <v>5</v>
      </c>
      <c r="BA21" s="310">
        <v>5</v>
      </c>
      <c r="BB21" s="310">
        <v>4</v>
      </c>
      <c r="BC21" s="310">
        <v>3</v>
      </c>
      <c r="BD21" s="310">
        <v>4</v>
      </c>
      <c r="BE21" s="310">
        <v>3</v>
      </c>
      <c r="BF21" s="310">
        <v>3</v>
      </c>
      <c r="BG21" s="310">
        <v>3</v>
      </c>
      <c r="BH21" s="310">
        <v>3</v>
      </c>
      <c r="BI21" s="310">
        <v>2</v>
      </c>
      <c r="BJ21" s="310">
        <v>3</v>
      </c>
      <c r="BK21" s="310">
        <v>4</v>
      </c>
      <c r="BL21" s="310"/>
      <c r="BM21" s="307" t="s">
        <v>1738</v>
      </c>
      <c r="BN21">
        <v>317282430</v>
      </c>
      <c r="BO21">
        <v>314398098</v>
      </c>
      <c r="BP21">
        <v>249523951</v>
      </c>
      <c r="BQ21">
        <v>421059887</v>
      </c>
      <c r="BR21">
        <v>262268231</v>
      </c>
      <c r="BS21">
        <v>230165254</v>
      </c>
      <c r="BT21">
        <v>284371573</v>
      </c>
      <c r="BU21">
        <v>308941896</v>
      </c>
      <c r="BV21">
        <v>685279003</v>
      </c>
      <c r="BW21">
        <v>169954518</v>
      </c>
      <c r="BX21">
        <v>332482047</v>
      </c>
      <c r="BY21">
        <v>261704766</v>
      </c>
      <c r="BZ21">
        <v>731597964</v>
      </c>
      <c r="CA21">
        <v>821067934</v>
      </c>
      <c r="CB21" s="310">
        <v>15</v>
      </c>
      <c r="CC21" s="310">
        <v>14</v>
      </c>
      <c r="CD21" s="310">
        <v>17</v>
      </c>
      <c r="CE21" s="310">
        <v>14</v>
      </c>
      <c r="CF21" s="310">
        <v>18</v>
      </c>
      <c r="CG21" s="310">
        <v>20</v>
      </c>
      <c r="CH21" s="310">
        <v>20</v>
      </c>
      <c r="CI21" s="310">
        <v>18</v>
      </c>
      <c r="CJ21" s="310">
        <v>13</v>
      </c>
      <c r="CK21" s="310">
        <v>22</v>
      </c>
      <c r="CL21" s="310">
        <v>21</v>
      </c>
      <c r="CM21" s="310">
        <v>23</v>
      </c>
      <c r="CN21" s="310">
        <v>13</v>
      </c>
      <c r="CO21" s="310">
        <v>17</v>
      </c>
      <c r="CQ21" s="307" t="s">
        <v>1738</v>
      </c>
      <c r="CR21" s="300">
        <v>16191118313</v>
      </c>
      <c r="CS21" s="300">
        <v>19580943752</v>
      </c>
      <c r="CT21" s="300">
        <v>21821667021</v>
      </c>
      <c r="CU21" s="300">
        <v>23508543092</v>
      </c>
      <c r="CV21" s="300">
        <v>22532077423</v>
      </c>
      <c r="CW21" s="300">
        <v>19662468637</v>
      </c>
      <c r="CX21" s="300">
        <v>20175674622</v>
      </c>
      <c r="CY21" s="300">
        <v>21322415535</v>
      </c>
      <c r="CZ21" s="300">
        <v>24849637559</v>
      </c>
      <c r="DA21" s="300">
        <v>24530404071</v>
      </c>
      <c r="DB21" s="300">
        <v>30276769406</v>
      </c>
      <c r="DC21" s="300">
        <v>39509451346</v>
      </c>
      <c r="DD21" s="300">
        <v>43570449552</v>
      </c>
      <c r="DE21" s="300">
        <v>47462703616</v>
      </c>
      <c r="DF21" s="310">
        <v>9</v>
      </c>
      <c r="DG21" s="310">
        <v>7</v>
      </c>
      <c r="DH21" s="310">
        <v>7</v>
      </c>
      <c r="DI21" s="310">
        <v>7</v>
      </c>
      <c r="DJ21" s="310">
        <v>7</v>
      </c>
      <c r="DK21" s="310">
        <v>7</v>
      </c>
      <c r="DL21" s="310">
        <v>7</v>
      </c>
      <c r="DM21" s="310">
        <v>5</v>
      </c>
      <c r="DN21" s="310">
        <v>6</v>
      </c>
      <c r="DO21" s="310">
        <v>5</v>
      </c>
      <c r="DP21" s="310">
        <v>4</v>
      </c>
      <c r="DQ21" s="310">
        <v>4</v>
      </c>
      <c r="DR21" s="310">
        <v>4</v>
      </c>
      <c r="DS21" s="310">
        <v>4</v>
      </c>
      <c r="DU21" s="307" t="s">
        <v>1738</v>
      </c>
      <c r="DV21" s="300">
        <v>119462848126</v>
      </c>
      <c r="DW21" s="300">
        <v>140421625872</v>
      </c>
      <c r="DX21" s="300">
        <v>151265754061</v>
      </c>
      <c r="DY21" s="300">
        <v>137336916252</v>
      </c>
      <c r="DZ21" s="300">
        <v>94584134562</v>
      </c>
      <c r="EA21" s="300">
        <v>83542272250</v>
      </c>
      <c r="EB21" s="300">
        <v>93976888153</v>
      </c>
      <c r="EC21" s="300">
        <v>120011782696</v>
      </c>
      <c r="ED21" s="300">
        <v>125552829008</v>
      </c>
      <c r="EE21" s="300">
        <v>84737904732</v>
      </c>
      <c r="EF21" s="300">
        <v>130242634962</v>
      </c>
      <c r="EG21" s="300">
        <v>196696797248</v>
      </c>
      <c r="EH21" s="300">
        <v>156924732014</v>
      </c>
      <c r="EI21" s="300">
        <v>149750063015</v>
      </c>
      <c r="EJ21" s="310">
        <v>5</v>
      </c>
      <c r="EK21" s="310">
        <v>5</v>
      </c>
      <c r="EL21" s="310">
        <v>5</v>
      </c>
      <c r="EM21" s="310">
        <v>5</v>
      </c>
      <c r="EN21" s="310">
        <v>5</v>
      </c>
      <c r="EO21" s="310">
        <v>4</v>
      </c>
      <c r="EP21" s="310">
        <v>4</v>
      </c>
      <c r="EQ21" s="310">
        <v>4</v>
      </c>
      <c r="ER21" s="310">
        <v>3</v>
      </c>
      <c r="ES21" s="310">
        <v>3</v>
      </c>
      <c r="ET21" s="310">
        <v>2</v>
      </c>
      <c r="EU21" s="310">
        <v>2</v>
      </c>
      <c r="EV21" s="310">
        <v>2</v>
      </c>
      <c r="EW21" s="310">
        <v>2</v>
      </c>
    </row>
    <row r="22" spans="1:153" x14ac:dyDescent="0.25">
      <c r="A22" s="285" t="s">
        <v>2154</v>
      </c>
      <c r="B22" s="285" t="s">
        <v>171</v>
      </c>
      <c r="C22" s="285" t="s">
        <v>1355</v>
      </c>
      <c r="E22" s="307" t="str">
        <f t="shared" si="0"/>
        <v>سريلانكا Sri Lanka</v>
      </c>
      <c r="F22" s="300">
        <v>724399999</v>
      </c>
      <c r="G22" s="300">
        <v>1905732893</v>
      </c>
      <c r="H22" s="300">
        <v>417641931</v>
      </c>
      <c r="I22" s="300">
        <v>449869614</v>
      </c>
      <c r="J22" s="300">
        <v>300764519</v>
      </c>
      <c r="K22" s="300">
        <v>379541290</v>
      </c>
      <c r="L22" s="300">
        <v>798861257</v>
      </c>
      <c r="M22" s="300">
        <v>1025474086</v>
      </c>
      <c r="N22" s="300">
        <v>1240123288</v>
      </c>
      <c r="O22" s="300">
        <v>625321847</v>
      </c>
      <c r="P22" s="300">
        <v>897578781</v>
      </c>
      <c r="Q22" s="300">
        <v>714931910</v>
      </c>
      <c r="R22" s="300">
        <v>840975851</v>
      </c>
      <c r="S22" s="300">
        <v>506844782</v>
      </c>
      <c r="T22" s="310">
        <v>56</v>
      </c>
      <c r="U22" s="310">
        <v>44</v>
      </c>
      <c r="V22" s="310">
        <v>59</v>
      </c>
      <c r="W22" s="310">
        <v>55</v>
      </c>
      <c r="X22" s="310">
        <v>59</v>
      </c>
      <c r="Y22" s="310">
        <v>59</v>
      </c>
      <c r="Z22" s="310">
        <v>53</v>
      </c>
      <c r="AA22" s="310">
        <v>52</v>
      </c>
      <c r="AB22" s="310">
        <v>49</v>
      </c>
      <c r="AC22" s="310">
        <v>53</v>
      </c>
      <c r="AD22" s="310">
        <v>52</v>
      </c>
      <c r="AE22" s="310">
        <v>59</v>
      </c>
      <c r="AF22" s="310">
        <v>56</v>
      </c>
      <c r="AG22" s="310">
        <v>63</v>
      </c>
      <c r="AH22" s="310"/>
      <c r="AI22" s="307" t="s">
        <v>1826</v>
      </c>
      <c r="AJ22">
        <v>700040606</v>
      </c>
      <c r="AK22">
        <v>1883057020</v>
      </c>
      <c r="AL22">
        <v>377830786</v>
      </c>
      <c r="AM22">
        <v>308581639</v>
      </c>
      <c r="AN22">
        <v>269918953</v>
      </c>
      <c r="AO22">
        <v>361739153</v>
      </c>
      <c r="AP22">
        <v>774785204</v>
      </c>
      <c r="AQ22">
        <v>1001931504</v>
      </c>
      <c r="AR22">
        <v>1231574633</v>
      </c>
      <c r="AS22">
        <v>622268742</v>
      </c>
      <c r="AT22">
        <v>887046864</v>
      </c>
      <c r="AU22">
        <v>708465812</v>
      </c>
      <c r="AV22">
        <v>835815956</v>
      </c>
      <c r="AW22">
        <v>485666434</v>
      </c>
      <c r="AX22" s="310">
        <v>55</v>
      </c>
      <c r="AY22" s="310">
        <v>42</v>
      </c>
      <c r="AZ22" s="310">
        <v>59</v>
      </c>
      <c r="BA22" s="310">
        <v>59</v>
      </c>
      <c r="BB22" s="310">
        <v>60</v>
      </c>
      <c r="BC22" s="310">
        <v>59</v>
      </c>
      <c r="BD22" s="310">
        <v>52</v>
      </c>
      <c r="BE22" s="310">
        <v>52</v>
      </c>
      <c r="BF22" s="310">
        <v>46</v>
      </c>
      <c r="BG22" s="310">
        <v>52</v>
      </c>
      <c r="BH22" s="310">
        <v>49</v>
      </c>
      <c r="BI22" s="310">
        <v>58</v>
      </c>
      <c r="BJ22" s="310">
        <v>53</v>
      </c>
      <c r="BK22" s="310">
        <v>62</v>
      </c>
      <c r="BL22" s="310"/>
      <c r="BM22" s="307" t="s">
        <v>1826</v>
      </c>
      <c r="BN22">
        <v>24359393</v>
      </c>
      <c r="BO22">
        <v>22675873</v>
      </c>
      <c r="BP22">
        <v>39811145</v>
      </c>
      <c r="BQ22">
        <v>141287975</v>
      </c>
      <c r="BR22">
        <v>30845566</v>
      </c>
      <c r="BS22">
        <v>17802137</v>
      </c>
      <c r="BT22">
        <v>24076053</v>
      </c>
      <c r="BU22">
        <v>23542582</v>
      </c>
      <c r="BV22">
        <v>8548655</v>
      </c>
      <c r="BW22">
        <v>3053105</v>
      </c>
      <c r="BX22">
        <v>10531917</v>
      </c>
      <c r="BY22">
        <v>6466098</v>
      </c>
      <c r="BZ22">
        <v>5159895</v>
      </c>
      <c r="CA22">
        <v>21178348</v>
      </c>
      <c r="CB22" s="310">
        <v>54</v>
      </c>
      <c r="CC22" s="310">
        <v>54</v>
      </c>
      <c r="CD22" s="310">
        <v>47</v>
      </c>
      <c r="CE22" s="310">
        <v>27</v>
      </c>
      <c r="CF22" s="310">
        <v>46</v>
      </c>
      <c r="CG22" s="310">
        <v>47</v>
      </c>
      <c r="CH22" s="310">
        <v>47</v>
      </c>
      <c r="CI22" s="310">
        <v>53</v>
      </c>
      <c r="CJ22" s="310">
        <v>67</v>
      </c>
      <c r="CK22" s="310">
        <v>81</v>
      </c>
      <c r="CL22" s="310">
        <v>67</v>
      </c>
      <c r="CM22" s="310">
        <v>75</v>
      </c>
      <c r="CN22" s="310">
        <v>80</v>
      </c>
      <c r="CO22" s="310">
        <v>54</v>
      </c>
      <c r="CQ22" s="307" t="s">
        <v>1826</v>
      </c>
      <c r="CR22" s="300">
        <v>258127494</v>
      </c>
      <c r="CS22" s="300">
        <v>272074804</v>
      </c>
      <c r="CT22" s="300">
        <v>288727436</v>
      </c>
      <c r="CU22" s="300">
        <v>338146468</v>
      </c>
      <c r="CV22" s="300">
        <v>447392071</v>
      </c>
      <c r="CW22" s="300">
        <v>369224061</v>
      </c>
      <c r="CX22" s="300">
        <v>402092898</v>
      </c>
      <c r="CY22" s="300">
        <v>452135684</v>
      </c>
      <c r="CZ22" s="300">
        <v>449058745</v>
      </c>
      <c r="DA22" s="300">
        <v>391439791</v>
      </c>
      <c r="DB22" s="300">
        <v>425284122</v>
      </c>
      <c r="DC22" s="300">
        <v>508974694</v>
      </c>
      <c r="DD22" s="300">
        <v>477423987</v>
      </c>
      <c r="DE22" s="300">
        <v>529996495</v>
      </c>
      <c r="DF22" s="310">
        <v>67</v>
      </c>
      <c r="DG22" s="310">
        <v>68</v>
      </c>
      <c r="DH22" s="310">
        <v>69</v>
      </c>
      <c r="DI22" s="310">
        <v>67</v>
      </c>
      <c r="DJ22" s="310">
        <v>65</v>
      </c>
      <c r="DK22" s="310">
        <v>66</v>
      </c>
      <c r="DL22" s="310">
        <v>65</v>
      </c>
      <c r="DM22" s="310">
        <v>66</v>
      </c>
      <c r="DN22" s="310">
        <v>66</v>
      </c>
      <c r="DO22" s="310">
        <v>65</v>
      </c>
      <c r="DP22" s="310">
        <v>66</v>
      </c>
      <c r="DQ22" s="310">
        <v>68</v>
      </c>
      <c r="DR22" s="310">
        <v>66</v>
      </c>
      <c r="DS22" s="310">
        <v>68</v>
      </c>
      <c r="DU22" s="307" t="s">
        <v>1826</v>
      </c>
      <c r="DV22" s="300">
        <v>982527493</v>
      </c>
      <c r="DW22" s="300">
        <v>2177807697</v>
      </c>
      <c r="DX22" s="300">
        <v>706369367</v>
      </c>
      <c r="DY22" s="300">
        <v>788016082</v>
      </c>
      <c r="DZ22" s="300">
        <v>748156590</v>
      </c>
      <c r="EA22" s="300">
        <v>748765351</v>
      </c>
      <c r="EB22" s="300">
        <v>1200954155</v>
      </c>
      <c r="EC22" s="300">
        <v>1477609770</v>
      </c>
      <c r="ED22" s="300">
        <v>1689182033</v>
      </c>
      <c r="EE22" s="300">
        <v>1016761638</v>
      </c>
      <c r="EF22" s="300">
        <v>1322862903</v>
      </c>
      <c r="EG22" s="300">
        <v>1223906604</v>
      </c>
      <c r="EH22" s="300">
        <v>1318399838</v>
      </c>
      <c r="EI22" s="300">
        <v>1036841277</v>
      </c>
      <c r="EJ22" s="310">
        <v>69</v>
      </c>
      <c r="EK22" s="310">
        <v>58</v>
      </c>
      <c r="EL22" s="310">
        <v>76</v>
      </c>
      <c r="EM22" s="310">
        <v>70</v>
      </c>
      <c r="EN22" s="310">
        <v>74</v>
      </c>
      <c r="EO22" s="310">
        <v>71</v>
      </c>
      <c r="EP22" s="310">
        <v>63</v>
      </c>
      <c r="EQ22" s="310">
        <v>62</v>
      </c>
      <c r="ER22" s="310">
        <v>62</v>
      </c>
      <c r="ES22" s="310">
        <v>67</v>
      </c>
      <c r="ET22" s="310">
        <v>65</v>
      </c>
      <c r="EU22" s="310">
        <v>75</v>
      </c>
      <c r="EV22" s="310">
        <v>69</v>
      </c>
      <c r="EW22" s="310">
        <v>76</v>
      </c>
    </row>
    <row r="23" spans="1:153" x14ac:dyDescent="0.25">
      <c r="A23" s="285" t="s">
        <v>2155</v>
      </c>
      <c r="B23" s="285" t="s">
        <v>184</v>
      </c>
      <c r="C23" s="285" t="s">
        <v>1416</v>
      </c>
      <c r="E23" s="307" t="str">
        <f t="shared" si="0"/>
        <v>ميانمار (بورما) Myanmar</v>
      </c>
      <c r="F23" s="300">
        <v>145423099</v>
      </c>
      <c r="G23" s="300">
        <v>144914096</v>
      </c>
      <c r="H23" s="300">
        <v>269248895</v>
      </c>
      <c r="I23" s="300">
        <v>360455721</v>
      </c>
      <c r="J23" s="300">
        <v>275052830</v>
      </c>
      <c r="K23" s="300">
        <v>303911644</v>
      </c>
      <c r="L23" s="300">
        <v>4789186055</v>
      </c>
      <c r="M23" s="300">
        <v>11367690155</v>
      </c>
      <c r="N23" s="300">
        <v>8180820744</v>
      </c>
      <c r="O23" s="300">
        <v>5957823942</v>
      </c>
      <c r="P23" s="300">
        <v>7909196642</v>
      </c>
      <c r="Q23" s="300">
        <v>13359036743</v>
      </c>
      <c r="R23" s="300">
        <v>10590180678</v>
      </c>
      <c r="S23" s="300">
        <v>8623534996</v>
      </c>
      <c r="T23" s="310">
        <v>66</v>
      </c>
      <c r="U23" s="310">
        <v>69</v>
      </c>
      <c r="V23" s="310">
        <v>65</v>
      </c>
      <c r="W23" s="310">
        <v>59</v>
      </c>
      <c r="X23" s="310">
        <v>61</v>
      </c>
      <c r="Y23" s="310">
        <v>62</v>
      </c>
      <c r="Z23" s="310">
        <v>29</v>
      </c>
      <c r="AA23" s="310">
        <v>23</v>
      </c>
      <c r="AB23" s="310">
        <v>27</v>
      </c>
      <c r="AC23" s="310">
        <v>23</v>
      </c>
      <c r="AD23" s="310">
        <v>26</v>
      </c>
      <c r="AE23" s="310">
        <v>27</v>
      </c>
      <c r="AF23" s="310">
        <v>26</v>
      </c>
      <c r="AG23" s="310">
        <v>27</v>
      </c>
      <c r="AH23" s="310"/>
      <c r="AI23" s="307" t="s">
        <v>1879</v>
      </c>
      <c r="AJ23">
        <v>145189507</v>
      </c>
      <c r="AK23">
        <v>144681696</v>
      </c>
      <c r="AL23">
        <v>254499614</v>
      </c>
      <c r="AM23">
        <v>358366121</v>
      </c>
      <c r="AN23">
        <v>274483480</v>
      </c>
      <c r="AO23">
        <v>303560456</v>
      </c>
      <c r="AP23">
        <v>4788479820</v>
      </c>
      <c r="AQ23">
        <v>11365916589</v>
      </c>
      <c r="AR23">
        <v>8180065400</v>
      </c>
      <c r="AS23">
        <v>5957593239</v>
      </c>
      <c r="AT23">
        <v>7907961314</v>
      </c>
      <c r="AU23">
        <v>13358736656</v>
      </c>
      <c r="AV23">
        <v>10587533451</v>
      </c>
      <c r="AW23">
        <v>8623119691</v>
      </c>
      <c r="AX23" s="310">
        <v>63</v>
      </c>
      <c r="AY23" s="310">
        <v>69</v>
      </c>
      <c r="AZ23" s="310">
        <v>64</v>
      </c>
      <c r="BA23" s="310">
        <v>57</v>
      </c>
      <c r="BB23" s="310">
        <v>59</v>
      </c>
      <c r="BC23" s="310">
        <v>62</v>
      </c>
      <c r="BD23" s="310">
        <v>29</v>
      </c>
      <c r="BE23" s="310">
        <v>23</v>
      </c>
      <c r="BF23" s="310">
        <v>25</v>
      </c>
      <c r="BG23" s="310">
        <v>22</v>
      </c>
      <c r="BH23" s="310">
        <v>25</v>
      </c>
      <c r="BI23" s="310">
        <v>27</v>
      </c>
      <c r="BJ23" s="310">
        <v>26</v>
      </c>
      <c r="BK23" s="310">
        <v>27</v>
      </c>
      <c r="BL23" s="310"/>
      <c r="BM23" s="307" t="s">
        <v>1879</v>
      </c>
      <c r="BN23">
        <v>233592</v>
      </c>
      <c r="BO23">
        <v>232400</v>
      </c>
      <c r="BP23">
        <v>14749281</v>
      </c>
      <c r="BQ23">
        <v>2089600</v>
      </c>
      <c r="BR23">
        <v>569350</v>
      </c>
      <c r="BS23">
        <v>351188</v>
      </c>
      <c r="BT23">
        <v>706235</v>
      </c>
      <c r="BU23">
        <v>1773566</v>
      </c>
      <c r="BV23">
        <v>755344</v>
      </c>
      <c r="BW23">
        <v>230703</v>
      </c>
      <c r="BX23">
        <v>1235328</v>
      </c>
      <c r="BY23">
        <v>300087</v>
      </c>
      <c r="BZ23">
        <v>2647227</v>
      </c>
      <c r="CA23">
        <v>415305</v>
      </c>
      <c r="CB23" s="310">
        <v>130</v>
      </c>
      <c r="CC23" s="310">
        <v>117</v>
      </c>
      <c r="CD23" s="310">
        <v>63</v>
      </c>
      <c r="CE23" s="310">
        <v>91</v>
      </c>
      <c r="CF23" s="310">
        <v>112</v>
      </c>
      <c r="CG23" s="310">
        <v>115</v>
      </c>
      <c r="CH23" s="310">
        <v>113</v>
      </c>
      <c r="CI23" s="310">
        <v>96</v>
      </c>
      <c r="CJ23" s="310">
        <v>107</v>
      </c>
      <c r="CK23" s="310">
        <v>118</v>
      </c>
      <c r="CL23" s="310">
        <v>95</v>
      </c>
      <c r="CM23" s="310">
        <v>127</v>
      </c>
      <c r="CN23" s="310">
        <v>90</v>
      </c>
      <c r="CO23" s="310">
        <v>122</v>
      </c>
      <c r="CQ23" s="307" t="s">
        <v>1879</v>
      </c>
      <c r="CR23" s="300">
        <v>93556009</v>
      </c>
      <c r="CS23" s="300">
        <v>164520507</v>
      </c>
      <c r="CT23" s="300">
        <v>161808777</v>
      </c>
      <c r="CU23" s="300">
        <v>164735509</v>
      </c>
      <c r="CV23" s="300">
        <v>188841995</v>
      </c>
      <c r="CW23" s="300">
        <v>180918657</v>
      </c>
      <c r="CX23" s="300">
        <v>196362692</v>
      </c>
      <c r="CY23" s="300">
        <v>142249996</v>
      </c>
      <c r="CZ23" s="300">
        <v>275517643</v>
      </c>
      <c r="DA23" s="300">
        <v>312156999</v>
      </c>
      <c r="DB23" s="300">
        <v>262301350</v>
      </c>
      <c r="DC23" s="300">
        <v>305137133</v>
      </c>
      <c r="DD23" s="300">
        <v>322034336</v>
      </c>
      <c r="DE23" s="300">
        <v>268324409</v>
      </c>
      <c r="DF23" s="310">
        <v>79</v>
      </c>
      <c r="DG23" s="310">
        <v>74</v>
      </c>
      <c r="DH23" s="310">
        <v>78</v>
      </c>
      <c r="DI23" s="310">
        <v>77</v>
      </c>
      <c r="DJ23" s="310">
        <v>76</v>
      </c>
      <c r="DK23" s="310">
        <v>75</v>
      </c>
      <c r="DL23" s="310">
        <v>77</v>
      </c>
      <c r="DM23" s="310">
        <v>81</v>
      </c>
      <c r="DN23" s="310">
        <v>71</v>
      </c>
      <c r="DO23" s="310">
        <v>68</v>
      </c>
      <c r="DP23" s="310">
        <v>76</v>
      </c>
      <c r="DQ23" s="310">
        <v>78</v>
      </c>
      <c r="DR23" s="310">
        <v>74</v>
      </c>
      <c r="DS23" s="310">
        <v>82</v>
      </c>
      <c r="DU23" s="307" t="s">
        <v>1879</v>
      </c>
      <c r="DV23" s="300">
        <v>238979108</v>
      </c>
      <c r="DW23" s="300">
        <v>309434603</v>
      </c>
      <c r="DX23" s="300">
        <v>431057672</v>
      </c>
      <c r="DY23" s="300">
        <v>525191230</v>
      </c>
      <c r="DZ23" s="300">
        <v>463894825</v>
      </c>
      <c r="EA23" s="300">
        <v>484830301</v>
      </c>
      <c r="EB23" s="300">
        <v>4985548747</v>
      </c>
      <c r="EC23" s="300">
        <v>11509940151</v>
      </c>
      <c r="ED23" s="300">
        <v>8456338387</v>
      </c>
      <c r="EE23" s="300">
        <v>6269980941</v>
      </c>
      <c r="EF23" s="300">
        <v>8171497992</v>
      </c>
      <c r="EG23" s="300">
        <v>13664173876</v>
      </c>
      <c r="EH23" s="300">
        <v>10912215014</v>
      </c>
      <c r="EI23" s="300">
        <v>8891859405</v>
      </c>
      <c r="EJ23" s="310">
        <v>82</v>
      </c>
      <c r="EK23" s="310">
        <v>83</v>
      </c>
      <c r="EL23" s="310">
        <v>82</v>
      </c>
      <c r="EM23" s="310">
        <v>79</v>
      </c>
      <c r="EN23" s="310">
        <v>82</v>
      </c>
      <c r="EO23" s="310">
        <v>79</v>
      </c>
      <c r="EP23" s="310">
        <v>36</v>
      </c>
      <c r="EQ23" s="310">
        <v>27</v>
      </c>
      <c r="ER23" s="310">
        <v>31</v>
      </c>
      <c r="ES23" s="310">
        <v>32</v>
      </c>
      <c r="ET23" s="310">
        <v>34</v>
      </c>
      <c r="EU23" s="310">
        <v>31</v>
      </c>
      <c r="EV23" s="310">
        <v>34</v>
      </c>
      <c r="EW23" s="310">
        <v>34</v>
      </c>
    </row>
    <row r="24" spans="1:153" x14ac:dyDescent="0.25">
      <c r="A24" s="285" t="s">
        <v>2156</v>
      </c>
      <c r="B24" s="285" t="s">
        <v>161</v>
      </c>
      <c r="C24" s="285" t="s">
        <v>1312</v>
      </c>
      <c r="E24" s="307" t="str">
        <f t="shared" si="0"/>
        <v>تايلاند Thailand</v>
      </c>
      <c r="F24" s="300">
        <v>24641185151</v>
      </c>
      <c r="G24" s="300">
        <v>27123048072</v>
      </c>
      <c r="H24" s="300">
        <v>25528343598</v>
      </c>
      <c r="I24" s="300">
        <v>22781533173</v>
      </c>
      <c r="J24" s="300">
        <v>13896373530</v>
      </c>
      <c r="K24" s="300">
        <v>14379024219</v>
      </c>
      <c r="L24" s="300">
        <v>17361733961</v>
      </c>
      <c r="M24" s="300">
        <v>21946949540</v>
      </c>
      <c r="N24" s="300">
        <v>18252069848</v>
      </c>
      <c r="O24" s="300">
        <v>12299285689</v>
      </c>
      <c r="P24" s="300">
        <v>18115795942</v>
      </c>
      <c r="Q24" s="300">
        <v>26093575821</v>
      </c>
      <c r="R24" s="300">
        <v>18979487906</v>
      </c>
      <c r="S24" s="300">
        <v>15629456508</v>
      </c>
      <c r="T24" s="310">
        <v>14</v>
      </c>
      <c r="U24" s="310">
        <v>14</v>
      </c>
      <c r="V24" s="310">
        <v>14</v>
      </c>
      <c r="W24" s="310">
        <v>15</v>
      </c>
      <c r="X24" s="310">
        <v>13</v>
      </c>
      <c r="Y24" s="310">
        <v>11</v>
      </c>
      <c r="Z24" s="310">
        <v>12</v>
      </c>
      <c r="AA24" s="310">
        <v>12</v>
      </c>
      <c r="AB24" s="310">
        <v>13</v>
      </c>
      <c r="AC24" s="310">
        <v>12</v>
      </c>
      <c r="AD24" s="310">
        <v>13</v>
      </c>
      <c r="AE24" s="310">
        <v>14</v>
      </c>
      <c r="AF24" s="310">
        <v>15</v>
      </c>
      <c r="AG24" s="310">
        <v>17</v>
      </c>
      <c r="AH24" s="310"/>
      <c r="AI24" s="307" t="s">
        <v>1782</v>
      </c>
      <c r="AJ24">
        <v>24582732414</v>
      </c>
      <c r="AK24">
        <v>27083176226</v>
      </c>
      <c r="AL24">
        <v>25470927463</v>
      </c>
      <c r="AM24">
        <v>22759801120</v>
      </c>
      <c r="AN24">
        <v>13870539524</v>
      </c>
      <c r="AO24">
        <v>14303295539</v>
      </c>
      <c r="AP24">
        <v>17265767699</v>
      </c>
      <c r="AQ24">
        <v>21911852532</v>
      </c>
      <c r="AR24">
        <v>18192956505</v>
      </c>
      <c r="AS24">
        <v>12265164013</v>
      </c>
      <c r="AT24">
        <v>18035777365</v>
      </c>
      <c r="AU24">
        <v>25931347728</v>
      </c>
      <c r="AV24">
        <v>18891210838</v>
      </c>
      <c r="AW24">
        <v>15520566990</v>
      </c>
      <c r="AX24" s="310">
        <v>13</v>
      </c>
      <c r="AY24" s="310">
        <v>14</v>
      </c>
      <c r="AZ24" s="310">
        <v>14</v>
      </c>
      <c r="BA24" s="310">
        <v>15</v>
      </c>
      <c r="BB24" s="310">
        <v>13</v>
      </c>
      <c r="BC24" s="310">
        <v>11</v>
      </c>
      <c r="BD24" s="310">
        <v>12</v>
      </c>
      <c r="BE24" s="310">
        <v>12</v>
      </c>
      <c r="BF24" s="310">
        <v>13</v>
      </c>
      <c r="BG24" s="310">
        <v>12</v>
      </c>
      <c r="BH24" s="310">
        <v>13</v>
      </c>
      <c r="BI24" s="310">
        <v>14</v>
      </c>
      <c r="BJ24" s="310">
        <v>15</v>
      </c>
      <c r="BK24" s="310">
        <v>17</v>
      </c>
      <c r="BL24" s="310"/>
      <c r="BM24" s="307" t="s">
        <v>1782</v>
      </c>
      <c r="BN24">
        <v>58452737</v>
      </c>
      <c r="BO24">
        <v>39871846</v>
      </c>
      <c r="BP24">
        <v>57416135</v>
      </c>
      <c r="BQ24">
        <v>21732053</v>
      </c>
      <c r="BR24">
        <v>25834006</v>
      </c>
      <c r="BS24">
        <v>75728680</v>
      </c>
      <c r="BT24">
        <v>95966262</v>
      </c>
      <c r="BU24">
        <v>35097008</v>
      </c>
      <c r="BV24">
        <v>59113343</v>
      </c>
      <c r="BW24">
        <v>34121676</v>
      </c>
      <c r="BX24">
        <v>80018577</v>
      </c>
      <c r="BY24">
        <v>162228093</v>
      </c>
      <c r="BZ24">
        <v>88277068</v>
      </c>
      <c r="CA24">
        <v>108889518</v>
      </c>
      <c r="CB24" s="310">
        <v>38</v>
      </c>
      <c r="CC24" s="310">
        <v>43</v>
      </c>
      <c r="CD24" s="310">
        <v>39</v>
      </c>
      <c r="CE24" s="310">
        <v>53</v>
      </c>
      <c r="CF24" s="310">
        <v>52</v>
      </c>
      <c r="CG24" s="310">
        <v>31</v>
      </c>
      <c r="CH24" s="310">
        <v>33</v>
      </c>
      <c r="CI24" s="310">
        <v>44</v>
      </c>
      <c r="CJ24" s="310">
        <v>41</v>
      </c>
      <c r="CK24" s="310">
        <v>46</v>
      </c>
      <c r="CL24" s="310">
        <v>34</v>
      </c>
      <c r="CM24" s="310">
        <v>27</v>
      </c>
      <c r="CN24" s="310">
        <v>35</v>
      </c>
      <c r="CO24" s="310">
        <v>33</v>
      </c>
      <c r="CQ24" s="307" t="s">
        <v>1782</v>
      </c>
      <c r="CR24" s="300">
        <v>10149065325</v>
      </c>
      <c r="CS24" s="300">
        <v>12707459365</v>
      </c>
      <c r="CT24" s="300">
        <v>13507863954</v>
      </c>
      <c r="CU24" s="300">
        <v>13907017605</v>
      </c>
      <c r="CV24" s="300">
        <v>14059367280</v>
      </c>
      <c r="CW24" s="300">
        <v>11211236280</v>
      </c>
      <c r="CX24" s="300">
        <v>9161023870</v>
      </c>
      <c r="CY24" s="300">
        <v>7539966973</v>
      </c>
      <c r="CZ24" s="300">
        <v>9265371799</v>
      </c>
      <c r="DA24" s="300">
        <v>8530350095</v>
      </c>
      <c r="DB24" s="300">
        <v>8756473592</v>
      </c>
      <c r="DC24" s="300">
        <v>10857944798</v>
      </c>
      <c r="DD24" s="300">
        <v>13761487401</v>
      </c>
      <c r="DE24" s="300">
        <v>14275704025</v>
      </c>
      <c r="DF24" s="310">
        <v>13</v>
      </c>
      <c r="DG24" s="310">
        <v>13</v>
      </c>
      <c r="DH24" s="310">
        <v>12</v>
      </c>
      <c r="DI24" s="310">
        <v>12</v>
      </c>
      <c r="DJ24" s="310">
        <v>12</v>
      </c>
      <c r="DK24" s="310">
        <v>12</v>
      </c>
      <c r="DL24" s="310">
        <v>14</v>
      </c>
      <c r="DM24" s="310">
        <v>14</v>
      </c>
      <c r="DN24" s="310">
        <v>14</v>
      </c>
      <c r="DO24" s="310">
        <v>13</v>
      </c>
      <c r="DP24" s="310">
        <v>15</v>
      </c>
      <c r="DQ24" s="310">
        <v>17</v>
      </c>
      <c r="DR24" s="310">
        <v>15</v>
      </c>
      <c r="DS24" s="310">
        <v>14</v>
      </c>
      <c r="DU24" s="307" t="s">
        <v>1782</v>
      </c>
      <c r="DV24" s="300">
        <v>34790250476</v>
      </c>
      <c r="DW24" s="300">
        <v>39830507437</v>
      </c>
      <c r="DX24" s="300">
        <v>39036207552</v>
      </c>
      <c r="DY24" s="300">
        <v>36688550778</v>
      </c>
      <c r="DZ24" s="300">
        <v>27955740810</v>
      </c>
      <c r="EA24" s="300">
        <v>25590260499</v>
      </c>
      <c r="EB24" s="300">
        <v>26522757831</v>
      </c>
      <c r="EC24" s="300">
        <v>29486916513</v>
      </c>
      <c r="ED24" s="300">
        <v>27517441647</v>
      </c>
      <c r="EE24" s="300">
        <v>20829635784</v>
      </c>
      <c r="EF24" s="300">
        <v>26872269534</v>
      </c>
      <c r="EG24" s="300">
        <v>36951520619</v>
      </c>
      <c r="EH24" s="300">
        <v>32740975307</v>
      </c>
      <c r="EI24" s="300">
        <v>29905160533</v>
      </c>
      <c r="EJ24" s="310">
        <v>14</v>
      </c>
      <c r="EK24" s="310">
        <v>13</v>
      </c>
      <c r="EL24" s="310">
        <v>13</v>
      </c>
      <c r="EM24" s="310">
        <v>13</v>
      </c>
      <c r="EN24" s="310">
        <v>13</v>
      </c>
      <c r="EO24" s="310">
        <v>11</v>
      </c>
      <c r="EP24" s="310">
        <v>13</v>
      </c>
      <c r="EQ24" s="310">
        <v>15</v>
      </c>
      <c r="ER24" s="310">
        <v>15</v>
      </c>
      <c r="ES24" s="310">
        <v>14</v>
      </c>
      <c r="ET24" s="310">
        <v>14</v>
      </c>
      <c r="EU24" s="310">
        <v>16</v>
      </c>
      <c r="EV24" s="310">
        <v>17</v>
      </c>
      <c r="EW24" s="310">
        <v>17</v>
      </c>
    </row>
    <row r="25" spans="1:153" x14ac:dyDescent="0.25">
      <c r="A25" s="285" t="s">
        <v>2157</v>
      </c>
      <c r="B25" s="285" t="s">
        <v>160</v>
      </c>
      <c r="C25" s="285" t="s">
        <v>1317</v>
      </c>
      <c r="E25" s="307" t="str">
        <f t="shared" si="0"/>
        <v>ماليزيا Malaysia</v>
      </c>
      <c r="F25" s="300">
        <v>9471038730</v>
      </c>
      <c r="G25" s="300">
        <v>9328455169</v>
      </c>
      <c r="H25" s="300">
        <v>8243151442</v>
      </c>
      <c r="I25" s="300">
        <v>10788855255</v>
      </c>
      <c r="J25" s="300">
        <v>7894132245</v>
      </c>
      <c r="K25" s="300">
        <v>7149925037</v>
      </c>
      <c r="L25" s="300">
        <v>7562657392</v>
      </c>
      <c r="M25" s="300">
        <v>11937492882</v>
      </c>
      <c r="N25" s="300">
        <v>12176049036</v>
      </c>
      <c r="O25" s="300">
        <v>9549286728</v>
      </c>
      <c r="P25" s="300">
        <v>9282804946</v>
      </c>
      <c r="Q25" s="300">
        <v>31511811785</v>
      </c>
      <c r="R25" s="300">
        <v>28800811260</v>
      </c>
      <c r="S25" s="300">
        <v>24378326721</v>
      </c>
      <c r="T25" s="310">
        <v>25</v>
      </c>
      <c r="U25" s="310">
        <v>27</v>
      </c>
      <c r="V25" s="310">
        <v>27</v>
      </c>
      <c r="W25" s="310">
        <v>24</v>
      </c>
      <c r="X25" s="310">
        <v>22</v>
      </c>
      <c r="Y25" s="310">
        <v>23</v>
      </c>
      <c r="Z25" s="310">
        <v>23</v>
      </c>
      <c r="AA25" s="310">
        <v>22</v>
      </c>
      <c r="AB25" s="310">
        <v>19</v>
      </c>
      <c r="AC25" s="310">
        <v>16</v>
      </c>
      <c r="AD25" s="310">
        <v>24</v>
      </c>
      <c r="AE25" s="310">
        <v>11</v>
      </c>
      <c r="AF25" s="310">
        <v>9</v>
      </c>
      <c r="AG25" s="310">
        <v>12</v>
      </c>
      <c r="AH25" s="310"/>
      <c r="AI25" s="307" t="s">
        <v>1871</v>
      </c>
      <c r="AJ25">
        <v>9442853014</v>
      </c>
      <c r="AK25">
        <v>9303735000</v>
      </c>
      <c r="AL25">
        <v>8109361086</v>
      </c>
      <c r="AM25">
        <v>10752455644</v>
      </c>
      <c r="AN25">
        <v>7863657488</v>
      </c>
      <c r="AO25">
        <v>7112357062</v>
      </c>
      <c r="AP25">
        <v>7514759872</v>
      </c>
      <c r="AQ25">
        <v>11899506740</v>
      </c>
      <c r="AR25">
        <v>11951176535</v>
      </c>
      <c r="AS25">
        <v>9391319481</v>
      </c>
      <c r="AT25">
        <v>9054252531</v>
      </c>
      <c r="AU25">
        <v>31036061227</v>
      </c>
      <c r="AV25">
        <v>28655927908</v>
      </c>
      <c r="AW25">
        <v>24175667469</v>
      </c>
      <c r="AX25" s="310">
        <v>25</v>
      </c>
      <c r="AY25" s="310">
        <v>27</v>
      </c>
      <c r="AZ25" s="310">
        <v>27</v>
      </c>
      <c r="BA25" s="310">
        <v>24</v>
      </c>
      <c r="BB25" s="310">
        <v>22</v>
      </c>
      <c r="BC25" s="310">
        <v>22</v>
      </c>
      <c r="BD25" s="310">
        <v>23</v>
      </c>
      <c r="BE25" s="310">
        <v>21</v>
      </c>
      <c r="BF25" s="310">
        <v>19</v>
      </c>
      <c r="BG25" s="310">
        <v>16</v>
      </c>
      <c r="BH25" s="310">
        <v>24</v>
      </c>
      <c r="BI25" s="310">
        <v>12</v>
      </c>
      <c r="BJ25" s="310">
        <v>8</v>
      </c>
      <c r="BK25" s="310">
        <v>12</v>
      </c>
      <c r="BL25" s="310"/>
      <c r="BM25" s="307" t="s">
        <v>1871</v>
      </c>
      <c r="BN25">
        <v>28185716</v>
      </c>
      <c r="BO25">
        <v>24720169</v>
      </c>
      <c r="BP25">
        <v>133790356</v>
      </c>
      <c r="BQ25">
        <v>36399611</v>
      </c>
      <c r="BR25">
        <v>30474757</v>
      </c>
      <c r="BS25">
        <v>37567975</v>
      </c>
      <c r="BT25">
        <v>47897520</v>
      </c>
      <c r="BU25">
        <v>37986142</v>
      </c>
      <c r="BV25">
        <v>224872501</v>
      </c>
      <c r="BW25">
        <v>157967247</v>
      </c>
      <c r="BX25">
        <v>228552415</v>
      </c>
      <c r="BY25">
        <v>475750558</v>
      </c>
      <c r="BZ25">
        <v>144883352</v>
      </c>
      <c r="CA25">
        <v>202659252</v>
      </c>
      <c r="CB25" s="310">
        <v>51</v>
      </c>
      <c r="CC25" s="310">
        <v>53</v>
      </c>
      <c r="CD25" s="310">
        <v>25</v>
      </c>
      <c r="CE25" s="310">
        <v>46</v>
      </c>
      <c r="CF25" s="310">
        <v>47</v>
      </c>
      <c r="CG25" s="310">
        <v>40</v>
      </c>
      <c r="CH25" s="310">
        <v>40</v>
      </c>
      <c r="CI25" s="310">
        <v>41</v>
      </c>
      <c r="CJ25" s="310">
        <v>25</v>
      </c>
      <c r="CK25" s="310">
        <v>23</v>
      </c>
      <c r="CL25" s="310">
        <v>25</v>
      </c>
      <c r="CM25" s="310">
        <v>18</v>
      </c>
      <c r="CN25" s="310">
        <v>28</v>
      </c>
      <c r="CO25" s="310">
        <v>31</v>
      </c>
      <c r="CQ25" s="307" t="s">
        <v>1871</v>
      </c>
      <c r="CR25" s="300">
        <v>6128900177</v>
      </c>
      <c r="CS25" s="300">
        <v>5840097503</v>
      </c>
      <c r="CT25" s="300">
        <v>4833506219</v>
      </c>
      <c r="CU25" s="300">
        <v>5249590966</v>
      </c>
      <c r="CV25" s="300">
        <v>4694438323</v>
      </c>
      <c r="CW25" s="300">
        <v>4051682175</v>
      </c>
      <c r="CX25" s="300">
        <v>4733206457</v>
      </c>
      <c r="CY25" s="300">
        <v>4381625857</v>
      </c>
      <c r="CZ25" s="300">
        <v>4105718478</v>
      </c>
      <c r="DA25" s="300">
        <v>4760814865</v>
      </c>
      <c r="DB25" s="300">
        <v>5436637275</v>
      </c>
      <c r="DC25" s="300">
        <v>6824228569</v>
      </c>
      <c r="DD25" s="300">
        <v>7075729888</v>
      </c>
      <c r="DE25" s="300">
        <v>6806317370</v>
      </c>
      <c r="DF25" s="310">
        <v>18</v>
      </c>
      <c r="DG25" s="310">
        <v>23</v>
      </c>
      <c r="DH25" s="310">
        <v>32</v>
      </c>
      <c r="DI25" s="310">
        <v>32</v>
      </c>
      <c r="DJ25" s="310">
        <v>28</v>
      </c>
      <c r="DK25" s="310">
        <v>27</v>
      </c>
      <c r="DL25" s="310">
        <v>24</v>
      </c>
      <c r="DM25" s="310">
        <v>26</v>
      </c>
      <c r="DN25" s="310">
        <v>32</v>
      </c>
      <c r="DO25" s="310">
        <v>26</v>
      </c>
      <c r="DP25" s="310">
        <v>23</v>
      </c>
      <c r="DQ25" s="310">
        <v>25</v>
      </c>
      <c r="DR25" s="310">
        <v>25</v>
      </c>
      <c r="DS25" s="310">
        <v>24</v>
      </c>
      <c r="DU25" s="307" t="s">
        <v>1871</v>
      </c>
      <c r="DV25" s="300">
        <v>15599938907</v>
      </c>
      <c r="DW25" s="300">
        <v>15168552672</v>
      </c>
      <c r="DX25" s="300">
        <v>13076657661</v>
      </c>
      <c r="DY25" s="300">
        <v>16038446221</v>
      </c>
      <c r="DZ25" s="300">
        <v>12588570568</v>
      </c>
      <c r="EA25" s="300">
        <v>11201607212</v>
      </c>
      <c r="EB25" s="300">
        <v>12295863849</v>
      </c>
      <c r="EC25" s="300">
        <v>16319118739</v>
      </c>
      <c r="ED25" s="300">
        <v>16281767514</v>
      </c>
      <c r="EE25" s="300">
        <v>14310101593</v>
      </c>
      <c r="EF25" s="300">
        <v>14719442221</v>
      </c>
      <c r="EG25" s="300">
        <v>38336040354</v>
      </c>
      <c r="EH25" s="300">
        <v>35876541148</v>
      </c>
      <c r="EI25" s="300">
        <v>31184644091</v>
      </c>
      <c r="EJ25" s="310">
        <v>25</v>
      </c>
      <c r="EK25" s="310">
        <v>25</v>
      </c>
      <c r="EL25" s="310">
        <v>27</v>
      </c>
      <c r="EM25" s="310">
        <v>26</v>
      </c>
      <c r="EN25" s="310">
        <v>26</v>
      </c>
      <c r="EO25" s="310">
        <v>24</v>
      </c>
      <c r="EP25" s="310">
        <v>24</v>
      </c>
      <c r="EQ25" s="310">
        <v>24</v>
      </c>
      <c r="ER25" s="310">
        <v>24</v>
      </c>
      <c r="ES25" s="310">
        <v>21</v>
      </c>
      <c r="ET25" s="310">
        <v>27</v>
      </c>
      <c r="EU25" s="310">
        <v>14</v>
      </c>
      <c r="EV25" s="310">
        <v>14</v>
      </c>
      <c r="EW25" s="310">
        <v>15</v>
      </c>
    </row>
    <row r="26" spans="1:153" x14ac:dyDescent="0.25">
      <c r="A26" s="285" t="s">
        <v>2158</v>
      </c>
      <c r="B26" s="285" t="s">
        <v>41</v>
      </c>
      <c r="C26" s="285" t="s">
        <v>1297</v>
      </c>
      <c r="E26" s="307" t="str">
        <f t="shared" si="0"/>
        <v>سنغافورة Singapore</v>
      </c>
      <c r="F26" s="300">
        <v>60398111968</v>
      </c>
      <c r="G26" s="300">
        <v>53581567487</v>
      </c>
      <c r="H26" s="300">
        <v>43875836006</v>
      </c>
      <c r="I26" s="300">
        <v>46797600415</v>
      </c>
      <c r="J26" s="300">
        <v>29145248198</v>
      </c>
      <c r="K26" s="300">
        <v>33376647159</v>
      </c>
      <c r="L26" s="300">
        <v>34511510199</v>
      </c>
      <c r="M26" s="300">
        <v>43592756258</v>
      </c>
      <c r="N26" s="300">
        <v>32735721568</v>
      </c>
      <c r="O26" s="300">
        <v>20170743363</v>
      </c>
      <c r="P26" s="300">
        <v>26425571733</v>
      </c>
      <c r="Q26" s="300">
        <v>37336690828</v>
      </c>
      <c r="R26" s="300">
        <v>28793671859</v>
      </c>
      <c r="S26" s="300">
        <v>28698446646</v>
      </c>
      <c r="T26" s="310">
        <v>6</v>
      </c>
      <c r="U26" s="310">
        <v>6</v>
      </c>
      <c r="V26" s="310">
        <v>7</v>
      </c>
      <c r="W26" s="310">
        <v>6</v>
      </c>
      <c r="X26" s="310">
        <v>7</v>
      </c>
      <c r="Y26" s="310">
        <v>7</v>
      </c>
      <c r="Z26" s="310">
        <v>7</v>
      </c>
      <c r="AA26" s="310">
        <v>7</v>
      </c>
      <c r="AB26" s="310">
        <v>7</v>
      </c>
      <c r="AC26" s="310">
        <v>7</v>
      </c>
      <c r="AD26" s="310">
        <v>8</v>
      </c>
      <c r="AE26" s="310">
        <v>9</v>
      </c>
      <c r="AF26" s="310">
        <v>10</v>
      </c>
      <c r="AG26" s="310">
        <v>11</v>
      </c>
      <c r="AH26" s="310"/>
      <c r="AI26" s="307" t="s">
        <v>1836</v>
      </c>
      <c r="AJ26">
        <v>60082154830</v>
      </c>
      <c r="AK26">
        <v>53205347559</v>
      </c>
      <c r="AL26">
        <v>43379012571</v>
      </c>
      <c r="AM26">
        <v>46297249298</v>
      </c>
      <c r="AN26">
        <v>28807852913</v>
      </c>
      <c r="AO26">
        <v>33033144568</v>
      </c>
      <c r="AP26">
        <v>33971220767</v>
      </c>
      <c r="AQ26">
        <v>43059736189</v>
      </c>
      <c r="AR26">
        <v>32190193782</v>
      </c>
      <c r="AS26">
        <v>19667697364</v>
      </c>
      <c r="AT26">
        <v>25988649514</v>
      </c>
      <c r="AU26">
        <v>37064213249</v>
      </c>
      <c r="AV26">
        <v>28396500968</v>
      </c>
      <c r="AW26">
        <v>25965400933</v>
      </c>
      <c r="AX26" s="310">
        <v>6</v>
      </c>
      <c r="AY26" s="310">
        <v>6</v>
      </c>
      <c r="AZ26" s="310">
        <v>7</v>
      </c>
      <c r="BA26" s="310">
        <v>6</v>
      </c>
      <c r="BB26" s="310">
        <v>6</v>
      </c>
      <c r="BC26" s="310">
        <v>7</v>
      </c>
      <c r="BD26" s="310">
        <v>7</v>
      </c>
      <c r="BE26" s="310">
        <v>7</v>
      </c>
      <c r="BF26" s="310">
        <v>7</v>
      </c>
      <c r="BG26" s="310">
        <v>7</v>
      </c>
      <c r="BH26" s="310">
        <v>9</v>
      </c>
      <c r="BI26" s="310">
        <v>9</v>
      </c>
      <c r="BJ26" s="310">
        <v>9</v>
      </c>
      <c r="BK26" s="310">
        <v>11</v>
      </c>
      <c r="BL26" s="310"/>
      <c r="BM26" s="307" t="s">
        <v>1836</v>
      </c>
      <c r="BN26">
        <v>315957138</v>
      </c>
      <c r="BO26">
        <v>376219928</v>
      </c>
      <c r="BP26">
        <v>496823435</v>
      </c>
      <c r="BQ26">
        <v>500351117</v>
      </c>
      <c r="BR26">
        <v>337395285</v>
      </c>
      <c r="BS26">
        <v>343502591</v>
      </c>
      <c r="BT26">
        <v>540289432</v>
      </c>
      <c r="BU26">
        <v>533020069</v>
      </c>
      <c r="BV26">
        <v>545527786</v>
      </c>
      <c r="BW26">
        <v>503045999</v>
      </c>
      <c r="BX26">
        <v>436922219</v>
      </c>
      <c r="BY26">
        <v>272477579</v>
      </c>
      <c r="BZ26">
        <v>397170891</v>
      </c>
      <c r="CA26">
        <v>2733045713</v>
      </c>
      <c r="CB26" s="310">
        <v>16</v>
      </c>
      <c r="CC26" s="310">
        <v>13</v>
      </c>
      <c r="CD26" s="310">
        <v>12</v>
      </c>
      <c r="CE26" s="310">
        <v>13</v>
      </c>
      <c r="CF26" s="310">
        <v>14</v>
      </c>
      <c r="CG26" s="310">
        <v>14</v>
      </c>
      <c r="CH26" s="310">
        <v>12</v>
      </c>
      <c r="CI26" s="310">
        <v>12</v>
      </c>
      <c r="CJ26" s="310">
        <v>16</v>
      </c>
      <c r="CK26" s="310">
        <v>13</v>
      </c>
      <c r="CL26" s="310">
        <v>18</v>
      </c>
      <c r="CM26" s="310">
        <v>22</v>
      </c>
      <c r="CN26" s="310">
        <v>24</v>
      </c>
      <c r="CO26" s="310">
        <v>6</v>
      </c>
      <c r="CQ26" s="307" t="s">
        <v>1836</v>
      </c>
      <c r="CR26" s="300">
        <v>2505525881</v>
      </c>
      <c r="CS26" s="300">
        <v>4043840643</v>
      </c>
      <c r="CT26" s="300">
        <v>6141905467</v>
      </c>
      <c r="CU26" s="300">
        <v>5264405083</v>
      </c>
      <c r="CV26" s="300">
        <v>2926294264</v>
      </c>
      <c r="CW26" s="300">
        <v>2343302676</v>
      </c>
      <c r="CX26" s="300">
        <v>2543688749</v>
      </c>
      <c r="CY26" s="300">
        <v>4319232322</v>
      </c>
      <c r="CZ26" s="300">
        <v>6240262709</v>
      </c>
      <c r="DA26" s="300">
        <v>5197132263</v>
      </c>
      <c r="DB26" s="300">
        <v>3557707798</v>
      </c>
      <c r="DC26" s="300">
        <v>7871319982</v>
      </c>
      <c r="DD26" s="300">
        <v>5955275896</v>
      </c>
      <c r="DE26" s="300">
        <v>5199060814</v>
      </c>
      <c r="DF26" s="310">
        <v>34</v>
      </c>
      <c r="DG26" s="310">
        <v>32</v>
      </c>
      <c r="DH26" s="310">
        <v>27</v>
      </c>
      <c r="DI26" s="310">
        <v>31</v>
      </c>
      <c r="DJ26" s="310">
        <v>37</v>
      </c>
      <c r="DK26" s="310">
        <v>38</v>
      </c>
      <c r="DL26" s="310">
        <v>38</v>
      </c>
      <c r="DM26" s="310">
        <v>27</v>
      </c>
      <c r="DN26" s="310">
        <v>22</v>
      </c>
      <c r="DO26" s="310">
        <v>23</v>
      </c>
      <c r="DP26" s="310">
        <v>33</v>
      </c>
      <c r="DQ26" s="310">
        <v>21</v>
      </c>
      <c r="DR26" s="310">
        <v>29</v>
      </c>
      <c r="DS26" s="310">
        <v>34</v>
      </c>
      <c r="DU26" s="307" t="s">
        <v>1836</v>
      </c>
      <c r="DV26" s="300">
        <v>62903637849</v>
      </c>
      <c r="DW26" s="300">
        <v>57625408130</v>
      </c>
      <c r="DX26" s="300">
        <v>50017741473</v>
      </c>
      <c r="DY26" s="300">
        <v>52062005498</v>
      </c>
      <c r="DZ26" s="300">
        <v>32071542462</v>
      </c>
      <c r="EA26" s="300">
        <v>35719949835</v>
      </c>
      <c r="EB26" s="300">
        <v>37055198948</v>
      </c>
      <c r="EC26" s="300">
        <v>47911988580</v>
      </c>
      <c r="ED26" s="300">
        <v>38975984277</v>
      </c>
      <c r="EE26" s="300">
        <v>25367875626</v>
      </c>
      <c r="EF26" s="300">
        <v>29983279531</v>
      </c>
      <c r="EG26" s="300">
        <v>45208010810</v>
      </c>
      <c r="EH26" s="300">
        <v>34748947755</v>
      </c>
      <c r="EI26" s="300">
        <v>33897507460</v>
      </c>
      <c r="EJ26" s="310">
        <v>6</v>
      </c>
      <c r="EK26" s="310">
        <v>7</v>
      </c>
      <c r="EL26" s="310">
        <v>10</v>
      </c>
      <c r="EM26" s="310">
        <v>8</v>
      </c>
      <c r="EN26" s="310">
        <v>10</v>
      </c>
      <c r="EO26" s="310">
        <v>7</v>
      </c>
      <c r="EP26" s="310">
        <v>7</v>
      </c>
      <c r="EQ26" s="310">
        <v>7</v>
      </c>
      <c r="ER26" s="310">
        <v>7</v>
      </c>
      <c r="ES26" s="310">
        <v>10</v>
      </c>
      <c r="ET26" s="310">
        <v>13</v>
      </c>
      <c r="EU26" s="310">
        <v>9</v>
      </c>
      <c r="EV26" s="310">
        <v>15</v>
      </c>
      <c r="EW26" s="310">
        <v>14</v>
      </c>
    </row>
    <row r="27" spans="1:153" x14ac:dyDescent="0.25">
      <c r="A27" s="285" t="s">
        <v>2159</v>
      </c>
      <c r="B27" s="285" t="s">
        <v>144</v>
      </c>
      <c r="C27" s="285" t="s">
        <v>1485</v>
      </c>
      <c r="E27" s="307" t="str">
        <f t="shared" si="0"/>
        <v>لاوس Laos</v>
      </c>
      <c r="F27" s="300"/>
      <c r="G27" s="300">
        <v>72394</v>
      </c>
      <c r="H27" s="300"/>
      <c r="I27" s="300">
        <v>41285</v>
      </c>
      <c r="J27" s="300"/>
      <c r="K27" s="300">
        <v>750</v>
      </c>
      <c r="L27" s="300"/>
      <c r="M27" s="300">
        <v>41496</v>
      </c>
      <c r="N27" s="300">
        <v>73671</v>
      </c>
      <c r="O27" s="300"/>
      <c r="P27" s="300"/>
      <c r="Q27" s="300"/>
      <c r="R27" s="300"/>
      <c r="S27" s="300"/>
      <c r="T27" s="310" t="s">
        <v>11</v>
      </c>
      <c r="U27" s="310">
        <v>178</v>
      </c>
      <c r="V27" s="310" t="s">
        <v>11</v>
      </c>
      <c r="W27" s="310">
        <v>190</v>
      </c>
      <c r="X27" s="310" t="s">
        <v>11</v>
      </c>
      <c r="Y27" s="310">
        <v>181</v>
      </c>
      <c r="Z27" s="310" t="s">
        <v>11</v>
      </c>
      <c r="AA27" s="310">
        <v>179</v>
      </c>
      <c r="AB27" s="310">
        <v>174</v>
      </c>
      <c r="AC27" s="310" t="s">
        <v>11</v>
      </c>
      <c r="AD27" s="310" t="s">
        <v>11</v>
      </c>
      <c r="AE27" s="310" t="s">
        <v>11</v>
      </c>
      <c r="AF27" s="310" t="s">
        <v>11</v>
      </c>
      <c r="AG27" s="310" t="s">
        <v>11</v>
      </c>
      <c r="AH27" s="310"/>
      <c r="AI27" s="307" t="s">
        <v>2096</v>
      </c>
      <c r="AK27">
        <v>72394</v>
      </c>
      <c r="AQ27">
        <v>41496</v>
      </c>
      <c r="AR27">
        <v>73671</v>
      </c>
      <c r="AX27" s="310" t="s">
        <v>11</v>
      </c>
      <c r="AY27" s="310">
        <v>174</v>
      </c>
      <c r="AZ27" s="310" t="s">
        <v>11</v>
      </c>
      <c r="BA27" s="310" t="s">
        <v>11</v>
      </c>
      <c r="BB27" s="310" t="s">
        <v>11</v>
      </c>
      <c r="BC27" s="310" t="s">
        <v>11</v>
      </c>
      <c r="BD27" s="310" t="s">
        <v>11</v>
      </c>
      <c r="BE27" s="310">
        <v>176</v>
      </c>
      <c r="BF27" s="310">
        <v>173</v>
      </c>
      <c r="BG27" s="310" t="s">
        <v>11</v>
      </c>
      <c r="BH27" s="310" t="s">
        <v>11</v>
      </c>
      <c r="BI27" s="310" t="s">
        <v>11</v>
      </c>
      <c r="BJ27" s="310" t="s">
        <v>11</v>
      </c>
      <c r="BK27" s="310" t="s">
        <v>11</v>
      </c>
      <c r="BL27" s="310"/>
      <c r="BM27" s="307" t="s">
        <v>2096</v>
      </c>
      <c r="BQ27">
        <v>41285</v>
      </c>
      <c r="BS27">
        <v>750</v>
      </c>
      <c r="CB27" s="310" t="s">
        <v>11</v>
      </c>
      <c r="CC27" s="310" t="s">
        <v>11</v>
      </c>
      <c r="CD27" s="310" t="s">
        <v>11</v>
      </c>
      <c r="CE27" s="310">
        <v>139</v>
      </c>
      <c r="CF27" s="310" t="s">
        <v>11</v>
      </c>
      <c r="CG27" s="310">
        <v>160</v>
      </c>
      <c r="CH27" s="310" t="s">
        <v>11</v>
      </c>
      <c r="CI27" s="310" t="s">
        <v>11</v>
      </c>
      <c r="CJ27" s="310" t="s">
        <v>11</v>
      </c>
      <c r="CK27" s="310" t="s">
        <v>11</v>
      </c>
      <c r="CL27" s="310" t="s">
        <v>11</v>
      </c>
      <c r="CM27" s="310" t="s">
        <v>11</v>
      </c>
      <c r="CN27" s="310" t="s">
        <v>11</v>
      </c>
      <c r="CO27" s="310" t="s">
        <v>11</v>
      </c>
      <c r="CQ27" s="307" t="s">
        <v>2096</v>
      </c>
      <c r="CR27" s="300">
        <v>584654</v>
      </c>
      <c r="CS27" s="300">
        <v>1516093</v>
      </c>
      <c r="CT27" s="300">
        <v>637566</v>
      </c>
      <c r="CU27" s="300">
        <v>1623569</v>
      </c>
      <c r="CV27" s="300">
        <v>1589079</v>
      </c>
      <c r="CW27" s="300">
        <v>1052824</v>
      </c>
      <c r="CX27" s="300">
        <v>1627120</v>
      </c>
      <c r="CY27" s="300">
        <v>40907122</v>
      </c>
      <c r="CZ27" s="300">
        <v>27568087</v>
      </c>
      <c r="DA27" s="300">
        <v>8227660</v>
      </c>
      <c r="DB27" s="300">
        <v>10129511</v>
      </c>
      <c r="DC27" s="300">
        <v>22050367</v>
      </c>
      <c r="DD27" s="300">
        <v>95932820</v>
      </c>
      <c r="DE27" s="300">
        <v>168076170</v>
      </c>
      <c r="DF27" s="310">
        <v>156</v>
      </c>
      <c r="DG27" s="310">
        <v>148</v>
      </c>
      <c r="DH27" s="310">
        <v>170</v>
      </c>
      <c r="DI27" s="310">
        <v>151</v>
      </c>
      <c r="DJ27" s="310">
        <v>154</v>
      </c>
      <c r="DK27" s="310">
        <v>156</v>
      </c>
      <c r="DL27" s="310">
        <v>144</v>
      </c>
      <c r="DM27" s="310">
        <v>96</v>
      </c>
      <c r="DN27" s="310">
        <v>101</v>
      </c>
      <c r="DO27" s="310">
        <v>122</v>
      </c>
      <c r="DP27" s="310">
        <v>123</v>
      </c>
      <c r="DQ27" s="310">
        <v>114</v>
      </c>
      <c r="DR27" s="310">
        <v>93</v>
      </c>
      <c r="DS27" s="310">
        <v>90</v>
      </c>
      <c r="DU27" s="307" t="s">
        <v>2096</v>
      </c>
      <c r="DV27" s="300">
        <v>584654</v>
      </c>
      <c r="DW27" s="300">
        <v>1588487</v>
      </c>
      <c r="DX27" s="300">
        <v>637566</v>
      </c>
      <c r="DY27" s="300">
        <v>1664854</v>
      </c>
      <c r="DZ27" s="300">
        <v>1589079</v>
      </c>
      <c r="EA27" s="300">
        <v>1053574</v>
      </c>
      <c r="EB27" s="300">
        <v>1627120</v>
      </c>
      <c r="EC27" s="300">
        <v>40948618</v>
      </c>
      <c r="ED27" s="300">
        <v>27641758</v>
      </c>
      <c r="EE27" s="300">
        <v>8227660</v>
      </c>
      <c r="EF27" s="300">
        <v>10129511</v>
      </c>
      <c r="EG27" s="300">
        <v>22050367</v>
      </c>
      <c r="EH27" s="300">
        <v>95932820</v>
      </c>
      <c r="EI27" s="300">
        <v>168076170</v>
      </c>
      <c r="EJ27" s="310">
        <v>188</v>
      </c>
      <c r="EK27" s="310">
        <v>176</v>
      </c>
      <c r="EL27" s="310">
        <v>186</v>
      </c>
      <c r="EM27" s="310">
        <v>173</v>
      </c>
      <c r="EN27" s="310">
        <v>177</v>
      </c>
      <c r="EO27" s="310">
        <v>177</v>
      </c>
      <c r="EP27" s="310">
        <v>171</v>
      </c>
      <c r="EQ27" s="310">
        <v>120</v>
      </c>
      <c r="ER27" s="310">
        <v>121</v>
      </c>
      <c r="ES27" s="310">
        <v>150</v>
      </c>
      <c r="ET27" s="310">
        <v>149</v>
      </c>
      <c r="EU27" s="310">
        <v>137</v>
      </c>
      <c r="EV27" s="310">
        <v>113</v>
      </c>
      <c r="EW27" s="310">
        <v>109</v>
      </c>
    </row>
    <row r="28" spans="1:153" x14ac:dyDescent="0.25">
      <c r="A28" s="285" t="s">
        <v>2160</v>
      </c>
      <c r="B28" s="285" t="s">
        <v>91</v>
      </c>
      <c r="C28" s="285" t="s">
        <v>1393</v>
      </c>
      <c r="E28" s="307" t="str">
        <f t="shared" si="0"/>
        <v>كامبوديا Cambodia</v>
      </c>
      <c r="F28" s="300">
        <v>110447</v>
      </c>
      <c r="G28" s="300">
        <v>12761032</v>
      </c>
      <c r="H28" s="300">
        <v>1622500</v>
      </c>
      <c r="I28" s="300">
        <v>3033274</v>
      </c>
      <c r="J28" s="300">
        <v>4274347</v>
      </c>
      <c r="K28" s="300">
        <v>6592401</v>
      </c>
      <c r="L28" s="300">
        <v>38443865</v>
      </c>
      <c r="M28" s="300">
        <v>32787376</v>
      </c>
      <c r="N28" s="300">
        <v>17046433</v>
      </c>
      <c r="O28" s="300">
        <v>25004543</v>
      </c>
      <c r="P28" s="300">
        <v>16935843</v>
      </c>
      <c r="Q28" s="300">
        <v>22032846</v>
      </c>
      <c r="R28" s="300">
        <v>14887243</v>
      </c>
      <c r="S28" s="300">
        <v>31321937</v>
      </c>
      <c r="T28" s="310">
        <v>178</v>
      </c>
      <c r="U28" s="310">
        <v>114</v>
      </c>
      <c r="V28" s="310">
        <v>150</v>
      </c>
      <c r="W28" s="310">
        <v>142</v>
      </c>
      <c r="X28" s="310">
        <v>139</v>
      </c>
      <c r="Y28" s="310">
        <v>129</v>
      </c>
      <c r="Z28" s="310">
        <v>100</v>
      </c>
      <c r="AA28" s="310">
        <v>102</v>
      </c>
      <c r="AB28" s="310">
        <v>110</v>
      </c>
      <c r="AC28" s="310">
        <v>102</v>
      </c>
      <c r="AD28" s="310">
        <v>122</v>
      </c>
      <c r="AE28" s="310">
        <v>118</v>
      </c>
      <c r="AF28" s="310">
        <v>126</v>
      </c>
      <c r="AG28" s="310">
        <v>111</v>
      </c>
      <c r="AH28" s="310"/>
      <c r="AI28" s="307" t="s">
        <v>2031</v>
      </c>
      <c r="AJ28">
        <v>110447</v>
      </c>
      <c r="AK28">
        <v>12602782</v>
      </c>
      <c r="AL28">
        <v>1352500</v>
      </c>
      <c r="AM28">
        <v>3031774</v>
      </c>
      <c r="AN28">
        <v>4274347</v>
      </c>
      <c r="AO28">
        <v>6592401</v>
      </c>
      <c r="AP28">
        <v>37850040</v>
      </c>
      <c r="AQ28">
        <v>24726251</v>
      </c>
      <c r="AR28">
        <v>15724891</v>
      </c>
      <c r="AS28">
        <v>24997032</v>
      </c>
      <c r="AT28">
        <v>16756483</v>
      </c>
      <c r="AU28">
        <v>13925046</v>
      </c>
      <c r="AV28">
        <v>14225743</v>
      </c>
      <c r="AW28">
        <v>30746330</v>
      </c>
      <c r="AX28" s="310">
        <v>175</v>
      </c>
      <c r="AY28" s="310">
        <v>106</v>
      </c>
      <c r="AZ28" s="310">
        <v>151</v>
      </c>
      <c r="BA28" s="310">
        <v>139</v>
      </c>
      <c r="BB28" s="310">
        <v>134</v>
      </c>
      <c r="BC28" s="310">
        <v>123</v>
      </c>
      <c r="BD28" s="310">
        <v>98</v>
      </c>
      <c r="BE28" s="310">
        <v>104</v>
      </c>
      <c r="BF28" s="310">
        <v>110</v>
      </c>
      <c r="BG28" s="310">
        <v>97</v>
      </c>
      <c r="BH28" s="310">
        <v>119</v>
      </c>
      <c r="BI28" s="310">
        <v>121</v>
      </c>
      <c r="BJ28" s="310">
        <v>122</v>
      </c>
      <c r="BK28" s="310">
        <v>107</v>
      </c>
      <c r="BL28" s="310"/>
      <c r="BM28" s="307" t="s">
        <v>2031</v>
      </c>
      <c r="BO28">
        <v>158250</v>
      </c>
      <c r="BP28">
        <v>270000</v>
      </c>
      <c r="BQ28">
        <v>1500</v>
      </c>
      <c r="BT28">
        <v>593825</v>
      </c>
      <c r="BU28">
        <v>8061125</v>
      </c>
      <c r="BV28">
        <v>1321542</v>
      </c>
      <c r="BW28">
        <v>7511</v>
      </c>
      <c r="BX28">
        <v>179360</v>
      </c>
      <c r="BY28">
        <v>8107800</v>
      </c>
      <c r="BZ28">
        <v>661500</v>
      </c>
      <c r="CA28">
        <v>575607</v>
      </c>
      <c r="CB28" s="310" t="s">
        <v>11</v>
      </c>
      <c r="CC28" s="310">
        <v>125</v>
      </c>
      <c r="CD28" s="310">
        <v>118</v>
      </c>
      <c r="CE28" s="310">
        <v>158</v>
      </c>
      <c r="CF28" s="310" t="s">
        <v>11</v>
      </c>
      <c r="CG28" s="310" t="s">
        <v>11</v>
      </c>
      <c r="CH28" s="310">
        <v>117</v>
      </c>
      <c r="CI28" s="310">
        <v>67</v>
      </c>
      <c r="CJ28" s="310">
        <v>100</v>
      </c>
      <c r="CK28" s="310">
        <v>137</v>
      </c>
      <c r="CL28" s="310">
        <v>125</v>
      </c>
      <c r="CM28" s="310">
        <v>71</v>
      </c>
      <c r="CN28" s="310">
        <v>112</v>
      </c>
      <c r="CO28" s="310">
        <v>117</v>
      </c>
      <c r="CQ28" s="307" t="s">
        <v>2031</v>
      </c>
      <c r="CR28" s="300">
        <v>17250150</v>
      </c>
      <c r="CS28" s="300">
        <v>59237489</v>
      </c>
      <c r="CT28" s="300">
        <v>70063314</v>
      </c>
      <c r="CU28" s="300">
        <v>105779390</v>
      </c>
      <c r="CV28" s="300">
        <v>239178827</v>
      </c>
      <c r="CW28" s="300">
        <v>293181358</v>
      </c>
      <c r="CX28" s="300">
        <v>260240329</v>
      </c>
      <c r="CY28" s="300">
        <v>236911939</v>
      </c>
      <c r="CZ28" s="300">
        <v>347291128</v>
      </c>
      <c r="DA28" s="300">
        <v>307532945</v>
      </c>
      <c r="DB28" s="300">
        <v>346149134</v>
      </c>
      <c r="DC28" s="300">
        <v>367113955</v>
      </c>
      <c r="DD28" s="300">
        <v>362002708</v>
      </c>
      <c r="DE28" s="300">
        <v>412689204</v>
      </c>
      <c r="DF28" s="310">
        <v>100</v>
      </c>
      <c r="DG28" s="310">
        <v>88</v>
      </c>
      <c r="DH28" s="310">
        <v>87</v>
      </c>
      <c r="DI28" s="310">
        <v>83</v>
      </c>
      <c r="DJ28" s="310">
        <v>72</v>
      </c>
      <c r="DK28" s="310">
        <v>70</v>
      </c>
      <c r="DL28" s="310">
        <v>72</v>
      </c>
      <c r="DM28" s="310">
        <v>75</v>
      </c>
      <c r="DN28" s="310">
        <v>68</v>
      </c>
      <c r="DO28" s="310">
        <v>70</v>
      </c>
      <c r="DP28" s="310">
        <v>70</v>
      </c>
      <c r="DQ28" s="310">
        <v>74</v>
      </c>
      <c r="DR28" s="310">
        <v>72</v>
      </c>
      <c r="DS28" s="310">
        <v>73</v>
      </c>
      <c r="DU28" s="307" t="s">
        <v>2031</v>
      </c>
      <c r="DV28" s="300">
        <v>17360597</v>
      </c>
      <c r="DW28" s="300">
        <v>71998521</v>
      </c>
      <c r="DX28" s="300">
        <v>71685814</v>
      </c>
      <c r="DY28" s="300">
        <v>108812664</v>
      </c>
      <c r="DZ28" s="300">
        <v>243453174</v>
      </c>
      <c r="EA28" s="300">
        <v>299773759</v>
      </c>
      <c r="EB28" s="300">
        <v>298684194</v>
      </c>
      <c r="EC28" s="300">
        <v>269699315</v>
      </c>
      <c r="ED28" s="300">
        <v>364337561</v>
      </c>
      <c r="EE28" s="300">
        <v>332537488</v>
      </c>
      <c r="EF28" s="300">
        <v>363084977</v>
      </c>
      <c r="EG28" s="300">
        <v>389146801</v>
      </c>
      <c r="EH28" s="300">
        <v>376889951</v>
      </c>
      <c r="EI28" s="300">
        <v>444011141</v>
      </c>
      <c r="EJ28" s="310">
        <v>129</v>
      </c>
      <c r="EK28" s="310">
        <v>105</v>
      </c>
      <c r="EL28" s="310">
        <v>107</v>
      </c>
      <c r="EM28" s="310">
        <v>100</v>
      </c>
      <c r="EN28" s="310">
        <v>88</v>
      </c>
      <c r="EO28" s="310">
        <v>86</v>
      </c>
      <c r="EP28" s="310">
        <v>88</v>
      </c>
      <c r="EQ28" s="310">
        <v>91</v>
      </c>
      <c r="ER28" s="310">
        <v>82</v>
      </c>
      <c r="ES28" s="310">
        <v>81</v>
      </c>
      <c r="ET28" s="310">
        <v>89</v>
      </c>
      <c r="EU28" s="310">
        <v>94</v>
      </c>
      <c r="EV28" s="310">
        <v>92</v>
      </c>
      <c r="EW28" s="310">
        <v>92</v>
      </c>
    </row>
    <row r="29" spans="1:153" x14ac:dyDescent="0.25">
      <c r="A29" s="285" t="s">
        <v>2161</v>
      </c>
      <c r="B29" s="285" t="s">
        <v>2162</v>
      </c>
      <c r="C29" s="285" t="s">
        <v>2163</v>
      </c>
      <c r="E29" s="307" t="str">
        <f t="shared" si="0"/>
        <v>فيتنام الشمالية (سابقا) North Vietnam (Previously)</v>
      </c>
      <c r="F29" s="300"/>
      <c r="G29" s="300"/>
      <c r="H29" s="300"/>
      <c r="I29" s="300"/>
      <c r="J29" s="300"/>
      <c r="K29" s="300"/>
      <c r="L29" s="300"/>
      <c r="M29" s="300"/>
      <c r="N29" s="300"/>
      <c r="O29" s="300"/>
      <c r="P29" s="300"/>
      <c r="Q29" s="300"/>
      <c r="R29" s="300"/>
      <c r="S29" s="300"/>
      <c r="T29" s="310" t="s">
        <v>11</v>
      </c>
      <c r="U29" s="310" t="s">
        <v>11</v>
      </c>
      <c r="V29" s="310" t="s">
        <v>11</v>
      </c>
      <c r="W29" s="310" t="s">
        <v>11</v>
      </c>
      <c r="X29" s="310" t="s">
        <v>11</v>
      </c>
      <c r="Y29" s="310" t="s">
        <v>11</v>
      </c>
      <c r="Z29" s="310" t="s">
        <v>11</v>
      </c>
      <c r="AA29" s="310" t="s">
        <v>11</v>
      </c>
      <c r="AB29" s="310" t="s">
        <v>11</v>
      </c>
      <c r="AC29" s="310" t="s">
        <v>11</v>
      </c>
      <c r="AD29" s="310" t="s">
        <v>11</v>
      </c>
      <c r="AE29" s="310" t="s">
        <v>11</v>
      </c>
      <c r="AF29" s="310" t="s">
        <v>11</v>
      </c>
      <c r="AG29" s="310" t="s">
        <v>11</v>
      </c>
      <c r="AH29" s="310"/>
      <c r="AI29" s="307" t="s">
        <v>2164</v>
      </c>
      <c r="AX29" s="310" t="s">
        <v>11</v>
      </c>
      <c r="AY29" s="310" t="s">
        <v>11</v>
      </c>
      <c r="AZ29" s="310" t="s">
        <v>11</v>
      </c>
      <c r="BA29" s="310" t="s">
        <v>11</v>
      </c>
      <c r="BB29" s="310" t="s">
        <v>11</v>
      </c>
      <c r="BC29" s="310" t="s">
        <v>11</v>
      </c>
      <c r="BD29" s="310" t="s">
        <v>11</v>
      </c>
      <c r="BE29" s="310" t="s">
        <v>11</v>
      </c>
      <c r="BF29" s="310" t="s">
        <v>11</v>
      </c>
      <c r="BG29" s="310" t="s">
        <v>11</v>
      </c>
      <c r="BH29" s="310" t="s">
        <v>11</v>
      </c>
      <c r="BI29" s="310" t="s">
        <v>11</v>
      </c>
      <c r="BJ29" s="310" t="s">
        <v>11</v>
      </c>
      <c r="BK29" s="310" t="s">
        <v>11</v>
      </c>
      <c r="BL29" s="310"/>
      <c r="BM29" s="307" t="s">
        <v>2164</v>
      </c>
      <c r="CB29" s="310" t="s">
        <v>11</v>
      </c>
      <c r="CC29" s="310" t="s">
        <v>11</v>
      </c>
      <c r="CD29" s="310" t="s">
        <v>11</v>
      </c>
      <c r="CE29" s="310" t="s">
        <v>11</v>
      </c>
      <c r="CF29" s="310" t="s">
        <v>11</v>
      </c>
      <c r="CG29" s="310" t="s">
        <v>11</v>
      </c>
      <c r="CH29" s="310" t="s">
        <v>11</v>
      </c>
      <c r="CI29" s="310" t="s">
        <v>11</v>
      </c>
      <c r="CJ29" s="310" t="s">
        <v>11</v>
      </c>
      <c r="CK29" s="310" t="s">
        <v>11</v>
      </c>
      <c r="CL29" s="310" t="s">
        <v>11</v>
      </c>
      <c r="CM29" s="310" t="s">
        <v>11</v>
      </c>
      <c r="CN29" s="310" t="s">
        <v>11</v>
      </c>
      <c r="CO29" s="310" t="s">
        <v>11</v>
      </c>
      <c r="CQ29" s="307" t="s">
        <v>2164</v>
      </c>
      <c r="CR29" s="300"/>
      <c r="CS29" s="300"/>
      <c r="CT29" s="300"/>
      <c r="CU29" s="300"/>
      <c r="CV29" s="300"/>
      <c r="CW29" s="300"/>
      <c r="CX29" s="300"/>
      <c r="CY29" s="300"/>
      <c r="CZ29" s="300"/>
      <c r="DA29" s="300"/>
      <c r="DB29" s="300"/>
      <c r="DC29" s="300"/>
      <c r="DD29" s="300"/>
      <c r="DE29" s="300"/>
      <c r="DF29" s="310" t="s">
        <v>11</v>
      </c>
      <c r="DG29" s="310" t="s">
        <v>11</v>
      </c>
      <c r="DH29" s="310" t="s">
        <v>11</v>
      </c>
      <c r="DI29" s="310" t="s">
        <v>11</v>
      </c>
      <c r="DJ29" s="310" t="s">
        <v>11</v>
      </c>
      <c r="DK29" s="310" t="s">
        <v>11</v>
      </c>
      <c r="DL29" s="310" t="s">
        <v>11</v>
      </c>
      <c r="DM29" s="310" t="s">
        <v>11</v>
      </c>
      <c r="DN29" s="310" t="s">
        <v>11</v>
      </c>
      <c r="DO29" s="310" t="s">
        <v>11</v>
      </c>
      <c r="DP29" s="310" t="s">
        <v>11</v>
      </c>
      <c r="DQ29" s="310" t="s">
        <v>11</v>
      </c>
      <c r="DR29" s="310" t="s">
        <v>11</v>
      </c>
      <c r="DS29" s="310" t="s">
        <v>11</v>
      </c>
      <c r="DU29" s="307" t="s">
        <v>2164</v>
      </c>
      <c r="DV29" s="300">
        <v>0</v>
      </c>
      <c r="DW29" s="300">
        <v>0</v>
      </c>
      <c r="DX29" s="300">
        <v>0</v>
      </c>
      <c r="DY29" s="300">
        <v>0</v>
      </c>
      <c r="DZ29" s="300">
        <v>0</v>
      </c>
      <c r="EA29" s="300">
        <v>0</v>
      </c>
      <c r="EB29" s="300">
        <v>0</v>
      </c>
      <c r="EC29" s="300">
        <v>0</v>
      </c>
      <c r="ED29" s="300">
        <v>0</v>
      </c>
      <c r="EE29" s="300">
        <v>0</v>
      </c>
      <c r="EF29" s="300">
        <v>0</v>
      </c>
      <c r="EG29" s="300">
        <v>0</v>
      </c>
      <c r="EH29" s="300">
        <v>0</v>
      </c>
      <c r="EI29" s="300">
        <v>0</v>
      </c>
      <c r="EJ29" s="310">
        <v>221</v>
      </c>
      <c r="EK29" s="310">
        <v>224</v>
      </c>
      <c r="EL29" s="310">
        <v>227</v>
      </c>
      <c r="EM29" s="310">
        <v>223</v>
      </c>
      <c r="EN29" s="310">
        <v>227</v>
      </c>
      <c r="EO29" s="310">
        <v>222</v>
      </c>
      <c r="EP29" s="310">
        <v>227</v>
      </c>
      <c r="EQ29" s="310">
        <v>226</v>
      </c>
      <c r="ER29" s="310">
        <v>227</v>
      </c>
      <c r="ES29" s="310">
        <v>226</v>
      </c>
      <c r="ET29" s="310">
        <v>230</v>
      </c>
      <c r="EU29" s="310">
        <v>230</v>
      </c>
      <c r="EV29" s="310">
        <v>245</v>
      </c>
      <c r="EW29" s="310">
        <v>241</v>
      </c>
    </row>
    <row r="30" spans="1:153" x14ac:dyDescent="0.25">
      <c r="A30" s="285" t="s">
        <v>2165</v>
      </c>
      <c r="B30" s="285" t="s">
        <v>59</v>
      </c>
      <c r="C30" s="285" t="s">
        <v>1323</v>
      </c>
      <c r="E30" s="307" t="str">
        <f t="shared" si="0"/>
        <v>فيتنام Vietnam</v>
      </c>
      <c r="F30" s="300">
        <v>1796453789</v>
      </c>
      <c r="G30" s="300">
        <v>1803195987</v>
      </c>
      <c r="H30" s="300">
        <v>2406576421</v>
      </c>
      <c r="I30" s="300">
        <v>3115123290</v>
      </c>
      <c r="J30" s="300">
        <v>2635999903</v>
      </c>
      <c r="K30" s="300">
        <v>2604767068</v>
      </c>
      <c r="L30" s="300">
        <v>3025950574</v>
      </c>
      <c r="M30" s="300">
        <v>3077444357</v>
      </c>
      <c r="N30" s="300">
        <v>2246526944</v>
      </c>
      <c r="O30" s="300">
        <v>2416585289</v>
      </c>
      <c r="P30" s="300">
        <v>2828897923</v>
      </c>
      <c r="Q30" s="300">
        <v>4165837781</v>
      </c>
      <c r="R30" s="300">
        <v>2991769024</v>
      </c>
      <c r="S30" s="300">
        <v>2583308052</v>
      </c>
      <c r="T30" s="310">
        <v>44</v>
      </c>
      <c r="U30" s="310">
        <v>45</v>
      </c>
      <c r="V30" s="310">
        <v>37</v>
      </c>
      <c r="W30" s="310">
        <v>37</v>
      </c>
      <c r="X30" s="310">
        <v>35</v>
      </c>
      <c r="Y30" s="310">
        <v>33</v>
      </c>
      <c r="Z30" s="310">
        <v>36</v>
      </c>
      <c r="AA30" s="310">
        <v>37</v>
      </c>
      <c r="AB30" s="310">
        <v>41</v>
      </c>
      <c r="AC30" s="310">
        <v>38</v>
      </c>
      <c r="AD30" s="310">
        <v>41</v>
      </c>
      <c r="AE30" s="310">
        <v>42</v>
      </c>
      <c r="AF30" s="310">
        <v>46</v>
      </c>
      <c r="AG30" s="310">
        <v>43</v>
      </c>
      <c r="AH30" s="310"/>
      <c r="AI30" s="307" t="s">
        <v>1852</v>
      </c>
      <c r="AJ30">
        <v>1787595614</v>
      </c>
      <c r="AK30">
        <v>1798682258</v>
      </c>
      <c r="AL30">
        <v>2400861226</v>
      </c>
      <c r="AM30">
        <v>3097649070</v>
      </c>
      <c r="AN30">
        <v>2622782821</v>
      </c>
      <c r="AO30">
        <v>2597195161</v>
      </c>
      <c r="AP30">
        <v>3009269347</v>
      </c>
      <c r="AQ30">
        <v>3052265078</v>
      </c>
      <c r="AR30">
        <v>2234740710</v>
      </c>
      <c r="AS30">
        <v>2404385347</v>
      </c>
      <c r="AT30">
        <v>2815755960</v>
      </c>
      <c r="AU30">
        <v>4162139760</v>
      </c>
      <c r="AV30">
        <v>2985631112</v>
      </c>
      <c r="AW30">
        <v>2566971081</v>
      </c>
      <c r="AX30" s="310">
        <v>41</v>
      </c>
      <c r="AY30" s="310">
        <v>44</v>
      </c>
      <c r="AZ30" s="310">
        <v>37</v>
      </c>
      <c r="BA30" s="310">
        <v>37</v>
      </c>
      <c r="BB30" s="310">
        <v>35</v>
      </c>
      <c r="BC30" s="310">
        <v>33</v>
      </c>
      <c r="BD30" s="310">
        <v>36</v>
      </c>
      <c r="BE30" s="310">
        <v>36</v>
      </c>
      <c r="BF30" s="310">
        <v>40</v>
      </c>
      <c r="BG30" s="310">
        <v>36</v>
      </c>
      <c r="BH30" s="310">
        <v>40</v>
      </c>
      <c r="BI30" s="310">
        <v>41</v>
      </c>
      <c r="BJ30" s="310">
        <v>43</v>
      </c>
      <c r="BK30" s="310">
        <v>41</v>
      </c>
      <c r="BL30" s="310"/>
      <c r="BM30" s="307" t="s">
        <v>1852</v>
      </c>
      <c r="BN30">
        <v>8858175</v>
      </c>
      <c r="BO30">
        <v>4513729</v>
      </c>
      <c r="BP30">
        <v>5715195</v>
      </c>
      <c r="BQ30">
        <v>17474220</v>
      </c>
      <c r="BR30">
        <v>13217082</v>
      </c>
      <c r="BS30">
        <v>7571907</v>
      </c>
      <c r="BT30">
        <v>16681227</v>
      </c>
      <c r="BU30">
        <v>25179279</v>
      </c>
      <c r="BV30">
        <v>11786234</v>
      </c>
      <c r="BW30">
        <v>12199942</v>
      </c>
      <c r="BX30">
        <v>13141963</v>
      </c>
      <c r="BY30">
        <v>3698021</v>
      </c>
      <c r="BZ30">
        <v>6137912</v>
      </c>
      <c r="CA30">
        <v>16336971</v>
      </c>
      <c r="CB30" s="310">
        <v>65</v>
      </c>
      <c r="CC30" s="310">
        <v>77</v>
      </c>
      <c r="CD30" s="310">
        <v>76</v>
      </c>
      <c r="CE30" s="310">
        <v>60</v>
      </c>
      <c r="CF30" s="310">
        <v>64</v>
      </c>
      <c r="CG30" s="310">
        <v>65</v>
      </c>
      <c r="CH30" s="310">
        <v>55</v>
      </c>
      <c r="CI30" s="310">
        <v>50</v>
      </c>
      <c r="CJ30" s="310">
        <v>60</v>
      </c>
      <c r="CK30" s="310">
        <v>58</v>
      </c>
      <c r="CL30" s="310">
        <v>61</v>
      </c>
      <c r="CM30" s="310">
        <v>86</v>
      </c>
      <c r="CN30" s="310">
        <v>76</v>
      </c>
      <c r="CO30" s="310">
        <v>61</v>
      </c>
      <c r="CQ30" s="307" t="s">
        <v>1852</v>
      </c>
      <c r="CR30" s="300">
        <v>1391921185</v>
      </c>
      <c r="CS30" s="300">
        <v>4952975328</v>
      </c>
      <c r="CT30" s="300">
        <v>8216343098</v>
      </c>
      <c r="CU30" s="300">
        <v>9997624106</v>
      </c>
      <c r="CV30" s="300">
        <v>11249555460</v>
      </c>
      <c r="CW30" s="300">
        <v>6981829012</v>
      </c>
      <c r="CX30" s="300">
        <v>6710351659</v>
      </c>
      <c r="CY30" s="300">
        <v>6264513685</v>
      </c>
      <c r="CZ30" s="300">
        <v>6003050141</v>
      </c>
      <c r="DA30" s="300">
        <v>4587578441</v>
      </c>
      <c r="DB30" s="300">
        <v>5379521212</v>
      </c>
      <c r="DC30" s="300">
        <v>7805474365</v>
      </c>
      <c r="DD30" s="300">
        <v>10291949295</v>
      </c>
      <c r="DE30" s="300">
        <v>11534747302</v>
      </c>
      <c r="DF30" s="310">
        <v>49</v>
      </c>
      <c r="DG30" s="310">
        <v>29</v>
      </c>
      <c r="DH30" s="310">
        <v>16</v>
      </c>
      <c r="DI30" s="310">
        <v>15</v>
      </c>
      <c r="DJ30" s="310">
        <v>15</v>
      </c>
      <c r="DK30" s="310">
        <v>17</v>
      </c>
      <c r="DL30" s="310">
        <v>16</v>
      </c>
      <c r="DM30" s="310">
        <v>18</v>
      </c>
      <c r="DN30" s="310">
        <v>23</v>
      </c>
      <c r="DO30" s="310">
        <v>27</v>
      </c>
      <c r="DP30" s="310">
        <v>26</v>
      </c>
      <c r="DQ30" s="310">
        <v>22</v>
      </c>
      <c r="DR30" s="310">
        <v>19</v>
      </c>
      <c r="DS30" s="310">
        <v>19</v>
      </c>
      <c r="DU30" s="307" t="s">
        <v>1852</v>
      </c>
      <c r="DV30" s="300">
        <v>3188374974</v>
      </c>
      <c r="DW30" s="300">
        <v>6756171315</v>
      </c>
      <c r="DX30" s="300">
        <v>10622919519</v>
      </c>
      <c r="DY30" s="300">
        <v>13112747396</v>
      </c>
      <c r="DZ30" s="300">
        <v>13885555363</v>
      </c>
      <c r="EA30" s="300">
        <v>9586596080</v>
      </c>
      <c r="EB30" s="300">
        <v>9736302233</v>
      </c>
      <c r="EC30" s="300">
        <v>9341958042</v>
      </c>
      <c r="ED30" s="300">
        <v>8249577085</v>
      </c>
      <c r="EE30" s="300">
        <v>7004163730</v>
      </c>
      <c r="EF30" s="300">
        <v>8208419135</v>
      </c>
      <c r="EG30" s="300">
        <v>11971312146</v>
      </c>
      <c r="EH30" s="300">
        <v>13283718319</v>
      </c>
      <c r="EI30" s="300">
        <v>14118055354</v>
      </c>
      <c r="EJ30" s="310">
        <v>51</v>
      </c>
      <c r="EK30" s="310">
        <v>36</v>
      </c>
      <c r="EL30" s="310">
        <v>30</v>
      </c>
      <c r="EM30" s="310">
        <v>28</v>
      </c>
      <c r="EN30" s="310">
        <v>25</v>
      </c>
      <c r="EO30" s="310">
        <v>27</v>
      </c>
      <c r="EP30" s="310">
        <v>27</v>
      </c>
      <c r="EQ30" s="310">
        <v>33</v>
      </c>
      <c r="ER30" s="310">
        <v>32</v>
      </c>
      <c r="ES30" s="310">
        <v>31</v>
      </c>
      <c r="ET30" s="310">
        <v>33</v>
      </c>
      <c r="EU30" s="310">
        <v>33</v>
      </c>
      <c r="EV30" s="310">
        <v>31</v>
      </c>
      <c r="EW30" s="310">
        <v>29</v>
      </c>
    </row>
    <row r="31" spans="1:153" x14ac:dyDescent="0.25">
      <c r="A31" s="285" t="s">
        <v>2166</v>
      </c>
      <c r="B31" s="285" t="s">
        <v>660</v>
      </c>
      <c r="C31" s="285" t="s">
        <v>2167</v>
      </c>
      <c r="E31" s="307" t="str">
        <f t="shared" si="0"/>
        <v>منغوليا Mongolia</v>
      </c>
      <c r="F31" s="300">
        <v>1670127</v>
      </c>
      <c r="G31" s="300">
        <v>572162</v>
      </c>
      <c r="H31" s="300">
        <v>532672</v>
      </c>
      <c r="I31" s="300">
        <v>1610185</v>
      </c>
      <c r="J31" s="300">
        <v>7704412</v>
      </c>
      <c r="K31" s="300">
        <v>993361</v>
      </c>
      <c r="L31" s="300">
        <v>2028875</v>
      </c>
      <c r="M31" s="300">
        <v>632323</v>
      </c>
      <c r="N31" s="300">
        <v>1875760</v>
      </c>
      <c r="O31" s="300">
        <v>1181032</v>
      </c>
      <c r="P31" s="300">
        <v>4410581</v>
      </c>
      <c r="Q31" s="300">
        <v>5175290</v>
      </c>
      <c r="R31" s="300">
        <v>2570079</v>
      </c>
      <c r="S31" s="300">
        <v>86055</v>
      </c>
      <c r="T31" s="310">
        <v>143</v>
      </c>
      <c r="U31" s="310">
        <v>159</v>
      </c>
      <c r="V31" s="310">
        <v>161</v>
      </c>
      <c r="W31" s="310">
        <v>152</v>
      </c>
      <c r="X31" s="310">
        <v>128</v>
      </c>
      <c r="Y31" s="310">
        <v>159</v>
      </c>
      <c r="Z31" s="310">
        <v>145</v>
      </c>
      <c r="AA31" s="310">
        <v>161</v>
      </c>
      <c r="AB31" s="310">
        <v>150</v>
      </c>
      <c r="AC31" s="310">
        <v>151</v>
      </c>
      <c r="AD31" s="310">
        <v>145</v>
      </c>
      <c r="AE31" s="310">
        <v>137</v>
      </c>
      <c r="AF31" s="310">
        <v>150</v>
      </c>
      <c r="AG31" s="310">
        <v>175</v>
      </c>
      <c r="AH31" s="310"/>
      <c r="AI31" s="307" t="s">
        <v>2053</v>
      </c>
      <c r="AJ31">
        <v>1302727</v>
      </c>
      <c r="AK31">
        <v>461962</v>
      </c>
      <c r="AL31">
        <v>532672</v>
      </c>
      <c r="AM31">
        <v>1608917</v>
      </c>
      <c r="AN31">
        <v>7704412</v>
      </c>
      <c r="AO31">
        <v>963361</v>
      </c>
      <c r="AP31">
        <v>1819164</v>
      </c>
      <c r="AQ31">
        <v>258113</v>
      </c>
      <c r="AR31">
        <v>1874760</v>
      </c>
      <c r="AS31">
        <v>1101032</v>
      </c>
      <c r="AT31">
        <v>4410581</v>
      </c>
      <c r="AU31">
        <v>5175290</v>
      </c>
      <c r="AV31">
        <v>2570079</v>
      </c>
      <c r="AW31">
        <v>86055</v>
      </c>
      <c r="AX31" s="310">
        <v>145</v>
      </c>
      <c r="AY31" s="310">
        <v>161</v>
      </c>
      <c r="AZ31" s="310">
        <v>162</v>
      </c>
      <c r="BA31" s="310">
        <v>150</v>
      </c>
      <c r="BB31" s="310">
        <v>122</v>
      </c>
      <c r="BC31" s="310">
        <v>153</v>
      </c>
      <c r="BD31" s="310">
        <v>143</v>
      </c>
      <c r="BE31" s="310">
        <v>167</v>
      </c>
      <c r="BF31" s="310">
        <v>147</v>
      </c>
      <c r="BG31" s="310">
        <v>147</v>
      </c>
      <c r="BH31" s="310">
        <v>142</v>
      </c>
      <c r="BI31" s="310">
        <v>136</v>
      </c>
      <c r="BJ31" s="310">
        <v>148</v>
      </c>
      <c r="BK31" s="310">
        <v>174</v>
      </c>
      <c r="BL31" s="310"/>
      <c r="BM31" s="307" t="s">
        <v>2053</v>
      </c>
      <c r="BN31">
        <v>367400</v>
      </c>
      <c r="BO31">
        <v>110200</v>
      </c>
      <c r="BQ31">
        <v>1268</v>
      </c>
      <c r="BS31">
        <v>30000</v>
      </c>
      <c r="BT31">
        <v>209711</v>
      </c>
      <c r="BU31">
        <v>374210</v>
      </c>
      <c r="BV31">
        <v>1000</v>
      </c>
      <c r="BW31">
        <v>80000</v>
      </c>
      <c r="CB31" s="310">
        <v>121</v>
      </c>
      <c r="CC31" s="310">
        <v>134</v>
      </c>
      <c r="CD31" s="310" t="s">
        <v>11</v>
      </c>
      <c r="CE31" s="310">
        <v>159</v>
      </c>
      <c r="CF31" s="310" t="s">
        <v>11</v>
      </c>
      <c r="CG31" s="310">
        <v>147</v>
      </c>
      <c r="CH31" s="310">
        <v>132</v>
      </c>
      <c r="CI31" s="310">
        <v>122</v>
      </c>
      <c r="CJ31" s="310">
        <v>158</v>
      </c>
      <c r="CK31" s="310">
        <v>127</v>
      </c>
      <c r="CL31" s="310" t="s">
        <v>11</v>
      </c>
      <c r="CM31" s="310" t="s">
        <v>11</v>
      </c>
      <c r="CN31" s="310" t="s">
        <v>11</v>
      </c>
      <c r="CO31" s="310" t="s">
        <v>11</v>
      </c>
      <c r="CQ31" s="307" t="s">
        <v>2053</v>
      </c>
      <c r="CR31" s="300">
        <v>1625225</v>
      </c>
      <c r="CS31" s="300">
        <v>11810572</v>
      </c>
      <c r="CT31" s="300">
        <v>2654058</v>
      </c>
      <c r="CU31" s="300">
        <v>2600379</v>
      </c>
      <c r="CV31" s="300">
        <v>4988929</v>
      </c>
      <c r="CW31" s="300">
        <v>16695150</v>
      </c>
      <c r="CX31" s="300">
        <v>5275941</v>
      </c>
      <c r="CY31" s="300">
        <v>3399578</v>
      </c>
      <c r="CZ31" s="300">
        <v>2783729</v>
      </c>
      <c r="DA31" s="300">
        <v>1055836</v>
      </c>
      <c r="DB31" s="300">
        <v>2367858</v>
      </c>
      <c r="DC31" s="300">
        <v>160816</v>
      </c>
      <c r="DD31" s="300">
        <v>2438282</v>
      </c>
      <c r="DE31" s="300">
        <v>204473</v>
      </c>
      <c r="DF31" s="310">
        <v>139</v>
      </c>
      <c r="DG31" s="310">
        <v>114</v>
      </c>
      <c r="DH31" s="310">
        <v>137</v>
      </c>
      <c r="DI31" s="310">
        <v>138</v>
      </c>
      <c r="DJ31" s="310">
        <v>127</v>
      </c>
      <c r="DK31" s="310">
        <v>105</v>
      </c>
      <c r="DL31" s="310">
        <v>125</v>
      </c>
      <c r="DM31" s="310">
        <v>138</v>
      </c>
      <c r="DN31" s="310">
        <v>135</v>
      </c>
      <c r="DO31" s="310">
        <v>149</v>
      </c>
      <c r="DP31" s="310">
        <v>144</v>
      </c>
      <c r="DQ31" s="310">
        <v>171</v>
      </c>
      <c r="DR31" s="310">
        <v>142</v>
      </c>
      <c r="DS31" s="310">
        <v>184</v>
      </c>
      <c r="DU31" s="307" t="s">
        <v>2053</v>
      </c>
      <c r="DV31" s="300">
        <v>3295352</v>
      </c>
      <c r="DW31" s="300">
        <v>12382734</v>
      </c>
      <c r="DX31" s="300">
        <v>3186730</v>
      </c>
      <c r="DY31" s="300">
        <v>4210564</v>
      </c>
      <c r="DZ31" s="300">
        <v>12693341</v>
      </c>
      <c r="EA31" s="300">
        <v>17688511</v>
      </c>
      <c r="EB31" s="300">
        <v>7304816</v>
      </c>
      <c r="EC31" s="300">
        <v>4031901</v>
      </c>
      <c r="ED31" s="300">
        <v>4659489</v>
      </c>
      <c r="EE31" s="300">
        <v>2236868</v>
      </c>
      <c r="EF31" s="300">
        <v>6778439</v>
      </c>
      <c r="EG31" s="300">
        <v>5336106</v>
      </c>
      <c r="EH31" s="300">
        <v>5008361</v>
      </c>
      <c r="EI31" s="300">
        <v>290528</v>
      </c>
      <c r="EJ31" s="310">
        <v>159</v>
      </c>
      <c r="EK31" s="310">
        <v>143</v>
      </c>
      <c r="EL31" s="310">
        <v>167</v>
      </c>
      <c r="EM31" s="310">
        <v>161</v>
      </c>
      <c r="EN31" s="310">
        <v>141</v>
      </c>
      <c r="EO31" s="310">
        <v>126</v>
      </c>
      <c r="EP31" s="310">
        <v>150</v>
      </c>
      <c r="EQ31" s="310">
        <v>165</v>
      </c>
      <c r="ER31" s="310">
        <v>156</v>
      </c>
      <c r="ES31" s="310">
        <v>172</v>
      </c>
      <c r="ET31" s="310">
        <v>158</v>
      </c>
      <c r="EU31" s="310">
        <v>158</v>
      </c>
      <c r="EV31" s="310">
        <v>159</v>
      </c>
      <c r="EW31" s="310">
        <v>196</v>
      </c>
    </row>
    <row r="32" spans="1:153" x14ac:dyDescent="0.25">
      <c r="A32" s="285" t="s">
        <v>2168</v>
      </c>
      <c r="B32" s="285" t="s">
        <v>35</v>
      </c>
      <c r="C32" s="285" t="s">
        <v>1294</v>
      </c>
      <c r="E32" s="307" t="str">
        <f t="shared" si="0"/>
        <v>الصين China</v>
      </c>
      <c r="F32" s="300">
        <v>170500056620</v>
      </c>
      <c r="G32" s="300">
        <v>188229064082</v>
      </c>
      <c r="H32" s="300">
        <v>188936496554</v>
      </c>
      <c r="I32" s="300">
        <v>160680232253</v>
      </c>
      <c r="J32" s="300">
        <v>92069105380</v>
      </c>
      <c r="K32" s="300">
        <v>79916120973</v>
      </c>
      <c r="L32" s="300">
        <v>97353798719</v>
      </c>
      <c r="M32" s="300">
        <v>146702947110</v>
      </c>
      <c r="N32" s="300">
        <v>179668870019</v>
      </c>
      <c r="O32" s="300">
        <v>120015771176</v>
      </c>
      <c r="P32" s="300">
        <v>190911168575</v>
      </c>
      <c r="Q32" s="300">
        <v>249926247490</v>
      </c>
      <c r="R32" s="300">
        <v>199331298142</v>
      </c>
      <c r="S32" s="300">
        <v>174511900266</v>
      </c>
      <c r="T32" s="310">
        <v>3</v>
      </c>
      <c r="U32" s="310">
        <v>3</v>
      </c>
      <c r="V32" s="310">
        <v>2</v>
      </c>
      <c r="W32" s="310">
        <v>2</v>
      </c>
      <c r="X32" s="310">
        <v>1</v>
      </c>
      <c r="Y32" s="310">
        <v>1</v>
      </c>
      <c r="Z32" s="310">
        <v>2</v>
      </c>
      <c r="AA32" s="310">
        <v>1</v>
      </c>
      <c r="AB32" s="310">
        <v>1</v>
      </c>
      <c r="AC32" s="310">
        <v>1</v>
      </c>
      <c r="AD32" s="310">
        <v>1</v>
      </c>
      <c r="AE32" s="310">
        <v>1</v>
      </c>
      <c r="AF32" s="310">
        <v>1</v>
      </c>
      <c r="AG32" s="310">
        <v>1</v>
      </c>
      <c r="AH32" s="310"/>
      <c r="AI32" s="307" t="s">
        <v>1715</v>
      </c>
      <c r="AJ32">
        <v>170236993065</v>
      </c>
      <c r="AK32">
        <v>188023528741</v>
      </c>
      <c r="AL32">
        <v>188470669215</v>
      </c>
      <c r="AM32">
        <v>160009819437</v>
      </c>
      <c r="AN32">
        <v>91372676995</v>
      </c>
      <c r="AO32">
        <v>79358559762</v>
      </c>
      <c r="AP32">
        <v>96369651899</v>
      </c>
      <c r="AQ32">
        <v>145561929106</v>
      </c>
      <c r="AR32">
        <v>178500750732</v>
      </c>
      <c r="AS32">
        <v>118688188550</v>
      </c>
      <c r="AT32">
        <v>189800667866</v>
      </c>
      <c r="AU32">
        <v>249373417600</v>
      </c>
      <c r="AV32">
        <v>198514866379</v>
      </c>
      <c r="AW32">
        <v>171770484016</v>
      </c>
      <c r="AX32" s="310">
        <v>3</v>
      </c>
      <c r="AY32" s="310">
        <v>3</v>
      </c>
      <c r="AZ32" s="310">
        <v>2</v>
      </c>
      <c r="BA32" s="310">
        <v>2</v>
      </c>
      <c r="BB32" s="310">
        <v>1</v>
      </c>
      <c r="BC32" s="310">
        <v>1</v>
      </c>
      <c r="BD32" s="310">
        <v>2</v>
      </c>
      <c r="BE32" s="310">
        <v>1</v>
      </c>
      <c r="BF32" s="310">
        <v>1</v>
      </c>
      <c r="BG32" s="310">
        <v>1</v>
      </c>
      <c r="BH32" s="310">
        <v>1</v>
      </c>
      <c r="BI32" s="310">
        <v>1</v>
      </c>
      <c r="BJ32" s="310">
        <v>1</v>
      </c>
      <c r="BK32" s="310">
        <v>1</v>
      </c>
      <c r="BL32" s="310"/>
      <c r="BM32" s="307" t="s">
        <v>1715</v>
      </c>
      <c r="BN32">
        <v>263063555</v>
      </c>
      <c r="BO32">
        <v>205535341</v>
      </c>
      <c r="BP32">
        <v>465827339</v>
      </c>
      <c r="BQ32">
        <v>670412816</v>
      </c>
      <c r="BR32">
        <v>696428385</v>
      </c>
      <c r="BS32">
        <v>557561211</v>
      </c>
      <c r="BT32">
        <v>984146820</v>
      </c>
      <c r="BU32">
        <v>1141018004</v>
      </c>
      <c r="BV32">
        <v>1168119287</v>
      </c>
      <c r="BW32">
        <v>1327582626</v>
      </c>
      <c r="BX32">
        <v>1110500709</v>
      </c>
      <c r="BY32">
        <v>552829890</v>
      </c>
      <c r="BZ32">
        <v>816431763</v>
      </c>
      <c r="CA32">
        <v>2741416250</v>
      </c>
      <c r="CB32" s="310">
        <v>19</v>
      </c>
      <c r="CC32" s="310">
        <v>20</v>
      </c>
      <c r="CD32" s="310">
        <v>13</v>
      </c>
      <c r="CE32" s="310">
        <v>9</v>
      </c>
      <c r="CF32" s="310">
        <v>10</v>
      </c>
      <c r="CG32" s="310">
        <v>11</v>
      </c>
      <c r="CH32" s="310">
        <v>8</v>
      </c>
      <c r="CI32" s="310">
        <v>6</v>
      </c>
      <c r="CJ32" s="310">
        <v>6</v>
      </c>
      <c r="CK32" s="310">
        <v>5</v>
      </c>
      <c r="CL32" s="310">
        <v>10</v>
      </c>
      <c r="CM32" s="310">
        <v>15</v>
      </c>
      <c r="CN32" s="310">
        <v>12</v>
      </c>
      <c r="CO32" s="310">
        <v>5</v>
      </c>
      <c r="CQ32" s="307" t="s">
        <v>1715</v>
      </c>
      <c r="CR32" s="300">
        <v>64828773564</v>
      </c>
      <c r="CS32" s="300">
        <v>74194573377</v>
      </c>
      <c r="CT32" s="300">
        <v>78487711837</v>
      </c>
      <c r="CU32" s="300">
        <v>87121670558</v>
      </c>
      <c r="CV32" s="300">
        <v>92397906991</v>
      </c>
      <c r="CW32" s="300">
        <v>75308864948</v>
      </c>
      <c r="CX32" s="300">
        <v>76971425937</v>
      </c>
      <c r="CY32" s="300">
        <v>81821161996</v>
      </c>
      <c r="CZ32" s="300">
        <v>105571328553</v>
      </c>
      <c r="DA32" s="300">
        <v>101562279192</v>
      </c>
      <c r="DB32" s="300">
        <v>113380856316</v>
      </c>
      <c r="DC32" s="300">
        <v>149251728354</v>
      </c>
      <c r="DD32" s="300">
        <v>162549731467</v>
      </c>
      <c r="DE32" s="300">
        <v>208746400814</v>
      </c>
      <c r="DF32" s="310">
        <v>1</v>
      </c>
      <c r="DG32" s="310">
        <v>2</v>
      </c>
      <c r="DH32" s="310">
        <v>2</v>
      </c>
      <c r="DI32" s="310">
        <v>1</v>
      </c>
      <c r="DJ32" s="310">
        <v>1</v>
      </c>
      <c r="DK32" s="310">
        <v>2</v>
      </c>
      <c r="DL32" s="310">
        <v>1</v>
      </c>
      <c r="DM32" s="310">
        <v>1</v>
      </c>
      <c r="DN32" s="310">
        <v>1</v>
      </c>
      <c r="DO32" s="310">
        <v>1</v>
      </c>
      <c r="DP32" s="310">
        <v>1</v>
      </c>
      <c r="DQ32" s="310">
        <v>1</v>
      </c>
      <c r="DR32" s="310">
        <v>1</v>
      </c>
      <c r="DS32" s="310">
        <v>1</v>
      </c>
      <c r="DU32" s="307" t="s">
        <v>1715</v>
      </c>
      <c r="DV32" s="300">
        <v>235328830184</v>
      </c>
      <c r="DW32" s="300">
        <v>262423637459</v>
      </c>
      <c r="DX32" s="300">
        <v>267424208391</v>
      </c>
      <c r="DY32" s="300">
        <v>247801902811</v>
      </c>
      <c r="DZ32" s="300">
        <v>184467012371</v>
      </c>
      <c r="EA32" s="300">
        <v>155224985921</v>
      </c>
      <c r="EB32" s="300">
        <v>174325224656</v>
      </c>
      <c r="EC32" s="300">
        <v>228524109106</v>
      </c>
      <c r="ED32" s="300">
        <v>285240198572</v>
      </c>
      <c r="EE32" s="300">
        <v>221578050368</v>
      </c>
      <c r="EF32" s="300">
        <v>304292024891</v>
      </c>
      <c r="EG32" s="300">
        <v>399177975844</v>
      </c>
      <c r="EH32" s="300">
        <v>361881029609</v>
      </c>
      <c r="EI32" s="300">
        <v>383258301080</v>
      </c>
      <c r="EJ32" s="310">
        <v>2</v>
      </c>
      <c r="EK32" s="310">
        <v>2</v>
      </c>
      <c r="EL32" s="310">
        <v>2</v>
      </c>
      <c r="EM32" s="310">
        <v>1</v>
      </c>
      <c r="EN32" s="310">
        <v>1</v>
      </c>
      <c r="EO32" s="310">
        <v>1</v>
      </c>
      <c r="EP32" s="310">
        <v>1</v>
      </c>
      <c r="EQ32" s="310">
        <v>1</v>
      </c>
      <c r="ER32" s="310">
        <v>1</v>
      </c>
      <c r="ES32" s="310">
        <v>1</v>
      </c>
      <c r="ET32" s="310">
        <v>1</v>
      </c>
      <c r="EU32" s="310">
        <v>1</v>
      </c>
      <c r="EV32" s="310">
        <v>1</v>
      </c>
      <c r="EW32" s="310">
        <v>1</v>
      </c>
    </row>
    <row r="33" spans="1:153" x14ac:dyDescent="0.25">
      <c r="A33" s="285" t="s">
        <v>2169</v>
      </c>
      <c r="B33" s="285" t="s">
        <v>40</v>
      </c>
      <c r="C33" s="285" t="s">
        <v>1326</v>
      </c>
      <c r="E33" s="307" t="str">
        <f t="shared" si="0"/>
        <v>تايوان Taiwan</v>
      </c>
      <c r="F33" s="300">
        <v>46847798622</v>
      </c>
      <c r="G33" s="300">
        <v>50277389034</v>
      </c>
      <c r="H33" s="300">
        <v>51920686365</v>
      </c>
      <c r="I33" s="300">
        <v>43770672456</v>
      </c>
      <c r="J33" s="300">
        <v>23523615780</v>
      </c>
      <c r="K33" s="300">
        <v>19813772303</v>
      </c>
      <c r="L33" s="300">
        <v>21510939134</v>
      </c>
      <c r="M33" s="300">
        <v>27880976633</v>
      </c>
      <c r="N33" s="300">
        <v>26363251203</v>
      </c>
      <c r="O33" s="300">
        <v>15576729965</v>
      </c>
      <c r="P33" s="300">
        <v>26337395615</v>
      </c>
      <c r="Q33" s="300">
        <v>39125584556</v>
      </c>
      <c r="R33" s="300">
        <v>30968458335</v>
      </c>
      <c r="S33" s="300">
        <v>29587233379</v>
      </c>
      <c r="T33" s="310">
        <v>7</v>
      </c>
      <c r="U33" s="310">
        <v>7</v>
      </c>
      <c r="V33" s="310">
        <v>6</v>
      </c>
      <c r="W33" s="310">
        <v>8</v>
      </c>
      <c r="X33" s="310">
        <v>8</v>
      </c>
      <c r="Y33" s="310">
        <v>8</v>
      </c>
      <c r="Z33" s="310">
        <v>9</v>
      </c>
      <c r="AA33" s="310">
        <v>10</v>
      </c>
      <c r="AB33" s="310">
        <v>10</v>
      </c>
      <c r="AC33" s="310">
        <v>11</v>
      </c>
      <c r="AD33" s="310">
        <v>10</v>
      </c>
      <c r="AE33" s="310">
        <v>8</v>
      </c>
      <c r="AF33" s="310">
        <v>8</v>
      </c>
      <c r="AG33" s="310">
        <v>10</v>
      </c>
      <c r="AH33" s="310"/>
      <c r="AI33" s="307" t="s">
        <v>1785</v>
      </c>
      <c r="AJ33">
        <v>46839449964</v>
      </c>
      <c r="AK33">
        <v>50267372973</v>
      </c>
      <c r="AL33">
        <v>51915809324</v>
      </c>
      <c r="AM33">
        <v>43766188710</v>
      </c>
      <c r="AN33">
        <v>23518916670</v>
      </c>
      <c r="AO33">
        <v>19806876713</v>
      </c>
      <c r="AP33">
        <v>21409347840</v>
      </c>
      <c r="AQ33">
        <v>27859406410</v>
      </c>
      <c r="AR33">
        <v>26274645438</v>
      </c>
      <c r="AS33">
        <v>15479985376</v>
      </c>
      <c r="AT33">
        <v>26006077258</v>
      </c>
      <c r="AU33">
        <v>38993320420</v>
      </c>
      <c r="AV33">
        <v>30958107998</v>
      </c>
      <c r="AW33">
        <v>29578257717</v>
      </c>
      <c r="AX33" s="310">
        <v>7</v>
      </c>
      <c r="AY33" s="310">
        <v>7</v>
      </c>
      <c r="AZ33" s="310">
        <v>6</v>
      </c>
      <c r="BA33" s="310">
        <v>7</v>
      </c>
      <c r="BB33" s="310">
        <v>8</v>
      </c>
      <c r="BC33" s="310">
        <v>8</v>
      </c>
      <c r="BD33" s="310">
        <v>8</v>
      </c>
      <c r="BE33" s="310">
        <v>10</v>
      </c>
      <c r="BF33" s="310">
        <v>9</v>
      </c>
      <c r="BG33" s="310">
        <v>10</v>
      </c>
      <c r="BH33" s="310">
        <v>8</v>
      </c>
      <c r="BI33" s="310">
        <v>8</v>
      </c>
      <c r="BJ33" s="310">
        <v>7</v>
      </c>
      <c r="BK33" s="310">
        <v>9</v>
      </c>
      <c r="BL33" s="310"/>
      <c r="BM33" s="307" t="s">
        <v>1785</v>
      </c>
      <c r="BN33">
        <v>8348658</v>
      </c>
      <c r="BO33">
        <v>10016061</v>
      </c>
      <c r="BP33">
        <v>4877041</v>
      </c>
      <c r="BQ33">
        <v>4483746</v>
      </c>
      <c r="BR33">
        <v>4699110</v>
      </c>
      <c r="BS33">
        <v>6895590</v>
      </c>
      <c r="BT33">
        <v>101591294</v>
      </c>
      <c r="BU33">
        <v>21570223</v>
      </c>
      <c r="BV33">
        <v>88605765</v>
      </c>
      <c r="BW33">
        <v>96744589</v>
      </c>
      <c r="BX33">
        <v>331318357</v>
      </c>
      <c r="BY33">
        <v>132264136</v>
      </c>
      <c r="BZ33">
        <v>10350337</v>
      </c>
      <c r="CA33">
        <v>8975662</v>
      </c>
      <c r="CB33" s="310">
        <v>66</v>
      </c>
      <c r="CC33" s="310">
        <v>64</v>
      </c>
      <c r="CD33" s="310">
        <v>78</v>
      </c>
      <c r="CE33" s="310">
        <v>78</v>
      </c>
      <c r="CF33" s="310">
        <v>79</v>
      </c>
      <c r="CG33" s="310">
        <v>67</v>
      </c>
      <c r="CH33" s="310">
        <v>31</v>
      </c>
      <c r="CI33" s="310">
        <v>54</v>
      </c>
      <c r="CJ33" s="310">
        <v>32</v>
      </c>
      <c r="CK33" s="310">
        <v>32</v>
      </c>
      <c r="CL33" s="310">
        <v>22</v>
      </c>
      <c r="CM33" s="310">
        <v>32</v>
      </c>
      <c r="CN33" s="310">
        <v>62</v>
      </c>
      <c r="CO33" s="310">
        <v>72</v>
      </c>
      <c r="CQ33" s="307" t="s">
        <v>1785</v>
      </c>
      <c r="CR33" s="300">
        <v>4853005979</v>
      </c>
      <c r="CS33" s="300">
        <v>6621533080</v>
      </c>
      <c r="CT33" s="300">
        <v>6674963457</v>
      </c>
      <c r="CU33" s="300">
        <v>7459547235</v>
      </c>
      <c r="CV33" s="300">
        <v>7294214562</v>
      </c>
      <c r="CW33" s="300">
        <v>5585702683</v>
      </c>
      <c r="CX33" s="300">
        <v>4464827613</v>
      </c>
      <c r="CY33" s="300">
        <v>3816275412</v>
      </c>
      <c r="CZ33" s="300">
        <v>4260151629</v>
      </c>
      <c r="DA33" s="300">
        <v>4114298913</v>
      </c>
      <c r="DB33" s="300">
        <v>4566915203</v>
      </c>
      <c r="DC33" s="300">
        <v>5510386116</v>
      </c>
      <c r="DD33" s="300">
        <v>5284134382</v>
      </c>
      <c r="DE33" s="300">
        <v>5486463197</v>
      </c>
      <c r="DF33" s="310">
        <v>24</v>
      </c>
      <c r="DG33" s="310">
        <v>21</v>
      </c>
      <c r="DH33" s="310">
        <v>21</v>
      </c>
      <c r="DI33" s="310">
        <v>20</v>
      </c>
      <c r="DJ33" s="310">
        <v>20</v>
      </c>
      <c r="DK33" s="310">
        <v>20</v>
      </c>
      <c r="DL33" s="310">
        <v>26</v>
      </c>
      <c r="DM33" s="310">
        <v>30</v>
      </c>
      <c r="DN33" s="310">
        <v>29</v>
      </c>
      <c r="DO33" s="310">
        <v>31</v>
      </c>
      <c r="DP33" s="310">
        <v>30</v>
      </c>
      <c r="DQ33" s="310">
        <v>29</v>
      </c>
      <c r="DR33" s="310">
        <v>34</v>
      </c>
      <c r="DS33" s="310">
        <v>33</v>
      </c>
      <c r="DU33" s="307" t="s">
        <v>1785</v>
      </c>
      <c r="DV33" s="300">
        <v>51700804601</v>
      </c>
      <c r="DW33" s="300">
        <v>56898922114</v>
      </c>
      <c r="DX33" s="300">
        <v>58595649822</v>
      </c>
      <c r="DY33" s="300">
        <v>51230219691</v>
      </c>
      <c r="DZ33" s="300">
        <v>30817830342</v>
      </c>
      <c r="EA33" s="300">
        <v>25399474986</v>
      </c>
      <c r="EB33" s="300">
        <v>25975766747</v>
      </c>
      <c r="EC33" s="300">
        <v>31697252045</v>
      </c>
      <c r="ED33" s="300">
        <v>30623402832</v>
      </c>
      <c r="EE33" s="300">
        <v>19691028878</v>
      </c>
      <c r="EF33" s="300">
        <v>30904310818</v>
      </c>
      <c r="EG33" s="300">
        <v>44635970672</v>
      </c>
      <c r="EH33" s="300">
        <v>36252592717</v>
      </c>
      <c r="EI33" s="300">
        <v>35073696576</v>
      </c>
      <c r="EJ33" s="310">
        <v>9</v>
      </c>
      <c r="EK33" s="310">
        <v>8</v>
      </c>
      <c r="EL33" s="310">
        <v>7</v>
      </c>
      <c r="EM33" s="310">
        <v>9</v>
      </c>
      <c r="EN33" s="310">
        <v>11</v>
      </c>
      <c r="EO33" s="310">
        <v>12</v>
      </c>
      <c r="EP33" s="310">
        <v>15</v>
      </c>
      <c r="EQ33" s="310">
        <v>13</v>
      </c>
      <c r="ER33" s="310">
        <v>14</v>
      </c>
      <c r="ES33" s="310">
        <v>15</v>
      </c>
      <c r="ET33" s="310">
        <v>10</v>
      </c>
      <c r="EU33" s="310">
        <v>11</v>
      </c>
      <c r="EV33" s="310">
        <v>13</v>
      </c>
      <c r="EW33" s="310">
        <v>13</v>
      </c>
    </row>
    <row r="34" spans="1:153" x14ac:dyDescent="0.25">
      <c r="A34" s="285" t="s">
        <v>2170</v>
      </c>
      <c r="B34" s="285" t="s">
        <v>271</v>
      </c>
      <c r="C34" s="285" t="s">
        <v>1499</v>
      </c>
      <c r="E34" s="307" t="str">
        <f t="shared" si="0"/>
        <v>مكاو Macao</v>
      </c>
      <c r="F34" s="300">
        <v>83756</v>
      </c>
      <c r="G34" s="300">
        <v>99678</v>
      </c>
      <c r="H34" s="300">
        <v>54423</v>
      </c>
      <c r="I34" s="300">
        <v>58028</v>
      </c>
      <c r="J34" s="300">
        <v>89817</v>
      </c>
      <c r="K34" s="300"/>
      <c r="L34" s="300">
        <v>53048</v>
      </c>
      <c r="M34" s="300">
        <v>2475910</v>
      </c>
      <c r="N34" s="300"/>
      <c r="O34" s="300"/>
      <c r="P34" s="300"/>
      <c r="Q34" s="300">
        <v>456575</v>
      </c>
      <c r="R34" s="300"/>
      <c r="S34" s="300"/>
      <c r="T34" s="310">
        <v>181</v>
      </c>
      <c r="U34" s="310">
        <v>175</v>
      </c>
      <c r="V34" s="310">
        <v>179</v>
      </c>
      <c r="W34" s="310">
        <v>188</v>
      </c>
      <c r="X34" s="310">
        <v>171</v>
      </c>
      <c r="Y34" s="310" t="s">
        <v>11</v>
      </c>
      <c r="Z34" s="310">
        <v>175</v>
      </c>
      <c r="AA34" s="310">
        <v>149</v>
      </c>
      <c r="AB34" s="310" t="s">
        <v>11</v>
      </c>
      <c r="AC34" s="310" t="s">
        <v>11</v>
      </c>
      <c r="AD34" s="310" t="s">
        <v>11</v>
      </c>
      <c r="AE34" s="310">
        <v>162</v>
      </c>
      <c r="AF34" s="310" t="s">
        <v>11</v>
      </c>
      <c r="AG34" s="310" t="s">
        <v>11</v>
      </c>
      <c r="AH34" s="310"/>
      <c r="AI34" s="307" t="s">
        <v>2100</v>
      </c>
      <c r="AJ34">
        <v>83756</v>
      </c>
      <c r="AK34">
        <v>99678</v>
      </c>
      <c r="AL34">
        <v>54423</v>
      </c>
      <c r="AM34">
        <v>58028</v>
      </c>
      <c r="AN34">
        <v>89817</v>
      </c>
      <c r="AP34">
        <v>53048</v>
      </c>
      <c r="AQ34">
        <v>2475910</v>
      </c>
      <c r="AU34">
        <v>456575</v>
      </c>
      <c r="AX34" s="310">
        <v>177</v>
      </c>
      <c r="AY34" s="310">
        <v>172</v>
      </c>
      <c r="AZ34" s="310">
        <v>180</v>
      </c>
      <c r="BA34" s="310">
        <v>186</v>
      </c>
      <c r="BB34" s="310">
        <v>171</v>
      </c>
      <c r="BC34" s="310" t="s">
        <v>11</v>
      </c>
      <c r="BD34" s="310">
        <v>176</v>
      </c>
      <c r="BE34" s="310">
        <v>143</v>
      </c>
      <c r="BF34" s="310" t="s">
        <v>11</v>
      </c>
      <c r="BG34" s="310" t="s">
        <v>11</v>
      </c>
      <c r="BH34" s="310" t="s">
        <v>11</v>
      </c>
      <c r="BI34" s="310">
        <v>161</v>
      </c>
      <c r="BJ34" s="310" t="s">
        <v>11</v>
      </c>
      <c r="BK34" s="310" t="s">
        <v>11</v>
      </c>
      <c r="BL34" s="310"/>
      <c r="BM34" s="307" t="s">
        <v>2100</v>
      </c>
      <c r="CB34" s="310" t="s">
        <v>11</v>
      </c>
      <c r="CC34" s="310" t="s">
        <v>11</v>
      </c>
      <c r="CD34" s="310" t="s">
        <v>11</v>
      </c>
      <c r="CE34" s="310" t="s">
        <v>11</v>
      </c>
      <c r="CF34" s="310" t="s">
        <v>11</v>
      </c>
      <c r="CG34" s="310" t="s">
        <v>11</v>
      </c>
      <c r="CH34" s="310" t="s">
        <v>11</v>
      </c>
      <c r="CI34" s="310" t="s">
        <v>11</v>
      </c>
      <c r="CJ34" s="310" t="s">
        <v>11</v>
      </c>
      <c r="CK34" s="310" t="s">
        <v>11</v>
      </c>
      <c r="CL34" s="310" t="s">
        <v>11</v>
      </c>
      <c r="CM34" s="310" t="s">
        <v>11</v>
      </c>
      <c r="CN34" s="310" t="s">
        <v>11</v>
      </c>
      <c r="CO34" s="310" t="s">
        <v>11</v>
      </c>
      <c r="CQ34" s="307" t="s">
        <v>2100</v>
      </c>
      <c r="CR34" s="300">
        <v>2324909</v>
      </c>
      <c r="CS34" s="300">
        <v>1881735</v>
      </c>
      <c r="CT34" s="300">
        <v>2166185</v>
      </c>
      <c r="CU34" s="300">
        <v>1943587</v>
      </c>
      <c r="CV34" s="300">
        <v>3114277</v>
      </c>
      <c r="CW34" s="300">
        <v>2731451</v>
      </c>
      <c r="CX34" s="300">
        <v>2252579</v>
      </c>
      <c r="CY34" s="300">
        <v>4596213</v>
      </c>
      <c r="CZ34" s="300">
        <v>2155845</v>
      </c>
      <c r="DA34" s="300">
        <v>3051706</v>
      </c>
      <c r="DB34" s="300">
        <v>5473037</v>
      </c>
      <c r="DC34" s="300">
        <v>8128661</v>
      </c>
      <c r="DD34" s="300">
        <v>2064701</v>
      </c>
      <c r="DE34" s="300">
        <v>1831856</v>
      </c>
      <c r="DF34" s="310">
        <v>127</v>
      </c>
      <c r="DG34" s="310">
        <v>138</v>
      </c>
      <c r="DH34" s="310">
        <v>142</v>
      </c>
      <c r="DI34" s="310">
        <v>147</v>
      </c>
      <c r="DJ34" s="310">
        <v>135</v>
      </c>
      <c r="DK34" s="310">
        <v>139</v>
      </c>
      <c r="DL34" s="310">
        <v>137</v>
      </c>
      <c r="DM34" s="310">
        <v>129</v>
      </c>
      <c r="DN34" s="310">
        <v>140</v>
      </c>
      <c r="DO34" s="310">
        <v>136</v>
      </c>
      <c r="DP34" s="310">
        <v>133</v>
      </c>
      <c r="DQ34" s="310">
        <v>128</v>
      </c>
      <c r="DR34" s="310">
        <v>146</v>
      </c>
      <c r="DS34" s="310">
        <v>155</v>
      </c>
      <c r="DU34" s="307" t="s">
        <v>2100</v>
      </c>
      <c r="DV34" s="300">
        <v>2408665</v>
      </c>
      <c r="DW34" s="300">
        <v>1981413</v>
      </c>
      <c r="DX34" s="300">
        <v>2220608</v>
      </c>
      <c r="DY34" s="300">
        <v>2001615</v>
      </c>
      <c r="DZ34" s="300">
        <v>3204094</v>
      </c>
      <c r="EA34" s="300">
        <v>2731451</v>
      </c>
      <c r="EB34" s="300">
        <v>2305627</v>
      </c>
      <c r="EC34" s="300">
        <v>7072123</v>
      </c>
      <c r="ED34" s="300">
        <v>2155845</v>
      </c>
      <c r="EE34" s="300">
        <v>3051706</v>
      </c>
      <c r="EF34" s="300">
        <v>5473037</v>
      </c>
      <c r="EG34" s="300">
        <v>8585236</v>
      </c>
      <c r="EH34" s="300">
        <v>2064701</v>
      </c>
      <c r="EI34" s="300">
        <v>1831856</v>
      </c>
      <c r="EJ34" s="310">
        <v>170</v>
      </c>
      <c r="EK34" s="310">
        <v>169</v>
      </c>
      <c r="EL34" s="310">
        <v>169</v>
      </c>
      <c r="EM34" s="310">
        <v>170</v>
      </c>
      <c r="EN34" s="310">
        <v>166</v>
      </c>
      <c r="EO34" s="310">
        <v>169</v>
      </c>
      <c r="EP34" s="310">
        <v>166</v>
      </c>
      <c r="EQ34" s="310">
        <v>154</v>
      </c>
      <c r="ER34" s="310">
        <v>172</v>
      </c>
      <c r="ES34" s="310">
        <v>167</v>
      </c>
      <c r="ET34" s="310">
        <v>163</v>
      </c>
      <c r="EU34" s="310">
        <v>153</v>
      </c>
      <c r="EV34" s="310">
        <v>170</v>
      </c>
      <c r="EW34" s="310">
        <v>175</v>
      </c>
    </row>
    <row r="35" spans="1:153" x14ac:dyDescent="0.25">
      <c r="A35" s="285" t="s">
        <v>2171</v>
      </c>
      <c r="B35" s="285" t="s">
        <v>63</v>
      </c>
      <c r="C35" s="285" t="s">
        <v>1336</v>
      </c>
      <c r="E35" s="307" t="str">
        <f t="shared" si="0"/>
        <v>هونج كونج Hong Kong</v>
      </c>
      <c r="F35" s="300">
        <v>1896759733</v>
      </c>
      <c r="G35" s="300">
        <v>1746605486</v>
      </c>
      <c r="H35" s="300">
        <v>867953017</v>
      </c>
      <c r="I35" s="300">
        <v>1036643266</v>
      </c>
      <c r="J35" s="300">
        <v>1238482647</v>
      </c>
      <c r="K35" s="300">
        <v>997079273</v>
      </c>
      <c r="L35" s="300">
        <v>1176085674</v>
      </c>
      <c r="M35" s="300">
        <v>1532796060</v>
      </c>
      <c r="N35" s="300">
        <v>1366917977</v>
      </c>
      <c r="O35" s="300">
        <v>1078165708</v>
      </c>
      <c r="P35" s="300">
        <v>1381125033</v>
      </c>
      <c r="Q35" s="300">
        <v>1642644364</v>
      </c>
      <c r="R35" s="300">
        <v>1044108015</v>
      </c>
      <c r="S35" s="300">
        <v>756506304</v>
      </c>
      <c r="T35" s="310">
        <v>43</v>
      </c>
      <c r="U35" s="310">
        <v>46</v>
      </c>
      <c r="V35" s="310">
        <v>50</v>
      </c>
      <c r="W35" s="310">
        <v>46</v>
      </c>
      <c r="X35" s="310">
        <v>50</v>
      </c>
      <c r="Y35" s="310">
        <v>48</v>
      </c>
      <c r="Z35" s="310">
        <v>49</v>
      </c>
      <c r="AA35" s="310">
        <v>49</v>
      </c>
      <c r="AB35" s="310">
        <v>48</v>
      </c>
      <c r="AC35" s="310">
        <v>47</v>
      </c>
      <c r="AD35" s="310">
        <v>49</v>
      </c>
      <c r="AE35" s="310">
        <v>50</v>
      </c>
      <c r="AF35" s="310">
        <v>53</v>
      </c>
      <c r="AG35" s="310">
        <v>59</v>
      </c>
      <c r="AH35" s="310"/>
      <c r="AI35" s="307" t="s">
        <v>1886</v>
      </c>
      <c r="AJ35">
        <v>1602050211</v>
      </c>
      <c r="AK35">
        <v>1487608709</v>
      </c>
      <c r="AL35">
        <v>640624245</v>
      </c>
      <c r="AM35">
        <v>933389235</v>
      </c>
      <c r="AN35">
        <v>1069560180</v>
      </c>
      <c r="AO35">
        <v>869747475</v>
      </c>
      <c r="AP35">
        <v>1103248028</v>
      </c>
      <c r="AQ35">
        <v>1099373017</v>
      </c>
      <c r="AR35">
        <v>443687844</v>
      </c>
      <c r="AS35">
        <v>555422660</v>
      </c>
      <c r="AT35">
        <v>704972005</v>
      </c>
      <c r="AU35">
        <v>731125471</v>
      </c>
      <c r="AV35">
        <v>460648048</v>
      </c>
      <c r="AW35">
        <v>316994380</v>
      </c>
      <c r="AX35" s="310">
        <v>42</v>
      </c>
      <c r="AY35" s="310">
        <v>48</v>
      </c>
      <c r="AZ35" s="310">
        <v>53</v>
      </c>
      <c r="BA35" s="310">
        <v>46</v>
      </c>
      <c r="BB35" s="310">
        <v>49</v>
      </c>
      <c r="BC35" s="310">
        <v>49</v>
      </c>
      <c r="BD35" s="310">
        <v>48</v>
      </c>
      <c r="BE35" s="310">
        <v>50</v>
      </c>
      <c r="BF35" s="310">
        <v>54</v>
      </c>
      <c r="BG35" s="310">
        <v>54</v>
      </c>
      <c r="BH35" s="310">
        <v>54</v>
      </c>
      <c r="BI35" s="310">
        <v>57</v>
      </c>
      <c r="BJ35" s="310">
        <v>65</v>
      </c>
      <c r="BK35" s="310">
        <v>67</v>
      </c>
      <c r="BL35" s="310"/>
      <c r="BM35" s="307" t="s">
        <v>1886</v>
      </c>
      <c r="BN35">
        <v>294709522</v>
      </c>
      <c r="BO35">
        <v>258996777</v>
      </c>
      <c r="BP35">
        <v>227328772</v>
      </c>
      <c r="BQ35">
        <v>103254031</v>
      </c>
      <c r="BR35">
        <v>168922467</v>
      </c>
      <c r="BS35">
        <v>127331798</v>
      </c>
      <c r="BT35">
        <v>72837646</v>
      </c>
      <c r="BU35">
        <v>433423043</v>
      </c>
      <c r="BV35">
        <v>923230133</v>
      </c>
      <c r="BW35">
        <v>522743048</v>
      </c>
      <c r="BX35">
        <v>676153028</v>
      </c>
      <c r="BY35">
        <v>911518893</v>
      </c>
      <c r="BZ35">
        <v>583459967</v>
      </c>
      <c r="CA35">
        <v>439511924</v>
      </c>
      <c r="CB35" s="310">
        <v>18</v>
      </c>
      <c r="CC35" s="310">
        <v>16</v>
      </c>
      <c r="CD35" s="310">
        <v>18</v>
      </c>
      <c r="CE35" s="310">
        <v>31</v>
      </c>
      <c r="CF35" s="310">
        <v>26</v>
      </c>
      <c r="CG35" s="310">
        <v>26</v>
      </c>
      <c r="CH35" s="310">
        <v>36</v>
      </c>
      <c r="CI35" s="310">
        <v>15</v>
      </c>
      <c r="CJ35" s="310">
        <v>8</v>
      </c>
      <c r="CK35" s="310">
        <v>12</v>
      </c>
      <c r="CL35" s="310">
        <v>14</v>
      </c>
      <c r="CM35" s="310">
        <v>9</v>
      </c>
      <c r="CN35" s="310">
        <v>17</v>
      </c>
      <c r="CO35" s="310">
        <v>23</v>
      </c>
      <c r="CQ35" s="307" t="s">
        <v>1886</v>
      </c>
      <c r="CR35" s="300">
        <v>277292513</v>
      </c>
      <c r="CS35" s="300">
        <v>223005862</v>
      </c>
      <c r="CT35" s="300">
        <v>209133826</v>
      </c>
      <c r="CU35" s="300">
        <v>151648168</v>
      </c>
      <c r="CV35" s="300">
        <v>160658555</v>
      </c>
      <c r="CW35" s="300">
        <v>88090102</v>
      </c>
      <c r="CX35" s="300">
        <v>202313397</v>
      </c>
      <c r="CY35" s="300">
        <v>444279222</v>
      </c>
      <c r="CZ35" s="300">
        <v>3027724113</v>
      </c>
      <c r="DA35" s="300">
        <v>3954214991</v>
      </c>
      <c r="DB35" s="300">
        <v>5012212845</v>
      </c>
      <c r="DC35" s="300">
        <v>3699820228</v>
      </c>
      <c r="DD35" s="300">
        <v>6609823614</v>
      </c>
      <c r="DE35" s="300">
        <v>5683092552</v>
      </c>
      <c r="DF35" s="310">
        <v>66</v>
      </c>
      <c r="DG35" s="310">
        <v>72</v>
      </c>
      <c r="DH35" s="310">
        <v>73</v>
      </c>
      <c r="DI35" s="310">
        <v>78</v>
      </c>
      <c r="DJ35" s="310">
        <v>78</v>
      </c>
      <c r="DK35" s="310">
        <v>85</v>
      </c>
      <c r="DL35" s="310">
        <v>76</v>
      </c>
      <c r="DM35" s="310">
        <v>67</v>
      </c>
      <c r="DN35" s="310">
        <v>37</v>
      </c>
      <c r="DO35" s="310">
        <v>33</v>
      </c>
      <c r="DP35" s="310">
        <v>28</v>
      </c>
      <c r="DQ35" s="310">
        <v>36</v>
      </c>
      <c r="DR35" s="310">
        <v>26</v>
      </c>
      <c r="DS35" s="310">
        <v>31</v>
      </c>
      <c r="DU35" s="307" t="s">
        <v>1886</v>
      </c>
      <c r="DV35" s="300">
        <v>2174052246</v>
      </c>
      <c r="DW35" s="300">
        <v>1969611348</v>
      </c>
      <c r="DX35" s="300">
        <v>1077086843</v>
      </c>
      <c r="DY35" s="300">
        <v>1188291434</v>
      </c>
      <c r="DZ35" s="300">
        <v>1399141202</v>
      </c>
      <c r="EA35" s="300">
        <v>1085169375</v>
      </c>
      <c r="EB35" s="300">
        <v>1378399071</v>
      </c>
      <c r="EC35" s="300">
        <v>1977075282</v>
      </c>
      <c r="ED35" s="300">
        <v>4394642090</v>
      </c>
      <c r="EE35" s="300">
        <v>5032380699</v>
      </c>
      <c r="EF35" s="300">
        <v>6393337878</v>
      </c>
      <c r="EG35" s="300">
        <v>5342464592</v>
      </c>
      <c r="EH35" s="300">
        <v>7653931629</v>
      </c>
      <c r="EI35" s="300">
        <v>6439598856</v>
      </c>
      <c r="EJ35" s="310">
        <v>57</v>
      </c>
      <c r="EK35" s="310">
        <v>60</v>
      </c>
      <c r="EL35" s="310">
        <v>65</v>
      </c>
      <c r="EM35" s="310">
        <v>64</v>
      </c>
      <c r="EN35" s="310">
        <v>65</v>
      </c>
      <c r="EO35" s="310">
        <v>61</v>
      </c>
      <c r="EP35" s="310">
        <v>62</v>
      </c>
      <c r="EQ35" s="310">
        <v>59</v>
      </c>
      <c r="ER35" s="310">
        <v>44</v>
      </c>
      <c r="ES35" s="310">
        <v>36</v>
      </c>
      <c r="ET35" s="310">
        <v>37</v>
      </c>
      <c r="EU35" s="310">
        <v>46</v>
      </c>
      <c r="EV35" s="310">
        <v>37</v>
      </c>
      <c r="EW35" s="310">
        <v>43</v>
      </c>
    </row>
    <row r="36" spans="1:153" x14ac:dyDescent="0.25">
      <c r="A36" s="285" t="s">
        <v>2172</v>
      </c>
      <c r="B36" s="285" t="s">
        <v>1944</v>
      </c>
      <c r="C36" s="285" t="s">
        <v>2173</v>
      </c>
      <c r="E36" s="307" t="str">
        <f t="shared" si="0"/>
        <v>كوريا الشمالية North Korea</v>
      </c>
      <c r="F36" s="300">
        <v>33388535</v>
      </c>
      <c r="G36" s="300">
        <v>4464744</v>
      </c>
      <c r="H36" s="300">
        <v>18595573</v>
      </c>
      <c r="I36" s="300">
        <v>8621965</v>
      </c>
      <c r="J36" s="300">
        <v>21960970</v>
      </c>
      <c r="K36" s="300">
        <v>7808494</v>
      </c>
      <c r="L36" s="300">
        <v>2627692</v>
      </c>
      <c r="M36" s="300">
        <v>931733</v>
      </c>
      <c r="N36" s="300">
        <v>414806</v>
      </c>
      <c r="O36" s="300">
        <v>508293</v>
      </c>
      <c r="P36" s="300">
        <v>9416</v>
      </c>
      <c r="Q36" s="300"/>
      <c r="R36" s="300"/>
      <c r="S36" s="300"/>
      <c r="T36" s="310">
        <v>92</v>
      </c>
      <c r="U36" s="310">
        <v>133</v>
      </c>
      <c r="V36" s="310">
        <v>109</v>
      </c>
      <c r="W36" s="310">
        <v>128</v>
      </c>
      <c r="X36" s="310">
        <v>107</v>
      </c>
      <c r="Y36" s="310">
        <v>127</v>
      </c>
      <c r="Z36" s="310">
        <v>143</v>
      </c>
      <c r="AA36" s="310">
        <v>158</v>
      </c>
      <c r="AB36" s="310">
        <v>165</v>
      </c>
      <c r="AC36" s="310">
        <v>161</v>
      </c>
      <c r="AD36" s="310">
        <v>183</v>
      </c>
      <c r="AE36" s="310" t="s">
        <v>11</v>
      </c>
      <c r="AF36" s="310" t="s">
        <v>11</v>
      </c>
      <c r="AG36" s="310" t="s">
        <v>11</v>
      </c>
      <c r="AH36" s="310"/>
      <c r="AI36" s="307" t="s">
        <v>2174</v>
      </c>
      <c r="AJ36">
        <v>31698324</v>
      </c>
      <c r="AK36">
        <v>4059955</v>
      </c>
      <c r="AL36">
        <v>9442208</v>
      </c>
      <c r="AM36">
        <v>8530289</v>
      </c>
      <c r="AN36">
        <v>11823522</v>
      </c>
      <c r="AO36">
        <v>5328267</v>
      </c>
      <c r="AP36">
        <v>139730</v>
      </c>
      <c r="AQ36">
        <v>863502</v>
      </c>
      <c r="AR36">
        <v>381737</v>
      </c>
      <c r="AS36">
        <v>505559</v>
      </c>
      <c r="AX36" s="310">
        <v>89</v>
      </c>
      <c r="AY36" s="310">
        <v>129</v>
      </c>
      <c r="AZ36" s="310">
        <v>113</v>
      </c>
      <c r="BA36" s="310">
        <v>121</v>
      </c>
      <c r="BB36" s="310">
        <v>115</v>
      </c>
      <c r="BC36" s="310">
        <v>128</v>
      </c>
      <c r="BD36" s="310">
        <v>171</v>
      </c>
      <c r="BE36" s="310">
        <v>154</v>
      </c>
      <c r="BF36" s="310">
        <v>163</v>
      </c>
      <c r="BG36" s="310">
        <v>159</v>
      </c>
      <c r="BH36" s="310" t="s">
        <v>11</v>
      </c>
      <c r="BI36" s="310" t="s">
        <v>11</v>
      </c>
      <c r="BJ36" s="310" t="s">
        <v>11</v>
      </c>
      <c r="BK36" s="310" t="s">
        <v>11</v>
      </c>
      <c r="BL36" s="310"/>
      <c r="BM36" s="307" t="s">
        <v>2174</v>
      </c>
      <c r="BN36">
        <v>1690211</v>
      </c>
      <c r="BO36">
        <v>404789</v>
      </c>
      <c r="BP36">
        <v>9153365</v>
      </c>
      <c r="BQ36">
        <v>91676</v>
      </c>
      <c r="BR36">
        <v>10137448</v>
      </c>
      <c r="BS36">
        <v>2480227</v>
      </c>
      <c r="BT36">
        <v>2487962</v>
      </c>
      <c r="BU36">
        <v>68231</v>
      </c>
      <c r="BV36">
        <v>33069</v>
      </c>
      <c r="BW36">
        <v>2734</v>
      </c>
      <c r="BX36">
        <v>9416</v>
      </c>
      <c r="CB36" s="310">
        <v>90</v>
      </c>
      <c r="CC36" s="310">
        <v>109</v>
      </c>
      <c r="CD36" s="310">
        <v>67</v>
      </c>
      <c r="CE36" s="310">
        <v>129</v>
      </c>
      <c r="CF36" s="310">
        <v>71</v>
      </c>
      <c r="CG36" s="310">
        <v>81</v>
      </c>
      <c r="CH36" s="310">
        <v>89</v>
      </c>
      <c r="CI36" s="310">
        <v>140</v>
      </c>
      <c r="CJ36" s="310">
        <v>148</v>
      </c>
      <c r="CK36" s="310">
        <v>143</v>
      </c>
      <c r="CL36" s="310">
        <v>143</v>
      </c>
      <c r="CM36" s="310" t="s">
        <v>11</v>
      </c>
      <c r="CN36" s="310" t="s">
        <v>11</v>
      </c>
      <c r="CO36" s="310" t="s">
        <v>11</v>
      </c>
      <c r="CQ36" s="307" t="s">
        <v>2174</v>
      </c>
      <c r="CR36" s="300">
        <v>154360863</v>
      </c>
      <c r="CS36" s="300">
        <v>97472067</v>
      </c>
      <c r="CT36" s="300">
        <v>50709606</v>
      </c>
      <c r="CU36" s="300">
        <v>28380659</v>
      </c>
      <c r="CV36" s="300">
        <v>93389801</v>
      </c>
      <c r="CW36" s="300">
        <v>28549979</v>
      </c>
      <c r="CX36" s="300">
        <v>41720661</v>
      </c>
      <c r="CY36" s="300">
        <v>28662670</v>
      </c>
      <c r="CZ36" s="300">
        <v>4617611</v>
      </c>
      <c r="DA36" s="300"/>
      <c r="DB36" s="300"/>
      <c r="DC36" s="300"/>
      <c r="DD36" s="300">
        <v>3556469</v>
      </c>
      <c r="DE36" s="300"/>
      <c r="DF36" s="310">
        <v>76</v>
      </c>
      <c r="DG36" s="310">
        <v>79</v>
      </c>
      <c r="DH36" s="310">
        <v>91</v>
      </c>
      <c r="DI36" s="310">
        <v>98</v>
      </c>
      <c r="DJ36" s="310">
        <v>85</v>
      </c>
      <c r="DK36" s="310">
        <v>96</v>
      </c>
      <c r="DL36" s="310">
        <v>91</v>
      </c>
      <c r="DM36" s="310">
        <v>101</v>
      </c>
      <c r="DN36" s="310">
        <v>129</v>
      </c>
      <c r="DO36" s="310" t="s">
        <v>11</v>
      </c>
      <c r="DP36" s="310" t="s">
        <v>11</v>
      </c>
      <c r="DQ36" s="310" t="s">
        <v>11</v>
      </c>
      <c r="DR36" s="310">
        <v>139</v>
      </c>
      <c r="DS36" s="310" t="s">
        <v>11</v>
      </c>
      <c r="DU36" s="307" t="s">
        <v>2174</v>
      </c>
      <c r="DV36" s="300">
        <v>187749398</v>
      </c>
      <c r="DW36" s="300">
        <v>101936811</v>
      </c>
      <c r="DX36" s="300">
        <v>69305179</v>
      </c>
      <c r="DY36" s="300">
        <v>37002624</v>
      </c>
      <c r="DZ36" s="300">
        <v>115350771</v>
      </c>
      <c r="EA36" s="300">
        <v>36358473</v>
      </c>
      <c r="EB36" s="300">
        <v>44348353</v>
      </c>
      <c r="EC36" s="300">
        <v>29594403</v>
      </c>
      <c r="ED36" s="300">
        <v>5032417</v>
      </c>
      <c r="EE36" s="300">
        <v>508293</v>
      </c>
      <c r="EF36" s="300">
        <v>9416</v>
      </c>
      <c r="EG36" s="300">
        <v>0</v>
      </c>
      <c r="EH36" s="300">
        <v>3556469</v>
      </c>
      <c r="EI36" s="300">
        <v>0</v>
      </c>
      <c r="EJ36" s="310">
        <v>88</v>
      </c>
      <c r="EK36" s="310">
        <v>99</v>
      </c>
      <c r="EL36" s="310">
        <v>109</v>
      </c>
      <c r="EM36" s="310">
        <v>118</v>
      </c>
      <c r="EN36" s="310">
        <v>100</v>
      </c>
      <c r="EO36" s="310">
        <v>117</v>
      </c>
      <c r="EP36" s="310">
        <v>119</v>
      </c>
      <c r="EQ36" s="310">
        <v>129</v>
      </c>
      <c r="ER36" s="310">
        <v>154</v>
      </c>
      <c r="ES36" s="310">
        <v>184</v>
      </c>
      <c r="ET36" s="310">
        <v>219</v>
      </c>
      <c r="EU36" s="310">
        <v>230</v>
      </c>
      <c r="EV36" s="310">
        <v>164</v>
      </c>
      <c r="EW36" s="310">
        <v>241</v>
      </c>
    </row>
    <row r="37" spans="1:153" x14ac:dyDescent="0.25">
      <c r="A37" s="285" t="s">
        <v>2175</v>
      </c>
      <c r="B37" s="285" t="s">
        <v>38</v>
      </c>
      <c r="C37" s="285" t="s">
        <v>1309</v>
      </c>
      <c r="E37" s="307" t="str">
        <f t="shared" si="0"/>
        <v>كوريا الجنوبية South Korea</v>
      </c>
      <c r="F37" s="300">
        <v>137391878487</v>
      </c>
      <c r="G37" s="300">
        <v>133585016657</v>
      </c>
      <c r="H37" s="300">
        <v>131750081966</v>
      </c>
      <c r="I37" s="300">
        <v>123557035145</v>
      </c>
      <c r="J37" s="300">
        <v>66099106794</v>
      </c>
      <c r="K37" s="300">
        <v>57432484570</v>
      </c>
      <c r="L37" s="300">
        <v>74026910780</v>
      </c>
      <c r="M37" s="300">
        <v>97592176520</v>
      </c>
      <c r="N37" s="300">
        <v>78155019136</v>
      </c>
      <c r="O37" s="300">
        <v>54379116043</v>
      </c>
      <c r="P37" s="300">
        <v>87342182830</v>
      </c>
      <c r="Q37" s="300">
        <v>142159189086</v>
      </c>
      <c r="R37" s="300">
        <v>107208021911</v>
      </c>
      <c r="S37" s="300">
        <v>107429898580</v>
      </c>
      <c r="T37" s="310">
        <v>4</v>
      </c>
      <c r="U37" s="310">
        <v>4</v>
      </c>
      <c r="V37" s="310">
        <v>4</v>
      </c>
      <c r="W37" s="310">
        <v>4</v>
      </c>
      <c r="X37" s="310">
        <v>5</v>
      </c>
      <c r="Y37" s="310">
        <v>5</v>
      </c>
      <c r="Z37" s="310">
        <v>3</v>
      </c>
      <c r="AA37" s="310">
        <v>4</v>
      </c>
      <c r="AB37" s="310">
        <v>4</v>
      </c>
      <c r="AC37" s="310">
        <v>4</v>
      </c>
      <c r="AD37" s="310">
        <v>4</v>
      </c>
      <c r="AE37" s="310">
        <v>4</v>
      </c>
      <c r="AF37" s="310">
        <v>4</v>
      </c>
      <c r="AG37" s="310">
        <v>2</v>
      </c>
      <c r="AH37" s="310"/>
      <c r="AI37" s="307" t="s">
        <v>1857</v>
      </c>
      <c r="AJ37">
        <v>137352671092</v>
      </c>
      <c r="AK37">
        <v>133539670739</v>
      </c>
      <c r="AL37">
        <v>131712196705</v>
      </c>
      <c r="AM37">
        <v>123480892510</v>
      </c>
      <c r="AN37">
        <v>65955403677</v>
      </c>
      <c r="AO37">
        <v>57325637982</v>
      </c>
      <c r="AP37">
        <v>73935109220</v>
      </c>
      <c r="AQ37">
        <v>97492142254</v>
      </c>
      <c r="AR37">
        <v>78095038293</v>
      </c>
      <c r="AS37">
        <v>54304801730</v>
      </c>
      <c r="AT37">
        <v>87287721909</v>
      </c>
      <c r="AU37">
        <v>142098510715</v>
      </c>
      <c r="AV37">
        <v>106965439301</v>
      </c>
      <c r="AW37">
        <v>107375923981</v>
      </c>
      <c r="AX37" s="310">
        <v>4</v>
      </c>
      <c r="AY37" s="310">
        <v>4</v>
      </c>
      <c r="AZ37" s="310">
        <v>4</v>
      </c>
      <c r="BA37" s="310">
        <v>4</v>
      </c>
      <c r="BB37" s="310">
        <v>5</v>
      </c>
      <c r="BC37" s="310">
        <v>5</v>
      </c>
      <c r="BD37" s="310">
        <v>3</v>
      </c>
      <c r="BE37" s="310">
        <v>4</v>
      </c>
      <c r="BF37" s="310">
        <v>4</v>
      </c>
      <c r="BG37" s="310">
        <v>4</v>
      </c>
      <c r="BH37" s="310">
        <v>4</v>
      </c>
      <c r="BI37" s="310">
        <v>4</v>
      </c>
      <c r="BJ37" s="310">
        <v>4</v>
      </c>
      <c r="BK37" s="310">
        <v>2</v>
      </c>
      <c r="BL37" s="310"/>
      <c r="BM37" s="307" t="s">
        <v>1857</v>
      </c>
      <c r="BN37">
        <v>39207395</v>
      </c>
      <c r="BO37">
        <v>45345918</v>
      </c>
      <c r="BP37">
        <v>37885261</v>
      </c>
      <c r="BQ37">
        <v>76142635</v>
      </c>
      <c r="BR37">
        <v>143703117</v>
      </c>
      <c r="BS37">
        <v>106846588</v>
      </c>
      <c r="BT37">
        <v>91801560</v>
      </c>
      <c r="BU37">
        <v>100034266</v>
      </c>
      <c r="BV37">
        <v>59980843</v>
      </c>
      <c r="BW37">
        <v>74314313</v>
      </c>
      <c r="BX37">
        <v>54460921</v>
      </c>
      <c r="BY37">
        <v>60678371</v>
      </c>
      <c r="BZ37">
        <v>242582610</v>
      </c>
      <c r="CA37">
        <v>53974599</v>
      </c>
      <c r="CB37" s="310">
        <v>43</v>
      </c>
      <c r="CC37" s="310">
        <v>40</v>
      </c>
      <c r="CD37" s="310">
        <v>50</v>
      </c>
      <c r="CE37" s="310">
        <v>37</v>
      </c>
      <c r="CF37" s="310">
        <v>28</v>
      </c>
      <c r="CG37" s="310">
        <v>27</v>
      </c>
      <c r="CH37" s="310">
        <v>34</v>
      </c>
      <c r="CI37" s="310">
        <v>30</v>
      </c>
      <c r="CJ37" s="310">
        <v>40</v>
      </c>
      <c r="CK37" s="310">
        <v>35</v>
      </c>
      <c r="CL37" s="310">
        <v>38</v>
      </c>
      <c r="CM37" s="310">
        <v>39</v>
      </c>
      <c r="CN37" s="310">
        <v>26</v>
      </c>
      <c r="CO37" s="310">
        <v>42</v>
      </c>
      <c r="CQ37" s="307" t="s">
        <v>1857</v>
      </c>
      <c r="CR37" s="300">
        <v>29075665356</v>
      </c>
      <c r="CS37" s="300">
        <v>35467026666</v>
      </c>
      <c r="CT37" s="300">
        <v>36017849483</v>
      </c>
      <c r="CU37" s="300">
        <v>32336134716</v>
      </c>
      <c r="CV37" s="300">
        <v>37250640608</v>
      </c>
      <c r="CW37" s="300">
        <v>23327730718</v>
      </c>
      <c r="CX37" s="300">
        <v>19737891416</v>
      </c>
      <c r="CY37" s="300">
        <v>16195313653</v>
      </c>
      <c r="CZ37" s="300">
        <v>15504762914</v>
      </c>
      <c r="DA37" s="300">
        <v>14724622539</v>
      </c>
      <c r="DB37" s="300">
        <v>12898788887</v>
      </c>
      <c r="DC37" s="300">
        <v>19767343380</v>
      </c>
      <c r="DD37" s="300">
        <v>22618911940</v>
      </c>
      <c r="DE37" s="300">
        <v>22840401340</v>
      </c>
      <c r="DF37" s="310">
        <v>5</v>
      </c>
      <c r="DG37" s="310">
        <v>5</v>
      </c>
      <c r="DH37" s="310">
        <v>4</v>
      </c>
      <c r="DI37" s="310">
        <v>5</v>
      </c>
      <c r="DJ37" s="310">
        <v>5</v>
      </c>
      <c r="DK37" s="310">
        <v>6</v>
      </c>
      <c r="DL37" s="310">
        <v>8</v>
      </c>
      <c r="DM37" s="310">
        <v>8</v>
      </c>
      <c r="DN37" s="310">
        <v>9</v>
      </c>
      <c r="DO37" s="310">
        <v>9</v>
      </c>
      <c r="DP37" s="310">
        <v>11</v>
      </c>
      <c r="DQ37" s="310">
        <v>8</v>
      </c>
      <c r="DR37" s="310">
        <v>8</v>
      </c>
      <c r="DS37" s="310">
        <v>10</v>
      </c>
      <c r="DU37" s="307" t="s">
        <v>1857</v>
      </c>
      <c r="DV37" s="300">
        <v>166467543843</v>
      </c>
      <c r="DW37" s="300">
        <v>169052043323</v>
      </c>
      <c r="DX37" s="300">
        <v>167767931449</v>
      </c>
      <c r="DY37" s="300">
        <v>155893169861</v>
      </c>
      <c r="DZ37" s="300">
        <v>103349747402</v>
      </c>
      <c r="EA37" s="300">
        <v>80760215288</v>
      </c>
      <c r="EB37" s="300">
        <v>93764802196</v>
      </c>
      <c r="EC37" s="300">
        <v>113787490173</v>
      </c>
      <c r="ED37" s="300">
        <v>93659782050</v>
      </c>
      <c r="EE37" s="300">
        <v>69103738582</v>
      </c>
      <c r="EF37" s="300">
        <v>100240971717</v>
      </c>
      <c r="EG37" s="300">
        <v>161926532466</v>
      </c>
      <c r="EH37" s="300">
        <v>129826933851</v>
      </c>
      <c r="EI37" s="300">
        <v>130270299920</v>
      </c>
      <c r="EJ37" s="310">
        <v>4</v>
      </c>
      <c r="EK37" s="310">
        <v>4</v>
      </c>
      <c r="EL37" s="310">
        <v>4</v>
      </c>
      <c r="EM37" s="310">
        <v>4</v>
      </c>
      <c r="EN37" s="310">
        <v>4</v>
      </c>
      <c r="EO37" s="310">
        <v>5</v>
      </c>
      <c r="EP37" s="310">
        <v>5</v>
      </c>
      <c r="EQ37" s="310">
        <v>5</v>
      </c>
      <c r="ER37" s="310">
        <v>5</v>
      </c>
      <c r="ES37" s="310">
        <v>6</v>
      </c>
      <c r="ET37" s="310">
        <v>6</v>
      </c>
      <c r="EU37" s="310">
        <v>4</v>
      </c>
      <c r="EV37" s="310">
        <v>4</v>
      </c>
      <c r="EW37" s="310">
        <v>5</v>
      </c>
    </row>
    <row r="38" spans="1:153" x14ac:dyDescent="0.25">
      <c r="A38" s="285" t="s">
        <v>2176</v>
      </c>
      <c r="B38" s="285" t="s">
        <v>37</v>
      </c>
      <c r="C38" s="285" t="s">
        <v>1322</v>
      </c>
      <c r="E38" s="307" t="str">
        <f t="shared" si="0"/>
        <v>اليابان Japan</v>
      </c>
      <c r="F38" s="300">
        <v>180828030890</v>
      </c>
      <c r="G38" s="300">
        <v>192201479929</v>
      </c>
      <c r="H38" s="300">
        <v>179825355732</v>
      </c>
      <c r="I38" s="300">
        <v>156821228290</v>
      </c>
      <c r="J38" s="300">
        <v>80682659035</v>
      </c>
      <c r="K38" s="300">
        <v>72342363619</v>
      </c>
      <c r="L38" s="300">
        <v>100382168817</v>
      </c>
      <c r="M38" s="300">
        <v>123645812997</v>
      </c>
      <c r="N38" s="300">
        <v>100365056942</v>
      </c>
      <c r="O38" s="300">
        <v>62307422043</v>
      </c>
      <c r="P38" s="300">
        <v>102598276320</v>
      </c>
      <c r="Q38" s="300">
        <v>152890140568</v>
      </c>
      <c r="R38" s="300">
        <v>121831325276</v>
      </c>
      <c r="S38" s="300">
        <v>106323208821</v>
      </c>
      <c r="T38" s="310">
        <v>2</v>
      </c>
      <c r="U38" s="310">
        <v>2</v>
      </c>
      <c r="V38" s="310">
        <v>3</v>
      </c>
      <c r="W38" s="310">
        <v>3</v>
      </c>
      <c r="X38" s="310">
        <v>2</v>
      </c>
      <c r="Y38" s="310">
        <v>2</v>
      </c>
      <c r="Z38" s="310">
        <v>1</v>
      </c>
      <c r="AA38" s="310">
        <v>2</v>
      </c>
      <c r="AB38" s="310">
        <v>3</v>
      </c>
      <c r="AC38" s="310">
        <v>2</v>
      </c>
      <c r="AD38" s="310">
        <v>2</v>
      </c>
      <c r="AE38" s="310">
        <v>3</v>
      </c>
      <c r="AF38" s="310">
        <v>2</v>
      </c>
      <c r="AG38" s="310">
        <v>3</v>
      </c>
      <c r="AH38" s="310"/>
      <c r="AI38" s="307" t="s">
        <v>1744</v>
      </c>
      <c r="AJ38">
        <v>180734109595</v>
      </c>
      <c r="AK38">
        <v>192133226132</v>
      </c>
      <c r="AL38">
        <v>179726732277</v>
      </c>
      <c r="AM38">
        <v>156742452564</v>
      </c>
      <c r="AN38">
        <v>80594771033</v>
      </c>
      <c r="AO38">
        <v>72288280892</v>
      </c>
      <c r="AP38">
        <v>100245416198</v>
      </c>
      <c r="AQ38">
        <v>123561746310</v>
      </c>
      <c r="AR38">
        <v>100300190448</v>
      </c>
      <c r="AS38">
        <v>62112788679</v>
      </c>
      <c r="AT38">
        <v>102509602491</v>
      </c>
      <c r="AU38">
        <v>152737899118</v>
      </c>
      <c r="AV38">
        <v>121727074793</v>
      </c>
      <c r="AW38">
        <v>106219274411</v>
      </c>
      <c r="AX38" s="310">
        <v>2</v>
      </c>
      <c r="AY38" s="310">
        <v>2</v>
      </c>
      <c r="AZ38" s="310">
        <v>3</v>
      </c>
      <c r="BA38" s="310">
        <v>3</v>
      </c>
      <c r="BB38" s="310">
        <v>2</v>
      </c>
      <c r="BC38" s="310">
        <v>2</v>
      </c>
      <c r="BD38" s="310">
        <v>1</v>
      </c>
      <c r="BE38" s="310">
        <v>2</v>
      </c>
      <c r="BF38" s="310">
        <v>2</v>
      </c>
      <c r="BG38" s="310">
        <v>2</v>
      </c>
      <c r="BH38" s="310">
        <v>2</v>
      </c>
      <c r="BI38" s="310">
        <v>3</v>
      </c>
      <c r="BJ38" s="310">
        <v>2</v>
      </c>
      <c r="BK38" s="310">
        <v>3</v>
      </c>
      <c r="BL38" s="310"/>
      <c r="BM38" s="307" t="s">
        <v>1744</v>
      </c>
      <c r="BN38">
        <v>93921295</v>
      </c>
      <c r="BO38">
        <v>68253797</v>
      </c>
      <c r="BP38">
        <v>98623455</v>
      </c>
      <c r="BQ38">
        <v>78775726</v>
      </c>
      <c r="BR38">
        <v>87888002</v>
      </c>
      <c r="BS38">
        <v>54082727</v>
      </c>
      <c r="BT38">
        <v>136752619</v>
      </c>
      <c r="BU38">
        <v>84066687</v>
      </c>
      <c r="BV38">
        <v>64866494</v>
      </c>
      <c r="BW38">
        <v>194633364</v>
      </c>
      <c r="BX38">
        <v>88673829</v>
      </c>
      <c r="BY38">
        <v>152241450</v>
      </c>
      <c r="BZ38">
        <v>104250483</v>
      </c>
      <c r="CA38">
        <v>103934410</v>
      </c>
      <c r="CB38" s="310">
        <v>30</v>
      </c>
      <c r="CC38" s="310">
        <v>31</v>
      </c>
      <c r="CD38" s="310">
        <v>26</v>
      </c>
      <c r="CE38" s="310">
        <v>36</v>
      </c>
      <c r="CF38" s="310">
        <v>33</v>
      </c>
      <c r="CG38" s="310">
        <v>37</v>
      </c>
      <c r="CH38" s="310">
        <v>26</v>
      </c>
      <c r="CI38" s="310">
        <v>33</v>
      </c>
      <c r="CJ38" s="310">
        <v>38</v>
      </c>
      <c r="CK38" s="310">
        <v>19</v>
      </c>
      <c r="CL38" s="310">
        <v>31</v>
      </c>
      <c r="CM38" s="310">
        <v>30</v>
      </c>
      <c r="CN38" s="310">
        <v>32</v>
      </c>
      <c r="CO38" s="310">
        <v>34</v>
      </c>
      <c r="CQ38" s="307" t="s">
        <v>1744</v>
      </c>
      <c r="CR38" s="300">
        <v>31064897876</v>
      </c>
      <c r="CS38" s="300">
        <v>38988506822</v>
      </c>
      <c r="CT38" s="300">
        <v>35153452131</v>
      </c>
      <c r="CU38" s="300">
        <v>37306115946</v>
      </c>
      <c r="CV38" s="300">
        <v>37286013756</v>
      </c>
      <c r="CW38" s="300">
        <v>27820758728</v>
      </c>
      <c r="CX38" s="300">
        <v>20568996431</v>
      </c>
      <c r="CY38" s="300">
        <v>20589631256</v>
      </c>
      <c r="CZ38" s="300">
        <v>25366865634</v>
      </c>
      <c r="DA38" s="300">
        <v>21766728190</v>
      </c>
      <c r="DB38" s="300">
        <v>22732339032</v>
      </c>
      <c r="DC38" s="300">
        <v>25195243493</v>
      </c>
      <c r="DD38" s="300">
        <v>30693438708</v>
      </c>
      <c r="DE38" s="300">
        <v>31835051432</v>
      </c>
      <c r="DF38" s="310">
        <v>4</v>
      </c>
      <c r="DG38" s="310">
        <v>4</v>
      </c>
      <c r="DH38" s="310">
        <v>5</v>
      </c>
      <c r="DI38" s="310">
        <v>4</v>
      </c>
      <c r="DJ38" s="310">
        <v>4</v>
      </c>
      <c r="DK38" s="310">
        <v>5</v>
      </c>
      <c r="DL38" s="310">
        <v>6</v>
      </c>
      <c r="DM38" s="310">
        <v>6</v>
      </c>
      <c r="DN38" s="310">
        <v>5</v>
      </c>
      <c r="DO38" s="310">
        <v>6</v>
      </c>
      <c r="DP38" s="310">
        <v>6</v>
      </c>
      <c r="DQ38" s="310">
        <v>6</v>
      </c>
      <c r="DR38" s="310">
        <v>6</v>
      </c>
      <c r="DS38" s="310">
        <v>6</v>
      </c>
      <c r="DU38" s="307" t="s">
        <v>1744</v>
      </c>
      <c r="DV38" s="300">
        <v>211892928766</v>
      </c>
      <c r="DW38" s="300">
        <v>231189986751</v>
      </c>
      <c r="DX38" s="300">
        <v>214978807863</v>
      </c>
      <c r="DY38" s="300">
        <v>194127344236</v>
      </c>
      <c r="DZ38" s="300">
        <v>117968672791</v>
      </c>
      <c r="EA38" s="300">
        <v>100163122347</v>
      </c>
      <c r="EB38" s="300">
        <v>120951165248</v>
      </c>
      <c r="EC38" s="300">
        <v>144235444253</v>
      </c>
      <c r="ED38" s="300">
        <v>125731922576</v>
      </c>
      <c r="EE38" s="300">
        <v>84074150233</v>
      </c>
      <c r="EF38" s="300">
        <v>125330615352</v>
      </c>
      <c r="EG38" s="300">
        <v>178085384061</v>
      </c>
      <c r="EH38" s="300">
        <v>152524763984</v>
      </c>
      <c r="EI38" s="300">
        <v>138158260253</v>
      </c>
      <c r="EJ38" s="310">
        <v>3</v>
      </c>
      <c r="EK38" s="310">
        <v>3</v>
      </c>
      <c r="EL38" s="310">
        <v>3</v>
      </c>
      <c r="EM38" s="310">
        <v>3</v>
      </c>
      <c r="EN38" s="310">
        <v>3</v>
      </c>
      <c r="EO38" s="310">
        <v>3</v>
      </c>
      <c r="EP38" s="310">
        <v>3</v>
      </c>
      <c r="EQ38" s="310">
        <v>3</v>
      </c>
      <c r="ER38" s="310">
        <v>2</v>
      </c>
      <c r="ES38" s="310">
        <v>4</v>
      </c>
      <c r="ET38" s="310">
        <v>3</v>
      </c>
      <c r="EU38" s="310">
        <v>3</v>
      </c>
      <c r="EV38" s="310">
        <v>3</v>
      </c>
      <c r="EW38" s="310">
        <v>3</v>
      </c>
    </row>
    <row r="39" spans="1:153" x14ac:dyDescent="0.25">
      <c r="A39" s="285" t="s">
        <v>2177</v>
      </c>
      <c r="B39" s="285" t="s">
        <v>2178</v>
      </c>
      <c r="C39" s="285" t="s">
        <v>2179</v>
      </c>
      <c r="E39" s="307" t="str">
        <f t="shared" si="0"/>
        <v>أوكيناوا (سابقا) Okinawa (Previously)</v>
      </c>
      <c r="F39" s="300"/>
      <c r="G39" s="300"/>
      <c r="H39" s="300"/>
      <c r="I39" s="300"/>
      <c r="J39" s="300"/>
      <c r="K39" s="300"/>
      <c r="L39" s="300"/>
      <c r="M39" s="300"/>
      <c r="N39" s="300"/>
      <c r="O39" s="300"/>
      <c r="P39" s="300"/>
      <c r="Q39" s="300"/>
      <c r="R39" s="300"/>
      <c r="S39" s="300"/>
      <c r="T39" s="310" t="s">
        <v>11</v>
      </c>
      <c r="U39" s="310" t="s">
        <v>11</v>
      </c>
      <c r="V39" s="310" t="s">
        <v>11</v>
      </c>
      <c r="W39" s="310" t="s">
        <v>11</v>
      </c>
      <c r="X39" s="310" t="s">
        <v>11</v>
      </c>
      <c r="Y39" s="310" t="s">
        <v>11</v>
      </c>
      <c r="Z39" s="310" t="s">
        <v>11</v>
      </c>
      <c r="AA39" s="310" t="s">
        <v>11</v>
      </c>
      <c r="AB39" s="310" t="s">
        <v>11</v>
      </c>
      <c r="AC39" s="310" t="s">
        <v>11</v>
      </c>
      <c r="AD39" s="310" t="s">
        <v>11</v>
      </c>
      <c r="AE39" s="310" t="s">
        <v>11</v>
      </c>
      <c r="AF39" s="310" t="s">
        <v>11</v>
      </c>
      <c r="AG39" s="310" t="s">
        <v>11</v>
      </c>
      <c r="AH39" s="310"/>
      <c r="AI39" s="307" t="s">
        <v>2180</v>
      </c>
      <c r="AX39" s="310" t="s">
        <v>11</v>
      </c>
      <c r="AY39" s="310" t="s">
        <v>11</v>
      </c>
      <c r="AZ39" s="310" t="s">
        <v>11</v>
      </c>
      <c r="BA39" s="310" t="s">
        <v>11</v>
      </c>
      <c r="BB39" s="310" t="s">
        <v>11</v>
      </c>
      <c r="BC39" s="310" t="s">
        <v>11</v>
      </c>
      <c r="BD39" s="310" t="s">
        <v>11</v>
      </c>
      <c r="BE39" s="310" t="s">
        <v>11</v>
      </c>
      <c r="BF39" s="310" t="s">
        <v>11</v>
      </c>
      <c r="BG39" s="310" t="s">
        <v>11</v>
      </c>
      <c r="BH39" s="310" t="s">
        <v>11</v>
      </c>
      <c r="BI39" s="310" t="s">
        <v>11</v>
      </c>
      <c r="BJ39" s="310" t="s">
        <v>11</v>
      </c>
      <c r="BK39" s="310" t="s">
        <v>11</v>
      </c>
      <c r="BL39" s="310"/>
      <c r="BM39" s="307" t="s">
        <v>2180</v>
      </c>
      <c r="CB39" s="310" t="s">
        <v>11</v>
      </c>
      <c r="CC39" s="310" t="s">
        <v>11</v>
      </c>
      <c r="CD39" s="310" t="s">
        <v>11</v>
      </c>
      <c r="CE39" s="310" t="s">
        <v>11</v>
      </c>
      <c r="CF39" s="310" t="s">
        <v>11</v>
      </c>
      <c r="CG39" s="310" t="s">
        <v>11</v>
      </c>
      <c r="CH39" s="310" t="s">
        <v>11</v>
      </c>
      <c r="CI39" s="310" t="s">
        <v>11</v>
      </c>
      <c r="CJ39" s="310" t="s">
        <v>11</v>
      </c>
      <c r="CK39" s="310" t="s">
        <v>11</v>
      </c>
      <c r="CL39" s="310" t="s">
        <v>11</v>
      </c>
      <c r="CM39" s="310" t="s">
        <v>11</v>
      </c>
      <c r="CN39" s="310" t="s">
        <v>11</v>
      </c>
      <c r="CO39" s="310" t="s">
        <v>11</v>
      </c>
      <c r="CQ39" s="307" t="s">
        <v>2180</v>
      </c>
      <c r="CR39" s="300"/>
      <c r="CS39" s="300"/>
      <c r="CT39" s="300"/>
      <c r="CU39" s="300"/>
      <c r="CV39" s="300"/>
      <c r="CW39" s="300"/>
      <c r="CX39" s="300"/>
      <c r="CY39" s="300"/>
      <c r="CZ39" s="300"/>
      <c r="DA39" s="300"/>
      <c r="DB39" s="300"/>
      <c r="DC39" s="300"/>
      <c r="DD39" s="300"/>
      <c r="DE39" s="300"/>
      <c r="DF39" s="310" t="s">
        <v>11</v>
      </c>
      <c r="DG39" s="310" t="s">
        <v>11</v>
      </c>
      <c r="DH39" s="310" t="s">
        <v>11</v>
      </c>
      <c r="DI39" s="310" t="s">
        <v>11</v>
      </c>
      <c r="DJ39" s="310" t="s">
        <v>11</v>
      </c>
      <c r="DK39" s="310" t="s">
        <v>11</v>
      </c>
      <c r="DL39" s="310" t="s">
        <v>11</v>
      </c>
      <c r="DM39" s="310" t="s">
        <v>11</v>
      </c>
      <c r="DN39" s="310" t="s">
        <v>11</v>
      </c>
      <c r="DO39" s="310" t="s">
        <v>11</v>
      </c>
      <c r="DP39" s="310" t="s">
        <v>11</v>
      </c>
      <c r="DQ39" s="310" t="s">
        <v>11</v>
      </c>
      <c r="DR39" s="310" t="s">
        <v>11</v>
      </c>
      <c r="DS39" s="310" t="s">
        <v>11</v>
      </c>
      <c r="DU39" s="307" t="s">
        <v>2180</v>
      </c>
      <c r="DV39" s="300">
        <v>0</v>
      </c>
      <c r="DW39" s="300">
        <v>0</v>
      </c>
      <c r="DX39" s="300">
        <v>0</v>
      </c>
      <c r="DY39" s="300">
        <v>0</v>
      </c>
      <c r="DZ39" s="300">
        <v>0</v>
      </c>
      <c r="EA39" s="300">
        <v>0</v>
      </c>
      <c r="EB39" s="300">
        <v>0</v>
      </c>
      <c r="EC39" s="300">
        <v>0</v>
      </c>
      <c r="ED39" s="300">
        <v>0</v>
      </c>
      <c r="EE39" s="300">
        <v>0</v>
      </c>
      <c r="EF39" s="300">
        <v>0</v>
      </c>
      <c r="EG39" s="300">
        <v>0</v>
      </c>
      <c r="EH39" s="300">
        <v>0</v>
      </c>
      <c r="EI39" s="300">
        <v>0</v>
      </c>
      <c r="EJ39" s="310">
        <v>221</v>
      </c>
      <c r="EK39" s="310">
        <v>224</v>
      </c>
      <c r="EL39" s="310">
        <v>227</v>
      </c>
      <c r="EM39" s="310">
        <v>223</v>
      </c>
      <c r="EN39" s="310">
        <v>227</v>
      </c>
      <c r="EO39" s="310">
        <v>222</v>
      </c>
      <c r="EP39" s="310">
        <v>227</v>
      </c>
      <c r="EQ39" s="310">
        <v>226</v>
      </c>
      <c r="ER39" s="310">
        <v>227</v>
      </c>
      <c r="ES39" s="310">
        <v>226</v>
      </c>
      <c r="ET39" s="310">
        <v>230</v>
      </c>
      <c r="EU39" s="310">
        <v>230</v>
      </c>
      <c r="EV39" s="310">
        <v>245</v>
      </c>
      <c r="EW39" s="310">
        <v>241</v>
      </c>
    </row>
    <row r="40" spans="1:153" x14ac:dyDescent="0.25">
      <c r="A40" s="285" t="s">
        <v>2181</v>
      </c>
      <c r="B40" s="285" t="s">
        <v>170</v>
      </c>
      <c r="C40" s="285" t="s">
        <v>1352</v>
      </c>
      <c r="E40" s="307" t="str">
        <f t="shared" si="0"/>
        <v>الفلبين Philippines</v>
      </c>
      <c r="F40" s="300">
        <v>13064417923</v>
      </c>
      <c r="G40" s="300">
        <v>12869968946</v>
      </c>
      <c r="H40" s="300">
        <v>9818477808</v>
      </c>
      <c r="I40" s="300">
        <v>12049905492</v>
      </c>
      <c r="J40" s="300">
        <v>6003817733</v>
      </c>
      <c r="K40" s="300">
        <v>5075331815</v>
      </c>
      <c r="L40" s="300">
        <v>5654349323</v>
      </c>
      <c r="M40" s="300">
        <v>8233714010</v>
      </c>
      <c r="N40" s="300">
        <v>4262354405</v>
      </c>
      <c r="O40" s="300">
        <v>2517058075</v>
      </c>
      <c r="P40" s="300">
        <v>5420390574</v>
      </c>
      <c r="Q40" s="300">
        <v>8941749735</v>
      </c>
      <c r="R40" s="300">
        <v>8222047508</v>
      </c>
      <c r="S40" s="300">
        <v>7855063483</v>
      </c>
      <c r="T40" s="310">
        <v>20</v>
      </c>
      <c r="U40" s="310">
        <v>21</v>
      </c>
      <c r="V40" s="310">
        <v>25</v>
      </c>
      <c r="W40" s="310">
        <v>22</v>
      </c>
      <c r="X40" s="310">
        <v>28</v>
      </c>
      <c r="Y40" s="310">
        <v>27</v>
      </c>
      <c r="Z40" s="310">
        <v>27</v>
      </c>
      <c r="AA40" s="310">
        <v>27</v>
      </c>
      <c r="AB40" s="310">
        <v>33</v>
      </c>
      <c r="AC40" s="310">
        <v>37</v>
      </c>
      <c r="AD40" s="310">
        <v>32</v>
      </c>
      <c r="AE40" s="310">
        <v>31</v>
      </c>
      <c r="AF40" s="310">
        <v>29</v>
      </c>
      <c r="AG40" s="310">
        <v>29</v>
      </c>
      <c r="AH40" s="310"/>
      <c r="AI40" s="307" t="s">
        <v>1721</v>
      </c>
      <c r="AJ40">
        <v>13011673816</v>
      </c>
      <c r="AK40">
        <v>12815902917</v>
      </c>
      <c r="AL40">
        <v>9777899642</v>
      </c>
      <c r="AM40">
        <v>12009139206</v>
      </c>
      <c r="AN40">
        <v>5969221271</v>
      </c>
      <c r="AO40">
        <v>5016592028</v>
      </c>
      <c r="AP40">
        <v>5573098098</v>
      </c>
      <c r="AQ40">
        <v>8137191553</v>
      </c>
      <c r="AR40">
        <v>4188074281</v>
      </c>
      <c r="AS40">
        <v>2473503155</v>
      </c>
      <c r="AT40">
        <v>5382931401</v>
      </c>
      <c r="AU40">
        <v>8853380299</v>
      </c>
      <c r="AV40">
        <v>8178366873</v>
      </c>
      <c r="AW40">
        <v>7832420785</v>
      </c>
      <c r="AX40" s="310">
        <v>20</v>
      </c>
      <c r="AY40" s="310">
        <v>20</v>
      </c>
      <c r="AZ40" s="310">
        <v>24</v>
      </c>
      <c r="BA40" s="310">
        <v>22</v>
      </c>
      <c r="BB40" s="310">
        <v>23</v>
      </c>
      <c r="BC40" s="310">
        <v>26</v>
      </c>
      <c r="BD40" s="310">
        <v>27</v>
      </c>
      <c r="BE40" s="310">
        <v>27</v>
      </c>
      <c r="BF40" s="310">
        <v>31</v>
      </c>
      <c r="BG40" s="310">
        <v>35</v>
      </c>
      <c r="BH40" s="310">
        <v>31</v>
      </c>
      <c r="BI40" s="310">
        <v>30</v>
      </c>
      <c r="BJ40" s="310">
        <v>28</v>
      </c>
      <c r="BK40" s="310">
        <v>28</v>
      </c>
      <c r="BL40" s="310"/>
      <c r="BM40" s="307" t="s">
        <v>1721</v>
      </c>
      <c r="BN40">
        <v>52744107</v>
      </c>
      <c r="BO40">
        <v>54066029</v>
      </c>
      <c r="BP40">
        <v>40578166</v>
      </c>
      <c r="BQ40">
        <v>40766286</v>
      </c>
      <c r="BR40">
        <v>34596462</v>
      </c>
      <c r="BS40">
        <v>58739787</v>
      </c>
      <c r="BT40">
        <v>81251225</v>
      </c>
      <c r="BU40">
        <v>96522457</v>
      </c>
      <c r="BV40">
        <v>74280124</v>
      </c>
      <c r="BW40">
        <v>43554920</v>
      </c>
      <c r="BX40">
        <v>37459173</v>
      </c>
      <c r="BY40">
        <v>88369436</v>
      </c>
      <c r="BZ40">
        <v>43680635</v>
      </c>
      <c r="CA40">
        <v>22642698</v>
      </c>
      <c r="CB40" s="310">
        <v>41</v>
      </c>
      <c r="CC40" s="310">
        <v>36</v>
      </c>
      <c r="CD40" s="310">
        <v>44</v>
      </c>
      <c r="CE40" s="310">
        <v>44</v>
      </c>
      <c r="CF40" s="310">
        <v>43</v>
      </c>
      <c r="CG40" s="310">
        <v>34</v>
      </c>
      <c r="CH40" s="310">
        <v>35</v>
      </c>
      <c r="CI40" s="310">
        <v>31</v>
      </c>
      <c r="CJ40" s="310">
        <v>35</v>
      </c>
      <c r="CK40" s="310">
        <v>42</v>
      </c>
      <c r="CL40" s="310">
        <v>44</v>
      </c>
      <c r="CM40" s="310">
        <v>35</v>
      </c>
      <c r="CN40" s="310">
        <v>42</v>
      </c>
      <c r="CO40" s="310">
        <v>53</v>
      </c>
      <c r="CQ40" s="307" t="s">
        <v>1721</v>
      </c>
      <c r="CR40" s="300">
        <v>971814953</v>
      </c>
      <c r="CS40" s="300">
        <v>1030288842</v>
      </c>
      <c r="CT40" s="300">
        <v>957638426</v>
      </c>
      <c r="CU40" s="300">
        <v>921790514</v>
      </c>
      <c r="CV40" s="300">
        <v>1103973735</v>
      </c>
      <c r="CW40" s="300">
        <v>1059370888</v>
      </c>
      <c r="CX40" s="300">
        <v>1177697115</v>
      </c>
      <c r="CY40" s="300">
        <v>973161386</v>
      </c>
      <c r="CZ40" s="300">
        <v>1084251903</v>
      </c>
      <c r="DA40" s="300">
        <v>751289767</v>
      </c>
      <c r="DB40" s="300">
        <v>713873459</v>
      </c>
      <c r="DC40" s="300">
        <v>673304534</v>
      </c>
      <c r="DD40" s="300">
        <v>756607210</v>
      </c>
      <c r="DE40" s="300">
        <v>778895300</v>
      </c>
      <c r="DF40" s="310">
        <v>53</v>
      </c>
      <c r="DG40" s="310">
        <v>53</v>
      </c>
      <c r="DH40" s="310">
        <v>52</v>
      </c>
      <c r="DI40" s="310">
        <v>54</v>
      </c>
      <c r="DJ40" s="310">
        <v>52</v>
      </c>
      <c r="DK40" s="310">
        <v>53</v>
      </c>
      <c r="DL40" s="310">
        <v>50</v>
      </c>
      <c r="DM40" s="310">
        <v>51</v>
      </c>
      <c r="DN40" s="310">
        <v>53</v>
      </c>
      <c r="DO40" s="310">
        <v>57</v>
      </c>
      <c r="DP40" s="310">
        <v>56</v>
      </c>
      <c r="DQ40" s="310">
        <v>63</v>
      </c>
      <c r="DR40" s="310">
        <v>59</v>
      </c>
      <c r="DS40" s="310">
        <v>61</v>
      </c>
      <c r="DU40" s="307" t="s">
        <v>1721</v>
      </c>
      <c r="DV40" s="300">
        <v>14036232876</v>
      </c>
      <c r="DW40" s="300">
        <v>13900257788</v>
      </c>
      <c r="DX40" s="300">
        <v>10776116234</v>
      </c>
      <c r="DY40" s="300">
        <v>12971696006</v>
      </c>
      <c r="DZ40" s="300">
        <v>7107791468</v>
      </c>
      <c r="EA40" s="300">
        <v>6134702703</v>
      </c>
      <c r="EB40" s="300">
        <v>6832046438</v>
      </c>
      <c r="EC40" s="300">
        <v>9206875396</v>
      </c>
      <c r="ED40" s="300">
        <v>5346606308</v>
      </c>
      <c r="EE40" s="300">
        <v>3268347842</v>
      </c>
      <c r="EF40" s="300">
        <v>6134264033</v>
      </c>
      <c r="EG40" s="300">
        <v>9615054269</v>
      </c>
      <c r="EH40" s="300">
        <v>8978654718</v>
      </c>
      <c r="EI40" s="300">
        <v>8633958783</v>
      </c>
      <c r="EJ40" s="310">
        <v>27</v>
      </c>
      <c r="EK40" s="310">
        <v>28</v>
      </c>
      <c r="EL40" s="310">
        <v>29</v>
      </c>
      <c r="EM40" s="310">
        <v>29</v>
      </c>
      <c r="EN40" s="310">
        <v>33</v>
      </c>
      <c r="EO40" s="310">
        <v>34</v>
      </c>
      <c r="EP40" s="310">
        <v>33</v>
      </c>
      <c r="EQ40" s="310">
        <v>34</v>
      </c>
      <c r="ER40" s="310">
        <v>37</v>
      </c>
      <c r="ES40" s="310">
        <v>47</v>
      </c>
      <c r="ET40" s="310">
        <v>38</v>
      </c>
      <c r="EU40" s="310">
        <v>36</v>
      </c>
      <c r="EV40" s="310">
        <v>36</v>
      </c>
      <c r="EW40" s="310">
        <v>35</v>
      </c>
    </row>
    <row r="41" spans="1:153" x14ac:dyDescent="0.25">
      <c r="A41" s="285" t="s">
        <v>2182</v>
      </c>
      <c r="B41" s="285" t="s">
        <v>269</v>
      </c>
      <c r="C41" s="285" t="s">
        <v>1415</v>
      </c>
      <c r="E41" s="307" t="str">
        <f t="shared" si="0"/>
        <v>بروناي دار السلام Brunei Darussalam</v>
      </c>
      <c r="F41" s="300">
        <v>1112851</v>
      </c>
      <c r="G41" s="300">
        <v>6867321</v>
      </c>
      <c r="H41" s="300">
        <v>5726425</v>
      </c>
      <c r="I41" s="300">
        <v>7108447</v>
      </c>
      <c r="J41" s="300">
        <v>5735635</v>
      </c>
      <c r="K41" s="300">
        <v>5452664</v>
      </c>
      <c r="L41" s="300">
        <v>9162178</v>
      </c>
      <c r="M41" s="300">
        <v>2728196</v>
      </c>
      <c r="N41" s="300">
        <v>8023168</v>
      </c>
      <c r="O41" s="300">
        <v>99297104</v>
      </c>
      <c r="P41" s="300">
        <v>1151938203</v>
      </c>
      <c r="Q41" s="300">
        <v>1480960925</v>
      </c>
      <c r="R41" s="300">
        <v>1302612179</v>
      </c>
      <c r="S41" s="300">
        <v>614526070</v>
      </c>
      <c r="T41" s="310">
        <v>151</v>
      </c>
      <c r="U41" s="310">
        <v>125</v>
      </c>
      <c r="V41" s="310">
        <v>132</v>
      </c>
      <c r="W41" s="310">
        <v>135</v>
      </c>
      <c r="X41" s="310">
        <v>135</v>
      </c>
      <c r="Y41" s="310">
        <v>134</v>
      </c>
      <c r="Z41" s="310">
        <v>125</v>
      </c>
      <c r="AA41" s="310">
        <v>146</v>
      </c>
      <c r="AB41" s="310">
        <v>126</v>
      </c>
      <c r="AC41" s="310">
        <v>76</v>
      </c>
      <c r="AD41" s="310">
        <v>50</v>
      </c>
      <c r="AE41" s="310">
        <v>53</v>
      </c>
      <c r="AF41" s="310">
        <v>52</v>
      </c>
      <c r="AG41" s="310">
        <v>60</v>
      </c>
      <c r="AH41" s="310"/>
      <c r="AI41" s="307" t="s">
        <v>1974</v>
      </c>
      <c r="AJ41">
        <v>609736</v>
      </c>
      <c r="AK41">
        <v>6457193</v>
      </c>
      <c r="AL41">
        <v>5132865</v>
      </c>
      <c r="AM41">
        <v>5191900</v>
      </c>
      <c r="AN41">
        <v>5371062</v>
      </c>
      <c r="AO41">
        <v>5114238</v>
      </c>
      <c r="AP41">
        <v>5332403</v>
      </c>
      <c r="AQ41">
        <v>1374029</v>
      </c>
      <c r="AR41">
        <v>5792041</v>
      </c>
      <c r="AS41">
        <v>98783200</v>
      </c>
      <c r="AT41">
        <v>1151501313</v>
      </c>
      <c r="AU41">
        <v>1480560099</v>
      </c>
      <c r="AV41">
        <v>1299535693</v>
      </c>
      <c r="AW41">
        <v>613148786</v>
      </c>
      <c r="AX41" s="310">
        <v>158</v>
      </c>
      <c r="AY41" s="310">
        <v>119</v>
      </c>
      <c r="AZ41" s="310">
        <v>130</v>
      </c>
      <c r="BA41" s="310">
        <v>135</v>
      </c>
      <c r="BB41" s="310">
        <v>128</v>
      </c>
      <c r="BC41" s="310">
        <v>130</v>
      </c>
      <c r="BD41" s="310">
        <v>127</v>
      </c>
      <c r="BE41" s="310">
        <v>148</v>
      </c>
      <c r="BF41" s="310">
        <v>130</v>
      </c>
      <c r="BG41" s="310">
        <v>72</v>
      </c>
      <c r="BH41" s="310">
        <v>47</v>
      </c>
      <c r="BI41" s="310">
        <v>50</v>
      </c>
      <c r="BJ41" s="310">
        <v>51</v>
      </c>
      <c r="BK41" s="310">
        <v>59</v>
      </c>
      <c r="BL41" s="310"/>
      <c r="BM41" s="307" t="s">
        <v>1974</v>
      </c>
      <c r="BN41">
        <v>503115</v>
      </c>
      <c r="BO41">
        <v>410128</v>
      </c>
      <c r="BP41">
        <v>593560</v>
      </c>
      <c r="BQ41">
        <v>1916547</v>
      </c>
      <c r="BR41">
        <v>364573</v>
      </c>
      <c r="BS41">
        <v>338426</v>
      </c>
      <c r="BT41">
        <v>3829775</v>
      </c>
      <c r="BU41">
        <v>1354167</v>
      </c>
      <c r="BV41">
        <v>2231127</v>
      </c>
      <c r="BW41">
        <v>513904</v>
      </c>
      <c r="BX41">
        <v>436890</v>
      </c>
      <c r="BY41">
        <v>400826</v>
      </c>
      <c r="BZ41">
        <v>3076486</v>
      </c>
      <c r="CA41">
        <v>1377284</v>
      </c>
      <c r="CB41" s="310">
        <v>112</v>
      </c>
      <c r="CC41" s="310">
        <v>108</v>
      </c>
      <c r="CD41" s="310">
        <v>105</v>
      </c>
      <c r="CE41" s="310">
        <v>92</v>
      </c>
      <c r="CF41" s="310">
        <v>116</v>
      </c>
      <c r="CG41" s="310">
        <v>116</v>
      </c>
      <c r="CH41" s="310">
        <v>82</v>
      </c>
      <c r="CI41" s="310">
        <v>100</v>
      </c>
      <c r="CJ41" s="310">
        <v>94</v>
      </c>
      <c r="CK41" s="310">
        <v>104</v>
      </c>
      <c r="CL41" s="310">
        <v>109</v>
      </c>
      <c r="CM41" s="310">
        <v>122</v>
      </c>
      <c r="CN41" s="310">
        <v>88</v>
      </c>
      <c r="CO41" s="310">
        <v>102</v>
      </c>
      <c r="CQ41" s="307" t="s">
        <v>1974</v>
      </c>
      <c r="CR41" s="300">
        <v>2894878</v>
      </c>
      <c r="CS41" s="300">
        <v>506676</v>
      </c>
      <c r="CT41" s="300">
        <v>714738</v>
      </c>
      <c r="CU41" s="300">
        <v>472295</v>
      </c>
      <c r="CV41" s="300">
        <v>1983234</v>
      </c>
      <c r="CW41" s="300">
        <v>60412</v>
      </c>
      <c r="CX41" s="300">
        <v>602725</v>
      </c>
      <c r="CY41" s="300">
        <v>925525</v>
      </c>
      <c r="CZ41" s="300">
        <v>2315834</v>
      </c>
      <c r="DA41" s="300">
        <v>1172257</v>
      </c>
      <c r="DB41" s="300">
        <v>1468342</v>
      </c>
      <c r="DC41" s="300">
        <v>139171</v>
      </c>
      <c r="DD41" s="300">
        <v>1780268</v>
      </c>
      <c r="DE41" s="300">
        <v>34023185</v>
      </c>
      <c r="DF41" s="310">
        <v>121</v>
      </c>
      <c r="DG41" s="310">
        <v>170</v>
      </c>
      <c r="DH41" s="310">
        <v>166</v>
      </c>
      <c r="DI41" s="310">
        <v>173</v>
      </c>
      <c r="DJ41" s="310">
        <v>148</v>
      </c>
      <c r="DK41" s="310">
        <v>190</v>
      </c>
      <c r="DL41" s="310">
        <v>157</v>
      </c>
      <c r="DM41" s="310">
        <v>160</v>
      </c>
      <c r="DN41" s="310">
        <v>138</v>
      </c>
      <c r="DO41" s="310">
        <v>148</v>
      </c>
      <c r="DP41" s="310">
        <v>150</v>
      </c>
      <c r="DQ41" s="310">
        <v>173</v>
      </c>
      <c r="DR41" s="310">
        <v>149</v>
      </c>
      <c r="DS41" s="310">
        <v>108</v>
      </c>
      <c r="DU41" s="307" t="s">
        <v>1974</v>
      </c>
      <c r="DV41" s="300">
        <v>4007729</v>
      </c>
      <c r="DW41" s="300">
        <v>7373997</v>
      </c>
      <c r="DX41" s="300">
        <v>6441163</v>
      </c>
      <c r="DY41" s="300">
        <v>7580742</v>
      </c>
      <c r="DZ41" s="300">
        <v>7718869</v>
      </c>
      <c r="EA41" s="300">
        <v>5513076</v>
      </c>
      <c r="EB41" s="300">
        <v>9764903</v>
      </c>
      <c r="EC41" s="300">
        <v>3653721</v>
      </c>
      <c r="ED41" s="300">
        <v>10339002</v>
      </c>
      <c r="EE41" s="300">
        <v>100469361</v>
      </c>
      <c r="EF41" s="300">
        <v>1153406545</v>
      </c>
      <c r="EG41" s="300">
        <v>1481100096</v>
      </c>
      <c r="EH41" s="300">
        <v>1304392447</v>
      </c>
      <c r="EI41" s="300">
        <v>648549255</v>
      </c>
      <c r="EJ41" s="310">
        <v>158</v>
      </c>
      <c r="EK41" s="310">
        <v>155</v>
      </c>
      <c r="EL41" s="310">
        <v>152</v>
      </c>
      <c r="EM41" s="310">
        <v>150</v>
      </c>
      <c r="EN41" s="310">
        <v>149</v>
      </c>
      <c r="EO41" s="310">
        <v>158</v>
      </c>
      <c r="EP41" s="310">
        <v>145</v>
      </c>
      <c r="EQ41" s="310">
        <v>166</v>
      </c>
      <c r="ER41" s="310">
        <v>143</v>
      </c>
      <c r="ES41" s="310">
        <v>107</v>
      </c>
      <c r="ET41" s="310">
        <v>69</v>
      </c>
      <c r="EU41" s="310">
        <v>68</v>
      </c>
      <c r="EV41" s="310">
        <v>71</v>
      </c>
      <c r="EW41" s="310">
        <v>83</v>
      </c>
    </row>
    <row r="42" spans="1:153" x14ac:dyDescent="0.25">
      <c r="A42" s="285" t="s">
        <v>2183</v>
      </c>
      <c r="B42" s="285" t="s">
        <v>225</v>
      </c>
      <c r="C42" s="285" t="s">
        <v>1324</v>
      </c>
      <c r="E42" s="307" t="str">
        <f t="shared" si="0"/>
        <v>إندونيسيا Indonesia</v>
      </c>
      <c r="F42" s="300">
        <v>17846864290</v>
      </c>
      <c r="G42" s="300">
        <v>19738543102</v>
      </c>
      <c r="H42" s="300">
        <v>20614564724</v>
      </c>
      <c r="I42" s="300">
        <v>20948701581</v>
      </c>
      <c r="J42" s="300">
        <v>9879512691</v>
      </c>
      <c r="K42" s="300">
        <v>8285189736</v>
      </c>
      <c r="L42" s="300">
        <v>9962955402</v>
      </c>
      <c r="M42" s="300">
        <v>12937998615</v>
      </c>
      <c r="N42" s="300">
        <v>12342087055</v>
      </c>
      <c r="O42" s="300">
        <v>8720917857</v>
      </c>
      <c r="P42" s="300">
        <v>14066968225</v>
      </c>
      <c r="Q42" s="300">
        <v>19535109756</v>
      </c>
      <c r="R42" s="300">
        <v>14380116131</v>
      </c>
      <c r="S42" s="300">
        <v>12886108827</v>
      </c>
      <c r="T42" s="310">
        <v>17</v>
      </c>
      <c r="U42" s="310">
        <v>17</v>
      </c>
      <c r="V42" s="310">
        <v>16</v>
      </c>
      <c r="W42" s="310">
        <v>17</v>
      </c>
      <c r="X42" s="310">
        <v>21</v>
      </c>
      <c r="Y42" s="310">
        <v>20</v>
      </c>
      <c r="Z42" s="310">
        <v>20</v>
      </c>
      <c r="AA42" s="310">
        <v>18</v>
      </c>
      <c r="AB42" s="310">
        <v>18</v>
      </c>
      <c r="AC42" s="310">
        <v>17</v>
      </c>
      <c r="AD42" s="310">
        <v>18</v>
      </c>
      <c r="AE42" s="310">
        <v>19</v>
      </c>
      <c r="AF42" s="310">
        <v>20</v>
      </c>
      <c r="AG42" s="310">
        <v>21</v>
      </c>
      <c r="AH42" s="310"/>
      <c r="AI42" s="307" t="s">
        <v>1753</v>
      </c>
      <c r="AJ42">
        <v>17813347602</v>
      </c>
      <c r="AK42">
        <v>19707547508</v>
      </c>
      <c r="AL42">
        <v>20554268869</v>
      </c>
      <c r="AM42">
        <v>20925240067</v>
      </c>
      <c r="AN42">
        <v>9849182184</v>
      </c>
      <c r="AO42">
        <v>8257660045</v>
      </c>
      <c r="AP42">
        <v>9909066549</v>
      </c>
      <c r="AQ42">
        <v>12902241333</v>
      </c>
      <c r="AR42">
        <v>12293251762</v>
      </c>
      <c r="AS42">
        <v>8679614708</v>
      </c>
      <c r="AT42">
        <v>14051701503</v>
      </c>
      <c r="AU42">
        <v>19508353021</v>
      </c>
      <c r="AV42">
        <v>14353940639</v>
      </c>
      <c r="AW42">
        <v>12670574020</v>
      </c>
      <c r="AX42" s="310">
        <v>17</v>
      </c>
      <c r="AY42" s="310">
        <v>16</v>
      </c>
      <c r="AZ42" s="310">
        <v>16</v>
      </c>
      <c r="BA42" s="310">
        <v>17</v>
      </c>
      <c r="BB42" s="310">
        <v>21</v>
      </c>
      <c r="BC42" s="310">
        <v>20</v>
      </c>
      <c r="BD42" s="310">
        <v>20</v>
      </c>
      <c r="BE42" s="310">
        <v>18</v>
      </c>
      <c r="BF42" s="310">
        <v>18</v>
      </c>
      <c r="BG42" s="310">
        <v>17</v>
      </c>
      <c r="BH42" s="310">
        <v>17</v>
      </c>
      <c r="BI42" s="310">
        <v>19</v>
      </c>
      <c r="BJ42" s="310">
        <v>20</v>
      </c>
      <c r="BK42" s="310">
        <v>21</v>
      </c>
      <c r="BL42" s="310"/>
      <c r="BM42" s="307" t="s">
        <v>1753</v>
      </c>
      <c r="BN42">
        <v>33516688</v>
      </c>
      <c r="BO42">
        <v>30995594</v>
      </c>
      <c r="BP42">
        <v>60295855</v>
      </c>
      <c r="BQ42">
        <v>23461514</v>
      </c>
      <c r="BR42">
        <v>30330507</v>
      </c>
      <c r="BS42">
        <v>27529691</v>
      </c>
      <c r="BT42">
        <v>53888853</v>
      </c>
      <c r="BU42">
        <v>35757282</v>
      </c>
      <c r="BV42">
        <v>48835293</v>
      </c>
      <c r="BW42">
        <v>41303149</v>
      </c>
      <c r="BX42">
        <v>15266722</v>
      </c>
      <c r="BY42">
        <v>26756735</v>
      </c>
      <c r="BZ42">
        <v>26175492</v>
      </c>
      <c r="CA42">
        <v>215534807</v>
      </c>
      <c r="CB42" s="310">
        <v>48</v>
      </c>
      <c r="CC42" s="310">
        <v>50</v>
      </c>
      <c r="CD42" s="310">
        <v>37</v>
      </c>
      <c r="CE42" s="310">
        <v>51</v>
      </c>
      <c r="CF42" s="310">
        <v>48</v>
      </c>
      <c r="CG42" s="310">
        <v>45</v>
      </c>
      <c r="CH42" s="310">
        <v>38</v>
      </c>
      <c r="CI42" s="310">
        <v>42</v>
      </c>
      <c r="CJ42" s="310">
        <v>43</v>
      </c>
      <c r="CK42" s="310">
        <v>43</v>
      </c>
      <c r="CL42" s="310">
        <v>58</v>
      </c>
      <c r="CM42" s="310">
        <v>55</v>
      </c>
      <c r="CN42" s="310">
        <v>51</v>
      </c>
      <c r="CO42" s="310">
        <v>30</v>
      </c>
      <c r="CQ42" s="307" t="s">
        <v>1753</v>
      </c>
      <c r="CR42" s="300">
        <v>5407056473</v>
      </c>
      <c r="CS42" s="300">
        <v>7301227014</v>
      </c>
      <c r="CT42" s="300">
        <v>7416955679</v>
      </c>
      <c r="CU42" s="300">
        <v>9126303700</v>
      </c>
      <c r="CV42" s="300">
        <v>9559237783</v>
      </c>
      <c r="CW42" s="300">
        <v>6295803665</v>
      </c>
      <c r="CX42" s="300">
        <v>6272087676</v>
      </c>
      <c r="CY42" s="300">
        <v>5387968638</v>
      </c>
      <c r="CZ42" s="300">
        <v>8336801342</v>
      </c>
      <c r="DA42" s="300">
        <v>6810011035</v>
      </c>
      <c r="DB42" s="300">
        <v>7254469693</v>
      </c>
      <c r="DC42" s="300">
        <v>11072747483</v>
      </c>
      <c r="DD42" s="300">
        <v>10252197046</v>
      </c>
      <c r="DE42" s="300">
        <v>13393410197</v>
      </c>
      <c r="DF42" s="310">
        <v>22</v>
      </c>
      <c r="DG42" s="310">
        <v>18</v>
      </c>
      <c r="DH42" s="310">
        <v>19</v>
      </c>
      <c r="DI42" s="310">
        <v>16</v>
      </c>
      <c r="DJ42" s="310">
        <v>17</v>
      </c>
      <c r="DK42" s="310">
        <v>18</v>
      </c>
      <c r="DL42" s="310">
        <v>18</v>
      </c>
      <c r="DM42" s="310">
        <v>24</v>
      </c>
      <c r="DN42" s="310">
        <v>17</v>
      </c>
      <c r="DO42" s="310">
        <v>18</v>
      </c>
      <c r="DP42" s="310">
        <v>19</v>
      </c>
      <c r="DQ42" s="310">
        <v>16</v>
      </c>
      <c r="DR42" s="310">
        <v>20</v>
      </c>
      <c r="DS42" s="310">
        <v>17</v>
      </c>
      <c r="DU42" s="307" t="s">
        <v>1753</v>
      </c>
      <c r="DV42" s="300">
        <v>23253920763</v>
      </c>
      <c r="DW42" s="300">
        <v>27039770116</v>
      </c>
      <c r="DX42" s="300">
        <v>28031520403</v>
      </c>
      <c r="DY42" s="300">
        <v>30075005281</v>
      </c>
      <c r="DZ42" s="300">
        <v>19438750474</v>
      </c>
      <c r="EA42" s="300">
        <v>14580993401</v>
      </c>
      <c r="EB42" s="300">
        <v>16235043078</v>
      </c>
      <c r="EC42" s="300">
        <v>18325967253</v>
      </c>
      <c r="ED42" s="300">
        <v>20678888397</v>
      </c>
      <c r="EE42" s="300">
        <v>15530928892</v>
      </c>
      <c r="EF42" s="300">
        <v>21321437918</v>
      </c>
      <c r="EG42" s="300">
        <v>30607857239</v>
      </c>
      <c r="EH42" s="300">
        <v>24632313177</v>
      </c>
      <c r="EI42" s="300">
        <v>26279519024</v>
      </c>
      <c r="EJ42" s="310">
        <v>18</v>
      </c>
      <c r="EK42" s="310">
        <v>18</v>
      </c>
      <c r="EL42" s="310">
        <v>17</v>
      </c>
      <c r="EM42" s="310">
        <v>16</v>
      </c>
      <c r="EN42" s="310">
        <v>20</v>
      </c>
      <c r="EO42" s="310">
        <v>21</v>
      </c>
      <c r="EP42" s="310">
        <v>22</v>
      </c>
      <c r="EQ42" s="310">
        <v>21</v>
      </c>
      <c r="ER42" s="310">
        <v>20</v>
      </c>
      <c r="ES42" s="310">
        <v>19</v>
      </c>
      <c r="ET42" s="310">
        <v>18</v>
      </c>
      <c r="EU42" s="310">
        <v>20</v>
      </c>
      <c r="EV42" s="310">
        <v>23</v>
      </c>
      <c r="EW42" s="310">
        <v>22</v>
      </c>
    </row>
    <row r="43" spans="1:153" x14ac:dyDescent="0.25">
      <c r="A43" s="285" t="s">
        <v>2184</v>
      </c>
      <c r="B43" s="285" t="s">
        <v>2185</v>
      </c>
      <c r="C43" s="285" t="s">
        <v>2186</v>
      </c>
      <c r="E43" s="307" t="str">
        <f t="shared" si="0"/>
        <v>فيتنام الجنوبية (سابقا) South Vietnam (Previously)</v>
      </c>
      <c r="F43" s="300"/>
      <c r="G43" s="300"/>
      <c r="H43" s="300"/>
      <c r="I43" s="300"/>
      <c r="J43" s="300"/>
      <c r="K43" s="300"/>
      <c r="L43" s="300"/>
      <c r="M43" s="300"/>
      <c r="N43" s="300"/>
      <c r="O43" s="300"/>
      <c r="P43" s="300"/>
      <c r="Q43" s="300"/>
      <c r="R43" s="300"/>
      <c r="S43" s="300"/>
      <c r="T43" s="310" t="s">
        <v>11</v>
      </c>
      <c r="U43" s="310" t="s">
        <v>11</v>
      </c>
      <c r="V43" s="310" t="s">
        <v>11</v>
      </c>
      <c r="W43" s="310" t="s">
        <v>11</v>
      </c>
      <c r="X43" s="310" t="s">
        <v>11</v>
      </c>
      <c r="Y43" s="310" t="s">
        <v>11</v>
      </c>
      <c r="Z43" s="310" t="s">
        <v>11</v>
      </c>
      <c r="AA43" s="310" t="s">
        <v>11</v>
      </c>
      <c r="AB43" s="310" t="s">
        <v>11</v>
      </c>
      <c r="AC43" s="310" t="s">
        <v>11</v>
      </c>
      <c r="AD43" s="310" t="s">
        <v>11</v>
      </c>
      <c r="AE43" s="310" t="s">
        <v>11</v>
      </c>
      <c r="AF43" s="310" t="s">
        <v>11</v>
      </c>
      <c r="AG43" s="310" t="s">
        <v>11</v>
      </c>
      <c r="AH43" s="310"/>
      <c r="AI43" s="307" t="s">
        <v>2187</v>
      </c>
      <c r="AX43" s="310" t="s">
        <v>11</v>
      </c>
      <c r="AY43" s="310" t="s">
        <v>11</v>
      </c>
      <c r="AZ43" s="310" t="s">
        <v>11</v>
      </c>
      <c r="BA43" s="310" t="s">
        <v>11</v>
      </c>
      <c r="BB43" s="310" t="s">
        <v>11</v>
      </c>
      <c r="BC43" s="310" t="s">
        <v>11</v>
      </c>
      <c r="BD43" s="310" t="s">
        <v>11</v>
      </c>
      <c r="BE43" s="310" t="s">
        <v>11</v>
      </c>
      <c r="BF43" s="310" t="s">
        <v>11</v>
      </c>
      <c r="BG43" s="310" t="s">
        <v>11</v>
      </c>
      <c r="BH43" s="310" t="s">
        <v>11</v>
      </c>
      <c r="BI43" s="310" t="s">
        <v>11</v>
      </c>
      <c r="BJ43" s="310" t="s">
        <v>11</v>
      </c>
      <c r="BK43" s="310" t="s">
        <v>11</v>
      </c>
      <c r="BL43" s="310"/>
      <c r="BM43" s="307" t="s">
        <v>2187</v>
      </c>
      <c r="CB43" s="310" t="s">
        <v>11</v>
      </c>
      <c r="CC43" s="310" t="s">
        <v>11</v>
      </c>
      <c r="CD43" s="310" t="s">
        <v>11</v>
      </c>
      <c r="CE43" s="310" t="s">
        <v>11</v>
      </c>
      <c r="CF43" s="310" t="s">
        <v>11</v>
      </c>
      <c r="CG43" s="310" t="s">
        <v>11</v>
      </c>
      <c r="CH43" s="310" t="s">
        <v>11</v>
      </c>
      <c r="CI43" s="310" t="s">
        <v>11</v>
      </c>
      <c r="CJ43" s="310" t="s">
        <v>11</v>
      </c>
      <c r="CK43" s="310" t="s">
        <v>11</v>
      </c>
      <c r="CL43" s="310" t="s">
        <v>11</v>
      </c>
      <c r="CM43" s="310" t="s">
        <v>11</v>
      </c>
      <c r="CN43" s="310" t="s">
        <v>11</v>
      </c>
      <c r="CO43" s="310" t="s">
        <v>11</v>
      </c>
      <c r="CQ43" s="307" t="s">
        <v>2187</v>
      </c>
      <c r="CR43" s="300"/>
      <c r="CS43" s="300"/>
      <c r="CT43" s="300"/>
      <c r="CU43" s="300"/>
      <c r="CV43" s="300"/>
      <c r="CW43" s="300"/>
      <c r="CX43" s="300"/>
      <c r="CY43" s="300"/>
      <c r="CZ43" s="300"/>
      <c r="DA43" s="300"/>
      <c r="DB43" s="300"/>
      <c r="DC43" s="300"/>
      <c r="DD43" s="300"/>
      <c r="DE43" s="300"/>
      <c r="DF43" s="310" t="s">
        <v>11</v>
      </c>
      <c r="DG43" s="310" t="s">
        <v>11</v>
      </c>
      <c r="DH43" s="310" t="s">
        <v>11</v>
      </c>
      <c r="DI43" s="310" t="s">
        <v>11</v>
      </c>
      <c r="DJ43" s="310" t="s">
        <v>11</v>
      </c>
      <c r="DK43" s="310" t="s">
        <v>11</v>
      </c>
      <c r="DL43" s="310" t="s">
        <v>11</v>
      </c>
      <c r="DM43" s="310" t="s">
        <v>11</v>
      </c>
      <c r="DN43" s="310" t="s">
        <v>11</v>
      </c>
      <c r="DO43" s="310" t="s">
        <v>11</v>
      </c>
      <c r="DP43" s="310" t="s">
        <v>11</v>
      </c>
      <c r="DQ43" s="310" t="s">
        <v>11</v>
      </c>
      <c r="DR43" s="310" t="s">
        <v>11</v>
      </c>
      <c r="DS43" s="310" t="s">
        <v>11</v>
      </c>
      <c r="DU43" s="307" t="s">
        <v>2187</v>
      </c>
      <c r="DV43" s="300">
        <v>0</v>
      </c>
      <c r="DW43" s="300">
        <v>0</v>
      </c>
      <c r="DX43" s="300">
        <v>0</v>
      </c>
      <c r="DY43" s="300">
        <v>0</v>
      </c>
      <c r="DZ43" s="300">
        <v>0</v>
      </c>
      <c r="EA43" s="300">
        <v>0</v>
      </c>
      <c r="EB43" s="300">
        <v>0</v>
      </c>
      <c r="EC43" s="300">
        <v>0</v>
      </c>
      <c r="ED43" s="300">
        <v>0</v>
      </c>
      <c r="EE43" s="300">
        <v>0</v>
      </c>
      <c r="EF43" s="300">
        <v>0</v>
      </c>
      <c r="EG43" s="300">
        <v>0</v>
      </c>
      <c r="EH43" s="300">
        <v>0</v>
      </c>
      <c r="EI43" s="300">
        <v>0</v>
      </c>
      <c r="EJ43" s="310">
        <v>221</v>
      </c>
      <c r="EK43" s="310">
        <v>224</v>
      </c>
      <c r="EL43" s="310">
        <v>227</v>
      </c>
      <c r="EM43" s="310">
        <v>223</v>
      </c>
      <c r="EN43" s="310">
        <v>227</v>
      </c>
      <c r="EO43" s="310">
        <v>222</v>
      </c>
      <c r="EP43" s="310">
        <v>227</v>
      </c>
      <c r="EQ43" s="310">
        <v>226</v>
      </c>
      <c r="ER43" s="310">
        <v>227</v>
      </c>
      <c r="ES43" s="310">
        <v>226</v>
      </c>
      <c r="ET43" s="310">
        <v>230</v>
      </c>
      <c r="EU43" s="310">
        <v>230</v>
      </c>
      <c r="EV43" s="310">
        <v>245</v>
      </c>
      <c r="EW43" s="310">
        <v>241</v>
      </c>
    </row>
    <row r="44" spans="1:153" x14ac:dyDescent="0.25">
      <c r="A44" s="285" t="s">
        <v>2188</v>
      </c>
      <c r="B44" s="285" t="s">
        <v>179</v>
      </c>
      <c r="C44" s="285" t="s">
        <v>1387</v>
      </c>
      <c r="E44" s="307" t="str">
        <f t="shared" si="0"/>
        <v>نيبال Nepal</v>
      </c>
      <c r="F44" s="300">
        <v>17169720</v>
      </c>
      <c r="G44" s="300">
        <v>9656656</v>
      </c>
      <c r="H44" s="300">
        <v>82002646</v>
      </c>
      <c r="I44" s="300">
        <v>126878809</v>
      </c>
      <c r="J44" s="300">
        <v>110501032</v>
      </c>
      <c r="K44" s="300">
        <v>157672789</v>
      </c>
      <c r="L44" s="300">
        <v>135821241</v>
      </c>
      <c r="M44" s="300">
        <v>45816946</v>
      </c>
      <c r="N44" s="300">
        <v>34883843</v>
      </c>
      <c r="O44" s="300">
        <v>34596127</v>
      </c>
      <c r="P44" s="300">
        <v>60974950</v>
      </c>
      <c r="Q44" s="300">
        <v>64055674</v>
      </c>
      <c r="R44" s="300">
        <v>41394711</v>
      </c>
      <c r="S44" s="300">
        <v>37505712</v>
      </c>
      <c r="T44" s="310">
        <v>104</v>
      </c>
      <c r="U44" s="310">
        <v>118</v>
      </c>
      <c r="V44" s="310">
        <v>84</v>
      </c>
      <c r="W44" s="310">
        <v>79</v>
      </c>
      <c r="X44" s="310">
        <v>77</v>
      </c>
      <c r="Y44" s="310">
        <v>70</v>
      </c>
      <c r="Z44" s="310">
        <v>75</v>
      </c>
      <c r="AA44" s="310">
        <v>95</v>
      </c>
      <c r="AB44" s="310">
        <v>94</v>
      </c>
      <c r="AC44" s="310">
        <v>98</v>
      </c>
      <c r="AD44" s="310">
        <v>95</v>
      </c>
      <c r="AE44" s="310">
        <v>100</v>
      </c>
      <c r="AF44" s="310">
        <v>105</v>
      </c>
      <c r="AG44" s="310">
        <v>105</v>
      </c>
      <c r="AH44" s="310"/>
      <c r="AI44" s="307" t="s">
        <v>2052</v>
      </c>
      <c r="AJ44">
        <v>15563030</v>
      </c>
      <c r="AK44">
        <v>9523507</v>
      </c>
      <c r="AL44">
        <v>81715204</v>
      </c>
      <c r="AM44">
        <v>126565679</v>
      </c>
      <c r="AN44">
        <v>110136665</v>
      </c>
      <c r="AO44">
        <v>157154073</v>
      </c>
      <c r="AP44">
        <v>135361010</v>
      </c>
      <c r="AQ44">
        <v>45319098</v>
      </c>
      <c r="AR44">
        <v>34196855</v>
      </c>
      <c r="AS44">
        <v>34425051</v>
      </c>
      <c r="AT44">
        <v>60495341</v>
      </c>
      <c r="AU44">
        <v>63151319</v>
      </c>
      <c r="AV44">
        <v>40447971</v>
      </c>
      <c r="AW44">
        <v>36618966</v>
      </c>
      <c r="AX44" s="310">
        <v>98</v>
      </c>
      <c r="AY44" s="310">
        <v>110</v>
      </c>
      <c r="AZ44" s="310">
        <v>80</v>
      </c>
      <c r="BA44" s="310">
        <v>77</v>
      </c>
      <c r="BB44" s="310">
        <v>74</v>
      </c>
      <c r="BC44" s="310">
        <v>69</v>
      </c>
      <c r="BD44" s="310">
        <v>74</v>
      </c>
      <c r="BE44" s="310">
        <v>93</v>
      </c>
      <c r="BF44" s="310">
        <v>92</v>
      </c>
      <c r="BG44" s="310">
        <v>94</v>
      </c>
      <c r="BH44" s="310">
        <v>93</v>
      </c>
      <c r="BI44" s="310">
        <v>98</v>
      </c>
      <c r="BJ44" s="310">
        <v>102</v>
      </c>
      <c r="BK44" s="310">
        <v>102</v>
      </c>
      <c r="BL44" s="310"/>
      <c r="BM44" s="307" t="s">
        <v>2052</v>
      </c>
      <c r="BN44">
        <v>1606690</v>
      </c>
      <c r="BO44">
        <v>133149</v>
      </c>
      <c r="BP44">
        <v>287442</v>
      </c>
      <c r="BQ44">
        <v>313130</v>
      </c>
      <c r="BR44">
        <v>364367</v>
      </c>
      <c r="BS44">
        <v>518716</v>
      </c>
      <c r="BT44">
        <v>460231</v>
      </c>
      <c r="BU44">
        <v>497848</v>
      </c>
      <c r="BV44">
        <v>686988</v>
      </c>
      <c r="BW44">
        <v>171076</v>
      </c>
      <c r="BX44">
        <v>479609</v>
      </c>
      <c r="BY44">
        <v>904355</v>
      </c>
      <c r="BZ44">
        <v>946740</v>
      </c>
      <c r="CA44">
        <v>886746</v>
      </c>
      <c r="CB44" s="310">
        <v>92</v>
      </c>
      <c r="CC44" s="310">
        <v>128</v>
      </c>
      <c r="CD44" s="310">
        <v>117</v>
      </c>
      <c r="CE44" s="310">
        <v>115</v>
      </c>
      <c r="CF44" s="310">
        <v>117</v>
      </c>
      <c r="CG44" s="310">
        <v>110</v>
      </c>
      <c r="CH44" s="310">
        <v>119</v>
      </c>
      <c r="CI44" s="310">
        <v>117</v>
      </c>
      <c r="CJ44" s="310">
        <v>109</v>
      </c>
      <c r="CK44" s="310">
        <v>121</v>
      </c>
      <c r="CL44" s="310">
        <v>107</v>
      </c>
      <c r="CM44" s="310">
        <v>110</v>
      </c>
      <c r="CN44" s="310">
        <v>108</v>
      </c>
      <c r="CO44" s="310">
        <v>108</v>
      </c>
      <c r="CQ44" s="307" t="s">
        <v>2052</v>
      </c>
      <c r="CR44" s="300">
        <v>2032696</v>
      </c>
      <c r="CS44" s="300">
        <v>1779619</v>
      </c>
      <c r="CT44" s="300">
        <v>1025157</v>
      </c>
      <c r="CU44" s="300">
        <v>1578428</v>
      </c>
      <c r="CV44" s="300">
        <v>2484110</v>
      </c>
      <c r="CW44" s="300">
        <v>3116404</v>
      </c>
      <c r="CX44" s="300">
        <v>2663507</v>
      </c>
      <c r="CY44" s="300">
        <v>3716805</v>
      </c>
      <c r="CZ44" s="300">
        <v>2071244</v>
      </c>
      <c r="DA44" s="300">
        <v>1847793</v>
      </c>
      <c r="DB44" s="300">
        <v>299200</v>
      </c>
      <c r="DC44" s="300">
        <v>2551074</v>
      </c>
      <c r="DD44" s="300">
        <v>3685624</v>
      </c>
      <c r="DE44" s="300">
        <v>3128810</v>
      </c>
      <c r="DF44" s="310">
        <v>133</v>
      </c>
      <c r="DG44" s="310">
        <v>139</v>
      </c>
      <c r="DH44" s="310">
        <v>158</v>
      </c>
      <c r="DI44" s="310">
        <v>152</v>
      </c>
      <c r="DJ44" s="310">
        <v>141</v>
      </c>
      <c r="DK44" s="310">
        <v>137</v>
      </c>
      <c r="DL44" s="310">
        <v>134</v>
      </c>
      <c r="DM44" s="310">
        <v>134</v>
      </c>
      <c r="DN44" s="310">
        <v>142</v>
      </c>
      <c r="DO44" s="310">
        <v>141</v>
      </c>
      <c r="DP44" s="310">
        <v>168</v>
      </c>
      <c r="DQ44" s="310">
        <v>141</v>
      </c>
      <c r="DR44" s="310">
        <v>138</v>
      </c>
      <c r="DS44" s="310">
        <v>147</v>
      </c>
      <c r="DU44" s="307" t="s">
        <v>2052</v>
      </c>
      <c r="DV44" s="300">
        <v>19202416</v>
      </c>
      <c r="DW44" s="300">
        <v>11436275</v>
      </c>
      <c r="DX44" s="300">
        <v>83027803</v>
      </c>
      <c r="DY44" s="300">
        <v>128457237</v>
      </c>
      <c r="DZ44" s="300">
        <v>112985142</v>
      </c>
      <c r="EA44" s="300">
        <v>160789193</v>
      </c>
      <c r="EB44" s="300">
        <v>138484748</v>
      </c>
      <c r="EC44" s="300">
        <v>49533751</v>
      </c>
      <c r="ED44" s="300">
        <v>36955087</v>
      </c>
      <c r="EE44" s="300">
        <v>36443920</v>
      </c>
      <c r="EF44" s="300">
        <v>61274150</v>
      </c>
      <c r="EG44" s="300">
        <v>66606748</v>
      </c>
      <c r="EH44" s="300">
        <v>45080335</v>
      </c>
      <c r="EI44" s="300">
        <v>40634522</v>
      </c>
      <c r="EJ44" s="310">
        <v>125</v>
      </c>
      <c r="EK44" s="310">
        <v>145</v>
      </c>
      <c r="EL44" s="310">
        <v>105</v>
      </c>
      <c r="EM44" s="310">
        <v>96</v>
      </c>
      <c r="EN44" s="310">
        <v>101</v>
      </c>
      <c r="EO44" s="310">
        <v>95</v>
      </c>
      <c r="EP44" s="310">
        <v>99</v>
      </c>
      <c r="EQ44" s="310">
        <v>119</v>
      </c>
      <c r="ER44" s="310">
        <v>117</v>
      </c>
      <c r="ES44" s="310">
        <v>124</v>
      </c>
      <c r="ET44" s="310">
        <v>124</v>
      </c>
      <c r="EU44" s="310">
        <v>124</v>
      </c>
      <c r="EV44" s="310">
        <v>127</v>
      </c>
      <c r="EW44" s="310">
        <v>129</v>
      </c>
    </row>
    <row r="45" spans="1:153" x14ac:dyDescent="0.25">
      <c r="A45" s="285" t="s">
        <v>2189</v>
      </c>
      <c r="B45" s="285" t="s">
        <v>195</v>
      </c>
      <c r="C45" s="285" t="s">
        <v>1407</v>
      </c>
      <c r="E45" s="307" t="str">
        <f t="shared" si="0"/>
        <v>المالديف Maldives</v>
      </c>
      <c r="F45" s="300">
        <v>4752812</v>
      </c>
      <c r="G45" s="300">
        <v>2788546</v>
      </c>
      <c r="H45" s="300">
        <v>3927388</v>
      </c>
      <c r="I45" s="300">
        <v>2708979</v>
      </c>
      <c r="J45" s="300">
        <v>17492187</v>
      </c>
      <c r="K45" s="300">
        <v>6421342</v>
      </c>
      <c r="L45" s="300">
        <v>6135363</v>
      </c>
      <c r="M45" s="300">
        <v>55761675</v>
      </c>
      <c r="N45" s="300">
        <v>10474235</v>
      </c>
      <c r="O45" s="300">
        <v>86286331</v>
      </c>
      <c r="P45" s="300">
        <v>195358982</v>
      </c>
      <c r="Q45" s="300">
        <v>19040734</v>
      </c>
      <c r="R45" s="300">
        <v>74637200</v>
      </c>
      <c r="S45" s="300">
        <v>240482636</v>
      </c>
      <c r="T45" s="310">
        <v>130</v>
      </c>
      <c r="U45" s="310">
        <v>139</v>
      </c>
      <c r="V45" s="310">
        <v>140</v>
      </c>
      <c r="W45" s="310">
        <v>143</v>
      </c>
      <c r="X45" s="310">
        <v>115</v>
      </c>
      <c r="Y45" s="310">
        <v>131</v>
      </c>
      <c r="Z45" s="310">
        <v>130</v>
      </c>
      <c r="AA45" s="310">
        <v>91</v>
      </c>
      <c r="AB45" s="310">
        <v>122</v>
      </c>
      <c r="AC45" s="310">
        <v>82</v>
      </c>
      <c r="AD45" s="310">
        <v>76</v>
      </c>
      <c r="AE45" s="310">
        <v>123</v>
      </c>
      <c r="AF45" s="310">
        <v>93</v>
      </c>
      <c r="AG45" s="310">
        <v>75</v>
      </c>
      <c r="AH45" s="310"/>
      <c r="AI45" s="307" t="s">
        <v>1968</v>
      </c>
      <c r="AJ45">
        <v>4359477</v>
      </c>
      <c r="AK45">
        <v>2748806</v>
      </c>
      <c r="AL45">
        <v>3875579</v>
      </c>
      <c r="AM45">
        <v>2516229</v>
      </c>
      <c r="AN45">
        <v>2448965</v>
      </c>
      <c r="AO45">
        <v>4994890</v>
      </c>
      <c r="AP45">
        <v>5679127</v>
      </c>
      <c r="AQ45">
        <v>55627263</v>
      </c>
      <c r="AR45">
        <v>9853615</v>
      </c>
      <c r="AS45">
        <v>86119760</v>
      </c>
      <c r="AT45">
        <v>194944506</v>
      </c>
      <c r="AU45">
        <v>18808453</v>
      </c>
      <c r="AV45">
        <v>68895843</v>
      </c>
      <c r="AW45">
        <v>237128970</v>
      </c>
      <c r="AX45" s="310">
        <v>124</v>
      </c>
      <c r="AY45" s="310">
        <v>134</v>
      </c>
      <c r="AZ45" s="310">
        <v>134</v>
      </c>
      <c r="BA45" s="310">
        <v>142</v>
      </c>
      <c r="BB45" s="310">
        <v>141</v>
      </c>
      <c r="BC45" s="310">
        <v>132</v>
      </c>
      <c r="BD45" s="310">
        <v>125</v>
      </c>
      <c r="BE45" s="310">
        <v>90</v>
      </c>
      <c r="BF45" s="310">
        <v>121</v>
      </c>
      <c r="BG45" s="310">
        <v>80</v>
      </c>
      <c r="BH45" s="310">
        <v>74</v>
      </c>
      <c r="BI45" s="310">
        <v>116</v>
      </c>
      <c r="BJ45" s="310">
        <v>89</v>
      </c>
      <c r="BK45" s="310">
        <v>73</v>
      </c>
      <c r="BL45" s="310"/>
      <c r="BM45" s="307" t="s">
        <v>1968</v>
      </c>
      <c r="BN45">
        <v>393335</v>
      </c>
      <c r="BO45">
        <v>39740</v>
      </c>
      <c r="BP45">
        <v>51809</v>
      </c>
      <c r="BQ45">
        <v>192750</v>
      </c>
      <c r="BR45">
        <v>15043222</v>
      </c>
      <c r="BS45">
        <v>1426452</v>
      </c>
      <c r="BT45">
        <v>456236</v>
      </c>
      <c r="BU45">
        <v>134412</v>
      </c>
      <c r="BV45">
        <v>620620</v>
      </c>
      <c r="BW45">
        <v>166571</v>
      </c>
      <c r="BX45">
        <v>414476</v>
      </c>
      <c r="BY45">
        <v>232281</v>
      </c>
      <c r="BZ45">
        <v>5741357</v>
      </c>
      <c r="CA45">
        <v>3353666</v>
      </c>
      <c r="CB45" s="310">
        <v>117</v>
      </c>
      <c r="CC45" s="310">
        <v>144</v>
      </c>
      <c r="CD45" s="310">
        <v>135</v>
      </c>
      <c r="CE45" s="310">
        <v>121</v>
      </c>
      <c r="CF45" s="310">
        <v>61</v>
      </c>
      <c r="CG45" s="310">
        <v>93</v>
      </c>
      <c r="CH45" s="310">
        <v>120</v>
      </c>
      <c r="CI45" s="310">
        <v>134</v>
      </c>
      <c r="CJ45" s="310">
        <v>113</v>
      </c>
      <c r="CK45" s="310">
        <v>122</v>
      </c>
      <c r="CL45" s="310">
        <v>110</v>
      </c>
      <c r="CM45" s="310">
        <v>130</v>
      </c>
      <c r="CN45" s="310">
        <v>78</v>
      </c>
      <c r="CO45" s="310">
        <v>89</v>
      </c>
      <c r="CQ45" s="307" t="s">
        <v>1968</v>
      </c>
      <c r="CR45" s="300">
        <v>2731138</v>
      </c>
      <c r="CS45" s="300">
        <v>26322899</v>
      </c>
      <c r="CT45" s="300">
        <v>1803310</v>
      </c>
      <c r="CU45" s="300">
        <v>2092538</v>
      </c>
      <c r="CV45" s="300">
        <v>9461922</v>
      </c>
      <c r="CW45" s="300">
        <v>8440289</v>
      </c>
      <c r="CX45" s="300">
        <v>8726576</v>
      </c>
      <c r="CY45" s="300">
        <v>3470065</v>
      </c>
      <c r="CZ45" s="300">
        <v>1678048</v>
      </c>
      <c r="DA45" s="300">
        <v>537250</v>
      </c>
      <c r="DB45" s="300">
        <v>217107</v>
      </c>
      <c r="DC45" s="300">
        <v>1957252</v>
      </c>
      <c r="DD45" s="300">
        <v>1376035</v>
      </c>
      <c r="DE45" s="300">
        <v>5300579</v>
      </c>
      <c r="DF45" s="310">
        <v>122</v>
      </c>
      <c r="DG45" s="310">
        <v>99</v>
      </c>
      <c r="DH45" s="310">
        <v>147</v>
      </c>
      <c r="DI45" s="310">
        <v>145</v>
      </c>
      <c r="DJ45" s="310">
        <v>116</v>
      </c>
      <c r="DK45" s="310">
        <v>124</v>
      </c>
      <c r="DL45" s="310">
        <v>117</v>
      </c>
      <c r="DM45" s="310">
        <v>137</v>
      </c>
      <c r="DN45" s="310">
        <v>148</v>
      </c>
      <c r="DO45" s="310">
        <v>162</v>
      </c>
      <c r="DP45" s="310">
        <v>173</v>
      </c>
      <c r="DQ45" s="310">
        <v>148</v>
      </c>
      <c r="DR45" s="310">
        <v>152</v>
      </c>
      <c r="DS45" s="310">
        <v>138</v>
      </c>
      <c r="DU45" s="307" t="s">
        <v>1968</v>
      </c>
      <c r="DV45" s="300">
        <v>7483950</v>
      </c>
      <c r="DW45" s="300">
        <v>29111445</v>
      </c>
      <c r="DX45" s="300">
        <v>5730698</v>
      </c>
      <c r="DY45" s="300">
        <v>4801517</v>
      </c>
      <c r="DZ45" s="300">
        <v>26954109</v>
      </c>
      <c r="EA45" s="300">
        <v>14861631</v>
      </c>
      <c r="EB45" s="300">
        <v>14861939</v>
      </c>
      <c r="EC45" s="300">
        <v>59231740</v>
      </c>
      <c r="ED45" s="300">
        <v>12152283</v>
      </c>
      <c r="EE45" s="300">
        <v>86823581</v>
      </c>
      <c r="EF45" s="300">
        <v>195576089</v>
      </c>
      <c r="EG45" s="300">
        <v>20997986</v>
      </c>
      <c r="EH45" s="300">
        <v>76013235</v>
      </c>
      <c r="EI45" s="300">
        <v>245783215</v>
      </c>
      <c r="EJ45" s="310">
        <v>144</v>
      </c>
      <c r="EK45" s="310">
        <v>121</v>
      </c>
      <c r="EL45" s="310">
        <v>156</v>
      </c>
      <c r="EM45" s="310">
        <v>158</v>
      </c>
      <c r="EN45" s="310">
        <v>125</v>
      </c>
      <c r="EO45" s="310">
        <v>133</v>
      </c>
      <c r="EP45" s="310">
        <v>133</v>
      </c>
      <c r="EQ45" s="310">
        <v>115</v>
      </c>
      <c r="ER45" s="310">
        <v>138</v>
      </c>
      <c r="ES45" s="310">
        <v>110</v>
      </c>
      <c r="ET45" s="310">
        <v>100</v>
      </c>
      <c r="EU45" s="310">
        <v>140</v>
      </c>
      <c r="EV45" s="310">
        <v>119</v>
      </c>
      <c r="EW45" s="310">
        <v>105</v>
      </c>
    </row>
    <row r="46" spans="1:153" x14ac:dyDescent="0.25">
      <c r="A46" s="285" t="s">
        <v>2190</v>
      </c>
      <c r="B46" s="285" t="s">
        <v>230</v>
      </c>
      <c r="C46" s="285" t="s">
        <v>1397</v>
      </c>
      <c r="E46" s="307" t="str">
        <f t="shared" si="0"/>
        <v>أذربيجان Azerbaijan</v>
      </c>
      <c r="F46" s="300">
        <v>34979407</v>
      </c>
      <c r="G46" s="300">
        <v>27302505</v>
      </c>
      <c r="H46" s="300">
        <v>20950165</v>
      </c>
      <c r="I46" s="300">
        <v>10211578</v>
      </c>
      <c r="J46" s="300">
        <v>15901599</v>
      </c>
      <c r="K46" s="300">
        <v>8339425</v>
      </c>
      <c r="L46" s="300">
        <v>20406907</v>
      </c>
      <c r="M46" s="300">
        <v>21707024</v>
      </c>
      <c r="N46" s="300">
        <v>16798092</v>
      </c>
      <c r="O46" s="300">
        <v>18970601</v>
      </c>
      <c r="P46" s="300">
        <v>32575012</v>
      </c>
      <c r="Q46" s="300">
        <v>27628482</v>
      </c>
      <c r="R46" s="300">
        <v>28518359</v>
      </c>
      <c r="S46" s="300">
        <v>26934048</v>
      </c>
      <c r="T46" s="310">
        <v>91</v>
      </c>
      <c r="U46" s="310">
        <v>93</v>
      </c>
      <c r="V46" s="310">
        <v>105</v>
      </c>
      <c r="W46" s="310">
        <v>122</v>
      </c>
      <c r="X46" s="310">
        <v>119</v>
      </c>
      <c r="Y46" s="310">
        <v>125</v>
      </c>
      <c r="Z46" s="310">
        <v>109</v>
      </c>
      <c r="AA46" s="310">
        <v>112</v>
      </c>
      <c r="AB46" s="310">
        <v>111</v>
      </c>
      <c r="AC46" s="310">
        <v>110</v>
      </c>
      <c r="AD46" s="310">
        <v>107</v>
      </c>
      <c r="AE46" s="310">
        <v>114</v>
      </c>
      <c r="AF46" s="310">
        <v>112</v>
      </c>
      <c r="AG46" s="310">
        <v>115</v>
      </c>
      <c r="AH46" s="310"/>
      <c r="AI46" s="307" t="s">
        <v>1751</v>
      </c>
      <c r="AJ46">
        <v>33981181</v>
      </c>
      <c r="AK46">
        <v>25528167</v>
      </c>
      <c r="AL46">
        <v>19891577</v>
      </c>
      <c r="AM46">
        <v>8394867</v>
      </c>
      <c r="AN46">
        <v>11667293</v>
      </c>
      <c r="AO46">
        <v>7781776</v>
      </c>
      <c r="AP46">
        <v>19557000</v>
      </c>
      <c r="AQ46">
        <v>17082767</v>
      </c>
      <c r="AR46">
        <v>15615234</v>
      </c>
      <c r="AS46">
        <v>12762935</v>
      </c>
      <c r="AT46">
        <v>8543809</v>
      </c>
      <c r="AU46">
        <v>16634757</v>
      </c>
      <c r="AV46">
        <v>24823937</v>
      </c>
      <c r="AW46">
        <v>24421240</v>
      </c>
      <c r="AX46" s="310">
        <v>88</v>
      </c>
      <c r="AY46" s="310">
        <v>90</v>
      </c>
      <c r="AZ46" s="310">
        <v>101</v>
      </c>
      <c r="BA46" s="310">
        <v>123</v>
      </c>
      <c r="BB46" s="310">
        <v>116</v>
      </c>
      <c r="BC46" s="310">
        <v>120</v>
      </c>
      <c r="BD46" s="310">
        <v>107</v>
      </c>
      <c r="BE46" s="310">
        <v>113</v>
      </c>
      <c r="BF46" s="310">
        <v>111</v>
      </c>
      <c r="BG46" s="310">
        <v>114</v>
      </c>
      <c r="BH46" s="310">
        <v>131</v>
      </c>
      <c r="BI46" s="310">
        <v>118</v>
      </c>
      <c r="BJ46" s="310">
        <v>110</v>
      </c>
      <c r="BK46" s="310">
        <v>112</v>
      </c>
      <c r="BL46" s="310"/>
      <c r="BM46" s="307" t="s">
        <v>1751</v>
      </c>
      <c r="BN46">
        <v>998226</v>
      </c>
      <c r="BO46">
        <v>1774338</v>
      </c>
      <c r="BP46">
        <v>1058588</v>
      </c>
      <c r="BQ46">
        <v>1816711</v>
      </c>
      <c r="BR46">
        <v>4234306</v>
      </c>
      <c r="BS46">
        <v>557649</v>
      </c>
      <c r="BT46">
        <v>849907</v>
      </c>
      <c r="BU46">
        <v>4624257</v>
      </c>
      <c r="BV46">
        <v>1182858</v>
      </c>
      <c r="BW46">
        <v>6207666</v>
      </c>
      <c r="BX46">
        <v>24031203</v>
      </c>
      <c r="BY46">
        <v>10993725</v>
      </c>
      <c r="BZ46">
        <v>3694422</v>
      </c>
      <c r="CA46">
        <v>2512808</v>
      </c>
      <c r="CB46" s="310">
        <v>104</v>
      </c>
      <c r="CC46" s="310">
        <v>93</v>
      </c>
      <c r="CD46" s="310">
        <v>99</v>
      </c>
      <c r="CE46" s="310">
        <v>93</v>
      </c>
      <c r="CF46" s="310">
        <v>82</v>
      </c>
      <c r="CG46" s="310">
        <v>109</v>
      </c>
      <c r="CH46" s="310">
        <v>107</v>
      </c>
      <c r="CI46" s="310">
        <v>77</v>
      </c>
      <c r="CJ46" s="310">
        <v>101</v>
      </c>
      <c r="CK46" s="310">
        <v>69</v>
      </c>
      <c r="CL46" s="310">
        <v>52</v>
      </c>
      <c r="CM46" s="310">
        <v>65</v>
      </c>
      <c r="CN46" s="310">
        <v>86</v>
      </c>
      <c r="CO46" s="310">
        <v>94</v>
      </c>
      <c r="CQ46" s="307" t="s">
        <v>1751</v>
      </c>
      <c r="CR46" s="300">
        <v>35440</v>
      </c>
      <c r="CS46" s="300">
        <v>1309745</v>
      </c>
      <c r="CT46" s="300">
        <v>709509</v>
      </c>
      <c r="CU46" s="300">
        <v>3834285</v>
      </c>
      <c r="CV46" s="300">
        <v>318298</v>
      </c>
      <c r="CW46" s="300">
        <v>560094</v>
      </c>
      <c r="CX46" s="300">
        <v>1660532</v>
      </c>
      <c r="CY46" s="300">
        <v>1558203</v>
      </c>
      <c r="CZ46" s="300">
        <v>4993530</v>
      </c>
      <c r="DA46" s="300">
        <v>9001086</v>
      </c>
      <c r="DB46" s="300">
        <v>14823145</v>
      </c>
      <c r="DC46" s="300">
        <v>77950806</v>
      </c>
      <c r="DD46" s="300">
        <v>21884047</v>
      </c>
      <c r="DE46" s="300">
        <v>48242137</v>
      </c>
      <c r="DF46" s="310">
        <v>196</v>
      </c>
      <c r="DG46" s="310">
        <v>150</v>
      </c>
      <c r="DH46" s="310">
        <v>167</v>
      </c>
      <c r="DI46" s="310">
        <v>128</v>
      </c>
      <c r="DJ46" s="310">
        <v>175</v>
      </c>
      <c r="DK46" s="310">
        <v>163</v>
      </c>
      <c r="DL46" s="310">
        <v>142</v>
      </c>
      <c r="DM46" s="310">
        <v>152</v>
      </c>
      <c r="DN46" s="310">
        <v>128</v>
      </c>
      <c r="DO46" s="310">
        <v>120</v>
      </c>
      <c r="DP46" s="310">
        <v>116</v>
      </c>
      <c r="DQ46" s="310">
        <v>96</v>
      </c>
      <c r="DR46" s="310">
        <v>116</v>
      </c>
      <c r="DS46" s="310">
        <v>104</v>
      </c>
      <c r="DU46" s="307" t="s">
        <v>1751</v>
      </c>
      <c r="DV46" s="300">
        <v>35014847</v>
      </c>
      <c r="DW46" s="300">
        <v>28612250</v>
      </c>
      <c r="DX46" s="300">
        <v>21659674</v>
      </c>
      <c r="DY46" s="300">
        <v>14045863</v>
      </c>
      <c r="DZ46" s="300">
        <v>16219897</v>
      </c>
      <c r="EA46" s="300">
        <v>8899519</v>
      </c>
      <c r="EB46" s="300">
        <v>22067439</v>
      </c>
      <c r="EC46" s="300">
        <v>23265227</v>
      </c>
      <c r="ED46" s="300">
        <v>21791622</v>
      </c>
      <c r="EE46" s="300">
        <v>27971687</v>
      </c>
      <c r="EF46" s="300">
        <v>47398157</v>
      </c>
      <c r="EG46" s="300">
        <v>105579288</v>
      </c>
      <c r="EH46" s="300">
        <v>50402406</v>
      </c>
      <c r="EI46" s="300">
        <v>75176185</v>
      </c>
      <c r="EJ46" s="310">
        <v>118</v>
      </c>
      <c r="EK46" s="310">
        <v>122</v>
      </c>
      <c r="EL46" s="310">
        <v>131</v>
      </c>
      <c r="EM46" s="310">
        <v>139</v>
      </c>
      <c r="EN46" s="310">
        <v>136</v>
      </c>
      <c r="EO46" s="310">
        <v>149</v>
      </c>
      <c r="EP46" s="310">
        <v>127</v>
      </c>
      <c r="EQ46" s="310">
        <v>135</v>
      </c>
      <c r="ER46" s="310">
        <v>128</v>
      </c>
      <c r="ES46" s="310">
        <v>127</v>
      </c>
      <c r="ET46" s="310">
        <v>129</v>
      </c>
      <c r="EU46" s="310">
        <v>117</v>
      </c>
      <c r="EV46" s="310">
        <v>124</v>
      </c>
      <c r="EW46" s="310">
        <v>122</v>
      </c>
    </row>
    <row r="47" spans="1:153" x14ac:dyDescent="0.25">
      <c r="A47" s="285" t="s">
        <v>2191</v>
      </c>
      <c r="B47" s="285" t="s">
        <v>234</v>
      </c>
      <c r="C47" s="285" t="s">
        <v>1470</v>
      </c>
      <c r="E47" s="307" t="str">
        <f t="shared" si="0"/>
        <v>أرمينيا Armenia</v>
      </c>
      <c r="F47" s="300">
        <v>3474146</v>
      </c>
      <c r="G47" s="300">
        <v>5928099</v>
      </c>
      <c r="H47" s="300">
        <v>3042048</v>
      </c>
      <c r="I47" s="300">
        <v>202451</v>
      </c>
      <c r="J47" s="300">
        <v>1989067</v>
      </c>
      <c r="K47" s="300">
        <v>1157025</v>
      </c>
      <c r="L47" s="300">
        <v>805213</v>
      </c>
      <c r="M47" s="300">
        <v>1931510</v>
      </c>
      <c r="N47" s="300">
        <v>2139662</v>
      </c>
      <c r="O47" s="300">
        <v>962954</v>
      </c>
      <c r="P47" s="300">
        <v>1400010</v>
      </c>
      <c r="Q47" s="300">
        <v>1907478</v>
      </c>
      <c r="R47" s="300">
        <v>905170</v>
      </c>
      <c r="S47" s="300">
        <v>394111</v>
      </c>
      <c r="T47" s="310">
        <v>134</v>
      </c>
      <c r="U47" s="310">
        <v>129</v>
      </c>
      <c r="V47" s="310">
        <v>144</v>
      </c>
      <c r="W47" s="310">
        <v>175</v>
      </c>
      <c r="X47" s="310">
        <v>148</v>
      </c>
      <c r="Y47" s="310">
        <v>157</v>
      </c>
      <c r="Z47" s="310">
        <v>159</v>
      </c>
      <c r="AA47" s="310">
        <v>151</v>
      </c>
      <c r="AB47" s="310">
        <v>146</v>
      </c>
      <c r="AC47" s="310">
        <v>154</v>
      </c>
      <c r="AD47" s="310">
        <v>154</v>
      </c>
      <c r="AE47" s="310">
        <v>152</v>
      </c>
      <c r="AF47" s="310">
        <v>157</v>
      </c>
      <c r="AG47" s="310">
        <v>171</v>
      </c>
      <c r="AH47" s="310"/>
      <c r="AI47" s="307" t="s">
        <v>1797</v>
      </c>
      <c r="AJ47">
        <v>2177156</v>
      </c>
      <c r="AK47">
        <v>1300994</v>
      </c>
      <c r="AL47">
        <v>1061744</v>
      </c>
      <c r="AM47">
        <v>146912</v>
      </c>
      <c r="AN47">
        <v>1987917</v>
      </c>
      <c r="AO47">
        <v>1155520</v>
      </c>
      <c r="AP47">
        <v>696060</v>
      </c>
      <c r="AQ47">
        <v>1904510</v>
      </c>
      <c r="AR47">
        <v>2100864</v>
      </c>
      <c r="AS47">
        <v>958654</v>
      </c>
      <c r="AT47">
        <v>1394553</v>
      </c>
      <c r="AU47">
        <v>1902920</v>
      </c>
      <c r="AV47">
        <v>593255</v>
      </c>
      <c r="AW47">
        <v>394111</v>
      </c>
      <c r="AX47" s="310">
        <v>135</v>
      </c>
      <c r="AY47" s="310">
        <v>147</v>
      </c>
      <c r="AZ47" s="310">
        <v>155</v>
      </c>
      <c r="BA47" s="310">
        <v>178</v>
      </c>
      <c r="BB47" s="310">
        <v>143</v>
      </c>
      <c r="BC47" s="310">
        <v>151</v>
      </c>
      <c r="BD47" s="310">
        <v>155</v>
      </c>
      <c r="BE47" s="310">
        <v>145</v>
      </c>
      <c r="BF47" s="310">
        <v>143</v>
      </c>
      <c r="BG47" s="310">
        <v>150</v>
      </c>
      <c r="BH47" s="310">
        <v>154</v>
      </c>
      <c r="BI47" s="310">
        <v>151</v>
      </c>
      <c r="BJ47" s="310">
        <v>159</v>
      </c>
      <c r="BK47" s="310">
        <v>167</v>
      </c>
      <c r="BL47" s="310"/>
      <c r="BM47" s="307" t="s">
        <v>1797</v>
      </c>
      <c r="BN47">
        <v>1296990</v>
      </c>
      <c r="BO47">
        <v>4627105</v>
      </c>
      <c r="BP47">
        <v>1980304</v>
      </c>
      <c r="BQ47">
        <v>55539</v>
      </c>
      <c r="BR47">
        <v>1150</v>
      </c>
      <c r="BS47">
        <v>1505</v>
      </c>
      <c r="BT47">
        <v>109153</v>
      </c>
      <c r="BU47">
        <v>27000</v>
      </c>
      <c r="BV47">
        <v>38798</v>
      </c>
      <c r="BW47">
        <v>4300</v>
      </c>
      <c r="BX47">
        <v>5457</v>
      </c>
      <c r="BY47">
        <v>4558</v>
      </c>
      <c r="BZ47">
        <v>311915</v>
      </c>
      <c r="CB47" s="310">
        <v>97</v>
      </c>
      <c r="CC47" s="310">
        <v>76</v>
      </c>
      <c r="CD47" s="310">
        <v>87</v>
      </c>
      <c r="CE47" s="310">
        <v>135</v>
      </c>
      <c r="CF47" s="310">
        <v>152</v>
      </c>
      <c r="CG47" s="310">
        <v>155</v>
      </c>
      <c r="CH47" s="310">
        <v>138</v>
      </c>
      <c r="CI47" s="310">
        <v>147</v>
      </c>
      <c r="CJ47" s="310">
        <v>147</v>
      </c>
      <c r="CK47" s="310">
        <v>142</v>
      </c>
      <c r="CL47" s="310">
        <v>147</v>
      </c>
      <c r="CM47" s="310">
        <v>150</v>
      </c>
      <c r="CN47" s="310">
        <v>122</v>
      </c>
      <c r="CO47" s="310" t="s">
        <v>11</v>
      </c>
      <c r="CQ47" s="307" t="s">
        <v>1797</v>
      </c>
      <c r="CR47" s="300">
        <v>1676249</v>
      </c>
      <c r="CS47" s="300">
        <v>1169174</v>
      </c>
      <c r="CT47" s="300">
        <v>657159</v>
      </c>
      <c r="CU47" s="300">
        <v>6929693</v>
      </c>
      <c r="CV47" s="300">
        <v>4919944</v>
      </c>
      <c r="CW47" s="300">
        <v>10513409</v>
      </c>
      <c r="CX47" s="300">
        <v>3700356</v>
      </c>
      <c r="CY47" s="300">
        <v>5921765</v>
      </c>
      <c r="CZ47" s="300">
        <v>7626855</v>
      </c>
      <c r="DA47" s="300">
        <v>2403218</v>
      </c>
      <c r="DB47" s="300">
        <v>4553515</v>
      </c>
      <c r="DC47" s="300">
        <v>4406368</v>
      </c>
      <c r="DD47" s="300">
        <v>6959522</v>
      </c>
      <c r="DE47" s="300">
        <v>4621811</v>
      </c>
      <c r="DF47" s="310">
        <v>138</v>
      </c>
      <c r="DG47" s="310">
        <v>153</v>
      </c>
      <c r="DH47" s="310">
        <v>169</v>
      </c>
      <c r="DI47" s="310">
        <v>120</v>
      </c>
      <c r="DJ47" s="310">
        <v>128</v>
      </c>
      <c r="DK47" s="310">
        <v>118</v>
      </c>
      <c r="DL47" s="310">
        <v>129</v>
      </c>
      <c r="DM47" s="310">
        <v>123</v>
      </c>
      <c r="DN47" s="310">
        <v>120</v>
      </c>
      <c r="DO47" s="310">
        <v>139</v>
      </c>
      <c r="DP47" s="310">
        <v>135</v>
      </c>
      <c r="DQ47" s="310">
        <v>135</v>
      </c>
      <c r="DR47" s="310">
        <v>128</v>
      </c>
      <c r="DS47" s="310">
        <v>142</v>
      </c>
      <c r="DU47" s="307" t="s">
        <v>1797</v>
      </c>
      <c r="DV47" s="300">
        <v>5150395</v>
      </c>
      <c r="DW47" s="300">
        <v>7097273</v>
      </c>
      <c r="DX47" s="300">
        <v>3699207</v>
      </c>
      <c r="DY47" s="300">
        <v>7132144</v>
      </c>
      <c r="DZ47" s="300">
        <v>6909011</v>
      </c>
      <c r="EA47" s="300">
        <v>11670434</v>
      </c>
      <c r="EB47" s="300">
        <v>4505569</v>
      </c>
      <c r="EC47" s="300">
        <v>7853275</v>
      </c>
      <c r="ED47" s="300">
        <v>9766517</v>
      </c>
      <c r="EE47" s="300">
        <v>3366172</v>
      </c>
      <c r="EF47" s="300">
        <v>5953525</v>
      </c>
      <c r="EG47" s="300">
        <v>6313846</v>
      </c>
      <c r="EH47" s="300">
        <v>7864692</v>
      </c>
      <c r="EI47" s="300">
        <v>5015922</v>
      </c>
      <c r="EJ47" s="310">
        <v>155</v>
      </c>
      <c r="EK47" s="310">
        <v>156</v>
      </c>
      <c r="EL47" s="310">
        <v>165</v>
      </c>
      <c r="EM47" s="310">
        <v>152</v>
      </c>
      <c r="EN47" s="310">
        <v>152</v>
      </c>
      <c r="EO47" s="310">
        <v>137</v>
      </c>
      <c r="EP47" s="310">
        <v>161</v>
      </c>
      <c r="EQ47" s="310">
        <v>152</v>
      </c>
      <c r="ER47" s="310">
        <v>145</v>
      </c>
      <c r="ES47" s="310">
        <v>164</v>
      </c>
      <c r="ET47" s="310">
        <v>160</v>
      </c>
      <c r="EU47" s="310">
        <v>155</v>
      </c>
      <c r="EV47" s="310">
        <v>155</v>
      </c>
      <c r="EW47" s="310">
        <v>163</v>
      </c>
    </row>
    <row r="48" spans="1:153" x14ac:dyDescent="0.25">
      <c r="A48" s="285" t="s">
        <v>2192</v>
      </c>
      <c r="B48" s="285" t="s">
        <v>231</v>
      </c>
      <c r="C48" s="285" t="s">
        <v>1417</v>
      </c>
      <c r="E48" s="307" t="str">
        <f t="shared" si="0"/>
        <v>أوزبكستان Uzbekistan</v>
      </c>
      <c r="F48" s="300">
        <v>11415956</v>
      </c>
      <c r="G48" s="300">
        <v>6110840</v>
      </c>
      <c r="H48" s="300">
        <v>8891810</v>
      </c>
      <c r="I48" s="300">
        <v>9643342</v>
      </c>
      <c r="J48" s="300">
        <v>5708242</v>
      </c>
      <c r="K48" s="300">
        <v>4095224</v>
      </c>
      <c r="L48" s="300">
        <v>4733367</v>
      </c>
      <c r="M48" s="300">
        <v>13980107</v>
      </c>
      <c r="N48" s="300">
        <v>1938172</v>
      </c>
      <c r="O48" s="300">
        <v>4790826</v>
      </c>
      <c r="P48" s="300">
        <v>6327291</v>
      </c>
      <c r="Q48" s="300">
        <v>13351185</v>
      </c>
      <c r="R48" s="300">
        <v>97810153</v>
      </c>
      <c r="S48" s="300">
        <v>13852042</v>
      </c>
      <c r="T48" s="310">
        <v>109</v>
      </c>
      <c r="U48" s="310">
        <v>128</v>
      </c>
      <c r="V48" s="310">
        <v>123</v>
      </c>
      <c r="W48" s="310">
        <v>124</v>
      </c>
      <c r="X48" s="310">
        <v>136</v>
      </c>
      <c r="Y48" s="310">
        <v>137</v>
      </c>
      <c r="Z48" s="310">
        <v>136</v>
      </c>
      <c r="AA48" s="310">
        <v>121</v>
      </c>
      <c r="AB48" s="310">
        <v>148</v>
      </c>
      <c r="AC48" s="310">
        <v>132</v>
      </c>
      <c r="AD48" s="310">
        <v>139</v>
      </c>
      <c r="AE48" s="310">
        <v>125</v>
      </c>
      <c r="AF48" s="310">
        <v>87</v>
      </c>
      <c r="AG48" s="310">
        <v>129</v>
      </c>
      <c r="AH48" s="310"/>
      <c r="AI48" s="307" t="s">
        <v>1764</v>
      </c>
      <c r="AJ48">
        <v>11146186</v>
      </c>
      <c r="AK48">
        <v>6096540</v>
      </c>
      <c r="AL48">
        <v>8852160</v>
      </c>
      <c r="AM48">
        <v>9637342</v>
      </c>
      <c r="AN48">
        <v>5697262</v>
      </c>
      <c r="AO48">
        <v>4089574</v>
      </c>
      <c r="AP48">
        <v>4727867</v>
      </c>
      <c r="AQ48">
        <v>13359603</v>
      </c>
      <c r="AR48">
        <v>1816850</v>
      </c>
      <c r="AS48">
        <v>4465602</v>
      </c>
      <c r="AT48">
        <v>5829414</v>
      </c>
      <c r="AU48">
        <v>12779923</v>
      </c>
      <c r="AV48">
        <v>8976531</v>
      </c>
      <c r="AW48">
        <v>9406230</v>
      </c>
      <c r="AX48" s="310">
        <v>102</v>
      </c>
      <c r="AY48" s="310">
        <v>121</v>
      </c>
      <c r="AZ48" s="310">
        <v>119</v>
      </c>
      <c r="BA48" s="310">
        <v>118</v>
      </c>
      <c r="BB48" s="310">
        <v>126</v>
      </c>
      <c r="BC48" s="310">
        <v>135</v>
      </c>
      <c r="BD48" s="310">
        <v>131</v>
      </c>
      <c r="BE48" s="310">
        <v>118</v>
      </c>
      <c r="BF48" s="310">
        <v>149</v>
      </c>
      <c r="BG48" s="310">
        <v>132</v>
      </c>
      <c r="BH48" s="310">
        <v>138</v>
      </c>
      <c r="BI48" s="310">
        <v>123</v>
      </c>
      <c r="BJ48" s="310">
        <v>133</v>
      </c>
      <c r="BK48" s="310">
        <v>131</v>
      </c>
      <c r="BL48" s="310"/>
      <c r="BM48" s="307" t="s">
        <v>1764</v>
      </c>
      <c r="BN48">
        <v>269770</v>
      </c>
      <c r="BO48">
        <v>14300</v>
      </c>
      <c r="BP48">
        <v>39650</v>
      </c>
      <c r="BQ48">
        <v>6000</v>
      </c>
      <c r="BR48">
        <v>10980</v>
      </c>
      <c r="BS48">
        <v>5650</v>
      </c>
      <c r="BT48">
        <v>5500</v>
      </c>
      <c r="BU48">
        <v>620504</v>
      </c>
      <c r="BV48">
        <v>121322</v>
      </c>
      <c r="BW48">
        <v>325224</v>
      </c>
      <c r="BX48">
        <v>497877</v>
      </c>
      <c r="BY48">
        <v>571262</v>
      </c>
      <c r="BZ48">
        <v>88833622</v>
      </c>
      <c r="CA48">
        <v>4445812</v>
      </c>
      <c r="CB48" s="310">
        <v>127</v>
      </c>
      <c r="CC48" s="310">
        <v>152</v>
      </c>
      <c r="CD48" s="310">
        <v>137</v>
      </c>
      <c r="CE48" s="310">
        <v>152</v>
      </c>
      <c r="CF48" s="310">
        <v>146</v>
      </c>
      <c r="CG48" s="310">
        <v>152</v>
      </c>
      <c r="CH48" s="310">
        <v>158</v>
      </c>
      <c r="CI48" s="310">
        <v>114</v>
      </c>
      <c r="CJ48" s="310">
        <v>131</v>
      </c>
      <c r="CK48" s="310">
        <v>115</v>
      </c>
      <c r="CL48" s="310">
        <v>105</v>
      </c>
      <c r="CM48" s="310">
        <v>114</v>
      </c>
      <c r="CN48" s="310">
        <v>34</v>
      </c>
      <c r="CO48" s="310">
        <v>81</v>
      </c>
      <c r="CQ48" s="307" t="s">
        <v>1764</v>
      </c>
      <c r="CR48" s="300">
        <v>1391541</v>
      </c>
      <c r="CS48" s="300">
        <v>667032</v>
      </c>
      <c r="CT48" s="300">
        <v>2354212</v>
      </c>
      <c r="CU48" s="300">
        <v>12075940</v>
      </c>
      <c r="CV48" s="300">
        <v>26021174</v>
      </c>
      <c r="CW48" s="300">
        <v>23847199</v>
      </c>
      <c r="CX48" s="300">
        <v>39870828</v>
      </c>
      <c r="CY48" s="300">
        <v>52349616</v>
      </c>
      <c r="CZ48" s="300">
        <v>63648891</v>
      </c>
      <c r="DA48" s="300">
        <v>42669168</v>
      </c>
      <c r="DB48" s="300">
        <v>58700327</v>
      </c>
      <c r="DC48" s="300">
        <v>65459807</v>
      </c>
      <c r="DD48" s="300">
        <v>146816429</v>
      </c>
      <c r="DE48" s="300">
        <v>1584691424</v>
      </c>
      <c r="DF48" s="310">
        <v>143</v>
      </c>
      <c r="DG48" s="310">
        <v>166</v>
      </c>
      <c r="DH48" s="310">
        <v>140</v>
      </c>
      <c r="DI48" s="310">
        <v>112</v>
      </c>
      <c r="DJ48" s="310">
        <v>98</v>
      </c>
      <c r="DK48" s="310">
        <v>98</v>
      </c>
      <c r="DL48" s="310">
        <v>92</v>
      </c>
      <c r="DM48" s="310">
        <v>90</v>
      </c>
      <c r="DN48" s="310">
        <v>92</v>
      </c>
      <c r="DO48" s="310">
        <v>98</v>
      </c>
      <c r="DP48" s="310">
        <v>101</v>
      </c>
      <c r="DQ48" s="310">
        <v>100</v>
      </c>
      <c r="DR48" s="310">
        <v>86</v>
      </c>
      <c r="DS48" s="310">
        <v>54</v>
      </c>
      <c r="DU48" s="307" t="s">
        <v>1764</v>
      </c>
      <c r="DV48" s="300">
        <v>12807497</v>
      </c>
      <c r="DW48" s="300">
        <v>6777872</v>
      </c>
      <c r="DX48" s="300">
        <v>11246022</v>
      </c>
      <c r="DY48" s="300">
        <v>21719282</v>
      </c>
      <c r="DZ48" s="300">
        <v>31729416</v>
      </c>
      <c r="EA48" s="300">
        <v>27942423</v>
      </c>
      <c r="EB48" s="300">
        <v>44604195</v>
      </c>
      <c r="EC48" s="300">
        <v>66329723</v>
      </c>
      <c r="ED48" s="300">
        <v>65587063</v>
      </c>
      <c r="EE48" s="300">
        <v>47459994</v>
      </c>
      <c r="EF48" s="300">
        <v>65027618</v>
      </c>
      <c r="EG48" s="300">
        <v>78810992</v>
      </c>
      <c r="EH48" s="300">
        <v>244626582</v>
      </c>
      <c r="EI48" s="300">
        <v>1598543466</v>
      </c>
      <c r="EJ48" s="310">
        <v>135</v>
      </c>
      <c r="EK48" s="310">
        <v>158</v>
      </c>
      <c r="EL48" s="310">
        <v>145</v>
      </c>
      <c r="EM48" s="310">
        <v>132</v>
      </c>
      <c r="EN48" s="310">
        <v>119</v>
      </c>
      <c r="EO48" s="310">
        <v>121</v>
      </c>
      <c r="EP48" s="310">
        <v>118</v>
      </c>
      <c r="EQ48" s="310">
        <v>112</v>
      </c>
      <c r="ER48" s="310">
        <v>111</v>
      </c>
      <c r="ES48" s="310">
        <v>119</v>
      </c>
      <c r="ET48" s="310">
        <v>122</v>
      </c>
      <c r="EU48" s="310">
        <v>122</v>
      </c>
      <c r="EV48" s="310">
        <v>97</v>
      </c>
      <c r="EW48" s="310">
        <v>69</v>
      </c>
    </row>
    <row r="49" spans="1:153" x14ac:dyDescent="0.25">
      <c r="A49" s="285" t="s">
        <v>2193</v>
      </c>
      <c r="B49" s="285" t="s">
        <v>1425</v>
      </c>
      <c r="C49" s="285" t="s">
        <v>1426</v>
      </c>
      <c r="E49" s="307" t="str">
        <f t="shared" si="0"/>
        <v>تركمانستان Turkmenistan</v>
      </c>
      <c r="F49" s="300">
        <v>4233935</v>
      </c>
      <c r="G49" s="300">
        <v>8456204</v>
      </c>
      <c r="H49" s="300">
        <v>15732112</v>
      </c>
      <c r="I49" s="300">
        <v>23884000</v>
      </c>
      <c r="J49" s="300">
        <v>55812654</v>
      </c>
      <c r="K49" s="300">
        <v>7470393</v>
      </c>
      <c r="L49" s="300">
        <v>1636260</v>
      </c>
      <c r="M49" s="300">
        <v>160881940</v>
      </c>
      <c r="N49" s="300">
        <v>810721</v>
      </c>
      <c r="O49" s="300">
        <v>1473348</v>
      </c>
      <c r="P49" s="300">
        <v>8558041</v>
      </c>
      <c r="Q49" s="300">
        <v>700795</v>
      </c>
      <c r="R49" s="300">
        <v>499781</v>
      </c>
      <c r="S49" s="300">
        <v>9518156</v>
      </c>
      <c r="T49" s="310">
        <v>131</v>
      </c>
      <c r="U49" s="310">
        <v>120</v>
      </c>
      <c r="V49" s="310">
        <v>117</v>
      </c>
      <c r="W49" s="310">
        <v>106</v>
      </c>
      <c r="X49" s="310">
        <v>90</v>
      </c>
      <c r="Y49" s="310">
        <v>128</v>
      </c>
      <c r="Z49" s="310">
        <v>151</v>
      </c>
      <c r="AA49" s="310">
        <v>70</v>
      </c>
      <c r="AB49" s="310">
        <v>157</v>
      </c>
      <c r="AC49" s="310">
        <v>150</v>
      </c>
      <c r="AD49" s="310">
        <v>134</v>
      </c>
      <c r="AE49" s="310">
        <v>159</v>
      </c>
      <c r="AF49" s="310">
        <v>161</v>
      </c>
      <c r="AG49" s="310">
        <v>136</v>
      </c>
      <c r="AH49" s="310"/>
      <c r="AI49" s="307" t="s">
        <v>1987</v>
      </c>
      <c r="AJ49">
        <v>2966034</v>
      </c>
      <c r="AK49">
        <v>8091335</v>
      </c>
      <c r="AL49">
        <v>15724912</v>
      </c>
      <c r="AM49">
        <v>2563464</v>
      </c>
      <c r="AN49">
        <v>55756732</v>
      </c>
      <c r="AO49">
        <v>7418549</v>
      </c>
      <c r="AP49">
        <v>874145</v>
      </c>
      <c r="AQ49">
        <v>153195840</v>
      </c>
      <c r="AR49">
        <v>193009</v>
      </c>
      <c r="AS49">
        <v>1083399</v>
      </c>
      <c r="AT49">
        <v>1169743</v>
      </c>
      <c r="AU49">
        <v>631660</v>
      </c>
      <c r="AV49">
        <v>347908</v>
      </c>
      <c r="AW49">
        <v>809506</v>
      </c>
      <c r="AX49" s="310">
        <v>131</v>
      </c>
      <c r="AY49" s="310">
        <v>114</v>
      </c>
      <c r="AZ49" s="310">
        <v>107</v>
      </c>
      <c r="BA49" s="310">
        <v>141</v>
      </c>
      <c r="BB49" s="310">
        <v>86</v>
      </c>
      <c r="BC49" s="310">
        <v>121</v>
      </c>
      <c r="BD49" s="310">
        <v>152</v>
      </c>
      <c r="BE49" s="310">
        <v>71</v>
      </c>
      <c r="BF49" s="310">
        <v>170</v>
      </c>
      <c r="BG49" s="310">
        <v>148</v>
      </c>
      <c r="BH49" s="310">
        <v>158</v>
      </c>
      <c r="BI49" s="310">
        <v>159</v>
      </c>
      <c r="BJ49" s="310">
        <v>162</v>
      </c>
      <c r="BK49" s="310">
        <v>159</v>
      </c>
      <c r="BL49" s="310"/>
      <c r="BM49" s="307" t="s">
        <v>1987</v>
      </c>
      <c r="BN49">
        <v>1267901</v>
      </c>
      <c r="BO49">
        <v>364869</v>
      </c>
      <c r="BP49">
        <v>7200</v>
      </c>
      <c r="BQ49">
        <v>21320536</v>
      </c>
      <c r="BR49">
        <v>55922</v>
      </c>
      <c r="BS49">
        <v>51844</v>
      </c>
      <c r="BT49">
        <v>762115</v>
      </c>
      <c r="BU49">
        <v>7686100</v>
      </c>
      <c r="BV49">
        <v>617712</v>
      </c>
      <c r="BW49">
        <v>389949</v>
      </c>
      <c r="BX49">
        <v>7388298</v>
      </c>
      <c r="BY49">
        <v>69135</v>
      </c>
      <c r="BZ49">
        <v>151873</v>
      </c>
      <c r="CA49">
        <v>8708650</v>
      </c>
      <c r="CB49" s="310">
        <v>98</v>
      </c>
      <c r="CC49" s="310">
        <v>113</v>
      </c>
      <c r="CD49" s="310">
        <v>148</v>
      </c>
      <c r="CE49" s="310">
        <v>54</v>
      </c>
      <c r="CF49" s="310">
        <v>135</v>
      </c>
      <c r="CG49" s="310">
        <v>144</v>
      </c>
      <c r="CH49" s="310">
        <v>111</v>
      </c>
      <c r="CI49" s="310">
        <v>69</v>
      </c>
      <c r="CJ49" s="310">
        <v>114</v>
      </c>
      <c r="CK49" s="310">
        <v>109</v>
      </c>
      <c r="CL49" s="310">
        <v>73</v>
      </c>
      <c r="CM49" s="310">
        <v>137</v>
      </c>
      <c r="CN49" s="310">
        <v>128</v>
      </c>
      <c r="CO49" s="310">
        <v>73</v>
      </c>
      <c r="CQ49" s="307" t="s">
        <v>1987</v>
      </c>
      <c r="CR49" s="300">
        <v>514776</v>
      </c>
      <c r="CS49" s="300">
        <v>514667</v>
      </c>
      <c r="CT49" s="300">
        <v>360740</v>
      </c>
      <c r="CU49" s="300">
        <v>564342</v>
      </c>
      <c r="CV49" s="300">
        <v>723147</v>
      </c>
      <c r="CW49" s="300">
        <v>693340</v>
      </c>
      <c r="CX49" s="300">
        <v>209770</v>
      </c>
      <c r="CY49" s="300">
        <v>511955</v>
      </c>
      <c r="CZ49" s="300">
        <v>303011</v>
      </c>
      <c r="DA49" s="300">
        <v>89996</v>
      </c>
      <c r="DB49" s="300">
        <v>201266</v>
      </c>
      <c r="DC49" s="300">
        <v>26938504</v>
      </c>
      <c r="DD49" s="300">
        <v>389471</v>
      </c>
      <c r="DE49" s="300">
        <v>518808</v>
      </c>
      <c r="DF49" s="310">
        <v>158</v>
      </c>
      <c r="DG49" s="310">
        <v>169</v>
      </c>
      <c r="DH49" s="310">
        <v>177</v>
      </c>
      <c r="DI49" s="310">
        <v>170</v>
      </c>
      <c r="DJ49" s="310">
        <v>163</v>
      </c>
      <c r="DK49" s="310">
        <v>161</v>
      </c>
      <c r="DL49" s="310">
        <v>177</v>
      </c>
      <c r="DM49" s="310">
        <v>168</v>
      </c>
      <c r="DN49" s="310">
        <v>173</v>
      </c>
      <c r="DO49" s="310">
        <v>186</v>
      </c>
      <c r="DP49" s="310">
        <v>175</v>
      </c>
      <c r="DQ49" s="310">
        <v>108</v>
      </c>
      <c r="DR49" s="310">
        <v>174</v>
      </c>
      <c r="DS49" s="310">
        <v>174</v>
      </c>
      <c r="DU49" s="307" t="s">
        <v>1987</v>
      </c>
      <c r="DV49" s="300">
        <v>4748711</v>
      </c>
      <c r="DW49" s="300">
        <v>8970871</v>
      </c>
      <c r="DX49" s="300">
        <v>16092852</v>
      </c>
      <c r="DY49" s="300">
        <v>24448342</v>
      </c>
      <c r="DZ49" s="300">
        <v>56535801</v>
      </c>
      <c r="EA49" s="300">
        <v>8163733</v>
      </c>
      <c r="EB49" s="300">
        <v>1846030</v>
      </c>
      <c r="EC49" s="300">
        <v>161393895</v>
      </c>
      <c r="ED49" s="300">
        <v>1113732</v>
      </c>
      <c r="EE49" s="300">
        <v>1563344</v>
      </c>
      <c r="EF49" s="300">
        <v>8759307</v>
      </c>
      <c r="EG49" s="300">
        <v>27639299</v>
      </c>
      <c r="EH49" s="300">
        <v>889252</v>
      </c>
      <c r="EI49" s="300">
        <v>10036964</v>
      </c>
      <c r="EJ49" s="310">
        <v>156</v>
      </c>
      <c r="EK49" s="310">
        <v>151</v>
      </c>
      <c r="EL49" s="310">
        <v>139</v>
      </c>
      <c r="EM49" s="310">
        <v>128</v>
      </c>
      <c r="EN49" s="310">
        <v>114</v>
      </c>
      <c r="EO49" s="310">
        <v>154</v>
      </c>
      <c r="EP49" s="310">
        <v>168</v>
      </c>
      <c r="EQ49" s="310">
        <v>97</v>
      </c>
      <c r="ER49" s="310">
        <v>180</v>
      </c>
      <c r="ES49" s="310">
        <v>174</v>
      </c>
      <c r="ET49" s="310">
        <v>154</v>
      </c>
      <c r="EU49" s="310">
        <v>132</v>
      </c>
      <c r="EV49" s="310">
        <v>182</v>
      </c>
      <c r="EW49" s="310">
        <v>153</v>
      </c>
    </row>
    <row r="50" spans="1:153" x14ac:dyDescent="0.25">
      <c r="A50" s="285" t="s">
        <v>2194</v>
      </c>
      <c r="B50" s="285" t="s">
        <v>94</v>
      </c>
      <c r="C50" s="285" t="s">
        <v>1394</v>
      </c>
      <c r="E50" s="307" t="str">
        <f t="shared" si="0"/>
        <v>جورجيا Georgia</v>
      </c>
      <c r="F50" s="300">
        <v>1449002</v>
      </c>
      <c r="G50" s="300">
        <v>53441614</v>
      </c>
      <c r="H50" s="300">
        <v>85041767</v>
      </c>
      <c r="I50" s="300">
        <v>93539129</v>
      </c>
      <c r="J50" s="300">
        <v>57035110</v>
      </c>
      <c r="K50" s="300">
        <v>61906856</v>
      </c>
      <c r="L50" s="300">
        <v>44063271</v>
      </c>
      <c r="M50" s="300">
        <v>32529800</v>
      </c>
      <c r="N50" s="300">
        <v>59355405</v>
      </c>
      <c r="O50" s="300">
        <v>20150245</v>
      </c>
      <c r="P50" s="300">
        <v>10577153</v>
      </c>
      <c r="Q50" s="300">
        <v>55622629</v>
      </c>
      <c r="R50" s="300">
        <v>50918184</v>
      </c>
      <c r="S50" s="300">
        <v>30996235</v>
      </c>
      <c r="T50" s="310">
        <v>144</v>
      </c>
      <c r="U50" s="310">
        <v>85</v>
      </c>
      <c r="V50" s="310">
        <v>83</v>
      </c>
      <c r="W50" s="310">
        <v>85</v>
      </c>
      <c r="X50" s="310">
        <v>87</v>
      </c>
      <c r="Y50" s="310">
        <v>87</v>
      </c>
      <c r="Z50" s="310">
        <v>98</v>
      </c>
      <c r="AA50" s="310">
        <v>103</v>
      </c>
      <c r="AB50" s="310">
        <v>86</v>
      </c>
      <c r="AC50" s="310">
        <v>108</v>
      </c>
      <c r="AD50" s="310">
        <v>129</v>
      </c>
      <c r="AE50" s="310">
        <v>103</v>
      </c>
      <c r="AF50" s="310">
        <v>102</v>
      </c>
      <c r="AG50" s="310">
        <v>112</v>
      </c>
      <c r="AH50" s="310"/>
      <c r="AI50" s="307" t="s">
        <v>2006</v>
      </c>
      <c r="AJ50">
        <v>1417552</v>
      </c>
      <c r="AK50">
        <v>51965367</v>
      </c>
      <c r="AL50">
        <v>82850830</v>
      </c>
      <c r="AM50">
        <v>90852413</v>
      </c>
      <c r="AN50">
        <v>55477543</v>
      </c>
      <c r="AO50">
        <v>61438034</v>
      </c>
      <c r="AP50">
        <v>43600185</v>
      </c>
      <c r="AQ50">
        <v>30626475</v>
      </c>
      <c r="AR50">
        <v>56853783</v>
      </c>
      <c r="AS50">
        <v>18409238</v>
      </c>
      <c r="AT50">
        <v>10045599</v>
      </c>
      <c r="AU50">
        <v>55276292</v>
      </c>
      <c r="AV50">
        <v>47202298</v>
      </c>
      <c r="AW50">
        <v>29491766</v>
      </c>
      <c r="AX50" s="310">
        <v>142</v>
      </c>
      <c r="AY50" s="310">
        <v>80</v>
      </c>
      <c r="AZ50" s="310">
        <v>79</v>
      </c>
      <c r="BA50" s="310">
        <v>83</v>
      </c>
      <c r="BB50" s="310">
        <v>88</v>
      </c>
      <c r="BC50" s="310">
        <v>84</v>
      </c>
      <c r="BD50" s="310">
        <v>95</v>
      </c>
      <c r="BE50" s="310">
        <v>100</v>
      </c>
      <c r="BF50" s="310">
        <v>86</v>
      </c>
      <c r="BG50" s="310">
        <v>104</v>
      </c>
      <c r="BH50" s="310">
        <v>125</v>
      </c>
      <c r="BI50" s="310">
        <v>100</v>
      </c>
      <c r="BJ50" s="310">
        <v>100</v>
      </c>
      <c r="BK50" s="310">
        <v>109</v>
      </c>
      <c r="BL50" s="310"/>
      <c r="BM50" s="307" t="s">
        <v>2006</v>
      </c>
      <c r="BN50">
        <v>31450</v>
      </c>
      <c r="BO50">
        <v>1476247</v>
      </c>
      <c r="BP50">
        <v>2190937</v>
      </c>
      <c r="BQ50">
        <v>2686716</v>
      </c>
      <c r="BR50">
        <v>1557567</v>
      </c>
      <c r="BS50">
        <v>468822</v>
      </c>
      <c r="BT50">
        <v>463086</v>
      </c>
      <c r="BU50">
        <v>1903325</v>
      </c>
      <c r="BV50">
        <v>2501622</v>
      </c>
      <c r="BW50">
        <v>1741007</v>
      </c>
      <c r="BX50">
        <v>531554</v>
      </c>
      <c r="BY50">
        <v>346337</v>
      </c>
      <c r="BZ50">
        <v>3715886</v>
      </c>
      <c r="CA50">
        <v>1504469</v>
      </c>
      <c r="CB50" s="310">
        <v>150</v>
      </c>
      <c r="CC50" s="310">
        <v>95</v>
      </c>
      <c r="CD50" s="310">
        <v>85</v>
      </c>
      <c r="CE50" s="310">
        <v>88</v>
      </c>
      <c r="CF50" s="310">
        <v>99</v>
      </c>
      <c r="CG50" s="310">
        <v>113</v>
      </c>
      <c r="CH50" s="310">
        <v>118</v>
      </c>
      <c r="CI50" s="310">
        <v>94</v>
      </c>
      <c r="CJ50" s="310">
        <v>91</v>
      </c>
      <c r="CK50" s="310">
        <v>91</v>
      </c>
      <c r="CL50" s="310">
        <v>103</v>
      </c>
      <c r="CM50" s="310">
        <v>124</v>
      </c>
      <c r="CN50" s="310">
        <v>85</v>
      </c>
      <c r="CO50" s="310">
        <v>100</v>
      </c>
      <c r="CQ50" s="307" t="s">
        <v>2006</v>
      </c>
      <c r="CR50" s="300">
        <v>1033493</v>
      </c>
      <c r="CS50" s="300">
        <v>3737726</v>
      </c>
      <c r="CT50" s="300">
        <v>3203204</v>
      </c>
      <c r="CU50" s="300">
        <v>2051903</v>
      </c>
      <c r="CV50" s="300">
        <v>19580781</v>
      </c>
      <c r="CW50" s="300">
        <v>94550107</v>
      </c>
      <c r="CX50" s="300">
        <v>29871422</v>
      </c>
      <c r="CY50" s="300">
        <v>7592745</v>
      </c>
      <c r="CZ50" s="300">
        <v>40627555</v>
      </c>
      <c r="DA50" s="300">
        <v>131389022</v>
      </c>
      <c r="DB50" s="300">
        <v>490195956</v>
      </c>
      <c r="DC50" s="300">
        <v>149281623</v>
      </c>
      <c r="DD50" s="300">
        <v>110892068</v>
      </c>
      <c r="DE50" s="300">
        <v>170403797</v>
      </c>
      <c r="DF50" s="310">
        <v>150</v>
      </c>
      <c r="DG50" s="310">
        <v>130</v>
      </c>
      <c r="DH50" s="310">
        <v>132</v>
      </c>
      <c r="DI50" s="310">
        <v>146</v>
      </c>
      <c r="DJ50" s="310">
        <v>107</v>
      </c>
      <c r="DK50" s="310">
        <v>84</v>
      </c>
      <c r="DL50" s="310">
        <v>97</v>
      </c>
      <c r="DM50" s="310">
        <v>120</v>
      </c>
      <c r="DN50" s="310">
        <v>98</v>
      </c>
      <c r="DO50" s="310">
        <v>84</v>
      </c>
      <c r="DP50" s="310">
        <v>64</v>
      </c>
      <c r="DQ50" s="310">
        <v>85</v>
      </c>
      <c r="DR50" s="310">
        <v>91</v>
      </c>
      <c r="DS50" s="310">
        <v>89</v>
      </c>
      <c r="DU50" s="307" t="s">
        <v>2006</v>
      </c>
      <c r="DV50" s="300">
        <v>2482495</v>
      </c>
      <c r="DW50" s="300">
        <v>57179340</v>
      </c>
      <c r="DX50" s="300">
        <v>88244971</v>
      </c>
      <c r="DY50" s="300">
        <v>95591032</v>
      </c>
      <c r="DZ50" s="300">
        <v>76615891</v>
      </c>
      <c r="EA50" s="300">
        <v>156456963</v>
      </c>
      <c r="EB50" s="300">
        <v>73934693</v>
      </c>
      <c r="EC50" s="300">
        <v>40122545</v>
      </c>
      <c r="ED50" s="300">
        <v>99982960</v>
      </c>
      <c r="EE50" s="300">
        <v>151539267</v>
      </c>
      <c r="EF50" s="300">
        <v>500773109</v>
      </c>
      <c r="EG50" s="300">
        <v>204904252</v>
      </c>
      <c r="EH50" s="300">
        <v>161810252</v>
      </c>
      <c r="EI50" s="300">
        <v>201400032</v>
      </c>
      <c r="EJ50" s="310">
        <v>168</v>
      </c>
      <c r="EK50" s="310">
        <v>109</v>
      </c>
      <c r="EL50" s="310">
        <v>103</v>
      </c>
      <c r="EM50" s="310">
        <v>104</v>
      </c>
      <c r="EN50" s="310">
        <v>108</v>
      </c>
      <c r="EO50" s="310">
        <v>96</v>
      </c>
      <c r="EP50" s="310">
        <v>112</v>
      </c>
      <c r="EQ50" s="310">
        <v>122</v>
      </c>
      <c r="ER50" s="310">
        <v>104</v>
      </c>
      <c r="ES50" s="310">
        <v>97</v>
      </c>
      <c r="ET50" s="310">
        <v>84</v>
      </c>
      <c r="EU50" s="310">
        <v>105</v>
      </c>
      <c r="EV50" s="310">
        <v>102</v>
      </c>
      <c r="EW50" s="310">
        <v>106</v>
      </c>
    </row>
    <row r="51" spans="1:153" x14ac:dyDescent="0.25">
      <c r="A51" s="285" t="s">
        <v>2195</v>
      </c>
      <c r="B51" s="285" t="s">
        <v>1522</v>
      </c>
      <c r="C51" s="285" t="s">
        <v>2196</v>
      </c>
      <c r="E51" s="307" t="str">
        <f t="shared" si="0"/>
        <v>طاجاكستان Tajikistan</v>
      </c>
      <c r="F51" s="300">
        <v>1335329</v>
      </c>
      <c r="G51" s="300">
        <v>785495</v>
      </c>
      <c r="H51" s="300">
        <v>224010</v>
      </c>
      <c r="I51" s="300">
        <v>145173</v>
      </c>
      <c r="J51" s="300">
        <v>91629</v>
      </c>
      <c r="K51" s="300">
        <v>209334</v>
      </c>
      <c r="L51" s="300">
        <v>587815</v>
      </c>
      <c r="M51" s="300">
        <v>2592516</v>
      </c>
      <c r="N51" s="300">
        <v>714205</v>
      </c>
      <c r="O51" s="300">
        <v>406327</v>
      </c>
      <c r="P51" s="300">
        <v>457608</v>
      </c>
      <c r="Q51" s="300">
        <v>227201</v>
      </c>
      <c r="R51" s="300">
        <v>132054</v>
      </c>
      <c r="S51" s="300">
        <v>460587</v>
      </c>
      <c r="T51" s="310">
        <v>148</v>
      </c>
      <c r="U51" s="310">
        <v>154</v>
      </c>
      <c r="V51" s="310">
        <v>172</v>
      </c>
      <c r="W51" s="310">
        <v>179</v>
      </c>
      <c r="X51" s="310">
        <v>170</v>
      </c>
      <c r="Y51" s="310">
        <v>171</v>
      </c>
      <c r="Z51" s="310">
        <v>162</v>
      </c>
      <c r="AA51" s="310">
        <v>147</v>
      </c>
      <c r="AB51" s="310">
        <v>162</v>
      </c>
      <c r="AC51" s="310">
        <v>164</v>
      </c>
      <c r="AD51" s="310">
        <v>165</v>
      </c>
      <c r="AE51" s="310">
        <v>166</v>
      </c>
      <c r="AF51" s="310">
        <v>169</v>
      </c>
      <c r="AG51" s="310">
        <v>168</v>
      </c>
      <c r="AH51" s="310"/>
      <c r="AI51" s="307" t="s">
        <v>2019</v>
      </c>
      <c r="AJ51">
        <v>1286597</v>
      </c>
      <c r="AK51">
        <v>763495</v>
      </c>
      <c r="AL51">
        <v>217010</v>
      </c>
      <c r="AM51">
        <v>143373</v>
      </c>
      <c r="AN51">
        <v>90329</v>
      </c>
      <c r="AO51">
        <v>201354</v>
      </c>
      <c r="AP51">
        <v>287815</v>
      </c>
      <c r="AQ51">
        <v>491366</v>
      </c>
      <c r="AR51">
        <v>627252</v>
      </c>
      <c r="AS51">
        <v>404733</v>
      </c>
      <c r="AT51">
        <v>228132</v>
      </c>
      <c r="AU51">
        <v>138048</v>
      </c>
      <c r="AV51">
        <v>114210</v>
      </c>
      <c r="AW51">
        <v>440694</v>
      </c>
      <c r="AX51" s="310">
        <v>146</v>
      </c>
      <c r="AY51" s="310">
        <v>154</v>
      </c>
      <c r="AZ51" s="310">
        <v>172</v>
      </c>
      <c r="BA51" s="310">
        <v>179</v>
      </c>
      <c r="BB51" s="310">
        <v>170</v>
      </c>
      <c r="BC51" s="310">
        <v>163</v>
      </c>
      <c r="BD51" s="310">
        <v>167</v>
      </c>
      <c r="BE51" s="310">
        <v>160</v>
      </c>
      <c r="BF51" s="310">
        <v>158</v>
      </c>
      <c r="BG51" s="310">
        <v>161</v>
      </c>
      <c r="BH51" s="310">
        <v>167</v>
      </c>
      <c r="BI51" s="310">
        <v>169</v>
      </c>
      <c r="BJ51" s="310">
        <v>171</v>
      </c>
      <c r="BK51" s="310">
        <v>165</v>
      </c>
      <c r="BL51" s="310"/>
      <c r="BM51" s="307" t="s">
        <v>2019</v>
      </c>
      <c r="BN51">
        <v>48732</v>
      </c>
      <c r="BO51">
        <v>22000</v>
      </c>
      <c r="BP51">
        <v>7000</v>
      </c>
      <c r="BQ51">
        <v>1800</v>
      </c>
      <c r="BR51">
        <v>1300</v>
      </c>
      <c r="BS51">
        <v>7980</v>
      </c>
      <c r="BT51">
        <v>300000</v>
      </c>
      <c r="BU51">
        <v>2101150</v>
      </c>
      <c r="BV51">
        <v>86953</v>
      </c>
      <c r="BW51">
        <v>1594</v>
      </c>
      <c r="BX51">
        <v>229476</v>
      </c>
      <c r="BY51">
        <v>89153</v>
      </c>
      <c r="BZ51">
        <v>17844</v>
      </c>
      <c r="CA51">
        <v>19893</v>
      </c>
      <c r="CB51" s="310">
        <v>145</v>
      </c>
      <c r="CC51" s="310">
        <v>150</v>
      </c>
      <c r="CD51" s="310">
        <v>149</v>
      </c>
      <c r="CE51" s="310">
        <v>157</v>
      </c>
      <c r="CF51" s="310">
        <v>150</v>
      </c>
      <c r="CG51" s="310">
        <v>150</v>
      </c>
      <c r="CH51" s="310">
        <v>124</v>
      </c>
      <c r="CI51" s="310">
        <v>91</v>
      </c>
      <c r="CJ51" s="310">
        <v>136</v>
      </c>
      <c r="CK51" s="310">
        <v>145</v>
      </c>
      <c r="CL51" s="310">
        <v>121</v>
      </c>
      <c r="CM51" s="310">
        <v>134</v>
      </c>
      <c r="CN51" s="310">
        <v>145</v>
      </c>
      <c r="CO51" s="310">
        <v>149</v>
      </c>
      <c r="CQ51" s="307" t="s">
        <v>2019</v>
      </c>
      <c r="CR51" s="300">
        <v>141855</v>
      </c>
      <c r="CS51" s="300">
        <v>6379</v>
      </c>
      <c r="CT51" s="300">
        <v>25351</v>
      </c>
      <c r="CU51" s="300">
        <v>2138734</v>
      </c>
      <c r="CV51" s="300">
        <v>224536</v>
      </c>
      <c r="CW51" s="300">
        <v>370357</v>
      </c>
      <c r="CX51" s="300">
        <v>1551601</v>
      </c>
      <c r="CY51" s="300">
        <v>3142122</v>
      </c>
      <c r="CZ51" s="300">
        <v>84838</v>
      </c>
      <c r="DA51" s="300">
        <v>347291</v>
      </c>
      <c r="DB51" s="300">
        <v>38633</v>
      </c>
      <c r="DC51" s="300">
        <v>138989</v>
      </c>
      <c r="DD51" s="300">
        <v>83030</v>
      </c>
      <c r="DE51" s="300">
        <v>32777</v>
      </c>
      <c r="DF51" s="310">
        <v>175</v>
      </c>
      <c r="DG51" s="310">
        <v>212</v>
      </c>
      <c r="DH51" s="310">
        <v>205</v>
      </c>
      <c r="DI51" s="310">
        <v>142</v>
      </c>
      <c r="DJ51" s="310">
        <v>179</v>
      </c>
      <c r="DK51" s="310">
        <v>169</v>
      </c>
      <c r="DL51" s="310">
        <v>145</v>
      </c>
      <c r="DM51" s="310">
        <v>140</v>
      </c>
      <c r="DN51" s="310">
        <v>192</v>
      </c>
      <c r="DO51" s="310">
        <v>165</v>
      </c>
      <c r="DP51" s="310">
        <v>191</v>
      </c>
      <c r="DQ51" s="310">
        <v>174</v>
      </c>
      <c r="DR51" s="310">
        <v>196</v>
      </c>
      <c r="DS51" s="310">
        <v>212</v>
      </c>
      <c r="DU51" s="307" t="s">
        <v>2019</v>
      </c>
      <c r="DV51" s="300">
        <v>1477184</v>
      </c>
      <c r="DW51" s="300">
        <v>791874</v>
      </c>
      <c r="DX51" s="300">
        <v>249361</v>
      </c>
      <c r="DY51" s="300">
        <v>2283907</v>
      </c>
      <c r="DZ51" s="300">
        <v>316165</v>
      </c>
      <c r="EA51" s="300">
        <v>579691</v>
      </c>
      <c r="EB51" s="300">
        <v>2139416</v>
      </c>
      <c r="EC51" s="300">
        <v>5734638</v>
      </c>
      <c r="ED51" s="300">
        <v>799043</v>
      </c>
      <c r="EE51" s="300">
        <v>753618</v>
      </c>
      <c r="EF51" s="300">
        <v>496241</v>
      </c>
      <c r="EG51" s="300">
        <v>366190</v>
      </c>
      <c r="EH51" s="300">
        <v>215084</v>
      </c>
      <c r="EI51" s="300">
        <v>493364</v>
      </c>
      <c r="EJ51" s="310">
        <v>178</v>
      </c>
      <c r="EK51" s="310">
        <v>185</v>
      </c>
      <c r="EL51" s="310">
        <v>197</v>
      </c>
      <c r="EM51" s="310">
        <v>167</v>
      </c>
      <c r="EN51" s="310">
        <v>195</v>
      </c>
      <c r="EO51" s="310">
        <v>183</v>
      </c>
      <c r="EP51" s="310">
        <v>167</v>
      </c>
      <c r="EQ51" s="310">
        <v>158</v>
      </c>
      <c r="ER51" s="310">
        <v>184</v>
      </c>
      <c r="ES51" s="310">
        <v>181</v>
      </c>
      <c r="ET51" s="310">
        <v>184</v>
      </c>
      <c r="EU51" s="310">
        <v>181</v>
      </c>
      <c r="EV51" s="310">
        <v>196</v>
      </c>
      <c r="EW51" s="310">
        <v>194</v>
      </c>
    </row>
    <row r="52" spans="1:153" x14ac:dyDescent="0.25">
      <c r="A52" s="285" t="s">
        <v>2197</v>
      </c>
      <c r="B52" s="285" t="s">
        <v>583</v>
      </c>
      <c r="C52" s="285" t="s">
        <v>1465</v>
      </c>
      <c r="E52" s="307" t="str">
        <f t="shared" si="0"/>
        <v>قرغيزستان (قرغيزيا) Kyrgyzstan</v>
      </c>
      <c r="F52" s="300">
        <v>2421312</v>
      </c>
      <c r="G52" s="300">
        <v>1420851</v>
      </c>
      <c r="H52" s="300">
        <v>7000</v>
      </c>
      <c r="I52" s="300">
        <v>334100</v>
      </c>
      <c r="J52" s="300">
        <v>1035509</v>
      </c>
      <c r="K52" s="300">
        <v>1210468</v>
      </c>
      <c r="L52" s="300">
        <v>228158</v>
      </c>
      <c r="M52" s="300">
        <v>271747</v>
      </c>
      <c r="N52" s="300">
        <v>1892673</v>
      </c>
      <c r="O52" s="300">
        <v>1003319</v>
      </c>
      <c r="P52" s="300">
        <v>163480</v>
      </c>
      <c r="Q52" s="300">
        <v>19301</v>
      </c>
      <c r="R52" s="300">
        <v>283224</v>
      </c>
      <c r="S52" s="300">
        <v>689993</v>
      </c>
      <c r="T52" s="310">
        <v>138</v>
      </c>
      <c r="U52" s="310">
        <v>146</v>
      </c>
      <c r="V52" s="310">
        <v>182</v>
      </c>
      <c r="W52" s="310">
        <v>168</v>
      </c>
      <c r="X52" s="310">
        <v>157</v>
      </c>
      <c r="Y52" s="310">
        <v>156</v>
      </c>
      <c r="Z52" s="310">
        <v>171</v>
      </c>
      <c r="AA52" s="310">
        <v>168</v>
      </c>
      <c r="AB52" s="310">
        <v>149</v>
      </c>
      <c r="AC52" s="310">
        <v>153</v>
      </c>
      <c r="AD52" s="310">
        <v>172</v>
      </c>
      <c r="AE52" s="310">
        <v>173</v>
      </c>
      <c r="AF52" s="310">
        <v>164</v>
      </c>
      <c r="AG52" s="310">
        <v>165</v>
      </c>
      <c r="AH52" s="310"/>
      <c r="AI52" s="307" t="s">
        <v>2028</v>
      </c>
      <c r="AK52">
        <v>1209091</v>
      </c>
      <c r="AL52">
        <v>4000</v>
      </c>
      <c r="AM52">
        <v>332100</v>
      </c>
      <c r="AN52">
        <v>1005509</v>
      </c>
      <c r="AO52">
        <v>1206168</v>
      </c>
      <c r="AP52">
        <v>226346</v>
      </c>
      <c r="AQ52">
        <v>239507</v>
      </c>
      <c r="AR52">
        <v>1129204</v>
      </c>
      <c r="AS52">
        <v>1003319</v>
      </c>
      <c r="AT52">
        <v>155826</v>
      </c>
      <c r="AU52">
        <v>1797</v>
      </c>
      <c r="AV52">
        <v>142264</v>
      </c>
      <c r="AW52">
        <v>303968</v>
      </c>
      <c r="AX52" s="310" t="s">
        <v>11</v>
      </c>
      <c r="AY52" s="310">
        <v>148</v>
      </c>
      <c r="AZ52" s="310">
        <v>182</v>
      </c>
      <c r="BA52" s="310">
        <v>169</v>
      </c>
      <c r="BB52" s="310">
        <v>156</v>
      </c>
      <c r="BC52" s="310">
        <v>150</v>
      </c>
      <c r="BD52" s="310">
        <v>169</v>
      </c>
      <c r="BE52" s="310">
        <v>168</v>
      </c>
      <c r="BF52" s="310">
        <v>154</v>
      </c>
      <c r="BG52" s="310">
        <v>149</v>
      </c>
      <c r="BH52" s="310">
        <v>171</v>
      </c>
      <c r="BI52" s="310">
        <v>172</v>
      </c>
      <c r="BJ52" s="310">
        <v>168</v>
      </c>
      <c r="BK52" s="310">
        <v>168</v>
      </c>
      <c r="BL52" s="310"/>
      <c r="BM52" s="307" t="s">
        <v>2028</v>
      </c>
      <c r="BN52">
        <v>2421312</v>
      </c>
      <c r="BO52">
        <v>211760</v>
      </c>
      <c r="BP52">
        <v>3000</v>
      </c>
      <c r="BQ52">
        <v>2000</v>
      </c>
      <c r="BR52">
        <v>30000</v>
      </c>
      <c r="BS52">
        <v>4300</v>
      </c>
      <c r="BT52">
        <v>1812</v>
      </c>
      <c r="BU52">
        <v>32240</v>
      </c>
      <c r="BV52">
        <v>763469</v>
      </c>
      <c r="BX52">
        <v>7654</v>
      </c>
      <c r="BY52">
        <v>17504</v>
      </c>
      <c r="BZ52">
        <v>140960</v>
      </c>
      <c r="CA52">
        <v>386025</v>
      </c>
      <c r="CB52" s="310">
        <v>83</v>
      </c>
      <c r="CC52" s="310">
        <v>120</v>
      </c>
      <c r="CD52" s="310">
        <v>152</v>
      </c>
      <c r="CE52" s="310">
        <v>155</v>
      </c>
      <c r="CF52" s="310">
        <v>141</v>
      </c>
      <c r="CG52" s="310">
        <v>153</v>
      </c>
      <c r="CH52" s="310">
        <v>162</v>
      </c>
      <c r="CI52" s="310">
        <v>146</v>
      </c>
      <c r="CJ52" s="310">
        <v>106</v>
      </c>
      <c r="CK52" s="310" t="s">
        <v>11</v>
      </c>
      <c r="CL52" s="310">
        <v>145</v>
      </c>
      <c r="CM52" s="310">
        <v>143</v>
      </c>
      <c r="CN52" s="310">
        <v>129</v>
      </c>
      <c r="CO52" s="310">
        <v>123</v>
      </c>
      <c r="CQ52" s="307" t="s">
        <v>2028</v>
      </c>
      <c r="CR52" s="300">
        <v>124208</v>
      </c>
      <c r="CS52" s="300">
        <v>117184</v>
      </c>
      <c r="CT52" s="300">
        <v>482142</v>
      </c>
      <c r="CU52" s="300">
        <v>831331</v>
      </c>
      <c r="CV52" s="300">
        <v>1312523</v>
      </c>
      <c r="CW52" s="300">
        <v>1548635</v>
      </c>
      <c r="CX52" s="300">
        <v>2275986</v>
      </c>
      <c r="CY52" s="300">
        <v>3304393</v>
      </c>
      <c r="CZ52" s="300">
        <v>10161844</v>
      </c>
      <c r="DA52" s="300">
        <v>2906521</v>
      </c>
      <c r="DB52" s="300">
        <v>3837058</v>
      </c>
      <c r="DC52" s="300">
        <v>2736347</v>
      </c>
      <c r="DD52" s="300">
        <v>1335626</v>
      </c>
      <c r="DE52" s="300">
        <v>470754</v>
      </c>
      <c r="DF52" s="310">
        <v>177</v>
      </c>
      <c r="DG52" s="310">
        <v>191</v>
      </c>
      <c r="DH52" s="310">
        <v>172</v>
      </c>
      <c r="DI52" s="310">
        <v>160</v>
      </c>
      <c r="DJ52" s="310">
        <v>157</v>
      </c>
      <c r="DK52" s="310">
        <v>150</v>
      </c>
      <c r="DL52" s="310">
        <v>136</v>
      </c>
      <c r="DM52" s="310">
        <v>139</v>
      </c>
      <c r="DN52" s="310">
        <v>117</v>
      </c>
      <c r="DO52" s="310">
        <v>137</v>
      </c>
      <c r="DP52" s="310">
        <v>139</v>
      </c>
      <c r="DQ52" s="310">
        <v>140</v>
      </c>
      <c r="DR52" s="310">
        <v>154</v>
      </c>
      <c r="DS52" s="310">
        <v>177</v>
      </c>
      <c r="DU52" s="307" t="s">
        <v>2028</v>
      </c>
      <c r="DV52" s="300">
        <v>2545520</v>
      </c>
      <c r="DW52" s="300">
        <v>1538035</v>
      </c>
      <c r="DX52" s="300">
        <v>489142</v>
      </c>
      <c r="DY52" s="300">
        <v>1165431</v>
      </c>
      <c r="DZ52" s="300">
        <v>2348032</v>
      </c>
      <c r="EA52" s="300">
        <v>2759103</v>
      </c>
      <c r="EB52" s="300">
        <v>2504144</v>
      </c>
      <c r="EC52" s="300">
        <v>3576140</v>
      </c>
      <c r="ED52" s="300">
        <v>12054517</v>
      </c>
      <c r="EE52" s="300">
        <v>3909840</v>
      </c>
      <c r="EF52" s="300">
        <v>4000538</v>
      </c>
      <c r="EG52" s="300">
        <v>2755648</v>
      </c>
      <c r="EH52" s="300">
        <v>1618850</v>
      </c>
      <c r="EI52" s="300">
        <v>1160747</v>
      </c>
      <c r="EJ52" s="310">
        <v>167</v>
      </c>
      <c r="EK52" s="310">
        <v>178</v>
      </c>
      <c r="EL52" s="310">
        <v>188</v>
      </c>
      <c r="EM52" s="310">
        <v>178</v>
      </c>
      <c r="EN52" s="310">
        <v>169</v>
      </c>
      <c r="EO52" s="310">
        <v>168</v>
      </c>
      <c r="EP52" s="310">
        <v>165</v>
      </c>
      <c r="EQ52" s="310">
        <v>167</v>
      </c>
      <c r="ER52" s="310">
        <v>139</v>
      </c>
      <c r="ES52" s="310">
        <v>159</v>
      </c>
      <c r="ET52" s="310">
        <v>168</v>
      </c>
      <c r="EU52" s="310">
        <v>168</v>
      </c>
      <c r="EV52" s="310">
        <v>174</v>
      </c>
      <c r="EW52" s="310">
        <v>183</v>
      </c>
    </row>
    <row r="53" spans="1:153" x14ac:dyDescent="0.25">
      <c r="A53" s="285" t="s">
        <v>2198</v>
      </c>
      <c r="B53" s="285" t="s">
        <v>194</v>
      </c>
      <c r="C53" s="285" t="s">
        <v>1420</v>
      </c>
      <c r="E53" s="307" t="str">
        <f t="shared" si="0"/>
        <v>كازاخستان Kazakhstan</v>
      </c>
      <c r="F53" s="300">
        <v>12203858</v>
      </c>
      <c r="G53" s="300">
        <v>26400062</v>
      </c>
      <c r="H53" s="300">
        <v>22422192</v>
      </c>
      <c r="I53" s="300">
        <v>9412244</v>
      </c>
      <c r="J53" s="300">
        <v>45678513</v>
      </c>
      <c r="K53" s="300">
        <v>15201642</v>
      </c>
      <c r="L53" s="300">
        <v>3604991</v>
      </c>
      <c r="M53" s="300">
        <v>19555877</v>
      </c>
      <c r="N53" s="300">
        <v>4707165</v>
      </c>
      <c r="O53" s="300">
        <v>5651235</v>
      </c>
      <c r="P53" s="300">
        <v>9778185</v>
      </c>
      <c r="Q53" s="300">
        <v>5905448</v>
      </c>
      <c r="R53" s="300">
        <v>7798544</v>
      </c>
      <c r="S53" s="300">
        <v>11237687</v>
      </c>
      <c r="T53" s="310">
        <v>108</v>
      </c>
      <c r="U53" s="310">
        <v>94</v>
      </c>
      <c r="V53" s="310">
        <v>103</v>
      </c>
      <c r="W53" s="310">
        <v>126</v>
      </c>
      <c r="X53" s="310">
        <v>93</v>
      </c>
      <c r="Y53" s="310">
        <v>109</v>
      </c>
      <c r="Z53" s="310">
        <v>142</v>
      </c>
      <c r="AA53" s="310">
        <v>115</v>
      </c>
      <c r="AB53" s="310">
        <v>133</v>
      </c>
      <c r="AC53" s="310">
        <v>130</v>
      </c>
      <c r="AD53" s="310">
        <v>130</v>
      </c>
      <c r="AE53" s="310">
        <v>135</v>
      </c>
      <c r="AF53" s="310">
        <v>139</v>
      </c>
      <c r="AG53" s="310">
        <v>133</v>
      </c>
      <c r="AH53" s="310"/>
      <c r="AI53" s="307" t="s">
        <v>2030</v>
      </c>
      <c r="AJ53">
        <v>4517962</v>
      </c>
      <c r="AK53">
        <v>20583550</v>
      </c>
      <c r="AL53">
        <v>22033312</v>
      </c>
      <c r="AM53">
        <v>5996985</v>
      </c>
      <c r="AN53">
        <v>24064381</v>
      </c>
      <c r="AO53">
        <v>14176885</v>
      </c>
      <c r="AP53">
        <v>2410931</v>
      </c>
      <c r="AQ53">
        <v>17441052</v>
      </c>
      <c r="AR53">
        <v>1853444</v>
      </c>
      <c r="AS53">
        <v>3212498</v>
      </c>
      <c r="AT53">
        <v>8580144</v>
      </c>
      <c r="AU53">
        <v>4967512</v>
      </c>
      <c r="AV53">
        <v>5481166</v>
      </c>
      <c r="AW53">
        <v>6805446</v>
      </c>
      <c r="AX53" s="310">
        <v>123</v>
      </c>
      <c r="AY53" s="310">
        <v>94</v>
      </c>
      <c r="AZ53" s="310">
        <v>98</v>
      </c>
      <c r="BA53" s="310">
        <v>131</v>
      </c>
      <c r="BB53" s="310">
        <v>99</v>
      </c>
      <c r="BC53" s="310">
        <v>104</v>
      </c>
      <c r="BD53" s="310">
        <v>142</v>
      </c>
      <c r="BE53" s="310">
        <v>112</v>
      </c>
      <c r="BF53" s="310">
        <v>148</v>
      </c>
      <c r="BG53" s="310">
        <v>139</v>
      </c>
      <c r="BH53" s="310">
        <v>130</v>
      </c>
      <c r="BI53" s="310">
        <v>137</v>
      </c>
      <c r="BJ53" s="310">
        <v>139</v>
      </c>
      <c r="BK53" s="310">
        <v>135</v>
      </c>
      <c r="BL53" s="310"/>
      <c r="BM53" s="307" t="s">
        <v>2030</v>
      </c>
      <c r="BN53">
        <v>7685896</v>
      </c>
      <c r="BO53">
        <v>5816512</v>
      </c>
      <c r="BP53">
        <v>388880</v>
      </c>
      <c r="BQ53">
        <v>3415259</v>
      </c>
      <c r="BR53">
        <v>21614132</v>
      </c>
      <c r="BS53">
        <v>1024757</v>
      </c>
      <c r="BT53">
        <v>1194060</v>
      </c>
      <c r="BU53">
        <v>2114825</v>
      </c>
      <c r="BV53">
        <v>2853721</v>
      </c>
      <c r="BW53">
        <v>2438737</v>
      </c>
      <c r="BX53">
        <v>1198041</v>
      </c>
      <c r="BY53">
        <v>937936</v>
      </c>
      <c r="BZ53">
        <v>2317378</v>
      </c>
      <c r="CA53">
        <v>4432241</v>
      </c>
      <c r="CB53" s="310">
        <v>67</v>
      </c>
      <c r="CC53" s="310">
        <v>73</v>
      </c>
      <c r="CD53" s="310">
        <v>113</v>
      </c>
      <c r="CE53" s="310">
        <v>84</v>
      </c>
      <c r="CF53" s="310">
        <v>56</v>
      </c>
      <c r="CG53" s="310">
        <v>100</v>
      </c>
      <c r="CH53" s="310">
        <v>103</v>
      </c>
      <c r="CI53" s="310">
        <v>90</v>
      </c>
      <c r="CJ53" s="310">
        <v>84</v>
      </c>
      <c r="CK53" s="310">
        <v>83</v>
      </c>
      <c r="CL53" s="310">
        <v>97</v>
      </c>
      <c r="CM53" s="310">
        <v>109</v>
      </c>
      <c r="CN53" s="310">
        <v>94</v>
      </c>
      <c r="CO53" s="310">
        <v>82</v>
      </c>
      <c r="CQ53" s="307" t="s">
        <v>2030</v>
      </c>
      <c r="CR53" s="300">
        <v>18617358</v>
      </c>
      <c r="CS53" s="300">
        <v>257884621</v>
      </c>
      <c r="CT53" s="300">
        <v>43993450</v>
      </c>
      <c r="CU53" s="300">
        <v>63711180</v>
      </c>
      <c r="CV53" s="300">
        <v>92663568</v>
      </c>
      <c r="CW53" s="300">
        <v>33315960</v>
      </c>
      <c r="CX53" s="300">
        <v>103772685</v>
      </c>
      <c r="CY53" s="300">
        <v>20391008</v>
      </c>
      <c r="CZ53" s="300">
        <v>57532115</v>
      </c>
      <c r="DA53" s="300">
        <v>72492614</v>
      </c>
      <c r="DB53" s="300">
        <v>154892559</v>
      </c>
      <c r="DC53" s="300">
        <v>88452602</v>
      </c>
      <c r="DD53" s="300">
        <v>153811803</v>
      </c>
      <c r="DE53" s="300">
        <v>38778699</v>
      </c>
      <c r="DF53" s="310">
        <v>99</v>
      </c>
      <c r="DG53" s="310">
        <v>70</v>
      </c>
      <c r="DH53" s="310">
        <v>93</v>
      </c>
      <c r="DI53" s="310">
        <v>86</v>
      </c>
      <c r="DJ53" s="310">
        <v>87</v>
      </c>
      <c r="DK53" s="310">
        <v>93</v>
      </c>
      <c r="DL53" s="310">
        <v>84</v>
      </c>
      <c r="DM53" s="310">
        <v>109</v>
      </c>
      <c r="DN53" s="310">
        <v>94</v>
      </c>
      <c r="DO53" s="310">
        <v>91</v>
      </c>
      <c r="DP53" s="310">
        <v>84</v>
      </c>
      <c r="DQ53" s="310">
        <v>94</v>
      </c>
      <c r="DR53" s="310">
        <v>85</v>
      </c>
      <c r="DS53" s="310">
        <v>107</v>
      </c>
      <c r="DU53" s="307" t="s">
        <v>2030</v>
      </c>
      <c r="DV53" s="300">
        <v>30821216</v>
      </c>
      <c r="DW53" s="300">
        <v>284284683</v>
      </c>
      <c r="DX53" s="300">
        <v>66415642</v>
      </c>
      <c r="DY53" s="300">
        <v>73123424</v>
      </c>
      <c r="DZ53" s="300">
        <v>138342081</v>
      </c>
      <c r="EA53" s="300">
        <v>48517602</v>
      </c>
      <c r="EB53" s="300">
        <v>107377676</v>
      </c>
      <c r="EC53" s="300">
        <v>39946885</v>
      </c>
      <c r="ED53" s="300">
        <v>62239280</v>
      </c>
      <c r="EE53" s="300">
        <v>78143849</v>
      </c>
      <c r="EF53" s="300">
        <v>164670744</v>
      </c>
      <c r="EG53" s="300">
        <v>94358050</v>
      </c>
      <c r="EH53" s="300">
        <v>161610347</v>
      </c>
      <c r="EI53" s="300">
        <v>50016386</v>
      </c>
      <c r="EJ53" s="310">
        <v>120</v>
      </c>
      <c r="EK53" s="310">
        <v>85</v>
      </c>
      <c r="EL53" s="310">
        <v>111</v>
      </c>
      <c r="EM53" s="310">
        <v>109</v>
      </c>
      <c r="EN53" s="310">
        <v>95</v>
      </c>
      <c r="EO53" s="310">
        <v>113</v>
      </c>
      <c r="EP53" s="310">
        <v>104</v>
      </c>
      <c r="EQ53" s="310">
        <v>123</v>
      </c>
      <c r="ER53" s="310">
        <v>112</v>
      </c>
      <c r="ES53" s="310">
        <v>113</v>
      </c>
      <c r="ET53" s="310">
        <v>102</v>
      </c>
      <c r="EU53" s="310">
        <v>119</v>
      </c>
      <c r="EV53" s="310">
        <v>103</v>
      </c>
      <c r="EW53" s="310">
        <v>126</v>
      </c>
    </row>
    <row r="54" spans="1:153" x14ac:dyDescent="0.25">
      <c r="A54" s="285" t="s">
        <v>2199</v>
      </c>
      <c r="B54" s="285" t="s">
        <v>76</v>
      </c>
      <c r="C54" s="285" t="s">
        <v>1348</v>
      </c>
      <c r="E54" s="307" t="str">
        <f t="shared" si="0"/>
        <v>فلسطين Palestine</v>
      </c>
      <c r="F54" s="300">
        <v>11190402</v>
      </c>
      <c r="G54" s="300">
        <v>12852268</v>
      </c>
      <c r="H54" s="300">
        <v>16387536</v>
      </c>
      <c r="I54" s="300">
        <v>20386569</v>
      </c>
      <c r="J54" s="300">
        <v>21230285</v>
      </c>
      <c r="K54" s="300">
        <v>33702676</v>
      </c>
      <c r="L54" s="300">
        <v>54798490</v>
      </c>
      <c r="M54" s="300">
        <v>65873804</v>
      </c>
      <c r="N54" s="300">
        <v>81238646</v>
      </c>
      <c r="O54" s="300">
        <v>95824531</v>
      </c>
      <c r="P54" s="300">
        <v>195724205</v>
      </c>
      <c r="Q54" s="300">
        <v>388644646</v>
      </c>
      <c r="R54" s="300">
        <v>430168816</v>
      </c>
      <c r="S54" s="300">
        <v>332956665</v>
      </c>
      <c r="T54" s="310">
        <v>111</v>
      </c>
      <c r="U54" s="310">
        <v>113</v>
      </c>
      <c r="V54" s="310">
        <v>116</v>
      </c>
      <c r="W54" s="310">
        <v>110</v>
      </c>
      <c r="X54" s="310">
        <v>109</v>
      </c>
      <c r="Y54" s="310">
        <v>96</v>
      </c>
      <c r="Z54" s="310">
        <v>91</v>
      </c>
      <c r="AA54" s="310">
        <v>88</v>
      </c>
      <c r="AB54" s="310">
        <v>82</v>
      </c>
      <c r="AC54" s="310">
        <v>78</v>
      </c>
      <c r="AD54" s="310">
        <v>75</v>
      </c>
      <c r="AE54" s="310">
        <v>67</v>
      </c>
      <c r="AF54" s="310">
        <v>70</v>
      </c>
      <c r="AG54" s="310">
        <v>68</v>
      </c>
      <c r="AH54" s="310"/>
      <c r="AI54" s="307" t="s">
        <v>1847</v>
      </c>
      <c r="AJ54">
        <v>10046469</v>
      </c>
      <c r="AK54">
        <v>12518323</v>
      </c>
      <c r="AL54">
        <v>16255785</v>
      </c>
      <c r="AM54">
        <v>19735796</v>
      </c>
      <c r="AN54">
        <v>21006462</v>
      </c>
      <c r="AO54">
        <v>32954918</v>
      </c>
      <c r="AP54">
        <v>52589928</v>
      </c>
      <c r="AQ54">
        <v>63108695</v>
      </c>
      <c r="AR54">
        <v>78368022</v>
      </c>
      <c r="AS54">
        <v>94063434</v>
      </c>
      <c r="AT54">
        <v>190650564</v>
      </c>
      <c r="AU54">
        <v>384903438</v>
      </c>
      <c r="AV54">
        <v>428378435</v>
      </c>
      <c r="AW54">
        <v>318443706</v>
      </c>
      <c r="AX54" s="310">
        <v>106</v>
      </c>
      <c r="AY54" s="310">
        <v>107</v>
      </c>
      <c r="AZ54" s="310">
        <v>106</v>
      </c>
      <c r="BA54" s="310">
        <v>106</v>
      </c>
      <c r="BB54" s="310">
        <v>103</v>
      </c>
      <c r="BC54" s="310">
        <v>92</v>
      </c>
      <c r="BD54" s="310">
        <v>91</v>
      </c>
      <c r="BE54" s="310">
        <v>86</v>
      </c>
      <c r="BF54" s="310">
        <v>81</v>
      </c>
      <c r="BG54" s="310">
        <v>76</v>
      </c>
      <c r="BH54" s="310">
        <v>75</v>
      </c>
      <c r="BI54" s="310">
        <v>66</v>
      </c>
      <c r="BJ54" s="310">
        <v>68</v>
      </c>
      <c r="BK54" s="310">
        <v>66</v>
      </c>
      <c r="BL54" s="310"/>
      <c r="BM54" s="307" t="s">
        <v>1847</v>
      </c>
      <c r="BN54">
        <v>1143933</v>
      </c>
      <c r="BO54">
        <v>333945</v>
      </c>
      <c r="BP54">
        <v>131751</v>
      </c>
      <c r="BQ54">
        <v>650773</v>
      </c>
      <c r="BR54">
        <v>223823</v>
      </c>
      <c r="BS54">
        <v>747758</v>
      </c>
      <c r="BT54">
        <v>2208562</v>
      </c>
      <c r="BU54">
        <v>2765109</v>
      </c>
      <c r="BV54">
        <v>2870624</v>
      </c>
      <c r="BW54">
        <v>1761097</v>
      </c>
      <c r="BX54">
        <v>5073641</v>
      </c>
      <c r="BY54">
        <v>3741208</v>
      </c>
      <c r="BZ54">
        <v>1790381</v>
      </c>
      <c r="CA54">
        <v>14512959</v>
      </c>
      <c r="CB54" s="310">
        <v>101</v>
      </c>
      <c r="CC54" s="310">
        <v>114</v>
      </c>
      <c r="CD54" s="310">
        <v>125</v>
      </c>
      <c r="CE54" s="310">
        <v>108</v>
      </c>
      <c r="CF54" s="310">
        <v>127</v>
      </c>
      <c r="CG54" s="310">
        <v>103</v>
      </c>
      <c r="CH54" s="310">
        <v>91</v>
      </c>
      <c r="CI54" s="310">
        <v>83</v>
      </c>
      <c r="CJ54" s="310">
        <v>83</v>
      </c>
      <c r="CK54" s="310">
        <v>90</v>
      </c>
      <c r="CL54" s="310">
        <v>81</v>
      </c>
      <c r="CM54" s="310">
        <v>85</v>
      </c>
      <c r="CN54" s="310">
        <v>100</v>
      </c>
      <c r="CO54" s="310">
        <v>65</v>
      </c>
      <c r="CQ54" s="307" t="s">
        <v>1847</v>
      </c>
      <c r="CR54" s="300">
        <v>19011074</v>
      </c>
      <c r="CS54" s="300">
        <v>30627697</v>
      </c>
      <c r="CT54" s="300">
        <v>38942133</v>
      </c>
      <c r="CU54" s="300">
        <v>42077367</v>
      </c>
      <c r="CV54" s="300">
        <v>37797716</v>
      </c>
      <c r="CW54" s="300">
        <v>37774606</v>
      </c>
      <c r="CX54" s="300">
        <v>37124939</v>
      </c>
      <c r="CY54" s="300">
        <v>44520398</v>
      </c>
      <c r="CZ54" s="300">
        <v>138393561</v>
      </c>
      <c r="DA54" s="300">
        <v>73862469</v>
      </c>
      <c r="DB54" s="300">
        <v>83476928</v>
      </c>
      <c r="DC54" s="300">
        <v>129629634</v>
      </c>
      <c r="DD54" s="300">
        <v>31996467</v>
      </c>
      <c r="DE54" s="300">
        <v>28921807</v>
      </c>
      <c r="DF54" s="310">
        <v>98</v>
      </c>
      <c r="DG54" s="310">
        <v>97</v>
      </c>
      <c r="DH54" s="310">
        <v>98</v>
      </c>
      <c r="DI54" s="310">
        <v>94</v>
      </c>
      <c r="DJ54" s="310">
        <v>94</v>
      </c>
      <c r="DK54" s="310">
        <v>91</v>
      </c>
      <c r="DL54" s="310">
        <v>94</v>
      </c>
      <c r="DM54" s="310">
        <v>92</v>
      </c>
      <c r="DN54" s="310">
        <v>83</v>
      </c>
      <c r="DO54" s="310">
        <v>90</v>
      </c>
      <c r="DP54" s="310">
        <v>94</v>
      </c>
      <c r="DQ54" s="310">
        <v>87</v>
      </c>
      <c r="DR54" s="310">
        <v>104</v>
      </c>
      <c r="DS54" s="310">
        <v>115</v>
      </c>
      <c r="DU54" s="307" t="s">
        <v>1847</v>
      </c>
      <c r="DV54" s="300">
        <v>30201476</v>
      </c>
      <c r="DW54" s="300">
        <v>43479965</v>
      </c>
      <c r="DX54" s="300">
        <v>55329669</v>
      </c>
      <c r="DY54" s="300">
        <v>62463936</v>
      </c>
      <c r="DZ54" s="300">
        <v>59028001</v>
      </c>
      <c r="EA54" s="300">
        <v>71477282</v>
      </c>
      <c r="EB54" s="300">
        <v>91923429</v>
      </c>
      <c r="EC54" s="300">
        <v>110394202</v>
      </c>
      <c r="ED54" s="300">
        <v>219632207</v>
      </c>
      <c r="EE54" s="300">
        <v>169687000</v>
      </c>
      <c r="EF54" s="300">
        <v>279201133</v>
      </c>
      <c r="EG54" s="300">
        <v>518274280</v>
      </c>
      <c r="EH54" s="300">
        <v>462165283</v>
      </c>
      <c r="EI54" s="300">
        <v>361878472</v>
      </c>
      <c r="EJ54" s="310">
        <v>121</v>
      </c>
      <c r="EK54" s="310">
        <v>112</v>
      </c>
      <c r="EL54" s="310">
        <v>113</v>
      </c>
      <c r="EM54" s="310">
        <v>112</v>
      </c>
      <c r="EN54" s="310">
        <v>112</v>
      </c>
      <c r="EO54" s="310">
        <v>105</v>
      </c>
      <c r="EP54" s="310">
        <v>106</v>
      </c>
      <c r="EQ54" s="310">
        <v>104</v>
      </c>
      <c r="ER54" s="310">
        <v>90</v>
      </c>
      <c r="ES54" s="310">
        <v>94</v>
      </c>
      <c r="ET54" s="310">
        <v>94</v>
      </c>
      <c r="EU54" s="310">
        <v>90</v>
      </c>
      <c r="EV54" s="310">
        <v>89</v>
      </c>
      <c r="EW54" s="310">
        <v>99</v>
      </c>
    </row>
    <row r="55" spans="1:153" x14ac:dyDescent="0.25">
      <c r="A55" s="285" t="s">
        <v>2200</v>
      </c>
      <c r="B55" s="285" t="s">
        <v>192</v>
      </c>
      <c r="C55" s="285" t="s">
        <v>1468</v>
      </c>
      <c r="E55" s="307" t="str">
        <f t="shared" si="0"/>
        <v>بيلاروس (روسيا البيضاء) Belarus</v>
      </c>
      <c r="F55" s="300">
        <v>339728</v>
      </c>
      <c r="G55" s="300">
        <v>1263907</v>
      </c>
      <c r="H55" s="300">
        <v>1660523</v>
      </c>
      <c r="I55" s="300">
        <v>5956218</v>
      </c>
      <c r="J55" s="300">
        <v>7572829</v>
      </c>
      <c r="K55" s="300">
        <v>1711388</v>
      </c>
      <c r="L55" s="300">
        <v>1742520</v>
      </c>
      <c r="M55" s="300">
        <v>1298983</v>
      </c>
      <c r="N55" s="300">
        <v>245764</v>
      </c>
      <c r="O55" s="300">
        <v>130790</v>
      </c>
      <c r="P55" s="300">
        <v>673950</v>
      </c>
      <c r="Q55" s="300"/>
      <c r="R55" s="300">
        <v>692505</v>
      </c>
      <c r="S55" s="300">
        <v>575330</v>
      </c>
      <c r="T55" s="310">
        <v>170</v>
      </c>
      <c r="U55" s="310">
        <v>148</v>
      </c>
      <c r="V55" s="310">
        <v>148</v>
      </c>
      <c r="W55" s="310">
        <v>137</v>
      </c>
      <c r="X55" s="310">
        <v>129</v>
      </c>
      <c r="Y55" s="310">
        <v>151</v>
      </c>
      <c r="Z55" s="310">
        <v>150</v>
      </c>
      <c r="AA55" s="310">
        <v>155</v>
      </c>
      <c r="AB55" s="310">
        <v>171</v>
      </c>
      <c r="AC55" s="310">
        <v>170</v>
      </c>
      <c r="AD55" s="310">
        <v>162</v>
      </c>
      <c r="AE55" s="310" t="s">
        <v>11</v>
      </c>
      <c r="AF55" s="310">
        <v>159</v>
      </c>
      <c r="AG55" s="310">
        <v>167</v>
      </c>
      <c r="AH55" s="310"/>
      <c r="AI55" s="307" t="s">
        <v>1984</v>
      </c>
      <c r="AK55">
        <v>347951</v>
      </c>
      <c r="AL55">
        <v>1010048</v>
      </c>
      <c r="AM55">
        <v>5795016</v>
      </c>
      <c r="AN55">
        <v>1136400</v>
      </c>
      <c r="AO55">
        <v>1534830</v>
      </c>
      <c r="AP55">
        <v>1589250</v>
      </c>
      <c r="AQ55">
        <v>1040432</v>
      </c>
      <c r="AS55">
        <v>120743</v>
      </c>
      <c r="AT55">
        <v>671649</v>
      </c>
      <c r="AV55">
        <v>692505</v>
      </c>
      <c r="AX55" s="310" t="s">
        <v>11</v>
      </c>
      <c r="AY55" s="310">
        <v>163</v>
      </c>
      <c r="AZ55" s="310">
        <v>157</v>
      </c>
      <c r="BA55" s="310">
        <v>132</v>
      </c>
      <c r="BB55" s="310">
        <v>154</v>
      </c>
      <c r="BC55" s="310">
        <v>145</v>
      </c>
      <c r="BD55" s="310">
        <v>145</v>
      </c>
      <c r="BE55" s="310">
        <v>151</v>
      </c>
      <c r="BF55" s="310" t="s">
        <v>11</v>
      </c>
      <c r="BG55" s="310">
        <v>169</v>
      </c>
      <c r="BH55" s="310">
        <v>161</v>
      </c>
      <c r="BI55" s="310" t="s">
        <v>11</v>
      </c>
      <c r="BJ55" s="310">
        <v>157</v>
      </c>
      <c r="BK55" s="310" t="s">
        <v>11</v>
      </c>
      <c r="BL55" s="310"/>
      <c r="BM55" s="307" t="s">
        <v>1984</v>
      </c>
      <c r="BN55">
        <v>339728</v>
      </c>
      <c r="BO55">
        <v>915956</v>
      </c>
      <c r="BP55">
        <v>650475</v>
      </c>
      <c r="BQ55">
        <v>161202</v>
      </c>
      <c r="BR55">
        <v>6436429</v>
      </c>
      <c r="BS55">
        <v>176558</v>
      </c>
      <c r="BT55">
        <v>153270</v>
      </c>
      <c r="BU55">
        <v>258551</v>
      </c>
      <c r="BV55">
        <v>245764</v>
      </c>
      <c r="BW55">
        <v>10047</v>
      </c>
      <c r="BX55">
        <v>2301</v>
      </c>
      <c r="CA55">
        <v>575330</v>
      </c>
      <c r="CB55" s="310">
        <v>123</v>
      </c>
      <c r="CC55" s="310">
        <v>98</v>
      </c>
      <c r="CD55" s="310">
        <v>104</v>
      </c>
      <c r="CE55" s="310">
        <v>124</v>
      </c>
      <c r="CF55" s="310">
        <v>75</v>
      </c>
      <c r="CG55" s="310">
        <v>125</v>
      </c>
      <c r="CH55" s="310">
        <v>133</v>
      </c>
      <c r="CI55" s="310">
        <v>125</v>
      </c>
      <c r="CJ55" s="310">
        <v>124</v>
      </c>
      <c r="CK55" s="310">
        <v>135</v>
      </c>
      <c r="CL55" s="310">
        <v>151</v>
      </c>
      <c r="CM55" s="310" t="s">
        <v>11</v>
      </c>
      <c r="CN55" s="310" t="s">
        <v>11</v>
      </c>
      <c r="CO55" s="310">
        <v>118</v>
      </c>
      <c r="CQ55" s="307" t="s">
        <v>1984</v>
      </c>
      <c r="CR55" s="300">
        <v>13292376</v>
      </c>
      <c r="CS55" s="300">
        <v>9278601</v>
      </c>
      <c r="CT55" s="300">
        <v>152543645</v>
      </c>
      <c r="CU55" s="300">
        <v>201048730</v>
      </c>
      <c r="CV55" s="300">
        <v>10221497</v>
      </c>
      <c r="CW55" s="300">
        <v>13713335</v>
      </c>
      <c r="CX55" s="300">
        <v>20541133</v>
      </c>
      <c r="CY55" s="300">
        <v>35191758</v>
      </c>
      <c r="CZ55" s="300">
        <v>50602487</v>
      </c>
      <c r="DA55" s="300">
        <v>58934218</v>
      </c>
      <c r="DB55" s="300">
        <v>34341689</v>
      </c>
      <c r="DC55" s="300">
        <v>24815298</v>
      </c>
      <c r="DD55" s="300">
        <v>23962904</v>
      </c>
      <c r="DE55" s="300">
        <v>29345667</v>
      </c>
      <c r="DF55" s="310">
        <v>103</v>
      </c>
      <c r="DG55" s="310">
        <v>119</v>
      </c>
      <c r="DH55" s="310">
        <v>79</v>
      </c>
      <c r="DI55" s="310">
        <v>71</v>
      </c>
      <c r="DJ55" s="310">
        <v>113</v>
      </c>
      <c r="DK55" s="310">
        <v>112</v>
      </c>
      <c r="DL55" s="310">
        <v>103</v>
      </c>
      <c r="DM55" s="310">
        <v>99</v>
      </c>
      <c r="DN55" s="310">
        <v>96</v>
      </c>
      <c r="DO55" s="310">
        <v>96</v>
      </c>
      <c r="DP55" s="310">
        <v>106</v>
      </c>
      <c r="DQ55" s="310">
        <v>111</v>
      </c>
      <c r="DR55" s="310">
        <v>113</v>
      </c>
      <c r="DS55" s="310">
        <v>113</v>
      </c>
      <c r="DU55" s="307" t="s">
        <v>1984</v>
      </c>
      <c r="DV55" s="300">
        <v>13632104</v>
      </c>
      <c r="DW55" s="300">
        <v>10542508</v>
      </c>
      <c r="DX55" s="300">
        <v>154204168</v>
      </c>
      <c r="DY55" s="300">
        <v>207004948</v>
      </c>
      <c r="DZ55" s="300">
        <v>17794326</v>
      </c>
      <c r="EA55" s="300">
        <v>15424723</v>
      </c>
      <c r="EB55" s="300">
        <v>22283653</v>
      </c>
      <c r="EC55" s="300">
        <v>36490741</v>
      </c>
      <c r="ED55" s="300">
        <v>50848251</v>
      </c>
      <c r="EE55" s="300">
        <v>59065008</v>
      </c>
      <c r="EF55" s="300">
        <v>35015639</v>
      </c>
      <c r="EG55" s="300">
        <v>24815298</v>
      </c>
      <c r="EH55" s="300">
        <v>24655409</v>
      </c>
      <c r="EI55" s="300">
        <v>29920997</v>
      </c>
      <c r="EJ55" s="310">
        <v>131</v>
      </c>
      <c r="EK55" s="310">
        <v>146</v>
      </c>
      <c r="EL55" s="310">
        <v>96</v>
      </c>
      <c r="EM55" s="310">
        <v>89</v>
      </c>
      <c r="EN55" s="310">
        <v>133</v>
      </c>
      <c r="EO55" s="310">
        <v>131</v>
      </c>
      <c r="EP55" s="310">
        <v>126</v>
      </c>
      <c r="EQ55" s="310">
        <v>125</v>
      </c>
      <c r="ER55" s="310">
        <v>113</v>
      </c>
      <c r="ES55" s="310">
        <v>116</v>
      </c>
      <c r="ET55" s="310">
        <v>133</v>
      </c>
      <c r="EU55" s="310">
        <v>135</v>
      </c>
      <c r="EV55" s="310">
        <v>137</v>
      </c>
      <c r="EW55" s="310">
        <v>137</v>
      </c>
    </row>
    <row r="56" spans="1:153" x14ac:dyDescent="0.25">
      <c r="A56" s="285" t="s">
        <v>2201</v>
      </c>
      <c r="B56" s="285" t="s">
        <v>1553</v>
      </c>
      <c r="C56" s="285" t="s">
        <v>2202</v>
      </c>
      <c r="E56" s="307" t="str">
        <f t="shared" si="0"/>
        <v>بهوتان Bhutan</v>
      </c>
      <c r="F56" s="300"/>
      <c r="G56" s="300"/>
      <c r="H56" s="300"/>
      <c r="I56" s="300">
        <v>223890</v>
      </c>
      <c r="J56" s="300"/>
      <c r="K56" s="300"/>
      <c r="L56" s="300">
        <v>11400</v>
      </c>
      <c r="M56" s="300"/>
      <c r="N56" s="300"/>
      <c r="O56" s="300"/>
      <c r="P56" s="300"/>
      <c r="Q56" s="300"/>
      <c r="R56" s="300"/>
      <c r="S56" s="300"/>
      <c r="T56" s="310" t="s">
        <v>11</v>
      </c>
      <c r="U56" s="310" t="s">
        <v>11</v>
      </c>
      <c r="V56" s="310" t="s">
        <v>11</v>
      </c>
      <c r="W56" s="310">
        <v>173</v>
      </c>
      <c r="X56" s="310" t="s">
        <v>11</v>
      </c>
      <c r="Y56" s="310" t="s">
        <v>11</v>
      </c>
      <c r="Z56" s="310">
        <v>182</v>
      </c>
      <c r="AA56" s="310" t="s">
        <v>11</v>
      </c>
      <c r="AB56" s="310" t="s">
        <v>11</v>
      </c>
      <c r="AC56" s="310" t="s">
        <v>11</v>
      </c>
      <c r="AD56" s="310" t="s">
        <v>11</v>
      </c>
      <c r="AE56" s="310" t="s">
        <v>11</v>
      </c>
      <c r="AF56" s="310" t="s">
        <v>11</v>
      </c>
      <c r="AG56" s="310" t="s">
        <v>11</v>
      </c>
      <c r="AH56" s="310"/>
      <c r="AI56" s="307" t="s">
        <v>2059</v>
      </c>
      <c r="AM56">
        <v>223890</v>
      </c>
      <c r="AX56" s="310" t="s">
        <v>11</v>
      </c>
      <c r="AY56" s="310" t="s">
        <v>11</v>
      </c>
      <c r="AZ56" s="310" t="s">
        <v>11</v>
      </c>
      <c r="BA56" s="310">
        <v>174</v>
      </c>
      <c r="BB56" s="310" t="s">
        <v>11</v>
      </c>
      <c r="BC56" s="310" t="s">
        <v>11</v>
      </c>
      <c r="BD56" s="310" t="s">
        <v>11</v>
      </c>
      <c r="BE56" s="310" t="s">
        <v>11</v>
      </c>
      <c r="BF56" s="310" t="s">
        <v>11</v>
      </c>
      <c r="BG56" s="310" t="s">
        <v>11</v>
      </c>
      <c r="BH56" s="310" t="s">
        <v>11</v>
      </c>
      <c r="BI56" s="310" t="s">
        <v>11</v>
      </c>
      <c r="BJ56" s="310" t="s">
        <v>11</v>
      </c>
      <c r="BK56" s="310" t="s">
        <v>11</v>
      </c>
      <c r="BL56" s="310"/>
      <c r="BM56" s="307" t="s">
        <v>2059</v>
      </c>
      <c r="BT56">
        <v>11400</v>
      </c>
      <c r="CB56" s="310" t="s">
        <v>11</v>
      </c>
      <c r="CC56" s="310" t="s">
        <v>11</v>
      </c>
      <c r="CD56" s="310" t="s">
        <v>11</v>
      </c>
      <c r="CE56" s="310" t="s">
        <v>11</v>
      </c>
      <c r="CF56" s="310" t="s">
        <v>11</v>
      </c>
      <c r="CG56" s="310" t="s">
        <v>11</v>
      </c>
      <c r="CH56" s="310">
        <v>154</v>
      </c>
      <c r="CI56" s="310" t="s">
        <v>11</v>
      </c>
      <c r="CJ56" s="310" t="s">
        <v>11</v>
      </c>
      <c r="CK56" s="310" t="s">
        <v>11</v>
      </c>
      <c r="CL56" s="310" t="s">
        <v>11</v>
      </c>
      <c r="CM56" s="310" t="s">
        <v>11</v>
      </c>
      <c r="CN56" s="310" t="s">
        <v>11</v>
      </c>
      <c r="CO56" s="310" t="s">
        <v>11</v>
      </c>
      <c r="CQ56" s="307" t="s">
        <v>2059</v>
      </c>
      <c r="CR56" s="300"/>
      <c r="CS56" s="300"/>
      <c r="CT56" s="300"/>
      <c r="CU56" s="300"/>
      <c r="CV56" s="300">
        <v>7657</v>
      </c>
      <c r="CW56" s="300">
        <v>19108</v>
      </c>
      <c r="CX56" s="300">
        <v>18838</v>
      </c>
      <c r="CY56" s="300">
        <v>365720</v>
      </c>
      <c r="CZ56" s="300">
        <v>16458</v>
      </c>
      <c r="DA56" s="300">
        <v>731</v>
      </c>
      <c r="DB56" s="300">
        <v>390</v>
      </c>
      <c r="DC56" s="300">
        <v>4621</v>
      </c>
      <c r="DD56" s="300">
        <v>6834</v>
      </c>
      <c r="DE56" s="300">
        <v>350051</v>
      </c>
      <c r="DF56" s="310" t="s">
        <v>11</v>
      </c>
      <c r="DG56" s="310" t="s">
        <v>11</v>
      </c>
      <c r="DH56" s="310" t="s">
        <v>11</v>
      </c>
      <c r="DI56" s="310" t="s">
        <v>11</v>
      </c>
      <c r="DJ56" s="310">
        <v>212</v>
      </c>
      <c r="DK56" s="310">
        <v>202</v>
      </c>
      <c r="DL56" s="310">
        <v>204</v>
      </c>
      <c r="DM56" s="310">
        <v>172</v>
      </c>
      <c r="DN56" s="310">
        <v>208</v>
      </c>
      <c r="DO56" s="310">
        <v>219</v>
      </c>
      <c r="DP56" s="310">
        <v>222</v>
      </c>
      <c r="DQ56" s="310">
        <v>214</v>
      </c>
      <c r="DR56" s="310">
        <v>223</v>
      </c>
      <c r="DS56" s="310">
        <v>180</v>
      </c>
      <c r="DU56" s="307" t="s">
        <v>2059</v>
      </c>
      <c r="DV56" s="300">
        <v>0</v>
      </c>
      <c r="DW56" s="300">
        <v>0</v>
      </c>
      <c r="DX56" s="300">
        <v>0</v>
      </c>
      <c r="DY56" s="300">
        <v>223890</v>
      </c>
      <c r="DZ56" s="300">
        <v>7657</v>
      </c>
      <c r="EA56" s="300">
        <v>19108</v>
      </c>
      <c r="EB56" s="300">
        <v>30238</v>
      </c>
      <c r="EC56" s="300">
        <v>365720</v>
      </c>
      <c r="ED56" s="300">
        <v>16458</v>
      </c>
      <c r="EE56" s="300">
        <v>731</v>
      </c>
      <c r="EF56" s="300">
        <v>390</v>
      </c>
      <c r="EG56" s="300">
        <v>4621</v>
      </c>
      <c r="EH56" s="300">
        <v>6834</v>
      </c>
      <c r="EI56" s="300">
        <v>350051</v>
      </c>
      <c r="EJ56" s="310">
        <v>221</v>
      </c>
      <c r="EK56" s="310">
        <v>224</v>
      </c>
      <c r="EL56" s="310">
        <v>227</v>
      </c>
      <c r="EM56" s="310">
        <v>204</v>
      </c>
      <c r="EN56" s="310">
        <v>218</v>
      </c>
      <c r="EO56" s="310">
        <v>209</v>
      </c>
      <c r="EP56" s="310">
        <v>214</v>
      </c>
      <c r="EQ56" s="310">
        <v>190</v>
      </c>
      <c r="ER56" s="310">
        <v>215</v>
      </c>
      <c r="ES56" s="310">
        <v>224</v>
      </c>
      <c r="ET56" s="310">
        <v>227</v>
      </c>
      <c r="EU56" s="310">
        <v>221</v>
      </c>
      <c r="EV56" s="310">
        <v>230</v>
      </c>
      <c r="EW56" s="310">
        <v>195</v>
      </c>
    </row>
    <row r="57" spans="1:153" x14ac:dyDescent="0.25">
      <c r="A57" s="285" t="s">
        <v>2203</v>
      </c>
      <c r="B57" s="285" t="s">
        <v>1925</v>
      </c>
      <c r="C57" s="285" t="s">
        <v>2204</v>
      </c>
      <c r="E57" s="307" t="str">
        <f t="shared" si="0"/>
        <v>جزيرة بوفيت Bouvet Island</v>
      </c>
      <c r="F57" s="300">
        <v>63640</v>
      </c>
      <c r="G57" s="300"/>
      <c r="H57" s="300"/>
      <c r="I57" s="300"/>
      <c r="J57" s="300"/>
      <c r="K57" s="300"/>
      <c r="L57" s="300">
        <v>2000</v>
      </c>
      <c r="M57" s="300"/>
      <c r="N57" s="300"/>
      <c r="O57" s="300"/>
      <c r="P57" s="300"/>
      <c r="Q57" s="300"/>
      <c r="R57" s="300"/>
      <c r="S57" s="300"/>
      <c r="T57" s="310">
        <v>186</v>
      </c>
      <c r="U57" s="310" t="s">
        <v>11</v>
      </c>
      <c r="V57" s="310" t="s">
        <v>11</v>
      </c>
      <c r="W57" s="310" t="s">
        <v>11</v>
      </c>
      <c r="X57" s="310" t="s">
        <v>11</v>
      </c>
      <c r="Y57" s="310" t="s">
        <v>11</v>
      </c>
      <c r="Z57" s="310">
        <v>186</v>
      </c>
      <c r="AA57" s="310" t="s">
        <v>11</v>
      </c>
      <c r="AB57" s="310" t="s">
        <v>11</v>
      </c>
      <c r="AC57" s="310" t="s">
        <v>11</v>
      </c>
      <c r="AD57" s="310" t="s">
        <v>11</v>
      </c>
      <c r="AE57" s="310" t="s">
        <v>11</v>
      </c>
      <c r="AF57" s="310" t="s">
        <v>11</v>
      </c>
      <c r="AG57" s="310" t="s">
        <v>11</v>
      </c>
      <c r="AH57" s="310"/>
      <c r="AI57" s="307" t="s">
        <v>2075</v>
      </c>
      <c r="AX57" s="310" t="s">
        <v>11</v>
      </c>
      <c r="AY57" s="310" t="s">
        <v>11</v>
      </c>
      <c r="AZ57" s="310" t="s">
        <v>11</v>
      </c>
      <c r="BA57" s="310" t="s">
        <v>11</v>
      </c>
      <c r="BB57" s="310" t="s">
        <v>11</v>
      </c>
      <c r="BC57" s="310" t="s">
        <v>11</v>
      </c>
      <c r="BD57" s="310" t="s">
        <v>11</v>
      </c>
      <c r="BE57" s="310" t="s">
        <v>11</v>
      </c>
      <c r="BF57" s="310" t="s">
        <v>11</v>
      </c>
      <c r="BG57" s="310" t="s">
        <v>11</v>
      </c>
      <c r="BH57" s="310" t="s">
        <v>11</v>
      </c>
      <c r="BI57" s="310" t="s">
        <v>11</v>
      </c>
      <c r="BJ57" s="310" t="s">
        <v>11</v>
      </c>
      <c r="BK57" s="310" t="s">
        <v>11</v>
      </c>
      <c r="BL57" s="310"/>
      <c r="BM57" s="307" t="s">
        <v>2075</v>
      </c>
      <c r="BN57">
        <v>63640</v>
      </c>
      <c r="BT57">
        <v>2000</v>
      </c>
      <c r="CB57" s="310">
        <v>144</v>
      </c>
      <c r="CC57" s="310" t="s">
        <v>11</v>
      </c>
      <c r="CD57" s="310" t="s">
        <v>11</v>
      </c>
      <c r="CE57" s="310" t="s">
        <v>11</v>
      </c>
      <c r="CF57" s="310" t="s">
        <v>11</v>
      </c>
      <c r="CG57" s="310" t="s">
        <v>11</v>
      </c>
      <c r="CH57" s="310">
        <v>161</v>
      </c>
      <c r="CI57" s="310" t="s">
        <v>11</v>
      </c>
      <c r="CJ57" s="310" t="s">
        <v>11</v>
      </c>
      <c r="CK57" s="310" t="s">
        <v>11</v>
      </c>
      <c r="CL57" s="310" t="s">
        <v>11</v>
      </c>
      <c r="CM57" s="310" t="s">
        <v>11</v>
      </c>
      <c r="CN57" s="310" t="s">
        <v>11</v>
      </c>
      <c r="CO57" s="310" t="s">
        <v>11</v>
      </c>
      <c r="CQ57" s="307" t="s">
        <v>2075</v>
      </c>
      <c r="CR57" s="300">
        <v>2595491</v>
      </c>
      <c r="CS57" s="300">
        <v>83332</v>
      </c>
      <c r="CT57" s="300">
        <v>4272</v>
      </c>
      <c r="CU57" s="300"/>
      <c r="CV57" s="300">
        <v>2992</v>
      </c>
      <c r="CW57" s="300"/>
      <c r="CX57" s="300"/>
      <c r="CY57" s="300"/>
      <c r="CZ57" s="300"/>
      <c r="DA57" s="300"/>
      <c r="DB57" s="300"/>
      <c r="DC57" s="300"/>
      <c r="DD57" s="300">
        <v>30135</v>
      </c>
      <c r="DE57" s="300">
        <v>45490</v>
      </c>
      <c r="DF57" s="310">
        <v>126</v>
      </c>
      <c r="DG57" s="310">
        <v>195</v>
      </c>
      <c r="DH57" s="310">
        <v>217</v>
      </c>
      <c r="DI57" s="310" t="s">
        <v>11</v>
      </c>
      <c r="DJ57" s="310">
        <v>215</v>
      </c>
      <c r="DK57" s="310" t="s">
        <v>11</v>
      </c>
      <c r="DL57" s="310" t="s">
        <v>11</v>
      </c>
      <c r="DM57" s="310" t="s">
        <v>11</v>
      </c>
      <c r="DN57" s="310" t="s">
        <v>11</v>
      </c>
      <c r="DO57" s="310" t="s">
        <v>11</v>
      </c>
      <c r="DP57" s="310" t="s">
        <v>11</v>
      </c>
      <c r="DQ57" s="310" t="s">
        <v>11</v>
      </c>
      <c r="DR57" s="310">
        <v>206</v>
      </c>
      <c r="DS57" s="310">
        <v>209</v>
      </c>
      <c r="DU57" s="307" t="s">
        <v>2075</v>
      </c>
      <c r="DV57" s="300">
        <v>2659131</v>
      </c>
      <c r="DW57" s="300">
        <v>83332</v>
      </c>
      <c r="DX57" s="300">
        <v>4272</v>
      </c>
      <c r="DY57" s="300">
        <v>0</v>
      </c>
      <c r="DZ57" s="300">
        <v>2992</v>
      </c>
      <c r="EA57" s="300">
        <v>0</v>
      </c>
      <c r="EB57" s="300">
        <v>2000</v>
      </c>
      <c r="EC57" s="300">
        <v>0</v>
      </c>
      <c r="ED57" s="300">
        <v>0</v>
      </c>
      <c r="EE57" s="300">
        <v>0</v>
      </c>
      <c r="EF57" s="300">
        <v>0</v>
      </c>
      <c r="EG57" s="300">
        <v>0</v>
      </c>
      <c r="EH57" s="300">
        <v>30135</v>
      </c>
      <c r="EI57" s="300">
        <v>45490</v>
      </c>
      <c r="EJ57" s="310">
        <v>166</v>
      </c>
      <c r="EK57" s="310">
        <v>208</v>
      </c>
      <c r="EL57" s="310">
        <v>221</v>
      </c>
      <c r="EM57" s="310">
        <v>223</v>
      </c>
      <c r="EN57" s="310">
        <v>220</v>
      </c>
      <c r="EO57" s="310">
        <v>222</v>
      </c>
      <c r="EP57" s="310">
        <v>220</v>
      </c>
      <c r="EQ57" s="310">
        <v>226</v>
      </c>
      <c r="ER57" s="310">
        <v>227</v>
      </c>
      <c r="ES57" s="310">
        <v>226</v>
      </c>
      <c r="ET57" s="310">
        <v>230</v>
      </c>
      <c r="EU57" s="310">
        <v>230</v>
      </c>
      <c r="EV57" s="310">
        <v>212</v>
      </c>
      <c r="EW57" s="310">
        <v>216</v>
      </c>
    </row>
    <row r="58" spans="1:153" x14ac:dyDescent="0.25">
      <c r="A58" s="285" t="s">
        <v>2205</v>
      </c>
      <c r="B58" s="285" t="s">
        <v>1527</v>
      </c>
      <c r="C58" s="285" t="s">
        <v>2206</v>
      </c>
      <c r="E58" s="307" t="str">
        <f t="shared" si="0"/>
        <v>إقليم المحيط الهندي البريطاني British Indian Ocean Territory</v>
      </c>
      <c r="F58" s="300">
        <v>1000</v>
      </c>
      <c r="G58" s="300"/>
      <c r="H58" s="300">
        <v>96560</v>
      </c>
      <c r="I58" s="300"/>
      <c r="J58" s="300"/>
      <c r="K58" s="300">
        <v>562</v>
      </c>
      <c r="L58" s="300">
        <v>1000</v>
      </c>
      <c r="M58" s="300"/>
      <c r="N58" s="300"/>
      <c r="O58" s="300"/>
      <c r="P58" s="300"/>
      <c r="Q58" s="300"/>
      <c r="R58" s="300">
        <v>5151</v>
      </c>
      <c r="S58" s="300">
        <v>63275</v>
      </c>
      <c r="T58" s="310">
        <v>193</v>
      </c>
      <c r="U58" s="310" t="s">
        <v>11</v>
      </c>
      <c r="V58" s="310">
        <v>178</v>
      </c>
      <c r="W58" s="310" t="s">
        <v>11</v>
      </c>
      <c r="X58" s="310" t="s">
        <v>11</v>
      </c>
      <c r="Y58" s="310">
        <v>182</v>
      </c>
      <c r="Z58" s="310">
        <v>187</v>
      </c>
      <c r="AA58" s="310" t="s">
        <v>11</v>
      </c>
      <c r="AB58" s="310" t="s">
        <v>11</v>
      </c>
      <c r="AC58" s="310" t="s">
        <v>11</v>
      </c>
      <c r="AD58" s="310" t="s">
        <v>11</v>
      </c>
      <c r="AE58" s="310" t="s">
        <v>11</v>
      </c>
      <c r="AF58" s="310">
        <v>180</v>
      </c>
      <c r="AG58" s="310">
        <v>178</v>
      </c>
      <c r="AH58" s="310"/>
      <c r="AI58" s="307" t="s">
        <v>1947</v>
      </c>
      <c r="AL58">
        <v>96560</v>
      </c>
      <c r="AP58">
        <v>1000</v>
      </c>
      <c r="AW58">
        <v>63275</v>
      </c>
      <c r="AX58" s="310" t="s">
        <v>11</v>
      </c>
      <c r="AY58" s="310" t="s">
        <v>11</v>
      </c>
      <c r="AZ58" s="310">
        <v>179</v>
      </c>
      <c r="BA58" s="310" t="s">
        <v>11</v>
      </c>
      <c r="BB58" s="310" t="s">
        <v>11</v>
      </c>
      <c r="BC58" s="310" t="s">
        <v>11</v>
      </c>
      <c r="BD58" s="310">
        <v>179</v>
      </c>
      <c r="BE58" s="310" t="s">
        <v>11</v>
      </c>
      <c r="BF58" s="310" t="s">
        <v>11</v>
      </c>
      <c r="BG58" s="310" t="s">
        <v>11</v>
      </c>
      <c r="BH58" s="310" t="s">
        <v>11</v>
      </c>
      <c r="BI58" s="310" t="s">
        <v>11</v>
      </c>
      <c r="BJ58" s="310" t="s">
        <v>11</v>
      </c>
      <c r="BK58" s="310">
        <v>177</v>
      </c>
      <c r="BL58" s="310"/>
      <c r="BM58" s="307" t="s">
        <v>1947</v>
      </c>
      <c r="BN58">
        <v>1000</v>
      </c>
      <c r="BS58">
        <v>562</v>
      </c>
      <c r="BZ58">
        <v>5151</v>
      </c>
      <c r="CB58" s="310">
        <v>159</v>
      </c>
      <c r="CC58" s="310" t="s">
        <v>11</v>
      </c>
      <c r="CD58" s="310" t="s">
        <v>11</v>
      </c>
      <c r="CE58" s="310" t="s">
        <v>11</v>
      </c>
      <c r="CF58" s="310" t="s">
        <v>11</v>
      </c>
      <c r="CG58" s="310">
        <v>161</v>
      </c>
      <c r="CH58" s="310" t="s">
        <v>11</v>
      </c>
      <c r="CI58" s="310" t="s">
        <v>11</v>
      </c>
      <c r="CJ58" s="310" t="s">
        <v>11</v>
      </c>
      <c r="CK58" s="310" t="s">
        <v>11</v>
      </c>
      <c r="CL58" s="310" t="s">
        <v>11</v>
      </c>
      <c r="CM58" s="310" t="s">
        <v>11</v>
      </c>
      <c r="CN58" s="310">
        <v>152</v>
      </c>
      <c r="CO58" s="310" t="s">
        <v>11</v>
      </c>
      <c r="CQ58" s="307" t="s">
        <v>1947</v>
      </c>
      <c r="CR58" s="300">
        <v>8999</v>
      </c>
      <c r="CS58" s="300"/>
      <c r="CT58" s="300">
        <v>356314</v>
      </c>
      <c r="CU58" s="300">
        <v>175945</v>
      </c>
      <c r="CV58" s="300">
        <v>74411</v>
      </c>
      <c r="CW58" s="300">
        <v>7354</v>
      </c>
      <c r="CX58" s="300">
        <v>85804</v>
      </c>
      <c r="CY58" s="300">
        <v>952643</v>
      </c>
      <c r="CZ58" s="300">
        <v>2181511</v>
      </c>
      <c r="DA58" s="300">
        <v>40956</v>
      </c>
      <c r="DB58" s="300">
        <v>294973</v>
      </c>
      <c r="DC58" s="300">
        <v>21155</v>
      </c>
      <c r="DD58" s="300">
        <v>5621</v>
      </c>
      <c r="DE58" s="300">
        <v>50192</v>
      </c>
      <c r="DF58" s="310">
        <v>206</v>
      </c>
      <c r="DG58" s="310" t="s">
        <v>11</v>
      </c>
      <c r="DH58" s="310">
        <v>178</v>
      </c>
      <c r="DI58" s="310">
        <v>189</v>
      </c>
      <c r="DJ58" s="310">
        <v>194</v>
      </c>
      <c r="DK58" s="310">
        <v>208</v>
      </c>
      <c r="DL58" s="310">
        <v>186</v>
      </c>
      <c r="DM58" s="310">
        <v>159</v>
      </c>
      <c r="DN58" s="310">
        <v>139</v>
      </c>
      <c r="DO58" s="310">
        <v>195</v>
      </c>
      <c r="DP58" s="310">
        <v>169</v>
      </c>
      <c r="DQ58" s="310">
        <v>196</v>
      </c>
      <c r="DR58" s="310">
        <v>225</v>
      </c>
      <c r="DS58" s="310">
        <v>207</v>
      </c>
      <c r="DU58" s="307" t="s">
        <v>1947</v>
      </c>
      <c r="DV58" s="300">
        <v>9999</v>
      </c>
      <c r="DW58" s="300">
        <v>0</v>
      </c>
      <c r="DX58" s="300">
        <v>452874</v>
      </c>
      <c r="DY58" s="300">
        <v>175945</v>
      </c>
      <c r="DZ58" s="300">
        <v>74411</v>
      </c>
      <c r="EA58" s="300">
        <v>7916</v>
      </c>
      <c r="EB58" s="300">
        <v>86804</v>
      </c>
      <c r="EC58" s="300">
        <v>952643</v>
      </c>
      <c r="ED58" s="300">
        <v>2181511</v>
      </c>
      <c r="EE58" s="300">
        <v>40956</v>
      </c>
      <c r="EF58" s="300">
        <v>294973</v>
      </c>
      <c r="EG58" s="300">
        <v>21155</v>
      </c>
      <c r="EH58" s="300">
        <v>10772</v>
      </c>
      <c r="EI58" s="300">
        <v>113467</v>
      </c>
      <c r="EJ58" s="310">
        <v>218</v>
      </c>
      <c r="EK58" s="310">
        <v>224</v>
      </c>
      <c r="EL58" s="310">
        <v>190</v>
      </c>
      <c r="EM58" s="310">
        <v>207</v>
      </c>
      <c r="EN58" s="310">
        <v>207</v>
      </c>
      <c r="EO58" s="310">
        <v>213</v>
      </c>
      <c r="EP58" s="310">
        <v>204</v>
      </c>
      <c r="EQ58" s="310">
        <v>180</v>
      </c>
      <c r="ER58" s="310">
        <v>171</v>
      </c>
      <c r="ES58" s="310">
        <v>205</v>
      </c>
      <c r="ET58" s="310">
        <v>189</v>
      </c>
      <c r="EU58" s="310">
        <v>206</v>
      </c>
      <c r="EV58" s="310">
        <v>222</v>
      </c>
      <c r="EW58" s="310">
        <v>207</v>
      </c>
    </row>
    <row r="59" spans="1:153" x14ac:dyDescent="0.25">
      <c r="A59" s="285" t="s">
        <v>2207</v>
      </c>
      <c r="B59" s="285" t="s">
        <v>1497</v>
      </c>
      <c r="C59" s="285" t="s">
        <v>1498</v>
      </c>
      <c r="E59" s="307" t="str">
        <f t="shared" si="0"/>
        <v>جزيرة كريسماس Christmas Island</v>
      </c>
      <c r="F59" s="300"/>
      <c r="G59" s="300"/>
      <c r="H59" s="300"/>
      <c r="I59" s="300"/>
      <c r="J59" s="300"/>
      <c r="K59" s="300"/>
      <c r="L59" s="300"/>
      <c r="M59" s="300"/>
      <c r="N59" s="300"/>
      <c r="O59" s="300"/>
      <c r="P59" s="300"/>
      <c r="Q59" s="300"/>
      <c r="R59" s="300"/>
      <c r="S59" s="300"/>
      <c r="T59" s="310" t="s">
        <v>11</v>
      </c>
      <c r="U59" s="310" t="s">
        <v>11</v>
      </c>
      <c r="V59" s="310" t="s">
        <v>11</v>
      </c>
      <c r="W59" s="310" t="s">
        <v>11</v>
      </c>
      <c r="X59" s="310" t="s">
        <v>11</v>
      </c>
      <c r="Y59" s="310" t="s">
        <v>11</v>
      </c>
      <c r="Z59" s="310" t="s">
        <v>11</v>
      </c>
      <c r="AA59" s="310" t="s">
        <v>11</v>
      </c>
      <c r="AB59" s="310" t="s">
        <v>11</v>
      </c>
      <c r="AC59" s="310" t="s">
        <v>11</v>
      </c>
      <c r="AD59" s="310" t="s">
        <v>11</v>
      </c>
      <c r="AE59" s="310" t="s">
        <v>11</v>
      </c>
      <c r="AF59" s="310" t="s">
        <v>11</v>
      </c>
      <c r="AG59" s="310" t="s">
        <v>11</v>
      </c>
      <c r="AH59" s="310"/>
      <c r="AI59" s="307" t="s">
        <v>2076</v>
      </c>
      <c r="AX59" s="310" t="s">
        <v>11</v>
      </c>
      <c r="AY59" s="310" t="s">
        <v>11</v>
      </c>
      <c r="AZ59" s="310" t="s">
        <v>11</v>
      </c>
      <c r="BA59" s="310" t="s">
        <v>11</v>
      </c>
      <c r="BB59" s="310" t="s">
        <v>11</v>
      </c>
      <c r="BC59" s="310" t="s">
        <v>11</v>
      </c>
      <c r="BD59" s="310" t="s">
        <v>11</v>
      </c>
      <c r="BE59" s="310" t="s">
        <v>11</v>
      </c>
      <c r="BF59" s="310" t="s">
        <v>11</v>
      </c>
      <c r="BG59" s="310" t="s">
        <v>11</v>
      </c>
      <c r="BH59" s="310" t="s">
        <v>11</v>
      </c>
      <c r="BI59" s="310" t="s">
        <v>11</v>
      </c>
      <c r="BJ59" s="310" t="s">
        <v>11</v>
      </c>
      <c r="BK59" s="310" t="s">
        <v>11</v>
      </c>
      <c r="BL59" s="310"/>
      <c r="BM59" s="307" t="s">
        <v>2076</v>
      </c>
      <c r="CB59" s="310" t="s">
        <v>11</v>
      </c>
      <c r="CC59" s="310" t="s">
        <v>11</v>
      </c>
      <c r="CD59" s="310" t="s">
        <v>11</v>
      </c>
      <c r="CE59" s="310" t="s">
        <v>11</v>
      </c>
      <c r="CF59" s="310" t="s">
        <v>11</v>
      </c>
      <c r="CG59" s="310" t="s">
        <v>11</v>
      </c>
      <c r="CH59" s="310" t="s">
        <v>11</v>
      </c>
      <c r="CI59" s="310" t="s">
        <v>11</v>
      </c>
      <c r="CJ59" s="310" t="s">
        <v>11</v>
      </c>
      <c r="CK59" s="310" t="s">
        <v>11</v>
      </c>
      <c r="CL59" s="310" t="s">
        <v>11</v>
      </c>
      <c r="CM59" s="310" t="s">
        <v>11</v>
      </c>
      <c r="CN59" s="310" t="s">
        <v>11</v>
      </c>
      <c r="CO59" s="310" t="s">
        <v>11</v>
      </c>
      <c r="CQ59" s="307" t="s">
        <v>2076</v>
      </c>
      <c r="CR59" s="300"/>
      <c r="CS59" s="300"/>
      <c r="CT59" s="300"/>
      <c r="CU59" s="300"/>
      <c r="CV59" s="300"/>
      <c r="CW59" s="300"/>
      <c r="CX59" s="300"/>
      <c r="CY59" s="300"/>
      <c r="CZ59" s="300"/>
      <c r="DA59" s="300"/>
      <c r="DB59" s="300"/>
      <c r="DC59" s="300"/>
      <c r="DD59" s="300">
        <v>18624</v>
      </c>
      <c r="DE59" s="300">
        <v>2178546</v>
      </c>
      <c r="DF59" s="310" t="s">
        <v>11</v>
      </c>
      <c r="DG59" s="310" t="s">
        <v>11</v>
      </c>
      <c r="DH59" s="310" t="s">
        <v>11</v>
      </c>
      <c r="DI59" s="310" t="s">
        <v>11</v>
      </c>
      <c r="DJ59" s="310" t="s">
        <v>11</v>
      </c>
      <c r="DK59" s="310" t="s">
        <v>11</v>
      </c>
      <c r="DL59" s="310" t="s">
        <v>11</v>
      </c>
      <c r="DM59" s="310" t="s">
        <v>11</v>
      </c>
      <c r="DN59" s="310" t="s">
        <v>11</v>
      </c>
      <c r="DO59" s="310" t="s">
        <v>11</v>
      </c>
      <c r="DP59" s="310" t="s">
        <v>11</v>
      </c>
      <c r="DQ59" s="310" t="s">
        <v>11</v>
      </c>
      <c r="DR59" s="310">
        <v>212</v>
      </c>
      <c r="DS59" s="310">
        <v>151</v>
      </c>
      <c r="DU59" s="307" t="s">
        <v>2076</v>
      </c>
      <c r="DV59" s="300">
        <v>0</v>
      </c>
      <c r="DW59" s="300">
        <v>0</v>
      </c>
      <c r="DX59" s="300">
        <v>0</v>
      </c>
      <c r="DY59" s="300">
        <v>0</v>
      </c>
      <c r="DZ59" s="300">
        <v>0</v>
      </c>
      <c r="EA59" s="300">
        <v>0</v>
      </c>
      <c r="EB59" s="300">
        <v>0</v>
      </c>
      <c r="EC59" s="300">
        <v>0</v>
      </c>
      <c r="ED59" s="300">
        <v>0</v>
      </c>
      <c r="EE59" s="300">
        <v>0</v>
      </c>
      <c r="EF59" s="300">
        <v>0</v>
      </c>
      <c r="EG59" s="300">
        <v>0</v>
      </c>
      <c r="EH59" s="300">
        <v>18624</v>
      </c>
      <c r="EI59" s="300">
        <v>2178546</v>
      </c>
      <c r="EJ59" s="310">
        <v>221</v>
      </c>
      <c r="EK59" s="310">
        <v>224</v>
      </c>
      <c r="EL59" s="310">
        <v>227</v>
      </c>
      <c r="EM59" s="310">
        <v>223</v>
      </c>
      <c r="EN59" s="310">
        <v>227</v>
      </c>
      <c r="EO59" s="310">
        <v>222</v>
      </c>
      <c r="EP59" s="310">
        <v>227</v>
      </c>
      <c r="EQ59" s="310">
        <v>226</v>
      </c>
      <c r="ER59" s="310">
        <v>227</v>
      </c>
      <c r="ES59" s="310">
        <v>226</v>
      </c>
      <c r="ET59" s="310">
        <v>230</v>
      </c>
      <c r="EU59" s="310">
        <v>230</v>
      </c>
      <c r="EV59" s="310">
        <v>218</v>
      </c>
      <c r="EW59" s="310">
        <v>172</v>
      </c>
    </row>
    <row r="60" spans="1:153" x14ac:dyDescent="0.25">
      <c r="A60" s="285" t="s">
        <v>2208</v>
      </c>
      <c r="B60" s="285" t="s">
        <v>2209</v>
      </c>
      <c r="C60" s="285" t="s">
        <v>2210</v>
      </c>
      <c r="E60" s="307" t="str">
        <f t="shared" si="0"/>
        <v>جزر كوكوس (كيلينج) The Cocos (Keeling) Islands</v>
      </c>
      <c r="F60" s="300"/>
      <c r="G60" s="300"/>
      <c r="H60" s="300"/>
      <c r="I60" s="300"/>
      <c r="J60" s="300"/>
      <c r="K60" s="300"/>
      <c r="L60" s="300"/>
      <c r="M60" s="300"/>
      <c r="N60" s="300"/>
      <c r="O60" s="300"/>
      <c r="P60" s="300"/>
      <c r="Q60" s="300"/>
      <c r="R60" s="300"/>
      <c r="S60" s="300"/>
      <c r="T60" s="310" t="s">
        <v>11</v>
      </c>
      <c r="U60" s="310" t="s">
        <v>11</v>
      </c>
      <c r="V60" s="310" t="s">
        <v>11</v>
      </c>
      <c r="W60" s="310" t="s">
        <v>11</v>
      </c>
      <c r="X60" s="310" t="s">
        <v>11</v>
      </c>
      <c r="Y60" s="310" t="s">
        <v>11</v>
      </c>
      <c r="Z60" s="310" t="s">
        <v>11</v>
      </c>
      <c r="AA60" s="310" t="s">
        <v>11</v>
      </c>
      <c r="AB60" s="310" t="s">
        <v>11</v>
      </c>
      <c r="AC60" s="310" t="s">
        <v>11</v>
      </c>
      <c r="AD60" s="310" t="s">
        <v>11</v>
      </c>
      <c r="AE60" s="310" t="s">
        <v>11</v>
      </c>
      <c r="AF60" s="310" t="s">
        <v>11</v>
      </c>
      <c r="AG60" s="310" t="s">
        <v>11</v>
      </c>
      <c r="AH60" s="310"/>
      <c r="AI60" s="307" t="s">
        <v>2073</v>
      </c>
      <c r="AX60" s="310" t="s">
        <v>11</v>
      </c>
      <c r="AY60" s="310" t="s">
        <v>11</v>
      </c>
      <c r="AZ60" s="310" t="s">
        <v>11</v>
      </c>
      <c r="BA60" s="310" t="s">
        <v>11</v>
      </c>
      <c r="BB60" s="310" t="s">
        <v>11</v>
      </c>
      <c r="BC60" s="310" t="s">
        <v>11</v>
      </c>
      <c r="BD60" s="310" t="s">
        <v>11</v>
      </c>
      <c r="BE60" s="310" t="s">
        <v>11</v>
      </c>
      <c r="BF60" s="310" t="s">
        <v>11</v>
      </c>
      <c r="BG60" s="310" t="s">
        <v>11</v>
      </c>
      <c r="BH60" s="310" t="s">
        <v>11</v>
      </c>
      <c r="BI60" s="310" t="s">
        <v>11</v>
      </c>
      <c r="BJ60" s="310" t="s">
        <v>11</v>
      </c>
      <c r="BK60" s="310" t="s">
        <v>11</v>
      </c>
      <c r="BL60" s="310"/>
      <c r="BM60" s="307" t="s">
        <v>2073</v>
      </c>
      <c r="CB60" s="310" t="s">
        <v>11</v>
      </c>
      <c r="CC60" s="310" t="s">
        <v>11</v>
      </c>
      <c r="CD60" s="310" t="s">
        <v>11</v>
      </c>
      <c r="CE60" s="310" t="s">
        <v>11</v>
      </c>
      <c r="CF60" s="310" t="s">
        <v>11</v>
      </c>
      <c r="CG60" s="310" t="s">
        <v>11</v>
      </c>
      <c r="CH60" s="310" t="s">
        <v>11</v>
      </c>
      <c r="CI60" s="310" t="s">
        <v>11</v>
      </c>
      <c r="CJ60" s="310" t="s">
        <v>11</v>
      </c>
      <c r="CK60" s="310" t="s">
        <v>11</v>
      </c>
      <c r="CL60" s="310" t="s">
        <v>11</v>
      </c>
      <c r="CM60" s="310" t="s">
        <v>11</v>
      </c>
      <c r="CN60" s="310" t="s">
        <v>11</v>
      </c>
      <c r="CO60" s="310" t="s">
        <v>11</v>
      </c>
      <c r="CQ60" s="307" t="s">
        <v>2073</v>
      </c>
      <c r="CR60" s="300"/>
      <c r="CS60" s="300"/>
      <c r="CT60" s="300"/>
      <c r="CU60" s="300"/>
      <c r="CV60" s="300"/>
      <c r="CW60" s="300"/>
      <c r="CX60" s="300"/>
      <c r="CY60" s="300"/>
      <c r="CZ60" s="300"/>
      <c r="DA60" s="300"/>
      <c r="DB60" s="300">
        <v>7374</v>
      </c>
      <c r="DC60" s="300"/>
      <c r="DD60" s="300">
        <v>389</v>
      </c>
      <c r="DE60" s="300">
        <v>128</v>
      </c>
      <c r="DF60" s="310" t="s">
        <v>11</v>
      </c>
      <c r="DG60" s="310" t="s">
        <v>11</v>
      </c>
      <c r="DH60" s="310" t="s">
        <v>11</v>
      </c>
      <c r="DI60" s="310" t="s">
        <v>11</v>
      </c>
      <c r="DJ60" s="310" t="s">
        <v>11</v>
      </c>
      <c r="DK60" s="310" t="s">
        <v>11</v>
      </c>
      <c r="DL60" s="310" t="s">
        <v>11</v>
      </c>
      <c r="DM60" s="310" t="s">
        <v>11</v>
      </c>
      <c r="DN60" s="310" t="s">
        <v>11</v>
      </c>
      <c r="DO60" s="310" t="s">
        <v>11</v>
      </c>
      <c r="DP60" s="310">
        <v>206</v>
      </c>
      <c r="DQ60" s="310" t="s">
        <v>11</v>
      </c>
      <c r="DR60" s="310">
        <v>241</v>
      </c>
      <c r="DS60" s="310">
        <v>239</v>
      </c>
      <c r="DU60" s="307" t="s">
        <v>2073</v>
      </c>
      <c r="DV60" s="300">
        <v>0</v>
      </c>
      <c r="DW60" s="300">
        <v>0</v>
      </c>
      <c r="DX60" s="300">
        <v>0</v>
      </c>
      <c r="DY60" s="300">
        <v>0</v>
      </c>
      <c r="DZ60" s="300">
        <v>0</v>
      </c>
      <c r="EA60" s="300">
        <v>0</v>
      </c>
      <c r="EB60" s="300">
        <v>0</v>
      </c>
      <c r="EC60" s="300">
        <v>0</v>
      </c>
      <c r="ED60" s="300">
        <v>0</v>
      </c>
      <c r="EE60" s="300">
        <v>0</v>
      </c>
      <c r="EF60" s="300">
        <v>7374</v>
      </c>
      <c r="EG60" s="300">
        <v>0</v>
      </c>
      <c r="EH60" s="300">
        <v>389</v>
      </c>
      <c r="EI60" s="300">
        <v>128</v>
      </c>
      <c r="EJ60" s="310">
        <v>221</v>
      </c>
      <c r="EK60" s="310">
        <v>224</v>
      </c>
      <c r="EL60" s="310">
        <v>227</v>
      </c>
      <c r="EM60" s="310">
        <v>223</v>
      </c>
      <c r="EN60" s="310">
        <v>227</v>
      </c>
      <c r="EO60" s="310">
        <v>222</v>
      </c>
      <c r="EP60" s="310">
        <v>227</v>
      </c>
      <c r="EQ60" s="310">
        <v>226</v>
      </c>
      <c r="ER60" s="310">
        <v>227</v>
      </c>
      <c r="ES60" s="310">
        <v>226</v>
      </c>
      <c r="ET60" s="310">
        <v>221</v>
      </c>
      <c r="EU60" s="310">
        <v>230</v>
      </c>
      <c r="EV60" s="310">
        <v>243</v>
      </c>
      <c r="EW60" s="310">
        <v>240</v>
      </c>
    </row>
    <row r="61" spans="1:153" x14ac:dyDescent="0.25">
      <c r="A61" s="285" t="s">
        <v>2211</v>
      </c>
      <c r="B61" s="285" t="s">
        <v>1951</v>
      </c>
      <c r="C61" s="285" t="s">
        <v>2212</v>
      </c>
      <c r="E61" s="307" t="str">
        <f t="shared" si="0"/>
        <v>ميكرونيسيا Micronesia,Federated States Of</v>
      </c>
      <c r="F61" s="300">
        <v>47700</v>
      </c>
      <c r="G61" s="300"/>
      <c r="H61" s="300"/>
      <c r="I61" s="300"/>
      <c r="J61" s="300"/>
      <c r="K61" s="300"/>
      <c r="L61" s="300"/>
      <c r="M61" s="300">
        <v>120779</v>
      </c>
      <c r="N61" s="300"/>
      <c r="O61" s="300"/>
      <c r="P61" s="300"/>
      <c r="Q61" s="300"/>
      <c r="R61" s="300"/>
      <c r="S61" s="300"/>
      <c r="T61" s="310">
        <v>189</v>
      </c>
      <c r="U61" s="310" t="s">
        <v>11</v>
      </c>
      <c r="V61" s="310" t="s">
        <v>11</v>
      </c>
      <c r="W61" s="310" t="s">
        <v>11</v>
      </c>
      <c r="X61" s="310" t="s">
        <v>11</v>
      </c>
      <c r="Y61" s="310" t="s">
        <v>11</v>
      </c>
      <c r="Z61" s="310" t="s">
        <v>11</v>
      </c>
      <c r="AA61" s="310">
        <v>174</v>
      </c>
      <c r="AB61" s="310" t="s">
        <v>11</v>
      </c>
      <c r="AC61" s="310" t="s">
        <v>11</v>
      </c>
      <c r="AD61" s="310" t="s">
        <v>11</v>
      </c>
      <c r="AE61" s="310" t="s">
        <v>11</v>
      </c>
      <c r="AF61" s="310" t="s">
        <v>11</v>
      </c>
      <c r="AG61" s="310" t="s">
        <v>11</v>
      </c>
      <c r="AH61" s="310"/>
      <c r="AI61" s="307" t="s">
        <v>2104</v>
      </c>
      <c r="AJ61">
        <v>47700</v>
      </c>
      <c r="AX61" s="310">
        <v>184</v>
      </c>
      <c r="AY61" s="310" t="s">
        <v>11</v>
      </c>
      <c r="AZ61" s="310" t="s">
        <v>11</v>
      </c>
      <c r="BA61" s="310" t="s">
        <v>11</v>
      </c>
      <c r="BB61" s="310" t="s">
        <v>11</v>
      </c>
      <c r="BC61" s="310" t="s">
        <v>11</v>
      </c>
      <c r="BD61" s="310" t="s">
        <v>11</v>
      </c>
      <c r="BE61" s="310" t="s">
        <v>11</v>
      </c>
      <c r="BF61" s="310" t="s">
        <v>11</v>
      </c>
      <c r="BG61" s="310" t="s">
        <v>11</v>
      </c>
      <c r="BH61" s="310" t="s">
        <v>11</v>
      </c>
      <c r="BI61" s="310" t="s">
        <v>11</v>
      </c>
      <c r="BJ61" s="310" t="s">
        <v>11</v>
      </c>
      <c r="BK61" s="310" t="s">
        <v>11</v>
      </c>
      <c r="BL61" s="310"/>
      <c r="BM61" s="307" t="s">
        <v>2104</v>
      </c>
      <c r="BU61">
        <v>120779</v>
      </c>
      <c r="CB61" s="310" t="s">
        <v>11</v>
      </c>
      <c r="CC61" s="310" t="s">
        <v>11</v>
      </c>
      <c r="CD61" s="310" t="s">
        <v>11</v>
      </c>
      <c r="CE61" s="310" t="s">
        <v>11</v>
      </c>
      <c r="CF61" s="310" t="s">
        <v>11</v>
      </c>
      <c r="CG61" s="310" t="s">
        <v>11</v>
      </c>
      <c r="CH61" s="310" t="s">
        <v>11</v>
      </c>
      <c r="CI61" s="310">
        <v>136</v>
      </c>
      <c r="CJ61" s="310" t="s">
        <v>11</v>
      </c>
      <c r="CK61" s="310" t="s">
        <v>11</v>
      </c>
      <c r="CL61" s="310" t="s">
        <v>11</v>
      </c>
      <c r="CM61" s="310" t="s">
        <v>11</v>
      </c>
      <c r="CN61" s="310" t="s">
        <v>11</v>
      </c>
      <c r="CO61" s="310" t="s">
        <v>11</v>
      </c>
      <c r="CQ61" s="307" t="s">
        <v>2104</v>
      </c>
      <c r="CR61" s="300">
        <v>25743</v>
      </c>
      <c r="CS61" s="300">
        <v>1731444</v>
      </c>
      <c r="CT61" s="300">
        <v>973942</v>
      </c>
      <c r="CU61" s="300">
        <v>377726</v>
      </c>
      <c r="CV61" s="300">
        <v>3149448</v>
      </c>
      <c r="CW61" s="300">
        <v>493705</v>
      </c>
      <c r="CX61" s="300">
        <v>185732</v>
      </c>
      <c r="CY61" s="300">
        <v>100024</v>
      </c>
      <c r="CZ61" s="300">
        <v>5966</v>
      </c>
      <c r="DA61" s="300">
        <v>4130605</v>
      </c>
      <c r="DB61" s="300">
        <v>15183</v>
      </c>
      <c r="DC61" s="300">
        <v>25844</v>
      </c>
      <c r="DD61" s="300">
        <v>119186</v>
      </c>
      <c r="DE61" s="300">
        <v>15553</v>
      </c>
      <c r="DF61" s="310">
        <v>200</v>
      </c>
      <c r="DG61" s="310">
        <v>141</v>
      </c>
      <c r="DH61" s="310">
        <v>159</v>
      </c>
      <c r="DI61" s="310">
        <v>180</v>
      </c>
      <c r="DJ61" s="310">
        <v>134</v>
      </c>
      <c r="DK61" s="310">
        <v>165</v>
      </c>
      <c r="DL61" s="310">
        <v>179</v>
      </c>
      <c r="DM61" s="310">
        <v>191</v>
      </c>
      <c r="DN61" s="310">
        <v>214</v>
      </c>
      <c r="DO61" s="310">
        <v>131</v>
      </c>
      <c r="DP61" s="310">
        <v>198</v>
      </c>
      <c r="DQ61" s="310">
        <v>195</v>
      </c>
      <c r="DR61" s="310">
        <v>191</v>
      </c>
      <c r="DS61" s="310">
        <v>221</v>
      </c>
      <c r="DU61" s="307" t="s">
        <v>2104</v>
      </c>
      <c r="DV61" s="300">
        <v>73443</v>
      </c>
      <c r="DW61" s="300">
        <v>1731444</v>
      </c>
      <c r="DX61" s="300">
        <v>973942</v>
      </c>
      <c r="DY61" s="300">
        <v>377726</v>
      </c>
      <c r="DZ61" s="300">
        <v>3149448</v>
      </c>
      <c r="EA61" s="300">
        <v>493705</v>
      </c>
      <c r="EB61" s="300">
        <v>185732</v>
      </c>
      <c r="EC61" s="300">
        <v>220803</v>
      </c>
      <c r="ED61" s="300">
        <v>5966</v>
      </c>
      <c r="EE61" s="300">
        <v>4130605</v>
      </c>
      <c r="EF61" s="300">
        <v>15183</v>
      </c>
      <c r="EG61" s="300">
        <v>25844</v>
      </c>
      <c r="EH61" s="300">
        <v>119186</v>
      </c>
      <c r="EI61" s="300">
        <v>15553</v>
      </c>
      <c r="EJ61" s="310">
        <v>209</v>
      </c>
      <c r="EK61" s="310">
        <v>173</v>
      </c>
      <c r="EL61" s="310">
        <v>180</v>
      </c>
      <c r="EM61" s="310">
        <v>200</v>
      </c>
      <c r="EN61" s="310">
        <v>168</v>
      </c>
      <c r="EO61" s="310">
        <v>185</v>
      </c>
      <c r="EP61" s="310">
        <v>198</v>
      </c>
      <c r="EQ61" s="310">
        <v>197</v>
      </c>
      <c r="ER61" s="310">
        <v>219</v>
      </c>
      <c r="ES61" s="310">
        <v>158</v>
      </c>
      <c r="ET61" s="310">
        <v>214</v>
      </c>
      <c r="EU61" s="310">
        <v>204</v>
      </c>
      <c r="EV61" s="310">
        <v>203</v>
      </c>
      <c r="EW61" s="310">
        <v>224</v>
      </c>
    </row>
    <row r="62" spans="1:153" x14ac:dyDescent="0.25">
      <c r="A62" s="285" t="s">
        <v>2213</v>
      </c>
      <c r="B62" s="285" t="s">
        <v>2214</v>
      </c>
      <c r="C62" s="285" t="s">
        <v>2215</v>
      </c>
      <c r="E62" s="307" t="str">
        <f t="shared" si="0"/>
        <v>جزر ماريانا الشمالية Northern Mariana Islands</v>
      </c>
      <c r="F62" s="300"/>
      <c r="G62" s="300"/>
      <c r="H62" s="300"/>
      <c r="I62" s="300"/>
      <c r="J62" s="300"/>
      <c r="K62" s="300"/>
      <c r="L62" s="300"/>
      <c r="M62" s="300"/>
      <c r="N62" s="300"/>
      <c r="O62" s="300"/>
      <c r="P62" s="300"/>
      <c r="Q62" s="300"/>
      <c r="R62" s="300"/>
      <c r="S62" s="300"/>
      <c r="T62" s="310" t="s">
        <v>11</v>
      </c>
      <c r="U62" s="310" t="s">
        <v>11</v>
      </c>
      <c r="V62" s="310" t="s">
        <v>11</v>
      </c>
      <c r="W62" s="310" t="s">
        <v>11</v>
      </c>
      <c r="X62" s="310" t="s">
        <v>11</v>
      </c>
      <c r="Y62" s="310" t="s">
        <v>11</v>
      </c>
      <c r="Z62" s="310" t="s">
        <v>11</v>
      </c>
      <c r="AA62" s="310" t="s">
        <v>11</v>
      </c>
      <c r="AB62" s="310" t="s">
        <v>11</v>
      </c>
      <c r="AC62" s="310" t="s">
        <v>11</v>
      </c>
      <c r="AD62" s="310" t="s">
        <v>11</v>
      </c>
      <c r="AE62" s="310" t="s">
        <v>11</v>
      </c>
      <c r="AF62" s="310" t="s">
        <v>11</v>
      </c>
      <c r="AG62" s="310" t="s">
        <v>11</v>
      </c>
      <c r="AH62" s="310"/>
      <c r="AI62" s="307" t="s">
        <v>2074</v>
      </c>
      <c r="AX62" s="310" t="s">
        <v>11</v>
      </c>
      <c r="AY62" s="310" t="s">
        <v>11</v>
      </c>
      <c r="AZ62" s="310" t="s">
        <v>11</v>
      </c>
      <c r="BA62" s="310" t="s">
        <v>11</v>
      </c>
      <c r="BB62" s="310" t="s">
        <v>11</v>
      </c>
      <c r="BC62" s="310" t="s">
        <v>11</v>
      </c>
      <c r="BD62" s="310" t="s">
        <v>11</v>
      </c>
      <c r="BE62" s="310" t="s">
        <v>11</v>
      </c>
      <c r="BF62" s="310" t="s">
        <v>11</v>
      </c>
      <c r="BG62" s="310" t="s">
        <v>11</v>
      </c>
      <c r="BH62" s="310" t="s">
        <v>11</v>
      </c>
      <c r="BI62" s="310" t="s">
        <v>11</v>
      </c>
      <c r="BJ62" s="310" t="s">
        <v>11</v>
      </c>
      <c r="BK62" s="310" t="s">
        <v>11</v>
      </c>
      <c r="BL62" s="310"/>
      <c r="BM62" s="307" t="s">
        <v>2074</v>
      </c>
      <c r="CB62" s="310" t="s">
        <v>11</v>
      </c>
      <c r="CC62" s="310" t="s">
        <v>11</v>
      </c>
      <c r="CD62" s="310" t="s">
        <v>11</v>
      </c>
      <c r="CE62" s="310" t="s">
        <v>11</v>
      </c>
      <c r="CF62" s="310" t="s">
        <v>11</v>
      </c>
      <c r="CG62" s="310" t="s">
        <v>11</v>
      </c>
      <c r="CH62" s="310" t="s">
        <v>11</v>
      </c>
      <c r="CI62" s="310" t="s">
        <v>11</v>
      </c>
      <c r="CJ62" s="310" t="s">
        <v>11</v>
      </c>
      <c r="CK62" s="310" t="s">
        <v>11</v>
      </c>
      <c r="CL62" s="310" t="s">
        <v>11</v>
      </c>
      <c r="CM62" s="310" t="s">
        <v>11</v>
      </c>
      <c r="CN62" s="310" t="s">
        <v>11</v>
      </c>
      <c r="CO62" s="310" t="s">
        <v>11</v>
      </c>
      <c r="CQ62" s="307" t="s">
        <v>2074</v>
      </c>
      <c r="CR62" s="300"/>
      <c r="CS62" s="300"/>
      <c r="CT62" s="300"/>
      <c r="CU62" s="300"/>
      <c r="CV62" s="300"/>
      <c r="CW62" s="300">
        <v>74890</v>
      </c>
      <c r="CX62" s="300"/>
      <c r="CY62" s="300">
        <v>57714</v>
      </c>
      <c r="CZ62" s="300"/>
      <c r="DA62" s="300">
        <v>4293</v>
      </c>
      <c r="DB62" s="300"/>
      <c r="DC62" s="300">
        <v>8354</v>
      </c>
      <c r="DD62" s="300">
        <v>1768</v>
      </c>
      <c r="DE62" s="300">
        <v>1197</v>
      </c>
      <c r="DF62" s="310" t="s">
        <v>11</v>
      </c>
      <c r="DG62" s="310" t="s">
        <v>11</v>
      </c>
      <c r="DH62" s="310" t="s">
        <v>11</v>
      </c>
      <c r="DI62" s="310" t="s">
        <v>11</v>
      </c>
      <c r="DJ62" s="310" t="s">
        <v>11</v>
      </c>
      <c r="DK62" s="310">
        <v>185</v>
      </c>
      <c r="DL62" s="310" t="s">
        <v>11</v>
      </c>
      <c r="DM62" s="310">
        <v>199</v>
      </c>
      <c r="DN62" s="310" t="s">
        <v>11</v>
      </c>
      <c r="DO62" s="310">
        <v>213</v>
      </c>
      <c r="DP62" s="310" t="s">
        <v>11</v>
      </c>
      <c r="DQ62" s="310">
        <v>207</v>
      </c>
      <c r="DR62" s="310">
        <v>232</v>
      </c>
      <c r="DS62" s="310">
        <v>234</v>
      </c>
      <c r="DU62" s="307" t="s">
        <v>2074</v>
      </c>
      <c r="DV62" s="300">
        <v>0</v>
      </c>
      <c r="DW62" s="300">
        <v>0</v>
      </c>
      <c r="DX62" s="300">
        <v>0</v>
      </c>
      <c r="DY62" s="300">
        <v>0</v>
      </c>
      <c r="DZ62" s="300">
        <v>0</v>
      </c>
      <c r="EA62" s="300">
        <v>74890</v>
      </c>
      <c r="EB62" s="300">
        <v>0</v>
      </c>
      <c r="EC62" s="300">
        <v>57714</v>
      </c>
      <c r="ED62" s="300">
        <v>0</v>
      </c>
      <c r="EE62" s="300">
        <v>4293</v>
      </c>
      <c r="EF62" s="300">
        <v>0</v>
      </c>
      <c r="EG62" s="300">
        <v>8354</v>
      </c>
      <c r="EH62" s="300">
        <v>1768</v>
      </c>
      <c r="EI62" s="300">
        <v>1197</v>
      </c>
      <c r="EJ62" s="310">
        <v>221</v>
      </c>
      <c r="EK62" s="310">
        <v>224</v>
      </c>
      <c r="EL62" s="310">
        <v>227</v>
      </c>
      <c r="EM62" s="310">
        <v>223</v>
      </c>
      <c r="EN62" s="310">
        <v>227</v>
      </c>
      <c r="EO62" s="310">
        <v>200</v>
      </c>
      <c r="EP62" s="310">
        <v>227</v>
      </c>
      <c r="EQ62" s="310">
        <v>211</v>
      </c>
      <c r="ER62" s="310">
        <v>227</v>
      </c>
      <c r="ES62" s="310">
        <v>219</v>
      </c>
      <c r="ET62" s="310">
        <v>230</v>
      </c>
      <c r="EU62" s="310">
        <v>214</v>
      </c>
      <c r="EV62" s="310">
        <v>236</v>
      </c>
      <c r="EW62" s="310">
        <v>237</v>
      </c>
    </row>
    <row r="63" spans="1:153" x14ac:dyDescent="0.25">
      <c r="A63" s="285" t="s">
        <v>2216</v>
      </c>
      <c r="B63" s="285" t="s">
        <v>1919</v>
      </c>
      <c r="C63" s="285" t="s">
        <v>2217</v>
      </c>
      <c r="E63" s="307" t="str">
        <f t="shared" si="0"/>
        <v>تيمور ليستي Timor Leste</v>
      </c>
      <c r="F63" s="300">
        <v>45000</v>
      </c>
      <c r="G63" s="300"/>
      <c r="H63" s="300"/>
      <c r="I63" s="300"/>
      <c r="J63" s="300"/>
      <c r="K63" s="300"/>
      <c r="L63" s="300">
        <v>621948</v>
      </c>
      <c r="M63" s="300">
        <v>15000</v>
      </c>
      <c r="N63" s="300">
        <v>2460278</v>
      </c>
      <c r="O63" s="300"/>
      <c r="P63" s="300">
        <v>152944</v>
      </c>
      <c r="Q63" s="300"/>
      <c r="R63" s="300"/>
      <c r="S63" s="300">
        <v>1022</v>
      </c>
      <c r="T63" s="310">
        <v>190</v>
      </c>
      <c r="U63" s="310" t="s">
        <v>11</v>
      </c>
      <c r="V63" s="310" t="s">
        <v>11</v>
      </c>
      <c r="W63" s="310" t="s">
        <v>11</v>
      </c>
      <c r="X63" s="310" t="s">
        <v>11</v>
      </c>
      <c r="Y63" s="310" t="s">
        <v>11</v>
      </c>
      <c r="Z63" s="310">
        <v>161</v>
      </c>
      <c r="AA63" s="310">
        <v>181</v>
      </c>
      <c r="AB63" s="310">
        <v>142</v>
      </c>
      <c r="AC63" s="310" t="s">
        <v>11</v>
      </c>
      <c r="AD63" s="310">
        <v>173</v>
      </c>
      <c r="AE63" s="310" t="s">
        <v>11</v>
      </c>
      <c r="AF63" s="310" t="s">
        <v>11</v>
      </c>
      <c r="AG63" s="310">
        <v>186</v>
      </c>
      <c r="AH63" s="310"/>
      <c r="AI63" s="307" t="s">
        <v>1991</v>
      </c>
      <c r="AP63">
        <v>621948</v>
      </c>
      <c r="AT63">
        <v>152944</v>
      </c>
      <c r="AX63" s="310" t="s">
        <v>11</v>
      </c>
      <c r="AY63" s="310" t="s">
        <v>11</v>
      </c>
      <c r="AZ63" s="310" t="s">
        <v>11</v>
      </c>
      <c r="BA63" s="310" t="s">
        <v>11</v>
      </c>
      <c r="BB63" s="310" t="s">
        <v>11</v>
      </c>
      <c r="BC63" s="310" t="s">
        <v>11</v>
      </c>
      <c r="BD63" s="310">
        <v>156</v>
      </c>
      <c r="BE63" s="310" t="s">
        <v>11</v>
      </c>
      <c r="BF63" s="310" t="s">
        <v>11</v>
      </c>
      <c r="BG63" s="310" t="s">
        <v>11</v>
      </c>
      <c r="BH63" s="310">
        <v>172</v>
      </c>
      <c r="BI63" s="310" t="s">
        <v>11</v>
      </c>
      <c r="BJ63" s="310" t="s">
        <v>11</v>
      </c>
      <c r="BK63" s="310" t="s">
        <v>11</v>
      </c>
      <c r="BL63" s="310"/>
      <c r="BM63" s="307" t="s">
        <v>1991</v>
      </c>
      <c r="BN63">
        <v>45000</v>
      </c>
      <c r="BU63">
        <v>15000</v>
      </c>
      <c r="BV63">
        <v>2460278</v>
      </c>
      <c r="CA63">
        <v>1022</v>
      </c>
      <c r="CB63" s="310">
        <v>146</v>
      </c>
      <c r="CC63" s="310" t="s">
        <v>11</v>
      </c>
      <c r="CD63" s="310" t="s">
        <v>11</v>
      </c>
      <c r="CE63" s="310" t="s">
        <v>11</v>
      </c>
      <c r="CF63" s="310" t="s">
        <v>11</v>
      </c>
      <c r="CG63" s="310" t="s">
        <v>11</v>
      </c>
      <c r="CH63" s="310" t="s">
        <v>11</v>
      </c>
      <c r="CI63" s="310">
        <v>150</v>
      </c>
      <c r="CJ63" s="310">
        <v>92</v>
      </c>
      <c r="CK63" s="310" t="s">
        <v>11</v>
      </c>
      <c r="CL63" s="310" t="s">
        <v>11</v>
      </c>
      <c r="CM63" s="310" t="s">
        <v>11</v>
      </c>
      <c r="CN63" s="310" t="s">
        <v>11</v>
      </c>
      <c r="CO63" s="310">
        <v>165</v>
      </c>
      <c r="CQ63" s="307" t="s">
        <v>1991</v>
      </c>
      <c r="CR63" s="300">
        <v>1023954</v>
      </c>
      <c r="CS63" s="300">
        <v>833743</v>
      </c>
      <c r="CT63" s="300">
        <v>2700198</v>
      </c>
      <c r="CU63" s="300">
        <v>188482</v>
      </c>
      <c r="CV63" s="300">
        <v>416237</v>
      </c>
      <c r="CW63" s="300">
        <v>82995</v>
      </c>
      <c r="CX63" s="300">
        <v>1140801</v>
      </c>
      <c r="CY63" s="300">
        <v>630568</v>
      </c>
      <c r="CZ63" s="300">
        <v>156145</v>
      </c>
      <c r="DA63" s="300">
        <v>107353</v>
      </c>
      <c r="DB63" s="300">
        <v>1940</v>
      </c>
      <c r="DC63" s="300">
        <v>6209</v>
      </c>
      <c r="DD63" s="300">
        <v>331074</v>
      </c>
      <c r="DE63" s="300">
        <v>37713</v>
      </c>
      <c r="DF63" s="310">
        <v>151</v>
      </c>
      <c r="DG63" s="310">
        <v>164</v>
      </c>
      <c r="DH63" s="310">
        <v>136</v>
      </c>
      <c r="DI63" s="310">
        <v>188</v>
      </c>
      <c r="DJ63" s="310">
        <v>170</v>
      </c>
      <c r="DK63" s="310">
        <v>184</v>
      </c>
      <c r="DL63" s="310">
        <v>148</v>
      </c>
      <c r="DM63" s="310">
        <v>164</v>
      </c>
      <c r="DN63" s="310">
        <v>183</v>
      </c>
      <c r="DO63" s="310">
        <v>184</v>
      </c>
      <c r="DP63" s="310">
        <v>218</v>
      </c>
      <c r="DQ63" s="310">
        <v>213</v>
      </c>
      <c r="DR63" s="310">
        <v>175</v>
      </c>
      <c r="DS63" s="310">
        <v>211</v>
      </c>
      <c r="DU63" s="307" t="s">
        <v>1991</v>
      </c>
      <c r="DV63" s="300">
        <v>1068954</v>
      </c>
      <c r="DW63" s="300">
        <v>833743</v>
      </c>
      <c r="DX63" s="300">
        <v>2700198</v>
      </c>
      <c r="DY63" s="300">
        <v>188482</v>
      </c>
      <c r="DZ63" s="300">
        <v>416237</v>
      </c>
      <c r="EA63" s="300">
        <v>82995</v>
      </c>
      <c r="EB63" s="300">
        <v>1762749</v>
      </c>
      <c r="EC63" s="300">
        <v>645568</v>
      </c>
      <c r="ED63" s="300">
        <v>2616423</v>
      </c>
      <c r="EE63" s="300">
        <v>107353</v>
      </c>
      <c r="EF63" s="300">
        <v>154884</v>
      </c>
      <c r="EG63" s="300">
        <v>6209</v>
      </c>
      <c r="EH63" s="300">
        <v>331074</v>
      </c>
      <c r="EI63" s="300">
        <v>38735</v>
      </c>
      <c r="EJ63" s="310">
        <v>181</v>
      </c>
      <c r="EK63" s="310">
        <v>184</v>
      </c>
      <c r="EL63" s="310">
        <v>168</v>
      </c>
      <c r="EM63" s="310">
        <v>206</v>
      </c>
      <c r="EN63" s="310">
        <v>191</v>
      </c>
      <c r="EO63" s="310">
        <v>199</v>
      </c>
      <c r="EP63" s="310">
        <v>170</v>
      </c>
      <c r="EQ63" s="310">
        <v>183</v>
      </c>
      <c r="ER63" s="310">
        <v>169</v>
      </c>
      <c r="ES63" s="310">
        <v>197</v>
      </c>
      <c r="ET63" s="310">
        <v>194</v>
      </c>
      <c r="EU63" s="310">
        <v>220</v>
      </c>
      <c r="EV63" s="310">
        <v>191</v>
      </c>
      <c r="EW63" s="310">
        <v>218</v>
      </c>
    </row>
    <row r="64" spans="1:153" x14ac:dyDescent="0.25">
      <c r="A64" s="285" t="s">
        <v>2218</v>
      </c>
      <c r="B64" s="285" t="s">
        <v>1563</v>
      </c>
      <c r="C64" s="285" t="s">
        <v>2219</v>
      </c>
      <c r="E64" s="307" t="str">
        <f t="shared" si="0"/>
        <v>أنتاركتيكا Antarctica</v>
      </c>
      <c r="F64" s="300"/>
      <c r="G64" s="300"/>
      <c r="H64" s="300"/>
      <c r="I64" s="300">
        <v>66938</v>
      </c>
      <c r="J64" s="300"/>
      <c r="K64" s="300"/>
      <c r="L64" s="300"/>
      <c r="M64" s="300"/>
      <c r="N64" s="300"/>
      <c r="O64" s="300"/>
      <c r="P64" s="300"/>
      <c r="Q64" s="300"/>
      <c r="R64" s="300"/>
      <c r="S64" s="300"/>
      <c r="T64" s="310" t="s">
        <v>11</v>
      </c>
      <c r="U64" s="310" t="s">
        <v>11</v>
      </c>
      <c r="V64" s="310" t="s">
        <v>11</v>
      </c>
      <c r="W64" s="310">
        <v>186</v>
      </c>
      <c r="X64" s="310" t="s">
        <v>11</v>
      </c>
      <c r="Y64" s="310" t="s">
        <v>11</v>
      </c>
      <c r="Z64" s="310" t="s">
        <v>11</v>
      </c>
      <c r="AA64" s="310" t="s">
        <v>11</v>
      </c>
      <c r="AB64" s="310" t="s">
        <v>11</v>
      </c>
      <c r="AC64" s="310" t="s">
        <v>11</v>
      </c>
      <c r="AD64" s="310" t="s">
        <v>11</v>
      </c>
      <c r="AE64" s="310" t="s">
        <v>11</v>
      </c>
      <c r="AF64" s="310" t="s">
        <v>11</v>
      </c>
      <c r="AG64" s="310" t="s">
        <v>11</v>
      </c>
      <c r="AH64" s="310"/>
      <c r="AI64" s="307" t="s">
        <v>1960</v>
      </c>
      <c r="AM64">
        <v>66938</v>
      </c>
      <c r="AX64" s="310" t="s">
        <v>11</v>
      </c>
      <c r="AY64" s="310" t="s">
        <v>11</v>
      </c>
      <c r="AZ64" s="310" t="s">
        <v>11</v>
      </c>
      <c r="BA64" s="310">
        <v>184</v>
      </c>
      <c r="BB64" s="310" t="s">
        <v>11</v>
      </c>
      <c r="BC64" s="310" t="s">
        <v>11</v>
      </c>
      <c r="BD64" s="310" t="s">
        <v>11</v>
      </c>
      <c r="BE64" s="310" t="s">
        <v>11</v>
      </c>
      <c r="BF64" s="310" t="s">
        <v>11</v>
      </c>
      <c r="BG64" s="310" t="s">
        <v>11</v>
      </c>
      <c r="BH64" s="310" t="s">
        <v>11</v>
      </c>
      <c r="BI64" s="310" t="s">
        <v>11</v>
      </c>
      <c r="BJ64" s="310" t="s">
        <v>11</v>
      </c>
      <c r="BK64" s="310" t="s">
        <v>11</v>
      </c>
      <c r="BL64" s="310"/>
      <c r="BM64" s="307" t="s">
        <v>1960</v>
      </c>
      <c r="CB64" s="310" t="s">
        <v>11</v>
      </c>
      <c r="CC64" s="310" t="s">
        <v>11</v>
      </c>
      <c r="CD64" s="310" t="s">
        <v>11</v>
      </c>
      <c r="CE64" s="310" t="s">
        <v>11</v>
      </c>
      <c r="CF64" s="310" t="s">
        <v>11</v>
      </c>
      <c r="CG64" s="310" t="s">
        <v>11</v>
      </c>
      <c r="CH64" s="310" t="s">
        <v>11</v>
      </c>
      <c r="CI64" s="310" t="s">
        <v>11</v>
      </c>
      <c r="CJ64" s="310" t="s">
        <v>11</v>
      </c>
      <c r="CK64" s="310" t="s">
        <v>11</v>
      </c>
      <c r="CL64" s="310" t="s">
        <v>11</v>
      </c>
      <c r="CM64" s="310" t="s">
        <v>11</v>
      </c>
      <c r="CN64" s="310" t="s">
        <v>11</v>
      </c>
      <c r="CO64" s="310" t="s">
        <v>11</v>
      </c>
      <c r="CQ64" s="307" t="s">
        <v>1960</v>
      </c>
      <c r="CR64" s="300">
        <v>26521</v>
      </c>
      <c r="CS64" s="300">
        <v>412421</v>
      </c>
      <c r="CT64" s="300">
        <v>30516</v>
      </c>
      <c r="CU64" s="300">
        <v>17668</v>
      </c>
      <c r="CV64" s="300">
        <v>21883</v>
      </c>
      <c r="CW64" s="300">
        <v>7225</v>
      </c>
      <c r="CX64" s="300">
        <v>239</v>
      </c>
      <c r="CY64" s="300">
        <v>1621812</v>
      </c>
      <c r="CZ64" s="300">
        <v>1774328</v>
      </c>
      <c r="DA64" s="300">
        <v>1051817</v>
      </c>
      <c r="DB64" s="300"/>
      <c r="DC64" s="300"/>
      <c r="DD64" s="300">
        <v>1122</v>
      </c>
      <c r="DE64" s="300">
        <v>79067</v>
      </c>
      <c r="DF64" s="310">
        <v>199</v>
      </c>
      <c r="DG64" s="310">
        <v>173</v>
      </c>
      <c r="DH64" s="310">
        <v>203</v>
      </c>
      <c r="DI64" s="310">
        <v>208</v>
      </c>
      <c r="DJ64" s="310">
        <v>205</v>
      </c>
      <c r="DK64" s="310">
        <v>209</v>
      </c>
      <c r="DL64" s="310">
        <v>219</v>
      </c>
      <c r="DM64" s="310">
        <v>151</v>
      </c>
      <c r="DN64" s="310">
        <v>146</v>
      </c>
      <c r="DO64" s="310">
        <v>150</v>
      </c>
      <c r="DP64" s="310" t="s">
        <v>11</v>
      </c>
      <c r="DQ64" s="310" t="s">
        <v>11</v>
      </c>
      <c r="DR64" s="310">
        <v>235</v>
      </c>
      <c r="DS64" s="310">
        <v>199</v>
      </c>
      <c r="DU64" s="307" t="s">
        <v>1960</v>
      </c>
      <c r="DV64" s="300">
        <v>26521</v>
      </c>
      <c r="DW64" s="300">
        <v>412421</v>
      </c>
      <c r="DX64" s="300">
        <v>30516</v>
      </c>
      <c r="DY64" s="300">
        <v>84606</v>
      </c>
      <c r="DZ64" s="300">
        <v>21883</v>
      </c>
      <c r="EA64" s="300">
        <v>7225</v>
      </c>
      <c r="EB64" s="300">
        <v>239</v>
      </c>
      <c r="EC64" s="300">
        <v>1621812</v>
      </c>
      <c r="ED64" s="300">
        <v>1774328</v>
      </c>
      <c r="EE64" s="300">
        <v>1051817</v>
      </c>
      <c r="EF64" s="300">
        <v>0</v>
      </c>
      <c r="EG64" s="300">
        <v>0</v>
      </c>
      <c r="EH64" s="300">
        <v>1122</v>
      </c>
      <c r="EI64" s="300">
        <v>79067</v>
      </c>
      <c r="EJ64" s="310">
        <v>215</v>
      </c>
      <c r="EK64" s="310">
        <v>194</v>
      </c>
      <c r="EL64" s="310">
        <v>213</v>
      </c>
      <c r="EM64" s="310">
        <v>215</v>
      </c>
      <c r="EN64" s="310">
        <v>213</v>
      </c>
      <c r="EO64" s="310">
        <v>215</v>
      </c>
      <c r="EP64" s="310">
        <v>226</v>
      </c>
      <c r="EQ64" s="310">
        <v>177</v>
      </c>
      <c r="ER64" s="310">
        <v>173</v>
      </c>
      <c r="ES64" s="310">
        <v>179</v>
      </c>
      <c r="ET64" s="310">
        <v>230</v>
      </c>
      <c r="EU64" s="310">
        <v>230</v>
      </c>
      <c r="EV64" s="310">
        <v>239</v>
      </c>
      <c r="EW64" s="310">
        <v>210</v>
      </c>
    </row>
    <row r="65" spans="1:153" x14ac:dyDescent="0.25">
      <c r="A65" s="285" t="s">
        <v>2220</v>
      </c>
      <c r="B65" s="285" t="s">
        <v>55</v>
      </c>
      <c r="C65" s="285" t="s">
        <v>1319</v>
      </c>
      <c r="E65" s="307" t="str">
        <f t="shared" si="0"/>
        <v>المغرب Morocco</v>
      </c>
      <c r="F65" s="300">
        <v>11318105347</v>
      </c>
      <c r="G65" s="300">
        <v>10116574520</v>
      </c>
      <c r="H65" s="300">
        <v>9866215725</v>
      </c>
      <c r="I65" s="300">
        <v>8800622092</v>
      </c>
      <c r="J65" s="300">
        <v>3292264174</v>
      </c>
      <c r="K65" s="300">
        <v>1345268183</v>
      </c>
      <c r="L65" s="300">
        <v>1703841256</v>
      </c>
      <c r="M65" s="300">
        <v>2293279135</v>
      </c>
      <c r="N65" s="300">
        <v>2786572012</v>
      </c>
      <c r="O65" s="300">
        <v>1735847688</v>
      </c>
      <c r="P65" s="300">
        <v>4395383361</v>
      </c>
      <c r="Q65" s="300">
        <v>14696962554</v>
      </c>
      <c r="R65" s="300">
        <v>5416808872</v>
      </c>
      <c r="S65" s="300">
        <v>4369532395</v>
      </c>
      <c r="T65" s="310">
        <v>23</v>
      </c>
      <c r="U65" s="310">
        <v>25</v>
      </c>
      <c r="V65" s="310">
        <v>24</v>
      </c>
      <c r="W65" s="310">
        <v>26</v>
      </c>
      <c r="X65" s="310">
        <v>31</v>
      </c>
      <c r="Y65" s="310">
        <v>43</v>
      </c>
      <c r="Z65" s="310">
        <v>43</v>
      </c>
      <c r="AA65" s="310">
        <v>44</v>
      </c>
      <c r="AB65" s="310">
        <v>39</v>
      </c>
      <c r="AC65" s="310">
        <v>43</v>
      </c>
      <c r="AD65" s="310">
        <v>37</v>
      </c>
      <c r="AE65" s="310">
        <v>26</v>
      </c>
      <c r="AF65" s="310">
        <v>36</v>
      </c>
      <c r="AG65" s="310">
        <v>37</v>
      </c>
      <c r="AH65" s="310"/>
      <c r="AI65" s="307" t="s">
        <v>1726</v>
      </c>
      <c r="AJ65">
        <v>11244216411</v>
      </c>
      <c r="AK65">
        <v>10063343589</v>
      </c>
      <c r="AL65">
        <v>9805741752</v>
      </c>
      <c r="AM65">
        <v>8720092934</v>
      </c>
      <c r="AN65">
        <v>3222833044</v>
      </c>
      <c r="AO65">
        <v>1276620192</v>
      </c>
      <c r="AP65">
        <v>1662480792</v>
      </c>
      <c r="AQ65">
        <v>2252402389</v>
      </c>
      <c r="AR65">
        <v>2602001463</v>
      </c>
      <c r="AS65">
        <v>1634673069</v>
      </c>
      <c r="AT65">
        <v>4340942467</v>
      </c>
      <c r="AU65">
        <v>14622509583</v>
      </c>
      <c r="AV65">
        <v>5333484473</v>
      </c>
      <c r="AW65">
        <v>4313605043</v>
      </c>
      <c r="AX65" s="310">
        <v>23</v>
      </c>
      <c r="AY65" s="310">
        <v>24</v>
      </c>
      <c r="AZ65" s="310">
        <v>23</v>
      </c>
      <c r="BA65" s="310">
        <v>25</v>
      </c>
      <c r="BB65" s="310">
        <v>31</v>
      </c>
      <c r="BC65" s="310">
        <v>42</v>
      </c>
      <c r="BD65" s="310">
        <v>41</v>
      </c>
      <c r="BE65" s="310">
        <v>41</v>
      </c>
      <c r="BF65" s="310">
        <v>38</v>
      </c>
      <c r="BG65" s="310">
        <v>42</v>
      </c>
      <c r="BH65" s="310">
        <v>35</v>
      </c>
      <c r="BI65" s="310">
        <v>25</v>
      </c>
      <c r="BJ65" s="310">
        <v>35</v>
      </c>
      <c r="BK65" s="310">
        <v>37</v>
      </c>
      <c r="BL65" s="310"/>
      <c r="BM65" s="307" t="s">
        <v>1726</v>
      </c>
      <c r="BN65">
        <v>73888936</v>
      </c>
      <c r="BO65">
        <v>53230931</v>
      </c>
      <c r="BP65">
        <v>60473973</v>
      </c>
      <c r="BQ65">
        <v>80529158</v>
      </c>
      <c r="BR65">
        <v>69431130</v>
      </c>
      <c r="BS65">
        <v>68647991</v>
      </c>
      <c r="BT65">
        <v>41360464</v>
      </c>
      <c r="BU65">
        <v>40876746</v>
      </c>
      <c r="BV65">
        <v>184570549</v>
      </c>
      <c r="BW65">
        <v>101174619</v>
      </c>
      <c r="BX65">
        <v>54440894</v>
      </c>
      <c r="BY65">
        <v>74452971</v>
      </c>
      <c r="BZ65">
        <v>83324399</v>
      </c>
      <c r="CA65">
        <v>55927352</v>
      </c>
      <c r="CB65" s="310">
        <v>34</v>
      </c>
      <c r="CC65" s="310">
        <v>37</v>
      </c>
      <c r="CD65" s="310">
        <v>36</v>
      </c>
      <c r="CE65" s="310">
        <v>35</v>
      </c>
      <c r="CF65" s="310">
        <v>34</v>
      </c>
      <c r="CG65" s="310">
        <v>33</v>
      </c>
      <c r="CH65" s="310">
        <v>42</v>
      </c>
      <c r="CI65" s="310">
        <v>40</v>
      </c>
      <c r="CJ65" s="310">
        <v>28</v>
      </c>
      <c r="CK65" s="310">
        <v>30</v>
      </c>
      <c r="CL65" s="310">
        <v>39</v>
      </c>
      <c r="CM65" s="310">
        <v>36</v>
      </c>
      <c r="CN65" s="310">
        <v>37</v>
      </c>
      <c r="CO65" s="310">
        <v>41</v>
      </c>
      <c r="CQ65" s="307" t="s">
        <v>1726</v>
      </c>
      <c r="CR65" s="300">
        <v>297469635</v>
      </c>
      <c r="CS65" s="300">
        <v>538073582</v>
      </c>
      <c r="CT65" s="300">
        <v>313799131</v>
      </c>
      <c r="CU65" s="300">
        <v>636507224</v>
      </c>
      <c r="CV65" s="300">
        <v>857952385</v>
      </c>
      <c r="CW65" s="300">
        <v>775676995</v>
      </c>
      <c r="CX65" s="300">
        <v>738523854</v>
      </c>
      <c r="CY65" s="300">
        <v>750239274</v>
      </c>
      <c r="CZ65" s="300">
        <v>600153342</v>
      </c>
      <c r="DA65" s="300">
        <v>601437127</v>
      </c>
      <c r="DB65" s="300">
        <v>681328903</v>
      </c>
      <c r="DC65" s="300">
        <v>1726845168</v>
      </c>
      <c r="DD65" s="300">
        <v>599230190</v>
      </c>
      <c r="DE65" s="300">
        <v>630855559</v>
      </c>
      <c r="DF65" s="310">
        <v>65</v>
      </c>
      <c r="DG65" s="310">
        <v>64</v>
      </c>
      <c r="DH65" s="310">
        <v>68</v>
      </c>
      <c r="DI65" s="310">
        <v>60</v>
      </c>
      <c r="DJ65" s="310">
        <v>57</v>
      </c>
      <c r="DK65" s="310">
        <v>55</v>
      </c>
      <c r="DL65" s="310">
        <v>55</v>
      </c>
      <c r="DM65" s="310">
        <v>54</v>
      </c>
      <c r="DN65" s="310">
        <v>62</v>
      </c>
      <c r="DO65" s="310">
        <v>62</v>
      </c>
      <c r="DP65" s="310">
        <v>59</v>
      </c>
      <c r="DQ65" s="310">
        <v>48</v>
      </c>
      <c r="DR65" s="310">
        <v>63</v>
      </c>
      <c r="DS65" s="310">
        <v>66</v>
      </c>
      <c r="DU65" s="307" t="s">
        <v>1726</v>
      </c>
      <c r="DV65" s="300">
        <v>11615574982</v>
      </c>
      <c r="DW65" s="300">
        <v>10654648102</v>
      </c>
      <c r="DX65" s="300">
        <v>10180014856</v>
      </c>
      <c r="DY65" s="300">
        <v>9437129316</v>
      </c>
      <c r="DZ65" s="300">
        <v>4150216559</v>
      </c>
      <c r="EA65" s="300">
        <v>2120945178</v>
      </c>
      <c r="EB65" s="300">
        <v>2442365110</v>
      </c>
      <c r="EC65" s="300">
        <v>3043518409</v>
      </c>
      <c r="ED65" s="300">
        <v>3386725354</v>
      </c>
      <c r="EE65" s="300">
        <v>2337284815</v>
      </c>
      <c r="EF65" s="300">
        <v>5076712264</v>
      </c>
      <c r="EG65" s="300">
        <v>16423807722</v>
      </c>
      <c r="EH65" s="300">
        <v>6016039062</v>
      </c>
      <c r="EI65" s="300">
        <v>5000387954</v>
      </c>
      <c r="EJ65" s="310">
        <v>29</v>
      </c>
      <c r="EK65" s="310">
        <v>31</v>
      </c>
      <c r="EL65" s="310">
        <v>31</v>
      </c>
      <c r="EM65" s="310">
        <v>33</v>
      </c>
      <c r="EN65" s="310">
        <v>42</v>
      </c>
      <c r="EO65" s="310">
        <v>55</v>
      </c>
      <c r="EP65" s="310">
        <v>56</v>
      </c>
      <c r="EQ65" s="310">
        <v>49</v>
      </c>
      <c r="ER65" s="310">
        <v>49</v>
      </c>
      <c r="ES65" s="310">
        <v>53</v>
      </c>
      <c r="ET65" s="310">
        <v>44</v>
      </c>
      <c r="EU65" s="310">
        <v>29</v>
      </c>
      <c r="EV65" s="310">
        <v>47</v>
      </c>
      <c r="EW65" s="310">
        <v>51</v>
      </c>
    </row>
    <row r="66" spans="1:153" x14ac:dyDescent="0.25">
      <c r="A66" s="285" t="s">
        <v>2221</v>
      </c>
      <c r="B66" s="285" t="s">
        <v>60</v>
      </c>
      <c r="C66" s="285" t="s">
        <v>1307</v>
      </c>
      <c r="E66" s="307" t="str">
        <f t="shared" si="0"/>
        <v>الجزائر Algeria</v>
      </c>
      <c r="F66" s="300">
        <v>1452707446</v>
      </c>
      <c r="G66" s="300">
        <v>1594041365</v>
      </c>
      <c r="H66" s="300">
        <v>2093150287</v>
      </c>
      <c r="I66" s="300">
        <v>2220645530</v>
      </c>
      <c r="J66" s="300">
        <v>2113694029</v>
      </c>
      <c r="K66" s="300">
        <v>2157029246</v>
      </c>
      <c r="L66" s="300">
        <v>1958394053</v>
      </c>
      <c r="M66" s="300">
        <v>2455152349</v>
      </c>
      <c r="N66" s="300">
        <v>2046693366</v>
      </c>
      <c r="O66" s="300">
        <v>2053309778</v>
      </c>
      <c r="P66" s="300">
        <v>2671287194</v>
      </c>
      <c r="Q66" s="300">
        <v>3058703783</v>
      </c>
      <c r="R66" s="300">
        <v>3102833063</v>
      </c>
      <c r="S66" s="300">
        <v>4068135474</v>
      </c>
      <c r="T66" s="310">
        <v>47</v>
      </c>
      <c r="U66" s="310">
        <v>49</v>
      </c>
      <c r="V66" s="310">
        <v>38</v>
      </c>
      <c r="W66" s="310">
        <v>39</v>
      </c>
      <c r="X66" s="310">
        <v>39</v>
      </c>
      <c r="Y66" s="310">
        <v>38</v>
      </c>
      <c r="Z66" s="310">
        <v>42</v>
      </c>
      <c r="AA66" s="310">
        <v>42</v>
      </c>
      <c r="AB66" s="310">
        <v>43</v>
      </c>
      <c r="AC66" s="310">
        <v>42</v>
      </c>
      <c r="AD66" s="310">
        <v>42</v>
      </c>
      <c r="AE66" s="310">
        <v>46</v>
      </c>
      <c r="AF66" s="310">
        <v>44</v>
      </c>
      <c r="AG66" s="310">
        <v>38</v>
      </c>
      <c r="AH66" s="310"/>
      <c r="AI66" s="307" t="s">
        <v>1700</v>
      </c>
      <c r="AJ66">
        <v>1429215983</v>
      </c>
      <c r="AK66">
        <v>1531093743</v>
      </c>
      <c r="AL66">
        <v>2047421487</v>
      </c>
      <c r="AM66">
        <v>2179419156</v>
      </c>
      <c r="AN66">
        <v>2051477149</v>
      </c>
      <c r="AO66">
        <v>2060080349</v>
      </c>
      <c r="AP66">
        <v>1839234036</v>
      </c>
      <c r="AQ66">
        <v>2411012855</v>
      </c>
      <c r="AR66">
        <v>2017165171</v>
      </c>
      <c r="AS66">
        <v>1914964693</v>
      </c>
      <c r="AT66">
        <v>2555011122</v>
      </c>
      <c r="AU66">
        <v>3014390243</v>
      </c>
      <c r="AV66">
        <v>3070561747</v>
      </c>
      <c r="AW66">
        <v>3973885750</v>
      </c>
      <c r="AX66" s="310">
        <v>44</v>
      </c>
      <c r="AY66" s="310">
        <v>47</v>
      </c>
      <c r="AZ66" s="310">
        <v>38</v>
      </c>
      <c r="BA66" s="310">
        <v>39</v>
      </c>
      <c r="BB66" s="310">
        <v>38</v>
      </c>
      <c r="BC66" s="310">
        <v>37</v>
      </c>
      <c r="BD66" s="310">
        <v>40</v>
      </c>
      <c r="BE66" s="310">
        <v>40</v>
      </c>
      <c r="BF66" s="310">
        <v>41</v>
      </c>
      <c r="BG66" s="310">
        <v>41</v>
      </c>
      <c r="BH66" s="310">
        <v>42</v>
      </c>
      <c r="BI66" s="310">
        <v>45</v>
      </c>
      <c r="BJ66" s="310">
        <v>42</v>
      </c>
      <c r="BK66" s="310">
        <v>38</v>
      </c>
      <c r="BL66" s="310"/>
      <c r="BM66" s="307" t="s">
        <v>1700</v>
      </c>
      <c r="BN66">
        <v>23491463</v>
      </c>
      <c r="BO66">
        <v>62947622</v>
      </c>
      <c r="BP66">
        <v>45728800</v>
      </c>
      <c r="BQ66">
        <v>41226374</v>
      </c>
      <c r="BR66">
        <v>62216880</v>
      </c>
      <c r="BS66">
        <v>96948897</v>
      </c>
      <c r="BT66">
        <v>119160017</v>
      </c>
      <c r="BU66">
        <v>44139494</v>
      </c>
      <c r="BV66">
        <v>29528195</v>
      </c>
      <c r="BW66">
        <v>138345085</v>
      </c>
      <c r="BX66">
        <v>116276072</v>
      </c>
      <c r="BY66">
        <v>44313540</v>
      </c>
      <c r="BZ66">
        <v>32271316</v>
      </c>
      <c r="CA66">
        <v>94249724</v>
      </c>
      <c r="CB66" s="310">
        <v>56</v>
      </c>
      <c r="CC66" s="310">
        <v>33</v>
      </c>
      <c r="CD66" s="310">
        <v>42</v>
      </c>
      <c r="CE66" s="310">
        <v>43</v>
      </c>
      <c r="CF66" s="310">
        <v>36</v>
      </c>
      <c r="CG66" s="310">
        <v>29</v>
      </c>
      <c r="CH66" s="310">
        <v>28</v>
      </c>
      <c r="CI66" s="310">
        <v>38</v>
      </c>
      <c r="CJ66" s="310">
        <v>53</v>
      </c>
      <c r="CK66" s="310">
        <v>25</v>
      </c>
      <c r="CL66" s="310">
        <v>30</v>
      </c>
      <c r="CM66" s="310">
        <v>46</v>
      </c>
      <c r="CN66" s="310">
        <v>45</v>
      </c>
      <c r="CO66" s="310">
        <v>35</v>
      </c>
      <c r="CQ66" s="307" t="s">
        <v>1700</v>
      </c>
      <c r="CR66" s="300">
        <v>44678460</v>
      </c>
      <c r="CS66" s="300">
        <v>64801981</v>
      </c>
      <c r="CT66" s="300">
        <v>57184013</v>
      </c>
      <c r="CU66" s="300">
        <v>23755453</v>
      </c>
      <c r="CV66" s="300">
        <v>33076585</v>
      </c>
      <c r="CW66" s="300">
        <v>35941439</v>
      </c>
      <c r="CX66" s="300">
        <v>17870326</v>
      </c>
      <c r="CY66" s="300">
        <v>29106109</v>
      </c>
      <c r="CZ66" s="300">
        <v>117038354</v>
      </c>
      <c r="DA66" s="300">
        <v>15782840</v>
      </c>
      <c r="DB66" s="300">
        <v>134888999</v>
      </c>
      <c r="DC66" s="300">
        <v>78828611</v>
      </c>
      <c r="DD66" s="300">
        <v>181535631</v>
      </c>
      <c r="DE66" s="300">
        <v>135247283</v>
      </c>
      <c r="DF66" s="310">
        <v>90</v>
      </c>
      <c r="DG66" s="310">
        <v>85</v>
      </c>
      <c r="DH66" s="310">
        <v>89</v>
      </c>
      <c r="DI66" s="310">
        <v>99</v>
      </c>
      <c r="DJ66" s="310">
        <v>96</v>
      </c>
      <c r="DK66" s="310">
        <v>92</v>
      </c>
      <c r="DL66" s="310">
        <v>105</v>
      </c>
      <c r="DM66" s="310">
        <v>100</v>
      </c>
      <c r="DN66" s="310">
        <v>87</v>
      </c>
      <c r="DO66" s="310">
        <v>116</v>
      </c>
      <c r="DP66" s="310">
        <v>86</v>
      </c>
      <c r="DQ66" s="310">
        <v>95</v>
      </c>
      <c r="DR66" s="310">
        <v>83</v>
      </c>
      <c r="DS66" s="310">
        <v>94</v>
      </c>
      <c r="DU66" s="307" t="s">
        <v>1700</v>
      </c>
      <c r="DV66" s="300">
        <v>1497385906</v>
      </c>
      <c r="DW66" s="300">
        <v>1658843346</v>
      </c>
      <c r="DX66" s="300">
        <v>2150334300</v>
      </c>
      <c r="DY66" s="300">
        <v>2244400983</v>
      </c>
      <c r="DZ66" s="300">
        <v>2146770614</v>
      </c>
      <c r="EA66" s="300">
        <v>2192970685</v>
      </c>
      <c r="EB66" s="300">
        <v>1976264379</v>
      </c>
      <c r="EC66" s="300">
        <v>2484258458</v>
      </c>
      <c r="ED66" s="300">
        <v>2163731720</v>
      </c>
      <c r="EE66" s="300">
        <v>2069092618</v>
      </c>
      <c r="EF66" s="300">
        <v>2806176193</v>
      </c>
      <c r="EG66" s="300">
        <v>3137532394</v>
      </c>
      <c r="EH66" s="300">
        <v>3284368694</v>
      </c>
      <c r="EI66" s="300">
        <v>4203382757</v>
      </c>
      <c r="EJ66" s="310">
        <v>60</v>
      </c>
      <c r="EK66" s="310">
        <v>62</v>
      </c>
      <c r="EL66" s="310">
        <v>55</v>
      </c>
      <c r="EM66" s="310">
        <v>57</v>
      </c>
      <c r="EN66" s="310">
        <v>57</v>
      </c>
      <c r="EO66" s="310">
        <v>53</v>
      </c>
      <c r="EP66" s="310">
        <v>58</v>
      </c>
      <c r="EQ66" s="310">
        <v>55</v>
      </c>
      <c r="ER66" s="310">
        <v>59</v>
      </c>
      <c r="ES66" s="310">
        <v>56</v>
      </c>
      <c r="ET66" s="310">
        <v>52</v>
      </c>
      <c r="EU66" s="310">
        <v>57</v>
      </c>
      <c r="EV66" s="310">
        <v>56</v>
      </c>
      <c r="EW66" s="310">
        <v>53</v>
      </c>
    </row>
    <row r="67" spans="1:153" x14ac:dyDescent="0.25">
      <c r="A67" s="285" t="s">
        <v>2222</v>
      </c>
      <c r="B67" s="285" t="s">
        <v>65</v>
      </c>
      <c r="C67" s="285" t="s">
        <v>1333</v>
      </c>
      <c r="E67" s="307" t="str">
        <f t="shared" si="0"/>
        <v>تونس Tunisia</v>
      </c>
      <c r="F67" s="300">
        <v>912948487</v>
      </c>
      <c r="G67" s="300">
        <v>721238086</v>
      </c>
      <c r="H67" s="300">
        <v>977430366</v>
      </c>
      <c r="I67" s="300">
        <v>1021172161</v>
      </c>
      <c r="J67" s="300">
        <v>935492823</v>
      </c>
      <c r="K67" s="300">
        <v>774687359</v>
      </c>
      <c r="L67" s="300">
        <v>832233720</v>
      </c>
      <c r="M67" s="300">
        <v>897296358</v>
      </c>
      <c r="N67" s="300">
        <v>753401718</v>
      </c>
      <c r="O67" s="300">
        <v>611283177</v>
      </c>
      <c r="P67" s="300">
        <v>976546080</v>
      </c>
      <c r="Q67" s="300">
        <v>1230941148</v>
      </c>
      <c r="R67" s="300">
        <v>685381566</v>
      </c>
      <c r="S67" s="300">
        <v>838412646</v>
      </c>
      <c r="T67" s="310">
        <v>53</v>
      </c>
      <c r="U67" s="310">
        <v>54</v>
      </c>
      <c r="V67" s="310">
        <v>48</v>
      </c>
      <c r="W67" s="310">
        <v>48</v>
      </c>
      <c r="X67" s="310">
        <v>51</v>
      </c>
      <c r="Y67" s="310">
        <v>52</v>
      </c>
      <c r="Z67" s="310">
        <v>52</v>
      </c>
      <c r="AA67" s="310">
        <v>53</v>
      </c>
      <c r="AB67" s="310">
        <v>53</v>
      </c>
      <c r="AC67" s="310">
        <v>54</v>
      </c>
      <c r="AD67" s="310">
        <v>51</v>
      </c>
      <c r="AE67" s="310">
        <v>54</v>
      </c>
      <c r="AF67" s="310">
        <v>61</v>
      </c>
      <c r="AG67" s="310">
        <v>56</v>
      </c>
      <c r="AH67" s="310"/>
      <c r="AI67" s="307" t="s">
        <v>1796</v>
      </c>
      <c r="AJ67">
        <v>772071508</v>
      </c>
      <c r="AK67">
        <v>607265633</v>
      </c>
      <c r="AL67">
        <v>899349209</v>
      </c>
      <c r="AM67">
        <v>892394356</v>
      </c>
      <c r="AN67">
        <v>838311762</v>
      </c>
      <c r="AO67">
        <v>701080516</v>
      </c>
      <c r="AP67">
        <v>732193958</v>
      </c>
      <c r="AQ67">
        <v>805123770</v>
      </c>
      <c r="AR67">
        <v>690454883</v>
      </c>
      <c r="AS67">
        <v>565033088</v>
      </c>
      <c r="AT67">
        <v>896044241</v>
      </c>
      <c r="AU67">
        <v>1161197044</v>
      </c>
      <c r="AV67">
        <v>630425563</v>
      </c>
      <c r="AW67">
        <v>782265542</v>
      </c>
      <c r="AX67" s="310">
        <v>52</v>
      </c>
      <c r="AY67" s="310">
        <v>54</v>
      </c>
      <c r="AZ67" s="310">
        <v>47</v>
      </c>
      <c r="BA67" s="310">
        <v>48</v>
      </c>
      <c r="BB67" s="310">
        <v>50</v>
      </c>
      <c r="BC67" s="310">
        <v>51</v>
      </c>
      <c r="BD67" s="310">
        <v>53</v>
      </c>
      <c r="BE67" s="310">
        <v>53</v>
      </c>
      <c r="BF67" s="310">
        <v>52</v>
      </c>
      <c r="BG67" s="310">
        <v>53</v>
      </c>
      <c r="BH67" s="310">
        <v>48</v>
      </c>
      <c r="BI67" s="310">
        <v>52</v>
      </c>
      <c r="BJ67" s="310">
        <v>58</v>
      </c>
      <c r="BK67" s="310">
        <v>56</v>
      </c>
      <c r="BL67" s="310"/>
      <c r="BM67" s="307" t="s">
        <v>1796</v>
      </c>
      <c r="BN67">
        <v>140876979</v>
      </c>
      <c r="BO67">
        <v>113972453</v>
      </c>
      <c r="BP67">
        <v>78081157</v>
      </c>
      <c r="BQ67">
        <v>128777805</v>
      </c>
      <c r="BR67">
        <v>97181061</v>
      </c>
      <c r="BS67">
        <v>73606843</v>
      </c>
      <c r="BT67">
        <v>100039762</v>
      </c>
      <c r="BU67">
        <v>92172588</v>
      </c>
      <c r="BV67">
        <v>62946835</v>
      </c>
      <c r="BW67">
        <v>46250089</v>
      </c>
      <c r="BX67">
        <v>80501839</v>
      </c>
      <c r="BY67">
        <v>69744104</v>
      </c>
      <c r="BZ67">
        <v>54956003</v>
      </c>
      <c r="CA67">
        <v>56147104</v>
      </c>
      <c r="CB67" s="310">
        <v>29</v>
      </c>
      <c r="CC67" s="310">
        <v>26</v>
      </c>
      <c r="CD67" s="310">
        <v>32</v>
      </c>
      <c r="CE67" s="310">
        <v>29</v>
      </c>
      <c r="CF67" s="310">
        <v>31</v>
      </c>
      <c r="CG67" s="310">
        <v>32</v>
      </c>
      <c r="CH67" s="310">
        <v>32</v>
      </c>
      <c r="CI67" s="310">
        <v>32</v>
      </c>
      <c r="CJ67" s="310">
        <v>39</v>
      </c>
      <c r="CK67" s="310">
        <v>40</v>
      </c>
      <c r="CL67" s="310">
        <v>33</v>
      </c>
      <c r="CM67" s="310">
        <v>38</v>
      </c>
      <c r="CN67" s="310">
        <v>39</v>
      </c>
      <c r="CO67" s="310">
        <v>40</v>
      </c>
      <c r="CQ67" s="307" t="s">
        <v>1796</v>
      </c>
      <c r="CR67" s="300">
        <v>76872214</v>
      </c>
      <c r="CS67" s="300">
        <v>128091843</v>
      </c>
      <c r="CT67" s="300">
        <v>142451281</v>
      </c>
      <c r="CU67" s="300">
        <v>179458705</v>
      </c>
      <c r="CV67" s="300">
        <v>208951504</v>
      </c>
      <c r="CW67" s="300">
        <v>180337363</v>
      </c>
      <c r="CX67" s="300">
        <v>164377328</v>
      </c>
      <c r="CY67" s="300">
        <v>264959460</v>
      </c>
      <c r="CZ67" s="300">
        <v>274853216</v>
      </c>
      <c r="DA67" s="300">
        <v>213687193</v>
      </c>
      <c r="DB67" s="300">
        <v>255318156</v>
      </c>
      <c r="DC67" s="300">
        <v>331199572</v>
      </c>
      <c r="DD67" s="300">
        <v>263233018</v>
      </c>
      <c r="DE67" s="300">
        <v>284549208</v>
      </c>
      <c r="DF67" s="310">
        <v>83</v>
      </c>
      <c r="DG67" s="310">
        <v>77</v>
      </c>
      <c r="DH67" s="310">
        <v>81</v>
      </c>
      <c r="DI67" s="310">
        <v>73</v>
      </c>
      <c r="DJ67" s="310">
        <v>74</v>
      </c>
      <c r="DK67" s="310">
        <v>76</v>
      </c>
      <c r="DL67" s="310">
        <v>79</v>
      </c>
      <c r="DM67" s="310">
        <v>74</v>
      </c>
      <c r="DN67" s="310">
        <v>72</v>
      </c>
      <c r="DO67" s="310">
        <v>73</v>
      </c>
      <c r="DP67" s="310">
        <v>78</v>
      </c>
      <c r="DQ67" s="310">
        <v>76</v>
      </c>
      <c r="DR67" s="310">
        <v>78</v>
      </c>
      <c r="DS67" s="310">
        <v>80</v>
      </c>
      <c r="DU67" s="307" t="s">
        <v>1796</v>
      </c>
      <c r="DV67" s="300">
        <v>989820701</v>
      </c>
      <c r="DW67" s="300">
        <v>849329929</v>
      </c>
      <c r="DX67" s="300">
        <v>1119881647</v>
      </c>
      <c r="DY67" s="300">
        <v>1200630866</v>
      </c>
      <c r="DZ67" s="300">
        <v>1144444327</v>
      </c>
      <c r="EA67" s="300">
        <v>955024722</v>
      </c>
      <c r="EB67" s="300">
        <v>996611048</v>
      </c>
      <c r="EC67" s="300">
        <v>1162255818</v>
      </c>
      <c r="ED67" s="300">
        <v>1028254934</v>
      </c>
      <c r="EE67" s="300">
        <v>824970370</v>
      </c>
      <c r="EF67" s="300">
        <v>1231864236</v>
      </c>
      <c r="EG67" s="300">
        <v>1562140720</v>
      </c>
      <c r="EH67" s="300">
        <v>948614584</v>
      </c>
      <c r="EI67" s="300">
        <v>1122961854</v>
      </c>
      <c r="EJ67" s="310">
        <v>68</v>
      </c>
      <c r="EK67" s="310">
        <v>70</v>
      </c>
      <c r="EL67" s="310">
        <v>64</v>
      </c>
      <c r="EM67" s="310">
        <v>63</v>
      </c>
      <c r="EN67" s="310">
        <v>67</v>
      </c>
      <c r="EO67" s="310">
        <v>64</v>
      </c>
      <c r="EP67" s="310">
        <v>67</v>
      </c>
      <c r="EQ67" s="310">
        <v>65</v>
      </c>
      <c r="ER67" s="310">
        <v>68</v>
      </c>
      <c r="ES67" s="310">
        <v>69</v>
      </c>
      <c r="ET67" s="310">
        <v>67</v>
      </c>
      <c r="EU67" s="310">
        <v>66</v>
      </c>
      <c r="EV67" s="310">
        <v>77</v>
      </c>
      <c r="EW67" s="310">
        <v>73</v>
      </c>
    </row>
    <row r="68" spans="1:153" x14ac:dyDescent="0.25">
      <c r="A68" s="285" t="s">
        <v>2223</v>
      </c>
      <c r="B68" s="285" t="s">
        <v>66</v>
      </c>
      <c r="C68" s="285" t="s">
        <v>1338</v>
      </c>
      <c r="E68" s="307" t="str">
        <f t="shared" si="0"/>
        <v>ليبيا Libya</v>
      </c>
      <c r="F68" s="300">
        <v>191550190</v>
      </c>
      <c r="G68" s="300">
        <v>684818242</v>
      </c>
      <c r="H68" s="300">
        <v>689098654</v>
      </c>
      <c r="I68" s="300">
        <v>730445287</v>
      </c>
      <c r="J68" s="300">
        <v>545038709</v>
      </c>
      <c r="K68" s="300">
        <v>444503733</v>
      </c>
      <c r="L68" s="300">
        <v>411704517</v>
      </c>
      <c r="M68" s="300">
        <v>494469448</v>
      </c>
      <c r="N68" s="300">
        <v>469426991</v>
      </c>
      <c r="O68" s="300">
        <v>518669096</v>
      </c>
      <c r="P68" s="300">
        <v>645395794</v>
      </c>
      <c r="Q68" s="300">
        <v>599106351</v>
      </c>
      <c r="R68" s="300">
        <v>844460766</v>
      </c>
      <c r="S68" s="300">
        <v>1017956150</v>
      </c>
      <c r="T68" s="310">
        <v>61</v>
      </c>
      <c r="U68" s="310">
        <v>55</v>
      </c>
      <c r="V68" s="310">
        <v>54</v>
      </c>
      <c r="W68" s="310">
        <v>52</v>
      </c>
      <c r="X68" s="310">
        <v>55</v>
      </c>
      <c r="Y68" s="310">
        <v>55</v>
      </c>
      <c r="Z68" s="310">
        <v>57</v>
      </c>
      <c r="AA68" s="310">
        <v>57</v>
      </c>
      <c r="AB68" s="310">
        <v>55</v>
      </c>
      <c r="AC68" s="310">
        <v>56</v>
      </c>
      <c r="AD68" s="310">
        <v>56</v>
      </c>
      <c r="AE68" s="310">
        <v>60</v>
      </c>
      <c r="AF68" s="310">
        <v>55</v>
      </c>
      <c r="AG68" s="310">
        <v>53</v>
      </c>
      <c r="AH68" s="310"/>
      <c r="AI68" s="307" t="s">
        <v>1867</v>
      </c>
      <c r="AJ68">
        <v>185496428</v>
      </c>
      <c r="AK68">
        <v>518252209</v>
      </c>
      <c r="AL68">
        <v>603915616</v>
      </c>
      <c r="AM68">
        <v>639573338</v>
      </c>
      <c r="AN68">
        <v>494893814</v>
      </c>
      <c r="AO68">
        <v>408790645</v>
      </c>
      <c r="AP68">
        <v>400017108</v>
      </c>
      <c r="AQ68">
        <v>486782365</v>
      </c>
      <c r="AR68">
        <v>434740861</v>
      </c>
      <c r="AS68">
        <v>457744430</v>
      </c>
      <c r="AT68">
        <v>480144029</v>
      </c>
      <c r="AU68">
        <v>475675643</v>
      </c>
      <c r="AV68">
        <v>769697581</v>
      </c>
      <c r="AW68">
        <v>965632897</v>
      </c>
      <c r="AX68" s="310">
        <v>61</v>
      </c>
      <c r="AY68" s="310">
        <v>55</v>
      </c>
      <c r="AZ68" s="310">
        <v>55</v>
      </c>
      <c r="BA68" s="310">
        <v>51</v>
      </c>
      <c r="BB68" s="310">
        <v>55</v>
      </c>
      <c r="BC68" s="310">
        <v>57</v>
      </c>
      <c r="BD68" s="310">
        <v>57</v>
      </c>
      <c r="BE68" s="310">
        <v>56</v>
      </c>
      <c r="BF68" s="310">
        <v>55</v>
      </c>
      <c r="BG68" s="310">
        <v>55</v>
      </c>
      <c r="BH68" s="310">
        <v>58</v>
      </c>
      <c r="BI68" s="310">
        <v>61</v>
      </c>
      <c r="BJ68" s="310">
        <v>54</v>
      </c>
      <c r="BK68" s="310">
        <v>52</v>
      </c>
      <c r="BL68" s="310"/>
      <c r="BM68" s="307" t="s">
        <v>1867</v>
      </c>
      <c r="BN68">
        <v>6053762</v>
      </c>
      <c r="BO68">
        <v>166566033</v>
      </c>
      <c r="BP68">
        <v>85183038</v>
      </c>
      <c r="BQ68">
        <v>90871949</v>
      </c>
      <c r="BR68">
        <v>50144895</v>
      </c>
      <c r="BS68">
        <v>35713088</v>
      </c>
      <c r="BT68">
        <v>11687409</v>
      </c>
      <c r="BU68">
        <v>7687083</v>
      </c>
      <c r="BV68">
        <v>34686130</v>
      </c>
      <c r="BW68">
        <v>60924666</v>
      </c>
      <c r="BX68">
        <v>165251765</v>
      </c>
      <c r="BY68">
        <v>123430708</v>
      </c>
      <c r="BZ68">
        <v>74763185</v>
      </c>
      <c r="CA68">
        <v>52323253</v>
      </c>
      <c r="CB68" s="310">
        <v>72</v>
      </c>
      <c r="CC68" s="310">
        <v>23</v>
      </c>
      <c r="CD68" s="310">
        <v>29</v>
      </c>
      <c r="CE68" s="310">
        <v>33</v>
      </c>
      <c r="CF68" s="310">
        <v>40</v>
      </c>
      <c r="CG68" s="310">
        <v>41</v>
      </c>
      <c r="CH68" s="310">
        <v>62</v>
      </c>
      <c r="CI68" s="310">
        <v>68</v>
      </c>
      <c r="CJ68" s="310">
        <v>48</v>
      </c>
      <c r="CK68" s="310">
        <v>36</v>
      </c>
      <c r="CL68" s="310">
        <v>28</v>
      </c>
      <c r="CM68" s="310">
        <v>33</v>
      </c>
      <c r="CN68" s="310">
        <v>38</v>
      </c>
      <c r="CO68" s="310">
        <v>43</v>
      </c>
      <c r="CQ68" s="307" t="s">
        <v>1867</v>
      </c>
      <c r="CR68" s="300">
        <v>729433</v>
      </c>
      <c r="CS68" s="300">
        <v>129216</v>
      </c>
      <c r="CT68" s="300">
        <v>514321454</v>
      </c>
      <c r="CU68" s="300">
        <v>1671603</v>
      </c>
      <c r="CV68" s="300">
        <v>104068</v>
      </c>
      <c r="CW68" s="300">
        <v>781784</v>
      </c>
      <c r="CX68" s="300">
        <v>114221</v>
      </c>
      <c r="CY68" s="300">
        <v>27850463</v>
      </c>
      <c r="CZ68" s="300">
        <v>88876817</v>
      </c>
      <c r="DA68" s="300">
        <v>33092745</v>
      </c>
      <c r="DB68" s="300">
        <v>343648</v>
      </c>
      <c r="DC68" s="300">
        <v>946394</v>
      </c>
      <c r="DD68" s="300">
        <v>1022045</v>
      </c>
      <c r="DE68" s="300">
        <v>31039058</v>
      </c>
      <c r="DF68" s="310">
        <v>154</v>
      </c>
      <c r="DG68" s="310">
        <v>189</v>
      </c>
      <c r="DH68" s="310">
        <v>64</v>
      </c>
      <c r="DI68" s="310">
        <v>149</v>
      </c>
      <c r="DJ68" s="310">
        <v>190</v>
      </c>
      <c r="DK68" s="310">
        <v>160</v>
      </c>
      <c r="DL68" s="310">
        <v>183</v>
      </c>
      <c r="DM68" s="310">
        <v>102</v>
      </c>
      <c r="DN68" s="310">
        <v>89</v>
      </c>
      <c r="DO68" s="310">
        <v>101</v>
      </c>
      <c r="DP68" s="310">
        <v>165</v>
      </c>
      <c r="DQ68" s="310">
        <v>153</v>
      </c>
      <c r="DR68" s="310">
        <v>157</v>
      </c>
      <c r="DS68" s="310">
        <v>111</v>
      </c>
      <c r="DU68" s="307" t="s">
        <v>1867</v>
      </c>
      <c r="DV68" s="300">
        <v>192279623</v>
      </c>
      <c r="DW68" s="300">
        <v>684947458</v>
      </c>
      <c r="DX68" s="300">
        <v>1203420108</v>
      </c>
      <c r="DY68" s="300">
        <v>732116890</v>
      </c>
      <c r="DZ68" s="300">
        <v>545142777</v>
      </c>
      <c r="EA68" s="300">
        <v>445285517</v>
      </c>
      <c r="EB68" s="300">
        <v>411818738</v>
      </c>
      <c r="EC68" s="300">
        <v>522319911</v>
      </c>
      <c r="ED68" s="300">
        <v>558303808</v>
      </c>
      <c r="EE68" s="300">
        <v>551761841</v>
      </c>
      <c r="EF68" s="300">
        <v>645739442</v>
      </c>
      <c r="EG68" s="300">
        <v>600052745</v>
      </c>
      <c r="EH68" s="300">
        <v>845482811</v>
      </c>
      <c r="EI68" s="300">
        <v>1048995208</v>
      </c>
      <c r="EJ68" s="310">
        <v>87</v>
      </c>
      <c r="EK68" s="310">
        <v>74</v>
      </c>
      <c r="EL68" s="310">
        <v>63</v>
      </c>
      <c r="EM68" s="310">
        <v>73</v>
      </c>
      <c r="EN68" s="310">
        <v>80</v>
      </c>
      <c r="EO68" s="310">
        <v>82</v>
      </c>
      <c r="EP68" s="310">
        <v>82</v>
      </c>
      <c r="EQ68" s="310">
        <v>79</v>
      </c>
      <c r="ER68" s="310">
        <v>76</v>
      </c>
      <c r="ES68" s="310">
        <v>77</v>
      </c>
      <c r="ET68" s="310">
        <v>76</v>
      </c>
      <c r="EU68" s="310">
        <v>85</v>
      </c>
      <c r="EV68" s="310">
        <v>79</v>
      </c>
      <c r="EW68" s="310">
        <v>75</v>
      </c>
    </row>
    <row r="69" spans="1:153" x14ac:dyDescent="0.25">
      <c r="A69" s="285" t="s">
        <v>2224</v>
      </c>
      <c r="B69" s="285" t="s">
        <v>39</v>
      </c>
      <c r="C69" s="285" t="s">
        <v>1299</v>
      </c>
      <c r="E69" s="307" t="str">
        <f t="shared" si="0"/>
        <v>مصر Egypt</v>
      </c>
      <c r="F69" s="300">
        <v>10696326452</v>
      </c>
      <c r="G69" s="300">
        <v>10498368354</v>
      </c>
      <c r="H69" s="300">
        <v>12055552707</v>
      </c>
      <c r="I69" s="300">
        <v>14344174823</v>
      </c>
      <c r="J69" s="300">
        <v>15181185189</v>
      </c>
      <c r="K69" s="300">
        <v>13974163121</v>
      </c>
      <c r="L69" s="300">
        <v>18901709825</v>
      </c>
      <c r="M69" s="300">
        <v>19360393780</v>
      </c>
      <c r="N69" s="300">
        <v>25794146911</v>
      </c>
      <c r="O69" s="300">
        <v>18896350652</v>
      </c>
      <c r="P69" s="300">
        <v>38710058918</v>
      </c>
      <c r="Q69" s="300">
        <v>51710637302</v>
      </c>
      <c r="R69" s="300">
        <v>28237192213</v>
      </c>
      <c r="S69" s="300">
        <v>32283174071</v>
      </c>
      <c r="T69" s="310">
        <v>24</v>
      </c>
      <c r="U69" s="310">
        <v>24</v>
      </c>
      <c r="V69" s="310">
        <v>22</v>
      </c>
      <c r="W69" s="310">
        <v>19</v>
      </c>
      <c r="X69" s="310">
        <v>11</v>
      </c>
      <c r="Y69" s="310">
        <v>12</v>
      </c>
      <c r="Z69" s="310">
        <v>11</v>
      </c>
      <c r="AA69" s="310">
        <v>14</v>
      </c>
      <c r="AB69" s="310">
        <v>11</v>
      </c>
      <c r="AC69" s="310">
        <v>8</v>
      </c>
      <c r="AD69" s="310">
        <v>7</v>
      </c>
      <c r="AE69" s="310">
        <v>7</v>
      </c>
      <c r="AF69" s="310">
        <v>11</v>
      </c>
      <c r="AG69" s="310">
        <v>9</v>
      </c>
      <c r="AH69" s="310"/>
      <c r="AI69" s="307" t="s">
        <v>1874</v>
      </c>
      <c r="AJ69">
        <v>9642980346</v>
      </c>
      <c r="AK69">
        <v>9372806764</v>
      </c>
      <c r="AL69">
        <v>10896299194</v>
      </c>
      <c r="AM69">
        <v>13040778412</v>
      </c>
      <c r="AN69">
        <v>13876888963</v>
      </c>
      <c r="AO69">
        <v>12952885753</v>
      </c>
      <c r="AP69">
        <v>18183186704</v>
      </c>
      <c r="AQ69">
        <v>18815578775</v>
      </c>
      <c r="AR69">
        <v>25132834840</v>
      </c>
      <c r="AS69">
        <v>18071888583</v>
      </c>
      <c r="AT69">
        <v>38302145663</v>
      </c>
      <c r="AU69">
        <v>50966683184</v>
      </c>
      <c r="AV69">
        <v>27266808350</v>
      </c>
      <c r="AW69">
        <v>31279480944</v>
      </c>
      <c r="AX69" s="310">
        <v>24</v>
      </c>
      <c r="AY69" s="310">
        <v>26</v>
      </c>
      <c r="AZ69" s="310">
        <v>22</v>
      </c>
      <c r="BA69" s="310">
        <v>21</v>
      </c>
      <c r="BB69" s="310">
        <v>12</v>
      </c>
      <c r="BC69" s="310">
        <v>13</v>
      </c>
      <c r="BD69" s="310">
        <v>11</v>
      </c>
      <c r="BE69" s="310">
        <v>14</v>
      </c>
      <c r="BF69" s="310">
        <v>10</v>
      </c>
      <c r="BG69" s="310">
        <v>8</v>
      </c>
      <c r="BH69" s="310">
        <v>7</v>
      </c>
      <c r="BI69" s="310">
        <v>6</v>
      </c>
      <c r="BJ69" s="310">
        <v>12</v>
      </c>
      <c r="BK69" s="310">
        <v>8</v>
      </c>
      <c r="BL69" s="310"/>
      <c r="BM69" s="307" t="s">
        <v>1874</v>
      </c>
      <c r="BN69">
        <v>1053346106</v>
      </c>
      <c r="BO69">
        <v>1125561590</v>
      </c>
      <c r="BP69">
        <v>1159253513</v>
      </c>
      <c r="BQ69">
        <v>1303396411</v>
      </c>
      <c r="BR69">
        <v>1304296226</v>
      </c>
      <c r="BS69">
        <v>1021277368</v>
      </c>
      <c r="BT69">
        <v>718523121</v>
      </c>
      <c r="BU69">
        <v>544815005</v>
      </c>
      <c r="BV69">
        <v>661312071</v>
      </c>
      <c r="BW69">
        <v>824462069</v>
      </c>
      <c r="BX69">
        <v>407913255</v>
      </c>
      <c r="BY69">
        <v>743954118</v>
      </c>
      <c r="BZ69">
        <v>970383863</v>
      </c>
      <c r="CA69">
        <v>1003693127</v>
      </c>
      <c r="CB69" s="310">
        <v>5</v>
      </c>
      <c r="CC69" s="310">
        <v>5</v>
      </c>
      <c r="CD69" s="310">
        <v>6</v>
      </c>
      <c r="CE69" s="310">
        <v>5</v>
      </c>
      <c r="CF69" s="310">
        <v>5</v>
      </c>
      <c r="CG69" s="310">
        <v>8</v>
      </c>
      <c r="CH69" s="310">
        <v>9</v>
      </c>
      <c r="CI69" s="310">
        <v>11</v>
      </c>
      <c r="CJ69" s="310">
        <v>14</v>
      </c>
      <c r="CK69" s="310">
        <v>8</v>
      </c>
      <c r="CL69" s="310">
        <v>19</v>
      </c>
      <c r="CM69" s="310">
        <v>12</v>
      </c>
      <c r="CN69" s="310">
        <v>11</v>
      </c>
      <c r="CO69" s="310">
        <v>12</v>
      </c>
      <c r="CQ69" s="307" t="s">
        <v>1874</v>
      </c>
      <c r="CR69" s="300">
        <v>7021428900</v>
      </c>
      <c r="CS69" s="300">
        <v>7520003661</v>
      </c>
      <c r="CT69" s="300">
        <v>7909428723</v>
      </c>
      <c r="CU69" s="300">
        <v>8413949875</v>
      </c>
      <c r="CV69" s="300">
        <v>8719394321</v>
      </c>
      <c r="CW69" s="300">
        <v>7932570482</v>
      </c>
      <c r="CX69" s="300">
        <v>8492303585</v>
      </c>
      <c r="CY69" s="300">
        <v>5635124375</v>
      </c>
      <c r="CZ69" s="300">
        <v>10296703257</v>
      </c>
      <c r="DA69" s="300">
        <v>10128947443</v>
      </c>
      <c r="DB69" s="300">
        <v>15781223594</v>
      </c>
      <c r="DC69" s="300">
        <v>24826884540</v>
      </c>
      <c r="DD69" s="300">
        <v>19755057462</v>
      </c>
      <c r="DE69" s="300">
        <v>29019845136</v>
      </c>
      <c r="DF69" s="310">
        <v>15</v>
      </c>
      <c r="DG69" s="310">
        <v>17</v>
      </c>
      <c r="DH69" s="310">
        <v>17</v>
      </c>
      <c r="DI69" s="310">
        <v>19</v>
      </c>
      <c r="DJ69" s="310">
        <v>18</v>
      </c>
      <c r="DK69" s="310">
        <v>16</v>
      </c>
      <c r="DL69" s="310">
        <v>15</v>
      </c>
      <c r="DM69" s="310">
        <v>21</v>
      </c>
      <c r="DN69" s="310">
        <v>12</v>
      </c>
      <c r="DO69" s="310">
        <v>11</v>
      </c>
      <c r="DP69" s="310">
        <v>9</v>
      </c>
      <c r="DQ69" s="310">
        <v>7</v>
      </c>
      <c r="DR69" s="310">
        <v>10</v>
      </c>
      <c r="DS69" s="310">
        <v>8</v>
      </c>
      <c r="DU69" s="307" t="s">
        <v>1874</v>
      </c>
      <c r="DV69" s="300">
        <v>17717755352</v>
      </c>
      <c r="DW69" s="300">
        <v>18018372015</v>
      </c>
      <c r="DX69" s="300">
        <v>19964981430</v>
      </c>
      <c r="DY69" s="300">
        <v>22758124698</v>
      </c>
      <c r="DZ69" s="300">
        <v>23900579510</v>
      </c>
      <c r="EA69" s="300">
        <v>21906733603</v>
      </c>
      <c r="EB69" s="300">
        <v>27394013410</v>
      </c>
      <c r="EC69" s="300">
        <v>24995518155</v>
      </c>
      <c r="ED69" s="300">
        <v>36090850168</v>
      </c>
      <c r="EE69" s="300">
        <v>29025298095</v>
      </c>
      <c r="EF69" s="300">
        <v>54491282512</v>
      </c>
      <c r="EG69" s="300">
        <v>76537521842</v>
      </c>
      <c r="EH69" s="300">
        <v>47992249675</v>
      </c>
      <c r="EI69" s="300">
        <v>61303019207</v>
      </c>
      <c r="EJ69" s="310">
        <v>24</v>
      </c>
      <c r="EK69" s="310">
        <v>24</v>
      </c>
      <c r="EL69" s="310">
        <v>23</v>
      </c>
      <c r="EM69" s="310">
        <v>21</v>
      </c>
      <c r="EN69" s="310">
        <v>15</v>
      </c>
      <c r="EO69" s="310">
        <v>14</v>
      </c>
      <c r="EP69" s="310">
        <v>11</v>
      </c>
      <c r="EQ69" s="310">
        <v>17</v>
      </c>
      <c r="ER69" s="310">
        <v>10</v>
      </c>
      <c r="ES69" s="310">
        <v>7</v>
      </c>
      <c r="ET69" s="310">
        <v>7</v>
      </c>
      <c r="EU69" s="310">
        <v>7</v>
      </c>
      <c r="EV69" s="310">
        <v>7</v>
      </c>
      <c r="EW69" s="310">
        <v>7</v>
      </c>
    </row>
    <row r="70" spans="1:153" x14ac:dyDescent="0.25">
      <c r="A70" s="285" t="s">
        <v>2225</v>
      </c>
      <c r="B70" s="285" t="s">
        <v>164</v>
      </c>
      <c r="C70" s="285" t="s">
        <v>1327</v>
      </c>
      <c r="E70" s="307" t="str">
        <f t="shared" si="0"/>
        <v>السودان Sudan</v>
      </c>
      <c r="F70" s="300">
        <v>2176351386</v>
      </c>
      <c r="G70" s="300">
        <v>2137047340</v>
      </c>
      <c r="H70" s="300">
        <v>2060599286</v>
      </c>
      <c r="I70" s="300">
        <v>1806443293</v>
      </c>
      <c r="J70" s="300">
        <v>1920429433</v>
      </c>
      <c r="K70" s="300">
        <v>1807162537</v>
      </c>
      <c r="L70" s="300">
        <v>2397890252</v>
      </c>
      <c r="M70" s="300">
        <v>2499469825</v>
      </c>
      <c r="N70" s="300">
        <v>2233172958</v>
      </c>
      <c r="O70" s="300">
        <v>2655433200</v>
      </c>
      <c r="P70" s="300">
        <v>4398200739</v>
      </c>
      <c r="Q70" s="300">
        <v>2792650163</v>
      </c>
      <c r="R70" s="300">
        <v>2371275579</v>
      </c>
      <c r="S70" s="300">
        <v>2352807262</v>
      </c>
      <c r="T70" s="310">
        <v>42</v>
      </c>
      <c r="U70" s="310">
        <v>41</v>
      </c>
      <c r="V70" s="310">
        <v>39</v>
      </c>
      <c r="W70" s="310">
        <v>40</v>
      </c>
      <c r="X70" s="310">
        <v>42</v>
      </c>
      <c r="Y70" s="310">
        <v>40</v>
      </c>
      <c r="Z70" s="310">
        <v>39</v>
      </c>
      <c r="AA70" s="310">
        <v>40</v>
      </c>
      <c r="AB70" s="310">
        <v>42</v>
      </c>
      <c r="AC70" s="310">
        <v>36</v>
      </c>
      <c r="AD70" s="310">
        <v>36</v>
      </c>
      <c r="AE70" s="310">
        <v>47</v>
      </c>
      <c r="AF70" s="310">
        <v>49</v>
      </c>
      <c r="AG70" s="310">
        <v>44</v>
      </c>
      <c r="AH70" s="310"/>
      <c r="AI70" s="307" t="s">
        <v>1709</v>
      </c>
      <c r="AJ70">
        <v>1213358997</v>
      </c>
      <c r="AK70">
        <v>1077376137</v>
      </c>
      <c r="AL70">
        <v>1081751471</v>
      </c>
      <c r="AM70">
        <v>980638223</v>
      </c>
      <c r="AN70">
        <v>1096244838</v>
      </c>
      <c r="AO70">
        <v>1097481161</v>
      </c>
      <c r="AP70">
        <v>1239050396</v>
      </c>
      <c r="AQ70">
        <v>1466548802</v>
      </c>
      <c r="AR70">
        <v>1138218730</v>
      </c>
      <c r="AS70">
        <v>1106879236</v>
      </c>
      <c r="AT70">
        <v>3252347134</v>
      </c>
      <c r="AU70">
        <v>2318329912</v>
      </c>
      <c r="AV70">
        <v>1853314029</v>
      </c>
      <c r="AW70">
        <v>1958688986</v>
      </c>
      <c r="AX70" s="310">
        <v>47</v>
      </c>
      <c r="AY70" s="310">
        <v>49</v>
      </c>
      <c r="AZ70" s="310">
        <v>46</v>
      </c>
      <c r="BA70" s="310">
        <v>45</v>
      </c>
      <c r="BB70" s="310">
        <v>48</v>
      </c>
      <c r="BC70" s="310">
        <v>44</v>
      </c>
      <c r="BD70" s="310">
        <v>47</v>
      </c>
      <c r="BE70" s="310">
        <v>48</v>
      </c>
      <c r="BF70" s="310">
        <v>48</v>
      </c>
      <c r="BG70" s="310">
        <v>45</v>
      </c>
      <c r="BH70" s="310">
        <v>38</v>
      </c>
      <c r="BI70" s="310">
        <v>49</v>
      </c>
      <c r="BJ70" s="310">
        <v>48</v>
      </c>
      <c r="BK70" s="310">
        <v>45</v>
      </c>
      <c r="BL70" s="310"/>
      <c r="BM70" s="307" t="s">
        <v>1709</v>
      </c>
      <c r="BN70">
        <v>962992389</v>
      </c>
      <c r="BO70">
        <v>1059671203</v>
      </c>
      <c r="BP70">
        <v>978847815</v>
      </c>
      <c r="BQ70">
        <v>825805070</v>
      </c>
      <c r="BR70">
        <v>824184595</v>
      </c>
      <c r="BS70">
        <v>709681376</v>
      </c>
      <c r="BT70">
        <v>1158839856</v>
      </c>
      <c r="BU70">
        <v>1032921023</v>
      </c>
      <c r="BV70">
        <v>1094954228</v>
      </c>
      <c r="BW70">
        <v>1548553964</v>
      </c>
      <c r="BX70">
        <v>1145853605</v>
      </c>
      <c r="BY70">
        <v>474320251</v>
      </c>
      <c r="BZ70">
        <v>517961550</v>
      </c>
      <c r="CA70">
        <v>394118276</v>
      </c>
      <c r="CB70" s="310">
        <v>7</v>
      </c>
      <c r="CC70" s="310">
        <v>6</v>
      </c>
      <c r="CD70" s="310">
        <v>8</v>
      </c>
      <c r="CE70" s="310">
        <v>8</v>
      </c>
      <c r="CF70" s="310">
        <v>8</v>
      </c>
      <c r="CG70" s="310">
        <v>9</v>
      </c>
      <c r="CH70" s="310">
        <v>6</v>
      </c>
      <c r="CI70" s="310">
        <v>7</v>
      </c>
      <c r="CJ70" s="310">
        <v>7</v>
      </c>
      <c r="CK70" s="310">
        <v>4</v>
      </c>
      <c r="CL70" s="310">
        <v>9</v>
      </c>
      <c r="CM70" s="310">
        <v>19</v>
      </c>
      <c r="CN70" s="310">
        <v>20</v>
      </c>
      <c r="CO70" s="310">
        <v>27</v>
      </c>
      <c r="CQ70" s="307" t="s">
        <v>1709</v>
      </c>
      <c r="CR70" s="300">
        <v>1248508262</v>
      </c>
      <c r="CS70" s="300">
        <v>1473274613</v>
      </c>
      <c r="CT70" s="300">
        <v>1955577939</v>
      </c>
      <c r="CU70" s="300">
        <v>2178448547</v>
      </c>
      <c r="CV70" s="300">
        <v>2560161115</v>
      </c>
      <c r="CW70" s="300">
        <v>1958657280</v>
      </c>
      <c r="CX70" s="300">
        <v>2382999986</v>
      </c>
      <c r="CY70" s="300">
        <v>2127786983</v>
      </c>
      <c r="CZ70" s="300">
        <v>2137854905</v>
      </c>
      <c r="DA70" s="300">
        <v>911915427</v>
      </c>
      <c r="DB70" s="300">
        <v>1279192391</v>
      </c>
      <c r="DC70" s="300">
        <v>1673441689</v>
      </c>
      <c r="DD70" s="300">
        <v>3008904070</v>
      </c>
      <c r="DE70" s="300">
        <v>2995017326</v>
      </c>
      <c r="DF70" s="310">
        <v>51</v>
      </c>
      <c r="DG70" s="310">
        <v>49</v>
      </c>
      <c r="DH70" s="310">
        <v>45</v>
      </c>
      <c r="DI70" s="310">
        <v>45</v>
      </c>
      <c r="DJ70" s="310">
        <v>40</v>
      </c>
      <c r="DK70" s="310">
        <v>40</v>
      </c>
      <c r="DL70" s="310">
        <v>41</v>
      </c>
      <c r="DM70" s="310">
        <v>41</v>
      </c>
      <c r="DN70" s="310">
        <v>43</v>
      </c>
      <c r="DO70" s="310">
        <v>52</v>
      </c>
      <c r="DP70" s="310">
        <v>48</v>
      </c>
      <c r="DQ70" s="310">
        <v>49</v>
      </c>
      <c r="DR70" s="310">
        <v>39</v>
      </c>
      <c r="DS70" s="310">
        <v>44</v>
      </c>
      <c r="DU70" s="307" t="s">
        <v>1709</v>
      </c>
      <c r="DV70" s="300">
        <v>3424859648</v>
      </c>
      <c r="DW70" s="300">
        <v>3610321953</v>
      </c>
      <c r="DX70" s="300">
        <v>4016177225</v>
      </c>
      <c r="DY70" s="300">
        <v>3984891840</v>
      </c>
      <c r="DZ70" s="300">
        <v>4480590548</v>
      </c>
      <c r="EA70" s="300">
        <v>3765819817</v>
      </c>
      <c r="EB70" s="300">
        <v>4780890238</v>
      </c>
      <c r="EC70" s="300">
        <v>4627256808</v>
      </c>
      <c r="ED70" s="300">
        <v>4371027863</v>
      </c>
      <c r="EE70" s="300">
        <v>3567348627</v>
      </c>
      <c r="EF70" s="300">
        <v>5677393130</v>
      </c>
      <c r="EG70" s="300">
        <v>4466091852</v>
      </c>
      <c r="EH70" s="300">
        <v>5380179649</v>
      </c>
      <c r="EI70" s="300">
        <v>5347824588</v>
      </c>
      <c r="EJ70" s="310">
        <v>49</v>
      </c>
      <c r="EK70" s="310">
        <v>50</v>
      </c>
      <c r="EL70" s="310">
        <v>46</v>
      </c>
      <c r="EM70" s="310">
        <v>48</v>
      </c>
      <c r="EN70" s="310">
        <v>41</v>
      </c>
      <c r="EO70" s="310">
        <v>42</v>
      </c>
      <c r="EP70" s="310">
        <v>37</v>
      </c>
      <c r="EQ70" s="310">
        <v>38</v>
      </c>
      <c r="ER70" s="310">
        <v>45</v>
      </c>
      <c r="ES70" s="310">
        <v>42</v>
      </c>
      <c r="ET70" s="310">
        <v>42</v>
      </c>
      <c r="EU70" s="310">
        <v>49</v>
      </c>
      <c r="EV70" s="310">
        <v>50</v>
      </c>
      <c r="EW70" s="310">
        <v>48</v>
      </c>
    </row>
    <row r="71" spans="1:153" x14ac:dyDescent="0.25">
      <c r="A71" s="285" t="s">
        <v>2226</v>
      </c>
      <c r="B71" s="285" t="s">
        <v>2227</v>
      </c>
      <c r="C71" s="285" t="s">
        <v>2228</v>
      </c>
      <c r="E71" s="307" t="str">
        <f t="shared" ref="E71:E134" si="1">B71&amp;" "&amp;PROPER(C71)</f>
        <v>الصحراء الإسبانية (سابقا) Spanish Sahara (Previously)</v>
      </c>
      <c r="F71" s="300"/>
      <c r="G71" s="300"/>
      <c r="H71" s="300"/>
      <c r="I71" s="300"/>
      <c r="J71" s="300"/>
      <c r="K71" s="300"/>
      <c r="L71" s="300"/>
      <c r="M71" s="300"/>
      <c r="N71" s="300"/>
      <c r="O71" s="300"/>
      <c r="P71" s="300"/>
      <c r="Q71" s="300"/>
      <c r="R71" s="300"/>
      <c r="S71" s="300"/>
      <c r="T71" s="310" t="s">
        <v>11</v>
      </c>
      <c r="U71" s="310" t="s">
        <v>11</v>
      </c>
      <c r="V71" s="310" t="s">
        <v>11</v>
      </c>
      <c r="W71" s="310" t="s">
        <v>11</v>
      </c>
      <c r="X71" s="310" t="s">
        <v>11</v>
      </c>
      <c r="Y71" s="310" t="s">
        <v>11</v>
      </c>
      <c r="Z71" s="310" t="s">
        <v>11</v>
      </c>
      <c r="AA71" s="310" t="s">
        <v>11</v>
      </c>
      <c r="AB71" s="310" t="s">
        <v>11</v>
      </c>
      <c r="AC71" s="310" t="s">
        <v>11</v>
      </c>
      <c r="AD71" s="310" t="s">
        <v>11</v>
      </c>
      <c r="AE71" s="310" t="s">
        <v>11</v>
      </c>
      <c r="AF71" s="310" t="s">
        <v>11</v>
      </c>
      <c r="AG71" s="310" t="s">
        <v>11</v>
      </c>
      <c r="AH71" s="310"/>
      <c r="AI71" s="307" t="s">
        <v>2229</v>
      </c>
      <c r="AX71" s="310" t="s">
        <v>11</v>
      </c>
      <c r="AY71" s="310" t="s">
        <v>11</v>
      </c>
      <c r="AZ71" s="310" t="s">
        <v>11</v>
      </c>
      <c r="BA71" s="310" t="s">
        <v>11</v>
      </c>
      <c r="BB71" s="310" t="s">
        <v>11</v>
      </c>
      <c r="BC71" s="310" t="s">
        <v>11</v>
      </c>
      <c r="BD71" s="310" t="s">
        <v>11</v>
      </c>
      <c r="BE71" s="310" t="s">
        <v>11</v>
      </c>
      <c r="BF71" s="310" t="s">
        <v>11</v>
      </c>
      <c r="BG71" s="310" t="s">
        <v>11</v>
      </c>
      <c r="BH71" s="310" t="s">
        <v>11</v>
      </c>
      <c r="BI71" s="310" t="s">
        <v>11</v>
      </c>
      <c r="BJ71" s="310" t="s">
        <v>11</v>
      </c>
      <c r="BK71" s="310" t="s">
        <v>11</v>
      </c>
      <c r="BL71" s="310"/>
      <c r="BM71" s="307" t="s">
        <v>2229</v>
      </c>
      <c r="CB71" s="310" t="s">
        <v>11</v>
      </c>
      <c r="CC71" s="310" t="s">
        <v>11</v>
      </c>
      <c r="CD71" s="310" t="s">
        <v>11</v>
      </c>
      <c r="CE71" s="310" t="s">
        <v>11</v>
      </c>
      <c r="CF71" s="310" t="s">
        <v>11</v>
      </c>
      <c r="CG71" s="310" t="s">
        <v>11</v>
      </c>
      <c r="CH71" s="310" t="s">
        <v>11</v>
      </c>
      <c r="CI71" s="310" t="s">
        <v>11</v>
      </c>
      <c r="CJ71" s="310" t="s">
        <v>11</v>
      </c>
      <c r="CK71" s="310" t="s">
        <v>11</v>
      </c>
      <c r="CL71" s="310" t="s">
        <v>11</v>
      </c>
      <c r="CM71" s="310" t="s">
        <v>11</v>
      </c>
      <c r="CN71" s="310" t="s">
        <v>11</v>
      </c>
      <c r="CO71" s="310" t="s">
        <v>11</v>
      </c>
      <c r="CQ71" s="307" t="s">
        <v>2229</v>
      </c>
      <c r="CR71" s="300"/>
      <c r="CS71" s="300"/>
      <c r="CT71" s="300"/>
      <c r="CU71" s="300"/>
      <c r="CV71" s="300"/>
      <c r="CW71" s="300"/>
      <c r="CX71" s="300"/>
      <c r="CY71" s="300"/>
      <c r="CZ71" s="300"/>
      <c r="DA71" s="300"/>
      <c r="DB71" s="300"/>
      <c r="DC71" s="300"/>
      <c r="DD71" s="300"/>
      <c r="DE71" s="300"/>
      <c r="DF71" s="310" t="s">
        <v>11</v>
      </c>
      <c r="DG71" s="310" t="s">
        <v>11</v>
      </c>
      <c r="DH71" s="310" t="s">
        <v>11</v>
      </c>
      <c r="DI71" s="310" t="s">
        <v>11</v>
      </c>
      <c r="DJ71" s="310" t="s">
        <v>11</v>
      </c>
      <c r="DK71" s="310" t="s">
        <v>11</v>
      </c>
      <c r="DL71" s="310" t="s">
        <v>11</v>
      </c>
      <c r="DM71" s="310" t="s">
        <v>11</v>
      </c>
      <c r="DN71" s="310" t="s">
        <v>11</v>
      </c>
      <c r="DO71" s="310" t="s">
        <v>11</v>
      </c>
      <c r="DP71" s="310" t="s">
        <v>11</v>
      </c>
      <c r="DQ71" s="310" t="s">
        <v>11</v>
      </c>
      <c r="DR71" s="310" t="s">
        <v>11</v>
      </c>
      <c r="DS71" s="310" t="s">
        <v>11</v>
      </c>
      <c r="DU71" s="307" t="s">
        <v>2229</v>
      </c>
      <c r="DV71" s="300">
        <v>0</v>
      </c>
      <c r="DW71" s="300">
        <v>0</v>
      </c>
      <c r="DX71" s="300">
        <v>0</v>
      </c>
      <c r="DY71" s="300">
        <v>0</v>
      </c>
      <c r="DZ71" s="300">
        <v>0</v>
      </c>
      <c r="EA71" s="300">
        <v>0</v>
      </c>
      <c r="EB71" s="300">
        <v>0</v>
      </c>
      <c r="EC71" s="300">
        <v>0</v>
      </c>
      <c r="ED71" s="300">
        <v>0</v>
      </c>
      <c r="EE71" s="300">
        <v>0</v>
      </c>
      <c r="EF71" s="300">
        <v>0</v>
      </c>
      <c r="EG71" s="300">
        <v>0</v>
      </c>
      <c r="EH71" s="300">
        <v>0</v>
      </c>
      <c r="EI71" s="300">
        <v>0</v>
      </c>
      <c r="EJ71" s="310">
        <v>221</v>
      </c>
      <c r="EK71" s="310">
        <v>224</v>
      </c>
      <c r="EL71" s="310">
        <v>227</v>
      </c>
      <c r="EM71" s="310">
        <v>223</v>
      </c>
      <c r="EN71" s="310">
        <v>227</v>
      </c>
      <c r="EO71" s="310">
        <v>222</v>
      </c>
      <c r="EP71" s="310">
        <v>227</v>
      </c>
      <c r="EQ71" s="310">
        <v>226</v>
      </c>
      <c r="ER71" s="310">
        <v>227</v>
      </c>
      <c r="ES71" s="310">
        <v>226</v>
      </c>
      <c r="ET71" s="310">
        <v>230</v>
      </c>
      <c r="EU71" s="310">
        <v>230</v>
      </c>
      <c r="EV71" s="310">
        <v>245</v>
      </c>
      <c r="EW71" s="310">
        <v>241</v>
      </c>
    </row>
    <row r="72" spans="1:153" x14ac:dyDescent="0.25">
      <c r="A72" s="285" t="s">
        <v>2230</v>
      </c>
      <c r="B72" s="285" t="s">
        <v>77</v>
      </c>
      <c r="C72" s="285" t="s">
        <v>1366</v>
      </c>
      <c r="E72" s="307" t="str">
        <f t="shared" si="1"/>
        <v>موريتانيا Mauritania</v>
      </c>
      <c r="F72" s="300">
        <v>63699630</v>
      </c>
      <c r="G72" s="300">
        <v>85003359</v>
      </c>
      <c r="H72" s="300">
        <v>129810669</v>
      </c>
      <c r="I72" s="300">
        <v>94521428</v>
      </c>
      <c r="J72" s="300">
        <v>79297406</v>
      </c>
      <c r="K72" s="300">
        <v>64932949</v>
      </c>
      <c r="L72" s="300">
        <v>68770009</v>
      </c>
      <c r="M72" s="300">
        <v>88447924</v>
      </c>
      <c r="N72" s="300">
        <v>88540545</v>
      </c>
      <c r="O72" s="300">
        <v>101991145</v>
      </c>
      <c r="P72" s="300">
        <v>141280379</v>
      </c>
      <c r="Q72" s="300">
        <v>167285603</v>
      </c>
      <c r="R72" s="300">
        <v>104144182</v>
      </c>
      <c r="S72" s="300">
        <v>119087606</v>
      </c>
      <c r="T72" s="310">
        <v>81</v>
      </c>
      <c r="U72" s="310">
        <v>77</v>
      </c>
      <c r="V72" s="310">
        <v>76</v>
      </c>
      <c r="W72" s="310">
        <v>84</v>
      </c>
      <c r="X72" s="310">
        <v>81</v>
      </c>
      <c r="Y72" s="310">
        <v>83</v>
      </c>
      <c r="Z72" s="310">
        <v>88</v>
      </c>
      <c r="AA72" s="310">
        <v>84</v>
      </c>
      <c r="AB72" s="310">
        <v>81</v>
      </c>
      <c r="AC72" s="310">
        <v>75</v>
      </c>
      <c r="AD72" s="310">
        <v>82</v>
      </c>
      <c r="AE72" s="310">
        <v>82</v>
      </c>
      <c r="AF72" s="310">
        <v>86</v>
      </c>
      <c r="AG72" s="310">
        <v>88</v>
      </c>
      <c r="AH72" s="310"/>
      <c r="AI72" s="307" t="s">
        <v>2047</v>
      </c>
      <c r="AJ72">
        <v>39716504</v>
      </c>
      <c r="AK72">
        <v>49840064</v>
      </c>
      <c r="AL72">
        <v>45601453</v>
      </c>
      <c r="AM72">
        <v>61735257</v>
      </c>
      <c r="AN72">
        <v>44643322</v>
      </c>
      <c r="AO72">
        <v>48818136</v>
      </c>
      <c r="AP72">
        <v>56069614</v>
      </c>
      <c r="AQ72">
        <v>75303800</v>
      </c>
      <c r="AR72">
        <v>77878310</v>
      </c>
      <c r="AS72">
        <v>97263438</v>
      </c>
      <c r="AT72">
        <v>135929642</v>
      </c>
      <c r="AU72">
        <v>153884205</v>
      </c>
      <c r="AV72">
        <v>98091244</v>
      </c>
      <c r="AW72">
        <v>113276140</v>
      </c>
      <c r="AX72" s="310">
        <v>84</v>
      </c>
      <c r="AY72" s="310">
        <v>82</v>
      </c>
      <c r="AZ72" s="310">
        <v>85</v>
      </c>
      <c r="BA72" s="310">
        <v>89</v>
      </c>
      <c r="BB72" s="310">
        <v>91</v>
      </c>
      <c r="BC72" s="310">
        <v>88</v>
      </c>
      <c r="BD72" s="310">
        <v>89</v>
      </c>
      <c r="BE72" s="310">
        <v>84</v>
      </c>
      <c r="BF72" s="310">
        <v>82</v>
      </c>
      <c r="BG72" s="310">
        <v>74</v>
      </c>
      <c r="BH72" s="310">
        <v>81</v>
      </c>
      <c r="BI72" s="310">
        <v>82</v>
      </c>
      <c r="BJ72" s="310">
        <v>82</v>
      </c>
      <c r="BK72" s="310">
        <v>83</v>
      </c>
      <c r="BL72" s="310"/>
      <c r="BM72" s="307" t="s">
        <v>2047</v>
      </c>
      <c r="BN72">
        <v>23983126</v>
      </c>
      <c r="BO72">
        <v>35163295</v>
      </c>
      <c r="BP72">
        <v>84209216</v>
      </c>
      <c r="BQ72">
        <v>32786171</v>
      </c>
      <c r="BR72">
        <v>34654084</v>
      </c>
      <c r="BS72">
        <v>16114813</v>
      </c>
      <c r="BT72">
        <v>12700395</v>
      </c>
      <c r="BU72">
        <v>13144124</v>
      </c>
      <c r="BV72">
        <v>10662235</v>
      </c>
      <c r="BW72">
        <v>4727707</v>
      </c>
      <c r="BX72">
        <v>5350737</v>
      </c>
      <c r="BY72">
        <v>13401398</v>
      </c>
      <c r="BZ72">
        <v>6052938</v>
      </c>
      <c r="CA72">
        <v>5811466</v>
      </c>
      <c r="CB72" s="310">
        <v>55</v>
      </c>
      <c r="CC72" s="310">
        <v>46</v>
      </c>
      <c r="CD72" s="310">
        <v>30</v>
      </c>
      <c r="CE72" s="310">
        <v>47</v>
      </c>
      <c r="CF72" s="310">
        <v>42</v>
      </c>
      <c r="CG72" s="310">
        <v>51</v>
      </c>
      <c r="CH72" s="310">
        <v>58</v>
      </c>
      <c r="CI72" s="310">
        <v>60</v>
      </c>
      <c r="CJ72" s="310">
        <v>62</v>
      </c>
      <c r="CK72" s="310">
        <v>71</v>
      </c>
      <c r="CL72" s="310">
        <v>78</v>
      </c>
      <c r="CM72" s="310">
        <v>63</v>
      </c>
      <c r="CN72" s="310">
        <v>77</v>
      </c>
      <c r="CO72" s="310">
        <v>76</v>
      </c>
      <c r="CQ72" s="307" t="s">
        <v>2047</v>
      </c>
      <c r="CR72" s="300">
        <v>362932</v>
      </c>
      <c r="CS72" s="300">
        <v>930057</v>
      </c>
      <c r="CT72" s="300">
        <v>14347331</v>
      </c>
      <c r="CU72" s="300">
        <v>11715562</v>
      </c>
      <c r="CV72" s="300">
        <v>25214546</v>
      </c>
      <c r="CW72" s="300">
        <v>7897039</v>
      </c>
      <c r="CX72" s="300">
        <v>1781800</v>
      </c>
      <c r="CY72" s="300">
        <v>10105010</v>
      </c>
      <c r="CZ72" s="300">
        <v>12297180</v>
      </c>
      <c r="DA72" s="300">
        <v>299782</v>
      </c>
      <c r="DB72" s="300">
        <v>817078</v>
      </c>
      <c r="DC72" s="300">
        <v>1004418</v>
      </c>
      <c r="DD72" s="300">
        <v>545404</v>
      </c>
      <c r="DE72" s="300">
        <v>106271</v>
      </c>
      <c r="DF72" s="310">
        <v>164</v>
      </c>
      <c r="DG72" s="310">
        <v>160</v>
      </c>
      <c r="DH72" s="310">
        <v>114</v>
      </c>
      <c r="DI72" s="310">
        <v>113</v>
      </c>
      <c r="DJ72" s="310">
        <v>100</v>
      </c>
      <c r="DK72" s="310">
        <v>125</v>
      </c>
      <c r="DL72" s="310">
        <v>140</v>
      </c>
      <c r="DM72" s="310">
        <v>119</v>
      </c>
      <c r="DN72" s="310">
        <v>112</v>
      </c>
      <c r="DO72" s="310">
        <v>169</v>
      </c>
      <c r="DP72" s="310">
        <v>158</v>
      </c>
      <c r="DQ72" s="310">
        <v>151</v>
      </c>
      <c r="DR72" s="310">
        <v>169</v>
      </c>
      <c r="DS72" s="310">
        <v>195</v>
      </c>
      <c r="DU72" s="307" t="s">
        <v>2047</v>
      </c>
      <c r="DV72" s="300">
        <v>64062562</v>
      </c>
      <c r="DW72" s="300">
        <v>85933416</v>
      </c>
      <c r="DX72" s="300">
        <v>144158000</v>
      </c>
      <c r="DY72" s="300">
        <v>106236990</v>
      </c>
      <c r="DZ72" s="300">
        <v>104511952</v>
      </c>
      <c r="EA72" s="300">
        <v>72829988</v>
      </c>
      <c r="EB72" s="300">
        <v>70551809</v>
      </c>
      <c r="EC72" s="300">
        <v>98552934</v>
      </c>
      <c r="ED72" s="300">
        <v>100837725</v>
      </c>
      <c r="EE72" s="300">
        <v>102290927</v>
      </c>
      <c r="EF72" s="300">
        <v>142097457</v>
      </c>
      <c r="EG72" s="300">
        <v>168290021</v>
      </c>
      <c r="EH72" s="300">
        <v>104689586</v>
      </c>
      <c r="EI72" s="300">
        <v>119193877</v>
      </c>
      <c r="EJ72" s="310">
        <v>107</v>
      </c>
      <c r="EK72" s="310">
        <v>102</v>
      </c>
      <c r="EL72" s="310">
        <v>98</v>
      </c>
      <c r="EM72" s="310">
        <v>101</v>
      </c>
      <c r="EN72" s="310">
        <v>102</v>
      </c>
      <c r="EO72" s="310">
        <v>104</v>
      </c>
      <c r="EP72" s="310">
        <v>113</v>
      </c>
      <c r="EQ72" s="310">
        <v>106</v>
      </c>
      <c r="ER72" s="310">
        <v>103</v>
      </c>
      <c r="ES72" s="310">
        <v>105</v>
      </c>
      <c r="ET72" s="310">
        <v>105</v>
      </c>
      <c r="EU72" s="310">
        <v>108</v>
      </c>
      <c r="EV72" s="310">
        <v>112</v>
      </c>
      <c r="EW72" s="310">
        <v>118</v>
      </c>
    </row>
    <row r="73" spans="1:153" x14ac:dyDescent="0.25">
      <c r="A73" s="285" t="s">
        <v>2231</v>
      </c>
      <c r="B73" s="285" t="s">
        <v>97</v>
      </c>
      <c r="C73" s="285" t="s">
        <v>1423</v>
      </c>
      <c r="E73" s="307" t="str">
        <f t="shared" si="1"/>
        <v>مالي Mali</v>
      </c>
      <c r="F73" s="300">
        <v>17951618</v>
      </c>
      <c r="G73" s="300">
        <v>24967077</v>
      </c>
      <c r="H73" s="300">
        <v>28332090</v>
      </c>
      <c r="I73" s="300">
        <v>18249445</v>
      </c>
      <c r="J73" s="300">
        <v>10917801</v>
      </c>
      <c r="K73" s="300">
        <v>11036181</v>
      </c>
      <c r="L73" s="300">
        <v>18921926</v>
      </c>
      <c r="M73" s="300">
        <v>12436213</v>
      </c>
      <c r="N73" s="300">
        <v>12593868</v>
      </c>
      <c r="O73" s="300">
        <v>9754741</v>
      </c>
      <c r="P73" s="300">
        <v>9738722</v>
      </c>
      <c r="Q73" s="300">
        <v>20559009</v>
      </c>
      <c r="R73" s="300">
        <v>11096849</v>
      </c>
      <c r="S73" s="300">
        <v>11649768</v>
      </c>
      <c r="T73" s="310">
        <v>102</v>
      </c>
      <c r="U73" s="310">
        <v>98</v>
      </c>
      <c r="V73" s="310">
        <v>94</v>
      </c>
      <c r="W73" s="310">
        <v>114</v>
      </c>
      <c r="X73" s="310">
        <v>123</v>
      </c>
      <c r="Y73" s="310">
        <v>115</v>
      </c>
      <c r="Z73" s="310">
        <v>111</v>
      </c>
      <c r="AA73" s="310">
        <v>124</v>
      </c>
      <c r="AB73" s="310">
        <v>118</v>
      </c>
      <c r="AC73" s="310">
        <v>122</v>
      </c>
      <c r="AD73" s="310">
        <v>131</v>
      </c>
      <c r="AE73" s="310">
        <v>121</v>
      </c>
      <c r="AF73" s="310">
        <v>133</v>
      </c>
      <c r="AG73" s="310">
        <v>131</v>
      </c>
      <c r="AH73" s="310"/>
      <c r="AI73" s="307" t="s">
        <v>2041</v>
      </c>
      <c r="AJ73">
        <v>11376278</v>
      </c>
      <c r="AK73">
        <v>19736956</v>
      </c>
      <c r="AL73">
        <v>24378030</v>
      </c>
      <c r="AM73">
        <v>15946454</v>
      </c>
      <c r="AN73">
        <v>8972457</v>
      </c>
      <c r="AO73">
        <v>10122866</v>
      </c>
      <c r="AP73">
        <v>15875960</v>
      </c>
      <c r="AQ73">
        <v>11527735</v>
      </c>
      <c r="AR73">
        <v>10955423</v>
      </c>
      <c r="AS73">
        <v>9380851</v>
      </c>
      <c r="AT73">
        <v>9394584</v>
      </c>
      <c r="AU73">
        <v>10802470</v>
      </c>
      <c r="AV73">
        <v>9777658</v>
      </c>
      <c r="AW73">
        <v>11508709</v>
      </c>
      <c r="AX73" s="310">
        <v>101</v>
      </c>
      <c r="AY73" s="310">
        <v>97</v>
      </c>
      <c r="AZ73" s="310">
        <v>95</v>
      </c>
      <c r="BA73" s="310">
        <v>109</v>
      </c>
      <c r="BB73" s="310">
        <v>119</v>
      </c>
      <c r="BC73" s="310">
        <v>113</v>
      </c>
      <c r="BD73" s="310">
        <v>111</v>
      </c>
      <c r="BE73" s="310">
        <v>120</v>
      </c>
      <c r="BF73" s="310">
        <v>119</v>
      </c>
      <c r="BG73" s="310">
        <v>121</v>
      </c>
      <c r="BH73" s="310">
        <v>127</v>
      </c>
      <c r="BI73" s="310">
        <v>124</v>
      </c>
      <c r="BJ73" s="310">
        <v>130</v>
      </c>
      <c r="BK73" s="310">
        <v>125</v>
      </c>
      <c r="BL73" s="310"/>
      <c r="BM73" s="307" t="s">
        <v>2041</v>
      </c>
      <c r="BN73">
        <v>6575340</v>
      </c>
      <c r="BO73">
        <v>5230121</v>
      </c>
      <c r="BP73">
        <v>3954060</v>
      </c>
      <c r="BQ73">
        <v>2302991</v>
      </c>
      <c r="BR73">
        <v>1945344</v>
      </c>
      <c r="BS73">
        <v>913315</v>
      </c>
      <c r="BT73">
        <v>3045966</v>
      </c>
      <c r="BU73">
        <v>908478</v>
      </c>
      <c r="BV73">
        <v>1638445</v>
      </c>
      <c r="BW73">
        <v>373890</v>
      </c>
      <c r="BX73">
        <v>344138</v>
      </c>
      <c r="BY73">
        <v>9756539</v>
      </c>
      <c r="BZ73">
        <v>1319191</v>
      </c>
      <c r="CA73">
        <v>141059</v>
      </c>
      <c r="CB73" s="310">
        <v>71</v>
      </c>
      <c r="CC73" s="310">
        <v>74</v>
      </c>
      <c r="CD73" s="310">
        <v>80</v>
      </c>
      <c r="CE73" s="310">
        <v>89</v>
      </c>
      <c r="CF73" s="310">
        <v>96</v>
      </c>
      <c r="CG73" s="310">
        <v>102</v>
      </c>
      <c r="CH73" s="310">
        <v>86</v>
      </c>
      <c r="CI73" s="310">
        <v>106</v>
      </c>
      <c r="CJ73" s="310">
        <v>97</v>
      </c>
      <c r="CK73" s="310">
        <v>110</v>
      </c>
      <c r="CL73" s="310">
        <v>117</v>
      </c>
      <c r="CM73" s="310">
        <v>66</v>
      </c>
      <c r="CN73" s="310">
        <v>106</v>
      </c>
      <c r="CO73" s="310">
        <v>133</v>
      </c>
      <c r="CQ73" s="307" t="s">
        <v>2041</v>
      </c>
      <c r="CR73" s="300">
        <v>582482</v>
      </c>
      <c r="CS73" s="300">
        <v>11001492</v>
      </c>
      <c r="CT73" s="300">
        <v>3969225</v>
      </c>
      <c r="CU73" s="300">
        <v>695501</v>
      </c>
      <c r="CV73" s="300">
        <v>792360</v>
      </c>
      <c r="CW73" s="300">
        <v>191938</v>
      </c>
      <c r="CX73" s="300">
        <v>679740</v>
      </c>
      <c r="CY73" s="300">
        <v>95136</v>
      </c>
      <c r="CZ73" s="300">
        <v>152281</v>
      </c>
      <c r="DA73" s="300">
        <v>808355</v>
      </c>
      <c r="DB73" s="300">
        <v>2301</v>
      </c>
      <c r="DC73" s="300">
        <v>15861</v>
      </c>
      <c r="DD73" s="300">
        <v>208842</v>
      </c>
      <c r="DE73" s="300">
        <v>81703</v>
      </c>
      <c r="DF73" s="310">
        <v>157</v>
      </c>
      <c r="DG73" s="310">
        <v>116</v>
      </c>
      <c r="DH73" s="310">
        <v>130</v>
      </c>
      <c r="DI73" s="310">
        <v>166</v>
      </c>
      <c r="DJ73" s="310">
        <v>162</v>
      </c>
      <c r="DK73" s="310">
        <v>179</v>
      </c>
      <c r="DL73" s="310">
        <v>156</v>
      </c>
      <c r="DM73" s="310">
        <v>192</v>
      </c>
      <c r="DN73" s="310">
        <v>184</v>
      </c>
      <c r="DO73" s="310">
        <v>156</v>
      </c>
      <c r="DP73" s="310">
        <v>216</v>
      </c>
      <c r="DQ73" s="310">
        <v>201</v>
      </c>
      <c r="DR73" s="310">
        <v>183</v>
      </c>
      <c r="DS73" s="310">
        <v>197</v>
      </c>
      <c r="DU73" s="307" t="s">
        <v>2041</v>
      </c>
      <c r="DV73" s="300">
        <v>18534100</v>
      </c>
      <c r="DW73" s="300">
        <v>35968569</v>
      </c>
      <c r="DX73" s="300">
        <v>32301315</v>
      </c>
      <c r="DY73" s="300">
        <v>18944946</v>
      </c>
      <c r="DZ73" s="300">
        <v>11710161</v>
      </c>
      <c r="EA73" s="300">
        <v>11228119</v>
      </c>
      <c r="EB73" s="300">
        <v>19601666</v>
      </c>
      <c r="EC73" s="300">
        <v>12531349</v>
      </c>
      <c r="ED73" s="300">
        <v>12746149</v>
      </c>
      <c r="EE73" s="300">
        <v>10563096</v>
      </c>
      <c r="EF73" s="300">
        <v>9741023</v>
      </c>
      <c r="EG73" s="300">
        <v>20574870</v>
      </c>
      <c r="EH73" s="300">
        <v>11305691</v>
      </c>
      <c r="EI73" s="300">
        <v>11731471</v>
      </c>
      <c r="EJ73" s="310">
        <v>126</v>
      </c>
      <c r="EK73" s="310">
        <v>116</v>
      </c>
      <c r="EL73" s="310">
        <v>120</v>
      </c>
      <c r="EM73" s="310">
        <v>135</v>
      </c>
      <c r="EN73" s="310">
        <v>142</v>
      </c>
      <c r="EO73" s="310">
        <v>140</v>
      </c>
      <c r="EP73" s="310">
        <v>129</v>
      </c>
      <c r="EQ73" s="310">
        <v>143</v>
      </c>
      <c r="ER73" s="310">
        <v>137</v>
      </c>
      <c r="ES73" s="310">
        <v>145</v>
      </c>
      <c r="ET73" s="310">
        <v>150</v>
      </c>
      <c r="EU73" s="310">
        <v>141</v>
      </c>
      <c r="EV73" s="310">
        <v>153</v>
      </c>
      <c r="EW73" s="310">
        <v>148</v>
      </c>
    </row>
    <row r="74" spans="1:153" x14ac:dyDescent="0.25">
      <c r="A74" s="285" t="s">
        <v>2232</v>
      </c>
      <c r="B74" s="285" t="s">
        <v>261</v>
      </c>
      <c r="C74" s="285" t="s">
        <v>1440</v>
      </c>
      <c r="E74" s="307" t="str">
        <f t="shared" si="1"/>
        <v>النيجر Niger</v>
      </c>
      <c r="F74" s="300">
        <v>22947177</v>
      </c>
      <c r="G74" s="300">
        <v>13432198</v>
      </c>
      <c r="H74" s="300">
        <v>20553733</v>
      </c>
      <c r="I74" s="300">
        <v>7406538</v>
      </c>
      <c r="J74" s="300">
        <v>6468587</v>
      </c>
      <c r="K74" s="300">
        <v>9660583</v>
      </c>
      <c r="L74" s="300">
        <v>5393324</v>
      </c>
      <c r="M74" s="300">
        <v>9108382</v>
      </c>
      <c r="N74" s="300">
        <v>6725635</v>
      </c>
      <c r="O74" s="300">
        <v>12627889</v>
      </c>
      <c r="P74" s="300">
        <v>8962850</v>
      </c>
      <c r="Q74" s="300">
        <v>5068961</v>
      </c>
      <c r="R74" s="300">
        <v>15317354</v>
      </c>
      <c r="S74" s="300">
        <v>3963147</v>
      </c>
      <c r="T74" s="310">
        <v>98</v>
      </c>
      <c r="U74" s="310">
        <v>111</v>
      </c>
      <c r="V74" s="310">
        <v>106</v>
      </c>
      <c r="W74" s="310">
        <v>132</v>
      </c>
      <c r="X74" s="310">
        <v>132</v>
      </c>
      <c r="Y74" s="310">
        <v>120</v>
      </c>
      <c r="Z74" s="310">
        <v>132</v>
      </c>
      <c r="AA74" s="310">
        <v>129</v>
      </c>
      <c r="AB74" s="310">
        <v>130</v>
      </c>
      <c r="AC74" s="310">
        <v>118</v>
      </c>
      <c r="AD74" s="310">
        <v>133</v>
      </c>
      <c r="AE74" s="310">
        <v>138</v>
      </c>
      <c r="AF74" s="310">
        <v>124</v>
      </c>
      <c r="AG74" s="310">
        <v>146</v>
      </c>
      <c r="AH74" s="310"/>
      <c r="AI74" s="307" t="s">
        <v>1970</v>
      </c>
      <c r="AJ74">
        <v>3587164</v>
      </c>
      <c r="AK74">
        <v>9242135</v>
      </c>
      <c r="AL74">
        <v>12673717</v>
      </c>
      <c r="AM74">
        <v>4312684</v>
      </c>
      <c r="AN74">
        <v>4320168</v>
      </c>
      <c r="AO74">
        <v>7347925</v>
      </c>
      <c r="AP74">
        <v>3500654</v>
      </c>
      <c r="AQ74">
        <v>6719170</v>
      </c>
      <c r="AR74">
        <v>5999316</v>
      </c>
      <c r="AS74">
        <v>8074894</v>
      </c>
      <c r="AT74">
        <v>4480888</v>
      </c>
      <c r="AU74">
        <v>2539115</v>
      </c>
      <c r="AV74">
        <v>14584300</v>
      </c>
      <c r="AW74">
        <v>3222948</v>
      </c>
      <c r="AX74" s="310">
        <v>129</v>
      </c>
      <c r="AY74" s="310">
        <v>112</v>
      </c>
      <c r="AZ74" s="310">
        <v>110</v>
      </c>
      <c r="BA74" s="310">
        <v>136</v>
      </c>
      <c r="BB74" s="310">
        <v>133</v>
      </c>
      <c r="BC74" s="310">
        <v>122</v>
      </c>
      <c r="BD74" s="310">
        <v>138</v>
      </c>
      <c r="BE74" s="310">
        <v>132</v>
      </c>
      <c r="BF74" s="310">
        <v>129</v>
      </c>
      <c r="BG74" s="310">
        <v>122</v>
      </c>
      <c r="BH74" s="310">
        <v>141</v>
      </c>
      <c r="BI74" s="310">
        <v>146</v>
      </c>
      <c r="BJ74" s="310">
        <v>121</v>
      </c>
      <c r="BK74" s="310">
        <v>142</v>
      </c>
      <c r="BL74" s="310"/>
      <c r="BM74" s="307" t="s">
        <v>1970</v>
      </c>
      <c r="BN74">
        <v>19360013</v>
      </c>
      <c r="BO74">
        <v>4190063</v>
      </c>
      <c r="BP74">
        <v>7880016</v>
      </c>
      <c r="BQ74">
        <v>3093854</v>
      </c>
      <c r="BR74">
        <v>2148419</v>
      </c>
      <c r="BS74">
        <v>2312658</v>
      </c>
      <c r="BT74">
        <v>1892670</v>
      </c>
      <c r="BU74">
        <v>2389212</v>
      </c>
      <c r="BV74">
        <v>726319</v>
      </c>
      <c r="BW74">
        <v>4552995</v>
      </c>
      <c r="BX74">
        <v>4481962</v>
      </c>
      <c r="BY74">
        <v>2529846</v>
      </c>
      <c r="BZ74">
        <v>733054</v>
      </c>
      <c r="CA74">
        <v>740199</v>
      </c>
      <c r="CB74" s="310">
        <v>59</v>
      </c>
      <c r="CC74" s="310">
        <v>78</v>
      </c>
      <c r="CD74" s="310">
        <v>72</v>
      </c>
      <c r="CE74" s="310">
        <v>86</v>
      </c>
      <c r="CF74" s="310">
        <v>93</v>
      </c>
      <c r="CG74" s="310">
        <v>82</v>
      </c>
      <c r="CH74" s="310">
        <v>95</v>
      </c>
      <c r="CI74" s="310">
        <v>86</v>
      </c>
      <c r="CJ74" s="310">
        <v>108</v>
      </c>
      <c r="CK74" s="310">
        <v>73</v>
      </c>
      <c r="CL74" s="310">
        <v>82</v>
      </c>
      <c r="CM74" s="310">
        <v>91</v>
      </c>
      <c r="CN74" s="310">
        <v>110</v>
      </c>
      <c r="CO74" s="310">
        <v>111</v>
      </c>
      <c r="CQ74" s="307" t="s">
        <v>1970</v>
      </c>
      <c r="CR74" s="300">
        <v>95877</v>
      </c>
      <c r="CS74" s="300">
        <v>312997</v>
      </c>
      <c r="CT74" s="300">
        <v>836480</v>
      </c>
      <c r="CU74" s="300">
        <v>857672</v>
      </c>
      <c r="CV74" s="300">
        <v>218602</v>
      </c>
      <c r="CW74" s="300">
        <v>1901618</v>
      </c>
      <c r="CX74" s="300">
        <v>55030</v>
      </c>
      <c r="CY74" s="300">
        <v>1994717</v>
      </c>
      <c r="CZ74" s="300">
        <v>353091</v>
      </c>
      <c r="DA74" s="300">
        <v>192458</v>
      </c>
      <c r="DB74" s="300">
        <v>648066</v>
      </c>
      <c r="DC74" s="300">
        <v>794616</v>
      </c>
      <c r="DD74" s="300">
        <v>1156661</v>
      </c>
      <c r="DE74" s="300">
        <v>793812</v>
      </c>
      <c r="DF74" s="310">
        <v>184</v>
      </c>
      <c r="DG74" s="310">
        <v>177</v>
      </c>
      <c r="DH74" s="310">
        <v>163</v>
      </c>
      <c r="DI74" s="310">
        <v>159</v>
      </c>
      <c r="DJ74" s="310">
        <v>181</v>
      </c>
      <c r="DK74" s="310">
        <v>145</v>
      </c>
      <c r="DL74" s="310">
        <v>193</v>
      </c>
      <c r="DM74" s="310">
        <v>150</v>
      </c>
      <c r="DN74" s="310">
        <v>168</v>
      </c>
      <c r="DO74" s="310">
        <v>175</v>
      </c>
      <c r="DP74" s="310">
        <v>162</v>
      </c>
      <c r="DQ74" s="310">
        <v>156</v>
      </c>
      <c r="DR74" s="310">
        <v>156</v>
      </c>
      <c r="DS74" s="310">
        <v>165</v>
      </c>
      <c r="DU74" s="307" t="s">
        <v>1970</v>
      </c>
      <c r="DV74" s="300">
        <v>23043054</v>
      </c>
      <c r="DW74" s="300">
        <v>13745195</v>
      </c>
      <c r="DX74" s="300">
        <v>21390213</v>
      </c>
      <c r="DY74" s="300">
        <v>8264210</v>
      </c>
      <c r="DZ74" s="300">
        <v>6687189</v>
      </c>
      <c r="EA74" s="300">
        <v>11562201</v>
      </c>
      <c r="EB74" s="300">
        <v>5448354</v>
      </c>
      <c r="EC74" s="300">
        <v>11103099</v>
      </c>
      <c r="ED74" s="300">
        <v>7078726</v>
      </c>
      <c r="EE74" s="300">
        <v>12820347</v>
      </c>
      <c r="EF74" s="300">
        <v>9610916</v>
      </c>
      <c r="EG74" s="300">
        <v>5863577</v>
      </c>
      <c r="EH74" s="300">
        <v>16474015</v>
      </c>
      <c r="EI74" s="300">
        <v>4756959</v>
      </c>
      <c r="EJ74" s="310">
        <v>123</v>
      </c>
      <c r="EK74" s="310">
        <v>139</v>
      </c>
      <c r="EL74" s="310">
        <v>132</v>
      </c>
      <c r="EM74" s="310">
        <v>148</v>
      </c>
      <c r="EN74" s="310">
        <v>153</v>
      </c>
      <c r="EO74" s="310">
        <v>138</v>
      </c>
      <c r="EP74" s="310">
        <v>156</v>
      </c>
      <c r="EQ74" s="310">
        <v>145</v>
      </c>
      <c r="ER74" s="310">
        <v>152</v>
      </c>
      <c r="ES74" s="310">
        <v>142</v>
      </c>
      <c r="ET74" s="310">
        <v>151</v>
      </c>
      <c r="EU74" s="310">
        <v>156</v>
      </c>
      <c r="EV74" s="310">
        <v>145</v>
      </c>
      <c r="EW74" s="310">
        <v>166</v>
      </c>
    </row>
    <row r="75" spans="1:153" x14ac:dyDescent="0.25">
      <c r="A75" s="285" t="s">
        <v>2233</v>
      </c>
      <c r="B75" s="285" t="s">
        <v>221</v>
      </c>
      <c r="C75" s="285" t="s">
        <v>1403</v>
      </c>
      <c r="E75" s="307" t="str">
        <f t="shared" si="1"/>
        <v>تشاد Chad</v>
      </c>
      <c r="F75" s="300">
        <v>24041616</v>
      </c>
      <c r="G75" s="300">
        <v>17669335</v>
      </c>
      <c r="H75" s="300">
        <v>19186170</v>
      </c>
      <c r="I75" s="300">
        <v>13311604</v>
      </c>
      <c r="J75" s="300">
        <v>16694301</v>
      </c>
      <c r="K75" s="300">
        <v>8455108</v>
      </c>
      <c r="L75" s="300">
        <v>7393223</v>
      </c>
      <c r="M75" s="300">
        <v>9023548</v>
      </c>
      <c r="N75" s="300">
        <v>13283342</v>
      </c>
      <c r="O75" s="300">
        <v>16183123</v>
      </c>
      <c r="P75" s="300">
        <v>11272379</v>
      </c>
      <c r="Q75" s="300">
        <v>4257391</v>
      </c>
      <c r="R75" s="300">
        <v>11774575</v>
      </c>
      <c r="S75" s="300">
        <v>22669364</v>
      </c>
      <c r="T75" s="310">
        <v>96</v>
      </c>
      <c r="U75" s="310">
        <v>102</v>
      </c>
      <c r="V75" s="310">
        <v>108</v>
      </c>
      <c r="W75" s="310">
        <v>116</v>
      </c>
      <c r="X75" s="310">
        <v>117</v>
      </c>
      <c r="Y75" s="310">
        <v>124</v>
      </c>
      <c r="Z75" s="310">
        <v>128</v>
      </c>
      <c r="AA75" s="310">
        <v>130</v>
      </c>
      <c r="AB75" s="310">
        <v>114</v>
      </c>
      <c r="AC75" s="310">
        <v>112</v>
      </c>
      <c r="AD75" s="310">
        <v>127</v>
      </c>
      <c r="AE75" s="310">
        <v>143</v>
      </c>
      <c r="AF75" s="310">
        <v>132</v>
      </c>
      <c r="AG75" s="310">
        <v>119</v>
      </c>
      <c r="AH75" s="310"/>
      <c r="AI75" s="307" t="s">
        <v>1989</v>
      </c>
      <c r="AJ75">
        <v>2558157</v>
      </c>
      <c r="AK75">
        <v>1575694</v>
      </c>
      <c r="AL75">
        <v>2773339</v>
      </c>
      <c r="AM75">
        <v>1297552</v>
      </c>
      <c r="AN75">
        <v>3528435</v>
      </c>
      <c r="AO75">
        <v>1545062</v>
      </c>
      <c r="AP75">
        <v>1448866</v>
      </c>
      <c r="AQ75">
        <v>1862458</v>
      </c>
      <c r="AR75">
        <v>4085765</v>
      </c>
      <c r="AS75">
        <v>5514419</v>
      </c>
      <c r="AT75">
        <v>7039348</v>
      </c>
      <c r="AU75">
        <v>1183211</v>
      </c>
      <c r="AV75">
        <v>9825433</v>
      </c>
      <c r="AW75">
        <v>18637014</v>
      </c>
      <c r="AX75" s="310">
        <v>134</v>
      </c>
      <c r="AY75" s="310">
        <v>144</v>
      </c>
      <c r="AZ75" s="310">
        <v>141</v>
      </c>
      <c r="BA75" s="310">
        <v>151</v>
      </c>
      <c r="BB75" s="310">
        <v>137</v>
      </c>
      <c r="BC75" s="310">
        <v>144</v>
      </c>
      <c r="BD75" s="310">
        <v>148</v>
      </c>
      <c r="BE75" s="310">
        <v>146</v>
      </c>
      <c r="BF75" s="310">
        <v>135</v>
      </c>
      <c r="BG75" s="310">
        <v>129</v>
      </c>
      <c r="BH75" s="310">
        <v>135</v>
      </c>
      <c r="BI75" s="310">
        <v>156</v>
      </c>
      <c r="BJ75" s="310">
        <v>129</v>
      </c>
      <c r="BK75" s="310">
        <v>117</v>
      </c>
      <c r="BL75" s="310"/>
      <c r="BM75" s="307" t="s">
        <v>1989</v>
      </c>
      <c r="BN75">
        <v>21483459</v>
      </c>
      <c r="BO75">
        <v>16093641</v>
      </c>
      <c r="BP75">
        <v>16412831</v>
      </c>
      <c r="BQ75">
        <v>12014052</v>
      </c>
      <c r="BR75">
        <v>13165866</v>
      </c>
      <c r="BS75">
        <v>6910046</v>
      </c>
      <c r="BT75">
        <v>5944357</v>
      </c>
      <c r="BU75">
        <v>7161090</v>
      </c>
      <c r="BV75">
        <v>9197577</v>
      </c>
      <c r="BW75">
        <v>10668704</v>
      </c>
      <c r="BX75">
        <v>4233031</v>
      </c>
      <c r="BY75">
        <v>3074180</v>
      </c>
      <c r="BZ75">
        <v>1949142</v>
      </c>
      <c r="CA75">
        <v>4032350</v>
      </c>
      <c r="CB75" s="310">
        <v>57</v>
      </c>
      <c r="CC75" s="310">
        <v>57</v>
      </c>
      <c r="CD75" s="310">
        <v>60</v>
      </c>
      <c r="CE75" s="310">
        <v>67</v>
      </c>
      <c r="CF75" s="310">
        <v>65</v>
      </c>
      <c r="CG75" s="310">
        <v>66</v>
      </c>
      <c r="CH75" s="310">
        <v>75</v>
      </c>
      <c r="CI75" s="310">
        <v>73</v>
      </c>
      <c r="CJ75" s="310">
        <v>64</v>
      </c>
      <c r="CK75" s="310">
        <v>59</v>
      </c>
      <c r="CL75" s="310">
        <v>83</v>
      </c>
      <c r="CM75" s="310">
        <v>88</v>
      </c>
      <c r="CN75" s="310">
        <v>98</v>
      </c>
      <c r="CO75" s="310">
        <v>87</v>
      </c>
      <c r="CQ75" s="307" t="s">
        <v>1989</v>
      </c>
      <c r="CR75" s="300">
        <v>15859</v>
      </c>
      <c r="CS75" s="300">
        <v>16421</v>
      </c>
      <c r="CT75" s="300">
        <v>162640</v>
      </c>
      <c r="CU75" s="300">
        <v>2666</v>
      </c>
      <c r="CV75" s="300">
        <v>34199</v>
      </c>
      <c r="CW75" s="300">
        <v>1886</v>
      </c>
      <c r="CX75" s="300">
        <v>128501</v>
      </c>
      <c r="CY75" s="300">
        <v>411128</v>
      </c>
      <c r="CZ75" s="300">
        <v>83745</v>
      </c>
      <c r="DA75" s="300">
        <v>1843310</v>
      </c>
      <c r="DB75" s="300">
        <v>55552681</v>
      </c>
      <c r="DC75" s="300">
        <v>35594</v>
      </c>
      <c r="DD75" s="300">
        <v>2119827</v>
      </c>
      <c r="DE75" s="300">
        <v>4028166</v>
      </c>
      <c r="DF75" s="310">
        <v>205</v>
      </c>
      <c r="DG75" s="310">
        <v>205</v>
      </c>
      <c r="DH75" s="310">
        <v>192</v>
      </c>
      <c r="DI75" s="310">
        <v>213</v>
      </c>
      <c r="DJ75" s="310">
        <v>202</v>
      </c>
      <c r="DK75" s="310">
        <v>215</v>
      </c>
      <c r="DL75" s="310">
        <v>180</v>
      </c>
      <c r="DM75" s="310">
        <v>171</v>
      </c>
      <c r="DN75" s="310">
        <v>193</v>
      </c>
      <c r="DO75" s="310">
        <v>142</v>
      </c>
      <c r="DP75" s="310">
        <v>103</v>
      </c>
      <c r="DQ75" s="310">
        <v>192</v>
      </c>
      <c r="DR75" s="310">
        <v>144</v>
      </c>
      <c r="DS75" s="310">
        <v>144</v>
      </c>
      <c r="DU75" s="307" t="s">
        <v>1989</v>
      </c>
      <c r="DV75" s="300">
        <v>24057475</v>
      </c>
      <c r="DW75" s="300">
        <v>17685756</v>
      </c>
      <c r="DX75" s="300">
        <v>19348810</v>
      </c>
      <c r="DY75" s="300">
        <v>13314270</v>
      </c>
      <c r="DZ75" s="300">
        <v>16728500</v>
      </c>
      <c r="EA75" s="300">
        <v>8456994</v>
      </c>
      <c r="EB75" s="300">
        <v>7521724</v>
      </c>
      <c r="EC75" s="300">
        <v>9434676</v>
      </c>
      <c r="ED75" s="300">
        <v>13367087</v>
      </c>
      <c r="EE75" s="300">
        <v>18026433</v>
      </c>
      <c r="EF75" s="300">
        <v>66825060</v>
      </c>
      <c r="EG75" s="300">
        <v>4292985</v>
      </c>
      <c r="EH75" s="300">
        <v>13894402</v>
      </c>
      <c r="EI75" s="300">
        <v>26697530</v>
      </c>
      <c r="EJ75" s="310">
        <v>122</v>
      </c>
      <c r="EK75" s="310">
        <v>129</v>
      </c>
      <c r="EL75" s="310">
        <v>134</v>
      </c>
      <c r="EM75" s="310">
        <v>140</v>
      </c>
      <c r="EN75" s="310">
        <v>134</v>
      </c>
      <c r="EO75" s="310">
        <v>152</v>
      </c>
      <c r="EP75" s="310">
        <v>148</v>
      </c>
      <c r="EQ75" s="310">
        <v>147</v>
      </c>
      <c r="ER75" s="310">
        <v>136</v>
      </c>
      <c r="ES75" s="310">
        <v>135</v>
      </c>
      <c r="ET75" s="310">
        <v>121</v>
      </c>
      <c r="EU75" s="310">
        <v>164</v>
      </c>
      <c r="EV75" s="310">
        <v>148</v>
      </c>
      <c r="EW75" s="310">
        <v>140</v>
      </c>
    </row>
    <row r="76" spans="1:153" x14ac:dyDescent="0.25">
      <c r="A76" s="285" t="s">
        <v>2234</v>
      </c>
      <c r="B76" s="285" t="s">
        <v>173</v>
      </c>
      <c r="C76" s="285" t="s">
        <v>1360</v>
      </c>
      <c r="E76" s="307" t="str">
        <f t="shared" si="1"/>
        <v>السنغال Senegal</v>
      </c>
      <c r="F76" s="300">
        <v>101974691</v>
      </c>
      <c r="G76" s="300">
        <v>103181983</v>
      </c>
      <c r="H76" s="300">
        <v>165633734</v>
      </c>
      <c r="I76" s="300">
        <v>154605450</v>
      </c>
      <c r="J76" s="300">
        <v>124847034</v>
      </c>
      <c r="K76" s="300">
        <v>99469081</v>
      </c>
      <c r="L76" s="300">
        <v>129470062</v>
      </c>
      <c r="M76" s="300">
        <v>125408590</v>
      </c>
      <c r="N76" s="300">
        <v>101877585</v>
      </c>
      <c r="O76" s="300">
        <v>98844706</v>
      </c>
      <c r="P76" s="300">
        <v>187972084</v>
      </c>
      <c r="Q76" s="300">
        <v>179307986</v>
      </c>
      <c r="R76" s="300">
        <v>127535000</v>
      </c>
      <c r="S76" s="300">
        <v>145804582</v>
      </c>
      <c r="T76" s="310">
        <v>74</v>
      </c>
      <c r="U76" s="310">
        <v>74</v>
      </c>
      <c r="V76" s="310">
        <v>69</v>
      </c>
      <c r="W76" s="310">
        <v>73</v>
      </c>
      <c r="X76" s="310">
        <v>73</v>
      </c>
      <c r="Y76" s="310">
        <v>80</v>
      </c>
      <c r="Z76" s="310">
        <v>77</v>
      </c>
      <c r="AA76" s="310">
        <v>79</v>
      </c>
      <c r="AB76" s="310">
        <v>80</v>
      </c>
      <c r="AC76" s="310">
        <v>77</v>
      </c>
      <c r="AD76" s="310">
        <v>78</v>
      </c>
      <c r="AE76" s="310">
        <v>79</v>
      </c>
      <c r="AF76" s="310">
        <v>81</v>
      </c>
      <c r="AG76" s="310">
        <v>82</v>
      </c>
      <c r="AH76" s="310"/>
      <c r="AI76" s="307" t="s">
        <v>1965</v>
      </c>
      <c r="AJ76">
        <v>84125441</v>
      </c>
      <c r="AK76">
        <v>76431437</v>
      </c>
      <c r="AL76">
        <v>140002725</v>
      </c>
      <c r="AM76">
        <v>133522991</v>
      </c>
      <c r="AN76">
        <v>110061446</v>
      </c>
      <c r="AO76">
        <v>83180156</v>
      </c>
      <c r="AP76">
        <v>112303233</v>
      </c>
      <c r="AQ76">
        <v>117971388</v>
      </c>
      <c r="AR76">
        <v>92736818</v>
      </c>
      <c r="AS76">
        <v>95330531</v>
      </c>
      <c r="AT76">
        <v>162063788</v>
      </c>
      <c r="AU76">
        <v>172964477</v>
      </c>
      <c r="AV76">
        <v>117830159</v>
      </c>
      <c r="AW76">
        <v>122212730</v>
      </c>
      <c r="AX76" s="310">
        <v>74</v>
      </c>
      <c r="AY76" s="310">
        <v>75</v>
      </c>
      <c r="AZ76" s="310">
        <v>71</v>
      </c>
      <c r="BA76" s="310">
        <v>74</v>
      </c>
      <c r="BB76" s="310">
        <v>75</v>
      </c>
      <c r="BC76" s="310">
        <v>82</v>
      </c>
      <c r="BD76" s="310">
        <v>79</v>
      </c>
      <c r="BE76" s="310">
        <v>77</v>
      </c>
      <c r="BF76" s="310">
        <v>80</v>
      </c>
      <c r="BG76" s="310">
        <v>75</v>
      </c>
      <c r="BH76" s="310">
        <v>78</v>
      </c>
      <c r="BI76" s="310">
        <v>77</v>
      </c>
      <c r="BJ76" s="310">
        <v>79</v>
      </c>
      <c r="BK76" s="310">
        <v>82</v>
      </c>
      <c r="BL76" s="310"/>
      <c r="BM76" s="307" t="s">
        <v>1965</v>
      </c>
      <c r="BN76">
        <v>17849250</v>
      </c>
      <c r="BO76">
        <v>26750546</v>
      </c>
      <c r="BP76">
        <v>25631009</v>
      </c>
      <c r="BQ76">
        <v>21082459</v>
      </c>
      <c r="BR76">
        <v>14785588</v>
      </c>
      <c r="BS76">
        <v>16288925</v>
      </c>
      <c r="BT76">
        <v>17166829</v>
      </c>
      <c r="BU76">
        <v>7437202</v>
      </c>
      <c r="BV76">
        <v>9140767</v>
      </c>
      <c r="BW76">
        <v>3514175</v>
      </c>
      <c r="BX76">
        <v>25908296</v>
      </c>
      <c r="BY76">
        <v>6343509</v>
      </c>
      <c r="BZ76">
        <v>9704841</v>
      </c>
      <c r="CA76">
        <v>23591852</v>
      </c>
      <c r="CB76" s="310">
        <v>60</v>
      </c>
      <c r="CC76" s="310">
        <v>52</v>
      </c>
      <c r="CD76" s="310">
        <v>54</v>
      </c>
      <c r="CE76" s="310">
        <v>55</v>
      </c>
      <c r="CF76" s="310">
        <v>62</v>
      </c>
      <c r="CG76" s="310">
        <v>50</v>
      </c>
      <c r="CH76" s="310">
        <v>53</v>
      </c>
      <c r="CI76" s="310">
        <v>70</v>
      </c>
      <c r="CJ76" s="310">
        <v>65</v>
      </c>
      <c r="CK76" s="310">
        <v>80</v>
      </c>
      <c r="CL76" s="310">
        <v>50</v>
      </c>
      <c r="CM76" s="310">
        <v>76</v>
      </c>
      <c r="CN76" s="310">
        <v>64</v>
      </c>
      <c r="CO76" s="310">
        <v>52</v>
      </c>
      <c r="CQ76" s="307" t="s">
        <v>1965</v>
      </c>
      <c r="CR76" s="300">
        <v>1176280</v>
      </c>
      <c r="CS76" s="300">
        <v>881352</v>
      </c>
      <c r="CT76" s="300">
        <v>1226679</v>
      </c>
      <c r="CU76" s="300">
        <v>444264</v>
      </c>
      <c r="CV76" s="300">
        <v>718330</v>
      </c>
      <c r="CW76" s="300">
        <v>540964</v>
      </c>
      <c r="CX76" s="300">
        <v>385590</v>
      </c>
      <c r="CY76" s="300">
        <v>533702</v>
      </c>
      <c r="CZ76" s="300">
        <v>517734</v>
      </c>
      <c r="DA76" s="300">
        <v>587877</v>
      </c>
      <c r="DB76" s="300">
        <v>1692130</v>
      </c>
      <c r="DC76" s="300">
        <v>2108432</v>
      </c>
      <c r="DD76" s="300">
        <v>2088606</v>
      </c>
      <c r="DE76" s="300">
        <v>2075902</v>
      </c>
      <c r="DF76" s="310">
        <v>146</v>
      </c>
      <c r="DG76" s="310">
        <v>161</v>
      </c>
      <c r="DH76" s="310">
        <v>155</v>
      </c>
      <c r="DI76" s="310">
        <v>175</v>
      </c>
      <c r="DJ76" s="310">
        <v>164</v>
      </c>
      <c r="DK76" s="310">
        <v>164</v>
      </c>
      <c r="DL76" s="310">
        <v>167</v>
      </c>
      <c r="DM76" s="310">
        <v>167</v>
      </c>
      <c r="DN76" s="310">
        <v>164</v>
      </c>
      <c r="DO76" s="310">
        <v>161</v>
      </c>
      <c r="DP76" s="310">
        <v>147</v>
      </c>
      <c r="DQ76" s="310">
        <v>145</v>
      </c>
      <c r="DR76" s="310">
        <v>145</v>
      </c>
      <c r="DS76" s="310">
        <v>152</v>
      </c>
      <c r="DU76" s="307" t="s">
        <v>1965</v>
      </c>
      <c r="DV76" s="300">
        <v>103150971</v>
      </c>
      <c r="DW76" s="300">
        <v>104063335</v>
      </c>
      <c r="DX76" s="300">
        <v>166860413</v>
      </c>
      <c r="DY76" s="300">
        <v>155049714</v>
      </c>
      <c r="DZ76" s="300">
        <v>125565364</v>
      </c>
      <c r="EA76" s="300">
        <v>100010045</v>
      </c>
      <c r="EB76" s="300">
        <v>129855652</v>
      </c>
      <c r="EC76" s="300">
        <v>125942292</v>
      </c>
      <c r="ED76" s="300">
        <v>102395319</v>
      </c>
      <c r="EE76" s="300">
        <v>99432583</v>
      </c>
      <c r="EF76" s="300">
        <v>189664214</v>
      </c>
      <c r="EG76" s="300">
        <v>181416418</v>
      </c>
      <c r="EH76" s="300">
        <v>129623606</v>
      </c>
      <c r="EI76" s="300">
        <v>147880484</v>
      </c>
      <c r="EJ76" s="310">
        <v>100</v>
      </c>
      <c r="EK76" s="310">
        <v>98</v>
      </c>
      <c r="EL76" s="310">
        <v>95</v>
      </c>
      <c r="EM76" s="310">
        <v>94</v>
      </c>
      <c r="EN76" s="310">
        <v>97</v>
      </c>
      <c r="EO76" s="310">
        <v>101</v>
      </c>
      <c r="EP76" s="310">
        <v>101</v>
      </c>
      <c r="EQ76" s="310">
        <v>98</v>
      </c>
      <c r="ER76" s="310">
        <v>102</v>
      </c>
      <c r="ES76" s="310">
        <v>108</v>
      </c>
      <c r="ET76" s="310">
        <v>101</v>
      </c>
      <c r="EU76" s="310">
        <v>106</v>
      </c>
      <c r="EV76" s="310">
        <v>106</v>
      </c>
      <c r="EW76" s="310">
        <v>111</v>
      </c>
    </row>
    <row r="77" spans="1:153" x14ac:dyDescent="0.25">
      <c r="A77" s="285" t="s">
        <v>2235</v>
      </c>
      <c r="B77" s="285" t="s">
        <v>93</v>
      </c>
      <c r="C77" s="285" t="s">
        <v>1401</v>
      </c>
      <c r="E77" s="307" t="str">
        <f t="shared" si="1"/>
        <v>جامبيا Gambia</v>
      </c>
      <c r="F77" s="300">
        <v>9714869</v>
      </c>
      <c r="G77" s="300">
        <v>14507455</v>
      </c>
      <c r="H77" s="300">
        <v>22681786</v>
      </c>
      <c r="I77" s="300">
        <v>22262745</v>
      </c>
      <c r="J77" s="300">
        <v>13717587</v>
      </c>
      <c r="K77" s="300">
        <v>11456936</v>
      </c>
      <c r="L77" s="300">
        <v>16947788</v>
      </c>
      <c r="M77" s="300">
        <v>12856664</v>
      </c>
      <c r="N77" s="300">
        <v>16359097</v>
      </c>
      <c r="O77" s="300">
        <v>12821655</v>
      </c>
      <c r="P77" s="300">
        <v>21754821</v>
      </c>
      <c r="Q77" s="300">
        <v>21186645</v>
      </c>
      <c r="R77" s="300">
        <v>30982156</v>
      </c>
      <c r="S77" s="300">
        <v>23234332</v>
      </c>
      <c r="T77" s="310">
        <v>115</v>
      </c>
      <c r="U77" s="310">
        <v>106</v>
      </c>
      <c r="V77" s="310">
        <v>101</v>
      </c>
      <c r="W77" s="310">
        <v>107</v>
      </c>
      <c r="X77" s="310">
        <v>120</v>
      </c>
      <c r="Y77" s="310">
        <v>114</v>
      </c>
      <c r="Z77" s="310">
        <v>116</v>
      </c>
      <c r="AA77" s="310">
        <v>123</v>
      </c>
      <c r="AB77" s="310">
        <v>112</v>
      </c>
      <c r="AC77" s="310">
        <v>117</v>
      </c>
      <c r="AD77" s="310">
        <v>120</v>
      </c>
      <c r="AE77" s="310">
        <v>119</v>
      </c>
      <c r="AF77" s="310">
        <v>110</v>
      </c>
      <c r="AG77" s="310">
        <v>117</v>
      </c>
      <c r="AH77" s="310"/>
      <c r="AI77" s="307" t="s">
        <v>1993</v>
      </c>
      <c r="AJ77">
        <v>8136679</v>
      </c>
      <c r="AK77">
        <v>13218895</v>
      </c>
      <c r="AL77">
        <v>20727644</v>
      </c>
      <c r="AM77">
        <v>20807388</v>
      </c>
      <c r="AN77">
        <v>12548412</v>
      </c>
      <c r="AO77">
        <v>9974790</v>
      </c>
      <c r="AP77">
        <v>14650805</v>
      </c>
      <c r="AQ77">
        <v>11342270</v>
      </c>
      <c r="AR77">
        <v>14964486</v>
      </c>
      <c r="AS77">
        <v>9807536</v>
      </c>
      <c r="AT77">
        <v>20542519</v>
      </c>
      <c r="AU77">
        <v>17652291</v>
      </c>
      <c r="AV77">
        <v>29334736</v>
      </c>
      <c r="AW77">
        <v>22594341</v>
      </c>
      <c r="AX77" s="310">
        <v>110</v>
      </c>
      <c r="AY77" s="310">
        <v>103</v>
      </c>
      <c r="AZ77" s="310">
        <v>99</v>
      </c>
      <c r="BA77" s="310">
        <v>105</v>
      </c>
      <c r="BB77" s="310">
        <v>114</v>
      </c>
      <c r="BC77" s="310">
        <v>114</v>
      </c>
      <c r="BD77" s="310">
        <v>115</v>
      </c>
      <c r="BE77" s="310">
        <v>121</v>
      </c>
      <c r="BF77" s="310">
        <v>112</v>
      </c>
      <c r="BG77" s="310">
        <v>120</v>
      </c>
      <c r="BH77" s="310">
        <v>116</v>
      </c>
      <c r="BI77" s="310">
        <v>117</v>
      </c>
      <c r="BJ77" s="310">
        <v>106</v>
      </c>
      <c r="BK77" s="310">
        <v>113</v>
      </c>
      <c r="BL77" s="310"/>
      <c r="BM77" s="307" t="s">
        <v>1993</v>
      </c>
      <c r="BN77">
        <v>1578190</v>
      </c>
      <c r="BO77">
        <v>1288560</v>
      </c>
      <c r="BP77">
        <v>1954142</v>
      </c>
      <c r="BQ77">
        <v>1455357</v>
      </c>
      <c r="BR77">
        <v>1169175</v>
      </c>
      <c r="BS77">
        <v>1482146</v>
      </c>
      <c r="BT77">
        <v>2296983</v>
      </c>
      <c r="BU77">
        <v>1514394</v>
      </c>
      <c r="BV77">
        <v>1394611</v>
      </c>
      <c r="BW77">
        <v>3014119</v>
      </c>
      <c r="BX77">
        <v>1212302</v>
      </c>
      <c r="BY77">
        <v>3534354</v>
      </c>
      <c r="BZ77">
        <v>1647420</v>
      </c>
      <c r="CA77">
        <v>639991</v>
      </c>
      <c r="CB77" s="310">
        <v>93</v>
      </c>
      <c r="CC77" s="310">
        <v>97</v>
      </c>
      <c r="CD77" s="310">
        <v>88</v>
      </c>
      <c r="CE77" s="310">
        <v>99</v>
      </c>
      <c r="CF77" s="310">
        <v>101</v>
      </c>
      <c r="CG77" s="310">
        <v>92</v>
      </c>
      <c r="CH77" s="310">
        <v>90</v>
      </c>
      <c r="CI77" s="310">
        <v>99</v>
      </c>
      <c r="CJ77" s="310">
        <v>99</v>
      </c>
      <c r="CK77" s="310">
        <v>82</v>
      </c>
      <c r="CL77" s="310">
        <v>96</v>
      </c>
      <c r="CM77" s="310">
        <v>87</v>
      </c>
      <c r="CN77" s="310">
        <v>102</v>
      </c>
      <c r="CO77" s="310">
        <v>114</v>
      </c>
      <c r="CQ77" s="307" t="s">
        <v>1993</v>
      </c>
      <c r="CR77" s="300">
        <v>3421</v>
      </c>
      <c r="CS77" s="300">
        <v>11669</v>
      </c>
      <c r="CT77" s="300">
        <v>1639138</v>
      </c>
      <c r="CU77" s="300"/>
      <c r="CV77" s="300">
        <v>4129</v>
      </c>
      <c r="CW77" s="300">
        <v>53260</v>
      </c>
      <c r="CX77" s="300">
        <v>1179</v>
      </c>
      <c r="CY77" s="300">
        <v>1275881</v>
      </c>
      <c r="CZ77" s="300">
        <v>1269585</v>
      </c>
      <c r="DA77" s="300">
        <v>815382</v>
      </c>
      <c r="DB77" s="300">
        <v>60209</v>
      </c>
      <c r="DC77" s="300">
        <v>507385</v>
      </c>
      <c r="DD77" s="300">
        <v>54263</v>
      </c>
      <c r="DE77" s="300">
        <v>17382059</v>
      </c>
      <c r="DF77" s="310">
        <v>210</v>
      </c>
      <c r="DG77" s="310">
        <v>210</v>
      </c>
      <c r="DH77" s="310">
        <v>149</v>
      </c>
      <c r="DI77" s="310" t="s">
        <v>11</v>
      </c>
      <c r="DJ77" s="310">
        <v>213</v>
      </c>
      <c r="DK77" s="310">
        <v>191</v>
      </c>
      <c r="DL77" s="310">
        <v>213</v>
      </c>
      <c r="DM77" s="310">
        <v>155</v>
      </c>
      <c r="DN77" s="310">
        <v>154</v>
      </c>
      <c r="DO77" s="310">
        <v>155</v>
      </c>
      <c r="DP77" s="310">
        <v>186</v>
      </c>
      <c r="DQ77" s="310">
        <v>160</v>
      </c>
      <c r="DR77" s="310">
        <v>200</v>
      </c>
      <c r="DS77" s="310">
        <v>123</v>
      </c>
      <c r="DU77" s="307" t="s">
        <v>1993</v>
      </c>
      <c r="DV77" s="300">
        <v>9718290</v>
      </c>
      <c r="DW77" s="300">
        <v>14519124</v>
      </c>
      <c r="DX77" s="300">
        <v>24320924</v>
      </c>
      <c r="DY77" s="300">
        <v>22262745</v>
      </c>
      <c r="DZ77" s="300">
        <v>13721716</v>
      </c>
      <c r="EA77" s="300">
        <v>11510196</v>
      </c>
      <c r="EB77" s="300">
        <v>16948967</v>
      </c>
      <c r="EC77" s="300">
        <v>14132545</v>
      </c>
      <c r="ED77" s="300">
        <v>17628682</v>
      </c>
      <c r="EE77" s="300">
        <v>13637037</v>
      </c>
      <c r="EF77" s="300">
        <v>21815030</v>
      </c>
      <c r="EG77" s="300">
        <v>21694030</v>
      </c>
      <c r="EH77" s="300">
        <v>31036419</v>
      </c>
      <c r="EI77" s="300">
        <v>40616391</v>
      </c>
      <c r="EJ77" s="310">
        <v>138</v>
      </c>
      <c r="EK77" s="310">
        <v>133</v>
      </c>
      <c r="EL77" s="310">
        <v>128</v>
      </c>
      <c r="EM77" s="310">
        <v>130</v>
      </c>
      <c r="EN77" s="310">
        <v>137</v>
      </c>
      <c r="EO77" s="310">
        <v>139</v>
      </c>
      <c r="EP77" s="310">
        <v>131</v>
      </c>
      <c r="EQ77" s="310">
        <v>140</v>
      </c>
      <c r="ER77" s="310">
        <v>134</v>
      </c>
      <c r="ES77" s="310">
        <v>141</v>
      </c>
      <c r="ET77" s="310">
        <v>142</v>
      </c>
      <c r="EU77" s="310">
        <v>138</v>
      </c>
      <c r="EV77" s="310">
        <v>133</v>
      </c>
      <c r="EW77" s="310">
        <v>130</v>
      </c>
    </row>
    <row r="78" spans="1:153" x14ac:dyDescent="0.25">
      <c r="A78" s="285" t="s">
        <v>2236</v>
      </c>
      <c r="B78" s="285" t="s">
        <v>81</v>
      </c>
      <c r="C78" s="285" t="s">
        <v>1354</v>
      </c>
      <c r="E78" s="307" t="str">
        <f t="shared" si="1"/>
        <v>غينيا Guinea</v>
      </c>
      <c r="F78" s="300">
        <v>51378151</v>
      </c>
      <c r="G78" s="300">
        <v>61306473</v>
      </c>
      <c r="H78" s="300">
        <v>137355810</v>
      </c>
      <c r="I78" s="300">
        <v>175818622</v>
      </c>
      <c r="J78" s="300">
        <v>115532301</v>
      </c>
      <c r="K78" s="300">
        <v>151566432</v>
      </c>
      <c r="L78" s="300">
        <v>137354525</v>
      </c>
      <c r="M78" s="300">
        <v>99187102</v>
      </c>
      <c r="N78" s="300">
        <v>118334267</v>
      </c>
      <c r="O78" s="300">
        <v>102271428</v>
      </c>
      <c r="P78" s="300">
        <v>152525819</v>
      </c>
      <c r="Q78" s="300">
        <v>169507470</v>
      </c>
      <c r="R78" s="300">
        <v>197824407</v>
      </c>
      <c r="S78" s="300">
        <v>248987916</v>
      </c>
      <c r="T78" s="310">
        <v>86</v>
      </c>
      <c r="U78" s="310">
        <v>83</v>
      </c>
      <c r="V78" s="310">
        <v>75</v>
      </c>
      <c r="W78" s="310">
        <v>70</v>
      </c>
      <c r="X78" s="310">
        <v>75</v>
      </c>
      <c r="Y78" s="310">
        <v>71</v>
      </c>
      <c r="Z78" s="310">
        <v>74</v>
      </c>
      <c r="AA78" s="310">
        <v>83</v>
      </c>
      <c r="AB78" s="310">
        <v>78</v>
      </c>
      <c r="AC78" s="310">
        <v>74</v>
      </c>
      <c r="AD78" s="310">
        <v>81</v>
      </c>
      <c r="AE78" s="310">
        <v>81</v>
      </c>
      <c r="AF78" s="310">
        <v>73</v>
      </c>
      <c r="AG78" s="310">
        <v>74</v>
      </c>
      <c r="AH78" s="310"/>
      <c r="AI78" s="307" t="s">
        <v>2022</v>
      </c>
      <c r="AJ78">
        <v>34985472</v>
      </c>
      <c r="AK78">
        <v>46864570</v>
      </c>
      <c r="AL78">
        <v>112540211</v>
      </c>
      <c r="AM78">
        <v>155797332</v>
      </c>
      <c r="AN78">
        <v>103755137</v>
      </c>
      <c r="AO78">
        <v>142650234</v>
      </c>
      <c r="AP78">
        <v>129281134</v>
      </c>
      <c r="AQ78">
        <v>91947214</v>
      </c>
      <c r="AR78">
        <v>109336787</v>
      </c>
      <c r="AS78">
        <v>98233720</v>
      </c>
      <c r="AT78">
        <v>148600381</v>
      </c>
      <c r="AU78">
        <v>161980583</v>
      </c>
      <c r="AV78">
        <v>193534102</v>
      </c>
      <c r="AW78">
        <v>230073699</v>
      </c>
      <c r="AX78" s="310">
        <v>87</v>
      </c>
      <c r="AY78" s="310">
        <v>83</v>
      </c>
      <c r="AZ78" s="310">
        <v>75</v>
      </c>
      <c r="BA78" s="310">
        <v>70</v>
      </c>
      <c r="BB78" s="310">
        <v>76</v>
      </c>
      <c r="BC78" s="310">
        <v>70</v>
      </c>
      <c r="BD78" s="310">
        <v>76</v>
      </c>
      <c r="BE78" s="310">
        <v>82</v>
      </c>
      <c r="BF78" s="310">
        <v>77</v>
      </c>
      <c r="BG78" s="310">
        <v>73</v>
      </c>
      <c r="BH78" s="310">
        <v>80</v>
      </c>
      <c r="BI78" s="310">
        <v>79</v>
      </c>
      <c r="BJ78" s="310">
        <v>72</v>
      </c>
      <c r="BK78" s="310">
        <v>74</v>
      </c>
      <c r="BL78" s="310"/>
      <c r="BM78" s="307" t="s">
        <v>2022</v>
      </c>
      <c r="BN78">
        <v>16392679</v>
      </c>
      <c r="BO78">
        <v>14441903</v>
      </c>
      <c r="BP78">
        <v>24815599</v>
      </c>
      <c r="BQ78">
        <v>20021290</v>
      </c>
      <c r="BR78">
        <v>11777164</v>
      </c>
      <c r="BS78">
        <v>8916198</v>
      </c>
      <c r="BT78">
        <v>8073391</v>
      </c>
      <c r="BU78">
        <v>7239888</v>
      </c>
      <c r="BV78">
        <v>8997480</v>
      </c>
      <c r="BW78">
        <v>4037708</v>
      </c>
      <c r="BX78">
        <v>3925438</v>
      </c>
      <c r="BY78">
        <v>7526887</v>
      </c>
      <c r="BZ78">
        <v>4290305</v>
      </c>
      <c r="CA78">
        <v>18914217</v>
      </c>
      <c r="CB78" s="310">
        <v>61</v>
      </c>
      <c r="CC78" s="310">
        <v>58</v>
      </c>
      <c r="CD78" s="310">
        <v>55</v>
      </c>
      <c r="CE78" s="310">
        <v>57</v>
      </c>
      <c r="CF78" s="310">
        <v>68</v>
      </c>
      <c r="CG78" s="310">
        <v>62</v>
      </c>
      <c r="CH78" s="310">
        <v>70</v>
      </c>
      <c r="CI78" s="310">
        <v>72</v>
      </c>
      <c r="CJ78" s="310">
        <v>66</v>
      </c>
      <c r="CK78" s="310">
        <v>76</v>
      </c>
      <c r="CL78" s="310">
        <v>85</v>
      </c>
      <c r="CM78" s="310">
        <v>72</v>
      </c>
      <c r="CN78" s="310">
        <v>83</v>
      </c>
      <c r="CO78" s="310">
        <v>58</v>
      </c>
      <c r="CQ78" s="307" t="s">
        <v>2022</v>
      </c>
      <c r="CR78" s="300">
        <v>112365</v>
      </c>
      <c r="CS78" s="300">
        <v>1367951</v>
      </c>
      <c r="CT78" s="300">
        <v>310010</v>
      </c>
      <c r="CU78" s="300">
        <v>305143</v>
      </c>
      <c r="CV78" s="300">
        <v>26274</v>
      </c>
      <c r="CW78" s="300">
        <v>52706</v>
      </c>
      <c r="CX78" s="300">
        <v>3190</v>
      </c>
      <c r="CY78" s="300">
        <v>68422</v>
      </c>
      <c r="CZ78" s="300">
        <v>1308513</v>
      </c>
      <c r="DA78" s="300">
        <v>332323</v>
      </c>
      <c r="DB78" s="300">
        <v>509911</v>
      </c>
      <c r="DC78" s="300">
        <v>3437206</v>
      </c>
      <c r="DD78" s="300">
        <v>3740647</v>
      </c>
      <c r="DE78" s="300">
        <v>401506</v>
      </c>
      <c r="DF78" s="310">
        <v>180</v>
      </c>
      <c r="DG78" s="310">
        <v>149</v>
      </c>
      <c r="DH78" s="310">
        <v>180</v>
      </c>
      <c r="DI78" s="310">
        <v>183</v>
      </c>
      <c r="DJ78" s="310">
        <v>204</v>
      </c>
      <c r="DK78" s="310">
        <v>193</v>
      </c>
      <c r="DL78" s="310">
        <v>211</v>
      </c>
      <c r="DM78" s="310">
        <v>197</v>
      </c>
      <c r="DN78" s="310">
        <v>152</v>
      </c>
      <c r="DO78" s="310">
        <v>166</v>
      </c>
      <c r="DP78" s="310">
        <v>163</v>
      </c>
      <c r="DQ78" s="310">
        <v>138</v>
      </c>
      <c r="DR78" s="310">
        <v>137</v>
      </c>
      <c r="DS78" s="310">
        <v>179</v>
      </c>
      <c r="DU78" s="307" t="s">
        <v>2022</v>
      </c>
      <c r="DV78" s="300">
        <v>51490516</v>
      </c>
      <c r="DW78" s="300">
        <v>62674424</v>
      </c>
      <c r="DX78" s="300">
        <v>137665820</v>
      </c>
      <c r="DY78" s="300">
        <v>176123765</v>
      </c>
      <c r="DZ78" s="300">
        <v>115558575</v>
      </c>
      <c r="EA78" s="300">
        <v>151619138</v>
      </c>
      <c r="EB78" s="300">
        <v>137357715</v>
      </c>
      <c r="EC78" s="300">
        <v>99255524</v>
      </c>
      <c r="ED78" s="300">
        <v>119642780</v>
      </c>
      <c r="EE78" s="300">
        <v>102603751</v>
      </c>
      <c r="EF78" s="300">
        <v>153035730</v>
      </c>
      <c r="EG78" s="300">
        <v>172944676</v>
      </c>
      <c r="EH78" s="300">
        <v>201565054</v>
      </c>
      <c r="EI78" s="300">
        <v>249389422</v>
      </c>
      <c r="EJ78" s="310">
        <v>114</v>
      </c>
      <c r="EK78" s="310">
        <v>108</v>
      </c>
      <c r="EL78" s="310">
        <v>99</v>
      </c>
      <c r="EM78" s="310">
        <v>93</v>
      </c>
      <c r="EN78" s="310">
        <v>99</v>
      </c>
      <c r="EO78" s="310">
        <v>97</v>
      </c>
      <c r="EP78" s="310">
        <v>100</v>
      </c>
      <c r="EQ78" s="310">
        <v>105</v>
      </c>
      <c r="ER78" s="310">
        <v>100</v>
      </c>
      <c r="ES78" s="310">
        <v>104</v>
      </c>
      <c r="ET78" s="310">
        <v>104</v>
      </c>
      <c r="EU78" s="310">
        <v>107</v>
      </c>
      <c r="EV78" s="310">
        <v>100</v>
      </c>
      <c r="EW78" s="310">
        <v>104</v>
      </c>
    </row>
    <row r="79" spans="1:153" x14ac:dyDescent="0.25">
      <c r="A79" s="285" t="s">
        <v>2237</v>
      </c>
      <c r="B79" s="285" t="s">
        <v>252</v>
      </c>
      <c r="C79" s="285" t="s">
        <v>1413</v>
      </c>
      <c r="E79" s="307" t="str">
        <f t="shared" si="1"/>
        <v>سيراليون Sierra Leone</v>
      </c>
      <c r="F79" s="300">
        <v>17896589</v>
      </c>
      <c r="G79" s="300">
        <v>25789900</v>
      </c>
      <c r="H79" s="300">
        <v>25454111</v>
      </c>
      <c r="I79" s="300">
        <v>25898129</v>
      </c>
      <c r="J79" s="300">
        <v>17250348</v>
      </c>
      <c r="K79" s="300">
        <v>21264458</v>
      </c>
      <c r="L79" s="300">
        <v>22353260</v>
      </c>
      <c r="M79" s="300">
        <v>27749663</v>
      </c>
      <c r="N79" s="300">
        <v>21478279</v>
      </c>
      <c r="O79" s="300">
        <v>19775508</v>
      </c>
      <c r="P79" s="300">
        <v>33198429</v>
      </c>
      <c r="Q79" s="300">
        <v>40885328</v>
      </c>
      <c r="R79" s="300">
        <v>21452058</v>
      </c>
      <c r="S79" s="300">
        <v>15518116</v>
      </c>
      <c r="T79" s="310">
        <v>103</v>
      </c>
      <c r="U79" s="310">
        <v>96</v>
      </c>
      <c r="V79" s="310">
        <v>98</v>
      </c>
      <c r="W79" s="310">
        <v>104</v>
      </c>
      <c r="X79" s="310">
        <v>116</v>
      </c>
      <c r="Y79" s="310">
        <v>102</v>
      </c>
      <c r="Z79" s="310">
        <v>108</v>
      </c>
      <c r="AA79" s="310">
        <v>106</v>
      </c>
      <c r="AB79" s="310">
        <v>104</v>
      </c>
      <c r="AC79" s="310">
        <v>109</v>
      </c>
      <c r="AD79" s="310">
        <v>106</v>
      </c>
      <c r="AE79" s="310">
        <v>107</v>
      </c>
      <c r="AF79" s="310">
        <v>117</v>
      </c>
      <c r="AG79" s="310">
        <v>126</v>
      </c>
      <c r="AH79" s="310"/>
      <c r="AI79" s="307" t="s">
        <v>2016</v>
      </c>
      <c r="AJ79">
        <v>16791549</v>
      </c>
      <c r="AK79">
        <v>23637410</v>
      </c>
      <c r="AL79">
        <v>24675436</v>
      </c>
      <c r="AM79">
        <v>24242097</v>
      </c>
      <c r="AN79">
        <v>15372144</v>
      </c>
      <c r="AO79">
        <v>19677611</v>
      </c>
      <c r="AP79">
        <v>21540162</v>
      </c>
      <c r="AQ79">
        <v>26881672</v>
      </c>
      <c r="AR79">
        <v>18826900</v>
      </c>
      <c r="AS79">
        <v>19480579</v>
      </c>
      <c r="AT79">
        <v>32826118</v>
      </c>
      <c r="AU79">
        <v>38287079</v>
      </c>
      <c r="AV79">
        <v>21153752</v>
      </c>
      <c r="AW79">
        <v>15381831</v>
      </c>
      <c r="AX79" s="310">
        <v>97</v>
      </c>
      <c r="AY79" s="310">
        <v>92</v>
      </c>
      <c r="AZ79" s="310">
        <v>94</v>
      </c>
      <c r="BA79" s="310">
        <v>102</v>
      </c>
      <c r="BB79" s="310">
        <v>111</v>
      </c>
      <c r="BC79" s="310">
        <v>97</v>
      </c>
      <c r="BD79" s="310">
        <v>105</v>
      </c>
      <c r="BE79" s="310">
        <v>102</v>
      </c>
      <c r="BF79" s="310">
        <v>103</v>
      </c>
      <c r="BG79" s="310">
        <v>102</v>
      </c>
      <c r="BH79" s="310">
        <v>106</v>
      </c>
      <c r="BI79" s="310">
        <v>105</v>
      </c>
      <c r="BJ79" s="310">
        <v>112</v>
      </c>
      <c r="BK79" s="310">
        <v>122</v>
      </c>
      <c r="BL79" s="310"/>
      <c r="BM79" s="307" t="s">
        <v>2016</v>
      </c>
      <c r="BN79">
        <v>1105040</v>
      </c>
      <c r="BO79">
        <v>2152490</v>
      </c>
      <c r="BP79">
        <v>778675</v>
      </c>
      <c r="BQ79">
        <v>1656032</v>
      </c>
      <c r="BR79">
        <v>1878204</v>
      </c>
      <c r="BS79">
        <v>1586847</v>
      </c>
      <c r="BT79">
        <v>813098</v>
      </c>
      <c r="BU79">
        <v>867991</v>
      </c>
      <c r="BV79">
        <v>2651379</v>
      </c>
      <c r="BW79">
        <v>294929</v>
      </c>
      <c r="BX79">
        <v>372311</v>
      </c>
      <c r="BY79">
        <v>2598249</v>
      </c>
      <c r="BZ79">
        <v>298306</v>
      </c>
      <c r="CA79">
        <v>136285</v>
      </c>
      <c r="CB79" s="310">
        <v>102</v>
      </c>
      <c r="CC79" s="310">
        <v>88</v>
      </c>
      <c r="CD79" s="310">
        <v>100</v>
      </c>
      <c r="CE79" s="310">
        <v>96</v>
      </c>
      <c r="CF79" s="310">
        <v>97</v>
      </c>
      <c r="CG79" s="310">
        <v>90</v>
      </c>
      <c r="CH79" s="310">
        <v>109</v>
      </c>
      <c r="CI79" s="310">
        <v>109</v>
      </c>
      <c r="CJ79" s="310">
        <v>87</v>
      </c>
      <c r="CK79" s="310">
        <v>116</v>
      </c>
      <c r="CL79" s="310">
        <v>115</v>
      </c>
      <c r="CM79" s="310">
        <v>90</v>
      </c>
      <c r="CN79" s="310">
        <v>123</v>
      </c>
      <c r="CO79" s="310">
        <v>134</v>
      </c>
      <c r="CQ79" s="307" t="s">
        <v>2016</v>
      </c>
      <c r="CR79" s="300">
        <v>28123</v>
      </c>
      <c r="CS79" s="300">
        <v>159247</v>
      </c>
      <c r="CT79" s="300">
        <v>42923178</v>
      </c>
      <c r="CU79" s="300">
        <v>175376585</v>
      </c>
      <c r="CV79" s="300">
        <v>40313847</v>
      </c>
      <c r="CW79" s="300">
        <v>40344292</v>
      </c>
      <c r="CX79" s="300">
        <v>533898</v>
      </c>
      <c r="CY79" s="300">
        <v>1258737</v>
      </c>
      <c r="CZ79" s="300">
        <v>1718131</v>
      </c>
      <c r="DA79" s="300">
        <v>772362</v>
      </c>
      <c r="DB79" s="300">
        <v>2305952</v>
      </c>
      <c r="DC79" s="300">
        <v>1971618</v>
      </c>
      <c r="DD79" s="300">
        <v>1871827</v>
      </c>
      <c r="DE79" s="300">
        <v>11591443</v>
      </c>
      <c r="DF79" s="310">
        <v>198</v>
      </c>
      <c r="DG79" s="310">
        <v>184</v>
      </c>
      <c r="DH79" s="310">
        <v>97</v>
      </c>
      <c r="DI79" s="310">
        <v>75</v>
      </c>
      <c r="DJ79" s="310">
        <v>93</v>
      </c>
      <c r="DK79" s="310">
        <v>90</v>
      </c>
      <c r="DL79" s="310">
        <v>162</v>
      </c>
      <c r="DM79" s="310">
        <v>156</v>
      </c>
      <c r="DN79" s="310">
        <v>147</v>
      </c>
      <c r="DO79" s="310">
        <v>157</v>
      </c>
      <c r="DP79" s="310">
        <v>145</v>
      </c>
      <c r="DQ79" s="310">
        <v>147</v>
      </c>
      <c r="DR79" s="310">
        <v>148</v>
      </c>
      <c r="DS79" s="310">
        <v>127</v>
      </c>
      <c r="DU79" s="307" t="s">
        <v>2016</v>
      </c>
      <c r="DV79" s="300">
        <v>17924712</v>
      </c>
      <c r="DW79" s="300">
        <v>25949147</v>
      </c>
      <c r="DX79" s="300">
        <v>68377289</v>
      </c>
      <c r="DY79" s="300">
        <v>201274714</v>
      </c>
      <c r="DZ79" s="300">
        <v>57564195</v>
      </c>
      <c r="EA79" s="300">
        <v>61608750</v>
      </c>
      <c r="EB79" s="300">
        <v>22887158</v>
      </c>
      <c r="EC79" s="300">
        <v>29008400</v>
      </c>
      <c r="ED79" s="300">
        <v>23196410</v>
      </c>
      <c r="EE79" s="300">
        <v>20547870</v>
      </c>
      <c r="EF79" s="300">
        <v>35504381</v>
      </c>
      <c r="EG79" s="300">
        <v>42856946</v>
      </c>
      <c r="EH79" s="300">
        <v>23323885</v>
      </c>
      <c r="EI79" s="300">
        <v>27109559</v>
      </c>
      <c r="EJ79" s="310">
        <v>128</v>
      </c>
      <c r="EK79" s="310">
        <v>123</v>
      </c>
      <c r="EL79" s="310">
        <v>110</v>
      </c>
      <c r="EM79" s="310">
        <v>91</v>
      </c>
      <c r="EN79" s="310">
        <v>113</v>
      </c>
      <c r="EO79" s="310">
        <v>108</v>
      </c>
      <c r="EP79" s="310">
        <v>125</v>
      </c>
      <c r="EQ79" s="310">
        <v>130</v>
      </c>
      <c r="ER79" s="310">
        <v>123</v>
      </c>
      <c r="ES79" s="310">
        <v>134</v>
      </c>
      <c r="ET79" s="310">
        <v>132</v>
      </c>
      <c r="EU79" s="310">
        <v>129</v>
      </c>
      <c r="EV79" s="310">
        <v>139</v>
      </c>
      <c r="EW79" s="310">
        <v>139</v>
      </c>
    </row>
    <row r="80" spans="1:153" x14ac:dyDescent="0.25">
      <c r="A80" s="285" t="s">
        <v>2238</v>
      </c>
      <c r="B80" s="285" t="s">
        <v>80</v>
      </c>
      <c r="C80" s="285" t="s">
        <v>1371</v>
      </c>
      <c r="E80" s="307" t="str">
        <f t="shared" si="1"/>
        <v>ليبيريا Liberia</v>
      </c>
      <c r="F80" s="300">
        <v>13317600</v>
      </c>
      <c r="G80" s="300">
        <v>21031601</v>
      </c>
      <c r="H80" s="300">
        <v>27517082</v>
      </c>
      <c r="I80" s="300">
        <v>24290408</v>
      </c>
      <c r="J80" s="300">
        <v>52779512</v>
      </c>
      <c r="K80" s="300">
        <v>41344639</v>
      </c>
      <c r="L80" s="300">
        <v>33468533</v>
      </c>
      <c r="M80" s="300">
        <v>34795708</v>
      </c>
      <c r="N80" s="300">
        <v>41186072</v>
      </c>
      <c r="O80" s="300">
        <v>37068718</v>
      </c>
      <c r="P80" s="300">
        <v>55998988</v>
      </c>
      <c r="Q80" s="300">
        <v>65450201</v>
      </c>
      <c r="R80" s="300">
        <v>45719276</v>
      </c>
      <c r="S80" s="300">
        <v>95560342</v>
      </c>
      <c r="T80" s="310">
        <v>107</v>
      </c>
      <c r="U80" s="310">
        <v>99</v>
      </c>
      <c r="V80" s="310">
        <v>95</v>
      </c>
      <c r="W80" s="310">
        <v>105</v>
      </c>
      <c r="X80" s="310">
        <v>91</v>
      </c>
      <c r="Y80" s="310">
        <v>93</v>
      </c>
      <c r="Z80" s="310">
        <v>102</v>
      </c>
      <c r="AA80" s="310">
        <v>100</v>
      </c>
      <c r="AB80" s="310">
        <v>91</v>
      </c>
      <c r="AC80" s="310">
        <v>97</v>
      </c>
      <c r="AD80" s="310">
        <v>98</v>
      </c>
      <c r="AE80" s="310">
        <v>99</v>
      </c>
      <c r="AF80" s="310">
        <v>104</v>
      </c>
      <c r="AG80" s="310">
        <v>94</v>
      </c>
      <c r="AH80" s="310"/>
      <c r="AI80" s="307" t="s">
        <v>2039</v>
      </c>
      <c r="AJ80">
        <v>13284000</v>
      </c>
      <c r="AK80">
        <v>17172120</v>
      </c>
      <c r="AL80">
        <v>27129966</v>
      </c>
      <c r="AM80">
        <v>23771699</v>
      </c>
      <c r="AN80">
        <v>51965373</v>
      </c>
      <c r="AO80">
        <v>30313027</v>
      </c>
      <c r="AP80">
        <v>32665646</v>
      </c>
      <c r="AQ80">
        <v>34533408</v>
      </c>
      <c r="AR80">
        <v>41117856</v>
      </c>
      <c r="AS80">
        <v>37068718</v>
      </c>
      <c r="AT80">
        <v>55586588</v>
      </c>
      <c r="AU80">
        <v>64567894</v>
      </c>
      <c r="AV80">
        <v>44100143</v>
      </c>
      <c r="AW80">
        <v>62693322</v>
      </c>
      <c r="AX80" s="310">
        <v>99</v>
      </c>
      <c r="AY80" s="310">
        <v>99</v>
      </c>
      <c r="AZ80" s="310">
        <v>90</v>
      </c>
      <c r="BA80" s="310">
        <v>103</v>
      </c>
      <c r="BB80" s="310">
        <v>89</v>
      </c>
      <c r="BC80" s="310">
        <v>93</v>
      </c>
      <c r="BD80" s="310">
        <v>101</v>
      </c>
      <c r="BE80" s="310">
        <v>97</v>
      </c>
      <c r="BF80" s="310">
        <v>89</v>
      </c>
      <c r="BG80" s="310">
        <v>93</v>
      </c>
      <c r="BH80" s="310">
        <v>97</v>
      </c>
      <c r="BI80" s="310">
        <v>97</v>
      </c>
      <c r="BJ80" s="310">
        <v>101</v>
      </c>
      <c r="BK80" s="310">
        <v>94</v>
      </c>
      <c r="BL80" s="310"/>
      <c r="BM80" s="307" t="s">
        <v>2039</v>
      </c>
      <c r="BN80">
        <v>33600</v>
      </c>
      <c r="BO80">
        <v>3859481</v>
      </c>
      <c r="BP80">
        <v>387116</v>
      </c>
      <c r="BQ80">
        <v>518709</v>
      </c>
      <c r="BR80">
        <v>814139</v>
      </c>
      <c r="BS80">
        <v>11031612</v>
      </c>
      <c r="BT80">
        <v>802887</v>
      </c>
      <c r="BU80">
        <v>262300</v>
      </c>
      <c r="BV80">
        <v>68216</v>
      </c>
      <c r="BX80">
        <v>412400</v>
      </c>
      <c r="BY80">
        <v>882307</v>
      </c>
      <c r="BZ80">
        <v>1619133</v>
      </c>
      <c r="CA80">
        <v>32867020</v>
      </c>
      <c r="CB80" s="310">
        <v>149</v>
      </c>
      <c r="CC80" s="310">
        <v>79</v>
      </c>
      <c r="CD80" s="310">
        <v>114</v>
      </c>
      <c r="CE80" s="310">
        <v>111</v>
      </c>
      <c r="CF80" s="310">
        <v>108</v>
      </c>
      <c r="CG80" s="310">
        <v>59</v>
      </c>
      <c r="CH80" s="310">
        <v>110</v>
      </c>
      <c r="CI80" s="310">
        <v>124</v>
      </c>
      <c r="CJ80" s="310">
        <v>140</v>
      </c>
      <c r="CK80" s="310" t="s">
        <v>11</v>
      </c>
      <c r="CL80" s="310">
        <v>113</v>
      </c>
      <c r="CM80" s="310">
        <v>111</v>
      </c>
      <c r="CN80" s="310">
        <v>103</v>
      </c>
      <c r="CO80" s="310">
        <v>49</v>
      </c>
      <c r="CQ80" s="307" t="s">
        <v>2039</v>
      </c>
      <c r="CR80" s="300">
        <v>52987</v>
      </c>
      <c r="CS80" s="300">
        <v>1726447</v>
      </c>
      <c r="CT80" s="300">
        <v>330448</v>
      </c>
      <c r="CU80" s="300">
        <v>580339</v>
      </c>
      <c r="CV80" s="300">
        <v>222169</v>
      </c>
      <c r="CW80" s="300">
        <v>231294</v>
      </c>
      <c r="CX80" s="300">
        <v>262941</v>
      </c>
      <c r="CY80" s="300">
        <v>312756</v>
      </c>
      <c r="CZ80" s="300">
        <v>326772</v>
      </c>
      <c r="DA80" s="300">
        <v>326633</v>
      </c>
      <c r="DB80" s="300">
        <v>18652</v>
      </c>
      <c r="DC80" s="300">
        <v>16443</v>
      </c>
      <c r="DD80" s="300">
        <v>25908130</v>
      </c>
      <c r="DE80" s="300">
        <v>536932</v>
      </c>
      <c r="DF80" s="310">
        <v>191</v>
      </c>
      <c r="DG80" s="310">
        <v>142</v>
      </c>
      <c r="DH80" s="310">
        <v>179</v>
      </c>
      <c r="DI80" s="310">
        <v>168</v>
      </c>
      <c r="DJ80" s="310">
        <v>180</v>
      </c>
      <c r="DK80" s="310">
        <v>176</v>
      </c>
      <c r="DL80" s="310">
        <v>173</v>
      </c>
      <c r="DM80" s="310">
        <v>177</v>
      </c>
      <c r="DN80" s="310">
        <v>171</v>
      </c>
      <c r="DO80" s="310">
        <v>168</v>
      </c>
      <c r="DP80" s="310">
        <v>196</v>
      </c>
      <c r="DQ80" s="310">
        <v>199</v>
      </c>
      <c r="DR80" s="310">
        <v>108</v>
      </c>
      <c r="DS80" s="310">
        <v>173</v>
      </c>
      <c r="DU80" s="307" t="s">
        <v>2039</v>
      </c>
      <c r="DV80" s="300">
        <v>13370587</v>
      </c>
      <c r="DW80" s="300">
        <v>22758048</v>
      </c>
      <c r="DX80" s="300">
        <v>27847530</v>
      </c>
      <c r="DY80" s="300">
        <v>24870747</v>
      </c>
      <c r="DZ80" s="300">
        <v>53001681</v>
      </c>
      <c r="EA80" s="300">
        <v>41575933</v>
      </c>
      <c r="EB80" s="300">
        <v>33731474</v>
      </c>
      <c r="EC80" s="300">
        <v>35108464</v>
      </c>
      <c r="ED80" s="300">
        <v>41512844</v>
      </c>
      <c r="EE80" s="300">
        <v>37395351</v>
      </c>
      <c r="EF80" s="300">
        <v>56017640</v>
      </c>
      <c r="EG80" s="300">
        <v>65466644</v>
      </c>
      <c r="EH80" s="300">
        <v>71627406</v>
      </c>
      <c r="EI80" s="300">
        <v>96097274</v>
      </c>
      <c r="EJ80" s="310">
        <v>132</v>
      </c>
      <c r="EK80" s="310">
        <v>124</v>
      </c>
      <c r="EL80" s="310">
        <v>125</v>
      </c>
      <c r="EM80" s="310">
        <v>127</v>
      </c>
      <c r="EN80" s="310">
        <v>116</v>
      </c>
      <c r="EO80" s="310">
        <v>115</v>
      </c>
      <c r="EP80" s="310">
        <v>121</v>
      </c>
      <c r="EQ80" s="310">
        <v>126</v>
      </c>
      <c r="ER80" s="310">
        <v>114</v>
      </c>
      <c r="ES80" s="310">
        <v>123</v>
      </c>
      <c r="ET80" s="310">
        <v>126</v>
      </c>
      <c r="EU80" s="310">
        <v>125</v>
      </c>
      <c r="EV80" s="310">
        <v>120</v>
      </c>
      <c r="EW80" s="310">
        <v>121</v>
      </c>
    </row>
    <row r="81" spans="1:153" x14ac:dyDescent="0.25">
      <c r="A81" s="285" t="s">
        <v>2239</v>
      </c>
      <c r="B81" s="285" t="s">
        <v>68</v>
      </c>
      <c r="C81" s="285" t="s">
        <v>1346</v>
      </c>
      <c r="E81" s="307" t="str">
        <f t="shared" si="1"/>
        <v>غانا Ghana</v>
      </c>
      <c r="F81" s="300">
        <v>285596618</v>
      </c>
      <c r="G81" s="300">
        <v>276236195</v>
      </c>
      <c r="H81" s="300">
        <v>386821051</v>
      </c>
      <c r="I81" s="300">
        <v>350591570</v>
      </c>
      <c r="J81" s="300">
        <v>262727106</v>
      </c>
      <c r="K81" s="300">
        <v>233601326</v>
      </c>
      <c r="L81" s="300">
        <v>302155076</v>
      </c>
      <c r="M81" s="300">
        <v>444284197</v>
      </c>
      <c r="N81" s="300">
        <v>335075937</v>
      </c>
      <c r="O81" s="300">
        <v>312712266</v>
      </c>
      <c r="P81" s="300">
        <v>542687121</v>
      </c>
      <c r="Q81" s="300">
        <v>1038486760</v>
      </c>
      <c r="R81" s="300">
        <v>521112161</v>
      </c>
      <c r="S81" s="300">
        <v>379414251</v>
      </c>
      <c r="T81" s="310">
        <v>59</v>
      </c>
      <c r="U81" s="310">
        <v>62</v>
      </c>
      <c r="V81" s="310">
        <v>60</v>
      </c>
      <c r="W81" s="310">
        <v>60</v>
      </c>
      <c r="X81" s="310">
        <v>64</v>
      </c>
      <c r="Y81" s="310">
        <v>67</v>
      </c>
      <c r="Z81" s="310">
        <v>61</v>
      </c>
      <c r="AA81" s="310">
        <v>58</v>
      </c>
      <c r="AB81" s="310">
        <v>60</v>
      </c>
      <c r="AC81" s="310">
        <v>60</v>
      </c>
      <c r="AD81" s="310">
        <v>59</v>
      </c>
      <c r="AE81" s="310">
        <v>55</v>
      </c>
      <c r="AF81" s="310">
        <v>63</v>
      </c>
      <c r="AG81" s="310">
        <v>67</v>
      </c>
      <c r="AH81" s="310"/>
      <c r="AI81" s="307" t="s">
        <v>2020</v>
      </c>
      <c r="AJ81">
        <v>269585614</v>
      </c>
      <c r="AK81">
        <v>265814116</v>
      </c>
      <c r="AL81">
        <v>348070638</v>
      </c>
      <c r="AM81">
        <v>335690996</v>
      </c>
      <c r="AN81">
        <v>249784583</v>
      </c>
      <c r="AO81">
        <v>222577796</v>
      </c>
      <c r="AP81">
        <v>290298268</v>
      </c>
      <c r="AQ81">
        <v>428442108</v>
      </c>
      <c r="AR81">
        <v>328147723</v>
      </c>
      <c r="AS81">
        <v>308563994</v>
      </c>
      <c r="AT81">
        <v>528253301</v>
      </c>
      <c r="AU81">
        <v>1033031443</v>
      </c>
      <c r="AV81">
        <v>513976736</v>
      </c>
      <c r="AW81">
        <v>369784201</v>
      </c>
      <c r="AX81" s="310">
        <v>59</v>
      </c>
      <c r="AY81" s="310">
        <v>62</v>
      </c>
      <c r="AZ81" s="310">
        <v>61</v>
      </c>
      <c r="BA81" s="310">
        <v>58</v>
      </c>
      <c r="BB81" s="310">
        <v>63</v>
      </c>
      <c r="BC81" s="310">
        <v>67</v>
      </c>
      <c r="BD81" s="310">
        <v>61</v>
      </c>
      <c r="BE81" s="310">
        <v>57</v>
      </c>
      <c r="BF81" s="310">
        <v>57</v>
      </c>
      <c r="BG81" s="310">
        <v>59</v>
      </c>
      <c r="BH81" s="310">
        <v>57</v>
      </c>
      <c r="BI81" s="310">
        <v>53</v>
      </c>
      <c r="BJ81" s="310">
        <v>61</v>
      </c>
      <c r="BK81" s="310">
        <v>65</v>
      </c>
      <c r="BL81" s="310"/>
      <c r="BM81" s="307" t="s">
        <v>2020</v>
      </c>
      <c r="BN81">
        <v>16011004</v>
      </c>
      <c r="BO81">
        <v>10422079</v>
      </c>
      <c r="BP81">
        <v>38750413</v>
      </c>
      <c r="BQ81">
        <v>14900574</v>
      </c>
      <c r="BR81">
        <v>12942523</v>
      </c>
      <c r="BS81">
        <v>11023530</v>
      </c>
      <c r="BT81">
        <v>11856808</v>
      </c>
      <c r="BU81">
        <v>15842089</v>
      </c>
      <c r="BV81">
        <v>6928214</v>
      </c>
      <c r="BW81">
        <v>4148272</v>
      </c>
      <c r="BX81">
        <v>14433820</v>
      </c>
      <c r="BY81">
        <v>5455317</v>
      </c>
      <c r="BZ81">
        <v>7135425</v>
      </c>
      <c r="CA81">
        <v>9630050</v>
      </c>
      <c r="CB81" s="310">
        <v>62</v>
      </c>
      <c r="CC81" s="310">
        <v>63</v>
      </c>
      <c r="CD81" s="310">
        <v>49</v>
      </c>
      <c r="CE81" s="310">
        <v>62</v>
      </c>
      <c r="CF81" s="310">
        <v>66</v>
      </c>
      <c r="CG81" s="310">
        <v>60</v>
      </c>
      <c r="CH81" s="310">
        <v>61</v>
      </c>
      <c r="CI81" s="310">
        <v>56</v>
      </c>
      <c r="CJ81" s="310">
        <v>71</v>
      </c>
      <c r="CK81" s="310">
        <v>74</v>
      </c>
      <c r="CL81" s="310">
        <v>59</v>
      </c>
      <c r="CM81" s="310">
        <v>78</v>
      </c>
      <c r="CN81" s="310">
        <v>72</v>
      </c>
      <c r="CO81" s="310">
        <v>70</v>
      </c>
      <c r="CQ81" s="307" t="s">
        <v>2020</v>
      </c>
      <c r="CR81" s="300">
        <v>12340277</v>
      </c>
      <c r="CS81" s="300">
        <v>15159144</v>
      </c>
      <c r="CT81" s="300">
        <v>21817239</v>
      </c>
      <c r="CU81" s="300">
        <v>40080666</v>
      </c>
      <c r="CV81" s="300">
        <v>19832952</v>
      </c>
      <c r="CW81" s="300">
        <v>21039761</v>
      </c>
      <c r="CX81" s="300">
        <v>21542504</v>
      </c>
      <c r="CY81" s="300">
        <v>25063535</v>
      </c>
      <c r="CZ81" s="300">
        <v>18471669</v>
      </c>
      <c r="DA81" s="300">
        <v>11231534</v>
      </c>
      <c r="DB81" s="300">
        <v>12045812</v>
      </c>
      <c r="DC81" s="300">
        <v>18357483</v>
      </c>
      <c r="DD81" s="300">
        <v>25713743</v>
      </c>
      <c r="DE81" s="300">
        <v>89495623</v>
      </c>
      <c r="DF81" s="310">
        <v>104</v>
      </c>
      <c r="DG81" s="310">
        <v>107</v>
      </c>
      <c r="DH81" s="310">
        <v>107</v>
      </c>
      <c r="DI81" s="310">
        <v>95</v>
      </c>
      <c r="DJ81" s="310">
        <v>106</v>
      </c>
      <c r="DK81" s="310">
        <v>100</v>
      </c>
      <c r="DL81" s="310">
        <v>102</v>
      </c>
      <c r="DM81" s="310">
        <v>104</v>
      </c>
      <c r="DN81" s="310">
        <v>105</v>
      </c>
      <c r="DO81" s="310">
        <v>118</v>
      </c>
      <c r="DP81" s="310">
        <v>117</v>
      </c>
      <c r="DQ81" s="310">
        <v>116</v>
      </c>
      <c r="DR81" s="310">
        <v>110</v>
      </c>
      <c r="DS81" s="310">
        <v>99</v>
      </c>
      <c r="DU81" s="307" t="s">
        <v>2020</v>
      </c>
      <c r="DV81" s="300">
        <v>297936895</v>
      </c>
      <c r="DW81" s="300">
        <v>291395339</v>
      </c>
      <c r="DX81" s="300">
        <v>408638290</v>
      </c>
      <c r="DY81" s="300">
        <v>390672236</v>
      </c>
      <c r="DZ81" s="300">
        <v>282560058</v>
      </c>
      <c r="EA81" s="300">
        <v>254641087</v>
      </c>
      <c r="EB81" s="300">
        <v>323697580</v>
      </c>
      <c r="EC81" s="300">
        <v>469347732</v>
      </c>
      <c r="ED81" s="300">
        <v>353547606</v>
      </c>
      <c r="EE81" s="300">
        <v>323943800</v>
      </c>
      <c r="EF81" s="300">
        <v>554732933</v>
      </c>
      <c r="EG81" s="300">
        <v>1056844243</v>
      </c>
      <c r="EH81" s="300">
        <v>546825904</v>
      </c>
      <c r="EI81" s="300">
        <v>468909874</v>
      </c>
      <c r="EJ81" s="310">
        <v>79</v>
      </c>
      <c r="EK81" s="310">
        <v>84</v>
      </c>
      <c r="EL81" s="310">
        <v>83</v>
      </c>
      <c r="EM81" s="310">
        <v>84</v>
      </c>
      <c r="EN81" s="310">
        <v>86</v>
      </c>
      <c r="EO81" s="310">
        <v>88</v>
      </c>
      <c r="EP81" s="310">
        <v>84</v>
      </c>
      <c r="EQ81" s="310">
        <v>81</v>
      </c>
      <c r="ER81" s="310">
        <v>83</v>
      </c>
      <c r="ES81" s="310">
        <v>82</v>
      </c>
      <c r="ET81" s="310">
        <v>79</v>
      </c>
      <c r="EU81" s="310">
        <v>76</v>
      </c>
      <c r="EV81" s="310">
        <v>86</v>
      </c>
      <c r="EW81" s="310">
        <v>89</v>
      </c>
    </row>
    <row r="82" spans="1:153" x14ac:dyDescent="0.25">
      <c r="A82" s="285" t="s">
        <v>2240</v>
      </c>
      <c r="B82" s="285" t="s">
        <v>167</v>
      </c>
      <c r="C82" s="285" t="s">
        <v>1341</v>
      </c>
      <c r="E82" s="307" t="str">
        <f t="shared" si="1"/>
        <v>ساحل العاج (كوت ديفوار) Cote D'Ivoire</v>
      </c>
      <c r="F82" s="300">
        <v>168287175</v>
      </c>
      <c r="G82" s="300">
        <v>96544776</v>
      </c>
      <c r="H82" s="300">
        <v>174224393</v>
      </c>
      <c r="I82" s="300">
        <v>246554388</v>
      </c>
      <c r="J82" s="300">
        <v>253887906</v>
      </c>
      <c r="K82" s="300">
        <v>255930032</v>
      </c>
      <c r="L82" s="300">
        <v>312041436</v>
      </c>
      <c r="M82" s="300">
        <v>401209647</v>
      </c>
      <c r="N82" s="300">
        <v>328239327</v>
      </c>
      <c r="O82" s="300">
        <v>353683910</v>
      </c>
      <c r="P82" s="300">
        <v>544378896</v>
      </c>
      <c r="Q82" s="300">
        <v>463731288</v>
      </c>
      <c r="R82" s="300">
        <v>486848703</v>
      </c>
      <c r="S82" s="300">
        <v>493718704</v>
      </c>
      <c r="T82" s="310">
        <v>63</v>
      </c>
      <c r="U82" s="310">
        <v>75</v>
      </c>
      <c r="V82" s="310">
        <v>68</v>
      </c>
      <c r="W82" s="310">
        <v>65</v>
      </c>
      <c r="X82" s="310">
        <v>65</v>
      </c>
      <c r="Y82" s="310">
        <v>66</v>
      </c>
      <c r="Z82" s="310">
        <v>60</v>
      </c>
      <c r="AA82" s="310">
        <v>59</v>
      </c>
      <c r="AB82" s="310">
        <v>61</v>
      </c>
      <c r="AC82" s="310">
        <v>58</v>
      </c>
      <c r="AD82" s="310">
        <v>58</v>
      </c>
      <c r="AE82" s="310">
        <v>64</v>
      </c>
      <c r="AF82" s="310">
        <v>66</v>
      </c>
      <c r="AG82" s="310">
        <v>64</v>
      </c>
      <c r="AH82" s="310"/>
      <c r="AI82" s="307" t="s">
        <v>2013</v>
      </c>
      <c r="AJ82">
        <v>162326242</v>
      </c>
      <c r="AK82">
        <v>94664511</v>
      </c>
      <c r="AL82">
        <v>171575244</v>
      </c>
      <c r="AM82">
        <v>242310683</v>
      </c>
      <c r="AN82">
        <v>249458739</v>
      </c>
      <c r="AO82">
        <v>251291846</v>
      </c>
      <c r="AP82">
        <v>309844254</v>
      </c>
      <c r="AQ82">
        <v>399194293</v>
      </c>
      <c r="AR82">
        <v>323937903</v>
      </c>
      <c r="AS82">
        <v>351347432</v>
      </c>
      <c r="AT82">
        <v>534227711</v>
      </c>
      <c r="AU82">
        <v>454509234</v>
      </c>
      <c r="AV82">
        <v>481702065</v>
      </c>
      <c r="AW82">
        <v>475615632</v>
      </c>
      <c r="AX82" s="310">
        <v>62</v>
      </c>
      <c r="AY82" s="310">
        <v>72</v>
      </c>
      <c r="AZ82" s="310">
        <v>67</v>
      </c>
      <c r="BA82" s="310">
        <v>65</v>
      </c>
      <c r="BB82" s="310">
        <v>64</v>
      </c>
      <c r="BC82" s="310">
        <v>65</v>
      </c>
      <c r="BD82" s="310">
        <v>60</v>
      </c>
      <c r="BE82" s="310">
        <v>58</v>
      </c>
      <c r="BF82" s="310">
        <v>59</v>
      </c>
      <c r="BG82" s="310">
        <v>58</v>
      </c>
      <c r="BH82" s="310">
        <v>55</v>
      </c>
      <c r="BI82" s="310">
        <v>63</v>
      </c>
      <c r="BJ82" s="310">
        <v>62</v>
      </c>
      <c r="BK82" s="310">
        <v>63</v>
      </c>
      <c r="BL82" s="310"/>
      <c r="BM82" s="307" t="s">
        <v>2013</v>
      </c>
      <c r="BN82">
        <v>5960933</v>
      </c>
      <c r="BO82">
        <v>1880265</v>
      </c>
      <c r="BP82">
        <v>2649149</v>
      </c>
      <c r="BQ82">
        <v>4243705</v>
      </c>
      <c r="BR82">
        <v>4429167</v>
      </c>
      <c r="BS82">
        <v>4638186</v>
      </c>
      <c r="BT82">
        <v>2197182</v>
      </c>
      <c r="BU82">
        <v>2015354</v>
      </c>
      <c r="BV82">
        <v>4301424</v>
      </c>
      <c r="BW82">
        <v>2336478</v>
      </c>
      <c r="BX82">
        <v>10151185</v>
      </c>
      <c r="BY82">
        <v>9222054</v>
      </c>
      <c r="BZ82">
        <v>5146638</v>
      </c>
      <c r="CA82">
        <v>18103072</v>
      </c>
      <c r="CB82" s="310">
        <v>73</v>
      </c>
      <c r="CC82" s="310">
        <v>91</v>
      </c>
      <c r="CD82" s="310">
        <v>83</v>
      </c>
      <c r="CE82" s="310">
        <v>80</v>
      </c>
      <c r="CF82" s="310">
        <v>81</v>
      </c>
      <c r="CG82" s="310">
        <v>72</v>
      </c>
      <c r="CH82" s="310">
        <v>92</v>
      </c>
      <c r="CI82" s="310">
        <v>92</v>
      </c>
      <c r="CJ82" s="310">
        <v>79</v>
      </c>
      <c r="CK82" s="310">
        <v>85</v>
      </c>
      <c r="CL82" s="310">
        <v>70</v>
      </c>
      <c r="CM82" s="310">
        <v>67</v>
      </c>
      <c r="CN82" s="310">
        <v>81</v>
      </c>
      <c r="CO82" s="310">
        <v>59</v>
      </c>
      <c r="CQ82" s="307" t="s">
        <v>2013</v>
      </c>
      <c r="CR82" s="300">
        <v>7989072</v>
      </c>
      <c r="CS82" s="300">
        <v>20299156</v>
      </c>
      <c r="CT82" s="300">
        <v>22727602</v>
      </c>
      <c r="CU82" s="300">
        <v>19140222</v>
      </c>
      <c r="CV82" s="300">
        <v>8626004</v>
      </c>
      <c r="CW82" s="300">
        <v>4037784</v>
      </c>
      <c r="CX82" s="300">
        <v>3746915</v>
      </c>
      <c r="CY82" s="300">
        <v>2448093</v>
      </c>
      <c r="CZ82" s="300">
        <v>5858062</v>
      </c>
      <c r="DA82" s="300">
        <v>15938649</v>
      </c>
      <c r="DB82" s="300">
        <v>22322487</v>
      </c>
      <c r="DC82" s="300">
        <v>29324932</v>
      </c>
      <c r="DD82" s="300">
        <v>38955863</v>
      </c>
      <c r="DE82" s="300">
        <v>50861859</v>
      </c>
      <c r="DF82" s="310">
        <v>109</v>
      </c>
      <c r="DG82" s="310">
        <v>103</v>
      </c>
      <c r="DH82" s="310">
        <v>106</v>
      </c>
      <c r="DI82" s="310">
        <v>103</v>
      </c>
      <c r="DJ82" s="310">
        <v>118</v>
      </c>
      <c r="DK82" s="310">
        <v>133</v>
      </c>
      <c r="DL82" s="310">
        <v>128</v>
      </c>
      <c r="DM82" s="310">
        <v>146</v>
      </c>
      <c r="DN82" s="310">
        <v>125</v>
      </c>
      <c r="DO82" s="310">
        <v>115</v>
      </c>
      <c r="DP82" s="310">
        <v>111</v>
      </c>
      <c r="DQ82" s="310">
        <v>106</v>
      </c>
      <c r="DR82" s="310">
        <v>100</v>
      </c>
      <c r="DS82" s="310">
        <v>103</v>
      </c>
      <c r="DU82" s="307" t="s">
        <v>2013</v>
      </c>
      <c r="DV82" s="300">
        <v>176276247</v>
      </c>
      <c r="DW82" s="300">
        <v>116843932</v>
      </c>
      <c r="DX82" s="300">
        <v>196951995</v>
      </c>
      <c r="DY82" s="300">
        <v>265694610</v>
      </c>
      <c r="DZ82" s="300">
        <v>262513910</v>
      </c>
      <c r="EA82" s="300">
        <v>259967816</v>
      </c>
      <c r="EB82" s="300">
        <v>315788351</v>
      </c>
      <c r="EC82" s="300">
        <v>403657740</v>
      </c>
      <c r="ED82" s="300">
        <v>334097389</v>
      </c>
      <c r="EE82" s="300">
        <v>369622559</v>
      </c>
      <c r="EF82" s="300">
        <v>566701383</v>
      </c>
      <c r="EG82" s="300">
        <v>493056220</v>
      </c>
      <c r="EH82" s="300">
        <v>525804566</v>
      </c>
      <c r="EI82" s="300">
        <v>544580563</v>
      </c>
      <c r="EJ82" s="310">
        <v>91</v>
      </c>
      <c r="EK82" s="310">
        <v>95</v>
      </c>
      <c r="EL82" s="310">
        <v>93</v>
      </c>
      <c r="EM82" s="310">
        <v>87</v>
      </c>
      <c r="EN82" s="310">
        <v>87</v>
      </c>
      <c r="EO82" s="310">
        <v>87</v>
      </c>
      <c r="EP82" s="310">
        <v>86</v>
      </c>
      <c r="EQ82" s="310">
        <v>83</v>
      </c>
      <c r="ER82" s="310">
        <v>84</v>
      </c>
      <c r="ES82" s="310">
        <v>79</v>
      </c>
      <c r="ET82" s="310">
        <v>78</v>
      </c>
      <c r="EU82" s="310">
        <v>91</v>
      </c>
      <c r="EV82" s="310">
        <v>87</v>
      </c>
      <c r="EW82" s="310">
        <v>88</v>
      </c>
    </row>
    <row r="83" spans="1:153" x14ac:dyDescent="0.25">
      <c r="A83" s="285" t="s">
        <v>2241</v>
      </c>
      <c r="B83" s="285" t="s">
        <v>2242</v>
      </c>
      <c r="C83" s="285" t="s">
        <v>2243</v>
      </c>
      <c r="E83" s="307" t="str">
        <f t="shared" si="1"/>
        <v>فولتا العليا (سابقا) Upper Volta (Previously)</v>
      </c>
      <c r="F83" s="300"/>
      <c r="G83" s="300"/>
      <c r="H83" s="300"/>
      <c r="I83" s="300"/>
      <c r="J83" s="300"/>
      <c r="K83" s="300"/>
      <c r="L83" s="300"/>
      <c r="M83" s="300"/>
      <c r="N83" s="300"/>
      <c r="O83" s="300"/>
      <c r="P83" s="300"/>
      <c r="Q83" s="300"/>
      <c r="R83" s="300"/>
      <c r="S83" s="300"/>
      <c r="T83" s="310" t="s">
        <v>11</v>
      </c>
      <c r="U83" s="310" t="s">
        <v>11</v>
      </c>
      <c r="V83" s="310" t="s">
        <v>11</v>
      </c>
      <c r="W83" s="310" t="s">
        <v>11</v>
      </c>
      <c r="X83" s="310" t="s">
        <v>11</v>
      </c>
      <c r="Y83" s="310" t="s">
        <v>11</v>
      </c>
      <c r="Z83" s="310" t="s">
        <v>11</v>
      </c>
      <c r="AA83" s="310" t="s">
        <v>11</v>
      </c>
      <c r="AB83" s="310" t="s">
        <v>11</v>
      </c>
      <c r="AC83" s="310" t="s">
        <v>11</v>
      </c>
      <c r="AD83" s="310" t="s">
        <v>11</v>
      </c>
      <c r="AE83" s="310" t="s">
        <v>11</v>
      </c>
      <c r="AF83" s="310" t="s">
        <v>11</v>
      </c>
      <c r="AG83" s="310" t="s">
        <v>11</v>
      </c>
      <c r="AH83" s="310"/>
      <c r="AI83" s="307" t="s">
        <v>2244</v>
      </c>
      <c r="AX83" s="310" t="s">
        <v>11</v>
      </c>
      <c r="AY83" s="310" t="s">
        <v>11</v>
      </c>
      <c r="AZ83" s="310" t="s">
        <v>11</v>
      </c>
      <c r="BA83" s="310" t="s">
        <v>11</v>
      </c>
      <c r="BB83" s="310" t="s">
        <v>11</v>
      </c>
      <c r="BC83" s="310" t="s">
        <v>11</v>
      </c>
      <c r="BD83" s="310" t="s">
        <v>11</v>
      </c>
      <c r="BE83" s="310" t="s">
        <v>11</v>
      </c>
      <c r="BF83" s="310" t="s">
        <v>11</v>
      </c>
      <c r="BG83" s="310" t="s">
        <v>11</v>
      </c>
      <c r="BH83" s="310" t="s">
        <v>11</v>
      </c>
      <c r="BI83" s="310" t="s">
        <v>11</v>
      </c>
      <c r="BJ83" s="310" t="s">
        <v>11</v>
      </c>
      <c r="BK83" s="310" t="s">
        <v>11</v>
      </c>
      <c r="BL83" s="310"/>
      <c r="BM83" s="307" t="s">
        <v>2244</v>
      </c>
      <c r="CB83" s="310" t="s">
        <v>11</v>
      </c>
      <c r="CC83" s="310" t="s">
        <v>11</v>
      </c>
      <c r="CD83" s="310" t="s">
        <v>11</v>
      </c>
      <c r="CE83" s="310" t="s">
        <v>11</v>
      </c>
      <c r="CF83" s="310" t="s">
        <v>11</v>
      </c>
      <c r="CG83" s="310" t="s">
        <v>11</v>
      </c>
      <c r="CH83" s="310" t="s">
        <v>11</v>
      </c>
      <c r="CI83" s="310" t="s">
        <v>11</v>
      </c>
      <c r="CJ83" s="310" t="s">
        <v>11</v>
      </c>
      <c r="CK83" s="310" t="s">
        <v>11</v>
      </c>
      <c r="CL83" s="310" t="s">
        <v>11</v>
      </c>
      <c r="CM83" s="310" t="s">
        <v>11</v>
      </c>
      <c r="CN83" s="310" t="s">
        <v>11</v>
      </c>
      <c r="CO83" s="310" t="s">
        <v>11</v>
      </c>
      <c r="CQ83" s="307" t="s">
        <v>2244</v>
      </c>
      <c r="CR83" s="300"/>
      <c r="CS83" s="300"/>
      <c r="CT83" s="300"/>
      <c r="CU83" s="300"/>
      <c r="CV83" s="300"/>
      <c r="CW83" s="300"/>
      <c r="CX83" s="300"/>
      <c r="CY83" s="300"/>
      <c r="CZ83" s="300"/>
      <c r="DA83" s="300"/>
      <c r="DB83" s="300"/>
      <c r="DC83" s="300"/>
      <c r="DD83" s="300"/>
      <c r="DE83" s="300"/>
      <c r="DF83" s="310" t="s">
        <v>11</v>
      </c>
      <c r="DG83" s="310" t="s">
        <v>11</v>
      </c>
      <c r="DH83" s="310" t="s">
        <v>11</v>
      </c>
      <c r="DI83" s="310" t="s">
        <v>11</v>
      </c>
      <c r="DJ83" s="310" t="s">
        <v>11</v>
      </c>
      <c r="DK83" s="310" t="s">
        <v>11</v>
      </c>
      <c r="DL83" s="310" t="s">
        <v>11</v>
      </c>
      <c r="DM83" s="310" t="s">
        <v>11</v>
      </c>
      <c r="DN83" s="310" t="s">
        <v>11</v>
      </c>
      <c r="DO83" s="310" t="s">
        <v>11</v>
      </c>
      <c r="DP83" s="310" t="s">
        <v>11</v>
      </c>
      <c r="DQ83" s="310" t="s">
        <v>11</v>
      </c>
      <c r="DR83" s="310" t="s">
        <v>11</v>
      </c>
      <c r="DS83" s="310" t="s">
        <v>11</v>
      </c>
      <c r="DU83" s="307" t="s">
        <v>2244</v>
      </c>
      <c r="DV83" s="300">
        <v>0</v>
      </c>
      <c r="DW83" s="300">
        <v>0</v>
      </c>
      <c r="DX83" s="300">
        <v>0</v>
      </c>
      <c r="DY83" s="300">
        <v>0</v>
      </c>
      <c r="DZ83" s="300">
        <v>0</v>
      </c>
      <c r="EA83" s="300">
        <v>0</v>
      </c>
      <c r="EB83" s="300">
        <v>0</v>
      </c>
      <c r="EC83" s="300">
        <v>0</v>
      </c>
      <c r="ED83" s="300">
        <v>0</v>
      </c>
      <c r="EE83" s="300">
        <v>0</v>
      </c>
      <c r="EF83" s="300">
        <v>0</v>
      </c>
      <c r="EG83" s="300">
        <v>0</v>
      </c>
      <c r="EH83" s="300">
        <v>0</v>
      </c>
      <c r="EI83" s="300">
        <v>0</v>
      </c>
      <c r="EJ83" s="310">
        <v>221</v>
      </c>
      <c r="EK83" s="310">
        <v>224</v>
      </c>
      <c r="EL83" s="310">
        <v>227</v>
      </c>
      <c r="EM83" s="310">
        <v>223</v>
      </c>
      <c r="EN83" s="310">
        <v>227</v>
      </c>
      <c r="EO83" s="310">
        <v>222</v>
      </c>
      <c r="EP83" s="310">
        <v>227</v>
      </c>
      <c r="EQ83" s="310">
        <v>226</v>
      </c>
      <c r="ER83" s="310">
        <v>227</v>
      </c>
      <c r="ES83" s="310">
        <v>226</v>
      </c>
      <c r="ET83" s="310">
        <v>230</v>
      </c>
      <c r="EU83" s="310">
        <v>230</v>
      </c>
      <c r="EV83" s="310">
        <v>245</v>
      </c>
      <c r="EW83" s="310">
        <v>241</v>
      </c>
    </row>
    <row r="84" spans="1:153" x14ac:dyDescent="0.25">
      <c r="A84" s="285" t="s">
        <v>2245</v>
      </c>
      <c r="B84" s="285" t="s">
        <v>50</v>
      </c>
      <c r="C84" s="285" t="s">
        <v>1349</v>
      </c>
      <c r="E84" s="307" t="str">
        <f t="shared" si="1"/>
        <v>توجو Togo</v>
      </c>
      <c r="F84" s="300">
        <v>65225475</v>
      </c>
      <c r="G84" s="300">
        <v>190655025</v>
      </c>
      <c r="H84" s="300">
        <v>796183076</v>
      </c>
      <c r="I84" s="300">
        <v>302359921</v>
      </c>
      <c r="J84" s="300">
        <v>230356526</v>
      </c>
      <c r="K84" s="300">
        <v>172204937</v>
      </c>
      <c r="L84" s="300">
        <v>166318704</v>
      </c>
      <c r="M84" s="300">
        <v>389558204</v>
      </c>
      <c r="N84" s="300">
        <v>447197771</v>
      </c>
      <c r="O84" s="300">
        <v>819894408</v>
      </c>
      <c r="P84" s="300">
        <v>2028611567</v>
      </c>
      <c r="Q84" s="300">
        <v>6176448113</v>
      </c>
      <c r="R84" s="300">
        <v>1872960527</v>
      </c>
      <c r="S84" s="300">
        <v>1634540979</v>
      </c>
      <c r="T84" s="310">
        <v>80</v>
      </c>
      <c r="U84" s="310">
        <v>65</v>
      </c>
      <c r="V84" s="310">
        <v>51</v>
      </c>
      <c r="W84" s="310">
        <v>62</v>
      </c>
      <c r="X84" s="310">
        <v>67</v>
      </c>
      <c r="Y84" s="310">
        <v>68</v>
      </c>
      <c r="Z84" s="310">
        <v>70</v>
      </c>
      <c r="AA84" s="310">
        <v>60</v>
      </c>
      <c r="AB84" s="310">
        <v>57</v>
      </c>
      <c r="AC84" s="310">
        <v>49</v>
      </c>
      <c r="AD84" s="310">
        <v>46</v>
      </c>
      <c r="AE84" s="310">
        <v>37</v>
      </c>
      <c r="AF84" s="310">
        <v>50</v>
      </c>
      <c r="AG84" s="310">
        <v>50</v>
      </c>
      <c r="AH84" s="310"/>
      <c r="AI84" s="307" t="s">
        <v>1794</v>
      </c>
      <c r="AJ84">
        <v>64005912</v>
      </c>
      <c r="AK84">
        <v>189112567</v>
      </c>
      <c r="AL84">
        <v>790259452</v>
      </c>
      <c r="AM84">
        <v>300555228</v>
      </c>
      <c r="AN84">
        <v>229382762</v>
      </c>
      <c r="AO84">
        <v>170841078</v>
      </c>
      <c r="AP84">
        <v>165230033</v>
      </c>
      <c r="AQ84">
        <v>388437654</v>
      </c>
      <c r="AR84">
        <v>446309400</v>
      </c>
      <c r="AS84">
        <v>818684622</v>
      </c>
      <c r="AT84">
        <v>2023344799</v>
      </c>
      <c r="AU84">
        <v>6171402214</v>
      </c>
      <c r="AV84">
        <v>1867980345</v>
      </c>
      <c r="AW84">
        <v>1629125027</v>
      </c>
      <c r="AX84" s="310">
        <v>77</v>
      </c>
      <c r="AY84" s="310">
        <v>65</v>
      </c>
      <c r="AZ84" s="310">
        <v>50</v>
      </c>
      <c r="BA84" s="310">
        <v>60</v>
      </c>
      <c r="BB84" s="310">
        <v>66</v>
      </c>
      <c r="BC84" s="310">
        <v>68</v>
      </c>
      <c r="BD84" s="310">
        <v>69</v>
      </c>
      <c r="BE84" s="310">
        <v>59</v>
      </c>
      <c r="BF84" s="310">
        <v>53</v>
      </c>
      <c r="BG84" s="310">
        <v>47</v>
      </c>
      <c r="BH84" s="310">
        <v>44</v>
      </c>
      <c r="BI84" s="310">
        <v>36</v>
      </c>
      <c r="BJ84" s="310">
        <v>47</v>
      </c>
      <c r="BK84" s="310">
        <v>49</v>
      </c>
      <c r="BL84" s="310"/>
      <c r="BM84" s="307" t="s">
        <v>1794</v>
      </c>
      <c r="BN84">
        <v>1219563</v>
      </c>
      <c r="BO84">
        <v>1542458</v>
      </c>
      <c r="BP84">
        <v>5923624</v>
      </c>
      <c r="BQ84">
        <v>1804693</v>
      </c>
      <c r="BR84">
        <v>973764</v>
      </c>
      <c r="BS84">
        <v>1363859</v>
      </c>
      <c r="BT84">
        <v>1088671</v>
      </c>
      <c r="BU84">
        <v>1120550</v>
      </c>
      <c r="BV84">
        <v>888371</v>
      </c>
      <c r="BW84">
        <v>1209786</v>
      </c>
      <c r="BX84">
        <v>5266768</v>
      </c>
      <c r="BY84">
        <v>5045899</v>
      </c>
      <c r="BZ84">
        <v>4980182</v>
      </c>
      <c r="CA84">
        <v>5415952</v>
      </c>
      <c r="CB84" s="310">
        <v>99</v>
      </c>
      <c r="CC84" s="310">
        <v>94</v>
      </c>
      <c r="CD84" s="310">
        <v>75</v>
      </c>
      <c r="CE84" s="310">
        <v>94</v>
      </c>
      <c r="CF84" s="310">
        <v>104</v>
      </c>
      <c r="CG84" s="310">
        <v>94</v>
      </c>
      <c r="CH84" s="310">
        <v>104</v>
      </c>
      <c r="CI84" s="310">
        <v>104</v>
      </c>
      <c r="CJ84" s="310">
        <v>104</v>
      </c>
      <c r="CK84" s="310">
        <v>95</v>
      </c>
      <c r="CL84" s="310">
        <v>79</v>
      </c>
      <c r="CM84" s="310">
        <v>80</v>
      </c>
      <c r="CN84" s="310">
        <v>82</v>
      </c>
      <c r="CO84" s="310">
        <v>77</v>
      </c>
      <c r="CQ84" s="307" t="s">
        <v>1794</v>
      </c>
      <c r="CR84" s="300">
        <v>915</v>
      </c>
      <c r="CS84" s="300">
        <v>4352</v>
      </c>
      <c r="CT84" s="300">
        <v>184808</v>
      </c>
      <c r="CU84" s="300">
        <v>74627</v>
      </c>
      <c r="CV84" s="300">
        <v>15873</v>
      </c>
      <c r="CW84" s="300">
        <v>156438</v>
      </c>
      <c r="CX84" s="300">
        <v>14964356</v>
      </c>
      <c r="CY84" s="300">
        <v>10339644</v>
      </c>
      <c r="CZ84" s="300">
        <v>846</v>
      </c>
      <c r="DA84" s="300">
        <v>2834547</v>
      </c>
      <c r="DB84" s="300">
        <v>5917160</v>
      </c>
      <c r="DC84" s="300">
        <v>12135745</v>
      </c>
      <c r="DD84" s="300">
        <v>13733288</v>
      </c>
      <c r="DE84" s="300">
        <v>3121225</v>
      </c>
      <c r="DF84" s="310">
        <v>215</v>
      </c>
      <c r="DG84" s="310">
        <v>214</v>
      </c>
      <c r="DH84" s="310">
        <v>188</v>
      </c>
      <c r="DI84" s="310">
        <v>197</v>
      </c>
      <c r="DJ84" s="310">
        <v>207</v>
      </c>
      <c r="DK84" s="310">
        <v>180</v>
      </c>
      <c r="DL84" s="310">
        <v>110</v>
      </c>
      <c r="DM84" s="310">
        <v>118</v>
      </c>
      <c r="DN84" s="310">
        <v>220</v>
      </c>
      <c r="DO84" s="310">
        <v>138</v>
      </c>
      <c r="DP84" s="310">
        <v>129</v>
      </c>
      <c r="DQ84" s="310">
        <v>120</v>
      </c>
      <c r="DR84" s="310">
        <v>122</v>
      </c>
      <c r="DS84" s="310">
        <v>148</v>
      </c>
      <c r="DU84" s="307" t="s">
        <v>1794</v>
      </c>
      <c r="DV84" s="300">
        <v>65226390</v>
      </c>
      <c r="DW84" s="300">
        <v>190659377</v>
      </c>
      <c r="DX84" s="300">
        <v>796367884</v>
      </c>
      <c r="DY84" s="300">
        <v>302434548</v>
      </c>
      <c r="DZ84" s="300">
        <v>230372399</v>
      </c>
      <c r="EA84" s="300">
        <v>172361375</v>
      </c>
      <c r="EB84" s="300">
        <v>181283060</v>
      </c>
      <c r="EC84" s="300">
        <v>399897848</v>
      </c>
      <c r="ED84" s="300">
        <v>447198617</v>
      </c>
      <c r="EE84" s="300">
        <v>822728955</v>
      </c>
      <c r="EF84" s="300">
        <v>2034528727</v>
      </c>
      <c r="EG84" s="300">
        <v>6188583858</v>
      </c>
      <c r="EH84" s="300">
        <v>1886693815</v>
      </c>
      <c r="EI84" s="300">
        <v>1637662204</v>
      </c>
      <c r="EJ84" s="310">
        <v>106</v>
      </c>
      <c r="EK84" s="310">
        <v>89</v>
      </c>
      <c r="EL84" s="310">
        <v>70</v>
      </c>
      <c r="EM84" s="310">
        <v>86</v>
      </c>
      <c r="EN84" s="310">
        <v>91</v>
      </c>
      <c r="EO84" s="310">
        <v>93</v>
      </c>
      <c r="EP84" s="310">
        <v>93</v>
      </c>
      <c r="EQ84" s="310">
        <v>84</v>
      </c>
      <c r="ER84" s="310">
        <v>80</v>
      </c>
      <c r="ES84" s="310">
        <v>70</v>
      </c>
      <c r="ET84" s="310">
        <v>59</v>
      </c>
      <c r="EU84" s="310">
        <v>43</v>
      </c>
      <c r="EV84" s="310">
        <v>63</v>
      </c>
      <c r="EW84" s="310">
        <v>68</v>
      </c>
    </row>
    <row r="85" spans="1:153" x14ac:dyDescent="0.25">
      <c r="A85" s="285" t="s">
        <v>2246</v>
      </c>
      <c r="B85" s="285" t="s">
        <v>255</v>
      </c>
      <c r="C85" s="285" t="s">
        <v>1436</v>
      </c>
      <c r="E85" s="307" t="str">
        <f t="shared" si="1"/>
        <v>بنين Benin</v>
      </c>
      <c r="F85" s="300">
        <v>88214839</v>
      </c>
      <c r="G85" s="300">
        <v>85132637</v>
      </c>
      <c r="H85" s="300">
        <v>19667422</v>
      </c>
      <c r="I85" s="300">
        <v>49316696</v>
      </c>
      <c r="J85" s="300">
        <v>24028484</v>
      </c>
      <c r="K85" s="300">
        <v>13308968</v>
      </c>
      <c r="L85" s="300">
        <v>13267006</v>
      </c>
      <c r="M85" s="300">
        <v>8600721</v>
      </c>
      <c r="N85" s="300">
        <v>7917991</v>
      </c>
      <c r="O85" s="300">
        <v>7631837</v>
      </c>
      <c r="P85" s="300">
        <v>23777743</v>
      </c>
      <c r="Q85" s="300">
        <v>17862297</v>
      </c>
      <c r="R85" s="300">
        <v>19982709</v>
      </c>
      <c r="S85" s="300">
        <v>4267606</v>
      </c>
      <c r="T85" s="310">
        <v>77</v>
      </c>
      <c r="U85" s="310">
        <v>76</v>
      </c>
      <c r="V85" s="310">
        <v>107</v>
      </c>
      <c r="W85" s="310">
        <v>97</v>
      </c>
      <c r="X85" s="310">
        <v>105</v>
      </c>
      <c r="Y85" s="310">
        <v>113</v>
      </c>
      <c r="Z85" s="310">
        <v>119</v>
      </c>
      <c r="AA85" s="310">
        <v>132</v>
      </c>
      <c r="AB85" s="310">
        <v>127</v>
      </c>
      <c r="AC85" s="310">
        <v>125</v>
      </c>
      <c r="AD85" s="310">
        <v>117</v>
      </c>
      <c r="AE85" s="310">
        <v>124</v>
      </c>
      <c r="AF85" s="310">
        <v>119</v>
      </c>
      <c r="AG85" s="310">
        <v>144</v>
      </c>
      <c r="AH85" s="310"/>
      <c r="AI85" s="307" t="s">
        <v>1977</v>
      </c>
      <c r="AJ85">
        <v>10353903</v>
      </c>
      <c r="AK85">
        <v>30562071</v>
      </c>
      <c r="AL85">
        <v>3310958</v>
      </c>
      <c r="AM85">
        <v>26872574</v>
      </c>
      <c r="AN85">
        <v>4467422</v>
      </c>
      <c r="AO85">
        <v>5413405</v>
      </c>
      <c r="AP85">
        <v>4760738</v>
      </c>
      <c r="AQ85">
        <v>3824129</v>
      </c>
      <c r="AR85">
        <v>4260197</v>
      </c>
      <c r="AS85">
        <v>3500042</v>
      </c>
      <c r="AT85">
        <v>9547817</v>
      </c>
      <c r="AU85">
        <v>9428730</v>
      </c>
      <c r="AV85">
        <v>10116173</v>
      </c>
      <c r="AW85">
        <v>1881959</v>
      </c>
      <c r="AX85" s="310">
        <v>104</v>
      </c>
      <c r="AY85" s="310">
        <v>88</v>
      </c>
      <c r="AZ85" s="310">
        <v>138</v>
      </c>
      <c r="BA85" s="310">
        <v>100</v>
      </c>
      <c r="BB85" s="310">
        <v>132</v>
      </c>
      <c r="BC85" s="310">
        <v>127</v>
      </c>
      <c r="BD85" s="310">
        <v>130</v>
      </c>
      <c r="BE85" s="310">
        <v>139</v>
      </c>
      <c r="BF85" s="310">
        <v>134</v>
      </c>
      <c r="BG85" s="310">
        <v>135</v>
      </c>
      <c r="BH85" s="310">
        <v>126</v>
      </c>
      <c r="BI85" s="310">
        <v>126</v>
      </c>
      <c r="BJ85" s="310">
        <v>128</v>
      </c>
      <c r="BK85" s="310">
        <v>148</v>
      </c>
      <c r="BL85" s="310"/>
      <c r="BM85" s="307" t="s">
        <v>1977</v>
      </c>
      <c r="BN85">
        <v>77860936</v>
      </c>
      <c r="BO85">
        <v>54570566</v>
      </c>
      <c r="BP85">
        <v>16356464</v>
      </c>
      <c r="BQ85">
        <v>22444122</v>
      </c>
      <c r="BR85">
        <v>19561062</v>
      </c>
      <c r="BS85">
        <v>7895563</v>
      </c>
      <c r="BT85">
        <v>8506268</v>
      </c>
      <c r="BU85">
        <v>4776592</v>
      </c>
      <c r="BV85">
        <v>3657794</v>
      </c>
      <c r="BW85">
        <v>4131795</v>
      </c>
      <c r="BX85">
        <v>14229926</v>
      </c>
      <c r="BY85">
        <v>8433567</v>
      </c>
      <c r="BZ85">
        <v>9866536</v>
      </c>
      <c r="CA85">
        <v>2385647</v>
      </c>
      <c r="CB85" s="310">
        <v>32</v>
      </c>
      <c r="CC85" s="310">
        <v>35</v>
      </c>
      <c r="CD85" s="310">
        <v>61</v>
      </c>
      <c r="CE85" s="310">
        <v>52</v>
      </c>
      <c r="CF85" s="310">
        <v>59</v>
      </c>
      <c r="CG85" s="310">
        <v>64</v>
      </c>
      <c r="CH85" s="310">
        <v>69</v>
      </c>
      <c r="CI85" s="310">
        <v>76</v>
      </c>
      <c r="CJ85" s="310">
        <v>81</v>
      </c>
      <c r="CK85" s="310">
        <v>75</v>
      </c>
      <c r="CL85" s="310">
        <v>60</v>
      </c>
      <c r="CM85" s="310">
        <v>69</v>
      </c>
      <c r="CN85" s="310">
        <v>63</v>
      </c>
      <c r="CO85" s="310">
        <v>96</v>
      </c>
      <c r="CQ85" s="307" t="s">
        <v>1977</v>
      </c>
      <c r="CR85" s="300">
        <v>18905</v>
      </c>
      <c r="CS85" s="300">
        <v>124010</v>
      </c>
      <c r="CT85" s="300">
        <v>39891</v>
      </c>
      <c r="CU85" s="300">
        <v>1756793</v>
      </c>
      <c r="CV85" s="300">
        <v>2355866</v>
      </c>
      <c r="CW85" s="300">
        <v>6724471</v>
      </c>
      <c r="CX85" s="300">
        <v>59611</v>
      </c>
      <c r="CY85" s="300">
        <v>287938</v>
      </c>
      <c r="CZ85" s="300">
        <v>906049</v>
      </c>
      <c r="DA85" s="300">
        <v>1364512</v>
      </c>
      <c r="DB85" s="300">
        <v>6036061</v>
      </c>
      <c r="DC85" s="300">
        <v>8761165</v>
      </c>
      <c r="DD85" s="300">
        <v>17074095</v>
      </c>
      <c r="DE85" s="300">
        <v>1772373</v>
      </c>
      <c r="DF85" s="310">
        <v>203</v>
      </c>
      <c r="DG85" s="310">
        <v>190</v>
      </c>
      <c r="DH85" s="310">
        <v>200</v>
      </c>
      <c r="DI85" s="310">
        <v>148</v>
      </c>
      <c r="DJ85" s="310">
        <v>142</v>
      </c>
      <c r="DK85" s="310">
        <v>127</v>
      </c>
      <c r="DL85" s="310">
        <v>191</v>
      </c>
      <c r="DM85" s="310">
        <v>179</v>
      </c>
      <c r="DN85" s="310">
        <v>158</v>
      </c>
      <c r="DO85" s="310">
        <v>145</v>
      </c>
      <c r="DP85" s="310">
        <v>128</v>
      </c>
      <c r="DQ85" s="310">
        <v>126</v>
      </c>
      <c r="DR85" s="310">
        <v>120</v>
      </c>
      <c r="DS85" s="310">
        <v>156</v>
      </c>
      <c r="DU85" s="307" t="s">
        <v>1977</v>
      </c>
      <c r="DV85" s="300">
        <v>88233744</v>
      </c>
      <c r="DW85" s="300">
        <v>85256647</v>
      </c>
      <c r="DX85" s="300">
        <v>19707313</v>
      </c>
      <c r="DY85" s="300">
        <v>51073489</v>
      </c>
      <c r="DZ85" s="300">
        <v>26384350</v>
      </c>
      <c r="EA85" s="300">
        <v>20033439</v>
      </c>
      <c r="EB85" s="300">
        <v>13326617</v>
      </c>
      <c r="EC85" s="300">
        <v>8888659</v>
      </c>
      <c r="ED85" s="300">
        <v>8824040</v>
      </c>
      <c r="EE85" s="300">
        <v>8996349</v>
      </c>
      <c r="EF85" s="300">
        <v>29813804</v>
      </c>
      <c r="EG85" s="300">
        <v>26623462</v>
      </c>
      <c r="EH85" s="300">
        <v>37056804</v>
      </c>
      <c r="EI85" s="300">
        <v>6039979</v>
      </c>
      <c r="EJ85" s="310">
        <v>102</v>
      </c>
      <c r="EK85" s="310">
        <v>103</v>
      </c>
      <c r="EL85" s="310">
        <v>133</v>
      </c>
      <c r="EM85" s="310">
        <v>116</v>
      </c>
      <c r="EN85" s="310">
        <v>127</v>
      </c>
      <c r="EO85" s="310">
        <v>124</v>
      </c>
      <c r="EP85" s="310">
        <v>136</v>
      </c>
      <c r="EQ85" s="310">
        <v>151</v>
      </c>
      <c r="ER85" s="310">
        <v>148</v>
      </c>
      <c r="ES85" s="310">
        <v>146</v>
      </c>
      <c r="ET85" s="310">
        <v>136</v>
      </c>
      <c r="EU85" s="310">
        <v>133</v>
      </c>
      <c r="EV85" s="310">
        <v>130</v>
      </c>
      <c r="EW85" s="310">
        <v>161</v>
      </c>
    </row>
    <row r="86" spans="1:153" x14ac:dyDescent="0.25">
      <c r="A86" s="285" t="s">
        <v>2247</v>
      </c>
      <c r="B86" s="285" t="s">
        <v>47</v>
      </c>
      <c r="C86" s="285" t="s">
        <v>1331</v>
      </c>
      <c r="E86" s="307" t="str">
        <f t="shared" si="1"/>
        <v>نيجيريا Nigeria</v>
      </c>
      <c r="F86" s="300">
        <v>1374276411</v>
      </c>
      <c r="G86" s="300">
        <v>919034347</v>
      </c>
      <c r="H86" s="300">
        <v>897228104</v>
      </c>
      <c r="I86" s="300">
        <v>979516234</v>
      </c>
      <c r="J86" s="300">
        <v>629584628</v>
      </c>
      <c r="K86" s="300">
        <v>698585376</v>
      </c>
      <c r="L86" s="300">
        <v>875983631</v>
      </c>
      <c r="M86" s="300">
        <v>1102252275</v>
      </c>
      <c r="N86" s="300">
        <v>962354811</v>
      </c>
      <c r="O86" s="300">
        <v>1075514886</v>
      </c>
      <c r="P86" s="300">
        <v>2610693148</v>
      </c>
      <c r="Q86" s="300">
        <v>1495619605</v>
      </c>
      <c r="R86" s="300">
        <v>2668778500</v>
      </c>
      <c r="S86" s="300">
        <v>3434203656</v>
      </c>
      <c r="T86" s="310">
        <v>48</v>
      </c>
      <c r="U86" s="310">
        <v>53</v>
      </c>
      <c r="V86" s="310">
        <v>49</v>
      </c>
      <c r="W86" s="310">
        <v>49</v>
      </c>
      <c r="X86" s="310">
        <v>52</v>
      </c>
      <c r="Y86" s="310">
        <v>53</v>
      </c>
      <c r="Z86" s="310">
        <v>51</v>
      </c>
      <c r="AA86" s="310">
        <v>51</v>
      </c>
      <c r="AB86" s="310">
        <v>51</v>
      </c>
      <c r="AC86" s="310">
        <v>48</v>
      </c>
      <c r="AD86" s="310">
        <v>43</v>
      </c>
      <c r="AE86" s="310">
        <v>52</v>
      </c>
      <c r="AF86" s="310">
        <v>48</v>
      </c>
      <c r="AG86" s="310">
        <v>40</v>
      </c>
      <c r="AH86" s="310"/>
      <c r="AI86" s="307" t="s">
        <v>1881</v>
      </c>
      <c r="AJ86">
        <v>1345292353</v>
      </c>
      <c r="AK86">
        <v>857638598</v>
      </c>
      <c r="AL86">
        <v>839102592</v>
      </c>
      <c r="AM86">
        <v>891754002</v>
      </c>
      <c r="AN86">
        <v>572199792</v>
      </c>
      <c r="AO86">
        <v>663602209</v>
      </c>
      <c r="AP86">
        <v>844992718</v>
      </c>
      <c r="AQ86">
        <v>1058154874</v>
      </c>
      <c r="AR86">
        <v>846547559</v>
      </c>
      <c r="AS86">
        <v>1050004317</v>
      </c>
      <c r="AT86">
        <v>2580475319</v>
      </c>
      <c r="AU86">
        <v>1475406083</v>
      </c>
      <c r="AV86">
        <v>2649630263</v>
      </c>
      <c r="AW86">
        <v>3008560945</v>
      </c>
      <c r="AX86" s="310">
        <v>46</v>
      </c>
      <c r="AY86" s="310">
        <v>52</v>
      </c>
      <c r="AZ86" s="310">
        <v>49</v>
      </c>
      <c r="BA86" s="310">
        <v>49</v>
      </c>
      <c r="BB86" s="310">
        <v>52</v>
      </c>
      <c r="BC86" s="310">
        <v>52</v>
      </c>
      <c r="BD86" s="310">
        <v>50</v>
      </c>
      <c r="BE86" s="310">
        <v>51</v>
      </c>
      <c r="BF86" s="310">
        <v>50</v>
      </c>
      <c r="BG86" s="310">
        <v>46</v>
      </c>
      <c r="BH86" s="310">
        <v>41</v>
      </c>
      <c r="BI86" s="310">
        <v>51</v>
      </c>
      <c r="BJ86" s="310">
        <v>44</v>
      </c>
      <c r="BK86" s="310">
        <v>39</v>
      </c>
      <c r="BL86" s="310"/>
      <c r="BM86" s="307" t="s">
        <v>1881</v>
      </c>
      <c r="BN86">
        <v>28984058</v>
      </c>
      <c r="BO86">
        <v>61395749</v>
      </c>
      <c r="BP86">
        <v>58125512</v>
      </c>
      <c r="BQ86">
        <v>87762232</v>
      </c>
      <c r="BR86">
        <v>57384836</v>
      </c>
      <c r="BS86">
        <v>34983167</v>
      </c>
      <c r="BT86">
        <v>30990913</v>
      </c>
      <c r="BU86">
        <v>44097401</v>
      </c>
      <c r="BV86">
        <v>115807252</v>
      </c>
      <c r="BW86">
        <v>25510569</v>
      </c>
      <c r="BX86">
        <v>30217829</v>
      </c>
      <c r="BY86">
        <v>20213522</v>
      </c>
      <c r="BZ86">
        <v>19148237</v>
      </c>
      <c r="CA86">
        <v>425642711</v>
      </c>
      <c r="CB86" s="310">
        <v>49</v>
      </c>
      <c r="CC86" s="310">
        <v>34</v>
      </c>
      <c r="CD86" s="310">
        <v>38</v>
      </c>
      <c r="CE86" s="310">
        <v>34</v>
      </c>
      <c r="CF86" s="310">
        <v>38</v>
      </c>
      <c r="CG86" s="310">
        <v>42</v>
      </c>
      <c r="CH86" s="310">
        <v>44</v>
      </c>
      <c r="CI86" s="310">
        <v>39</v>
      </c>
      <c r="CJ86" s="310">
        <v>31</v>
      </c>
      <c r="CK86" s="310">
        <v>47</v>
      </c>
      <c r="CL86" s="310">
        <v>47</v>
      </c>
      <c r="CM86" s="310">
        <v>57</v>
      </c>
      <c r="CN86" s="310">
        <v>54</v>
      </c>
      <c r="CO86" s="310">
        <v>26</v>
      </c>
      <c r="CQ86" s="307" t="s">
        <v>1881</v>
      </c>
      <c r="CR86" s="300">
        <v>5350408</v>
      </c>
      <c r="CS86" s="300">
        <v>9414569</v>
      </c>
      <c r="CT86" s="300">
        <v>6308404</v>
      </c>
      <c r="CU86" s="300">
        <v>8935347</v>
      </c>
      <c r="CV86" s="300">
        <v>21552217</v>
      </c>
      <c r="CW86" s="300">
        <v>19303913</v>
      </c>
      <c r="CX86" s="300">
        <v>25580667</v>
      </c>
      <c r="CY86" s="300">
        <v>42037983</v>
      </c>
      <c r="CZ86" s="300">
        <v>55865751</v>
      </c>
      <c r="DA86" s="300">
        <v>176662375</v>
      </c>
      <c r="DB86" s="300">
        <v>90055737</v>
      </c>
      <c r="DC86" s="300">
        <v>73129274</v>
      </c>
      <c r="DD86" s="300">
        <v>74027517</v>
      </c>
      <c r="DE86" s="300">
        <v>56765555</v>
      </c>
      <c r="DF86" s="310">
        <v>116</v>
      </c>
      <c r="DG86" s="310">
        <v>118</v>
      </c>
      <c r="DH86" s="310">
        <v>120</v>
      </c>
      <c r="DI86" s="310">
        <v>116</v>
      </c>
      <c r="DJ86" s="310">
        <v>104</v>
      </c>
      <c r="DK86" s="310">
        <v>102</v>
      </c>
      <c r="DL86" s="310">
        <v>100</v>
      </c>
      <c r="DM86" s="310">
        <v>94</v>
      </c>
      <c r="DN86" s="310">
        <v>95</v>
      </c>
      <c r="DO86" s="310">
        <v>79</v>
      </c>
      <c r="DP86" s="310">
        <v>92</v>
      </c>
      <c r="DQ86" s="310">
        <v>97</v>
      </c>
      <c r="DR86" s="310">
        <v>98</v>
      </c>
      <c r="DS86" s="310">
        <v>102</v>
      </c>
      <c r="DU86" s="307" t="s">
        <v>1881</v>
      </c>
      <c r="DV86" s="300">
        <v>1379626819</v>
      </c>
      <c r="DW86" s="300">
        <v>928448916</v>
      </c>
      <c r="DX86" s="300">
        <v>903536508</v>
      </c>
      <c r="DY86" s="300">
        <v>988451581</v>
      </c>
      <c r="DZ86" s="300">
        <v>651136845</v>
      </c>
      <c r="EA86" s="300">
        <v>717889289</v>
      </c>
      <c r="EB86" s="300">
        <v>901564298</v>
      </c>
      <c r="EC86" s="300">
        <v>1144290258</v>
      </c>
      <c r="ED86" s="300">
        <v>1018220562</v>
      </c>
      <c r="EE86" s="300">
        <v>1252177261</v>
      </c>
      <c r="EF86" s="300">
        <v>2700748885</v>
      </c>
      <c r="EG86" s="300">
        <v>1568748879</v>
      </c>
      <c r="EH86" s="300">
        <v>2742806017</v>
      </c>
      <c r="EI86" s="300">
        <v>3490969211</v>
      </c>
      <c r="EJ86" s="310">
        <v>63</v>
      </c>
      <c r="EK86" s="310">
        <v>69</v>
      </c>
      <c r="EL86" s="310">
        <v>68</v>
      </c>
      <c r="EM86" s="310">
        <v>66</v>
      </c>
      <c r="EN86" s="310">
        <v>76</v>
      </c>
      <c r="EO86" s="310">
        <v>72</v>
      </c>
      <c r="EP86" s="310">
        <v>69</v>
      </c>
      <c r="EQ86" s="310">
        <v>66</v>
      </c>
      <c r="ER86" s="310">
        <v>69</v>
      </c>
      <c r="ES86" s="310">
        <v>64</v>
      </c>
      <c r="ET86" s="310">
        <v>53</v>
      </c>
      <c r="EU86" s="310">
        <v>65</v>
      </c>
      <c r="EV86" s="310">
        <v>59</v>
      </c>
      <c r="EW86" s="310">
        <v>54</v>
      </c>
    </row>
    <row r="87" spans="1:153" x14ac:dyDescent="0.25">
      <c r="A87" s="285" t="s">
        <v>2248</v>
      </c>
      <c r="B87" s="285" t="s">
        <v>176</v>
      </c>
      <c r="C87" s="285" t="s">
        <v>1375</v>
      </c>
      <c r="E87" s="307" t="str">
        <f t="shared" si="1"/>
        <v>الكاميرون Cameroon</v>
      </c>
      <c r="F87" s="300">
        <v>96206525</v>
      </c>
      <c r="G87" s="300">
        <v>81540959</v>
      </c>
      <c r="H87" s="300">
        <v>92620569</v>
      </c>
      <c r="I87" s="300">
        <v>81405051</v>
      </c>
      <c r="J87" s="300">
        <v>62496698</v>
      </c>
      <c r="K87" s="300">
        <v>43999805</v>
      </c>
      <c r="L87" s="300">
        <v>52452250</v>
      </c>
      <c r="M87" s="300">
        <v>74404030</v>
      </c>
      <c r="N87" s="300">
        <v>57097609</v>
      </c>
      <c r="O87" s="300">
        <v>65963870</v>
      </c>
      <c r="P87" s="300">
        <v>103897330</v>
      </c>
      <c r="Q87" s="300">
        <v>55666940</v>
      </c>
      <c r="R87" s="300">
        <v>69433581</v>
      </c>
      <c r="S87" s="300">
        <v>75911536</v>
      </c>
      <c r="T87" s="310">
        <v>75</v>
      </c>
      <c r="U87" s="310">
        <v>78</v>
      </c>
      <c r="V87" s="310">
        <v>81</v>
      </c>
      <c r="W87" s="310">
        <v>90</v>
      </c>
      <c r="X87" s="310">
        <v>85</v>
      </c>
      <c r="Y87" s="310">
        <v>92</v>
      </c>
      <c r="Z87" s="310">
        <v>93</v>
      </c>
      <c r="AA87" s="310">
        <v>86</v>
      </c>
      <c r="AB87" s="310">
        <v>87</v>
      </c>
      <c r="AC87" s="310">
        <v>87</v>
      </c>
      <c r="AD87" s="310">
        <v>87</v>
      </c>
      <c r="AE87" s="310">
        <v>102</v>
      </c>
      <c r="AF87" s="310">
        <v>95</v>
      </c>
      <c r="AG87" s="310">
        <v>98</v>
      </c>
      <c r="AH87" s="310"/>
      <c r="AI87" s="307" t="s">
        <v>1967</v>
      </c>
      <c r="AJ87">
        <v>39055181</v>
      </c>
      <c r="AK87">
        <v>32507206</v>
      </c>
      <c r="AL87">
        <v>40582864</v>
      </c>
      <c r="AM87">
        <v>44420257</v>
      </c>
      <c r="AN87">
        <v>28463378</v>
      </c>
      <c r="AO87">
        <v>27944162</v>
      </c>
      <c r="AP87">
        <v>36152074</v>
      </c>
      <c r="AQ87">
        <v>59847567</v>
      </c>
      <c r="AR87">
        <v>53001802</v>
      </c>
      <c r="AS87">
        <v>60820470</v>
      </c>
      <c r="AT87">
        <v>97191683</v>
      </c>
      <c r="AU87">
        <v>48296479</v>
      </c>
      <c r="AV87">
        <v>61462737</v>
      </c>
      <c r="AW87">
        <v>61177332</v>
      </c>
      <c r="AX87" s="310">
        <v>85</v>
      </c>
      <c r="AY87" s="310">
        <v>87</v>
      </c>
      <c r="AZ87" s="310">
        <v>88</v>
      </c>
      <c r="BA87" s="310">
        <v>94</v>
      </c>
      <c r="BB87" s="310">
        <v>95</v>
      </c>
      <c r="BC87" s="310">
        <v>94</v>
      </c>
      <c r="BD87" s="310">
        <v>99</v>
      </c>
      <c r="BE87" s="310">
        <v>87</v>
      </c>
      <c r="BF87" s="310">
        <v>87</v>
      </c>
      <c r="BG87" s="310">
        <v>85</v>
      </c>
      <c r="BH87" s="310">
        <v>86</v>
      </c>
      <c r="BI87" s="310">
        <v>103</v>
      </c>
      <c r="BJ87" s="310">
        <v>92</v>
      </c>
      <c r="BK87" s="310">
        <v>95</v>
      </c>
      <c r="BL87" s="310"/>
      <c r="BM87" s="307" t="s">
        <v>1967</v>
      </c>
      <c r="BN87">
        <v>57151344</v>
      </c>
      <c r="BO87">
        <v>49033753</v>
      </c>
      <c r="BP87">
        <v>52037705</v>
      </c>
      <c r="BQ87">
        <v>36984794</v>
      </c>
      <c r="BR87">
        <v>34033320</v>
      </c>
      <c r="BS87">
        <v>16055643</v>
      </c>
      <c r="BT87">
        <v>16300176</v>
      </c>
      <c r="BU87">
        <v>14556463</v>
      </c>
      <c r="BV87">
        <v>4095807</v>
      </c>
      <c r="BW87">
        <v>5143400</v>
      </c>
      <c r="BX87">
        <v>6705647</v>
      </c>
      <c r="BY87">
        <v>7370461</v>
      </c>
      <c r="BZ87">
        <v>7970844</v>
      </c>
      <c r="CA87">
        <v>14734204</v>
      </c>
      <c r="CB87" s="310">
        <v>40</v>
      </c>
      <c r="CC87" s="310">
        <v>38</v>
      </c>
      <c r="CD87" s="310">
        <v>41</v>
      </c>
      <c r="CE87" s="310">
        <v>45</v>
      </c>
      <c r="CF87" s="310">
        <v>45</v>
      </c>
      <c r="CG87" s="310">
        <v>52</v>
      </c>
      <c r="CH87" s="310">
        <v>56</v>
      </c>
      <c r="CI87" s="310">
        <v>58</v>
      </c>
      <c r="CJ87" s="310">
        <v>80</v>
      </c>
      <c r="CK87" s="310">
        <v>70</v>
      </c>
      <c r="CL87" s="310">
        <v>75</v>
      </c>
      <c r="CM87" s="310">
        <v>73</v>
      </c>
      <c r="CN87" s="310">
        <v>70</v>
      </c>
      <c r="CO87" s="310">
        <v>64</v>
      </c>
      <c r="CQ87" s="307" t="s">
        <v>1967</v>
      </c>
      <c r="CR87" s="300">
        <v>11049541</v>
      </c>
      <c r="CS87" s="300">
        <v>35456386</v>
      </c>
      <c r="CT87" s="300">
        <v>30341480</v>
      </c>
      <c r="CU87" s="300">
        <v>17238730</v>
      </c>
      <c r="CV87" s="300">
        <v>25451705</v>
      </c>
      <c r="CW87" s="300">
        <v>15358070</v>
      </c>
      <c r="CX87" s="300">
        <v>16462425</v>
      </c>
      <c r="CY87" s="300">
        <v>16387865</v>
      </c>
      <c r="CZ87" s="300">
        <v>17271831</v>
      </c>
      <c r="DA87" s="300">
        <v>19125583</v>
      </c>
      <c r="DB87" s="300">
        <v>11751669</v>
      </c>
      <c r="DC87" s="300">
        <v>12962779</v>
      </c>
      <c r="DD87" s="300">
        <v>24335632</v>
      </c>
      <c r="DE87" s="300">
        <v>27590465</v>
      </c>
      <c r="DF87" s="310">
        <v>106</v>
      </c>
      <c r="DG87" s="310">
        <v>96</v>
      </c>
      <c r="DH87" s="310">
        <v>104</v>
      </c>
      <c r="DI87" s="310">
        <v>106</v>
      </c>
      <c r="DJ87" s="310">
        <v>99</v>
      </c>
      <c r="DK87" s="310">
        <v>109</v>
      </c>
      <c r="DL87" s="310">
        <v>108</v>
      </c>
      <c r="DM87" s="310">
        <v>112</v>
      </c>
      <c r="DN87" s="310">
        <v>106</v>
      </c>
      <c r="DO87" s="310">
        <v>111</v>
      </c>
      <c r="DP87" s="310">
        <v>118</v>
      </c>
      <c r="DQ87" s="310">
        <v>119</v>
      </c>
      <c r="DR87" s="310">
        <v>111</v>
      </c>
      <c r="DS87" s="310">
        <v>117</v>
      </c>
      <c r="DU87" s="307" t="s">
        <v>1967</v>
      </c>
      <c r="DV87" s="300">
        <v>107256066</v>
      </c>
      <c r="DW87" s="300">
        <v>116997345</v>
      </c>
      <c r="DX87" s="300">
        <v>122962049</v>
      </c>
      <c r="DY87" s="300">
        <v>98643781</v>
      </c>
      <c r="DZ87" s="300">
        <v>87948403</v>
      </c>
      <c r="EA87" s="300">
        <v>59357875</v>
      </c>
      <c r="EB87" s="300">
        <v>68914675</v>
      </c>
      <c r="EC87" s="300">
        <v>90791895</v>
      </c>
      <c r="ED87" s="300">
        <v>74369440</v>
      </c>
      <c r="EE87" s="300">
        <v>85089453</v>
      </c>
      <c r="EF87" s="300">
        <v>115648999</v>
      </c>
      <c r="EG87" s="300">
        <v>68629719</v>
      </c>
      <c r="EH87" s="300">
        <v>93769213</v>
      </c>
      <c r="EI87" s="300">
        <v>103502001</v>
      </c>
      <c r="EJ87" s="310">
        <v>99</v>
      </c>
      <c r="EK87" s="310">
        <v>94</v>
      </c>
      <c r="EL87" s="310">
        <v>101</v>
      </c>
      <c r="EM87" s="310">
        <v>103</v>
      </c>
      <c r="EN87" s="310">
        <v>106</v>
      </c>
      <c r="EO87" s="310">
        <v>109</v>
      </c>
      <c r="EP87" s="310">
        <v>114</v>
      </c>
      <c r="EQ87" s="310">
        <v>108</v>
      </c>
      <c r="ER87" s="310">
        <v>109</v>
      </c>
      <c r="ES87" s="310">
        <v>111</v>
      </c>
      <c r="ET87" s="310">
        <v>112</v>
      </c>
      <c r="EU87" s="310">
        <v>123</v>
      </c>
      <c r="EV87" s="310">
        <v>114</v>
      </c>
      <c r="EW87" s="310">
        <v>120</v>
      </c>
    </row>
    <row r="88" spans="1:153" x14ac:dyDescent="0.25">
      <c r="A88" s="285" t="s">
        <v>2249</v>
      </c>
      <c r="B88" s="285" t="s">
        <v>591</v>
      </c>
      <c r="C88" s="285" t="s">
        <v>1443</v>
      </c>
      <c r="E88" s="307" t="str">
        <f t="shared" si="1"/>
        <v>جمهورية أفريقيا الوسطى Central African Republic</v>
      </c>
      <c r="F88" s="300">
        <v>828397</v>
      </c>
      <c r="G88" s="300">
        <v>1038400</v>
      </c>
      <c r="H88" s="300">
        <v>133888</v>
      </c>
      <c r="I88" s="300">
        <v>956853</v>
      </c>
      <c r="J88" s="300">
        <v>86172</v>
      </c>
      <c r="K88" s="300"/>
      <c r="L88" s="300">
        <v>1002690</v>
      </c>
      <c r="M88" s="300">
        <v>3964640</v>
      </c>
      <c r="N88" s="300">
        <v>2272546</v>
      </c>
      <c r="O88" s="300">
        <v>462546</v>
      </c>
      <c r="P88" s="300">
        <v>237938</v>
      </c>
      <c r="Q88" s="300">
        <v>3950708</v>
      </c>
      <c r="R88" s="300">
        <v>258225</v>
      </c>
      <c r="S88" s="300">
        <v>2522227</v>
      </c>
      <c r="T88" s="310">
        <v>159</v>
      </c>
      <c r="U88" s="310">
        <v>151</v>
      </c>
      <c r="V88" s="310">
        <v>176</v>
      </c>
      <c r="W88" s="310">
        <v>157</v>
      </c>
      <c r="X88" s="310">
        <v>172</v>
      </c>
      <c r="Y88" s="310" t="s">
        <v>11</v>
      </c>
      <c r="Z88" s="310">
        <v>156</v>
      </c>
      <c r="AA88" s="310">
        <v>142</v>
      </c>
      <c r="AB88" s="310">
        <v>144</v>
      </c>
      <c r="AC88" s="310">
        <v>163</v>
      </c>
      <c r="AD88" s="310">
        <v>168</v>
      </c>
      <c r="AE88" s="310">
        <v>144</v>
      </c>
      <c r="AF88" s="310">
        <v>167</v>
      </c>
      <c r="AG88" s="310">
        <v>150</v>
      </c>
      <c r="AH88" s="310"/>
      <c r="AI88" s="307" t="s">
        <v>2002</v>
      </c>
      <c r="AJ88">
        <v>307302</v>
      </c>
      <c r="AK88">
        <v>657500</v>
      </c>
      <c r="AL88">
        <v>6500</v>
      </c>
      <c r="AM88">
        <v>918559</v>
      </c>
      <c r="AN88">
        <v>85352</v>
      </c>
      <c r="AP88">
        <v>989690</v>
      </c>
      <c r="AQ88">
        <v>3874109</v>
      </c>
      <c r="AR88">
        <v>2270697</v>
      </c>
      <c r="AS88">
        <v>455107</v>
      </c>
      <c r="AU88">
        <v>3899588</v>
      </c>
      <c r="AV88">
        <v>257684</v>
      </c>
      <c r="AW88">
        <v>2510938</v>
      </c>
      <c r="AX88" s="310">
        <v>168</v>
      </c>
      <c r="AY88" s="310">
        <v>156</v>
      </c>
      <c r="AZ88" s="310">
        <v>181</v>
      </c>
      <c r="BA88" s="310">
        <v>156</v>
      </c>
      <c r="BB88" s="310">
        <v>172</v>
      </c>
      <c r="BC88" s="310" t="s">
        <v>11</v>
      </c>
      <c r="BD88" s="310">
        <v>151</v>
      </c>
      <c r="BE88" s="310">
        <v>138</v>
      </c>
      <c r="BF88" s="310">
        <v>141</v>
      </c>
      <c r="BG88" s="310">
        <v>160</v>
      </c>
      <c r="BH88" s="310" t="s">
        <v>11</v>
      </c>
      <c r="BI88" s="310">
        <v>142</v>
      </c>
      <c r="BJ88" s="310">
        <v>165</v>
      </c>
      <c r="BK88" s="310">
        <v>146</v>
      </c>
      <c r="BL88" s="310"/>
      <c r="BM88" s="307" t="s">
        <v>2002</v>
      </c>
      <c r="BN88">
        <v>521095</v>
      </c>
      <c r="BO88">
        <v>380900</v>
      </c>
      <c r="BP88">
        <v>127388</v>
      </c>
      <c r="BQ88">
        <v>38294</v>
      </c>
      <c r="BR88">
        <v>820</v>
      </c>
      <c r="BT88">
        <v>13000</v>
      </c>
      <c r="BU88">
        <v>90531</v>
      </c>
      <c r="BV88">
        <v>1849</v>
      </c>
      <c r="BW88">
        <v>7439</v>
      </c>
      <c r="BX88">
        <v>237938</v>
      </c>
      <c r="BY88">
        <v>51120</v>
      </c>
      <c r="BZ88">
        <v>541</v>
      </c>
      <c r="CA88">
        <v>11289</v>
      </c>
      <c r="CB88" s="310">
        <v>111</v>
      </c>
      <c r="CC88" s="310">
        <v>111</v>
      </c>
      <c r="CD88" s="310">
        <v>126</v>
      </c>
      <c r="CE88" s="310">
        <v>141</v>
      </c>
      <c r="CF88" s="310">
        <v>153</v>
      </c>
      <c r="CG88" s="310" t="s">
        <v>11</v>
      </c>
      <c r="CH88" s="310">
        <v>153</v>
      </c>
      <c r="CI88" s="310">
        <v>138</v>
      </c>
      <c r="CJ88" s="310">
        <v>157</v>
      </c>
      <c r="CK88" s="310">
        <v>138</v>
      </c>
      <c r="CL88" s="310">
        <v>120</v>
      </c>
      <c r="CM88" s="310">
        <v>139</v>
      </c>
      <c r="CN88" s="310">
        <v>161</v>
      </c>
      <c r="CO88" s="310">
        <v>152</v>
      </c>
      <c r="CQ88" s="307" t="s">
        <v>2002</v>
      </c>
      <c r="CR88" s="300">
        <v>7867887</v>
      </c>
      <c r="CS88" s="300">
        <v>21642492</v>
      </c>
      <c r="CT88" s="300">
        <v>5912035</v>
      </c>
      <c r="CU88" s="300">
        <v>3511446</v>
      </c>
      <c r="CV88" s="300">
        <v>1641303</v>
      </c>
      <c r="CW88" s="300">
        <v>1872222</v>
      </c>
      <c r="CX88" s="300">
        <v>9477954</v>
      </c>
      <c r="CY88" s="300">
        <v>22819859</v>
      </c>
      <c r="CZ88" s="300">
        <v>1476453</v>
      </c>
      <c r="DA88" s="300">
        <v>928066</v>
      </c>
      <c r="DB88" s="300">
        <v>242963</v>
      </c>
      <c r="DC88" s="300">
        <v>822892</v>
      </c>
      <c r="DD88" s="300">
        <v>439858</v>
      </c>
      <c r="DE88" s="300">
        <v>1260317</v>
      </c>
      <c r="DF88" s="310">
        <v>111</v>
      </c>
      <c r="DG88" s="310">
        <v>102</v>
      </c>
      <c r="DH88" s="310">
        <v>123</v>
      </c>
      <c r="DI88" s="310">
        <v>130</v>
      </c>
      <c r="DJ88" s="310">
        <v>153</v>
      </c>
      <c r="DK88" s="310">
        <v>146</v>
      </c>
      <c r="DL88" s="310">
        <v>116</v>
      </c>
      <c r="DM88" s="310">
        <v>106</v>
      </c>
      <c r="DN88" s="310">
        <v>151</v>
      </c>
      <c r="DO88" s="310">
        <v>154</v>
      </c>
      <c r="DP88" s="310">
        <v>171</v>
      </c>
      <c r="DQ88" s="310">
        <v>155</v>
      </c>
      <c r="DR88" s="310">
        <v>171</v>
      </c>
      <c r="DS88" s="310">
        <v>160</v>
      </c>
      <c r="DU88" s="307" t="s">
        <v>2002</v>
      </c>
      <c r="DV88" s="300">
        <v>8696284</v>
      </c>
      <c r="DW88" s="300">
        <v>22680892</v>
      </c>
      <c r="DX88" s="300">
        <v>6045923</v>
      </c>
      <c r="DY88" s="300">
        <v>4468299</v>
      </c>
      <c r="DZ88" s="300">
        <v>1727475</v>
      </c>
      <c r="EA88" s="300">
        <v>1872222</v>
      </c>
      <c r="EB88" s="300">
        <v>10480644</v>
      </c>
      <c r="EC88" s="300">
        <v>26784499</v>
      </c>
      <c r="ED88" s="300">
        <v>3748999</v>
      </c>
      <c r="EE88" s="300">
        <v>1390612</v>
      </c>
      <c r="EF88" s="300">
        <v>480901</v>
      </c>
      <c r="EG88" s="300">
        <v>4773600</v>
      </c>
      <c r="EH88" s="300">
        <v>698083</v>
      </c>
      <c r="EI88" s="300">
        <v>3782544</v>
      </c>
      <c r="EJ88" s="310">
        <v>139</v>
      </c>
      <c r="EK88" s="310">
        <v>125</v>
      </c>
      <c r="EL88" s="310">
        <v>154</v>
      </c>
      <c r="EM88" s="310">
        <v>159</v>
      </c>
      <c r="EN88" s="310">
        <v>174</v>
      </c>
      <c r="EO88" s="310">
        <v>173</v>
      </c>
      <c r="EP88" s="310">
        <v>142</v>
      </c>
      <c r="EQ88" s="310">
        <v>131</v>
      </c>
      <c r="ER88" s="310">
        <v>161</v>
      </c>
      <c r="ES88" s="310">
        <v>176</v>
      </c>
      <c r="ET88" s="310">
        <v>185</v>
      </c>
      <c r="EU88" s="310">
        <v>159</v>
      </c>
      <c r="EV88" s="310">
        <v>187</v>
      </c>
      <c r="EW88" s="310">
        <v>171</v>
      </c>
    </row>
    <row r="89" spans="1:153" x14ac:dyDescent="0.25">
      <c r="A89" s="285" t="s">
        <v>2250</v>
      </c>
      <c r="B89" s="285" t="s">
        <v>86</v>
      </c>
      <c r="C89" s="285" t="s">
        <v>1428</v>
      </c>
      <c r="E89" s="307" t="str">
        <f t="shared" si="1"/>
        <v>الجابون Gabon</v>
      </c>
      <c r="F89" s="300">
        <v>7327199</v>
      </c>
      <c r="G89" s="300">
        <v>11150677</v>
      </c>
      <c r="H89" s="300">
        <v>311167964</v>
      </c>
      <c r="I89" s="300">
        <v>11788436</v>
      </c>
      <c r="J89" s="300">
        <v>5683666</v>
      </c>
      <c r="K89" s="300">
        <v>3850481</v>
      </c>
      <c r="L89" s="300">
        <v>4168399</v>
      </c>
      <c r="M89" s="300">
        <v>13200811</v>
      </c>
      <c r="N89" s="300">
        <v>11002808</v>
      </c>
      <c r="O89" s="300">
        <v>6244804</v>
      </c>
      <c r="P89" s="300">
        <v>27322855</v>
      </c>
      <c r="Q89" s="300">
        <v>4535224</v>
      </c>
      <c r="R89" s="300">
        <v>12937506</v>
      </c>
      <c r="S89" s="300">
        <v>8855241</v>
      </c>
      <c r="T89" s="310">
        <v>119</v>
      </c>
      <c r="U89" s="310">
        <v>116</v>
      </c>
      <c r="V89" s="310">
        <v>63</v>
      </c>
      <c r="W89" s="310">
        <v>120</v>
      </c>
      <c r="X89" s="310">
        <v>137</v>
      </c>
      <c r="Y89" s="310">
        <v>138</v>
      </c>
      <c r="Z89" s="310">
        <v>138</v>
      </c>
      <c r="AA89" s="310">
        <v>122</v>
      </c>
      <c r="AB89" s="310">
        <v>121</v>
      </c>
      <c r="AC89" s="310">
        <v>129</v>
      </c>
      <c r="AD89" s="310">
        <v>112</v>
      </c>
      <c r="AE89" s="310">
        <v>141</v>
      </c>
      <c r="AF89" s="310">
        <v>129</v>
      </c>
      <c r="AG89" s="310">
        <v>138</v>
      </c>
      <c r="AH89" s="310"/>
      <c r="AI89" s="307" t="s">
        <v>1961</v>
      </c>
      <c r="AJ89">
        <v>6341910</v>
      </c>
      <c r="AK89">
        <v>9080241</v>
      </c>
      <c r="AL89">
        <v>4610445</v>
      </c>
      <c r="AM89">
        <v>8183375</v>
      </c>
      <c r="AN89">
        <v>4633388</v>
      </c>
      <c r="AO89">
        <v>3724481</v>
      </c>
      <c r="AP89">
        <v>4076399</v>
      </c>
      <c r="AQ89">
        <v>11023429</v>
      </c>
      <c r="AR89">
        <v>8958541</v>
      </c>
      <c r="AS89">
        <v>6232365</v>
      </c>
      <c r="AT89">
        <v>27155254</v>
      </c>
      <c r="AU89">
        <v>4073331</v>
      </c>
      <c r="AV89">
        <v>12075100</v>
      </c>
      <c r="AW89">
        <v>8688470</v>
      </c>
      <c r="AX89" s="310">
        <v>116</v>
      </c>
      <c r="AY89" s="310">
        <v>113</v>
      </c>
      <c r="AZ89" s="310">
        <v>131</v>
      </c>
      <c r="BA89" s="310">
        <v>125</v>
      </c>
      <c r="BB89" s="310">
        <v>131</v>
      </c>
      <c r="BC89" s="310">
        <v>137</v>
      </c>
      <c r="BD89" s="310">
        <v>133</v>
      </c>
      <c r="BE89" s="310">
        <v>122</v>
      </c>
      <c r="BF89" s="310">
        <v>123</v>
      </c>
      <c r="BG89" s="310">
        <v>128</v>
      </c>
      <c r="BH89" s="310">
        <v>111</v>
      </c>
      <c r="BI89" s="310">
        <v>141</v>
      </c>
      <c r="BJ89" s="310">
        <v>125</v>
      </c>
      <c r="BK89" s="310">
        <v>133</v>
      </c>
      <c r="BL89" s="310"/>
      <c r="BM89" s="307" t="s">
        <v>1961</v>
      </c>
      <c r="BN89">
        <v>985289</v>
      </c>
      <c r="BO89">
        <v>2070436</v>
      </c>
      <c r="BP89">
        <v>306557519</v>
      </c>
      <c r="BQ89">
        <v>3605061</v>
      </c>
      <c r="BR89">
        <v>1050278</v>
      </c>
      <c r="BS89">
        <v>126000</v>
      </c>
      <c r="BT89">
        <v>92000</v>
      </c>
      <c r="BU89">
        <v>2177382</v>
      </c>
      <c r="BV89">
        <v>2044267</v>
      </c>
      <c r="BW89">
        <v>12439</v>
      </c>
      <c r="BX89">
        <v>167601</v>
      </c>
      <c r="BY89">
        <v>461893</v>
      </c>
      <c r="BZ89">
        <v>862406</v>
      </c>
      <c r="CA89">
        <v>166771</v>
      </c>
      <c r="CB89" s="310">
        <v>105</v>
      </c>
      <c r="CC89" s="310">
        <v>89</v>
      </c>
      <c r="CD89" s="310">
        <v>15</v>
      </c>
      <c r="CE89" s="310">
        <v>83</v>
      </c>
      <c r="CF89" s="310">
        <v>103</v>
      </c>
      <c r="CG89" s="310">
        <v>132</v>
      </c>
      <c r="CH89" s="310">
        <v>141</v>
      </c>
      <c r="CI89" s="310">
        <v>89</v>
      </c>
      <c r="CJ89" s="310">
        <v>95</v>
      </c>
      <c r="CK89" s="310">
        <v>134</v>
      </c>
      <c r="CL89" s="310">
        <v>127</v>
      </c>
      <c r="CM89" s="310">
        <v>119</v>
      </c>
      <c r="CN89" s="310">
        <v>109</v>
      </c>
      <c r="CO89" s="310">
        <v>132</v>
      </c>
      <c r="CQ89" s="307" t="s">
        <v>1961</v>
      </c>
      <c r="CR89" s="300">
        <v>58513124</v>
      </c>
      <c r="CS89" s="300">
        <v>21955739</v>
      </c>
      <c r="CT89" s="300">
        <v>31133920</v>
      </c>
      <c r="CU89" s="300">
        <v>23630934</v>
      </c>
      <c r="CV89" s="300">
        <v>23051934</v>
      </c>
      <c r="CW89" s="300">
        <v>13714267</v>
      </c>
      <c r="CX89" s="300">
        <v>10420917</v>
      </c>
      <c r="CY89" s="300">
        <v>13084781</v>
      </c>
      <c r="CZ89" s="300">
        <v>11357420</v>
      </c>
      <c r="DA89" s="300">
        <v>29700638</v>
      </c>
      <c r="DB89" s="300">
        <v>7117019</v>
      </c>
      <c r="DC89" s="300">
        <v>21892866</v>
      </c>
      <c r="DD89" s="300">
        <v>25788589</v>
      </c>
      <c r="DE89" s="300">
        <v>22567569</v>
      </c>
      <c r="DF89" s="310">
        <v>87</v>
      </c>
      <c r="DG89" s="310">
        <v>101</v>
      </c>
      <c r="DH89" s="310">
        <v>103</v>
      </c>
      <c r="DI89" s="310">
        <v>100</v>
      </c>
      <c r="DJ89" s="310">
        <v>101</v>
      </c>
      <c r="DK89" s="310">
        <v>111</v>
      </c>
      <c r="DL89" s="310">
        <v>113</v>
      </c>
      <c r="DM89" s="310">
        <v>116</v>
      </c>
      <c r="DN89" s="310">
        <v>115</v>
      </c>
      <c r="DO89" s="310">
        <v>104</v>
      </c>
      <c r="DP89" s="310">
        <v>125</v>
      </c>
      <c r="DQ89" s="310">
        <v>115</v>
      </c>
      <c r="DR89" s="310">
        <v>109</v>
      </c>
      <c r="DS89" s="310">
        <v>119</v>
      </c>
      <c r="DU89" s="307" t="s">
        <v>1961</v>
      </c>
      <c r="DV89" s="300">
        <v>65840323</v>
      </c>
      <c r="DW89" s="300">
        <v>33106416</v>
      </c>
      <c r="DX89" s="300">
        <v>342301884</v>
      </c>
      <c r="DY89" s="300">
        <v>35419370</v>
      </c>
      <c r="DZ89" s="300">
        <v>28735600</v>
      </c>
      <c r="EA89" s="300">
        <v>17564748</v>
      </c>
      <c r="EB89" s="300">
        <v>14589316</v>
      </c>
      <c r="EC89" s="300">
        <v>26285592</v>
      </c>
      <c r="ED89" s="300">
        <v>22360228</v>
      </c>
      <c r="EE89" s="300">
        <v>35945442</v>
      </c>
      <c r="EF89" s="300">
        <v>34439874</v>
      </c>
      <c r="EG89" s="300">
        <v>26428090</v>
      </c>
      <c r="EH89" s="300">
        <v>38726095</v>
      </c>
      <c r="EI89" s="300">
        <v>31422810</v>
      </c>
      <c r="EJ89" s="310">
        <v>105</v>
      </c>
      <c r="EK89" s="310">
        <v>118</v>
      </c>
      <c r="EL89" s="310">
        <v>85</v>
      </c>
      <c r="EM89" s="310">
        <v>119</v>
      </c>
      <c r="EN89" s="310">
        <v>123</v>
      </c>
      <c r="EO89" s="310">
        <v>127</v>
      </c>
      <c r="EP89" s="310">
        <v>134</v>
      </c>
      <c r="EQ89" s="310">
        <v>132</v>
      </c>
      <c r="ER89" s="310">
        <v>126</v>
      </c>
      <c r="ES89" s="310">
        <v>126</v>
      </c>
      <c r="ET89" s="310">
        <v>134</v>
      </c>
      <c r="EU89" s="310">
        <v>134</v>
      </c>
      <c r="EV89" s="310">
        <v>128</v>
      </c>
      <c r="EW89" s="310">
        <v>136</v>
      </c>
    </row>
    <row r="90" spans="1:153" x14ac:dyDescent="0.25">
      <c r="A90" s="285" t="s">
        <v>2251</v>
      </c>
      <c r="B90" s="285" t="s">
        <v>175</v>
      </c>
      <c r="C90" s="285" t="s">
        <v>1368</v>
      </c>
      <c r="E90" s="307" t="str">
        <f t="shared" si="1"/>
        <v>جمهورية كونجو الديمقراطية Congo, The Democratic Republic</v>
      </c>
      <c r="F90" s="300">
        <v>38413509</v>
      </c>
      <c r="G90" s="300">
        <v>38683513</v>
      </c>
      <c r="H90" s="300">
        <v>57383230</v>
      </c>
      <c r="I90" s="300">
        <v>124360867</v>
      </c>
      <c r="J90" s="300">
        <v>103469891</v>
      </c>
      <c r="K90" s="300">
        <v>89131733</v>
      </c>
      <c r="L90" s="300">
        <v>96292360</v>
      </c>
      <c r="M90" s="300">
        <v>135167970</v>
      </c>
      <c r="N90" s="300">
        <v>126379624</v>
      </c>
      <c r="O90" s="300">
        <v>69750999</v>
      </c>
      <c r="P90" s="300">
        <v>98768415</v>
      </c>
      <c r="Q90" s="300">
        <v>142766024</v>
      </c>
      <c r="R90" s="300">
        <v>108473138</v>
      </c>
      <c r="S90" s="300">
        <v>111631384</v>
      </c>
      <c r="T90" s="310">
        <v>90</v>
      </c>
      <c r="U90" s="310">
        <v>88</v>
      </c>
      <c r="V90" s="310">
        <v>87</v>
      </c>
      <c r="W90" s="310">
        <v>80</v>
      </c>
      <c r="X90" s="310">
        <v>78</v>
      </c>
      <c r="Y90" s="310">
        <v>81</v>
      </c>
      <c r="Z90" s="310">
        <v>83</v>
      </c>
      <c r="AA90" s="310">
        <v>77</v>
      </c>
      <c r="AB90" s="310">
        <v>74</v>
      </c>
      <c r="AC90" s="310">
        <v>86</v>
      </c>
      <c r="AD90" s="310">
        <v>88</v>
      </c>
      <c r="AE90" s="310">
        <v>88</v>
      </c>
      <c r="AF90" s="310">
        <v>84</v>
      </c>
      <c r="AG90" s="310">
        <v>89</v>
      </c>
      <c r="AH90" s="310"/>
      <c r="AI90" s="307" t="s">
        <v>1807</v>
      </c>
      <c r="AJ90">
        <v>35640202</v>
      </c>
      <c r="AK90">
        <v>36748544</v>
      </c>
      <c r="AL90">
        <v>55459431</v>
      </c>
      <c r="AM90">
        <v>121173121</v>
      </c>
      <c r="AN90">
        <v>100640517</v>
      </c>
      <c r="AO90">
        <v>83651855</v>
      </c>
      <c r="AP90">
        <v>82267265</v>
      </c>
      <c r="AQ90">
        <v>109559604</v>
      </c>
      <c r="AR90">
        <v>95395439</v>
      </c>
      <c r="AS90">
        <v>53975772</v>
      </c>
      <c r="AT90">
        <v>80096310</v>
      </c>
      <c r="AU90">
        <v>102489573</v>
      </c>
      <c r="AV90">
        <v>67913074</v>
      </c>
      <c r="AW90">
        <v>49462008</v>
      </c>
      <c r="AX90" s="310">
        <v>86</v>
      </c>
      <c r="AY90" s="310">
        <v>84</v>
      </c>
      <c r="AZ90" s="310">
        <v>82</v>
      </c>
      <c r="BA90" s="310">
        <v>78</v>
      </c>
      <c r="BB90" s="310">
        <v>77</v>
      </c>
      <c r="BC90" s="310">
        <v>81</v>
      </c>
      <c r="BD90" s="310">
        <v>83</v>
      </c>
      <c r="BE90" s="310">
        <v>78</v>
      </c>
      <c r="BF90" s="310">
        <v>79</v>
      </c>
      <c r="BG90" s="310">
        <v>86</v>
      </c>
      <c r="BH90" s="310">
        <v>89</v>
      </c>
      <c r="BI90" s="310">
        <v>90</v>
      </c>
      <c r="BJ90" s="310">
        <v>90</v>
      </c>
      <c r="BK90" s="310">
        <v>97</v>
      </c>
      <c r="BL90" s="310"/>
      <c r="BM90" s="307" t="s">
        <v>1807</v>
      </c>
      <c r="BN90">
        <v>2773307</v>
      </c>
      <c r="BO90">
        <v>1934969</v>
      </c>
      <c r="BP90">
        <v>1923799</v>
      </c>
      <c r="BQ90">
        <v>3187746</v>
      </c>
      <c r="BR90">
        <v>2829374</v>
      </c>
      <c r="BS90">
        <v>5479878</v>
      </c>
      <c r="BT90">
        <v>14025095</v>
      </c>
      <c r="BU90">
        <v>25608366</v>
      </c>
      <c r="BV90">
        <v>30984185</v>
      </c>
      <c r="BW90">
        <v>15775227</v>
      </c>
      <c r="BX90">
        <v>18672105</v>
      </c>
      <c r="BY90">
        <v>40276451</v>
      </c>
      <c r="BZ90">
        <v>40560064</v>
      </c>
      <c r="CA90">
        <v>62169376</v>
      </c>
      <c r="CB90" s="310">
        <v>82</v>
      </c>
      <c r="CC90" s="310">
        <v>90</v>
      </c>
      <c r="CD90" s="310">
        <v>91</v>
      </c>
      <c r="CE90" s="310">
        <v>85</v>
      </c>
      <c r="CF90" s="310">
        <v>90</v>
      </c>
      <c r="CG90" s="310">
        <v>69</v>
      </c>
      <c r="CH90" s="310">
        <v>57</v>
      </c>
      <c r="CI90" s="310">
        <v>49</v>
      </c>
      <c r="CJ90" s="310">
        <v>50</v>
      </c>
      <c r="CK90" s="310">
        <v>54</v>
      </c>
      <c r="CL90" s="310">
        <v>54</v>
      </c>
      <c r="CM90" s="310">
        <v>48</v>
      </c>
      <c r="CN90" s="310">
        <v>43</v>
      </c>
      <c r="CO90" s="310">
        <v>39</v>
      </c>
      <c r="CQ90" s="307" t="s">
        <v>1807</v>
      </c>
      <c r="CR90" s="300">
        <v>1682372784</v>
      </c>
      <c r="CS90" s="300">
        <v>2311903518</v>
      </c>
      <c r="CT90" s="300">
        <v>2454383721</v>
      </c>
      <c r="CU90" s="300">
        <v>3095665556</v>
      </c>
      <c r="CV90" s="300">
        <v>2270946349</v>
      </c>
      <c r="CW90" s="300">
        <v>1841772179</v>
      </c>
      <c r="CX90" s="300">
        <v>1986562515</v>
      </c>
      <c r="CY90" s="300">
        <v>1969222881</v>
      </c>
      <c r="CZ90" s="300">
        <v>1984487383</v>
      </c>
      <c r="DA90" s="300">
        <v>2129529459</v>
      </c>
      <c r="DB90" s="300">
        <v>2222660705</v>
      </c>
      <c r="DC90" s="300">
        <v>3046779144</v>
      </c>
      <c r="DD90" s="300">
        <v>1342731307</v>
      </c>
      <c r="DE90" s="300">
        <v>3229047143</v>
      </c>
      <c r="DF90" s="310">
        <v>46</v>
      </c>
      <c r="DG90" s="310">
        <v>41</v>
      </c>
      <c r="DH90" s="310">
        <v>40</v>
      </c>
      <c r="DI90" s="310">
        <v>40</v>
      </c>
      <c r="DJ90" s="310">
        <v>41</v>
      </c>
      <c r="DK90" s="310">
        <v>41</v>
      </c>
      <c r="DL90" s="310">
        <v>42</v>
      </c>
      <c r="DM90" s="310">
        <v>42</v>
      </c>
      <c r="DN90" s="310">
        <v>44</v>
      </c>
      <c r="DO90" s="310">
        <v>42</v>
      </c>
      <c r="DP90" s="310">
        <v>39</v>
      </c>
      <c r="DQ90" s="310">
        <v>39</v>
      </c>
      <c r="DR90" s="310">
        <v>52</v>
      </c>
      <c r="DS90" s="310">
        <v>41</v>
      </c>
      <c r="DU90" s="307" t="s">
        <v>1807</v>
      </c>
      <c r="DV90" s="300">
        <v>1720786293</v>
      </c>
      <c r="DW90" s="300">
        <v>2350587031</v>
      </c>
      <c r="DX90" s="300">
        <v>2511766951</v>
      </c>
      <c r="DY90" s="300">
        <v>3220026423</v>
      </c>
      <c r="DZ90" s="300">
        <v>2374416240</v>
      </c>
      <c r="EA90" s="300">
        <v>1930903912</v>
      </c>
      <c r="EB90" s="300">
        <v>2082854875</v>
      </c>
      <c r="EC90" s="300">
        <v>2104390851</v>
      </c>
      <c r="ED90" s="300">
        <v>2110867007</v>
      </c>
      <c r="EE90" s="300">
        <v>2199280458</v>
      </c>
      <c r="EF90" s="300">
        <v>2321429120</v>
      </c>
      <c r="EG90" s="300">
        <v>3189545168</v>
      </c>
      <c r="EH90" s="300">
        <v>1451204445</v>
      </c>
      <c r="EI90" s="300">
        <v>3340678527</v>
      </c>
      <c r="EJ90" s="310">
        <v>59</v>
      </c>
      <c r="EK90" s="310">
        <v>57</v>
      </c>
      <c r="EL90" s="310">
        <v>54</v>
      </c>
      <c r="EM90" s="310">
        <v>52</v>
      </c>
      <c r="EN90" s="310">
        <v>56</v>
      </c>
      <c r="EO90" s="310">
        <v>56</v>
      </c>
      <c r="EP90" s="310">
        <v>57</v>
      </c>
      <c r="EQ90" s="310">
        <v>58</v>
      </c>
      <c r="ER90" s="310">
        <v>60</v>
      </c>
      <c r="ES90" s="310">
        <v>55</v>
      </c>
      <c r="ET90" s="310">
        <v>58</v>
      </c>
      <c r="EU90" s="310">
        <v>56</v>
      </c>
      <c r="EV90" s="310">
        <v>66</v>
      </c>
      <c r="EW90" s="310">
        <v>57</v>
      </c>
    </row>
    <row r="91" spans="1:153" x14ac:dyDescent="0.25">
      <c r="A91" s="285" t="s">
        <v>2252</v>
      </c>
      <c r="B91" s="285" t="s">
        <v>2253</v>
      </c>
      <c r="C91" s="285" t="s">
        <v>2254</v>
      </c>
      <c r="E91" s="307" t="str">
        <f t="shared" si="1"/>
        <v>زائير (سابقا) Zaire (Previously)</v>
      </c>
      <c r="F91" s="300"/>
      <c r="G91" s="300"/>
      <c r="H91" s="300"/>
      <c r="I91" s="300"/>
      <c r="J91" s="300"/>
      <c r="K91" s="300"/>
      <c r="L91" s="300"/>
      <c r="M91" s="300"/>
      <c r="N91" s="300"/>
      <c r="O91" s="300"/>
      <c r="P91" s="300"/>
      <c r="Q91" s="300"/>
      <c r="R91" s="300"/>
      <c r="S91" s="300"/>
      <c r="T91" s="310" t="s">
        <v>11</v>
      </c>
      <c r="U91" s="310" t="s">
        <v>11</v>
      </c>
      <c r="V91" s="310" t="s">
        <v>11</v>
      </c>
      <c r="W91" s="310" t="s">
        <v>11</v>
      </c>
      <c r="X91" s="310" t="s">
        <v>11</v>
      </c>
      <c r="Y91" s="310" t="s">
        <v>11</v>
      </c>
      <c r="Z91" s="310" t="s">
        <v>11</v>
      </c>
      <c r="AA91" s="310" t="s">
        <v>11</v>
      </c>
      <c r="AB91" s="310" t="s">
        <v>11</v>
      </c>
      <c r="AC91" s="310" t="s">
        <v>11</v>
      </c>
      <c r="AD91" s="310" t="s">
        <v>11</v>
      </c>
      <c r="AE91" s="310" t="s">
        <v>11</v>
      </c>
      <c r="AF91" s="310" t="s">
        <v>11</v>
      </c>
      <c r="AG91" s="310" t="s">
        <v>11</v>
      </c>
      <c r="AH91" s="310"/>
      <c r="AI91" s="307" t="s">
        <v>2255</v>
      </c>
      <c r="AX91" s="310" t="s">
        <v>11</v>
      </c>
      <c r="AY91" s="310" t="s">
        <v>11</v>
      </c>
      <c r="AZ91" s="310" t="s">
        <v>11</v>
      </c>
      <c r="BA91" s="310" t="s">
        <v>11</v>
      </c>
      <c r="BB91" s="310" t="s">
        <v>11</v>
      </c>
      <c r="BC91" s="310" t="s">
        <v>11</v>
      </c>
      <c r="BD91" s="310" t="s">
        <v>11</v>
      </c>
      <c r="BE91" s="310" t="s">
        <v>11</v>
      </c>
      <c r="BF91" s="310" t="s">
        <v>11</v>
      </c>
      <c r="BG91" s="310" t="s">
        <v>11</v>
      </c>
      <c r="BH91" s="310" t="s">
        <v>11</v>
      </c>
      <c r="BI91" s="310" t="s">
        <v>11</v>
      </c>
      <c r="BJ91" s="310" t="s">
        <v>11</v>
      </c>
      <c r="BK91" s="310" t="s">
        <v>11</v>
      </c>
      <c r="BL91" s="310"/>
      <c r="BM91" s="307" t="s">
        <v>2255</v>
      </c>
      <c r="CB91" s="310" t="s">
        <v>11</v>
      </c>
      <c r="CC91" s="310" t="s">
        <v>11</v>
      </c>
      <c r="CD91" s="310" t="s">
        <v>11</v>
      </c>
      <c r="CE91" s="310" t="s">
        <v>11</v>
      </c>
      <c r="CF91" s="310" t="s">
        <v>11</v>
      </c>
      <c r="CG91" s="310" t="s">
        <v>11</v>
      </c>
      <c r="CH91" s="310" t="s">
        <v>11</v>
      </c>
      <c r="CI91" s="310" t="s">
        <v>11</v>
      </c>
      <c r="CJ91" s="310" t="s">
        <v>11</v>
      </c>
      <c r="CK91" s="310" t="s">
        <v>11</v>
      </c>
      <c r="CL91" s="310" t="s">
        <v>11</v>
      </c>
      <c r="CM91" s="310" t="s">
        <v>11</v>
      </c>
      <c r="CN91" s="310" t="s">
        <v>11</v>
      </c>
      <c r="CO91" s="310" t="s">
        <v>11</v>
      </c>
      <c r="CQ91" s="307" t="s">
        <v>2255</v>
      </c>
      <c r="CR91" s="300"/>
      <c r="CS91" s="300"/>
      <c r="CT91" s="300"/>
      <c r="CU91" s="300"/>
      <c r="CV91" s="300"/>
      <c r="CW91" s="300"/>
      <c r="CX91" s="300"/>
      <c r="CY91" s="300"/>
      <c r="CZ91" s="300"/>
      <c r="DA91" s="300"/>
      <c r="DB91" s="300"/>
      <c r="DC91" s="300"/>
      <c r="DD91" s="300"/>
      <c r="DE91" s="300"/>
      <c r="DF91" s="310" t="s">
        <v>11</v>
      </c>
      <c r="DG91" s="310" t="s">
        <v>11</v>
      </c>
      <c r="DH91" s="310" t="s">
        <v>11</v>
      </c>
      <c r="DI91" s="310" t="s">
        <v>11</v>
      </c>
      <c r="DJ91" s="310" t="s">
        <v>11</v>
      </c>
      <c r="DK91" s="310" t="s">
        <v>11</v>
      </c>
      <c r="DL91" s="310" t="s">
        <v>11</v>
      </c>
      <c r="DM91" s="310" t="s">
        <v>11</v>
      </c>
      <c r="DN91" s="310" t="s">
        <v>11</v>
      </c>
      <c r="DO91" s="310" t="s">
        <v>11</v>
      </c>
      <c r="DP91" s="310" t="s">
        <v>11</v>
      </c>
      <c r="DQ91" s="310" t="s">
        <v>11</v>
      </c>
      <c r="DR91" s="310" t="s">
        <v>11</v>
      </c>
      <c r="DS91" s="310" t="s">
        <v>11</v>
      </c>
      <c r="DU91" s="307" t="s">
        <v>2255</v>
      </c>
      <c r="DV91" s="300">
        <v>0</v>
      </c>
      <c r="DW91" s="300">
        <v>0</v>
      </c>
      <c r="DX91" s="300">
        <v>0</v>
      </c>
      <c r="DY91" s="300">
        <v>0</v>
      </c>
      <c r="DZ91" s="300">
        <v>0</v>
      </c>
      <c r="EA91" s="300">
        <v>0</v>
      </c>
      <c r="EB91" s="300">
        <v>0</v>
      </c>
      <c r="EC91" s="300">
        <v>0</v>
      </c>
      <c r="ED91" s="300">
        <v>0</v>
      </c>
      <c r="EE91" s="300">
        <v>0</v>
      </c>
      <c r="EF91" s="300">
        <v>0</v>
      </c>
      <c r="EG91" s="300">
        <v>0</v>
      </c>
      <c r="EH91" s="300">
        <v>0</v>
      </c>
      <c r="EI91" s="300">
        <v>0</v>
      </c>
      <c r="EJ91" s="310">
        <v>221</v>
      </c>
      <c r="EK91" s="310">
        <v>224</v>
      </c>
      <c r="EL91" s="310">
        <v>227</v>
      </c>
      <c r="EM91" s="310">
        <v>223</v>
      </c>
      <c r="EN91" s="310">
        <v>227</v>
      </c>
      <c r="EO91" s="310">
        <v>222</v>
      </c>
      <c r="EP91" s="310">
        <v>227</v>
      </c>
      <c r="EQ91" s="310">
        <v>226</v>
      </c>
      <c r="ER91" s="310">
        <v>227</v>
      </c>
      <c r="ES91" s="310">
        <v>226</v>
      </c>
      <c r="ET91" s="310">
        <v>230</v>
      </c>
      <c r="EU91" s="310">
        <v>230</v>
      </c>
      <c r="EV91" s="310">
        <v>245</v>
      </c>
      <c r="EW91" s="310">
        <v>241</v>
      </c>
    </row>
    <row r="92" spans="1:153" x14ac:dyDescent="0.25">
      <c r="A92" s="285" t="s">
        <v>2256</v>
      </c>
      <c r="B92" s="285" t="s">
        <v>1460</v>
      </c>
      <c r="C92" s="285" t="s">
        <v>1461</v>
      </c>
      <c r="E92" s="307" t="str">
        <f t="shared" si="1"/>
        <v>غينيا الاستوائية Equatorial Guinea</v>
      </c>
      <c r="F92" s="300">
        <v>205391</v>
      </c>
      <c r="G92" s="300">
        <v>5151033</v>
      </c>
      <c r="H92" s="300">
        <v>4003567</v>
      </c>
      <c r="I92" s="300">
        <v>7203212</v>
      </c>
      <c r="J92" s="300">
        <v>1656249</v>
      </c>
      <c r="K92" s="300">
        <v>410243</v>
      </c>
      <c r="L92" s="300">
        <v>4114458</v>
      </c>
      <c r="M92" s="300">
        <v>7660319</v>
      </c>
      <c r="N92" s="300">
        <v>2598121</v>
      </c>
      <c r="O92" s="300">
        <v>606456</v>
      </c>
      <c r="P92" s="300">
        <v>642306</v>
      </c>
      <c r="Q92" s="300">
        <v>485187</v>
      </c>
      <c r="R92" s="300">
        <v>461769</v>
      </c>
      <c r="S92" s="300">
        <v>1185817</v>
      </c>
      <c r="T92" s="310">
        <v>173</v>
      </c>
      <c r="U92" s="310">
        <v>130</v>
      </c>
      <c r="V92" s="310">
        <v>139</v>
      </c>
      <c r="W92" s="310">
        <v>134</v>
      </c>
      <c r="X92" s="310">
        <v>155</v>
      </c>
      <c r="Y92" s="310">
        <v>164</v>
      </c>
      <c r="Z92" s="310">
        <v>139</v>
      </c>
      <c r="AA92" s="310">
        <v>135</v>
      </c>
      <c r="AB92" s="310">
        <v>141</v>
      </c>
      <c r="AC92" s="310">
        <v>159</v>
      </c>
      <c r="AD92" s="310">
        <v>163</v>
      </c>
      <c r="AE92" s="310">
        <v>161</v>
      </c>
      <c r="AF92" s="310">
        <v>162</v>
      </c>
      <c r="AG92" s="310">
        <v>157</v>
      </c>
      <c r="AH92" s="310"/>
      <c r="AI92" s="307" t="s">
        <v>2023</v>
      </c>
      <c r="AJ92">
        <v>135391</v>
      </c>
      <c r="AK92">
        <v>4962158</v>
      </c>
      <c r="AL92">
        <v>3539565</v>
      </c>
      <c r="AM92">
        <v>7203212</v>
      </c>
      <c r="AN92">
        <v>1656249</v>
      </c>
      <c r="AO92">
        <v>176243</v>
      </c>
      <c r="AP92">
        <v>4068803</v>
      </c>
      <c r="AQ92">
        <v>7478451</v>
      </c>
      <c r="AR92">
        <v>1964652</v>
      </c>
      <c r="AS92">
        <v>606456</v>
      </c>
      <c r="AT92">
        <v>632306</v>
      </c>
      <c r="AU92">
        <v>446892</v>
      </c>
      <c r="AV92">
        <v>461769</v>
      </c>
      <c r="AW92">
        <v>1110920</v>
      </c>
      <c r="AX92" s="310">
        <v>170</v>
      </c>
      <c r="AY92" s="310">
        <v>123</v>
      </c>
      <c r="AZ92" s="310">
        <v>136</v>
      </c>
      <c r="BA92" s="310">
        <v>128</v>
      </c>
      <c r="BB92" s="310">
        <v>151</v>
      </c>
      <c r="BC92" s="310">
        <v>164</v>
      </c>
      <c r="BD92" s="310">
        <v>134</v>
      </c>
      <c r="BE92" s="310">
        <v>131</v>
      </c>
      <c r="BF92" s="310">
        <v>145</v>
      </c>
      <c r="BG92" s="310">
        <v>156</v>
      </c>
      <c r="BH92" s="310">
        <v>162</v>
      </c>
      <c r="BI92" s="310">
        <v>162</v>
      </c>
      <c r="BJ92" s="310">
        <v>160</v>
      </c>
      <c r="BK92" s="310">
        <v>157</v>
      </c>
      <c r="BL92" s="310"/>
      <c r="BM92" s="307" t="s">
        <v>2023</v>
      </c>
      <c r="BN92">
        <v>70000</v>
      </c>
      <c r="BO92">
        <v>188875</v>
      </c>
      <c r="BP92">
        <v>464002</v>
      </c>
      <c r="BS92">
        <v>234000</v>
      </c>
      <c r="BT92">
        <v>45655</v>
      </c>
      <c r="BU92">
        <v>181868</v>
      </c>
      <c r="BV92">
        <v>633469</v>
      </c>
      <c r="BX92">
        <v>10000</v>
      </c>
      <c r="BY92">
        <v>38295</v>
      </c>
      <c r="CA92">
        <v>74897</v>
      </c>
      <c r="CB92" s="310">
        <v>142</v>
      </c>
      <c r="CC92" s="310">
        <v>122</v>
      </c>
      <c r="CD92" s="310">
        <v>108</v>
      </c>
      <c r="CE92" s="310" t="s">
        <v>11</v>
      </c>
      <c r="CF92" s="310" t="s">
        <v>11</v>
      </c>
      <c r="CG92" s="310">
        <v>121</v>
      </c>
      <c r="CH92" s="310">
        <v>145</v>
      </c>
      <c r="CI92" s="310">
        <v>130</v>
      </c>
      <c r="CJ92" s="310">
        <v>111</v>
      </c>
      <c r="CK92" s="310" t="s">
        <v>11</v>
      </c>
      <c r="CL92" s="310">
        <v>142</v>
      </c>
      <c r="CM92" s="310">
        <v>140</v>
      </c>
      <c r="CN92" s="310" t="s">
        <v>11</v>
      </c>
      <c r="CO92" s="310">
        <v>142</v>
      </c>
      <c r="CQ92" s="307" t="s">
        <v>2023</v>
      </c>
      <c r="CR92" s="300">
        <v>970</v>
      </c>
      <c r="CS92" s="300">
        <v>1645520</v>
      </c>
      <c r="CT92" s="300">
        <v>175759</v>
      </c>
      <c r="CU92" s="300">
        <v>68510</v>
      </c>
      <c r="CV92" s="300">
        <v>53338</v>
      </c>
      <c r="CW92" s="300">
        <v>24248</v>
      </c>
      <c r="CX92" s="300">
        <v>4215</v>
      </c>
      <c r="CY92" s="300">
        <v>18333</v>
      </c>
      <c r="CZ92" s="300">
        <v>35866</v>
      </c>
      <c r="DA92" s="300">
        <v>608611</v>
      </c>
      <c r="DB92" s="300">
        <v>5882</v>
      </c>
      <c r="DC92" s="300">
        <v>27054</v>
      </c>
      <c r="DD92" s="300">
        <v>132654</v>
      </c>
      <c r="DE92" s="300">
        <v>619447</v>
      </c>
      <c r="DF92" s="310">
        <v>214</v>
      </c>
      <c r="DG92" s="310">
        <v>143</v>
      </c>
      <c r="DH92" s="310">
        <v>190</v>
      </c>
      <c r="DI92" s="310">
        <v>199</v>
      </c>
      <c r="DJ92" s="310">
        <v>197</v>
      </c>
      <c r="DK92" s="310">
        <v>199</v>
      </c>
      <c r="DL92" s="310">
        <v>209</v>
      </c>
      <c r="DM92" s="310">
        <v>210</v>
      </c>
      <c r="DN92" s="310">
        <v>201</v>
      </c>
      <c r="DO92" s="310">
        <v>159</v>
      </c>
      <c r="DP92" s="310">
        <v>210</v>
      </c>
      <c r="DQ92" s="310">
        <v>193</v>
      </c>
      <c r="DR92" s="310">
        <v>189</v>
      </c>
      <c r="DS92" s="310">
        <v>170</v>
      </c>
      <c r="DU92" s="307" t="s">
        <v>2023</v>
      </c>
      <c r="DV92" s="300">
        <v>206361</v>
      </c>
      <c r="DW92" s="300">
        <v>6796553</v>
      </c>
      <c r="DX92" s="300">
        <v>4179326</v>
      </c>
      <c r="DY92" s="300">
        <v>7271722</v>
      </c>
      <c r="DZ92" s="300">
        <v>1709587</v>
      </c>
      <c r="EA92" s="300">
        <v>434491</v>
      </c>
      <c r="EB92" s="300">
        <v>4118673</v>
      </c>
      <c r="EC92" s="300">
        <v>7678652</v>
      </c>
      <c r="ED92" s="300">
        <v>2633987</v>
      </c>
      <c r="EE92" s="300">
        <v>1215067</v>
      </c>
      <c r="EF92" s="300">
        <v>648188</v>
      </c>
      <c r="EG92" s="300">
        <v>512241</v>
      </c>
      <c r="EH92" s="300">
        <v>594423</v>
      </c>
      <c r="EI92" s="300">
        <v>1805264</v>
      </c>
      <c r="EJ92" s="310">
        <v>198</v>
      </c>
      <c r="EK92" s="310">
        <v>157</v>
      </c>
      <c r="EL92" s="310">
        <v>162</v>
      </c>
      <c r="EM92" s="310">
        <v>151</v>
      </c>
      <c r="EN92" s="310">
        <v>176</v>
      </c>
      <c r="EO92" s="310">
        <v>188</v>
      </c>
      <c r="EP92" s="310">
        <v>162</v>
      </c>
      <c r="EQ92" s="310">
        <v>153</v>
      </c>
      <c r="ER92" s="310">
        <v>168</v>
      </c>
      <c r="ES92" s="310">
        <v>177</v>
      </c>
      <c r="ET92" s="310">
        <v>183</v>
      </c>
      <c r="EU92" s="310">
        <v>179</v>
      </c>
      <c r="EV92" s="310">
        <v>189</v>
      </c>
      <c r="EW92" s="310">
        <v>176</v>
      </c>
    </row>
    <row r="93" spans="1:153" x14ac:dyDescent="0.25">
      <c r="A93" s="285" t="s">
        <v>2257</v>
      </c>
      <c r="B93" s="285" t="s">
        <v>189</v>
      </c>
      <c r="C93" s="285" t="s">
        <v>1406</v>
      </c>
      <c r="E93" s="307" t="str">
        <f t="shared" si="1"/>
        <v>رواندا Rwanda</v>
      </c>
      <c r="F93" s="300">
        <v>1884973</v>
      </c>
      <c r="G93" s="300">
        <v>6413723</v>
      </c>
      <c r="H93" s="300">
        <v>1939501</v>
      </c>
      <c r="I93" s="300">
        <v>3817135</v>
      </c>
      <c r="J93" s="300">
        <v>3113836</v>
      </c>
      <c r="K93" s="300">
        <v>1767285</v>
      </c>
      <c r="L93" s="300">
        <v>8913553</v>
      </c>
      <c r="M93" s="300">
        <v>19656644</v>
      </c>
      <c r="N93" s="300">
        <v>6990271</v>
      </c>
      <c r="O93" s="300">
        <v>7331982</v>
      </c>
      <c r="P93" s="300">
        <v>20778959</v>
      </c>
      <c r="Q93" s="300">
        <v>23482567</v>
      </c>
      <c r="R93" s="300">
        <v>16982130</v>
      </c>
      <c r="S93" s="300">
        <v>19019637</v>
      </c>
      <c r="T93" s="310">
        <v>141</v>
      </c>
      <c r="U93" s="310">
        <v>127</v>
      </c>
      <c r="V93" s="310">
        <v>147</v>
      </c>
      <c r="W93" s="310">
        <v>140</v>
      </c>
      <c r="X93" s="310">
        <v>144</v>
      </c>
      <c r="Y93" s="310">
        <v>149</v>
      </c>
      <c r="Z93" s="310">
        <v>126</v>
      </c>
      <c r="AA93" s="310">
        <v>114</v>
      </c>
      <c r="AB93" s="310">
        <v>129</v>
      </c>
      <c r="AC93" s="310">
        <v>126</v>
      </c>
      <c r="AD93" s="310">
        <v>121</v>
      </c>
      <c r="AE93" s="310">
        <v>116</v>
      </c>
      <c r="AF93" s="310">
        <v>123</v>
      </c>
      <c r="AG93" s="310">
        <v>122</v>
      </c>
      <c r="AH93" s="310"/>
      <c r="AI93" s="307" t="s">
        <v>2010</v>
      </c>
      <c r="AJ93">
        <v>1778973</v>
      </c>
      <c r="AK93">
        <v>6413573</v>
      </c>
      <c r="AL93">
        <v>1929619</v>
      </c>
      <c r="AM93">
        <v>3191135</v>
      </c>
      <c r="AN93">
        <v>2726155</v>
      </c>
      <c r="AO93">
        <v>1063291</v>
      </c>
      <c r="AP93">
        <v>8777535</v>
      </c>
      <c r="AQ93">
        <v>19656494</v>
      </c>
      <c r="AR93">
        <v>6914827</v>
      </c>
      <c r="AS93">
        <v>7307857</v>
      </c>
      <c r="AT93">
        <v>20506564</v>
      </c>
      <c r="AU93">
        <v>23464536</v>
      </c>
      <c r="AV93">
        <v>16926848</v>
      </c>
      <c r="AW93">
        <v>18732765</v>
      </c>
      <c r="AX93" s="310">
        <v>138</v>
      </c>
      <c r="AY93" s="310">
        <v>120</v>
      </c>
      <c r="AZ93" s="310">
        <v>145</v>
      </c>
      <c r="BA93" s="310">
        <v>138</v>
      </c>
      <c r="BB93" s="310">
        <v>140</v>
      </c>
      <c r="BC93" s="310">
        <v>152</v>
      </c>
      <c r="BD93" s="310">
        <v>121</v>
      </c>
      <c r="BE93" s="310">
        <v>109</v>
      </c>
      <c r="BF93" s="310">
        <v>127</v>
      </c>
      <c r="BG93" s="310">
        <v>125</v>
      </c>
      <c r="BH93" s="310">
        <v>117</v>
      </c>
      <c r="BI93" s="310">
        <v>114</v>
      </c>
      <c r="BJ93" s="310">
        <v>119</v>
      </c>
      <c r="BK93" s="310">
        <v>116</v>
      </c>
      <c r="BL93" s="310"/>
      <c r="BM93" s="307" t="s">
        <v>2010</v>
      </c>
      <c r="BN93">
        <v>106000</v>
      </c>
      <c r="BO93">
        <v>150</v>
      </c>
      <c r="BP93">
        <v>9882</v>
      </c>
      <c r="BQ93">
        <v>626000</v>
      </c>
      <c r="BR93">
        <v>387681</v>
      </c>
      <c r="BS93">
        <v>703994</v>
      </c>
      <c r="BT93">
        <v>136018</v>
      </c>
      <c r="BU93">
        <v>150</v>
      </c>
      <c r="BV93">
        <v>75444</v>
      </c>
      <c r="BW93">
        <v>24125</v>
      </c>
      <c r="BX93">
        <v>272395</v>
      </c>
      <c r="BY93">
        <v>18031</v>
      </c>
      <c r="BZ93">
        <v>55282</v>
      </c>
      <c r="CA93">
        <v>286872</v>
      </c>
      <c r="CB93" s="310">
        <v>136</v>
      </c>
      <c r="CC93" s="310">
        <v>167</v>
      </c>
      <c r="CD93" s="310">
        <v>147</v>
      </c>
      <c r="CE93" s="310">
        <v>109</v>
      </c>
      <c r="CF93" s="310">
        <v>115</v>
      </c>
      <c r="CG93" s="310">
        <v>104</v>
      </c>
      <c r="CH93" s="310">
        <v>134</v>
      </c>
      <c r="CI93" s="310">
        <v>161</v>
      </c>
      <c r="CJ93" s="310">
        <v>138</v>
      </c>
      <c r="CK93" s="310">
        <v>130</v>
      </c>
      <c r="CL93" s="310">
        <v>119</v>
      </c>
      <c r="CM93" s="310">
        <v>142</v>
      </c>
      <c r="CN93" s="310">
        <v>138</v>
      </c>
      <c r="CO93" s="310">
        <v>127</v>
      </c>
      <c r="CQ93" s="307" t="s">
        <v>2010</v>
      </c>
      <c r="CR93" s="300">
        <v>3297776</v>
      </c>
      <c r="CS93" s="300">
        <v>2659788</v>
      </c>
      <c r="CT93" s="300">
        <v>2636430</v>
      </c>
      <c r="CU93" s="300">
        <v>1628145</v>
      </c>
      <c r="CV93" s="300">
        <v>1685937</v>
      </c>
      <c r="CW93" s="300">
        <v>2396308</v>
      </c>
      <c r="CX93" s="300">
        <v>2685184</v>
      </c>
      <c r="CY93" s="300">
        <v>2083040</v>
      </c>
      <c r="CZ93" s="300">
        <v>3552344</v>
      </c>
      <c r="DA93" s="300">
        <v>5077896</v>
      </c>
      <c r="DB93" s="300">
        <v>4098735</v>
      </c>
      <c r="DC93" s="300">
        <v>9925050</v>
      </c>
      <c r="DD93" s="300">
        <v>7824923</v>
      </c>
      <c r="DE93" s="300">
        <v>4748246</v>
      </c>
      <c r="DF93" s="310">
        <v>119</v>
      </c>
      <c r="DG93" s="310">
        <v>133</v>
      </c>
      <c r="DH93" s="310">
        <v>138</v>
      </c>
      <c r="DI93" s="310">
        <v>150</v>
      </c>
      <c r="DJ93" s="310">
        <v>152</v>
      </c>
      <c r="DK93" s="310">
        <v>141</v>
      </c>
      <c r="DL93" s="310">
        <v>133</v>
      </c>
      <c r="DM93" s="310">
        <v>149</v>
      </c>
      <c r="DN93" s="310">
        <v>132</v>
      </c>
      <c r="DO93" s="310">
        <v>130</v>
      </c>
      <c r="DP93" s="310">
        <v>138</v>
      </c>
      <c r="DQ93" s="310">
        <v>123</v>
      </c>
      <c r="DR93" s="310">
        <v>127</v>
      </c>
      <c r="DS93" s="310">
        <v>141</v>
      </c>
      <c r="DU93" s="307" t="s">
        <v>2010</v>
      </c>
      <c r="DV93" s="300">
        <v>5182749</v>
      </c>
      <c r="DW93" s="300">
        <v>9073511</v>
      </c>
      <c r="DX93" s="300">
        <v>4575931</v>
      </c>
      <c r="DY93" s="300">
        <v>5445280</v>
      </c>
      <c r="DZ93" s="300">
        <v>4799773</v>
      </c>
      <c r="EA93" s="300">
        <v>4163593</v>
      </c>
      <c r="EB93" s="300">
        <v>11598737</v>
      </c>
      <c r="EC93" s="300">
        <v>21739684</v>
      </c>
      <c r="ED93" s="300">
        <v>10542615</v>
      </c>
      <c r="EE93" s="300">
        <v>12409878</v>
      </c>
      <c r="EF93" s="300">
        <v>24877694</v>
      </c>
      <c r="EG93" s="300">
        <v>33407617</v>
      </c>
      <c r="EH93" s="300">
        <v>24807053</v>
      </c>
      <c r="EI93" s="300">
        <v>23767883</v>
      </c>
      <c r="EJ93" s="310">
        <v>154</v>
      </c>
      <c r="EK93" s="310">
        <v>150</v>
      </c>
      <c r="EL93" s="310">
        <v>158</v>
      </c>
      <c r="EM93" s="310">
        <v>156</v>
      </c>
      <c r="EN93" s="310">
        <v>160</v>
      </c>
      <c r="EO93" s="310">
        <v>163</v>
      </c>
      <c r="EP93" s="310">
        <v>140</v>
      </c>
      <c r="EQ93" s="310">
        <v>136</v>
      </c>
      <c r="ER93" s="310">
        <v>142</v>
      </c>
      <c r="ES93" s="310">
        <v>143</v>
      </c>
      <c r="ET93" s="310">
        <v>139</v>
      </c>
      <c r="EU93" s="310">
        <v>130</v>
      </c>
      <c r="EV93" s="310">
        <v>136</v>
      </c>
      <c r="EW93" s="310">
        <v>142</v>
      </c>
    </row>
    <row r="94" spans="1:153" x14ac:dyDescent="0.25">
      <c r="A94" s="285" t="s">
        <v>2258</v>
      </c>
      <c r="B94" s="285" t="s">
        <v>1523</v>
      </c>
      <c r="C94" s="285" t="s">
        <v>2259</v>
      </c>
      <c r="E94" s="307" t="str">
        <f t="shared" si="1"/>
        <v>بوروندي Burundi</v>
      </c>
      <c r="F94" s="300">
        <v>5792249</v>
      </c>
      <c r="G94" s="300">
        <v>638778</v>
      </c>
      <c r="H94" s="300">
        <v>1613650</v>
      </c>
      <c r="I94" s="300">
        <v>369613</v>
      </c>
      <c r="J94" s="300">
        <v>1720348</v>
      </c>
      <c r="K94" s="300">
        <v>1275920</v>
      </c>
      <c r="L94" s="300">
        <v>1043694</v>
      </c>
      <c r="M94" s="300">
        <v>1669760</v>
      </c>
      <c r="N94" s="300">
        <v>716286</v>
      </c>
      <c r="O94" s="300">
        <v>638287</v>
      </c>
      <c r="P94" s="300">
        <v>829430</v>
      </c>
      <c r="Q94" s="300">
        <v>1070589</v>
      </c>
      <c r="R94" s="300">
        <v>2093821</v>
      </c>
      <c r="S94" s="300">
        <v>398458</v>
      </c>
      <c r="T94" s="310">
        <v>127</v>
      </c>
      <c r="U94" s="310">
        <v>158</v>
      </c>
      <c r="V94" s="310">
        <v>151</v>
      </c>
      <c r="W94" s="310">
        <v>167</v>
      </c>
      <c r="X94" s="310">
        <v>154</v>
      </c>
      <c r="Y94" s="310">
        <v>154</v>
      </c>
      <c r="Z94" s="310">
        <v>155</v>
      </c>
      <c r="AA94" s="310">
        <v>152</v>
      </c>
      <c r="AB94" s="310">
        <v>161</v>
      </c>
      <c r="AC94" s="310">
        <v>158</v>
      </c>
      <c r="AD94" s="310">
        <v>161</v>
      </c>
      <c r="AE94" s="310">
        <v>156</v>
      </c>
      <c r="AF94" s="310">
        <v>152</v>
      </c>
      <c r="AG94" s="310">
        <v>170</v>
      </c>
      <c r="AH94" s="310"/>
      <c r="AI94" s="307" t="s">
        <v>1981</v>
      </c>
      <c r="AJ94">
        <v>1766341</v>
      </c>
      <c r="AK94">
        <v>104380</v>
      </c>
      <c r="AL94">
        <v>1466650</v>
      </c>
      <c r="AM94">
        <v>368613</v>
      </c>
      <c r="AN94">
        <v>1707172</v>
      </c>
      <c r="AO94">
        <v>1274920</v>
      </c>
      <c r="AP94">
        <v>399944</v>
      </c>
      <c r="AQ94">
        <v>1657760</v>
      </c>
      <c r="AR94">
        <v>709470</v>
      </c>
      <c r="AS94">
        <v>507991</v>
      </c>
      <c r="AT94">
        <v>607994</v>
      </c>
      <c r="AU94">
        <v>833441</v>
      </c>
      <c r="AV94">
        <v>1969299</v>
      </c>
      <c r="AW94">
        <v>264999</v>
      </c>
      <c r="AX94" s="310">
        <v>139</v>
      </c>
      <c r="AY94" s="310">
        <v>170</v>
      </c>
      <c r="AZ94" s="310">
        <v>148</v>
      </c>
      <c r="BA94" s="310">
        <v>168</v>
      </c>
      <c r="BB94" s="310">
        <v>150</v>
      </c>
      <c r="BC94" s="310">
        <v>147</v>
      </c>
      <c r="BD94" s="310">
        <v>162</v>
      </c>
      <c r="BE94" s="310">
        <v>147</v>
      </c>
      <c r="BF94" s="310">
        <v>157</v>
      </c>
      <c r="BG94" s="310">
        <v>158</v>
      </c>
      <c r="BH94" s="310">
        <v>163</v>
      </c>
      <c r="BI94" s="310">
        <v>157</v>
      </c>
      <c r="BJ94" s="310">
        <v>152</v>
      </c>
      <c r="BK94" s="310">
        <v>170</v>
      </c>
      <c r="BL94" s="310"/>
      <c r="BM94" s="307" t="s">
        <v>1981</v>
      </c>
      <c r="BN94">
        <v>4025908</v>
      </c>
      <c r="BO94">
        <v>534398</v>
      </c>
      <c r="BP94">
        <v>147000</v>
      </c>
      <c r="BQ94">
        <v>1000</v>
      </c>
      <c r="BR94">
        <v>13176</v>
      </c>
      <c r="BS94">
        <v>1000</v>
      </c>
      <c r="BT94">
        <v>643750</v>
      </c>
      <c r="BU94">
        <v>12000</v>
      </c>
      <c r="BV94">
        <v>6816</v>
      </c>
      <c r="BW94">
        <v>130296</v>
      </c>
      <c r="BX94">
        <v>221436</v>
      </c>
      <c r="BY94">
        <v>237148</v>
      </c>
      <c r="BZ94">
        <v>124522</v>
      </c>
      <c r="CA94">
        <v>133459</v>
      </c>
      <c r="CB94" s="310">
        <v>77</v>
      </c>
      <c r="CC94" s="310">
        <v>105</v>
      </c>
      <c r="CD94" s="310">
        <v>124</v>
      </c>
      <c r="CE94" s="310">
        <v>160</v>
      </c>
      <c r="CF94" s="310">
        <v>145</v>
      </c>
      <c r="CG94" s="310">
        <v>158</v>
      </c>
      <c r="CH94" s="310">
        <v>115</v>
      </c>
      <c r="CI94" s="310">
        <v>152</v>
      </c>
      <c r="CJ94" s="310">
        <v>153</v>
      </c>
      <c r="CK94" s="310">
        <v>124</v>
      </c>
      <c r="CL94" s="310">
        <v>123</v>
      </c>
      <c r="CM94" s="310">
        <v>129</v>
      </c>
      <c r="CN94" s="310">
        <v>132</v>
      </c>
      <c r="CO94" s="310">
        <v>135</v>
      </c>
      <c r="CQ94" s="307" t="s">
        <v>1981</v>
      </c>
      <c r="CR94" s="300"/>
      <c r="CS94" s="300">
        <v>1054603</v>
      </c>
      <c r="CT94" s="300">
        <v>2319153</v>
      </c>
      <c r="CU94" s="300">
        <v>69555</v>
      </c>
      <c r="CV94" s="300"/>
      <c r="CW94" s="300">
        <v>2062595</v>
      </c>
      <c r="CX94" s="300">
        <v>85418</v>
      </c>
      <c r="CY94" s="300">
        <v>330166</v>
      </c>
      <c r="CZ94" s="300">
        <v>1988943</v>
      </c>
      <c r="DA94" s="300">
        <v>951763</v>
      </c>
      <c r="DB94" s="300">
        <v>697038</v>
      </c>
      <c r="DC94" s="300">
        <v>3119964</v>
      </c>
      <c r="DD94" s="300">
        <v>1262433</v>
      </c>
      <c r="DE94" s="300">
        <v>155867</v>
      </c>
      <c r="DF94" s="310" t="s">
        <v>11</v>
      </c>
      <c r="DG94" s="310">
        <v>156</v>
      </c>
      <c r="DH94" s="310">
        <v>141</v>
      </c>
      <c r="DI94" s="310">
        <v>198</v>
      </c>
      <c r="DJ94" s="310" t="s">
        <v>11</v>
      </c>
      <c r="DK94" s="310">
        <v>142</v>
      </c>
      <c r="DL94" s="310">
        <v>187</v>
      </c>
      <c r="DM94" s="310">
        <v>175</v>
      </c>
      <c r="DN94" s="310">
        <v>143</v>
      </c>
      <c r="DO94" s="310">
        <v>153</v>
      </c>
      <c r="DP94" s="310">
        <v>160</v>
      </c>
      <c r="DQ94" s="310">
        <v>139</v>
      </c>
      <c r="DR94" s="310">
        <v>155</v>
      </c>
      <c r="DS94" s="310">
        <v>190</v>
      </c>
      <c r="DU94" s="307" t="s">
        <v>1981</v>
      </c>
      <c r="DV94" s="300">
        <v>5792249</v>
      </c>
      <c r="DW94" s="300">
        <v>1693381</v>
      </c>
      <c r="DX94" s="300">
        <v>3932803</v>
      </c>
      <c r="DY94" s="300">
        <v>439168</v>
      </c>
      <c r="DZ94" s="300">
        <v>1720348</v>
      </c>
      <c r="EA94" s="300">
        <v>3338515</v>
      </c>
      <c r="EB94" s="300">
        <v>1129112</v>
      </c>
      <c r="EC94" s="300">
        <v>1999926</v>
      </c>
      <c r="ED94" s="300">
        <v>2705229</v>
      </c>
      <c r="EE94" s="300">
        <v>1590050</v>
      </c>
      <c r="EF94" s="300">
        <v>1526468</v>
      </c>
      <c r="EG94" s="300">
        <v>4190553</v>
      </c>
      <c r="EH94" s="300">
        <v>3356254</v>
      </c>
      <c r="EI94" s="300">
        <v>554325</v>
      </c>
      <c r="EJ94" s="310">
        <v>153</v>
      </c>
      <c r="EK94" s="310">
        <v>174</v>
      </c>
      <c r="EL94" s="310">
        <v>164</v>
      </c>
      <c r="EM94" s="310">
        <v>197</v>
      </c>
      <c r="EN94" s="310">
        <v>175</v>
      </c>
      <c r="EO94" s="310">
        <v>166</v>
      </c>
      <c r="EP94" s="310">
        <v>173</v>
      </c>
      <c r="EQ94" s="310">
        <v>176</v>
      </c>
      <c r="ER94" s="310">
        <v>167</v>
      </c>
      <c r="ES94" s="310">
        <v>173</v>
      </c>
      <c r="ET94" s="310">
        <v>173</v>
      </c>
      <c r="EU94" s="310">
        <v>165</v>
      </c>
      <c r="EV94" s="310">
        <v>167</v>
      </c>
      <c r="EW94" s="310">
        <v>193</v>
      </c>
    </row>
    <row r="95" spans="1:153" x14ac:dyDescent="0.25">
      <c r="A95" s="285" t="s">
        <v>2260</v>
      </c>
      <c r="B95" s="285" t="s">
        <v>236</v>
      </c>
      <c r="C95" s="285" t="s">
        <v>1358</v>
      </c>
      <c r="E95" s="307" t="str">
        <f t="shared" si="1"/>
        <v>إثيوبيا Ethiopia</v>
      </c>
      <c r="F95" s="300">
        <v>247554131</v>
      </c>
      <c r="G95" s="300">
        <v>245988965</v>
      </c>
      <c r="H95" s="300">
        <v>348536955</v>
      </c>
      <c r="I95" s="300">
        <v>446107482</v>
      </c>
      <c r="J95" s="300">
        <v>272077804</v>
      </c>
      <c r="K95" s="300">
        <v>285956545</v>
      </c>
      <c r="L95" s="300">
        <v>286091097</v>
      </c>
      <c r="M95" s="300">
        <v>275095871</v>
      </c>
      <c r="N95" s="300">
        <v>278627597</v>
      </c>
      <c r="O95" s="300">
        <v>235164443</v>
      </c>
      <c r="P95" s="300">
        <v>282089568</v>
      </c>
      <c r="Q95" s="300">
        <v>200861608</v>
      </c>
      <c r="R95" s="300">
        <v>175032918</v>
      </c>
      <c r="S95" s="300">
        <v>317283670</v>
      </c>
      <c r="T95" s="310">
        <v>60</v>
      </c>
      <c r="U95" s="310">
        <v>63</v>
      </c>
      <c r="V95" s="310">
        <v>62</v>
      </c>
      <c r="W95" s="310">
        <v>56</v>
      </c>
      <c r="X95" s="310">
        <v>62</v>
      </c>
      <c r="Y95" s="310">
        <v>63</v>
      </c>
      <c r="Z95" s="310">
        <v>63</v>
      </c>
      <c r="AA95" s="310">
        <v>63</v>
      </c>
      <c r="AB95" s="310">
        <v>64</v>
      </c>
      <c r="AC95" s="310">
        <v>62</v>
      </c>
      <c r="AD95" s="310">
        <v>69</v>
      </c>
      <c r="AE95" s="310">
        <v>76</v>
      </c>
      <c r="AF95" s="310">
        <v>75</v>
      </c>
      <c r="AG95" s="310">
        <v>69</v>
      </c>
      <c r="AH95" s="310"/>
      <c r="AI95" s="307" t="s">
        <v>1683</v>
      </c>
      <c r="AJ95">
        <v>204012437</v>
      </c>
      <c r="AK95">
        <v>208955768</v>
      </c>
      <c r="AL95">
        <v>276589103</v>
      </c>
      <c r="AM95">
        <v>378062508</v>
      </c>
      <c r="AN95">
        <v>209508020</v>
      </c>
      <c r="AO95">
        <v>229397519</v>
      </c>
      <c r="AP95">
        <v>224465781</v>
      </c>
      <c r="AQ95">
        <v>240478794</v>
      </c>
      <c r="AR95">
        <v>226804106</v>
      </c>
      <c r="AS95">
        <v>197941527</v>
      </c>
      <c r="AT95">
        <v>233869082</v>
      </c>
      <c r="AU95">
        <v>156150993</v>
      </c>
      <c r="AV95">
        <v>147200482</v>
      </c>
      <c r="AW95">
        <v>302981234</v>
      </c>
      <c r="AX95" s="310">
        <v>60</v>
      </c>
      <c r="AY95" s="310">
        <v>63</v>
      </c>
      <c r="AZ95" s="310">
        <v>62</v>
      </c>
      <c r="BA95" s="310">
        <v>56</v>
      </c>
      <c r="BB95" s="310">
        <v>67</v>
      </c>
      <c r="BC95" s="310">
        <v>66</v>
      </c>
      <c r="BD95" s="310">
        <v>64</v>
      </c>
      <c r="BE95" s="310">
        <v>64</v>
      </c>
      <c r="BF95" s="310">
        <v>63</v>
      </c>
      <c r="BG95" s="310">
        <v>63</v>
      </c>
      <c r="BH95" s="310">
        <v>72</v>
      </c>
      <c r="BI95" s="310">
        <v>81</v>
      </c>
      <c r="BJ95" s="310">
        <v>75</v>
      </c>
      <c r="BK95" s="310">
        <v>69</v>
      </c>
      <c r="BL95" s="310"/>
      <c r="BM95" s="307" t="s">
        <v>1683</v>
      </c>
      <c r="BN95">
        <v>43541694</v>
      </c>
      <c r="BO95">
        <v>37033197</v>
      </c>
      <c r="BP95">
        <v>71947852</v>
      </c>
      <c r="BQ95">
        <v>68044974</v>
      </c>
      <c r="BR95">
        <v>62569784</v>
      </c>
      <c r="BS95">
        <v>56559026</v>
      </c>
      <c r="BT95">
        <v>61625316</v>
      </c>
      <c r="BU95">
        <v>34617077</v>
      </c>
      <c r="BV95">
        <v>51823491</v>
      </c>
      <c r="BW95">
        <v>37222916</v>
      </c>
      <c r="BX95">
        <v>48220486</v>
      </c>
      <c r="BY95">
        <v>44710615</v>
      </c>
      <c r="BZ95">
        <v>27832436</v>
      </c>
      <c r="CA95">
        <v>14302436</v>
      </c>
      <c r="CB95" s="310">
        <v>42</v>
      </c>
      <c r="CC95" s="310">
        <v>44</v>
      </c>
      <c r="CD95" s="310">
        <v>33</v>
      </c>
      <c r="CE95" s="310">
        <v>38</v>
      </c>
      <c r="CF95" s="310">
        <v>35</v>
      </c>
      <c r="CG95" s="310">
        <v>36</v>
      </c>
      <c r="CH95" s="310">
        <v>37</v>
      </c>
      <c r="CI95" s="310">
        <v>45</v>
      </c>
      <c r="CJ95" s="310">
        <v>42</v>
      </c>
      <c r="CK95" s="310">
        <v>45</v>
      </c>
      <c r="CL95" s="310">
        <v>40</v>
      </c>
      <c r="CM95" s="310">
        <v>45</v>
      </c>
      <c r="CN95" s="310">
        <v>49</v>
      </c>
      <c r="CO95" s="310">
        <v>66</v>
      </c>
      <c r="CQ95" s="307" t="s">
        <v>1683</v>
      </c>
      <c r="CR95" s="300">
        <v>601805235</v>
      </c>
      <c r="CS95" s="300">
        <v>750289888</v>
      </c>
      <c r="CT95" s="300">
        <v>594530203</v>
      </c>
      <c r="CU95" s="300">
        <v>767016752</v>
      </c>
      <c r="CV95" s="300">
        <v>752886948</v>
      </c>
      <c r="CW95" s="300">
        <v>664122953</v>
      </c>
      <c r="CX95" s="300">
        <v>784265711</v>
      </c>
      <c r="CY95" s="300">
        <v>704363581</v>
      </c>
      <c r="CZ95" s="300">
        <v>754912307</v>
      </c>
      <c r="DA95" s="300">
        <v>748647090</v>
      </c>
      <c r="DB95" s="300">
        <v>861056542</v>
      </c>
      <c r="DC95" s="300">
        <v>1077676176</v>
      </c>
      <c r="DD95" s="300">
        <v>1136851972</v>
      </c>
      <c r="DE95" s="300">
        <v>1411298848</v>
      </c>
      <c r="DF95" s="310">
        <v>58</v>
      </c>
      <c r="DG95" s="310">
        <v>59</v>
      </c>
      <c r="DH95" s="310">
        <v>63</v>
      </c>
      <c r="DI95" s="310">
        <v>57</v>
      </c>
      <c r="DJ95" s="310">
        <v>60</v>
      </c>
      <c r="DK95" s="310">
        <v>58</v>
      </c>
      <c r="DL95" s="310">
        <v>54</v>
      </c>
      <c r="DM95" s="310">
        <v>56</v>
      </c>
      <c r="DN95" s="310">
        <v>57</v>
      </c>
      <c r="DO95" s="310">
        <v>58</v>
      </c>
      <c r="DP95" s="310">
        <v>53</v>
      </c>
      <c r="DQ95" s="310">
        <v>58</v>
      </c>
      <c r="DR95" s="310">
        <v>55</v>
      </c>
      <c r="DS95" s="310">
        <v>56</v>
      </c>
      <c r="DU95" s="307" t="s">
        <v>1683</v>
      </c>
      <c r="DV95" s="300">
        <v>849359366</v>
      </c>
      <c r="DW95" s="300">
        <v>996278853</v>
      </c>
      <c r="DX95" s="300">
        <v>943067158</v>
      </c>
      <c r="DY95" s="300">
        <v>1213124234</v>
      </c>
      <c r="DZ95" s="300">
        <v>1024964752</v>
      </c>
      <c r="EA95" s="300">
        <v>950079498</v>
      </c>
      <c r="EB95" s="300">
        <v>1070356808</v>
      </c>
      <c r="EC95" s="300">
        <v>979459452</v>
      </c>
      <c r="ED95" s="300">
        <v>1033539904</v>
      </c>
      <c r="EE95" s="300">
        <v>983811533</v>
      </c>
      <c r="EF95" s="300">
        <v>1143146110</v>
      </c>
      <c r="EG95" s="300">
        <v>1278537784</v>
      </c>
      <c r="EH95" s="300">
        <v>1311884890</v>
      </c>
      <c r="EI95" s="300">
        <v>1728582518</v>
      </c>
      <c r="EJ95" s="310">
        <v>72</v>
      </c>
      <c r="EK95" s="310">
        <v>67</v>
      </c>
      <c r="EL95" s="310">
        <v>67</v>
      </c>
      <c r="EM95" s="310">
        <v>61</v>
      </c>
      <c r="EN95" s="310">
        <v>69</v>
      </c>
      <c r="EO95" s="310">
        <v>65</v>
      </c>
      <c r="EP95" s="310">
        <v>66</v>
      </c>
      <c r="EQ95" s="310">
        <v>68</v>
      </c>
      <c r="ER95" s="310">
        <v>67</v>
      </c>
      <c r="ES95" s="310">
        <v>68</v>
      </c>
      <c r="ET95" s="310">
        <v>70</v>
      </c>
      <c r="EU95" s="310">
        <v>74</v>
      </c>
      <c r="EV95" s="310">
        <v>70</v>
      </c>
      <c r="EW95" s="310">
        <v>67</v>
      </c>
    </row>
    <row r="96" spans="1:153" x14ac:dyDescent="0.25">
      <c r="A96" s="285" t="s">
        <v>2261</v>
      </c>
      <c r="B96" s="285" t="s">
        <v>53</v>
      </c>
      <c r="C96" s="285" t="s">
        <v>1337</v>
      </c>
      <c r="E96" s="307" t="str">
        <f t="shared" si="1"/>
        <v>جيبوتي Djibouti</v>
      </c>
      <c r="F96" s="300">
        <v>5424060210</v>
      </c>
      <c r="G96" s="300">
        <v>4425067386</v>
      </c>
      <c r="H96" s="300">
        <v>4691130544</v>
      </c>
      <c r="I96" s="300">
        <v>5038435503</v>
      </c>
      <c r="J96" s="300">
        <v>2991788374</v>
      </c>
      <c r="K96" s="300">
        <v>2593057062</v>
      </c>
      <c r="L96" s="300">
        <v>3808456029</v>
      </c>
      <c r="M96" s="300">
        <v>1646125923</v>
      </c>
      <c r="N96" s="300">
        <v>5876955921</v>
      </c>
      <c r="O96" s="300">
        <v>3302924481</v>
      </c>
      <c r="P96" s="300">
        <v>6759685135</v>
      </c>
      <c r="Q96" s="300">
        <v>9029248713</v>
      </c>
      <c r="R96" s="300">
        <v>6438546998</v>
      </c>
      <c r="S96" s="300">
        <v>6433297419</v>
      </c>
      <c r="T96" s="310">
        <v>31</v>
      </c>
      <c r="U96" s="310">
        <v>33</v>
      </c>
      <c r="V96" s="310">
        <v>33</v>
      </c>
      <c r="W96" s="310">
        <v>32</v>
      </c>
      <c r="X96" s="310">
        <v>33</v>
      </c>
      <c r="Y96" s="310">
        <v>34</v>
      </c>
      <c r="Z96" s="310">
        <v>33</v>
      </c>
      <c r="AA96" s="310">
        <v>47</v>
      </c>
      <c r="AB96" s="310">
        <v>30</v>
      </c>
      <c r="AC96" s="310">
        <v>31</v>
      </c>
      <c r="AD96" s="310">
        <v>30</v>
      </c>
      <c r="AE96" s="310">
        <v>30</v>
      </c>
      <c r="AF96" s="310">
        <v>32</v>
      </c>
      <c r="AG96" s="310">
        <v>32</v>
      </c>
      <c r="AH96" s="310"/>
      <c r="AI96" s="307" t="s">
        <v>1812</v>
      </c>
      <c r="AJ96">
        <v>5200188778</v>
      </c>
      <c r="AK96">
        <v>4229848589</v>
      </c>
      <c r="AL96">
        <v>4492479929</v>
      </c>
      <c r="AM96">
        <v>4755601650</v>
      </c>
      <c r="AN96">
        <v>2714689549</v>
      </c>
      <c r="AO96">
        <v>2330367541</v>
      </c>
      <c r="AP96">
        <v>3577130125</v>
      </c>
      <c r="AQ96">
        <v>1533268082</v>
      </c>
      <c r="AR96">
        <v>5803786880</v>
      </c>
      <c r="AS96">
        <v>3277642356</v>
      </c>
      <c r="AT96">
        <v>6697400961</v>
      </c>
      <c r="AU96">
        <v>8872252899</v>
      </c>
      <c r="AV96">
        <v>6305441920</v>
      </c>
      <c r="AW96">
        <v>6408540322</v>
      </c>
      <c r="AX96" s="310">
        <v>29</v>
      </c>
      <c r="AY96" s="310">
        <v>32</v>
      </c>
      <c r="AZ96" s="310">
        <v>32</v>
      </c>
      <c r="BA96" s="310">
        <v>32</v>
      </c>
      <c r="BB96" s="310">
        <v>34</v>
      </c>
      <c r="BC96" s="310">
        <v>35</v>
      </c>
      <c r="BD96" s="310">
        <v>33</v>
      </c>
      <c r="BE96" s="310">
        <v>47</v>
      </c>
      <c r="BF96" s="310">
        <v>30</v>
      </c>
      <c r="BG96" s="310">
        <v>30</v>
      </c>
      <c r="BH96" s="310">
        <v>28</v>
      </c>
      <c r="BI96" s="310">
        <v>29</v>
      </c>
      <c r="BJ96" s="310">
        <v>31</v>
      </c>
      <c r="BK96" s="310">
        <v>29</v>
      </c>
      <c r="BL96" s="310"/>
      <c r="BM96" s="307" t="s">
        <v>1812</v>
      </c>
      <c r="BN96">
        <v>223871432</v>
      </c>
      <c r="BO96">
        <v>195218797</v>
      </c>
      <c r="BP96">
        <v>198650615</v>
      </c>
      <c r="BQ96">
        <v>282833853</v>
      </c>
      <c r="BR96">
        <v>277098825</v>
      </c>
      <c r="BS96">
        <v>262689521</v>
      </c>
      <c r="BT96">
        <v>231325904</v>
      </c>
      <c r="BU96">
        <v>112857841</v>
      </c>
      <c r="BV96">
        <v>73169041</v>
      </c>
      <c r="BW96">
        <v>25282125</v>
      </c>
      <c r="BX96">
        <v>62284174</v>
      </c>
      <c r="BY96">
        <v>156995814</v>
      </c>
      <c r="BZ96">
        <v>133105078</v>
      </c>
      <c r="CA96">
        <v>24757097</v>
      </c>
      <c r="CB96" s="310">
        <v>23</v>
      </c>
      <c r="CC96" s="310">
        <v>21</v>
      </c>
      <c r="CD96" s="310">
        <v>21</v>
      </c>
      <c r="CE96" s="310">
        <v>18</v>
      </c>
      <c r="CF96" s="310">
        <v>16</v>
      </c>
      <c r="CG96" s="310">
        <v>17</v>
      </c>
      <c r="CH96" s="310">
        <v>23</v>
      </c>
      <c r="CI96" s="310">
        <v>29</v>
      </c>
      <c r="CJ96" s="310">
        <v>36</v>
      </c>
      <c r="CK96" s="310">
        <v>48</v>
      </c>
      <c r="CL96" s="310">
        <v>35</v>
      </c>
      <c r="CM96" s="310">
        <v>28</v>
      </c>
      <c r="CN96" s="310">
        <v>30</v>
      </c>
      <c r="CO96" s="310">
        <v>51</v>
      </c>
      <c r="CQ96" s="307" t="s">
        <v>1812</v>
      </c>
      <c r="CR96" s="300">
        <v>48634845</v>
      </c>
      <c r="CS96" s="300">
        <v>96600568</v>
      </c>
      <c r="CT96" s="300">
        <v>135547500</v>
      </c>
      <c r="CU96" s="300">
        <v>119705124</v>
      </c>
      <c r="CV96" s="300">
        <v>117659780</v>
      </c>
      <c r="CW96" s="300">
        <v>107881757</v>
      </c>
      <c r="CX96" s="300">
        <v>208276725</v>
      </c>
      <c r="CY96" s="300">
        <v>181573956</v>
      </c>
      <c r="CZ96" s="300">
        <v>214892926</v>
      </c>
      <c r="DA96" s="300">
        <v>60811996</v>
      </c>
      <c r="DB96" s="300">
        <v>80682694</v>
      </c>
      <c r="DC96" s="300">
        <v>72846052</v>
      </c>
      <c r="DD96" s="300">
        <v>143915541</v>
      </c>
      <c r="DE96" s="300">
        <v>376624294</v>
      </c>
      <c r="DF96" s="310">
        <v>89</v>
      </c>
      <c r="DG96" s="310">
        <v>80</v>
      </c>
      <c r="DH96" s="310">
        <v>82</v>
      </c>
      <c r="DI96" s="310">
        <v>80</v>
      </c>
      <c r="DJ96" s="310">
        <v>82</v>
      </c>
      <c r="DK96" s="310">
        <v>79</v>
      </c>
      <c r="DL96" s="310">
        <v>74</v>
      </c>
      <c r="DM96" s="310">
        <v>79</v>
      </c>
      <c r="DN96" s="310">
        <v>76</v>
      </c>
      <c r="DO96" s="310">
        <v>94</v>
      </c>
      <c r="DP96" s="310">
        <v>95</v>
      </c>
      <c r="DQ96" s="310">
        <v>98</v>
      </c>
      <c r="DR96" s="310">
        <v>87</v>
      </c>
      <c r="DS96" s="310">
        <v>76</v>
      </c>
      <c r="DU96" s="307" t="s">
        <v>1812</v>
      </c>
      <c r="DV96" s="300">
        <v>5472695055</v>
      </c>
      <c r="DW96" s="300">
        <v>4521667954</v>
      </c>
      <c r="DX96" s="300">
        <v>4826678044</v>
      </c>
      <c r="DY96" s="300">
        <v>5158140627</v>
      </c>
      <c r="DZ96" s="300">
        <v>3109448154</v>
      </c>
      <c r="EA96" s="300">
        <v>2700938819</v>
      </c>
      <c r="EB96" s="300">
        <v>4016732754</v>
      </c>
      <c r="EC96" s="300">
        <v>1827699879</v>
      </c>
      <c r="ED96" s="300">
        <v>6091848847</v>
      </c>
      <c r="EE96" s="300">
        <v>3363736477</v>
      </c>
      <c r="EF96" s="300">
        <v>6840367829</v>
      </c>
      <c r="EG96" s="300">
        <v>9102094765</v>
      </c>
      <c r="EH96" s="300">
        <v>6582462539</v>
      </c>
      <c r="EI96" s="300">
        <v>6809921713</v>
      </c>
      <c r="EJ96" s="310">
        <v>37</v>
      </c>
      <c r="EK96" s="310">
        <v>44</v>
      </c>
      <c r="EL96" s="310">
        <v>42</v>
      </c>
      <c r="EM96" s="310">
        <v>43</v>
      </c>
      <c r="EN96" s="310">
        <v>50</v>
      </c>
      <c r="EO96" s="310">
        <v>50</v>
      </c>
      <c r="EP96" s="310">
        <v>40</v>
      </c>
      <c r="EQ96" s="310">
        <v>60</v>
      </c>
      <c r="ER96" s="310">
        <v>36</v>
      </c>
      <c r="ES96" s="310">
        <v>44</v>
      </c>
      <c r="ET96" s="310">
        <v>36</v>
      </c>
      <c r="EU96" s="310">
        <v>37</v>
      </c>
      <c r="EV96" s="310">
        <v>40</v>
      </c>
      <c r="EW96" s="310">
        <v>39</v>
      </c>
    </row>
    <row r="97" spans="1:153" x14ac:dyDescent="0.25">
      <c r="A97" s="285" t="s">
        <v>2262</v>
      </c>
      <c r="B97" s="285" t="s">
        <v>78</v>
      </c>
      <c r="C97" s="285" t="s">
        <v>1367</v>
      </c>
      <c r="E97" s="307" t="str">
        <f t="shared" si="1"/>
        <v>جمهورية الصومال Somalia</v>
      </c>
      <c r="F97" s="300">
        <v>104133103</v>
      </c>
      <c r="G97" s="300">
        <v>122534058</v>
      </c>
      <c r="H97" s="300">
        <v>119015293</v>
      </c>
      <c r="I97" s="300">
        <v>152951504</v>
      </c>
      <c r="J97" s="300">
        <v>208585072</v>
      </c>
      <c r="K97" s="300">
        <v>167958079</v>
      </c>
      <c r="L97" s="300">
        <v>212174747</v>
      </c>
      <c r="M97" s="300">
        <v>234343222</v>
      </c>
      <c r="N97" s="300">
        <v>222326409</v>
      </c>
      <c r="O97" s="300">
        <v>189070494</v>
      </c>
      <c r="P97" s="300">
        <v>170375148</v>
      </c>
      <c r="Q97" s="300">
        <v>216510492</v>
      </c>
      <c r="R97" s="300">
        <v>149579813</v>
      </c>
      <c r="S97" s="300">
        <v>120534994</v>
      </c>
      <c r="T97" s="310">
        <v>73</v>
      </c>
      <c r="U97" s="310">
        <v>72</v>
      </c>
      <c r="V97" s="310">
        <v>77</v>
      </c>
      <c r="W97" s="310">
        <v>74</v>
      </c>
      <c r="X97" s="310">
        <v>69</v>
      </c>
      <c r="Y97" s="310">
        <v>69</v>
      </c>
      <c r="Z97" s="310">
        <v>65</v>
      </c>
      <c r="AA97" s="310">
        <v>65</v>
      </c>
      <c r="AB97" s="310">
        <v>66</v>
      </c>
      <c r="AC97" s="310">
        <v>65</v>
      </c>
      <c r="AD97" s="310">
        <v>80</v>
      </c>
      <c r="AE97" s="310">
        <v>75</v>
      </c>
      <c r="AF97" s="310">
        <v>79</v>
      </c>
      <c r="AG97" s="310">
        <v>87</v>
      </c>
      <c r="AH97" s="310"/>
      <c r="AI97" s="307" t="s">
        <v>1803</v>
      </c>
      <c r="AJ97">
        <v>65331906</v>
      </c>
      <c r="AK97">
        <v>80147927</v>
      </c>
      <c r="AL97">
        <v>64758899</v>
      </c>
      <c r="AM97">
        <v>88616249</v>
      </c>
      <c r="AN97">
        <v>155389269</v>
      </c>
      <c r="AO97">
        <v>136920624</v>
      </c>
      <c r="AP97">
        <v>165672675</v>
      </c>
      <c r="AQ97">
        <v>209959967</v>
      </c>
      <c r="AR97">
        <v>191724992</v>
      </c>
      <c r="AS97">
        <v>175626843</v>
      </c>
      <c r="AT97">
        <v>157666688</v>
      </c>
      <c r="AU97">
        <v>191472808</v>
      </c>
      <c r="AV97">
        <v>137176071</v>
      </c>
      <c r="AW97">
        <v>106460124</v>
      </c>
      <c r="AX97" s="310">
        <v>76</v>
      </c>
      <c r="AY97" s="310">
        <v>73</v>
      </c>
      <c r="AZ97" s="310">
        <v>81</v>
      </c>
      <c r="BA97" s="310">
        <v>85</v>
      </c>
      <c r="BB97" s="310">
        <v>69</v>
      </c>
      <c r="BC97" s="310">
        <v>72</v>
      </c>
      <c r="BD97" s="310">
        <v>68</v>
      </c>
      <c r="BE97" s="310">
        <v>67</v>
      </c>
      <c r="BF97" s="310">
        <v>65</v>
      </c>
      <c r="BG97" s="310">
        <v>65</v>
      </c>
      <c r="BH97" s="310">
        <v>79</v>
      </c>
      <c r="BI97" s="310">
        <v>75</v>
      </c>
      <c r="BJ97" s="310">
        <v>78</v>
      </c>
      <c r="BK97" s="310">
        <v>85</v>
      </c>
      <c r="BL97" s="310"/>
      <c r="BM97" s="307" t="s">
        <v>1803</v>
      </c>
      <c r="BN97">
        <v>38801197</v>
      </c>
      <c r="BO97">
        <v>42386131</v>
      </c>
      <c r="BP97">
        <v>54256394</v>
      </c>
      <c r="BQ97">
        <v>64335255</v>
      </c>
      <c r="BR97">
        <v>53195803</v>
      </c>
      <c r="BS97">
        <v>31037455</v>
      </c>
      <c r="BT97">
        <v>46502072</v>
      </c>
      <c r="BU97">
        <v>24383255</v>
      </c>
      <c r="BV97">
        <v>30601417</v>
      </c>
      <c r="BW97">
        <v>13443651</v>
      </c>
      <c r="BX97">
        <v>12708460</v>
      </c>
      <c r="BY97">
        <v>25037684</v>
      </c>
      <c r="BZ97">
        <v>12403742</v>
      </c>
      <c r="CA97">
        <v>14074870</v>
      </c>
      <c r="CB97" s="310">
        <v>44</v>
      </c>
      <c r="CC97" s="310">
        <v>42</v>
      </c>
      <c r="CD97" s="310">
        <v>40</v>
      </c>
      <c r="CE97" s="310">
        <v>39</v>
      </c>
      <c r="CF97" s="310">
        <v>39</v>
      </c>
      <c r="CG97" s="310">
        <v>43</v>
      </c>
      <c r="CH97" s="310">
        <v>41</v>
      </c>
      <c r="CI97" s="310">
        <v>51</v>
      </c>
      <c r="CJ97" s="310">
        <v>51</v>
      </c>
      <c r="CK97" s="310">
        <v>56</v>
      </c>
      <c r="CL97" s="310">
        <v>62</v>
      </c>
      <c r="CM97" s="310">
        <v>56</v>
      </c>
      <c r="CN97" s="310">
        <v>59</v>
      </c>
      <c r="CO97" s="310">
        <v>68</v>
      </c>
      <c r="CQ97" s="307" t="s">
        <v>1803</v>
      </c>
      <c r="CR97" s="300">
        <v>839944471</v>
      </c>
      <c r="CS97" s="300">
        <v>840442752</v>
      </c>
      <c r="CT97" s="300">
        <v>1133800152</v>
      </c>
      <c r="CU97" s="300">
        <v>1060077775</v>
      </c>
      <c r="CV97" s="300">
        <v>1195469246</v>
      </c>
      <c r="CW97" s="300">
        <v>1147932377</v>
      </c>
      <c r="CX97" s="300">
        <v>307459236</v>
      </c>
      <c r="CY97" s="300">
        <v>274324735</v>
      </c>
      <c r="CZ97" s="300">
        <v>306951260</v>
      </c>
      <c r="DA97" s="300">
        <v>150166814</v>
      </c>
      <c r="DB97" s="300">
        <v>174854891</v>
      </c>
      <c r="DC97" s="300">
        <v>492185996</v>
      </c>
      <c r="DD97" s="300">
        <v>1059574374</v>
      </c>
      <c r="DE97" s="300">
        <v>1320590521</v>
      </c>
      <c r="DF97" s="310">
        <v>55</v>
      </c>
      <c r="DG97" s="310">
        <v>56</v>
      </c>
      <c r="DH97" s="310">
        <v>51</v>
      </c>
      <c r="DI97" s="310">
        <v>51</v>
      </c>
      <c r="DJ97" s="310">
        <v>51</v>
      </c>
      <c r="DK97" s="310">
        <v>52</v>
      </c>
      <c r="DL97" s="310">
        <v>69</v>
      </c>
      <c r="DM97" s="310">
        <v>72</v>
      </c>
      <c r="DN97" s="310">
        <v>69</v>
      </c>
      <c r="DO97" s="310">
        <v>81</v>
      </c>
      <c r="DP97" s="310">
        <v>83</v>
      </c>
      <c r="DQ97" s="310">
        <v>70</v>
      </c>
      <c r="DR97" s="310">
        <v>56</v>
      </c>
      <c r="DS97" s="310">
        <v>57</v>
      </c>
      <c r="DU97" s="307" t="s">
        <v>1803</v>
      </c>
      <c r="DV97" s="300">
        <v>944077574</v>
      </c>
      <c r="DW97" s="300">
        <v>962976810</v>
      </c>
      <c r="DX97" s="300">
        <v>1252815445</v>
      </c>
      <c r="DY97" s="300">
        <v>1213029279</v>
      </c>
      <c r="DZ97" s="300">
        <v>1404054318</v>
      </c>
      <c r="EA97" s="300">
        <v>1315890456</v>
      </c>
      <c r="EB97" s="300">
        <v>519633983</v>
      </c>
      <c r="EC97" s="300">
        <v>508667957</v>
      </c>
      <c r="ED97" s="300">
        <v>529277669</v>
      </c>
      <c r="EE97" s="300">
        <v>339237308</v>
      </c>
      <c r="EF97" s="300">
        <v>345230039</v>
      </c>
      <c r="EG97" s="300">
        <v>708696488</v>
      </c>
      <c r="EH97" s="300">
        <v>1209154187</v>
      </c>
      <c r="EI97" s="300">
        <v>1441125515</v>
      </c>
      <c r="EJ97" s="310">
        <v>70</v>
      </c>
      <c r="EK97" s="310">
        <v>68</v>
      </c>
      <c r="EL97" s="310">
        <v>61</v>
      </c>
      <c r="EM97" s="310">
        <v>62</v>
      </c>
      <c r="EN97" s="310">
        <v>64</v>
      </c>
      <c r="EO97" s="310">
        <v>60</v>
      </c>
      <c r="EP97" s="310">
        <v>79</v>
      </c>
      <c r="EQ97" s="310">
        <v>80</v>
      </c>
      <c r="ER97" s="310">
        <v>78</v>
      </c>
      <c r="ES97" s="310">
        <v>80</v>
      </c>
      <c r="ET97" s="310">
        <v>91</v>
      </c>
      <c r="EU97" s="310">
        <v>82</v>
      </c>
      <c r="EV97" s="310">
        <v>72</v>
      </c>
      <c r="EW97" s="310">
        <v>71</v>
      </c>
    </row>
    <row r="98" spans="1:153" x14ac:dyDescent="0.25">
      <c r="A98" s="285" t="s">
        <v>2263</v>
      </c>
      <c r="B98" s="285" t="s">
        <v>178</v>
      </c>
      <c r="C98" s="285" t="s">
        <v>1370</v>
      </c>
      <c r="E98" s="307" t="str">
        <f t="shared" si="1"/>
        <v>أوغندا Uganda</v>
      </c>
      <c r="F98" s="300">
        <v>141857417</v>
      </c>
      <c r="G98" s="300">
        <v>127489929</v>
      </c>
      <c r="H98" s="300">
        <v>108902530</v>
      </c>
      <c r="I98" s="300">
        <v>120216943</v>
      </c>
      <c r="J98" s="300">
        <v>68377424</v>
      </c>
      <c r="K98" s="300">
        <v>87560467</v>
      </c>
      <c r="L98" s="300">
        <v>89158134</v>
      </c>
      <c r="M98" s="300">
        <v>109747541</v>
      </c>
      <c r="N98" s="300">
        <v>125358095</v>
      </c>
      <c r="O98" s="300">
        <v>63310190</v>
      </c>
      <c r="P98" s="300">
        <v>83343191</v>
      </c>
      <c r="Q98" s="300">
        <v>94957243</v>
      </c>
      <c r="R98" s="300">
        <v>92560328</v>
      </c>
      <c r="S98" s="300">
        <v>102066878</v>
      </c>
      <c r="T98" s="310">
        <v>67</v>
      </c>
      <c r="U98" s="310">
        <v>71</v>
      </c>
      <c r="V98" s="310">
        <v>79</v>
      </c>
      <c r="W98" s="310">
        <v>81</v>
      </c>
      <c r="X98" s="310">
        <v>84</v>
      </c>
      <c r="Y98" s="310">
        <v>82</v>
      </c>
      <c r="Z98" s="310">
        <v>84</v>
      </c>
      <c r="AA98" s="310">
        <v>82</v>
      </c>
      <c r="AB98" s="310">
        <v>75</v>
      </c>
      <c r="AC98" s="310">
        <v>89</v>
      </c>
      <c r="AD98" s="310">
        <v>90</v>
      </c>
      <c r="AE98" s="310">
        <v>93</v>
      </c>
      <c r="AF98" s="310">
        <v>89</v>
      </c>
      <c r="AG98" s="310">
        <v>92</v>
      </c>
      <c r="AH98" s="310"/>
      <c r="AI98" s="307" t="s">
        <v>1956</v>
      </c>
      <c r="AJ98">
        <v>135092998</v>
      </c>
      <c r="AK98">
        <v>125666471</v>
      </c>
      <c r="AL98">
        <v>108807551</v>
      </c>
      <c r="AM98">
        <v>119369077</v>
      </c>
      <c r="AN98">
        <v>65241237</v>
      </c>
      <c r="AO98">
        <v>84133281</v>
      </c>
      <c r="AP98">
        <v>88136734</v>
      </c>
      <c r="AQ98">
        <v>108548385</v>
      </c>
      <c r="AR98">
        <v>124731801</v>
      </c>
      <c r="AS98">
        <v>62493967</v>
      </c>
      <c r="AT98">
        <v>81588240</v>
      </c>
      <c r="AU98">
        <v>93982968</v>
      </c>
      <c r="AV98">
        <v>91018897</v>
      </c>
      <c r="AW98">
        <v>100825158</v>
      </c>
      <c r="AX98" s="310">
        <v>67</v>
      </c>
      <c r="AY98" s="310">
        <v>70</v>
      </c>
      <c r="AZ98" s="310">
        <v>76</v>
      </c>
      <c r="BA98" s="310">
        <v>79</v>
      </c>
      <c r="BB98" s="310">
        <v>82</v>
      </c>
      <c r="BC98" s="310">
        <v>80</v>
      </c>
      <c r="BD98" s="310">
        <v>82</v>
      </c>
      <c r="BE98" s="310">
        <v>80</v>
      </c>
      <c r="BF98" s="310">
        <v>72</v>
      </c>
      <c r="BG98" s="310">
        <v>84</v>
      </c>
      <c r="BH98" s="310">
        <v>88</v>
      </c>
      <c r="BI98" s="310">
        <v>93</v>
      </c>
      <c r="BJ98" s="310">
        <v>84</v>
      </c>
      <c r="BK98" s="310">
        <v>87</v>
      </c>
      <c r="BL98" s="310"/>
      <c r="BM98" s="307" t="s">
        <v>1956</v>
      </c>
      <c r="BN98">
        <v>6764419</v>
      </c>
      <c r="BO98">
        <v>1823458</v>
      </c>
      <c r="BP98">
        <v>94979</v>
      </c>
      <c r="BQ98">
        <v>847866</v>
      </c>
      <c r="BR98">
        <v>3136187</v>
      </c>
      <c r="BS98">
        <v>3427186</v>
      </c>
      <c r="BT98">
        <v>1021400</v>
      </c>
      <c r="BU98">
        <v>1199156</v>
      </c>
      <c r="BV98">
        <v>626294</v>
      </c>
      <c r="BW98">
        <v>816223</v>
      </c>
      <c r="BX98">
        <v>1754951</v>
      </c>
      <c r="BY98">
        <v>974275</v>
      </c>
      <c r="BZ98">
        <v>1541431</v>
      </c>
      <c r="CA98">
        <v>1241720</v>
      </c>
      <c r="CB98" s="310">
        <v>70</v>
      </c>
      <c r="CC98" s="310">
        <v>92</v>
      </c>
      <c r="CD98" s="310">
        <v>129</v>
      </c>
      <c r="CE98" s="310">
        <v>106</v>
      </c>
      <c r="CF98" s="310">
        <v>88</v>
      </c>
      <c r="CG98" s="310">
        <v>77</v>
      </c>
      <c r="CH98" s="310">
        <v>105</v>
      </c>
      <c r="CI98" s="310">
        <v>102</v>
      </c>
      <c r="CJ98" s="310">
        <v>112</v>
      </c>
      <c r="CK98" s="310">
        <v>98</v>
      </c>
      <c r="CL98" s="310">
        <v>91</v>
      </c>
      <c r="CM98" s="310">
        <v>108</v>
      </c>
      <c r="CN98" s="310">
        <v>105</v>
      </c>
      <c r="CO98" s="310">
        <v>104</v>
      </c>
      <c r="CQ98" s="307" t="s">
        <v>1956</v>
      </c>
      <c r="CR98" s="300">
        <v>1167834</v>
      </c>
      <c r="CS98" s="300">
        <v>2440206</v>
      </c>
      <c r="CT98" s="300">
        <v>3181287</v>
      </c>
      <c r="CU98" s="300">
        <v>3172377</v>
      </c>
      <c r="CV98" s="300">
        <v>5272083</v>
      </c>
      <c r="CW98" s="300">
        <v>4942942</v>
      </c>
      <c r="CX98" s="300">
        <v>9579593</v>
      </c>
      <c r="CY98" s="300">
        <v>15062359</v>
      </c>
      <c r="CZ98" s="300">
        <v>25708945</v>
      </c>
      <c r="DA98" s="300">
        <v>20466012</v>
      </c>
      <c r="DB98" s="300">
        <v>22150663</v>
      </c>
      <c r="DC98" s="300">
        <v>42584147</v>
      </c>
      <c r="DD98" s="300">
        <v>35017008</v>
      </c>
      <c r="DE98" s="300">
        <v>39479966</v>
      </c>
      <c r="DF98" s="310">
        <v>148</v>
      </c>
      <c r="DG98" s="310">
        <v>136</v>
      </c>
      <c r="DH98" s="310">
        <v>133</v>
      </c>
      <c r="DI98" s="310">
        <v>133</v>
      </c>
      <c r="DJ98" s="310">
        <v>126</v>
      </c>
      <c r="DK98" s="310">
        <v>128</v>
      </c>
      <c r="DL98" s="310">
        <v>115</v>
      </c>
      <c r="DM98" s="310">
        <v>113</v>
      </c>
      <c r="DN98" s="310">
        <v>103</v>
      </c>
      <c r="DO98" s="310">
        <v>108</v>
      </c>
      <c r="DP98" s="310">
        <v>112</v>
      </c>
      <c r="DQ98" s="310">
        <v>104</v>
      </c>
      <c r="DR98" s="310">
        <v>101</v>
      </c>
      <c r="DS98" s="310">
        <v>106</v>
      </c>
      <c r="DU98" s="307" t="s">
        <v>1956</v>
      </c>
      <c r="DV98" s="300">
        <v>143025251</v>
      </c>
      <c r="DW98" s="300">
        <v>129930135</v>
      </c>
      <c r="DX98" s="300">
        <v>112083817</v>
      </c>
      <c r="DY98" s="300">
        <v>123389320</v>
      </c>
      <c r="DZ98" s="300">
        <v>73649507</v>
      </c>
      <c r="EA98" s="300">
        <v>92503409</v>
      </c>
      <c r="EB98" s="300">
        <v>98737727</v>
      </c>
      <c r="EC98" s="300">
        <v>124809900</v>
      </c>
      <c r="ED98" s="300">
        <v>151067040</v>
      </c>
      <c r="EE98" s="300">
        <v>83776202</v>
      </c>
      <c r="EF98" s="300">
        <v>105493854</v>
      </c>
      <c r="EG98" s="300">
        <v>137541390</v>
      </c>
      <c r="EH98" s="300">
        <v>127577336</v>
      </c>
      <c r="EI98" s="300">
        <v>141546844</v>
      </c>
      <c r="EJ98" s="310">
        <v>94</v>
      </c>
      <c r="EK98" s="310">
        <v>93</v>
      </c>
      <c r="EL98" s="310">
        <v>102</v>
      </c>
      <c r="EM98" s="310">
        <v>99</v>
      </c>
      <c r="EN98" s="310">
        <v>109</v>
      </c>
      <c r="EO98" s="310">
        <v>102</v>
      </c>
      <c r="EP98" s="310">
        <v>105</v>
      </c>
      <c r="EQ98" s="310">
        <v>100</v>
      </c>
      <c r="ER98" s="310">
        <v>95</v>
      </c>
      <c r="ES98" s="310">
        <v>112</v>
      </c>
      <c r="ET98" s="310">
        <v>113</v>
      </c>
      <c r="EU98" s="310">
        <v>110</v>
      </c>
      <c r="EV98" s="310">
        <v>107</v>
      </c>
      <c r="EW98" s="310">
        <v>113</v>
      </c>
    </row>
    <row r="99" spans="1:153" x14ac:dyDescent="0.25">
      <c r="A99" s="285" t="s">
        <v>2264</v>
      </c>
      <c r="B99" s="285" t="s">
        <v>52</v>
      </c>
      <c r="C99" s="285" t="s">
        <v>1330</v>
      </c>
      <c r="E99" s="307" t="str">
        <f t="shared" si="1"/>
        <v>كينيا Kenya</v>
      </c>
      <c r="F99" s="300">
        <v>3536494804</v>
      </c>
      <c r="G99" s="300">
        <v>3707114445</v>
      </c>
      <c r="H99" s="300">
        <v>1733775342</v>
      </c>
      <c r="I99" s="300">
        <v>2867004134</v>
      </c>
      <c r="J99" s="300">
        <v>2865686887</v>
      </c>
      <c r="K99" s="300">
        <v>3657943759</v>
      </c>
      <c r="L99" s="300">
        <v>5596564386</v>
      </c>
      <c r="M99" s="300">
        <v>9080778345</v>
      </c>
      <c r="N99" s="300">
        <v>5961224669</v>
      </c>
      <c r="O99" s="300">
        <v>2927184679</v>
      </c>
      <c r="P99" s="300">
        <v>5397324483</v>
      </c>
      <c r="Q99" s="300">
        <v>5815283088</v>
      </c>
      <c r="R99" s="300">
        <v>5458030398</v>
      </c>
      <c r="S99" s="300">
        <v>2234366690</v>
      </c>
      <c r="T99" s="310">
        <v>35</v>
      </c>
      <c r="U99" s="310">
        <v>34</v>
      </c>
      <c r="V99" s="310">
        <v>42</v>
      </c>
      <c r="W99" s="310">
        <v>38</v>
      </c>
      <c r="X99" s="310">
        <v>34</v>
      </c>
      <c r="Y99" s="310">
        <v>29</v>
      </c>
      <c r="Z99" s="310">
        <v>28</v>
      </c>
      <c r="AA99" s="310">
        <v>25</v>
      </c>
      <c r="AB99" s="310">
        <v>29</v>
      </c>
      <c r="AC99" s="310">
        <v>35</v>
      </c>
      <c r="AD99" s="310">
        <v>33</v>
      </c>
      <c r="AE99" s="310">
        <v>38</v>
      </c>
      <c r="AF99" s="310">
        <v>35</v>
      </c>
      <c r="AG99" s="310">
        <v>45</v>
      </c>
      <c r="AH99" s="310"/>
      <c r="AI99" s="307" t="s">
        <v>1863</v>
      </c>
      <c r="AJ99">
        <v>3475217462</v>
      </c>
      <c r="AK99">
        <v>3685807794</v>
      </c>
      <c r="AL99">
        <v>1697342176</v>
      </c>
      <c r="AM99">
        <v>2842890473</v>
      </c>
      <c r="AN99">
        <v>2837514086</v>
      </c>
      <c r="AO99">
        <v>3629066429</v>
      </c>
      <c r="AP99">
        <v>5567641827</v>
      </c>
      <c r="AQ99">
        <v>9065797778</v>
      </c>
      <c r="AR99">
        <v>5954950894</v>
      </c>
      <c r="AS99">
        <v>2920042769</v>
      </c>
      <c r="AT99">
        <v>5392190262</v>
      </c>
      <c r="AU99">
        <v>5809863428</v>
      </c>
      <c r="AV99">
        <v>5449595336</v>
      </c>
      <c r="AW99">
        <v>2224959391</v>
      </c>
      <c r="AX99" s="310">
        <v>35</v>
      </c>
      <c r="AY99" s="310">
        <v>34</v>
      </c>
      <c r="AZ99" s="310">
        <v>40</v>
      </c>
      <c r="BA99" s="310">
        <v>38</v>
      </c>
      <c r="BB99" s="310">
        <v>33</v>
      </c>
      <c r="BC99" s="310">
        <v>29</v>
      </c>
      <c r="BD99" s="310">
        <v>28</v>
      </c>
      <c r="BE99" s="310">
        <v>25</v>
      </c>
      <c r="BF99" s="310">
        <v>29</v>
      </c>
      <c r="BG99" s="310">
        <v>34</v>
      </c>
      <c r="BH99" s="310">
        <v>30</v>
      </c>
      <c r="BI99" s="310">
        <v>37</v>
      </c>
      <c r="BJ99" s="310">
        <v>33</v>
      </c>
      <c r="BK99" s="310">
        <v>43</v>
      </c>
      <c r="BL99" s="310"/>
      <c r="BM99" s="307" t="s">
        <v>1863</v>
      </c>
      <c r="BN99">
        <v>61277342</v>
      </c>
      <c r="BO99">
        <v>21306651</v>
      </c>
      <c r="BP99">
        <v>36433166</v>
      </c>
      <c r="BQ99">
        <v>24113661</v>
      </c>
      <c r="BR99">
        <v>28172801</v>
      </c>
      <c r="BS99">
        <v>28877330</v>
      </c>
      <c r="BT99">
        <v>28922559</v>
      </c>
      <c r="BU99">
        <v>14980567</v>
      </c>
      <c r="BV99">
        <v>6273775</v>
      </c>
      <c r="BW99">
        <v>7141910</v>
      </c>
      <c r="BX99">
        <v>5134221</v>
      </c>
      <c r="BY99">
        <v>5419660</v>
      </c>
      <c r="BZ99">
        <v>8435062</v>
      </c>
      <c r="CA99">
        <v>9407299</v>
      </c>
      <c r="CB99" s="310">
        <v>37</v>
      </c>
      <c r="CC99" s="310">
        <v>55</v>
      </c>
      <c r="CD99" s="310">
        <v>51</v>
      </c>
      <c r="CE99" s="310">
        <v>50</v>
      </c>
      <c r="CF99" s="310">
        <v>50</v>
      </c>
      <c r="CG99" s="310">
        <v>44</v>
      </c>
      <c r="CH99" s="310">
        <v>45</v>
      </c>
      <c r="CI99" s="310">
        <v>57</v>
      </c>
      <c r="CJ99" s="310">
        <v>74</v>
      </c>
      <c r="CK99" s="310">
        <v>68</v>
      </c>
      <c r="CL99" s="310">
        <v>80</v>
      </c>
      <c r="CM99" s="310">
        <v>79</v>
      </c>
      <c r="CN99" s="310">
        <v>68</v>
      </c>
      <c r="CO99" s="310">
        <v>71</v>
      </c>
      <c r="CQ99" s="307" t="s">
        <v>1863</v>
      </c>
      <c r="CR99" s="300">
        <v>114259731</v>
      </c>
      <c r="CS99" s="300">
        <v>136962983</v>
      </c>
      <c r="CT99" s="300">
        <v>178412424</v>
      </c>
      <c r="CU99" s="300">
        <v>205463722</v>
      </c>
      <c r="CV99" s="300">
        <v>253778032</v>
      </c>
      <c r="CW99" s="300">
        <v>274869956</v>
      </c>
      <c r="CX99" s="300">
        <v>284413527</v>
      </c>
      <c r="CY99" s="300">
        <v>329574083</v>
      </c>
      <c r="CZ99" s="300">
        <v>361930420</v>
      </c>
      <c r="DA99" s="300">
        <v>374917272</v>
      </c>
      <c r="DB99" s="300">
        <v>330593953</v>
      </c>
      <c r="DC99" s="300">
        <v>506082705</v>
      </c>
      <c r="DD99" s="300">
        <v>531599966</v>
      </c>
      <c r="DE99" s="300">
        <v>643324045</v>
      </c>
      <c r="DF99" s="310">
        <v>77</v>
      </c>
      <c r="DG99" s="310">
        <v>75</v>
      </c>
      <c r="DH99" s="310">
        <v>76</v>
      </c>
      <c r="DI99" s="310">
        <v>70</v>
      </c>
      <c r="DJ99" s="310">
        <v>71</v>
      </c>
      <c r="DK99" s="310">
        <v>72</v>
      </c>
      <c r="DL99" s="310">
        <v>70</v>
      </c>
      <c r="DM99" s="310">
        <v>71</v>
      </c>
      <c r="DN99" s="310">
        <v>67</v>
      </c>
      <c r="DO99" s="310">
        <v>66</v>
      </c>
      <c r="DP99" s="310">
        <v>72</v>
      </c>
      <c r="DQ99" s="310">
        <v>69</v>
      </c>
      <c r="DR99" s="310">
        <v>65</v>
      </c>
      <c r="DS99" s="310">
        <v>65</v>
      </c>
      <c r="DU99" s="307" t="s">
        <v>1863</v>
      </c>
      <c r="DV99" s="300">
        <v>3650754535</v>
      </c>
      <c r="DW99" s="300">
        <v>3844077428</v>
      </c>
      <c r="DX99" s="300">
        <v>1912187766</v>
      </c>
      <c r="DY99" s="300">
        <v>3072467856</v>
      </c>
      <c r="DZ99" s="300">
        <v>3119464919</v>
      </c>
      <c r="EA99" s="300">
        <v>3932813715</v>
      </c>
      <c r="EB99" s="300">
        <v>5880977913</v>
      </c>
      <c r="EC99" s="300">
        <v>9410352428</v>
      </c>
      <c r="ED99" s="300">
        <v>6323155089</v>
      </c>
      <c r="EE99" s="300">
        <v>3302101951</v>
      </c>
      <c r="EF99" s="300">
        <v>5727918436</v>
      </c>
      <c r="EG99" s="300">
        <v>6321365793</v>
      </c>
      <c r="EH99" s="300">
        <v>5989630364</v>
      </c>
      <c r="EI99" s="300">
        <v>2877690735</v>
      </c>
      <c r="EJ99" s="310">
        <v>47</v>
      </c>
      <c r="EK99" s="310">
        <v>48</v>
      </c>
      <c r="EL99" s="310">
        <v>57</v>
      </c>
      <c r="EM99" s="310">
        <v>53</v>
      </c>
      <c r="EN99" s="310">
        <v>49</v>
      </c>
      <c r="EO99" s="310">
        <v>39</v>
      </c>
      <c r="EP99" s="310">
        <v>34</v>
      </c>
      <c r="EQ99" s="310">
        <v>32</v>
      </c>
      <c r="ER99" s="310">
        <v>35</v>
      </c>
      <c r="ES99" s="310">
        <v>46</v>
      </c>
      <c r="ET99" s="310">
        <v>40</v>
      </c>
      <c r="EU99" s="310">
        <v>42</v>
      </c>
      <c r="EV99" s="310">
        <v>48</v>
      </c>
      <c r="EW99" s="310">
        <v>61</v>
      </c>
    </row>
    <row r="100" spans="1:153" x14ac:dyDescent="0.25">
      <c r="A100" s="285" t="s">
        <v>2265</v>
      </c>
      <c r="B100" s="285" t="s">
        <v>51</v>
      </c>
      <c r="C100" s="285" t="s">
        <v>1334</v>
      </c>
      <c r="E100" s="307" t="str">
        <f t="shared" si="1"/>
        <v>تنزانيا Tanzania</v>
      </c>
      <c r="F100" s="300">
        <v>738257271</v>
      </c>
      <c r="G100" s="300">
        <v>2447251352</v>
      </c>
      <c r="H100" s="300">
        <v>694640404</v>
      </c>
      <c r="I100" s="300">
        <v>900991094</v>
      </c>
      <c r="J100" s="300">
        <v>2022234344</v>
      </c>
      <c r="K100" s="300">
        <v>1018622539</v>
      </c>
      <c r="L100" s="300">
        <v>3110561764</v>
      </c>
      <c r="M100" s="300">
        <v>4026516794</v>
      </c>
      <c r="N100" s="300">
        <v>2576377905</v>
      </c>
      <c r="O100" s="300">
        <v>1428710631</v>
      </c>
      <c r="P100" s="300">
        <v>4570865344</v>
      </c>
      <c r="Q100" s="300">
        <v>5206402039</v>
      </c>
      <c r="R100" s="300">
        <v>5414122988</v>
      </c>
      <c r="S100" s="300">
        <v>1716632687</v>
      </c>
      <c r="T100" s="310">
        <v>55</v>
      </c>
      <c r="U100" s="310">
        <v>39</v>
      </c>
      <c r="V100" s="310">
        <v>53</v>
      </c>
      <c r="W100" s="310">
        <v>51</v>
      </c>
      <c r="X100" s="310">
        <v>40</v>
      </c>
      <c r="Y100" s="310">
        <v>47</v>
      </c>
      <c r="Z100" s="310">
        <v>35</v>
      </c>
      <c r="AA100" s="310">
        <v>34</v>
      </c>
      <c r="AB100" s="310">
        <v>40</v>
      </c>
      <c r="AC100" s="310">
        <v>45</v>
      </c>
      <c r="AD100" s="310">
        <v>34</v>
      </c>
      <c r="AE100" s="310">
        <v>40</v>
      </c>
      <c r="AF100" s="310">
        <v>37</v>
      </c>
      <c r="AG100" s="310">
        <v>49</v>
      </c>
      <c r="AH100" s="310"/>
      <c r="AI100" s="307" t="s">
        <v>1791</v>
      </c>
      <c r="AJ100">
        <v>735051072</v>
      </c>
      <c r="AK100">
        <v>2444135623</v>
      </c>
      <c r="AL100">
        <v>692150499</v>
      </c>
      <c r="AM100">
        <v>888868538</v>
      </c>
      <c r="AN100">
        <v>2015655376</v>
      </c>
      <c r="AO100">
        <v>1013273219</v>
      </c>
      <c r="AP100">
        <v>3088613211</v>
      </c>
      <c r="AQ100">
        <v>3995506823</v>
      </c>
      <c r="AR100">
        <v>2534561139</v>
      </c>
      <c r="AS100">
        <v>1408967963</v>
      </c>
      <c r="AT100">
        <v>4547155629</v>
      </c>
      <c r="AU100">
        <v>5175678278</v>
      </c>
      <c r="AV100">
        <v>5399289883</v>
      </c>
      <c r="AW100">
        <v>1680461909</v>
      </c>
      <c r="AX100" s="310">
        <v>54</v>
      </c>
      <c r="AY100" s="310">
        <v>39</v>
      </c>
      <c r="AZ100" s="310">
        <v>52</v>
      </c>
      <c r="BA100" s="310">
        <v>50</v>
      </c>
      <c r="BB100" s="310">
        <v>39</v>
      </c>
      <c r="BC100" s="310">
        <v>46</v>
      </c>
      <c r="BD100" s="310">
        <v>35</v>
      </c>
      <c r="BE100" s="310">
        <v>33</v>
      </c>
      <c r="BF100" s="310">
        <v>39</v>
      </c>
      <c r="BG100" s="310">
        <v>43</v>
      </c>
      <c r="BH100" s="310">
        <v>33</v>
      </c>
      <c r="BI100" s="310">
        <v>39</v>
      </c>
      <c r="BJ100" s="310">
        <v>34</v>
      </c>
      <c r="BK100" s="310">
        <v>48</v>
      </c>
      <c r="BL100" s="310"/>
      <c r="BM100" s="307" t="s">
        <v>1791</v>
      </c>
      <c r="BN100">
        <v>3206199</v>
      </c>
      <c r="BO100">
        <v>3115729</v>
      </c>
      <c r="BP100">
        <v>2489905</v>
      </c>
      <c r="BQ100">
        <v>12122556</v>
      </c>
      <c r="BR100">
        <v>6578968</v>
      </c>
      <c r="BS100">
        <v>5349320</v>
      </c>
      <c r="BT100">
        <v>21948553</v>
      </c>
      <c r="BU100">
        <v>31009971</v>
      </c>
      <c r="BV100">
        <v>41816766</v>
      </c>
      <c r="BW100">
        <v>19742668</v>
      </c>
      <c r="BX100">
        <v>23709715</v>
      </c>
      <c r="BY100">
        <v>30723761</v>
      </c>
      <c r="BZ100">
        <v>14833105</v>
      </c>
      <c r="CA100">
        <v>36170778</v>
      </c>
      <c r="CB100" s="310">
        <v>80</v>
      </c>
      <c r="CC100" s="310">
        <v>83</v>
      </c>
      <c r="CD100" s="310">
        <v>84</v>
      </c>
      <c r="CE100" s="310">
        <v>65</v>
      </c>
      <c r="CF100" s="310">
        <v>74</v>
      </c>
      <c r="CG100" s="310">
        <v>70</v>
      </c>
      <c r="CH100" s="310">
        <v>50</v>
      </c>
      <c r="CI100" s="310">
        <v>46</v>
      </c>
      <c r="CJ100" s="310">
        <v>44</v>
      </c>
      <c r="CK100" s="310">
        <v>51</v>
      </c>
      <c r="CL100" s="310">
        <v>53</v>
      </c>
      <c r="CM100" s="310">
        <v>52</v>
      </c>
      <c r="CN100" s="310">
        <v>57</v>
      </c>
      <c r="CO100" s="310">
        <v>46</v>
      </c>
      <c r="CQ100" s="307" t="s">
        <v>1791</v>
      </c>
      <c r="CR100" s="300">
        <v>85322885</v>
      </c>
      <c r="CS100" s="300">
        <v>52013622</v>
      </c>
      <c r="CT100" s="300">
        <v>57508289</v>
      </c>
      <c r="CU100" s="300">
        <v>50062702</v>
      </c>
      <c r="CV100" s="300">
        <v>43954174</v>
      </c>
      <c r="CW100" s="300">
        <v>58308588</v>
      </c>
      <c r="CX100" s="300">
        <v>33271545</v>
      </c>
      <c r="CY100" s="300">
        <v>25766338</v>
      </c>
      <c r="CZ100" s="300">
        <v>29981520</v>
      </c>
      <c r="DA100" s="300">
        <v>31718764</v>
      </c>
      <c r="DB100" s="300">
        <v>50724875</v>
      </c>
      <c r="DC100" s="300">
        <v>56956998</v>
      </c>
      <c r="DD100" s="300">
        <v>117639225</v>
      </c>
      <c r="DE100" s="300">
        <v>69148219</v>
      </c>
      <c r="DF100" s="310">
        <v>80</v>
      </c>
      <c r="DG100" s="310">
        <v>91</v>
      </c>
      <c r="DH100" s="310">
        <v>88</v>
      </c>
      <c r="DI100" s="310">
        <v>91</v>
      </c>
      <c r="DJ100" s="310">
        <v>92</v>
      </c>
      <c r="DK100" s="310">
        <v>87</v>
      </c>
      <c r="DL100" s="310">
        <v>95</v>
      </c>
      <c r="DM100" s="310">
        <v>103</v>
      </c>
      <c r="DN100" s="310">
        <v>99</v>
      </c>
      <c r="DO100" s="310">
        <v>102</v>
      </c>
      <c r="DP100" s="310">
        <v>104</v>
      </c>
      <c r="DQ100" s="310">
        <v>102</v>
      </c>
      <c r="DR100" s="310">
        <v>89</v>
      </c>
      <c r="DS100" s="310">
        <v>101</v>
      </c>
      <c r="DU100" s="307" t="s">
        <v>1791</v>
      </c>
      <c r="DV100" s="300">
        <v>823580156</v>
      </c>
      <c r="DW100" s="300">
        <v>2499264974</v>
      </c>
      <c r="DX100" s="300">
        <v>752148693</v>
      </c>
      <c r="DY100" s="300">
        <v>951053796</v>
      </c>
      <c r="DZ100" s="300">
        <v>2066188518</v>
      </c>
      <c r="EA100" s="300">
        <v>1076931127</v>
      </c>
      <c r="EB100" s="300">
        <v>3143833309</v>
      </c>
      <c r="EC100" s="300">
        <v>4052283132</v>
      </c>
      <c r="ED100" s="300">
        <v>2606359425</v>
      </c>
      <c r="EE100" s="300">
        <v>1460429395</v>
      </c>
      <c r="EF100" s="300">
        <v>4621590219</v>
      </c>
      <c r="EG100" s="300">
        <v>5263359037</v>
      </c>
      <c r="EH100" s="300">
        <v>5531762213</v>
      </c>
      <c r="EI100" s="300">
        <v>1785780906</v>
      </c>
      <c r="EJ100" s="310">
        <v>73</v>
      </c>
      <c r="EK100" s="310">
        <v>56</v>
      </c>
      <c r="EL100" s="310">
        <v>73</v>
      </c>
      <c r="EM100" s="310">
        <v>67</v>
      </c>
      <c r="EN100" s="310">
        <v>58</v>
      </c>
      <c r="EO100" s="310">
        <v>62</v>
      </c>
      <c r="EP100" s="310">
        <v>48</v>
      </c>
      <c r="EQ100" s="310">
        <v>44</v>
      </c>
      <c r="ER100" s="310">
        <v>56</v>
      </c>
      <c r="ES100" s="310">
        <v>61</v>
      </c>
      <c r="ET100" s="310">
        <v>46</v>
      </c>
      <c r="EU100" s="310">
        <v>48</v>
      </c>
      <c r="EV100" s="310">
        <v>49</v>
      </c>
      <c r="EW100" s="310">
        <v>66</v>
      </c>
    </row>
    <row r="101" spans="1:153" x14ac:dyDescent="0.25">
      <c r="A101" s="285" t="s">
        <v>2266</v>
      </c>
      <c r="B101" s="285" t="s">
        <v>174</v>
      </c>
      <c r="C101" s="285" t="s">
        <v>1364</v>
      </c>
      <c r="E101" s="307" t="str">
        <f t="shared" si="1"/>
        <v>أنجولا Angola</v>
      </c>
      <c r="F101" s="300">
        <v>52372859</v>
      </c>
      <c r="G101" s="300">
        <v>72281388</v>
      </c>
      <c r="H101" s="300">
        <v>57707208</v>
      </c>
      <c r="I101" s="300">
        <v>54384893</v>
      </c>
      <c r="J101" s="300">
        <v>72257006</v>
      </c>
      <c r="K101" s="300">
        <v>105034229</v>
      </c>
      <c r="L101" s="300">
        <v>112683731</v>
      </c>
      <c r="M101" s="300">
        <v>118821832</v>
      </c>
      <c r="N101" s="300">
        <v>105361776</v>
      </c>
      <c r="O101" s="300">
        <v>53219501</v>
      </c>
      <c r="P101" s="300">
        <v>119191364</v>
      </c>
      <c r="Q101" s="300">
        <v>558922386</v>
      </c>
      <c r="R101" s="300">
        <v>324497432</v>
      </c>
      <c r="S101" s="300">
        <v>139662846</v>
      </c>
      <c r="T101" s="310">
        <v>85</v>
      </c>
      <c r="U101" s="310">
        <v>81</v>
      </c>
      <c r="V101" s="310">
        <v>86</v>
      </c>
      <c r="W101" s="310">
        <v>95</v>
      </c>
      <c r="X101" s="310">
        <v>82</v>
      </c>
      <c r="Y101" s="310">
        <v>79</v>
      </c>
      <c r="Z101" s="310">
        <v>81</v>
      </c>
      <c r="AA101" s="310">
        <v>81</v>
      </c>
      <c r="AB101" s="310">
        <v>79</v>
      </c>
      <c r="AC101" s="310">
        <v>90</v>
      </c>
      <c r="AD101" s="310">
        <v>84</v>
      </c>
      <c r="AE101" s="310">
        <v>62</v>
      </c>
      <c r="AF101" s="310">
        <v>72</v>
      </c>
      <c r="AG101" s="310">
        <v>83</v>
      </c>
      <c r="AH101" s="310"/>
      <c r="AI101" s="307" t="s">
        <v>1953</v>
      </c>
      <c r="AJ101">
        <v>50369608</v>
      </c>
      <c r="AK101">
        <v>69778748</v>
      </c>
      <c r="AL101">
        <v>48146684</v>
      </c>
      <c r="AM101">
        <v>50448650</v>
      </c>
      <c r="AN101">
        <v>68457192</v>
      </c>
      <c r="AO101">
        <v>101651746</v>
      </c>
      <c r="AP101">
        <v>105138034</v>
      </c>
      <c r="AQ101">
        <v>117999253</v>
      </c>
      <c r="AR101">
        <v>104324099</v>
      </c>
      <c r="AS101">
        <v>53002072</v>
      </c>
      <c r="AT101">
        <v>117914236</v>
      </c>
      <c r="AU101">
        <v>554288183</v>
      </c>
      <c r="AV101">
        <v>317525513</v>
      </c>
      <c r="AW101">
        <v>134656894</v>
      </c>
      <c r="AX101" s="310">
        <v>81</v>
      </c>
      <c r="AY101" s="310">
        <v>77</v>
      </c>
      <c r="AZ101" s="310">
        <v>84</v>
      </c>
      <c r="BA101" s="310">
        <v>91</v>
      </c>
      <c r="BB101" s="310">
        <v>80</v>
      </c>
      <c r="BC101" s="310">
        <v>79</v>
      </c>
      <c r="BD101" s="310">
        <v>81</v>
      </c>
      <c r="BE101" s="310">
        <v>76</v>
      </c>
      <c r="BF101" s="310">
        <v>78</v>
      </c>
      <c r="BG101" s="310">
        <v>87</v>
      </c>
      <c r="BH101" s="310">
        <v>83</v>
      </c>
      <c r="BI101" s="310">
        <v>60</v>
      </c>
      <c r="BJ101" s="310">
        <v>71</v>
      </c>
      <c r="BK101" s="310">
        <v>79</v>
      </c>
      <c r="BL101" s="310"/>
      <c r="BM101" s="307" t="s">
        <v>1953</v>
      </c>
      <c r="BN101">
        <v>2003251</v>
      </c>
      <c r="BO101">
        <v>2502640</v>
      </c>
      <c r="BP101">
        <v>9560524</v>
      </c>
      <c r="BQ101">
        <v>3936243</v>
      </c>
      <c r="BR101">
        <v>3799814</v>
      </c>
      <c r="BS101">
        <v>3382483</v>
      </c>
      <c r="BT101">
        <v>7545697</v>
      </c>
      <c r="BU101">
        <v>822579</v>
      </c>
      <c r="BV101">
        <v>1037677</v>
      </c>
      <c r="BW101">
        <v>217429</v>
      </c>
      <c r="BX101">
        <v>1277128</v>
      </c>
      <c r="BY101">
        <v>4634203</v>
      </c>
      <c r="BZ101">
        <v>6971919</v>
      </c>
      <c r="CA101">
        <v>5005952</v>
      </c>
      <c r="CB101" s="310">
        <v>86</v>
      </c>
      <c r="CC101" s="310">
        <v>86</v>
      </c>
      <c r="CD101" s="310">
        <v>66</v>
      </c>
      <c r="CE101" s="310">
        <v>81</v>
      </c>
      <c r="CF101" s="310">
        <v>85</v>
      </c>
      <c r="CG101" s="310">
        <v>78</v>
      </c>
      <c r="CH101" s="310">
        <v>71</v>
      </c>
      <c r="CI101" s="310">
        <v>112</v>
      </c>
      <c r="CJ101" s="310">
        <v>103</v>
      </c>
      <c r="CK101" s="310">
        <v>119</v>
      </c>
      <c r="CL101" s="310">
        <v>94</v>
      </c>
      <c r="CM101" s="310">
        <v>82</v>
      </c>
      <c r="CN101" s="310">
        <v>74</v>
      </c>
      <c r="CO101" s="310">
        <v>78</v>
      </c>
      <c r="CQ101" s="307" t="s">
        <v>1953</v>
      </c>
      <c r="CR101" s="300">
        <v>161927</v>
      </c>
      <c r="CS101" s="300"/>
      <c r="CT101" s="300">
        <v>269034</v>
      </c>
      <c r="CU101" s="300">
        <v>1412</v>
      </c>
      <c r="CV101" s="300">
        <v>1976</v>
      </c>
      <c r="CW101" s="300">
        <v>1962018</v>
      </c>
      <c r="CX101" s="300">
        <v>3019319</v>
      </c>
      <c r="CY101" s="300">
        <v>2136577</v>
      </c>
      <c r="CZ101" s="300">
        <v>245634</v>
      </c>
      <c r="DA101" s="300">
        <v>53125018</v>
      </c>
      <c r="DB101" s="300">
        <v>1181492</v>
      </c>
      <c r="DC101" s="300">
        <v>90790</v>
      </c>
      <c r="DD101" s="300">
        <v>97694</v>
      </c>
      <c r="DE101" s="300">
        <v>1945208</v>
      </c>
      <c r="DF101" s="310">
        <v>173</v>
      </c>
      <c r="DG101" s="310" t="s">
        <v>11</v>
      </c>
      <c r="DH101" s="310">
        <v>182</v>
      </c>
      <c r="DI101" s="310">
        <v>215</v>
      </c>
      <c r="DJ101" s="310">
        <v>217</v>
      </c>
      <c r="DK101" s="310">
        <v>144</v>
      </c>
      <c r="DL101" s="310">
        <v>132</v>
      </c>
      <c r="DM101" s="310">
        <v>148</v>
      </c>
      <c r="DN101" s="310">
        <v>179</v>
      </c>
      <c r="DO101" s="310">
        <v>97</v>
      </c>
      <c r="DP101" s="310">
        <v>154</v>
      </c>
      <c r="DQ101" s="310">
        <v>183</v>
      </c>
      <c r="DR101" s="310">
        <v>195</v>
      </c>
      <c r="DS101" s="310">
        <v>154</v>
      </c>
      <c r="DU101" s="307" t="s">
        <v>1953</v>
      </c>
      <c r="DV101" s="300">
        <v>52534786</v>
      </c>
      <c r="DW101" s="300">
        <v>72281388</v>
      </c>
      <c r="DX101" s="300">
        <v>57976242</v>
      </c>
      <c r="DY101" s="300">
        <v>54386305</v>
      </c>
      <c r="DZ101" s="300">
        <v>72258982</v>
      </c>
      <c r="EA101" s="300">
        <v>106996247</v>
      </c>
      <c r="EB101" s="300">
        <v>115703050</v>
      </c>
      <c r="EC101" s="300">
        <v>120958409</v>
      </c>
      <c r="ED101" s="300">
        <v>105607410</v>
      </c>
      <c r="EE101" s="300">
        <v>106344519</v>
      </c>
      <c r="EF101" s="300">
        <v>120372856</v>
      </c>
      <c r="EG101" s="300">
        <v>559013176</v>
      </c>
      <c r="EH101" s="300">
        <v>324595126</v>
      </c>
      <c r="EI101" s="300">
        <v>141608054</v>
      </c>
      <c r="EJ101" s="310">
        <v>113</v>
      </c>
      <c r="EK101" s="310">
        <v>104</v>
      </c>
      <c r="EL101" s="310">
        <v>112</v>
      </c>
      <c r="EM101" s="310">
        <v>115</v>
      </c>
      <c r="EN101" s="310">
        <v>110</v>
      </c>
      <c r="EO101" s="310">
        <v>100</v>
      </c>
      <c r="EP101" s="310">
        <v>103</v>
      </c>
      <c r="EQ101" s="310">
        <v>102</v>
      </c>
      <c r="ER101" s="310">
        <v>101</v>
      </c>
      <c r="ES101" s="310">
        <v>103</v>
      </c>
      <c r="ET101" s="310">
        <v>111</v>
      </c>
      <c r="EU101" s="310">
        <v>89</v>
      </c>
      <c r="EV101" s="310">
        <v>93</v>
      </c>
      <c r="EW101" s="310">
        <v>112</v>
      </c>
    </row>
    <row r="102" spans="1:153" x14ac:dyDescent="0.25">
      <c r="A102" s="285" t="s">
        <v>2267</v>
      </c>
      <c r="B102" s="285" t="s">
        <v>239</v>
      </c>
      <c r="C102" s="285" t="s">
        <v>1412</v>
      </c>
      <c r="E102" s="307" t="str">
        <f t="shared" si="1"/>
        <v>زامبيا Zambia</v>
      </c>
      <c r="F102" s="300">
        <v>3018541</v>
      </c>
      <c r="G102" s="300">
        <v>4757626</v>
      </c>
      <c r="H102" s="300">
        <v>3247593</v>
      </c>
      <c r="I102" s="300">
        <v>1993246</v>
      </c>
      <c r="J102" s="300">
        <v>10543523</v>
      </c>
      <c r="K102" s="300">
        <v>8700514</v>
      </c>
      <c r="L102" s="300">
        <v>9638537</v>
      </c>
      <c r="M102" s="300">
        <v>11238486</v>
      </c>
      <c r="N102" s="300">
        <v>11324339</v>
      </c>
      <c r="O102" s="300">
        <v>4131500</v>
      </c>
      <c r="P102" s="300">
        <v>5092852</v>
      </c>
      <c r="Q102" s="300">
        <v>5905965</v>
      </c>
      <c r="R102" s="300">
        <v>10219865</v>
      </c>
      <c r="S102" s="300">
        <v>14886588</v>
      </c>
      <c r="T102" s="310">
        <v>136</v>
      </c>
      <c r="U102" s="310">
        <v>132</v>
      </c>
      <c r="V102" s="310">
        <v>142</v>
      </c>
      <c r="W102" s="310">
        <v>146</v>
      </c>
      <c r="X102" s="310">
        <v>125</v>
      </c>
      <c r="Y102" s="310">
        <v>122</v>
      </c>
      <c r="Z102" s="310">
        <v>124</v>
      </c>
      <c r="AA102" s="310">
        <v>125</v>
      </c>
      <c r="AB102" s="310">
        <v>119</v>
      </c>
      <c r="AC102" s="310">
        <v>134</v>
      </c>
      <c r="AD102" s="310">
        <v>141</v>
      </c>
      <c r="AE102" s="310">
        <v>134</v>
      </c>
      <c r="AF102" s="310">
        <v>134</v>
      </c>
      <c r="AG102" s="310">
        <v>127</v>
      </c>
      <c r="AH102" s="310"/>
      <c r="AI102" s="307" t="s">
        <v>2011</v>
      </c>
      <c r="AJ102">
        <v>3013991</v>
      </c>
      <c r="AK102">
        <v>4630176</v>
      </c>
      <c r="AL102">
        <v>2826433</v>
      </c>
      <c r="AM102">
        <v>1697046</v>
      </c>
      <c r="AN102">
        <v>8343228</v>
      </c>
      <c r="AO102">
        <v>8500836</v>
      </c>
      <c r="AP102">
        <v>9377442</v>
      </c>
      <c r="AQ102">
        <v>10760186</v>
      </c>
      <c r="AR102">
        <v>11037455</v>
      </c>
      <c r="AS102">
        <v>4099382</v>
      </c>
      <c r="AT102">
        <v>4920594</v>
      </c>
      <c r="AU102">
        <v>5794333</v>
      </c>
      <c r="AV102">
        <v>10143004</v>
      </c>
      <c r="AW102">
        <v>14789866</v>
      </c>
      <c r="AX102" s="310">
        <v>130</v>
      </c>
      <c r="AY102" s="310">
        <v>126</v>
      </c>
      <c r="AZ102" s="310">
        <v>140</v>
      </c>
      <c r="BA102" s="310">
        <v>148</v>
      </c>
      <c r="BB102" s="310">
        <v>121</v>
      </c>
      <c r="BC102" s="310">
        <v>118</v>
      </c>
      <c r="BD102" s="310">
        <v>119</v>
      </c>
      <c r="BE102" s="310">
        <v>123</v>
      </c>
      <c r="BF102" s="310">
        <v>118</v>
      </c>
      <c r="BG102" s="310">
        <v>133</v>
      </c>
      <c r="BH102" s="310">
        <v>140</v>
      </c>
      <c r="BI102" s="310">
        <v>135</v>
      </c>
      <c r="BJ102" s="310">
        <v>127</v>
      </c>
      <c r="BK102" s="310">
        <v>123</v>
      </c>
      <c r="BL102" s="310"/>
      <c r="BM102" s="307" t="s">
        <v>2011</v>
      </c>
      <c r="BN102">
        <v>4550</v>
      </c>
      <c r="BO102">
        <v>127450</v>
      </c>
      <c r="BP102">
        <v>421160</v>
      </c>
      <c r="BQ102">
        <v>296200</v>
      </c>
      <c r="BR102">
        <v>2200295</v>
      </c>
      <c r="BS102">
        <v>199678</v>
      </c>
      <c r="BT102">
        <v>261095</v>
      </c>
      <c r="BU102">
        <v>478300</v>
      </c>
      <c r="BV102">
        <v>286884</v>
      </c>
      <c r="BW102">
        <v>32118</v>
      </c>
      <c r="BX102">
        <v>172258</v>
      </c>
      <c r="BY102">
        <v>111632</v>
      </c>
      <c r="BZ102">
        <v>76861</v>
      </c>
      <c r="CA102">
        <v>96722</v>
      </c>
      <c r="CB102" s="310">
        <v>157</v>
      </c>
      <c r="CC102" s="310">
        <v>130</v>
      </c>
      <c r="CD102" s="310">
        <v>112</v>
      </c>
      <c r="CE102" s="310">
        <v>116</v>
      </c>
      <c r="CF102" s="310">
        <v>91</v>
      </c>
      <c r="CG102" s="310">
        <v>123</v>
      </c>
      <c r="CH102" s="310">
        <v>126</v>
      </c>
      <c r="CI102" s="310">
        <v>119</v>
      </c>
      <c r="CJ102" s="310">
        <v>122</v>
      </c>
      <c r="CK102" s="310">
        <v>129</v>
      </c>
      <c r="CL102" s="310">
        <v>126</v>
      </c>
      <c r="CM102" s="310">
        <v>132</v>
      </c>
      <c r="CN102" s="310">
        <v>136</v>
      </c>
      <c r="CO102" s="310">
        <v>139</v>
      </c>
      <c r="CQ102" s="307" t="s">
        <v>2011</v>
      </c>
      <c r="CR102" s="300">
        <v>1468679679</v>
      </c>
      <c r="CS102" s="300">
        <v>1199775586</v>
      </c>
      <c r="CT102" s="300">
        <v>748532543</v>
      </c>
      <c r="CU102" s="300">
        <v>912568074</v>
      </c>
      <c r="CV102" s="300">
        <v>940086789</v>
      </c>
      <c r="CW102" s="300">
        <v>599651366</v>
      </c>
      <c r="CX102" s="300">
        <v>309047154</v>
      </c>
      <c r="CY102" s="300">
        <v>229132461</v>
      </c>
      <c r="CZ102" s="300">
        <v>157547650</v>
      </c>
      <c r="DA102" s="300">
        <v>181761530</v>
      </c>
      <c r="DB102" s="300">
        <v>84696309</v>
      </c>
      <c r="DC102" s="300">
        <v>585878897</v>
      </c>
      <c r="DD102" s="300">
        <v>239882489</v>
      </c>
      <c r="DE102" s="300">
        <v>366008328</v>
      </c>
      <c r="DF102" s="310">
        <v>47</v>
      </c>
      <c r="DG102" s="310">
        <v>52</v>
      </c>
      <c r="DH102" s="310">
        <v>58</v>
      </c>
      <c r="DI102" s="310">
        <v>55</v>
      </c>
      <c r="DJ102" s="310">
        <v>56</v>
      </c>
      <c r="DK102" s="310">
        <v>61</v>
      </c>
      <c r="DL102" s="310">
        <v>68</v>
      </c>
      <c r="DM102" s="310">
        <v>77</v>
      </c>
      <c r="DN102" s="310">
        <v>80</v>
      </c>
      <c r="DO102" s="310">
        <v>77</v>
      </c>
      <c r="DP102" s="310">
        <v>93</v>
      </c>
      <c r="DQ102" s="310">
        <v>66</v>
      </c>
      <c r="DR102" s="310">
        <v>79</v>
      </c>
      <c r="DS102" s="310">
        <v>78</v>
      </c>
      <c r="DU102" s="307" t="s">
        <v>2011</v>
      </c>
      <c r="DV102" s="300">
        <v>1471698220</v>
      </c>
      <c r="DW102" s="300">
        <v>1204533212</v>
      </c>
      <c r="DX102" s="300">
        <v>751780136</v>
      </c>
      <c r="DY102" s="300">
        <v>914561320</v>
      </c>
      <c r="DZ102" s="300">
        <v>950630312</v>
      </c>
      <c r="EA102" s="300">
        <v>608351880</v>
      </c>
      <c r="EB102" s="300">
        <v>318685691</v>
      </c>
      <c r="EC102" s="300">
        <v>240370947</v>
      </c>
      <c r="ED102" s="300">
        <v>168871989</v>
      </c>
      <c r="EE102" s="300">
        <v>185893030</v>
      </c>
      <c r="EF102" s="300">
        <v>89789161</v>
      </c>
      <c r="EG102" s="300">
        <v>591784862</v>
      </c>
      <c r="EH102" s="300">
        <v>250102354</v>
      </c>
      <c r="EI102" s="300">
        <v>380894916</v>
      </c>
      <c r="EJ102" s="310">
        <v>61</v>
      </c>
      <c r="EK102" s="310">
        <v>64</v>
      </c>
      <c r="EL102" s="310">
        <v>74</v>
      </c>
      <c r="EM102" s="310">
        <v>68</v>
      </c>
      <c r="EN102" s="310">
        <v>70</v>
      </c>
      <c r="EO102" s="310">
        <v>77</v>
      </c>
      <c r="EP102" s="310">
        <v>85</v>
      </c>
      <c r="EQ102" s="310">
        <v>93</v>
      </c>
      <c r="ER102" s="310">
        <v>93</v>
      </c>
      <c r="ES102" s="310">
        <v>90</v>
      </c>
      <c r="ET102" s="310">
        <v>118</v>
      </c>
      <c r="EU102" s="310">
        <v>86</v>
      </c>
      <c r="EV102" s="310">
        <v>96</v>
      </c>
      <c r="EW102" s="310">
        <v>96</v>
      </c>
    </row>
    <row r="103" spans="1:153" x14ac:dyDescent="0.25">
      <c r="A103" s="285" t="s">
        <v>2268</v>
      </c>
      <c r="B103" s="285" t="s">
        <v>263</v>
      </c>
      <c r="C103" s="285" t="s">
        <v>1392</v>
      </c>
      <c r="E103" s="307" t="str">
        <f t="shared" si="1"/>
        <v>ملاوي Malawi</v>
      </c>
      <c r="F103" s="300">
        <v>9901585</v>
      </c>
      <c r="G103" s="300">
        <v>6575929</v>
      </c>
      <c r="H103" s="300">
        <v>7583942</v>
      </c>
      <c r="I103" s="300">
        <v>7203392</v>
      </c>
      <c r="J103" s="300">
        <v>5179690</v>
      </c>
      <c r="K103" s="300">
        <v>4999464</v>
      </c>
      <c r="L103" s="300">
        <v>4876961</v>
      </c>
      <c r="M103" s="300">
        <v>5817414</v>
      </c>
      <c r="N103" s="300">
        <v>66363953</v>
      </c>
      <c r="O103" s="300">
        <v>49372098</v>
      </c>
      <c r="P103" s="300">
        <v>37012468</v>
      </c>
      <c r="Q103" s="300">
        <v>6316834</v>
      </c>
      <c r="R103" s="300">
        <v>137217702</v>
      </c>
      <c r="S103" s="300">
        <v>31329155</v>
      </c>
      <c r="T103" s="310">
        <v>112</v>
      </c>
      <c r="U103" s="310">
        <v>126</v>
      </c>
      <c r="V103" s="310">
        <v>127</v>
      </c>
      <c r="W103" s="310">
        <v>133</v>
      </c>
      <c r="X103" s="310">
        <v>138</v>
      </c>
      <c r="Y103" s="310">
        <v>135</v>
      </c>
      <c r="Z103" s="310">
        <v>135</v>
      </c>
      <c r="AA103" s="310">
        <v>136</v>
      </c>
      <c r="AB103" s="310">
        <v>84</v>
      </c>
      <c r="AC103" s="310">
        <v>92</v>
      </c>
      <c r="AD103" s="310">
        <v>104</v>
      </c>
      <c r="AE103" s="310">
        <v>132</v>
      </c>
      <c r="AF103" s="310">
        <v>80</v>
      </c>
      <c r="AG103" s="310">
        <v>110</v>
      </c>
      <c r="AH103" s="310"/>
      <c r="AI103" s="307" t="s">
        <v>2046</v>
      </c>
      <c r="AJ103">
        <v>9548231</v>
      </c>
      <c r="AK103">
        <v>6574829</v>
      </c>
      <c r="AL103">
        <v>7583942</v>
      </c>
      <c r="AM103">
        <v>7129792</v>
      </c>
      <c r="AN103">
        <v>5179690</v>
      </c>
      <c r="AO103">
        <v>4940014</v>
      </c>
      <c r="AP103">
        <v>4876961</v>
      </c>
      <c r="AQ103">
        <v>5804414</v>
      </c>
      <c r="AR103">
        <v>66363057</v>
      </c>
      <c r="AS103">
        <v>49371881</v>
      </c>
      <c r="AT103">
        <v>37009252</v>
      </c>
      <c r="AU103">
        <v>6279387</v>
      </c>
      <c r="AV103">
        <v>137216273</v>
      </c>
      <c r="AW103">
        <v>31315776</v>
      </c>
      <c r="AX103" s="310">
        <v>109</v>
      </c>
      <c r="AY103" s="310">
        <v>118</v>
      </c>
      <c r="AZ103" s="310">
        <v>123</v>
      </c>
      <c r="BA103" s="310">
        <v>129</v>
      </c>
      <c r="BB103" s="310">
        <v>130</v>
      </c>
      <c r="BC103" s="310">
        <v>133</v>
      </c>
      <c r="BD103" s="310">
        <v>129</v>
      </c>
      <c r="BE103" s="310">
        <v>134</v>
      </c>
      <c r="BF103" s="310">
        <v>84</v>
      </c>
      <c r="BG103" s="310">
        <v>88</v>
      </c>
      <c r="BH103" s="310">
        <v>103</v>
      </c>
      <c r="BI103" s="310">
        <v>133</v>
      </c>
      <c r="BJ103" s="310">
        <v>77</v>
      </c>
      <c r="BK103" s="310">
        <v>106</v>
      </c>
      <c r="BL103" s="310"/>
      <c r="BM103" s="307" t="s">
        <v>2046</v>
      </c>
      <c r="BN103">
        <v>353354</v>
      </c>
      <c r="BO103">
        <v>1100</v>
      </c>
      <c r="BQ103">
        <v>73600</v>
      </c>
      <c r="BS103">
        <v>59450</v>
      </c>
      <c r="BU103">
        <v>13000</v>
      </c>
      <c r="BV103">
        <v>896</v>
      </c>
      <c r="BW103">
        <v>217</v>
      </c>
      <c r="BX103">
        <v>3216</v>
      </c>
      <c r="BY103">
        <v>37447</v>
      </c>
      <c r="BZ103">
        <v>1429</v>
      </c>
      <c r="CA103">
        <v>13379</v>
      </c>
      <c r="CB103" s="310">
        <v>122</v>
      </c>
      <c r="CC103" s="310">
        <v>162</v>
      </c>
      <c r="CD103" s="310" t="s">
        <v>11</v>
      </c>
      <c r="CE103" s="310">
        <v>134</v>
      </c>
      <c r="CF103" s="310" t="s">
        <v>11</v>
      </c>
      <c r="CG103" s="310">
        <v>141</v>
      </c>
      <c r="CH103" s="310" t="s">
        <v>11</v>
      </c>
      <c r="CI103" s="310">
        <v>151</v>
      </c>
      <c r="CJ103" s="310">
        <v>161</v>
      </c>
      <c r="CK103" s="310">
        <v>148</v>
      </c>
      <c r="CL103" s="310">
        <v>149</v>
      </c>
      <c r="CM103" s="310">
        <v>141</v>
      </c>
      <c r="CN103" s="310">
        <v>160</v>
      </c>
      <c r="CO103" s="310">
        <v>151</v>
      </c>
      <c r="CQ103" s="307" t="s">
        <v>2046</v>
      </c>
      <c r="CR103" s="300">
        <v>3200547</v>
      </c>
      <c r="CS103" s="300">
        <v>3479634</v>
      </c>
      <c r="CT103" s="300">
        <v>5217343</v>
      </c>
      <c r="CU103" s="300">
        <v>3476218</v>
      </c>
      <c r="CV103" s="300">
        <v>1055485</v>
      </c>
      <c r="CW103" s="300">
        <v>1313374</v>
      </c>
      <c r="CX103" s="300">
        <v>1660382</v>
      </c>
      <c r="CY103" s="300">
        <v>5727028</v>
      </c>
      <c r="CZ103" s="300">
        <v>6439634</v>
      </c>
      <c r="DA103" s="300">
        <v>3393457</v>
      </c>
      <c r="DB103" s="300">
        <v>2780873</v>
      </c>
      <c r="DC103" s="300">
        <v>8409263</v>
      </c>
      <c r="DD103" s="300">
        <v>403399</v>
      </c>
      <c r="DE103" s="300">
        <v>6073603</v>
      </c>
      <c r="DF103" s="310">
        <v>120</v>
      </c>
      <c r="DG103" s="310">
        <v>131</v>
      </c>
      <c r="DH103" s="310">
        <v>125</v>
      </c>
      <c r="DI103" s="310">
        <v>132</v>
      </c>
      <c r="DJ103" s="310">
        <v>158</v>
      </c>
      <c r="DK103" s="310">
        <v>154</v>
      </c>
      <c r="DL103" s="310">
        <v>143</v>
      </c>
      <c r="DM103" s="310">
        <v>126</v>
      </c>
      <c r="DN103" s="310">
        <v>124</v>
      </c>
      <c r="DO103" s="310">
        <v>134</v>
      </c>
      <c r="DP103" s="310">
        <v>142</v>
      </c>
      <c r="DQ103" s="310">
        <v>127</v>
      </c>
      <c r="DR103" s="310">
        <v>173</v>
      </c>
      <c r="DS103" s="310">
        <v>136</v>
      </c>
      <c r="DU103" s="307" t="s">
        <v>2046</v>
      </c>
      <c r="DV103" s="300">
        <v>13102132</v>
      </c>
      <c r="DW103" s="300">
        <v>10055563</v>
      </c>
      <c r="DX103" s="300">
        <v>12801285</v>
      </c>
      <c r="DY103" s="300">
        <v>10679610</v>
      </c>
      <c r="DZ103" s="300">
        <v>6235175</v>
      </c>
      <c r="EA103" s="300">
        <v>6312838</v>
      </c>
      <c r="EB103" s="300">
        <v>6537343</v>
      </c>
      <c r="EC103" s="300">
        <v>11544442</v>
      </c>
      <c r="ED103" s="300">
        <v>72803587</v>
      </c>
      <c r="EE103" s="300">
        <v>52765555</v>
      </c>
      <c r="EF103" s="300">
        <v>39793341</v>
      </c>
      <c r="EG103" s="300">
        <v>14726097</v>
      </c>
      <c r="EH103" s="300">
        <v>137621101</v>
      </c>
      <c r="EI103" s="300">
        <v>37402758</v>
      </c>
      <c r="EJ103" s="310">
        <v>134</v>
      </c>
      <c r="EK103" s="310">
        <v>148</v>
      </c>
      <c r="EL103" s="310">
        <v>144</v>
      </c>
      <c r="EM103" s="310">
        <v>145</v>
      </c>
      <c r="EN103" s="310">
        <v>154</v>
      </c>
      <c r="EO103" s="310">
        <v>157</v>
      </c>
      <c r="EP103" s="310">
        <v>152</v>
      </c>
      <c r="EQ103" s="310">
        <v>144</v>
      </c>
      <c r="ER103" s="310">
        <v>110</v>
      </c>
      <c r="ES103" s="310">
        <v>117</v>
      </c>
      <c r="ET103" s="310">
        <v>131</v>
      </c>
      <c r="EU103" s="310">
        <v>147</v>
      </c>
      <c r="EV103" s="310">
        <v>105</v>
      </c>
      <c r="EW103" s="310">
        <v>131</v>
      </c>
    </row>
    <row r="104" spans="1:153" x14ac:dyDescent="0.25">
      <c r="A104" s="285" t="s">
        <v>2269</v>
      </c>
      <c r="B104" s="285" t="s">
        <v>259</v>
      </c>
      <c r="C104" s="285" t="s">
        <v>1442</v>
      </c>
      <c r="E104" s="307" t="str">
        <f t="shared" si="1"/>
        <v>زيمبابوي Zimbabwe</v>
      </c>
      <c r="F104" s="300">
        <v>2187307</v>
      </c>
      <c r="G104" s="300">
        <v>2644500</v>
      </c>
      <c r="H104" s="300">
        <v>1071469</v>
      </c>
      <c r="I104" s="300">
        <v>610907</v>
      </c>
      <c r="J104" s="300">
        <v>413497</v>
      </c>
      <c r="K104" s="300">
        <v>610403</v>
      </c>
      <c r="L104" s="300">
        <v>2493947</v>
      </c>
      <c r="M104" s="300">
        <v>2530032</v>
      </c>
      <c r="N104" s="300">
        <v>1356006</v>
      </c>
      <c r="O104" s="300">
        <v>1158217</v>
      </c>
      <c r="P104" s="300">
        <v>1461438</v>
      </c>
      <c r="Q104" s="300">
        <v>1271321</v>
      </c>
      <c r="R104" s="300">
        <v>5230860</v>
      </c>
      <c r="S104" s="300">
        <v>3048570</v>
      </c>
      <c r="T104" s="310">
        <v>139</v>
      </c>
      <c r="U104" s="310">
        <v>140</v>
      </c>
      <c r="V104" s="310">
        <v>156</v>
      </c>
      <c r="W104" s="310">
        <v>162</v>
      </c>
      <c r="X104" s="310">
        <v>163</v>
      </c>
      <c r="Y104" s="310">
        <v>160</v>
      </c>
      <c r="Z104" s="310">
        <v>144</v>
      </c>
      <c r="AA104" s="310">
        <v>148</v>
      </c>
      <c r="AB104" s="310">
        <v>153</v>
      </c>
      <c r="AC104" s="310">
        <v>152</v>
      </c>
      <c r="AD104" s="310">
        <v>153</v>
      </c>
      <c r="AE104" s="310">
        <v>155</v>
      </c>
      <c r="AF104" s="310">
        <v>143</v>
      </c>
      <c r="AG104" s="310">
        <v>149</v>
      </c>
      <c r="AH104" s="310"/>
      <c r="AI104" s="307" t="s">
        <v>2012</v>
      </c>
      <c r="AJ104">
        <v>2043762</v>
      </c>
      <c r="AK104">
        <v>1893250</v>
      </c>
      <c r="AL104">
        <v>1069769</v>
      </c>
      <c r="AM104">
        <v>495357</v>
      </c>
      <c r="AN104">
        <v>385500</v>
      </c>
      <c r="AO104">
        <v>98453</v>
      </c>
      <c r="AP104">
        <v>2479247</v>
      </c>
      <c r="AQ104">
        <v>2511098</v>
      </c>
      <c r="AR104">
        <v>1331408</v>
      </c>
      <c r="AS104">
        <v>1156860</v>
      </c>
      <c r="AT104">
        <v>1338153</v>
      </c>
      <c r="AU104">
        <v>1195050</v>
      </c>
      <c r="AV104">
        <v>4994163</v>
      </c>
      <c r="AW104">
        <v>2948589</v>
      </c>
      <c r="AX104" s="310">
        <v>137</v>
      </c>
      <c r="AY104" s="310">
        <v>142</v>
      </c>
      <c r="AZ104" s="310">
        <v>154</v>
      </c>
      <c r="BA104" s="310">
        <v>165</v>
      </c>
      <c r="BB104" s="310">
        <v>164</v>
      </c>
      <c r="BC104" s="310">
        <v>170</v>
      </c>
      <c r="BD104" s="310">
        <v>141</v>
      </c>
      <c r="BE104" s="310">
        <v>142</v>
      </c>
      <c r="BF104" s="310">
        <v>151</v>
      </c>
      <c r="BG104" s="310">
        <v>146</v>
      </c>
      <c r="BH104" s="310">
        <v>156</v>
      </c>
      <c r="BI104" s="310">
        <v>155</v>
      </c>
      <c r="BJ104" s="310">
        <v>140</v>
      </c>
      <c r="BK104" s="310">
        <v>143</v>
      </c>
      <c r="BL104" s="310"/>
      <c r="BM104" s="307" t="s">
        <v>2012</v>
      </c>
      <c r="BN104">
        <v>143545</v>
      </c>
      <c r="BO104">
        <v>751250</v>
      </c>
      <c r="BP104">
        <v>1700</v>
      </c>
      <c r="BQ104">
        <v>115550</v>
      </c>
      <c r="BR104">
        <v>27997</v>
      </c>
      <c r="BS104">
        <v>511950</v>
      </c>
      <c r="BT104">
        <v>14700</v>
      </c>
      <c r="BU104">
        <v>18934</v>
      </c>
      <c r="BV104">
        <v>24598</v>
      </c>
      <c r="BW104">
        <v>1357</v>
      </c>
      <c r="BX104">
        <v>123285</v>
      </c>
      <c r="BY104">
        <v>76271</v>
      </c>
      <c r="BZ104">
        <v>236697</v>
      </c>
      <c r="CA104">
        <v>99981</v>
      </c>
      <c r="CB104" s="310">
        <v>134</v>
      </c>
      <c r="CC104" s="310">
        <v>101</v>
      </c>
      <c r="CD104" s="310">
        <v>155</v>
      </c>
      <c r="CE104" s="310">
        <v>128</v>
      </c>
      <c r="CF104" s="310">
        <v>142</v>
      </c>
      <c r="CG104" s="310">
        <v>111</v>
      </c>
      <c r="CH104" s="310">
        <v>152</v>
      </c>
      <c r="CI104" s="310">
        <v>149</v>
      </c>
      <c r="CJ104" s="310">
        <v>149</v>
      </c>
      <c r="CK104" s="310">
        <v>146</v>
      </c>
      <c r="CL104" s="310">
        <v>130</v>
      </c>
      <c r="CM104" s="310">
        <v>135</v>
      </c>
      <c r="CN104" s="310">
        <v>124</v>
      </c>
      <c r="CO104" s="310">
        <v>138</v>
      </c>
      <c r="CQ104" s="307" t="s">
        <v>2012</v>
      </c>
      <c r="CR104" s="300">
        <v>4897973</v>
      </c>
      <c r="CS104" s="300">
        <v>3913031</v>
      </c>
      <c r="CT104" s="300">
        <v>6266873</v>
      </c>
      <c r="CU104" s="300">
        <v>3476703</v>
      </c>
      <c r="CV104" s="300">
        <v>5289728</v>
      </c>
      <c r="CW104" s="300">
        <v>8563728</v>
      </c>
      <c r="CX104" s="300">
        <v>5845839</v>
      </c>
      <c r="CY104" s="300">
        <v>6693916</v>
      </c>
      <c r="CZ104" s="300">
        <v>7705081</v>
      </c>
      <c r="DA104" s="300">
        <v>7208898</v>
      </c>
      <c r="DB104" s="300">
        <v>9826202</v>
      </c>
      <c r="DC104" s="300">
        <v>7723153</v>
      </c>
      <c r="DD104" s="300">
        <v>9459069</v>
      </c>
      <c r="DE104" s="300">
        <v>6452971</v>
      </c>
      <c r="DF104" s="310">
        <v>117</v>
      </c>
      <c r="DG104" s="310">
        <v>129</v>
      </c>
      <c r="DH104" s="310">
        <v>121</v>
      </c>
      <c r="DI104" s="310">
        <v>131</v>
      </c>
      <c r="DJ104" s="310">
        <v>125</v>
      </c>
      <c r="DK104" s="310">
        <v>123</v>
      </c>
      <c r="DL104" s="310">
        <v>123</v>
      </c>
      <c r="DM104" s="310">
        <v>121</v>
      </c>
      <c r="DN104" s="310">
        <v>119</v>
      </c>
      <c r="DO104" s="310">
        <v>124</v>
      </c>
      <c r="DP104" s="310">
        <v>124</v>
      </c>
      <c r="DQ104" s="310">
        <v>129</v>
      </c>
      <c r="DR104" s="310">
        <v>125</v>
      </c>
      <c r="DS104" s="310">
        <v>133</v>
      </c>
      <c r="DU104" s="307" t="s">
        <v>2012</v>
      </c>
      <c r="DV104" s="300">
        <v>7085280</v>
      </c>
      <c r="DW104" s="300">
        <v>6557531</v>
      </c>
      <c r="DX104" s="300">
        <v>7338342</v>
      </c>
      <c r="DY104" s="300">
        <v>4087610</v>
      </c>
      <c r="DZ104" s="300">
        <v>5703225</v>
      </c>
      <c r="EA104" s="300">
        <v>9174131</v>
      </c>
      <c r="EB104" s="300">
        <v>8339786</v>
      </c>
      <c r="EC104" s="300">
        <v>9223948</v>
      </c>
      <c r="ED104" s="300">
        <v>9061087</v>
      </c>
      <c r="EE104" s="300">
        <v>8367115</v>
      </c>
      <c r="EF104" s="300">
        <v>11287640</v>
      </c>
      <c r="EG104" s="300">
        <v>8994474</v>
      </c>
      <c r="EH104" s="300">
        <v>14689929</v>
      </c>
      <c r="EI104" s="300">
        <v>9501541</v>
      </c>
      <c r="EJ104" s="310">
        <v>148</v>
      </c>
      <c r="EK104" s="310">
        <v>159</v>
      </c>
      <c r="EL104" s="310">
        <v>151</v>
      </c>
      <c r="EM104" s="310">
        <v>162</v>
      </c>
      <c r="EN104" s="310">
        <v>156</v>
      </c>
      <c r="EO104" s="310">
        <v>148</v>
      </c>
      <c r="EP104" s="310">
        <v>147</v>
      </c>
      <c r="EQ104" s="310">
        <v>149</v>
      </c>
      <c r="ER104" s="310">
        <v>147</v>
      </c>
      <c r="ES104" s="310">
        <v>147</v>
      </c>
      <c r="ET104" s="310">
        <v>148</v>
      </c>
      <c r="EU104" s="310">
        <v>152</v>
      </c>
      <c r="EV104" s="310">
        <v>147</v>
      </c>
      <c r="EW104" s="310">
        <v>155</v>
      </c>
    </row>
    <row r="105" spans="1:153" x14ac:dyDescent="0.25">
      <c r="A105" s="285" t="s">
        <v>2270</v>
      </c>
      <c r="B105" s="285" t="s">
        <v>64</v>
      </c>
      <c r="C105" s="285" t="s">
        <v>1351</v>
      </c>
      <c r="E105" s="307" t="str">
        <f t="shared" si="1"/>
        <v>موزمبيق Mozambique</v>
      </c>
      <c r="F105" s="300">
        <v>517617757</v>
      </c>
      <c r="G105" s="300">
        <v>623808435</v>
      </c>
      <c r="H105" s="300">
        <v>1641427891</v>
      </c>
      <c r="I105" s="300">
        <v>1726522430</v>
      </c>
      <c r="J105" s="300">
        <v>1933151100</v>
      </c>
      <c r="K105" s="300">
        <v>884971518</v>
      </c>
      <c r="L105" s="300">
        <v>1591424329</v>
      </c>
      <c r="M105" s="300">
        <v>2706209011</v>
      </c>
      <c r="N105" s="300">
        <v>1482655536</v>
      </c>
      <c r="O105" s="300">
        <v>1292360850</v>
      </c>
      <c r="P105" s="300">
        <v>864978759</v>
      </c>
      <c r="Q105" s="300">
        <v>3689119031</v>
      </c>
      <c r="R105" s="300">
        <v>769807264</v>
      </c>
      <c r="S105" s="300">
        <v>380343792</v>
      </c>
      <c r="T105" s="310">
        <v>57</v>
      </c>
      <c r="U105" s="310">
        <v>56</v>
      </c>
      <c r="V105" s="310">
        <v>43</v>
      </c>
      <c r="W105" s="310">
        <v>42</v>
      </c>
      <c r="X105" s="310">
        <v>41</v>
      </c>
      <c r="Y105" s="310">
        <v>50</v>
      </c>
      <c r="Z105" s="310">
        <v>46</v>
      </c>
      <c r="AA105" s="310">
        <v>39</v>
      </c>
      <c r="AB105" s="310">
        <v>47</v>
      </c>
      <c r="AC105" s="310">
        <v>46</v>
      </c>
      <c r="AD105" s="310">
        <v>53</v>
      </c>
      <c r="AE105" s="310">
        <v>44</v>
      </c>
      <c r="AF105" s="310">
        <v>57</v>
      </c>
      <c r="AG105" s="310">
        <v>66</v>
      </c>
      <c r="AH105" s="310"/>
      <c r="AI105" s="307" t="s">
        <v>2050</v>
      </c>
      <c r="AJ105">
        <v>515365114</v>
      </c>
      <c r="AK105">
        <v>622336980</v>
      </c>
      <c r="AL105">
        <v>1640934522</v>
      </c>
      <c r="AM105">
        <v>1713761179</v>
      </c>
      <c r="AN105">
        <v>1932234313</v>
      </c>
      <c r="AO105">
        <v>884686346</v>
      </c>
      <c r="AP105">
        <v>1591188885</v>
      </c>
      <c r="AQ105">
        <v>2705375863</v>
      </c>
      <c r="AR105">
        <v>1476577505</v>
      </c>
      <c r="AS105">
        <v>1284730681</v>
      </c>
      <c r="AT105">
        <v>864686964</v>
      </c>
      <c r="AU105">
        <v>3686111994</v>
      </c>
      <c r="AV105">
        <v>767624996</v>
      </c>
      <c r="AW105">
        <v>378614338</v>
      </c>
      <c r="AX105" s="310">
        <v>57</v>
      </c>
      <c r="AY105" s="310">
        <v>53</v>
      </c>
      <c r="AZ105" s="310">
        <v>41</v>
      </c>
      <c r="BA105" s="310">
        <v>41</v>
      </c>
      <c r="BB105" s="310">
        <v>40</v>
      </c>
      <c r="BC105" s="310">
        <v>48</v>
      </c>
      <c r="BD105" s="310">
        <v>42</v>
      </c>
      <c r="BE105" s="310">
        <v>39</v>
      </c>
      <c r="BF105" s="310">
        <v>45</v>
      </c>
      <c r="BG105" s="310">
        <v>44</v>
      </c>
      <c r="BH105" s="310">
        <v>50</v>
      </c>
      <c r="BI105" s="310">
        <v>44</v>
      </c>
      <c r="BJ105" s="310">
        <v>55</v>
      </c>
      <c r="BK105" s="310">
        <v>64</v>
      </c>
      <c r="BL105" s="310"/>
      <c r="BM105" s="307" t="s">
        <v>2050</v>
      </c>
      <c r="BN105">
        <v>2252643</v>
      </c>
      <c r="BO105">
        <v>1471455</v>
      </c>
      <c r="BP105">
        <v>493369</v>
      </c>
      <c r="BQ105">
        <v>12761251</v>
      </c>
      <c r="BR105">
        <v>916787</v>
      </c>
      <c r="BS105">
        <v>285172</v>
      </c>
      <c r="BT105">
        <v>235444</v>
      </c>
      <c r="BU105">
        <v>833148</v>
      </c>
      <c r="BV105">
        <v>6078031</v>
      </c>
      <c r="BW105">
        <v>7630169</v>
      </c>
      <c r="BX105">
        <v>291795</v>
      </c>
      <c r="BY105">
        <v>3007037</v>
      </c>
      <c r="BZ105">
        <v>2182268</v>
      </c>
      <c r="CA105">
        <v>1729454</v>
      </c>
      <c r="CB105" s="310">
        <v>85</v>
      </c>
      <c r="CC105" s="310">
        <v>96</v>
      </c>
      <c r="CD105" s="310">
        <v>107</v>
      </c>
      <c r="CE105" s="310">
        <v>64</v>
      </c>
      <c r="CF105" s="310">
        <v>105</v>
      </c>
      <c r="CG105" s="310">
        <v>119</v>
      </c>
      <c r="CH105" s="310">
        <v>129</v>
      </c>
      <c r="CI105" s="310">
        <v>111</v>
      </c>
      <c r="CJ105" s="310">
        <v>75</v>
      </c>
      <c r="CK105" s="310">
        <v>65</v>
      </c>
      <c r="CL105" s="310">
        <v>118</v>
      </c>
      <c r="CM105" s="310">
        <v>89</v>
      </c>
      <c r="CN105" s="310">
        <v>96</v>
      </c>
      <c r="CO105" s="310">
        <v>98</v>
      </c>
      <c r="CQ105" s="307" t="s">
        <v>2050</v>
      </c>
      <c r="CR105" s="300">
        <v>405068</v>
      </c>
      <c r="CS105" s="300">
        <v>36604258</v>
      </c>
      <c r="CT105" s="300">
        <v>55024951</v>
      </c>
      <c r="CU105" s="300">
        <v>172734146</v>
      </c>
      <c r="CV105" s="300">
        <v>49835238</v>
      </c>
      <c r="CW105" s="300">
        <v>18751290</v>
      </c>
      <c r="CX105" s="300">
        <v>2244028</v>
      </c>
      <c r="CY105" s="300">
        <v>4185321</v>
      </c>
      <c r="CZ105" s="300">
        <v>5819396</v>
      </c>
      <c r="DA105" s="300">
        <v>35062518</v>
      </c>
      <c r="DB105" s="300">
        <v>11580300</v>
      </c>
      <c r="DC105" s="300">
        <v>141640688</v>
      </c>
      <c r="DD105" s="300">
        <v>285612848</v>
      </c>
      <c r="DE105" s="300">
        <v>222754264</v>
      </c>
      <c r="DF105" s="310">
        <v>163</v>
      </c>
      <c r="DG105" s="310">
        <v>95</v>
      </c>
      <c r="DH105" s="310">
        <v>90</v>
      </c>
      <c r="DI105" s="310">
        <v>76</v>
      </c>
      <c r="DJ105" s="310">
        <v>91</v>
      </c>
      <c r="DK105" s="310">
        <v>103</v>
      </c>
      <c r="DL105" s="310">
        <v>138</v>
      </c>
      <c r="DM105" s="310">
        <v>131</v>
      </c>
      <c r="DN105" s="310">
        <v>126</v>
      </c>
      <c r="DO105" s="310">
        <v>100</v>
      </c>
      <c r="DP105" s="310">
        <v>119</v>
      </c>
      <c r="DQ105" s="310">
        <v>86</v>
      </c>
      <c r="DR105" s="310">
        <v>77</v>
      </c>
      <c r="DS105" s="310">
        <v>85</v>
      </c>
      <c r="DU105" s="307" t="s">
        <v>2050</v>
      </c>
      <c r="DV105" s="300">
        <v>518022825</v>
      </c>
      <c r="DW105" s="300">
        <v>660412693</v>
      </c>
      <c r="DX105" s="300">
        <v>1696452842</v>
      </c>
      <c r="DY105" s="300">
        <v>1899256576</v>
      </c>
      <c r="DZ105" s="300">
        <v>1982986338</v>
      </c>
      <c r="EA105" s="300">
        <v>903722808</v>
      </c>
      <c r="EB105" s="300">
        <v>1593668357</v>
      </c>
      <c r="EC105" s="300">
        <v>2710394332</v>
      </c>
      <c r="ED105" s="300">
        <v>1488474932</v>
      </c>
      <c r="EE105" s="300">
        <v>1327423368</v>
      </c>
      <c r="EF105" s="300">
        <v>876559059</v>
      </c>
      <c r="EG105" s="300">
        <v>3830759719</v>
      </c>
      <c r="EH105" s="300">
        <v>1055420112</v>
      </c>
      <c r="EI105" s="300">
        <v>603098056</v>
      </c>
      <c r="EJ105" s="310">
        <v>76</v>
      </c>
      <c r="EK105" s="310">
        <v>75</v>
      </c>
      <c r="EL105" s="310">
        <v>60</v>
      </c>
      <c r="EM105" s="310">
        <v>58</v>
      </c>
      <c r="EN105" s="310">
        <v>60</v>
      </c>
      <c r="EO105" s="310">
        <v>67</v>
      </c>
      <c r="EP105" s="310">
        <v>60</v>
      </c>
      <c r="EQ105" s="310">
        <v>53</v>
      </c>
      <c r="ER105" s="310">
        <v>64</v>
      </c>
      <c r="ES105" s="310">
        <v>62</v>
      </c>
      <c r="ET105" s="310">
        <v>73</v>
      </c>
      <c r="EU105" s="310">
        <v>52</v>
      </c>
      <c r="EV105" s="310">
        <v>76</v>
      </c>
      <c r="EW105" s="310">
        <v>85</v>
      </c>
    </row>
    <row r="106" spans="1:153" x14ac:dyDescent="0.25">
      <c r="A106" s="285" t="s">
        <v>2271</v>
      </c>
      <c r="B106" s="285" t="s">
        <v>1566</v>
      </c>
      <c r="C106" s="285" t="s">
        <v>2272</v>
      </c>
      <c r="E106" s="307" t="str">
        <f t="shared" si="1"/>
        <v>بوتسوانا Botswana</v>
      </c>
      <c r="F106" s="300">
        <v>1211962</v>
      </c>
      <c r="G106" s="300">
        <v>231451</v>
      </c>
      <c r="H106" s="300">
        <v>279046</v>
      </c>
      <c r="I106" s="300">
        <v>301732</v>
      </c>
      <c r="J106" s="300">
        <v>64447</v>
      </c>
      <c r="K106" s="300">
        <v>237700</v>
      </c>
      <c r="L106" s="300">
        <v>869471</v>
      </c>
      <c r="M106" s="300"/>
      <c r="N106" s="300">
        <v>214823</v>
      </c>
      <c r="O106" s="300">
        <v>5096328</v>
      </c>
      <c r="P106" s="300">
        <v>202066</v>
      </c>
      <c r="Q106" s="300">
        <v>75075</v>
      </c>
      <c r="R106" s="300">
        <v>125541</v>
      </c>
      <c r="S106" s="300">
        <v>3788</v>
      </c>
      <c r="T106" s="310">
        <v>149</v>
      </c>
      <c r="U106" s="310">
        <v>166</v>
      </c>
      <c r="V106" s="310">
        <v>167</v>
      </c>
      <c r="W106" s="310">
        <v>169</v>
      </c>
      <c r="X106" s="310">
        <v>173</v>
      </c>
      <c r="Y106" s="310">
        <v>168</v>
      </c>
      <c r="Z106" s="310">
        <v>157</v>
      </c>
      <c r="AA106" s="310" t="s">
        <v>11</v>
      </c>
      <c r="AB106" s="310">
        <v>172</v>
      </c>
      <c r="AC106" s="310">
        <v>131</v>
      </c>
      <c r="AD106" s="310">
        <v>169</v>
      </c>
      <c r="AE106" s="310">
        <v>171</v>
      </c>
      <c r="AF106" s="310">
        <v>171</v>
      </c>
      <c r="AG106" s="310">
        <v>183</v>
      </c>
      <c r="AH106" s="310"/>
      <c r="AI106" s="307" t="s">
        <v>1978</v>
      </c>
      <c r="AJ106">
        <v>117462</v>
      </c>
      <c r="AK106">
        <v>231451</v>
      </c>
      <c r="AL106">
        <v>279046</v>
      </c>
      <c r="AM106">
        <v>301732</v>
      </c>
      <c r="AN106">
        <v>63247</v>
      </c>
      <c r="AO106">
        <v>156771</v>
      </c>
      <c r="AP106">
        <v>767605</v>
      </c>
      <c r="AR106">
        <v>214823</v>
      </c>
      <c r="AS106">
        <v>5096328</v>
      </c>
      <c r="AT106">
        <v>200566</v>
      </c>
      <c r="AU106">
        <v>75075</v>
      </c>
      <c r="AX106" s="310">
        <v>173</v>
      </c>
      <c r="AY106" s="310">
        <v>165</v>
      </c>
      <c r="AZ106" s="310">
        <v>167</v>
      </c>
      <c r="BA106" s="310">
        <v>170</v>
      </c>
      <c r="BB106" s="310">
        <v>174</v>
      </c>
      <c r="BC106" s="310">
        <v>166</v>
      </c>
      <c r="BD106" s="310">
        <v>154</v>
      </c>
      <c r="BE106" s="310" t="s">
        <v>11</v>
      </c>
      <c r="BF106" s="310">
        <v>168</v>
      </c>
      <c r="BG106" s="310">
        <v>130</v>
      </c>
      <c r="BH106" s="310">
        <v>168</v>
      </c>
      <c r="BI106" s="310">
        <v>170</v>
      </c>
      <c r="BJ106" s="310" t="s">
        <v>11</v>
      </c>
      <c r="BK106" s="310" t="s">
        <v>11</v>
      </c>
      <c r="BL106" s="310"/>
      <c r="BM106" s="307" t="s">
        <v>1978</v>
      </c>
      <c r="BN106">
        <v>1094500</v>
      </c>
      <c r="BR106">
        <v>1200</v>
      </c>
      <c r="BS106">
        <v>80929</v>
      </c>
      <c r="BT106">
        <v>101866</v>
      </c>
      <c r="BX106">
        <v>1500</v>
      </c>
      <c r="BZ106">
        <v>125541</v>
      </c>
      <c r="CA106">
        <v>3788</v>
      </c>
      <c r="CB106" s="310">
        <v>103</v>
      </c>
      <c r="CC106" s="310" t="s">
        <v>11</v>
      </c>
      <c r="CD106" s="310" t="s">
        <v>11</v>
      </c>
      <c r="CE106" s="310" t="s">
        <v>11</v>
      </c>
      <c r="CF106" s="310">
        <v>151</v>
      </c>
      <c r="CG106" s="310">
        <v>137</v>
      </c>
      <c r="CH106" s="310">
        <v>139</v>
      </c>
      <c r="CI106" s="310" t="s">
        <v>11</v>
      </c>
      <c r="CJ106" s="310" t="s">
        <v>11</v>
      </c>
      <c r="CK106" s="310" t="s">
        <v>11</v>
      </c>
      <c r="CL106" s="310">
        <v>152</v>
      </c>
      <c r="CM106" s="310" t="s">
        <v>11</v>
      </c>
      <c r="CN106" s="310">
        <v>131</v>
      </c>
      <c r="CO106" s="310">
        <v>158</v>
      </c>
      <c r="CQ106" s="307" t="s">
        <v>1978</v>
      </c>
      <c r="CR106" s="300">
        <v>1721079</v>
      </c>
      <c r="CS106" s="300">
        <v>371382</v>
      </c>
      <c r="CT106" s="300">
        <v>180361</v>
      </c>
      <c r="CU106" s="300">
        <v>395349</v>
      </c>
      <c r="CV106" s="300">
        <v>997944</v>
      </c>
      <c r="CW106" s="300">
        <v>34589</v>
      </c>
      <c r="CX106" s="300">
        <v>23804</v>
      </c>
      <c r="CY106" s="300">
        <v>66763</v>
      </c>
      <c r="CZ106" s="300">
        <v>95069</v>
      </c>
      <c r="DA106" s="300">
        <v>189781</v>
      </c>
      <c r="DB106" s="300">
        <v>2103</v>
      </c>
      <c r="DC106" s="300">
        <v>262560</v>
      </c>
      <c r="DD106" s="300">
        <v>25124</v>
      </c>
      <c r="DE106" s="300">
        <v>66194</v>
      </c>
      <c r="DF106" s="310">
        <v>137</v>
      </c>
      <c r="DG106" s="310">
        <v>174</v>
      </c>
      <c r="DH106" s="310">
        <v>189</v>
      </c>
      <c r="DI106" s="310">
        <v>177</v>
      </c>
      <c r="DJ106" s="310">
        <v>159</v>
      </c>
      <c r="DK106" s="310">
        <v>197</v>
      </c>
      <c r="DL106" s="310">
        <v>201</v>
      </c>
      <c r="DM106" s="310">
        <v>198</v>
      </c>
      <c r="DN106" s="310">
        <v>189</v>
      </c>
      <c r="DO106" s="310">
        <v>176</v>
      </c>
      <c r="DP106" s="310">
        <v>217</v>
      </c>
      <c r="DQ106" s="310">
        <v>165</v>
      </c>
      <c r="DR106" s="310">
        <v>209</v>
      </c>
      <c r="DS106" s="310">
        <v>204</v>
      </c>
      <c r="DU106" s="307" t="s">
        <v>1978</v>
      </c>
      <c r="DV106" s="300">
        <v>2933041</v>
      </c>
      <c r="DW106" s="300">
        <v>602833</v>
      </c>
      <c r="DX106" s="300">
        <v>459407</v>
      </c>
      <c r="DY106" s="300">
        <v>697081</v>
      </c>
      <c r="DZ106" s="300">
        <v>1062391</v>
      </c>
      <c r="EA106" s="300">
        <v>272289</v>
      </c>
      <c r="EB106" s="300">
        <v>893275</v>
      </c>
      <c r="EC106" s="300">
        <v>66763</v>
      </c>
      <c r="ED106" s="300">
        <v>309892</v>
      </c>
      <c r="EE106" s="300">
        <v>5286109</v>
      </c>
      <c r="EF106" s="300">
        <v>204169</v>
      </c>
      <c r="EG106" s="300">
        <v>337635</v>
      </c>
      <c r="EH106" s="300">
        <v>150665</v>
      </c>
      <c r="EI106" s="300">
        <v>69982</v>
      </c>
      <c r="EJ106" s="310">
        <v>162</v>
      </c>
      <c r="EK106" s="310">
        <v>189</v>
      </c>
      <c r="EL106" s="310">
        <v>189</v>
      </c>
      <c r="EM106" s="310">
        <v>190</v>
      </c>
      <c r="EN106" s="310">
        <v>181</v>
      </c>
      <c r="EO106" s="310">
        <v>195</v>
      </c>
      <c r="EP106" s="310">
        <v>175</v>
      </c>
      <c r="EQ106" s="310">
        <v>210</v>
      </c>
      <c r="ER106" s="310">
        <v>192</v>
      </c>
      <c r="ES106" s="310">
        <v>155</v>
      </c>
      <c r="ET106" s="310">
        <v>191</v>
      </c>
      <c r="EU106" s="310">
        <v>182</v>
      </c>
      <c r="EV106" s="310">
        <v>199</v>
      </c>
      <c r="EW106" s="310">
        <v>213</v>
      </c>
    </row>
    <row r="107" spans="1:153" x14ac:dyDescent="0.25">
      <c r="A107" s="285" t="s">
        <v>2273</v>
      </c>
      <c r="B107" s="285" t="s">
        <v>1511</v>
      </c>
      <c r="C107" s="285" t="s">
        <v>1512</v>
      </c>
      <c r="E107" s="307" t="str">
        <f t="shared" si="1"/>
        <v>ليسوتو Lesotho</v>
      </c>
      <c r="F107" s="300">
        <v>1053732</v>
      </c>
      <c r="G107" s="300">
        <v>2371105</v>
      </c>
      <c r="H107" s="300">
        <v>17771078</v>
      </c>
      <c r="I107" s="300">
        <v>8476097</v>
      </c>
      <c r="J107" s="300">
        <v>708036</v>
      </c>
      <c r="K107" s="300">
        <v>518222</v>
      </c>
      <c r="L107" s="300">
        <v>3616008</v>
      </c>
      <c r="M107" s="300">
        <v>10171635</v>
      </c>
      <c r="N107" s="300">
        <v>17643061</v>
      </c>
      <c r="O107" s="300">
        <v>206170</v>
      </c>
      <c r="P107" s="300"/>
      <c r="Q107" s="300"/>
      <c r="R107" s="300"/>
      <c r="S107" s="300"/>
      <c r="T107" s="310">
        <v>153</v>
      </c>
      <c r="U107" s="310">
        <v>142</v>
      </c>
      <c r="V107" s="310">
        <v>111</v>
      </c>
      <c r="W107" s="310">
        <v>129</v>
      </c>
      <c r="X107" s="310">
        <v>161</v>
      </c>
      <c r="Y107" s="310">
        <v>162</v>
      </c>
      <c r="Z107" s="310">
        <v>141</v>
      </c>
      <c r="AA107" s="310">
        <v>127</v>
      </c>
      <c r="AB107" s="310">
        <v>109</v>
      </c>
      <c r="AC107" s="310">
        <v>168</v>
      </c>
      <c r="AD107" s="310" t="s">
        <v>11</v>
      </c>
      <c r="AE107" s="310" t="s">
        <v>11</v>
      </c>
      <c r="AF107" s="310" t="s">
        <v>11</v>
      </c>
      <c r="AG107" s="310" t="s">
        <v>11</v>
      </c>
      <c r="AH107" s="310"/>
      <c r="AI107" s="307" t="s">
        <v>2098</v>
      </c>
      <c r="AJ107">
        <v>1025312</v>
      </c>
      <c r="AK107">
        <v>2371105</v>
      </c>
      <c r="AL107">
        <v>17663838</v>
      </c>
      <c r="AM107">
        <v>8476097</v>
      </c>
      <c r="AN107">
        <v>668158</v>
      </c>
      <c r="AO107">
        <v>518222</v>
      </c>
      <c r="AP107">
        <v>3610082</v>
      </c>
      <c r="AQ107">
        <v>10171635</v>
      </c>
      <c r="AR107">
        <v>17642469</v>
      </c>
      <c r="AS107">
        <v>74070</v>
      </c>
      <c r="AX107" s="310">
        <v>148</v>
      </c>
      <c r="AY107" s="310">
        <v>137</v>
      </c>
      <c r="AZ107" s="310">
        <v>102</v>
      </c>
      <c r="BA107" s="310">
        <v>122</v>
      </c>
      <c r="BB107" s="310">
        <v>158</v>
      </c>
      <c r="BC107" s="310">
        <v>156</v>
      </c>
      <c r="BD107" s="310">
        <v>136</v>
      </c>
      <c r="BE107" s="310">
        <v>125</v>
      </c>
      <c r="BF107" s="310">
        <v>107</v>
      </c>
      <c r="BG107" s="310">
        <v>171</v>
      </c>
      <c r="BH107" s="310" t="s">
        <v>11</v>
      </c>
      <c r="BI107" s="310" t="s">
        <v>11</v>
      </c>
      <c r="BJ107" s="310" t="s">
        <v>11</v>
      </c>
      <c r="BK107" s="310" t="s">
        <v>11</v>
      </c>
      <c r="BL107" s="310"/>
      <c r="BM107" s="307" t="s">
        <v>2098</v>
      </c>
      <c r="BN107">
        <v>28420</v>
      </c>
      <c r="BP107">
        <v>107240</v>
      </c>
      <c r="BR107">
        <v>39878</v>
      </c>
      <c r="BT107">
        <v>5926</v>
      </c>
      <c r="BV107">
        <v>592</v>
      </c>
      <c r="BW107">
        <v>132100</v>
      </c>
      <c r="CB107" s="310">
        <v>153</v>
      </c>
      <c r="CC107" s="310" t="s">
        <v>11</v>
      </c>
      <c r="CD107" s="310">
        <v>128</v>
      </c>
      <c r="CE107" s="310" t="s">
        <v>11</v>
      </c>
      <c r="CF107" s="310">
        <v>139</v>
      </c>
      <c r="CG107" s="310" t="s">
        <v>11</v>
      </c>
      <c r="CH107" s="310">
        <v>157</v>
      </c>
      <c r="CI107" s="310" t="s">
        <v>11</v>
      </c>
      <c r="CJ107" s="310">
        <v>164</v>
      </c>
      <c r="CK107" s="310">
        <v>123</v>
      </c>
      <c r="CL107" s="310" t="s">
        <v>11</v>
      </c>
      <c r="CM107" s="310" t="s">
        <v>11</v>
      </c>
      <c r="CN107" s="310" t="s">
        <v>11</v>
      </c>
      <c r="CO107" s="310" t="s">
        <v>11</v>
      </c>
      <c r="CQ107" s="307" t="s">
        <v>2098</v>
      </c>
      <c r="CR107" s="300">
        <v>1374987</v>
      </c>
      <c r="CS107" s="300">
        <v>5972991</v>
      </c>
      <c r="CT107" s="300">
        <v>6018740</v>
      </c>
      <c r="CU107" s="300">
        <v>2486254</v>
      </c>
      <c r="CV107" s="300">
        <v>5383908</v>
      </c>
      <c r="CW107" s="300">
        <v>3254928</v>
      </c>
      <c r="CX107" s="300">
        <v>2504193</v>
      </c>
      <c r="CY107" s="300">
        <v>3661362</v>
      </c>
      <c r="CZ107" s="300">
        <v>1622332</v>
      </c>
      <c r="DA107" s="300">
        <v>953970</v>
      </c>
      <c r="DB107" s="300">
        <v>1273291</v>
      </c>
      <c r="DC107" s="300">
        <v>727153</v>
      </c>
      <c r="DD107" s="300">
        <v>2158532</v>
      </c>
      <c r="DE107" s="300">
        <v>559380</v>
      </c>
      <c r="DF107" s="310">
        <v>144</v>
      </c>
      <c r="DG107" s="310">
        <v>124</v>
      </c>
      <c r="DH107" s="310">
        <v>122</v>
      </c>
      <c r="DI107" s="310">
        <v>139</v>
      </c>
      <c r="DJ107" s="310">
        <v>124</v>
      </c>
      <c r="DK107" s="310">
        <v>136</v>
      </c>
      <c r="DL107" s="310">
        <v>135</v>
      </c>
      <c r="DM107" s="310">
        <v>135</v>
      </c>
      <c r="DN107" s="310">
        <v>149</v>
      </c>
      <c r="DO107" s="310">
        <v>152</v>
      </c>
      <c r="DP107" s="310">
        <v>153</v>
      </c>
      <c r="DQ107" s="310">
        <v>159</v>
      </c>
      <c r="DR107" s="310">
        <v>143</v>
      </c>
      <c r="DS107" s="310">
        <v>172</v>
      </c>
      <c r="DU107" s="307" t="s">
        <v>2098</v>
      </c>
      <c r="DV107" s="300">
        <v>2428719</v>
      </c>
      <c r="DW107" s="300">
        <v>8344096</v>
      </c>
      <c r="DX107" s="300">
        <v>23789818</v>
      </c>
      <c r="DY107" s="300">
        <v>10962351</v>
      </c>
      <c r="DZ107" s="300">
        <v>6091944</v>
      </c>
      <c r="EA107" s="300">
        <v>3773150</v>
      </c>
      <c r="EB107" s="300">
        <v>6120201</v>
      </c>
      <c r="EC107" s="300">
        <v>13832997</v>
      </c>
      <c r="ED107" s="300">
        <v>19265393</v>
      </c>
      <c r="EE107" s="300">
        <v>1160140</v>
      </c>
      <c r="EF107" s="300">
        <v>1273291</v>
      </c>
      <c r="EG107" s="300">
        <v>727153</v>
      </c>
      <c r="EH107" s="300">
        <v>2158532</v>
      </c>
      <c r="EI107" s="300">
        <v>559380</v>
      </c>
      <c r="EJ107" s="310">
        <v>169</v>
      </c>
      <c r="EK107" s="310">
        <v>153</v>
      </c>
      <c r="EL107" s="310">
        <v>129</v>
      </c>
      <c r="EM107" s="310">
        <v>144</v>
      </c>
      <c r="EN107" s="310">
        <v>155</v>
      </c>
      <c r="EO107" s="310">
        <v>164</v>
      </c>
      <c r="EP107" s="310">
        <v>154</v>
      </c>
      <c r="EQ107" s="310">
        <v>141</v>
      </c>
      <c r="ER107" s="310">
        <v>131</v>
      </c>
      <c r="ES107" s="310">
        <v>178</v>
      </c>
      <c r="ET107" s="310">
        <v>176</v>
      </c>
      <c r="EU107" s="310">
        <v>177</v>
      </c>
      <c r="EV107" s="310">
        <v>169</v>
      </c>
      <c r="EW107" s="310">
        <v>192</v>
      </c>
    </row>
    <row r="108" spans="1:153" x14ac:dyDescent="0.25">
      <c r="A108" s="285" t="s">
        <v>2274</v>
      </c>
      <c r="B108" s="285" t="s">
        <v>243</v>
      </c>
      <c r="C108" s="285" t="s">
        <v>1419</v>
      </c>
      <c r="E108" s="307" t="str">
        <f t="shared" si="1"/>
        <v>إسواتيني (سوازيلاند) Eswatini (Swaziland)</v>
      </c>
      <c r="F108" s="300">
        <v>374362</v>
      </c>
      <c r="G108" s="300">
        <v>114437</v>
      </c>
      <c r="H108" s="300">
        <v>5895942</v>
      </c>
      <c r="I108" s="300">
        <v>203985</v>
      </c>
      <c r="J108" s="300">
        <v>50635</v>
      </c>
      <c r="K108" s="300">
        <v>2213794</v>
      </c>
      <c r="L108" s="300">
        <v>318895</v>
      </c>
      <c r="M108" s="300">
        <v>166884</v>
      </c>
      <c r="N108" s="300">
        <v>502029</v>
      </c>
      <c r="O108" s="300"/>
      <c r="P108" s="300">
        <v>964454</v>
      </c>
      <c r="Q108" s="300">
        <v>1051071</v>
      </c>
      <c r="R108" s="300">
        <v>1030776</v>
      </c>
      <c r="S108" s="300">
        <v>11321541</v>
      </c>
      <c r="T108" s="310">
        <v>169</v>
      </c>
      <c r="U108" s="310">
        <v>172</v>
      </c>
      <c r="V108" s="310">
        <v>131</v>
      </c>
      <c r="W108" s="310">
        <v>174</v>
      </c>
      <c r="X108" s="310">
        <v>176</v>
      </c>
      <c r="Y108" s="310">
        <v>145</v>
      </c>
      <c r="Z108" s="310">
        <v>168</v>
      </c>
      <c r="AA108" s="310">
        <v>172</v>
      </c>
      <c r="AB108" s="310">
        <v>164</v>
      </c>
      <c r="AC108" s="310" t="s">
        <v>11</v>
      </c>
      <c r="AD108" s="310">
        <v>159</v>
      </c>
      <c r="AE108" s="310">
        <v>157</v>
      </c>
      <c r="AF108" s="310">
        <v>156</v>
      </c>
      <c r="AG108" s="310">
        <v>132</v>
      </c>
      <c r="AH108" s="310"/>
      <c r="AI108" s="307" t="s">
        <v>1942</v>
      </c>
      <c r="AJ108">
        <v>374212</v>
      </c>
      <c r="AL108">
        <v>2727813</v>
      </c>
      <c r="AM108">
        <v>170985</v>
      </c>
      <c r="AN108">
        <v>34010</v>
      </c>
      <c r="AP108">
        <v>318895</v>
      </c>
      <c r="AR108">
        <v>478408</v>
      </c>
      <c r="AT108">
        <v>470141</v>
      </c>
      <c r="AV108">
        <v>365196</v>
      </c>
      <c r="AW108">
        <v>10321541</v>
      </c>
      <c r="AX108" s="310">
        <v>163</v>
      </c>
      <c r="AY108" s="310" t="s">
        <v>11</v>
      </c>
      <c r="AZ108" s="310">
        <v>142</v>
      </c>
      <c r="BA108" s="310">
        <v>175</v>
      </c>
      <c r="BB108" s="310">
        <v>176</v>
      </c>
      <c r="BC108" s="310" t="s">
        <v>11</v>
      </c>
      <c r="BD108" s="310">
        <v>164</v>
      </c>
      <c r="BE108" s="310" t="s">
        <v>11</v>
      </c>
      <c r="BF108" s="310">
        <v>162</v>
      </c>
      <c r="BG108" s="310" t="s">
        <v>11</v>
      </c>
      <c r="BH108" s="310">
        <v>164</v>
      </c>
      <c r="BI108" s="310" t="s">
        <v>11</v>
      </c>
      <c r="BJ108" s="310">
        <v>161</v>
      </c>
      <c r="BK108" s="310">
        <v>128</v>
      </c>
      <c r="BL108" s="310"/>
      <c r="BM108" s="307" t="s">
        <v>1942</v>
      </c>
      <c r="BN108">
        <v>150</v>
      </c>
      <c r="BO108">
        <v>114437</v>
      </c>
      <c r="BP108">
        <v>3168129</v>
      </c>
      <c r="BQ108">
        <v>33000</v>
      </c>
      <c r="BR108">
        <v>16625</v>
      </c>
      <c r="BS108">
        <v>2213794</v>
      </c>
      <c r="BU108">
        <v>166884</v>
      </c>
      <c r="BV108">
        <v>23621</v>
      </c>
      <c r="BX108">
        <v>494313</v>
      </c>
      <c r="BY108">
        <v>1051071</v>
      </c>
      <c r="BZ108">
        <v>665580</v>
      </c>
      <c r="CA108">
        <v>1000000</v>
      </c>
      <c r="CB108" s="310">
        <v>162</v>
      </c>
      <c r="CC108" s="310">
        <v>133</v>
      </c>
      <c r="CD108" s="310">
        <v>81</v>
      </c>
      <c r="CE108" s="310">
        <v>143</v>
      </c>
      <c r="CF108" s="310">
        <v>144</v>
      </c>
      <c r="CG108" s="310">
        <v>85</v>
      </c>
      <c r="CH108" s="310" t="s">
        <v>11</v>
      </c>
      <c r="CI108" s="310">
        <v>131</v>
      </c>
      <c r="CJ108" s="310">
        <v>150</v>
      </c>
      <c r="CK108" s="310" t="s">
        <v>11</v>
      </c>
      <c r="CL108" s="310">
        <v>106</v>
      </c>
      <c r="CM108" s="310">
        <v>106</v>
      </c>
      <c r="CN108" s="310">
        <v>111</v>
      </c>
      <c r="CO108" s="310">
        <v>107</v>
      </c>
      <c r="CQ108" s="307" t="s">
        <v>1942</v>
      </c>
      <c r="CR108" s="300">
        <v>6819886</v>
      </c>
      <c r="CS108" s="300">
        <v>12859383</v>
      </c>
      <c r="CT108" s="300">
        <v>32681486</v>
      </c>
      <c r="CU108" s="300">
        <v>12540797</v>
      </c>
      <c r="CV108" s="300">
        <v>5393351</v>
      </c>
      <c r="CW108" s="300">
        <v>13861161</v>
      </c>
      <c r="CX108" s="300">
        <v>13870831</v>
      </c>
      <c r="CY108" s="300">
        <v>3952311</v>
      </c>
      <c r="CZ108" s="300">
        <v>7142274</v>
      </c>
      <c r="DA108" s="300">
        <v>14607065</v>
      </c>
      <c r="DB108" s="300">
        <v>4397740</v>
      </c>
      <c r="DC108" s="300">
        <v>4464748</v>
      </c>
      <c r="DD108" s="300">
        <v>11784680</v>
      </c>
      <c r="DE108" s="300">
        <v>14688446</v>
      </c>
      <c r="DF108" s="310">
        <v>113</v>
      </c>
      <c r="DG108" s="310">
        <v>112</v>
      </c>
      <c r="DH108" s="310">
        <v>102</v>
      </c>
      <c r="DI108" s="310">
        <v>111</v>
      </c>
      <c r="DJ108" s="310">
        <v>123</v>
      </c>
      <c r="DK108" s="310">
        <v>110</v>
      </c>
      <c r="DL108" s="310">
        <v>111</v>
      </c>
      <c r="DM108" s="310">
        <v>132</v>
      </c>
      <c r="DN108" s="310">
        <v>123</v>
      </c>
      <c r="DO108" s="310">
        <v>117</v>
      </c>
      <c r="DP108" s="310">
        <v>136</v>
      </c>
      <c r="DQ108" s="310">
        <v>134</v>
      </c>
      <c r="DR108" s="310">
        <v>124</v>
      </c>
      <c r="DS108" s="310">
        <v>125</v>
      </c>
      <c r="DU108" s="307" t="s">
        <v>1942</v>
      </c>
      <c r="DV108" s="300">
        <v>7194248</v>
      </c>
      <c r="DW108" s="300">
        <v>12973820</v>
      </c>
      <c r="DX108" s="300">
        <v>38577428</v>
      </c>
      <c r="DY108" s="300">
        <v>12744782</v>
      </c>
      <c r="DZ108" s="300">
        <v>5443986</v>
      </c>
      <c r="EA108" s="300">
        <v>16074955</v>
      </c>
      <c r="EB108" s="300">
        <v>14189726</v>
      </c>
      <c r="EC108" s="300">
        <v>4119195</v>
      </c>
      <c r="ED108" s="300">
        <v>7644303</v>
      </c>
      <c r="EE108" s="300">
        <v>14607065</v>
      </c>
      <c r="EF108" s="300">
        <v>5362194</v>
      </c>
      <c r="EG108" s="300">
        <v>5515819</v>
      </c>
      <c r="EH108" s="300">
        <v>12815456</v>
      </c>
      <c r="EI108" s="300">
        <v>26009987</v>
      </c>
      <c r="EJ108" s="310">
        <v>147</v>
      </c>
      <c r="EK108" s="310">
        <v>140</v>
      </c>
      <c r="EL108" s="310">
        <v>119</v>
      </c>
      <c r="EM108" s="310">
        <v>142</v>
      </c>
      <c r="EN108" s="310">
        <v>158</v>
      </c>
      <c r="EO108" s="310">
        <v>130</v>
      </c>
      <c r="EP108" s="310">
        <v>135</v>
      </c>
      <c r="EQ108" s="310">
        <v>164</v>
      </c>
      <c r="ER108" s="310">
        <v>151</v>
      </c>
      <c r="ES108" s="310">
        <v>139</v>
      </c>
      <c r="ET108" s="310">
        <v>164</v>
      </c>
      <c r="EU108" s="310">
        <v>157</v>
      </c>
      <c r="EV108" s="310">
        <v>150</v>
      </c>
      <c r="EW108" s="310">
        <v>141</v>
      </c>
    </row>
    <row r="109" spans="1:153" x14ac:dyDescent="0.25">
      <c r="A109" s="285" t="s">
        <v>2275</v>
      </c>
      <c r="B109" s="285" t="s">
        <v>226</v>
      </c>
      <c r="C109" s="285" t="s">
        <v>1325</v>
      </c>
      <c r="E109" s="307" t="str">
        <f t="shared" si="1"/>
        <v>جنوب أفريقيا South Africa</v>
      </c>
      <c r="F109" s="300">
        <v>18301574832</v>
      </c>
      <c r="G109" s="300">
        <v>27754927342</v>
      </c>
      <c r="H109" s="300">
        <v>27208165833</v>
      </c>
      <c r="I109" s="300">
        <v>21689323916</v>
      </c>
      <c r="J109" s="300">
        <v>10220368610</v>
      </c>
      <c r="K109" s="300">
        <v>10701425974</v>
      </c>
      <c r="L109" s="300">
        <v>14957714084</v>
      </c>
      <c r="M109" s="300">
        <v>17496129878</v>
      </c>
      <c r="N109" s="300">
        <v>14340560224</v>
      </c>
      <c r="O109" s="300">
        <v>8192109795</v>
      </c>
      <c r="P109" s="300">
        <v>14826518839</v>
      </c>
      <c r="Q109" s="300">
        <v>16095459525</v>
      </c>
      <c r="R109" s="300">
        <v>10158929280</v>
      </c>
      <c r="S109" s="300">
        <v>8856122312</v>
      </c>
      <c r="T109" s="310">
        <v>16</v>
      </c>
      <c r="U109" s="310">
        <v>13</v>
      </c>
      <c r="V109" s="310">
        <v>13</v>
      </c>
      <c r="W109" s="310">
        <v>16</v>
      </c>
      <c r="X109" s="310">
        <v>19</v>
      </c>
      <c r="Y109" s="310">
        <v>16</v>
      </c>
      <c r="Z109" s="310">
        <v>14</v>
      </c>
      <c r="AA109" s="310">
        <v>17</v>
      </c>
      <c r="AB109" s="310">
        <v>17</v>
      </c>
      <c r="AC109" s="310">
        <v>19</v>
      </c>
      <c r="AD109" s="310">
        <v>16</v>
      </c>
      <c r="AE109" s="310">
        <v>25</v>
      </c>
      <c r="AF109" s="310">
        <v>27</v>
      </c>
      <c r="AG109" s="310">
        <v>26</v>
      </c>
      <c r="AH109" s="310"/>
      <c r="AI109" s="307" t="s">
        <v>1810</v>
      </c>
      <c r="AJ109">
        <v>18288190781</v>
      </c>
      <c r="AK109">
        <v>27681588814</v>
      </c>
      <c r="AL109">
        <v>27169094003</v>
      </c>
      <c r="AM109">
        <v>21673064296</v>
      </c>
      <c r="AN109">
        <v>10159483641</v>
      </c>
      <c r="AO109">
        <v>10687953975</v>
      </c>
      <c r="AP109">
        <v>14852971454</v>
      </c>
      <c r="AQ109">
        <v>17430864340</v>
      </c>
      <c r="AR109">
        <v>14313786190</v>
      </c>
      <c r="AS109">
        <v>8184565440</v>
      </c>
      <c r="AT109">
        <v>14799132633</v>
      </c>
      <c r="AU109">
        <v>16050251510</v>
      </c>
      <c r="AV109">
        <v>10131437601</v>
      </c>
      <c r="AW109">
        <v>8768026871</v>
      </c>
      <c r="AX109" s="310">
        <v>15</v>
      </c>
      <c r="AY109" s="310">
        <v>13</v>
      </c>
      <c r="AZ109" s="310">
        <v>13</v>
      </c>
      <c r="BA109" s="310">
        <v>16</v>
      </c>
      <c r="BB109" s="310">
        <v>19</v>
      </c>
      <c r="BC109" s="310">
        <v>16</v>
      </c>
      <c r="BD109" s="310">
        <v>14</v>
      </c>
      <c r="BE109" s="310">
        <v>17</v>
      </c>
      <c r="BF109" s="310">
        <v>17</v>
      </c>
      <c r="BG109" s="310">
        <v>18</v>
      </c>
      <c r="BH109" s="310">
        <v>16</v>
      </c>
      <c r="BI109" s="310">
        <v>24</v>
      </c>
      <c r="BJ109" s="310">
        <v>27</v>
      </c>
      <c r="BK109" s="310">
        <v>26</v>
      </c>
      <c r="BL109" s="310"/>
      <c r="BM109" s="307" t="s">
        <v>1810</v>
      </c>
      <c r="BN109">
        <v>13384051</v>
      </c>
      <c r="BO109">
        <v>73338528</v>
      </c>
      <c r="BP109">
        <v>39071830</v>
      </c>
      <c r="BQ109">
        <v>16259620</v>
      </c>
      <c r="BR109">
        <v>60884969</v>
      </c>
      <c r="BS109">
        <v>13471999</v>
      </c>
      <c r="BT109">
        <v>104742630</v>
      </c>
      <c r="BU109">
        <v>65265538</v>
      </c>
      <c r="BV109">
        <v>26774034</v>
      </c>
      <c r="BW109">
        <v>7544355</v>
      </c>
      <c r="BX109">
        <v>27386206</v>
      </c>
      <c r="BY109">
        <v>45208015</v>
      </c>
      <c r="BZ109">
        <v>27491679</v>
      </c>
      <c r="CA109">
        <v>88095441</v>
      </c>
      <c r="CB109" s="310">
        <v>64</v>
      </c>
      <c r="CC109" s="310">
        <v>30</v>
      </c>
      <c r="CD109" s="310">
        <v>48</v>
      </c>
      <c r="CE109" s="310">
        <v>61</v>
      </c>
      <c r="CF109" s="310">
        <v>37</v>
      </c>
      <c r="CG109" s="310">
        <v>56</v>
      </c>
      <c r="CH109" s="310">
        <v>30</v>
      </c>
      <c r="CI109" s="310">
        <v>34</v>
      </c>
      <c r="CJ109" s="310">
        <v>54</v>
      </c>
      <c r="CK109" s="310">
        <v>67</v>
      </c>
      <c r="CL109" s="310">
        <v>48</v>
      </c>
      <c r="CM109" s="310">
        <v>44</v>
      </c>
      <c r="CN109" s="310">
        <v>50</v>
      </c>
      <c r="CO109" s="310">
        <v>38</v>
      </c>
      <c r="CQ109" s="307" t="s">
        <v>1810</v>
      </c>
      <c r="CR109" s="300">
        <v>1738136112</v>
      </c>
      <c r="CS109" s="300">
        <v>1797587604</v>
      </c>
      <c r="CT109" s="300">
        <v>3042459596</v>
      </c>
      <c r="CU109" s="300">
        <v>4064367030</v>
      </c>
      <c r="CV109" s="300">
        <v>4572152106</v>
      </c>
      <c r="CW109" s="300">
        <v>3103426801</v>
      </c>
      <c r="CX109" s="300">
        <v>3151877367</v>
      </c>
      <c r="CY109" s="300">
        <v>2467487145</v>
      </c>
      <c r="CZ109" s="300">
        <v>3016570552</v>
      </c>
      <c r="DA109" s="300">
        <v>3044560332</v>
      </c>
      <c r="DB109" s="300">
        <v>3146691336</v>
      </c>
      <c r="DC109" s="300">
        <v>4521183967</v>
      </c>
      <c r="DD109" s="300">
        <v>2895760770</v>
      </c>
      <c r="DE109" s="300">
        <v>3401256499</v>
      </c>
      <c r="DF109" s="310">
        <v>43</v>
      </c>
      <c r="DG109" s="310">
        <v>43</v>
      </c>
      <c r="DH109" s="310">
        <v>36</v>
      </c>
      <c r="DI109" s="310">
        <v>35</v>
      </c>
      <c r="DJ109" s="310">
        <v>30</v>
      </c>
      <c r="DK109" s="310">
        <v>33</v>
      </c>
      <c r="DL109" s="310">
        <v>33</v>
      </c>
      <c r="DM109" s="310">
        <v>38</v>
      </c>
      <c r="DN109" s="310">
        <v>38</v>
      </c>
      <c r="DO109" s="310">
        <v>36</v>
      </c>
      <c r="DP109" s="310">
        <v>36</v>
      </c>
      <c r="DQ109" s="310">
        <v>34</v>
      </c>
      <c r="DR109" s="310">
        <v>41</v>
      </c>
      <c r="DS109" s="310">
        <v>38</v>
      </c>
      <c r="DU109" s="307" t="s">
        <v>1810</v>
      </c>
      <c r="DV109" s="300">
        <v>20039710944</v>
      </c>
      <c r="DW109" s="300">
        <v>29552514946</v>
      </c>
      <c r="DX109" s="300">
        <v>30250625429</v>
      </c>
      <c r="DY109" s="300">
        <v>25753690946</v>
      </c>
      <c r="DZ109" s="300">
        <v>14792520716</v>
      </c>
      <c r="EA109" s="300">
        <v>13804852775</v>
      </c>
      <c r="EB109" s="300">
        <v>18109591451</v>
      </c>
      <c r="EC109" s="300">
        <v>19963617023</v>
      </c>
      <c r="ED109" s="300">
        <v>17357130776</v>
      </c>
      <c r="EE109" s="300">
        <v>11236670127</v>
      </c>
      <c r="EF109" s="300">
        <v>17973210175</v>
      </c>
      <c r="EG109" s="300">
        <v>20616643492</v>
      </c>
      <c r="EH109" s="300">
        <v>13054690050</v>
      </c>
      <c r="EI109" s="300">
        <v>12257378811</v>
      </c>
      <c r="EJ109" s="310">
        <v>21</v>
      </c>
      <c r="EK109" s="310">
        <v>17</v>
      </c>
      <c r="EL109" s="310">
        <v>15</v>
      </c>
      <c r="EM109" s="310">
        <v>19</v>
      </c>
      <c r="EN109" s="310">
        <v>24</v>
      </c>
      <c r="EO109" s="310">
        <v>22</v>
      </c>
      <c r="EP109" s="310">
        <v>20</v>
      </c>
      <c r="EQ109" s="310">
        <v>19</v>
      </c>
      <c r="ER109" s="310">
        <v>22</v>
      </c>
      <c r="ES109" s="310">
        <v>24</v>
      </c>
      <c r="ET109" s="310">
        <v>21</v>
      </c>
      <c r="EU109" s="310">
        <v>28</v>
      </c>
      <c r="EV109" s="310">
        <v>32</v>
      </c>
      <c r="EW109" s="310">
        <v>32</v>
      </c>
    </row>
    <row r="110" spans="1:153" x14ac:dyDescent="0.25">
      <c r="A110" s="285" t="s">
        <v>2276</v>
      </c>
      <c r="B110" s="285" t="s">
        <v>193</v>
      </c>
      <c r="C110" s="285" t="s">
        <v>1430</v>
      </c>
      <c r="E110" s="307" t="str">
        <f t="shared" si="1"/>
        <v>ناميبيا Namibia</v>
      </c>
      <c r="F110" s="300">
        <v>23922714</v>
      </c>
      <c r="G110" s="300">
        <v>25109965</v>
      </c>
      <c r="H110" s="300">
        <v>25187165</v>
      </c>
      <c r="I110" s="300">
        <v>63078638</v>
      </c>
      <c r="J110" s="300">
        <v>15939217</v>
      </c>
      <c r="K110" s="300">
        <v>10623926</v>
      </c>
      <c r="L110" s="300">
        <v>17708854</v>
      </c>
      <c r="M110" s="300">
        <v>18356101</v>
      </c>
      <c r="N110" s="300">
        <v>13281605</v>
      </c>
      <c r="O110" s="300">
        <v>10809198</v>
      </c>
      <c r="P110" s="300">
        <v>13731929</v>
      </c>
      <c r="Q110" s="300">
        <v>999202971</v>
      </c>
      <c r="R110" s="300">
        <v>108271934</v>
      </c>
      <c r="S110" s="300">
        <v>111202748</v>
      </c>
      <c r="T110" s="310">
        <v>97</v>
      </c>
      <c r="U110" s="310">
        <v>97</v>
      </c>
      <c r="V110" s="310">
        <v>99</v>
      </c>
      <c r="W110" s="310">
        <v>93</v>
      </c>
      <c r="X110" s="310">
        <v>118</v>
      </c>
      <c r="Y110" s="310">
        <v>118</v>
      </c>
      <c r="Z110" s="310">
        <v>113</v>
      </c>
      <c r="AA110" s="310">
        <v>117</v>
      </c>
      <c r="AB110" s="310">
        <v>115</v>
      </c>
      <c r="AC110" s="310">
        <v>120</v>
      </c>
      <c r="AD110" s="310">
        <v>124</v>
      </c>
      <c r="AE110" s="310">
        <v>56</v>
      </c>
      <c r="AF110" s="310">
        <v>85</v>
      </c>
      <c r="AG110" s="310">
        <v>90</v>
      </c>
      <c r="AH110" s="310"/>
      <c r="AI110" s="307" t="s">
        <v>2051</v>
      </c>
      <c r="AJ110">
        <v>23891714</v>
      </c>
      <c r="AK110">
        <v>25109965</v>
      </c>
      <c r="AL110">
        <v>25181165</v>
      </c>
      <c r="AM110">
        <v>63078638</v>
      </c>
      <c r="AN110">
        <v>15939217</v>
      </c>
      <c r="AO110">
        <v>10619926</v>
      </c>
      <c r="AP110">
        <v>17359890</v>
      </c>
      <c r="AQ110">
        <v>18356101</v>
      </c>
      <c r="AR110">
        <v>13277032</v>
      </c>
      <c r="AS110">
        <v>10804198</v>
      </c>
      <c r="AT110">
        <v>13731929</v>
      </c>
      <c r="AU110">
        <v>999202971</v>
      </c>
      <c r="AV110">
        <v>107156701</v>
      </c>
      <c r="AW110">
        <v>111173133</v>
      </c>
      <c r="AX110" s="310">
        <v>93</v>
      </c>
      <c r="AY110" s="310">
        <v>91</v>
      </c>
      <c r="AZ110" s="310">
        <v>93</v>
      </c>
      <c r="BA110" s="310">
        <v>88</v>
      </c>
      <c r="BB110" s="310">
        <v>109</v>
      </c>
      <c r="BC110" s="310">
        <v>111</v>
      </c>
      <c r="BD110" s="310">
        <v>108</v>
      </c>
      <c r="BE110" s="310">
        <v>110</v>
      </c>
      <c r="BF110" s="310">
        <v>115</v>
      </c>
      <c r="BG110" s="310">
        <v>117</v>
      </c>
      <c r="BH110" s="310">
        <v>121</v>
      </c>
      <c r="BI110" s="310">
        <v>54</v>
      </c>
      <c r="BJ110" s="310">
        <v>81</v>
      </c>
      <c r="BK110" s="310">
        <v>84</v>
      </c>
      <c r="BL110" s="310"/>
      <c r="BM110" s="307" t="s">
        <v>2051</v>
      </c>
      <c r="BN110">
        <v>31000</v>
      </c>
      <c r="BP110">
        <v>6000</v>
      </c>
      <c r="BS110">
        <v>4000</v>
      </c>
      <c r="BT110">
        <v>348964</v>
      </c>
      <c r="BV110">
        <v>4573</v>
      </c>
      <c r="BW110">
        <v>5000</v>
      </c>
      <c r="BZ110">
        <v>1115233</v>
      </c>
      <c r="CA110">
        <v>29615</v>
      </c>
      <c r="CB110" s="310">
        <v>152</v>
      </c>
      <c r="CC110" s="310" t="s">
        <v>11</v>
      </c>
      <c r="CD110" s="310">
        <v>150</v>
      </c>
      <c r="CE110" s="310" t="s">
        <v>11</v>
      </c>
      <c r="CF110" s="310" t="s">
        <v>11</v>
      </c>
      <c r="CG110" s="310">
        <v>154</v>
      </c>
      <c r="CH110" s="310">
        <v>121</v>
      </c>
      <c r="CI110" s="310" t="s">
        <v>11</v>
      </c>
      <c r="CJ110" s="310">
        <v>154</v>
      </c>
      <c r="CK110" s="310">
        <v>140</v>
      </c>
      <c r="CL110" s="310" t="s">
        <v>11</v>
      </c>
      <c r="CM110" s="310" t="s">
        <v>11</v>
      </c>
      <c r="CN110" s="310">
        <v>107</v>
      </c>
      <c r="CO110" s="310">
        <v>147</v>
      </c>
      <c r="CQ110" s="307" t="s">
        <v>2051</v>
      </c>
      <c r="CR110" s="300">
        <v>32367026</v>
      </c>
      <c r="CS110" s="300">
        <v>5662369</v>
      </c>
      <c r="CT110" s="300">
        <v>4832565</v>
      </c>
      <c r="CU110" s="300">
        <v>21511800</v>
      </c>
      <c r="CV110" s="300">
        <v>10098579</v>
      </c>
      <c r="CW110" s="300">
        <v>9722100</v>
      </c>
      <c r="CX110" s="300">
        <v>15656141</v>
      </c>
      <c r="CY110" s="300">
        <v>21893203</v>
      </c>
      <c r="CZ110" s="300">
        <v>9203433</v>
      </c>
      <c r="DA110" s="300">
        <v>6036728</v>
      </c>
      <c r="DB110" s="300">
        <v>11140413</v>
      </c>
      <c r="DC110" s="300">
        <v>30600842</v>
      </c>
      <c r="DD110" s="300">
        <v>15248765</v>
      </c>
      <c r="DE110" s="300">
        <v>22367453</v>
      </c>
      <c r="DF110" s="310">
        <v>93</v>
      </c>
      <c r="DG110" s="310">
        <v>125</v>
      </c>
      <c r="DH110" s="310">
        <v>126</v>
      </c>
      <c r="DI110" s="310">
        <v>101</v>
      </c>
      <c r="DJ110" s="310">
        <v>114</v>
      </c>
      <c r="DK110" s="310">
        <v>119</v>
      </c>
      <c r="DL110" s="310">
        <v>109</v>
      </c>
      <c r="DM110" s="310">
        <v>108</v>
      </c>
      <c r="DN110" s="310">
        <v>118</v>
      </c>
      <c r="DO110" s="310">
        <v>128</v>
      </c>
      <c r="DP110" s="310">
        <v>121</v>
      </c>
      <c r="DQ110" s="310">
        <v>105</v>
      </c>
      <c r="DR110" s="310">
        <v>121</v>
      </c>
      <c r="DS110" s="310">
        <v>120</v>
      </c>
      <c r="DU110" s="307" t="s">
        <v>2051</v>
      </c>
      <c r="DV110" s="300">
        <v>56289740</v>
      </c>
      <c r="DW110" s="300">
        <v>30772334</v>
      </c>
      <c r="DX110" s="300">
        <v>30019730</v>
      </c>
      <c r="DY110" s="300">
        <v>84590438</v>
      </c>
      <c r="DZ110" s="300">
        <v>26037796</v>
      </c>
      <c r="EA110" s="300">
        <v>20346026</v>
      </c>
      <c r="EB110" s="300">
        <v>33364995</v>
      </c>
      <c r="EC110" s="300">
        <v>40249304</v>
      </c>
      <c r="ED110" s="300">
        <v>22485038</v>
      </c>
      <c r="EE110" s="300">
        <v>16845926</v>
      </c>
      <c r="EF110" s="300">
        <v>24872342</v>
      </c>
      <c r="EG110" s="300">
        <v>1029803813</v>
      </c>
      <c r="EH110" s="300">
        <v>123520699</v>
      </c>
      <c r="EI110" s="300">
        <v>133570201</v>
      </c>
      <c r="EJ110" s="310">
        <v>110</v>
      </c>
      <c r="EK110" s="310">
        <v>120</v>
      </c>
      <c r="EL110" s="310">
        <v>123</v>
      </c>
      <c r="EM110" s="310">
        <v>106</v>
      </c>
      <c r="EN110" s="310">
        <v>128</v>
      </c>
      <c r="EO110" s="310">
        <v>123</v>
      </c>
      <c r="EP110" s="310">
        <v>122</v>
      </c>
      <c r="EQ110" s="310">
        <v>121</v>
      </c>
      <c r="ER110" s="310">
        <v>124</v>
      </c>
      <c r="ES110" s="310">
        <v>137</v>
      </c>
      <c r="ET110" s="310">
        <v>140</v>
      </c>
      <c r="EU110" s="310">
        <v>77</v>
      </c>
      <c r="EV110" s="310">
        <v>109</v>
      </c>
      <c r="EW110" s="310">
        <v>115</v>
      </c>
    </row>
    <row r="111" spans="1:153" x14ac:dyDescent="0.25">
      <c r="A111" s="285" t="s">
        <v>2277</v>
      </c>
      <c r="B111" s="285" t="s">
        <v>1491</v>
      </c>
      <c r="C111" s="285" t="s">
        <v>1492</v>
      </c>
      <c r="E111" s="307" t="str">
        <f t="shared" si="1"/>
        <v>سانت هيلانة Saint Helena</v>
      </c>
      <c r="F111" s="300">
        <v>1434433</v>
      </c>
      <c r="G111" s="300">
        <v>25000</v>
      </c>
      <c r="H111" s="300"/>
      <c r="I111" s="300">
        <v>591352</v>
      </c>
      <c r="J111" s="300"/>
      <c r="K111" s="300"/>
      <c r="L111" s="300">
        <v>478721</v>
      </c>
      <c r="M111" s="300">
        <v>2000</v>
      </c>
      <c r="N111" s="300">
        <v>285120</v>
      </c>
      <c r="O111" s="300"/>
      <c r="P111" s="300"/>
      <c r="Q111" s="300"/>
      <c r="R111" s="300"/>
      <c r="S111" s="300"/>
      <c r="T111" s="310">
        <v>146</v>
      </c>
      <c r="U111" s="310">
        <v>183</v>
      </c>
      <c r="V111" s="310" t="s">
        <v>11</v>
      </c>
      <c r="W111" s="310">
        <v>163</v>
      </c>
      <c r="X111" s="310" t="s">
        <v>11</v>
      </c>
      <c r="Y111" s="310" t="s">
        <v>11</v>
      </c>
      <c r="Z111" s="310">
        <v>164</v>
      </c>
      <c r="AA111" s="310">
        <v>187</v>
      </c>
      <c r="AB111" s="310">
        <v>169</v>
      </c>
      <c r="AC111" s="310" t="s">
        <v>11</v>
      </c>
      <c r="AD111" s="310" t="s">
        <v>11</v>
      </c>
      <c r="AE111" s="310" t="s">
        <v>11</v>
      </c>
      <c r="AF111" s="310" t="s">
        <v>11</v>
      </c>
      <c r="AG111" s="310" t="s">
        <v>11</v>
      </c>
      <c r="AH111" s="310"/>
      <c r="AI111" s="307" t="s">
        <v>2087</v>
      </c>
      <c r="AJ111">
        <v>1434433</v>
      </c>
      <c r="AM111">
        <v>591352</v>
      </c>
      <c r="AP111">
        <v>478721</v>
      </c>
      <c r="AR111">
        <v>285120</v>
      </c>
      <c r="AX111" s="310">
        <v>141</v>
      </c>
      <c r="AY111" s="310" t="s">
        <v>11</v>
      </c>
      <c r="AZ111" s="310" t="s">
        <v>11</v>
      </c>
      <c r="BA111" s="310">
        <v>162</v>
      </c>
      <c r="BB111" s="310" t="s">
        <v>11</v>
      </c>
      <c r="BC111" s="310" t="s">
        <v>11</v>
      </c>
      <c r="BD111" s="310">
        <v>160</v>
      </c>
      <c r="BE111" s="310" t="s">
        <v>11</v>
      </c>
      <c r="BF111" s="310">
        <v>166</v>
      </c>
      <c r="BG111" s="310" t="s">
        <v>11</v>
      </c>
      <c r="BH111" s="310" t="s">
        <v>11</v>
      </c>
      <c r="BI111" s="310" t="s">
        <v>11</v>
      </c>
      <c r="BJ111" s="310" t="s">
        <v>11</v>
      </c>
      <c r="BK111" s="310" t="s">
        <v>11</v>
      </c>
      <c r="BL111" s="310"/>
      <c r="BM111" s="307" t="s">
        <v>2087</v>
      </c>
      <c r="BO111">
        <v>25000</v>
      </c>
      <c r="BU111">
        <v>2000</v>
      </c>
      <c r="CB111" s="310" t="s">
        <v>11</v>
      </c>
      <c r="CC111" s="310">
        <v>149</v>
      </c>
      <c r="CD111" s="310" t="s">
        <v>11</v>
      </c>
      <c r="CE111" s="310" t="s">
        <v>11</v>
      </c>
      <c r="CF111" s="310" t="s">
        <v>11</v>
      </c>
      <c r="CG111" s="310" t="s">
        <v>11</v>
      </c>
      <c r="CH111" s="310" t="s">
        <v>11</v>
      </c>
      <c r="CI111" s="310">
        <v>157</v>
      </c>
      <c r="CJ111" s="310" t="s">
        <v>11</v>
      </c>
      <c r="CK111" s="310" t="s">
        <v>11</v>
      </c>
      <c r="CL111" s="310" t="s">
        <v>11</v>
      </c>
      <c r="CM111" s="310" t="s">
        <v>11</v>
      </c>
      <c r="CN111" s="310" t="s">
        <v>11</v>
      </c>
      <c r="CO111" s="310" t="s">
        <v>11</v>
      </c>
      <c r="CQ111" s="307" t="s">
        <v>2087</v>
      </c>
      <c r="CR111" s="300">
        <v>407291</v>
      </c>
      <c r="CS111" s="300">
        <v>700813</v>
      </c>
      <c r="CT111" s="300">
        <v>445527</v>
      </c>
      <c r="CU111" s="300">
        <v>213710</v>
      </c>
      <c r="CV111" s="300">
        <v>249034</v>
      </c>
      <c r="CW111" s="300">
        <v>1320379</v>
      </c>
      <c r="CX111" s="300">
        <v>329334</v>
      </c>
      <c r="CY111" s="300">
        <v>824092</v>
      </c>
      <c r="CZ111" s="300">
        <v>162800</v>
      </c>
      <c r="DA111" s="300">
        <v>40158</v>
      </c>
      <c r="DB111" s="300">
        <v>201559</v>
      </c>
      <c r="DC111" s="300">
        <v>8852</v>
      </c>
      <c r="DD111" s="300">
        <v>139416</v>
      </c>
      <c r="DE111" s="300">
        <v>8596541</v>
      </c>
      <c r="DF111" s="310">
        <v>162</v>
      </c>
      <c r="DG111" s="310">
        <v>165</v>
      </c>
      <c r="DH111" s="310">
        <v>173</v>
      </c>
      <c r="DI111" s="310">
        <v>186</v>
      </c>
      <c r="DJ111" s="310">
        <v>177</v>
      </c>
      <c r="DK111" s="310">
        <v>153</v>
      </c>
      <c r="DL111" s="310">
        <v>170</v>
      </c>
      <c r="DM111" s="310">
        <v>162</v>
      </c>
      <c r="DN111" s="310">
        <v>182</v>
      </c>
      <c r="DO111" s="310">
        <v>196</v>
      </c>
      <c r="DP111" s="310">
        <v>174</v>
      </c>
      <c r="DQ111" s="310">
        <v>206</v>
      </c>
      <c r="DR111" s="310">
        <v>187</v>
      </c>
      <c r="DS111" s="310">
        <v>131</v>
      </c>
      <c r="DU111" s="307" t="s">
        <v>2087</v>
      </c>
      <c r="DV111" s="300">
        <v>1841724</v>
      </c>
      <c r="DW111" s="300">
        <v>725813</v>
      </c>
      <c r="DX111" s="300">
        <v>445527</v>
      </c>
      <c r="DY111" s="300">
        <v>805062</v>
      </c>
      <c r="DZ111" s="300">
        <v>249034</v>
      </c>
      <c r="EA111" s="300">
        <v>1320379</v>
      </c>
      <c r="EB111" s="300">
        <v>808055</v>
      </c>
      <c r="EC111" s="300">
        <v>826092</v>
      </c>
      <c r="ED111" s="300">
        <v>447920</v>
      </c>
      <c r="EE111" s="300">
        <v>40158</v>
      </c>
      <c r="EF111" s="300">
        <v>201559</v>
      </c>
      <c r="EG111" s="300">
        <v>8852</v>
      </c>
      <c r="EH111" s="300">
        <v>139416</v>
      </c>
      <c r="EI111" s="300">
        <v>8596541</v>
      </c>
      <c r="EJ111" s="310">
        <v>174</v>
      </c>
      <c r="EK111" s="310">
        <v>187</v>
      </c>
      <c r="EL111" s="310">
        <v>191</v>
      </c>
      <c r="EM111" s="310">
        <v>185</v>
      </c>
      <c r="EN111" s="310">
        <v>197</v>
      </c>
      <c r="EO111" s="310">
        <v>176</v>
      </c>
      <c r="EP111" s="310">
        <v>178</v>
      </c>
      <c r="EQ111" s="310">
        <v>181</v>
      </c>
      <c r="ER111" s="310">
        <v>189</v>
      </c>
      <c r="ES111" s="310">
        <v>206</v>
      </c>
      <c r="ET111" s="310">
        <v>192</v>
      </c>
      <c r="EU111" s="310">
        <v>213</v>
      </c>
      <c r="EV111" s="310">
        <v>200</v>
      </c>
      <c r="EW111" s="310">
        <v>156</v>
      </c>
    </row>
    <row r="112" spans="1:153" x14ac:dyDescent="0.25">
      <c r="A112" s="285" t="s">
        <v>2278</v>
      </c>
      <c r="B112" s="285" t="s">
        <v>260</v>
      </c>
      <c r="C112" s="285" t="s">
        <v>1383</v>
      </c>
      <c r="E112" s="307" t="str">
        <f t="shared" si="1"/>
        <v>جزر القمر Comoros</v>
      </c>
      <c r="F112" s="300">
        <v>6884841</v>
      </c>
      <c r="G112" s="300">
        <v>8979587</v>
      </c>
      <c r="H112" s="300">
        <v>7171330</v>
      </c>
      <c r="I112" s="300">
        <v>9839608</v>
      </c>
      <c r="J112" s="300">
        <v>3349980</v>
      </c>
      <c r="K112" s="300">
        <v>4589753</v>
      </c>
      <c r="L112" s="300">
        <v>5005694</v>
      </c>
      <c r="M112" s="300">
        <v>5295209</v>
      </c>
      <c r="N112" s="300">
        <v>11285471</v>
      </c>
      <c r="O112" s="300">
        <v>7103474</v>
      </c>
      <c r="P112" s="300">
        <v>1951838</v>
      </c>
      <c r="Q112" s="300">
        <v>2558104</v>
      </c>
      <c r="R112" s="300">
        <v>3875878</v>
      </c>
      <c r="S112" s="300">
        <v>43077593</v>
      </c>
      <c r="T112" s="310">
        <v>124</v>
      </c>
      <c r="U112" s="310">
        <v>119</v>
      </c>
      <c r="V112" s="310">
        <v>128</v>
      </c>
      <c r="W112" s="310">
        <v>123</v>
      </c>
      <c r="X112" s="310">
        <v>143</v>
      </c>
      <c r="Y112" s="310">
        <v>136</v>
      </c>
      <c r="Z112" s="310">
        <v>134</v>
      </c>
      <c r="AA112" s="310">
        <v>138</v>
      </c>
      <c r="AB112" s="310">
        <v>120</v>
      </c>
      <c r="AC112" s="310">
        <v>128</v>
      </c>
      <c r="AD112" s="310">
        <v>150</v>
      </c>
      <c r="AE112" s="310">
        <v>150</v>
      </c>
      <c r="AF112" s="310">
        <v>146</v>
      </c>
      <c r="AG112" s="310">
        <v>102</v>
      </c>
      <c r="AH112" s="310"/>
      <c r="AI112" s="307" t="s">
        <v>1998</v>
      </c>
      <c r="AJ112">
        <v>1573574</v>
      </c>
      <c r="AK112">
        <v>1863367</v>
      </c>
      <c r="AL112">
        <v>1040418</v>
      </c>
      <c r="AM112">
        <v>3759988</v>
      </c>
      <c r="AN112">
        <v>1189801</v>
      </c>
      <c r="AO112">
        <v>2744195</v>
      </c>
      <c r="AP112">
        <v>3012626</v>
      </c>
      <c r="AQ112">
        <v>3560355</v>
      </c>
      <c r="AR112">
        <v>8776692</v>
      </c>
      <c r="AS112">
        <v>6605690</v>
      </c>
      <c r="AT112">
        <v>1820621</v>
      </c>
      <c r="AU112">
        <v>2236055</v>
      </c>
      <c r="AV112">
        <v>1783701</v>
      </c>
      <c r="AW112">
        <v>42715829</v>
      </c>
      <c r="AX112" s="310">
        <v>140</v>
      </c>
      <c r="AY112" s="310">
        <v>143</v>
      </c>
      <c r="AZ112" s="310">
        <v>156</v>
      </c>
      <c r="BA112" s="310">
        <v>137</v>
      </c>
      <c r="BB112" s="310">
        <v>153</v>
      </c>
      <c r="BC112" s="310">
        <v>139</v>
      </c>
      <c r="BD112" s="310">
        <v>139</v>
      </c>
      <c r="BE112" s="310">
        <v>140</v>
      </c>
      <c r="BF112" s="310">
        <v>124</v>
      </c>
      <c r="BG112" s="310">
        <v>127</v>
      </c>
      <c r="BH112" s="310">
        <v>150</v>
      </c>
      <c r="BI112" s="310">
        <v>147</v>
      </c>
      <c r="BJ112" s="310">
        <v>153</v>
      </c>
      <c r="BK112" s="310">
        <v>99</v>
      </c>
      <c r="BL112" s="310"/>
      <c r="BM112" s="307" t="s">
        <v>1998</v>
      </c>
      <c r="BN112">
        <v>5311267</v>
      </c>
      <c r="BO112">
        <v>7116220</v>
      </c>
      <c r="BP112">
        <v>6130912</v>
      </c>
      <c r="BQ112">
        <v>6079620</v>
      </c>
      <c r="BR112">
        <v>2160179</v>
      </c>
      <c r="BS112">
        <v>1845558</v>
      </c>
      <c r="BT112">
        <v>1993068</v>
      </c>
      <c r="BU112">
        <v>1734854</v>
      </c>
      <c r="BV112">
        <v>2508779</v>
      </c>
      <c r="BW112">
        <v>497784</v>
      </c>
      <c r="BX112">
        <v>131217</v>
      </c>
      <c r="BY112">
        <v>322049</v>
      </c>
      <c r="BZ112">
        <v>2092177</v>
      </c>
      <c r="CA112">
        <v>361764</v>
      </c>
      <c r="CB112" s="310">
        <v>74</v>
      </c>
      <c r="CC112" s="310">
        <v>69</v>
      </c>
      <c r="CD112" s="310">
        <v>74</v>
      </c>
      <c r="CE112" s="310">
        <v>73</v>
      </c>
      <c r="CF112" s="310">
        <v>92</v>
      </c>
      <c r="CG112" s="310">
        <v>88</v>
      </c>
      <c r="CH112" s="310">
        <v>94</v>
      </c>
      <c r="CI112" s="310">
        <v>97</v>
      </c>
      <c r="CJ112" s="310">
        <v>90</v>
      </c>
      <c r="CK112" s="310">
        <v>105</v>
      </c>
      <c r="CL112" s="310">
        <v>129</v>
      </c>
      <c r="CM112" s="310">
        <v>126</v>
      </c>
      <c r="CN112" s="310">
        <v>97</v>
      </c>
      <c r="CO112" s="310">
        <v>124</v>
      </c>
      <c r="CQ112" s="307" t="s">
        <v>1998</v>
      </c>
      <c r="CR112" s="300">
        <v>498414</v>
      </c>
      <c r="CS112" s="300">
        <v>1105442</v>
      </c>
      <c r="CT112" s="300">
        <v>1867087</v>
      </c>
      <c r="CU112" s="300">
        <v>7913784</v>
      </c>
      <c r="CV112" s="300">
        <v>4021325</v>
      </c>
      <c r="CW112" s="300">
        <v>9209029</v>
      </c>
      <c r="CX112" s="300">
        <v>3617803</v>
      </c>
      <c r="CY112" s="300">
        <v>3812228</v>
      </c>
      <c r="CZ112" s="300">
        <v>17914</v>
      </c>
      <c r="DA112" s="300">
        <v>251556</v>
      </c>
      <c r="DB112" s="300"/>
      <c r="DC112" s="300">
        <v>1990504</v>
      </c>
      <c r="DD112" s="300">
        <v>1709418</v>
      </c>
      <c r="DE112" s="300">
        <v>116987</v>
      </c>
      <c r="DF112" s="310">
        <v>159</v>
      </c>
      <c r="DG112" s="310">
        <v>154</v>
      </c>
      <c r="DH112" s="310">
        <v>146</v>
      </c>
      <c r="DI112" s="310">
        <v>117</v>
      </c>
      <c r="DJ112" s="310">
        <v>131</v>
      </c>
      <c r="DK112" s="310">
        <v>120</v>
      </c>
      <c r="DL112" s="310">
        <v>130</v>
      </c>
      <c r="DM112" s="310">
        <v>133</v>
      </c>
      <c r="DN112" s="310">
        <v>207</v>
      </c>
      <c r="DO112" s="310">
        <v>171</v>
      </c>
      <c r="DP112" s="310" t="s">
        <v>11</v>
      </c>
      <c r="DQ112" s="310">
        <v>146</v>
      </c>
      <c r="DR112" s="310">
        <v>150</v>
      </c>
      <c r="DS112" s="310">
        <v>193</v>
      </c>
      <c r="DU112" s="307" t="s">
        <v>1998</v>
      </c>
      <c r="DV112" s="300">
        <v>7383255</v>
      </c>
      <c r="DW112" s="300">
        <v>10085029</v>
      </c>
      <c r="DX112" s="300">
        <v>9038417</v>
      </c>
      <c r="DY112" s="300">
        <v>17753392</v>
      </c>
      <c r="DZ112" s="300">
        <v>7371305</v>
      </c>
      <c r="EA112" s="300">
        <v>13798782</v>
      </c>
      <c r="EB112" s="300">
        <v>8623497</v>
      </c>
      <c r="EC112" s="300">
        <v>9107437</v>
      </c>
      <c r="ED112" s="300">
        <v>11303385</v>
      </c>
      <c r="EE112" s="300">
        <v>7355030</v>
      </c>
      <c r="EF112" s="300">
        <v>1951838</v>
      </c>
      <c r="EG112" s="300">
        <v>4548608</v>
      </c>
      <c r="EH112" s="300">
        <v>5585296</v>
      </c>
      <c r="EI112" s="300">
        <v>43194580</v>
      </c>
      <c r="EJ112" s="310">
        <v>145</v>
      </c>
      <c r="EK112" s="310">
        <v>147</v>
      </c>
      <c r="EL112" s="310">
        <v>150</v>
      </c>
      <c r="EM112" s="310">
        <v>136</v>
      </c>
      <c r="EN112" s="310">
        <v>150</v>
      </c>
      <c r="EO112" s="310">
        <v>134</v>
      </c>
      <c r="EP112" s="310">
        <v>146</v>
      </c>
      <c r="EQ112" s="310">
        <v>150</v>
      </c>
      <c r="ER112" s="310">
        <v>141</v>
      </c>
      <c r="ES112" s="310">
        <v>152</v>
      </c>
      <c r="ET112" s="310">
        <v>171</v>
      </c>
      <c r="EU112" s="310">
        <v>161</v>
      </c>
      <c r="EV112" s="310">
        <v>158</v>
      </c>
      <c r="EW112" s="310">
        <v>127</v>
      </c>
    </row>
    <row r="113" spans="1:153" x14ac:dyDescent="0.25">
      <c r="A113" s="285" t="s">
        <v>2279</v>
      </c>
      <c r="B113" s="285" t="s">
        <v>84</v>
      </c>
      <c r="C113" s="285" t="s">
        <v>1396</v>
      </c>
      <c r="E113" s="307" t="str">
        <f t="shared" si="1"/>
        <v>مدغشقر Madagascar</v>
      </c>
      <c r="F113" s="300">
        <v>46340217</v>
      </c>
      <c r="G113" s="300">
        <v>13780356</v>
      </c>
      <c r="H113" s="300">
        <v>9111979</v>
      </c>
      <c r="I113" s="300">
        <v>47320740</v>
      </c>
      <c r="J113" s="300">
        <v>56269464</v>
      </c>
      <c r="K113" s="300">
        <v>428559513</v>
      </c>
      <c r="L113" s="300">
        <v>565959587</v>
      </c>
      <c r="M113" s="300">
        <v>257866981</v>
      </c>
      <c r="N113" s="300">
        <v>60082392</v>
      </c>
      <c r="O113" s="300">
        <v>115462949</v>
      </c>
      <c r="P113" s="300">
        <v>56101486</v>
      </c>
      <c r="Q113" s="300">
        <v>99678371</v>
      </c>
      <c r="R113" s="300">
        <v>65180750</v>
      </c>
      <c r="S113" s="300">
        <v>28482174</v>
      </c>
      <c r="T113" s="310">
        <v>87</v>
      </c>
      <c r="U113" s="310">
        <v>109</v>
      </c>
      <c r="V113" s="310">
        <v>122</v>
      </c>
      <c r="W113" s="310">
        <v>98</v>
      </c>
      <c r="X113" s="310">
        <v>88</v>
      </c>
      <c r="Y113" s="310">
        <v>56</v>
      </c>
      <c r="Z113" s="310">
        <v>54</v>
      </c>
      <c r="AA113" s="310">
        <v>64</v>
      </c>
      <c r="AB113" s="310">
        <v>85</v>
      </c>
      <c r="AC113" s="310">
        <v>71</v>
      </c>
      <c r="AD113" s="310">
        <v>97</v>
      </c>
      <c r="AE113" s="310">
        <v>92</v>
      </c>
      <c r="AF113" s="310">
        <v>97</v>
      </c>
      <c r="AG113" s="310">
        <v>114</v>
      </c>
      <c r="AH113" s="310"/>
      <c r="AI113" s="307" t="s">
        <v>2044</v>
      </c>
      <c r="AJ113">
        <v>45812513</v>
      </c>
      <c r="AK113">
        <v>13775356</v>
      </c>
      <c r="AL113">
        <v>8870104</v>
      </c>
      <c r="AM113">
        <v>45868480</v>
      </c>
      <c r="AN113">
        <v>55570381</v>
      </c>
      <c r="AO113">
        <v>428346803</v>
      </c>
      <c r="AP113">
        <v>562727004</v>
      </c>
      <c r="AQ113">
        <v>257414829</v>
      </c>
      <c r="AR113">
        <v>59935315</v>
      </c>
      <c r="AS113">
        <v>115053507</v>
      </c>
      <c r="AT113">
        <v>56006077</v>
      </c>
      <c r="AU113">
        <v>99283456</v>
      </c>
      <c r="AV113">
        <v>65136366</v>
      </c>
      <c r="AW113">
        <v>27733074</v>
      </c>
      <c r="AX113" s="310">
        <v>82</v>
      </c>
      <c r="AY113" s="310">
        <v>101</v>
      </c>
      <c r="AZ113" s="310">
        <v>118</v>
      </c>
      <c r="BA113" s="310">
        <v>93</v>
      </c>
      <c r="BB113" s="310">
        <v>87</v>
      </c>
      <c r="BC113" s="310">
        <v>55</v>
      </c>
      <c r="BD113" s="310">
        <v>54</v>
      </c>
      <c r="BE113" s="310">
        <v>63</v>
      </c>
      <c r="BF113" s="310">
        <v>85</v>
      </c>
      <c r="BG113" s="310">
        <v>69</v>
      </c>
      <c r="BH113" s="310">
        <v>96</v>
      </c>
      <c r="BI113" s="310">
        <v>91</v>
      </c>
      <c r="BJ113" s="310">
        <v>91</v>
      </c>
      <c r="BK113" s="310">
        <v>111</v>
      </c>
      <c r="BL113" s="310"/>
      <c r="BM113" s="307" t="s">
        <v>2044</v>
      </c>
      <c r="BN113">
        <v>527704</v>
      </c>
      <c r="BO113">
        <v>5000</v>
      </c>
      <c r="BP113">
        <v>241875</v>
      </c>
      <c r="BQ113">
        <v>1452260</v>
      </c>
      <c r="BR113">
        <v>699083</v>
      </c>
      <c r="BS113">
        <v>212710</v>
      </c>
      <c r="BT113">
        <v>3232583</v>
      </c>
      <c r="BU113">
        <v>452152</v>
      </c>
      <c r="BV113">
        <v>147077</v>
      </c>
      <c r="BW113">
        <v>409442</v>
      </c>
      <c r="BX113">
        <v>95409</v>
      </c>
      <c r="BY113">
        <v>394915</v>
      </c>
      <c r="BZ113">
        <v>44384</v>
      </c>
      <c r="CA113">
        <v>749100</v>
      </c>
      <c r="CB113" s="310">
        <v>109</v>
      </c>
      <c r="CC113" s="310">
        <v>155</v>
      </c>
      <c r="CD113" s="310">
        <v>119</v>
      </c>
      <c r="CE113" s="310">
        <v>100</v>
      </c>
      <c r="CF113" s="310">
        <v>109</v>
      </c>
      <c r="CG113" s="310">
        <v>122</v>
      </c>
      <c r="CH113" s="310">
        <v>85</v>
      </c>
      <c r="CI113" s="310">
        <v>120</v>
      </c>
      <c r="CJ113" s="310">
        <v>130</v>
      </c>
      <c r="CK113" s="310">
        <v>108</v>
      </c>
      <c r="CL113" s="310">
        <v>132</v>
      </c>
      <c r="CM113" s="310">
        <v>123</v>
      </c>
      <c r="CN113" s="310">
        <v>139</v>
      </c>
      <c r="CO113" s="310">
        <v>110</v>
      </c>
      <c r="CQ113" s="307" t="s">
        <v>2044</v>
      </c>
      <c r="CR113" s="300">
        <v>6813900</v>
      </c>
      <c r="CS113" s="300">
        <v>19483151</v>
      </c>
      <c r="CT113" s="300">
        <v>14002530</v>
      </c>
      <c r="CU113" s="300">
        <v>14256612</v>
      </c>
      <c r="CV113" s="300">
        <v>22095796</v>
      </c>
      <c r="CW113" s="300">
        <v>19606088</v>
      </c>
      <c r="CX113" s="300">
        <v>22866321</v>
      </c>
      <c r="CY113" s="300">
        <v>37718299</v>
      </c>
      <c r="CZ113" s="300">
        <v>14360275</v>
      </c>
      <c r="DA113" s="300">
        <v>18376593</v>
      </c>
      <c r="DB113" s="300">
        <v>20588478</v>
      </c>
      <c r="DC113" s="300">
        <v>24702583</v>
      </c>
      <c r="DD113" s="300">
        <v>23267027</v>
      </c>
      <c r="DE113" s="300">
        <v>31635317</v>
      </c>
      <c r="DF113" s="310">
        <v>114</v>
      </c>
      <c r="DG113" s="310">
        <v>104</v>
      </c>
      <c r="DH113" s="310">
        <v>115</v>
      </c>
      <c r="DI113" s="310">
        <v>109</v>
      </c>
      <c r="DJ113" s="310">
        <v>103</v>
      </c>
      <c r="DK113" s="310">
        <v>101</v>
      </c>
      <c r="DL113" s="310">
        <v>101</v>
      </c>
      <c r="DM113" s="310">
        <v>97</v>
      </c>
      <c r="DN113" s="310">
        <v>110</v>
      </c>
      <c r="DO113" s="310">
        <v>112</v>
      </c>
      <c r="DP113" s="310">
        <v>113</v>
      </c>
      <c r="DQ113" s="310">
        <v>112</v>
      </c>
      <c r="DR113" s="310">
        <v>114</v>
      </c>
      <c r="DS113" s="310">
        <v>110</v>
      </c>
      <c r="DU113" s="307" t="s">
        <v>2044</v>
      </c>
      <c r="DV113" s="300">
        <v>53154117</v>
      </c>
      <c r="DW113" s="300">
        <v>33263507</v>
      </c>
      <c r="DX113" s="300">
        <v>23114509</v>
      </c>
      <c r="DY113" s="300">
        <v>61577352</v>
      </c>
      <c r="DZ113" s="300">
        <v>78365260</v>
      </c>
      <c r="EA113" s="300">
        <v>448165601</v>
      </c>
      <c r="EB113" s="300">
        <v>588825908</v>
      </c>
      <c r="EC113" s="300">
        <v>295585280</v>
      </c>
      <c r="ED113" s="300">
        <v>74442667</v>
      </c>
      <c r="EE113" s="300">
        <v>133839542</v>
      </c>
      <c r="EF113" s="300">
        <v>76689964</v>
      </c>
      <c r="EG113" s="300">
        <v>124380954</v>
      </c>
      <c r="EH113" s="300">
        <v>88447777</v>
      </c>
      <c r="EI113" s="300">
        <v>60117491</v>
      </c>
      <c r="EJ113" s="310">
        <v>111</v>
      </c>
      <c r="EK113" s="310">
        <v>117</v>
      </c>
      <c r="EL113" s="310">
        <v>130</v>
      </c>
      <c r="EM113" s="310">
        <v>113</v>
      </c>
      <c r="EN113" s="310">
        <v>107</v>
      </c>
      <c r="EO113" s="310">
        <v>81</v>
      </c>
      <c r="EP113" s="310">
        <v>73</v>
      </c>
      <c r="EQ113" s="310">
        <v>89</v>
      </c>
      <c r="ER113" s="310">
        <v>108</v>
      </c>
      <c r="ES113" s="310">
        <v>101</v>
      </c>
      <c r="ET113" s="310">
        <v>119</v>
      </c>
      <c r="EU113" s="310">
        <v>114</v>
      </c>
      <c r="EV113" s="310">
        <v>116</v>
      </c>
      <c r="EW113" s="310">
        <v>124</v>
      </c>
    </row>
    <row r="114" spans="1:153" x14ac:dyDescent="0.25">
      <c r="A114" s="285" t="s">
        <v>2280</v>
      </c>
      <c r="B114" s="285" t="s">
        <v>185</v>
      </c>
      <c r="C114" s="285" t="s">
        <v>1376</v>
      </c>
      <c r="E114" s="307" t="str">
        <f t="shared" si="1"/>
        <v>موريشيوس Mauritius</v>
      </c>
      <c r="F114" s="300">
        <v>7112732</v>
      </c>
      <c r="G114" s="300">
        <v>7658847</v>
      </c>
      <c r="H114" s="300">
        <v>8373357</v>
      </c>
      <c r="I114" s="300">
        <v>13238082</v>
      </c>
      <c r="J114" s="300">
        <v>56182140</v>
      </c>
      <c r="K114" s="300">
        <v>39483280</v>
      </c>
      <c r="L114" s="300">
        <v>154475115</v>
      </c>
      <c r="M114" s="300">
        <v>30220425</v>
      </c>
      <c r="N114" s="300">
        <v>22389018</v>
      </c>
      <c r="O114" s="300">
        <v>23419880</v>
      </c>
      <c r="P114" s="300">
        <v>26852840</v>
      </c>
      <c r="Q114" s="300">
        <v>54727550</v>
      </c>
      <c r="R114" s="300">
        <v>60241408</v>
      </c>
      <c r="S114" s="300">
        <v>761248586</v>
      </c>
      <c r="T114" s="310">
        <v>122</v>
      </c>
      <c r="U114" s="310">
        <v>121</v>
      </c>
      <c r="V114" s="310">
        <v>125</v>
      </c>
      <c r="W114" s="310">
        <v>117</v>
      </c>
      <c r="X114" s="310">
        <v>89</v>
      </c>
      <c r="Y114" s="310">
        <v>95</v>
      </c>
      <c r="Z114" s="310">
        <v>71</v>
      </c>
      <c r="AA114" s="310">
        <v>105</v>
      </c>
      <c r="AB114" s="310">
        <v>103</v>
      </c>
      <c r="AC114" s="310">
        <v>105</v>
      </c>
      <c r="AD114" s="310">
        <v>113</v>
      </c>
      <c r="AE114" s="310">
        <v>104</v>
      </c>
      <c r="AF114" s="310">
        <v>100</v>
      </c>
      <c r="AG114" s="310">
        <v>57</v>
      </c>
      <c r="AH114" s="310"/>
      <c r="AI114" s="307" t="s">
        <v>2049</v>
      </c>
      <c r="AJ114">
        <v>6828954</v>
      </c>
      <c r="AK114">
        <v>7627232</v>
      </c>
      <c r="AL114">
        <v>8289057</v>
      </c>
      <c r="AM114">
        <v>13235082</v>
      </c>
      <c r="AN114">
        <v>56090444</v>
      </c>
      <c r="AO114">
        <v>39322751</v>
      </c>
      <c r="AP114">
        <v>143184186</v>
      </c>
      <c r="AQ114">
        <v>27097640</v>
      </c>
      <c r="AR114">
        <v>21899806</v>
      </c>
      <c r="AS114">
        <v>15847458</v>
      </c>
      <c r="AT114">
        <v>25900086</v>
      </c>
      <c r="AU114">
        <v>54276146</v>
      </c>
      <c r="AV114">
        <v>59834801</v>
      </c>
      <c r="AW114">
        <v>760624307</v>
      </c>
      <c r="AX114" s="310">
        <v>114</v>
      </c>
      <c r="AY114" s="310">
        <v>115</v>
      </c>
      <c r="AZ114" s="310">
        <v>122</v>
      </c>
      <c r="BA114" s="310">
        <v>110</v>
      </c>
      <c r="BB114" s="310">
        <v>85</v>
      </c>
      <c r="BC114" s="310">
        <v>91</v>
      </c>
      <c r="BD114" s="310">
        <v>73</v>
      </c>
      <c r="BE114" s="310">
        <v>101</v>
      </c>
      <c r="BF114" s="310">
        <v>98</v>
      </c>
      <c r="BG114" s="310">
        <v>107</v>
      </c>
      <c r="BH114" s="310">
        <v>113</v>
      </c>
      <c r="BI114" s="310">
        <v>101</v>
      </c>
      <c r="BJ114" s="310">
        <v>93</v>
      </c>
      <c r="BK114" s="310">
        <v>57</v>
      </c>
      <c r="BL114" s="310"/>
      <c r="BM114" s="307" t="s">
        <v>2049</v>
      </c>
      <c r="BN114">
        <v>283778</v>
      </c>
      <c r="BO114">
        <v>31615</v>
      </c>
      <c r="BP114">
        <v>84300</v>
      </c>
      <c r="BQ114">
        <v>3000</v>
      </c>
      <c r="BR114">
        <v>91696</v>
      </c>
      <c r="BS114">
        <v>160529</v>
      </c>
      <c r="BT114">
        <v>11290929</v>
      </c>
      <c r="BU114">
        <v>3122785</v>
      </c>
      <c r="BV114">
        <v>489212</v>
      </c>
      <c r="BW114">
        <v>7572422</v>
      </c>
      <c r="BX114">
        <v>952754</v>
      </c>
      <c r="BY114">
        <v>451404</v>
      </c>
      <c r="BZ114">
        <v>406607</v>
      </c>
      <c r="CA114">
        <v>624279</v>
      </c>
      <c r="CB114" s="310">
        <v>125</v>
      </c>
      <c r="CC114" s="310">
        <v>146</v>
      </c>
      <c r="CD114" s="310">
        <v>131</v>
      </c>
      <c r="CE114" s="310">
        <v>153</v>
      </c>
      <c r="CF114" s="310">
        <v>131</v>
      </c>
      <c r="CG114" s="310">
        <v>127</v>
      </c>
      <c r="CH114" s="310">
        <v>63</v>
      </c>
      <c r="CI114" s="310">
        <v>82</v>
      </c>
      <c r="CJ114" s="310">
        <v>119</v>
      </c>
      <c r="CK114" s="310">
        <v>66</v>
      </c>
      <c r="CL114" s="310">
        <v>99</v>
      </c>
      <c r="CM114" s="310">
        <v>120</v>
      </c>
      <c r="CN114" s="310">
        <v>118</v>
      </c>
      <c r="CO114" s="310">
        <v>115</v>
      </c>
      <c r="CQ114" s="307" t="s">
        <v>2049</v>
      </c>
      <c r="CR114" s="300">
        <v>11354584</v>
      </c>
      <c r="CS114" s="300">
        <v>13404567</v>
      </c>
      <c r="CT114" s="300">
        <v>19897439</v>
      </c>
      <c r="CU114" s="300">
        <v>11694767</v>
      </c>
      <c r="CV114" s="300">
        <v>12867515</v>
      </c>
      <c r="CW114" s="300">
        <v>17692124</v>
      </c>
      <c r="CX114" s="300">
        <v>16731181</v>
      </c>
      <c r="CY114" s="300">
        <v>22635884</v>
      </c>
      <c r="CZ114" s="300">
        <v>12414104</v>
      </c>
      <c r="DA114" s="300">
        <v>18099099</v>
      </c>
      <c r="DB114" s="300">
        <v>67681184</v>
      </c>
      <c r="DC114" s="300">
        <v>25747944</v>
      </c>
      <c r="DD114" s="300">
        <v>17959552</v>
      </c>
      <c r="DE114" s="300">
        <v>29932941</v>
      </c>
      <c r="DF114" s="310">
        <v>105</v>
      </c>
      <c r="DG114" s="310">
        <v>110</v>
      </c>
      <c r="DH114" s="310">
        <v>109</v>
      </c>
      <c r="DI114" s="310">
        <v>114</v>
      </c>
      <c r="DJ114" s="310">
        <v>109</v>
      </c>
      <c r="DK114" s="310">
        <v>104</v>
      </c>
      <c r="DL114" s="310">
        <v>106</v>
      </c>
      <c r="DM114" s="310">
        <v>107</v>
      </c>
      <c r="DN114" s="310">
        <v>111</v>
      </c>
      <c r="DO114" s="310">
        <v>113</v>
      </c>
      <c r="DP114" s="310">
        <v>99</v>
      </c>
      <c r="DQ114" s="310">
        <v>109</v>
      </c>
      <c r="DR114" s="310">
        <v>119</v>
      </c>
      <c r="DS114" s="310">
        <v>112</v>
      </c>
      <c r="DU114" s="307" t="s">
        <v>2049</v>
      </c>
      <c r="DV114" s="300">
        <v>18467316</v>
      </c>
      <c r="DW114" s="300">
        <v>21063414</v>
      </c>
      <c r="DX114" s="300">
        <v>28270796</v>
      </c>
      <c r="DY114" s="300">
        <v>24932849</v>
      </c>
      <c r="DZ114" s="300">
        <v>69049655</v>
      </c>
      <c r="EA114" s="300">
        <v>57175404</v>
      </c>
      <c r="EB114" s="300">
        <v>171206296</v>
      </c>
      <c r="EC114" s="300">
        <v>52856309</v>
      </c>
      <c r="ED114" s="300">
        <v>34803122</v>
      </c>
      <c r="EE114" s="300">
        <v>41518979</v>
      </c>
      <c r="EF114" s="300">
        <v>94534024</v>
      </c>
      <c r="EG114" s="300">
        <v>80475494</v>
      </c>
      <c r="EH114" s="300">
        <v>78200960</v>
      </c>
      <c r="EI114" s="300">
        <v>791181527</v>
      </c>
      <c r="EJ114" s="310">
        <v>127</v>
      </c>
      <c r="EK114" s="310">
        <v>127</v>
      </c>
      <c r="EL114" s="310">
        <v>124</v>
      </c>
      <c r="EM114" s="310">
        <v>126</v>
      </c>
      <c r="EN114" s="310">
        <v>111</v>
      </c>
      <c r="EO114" s="310">
        <v>111</v>
      </c>
      <c r="EP114" s="310">
        <v>95</v>
      </c>
      <c r="EQ114" s="310">
        <v>117</v>
      </c>
      <c r="ER114" s="310">
        <v>119</v>
      </c>
      <c r="ES114" s="310">
        <v>121</v>
      </c>
      <c r="ET114" s="310">
        <v>117</v>
      </c>
      <c r="EU114" s="310">
        <v>120</v>
      </c>
      <c r="EV114" s="310">
        <v>118</v>
      </c>
      <c r="EW114" s="310">
        <v>80</v>
      </c>
    </row>
    <row r="115" spans="1:153" x14ac:dyDescent="0.25">
      <c r="A115" s="285" t="s">
        <v>2281</v>
      </c>
      <c r="B115" s="285" t="s">
        <v>262</v>
      </c>
      <c r="C115" s="285" t="s">
        <v>1405</v>
      </c>
      <c r="E115" s="307" t="str">
        <f t="shared" si="1"/>
        <v>جزيرة ريونيون Reunion</v>
      </c>
      <c r="F115" s="300">
        <v>113618372</v>
      </c>
      <c r="G115" s="300">
        <v>1901200</v>
      </c>
      <c r="H115" s="300">
        <v>991529</v>
      </c>
      <c r="I115" s="300">
        <v>854246</v>
      </c>
      <c r="J115" s="300">
        <v>1934274</v>
      </c>
      <c r="K115" s="300">
        <v>1974236</v>
      </c>
      <c r="L115" s="300">
        <v>860780</v>
      </c>
      <c r="M115" s="300">
        <v>5237328</v>
      </c>
      <c r="N115" s="300">
        <v>7372155</v>
      </c>
      <c r="O115" s="300">
        <v>2417944</v>
      </c>
      <c r="P115" s="300">
        <v>6952276</v>
      </c>
      <c r="Q115" s="300">
        <v>4315641</v>
      </c>
      <c r="R115" s="300">
        <v>28872558</v>
      </c>
      <c r="S115" s="300">
        <v>19038952</v>
      </c>
      <c r="T115" s="310">
        <v>72</v>
      </c>
      <c r="U115" s="310">
        <v>144</v>
      </c>
      <c r="V115" s="310">
        <v>157</v>
      </c>
      <c r="W115" s="310">
        <v>159</v>
      </c>
      <c r="X115" s="310">
        <v>150</v>
      </c>
      <c r="Y115" s="310">
        <v>148</v>
      </c>
      <c r="Z115" s="310">
        <v>158</v>
      </c>
      <c r="AA115" s="310">
        <v>139</v>
      </c>
      <c r="AB115" s="310">
        <v>128</v>
      </c>
      <c r="AC115" s="310">
        <v>143</v>
      </c>
      <c r="AD115" s="310">
        <v>138</v>
      </c>
      <c r="AE115" s="310">
        <v>142</v>
      </c>
      <c r="AF115" s="310">
        <v>111</v>
      </c>
      <c r="AG115" s="310">
        <v>121</v>
      </c>
      <c r="AH115" s="310"/>
      <c r="AI115" s="307" t="s">
        <v>2005</v>
      </c>
      <c r="AJ115">
        <v>113618372</v>
      </c>
      <c r="AK115">
        <v>1901200</v>
      </c>
      <c r="AL115">
        <v>966529</v>
      </c>
      <c r="AM115">
        <v>854246</v>
      </c>
      <c r="AN115">
        <v>1891333</v>
      </c>
      <c r="AO115">
        <v>1974236</v>
      </c>
      <c r="AP115">
        <v>826280</v>
      </c>
      <c r="AQ115">
        <v>5237328</v>
      </c>
      <c r="AR115">
        <v>7372155</v>
      </c>
      <c r="AS115">
        <v>2417944</v>
      </c>
      <c r="AT115">
        <v>6952276</v>
      </c>
      <c r="AU115">
        <v>4242748</v>
      </c>
      <c r="AV115">
        <v>28872558</v>
      </c>
      <c r="AW115">
        <v>19038952</v>
      </c>
      <c r="AX115" s="310">
        <v>70</v>
      </c>
      <c r="AY115" s="310">
        <v>141</v>
      </c>
      <c r="AZ115" s="310">
        <v>158</v>
      </c>
      <c r="BA115" s="310">
        <v>158</v>
      </c>
      <c r="BB115" s="310">
        <v>147</v>
      </c>
      <c r="BC115" s="310">
        <v>143</v>
      </c>
      <c r="BD115" s="310">
        <v>153</v>
      </c>
      <c r="BE115" s="310">
        <v>135</v>
      </c>
      <c r="BF115" s="310">
        <v>126</v>
      </c>
      <c r="BG115" s="310">
        <v>140</v>
      </c>
      <c r="BH115" s="310">
        <v>136</v>
      </c>
      <c r="BI115" s="310">
        <v>139</v>
      </c>
      <c r="BJ115" s="310">
        <v>107</v>
      </c>
      <c r="BK115" s="310">
        <v>115</v>
      </c>
      <c r="BL115" s="310"/>
      <c r="BM115" s="307" t="s">
        <v>2005</v>
      </c>
      <c r="BP115">
        <v>25000</v>
      </c>
      <c r="BR115">
        <v>42941</v>
      </c>
      <c r="BT115">
        <v>34500</v>
      </c>
      <c r="BY115">
        <v>72893</v>
      </c>
      <c r="CB115" s="310" t="s">
        <v>11</v>
      </c>
      <c r="CC115" s="310" t="s">
        <v>11</v>
      </c>
      <c r="CD115" s="310">
        <v>141</v>
      </c>
      <c r="CE115" s="310" t="s">
        <v>11</v>
      </c>
      <c r="CF115" s="310">
        <v>137</v>
      </c>
      <c r="CG115" s="310" t="s">
        <v>11</v>
      </c>
      <c r="CH115" s="310">
        <v>148</v>
      </c>
      <c r="CI115" s="310" t="s">
        <v>11</v>
      </c>
      <c r="CJ115" s="310" t="s">
        <v>11</v>
      </c>
      <c r="CK115" s="310" t="s">
        <v>11</v>
      </c>
      <c r="CL115" s="310" t="s">
        <v>11</v>
      </c>
      <c r="CM115" s="310">
        <v>136</v>
      </c>
      <c r="CN115" s="310" t="s">
        <v>11</v>
      </c>
      <c r="CO115" s="310" t="s">
        <v>11</v>
      </c>
      <c r="CQ115" s="307" t="s">
        <v>2005</v>
      </c>
      <c r="CR115" s="300">
        <v>6605</v>
      </c>
      <c r="CS115" s="300"/>
      <c r="CT115" s="300">
        <v>2793</v>
      </c>
      <c r="CU115" s="300">
        <v>60111</v>
      </c>
      <c r="CV115" s="300">
        <v>35218</v>
      </c>
      <c r="CW115" s="300">
        <v>18479</v>
      </c>
      <c r="CX115" s="300"/>
      <c r="CY115" s="300">
        <v>137591</v>
      </c>
      <c r="CZ115" s="300">
        <v>340824</v>
      </c>
      <c r="DA115" s="300">
        <v>2912</v>
      </c>
      <c r="DB115" s="300">
        <v>18720</v>
      </c>
      <c r="DC115" s="300"/>
      <c r="DD115" s="300">
        <v>838</v>
      </c>
      <c r="DE115" s="300">
        <v>475692</v>
      </c>
      <c r="DF115" s="310">
        <v>209</v>
      </c>
      <c r="DG115" s="310" t="s">
        <v>11</v>
      </c>
      <c r="DH115" s="310">
        <v>220</v>
      </c>
      <c r="DI115" s="310">
        <v>200</v>
      </c>
      <c r="DJ115" s="310">
        <v>201</v>
      </c>
      <c r="DK115" s="310">
        <v>203</v>
      </c>
      <c r="DL115" s="310" t="s">
        <v>11</v>
      </c>
      <c r="DM115" s="310">
        <v>187</v>
      </c>
      <c r="DN115" s="310">
        <v>170</v>
      </c>
      <c r="DO115" s="310">
        <v>216</v>
      </c>
      <c r="DP115" s="310">
        <v>195</v>
      </c>
      <c r="DQ115" s="310" t="s">
        <v>11</v>
      </c>
      <c r="DR115" s="310">
        <v>238</v>
      </c>
      <c r="DS115" s="310">
        <v>175</v>
      </c>
      <c r="DU115" s="307" t="s">
        <v>2005</v>
      </c>
      <c r="DV115" s="300">
        <v>113624977</v>
      </c>
      <c r="DW115" s="300">
        <v>1901200</v>
      </c>
      <c r="DX115" s="300">
        <v>994322</v>
      </c>
      <c r="DY115" s="300">
        <v>914357</v>
      </c>
      <c r="DZ115" s="300">
        <v>1969492</v>
      </c>
      <c r="EA115" s="300">
        <v>1992715</v>
      </c>
      <c r="EB115" s="300">
        <v>860780</v>
      </c>
      <c r="EC115" s="300">
        <v>5374919</v>
      </c>
      <c r="ED115" s="300">
        <v>7712979</v>
      </c>
      <c r="EE115" s="300">
        <v>2420856</v>
      </c>
      <c r="EF115" s="300">
        <v>6970996</v>
      </c>
      <c r="EG115" s="300">
        <v>4315641</v>
      </c>
      <c r="EH115" s="300">
        <v>28873396</v>
      </c>
      <c r="EI115" s="300">
        <v>19514644</v>
      </c>
      <c r="EJ115" s="310">
        <v>98</v>
      </c>
      <c r="EK115" s="310">
        <v>170</v>
      </c>
      <c r="EL115" s="310">
        <v>179</v>
      </c>
      <c r="EM115" s="310">
        <v>183</v>
      </c>
      <c r="EN115" s="310">
        <v>173</v>
      </c>
      <c r="EO115" s="310">
        <v>172</v>
      </c>
      <c r="EP115" s="310">
        <v>176</v>
      </c>
      <c r="EQ115" s="310">
        <v>159</v>
      </c>
      <c r="ER115" s="310">
        <v>150</v>
      </c>
      <c r="ES115" s="310">
        <v>170</v>
      </c>
      <c r="ET115" s="310">
        <v>157</v>
      </c>
      <c r="EU115" s="310">
        <v>163</v>
      </c>
      <c r="EV115" s="310">
        <v>134</v>
      </c>
      <c r="EW115" s="310">
        <v>143</v>
      </c>
    </row>
    <row r="116" spans="1:153" x14ac:dyDescent="0.25">
      <c r="A116" s="285" t="s">
        <v>2282</v>
      </c>
      <c r="B116" s="285" t="s">
        <v>241</v>
      </c>
      <c r="C116" s="285" t="s">
        <v>1434</v>
      </c>
      <c r="E116" s="307" t="str">
        <f t="shared" si="1"/>
        <v>سيشل Seychelles</v>
      </c>
      <c r="F116" s="300">
        <v>637545</v>
      </c>
      <c r="G116" s="300">
        <v>197349682</v>
      </c>
      <c r="H116" s="300">
        <v>42527226</v>
      </c>
      <c r="I116" s="300">
        <v>891000</v>
      </c>
      <c r="J116" s="300">
        <v>975812</v>
      </c>
      <c r="K116" s="300">
        <v>63176395</v>
      </c>
      <c r="L116" s="300">
        <v>123041508</v>
      </c>
      <c r="M116" s="300">
        <v>68841852</v>
      </c>
      <c r="N116" s="300">
        <v>3086704</v>
      </c>
      <c r="O116" s="300">
        <v>3223092</v>
      </c>
      <c r="P116" s="300">
        <v>386604</v>
      </c>
      <c r="Q116" s="300">
        <v>1822108</v>
      </c>
      <c r="R116" s="300">
        <v>18086871</v>
      </c>
      <c r="S116" s="300">
        <v>6365487</v>
      </c>
      <c r="T116" s="310">
        <v>160</v>
      </c>
      <c r="U116" s="310">
        <v>64</v>
      </c>
      <c r="V116" s="310">
        <v>91</v>
      </c>
      <c r="W116" s="310">
        <v>158</v>
      </c>
      <c r="X116" s="310">
        <v>158</v>
      </c>
      <c r="Y116" s="310">
        <v>85</v>
      </c>
      <c r="Z116" s="310">
        <v>79</v>
      </c>
      <c r="AA116" s="310">
        <v>87</v>
      </c>
      <c r="AB116" s="310">
        <v>139</v>
      </c>
      <c r="AC116" s="310">
        <v>139</v>
      </c>
      <c r="AD116" s="310">
        <v>167</v>
      </c>
      <c r="AE116" s="310">
        <v>153</v>
      </c>
      <c r="AF116" s="310">
        <v>121</v>
      </c>
      <c r="AG116" s="310">
        <v>142</v>
      </c>
      <c r="AH116" s="310"/>
      <c r="AI116" s="307" t="s">
        <v>2017</v>
      </c>
      <c r="AJ116">
        <v>363745</v>
      </c>
      <c r="AK116">
        <v>197254082</v>
      </c>
      <c r="AL116">
        <v>42457806</v>
      </c>
      <c r="AM116">
        <v>628372</v>
      </c>
      <c r="AN116">
        <v>111437</v>
      </c>
      <c r="AO116">
        <v>63176395</v>
      </c>
      <c r="AP116">
        <v>123013108</v>
      </c>
      <c r="AQ116">
        <v>68841852</v>
      </c>
      <c r="AR116">
        <v>3084736</v>
      </c>
      <c r="AS116">
        <v>3223092</v>
      </c>
      <c r="AT116">
        <v>382014</v>
      </c>
      <c r="AU116">
        <v>1817893</v>
      </c>
      <c r="AV116">
        <v>17993336</v>
      </c>
      <c r="AW116">
        <v>6362174</v>
      </c>
      <c r="AX116" s="310">
        <v>164</v>
      </c>
      <c r="AY116" s="310">
        <v>64</v>
      </c>
      <c r="AZ116" s="310">
        <v>87</v>
      </c>
      <c r="BA116" s="310">
        <v>160</v>
      </c>
      <c r="BB116" s="310">
        <v>169</v>
      </c>
      <c r="BC116" s="310">
        <v>83</v>
      </c>
      <c r="BD116" s="310">
        <v>77</v>
      </c>
      <c r="BE116" s="310">
        <v>85</v>
      </c>
      <c r="BF116" s="310">
        <v>137</v>
      </c>
      <c r="BG116" s="310">
        <v>138</v>
      </c>
      <c r="BH116" s="310">
        <v>165</v>
      </c>
      <c r="BI116" s="310">
        <v>152</v>
      </c>
      <c r="BJ116" s="310">
        <v>117</v>
      </c>
      <c r="BK116" s="310">
        <v>137</v>
      </c>
      <c r="BL116" s="310"/>
      <c r="BM116" s="307" t="s">
        <v>2017</v>
      </c>
      <c r="BN116">
        <v>273800</v>
      </c>
      <c r="BO116">
        <v>95600</v>
      </c>
      <c r="BP116">
        <v>69420</v>
      </c>
      <c r="BQ116">
        <v>262628</v>
      </c>
      <c r="BR116">
        <v>864375</v>
      </c>
      <c r="BT116">
        <v>28400</v>
      </c>
      <c r="BV116">
        <v>1968</v>
      </c>
      <c r="BX116">
        <v>4590</v>
      </c>
      <c r="BY116">
        <v>4215</v>
      </c>
      <c r="BZ116">
        <v>93535</v>
      </c>
      <c r="CA116">
        <v>3313</v>
      </c>
      <c r="CB116" s="310">
        <v>126</v>
      </c>
      <c r="CC116" s="310">
        <v>138</v>
      </c>
      <c r="CD116" s="310">
        <v>134</v>
      </c>
      <c r="CE116" s="310">
        <v>118</v>
      </c>
      <c r="CF116" s="310">
        <v>106</v>
      </c>
      <c r="CG116" s="310" t="s">
        <v>11</v>
      </c>
      <c r="CH116" s="310">
        <v>150</v>
      </c>
      <c r="CI116" s="310" t="s">
        <v>11</v>
      </c>
      <c r="CJ116" s="310">
        <v>156</v>
      </c>
      <c r="CK116" s="310" t="s">
        <v>11</v>
      </c>
      <c r="CL116" s="310">
        <v>148</v>
      </c>
      <c r="CM116" s="310">
        <v>152</v>
      </c>
      <c r="CN116" s="310">
        <v>135</v>
      </c>
      <c r="CO116" s="310">
        <v>159</v>
      </c>
      <c r="CQ116" s="307" t="s">
        <v>2017</v>
      </c>
      <c r="CR116" s="300">
        <v>176045</v>
      </c>
      <c r="CS116" s="300">
        <v>365183</v>
      </c>
      <c r="CT116" s="300">
        <v>1236298</v>
      </c>
      <c r="CU116" s="300">
        <v>292514</v>
      </c>
      <c r="CV116" s="300">
        <v>365734</v>
      </c>
      <c r="CW116" s="300">
        <v>2044995</v>
      </c>
      <c r="CX116" s="300">
        <v>74406</v>
      </c>
      <c r="CY116" s="300">
        <v>21865</v>
      </c>
      <c r="CZ116" s="300">
        <v>14615</v>
      </c>
      <c r="DA116" s="300">
        <v>39882</v>
      </c>
      <c r="DB116" s="300">
        <v>271992</v>
      </c>
      <c r="DC116" s="300">
        <v>3304</v>
      </c>
      <c r="DD116" s="300">
        <v>78389</v>
      </c>
      <c r="DE116" s="300">
        <v>65540</v>
      </c>
      <c r="DF116" s="310">
        <v>172</v>
      </c>
      <c r="DG116" s="310">
        <v>175</v>
      </c>
      <c r="DH116" s="310">
        <v>154</v>
      </c>
      <c r="DI116" s="310">
        <v>184</v>
      </c>
      <c r="DJ116" s="310">
        <v>172</v>
      </c>
      <c r="DK116" s="310">
        <v>143</v>
      </c>
      <c r="DL116" s="310">
        <v>190</v>
      </c>
      <c r="DM116" s="310">
        <v>208</v>
      </c>
      <c r="DN116" s="310">
        <v>209</v>
      </c>
      <c r="DO116" s="310">
        <v>197</v>
      </c>
      <c r="DP116" s="310">
        <v>170</v>
      </c>
      <c r="DQ116" s="310">
        <v>220</v>
      </c>
      <c r="DR116" s="310">
        <v>197</v>
      </c>
      <c r="DS116" s="310">
        <v>205</v>
      </c>
      <c r="DU116" s="307" t="s">
        <v>2017</v>
      </c>
      <c r="DV116" s="300">
        <v>813590</v>
      </c>
      <c r="DW116" s="300">
        <v>197714865</v>
      </c>
      <c r="DX116" s="300">
        <v>43763524</v>
      </c>
      <c r="DY116" s="300">
        <v>1183514</v>
      </c>
      <c r="DZ116" s="300">
        <v>1341546</v>
      </c>
      <c r="EA116" s="300">
        <v>65221390</v>
      </c>
      <c r="EB116" s="300">
        <v>123115914</v>
      </c>
      <c r="EC116" s="300">
        <v>68863717</v>
      </c>
      <c r="ED116" s="300">
        <v>3101319</v>
      </c>
      <c r="EE116" s="300">
        <v>3262974</v>
      </c>
      <c r="EF116" s="300">
        <v>658596</v>
      </c>
      <c r="EG116" s="300">
        <v>1825412</v>
      </c>
      <c r="EH116" s="300">
        <v>18165260</v>
      </c>
      <c r="EI116" s="300">
        <v>6431027</v>
      </c>
      <c r="EJ116" s="310">
        <v>185</v>
      </c>
      <c r="EK116" s="310">
        <v>88</v>
      </c>
      <c r="EL116" s="310">
        <v>116</v>
      </c>
      <c r="EM116" s="310">
        <v>176</v>
      </c>
      <c r="EN116" s="310">
        <v>180</v>
      </c>
      <c r="EO116" s="310">
        <v>106</v>
      </c>
      <c r="EP116" s="310">
        <v>102</v>
      </c>
      <c r="EQ116" s="310">
        <v>110</v>
      </c>
      <c r="ER116" s="310">
        <v>163</v>
      </c>
      <c r="ES116" s="310">
        <v>166</v>
      </c>
      <c r="ET116" s="310">
        <v>182</v>
      </c>
      <c r="EU116" s="310">
        <v>171</v>
      </c>
      <c r="EV116" s="310">
        <v>143</v>
      </c>
      <c r="EW116" s="310">
        <v>160</v>
      </c>
    </row>
    <row r="117" spans="1:153" x14ac:dyDescent="0.25">
      <c r="A117" s="285" t="s">
        <v>2283</v>
      </c>
      <c r="B117" s="285" t="s">
        <v>1524</v>
      </c>
      <c r="C117" s="285" t="s">
        <v>2284</v>
      </c>
      <c r="E117" s="307" t="str">
        <f t="shared" si="1"/>
        <v>كيب فيردي (الرأس الاخضر) Cape Verde</v>
      </c>
      <c r="F117" s="300">
        <v>912868</v>
      </c>
      <c r="G117" s="300">
        <v>1122937</v>
      </c>
      <c r="H117" s="300"/>
      <c r="I117" s="300">
        <v>164080</v>
      </c>
      <c r="J117" s="300"/>
      <c r="K117" s="300"/>
      <c r="L117" s="300">
        <v>339044</v>
      </c>
      <c r="M117" s="300">
        <v>515303</v>
      </c>
      <c r="N117" s="300">
        <v>250435</v>
      </c>
      <c r="O117" s="300">
        <v>818052</v>
      </c>
      <c r="P117" s="300">
        <v>70092</v>
      </c>
      <c r="Q117" s="300">
        <v>218503</v>
      </c>
      <c r="R117" s="300">
        <v>301455</v>
      </c>
      <c r="S117" s="300">
        <v>154551</v>
      </c>
      <c r="T117" s="310">
        <v>158</v>
      </c>
      <c r="U117" s="310">
        <v>150</v>
      </c>
      <c r="V117" s="310" t="s">
        <v>11</v>
      </c>
      <c r="W117" s="310">
        <v>178</v>
      </c>
      <c r="X117" s="310" t="s">
        <v>11</v>
      </c>
      <c r="Y117" s="310" t="s">
        <v>11</v>
      </c>
      <c r="Z117" s="310">
        <v>167</v>
      </c>
      <c r="AA117" s="310">
        <v>163</v>
      </c>
      <c r="AB117" s="310">
        <v>170</v>
      </c>
      <c r="AC117" s="310">
        <v>155</v>
      </c>
      <c r="AD117" s="310">
        <v>176</v>
      </c>
      <c r="AE117" s="310">
        <v>168</v>
      </c>
      <c r="AF117" s="310">
        <v>163</v>
      </c>
      <c r="AG117" s="310">
        <v>173</v>
      </c>
      <c r="AH117" s="310"/>
      <c r="AI117" s="307" t="s">
        <v>2042</v>
      </c>
      <c r="AJ117">
        <v>912868</v>
      </c>
      <c r="AK117">
        <v>1122937</v>
      </c>
      <c r="AM117">
        <v>164080</v>
      </c>
      <c r="AP117">
        <v>339044</v>
      </c>
      <c r="AQ117">
        <v>494783</v>
      </c>
      <c r="AR117">
        <v>250435</v>
      </c>
      <c r="AS117">
        <v>818052</v>
      </c>
      <c r="AT117">
        <v>70092</v>
      </c>
      <c r="AU117">
        <v>218503</v>
      </c>
      <c r="AV117">
        <v>301455</v>
      </c>
      <c r="AW117">
        <v>154551</v>
      </c>
      <c r="AX117" s="310">
        <v>156</v>
      </c>
      <c r="AY117" s="310">
        <v>150</v>
      </c>
      <c r="AZ117" s="310" t="s">
        <v>11</v>
      </c>
      <c r="BA117" s="310">
        <v>177</v>
      </c>
      <c r="BB117" s="310" t="s">
        <v>11</v>
      </c>
      <c r="BC117" s="310" t="s">
        <v>11</v>
      </c>
      <c r="BD117" s="310">
        <v>163</v>
      </c>
      <c r="BE117" s="310">
        <v>159</v>
      </c>
      <c r="BF117" s="310">
        <v>167</v>
      </c>
      <c r="BG117" s="310">
        <v>151</v>
      </c>
      <c r="BH117" s="310">
        <v>175</v>
      </c>
      <c r="BI117" s="310">
        <v>166</v>
      </c>
      <c r="BJ117" s="310">
        <v>163</v>
      </c>
      <c r="BK117" s="310">
        <v>172</v>
      </c>
      <c r="BL117" s="310"/>
      <c r="BM117" s="307" t="s">
        <v>2042</v>
      </c>
      <c r="BU117">
        <v>20520</v>
      </c>
      <c r="CB117" s="310" t="s">
        <v>11</v>
      </c>
      <c r="CC117" s="310" t="s">
        <v>11</v>
      </c>
      <c r="CD117" s="310" t="s">
        <v>11</v>
      </c>
      <c r="CE117" s="310" t="s">
        <v>11</v>
      </c>
      <c r="CF117" s="310" t="s">
        <v>11</v>
      </c>
      <c r="CG117" s="310" t="s">
        <v>11</v>
      </c>
      <c r="CH117" s="310" t="s">
        <v>11</v>
      </c>
      <c r="CI117" s="310">
        <v>148</v>
      </c>
      <c r="CJ117" s="310" t="s">
        <v>11</v>
      </c>
      <c r="CK117" s="310" t="s">
        <v>11</v>
      </c>
      <c r="CL117" s="310" t="s">
        <v>11</v>
      </c>
      <c r="CM117" s="310" t="s">
        <v>11</v>
      </c>
      <c r="CN117" s="310" t="s">
        <v>11</v>
      </c>
      <c r="CO117" s="310" t="s">
        <v>11</v>
      </c>
      <c r="CQ117" s="307" t="s">
        <v>2042</v>
      </c>
      <c r="CR117" s="300">
        <v>51685</v>
      </c>
      <c r="CS117" s="300"/>
      <c r="CT117" s="300">
        <v>40988</v>
      </c>
      <c r="CU117" s="300">
        <v>1004</v>
      </c>
      <c r="CV117" s="300">
        <v>435</v>
      </c>
      <c r="CW117" s="300">
        <v>79</v>
      </c>
      <c r="CX117" s="300">
        <v>9028</v>
      </c>
      <c r="CY117" s="300">
        <v>38254</v>
      </c>
      <c r="CZ117" s="300">
        <v>11977</v>
      </c>
      <c r="DA117" s="300"/>
      <c r="DB117" s="300">
        <v>5892</v>
      </c>
      <c r="DC117" s="300"/>
      <c r="DD117" s="300">
        <v>7788</v>
      </c>
      <c r="DE117" s="300">
        <v>81383</v>
      </c>
      <c r="DF117" s="310">
        <v>192</v>
      </c>
      <c r="DG117" s="310" t="s">
        <v>11</v>
      </c>
      <c r="DH117" s="310">
        <v>199</v>
      </c>
      <c r="DI117" s="310">
        <v>216</v>
      </c>
      <c r="DJ117" s="310">
        <v>222</v>
      </c>
      <c r="DK117" s="310">
        <v>219</v>
      </c>
      <c r="DL117" s="310">
        <v>207</v>
      </c>
      <c r="DM117" s="310">
        <v>204</v>
      </c>
      <c r="DN117" s="310">
        <v>212</v>
      </c>
      <c r="DO117" s="310" t="s">
        <v>11</v>
      </c>
      <c r="DP117" s="310">
        <v>209</v>
      </c>
      <c r="DQ117" s="310" t="s">
        <v>11</v>
      </c>
      <c r="DR117" s="310">
        <v>220</v>
      </c>
      <c r="DS117" s="310">
        <v>198</v>
      </c>
      <c r="DU117" s="307" t="s">
        <v>2042</v>
      </c>
      <c r="DV117" s="300">
        <v>964553</v>
      </c>
      <c r="DW117" s="300">
        <v>1122937</v>
      </c>
      <c r="DX117" s="300">
        <v>40988</v>
      </c>
      <c r="DY117" s="300">
        <v>165084</v>
      </c>
      <c r="DZ117" s="300">
        <v>435</v>
      </c>
      <c r="EA117" s="300">
        <v>79</v>
      </c>
      <c r="EB117" s="300">
        <v>348072</v>
      </c>
      <c r="EC117" s="300">
        <v>553557</v>
      </c>
      <c r="ED117" s="300">
        <v>262412</v>
      </c>
      <c r="EE117" s="300">
        <v>818052</v>
      </c>
      <c r="EF117" s="300">
        <v>75984</v>
      </c>
      <c r="EG117" s="300">
        <v>218503</v>
      </c>
      <c r="EH117" s="300">
        <v>309243</v>
      </c>
      <c r="EI117" s="300">
        <v>235934</v>
      </c>
      <c r="EJ117" s="310">
        <v>183</v>
      </c>
      <c r="EK117" s="310">
        <v>182</v>
      </c>
      <c r="EL117" s="310">
        <v>211</v>
      </c>
      <c r="EM117" s="310">
        <v>209</v>
      </c>
      <c r="EN117" s="310">
        <v>224</v>
      </c>
      <c r="EO117" s="310">
        <v>221</v>
      </c>
      <c r="EP117" s="310">
        <v>190</v>
      </c>
      <c r="EQ117" s="310">
        <v>185</v>
      </c>
      <c r="ER117" s="310">
        <v>196</v>
      </c>
      <c r="ES117" s="310">
        <v>180</v>
      </c>
      <c r="ET117" s="310">
        <v>202</v>
      </c>
      <c r="EU117" s="310">
        <v>186</v>
      </c>
      <c r="EV117" s="310">
        <v>192</v>
      </c>
      <c r="EW117" s="310">
        <v>198</v>
      </c>
    </row>
    <row r="118" spans="1:153" x14ac:dyDescent="0.25">
      <c r="A118" s="285" t="s">
        <v>2285</v>
      </c>
      <c r="B118" s="285" t="s">
        <v>238</v>
      </c>
      <c r="C118" s="285" t="s">
        <v>1381</v>
      </c>
      <c r="E118" s="307" t="str">
        <f t="shared" si="1"/>
        <v>إريتريا Eritrea</v>
      </c>
      <c r="F118" s="300">
        <v>67206201</v>
      </c>
      <c r="G118" s="300">
        <v>106111441</v>
      </c>
      <c r="H118" s="300">
        <v>80311153</v>
      </c>
      <c r="I118" s="300">
        <v>75283566</v>
      </c>
      <c r="J118" s="300">
        <v>28183996</v>
      </c>
      <c r="K118" s="300">
        <v>62362733</v>
      </c>
      <c r="L118" s="300">
        <v>15982412</v>
      </c>
      <c r="M118" s="300">
        <v>23386370</v>
      </c>
      <c r="N118" s="300">
        <v>10257263</v>
      </c>
      <c r="O118" s="300">
        <v>50099187</v>
      </c>
      <c r="P118" s="300">
        <v>25081178</v>
      </c>
      <c r="Q118" s="300">
        <v>21011979</v>
      </c>
      <c r="R118" s="300">
        <v>14638858</v>
      </c>
      <c r="S118" s="300">
        <v>50227733</v>
      </c>
      <c r="T118" s="310">
        <v>79</v>
      </c>
      <c r="U118" s="310">
        <v>73</v>
      </c>
      <c r="V118" s="310">
        <v>85</v>
      </c>
      <c r="W118" s="310">
        <v>92</v>
      </c>
      <c r="X118" s="310">
        <v>100</v>
      </c>
      <c r="Y118" s="310">
        <v>86</v>
      </c>
      <c r="Z118" s="310">
        <v>118</v>
      </c>
      <c r="AA118" s="310">
        <v>108</v>
      </c>
      <c r="AB118" s="310">
        <v>123</v>
      </c>
      <c r="AC118" s="310">
        <v>91</v>
      </c>
      <c r="AD118" s="310">
        <v>116</v>
      </c>
      <c r="AE118" s="310">
        <v>120</v>
      </c>
      <c r="AF118" s="310">
        <v>127</v>
      </c>
      <c r="AG118" s="310">
        <v>100</v>
      </c>
      <c r="AH118" s="310"/>
      <c r="AI118" s="307" t="s">
        <v>1804</v>
      </c>
      <c r="AJ118">
        <v>5532044</v>
      </c>
      <c r="AK118">
        <v>23470388</v>
      </c>
      <c r="AL118">
        <v>9021397</v>
      </c>
      <c r="AM118">
        <v>11217244</v>
      </c>
      <c r="AN118">
        <v>5180317</v>
      </c>
      <c r="AO118">
        <v>5019756</v>
      </c>
      <c r="AP118">
        <v>3813101</v>
      </c>
      <c r="AQ118">
        <v>12073159</v>
      </c>
      <c r="AR118">
        <v>3950364</v>
      </c>
      <c r="AS118">
        <v>40202195</v>
      </c>
      <c r="AT118">
        <v>18399412</v>
      </c>
      <c r="AU118">
        <v>15295099</v>
      </c>
      <c r="AV118">
        <v>10704351</v>
      </c>
      <c r="AW118">
        <v>45837254</v>
      </c>
      <c r="AX118" s="310">
        <v>120</v>
      </c>
      <c r="AY118" s="310">
        <v>93</v>
      </c>
      <c r="AZ118" s="310">
        <v>116</v>
      </c>
      <c r="BA118" s="310">
        <v>114</v>
      </c>
      <c r="BB118" s="310">
        <v>129</v>
      </c>
      <c r="BC118" s="310">
        <v>131</v>
      </c>
      <c r="BD118" s="310">
        <v>135</v>
      </c>
      <c r="BE118" s="310">
        <v>119</v>
      </c>
      <c r="BF118" s="310">
        <v>136</v>
      </c>
      <c r="BG118" s="310">
        <v>90</v>
      </c>
      <c r="BH118" s="310">
        <v>118</v>
      </c>
      <c r="BI118" s="310">
        <v>119</v>
      </c>
      <c r="BJ118" s="310">
        <v>126</v>
      </c>
      <c r="BK118" s="310">
        <v>98</v>
      </c>
      <c r="BL118" s="310"/>
      <c r="BM118" s="307" t="s">
        <v>1804</v>
      </c>
      <c r="BN118">
        <v>61674157</v>
      </c>
      <c r="BO118">
        <v>82641053</v>
      </c>
      <c r="BP118">
        <v>71289756</v>
      </c>
      <c r="BQ118">
        <v>64066322</v>
      </c>
      <c r="BR118">
        <v>23003679</v>
      </c>
      <c r="BS118">
        <v>57342977</v>
      </c>
      <c r="BT118">
        <v>12169311</v>
      </c>
      <c r="BU118">
        <v>11313211</v>
      </c>
      <c r="BV118">
        <v>6306899</v>
      </c>
      <c r="BW118">
        <v>9896992</v>
      </c>
      <c r="BX118">
        <v>6681766</v>
      </c>
      <c r="BY118">
        <v>5716880</v>
      </c>
      <c r="BZ118">
        <v>3934507</v>
      </c>
      <c r="CA118">
        <v>4390479</v>
      </c>
      <c r="CB118" s="310">
        <v>35</v>
      </c>
      <c r="CC118" s="310">
        <v>29</v>
      </c>
      <c r="CD118" s="310">
        <v>34</v>
      </c>
      <c r="CE118" s="310">
        <v>40</v>
      </c>
      <c r="CF118" s="310">
        <v>55</v>
      </c>
      <c r="CG118" s="310">
        <v>35</v>
      </c>
      <c r="CH118" s="310">
        <v>59</v>
      </c>
      <c r="CI118" s="310">
        <v>63</v>
      </c>
      <c r="CJ118" s="310">
        <v>73</v>
      </c>
      <c r="CK118" s="310">
        <v>60</v>
      </c>
      <c r="CL118" s="310">
        <v>76</v>
      </c>
      <c r="CM118" s="310">
        <v>77</v>
      </c>
      <c r="CN118" s="310">
        <v>84</v>
      </c>
      <c r="CO118" s="310">
        <v>84</v>
      </c>
      <c r="CQ118" s="307" t="s">
        <v>1804</v>
      </c>
      <c r="CR118" s="300">
        <v>419749</v>
      </c>
      <c r="CS118" s="300">
        <v>853137</v>
      </c>
      <c r="CT118" s="300">
        <v>1264431</v>
      </c>
      <c r="CU118" s="300">
        <v>2732221</v>
      </c>
      <c r="CV118" s="300">
        <v>2264015</v>
      </c>
      <c r="CW118" s="300">
        <v>64171</v>
      </c>
      <c r="CX118" s="300">
        <v>896297</v>
      </c>
      <c r="CY118" s="300">
        <v>534505</v>
      </c>
      <c r="CZ118" s="300"/>
      <c r="DA118" s="300">
        <v>453067</v>
      </c>
      <c r="DB118" s="300">
        <v>8192</v>
      </c>
      <c r="DC118" s="300">
        <v>141306</v>
      </c>
      <c r="DD118" s="300">
        <v>237824</v>
      </c>
      <c r="DE118" s="300">
        <v>754678</v>
      </c>
      <c r="DF118" s="310">
        <v>161</v>
      </c>
      <c r="DG118" s="310">
        <v>163</v>
      </c>
      <c r="DH118" s="310">
        <v>153</v>
      </c>
      <c r="DI118" s="310">
        <v>136</v>
      </c>
      <c r="DJ118" s="310">
        <v>144</v>
      </c>
      <c r="DK118" s="310">
        <v>189</v>
      </c>
      <c r="DL118" s="310">
        <v>151</v>
      </c>
      <c r="DM118" s="310">
        <v>166</v>
      </c>
      <c r="DN118" s="310" t="s">
        <v>11</v>
      </c>
      <c r="DO118" s="310">
        <v>163</v>
      </c>
      <c r="DP118" s="310">
        <v>205</v>
      </c>
      <c r="DQ118" s="310">
        <v>172</v>
      </c>
      <c r="DR118" s="310">
        <v>181</v>
      </c>
      <c r="DS118" s="310">
        <v>166</v>
      </c>
      <c r="DU118" s="307" t="s">
        <v>1804</v>
      </c>
      <c r="DV118" s="300">
        <v>67625950</v>
      </c>
      <c r="DW118" s="300">
        <v>106964578</v>
      </c>
      <c r="DX118" s="300">
        <v>81575584</v>
      </c>
      <c r="DY118" s="300">
        <v>78015787</v>
      </c>
      <c r="DZ118" s="300">
        <v>30448011</v>
      </c>
      <c r="EA118" s="300">
        <v>62426904</v>
      </c>
      <c r="EB118" s="300">
        <v>16878709</v>
      </c>
      <c r="EC118" s="300">
        <v>23920875</v>
      </c>
      <c r="ED118" s="300">
        <v>10257263</v>
      </c>
      <c r="EE118" s="300">
        <v>50552254</v>
      </c>
      <c r="EF118" s="300">
        <v>25089370</v>
      </c>
      <c r="EG118" s="300">
        <v>21153285</v>
      </c>
      <c r="EH118" s="300">
        <v>14876682</v>
      </c>
      <c r="EI118" s="300">
        <v>50982411</v>
      </c>
      <c r="EJ118" s="310">
        <v>104</v>
      </c>
      <c r="EK118" s="310">
        <v>97</v>
      </c>
      <c r="EL118" s="310">
        <v>106</v>
      </c>
      <c r="EM118" s="310">
        <v>107</v>
      </c>
      <c r="EN118" s="310">
        <v>121</v>
      </c>
      <c r="EO118" s="310">
        <v>107</v>
      </c>
      <c r="EP118" s="310">
        <v>132</v>
      </c>
      <c r="EQ118" s="310">
        <v>133</v>
      </c>
      <c r="ER118" s="310">
        <v>144</v>
      </c>
      <c r="ES118" s="310">
        <v>118</v>
      </c>
      <c r="ET118" s="310">
        <v>138</v>
      </c>
      <c r="EU118" s="310">
        <v>139</v>
      </c>
      <c r="EV118" s="310">
        <v>146</v>
      </c>
      <c r="EW118" s="310">
        <v>125</v>
      </c>
    </row>
    <row r="119" spans="1:153" x14ac:dyDescent="0.25">
      <c r="A119" s="285" t="s">
        <v>2286</v>
      </c>
      <c r="B119" s="285" t="s">
        <v>581</v>
      </c>
      <c r="C119" s="285" t="s">
        <v>1427</v>
      </c>
      <c r="E119" s="307" t="str">
        <f t="shared" si="1"/>
        <v>بوركينا فاسو Burkina Faso</v>
      </c>
      <c r="F119" s="300">
        <v>6704762</v>
      </c>
      <c r="G119" s="300">
        <v>14136290</v>
      </c>
      <c r="H119" s="300">
        <v>12781543</v>
      </c>
      <c r="I119" s="300">
        <v>12585434</v>
      </c>
      <c r="J119" s="300">
        <v>3963794</v>
      </c>
      <c r="K119" s="300">
        <v>9339307</v>
      </c>
      <c r="L119" s="300">
        <v>17104084</v>
      </c>
      <c r="M119" s="300">
        <v>5012842</v>
      </c>
      <c r="N119" s="300">
        <v>8158290</v>
      </c>
      <c r="O119" s="300">
        <v>2559660</v>
      </c>
      <c r="P119" s="300">
        <v>2210647</v>
      </c>
      <c r="Q119" s="300">
        <v>4657869</v>
      </c>
      <c r="R119" s="300">
        <v>4289590</v>
      </c>
      <c r="S119" s="300">
        <v>8953248</v>
      </c>
      <c r="T119" s="310">
        <v>126</v>
      </c>
      <c r="U119" s="310">
        <v>108</v>
      </c>
      <c r="V119" s="310">
        <v>120</v>
      </c>
      <c r="W119" s="310">
        <v>119</v>
      </c>
      <c r="X119" s="310">
        <v>140</v>
      </c>
      <c r="Y119" s="310">
        <v>121</v>
      </c>
      <c r="Z119" s="310">
        <v>115</v>
      </c>
      <c r="AA119" s="310">
        <v>140</v>
      </c>
      <c r="AB119" s="310">
        <v>125</v>
      </c>
      <c r="AC119" s="310">
        <v>142</v>
      </c>
      <c r="AD119" s="310">
        <v>149</v>
      </c>
      <c r="AE119" s="310">
        <v>139</v>
      </c>
      <c r="AF119" s="310">
        <v>144</v>
      </c>
      <c r="AG119" s="310">
        <v>137</v>
      </c>
      <c r="AH119" s="310"/>
      <c r="AI119" s="307" t="s">
        <v>1980</v>
      </c>
      <c r="AJ119">
        <v>6260681</v>
      </c>
      <c r="AK119">
        <v>13759486</v>
      </c>
      <c r="AL119">
        <v>11708678</v>
      </c>
      <c r="AM119">
        <v>9836237</v>
      </c>
      <c r="AN119">
        <v>3281712</v>
      </c>
      <c r="AO119">
        <v>4481359</v>
      </c>
      <c r="AP119">
        <v>7799718</v>
      </c>
      <c r="AQ119">
        <v>4402336</v>
      </c>
      <c r="AR119">
        <v>7506060</v>
      </c>
      <c r="AS119">
        <v>2316600</v>
      </c>
      <c r="AT119">
        <v>1580987</v>
      </c>
      <c r="AU119">
        <v>2212761</v>
      </c>
      <c r="AV119">
        <v>3802581</v>
      </c>
      <c r="AW119">
        <v>8717138</v>
      </c>
      <c r="AX119" s="310">
        <v>118</v>
      </c>
      <c r="AY119" s="310">
        <v>102</v>
      </c>
      <c r="AZ119" s="310">
        <v>112</v>
      </c>
      <c r="BA119" s="310">
        <v>117</v>
      </c>
      <c r="BB119" s="310">
        <v>138</v>
      </c>
      <c r="BC119" s="310">
        <v>134</v>
      </c>
      <c r="BD119" s="310">
        <v>123</v>
      </c>
      <c r="BE119" s="310">
        <v>136</v>
      </c>
      <c r="BF119" s="310">
        <v>125</v>
      </c>
      <c r="BG119" s="310">
        <v>142</v>
      </c>
      <c r="BH119" s="310">
        <v>153</v>
      </c>
      <c r="BI119" s="310">
        <v>148</v>
      </c>
      <c r="BJ119" s="310">
        <v>143</v>
      </c>
      <c r="BK119" s="310">
        <v>132</v>
      </c>
      <c r="BL119" s="310"/>
      <c r="BM119" s="307" t="s">
        <v>1980</v>
      </c>
      <c r="BN119">
        <v>444081</v>
      </c>
      <c r="BO119">
        <v>376804</v>
      </c>
      <c r="BP119">
        <v>1072865</v>
      </c>
      <c r="BQ119">
        <v>2749197</v>
      </c>
      <c r="BR119">
        <v>682082</v>
      </c>
      <c r="BS119">
        <v>4857948</v>
      </c>
      <c r="BT119">
        <v>9304366</v>
      </c>
      <c r="BU119">
        <v>610506</v>
      </c>
      <c r="BV119">
        <v>652230</v>
      </c>
      <c r="BW119">
        <v>243060</v>
      </c>
      <c r="BX119">
        <v>629660</v>
      </c>
      <c r="BY119">
        <v>2445108</v>
      </c>
      <c r="BZ119">
        <v>487009</v>
      </c>
      <c r="CA119">
        <v>236110</v>
      </c>
      <c r="CB119" s="310">
        <v>115</v>
      </c>
      <c r="CC119" s="310">
        <v>112</v>
      </c>
      <c r="CD119" s="310">
        <v>97</v>
      </c>
      <c r="CE119" s="310">
        <v>87</v>
      </c>
      <c r="CF119" s="310">
        <v>110</v>
      </c>
      <c r="CG119" s="310">
        <v>71</v>
      </c>
      <c r="CH119" s="310">
        <v>65</v>
      </c>
      <c r="CI119" s="310">
        <v>115</v>
      </c>
      <c r="CJ119" s="310">
        <v>110</v>
      </c>
      <c r="CK119" s="310">
        <v>117</v>
      </c>
      <c r="CL119" s="310">
        <v>102</v>
      </c>
      <c r="CM119" s="310">
        <v>93</v>
      </c>
      <c r="CN119" s="310">
        <v>117</v>
      </c>
      <c r="CO119" s="310">
        <v>129</v>
      </c>
      <c r="CQ119" s="307" t="s">
        <v>1980</v>
      </c>
      <c r="CR119" s="300">
        <v>102424</v>
      </c>
      <c r="CS119" s="300">
        <v>5958</v>
      </c>
      <c r="CT119" s="300">
        <v>26071</v>
      </c>
      <c r="CU119" s="300">
        <v>192472</v>
      </c>
      <c r="CV119" s="300">
        <v>530</v>
      </c>
      <c r="CW119" s="300">
        <v>92499</v>
      </c>
      <c r="CX119" s="300">
        <v>28070</v>
      </c>
      <c r="CY119" s="300">
        <v>14420</v>
      </c>
      <c r="CZ119" s="300">
        <v>64934</v>
      </c>
      <c r="DA119" s="300">
        <v>76773</v>
      </c>
      <c r="DB119" s="300">
        <v>65768</v>
      </c>
      <c r="DC119" s="300">
        <v>104949</v>
      </c>
      <c r="DD119" s="300">
        <v>158166</v>
      </c>
      <c r="DE119" s="300">
        <v>1603424</v>
      </c>
      <c r="DF119" s="310">
        <v>182</v>
      </c>
      <c r="DG119" s="310">
        <v>213</v>
      </c>
      <c r="DH119" s="310">
        <v>204</v>
      </c>
      <c r="DI119" s="310">
        <v>187</v>
      </c>
      <c r="DJ119" s="310">
        <v>221</v>
      </c>
      <c r="DK119" s="310">
        <v>183</v>
      </c>
      <c r="DL119" s="310">
        <v>199</v>
      </c>
      <c r="DM119" s="310">
        <v>211</v>
      </c>
      <c r="DN119" s="310">
        <v>196</v>
      </c>
      <c r="DO119" s="310">
        <v>191</v>
      </c>
      <c r="DP119" s="310">
        <v>185</v>
      </c>
      <c r="DQ119" s="310">
        <v>180</v>
      </c>
      <c r="DR119" s="310">
        <v>186</v>
      </c>
      <c r="DS119" s="310">
        <v>157</v>
      </c>
      <c r="DU119" s="307" t="s">
        <v>1980</v>
      </c>
      <c r="DV119" s="300">
        <v>6807186</v>
      </c>
      <c r="DW119" s="300">
        <v>14142248</v>
      </c>
      <c r="DX119" s="300">
        <v>12807614</v>
      </c>
      <c r="DY119" s="300">
        <v>12777906</v>
      </c>
      <c r="DZ119" s="300">
        <v>3964324</v>
      </c>
      <c r="EA119" s="300">
        <v>9431806</v>
      </c>
      <c r="EB119" s="300">
        <v>17132154</v>
      </c>
      <c r="EC119" s="300">
        <v>5027262</v>
      </c>
      <c r="ED119" s="300">
        <v>8223224</v>
      </c>
      <c r="EE119" s="300">
        <v>2636433</v>
      </c>
      <c r="EF119" s="300">
        <v>2276415</v>
      </c>
      <c r="EG119" s="300">
        <v>4762818</v>
      </c>
      <c r="EH119" s="300">
        <v>4447756</v>
      </c>
      <c r="EI119" s="300">
        <v>10556672</v>
      </c>
      <c r="EJ119" s="310">
        <v>149</v>
      </c>
      <c r="EK119" s="310">
        <v>136</v>
      </c>
      <c r="EL119" s="310">
        <v>143</v>
      </c>
      <c r="EM119" s="310">
        <v>141</v>
      </c>
      <c r="EN119" s="310">
        <v>165</v>
      </c>
      <c r="EO119" s="310">
        <v>147</v>
      </c>
      <c r="EP119" s="310">
        <v>130</v>
      </c>
      <c r="EQ119" s="310">
        <v>160</v>
      </c>
      <c r="ER119" s="310">
        <v>149</v>
      </c>
      <c r="ES119" s="310">
        <v>169</v>
      </c>
      <c r="ET119" s="310">
        <v>170</v>
      </c>
      <c r="EU119" s="310">
        <v>160</v>
      </c>
      <c r="EV119" s="310">
        <v>162</v>
      </c>
      <c r="EW119" s="310">
        <v>150</v>
      </c>
    </row>
    <row r="120" spans="1:153" x14ac:dyDescent="0.25">
      <c r="A120" s="285" t="s">
        <v>2287</v>
      </c>
      <c r="B120" s="285" t="s">
        <v>79</v>
      </c>
      <c r="C120" s="285" t="s">
        <v>1414</v>
      </c>
      <c r="E120" s="307" t="str">
        <f t="shared" si="1"/>
        <v>كونجو Congo</v>
      </c>
      <c r="F120" s="300">
        <v>14532310</v>
      </c>
      <c r="G120" s="300">
        <v>18261896</v>
      </c>
      <c r="H120" s="300">
        <v>15458446</v>
      </c>
      <c r="I120" s="300">
        <v>19646659</v>
      </c>
      <c r="J120" s="300">
        <v>6956192</v>
      </c>
      <c r="K120" s="300">
        <v>6462014</v>
      </c>
      <c r="L120" s="300">
        <v>19910271</v>
      </c>
      <c r="M120" s="300">
        <v>23136560</v>
      </c>
      <c r="N120" s="300">
        <v>18955020</v>
      </c>
      <c r="O120" s="300">
        <v>14534400</v>
      </c>
      <c r="P120" s="300">
        <v>43016979</v>
      </c>
      <c r="Q120" s="300">
        <v>36529551</v>
      </c>
      <c r="R120" s="300">
        <v>18028342</v>
      </c>
      <c r="S120" s="300">
        <v>13981794</v>
      </c>
      <c r="T120" s="310">
        <v>106</v>
      </c>
      <c r="U120" s="310">
        <v>101</v>
      </c>
      <c r="V120" s="310">
        <v>118</v>
      </c>
      <c r="W120" s="310">
        <v>111</v>
      </c>
      <c r="X120" s="310">
        <v>130</v>
      </c>
      <c r="Y120" s="310">
        <v>130</v>
      </c>
      <c r="Z120" s="310">
        <v>110</v>
      </c>
      <c r="AA120" s="310">
        <v>110</v>
      </c>
      <c r="AB120" s="310">
        <v>106</v>
      </c>
      <c r="AC120" s="310">
        <v>114</v>
      </c>
      <c r="AD120" s="310">
        <v>101</v>
      </c>
      <c r="AE120" s="310">
        <v>109</v>
      </c>
      <c r="AF120" s="310">
        <v>122</v>
      </c>
      <c r="AG120" s="310">
        <v>128</v>
      </c>
      <c r="AH120" s="310"/>
      <c r="AI120" s="307" t="s">
        <v>1860</v>
      </c>
      <c r="AJ120">
        <v>10459504</v>
      </c>
      <c r="AK120">
        <v>18259896</v>
      </c>
      <c r="AL120">
        <v>15159761</v>
      </c>
      <c r="AM120">
        <v>12599386</v>
      </c>
      <c r="AN120">
        <v>6522829</v>
      </c>
      <c r="AO120">
        <v>5280374</v>
      </c>
      <c r="AP120">
        <v>17331649</v>
      </c>
      <c r="AQ120">
        <v>23086280</v>
      </c>
      <c r="AR120">
        <v>18857420</v>
      </c>
      <c r="AS120">
        <v>14350193</v>
      </c>
      <c r="AT120">
        <v>42550042</v>
      </c>
      <c r="AU120">
        <v>35449348</v>
      </c>
      <c r="AV120">
        <v>17795439</v>
      </c>
      <c r="AW120">
        <v>12347571</v>
      </c>
      <c r="AX120" s="310">
        <v>103</v>
      </c>
      <c r="AY120" s="310">
        <v>98</v>
      </c>
      <c r="AZ120" s="310">
        <v>108</v>
      </c>
      <c r="BA120" s="310">
        <v>112</v>
      </c>
      <c r="BB120" s="310">
        <v>124</v>
      </c>
      <c r="BC120" s="310">
        <v>129</v>
      </c>
      <c r="BD120" s="310">
        <v>110</v>
      </c>
      <c r="BE120" s="310">
        <v>106</v>
      </c>
      <c r="BF120" s="310">
        <v>102</v>
      </c>
      <c r="BG120" s="310">
        <v>110</v>
      </c>
      <c r="BH120" s="310">
        <v>101</v>
      </c>
      <c r="BI120" s="310">
        <v>107</v>
      </c>
      <c r="BJ120" s="310">
        <v>118</v>
      </c>
      <c r="BK120" s="310">
        <v>124</v>
      </c>
      <c r="BL120" s="310"/>
      <c r="BM120" s="307" t="s">
        <v>1860</v>
      </c>
      <c r="BN120">
        <v>4072806</v>
      </c>
      <c r="BO120">
        <v>2000</v>
      </c>
      <c r="BP120">
        <v>298685</v>
      </c>
      <c r="BQ120">
        <v>7047273</v>
      </c>
      <c r="BR120">
        <v>433363</v>
      </c>
      <c r="BS120">
        <v>1181640</v>
      </c>
      <c r="BT120">
        <v>2578622</v>
      </c>
      <c r="BU120">
        <v>50280</v>
      </c>
      <c r="BV120">
        <v>97600</v>
      </c>
      <c r="BW120">
        <v>184207</v>
      </c>
      <c r="BX120">
        <v>466937</v>
      </c>
      <c r="BY120">
        <v>1080203</v>
      </c>
      <c r="BZ120">
        <v>232903</v>
      </c>
      <c r="CA120">
        <v>1634223</v>
      </c>
      <c r="CB120" s="310">
        <v>76</v>
      </c>
      <c r="CC120" s="310">
        <v>160</v>
      </c>
      <c r="CD120" s="310">
        <v>116</v>
      </c>
      <c r="CE120" s="310">
        <v>70</v>
      </c>
      <c r="CF120" s="310">
        <v>114</v>
      </c>
      <c r="CG120" s="310">
        <v>99</v>
      </c>
      <c r="CH120" s="310">
        <v>87</v>
      </c>
      <c r="CI120" s="310">
        <v>142</v>
      </c>
      <c r="CJ120" s="310">
        <v>133</v>
      </c>
      <c r="CK120" s="310">
        <v>120</v>
      </c>
      <c r="CL120" s="310">
        <v>108</v>
      </c>
      <c r="CM120" s="310">
        <v>104</v>
      </c>
      <c r="CN120" s="310">
        <v>125</v>
      </c>
      <c r="CO120" s="310">
        <v>99</v>
      </c>
      <c r="CQ120" s="307" t="s">
        <v>1860</v>
      </c>
      <c r="CR120" s="300">
        <v>201776931</v>
      </c>
      <c r="CS120" s="300">
        <v>88798905</v>
      </c>
      <c r="CT120" s="300">
        <v>14641872</v>
      </c>
      <c r="CU120" s="300">
        <v>648637</v>
      </c>
      <c r="CV120" s="300">
        <v>5804496</v>
      </c>
      <c r="CW120" s="300">
        <v>12737931</v>
      </c>
      <c r="CX120" s="300">
        <v>456985</v>
      </c>
      <c r="CY120" s="300">
        <v>63081585</v>
      </c>
      <c r="CZ120" s="300">
        <v>7230442</v>
      </c>
      <c r="DA120" s="300">
        <v>219999</v>
      </c>
      <c r="DB120" s="300">
        <v>3093357</v>
      </c>
      <c r="DC120" s="300">
        <v>96459163</v>
      </c>
      <c r="DD120" s="300">
        <v>2414881082</v>
      </c>
      <c r="DE120" s="300">
        <v>1513762636</v>
      </c>
      <c r="DF120" s="310">
        <v>71</v>
      </c>
      <c r="DG120" s="310">
        <v>81</v>
      </c>
      <c r="DH120" s="310">
        <v>113</v>
      </c>
      <c r="DI120" s="310">
        <v>167</v>
      </c>
      <c r="DJ120" s="310">
        <v>122</v>
      </c>
      <c r="DK120" s="310">
        <v>114</v>
      </c>
      <c r="DL120" s="310">
        <v>166</v>
      </c>
      <c r="DM120" s="310">
        <v>88</v>
      </c>
      <c r="DN120" s="310">
        <v>121</v>
      </c>
      <c r="DO120" s="310">
        <v>172</v>
      </c>
      <c r="DP120" s="310">
        <v>141</v>
      </c>
      <c r="DQ120" s="310">
        <v>92</v>
      </c>
      <c r="DR120" s="310">
        <v>45</v>
      </c>
      <c r="DS120" s="310">
        <v>55</v>
      </c>
      <c r="DU120" s="307" t="s">
        <v>1860</v>
      </c>
      <c r="DV120" s="300">
        <v>216309241</v>
      </c>
      <c r="DW120" s="300">
        <v>107060801</v>
      </c>
      <c r="DX120" s="300">
        <v>30100318</v>
      </c>
      <c r="DY120" s="300">
        <v>20295296</v>
      </c>
      <c r="DZ120" s="300">
        <v>12760688</v>
      </c>
      <c r="EA120" s="300">
        <v>19199945</v>
      </c>
      <c r="EB120" s="300">
        <v>20367256</v>
      </c>
      <c r="EC120" s="300">
        <v>86218145</v>
      </c>
      <c r="ED120" s="300">
        <v>26185462</v>
      </c>
      <c r="EE120" s="300">
        <v>14754399</v>
      </c>
      <c r="EF120" s="300">
        <v>46110336</v>
      </c>
      <c r="EG120" s="300">
        <v>132988714</v>
      </c>
      <c r="EH120" s="300">
        <v>2432909424</v>
      </c>
      <c r="EI120" s="300">
        <v>1527744430</v>
      </c>
      <c r="EJ120" s="310">
        <v>84</v>
      </c>
      <c r="EK120" s="310">
        <v>96</v>
      </c>
      <c r="EL120" s="310">
        <v>122</v>
      </c>
      <c r="EM120" s="310">
        <v>134</v>
      </c>
      <c r="EN120" s="310">
        <v>140</v>
      </c>
      <c r="EO120" s="310">
        <v>125</v>
      </c>
      <c r="EP120" s="310">
        <v>128</v>
      </c>
      <c r="EQ120" s="310">
        <v>109</v>
      </c>
      <c r="ER120" s="310">
        <v>122</v>
      </c>
      <c r="ES120" s="310">
        <v>138</v>
      </c>
      <c r="ET120" s="310">
        <v>130</v>
      </c>
      <c r="EU120" s="310">
        <v>111</v>
      </c>
      <c r="EV120" s="310">
        <v>61</v>
      </c>
      <c r="EW120" s="310">
        <v>70</v>
      </c>
    </row>
    <row r="121" spans="1:153" x14ac:dyDescent="0.25">
      <c r="A121" s="285" t="s">
        <v>2288</v>
      </c>
      <c r="B121" s="285" t="s">
        <v>650</v>
      </c>
      <c r="C121" s="285" t="s">
        <v>1422</v>
      </c>
      <c r="E121" s="307" t="str">
        <f t="shared" si="1"/>
        <v>غينيا بيساو Guinea-Bissau</v>
      </c>
      <c r="F121" s="300">
        <v>7811676</v>
      </c>
      <c r="G121" s="300">
        <v>5056176</v>
      </c>
      <c r="H121" s="300">
        <v>6376198</v>
      </c>
      <c r="I121" s="300">
        <v>9432700</v>
      </c>
      <c r="J121" s="300">
        <v>39059957</v>
      </c>
      <c r="K121" s="300">
        <v>6342429</v>
      </c>
      <c r="L121" s="300">
        <v>13176558</v>
      </c>
      <c r="M121" s="300">
        <v>9405441</v>
      </c>
      <c r="N121" s="300">
        <v>22407321</v>
      </c>
      <c r="O121" s="300">
        <v>37613146</v>
      </c>
      <c r="P121" s="300">
        <v>73777459</v>
      </c>
      <c r="Q121" s="300">
        <v>60367526</v>
      </c>
      <c r="R121" s="300">
        <v>48445089</v>
      </c>
      <c r="S121" s="300">
        <v>10740223</v>
      </c>
      <c r="T121" s="310">
        <v>117</v>
      </c>
      <c r="U121" s="310">
        <v>131</v>
      </c>
      <c r="V121" s="310">
        <v>130</v>
      </c>
      <c r="W121" s="310">
        <v>125</v>
      </c>
      <c r="X121" s="310">
        <v>96</v>
      </c>
      <c r="Y121" s="310">
        <v>132</v>
      </c>
      <c r="Z121" s="310">
        <v>120</v>
      </c>
      <c r="AA121" s="310">
        <v>128</v>
      </c>
      <c r="AB121" s="310">
        <v>102</v>
      </c>
      <c r="AC121" s="310">
        <v>96</v>
      </c>
      <c r="AD121" s="310">
        <v>93</v>
      </c>
      <c r="AE121" s="310">
        <v>101</v>
      </c>
      <c r="AF121" s="310">
        <v>103</v>
      </c>
      <c r="AG121" s="310">
        <v>134</v>
      </c>
      <c r="AH121" s="310"/>
      <c r="AI121" s="307" t="s">
        <v>2024</v>
      </c>
      <c r="AJ121">
        <v>7311676</v>
      </c>
      <c r="AK121">
        <v>4951251</v>
      </c>
      <c r="AL121">
        <v>6336198</v>
      </c>
      <c r="AM121">
        <v>9187160</v>
      </c>
      <c r="AN121">
        <v>38715407</v>
      </c>
      <c r="AO121">
        <v>6217429</v>
      </c>
      <c r="AP121">
        <v>13051558</v>
      </c>
      <c r="AQ121">
        <v>8515391</v>
      </c>
      <c r="AR121">
        <v>19895445</v>
      </c>
      <c r="AS121">
        <v>37613146</v>
      </c>
      <c r="AT121">
        <v>73777459</v>
      </c>
      <c r="AU121">
        <v>57895109</v>
      </c>
      <c r="AV121">
        <v>48445089</v>
      </c>
      <c r="AW121">
        <v>10653868</v>
      </c>
      <c r="AX121" s="310">
        <v>111</v>
      </c>
      <c r="AY121" s="310">
        <v>124</v>
      </c>
      <c r="AZ121" s="310">
        <v>126</v>
      </c>
      <c r="BA121" s="310">
        <v>119</v>
      </c>
      <c r="BB121" s="310">
        <v>92</v>
      </c>
      <c r="BC121" s="310">
        <v>124</v>
      </c>
      <c r="BD121" s="310">
        <v>116</v>
      </c>
      <c r="BE121" s="310">
        <v>127</v>
      </c>
      <c r="BF121" s="310">
        <v>101</v>
      </c>
      <c r="BG121" s="310">
        <v>92</v>
      </c>
      <c r="BH121" s="310">
        <v>91</v>
      </c>
      <c r="BI121" s="310">
        <v>99</v>
      </c>
      <c r="BJ121" s="310">
        <v>99</v>
      </c>
      <c r="BK121" s="310">
        <v>127</v>
      </c>
      <c r="BL121" s="310"/>
      <c r="BM121" s="307" t="s">
        <v>2024</v>
      </c>
      <c r="BN121">
        <v>500000</v>
      </c>
      <c r="BO121">
        <v>104925</v>
      </c>
      <c r="BP121">
        <v>40000</v>
      </c>
      <c r="BQ121">
        <v>245540</v>
      </c>
      <c r="BR121">
        <v>344550</v>
      </c>
      <c r="BS121">
        <v>125000</v>
      </c>
      <c r="BT121">
        <v>125000</v>
      </c>
      <c r="BU121">
        <v>890050</v>
      </c>
      <c r="BV121">
        <v>2511876</v>
      </c>
      <c r="BY121">
        <v>2472417</v>
      </c>
      <c r="CA121">
        <v>86355</v>
      </c>
      <c r="CB121" s="310">
        <v>113</v>
      </c>
      <c r="CC121" s="310">
        <v>135</v>
      </c>
      <c r="CD121" s="310">
        <v>136</v>
      </c>
      <c r="CE121" s="310">
        <v>119</v>
      </c>
      <c r="CF121" s="310">
        <v>118</v>
      </c>
      <c r="CG121" s="310">
        <v>133</v>
      </c>
      <c r="CH121" s="310">
        <v>137</v>
      </c>
      <c r="CI121" s="310">
        <v>107</v>
      </c>
      <c r="CJ121" s="310">
        <v>89</v>
      </c>
      <c r="CK121" s="310" t="s">
        <v>11</v>
      </c>
      <c r="CL121" s="310" t="s">
        <v>11</v>
      </c>
      <c r="CM121" s="310">
        <v>92</v>
      </c>
      <c r="CN121" s="310" t="s">
        <v>11</v>
      </c>
      <c r="CO121" s="310">
        <v>140</v>
      </c>
      <c r="CQ121" s="307" t="s">
        <v>2024</v>
      </c>
      <c r="CR121" s="300">
        <v>87416</v>
      </c>
      <c r="CS121" s="300">
        <v>423373</v>
      </c>
      <c r="CT121" s="300">
        <v>16956</v>
      </c>
      <c r="CU121" s="300">
        <v>1225255</v>
      </c>
      <c r="CV121" s="300">
        <v>629</v>
      </c>
      <c r="CW121" s="300">
        <v>50505</v>
      </c>
      <c r="CX121" s="300"/>
      <c r="CY121" s="300"/>
      <c r="CZ121" s="300">
        <v>5220</v>
      </c>
      <c r="DA121" s="300">
        <v>215</v>
      </c>
      <c r="DB121" s="300"/>
      <c r="DC121" s="300"/>
      <c r="DD121" s="300">
        <v>51298</v>
      </c>
      <c r="DE121" s="300">
        <v>26635</v>
      </c>
      <c r="DF121" s="310">
        <v>185</v>
      </c>
      <c r="DG121" s="310">
        <v>172</v>
      </c>
      <c r="DH121" s="310">
        <v>210</v>
      </c>
      <c r="DI121" s="310">
        <v>155</v>
      </c>
      <c r="DJ121" s="310">
        <v>220</v>
      </c>
      <c r="DK121" s="310">
        <v>194</v>
      </c>
      <c r="DL121" s="310" t="s">
        <v>11</v>
      </c>
      <c r="DM121" s="310" t="s">
        <v>11</v>
      </c>
      <c r="DN121" s="310">
        <v>215</v>
      </c>
      <c r="DO121" s="310">
        <v>221</v>
      </c>
      <c r="DP121" s="310" t="s">
        <v>11</v>
      </c>
      <c r="DQ121" s="310" t="s">
        <v>11</v>
      </c>
      <c r="DR121" s="310">
        <v>201</v>
      </c>
      <c r="DS121" s="310">
        <v>216</v>
      </c>
      <c r="DU121" s="307" t="s">
        <v>2024</v>
      </c>
      <c r="DV121" s="300">
        <v>7899092</v>
      </c>
      <c r="DW121" s="300">
        <v>5479549</v>
      </c>
      <c r="DX121" s="300">
        <v>6393154</v>
      </c>
      <c r="DY121" s="300">
        <v>10657955</v>
      </c>
      <c r="DZ121" s="300">
        <v>39060586</v>
      </c>
      <c r="EA121" s="300">
        <v>6392934</v>
      </c>
      <c r="EB121" s="300">
        <v>13176558</v>
      </c>
      <c r="EC121" s="300">
        <v>9405441</v>
      </c>
      <c r="ED121" s="300">
        <v>22412541</v>
      </c>
      <c r="EE121" s="300">
        <v>37613361</v>
      </c>
      <c r="EF121" s="300">
        <v>73777459</v>
      </c>
      <c r="EG121" s="300">
        <v>60367526</v>
      </c>
      <c r="EH121" s="300">
        <v>48496387</v>
      </c>
      <c r="EI121" s="300">
        <v>10766858</v>
      </c>
      <c r="EJ121" s="310">
        <v>143</v>
      </c>
      <c r="EK121" s="310">
        <v>162</v>
      </c>
      <c r="EL121" s="310">
        <v>153</v>
      </c>
      <c r="EM121" s="310">
        <v>146</v>
      </c>
      <c r="EN121" s="310">
        <v>117</v>
      </c>
      <c r="EO121" s="310">
        <v>156</v>
      </c>
      <c r="EP121" s="310">
        <v>137</v>
      </c>
      <c r="EQ121" s="310">
        <v>148</v>
      </c>
      <c r="ER121" s="310">
        <v>125</v>
      </c>
      <c r="ES121" s="310">
        <v>122</v>
      </c>
      <c r="ET121" s="310">
        <v>120</v>
      </c>
      <c r="EU121" s="310">
        <v>127</v>
      </c>
      <c r="EV121" s="310">
        <v>125</v>
      </c>
      <c r="EW121" s="310">
        <v>149</v>
      </c>
    </row>
    <row r="122" spans="1:153" x14ac:dyDescent="0.25">
      <c r="A122" s="285" t="s">
        <v>2289</v>
      </c>
      <c r="B122" s="285" t="s">
        <v>1949</v>
      </c>
      <c r="C122" s="285" t="s">
        <v>2290</v>
      </c>
      <c r="E122" s="307" t="str">
        <f t="shared" si="1"/>
        <v>مايوتي Mayotte</v>
      </c>
      <c r="F122" s="300">
        <v>74000</v>
      </c>
      <c r="G122" s="300">
        <v>65737</v>
      </c>
      <c r="H122" s="300">
        <v>117491</v>
      </c>
      <c r="I122" s="300">
        <v>168442</v>
      </c>
      <c r="J122" s="300">
        <v>334382</v>
      </c>
      <c r="K122" s="300">
        <v>549957</v>
      </c>
      <c r="L122" s="300">
        <v>46121</v>
      </c>
      <c r="M122" s="300">
        <v>149804</v>
      </c>
      <c r="N122" s="300">
        <v>4519004</v>
      </c>
      <c r="O122" s="300">
        <v>3267980</v>
      </c>
      <c r="P122" s="300">
        <v>110195</v>
      </c>
      <c r="Q122" s="300"/>
      <c r="R122" s="300">
        <v>88459701</v>
      </c>
      <c r="S122" s="300">
        <v>19700</v>
      </c>
      <c r="T122" s="310">
        <v>182</v>
      </c>
      <c r="U122" s="310">
        <v>179</v>
      </c>
      <c r="V122" s="310">
        <v>177</v>
      </c>
      <c r="W122" s="310">
        <v>176</v>
      </c>
      <c r="X122" s="310">
        <v>166</v>
      </c>
      <c r="Y122" s="310">
        <v>161</v>
      </c>
      <c r="Z122" s="310">
        <v>177</v>
      </c>
      <c r="AA122" s="310">
        <v>173</v>
      </c>
      <c r="AB122" s="310">
        <v>135</v>
      </c>
      <c r="AC122" s="310">
        <v>138</v>
      </c>
      <c r="AD122" s="310">
        <v>175</v>
      </c>
      <c r="AE122" s="310" t="s">
        <v>11</v>
      </c>
      <c r="AF122" s="310">
        <v>90</v>
      </c>
      <c r="AG122" s="310">
        <v>179</v>
      </c>
      <c r="AH122" s="310"/>
      <c r="AI122" s="307" t="s">
        <v>2043</v>
      </c>
      <c r="AJ122">
        <v>73000</v>
      </c>
      <c r="AK122">
        <v>65737</v>
      </c>
      <c r="AL122">
        <v>117491</v>
      </c>
      <c r="AM122">
        <v>168442</v>
      </c>
      <c r="AN122">
        <v>167982</v>
      </c>
      <c r="AO122">
        <v>449577</v>
      </c>
      <c r="AQ122">
        <v>101797</v>
      </c>
      <c r="AR122">
        <v>4446154</v>
      </c>
      <c r="AS122">
        <v>3267980</v>
      </c>
      <c r="AT122">
        <v>110195</v>
      </c>
      <c r="AV122">
        <v>88276137</v>
      </c>
      <c r="AX122" s="310">
        <v>178</v>
      </c>
      <c r="AY122" s="310">
        <v>175</v>
      </c>
      <c r="AZ122" s="310">
        <v>178</v>
      </c>
      <c r="BA122" s="310">
        <v>176</v>
      </c>
      <c r="BB122" s="310">
        <v>168</v>
      </c>
      <c r="BC122" s="310">
        <v>157</v>
      </c>
      <c r="BD122" s="310" t="s">
        <v>11</v>
      </c>
      <c r="BE122" s="310">
        <v>172</v>
      </c>
      <c r="BF122" s="310">
        <v>133</v>
      </c>
      <c r="BG122" s="310">
        <v>137</v>
      </c>
      <c r="BH122" s="310">
        <v>174</v>
      </c>
      <c r="BI122" s="310" t="s">
        <v>11</v>
      </c>
      <c r="BJ122" s="310">
        <v>85</v>
      </c>
      <c r="BK122" s="310" t="s">
        <v>11</v>
      </c>
      <c r="BL122" s="310"/>
      <c r="BM122" s="307" t="s">
        <v>2043</v>
      </c>
      <c r="BN122">
        <v>1000</v>
      </c>
      <c r="BR122">
        <v>166400</v>
      </c>
      <c r="BS122">
        <v>100380</v>
      </c>
      <c r="BT122">
        <v>46121</v>
      </c>
      <c r="BU122">
        <v>48007</v>
      </c>
      <c r="BV122">
        <v>72850</v>
      </c>
      <c r="BZ122">
        <v>183564</v>
      </c>
      <c r="CA122">
        <v>19700</v>
      </c>
      <c r="CB122" s="310">
        <v>159</v>
      </c>
      <c r="CC122" s="310" t="s">
        <v>11</v>
      </c>
      <c r="CD122" s="310" t="s">
        <v>11</v>
      </c>
      <c r="CE122" s="310" t="s">
        <v>11</v>
      </c>
      <c r="CF122" s="310">
        <v>128</v>
      </c>
      <c r="CG122" s="310">
        <v>136</v>
      </c>
      <c r="CH122" s="310">
        <v>144</v>
      </c>
      <c r="CI122" s="310">
        <v>144</v>
      </c>
      <c r="CJ122" s="310">
        <v>139</v>
      </c>
      <c r="CK122" s="310" t="s">
        <v>11</v>
      </c>
      <c r="CL122" s="310" t="s">
        <v>11</v>
      </c>
      <c r="CM122" s="310" t="s">
        <v>11</v>
      </c>
      <c r="CN122" s="310">
        <v>126</v>
      </c>
      <c r="CO122" s="310">
        <v>150</v>
      </c>
      <c r="CQ122" s="307" t="s">
        <v>2043</v>
      </c>
      <c r="CR122" s="300"/>
      <c r="CS122" s="300"/>
      <c r="CT122" s="300"/>
      <c r="CU122" s="300"/>
      <c r="CV122" s="300"/>
      <c r="CW122" s="300"/>
      <c r="CX122" s="300">
        <v>10000</v>
      </c>
      <c r="CY122" s="300"/>
      <c r="CZ122" s="300"/>
      <c r="DA122" s="300"/>
      <c r="DB122" s="300">
        <v>1022</v>
      </c>
      <c r="DC122" s="300"/>
      <c r="DD122" s="300"/>
      <c r="DE122" s="300"/>
      <c r="DF122" s="310" t="s">
        <v>11</v>
      </c>
      <c r="DG122" s="310" t="s">
        <v>11</v>
      </c>
      <c r="DH122" s="310" t="s">
        <v>11</v>
      </c>
      <c r="DI122" s="310" t="s">
        <v>11</v>
      </c>
      <c r="DJ122" s="310" t="s">
        <v>11</v>
      </c>
      <c r="DK122" s="310" t="s">
        <v>11</v>
      </c>
      <c r="DL122" s="310">
        <v>206</v>
      </c>
      <c r="DM122" s="310" t="s">
        <v>11</v>
      </c>
      <c r="DN122" s="310" t="s">
        <v>11</v>
      </c>
      <c r="DO122" s="310" t="s">
        <v>11</v>
      </c>
      <c r="DP122" s="310">
        <v>220</v>
      </c>
      <c r="DQ122" s="310" t="s">
        <v>11</v>
      </c>
      <c r="DR122" s="310" t="s">
        <v>11</v>
      </c>
      <c r="DS122" s="310" t="s">
        <v>11</v>
      </c>
      <c r="DU122" s="307" t="s">
        <v>2043</v>
      </c>
      <c r="DV122" s="300">
        <v>74000</v>
      </c>
      <c r="DW122" s="300">
        <v>65737</v>
      </c>
      <c r="DX122" s="300">
        <v>117491</v>
      </c>
      <c r="DY122" s="300">
        <v>168442</v>
      </c>
      <c r="DZ122" s="300">
        <v>334382</v>
      </c>
      <c r="EA122" s="300">
        <v>549957</v>
      </c>
      <c r="EB122" s="300">
        <v>56121</v>
      </c>
      <c r="EC122" s="300">
        <v>149804</v>
      </c>
      <c r="ED122" s="300">
        <v>4519004</v>
      </c>
      <c r="EE122" s="300">
        <v>3267980</v>
      </c>
      <c r="EF122" s="300">
        <v>111217</v>
      </c>
      <c r="EG122" s="300">
        <v>0</v>
      </c>
      <c r="EH122" s="300">
        <v>88459701</v>
      </c>
      <c r="EI122" s="300">
        <v>19700</v>
      </c>
      <c r="EJ122" s="310">
        <v>208</v>
      </c>
      <c r="EK122" s="310">
        <v>211</v>
      </c>
      <c r="EL122" s="310">
        <v>206</v>
      </c>
      <c r="EM122" s="310">
        <v>208</v>
      </c>
      <c r="EN122" s="310">
        <v>193</v>
      </c>
      <c r="EO122" s="310">
        <v>184</v>
      </c>
      <c r="EP122" s="310">
        <v>208</v>
      </c>
      <c r="EQ122" s="310">
        <v>200</v>
      </c>
      <c r="ER122" s="310">
        <v>157</v>
      </c>
      <c r="ES122" s="310">
        <v>165</v>
      </c>
      <c r="ET122" s="310">
        <v>200</v>
      </c>
      <c r="EU122" s="310">
        <v>230</v>
      </c>
      <c r="EV122" s="310">
        <v>115</v>
      </c>
      <c r="EW122" s="310">
        <v>222</v>
      </c>
    </row>
    <row r="123" spans="1:153" x14ac:dyDescent="0.25">
      <c r="A123" s="285" t="s">
        <v>2291</v>
      </c>
      <c r="B123" s="285" t="s">
        <v>1935</v>
      </c>
      <c r="C123" s="285" t="s">
        <v>2292</v>
      </c>
      <c r="E123" s="307" t="str">
        <f t="shared" si="1"/>
        <v>ساو تومي وبرينسيبي Sao Tome And Principe</v>
      </c>
      <c r="F123" s="300"/>
      <c r="G123" s="300"/>
      <c r="H123" s="300"/>
      <c r="I123" s="300"/>
      <c r="J123" s="300"/>
      <c r="K123" s="300"/>
      <c r="L123" s="300"/>
      <c r="M123" s="300"/>
      <c r="N123" s="300"/>
      <c r="O123" s="300"/>
      <c r="P123" s="300"/>
      <c r="Q123" s="300"/>
      <c r="R123" s="300"/>
      <c r="S123" s="300"/>
      <c r="T123" s="310" t="s">
        <v>11</v>
      </c>
      <c r="U123" s="310" t="s">
        <v>11</v>
      </c>
      <c r="V123" s="310" t="s">
        <v>11</v>
      </c>
      <c r="W123" s="310" t="s">
        <v>11</v>
      </c>
      <c r="X123" s="310" t="s">
        <v>11</v>
      </c>
      <c r="Y123" s="310" t="s">
        <v>11</v>
      </c>
      <c r="Z123" s="310" t="s">
        <v>11</v>
      </c>
      <c r="AA123" s="310" t="s">
        <v>11</v>
      </c>
      <c r="AB123" s="310" t="s">
        <v>11</v>
      </c>
      <c r="AC123" s="310" t="s">
        <v>11</v>
      </c>
      <c r="AD123" s="310" t="s">
        <v>11</v>
      </c>
      <c r="AE123" s="310" t="s">
        <v>11</v>
      </c>
      <c r="AF123" s="310" t="s">
        <v>11</v>
      </c>
      <c r="AG123" s="310" t="s">
        <v>11</v>
      </c>
      <c r="AH123" s="310"/>
      <c r="AI123" s="307" t="s">
        <v>2088</v>
      </c>
      <c r="AX123" s="310" t="s">
        <v>11</v>
      </c>
      <c r="AY123" s="310" t="s">
        <v>11</v>
      </c>
      <c r="AZ123" s="310" t="s">
        <v>11</v>
      </c>
      <c r="BA123" s="310" t="s">
        <v>11</v>
      </c>
      <c r="BB123" s="310" t="s">
        <v>11</v>
      </c>
      <c r="BC123" s="310" t="s">
        <v>11</v>
      </c>
      <c r="BD123" s="310" t="s">
        <v>11</v>
      </c>
      <c r="BE123" s="310" t="s">
        <v>11</v>
      </c>
      <c r="BF123" s="310" t="s">
        <v>11</v>
      </c>
      <c r="BG123" s="310" t="s">
        <v>11</v>
      </c>
      <c r="BH123" s="310" t="s">
        <v>11</v>
      </c>
      <c r="BI123" s="310" t="s">
        <v>11</v>
      </c>
      <c r="BJ123" s="310" t="s">
        <v>11</v>
      </c>
      <c r="BK123" s="310" t="s">
        <v>11</v>
      </c>
      <c r="BL123" s="310"/>
      <c r="BM123" s="307" t="s">
        <v>2088</v>
      </c>
      <c r="CB123" s="310" t="s">
        <v>11</v>
      </c>
      <c r="CC123" s="310" t="s">
        <v>11</v>
      </c>
      <c r="CD123" s="310" t="s">
        <v>11</v>
      </c>
      <c r="CE123" s="310" t="s">
        <v>11</v>
      </c>
      <c r="CF123" s="310" t="s">
        <v>11</v>
      </c>
      <c r="CG123" s="310" t="s">
        <v>11</v>
      </c>
      <c r="CH123" s="310" t="s">
        <v>11</v>
      </c>
      <c r="CI123" s="310" t="s">
        <v>11</v>
      </c>
      <c r="CJ123" s="310" t="s">
        <v>11</v>
      </c>
      <c r="CK123" s="310" t="s">
        <v>11</v>
      </c>
      <c r="CL123" s="310" t="s">
        <v>11</v>
      </c>
      <c r="CM123" s="310" t="s">
        <v>11</v>
      </c>
      <c r="CN123" s="310" t="s">
        <v>11</v>
      </c>
      <c r="CO123" s="310" t="s">
        <v>11</v>
      </c>
      <c r="CQ123" s="307" t="s">
        <v>2088</v>
      </c>
      <c r="CR123" s="300"/>
      <c r="CS123" s="300"/>
      <c r="CT123" s="300"/>
      <c r="CU123" s="300"/>
      <c r="CV123" s="300"/>
      <c r="CW123" s="300"/>
      <c r="CX123" s="300"/>
      <c r="CY123" s="300"/>
      <c r="CZ123" s="300"/>
      <c r="DA123" s="300"/>
      <c r="DB123" s="300">
        <v>28369</v>
      </c>
      <c r="DC123" s="300">
        <v>51829</v>
      </c>
      <c r="DD123" s="300">
        <v>24026</v>
      </c>
      <c r="DE123" s="300">
        <v>46254</v>
      </c>
      <c r="DF123" s="310" t="s">
        <v>11</v>
      </c>
      <c r="DG123" s="310" t="s">
        <v>11</v>
      </c>
      <c r="DH123" s="310" t="s">
        <v>11</v>
      </c>
      <c r="DI123" s="310" t="s">
        <v>11</v>
      </c>
      <c r="DJ123" s="310" t="s">
        <v>11</v>
      </c>
      <c r="DK123" s="310" t="s">
        <v>11</v>
      </c>
      <c r="DL123" s="310" t="s">
        <v>11</v>
      </c>
      <c r="DM123" s="310" t="s">
        <v>11</v>
      </c>
      <c r="DN123" s="310" t="s">
        <v>11</v>
      </c>
      <c r="DO123" s="310" t="s">
        <v>11</v>
      </c>
      <c r="DP123" s="310">
        <v>193</v>
      </c>
      <c r="DQ123" s="310">
        <v>189</v>
      </c>
      <c r="DR123" s="310">
        <v>210</v>
      </c>
      <c r="DS123" s="310">
        <v>208</v>
      </c>
      <c r="DU123" s="307" t="s">
        <v>2088</v>
      </c>
      <c r="DV123" s="300">
        <v>0</v>
      </c>
      <c r="DW123" s="300">
        <v>0</v>
      </c>
      <c r="DX123" s="300">
        <v>0</v>
      </c>
      <c r="DY123" s="300">
        <v>0</v>
      </c>
      <c r="DZ123" s="300">
        <v>0</v>
      </c>
      <c r="EA123" s="300">
        <v>0</v>
      </c>
      <c r="EB123" s="300">
        <v>0</v>
      </c>
      <c r="EC123" s="300">
        <v>0</v>
      </c>
      <c r="ED123" s="300">
        <v>0</v>
      </c>
      <c r="EE123" s="300">
        <v>0</v>
      </c>
      <c r="EF123" s="300">
        <v>28369</v>
      </c>
      <c r="EG123" s="300">
        <v>51829</v>
      </c>
      <c r="EH123" s="300">
        <v>24026</v>
      </c>
      <c r="EI123" s="300">
        <v>46254</v>
      </c>
      <c r="EJ123" s="310">
        <v>221</v>
      </c>
      <c r="EK123" s="310">
        <v>224</v>
      </c>
      <c r="EL123" s="310">
        <v>227</v>
      </c>
      <c r="EM123" s="310">
        <v>223</v>
      </c>
      <c r="EN123" s="310">
        <v>227</v>
      </c>
      <c r="EO123" s="310">
        <v>222</v>
      </c>
      <c r="EP123" s="310">
        <v>227</v>
      </c>
      <c r="EQ123" s="310">
        <v>226</v>
      </c>
      <c r="ER123" s="310">
        <v>227</v>
      </c>
      <c r="ES123" s="310">
        <v>226</v>
      </c>
      <c r="ET123" s="310">
        <v>209</v>
      </c>
      <c r="EU123" s="310">
        <v>201</v>
      </c>
      <c r="EV123" s="310">
        <v>216</v>
      </c>
      <c r="EW123" s="310">
        <v>215</v>
      </c>
    </row>
    <row r="124" spans="1:153" x14ac:dyDescent="0.25">
      <c r="A124" s="285" t="s">
        <v>2293</v>
      </c>
      <c r="B124" s="285" t="s">
        <v>2294</v>
      </c>
      <c r="C124" s="285" t="s">
        <v>2295</v>
      </c>
      <c r="E124" s="307" t="str">
        <f t="shared" si="1"/>
        <v>الصحراء الغربية Western Sahara</v>
      </c>
      <c r="F124" s="300"/>
      <c r="G124" s="300"/>
      <c r="H124" s="300"/>
      <c r="I124" s="300"/>
      <c r="J124" s="300"/>
      <c r="K124" s="300"/>
      <c r="L124" s="300"/>
      <c r="M124" s="300"/>
      <c r="N124" s="300"/>
      <c r="O124" s="300"/>
      <c r="P124" s="300"/>
      <c r="Q124" s="300"/>
      <c r="R124" s="300"/>
      <c r="S124" s="300"/>
      <c r="T124" s="310" t="s">
        <v>11</v>
      </c>
      <c r="U124" s="310" t="s">
        <v>11</v>
      </c>
      <c r="V124" s="310" t="s">
        <v>11</v>
      </c>
      <c r="W124" s="310" t="s">
        <v>11</v>
      </c>
      <c r="X124" s="310" t="s">
        <v>11</v>
      </c>
      <c r="Y124" s="310" t="s">
        <v>11</v>
      </c>
      <c r="Z124" s="310" t="s">
        <v>11</v>
      </c>
      <c r="AA124" s="310" t="s">
        <v>11</v>
      </c>
      <c r="AB124" s="310" t="s">
        <v>11</v>
      </c>
      <c r="AC124" s="310" t="s">
        <v>11</v>
      </c>
      <c r="AD124" s="310" t="s">
        <v>11</v>
      </c>
      <c r="AE124" s="310" t="s">
        <v>11</v>
      </c>
      <c r="AF124" s="310" t="s">
        <v>11</v>
      </c>
      <c r="AG124" s="310" t="s">
        <v>11</v>
      </c>
      <c r="AH124" s="310"/>
      <c r="AI124" s="307" t="s">
        <v>2296</v>
      </c>
      <c r="AX124" s="310" t="s">
        <v>11</v>
      </c>
      <c r="AY124" s="310" t="s">
        <v>11</v>
      </c>
      <c r="AZ124" s="310" t="s">
        <v>11</v>
      </c>
      <c r="BA124" s="310" t="s">
        <v>11</v>
      </c>
      <c r="BB124" s="310" t="s">
        <v>11</v>
      </c>
      <c r="BC124" s="310" t="s">
        <v>11</v>
      </c>
      <c r="BD124" s="310" t="s">
        <v>11</v>
      </c>
      <c r="BE124" s="310" t="s">
        <v>11</v>
      </c>
      <c r="BF124" s="310" t="s">
        <v>11</v>
      </c>
      <c r="BG124" s="310" t="s">
        <v>11</v>
      </c>
      <c r="BH124" s="310" t="s">
        <v>11</v>
      </c>
      <c r="BI124" s="310" t="s">
        <v>11</v>
      </c>
      <c r="BJ124" s="310" t="s">
        <v>11</v>
      </c>
      <c r="BK124" s="310" t="s">
        <v>11</v>
      </c>
      <c r="BL124" s="310"/>
      <c r="BM124" s="307" t="s">
        <v>2296</v>
      </c>
      <c r="CB124" s="310" t="s">
        <v>11</v>
      </c>
      <c r="CC124" s="310" t="s">
        <v>11</v>
      </c>
      <c r="CD124" s="310" t="s">
        <v>11</v>
      </c>
      <c r="CE124" s="310" t="s">
        <v>11</v>
      </c>
      <c r="CF124" s="310" t="s">
        <v>11</v>
      </c>
      <c r="CG124" s="310" t="s">
        <v>11</v>
      </c>
      <c r="CH124" s="310" t="s">
        <v>11</v>
      </c>
      <c r="CI124" s="310" t="s">
        <v>11</v>
      </c>
      <c r="CJ124" s="310" t="s">
        <v>11</v>
      </c>
      <c r="CK124" s="310" t="s">
        <v>11</v>
      </c>
      <c r="CL124" s="310" t="s">
        <v>11</v>
      </c>
      <c r="CM124" s="310" t="s">
        <v>11</v>
      </c>
      <c r="CN124" s="310" t="s">
        <v>11</v>
      </c>
      <c r="CO124" s="310" t="s">
        <v>11</v>
      </c>
      <c r="CQ124" s="307" t="s">
        <v>2296</v>
      </c>
      <c r="CR124" s="300"/>
      <c r="CS124" s="300"/>
      <c r="CT124" s="300"/>
      <c r="CU124" s="300"/>
      <c r="CV124" s="300"/>
      <c r="CW124" s="300"/>
      <c r="CX124" s="300"/>
      <c r="CY124" s="300"/>
      <c r="CZ124" s="300"/>
      <c r="DA124" s="300"/>
      <c r="DB124" s="300"/>
      <c r="DC124" s="300"/>
      <c r="DD124" s="300"/>
      <c r="DE124" s="300"/>
      <c r="DF124" s="310" t="s">
        <v>11</v>
      </c>
      <c r="DG124" s="310" t="s">
        <v>11</v>
      </c>
      <c r="DH124" s="310" t="s">
        <v>11</v>
      </c>
      <c r="DI124" s="310" t="s">
        <v>11</v>
      </c>
      <c r="DJ124" s="310" t="s">
        <v>11</v>
      </c>
      <c r="DK124" s="310" t="s">
        <v>11</v>
      </c>
      <c r="DL124" s="310" t="s">
        <v>11</v>
      </c>
      <c r="DM124" s="310" t="s">
        <v>11</v>
      </c>
      <c r="DN124" s="310" t="s">
        <v>11</v>
      </c>
      <c r="DO124" s="310" t="s">
        <v>11</v>
      </c>
      <c r="DP124" s="310" t="s">
        <v>11</v>
      </c>
      <c r="DQ124" s="310" t="s">
        <v>11</v>
      </c>
      <c r="DR124" s="310" t="s">
        <v>11</v>
      </c>
      <c r="DS124" s="310" t="s">
        <v>11</v>
      </c>
      <c r="DU124" s="307" t="s">
        <v>2296</v>
      </c>
      <c r="DV124" s="300">
        <v>0</v>
      </c>
      <c r="DW124" s="300">
        <v>0</v>
      </c>
      <c r="DX124" s="300">
        <v>0</v>
      </c>
      <c r="DY124" s="300">
        <v>0</v>
      </c>
      <c r="DZ124" s="300">
        <v>0</v>
      </c>
      <c r="EA124" s="300">
        <v>0</v>
      </c>
      <c r="EB124" s="300">
        <v>0</v>
      </c>
      <c r="EC124" s="300">
        <v>0</v>
      </c>
      <c r="ED124" s="300">
        <v>0</v>
      </c>
      <c r="EE124" s="300">
        <v>0</v>
      </c>
      <c r="EF124" s="300">
        <v>0</v>
      </c>
      <c r="EG124" s="300">
        <v>0</v>
      </c>
      <c r="EH124" s="300">
        <v>0</v>
      </c>
      <c r="EI124" s="300">
        <v>0</v>
      </c>
      <c r="EJ124" s="310">
        <v>221</v>
      </c>
      <c r="EK124" s="310">
        <v>224</v>
      </c>
      <c r="EL124" s="310">
        <v>227</v>
      </c>
      <c r="EM124" s="310">
        <v>223</v>
      </c>
      <c r="EN124" s="310">
        <v>227</v>
      </c>
      <c r="EO124" s="310">
        <v>222</v>
      </c>
      <c r="EP124" s="310">
        <v>227</v>
      </c>
      <c r="EQ124" s="310">
        <v>226</v>
      </c>
      <c r="ER124" s="310">
        <v>227</v>
      </c>
      <c r="ES124" s="310">
        <v>226</v>
      </c>
      <c r="ET124" s="310">
        <v>230</v>
      </c>
      <c r="EU124" s="310">
        <v>230</v>
      </c>
      <c r="EV124" s="310">
        <v>245</v>
      </c>
      <c r="EW124" s="310">
        <v>241</v>
      </c>
    </row>
    <row r="125" spans="1:153" x14ac:dyDescent="0.25">
      <c r="A125" s="285" t="s">
        <v>2297</v>
      </c>
      <c r="B125" s="285" t="s">
        <v>1432</v>
      </c>
      <c r="C125" s="285" t="s">
        <v>1433</v>
      </c>
      <c r="E125" s="307" t="str">
        <f t="shared" si="1"/>
        <v>جمهورية جنوب السودان South Sudan</v>
      </c>
      <c r="F125" s="300"/>
      <c r="G125" s="300"/>
      <c r="H125" s="300">
        <v>9521406</v>
      </c>
      <c r="I125" s="300">
        <v>10269465</v>
      </c>
      <c r="J125" s="300">
        <v>8821444</v>
      </c>
      <c r="K125" s="300">
        <v>1218550</v>
      </c>
      <c r="L125" s="300">
        <v>102804</v>
      </c>
      <c r="M125" s="300">
        <v>3130529</v>
      </c>
      <c r="N125" s="300">
        <v>3358423</v>
      </c>
      <c r="O125" s="300">
        <v>8151241</v>
      </c>
      <c r="P125" s="300">
        <v>13467319</v>
      </c>
      <c r="Q125" s="300">
        <v>20369652</v>
      </c>
      <c r="R125" s="300">
        <v>12458559</v>
      </c>
      <c r="S125" s="300">
        <v>6705406</v>
      </c>
      <c r="T125" s="310" t="s">
        <v>11</v>
      </c>
      <c r="U125" s="310" t="s">
        <v>11</v>
      </c>
      <c r="V125" s="310">
        <v>121</v>
      </c>
      <c r="W125" s="310">
        <v>121</v>
      </c>
      <c r="X125" s="310">
        <v>127</v>
      </c>
      <c r="Y125" s="310">
        <v>155</v>
      </c>
      <c r="Z125" s="310">
        <v>173</v>
      </c>
      <c r="AA125" s="310">
        <v>144</v>
      </c>
      <c r="AB125" s="310">
        <v>137</v>
      </c>
      <c r="AC125" s="310">
        <v>124</v>
      </c>
      <c r="AD125" s="310">
        <v>125</v>
      </c>
      <c r="AE125" s="310">
        <v>122</v>
      </c>
      <c r="AF125" s="310">
        <v>130</v>
      </c>
      <c r="AG125" s="310">
        <v>141</v>
      </c>
      <c r="AH125" s="310"/>
      <c r="AI125" s="307" t="s">
        <v>2004</v>
      </c>
      <c r="AL125">
        <v>9076026</v>
      </c>
      <c r="AM125">
        <v>10127777</v>
      </c>
      <c r="AN125">
        <v>8484639</v>
      </c>
      <c r="AO125">
        <v>1218550</v>
      </c>
      <c r="AP125">
        <v>98504</v>
      </c>
      <c r="AQ125">
        <v>2374802</v>
      </c>
      <c r="AR125">
        <v>3074850</v>
      </c>
      <c r="AS125">
        <v>7429729</v>
      </c>
      <c r="AT125">
        <v>10541949</v>
      </c>
      <c r="AU125">
        <v>19697072</v>
      </c>
      <c r="AV125">
        <v>12364294</v>
      </c>
      <c r="AW125">
        <v>6481532</v>
      </c>
      <c r="AX125" s="310" t="s">
        <v>11</v>
      </c>
      <c r="AY125" s="310" t="s">
        <v>11</v>
      </c>
      <c r="AZ125" s="310">
        <v>115</v>
      </c>
      <c r="BA125" s="310">
        <v>116</v>
      </c>
      <c r="BB125" s="310">
        <v>120</v>
      </c>
      <c r="BC125" s="310">
        <v>149</v>
      </c>
      <c r="BD125" s="310">
        <v>174</v>
      </c>
      <c r="BE125" s="310">
        <v>144</v>
      </c>
      <c r="BF125" s="310">
        <v>138</v>
      </c>
      <c r="BG125" s="310">
        <v>124</v>
      </c>
      <c r="BH125" s="310">
        <v>123</v>
      </c>
      <c r="BI125" s="310">
        <v>115</v>
      </c>
      <c r="BJ125" s="310">
        <v>124</v>
      </c>
      <c r="BK125" s="310">
        <v>136</v>
      </c>
      <c r="BL125" s="310"/>
      <c r="BM125" s="307" t="s">
        <v>2004</v>
      </c>
      <c r="BP125">
        <v>445380</v>
      </c>
      <c r="BQ125">
        <v>141688</v>
      </c>
      <c r="BR125">
        <v>336805</v>
      </c>
      <c r="BT125">
        <v>4300</v>
      </c>
      <c r="BU125">
        <v>755727</v>
      </c>
      <c r="BV125">
        <v>283573</v>
      </c>
      <c r="BW125">
        <v>721512</v>
      </c>
      <c r="BX125">
        <v>2925370</v>
      </c>
      <c r="BY125">
        <v>672580</v>
      </c>
      <c r="BZ125">
        <v>94265</v>
      </c>
      <c r="CA125">
        <v>223874</v>
      </c>
      <c r="CB125" s="310" t="s">
        <v>11</v>
      </c>
      <c r="CC125" s="310" t="s">
        <v>11</v>
      </c>
      <c r="CD125" s="310">
        <v>111</v>
      </c>
      <c r="CE125" s="310">
        <v>125</v>
      </c>
      <c r="CF125" s="310">
        <v>119</v>
      </c>
      <c r="CG125" s="310" t="s">
        <v>11</v>
      </c>
      <c r="CH125" s="310">
        <v>160</v>
      </c>
      <c r="CI125" s="310">
        <v>113</v>
      </c>
      <c r="CJ125" s="310">
        <v>123</v>
      </c>
      <c r="CK125" s="310">
        <v>100</v>
      </c>
      <c r="CL125" s="310">
        <v>87</v>
      </c>
      <c r="CM125" s="310">
        <v>113</v>
      </c>
      <c r="CN125" s="310">
        <v>134</v>
      </c>
      <c r="CO125" s="310">
        <v>130</v>
      </c>
      <c r="CQ125" s="307" t="s">
        <v>2004</v>
      </c>
      <c r="CR125" s="300"/>
      <c r="CS125" s="300"/>
      <c r="CT125" s="300">
        <v>22592</v>
      </c>
      <c r="CU125" s="300">
        <v>49431</v>
      </c>
      <c r="CV125" s="300">
        <v>354039</v>
      </c>
      <c r="CW125" s="300">
        <v>1054727</v>
      </c>
      <c r="CX125" s="300">
        <v>473170</v>
      </c>
      <c r="CY125" s="300">
        <v>161805</v>
      </c>
      <c r="CZ125" s="300">
        <v>141165</v>
      </c>
      <c r="DA125" s="300">
        <v>169174</v>
      </c>
      <c r="DB125" s="300">
        <v>6117</v>
      </c>
      <c r="DC125" s="300">
        <v>26480</v>
      </c>
      <c r="DD125" s="300">
        <v>77021</v>
      </c>
      <c r="DE125" s="300">
        <v>78556</v>
      </c>
      <c r="DF125" s="310" t="s">
        <v>11</v>
      </c>
      <c r="DG125" s="310" t="s">
        <v>11</v>
      </c>
      <c r="DH125" s="310">
        <v>206</v>
      </c>
      <c r="DI125" s="310">
        <v>201</v>
      </c>
      <c r="DJ125" s="310">
        <v>173</v>
      </c>
      <c r="DK125" s="310">
        <v>155</v>
      </c>
      <c r="DL125" s="310">
        <v>164</v>
      </c>
      <c r="DM125" s="310">
        <v>184</v>
      </c>
      <c r="DN125" s="310">
        <v>185</v>
      </c>
      <c r="DO125" s="310">
        <v>180</v>
      </c>
      <c r="DP125" s="310">
        <v>208</v>
      </c>
      <c r="DQ125" s="310">
        <v>194</v>
      </c>
      <c r="DR125" s="310">
        <v>198</v>
      </c>
      <c r="DS125" s="310">
        <v>200</v>
      </c>
      <c r="DU125" s="307" t="s">
        <v>2004</v>
      </c>
      <c r="DV125" s="300">
        <v>0</v>
      </c>
      <c r="DW125" s="300">
        <v>0</v>
      </c>
      <c r="DX125" s="300">
        <v>9543998</v>
      </c>
      <c r="DY125" s="300">
        <v>10318896</v>
      </c>
      <c r="DZ125" s="300">
        <v>9175483</v>
      </c>
      <c r="EA125" s="300">
        <v>2273277</v>
      </c>
      <c r="EB125" s="300">
        <v>575974</v>
      </c>
      <c r="EC125" s="300">
        <v>3292334</v>
      </c>
      <c r="ED125" s="300">
        <v>3499588</v>
      </c>
      <c r="EE125" s="300">
        <v>8320415</v>
      </c>
      <c r="EF125" s="300">
        <v>13473436</v>
      </c>
      <c r="EG125" s="300">
        <v>20396132</v>
      </c>
      <c r="EH125" s="300">
        <v>12535580</v>
      </c>
      <c r="EI125" s="300">
        <v>6783962</v>
      </c>
      <c r="EJ125" s="310">
        <v>221</v>
      </c>
      <c r="EK125" s="310">
        <v>224</v>
      </c>
      <c r="EL125" s="310">
        <v>149</v>
      </c>
      <c r="EM125" s="310">
        <v>147</v>
      </c>
      <c r="EN125" s="310">
        <v>146</v>
      </c>
      <c r="EO125" s="310">
        <v>170</v>
      </c>
      <c r="EP125" s="310">
        <v>184</v>
      </c>
      <c r="EQ125" s="310">
        <v>169</v>
      </c>
      <c r="ER125" s="310">
        <v>162</v>
      </c>
      <c r="ES125" s="310">
        <v>149</v>
      </c>
      <c r="ET125" s="310">
        <v>146</v>
      </c>
      <c r="EU125" s="310">
        <v>142</v>
      </c>
      <c r="EV125" s="310">
        <v>151</v>
      </c>
      <c r="EW125" s="310">
        <v>159</v>
      </c>
    </row>
    <row r="126" spans="1:153" x14ac:dyDescent="0.25">
      <c r="A126" s="285" t="s">
        <v>2298</v>
      </c>
      <c r="B126" s="285" t="s">
        <v>232</v>
      </c>
      <c r="C126" s="285" t="s">
        <v>1314</v>
      </c>
      <c r="E126" s="307" t="str">
        <f t="shared" si="1"/>
        <v>أستراليا Australia</v>
      </c>
      <c r="F126" s="300">
        <v>1509944865</v>
      </c>
      <c r="G126" s="300">
        <v>1615620568</v>
      </c>
      <c r="H126" s="300">
        <v>1227110284</v>
      </c>
      <c r="I126" s="300">
        <v>1804432803</v>
      </c>
      <c r="J126" s="300">
        <v>1595231805</v>
      </c>
      <c r="K126" s="300">
        <v>1201677739</v>
      </c>
      <c r="L126" s="300">
        <v>1383757715</v>
      </c>
      <c r="M126" s="300">
        <v>2111787866</v>
      </c>
      <c r="N126" s="300">
        <v>1723500050</v>
      </c>
      <c r="O126" s="300">
        <v>2986915657</v>
      </c>
      <c r="P126" s="300">
        <v>2577708462</v>
      </c>
      <c r="Q126" s="300">
        <v>4516088824</v>
      </c>
      <c r="R126" s="300">
        <v>3248407614</v>
      </c>
      <c r="S126" s="300">
        <v>3311965084</v>
      </c>
      <c r="T126" s="310">
        <v>46</v>
      </c>
      <c r="U126" s="310">
        <v>48</v>
      </c>
      <c r="V126" s="310">
        <v>46</v>
      </c>
      <c r="W126" s="310">
        <v>41</v>
      </c>
      <c r="X126" s="310">
        <v>46</v>
      </c>
      <c r="Y126" s="310">
        <v>45</v>
      </c>
      <c r="Z126" s="310">
        <v>48</v>
      </c>
      <c r="AA126" s="310">
        <v>45</v>
      </c>
      <c r="AB126" s="310">
        <v>46</v>
      </c>
      <c r="AC126" s="310">
        <v>33</v>
      </c>
      <c r="AD126" s="310">
        <v>44</v>
      </c>
      <c r="AE126" s="310">
        <v>41</v>
      </c>
      <c r="AF126" s="310">
        <v>43</v>
      </c>
      <c r="AG126" s="310">
        <v>41</v>
      </c>
      <c r="AH126" s="310"/>
      <c r="AI126" s="307" t="s">
        <v>1758</v>
      </c>
      <c r="AJ126">
        <v>1452380649</v>
      </c>
      <c r="AK126">
        <v>1584380784</v>
      </c>
      <c r="AL126">
        <v>1211514010</v>
      </c>
      <c r="AM126">
        <v>1786272920</v>
      </c>
      <c r="AN126">
        <v>1574871718</v>
      </c>
      <c r="AO126">
        <v>1184196479</v>
      </c>
      <c r="AP126">
        <v>1330521009</v>
      </c>
      <c r="AQ126">
        <v>2065405793</v>
      </c>
      <c r="AR126">
        <v>1652906834</v>
      </c>
      <c r="AS126">
        <v>2967609441</v>
      </c>
      <c r="AT126">
        <v>2551762312</v>
      </c>
      <c r="AU126">
        <v>4030273388</v>
      </c>
      <c r="AV126">
        <v>2643657951</v>
      </c>
      <c r="AW126">
        <v>2360079878</v>
      </c>
      <c r="AX126" s="310">
        <v>43</v>
      </c>
      <c r="AY126" s="310">
        <v>46</v>
      </c>
      <c r="AZ126" s="310">
        <v>44</v>
      </c>
      <c r="BA126" s="310">
        <v>40</v>
      </c>
      <c r="BB126" s="310">
        <v>45</v>
      </c>
      <c r="BC126" s="310">
        <v>43</v>
      </c>
      <c r="BD126" s="310">
        <v>46</v>
      </c>
      <c r="BE126" s="310">
        <v>43</v>
      </c>
      <c r="BF126" s="310">
        <v>44</v>
      </c>
      <c r="BG126" s="310">
        <v>32</v>
      </c>
      <c r="BH126" s="310">
        <v>43</v>
      </c>
      <c r="BI126" s="310">
        <v>43</v>
      </c>
      <c r="BJ126" s="310">
        <v>45</v>
      </c>
      <c r="BK126" s="310">
        <v>42</v>
      </c>
      <c r="BL126" s="310"/>
      <c r="BM126" s="307" t="s">
        <v>1758</v>
      </c>
      <c r="BN126">
        <v>57564216</v>
      </c>
      <c r="BO126">
        <v>31239784</v>
      </c>
      <c r="BP126">
        <v>15596274</v>
      </c>
      <c r="BQ126">
        <v>18159883</v>
      </c>
      <c r="BR126">
        <v>20360087</v>
      </c>
      <c r="BS126">
        <v>17481260</v>
      </c>
      <c r="BT126">
        <v>53236706</v>
      </c>
      <c r="BU126">
        <v>46382073</v>
      </c>
      <c r="BV126">
        <v>70593216</v>
      </c>
      <c r="BW126">
        <v>19306216</v>
      </c>
      <c r="BX126">
        <v>25946150</v>
      </c>
      <c r="BY126">
        <v>485815436</v>
      </c>
      <c r="BZ126">
        <v>604749663</v>
      </c>
      <c r="CA126">
        <v>951885206</v>
      </c>
      <c r="CB126" s="310">
        <v>39</v>
      </c>
      <c r="CC126" s="310">
        <v>49</v>
      </c>
      <c r="CD126" s="310">
        <v>62</v>
      </c>
      <c r="CE126" s="310">
        <v>59</v>
      </c>
      <c r="CF126" s="310">
        <v>57</v>
      </c>
      <c r="CG126" s="310">
        <v>48</v>
      </c>
      <c r="CH126" s="310">
        <v>39</v>
      </c>
      <c r="CI126" s="310">
        <v>36</v>
      </c>
      <c r="CJ126" s="310">
        <v>37</v>
      </c>
      <c r="CK126" s="310">
        <v>52</v>
      </c>
      <c r="CL126" s="310">
        <v>49</v>
      </c>
      <c r="CM126" s="310">
        <v>17</v>
      </c>
      <c r="CN126" s="310">
        <v>15</v>
      </c>
      <c r="CO126" s="310">
        <v>13</v>
      </c>
      <c r="CQ126" s="307" t="s">
        <v>1758</v>
      </c>
      <c r="CR126" s="300">
        <v>6567281579</v>
      </c>
      <c r="CS126" s="300">
        <v>8198654597</v>
      </c>
      <c r="CT126" s="300">
        <v>8952255912</v>
      </c>
      <c r="CU126" s="300">
        <v>8694140592</v>
      </c>
      <c r="CV126" s="300">
        <v>7158951645</v>
      </c>
      <c r="CW126" s="300">
        <v>5144170015</v>
      </c>
      <c r="CX126" s="300">
        <v>4473881423</v>
      </c>
      <c r="CY126" s="300">
        <v>2450119436</v>
      </c>
      <c r="CZ126" s="300">
        <v>2750278552</v>
      </c>
      <c r="DA126" s="300">
        <v>2463576087</v>
      </c>
      <c r="DB126" s="300">
        <v>5921656871</v>
      </c>
      <c r="DC126" s="300">
        <v>7202497498</v>
      </c>
      <c r="DD126" s="300">
        <v>4320770087</v>
      </c>
      <c r="DE126" s="300">
        <v>3229654949</v>
      </c>
      <c r="DF126" s="310">
        <v>17</v>
      </c>
      <c r="DG126" s="310">
        <v>16</v>
      </c>
      <c r="DH126" s="310">
        <v>15</v>
      </c>
      <c r="DI126" s="310">
        <v>17</v>
      </c>
      <c r="DJ126" s="310">
        <v>21</v>
      </c>
      <c r="DK126" s="310">
        <v>23</v>
      </c>
      <c r="DL126" s="310">
        <v>25</v>
      </c>
      <c r="DM126" s="310">
        <v>39</v>
      </c>
      <c r="DN126" s="310">
        <v>41</v>
      </c>
      <c r="DO126" s="310">
        <v>39</v>
      </c>
      <c r="DP126" s="310">
        <v>22</v>
      </c>
      <c r="DQ126" s="310">
        <v>23</v>
      </c>
      <c r="DR126" s="310">
        <v>35</v>
      </c>
      <c r="DS126" s="310">
        <v>40</v>
      </c>
      <c r="DU126" s="307" t="s">
        <v>1758</v>
      </c>
      <c r="DV126" s="300">
        <v>8077226444</v>
      </c>
      <c r="DW126" s="300">
        <v>9814275165</v>
      </c>
      <c r="DX126" s="300">
        <v>10179366196</v>
      </c>
      <c r="DY126" s="300">
        <v>10498573395</v>
      </c>
      <c r="DZ126" s="300">
        <v>8754183450</v>
      </c>
      <c r="EA126" s="300">
        <v>6345847754</v>
      </c>
      <c r="EB126" s="300">
        <v>5857639138</v>
      </c>
      <c r="EC126" s="300">
        <v>4561907302</v>
      </c>
      <c r="ED126" s="300">
        <v>4473778602</v>
      </c>
      <c r="EE126" s="300">
        <v>5450491744</v>
      </c>
      <c r="EF126" s="300">
        <v>8499365333</v>
      </c>
      <c r="EG126" s="300">
        <v>11718586322</v>
      </c>
      <c r="EH126" s="300">
        <v>7569177701</v>
      </c>
      <c r="EI126" s="300">
        <v>6541620033</v>
      </c>
      <c r="EJ126" s="310">
        <v>32</v>
      </c>
      <c r="EK126" s="310">
        <v>32</v>
      </c>
      <c r="EL126" s="310">
        <v>32</v>
      </c>
      <c r="EM126" s="310">
        <v>31</v>
      </c>
      <c r="EN126" s="310">
        <v>30</v>
      </c>
      <c r="EO126" s="310">
        <v>33</v>
      </c>
      <c r="EP126" s="310">
        <v>35</v>
      </c>
      <c r="EQ126" s="310">
        <v>39</v>
      </c>
      <c r="ER126" s="310">
        <v>42</v>
      </c>
      <c r="ES126" s="310">
        <v>34</v>
      </c>
      <c r="ET126" s="310">
        <v>32</v>
      </c>
      <c r="EU126" s="310">
        <v>34</v>
      </c>
      <c r="EV126" s="310">
        <v>38</v>
      </c>
      <c r="EW126" s="310">
        <v>42</v>
      </c>
    </row>
    <row r="127" spans="1:153" x14ac:dyDescent="0.25">
      <c r="A127" s="285" t="s">
        <v>2299</v>
      </c>
      <c r="B127" s="285" t="s">
        <v>275</v>
      </c>
      <c r="C127" s="285" t="s">
        <v>1495</v>
      </c>
      <c r="E127" s="307" t="str">
        <f t="shared" si="1"/>
        <v>جزر فيجي Fiji</v>
      </c>
      <c r="F127" s="300">
        <v>57544</v>
      </c>
      <c r="G127" s="300">
        <v>107270</v>
      </c>
      <c r="H127" s="300">
        <v>450414</v>
      </c>
      <c r="I127" s="300">
        <v>520659</v>
      </c>
      <c r="J127" s="300">
        <v>715756</v>
      </c>
      <c r="K127" s="300">
        <v>35108</v>
      </c>
      <c r="L127" s="300">
        <v>1000</v>
      </c>
      <c r="M127" s="300">
        <v>117995</v>
      </c>
      <c r="N127" s="300">
        <v>2000</v>
      </c>
      <c r="O127" s="300"/>
      <c r="P127" s="300"/>
      <c r="Q127" s="300">
        <v>4368</v>
      </c>
      <c r="R127" s="300">
        <v>117695</v>
      </c>
      <c r="S127" s="300"/>
      <c r="T127" s="310">
        <v>187</v>
      </c>
      <c r="U127" s="310">
        <v>173</v>
      </c>
      <c r="V127" s="310">
        <v>162</v>
      </c>
      <c r="W127" s="310">
        <v>164</v>
      </c>
      <c r="X127" s="310">
        <v>160</v>
      </c>
      <c r="Y127" s="310">
        <v>177</v>
      </c>
      <c r="Z127" s="310">
        <v>187</v>
      </c>
      <c r="AA127" s="310">
        <v>175</v>
      </c>
      <c r="AB127" s="310">
        <v>180</v>
      </c>
      <c r="AC127" s="310" t="s">
        <v>11</v>
      </c>
      <c r="AD127" s="310" t="s">
        <v>11</v>
      </c>
      <c r="AE127" s="310">
        <v>176</v>
      </c>
      <c r="AF127" s="310">
        <v>172</v>
      </c>
      <c r="AG127" s="310" t="s">
        <v>11</v>
      </c>
      <c r="AH127" s="310"/>
      <c r="AI127" s="307" t="s">
        <v>2068</v>
      </c>
      <c r="AJ127">
        <v>57544</v>
      </c>
      <c r="AK127">
        <v>104270</v>
      </c>
      <c r="AL127">
        <v>363427</v>
      </c>
      <c r="AM127">
        <v>510059</v>
      </c>
      <c r="AN127">
        <v>619756</v>
      </c>
      <c r="AQ127">
        <v>116495</v>
      </c>
      <c r="AV127">
        <v>117695</v>
      </c>
      <c r="AX127" s="310">
        <v>182</v>
      </c>
      <c r="AY127" s="310">
        <v>171</v>
      </c>
      <c r="AZ127" s="310">
        <v>165</v>
      </c>
      <c r="BA127" s="310">
        <v>164</v>
      </c>
      <c r="BB127" s="310">
        <v>159</v>
      </c>
      <c r="BC127" s="310" t="s">
        <v>11</v>
      </c>
      <c r="BD127" s="310" t="s">
        <v>11</v>
      </c>
      <c r="BE127" s="310">
        <v>171</v>
      </c>
      <c r="BF127" s="310" t="s">
        <v>11</v>
      </c>
      <c r="BG127" s="310" t="s">
        <v>11</v>
      </c>
      <c r="BH127" s="310" t="s">
        <v>11</v>
      </c>
      <c r="BI127" s="310" t="s">
        <v>11</v>
      </c>
      <c r="BJ127" s="310">
        <v>170</v>
      </c>
      <c r="BK127" s="310" t="s">
        <v>11</v>
      </c>
      <c r="BL127" s="310"/>
      <c r="BM127" s="307" t="s">
        <v>2068</v>
      </c>
      <c r="BO127">
        <v>3000</v>
      </c>
      <c r="BP127">
        <v>86987</v>
      </c>
      <c r="BQ127">
        <v>10600</v>
      </c>
      <c r="BR127">
        <v>96000</v>
      </c>
      <c r="BS127">
        <v>35108</v>
      </c>
      <c r="BT127">
        <v>1000</v>
      </c>
      <c r="BU127">
        <v>1500</v>
      </c>
      <c r="BV127">
        <v>2000</v>
      </c>
      <c r="BY127">
        <v>4368</v>
      </c>
      <c r="CB127" s="310" t="s">
        <v>11</v>
      </c>
      <c r="CC127" s="310">
        <v>157</v>
      </c>
      <c r="CD127" s="310">
        <v>130</v>
      </c>
      <c r="CE127" s="310">
        <v>150</v>
      </c>
      <c r="CF127" s="310">
        <v>130</v>
      </c>
      <c r="CG127" s="310">
        <v>145</v>
      </c>
      <c r="CH127" s="310">
        <v>164</v>
      </c>
      <c r="CI127" s="310">
        <v>158</v>
      </c>
      <c r="CJ127" s="310">
        <v>155</v>
      </c>
      <c r="CK127" s="310" t="s">
        <v>11</v>
      </c>
      <c r="CL127" s="310" t="s">
        <v>11</v>
      </c>
      <c r="CM127" s="310">
        <v>151</v>
      </c>
      <c r="CN127" s="310" t="s">
        <v>11</v>
      </c>
      <c r="CO127" s="310" t="s">
        <v>11</v>
      </c>
      <c r="CQ127" s="307" t="s">
        <v>2068</v>
      </c>
      <c r="CR127" s="300">
        <v>7247014</v>
      </c>
      <c r="CS127" s="300">
        <v>4344707</v>
      </c>
      <c r="CT127" s="300">
        <v>942302</v>
      </c>
      <c r="CU127" s="300">
        <v>2135993</v>
      </c>
      <c r="CV127" s="300">
        <v>3398898</v>
      </c>
      <c r="CW127" s="300">
        <v>7825974</v>
      </c>
      <c r="CX127" s="300">
        <v>4665811</v>
      </c>
      <c r="CY127" s="300">
        <v>4501127</v>
      </c>
      <c r="CZ127" s="300">
        <v>3905279</v>
      </c>
      <c r="DA127" s="300">
        <v>3704341</v>
      </c>
      <c r="DB127" s="300">
        <v>4238859</v>
      </c>
      <c r="DC127" s="300">
        <v>6759327</v>
      </c>
      <c r="DD127" s="300">
        <v>3370634</v>
      </c>
      <c r="DE127" s="300">
        <v>4378073</v>
      </c>
      <c r="DF127" s="310">
        <v>112</v>
      </c>
      <c r="DG127" s="310">
        <v>127</v>
      </c>
      <c r="DH127" s="310">
        <v>160</v>
      </c>
      <c r="DI127" s="310">
        <v>143</v>
      </c>
      <c r="DJ127" s="310">
        <v>133</v>
      </c>
      <c r="DK127" s="310">
        <v>126</v>
      </c>
      <c r="DL127" s="310">
        <v>127</v>
      </c>
      <c r="DM127" s="310">
        <v>130</v>
      </c>
      <c r="DN127" s="310">
        <v>131</v>
      </c>
      <c r="DO127" s="310">
        <v>133</v>
      </c>
      <c r="DP127" s="310">
        <v>137</v>
      </c>
      <c r="DQ127" s="310">
        <v>131</v>
      </c>
      <c r="DR127" s="310">
        <v>140</v>
      </c>
      <c r="DS127" s="310">
        <v>143</v>
      </c>
      <c r="DU127" s="307" t="s">
        <v>2068</v>
      </c>
      <c r="DV127" s="300">
        <v>7304558</v>
      </c>
      <c r="DW127" s="300">
        <v>4451977</v>
      </c>
      <c r="DX127" s="300">
        <v>1392716</v>
      </c>
      <c r="DY127" s="300">
        <v>2656652</v>
      </c>
      <c r="DZ127" s="300">
        <v>4114654</v>
      </c>
      <c r="EA127" s="300">
        <v>7861082</v>
      </c>
      <c r="EB127" s="300">
        <v>4666811</v>
      </c>
      <c r="EC127" s="300">
        <v>4619122</v>
      </c>
      <c r="ED127" s="300">
        <v>3907279</v>
      </c>
      <c r="EE127" s="300">
        <v>3704341</v>
      </c>
      <c r="EF127" s="300">
        <v>4238859</v>
      </c>
      <c r="EG127" s="300">
        <v>6763695</v>
      </c>
      <c r="EH127" s="300">
        <v>3488329</v>
      </c>
      <c r="EI127" s="300">
        <v>4378073</v>
      </c>
      <c r="EJ127" s="310">
        <v>146</v>
      </c>
      <c r="EK127" s="310">
        <v>163</v>
      </c>
      <c r="EL127" s="310">
        <v>173</v>
      </c>
      <c r="EM127" s="310">
        <v>166</v>
      </c>
      <c r="EN127" s="310">
        <v>164</v>
      </c>
      <c r="EO127" s="310">
        <v>155</v>
      </c>
      <c r="EP127" s="310">
        <v>160</v>
      </c>
      <c r="EQ127" s="310">
        <v>163</v>
      </c>
      <c r="ER127" s="310">
        <v>159</v>
      </c>
      <c r="ES127" s="310">
        <v>163</v>
      </c>
      <c r="ET127" s="310">
        <v>167</v>
      </c>
      <c r="EU127" s="310">
        <v>154</v>
      </c>
      <c r="EV127" s="310">
        <v>166</v>
      </c>
      <c r="EW127" s="310">
        <v>168</v>
      </c>
    </row>
    <row r="128" spans="1:153" x14ac:dyDescent="0.25">
      <c r="A128" s="285" t="s">
        <v>2300</v>
      </c>
      <c r="B128" s="285" t="s">
        <v>2301</v>
      </c>
      <c r="C128" s="285" t="s">
        <v>2302</v>
      </c>
      <c r="E128" s="307" t="str">
        <f t="shared" si="1"/>
        <v>ساموا Samoa</v>
      </c>
      <c r="F128" s="300">
        <v>124369</v>
      </c>
      <c r="G128" s="300"/>
      <c r="H128" s="300">
        <v>371564</v>
      </c>
      <c r="I128" s="300"/>
      <c r="J128" s="300">
        <v>916677</v>
      </c>
      <c r="K128" s="300"/>
      <c r="L128" s="300">
        <v>36420</v>
      </c>
      <c r="M128" s="300"/>
      <c r="N128" s="300"/>
      <c r="O128" s="300"/>
      <c r="P128" s="300"/>
      <c r="Q128" s="300"/>
      <c r="R128" s="300"/>
      <c r="S128" s="300">
        <v>4500</v>
      </c>
      <c r="T128" s="310">
        <v>176</v>
      </c>
      <c r="U128" s="310" t="s">
        <v>11</v>
      </c>
      <c r="V128" s="310">
        <v>165</v>
      </c>
      <c r="W128" s="310" t="s">
        <v>11</v>
      </c>
      <c r="X128" s="310">
        <v>159</v>
      </c>
      <c r="Y128" s="310" t="s">
        <v>11</v>
      </c>
      <c r="Z128" s="310">
        <v>179</v>
      </c>
      <c r="AA128" s="310" t="s">
        <v>11</v>
      </c>
      <c r="AB128" s="310" t="s">
        <v>11</v>
      </c>
      <c r="AC128" s="310" t="s">
        <v>11</v>
      </c>
      <c r="AD128" s="310" t="s">
        <v>11</v>
      </c>
      <c r="AE128" s="310" t="s">
        <v>11</v>
      </c>
      <c r="AF128" s="310" t="s">
        <v>11</v>
      </c>
      <c r="AG128" s="310">
        <v>182</v>
      </c>
      <c r="AH128" s="310"/>
      <c r="AI128" s="307" t="s">
        <v>2014</v>
      </c>
      <c r="AJ128">
        <v>124369</v>
      </c>
      <c r="AL128">
        <v>342864</v>
      </c>
      <c r="AN128">
        <v>916677</v>
      </c>
      <c r="AX128" s="310">
        <v>171</v>
      </c>
      <c r="AY128" s="310" t="s">
        <v>11</v>
      </c>
      <c r="AZ128" s="310">
        <v>166</v>
      </c>
      <c r="BA128" s="310" t="s">
        <v>11</v>
      </c>
      <c r="BB128" s="310">
        <v>157</v>
      </c>
      <c r="BC128" s="310" t="s">
        <v>11</v>
      </c>
      <c r="BD128" s="310" t="s">
        <v>11</v>
      </c>
      <c r="BE128" s="310" t="s">
        <v>11</v>
      </c>
      <c r="BF128" s="310" t="s">
        <v>11</v>
      </c>
      <c r="BG128" s="310" t="s">
        <v>11</v>
      </c>
      <c r="BH128" s="310" t="s">
        <v>11</v>
      </c>
      <c r="BI128" s="310" t="s">
        <v>11</v>
      </c>
      <c r="BJ128" s="310" t="s">
        <v>11</v>
      </c>
      <c r="BK128" s="310" t="s">
        <v>11</v>
      </c>
      <c r="BL128" s="310"/>
      <c r="BM128" s="307" t="s">
        <v>2014</v>
      </c>
      <c r="BP128">
        <v>28700</v>
      </c>
      <c r="BT128">
        <v>36420</v>
      </c>
      <c r="CA128">
        <v>4500</v>
      </c>
      <c r="CB128" s="310" t="s">
        <v>11</v>
      </c>
      <c r="CC128" s="310" t="s">
        <v>11</v>
      </c>
      <c r="CD128" s="310">
        <v>140</v>
      </c>
      <c r="CE128" s="310" t="s">
        <v>11</v>
      </c>
      <c r="CF128" s="310" t="s">
        <v>11</v>
      </c>
      <c r="CG128" s="310" t="s">
        <v>11</v>
      </c>
      <c r="CH128" s="310">
        <v>147</v>
      </c>
      <c r="CI128" s="310" t="s">
        <v>11</v>
      </c>
      <c r="CJ128" s="310" t="s">
        <v>11</v>
      </c>
      <c r="CK128" s="310" t="s">
        <v>11</v>
      </c>
      <c r="CL128" s="310" t="s">
        <v>11</v>
      </c>
      <c r="CM128" s="310" t="s">
        <v>11</v>
      </c>
      <c r="CN128" s="310" t="s">
        <v>11</v>
      </c>
      <c r="CO128" s="310">
        <v>157</v>
      </c>
      <c r="CQ128" s="307" t="s">
        <v>2014</v>
      </c>
      <c r="CR128" s="300">
        <v>140688</v>
      </c>
      <c r="CS128" s="300">
        <v>531882</v>
      </c>
      <c r="CT128" s="300">
        <v>725443</v>
      </c>
      <c r="CU128" s="300">
        <v>4307248</v>
      </c>
      <c r="CV128" s="300">
        <v>2262385</v>
      </c>
      <c r="CW128" s="300">
        <v>223616</v>
      </c>
      <c r="CX128" s="300">
        <v>804491</v>
      </c>
      <c r="CY128" s="300">
        <v>427383</v>
      </c>
      <c r="CZ128" s="300">
        <v>110227</v>
      </c>
      <c r="DA128" s="300">
        <v>79118</v>
      </c>
      <c r="DB128" s="300">
        <v>13821</v>
      </c>
      <c r="DC128" s="300">
        <v>16132</v>
      </c>
      <c r="DD128" s="300">
        <v>1341</v>
      </c>
      <c r="DE128" s="300">
        <v>2625</v>
      </c>
      <c r="DF128" s="310">
        <v>176</v>
      </c>
      <c r="DG128" s="310">
        <v>168</v>
      </c>
      <c r="DH128" s="310">
        <v>165</v>
      </c>
      <c r="DI128" s="310">
        <v>127</v>
      </c>
      <c r="DJ128" s="310">
        <v>145</v>
      </c>
      <c r="DK128" s="310">
        <v>177</v>
      </c>
      <c r="DL128" s="310">
        <v>152</v>
      </c>
      <c r="DM128" s="310">
        <v>169</v>
      </c>
      <c r="DN128" s="310">
        <v>186</v>
      </c>
      <c r="DO128" s="310">
        <v>190</v>
      </c>
      <c r="DP128" s="310">
        <v>201</v>
      </c>
      <c r="DQ128" s="310">
        <v>200</v>
      </c>
      <c r="DR128" s="310">
        <v>234</v>
      </c>
      <c r="DS128" s="310">
        <v>230</v>
      </c>
      <c r="DU128" s="307" t="s">
        <v>2014</v>
      </c>
      <c r="DV128" s="300">
        <v>265057</v>
      </c>
      <c r="DW128" s="300">
        <v>531882</v>
      </c>
      <c r="DX128" s="300">
        <v>1097007</v>
      </c>
      <c r="DY128" s="300">
        <v>4307248</v>
      </c>
      <c r="DZ128" s="300">
        <v>3179062</v>
      </c>
      <c r="EA128" s="300">
        <v>223616</v>
      </c>
      <c r="EB128" s="300">
        <v>840911</v>
      </c>
      <c r="EC128" s="300">
        <v>427383</v>
      </c>
      <c r="ED128" s="300">
        <v>110227</v>
      </c>
      <c r="EE128" s="300">
        <v>79118</v>
      </c>
      <c r="EF128" s="300">
        <v>13821</v>
      </c>
      <c r="EG128" s="300">
        <v>16132</v>
      </c>
      <c r="EH128" s="300">
        <v>1341</v>
      </c>
      <c r="EI128" s="300">
        <v>7125</v>
      </c>
      <c r="EJ128" s="310">
        <v>195</v>
      </c>
      <c r="EK128" s="310">
        <v>191</v>
      </c>
      <c r="EL128" s="310">
        <v>178</v>
      </c>
      <c r="EM128" s="310">
        <v>160</v>
      </c>
      <c r="EN128" s="310">
        <v>167</v>
      </c>
      <c r="EO128" s="310">
        <v>197</v>
      </c>
      <c r="EP128" s="310">
        <v>177</v>
      </c>
      <c r="EQ128" s="310">
        <v>187</v>
      </c>
      <c r="ER128" s="310">
        <v>200</v>
      </c>
      <c r="ES128" s="310">
        <v>202</v>
      </c>
      <c r="ET128" s="310">
        <v>217</v>
      </c>
      <c r="EU128" s="310">
        <v>209</v>
      </c>
      <c r="EV128" s="310">
        <v>238</v>
      </c>
      <c r="EW128" s="310">
        <v>229</v>
      </c>
    </row>
    <row r="129" spans="1:153" x14ac:dyDescent="0.25">
      <c r="A129" s="285" t="s">
        <v>2303</v>
      </c>
      <c r="B129" s="285" t="s">
        <v>165</v>
      </c>
      <c r="C129" s="285" t="s">
        <v>1340</v>
      </c>
      <c r="E129" s="307" t="str">
        <f t="shared" si="1"/>
        <v>نيوزيلندا New Zealand</v>
      </c>
      <c r="F129" s="300">
        <v>2474210457</v>
      </c>
      <c r="G129" s="300">
        <v>3073028009</v>
      </c>
      <c r="H129" s="300">
        <v>1812872990</v>
      </c>
      <c r="I129" s="300">
        <v>927654520</v>
      </c>
      <c r="J129" s="300">
        <v>1287826403</v>
      </c>
      <c r="K129" s="300">
        <v>1412092860</v>
      </c>
      <c r="L129" s="300">
        <v>1007157336</v>
      </c>
      <c r="M129" s="300">
        <v>1176259095</v>
      </c>
      <c r="N129" s="300">
        <v>812133449</v>
      </c>
      <c r="O129" s="300">
        <v>730470496</v>
      </c>
      <c r="P129" s="300">
        <v>735376059</v>
      </c>
      <c r="Q129" s="300">
        <v>920403587</v>
      </c>
      <c r="R129" s="300">
        <v>463054372</v>
      </c>
      <c r="S129" s="300">
        <v>517317097</v>
      </c>
      <c r="T129" s="310">
        <v>40</v>
      </c>
      <c r="U129" s="310">
        <v>37</v>
      </c>
      <c r="V129" s="310">
        <v>41</v>
      </c>
      <c r="W129" s="310">
        <v>50</v>
      </c>
      <c r="X129" s="310">
        <v>49</v>
      </c>
      <c r="Y129" s="310">
        <v>42</v>
      </c>
      <c r="Z129" s="310">
        <v>50</v>
      </c>
      <c r="AA129" s="310">
        <v>50</v>
      </c>
      <c r="AB129" s="310">
        <v>52</v>
      </c>
      <c r="AC129" s="310">
        <v>51</v>
      </c>
      <c r="AD129" s="310">
        <v>55</v>
      </c>
      <c r="AE129" s="310">
        <v>58</v>
      </c>
      <c r="AF129" s="310">
        <v>67</v>
      </c>
      <c r="AG129" s="310">
        <v>62</v>
      </c>
      <c r="AH129" s="310"/>
      <c r="AI129" s="307" t="s">
        <v>1882</v>
      </c>
      <c r="AJ129">
        <v>2472309807</v>
      </c>
      <c r="AK129">
        <v>3070362774</v>
      </c>
      <c r="AL129">
        <v>1811805750</v>
      </c>
      <c r="AM129">
        <v>926186868</v>
      </c>
      <c r="AN129">
        <v>1284468232</v>
      </c>
      <c r="AO129">
        <v>1409882932</v>
      </c>
      <c r="AP129">
        <v>1006330515</v>
      </c>
      <c r="AQ129">
        <v>1173997561</v>
      </c>
      <c r="AR129">
        <v>808912207</v>
      </c>
      <c r="AS129">
        <v>729396658</v>
      </c>
      <c r="AT129">
        <v>723061415</v>
      </c>
      <c r="AU129">
        <v>918741548</v>
      </c>
      <c r="AV129">
        <v>460838111</v>
      </c>
      <c r="AW129">
        <v>503059805</v>
      </c>
      <c r="AX129" s="310">
        <v>40</v>
      </c>
      <c r="AY129" s="310">
        <v>37</v>
      </c>
      <c r="AZ129" s="310">
        <v>39</v>
      </c>
      <c r="BA129" s="310">
        <v>47</v>
      </c>
      <c r="BB129" s="310">
        <v>46</v>
      </c>
      <c r="BC129" s="310">
        <v>40</v>
      </c>
      <c r="BD129" s="310">
        <v>49</v>
      </c>
      <c r="BE129" s="310">
        <v>49</v>
      </c>
      <c r="BF129" s="310">
        <v>51</v>
      </c>
      <c r="BG129" s="310">
        <v>50</v>
      </c>
      <c r="BH129" s="310">
        <v>53</v>
      </c>
      <c r="BI129" s="310">
        <v>55</v>
      </c>
      <c r="BJ129" s="310">
        <v>64</v>
      </c>
      <c r="BK129" s="310">
        <v>61</v>
      </c>
      <c r="BL129" s="310"/>
      <c r="BM129" s="307" t="s">
        <v>1882</v>
      </c>
      <c r="BN129">
        <v>1900650</v>
      </c>
      <c r="BO129">
        <v>2665235</v>
      </c>
      <c r="BP129">
        <v>1067240</v>
      </c>
      <c r="BQ129">
        <v>1467652</v>
      </c>
      <c r="BR129">
        <v>3358171</v>
      </c>
      <c r="BS129">
        <v>2209928</v>
      </c>
      <c r="BT129">
        <v>826821</v>
      </c>
      <c r="BU129">
        <v>2261534</v>
      </c>
      <c r="BV129">
        <v>3221242</v>
      </c>
      <c r="BW129">
        <v>1073838</v>
      </c>
      <c r="BX129">
        <v>12314644</v>
      </c>
      <c r="BY129">
        <v>1662039</v>
      </c>
      <c r="BZ129">
        <v>2216261</v>
      </c>
      <c r="CA129">
        <v>14257292</v>
      </c>
      <c r="CB129" s="310">
        <v>87</v>
      </c>
      <c r="CC129" s="310">
        <v>85</v>
      </c>
      <c r="CD129" s="310">
        <v>98</v>
      </c>
      <c r="CE129" s="310">
        <v>98</v>
      </c>
      <c r="CF129" s="310">
        <v>87</v>
      </c>
      <c r="CG129" s="310">
        <v>86</v>
      </c>
      <c r="CH129" s="310">
        <v>108</v>
      </c>
      <c r="CI129" s="310">
        <v>87</v>
      </c>
      <c r="CJ129" s="310">
        <v>82</v>
      </c>
      <c r="CK129" s="310">
        <v>97</v>
      </c>
      <c r="CL129" s="310">
        <v>64</v>
      </c>
      <c r="CM129" s="310">
        <v>97</v>
      </c>
      <c r="CN129" s="310">
        <v>95</v>
      </c>
      <c r="CO129" s="310">
        <v>67</v>
      </c>
      <c r="CQ129" s="307" t="s">
        <v>1882</v>
      </c>
      <c r="CR129" s="300">
        <v>2263900879</v>
      </c>
      <c r="CS129" s="300">
        <v>2389752422</v>
      </c>
      <c r="CT129" s="300">
        <v>2006569959</v>
      </c>
      <c r="CU129" s="300">
        <v>2665625467</v>
      </c>
      <c r="CV129" s="300">
        <v>1951924722</v>
      </c>
      <c r="CW129" s="300">
        <v>1535659434</v>
      </c>
      <c r="CX129" s="300">
        <v>1778252169</v>
      </c>
      <c r="CY129" s="300">
        <v>1785967125</v>
      </c>
      <c r="CZ129" s="300">
        <v>1831276827</v>
      </c>
      <c r="DA129" s="300">
        <v>2266073139</v>
      </c>
      <c r="DB129" s="300">
        <v>1668349511</v>
      </c>
      <c r="DC129" s="300">
        <v>2638924913</v>
      </c>
      <c r="DD129" s="300">
        <v>2840897833</v>
      </c>
      <c r="DE129" s="300">
        <v>2879964608</v>
      </c>
      <c r="DF129" s="310">
        <v>38</v>
      </c>
      <c r="DG129" s="310">
        <v>40</v>
      </c>
      <c r="DH129" s="310">
        <v>44</v>
      </c>
      <c r="DI129" s="310">
        <v>42</v>
      </c>
      <c r="DJ129" s="310">
        <v>45</v>
      </c>
      <c r="DK129" s="310">
        <v>46</v>
      </c>
      <c r="DL129" s="310">
        <v>43</v>
      </c>
      <c r="DM129" s="310">
        <v>43</v>
      </c>
      <c r="DN129" s="310">
        <v>47</v>
      </c>
      <c r="DO129" s="310">
        <v>40</v>
      </c>
      <c r="DP129" s="310">
        <v>47</v>
      </c>
      <c r="DQ129" s="310">
        <v>43</v>
      </c>
      <c r="DR129" s="310">
        <v>43</v>
      </c>
      <c r="DS129" s="310">
        <v>45</v>
      </c>
      <c r="DU129" s="307" t="s">
        <v>1882</v>
      </c>
      <c r="DV129" s="300">
        <v>4738111336</v>
      </c>
      <c r="DW129" s="300">
        <v>5462780431</v>
      </c>
      <c r="DX129" s="300">
        <v>3819442949</v>
      </c>
      <c r="DY129" s="300">
        <v>3593279987</v>
      </c>
      <c r="DZ129" s="300">
        <v>3239751125</v>
      </c>
      <c r="EA129" s="300">
        <v>2947752294</v>
      </c>
      <c r="EB129" s="300">
        <v>2785409505</v>
      </c>
      <c r="EC129" s="300">
        <v>2962226220</v>
      </c>
      <c r="ED129" s="300">
        <v>2643410276</v>
      </c>
      <c r="EE129" s="300">
        <v>2996543635</v>
      </c>
      <c r="EF129" s="300">
        <v>2403725570</v>
      </c>
      <c r="EG129" s="300">
        <v>3559328500</v>
      </c>
      <c r="EH129" s="300">
        <v>3303952205</v>
      </c>
      <c r="EI129" s="300">
        <v>3397281705</v>
      </c>
      <c r="EJ129" s="310">
        <v>42</v>
      </c>
      <c r="EK129" s="310">
        <v>41</v>
      </c>
      <c r="EL129" s="310">
        <v>49</v>
      </c>
      <c r="EM129" s="310">
        <v>49</v>
      </c>
      <c r="EN129" s="310">
        <v>47</v>
      </c>
      <c r="EO129" s="310">
        <v>46</v>
      </c>
      <c r="EP129" s="310">
        <v>50</v>
      </c>
      <c r="EQ129" s="310">
        <v>52</v>
      </c>
      <c r="ER129" s="310">
        <v>55</v>
      </c>
      <c r="ES129" s="310">
        <v>51</v>
      </c>
      <c r="ET129" s="310">
        <v>56</v>
      </c>
      <c r="EU129" s="310">
        <v>55</v>
      </c>
      <c r="EV129" s="310">
        <v>55</v>
      </c>
      <c r="EW129" s="310">
        <v>56</v>
      </c>
    </row>
    <row r="130" spans="1:153" x14ac:dyDescent="0.25">
      <c r="A130" s="285" t="s">
        <v>2304</v>
      </c>
      <c r="B130" s="285" t="s">
        <v>2305</v>
      </c>
      <c r="C130" s="285" t="s">
        <v>2306</v>
      </c>
      <c r="E130" s="307" t="str">
        <f t="shared" si="1"/>
        <v>غينيا الجديدة (سابقا) New Guinea (Previously)</v>
      </c>
      <c r="F130" s="300"/>
      <c r="G130" s="300">
        <v>51626878</v>
      </c>
      <c r="H130" s="300">
        <v>291610</v>
      </c>
      <c r="I130" s="300">
        <v>76808432</v>
      </c>
      <c r="J130" s="300">
        <v>23632074</v>
      </c>
      <c r="K130" s="300">
        <v>70421</v>
      </c>
      <c r="L130" s="300">
        <v>168031804</v>
      </c>
      <c r="M130" s="300">
        <v>32523655</v>
      </c>
      <c r="N130" s="300">
        <v>18487055</v>
      </c>
      <c r="O130" s="300">
        <v>92678488</v>
      </c>
      <c r="P130" s="300"/>
      <c r="Q130" s="300"/>
      <c r="R130" s="300"/>
      <c r="S130" s="300"/>
      <c r="T130" s="310" t="s">
        <v>11</v>
      </c>
      <c r="U130" s="310">
        <v>86</v>
      </c>
      <c r="V130" s="310">
        <v>166</v>
      </c>
      <c r="W130" s="310">
        <v>91</v>
      </c>
      <c r="X130" s="310">
        <v>106</v>
      </c>
      <c r="Y130" s="310">
        <v>175</v>
      </c>
      <c r="Z130" s="310">
        <v>68</v>
      </c>
      <c r="AA130" s="310">
        <v>104</v>
      </c>
      <c r="AB130" s="310">
        <v>108</v>
      </c>
      <c r="AC130" s="310">
        <v>79</v>
      </c>
      <c r="AD130" s="310" t="s">
        <v>11</v>
      </c>
      <c r="AE130" s="310" t="s">
        <v>11</v>
      </c>
      <c r="AF130" s="310" t="s">
        <v>11</v>
      </c>
      <c r="AG130" s="310" t="s">
        <v>11</v>
      </c>
      <c r="AH130" s="310"/>
      <c r="AI130" s="307" t="s">
        <v>2307</v>
      </c>
      <c r="AK130">
        <v>51626878</v>
      </c>
      <c r="AL130">
        <v>166634</v>
      </c>
      <c r="AM130">
        <v>76779432</v>
      </c>
      <c r="AN130">
        <v>23632074</v>
      </c>
      <c r="AO130">
        <v>70421</v>
      </c>
      <c r="AP130">
        <v>168031804</v>
      </c>
      <c r="AQ130">
        <v>32523655</v>
      </c>
      <c r="AR130">
        <v>18487055</v>
      </c>
      <c r="AS130">
        <v>92678488</v>
      </c>
      <c r="AX130" s="310" t="s">
        <v>11</v>
      </c>
      <c r="AY130" s="310">
        <v>81</v>
      </c>
      <c r="AZ130" s="310">
        <v>176</v>
      </c>
      <c r="BA130" s="310">
        <v>87</v>
      </c>
      <c r="BB130" s="310">
        <v>100</v>
      </c>
      <c r="BC130" s="310">
        <v>172</v>
      </c>
      <c r="BD130" s="310">
        <v>67</v>
      </c>
      <c r="BE130" s="310">
        <v>98</v>
      </c>
      <c r="BF130" s="310">
        <v>105</v>
      </c>
      <c r="BG130" s="310">
        <v>77</v>
      </c>
      <c r="BH130" s="310" t="s">
        <v>11</v>
      </c>
      <c r="BI130" s="310" t="s">
        <v>11</v>
      </c>
      <c r="BJ130" s="310" t="s">
        <v>11</v>
      </c>
      <c r="BK130" s="310" t="s">
        <v>11</v>
      </c>
      <c r="BL130" s="310"/>
      <c r="BM130" s="307" t="s">
        <v>2307</v>
      </c>
      <c r="BP130">
        <v>124976</v>
      </c>
      <c r="BQ130">
        <v>29000</v>
      </c>
      <c r="CB130" s="310" t="s">
        <v>11</v>
      </c>
      <c r="CC130" s="310" t="s">
        <v>11</v>
      </c>
      <c r="CD130" s="310">
        <v>127</v>
      </c>
      <c r="CE130" s="310">
        <v>144</v>
      </c>
      <c r="CF130" s="310" t="s">
        <v>11</v>
      </c>
      <c r="CG130" s="310" t="s">
        <v>11</v>
      </c>
      <c r="CH130" s="310" t="s">
        <v>11</v>
      </c>
      <c r="CI130" s="310" t="s">
        <v>11</v>
      </c>
      <c r="CJ130" s="310" t="s">
        <v>11</v>
      </c>
      <c r="CK130" s="310" t="s">
        <v>11</v>
      </c>
      <c r="CL130" s="310" t="s">
        <v>11</v>
      </c>
      <c r="CM130" s="310" t="s">
        <v>11</v>
      </c>
      <c r="CN130" s="310" t="s">
        <v>11</v>
      </c>
      <c r="CO130" s="310" t="s">
        <v>11</v>
      </c>
      <c r="CQ130" s="307" t="s">
        <v>2307</v>
      </c>
      <c r="CR130" s="300">
        <v>1804080</v>
      </c>
      <c r="CS130" s="300">
        <v>75558</v>
      </c>
      <c r="CT130" s="300">
        <v>389634</v>
      </c>
      <c r="CU130" s="300">
        <v>84061</v>
      </c>
      <c r="CV130" s="300">
        <v>110979</v>
      </c>
      <c r="CW130" s="300"/>
      <c r="CX130" s="300"/>
      <c r="CY130" s="300"/>
      <c r="CZ130" s="300">
        <v>1529911</v>
      </c>
      <c r="DA130" s="300"/>
      <c r="DB130" s="300"/>
      <c r="DC130" s="300"/>
      <c r="DD130" s="300"/>
      <c r="DE130" s="300"/>
      <c r="DF130" s="310">
        <v>136</v>
      </c>
      <c r="DG130" s="310">
        <v>197</v>
      </c>
      <c r="DH130" s="310">
        <v>176</v>
      </c>
      <c r="DI130" s="310">
        <v>196</v>
      </c>
      <c r="DJ130" s="310">
        <v>187</v>
      </c>
      <c r="DK130" s="310" t="s">
        <v>11</v>
      </c>
      <c r="DL130" s="310" t="s">
        <v>11</v>
      </c>
      <c r="DM130" s="310" t="s">
        <v>11</v>
      </c>
      <c r="DN130" s="310">
        <v>150</v>
      </c>
      <c r="DO130" s="310" t="s">
        <v>11</v>
      </c>
      <c r="DP130" s="310" t="s">
        <v>11</v>
      </c>
      <c r="DQ130" s="310" t="s">
        <v>11</v>
      </c>
      <c r="DR130" s="310" t="s">
        <v>11</v>
      </c>
      <c r="DS130" s="310" t="s">
        <v>11</v>
      </c>
      <c r="DU130" s="307" t="s">
        <v>2307</v>
      </c>
      <c r="DV130" s="300">
        <v>1804080</v>
      </c>
      <c r="DW130" s="300">
        <v>51702436</v>
      </c>
      <c r="DX130" s="300">
        <v>681244</v>
      </c>
      <c r="DY130" s="300">
        <v>76892493</v>
      </c>
      <c r="DZ130" s="300">
        <v>23743053</v>
      </c>
      <c r="EA130" s="300">
        <v>70421</v>
      </c>
      <c r="EB130" s="300">
        <v>168031804</v>
      </c>
      <c r="EC130" s="300">
        <v>32523655</v>
      </c>
      <c r="ED130" s="300">
        <v>20016966</v>
      </c>
      <c r="EE130" s="300">
        <v>92678488</v>
      </c>
      <c r="EF130" s="300">
        <v>0</v>
      </c>
      <c r="EG130" s="300">
        <v>0</v>
      </c>
      <c r="EH130" s="300">
        <v>0</v>
      </c>
      <c r="EI130" s="300">
        <v>0</v>
      </c>
      <c r="EJ130" s="310">
        <v>176</v>
      </c>
      <c r="EK130" s="310">
        <v>111</v>
      </c>
      <c r="EL130" s="310">
        <v>184</v>
      </c>
      <c r="EM130" s="310">
        <v>108</v>
      </c>
      <c r="EN130" s="310">
        <v>129</v>
      </c>
      <c r="EO130" s="310">
        <v>202</v>
      </c>
      <c r="EP130" s="310">
        <v>97</v>
      </c>
      <c r="EQ130" s="310">
        <v>127</v>
      </c>
      <c r="ER130" s="310">
        <v>129</v>
      </c>
      <c r="ES130" s="310">
        <v>109</v>
      </c>
      <c r="ET130" s="310">
        <v>230</v>
      </c>
      <c r="EU130" s="310">
        <v>230</v>
      </c>
      <c r="EV130" s="310">
        <v>245</v>
      </c>
      <c r="EW130" s="310">
        <v>241</v>
      </c>
    </row>
    <row r="131" spans="1:153" x14ac:dyDescent="0.25">
      <c r="A131" s="285" t="s">
        <v>2308</v>
      </c>
      <c r="B131" s="285" t="s">
        <v>2309</v>
      </c>
      <c r="C131" s="285" t="s">
        <v>2310</v>
      </c>
      <c r="E131" s="307" t="str">
        <f t="shared" si="1"/>
        <v>جزر المحيط الهادي الأخرى Pacific Islands, N.E.S</v>
      </c>
      <c r="F131" s="300"/>
      <c r="G131" s="300"/>
      <c r="H131" s="300"/>
      <c r="I131" s="300"/>
      <c r="J131" s="300"/>
      <c r="K131" s="300"/>
      <c r="L131" s="300"/>
      <c r="M131" s="300"/>
      <c r="N131" s="300"/>
      <c r="O131" s="300"/>
      <c r="P131" s="300"/>
      <c r="Q131" s="300"/>
      <c r="R131" s="300"/>
      <c r="S131" s="300"/>
      <c r="T131" s="310" t="s">
        <v>11</v>
      </c>
      <c r="U131" s="310" t="s">
        <v>11</v>
      </c>
      <c r="V131" s="310" t="s">
        <v>11</v>
      </c>
      <c r="W131" s="310" t="s">
        <v>11</v>
      </c>
      <c r="X131" s="310" t="s">
        <v>11</v>
      </c>
      <c r="Y131" s="310" t="s">
        <v>11</v>
      </c>
      <c r="Z131" s="310" t="s">
        <v>11</v>
      </c>
      <c r="AA131" s="310" t="s">
        <v>11</v>
      </c>
      <c r="AB131" s="310" t="s">
        <v>11</v>
      </c>
      <c r="AC131" s="310" t="s">
        <v>11</v>
      </c>
      <c r="AD131" s="310" t="s">
        <v>11</v>
      </c>
      <c r="AE131" s="310" t="s">
        <v>11</v>
      </c>
      <c r="AF131" s="310" t="s">
        <v>11</v>
      </c>
      <c r="AG131" s="310" t="s">
        <v>11</v>
      </c>
      <c r="AH131" s="310"/>
      <c r="AI131" s="307" t="s">
        <v>2311</v>
      </c>
      <c r="AX131" s="310" t="s">
        <v>11</v>
      </c>
      <c r="AY131" s="310" t="s">
        <v>11</v>
      </c>
      <c r="AZ131" s="310" t="s">
        <v>11</v>
      </c>
      <c r="BA131" s="310" t="s">
        <v>11</v>
      </c>
      <c r="BB131" s="310" t="s">
        <v>11</v>
      </c>
      <c r="BC131" s="310" t="s">
        <v>11</v>
      </c>
      <c r="BD131" s="310" t="s">
        <v>11</v>
      </c>
      <c r="BE131" s="310" t="s">
        <v>11</v>
      </c>
      <c r="BF131" s="310" t="s">
        <v>11</v>
      </c>
      <c r="BG131" s="310" t="s">
        <v>11</v>
      </c>
      <c r="BH131" s="310" t="s">
        <v>11</v>
      </c>
      <c r="BI131" s="310" t="s">
        <v>11</v>
      </c>
      <c r="BJ131" s="310" t="s">
        <v>11</v>
      </c>
      <c r="BK131" s="310" t="s">
        <v>11</v>
      </c>
      <c r="BL131" s="310"/>
      <c r="BM131" s="307" t="s">
        <v>2311</v>
      </c>
      <c r="CB131" s="310" t="s">
        <v>11</v>
      </c>
      <c r="CC131" s="310" t="s">
        <v>11</v>
      </c>
      <c r="CD131" s="310" t="s">
        <v>11</v>
      </c>
      <c r="CE131" s="310" t="s">
        <v>11</v>
      </c>
      <c r="CF131" s="310" t="s">
        <v>11</v>
      </c>
      <c r="CG131" s="310" t="s">
        <v>11</v>
      </c>
      <c r="CH131" s="310" t="s">
        <v>11</v>
      </c>
      <c r="CI131" s="310" t="s">
        <v>11</v>
      </c>
      <c r="CJ131" s="310" t="s">
        <v>11</v>
      </c>
      <c r="CK131" s="310" t="s">
        <v>11</v>
      </c>
      <c r="CL131" s="310" t="s">
        <v>11</v>
      </c>
      <c r="CM131" s="310" t="s">
        <v>11</v>
      </c>
      <c r="CN131" s="310" t="s">
        <v>11</v>
      </c>
      <c r="CO131" s="310" t="s">
        <v>11</v>
      </c>
      <c r="CQ131" s="307" t="s">
        <v>2311</v>
      </c>
      <c r="CR131" s="300"/>
      <c r="CS131" s="300"/>
      <c r="CT131" s="300"/>
      <c r="CU131" s="300"/>
      <c r="CV131" s="300"/>
      <c r="CW131" s="300"/>
      <c r="CX131" s="300"/>
      <c r="CY131" s="300"/>
      <c r="CZ131" s="300"/>
      <c r="DA131" s="300"/>
      <c r="DB131" s="300"/>
      <c r="DC131" s="300"/>
      <c r="DD131" s="300"/>
      <c r="DE131" s="300"/>
      <c r="DF131" s="310" t="s">
        <v>11</v>
      </c>
      <c r="DG131" s="310" t="s">
        <v>11</v>
      </c>
      <c r="DH131" s="310" t="s">
        <v>11</v>
      </c>
      <c r="DI131" s="310" t="s">
        <v>11</v>
      </c>
      <c r="DJ131" s="310" t="s">
        <v>11</v>
      </c>
      <c r="DK131" s="310" t="s">
        <v>11</v>
      </c>
      <c r="DL131" s="310" t="s">
        <v>11</v>
      </c>
      <c r="DM131" s="310" t="s">
        <v>11</v>
      </c>
      <c r="DN131" s="310" t="s">
        <v>11</v>
      </c>
      <c r="DO131" s="310" t="s">
        <v>11</v>
      </c>
      <c r="DP131" s="310" t="s">
        <v>11</v>
      </c>
      <c r="DQ131" s="310" t="s">
        <v>11</v>
      </c>
      <c r="DR131" s="310" t="s">
        <v>11</v>
      </c>
      <c r="DS131" s="310" t="s">
        <v>11</v>
      </c>
      <c r="DU131" s="307" t="s">
        <v>2311</v>
      </c>
      <c r="DV131" s="300">
        <v>0</v>
      </c>
      <c r="DW131" s="300">
        <v>0</v>
      </c>
      <c r="DX131" s="300">
        <v>0</v>
      </c>
      <c r="DY131" s="300">
        <v>0</v>
      </c>
      <c r="DZ131" s="300">
        <v>0</v>
      </c>
      <c r="EA131" s="300">
        <v>0</v>
      </c>
      <c r="EB131" s="300">
        <v>0</v>
      </c>
      <c r="EC131" s="300">
        <v>0</v>
      </c>
      <c r="ED131" s="300">
        <v>0</v>
      </c>
      <c r="EE131" s="300">
        <v>0</v>
      </c>
      <c r="EF131" s="300">
        <v>0</v>
      </c>
      <c r="EG131" s="300">
        <v>0</v>
      </c>
      <c r="EH131" s="300">
        <v>0</v>
      </c>
      <c r="EI131" s="300">
        <v>0</v>
      </c>
      <c r="EJ131" s="310">
        <v>221</v>
      </c>
      <c r="EK131" s="310">
        <v>224</v>
      </c>
      <c r="EL131" s="310">
        <v>227</v>
      </c>
      <c r="EM131" s="310">
        <v>223</v>
      </c>
      <c r="EN131" s="310">
        <v>227</v>
      </c>
      <c r="EO131" s="310">
        <v>222</v>
      </c>
      <c r="EP131" s="310">
        <v>227</v>
      </c>
      <c r="EQ131" s="310">
        <v>226</v>
      </c>
      <c r="ER131" s="310">
        <v>227</v>
      </c>
      <c r="ES131" s="310">
        <v>226</v>
      </c>
      <c r="ET131" s="310">
        <v>230</v>
      </c>
      <c r="EU131" s="310">
        <v>230</v>
      </c>
      <c r="EV131" s="310">
        <v>245</v>
      </c>
      <c r="EW131" s="310">
        <v>241</v>
      </c>
    </row>
    <row r="132" spans="1:153" x14ac:dyDescent="0.25">
      <c r="A132" s="285" t="s">
        <v>2312</v>
      </c>
      <c r="B132" s="285" t="s">
        <v>2313</v>
      </c>
      <c r="C132" s="285" t="s">
        <v>2314</v>
      </c>
      <c r="E132" s="307" t="str">
        <f t="shared" si="1"/>
        <v>جوام Guam</v>
      </c>
      <c r="F132" s="300"/>
      <c r="G132" s="300"/>
      <c r="H132" s="300"/>
      <c r="I132" s="300"/>
      <c r="J132" s="300"/>
      <c r="K132" s="300"/>
      <c r="L132" s="300"/>
      <c r="M132" s="300"/>
      <c r="N132" s="300"/>
      <c r="O132" s="300"/>
      <c r="P132" s="300"/>
      <c r="Q132" s="300"/>
      <c r="R132" s="300"/>
      <c r="S132" s="300"/>
      <c r="T132" s="310" t="s">
        <v>11</v>
      </c>
      <c r="U132" s="310" t="s">
        <v>11</v>
      </c>
      <c r="V132" s="310" t="s">
        <v>11</v>
      </c>
      <c r="W132" s="310" t="s">
        <v>11</v>
      </c>
      <c r="X132" s="310" t="s">
        <v>11</v>
      </c>
      <c r="Y132" s="310" t="s">
        <v>11</v>
      </c>
      <c r="Z132" s="310" t="s">
        <v>11</v>
      </c>
      <c r="AA132" s="310" t="s">
        <v>11</v>
      </c>
      <c r="AB132" s="310" t="s">
        <v>11</v>
      </c>
      <c r="AC132" s="310" t="s">
        <v>11</v>
      </c>
      <c r="AD132" s="310" t="s">
        <v>11</v>
      </c>
      <c r="AE132" s="310" t="s">
        <v>11</v>
      </c>
      <c r="AF132" s="310" t="s">
        <v>11</v>
      </c>
      <c r="AG132" s="310" t="s">
        <v>11</v>
      </c>
      <c r="AH132" s="310"/>
      <c r="AI132" s="307" t="s">
        <v>2315</v>
      </c>
      <c r="AX132" s="310" t="s">
        <v>11</v>
      </c>
      <c r="AY132" s="310" t="s">
        <v>11</v>
      </c>
      <c r="AZ132" s="310" t="s">
        <v>11</v>
      </c>
      <c r="BA132" s="310" t="s">
        <v>11</v>
      </c>
      <c r="BB132" s="310" t="s">
        <v>11</v>
      </c>
      <c r="BC132" s="310" t="s">
        <v>11</v>
      </c>
      <c r="BD132" s="310" t="s">
        <v>11</v>
      </c>
      <c r="BE132" s="310" t="s">
        <v>11</v>
      </c>
      <c r="BF132" s="310" t="s">
        <v>11</v>
      </c>
      <c r="BG132" s="310" t="s">
        <v>11</v>
      </c>
      <c r="BH132" s="310" t="s">
        <v>11</v>
      </c>
      <c r="BI132" s="310" t="s">
        <v>11</v>
      </c>
      <c r="BJ132" s="310" t="s">
        <v>11</v>
      </c>
      <c r="BK132" s="310" t="s">
        <v>11</v>
      </c>
      <c r="BL132" s="310"/>
      <c r="BM132" s="307" t="s">
        <v>2315</v>
      </c>
      <c r="CB132" s="310" t="s">
        <v>11</v>
      </c>
      <c r="CC132" s="310" t="s">
        <v>11</v>
      </c>
      <c r="CD132" s="310" t="s">
        <v>11</v>
      </c>
      <c r="CE132" s="310" t="s">
        <v>11</v>
      </c>
      <c r="CF132" s="310" t="s">
        <v>11</v>
      </c>
      <c r="CG132" s="310" t="s">
        <v>11</v>
      </c>
      <c r="CH132" s="310" t="s">
        <v>11</v>
      </c>
      <c r="CI132" s="310" t="s">
        <v>11</v>
      </c>
      <c r="CJ132" s="310" t="s">
        <v>11</v>
      </c>
      <c r="CK132" s="310" t="s">
        <v>11</v>
      </c>
      <c r="CL132" s="310" t="s">
        <v>11</v>
      </c>
      <c r="CM132" s="310" t="s">
        <v>11</v>
      </c>
      <c r="CN132" s="310" t="s">
        <v>11</v>
      </c>
      <c r="CO132" s="310" t="s">
        <v>11</v>
      </c>
      <c r="CQ132" s="307" t="s">
        <v>2315</v>
      </c>
      <c r="CR132" s="300"/>
      <c r="CS132" s="300"/>
      <c r="CT132" s="300">
        <v>5640</v>
      </c>
      <c r="CU132" s="300">
        <v>34175</v>
      </c>
      <c r="CV132" s="300">
        <v>329</v>
      </c>
      <c r="CW132" s="300">
        <v>350037</v>
      </c>
      <c r="CX132" s="300"/>
      <c r="CY132" s="300">
        <v>48762</v>
      </c>
      <c r="CZ132" s="300">
        <v>197</v>
      </c>
      <c r="DA132" s="300">
        <v>32924</v>
      </c>
      <c r="DB132" s="300">
        <v>277</v>
      </c>
      <c r="DC132" s="300">
        <v>137848</v>
      </c>
      <c r="DD132" s="300">
        <v>4613</v>
      </c>
      <c r="DE132" s="300"/>
      <c r="DF132" s="310" t="s">
        <v>11</v>
      </c>
      <c r="DG132" s="310" t="s">
        <v>11</v>
      </c>
      <c r="DH132" s="310">
        <v>214</v>
      </c>
      <c r="DI132" s="310">
        <v>203</v>
      </c>
      <c r="DJ132" s="310">
        <v>223</v>
      </c>
      <c r="DK132" s="310">
        <v>170</v>
      </c>
      <c r="DL132" s="310" t="s">
        <v>11</v>
      </c>
      <c r="DM132" s="310">
        <v>201</v>
      </c>
      <c r="DN132" s="310">
        <v>221</v>
      </c>
      <c r="DO132" s="310">
        <v>200</v>
      </c>
      <c r="DP132" s="310">
        <v>224</v>
      </c>
      <c r="DQ132" s="310">
        <v>175</v>
      </c>
      <c r="DR132" s="310">
        <v>227</v>
      </c>
      <c r="DS132" s="310" t="s">
        <v>11</v>
      </c>
      <c r="DU132" s="307" t="s">
        <v>2315</v>
      </c>
      <c r="DV132" s="300">
        <v>0</v>
      </c>
      <c r="DW132" s="300">
        <v>0</v>
      </c>
      <c r="DX132" s="300">
        <v>5640</v>
      </c>
      <c r="DY132" s="300">
        <v>34175</v>
      </c>
      <c r="DZ132" s="300">
        <v>329</v>
      </c>
      <c r="EA132" s="300">
        <v>350037</v>
      </c>
      <c r="EB132" s="300">
        <v>0</v>
      </c>
      <c r="EC132" s="300">
        <v>48762</v>
      </c>
      <c r="ED132" s="300">
        <v>197</v>
      </c>
      <c r="EE132" s="300">
        <v>32924</v>
      </c>
      <c r="EF132" s="300">
        <v>277</v>
      </c>
      <c r="EG132" s="300">
        <v>137848</v>
      </c>
      <c r="EH132" s="300">
        <v>4613</v>
      </c>
      <c r="EI132" s="300">
        <v>0</v>
      </c>
      <c r="EJ132" s="310">
        <v>221</v>
      </c>
      <c r="EK132" s="310">
        <v>224</v>
      </c>
      <c r="EL132" s="310">
        <v>219</v>
      </c>
      <c r="EM132" s="310">
        <v>216</v>
      </c>
      <c r="EN132" s="310">
        <v>225</v>
      </c>
      <c r="EO132" s="310">
        <v>189</v>
      </c>
      <c r="EP132" s="310">
        <v>227</v>
      </c>
      <c r="EQ132" s="310">
        <v>214</v>
      </c>
      <c r="ER132" s="310">
        <v>225</v>
      </c>
      <c r="ES132" s="310">
        <v>209</v>
      </c>
      <c r="ET132" s="310">
        <v>229</v>
      </c>
      <c r="EU132" s="310">
        <v>192</v>
      </c>
      <c r="EV132" s="310">
        <v>233</v>
      </c>
      <c r="EW132" s="310">
        <v>241</v>
      </c>
    </row>
    <row r="133" spans="1:153" x14ac:dyDescent="0.25">
      <c r="A133" s="285" t="s">
        <v>2316</v>
      </c>
      <c r="B133" s="285" t="s">
        <v>1923</v>
      </c>
      <c r="C133" s="285" t="s">
        <v>2317</v>
      </c>
      <c r="E133" s="307" t="str">
        <f t="shared" si="1"/>
        <v>جزر سليمان Solomon Islands</v>
      </c>
      <c r="F133" s="300"/>
      <c r="G133" s="300">
        <v>440777</v>
      </c>
      <c r="H133" s="300"/>
      <c r="I133" s="300"/>
      <c r="J133" s="300"/>
      <c r="K133" s="300"/>
      <c r="L133" s="300">
        <v>43750</v>
      </c>
      <c r="M133" s="300"/>
      <c r="N133" s="300"/>
      <c r="O133" s="300">
        <v>115903</v>
      </c>
      <c r="P133" s="300"/>
      <c r="Q133" s="300"/>
      <c r="R133" s="300"/>
      <c r="S133" s="300"/>
      <c r="T133" s="310" t="s">
        <v>11</v>
      </c>
      <c r="U133" s="310">
        <v>163</v>
      </c>
      <c r="V133" s="310" t="s">
        <v>11</v>
      </c>
      <c r="W133" s="310" t="s">
        <v>11</v>
      </c>
      <c r="X133" s="310" t="s">
        <v>11</v>
      </c>
      <c r="Y133" s="310" t="s">
        <v>11</v>
      </c>
      <c r="Z133" s="310">
        <v>178</v>
      </c>
      <c r="AA133" s="310" t="s">
        <v>11</v>
      </c>
      <c r="AB133" s="310" t="s">
        <v>11</v>
      </c>
      <c r="AC133" s="310">
        <v>171</v>
      </c>
      <c r="AD133" s="310" t="s">
        <v>11</v>
      </c>
      <c r="AE133" s="310" t="s">
        <v>11</v>
      </c>
      <c r="AF133" s="310" t="s">
        <v>11</v>
      </c>
      <c r="AG133" s="310" t="s">
        <v>11</v>
      </c>
      <c r="AH133" s="310"/>
      <c r="AI133" s="307" t="s">
        <v>2067</v>
      </c>
      <c r="AS133">
        <v>115903</v>
      </c>
      <c r="AX133" s="310" t="s">
        <v>11</v>
      </c>
      <c r="AY133" s="310" t="s">
        <v>11</v>
      </c>
      <c r="AZ133" s="310" t="s">
        <v>11</v>
      </c>
      <c r="BA133" s="310" t="s">
        <v>11</v>
      </c>
      <c r="BB133" s="310" t="s">
        <v>11</v>
      </c>
      <c r="BC133" s="310" t="s">
        <v>11</v>
      </c>
      <c r="BD133" s="310" t="s">
        <v>11</v>
      </c>
      <c r="BE133" s="310" t="s">
        <v>11</v>
      </c>
      <c r="BF133" s="310" t="s">
        <v>11</v>
      </c>
      <c r="BG133" s="310">
        <v>170</v>
      </c>
      <c r="BH133" s="310" t="s">
        <v>11</v>
      </c>
      <c r="BI133" s="310" t="s">
        <v>11</v>
      </c>
      <c r="BJ133" s="310" t="s">
        <v>11</v>
      </c>
      <c r="BK133" s="310" t="s">
        <v>11</v>
      </c>
      <c r="BL133" s="310"/>
      <c r="BM133" s="307" t="s">
        <v>2067</v>
      </c>
      <c r="BO133">
        <v>440777</v>
      </c>
      <c r="BT133">
        <v>43750</v>
      </c>
      <c r="CB133" s="310" t="s">
        <v>11</v>
      </c>
      <c r="CC133" s="310">
        <v>107</v>
      </c>
      <c r="CD133" s="310" t="s">
        <v>11</v>
      </c>
      <c r="CE133" s="310" t="s">
        <v>11</v>
      </c>
      <c r="CF133" s="310" t="s">
        <v>11</v>
      </c>
      <c r="CG133" s="310" t="s">
        <v>11</v>
      </c>
      <c r="CH133" s="310">
        <v>146</v>
      </c>
      <c r="CI133" s="310" t="s">
        <v>11</v>
      </c>
      <c r="CJ133" s="310" t="s">
        <v>11</v>
      </c>
      <c r="CK133" s="310" t="s">
        <v>11</v>
      </c>
      <c r="CL133" s="310" t="s">
        <v>11</v>
      </c>
      <c r="CM133" s="310" t="s">
        <v>11</v>
      </c>
      <c r="CN133" s="310" t="s">
        <v>11</v>
      </c>
      <c r="CO133" s="310" t="s">
        <v>11</v>
      </c>
      <c r="CQ133" s="307" t="s">
        <v>2067</v>
      </c>
      <c r="CR133" s="300">
        <v>146087</v>
      </c>
      <c r="CS133" s="300">
        <v>59324</v>
      </c>
      <c r="CT133" s="300">
        <v>97503</v>
      </c>
      <c r="CU133" s="300">
        <v>3170032</v>
      </c>
      <c r="CV133" s="300">
        <v>2608</v>
      </c>
      <c r="CW133" s="300">
        <v>10553</v>
      </c>
      <c r="CX133" s="300">
        <v>235729</v>
      </c>
      <c r="CY133" s="300"/>
      <c r="CZ133" s="300">
        <v>299583</v>
      </c>
      <c r="DA133" s="300">
        <v>50416</v>
      </c>
      <c r="DB133" s="300">
        <v>4938859</v>
      </c>
      <c r="DC133" s="300">
        <v>2295165</v>
      </c>
      <c r="DD133" s="300">
        <v>9621</v>
      </c>
      <c r="DE133" s="300">
        <v>30500</v>
      </c>
      <c r="DF133" s="310">
        <v>174</v>
      </c>
      <c r="DG133" s="310">
        <v>200</v>
      </c>
      <c r="DH133" s="310">
        <v>195</v>
      </c>
      <c r="DI133" s="310">
        <v>134</v>
      </c>
      <c r="DJ133" s="310">
        <v>216</v>
      </c>
      <c r="DK133" s="310">
        <v>205</v>
      </c>
      <c r="DL133" s="310">
        <v>174</v>
      </c>
      <c r="DM133" s="310" t="s">
        <v>11</v>
      </c>
      <c r="DN133" s="310">
        <v>175</v>
      </c>
      <c r="DO133" s="310">
        <v>194</v>
      </c>
      <c r="DP133" s="310">
        <v>134</v>
      </c>
      <c r="DQ133" s="310">
        <v>143</v>
      </c>
      <c r="DR133" s="310">
        <v>218</v>
      </c>
      <c r="DS133" s="310">
        <v>213</v>
      </c>
      <c r="DU133" s="307" t="s">
        <v>2067</v>
      </c>
      <c r="DV133" s="300">
        <v>146087</v>
      </c>
      <c r="DW133" s="300">
        <v>500101</v>
      </c>
      <c r="DX133" s="300">
        <v>97503</v>
      </c>
      <c r="DY133" s="300">
        <v>3170032</v>
      </c>
      <c r="DZ133" s="300">
        <v>2608</v>
      </c>
      <c r="EA133" s="300">
        <v>10553</v>
      </c>
      <c r="EB133" s="300">
        <v>279479</v>
      </c>
      <c r="EC133" s="300">
        <v>0</v>
      </c>
      <c r="ED133" s="300">
        <v>299583</v>
      </c>
      <c r="EE133" s="300">
        <v>166319</v>
      </c>
      <c r="EF133" s="300">
        <v>4938859</v>
      </c>
      <c r="EG133" s="300">
        <v>2295165</v>
      </c>
      <c r="EH133" s="300">
        <v>9621</v>
      </c>
      <c r="EI133" s="300">
        <v>30500</v>
      </c>
      <c r="EJ133" s="310">
        <v>203</v>
      </c>
      <c r="EK133" s="310">
        <v>192</v>
      </c>
      <c r="EL133" s="310">
        <v>208</v>
      </c>
      <c r="EM133" s="310">
        <v>165</v>
      </c>
      <c r="EN133" s="310">
        <v>221</v>
      </c>
      <c r="EO133" s="310">
        <v>211</v>
      </c>
      <c r="EP133" s="310">
        <v>194</v>
      </c>
      <c r="EQ133" s="310">
        <v>226</v>
      </c>
      <c r="ER133" s="310">
        <v>194</v>
      </c>
      <c r="ES133" s="310">
        <v>193</v>
      </c>
      <c r="ET133" s="310">
        <v>166</v>
      </c>
      <c r="EU133" s="310">
        <v>170</v>
      </c>
      <c r="EV133" s="310">
        <v>225</v>
      </c>
      <c r="EW133" s="310">
        <v>219</v>
      </c>
    </row>
    <row r="134" spans="1:153" x14ac:dyDescent="0.25">
      <c r="A134" s="285" t="s">
        <v>2318</v>
      </c>
      <c r="B134" s="285" t="s">
        <v>1940</v>
      </c>
      <c r="C134" s="285" t="s">
        <v>2319</v>
      </c>
      <c r="E134" s="307" t="str">
        <f t="shared" si="1"/>
        <v>كاليدونيا الجديدة New Caledonia</v>
      </c>
      <c r="F134" s="300"/>
      <c r="G134" s="300"/>
      <c r="H134" s="300"/>
      <c r="I134" s="300"/>
      <c r="J134" s="300">
        <v>26489515</v>
      </c>
      <c r="K134" s="300">
        <v>10762556</v>
      </c>
      <c r="L134" s="300"/>
      <c r="M134" s="300">
        <v>81855</v>
      </c>
      <c r="N134" s="300"/>
      <c r="O134" s="300"/>
      <c r="P134" s="300">
        <v>126729</v>
      </c>
      <c r="Q134" s="300">
        <v>62354</v>
      </c>
      <c r="R134" s="300"/>
      <c r="S134" s="300"/>
      <c r="T134" s="310" t="s">
        <v>11</v>
      </c>
      <c r="U134" s="310" t="s">
        <v>11</v>
      </c>
      <c r="V134" s="310" t="s">
        <v>11</v>
      </c>
      <c r="W134" s="310" t="s">
        <v>11</v>
      </c>
      <c r="X134" s="310">
        <v>101</v>
      </c>
      <c r="Y134" s="310">
        <v>117</v>
      </c>
      <c r="Z134" s="310" t="s">
        <v>11</v>
      </c>
      <c r="AA134" s="310">
        <v>176</v>
      </c>
      <c r="AB134" s="310" t="s">
        <v>11</v>
      </c>
      <c r="AC134" s="310" t="s">
        <v>11</v>
      </c>
      <c r="AD134" s="310">
        <v>174</v>
      </c>
      <c r="AE134" s="310">
        <v>172</v>
      </c>
      <c r="AF134" s="310" t="s">
        <v>11</v>
      </c>
      <c r="AG134" s="310" t="s">
        <v>11</v>
      </c>
      <c r="AH134" s="310"/>
      <c r="AI134" s="307" t="s">
        <v>2094</v>
      </c>
      <c r="AN134">
        <v>26489515</v>
      </c>
      <c r="AO134">
        <v>10762556</v>
      </c>
      <c r="AQ134">
        <v>81855</v>
      </c>
      <c r="AT134">
        <v>126729</v>
      </c>
      <c r="AU134">
        <v>62354</v>
      </c>
      <c r="AX134" s="310" t="s">
        <v>11</v>
      </c>
      <c r="AY134" s="310" t="s">
        <v>11</v>
      </c>
      <c r="AZ134" s="310" t="s">
        <v>11</v>
      </c>
      <c r="BA134" s="310" t="s">
        <v>11</v>
      </c>
      <c r="BB134" s="310">
        <v>96</v>
      </c>
      <c r="BC134" s="310">
        <v>110</v>
      </c>
      <c r="BD134" s="310" t="s">
        <v>11</v>
      </c>
      <c r="BE134" s="310">
        <v>173</v>
      </c>
      <c r="BF134" s="310" t="s">
        <v>11</v>
      </c>
      <c r="BG134" s="310" t="s">
        <v>11</v>
      </c>
      <c r="BH134" s="310">
        <v>173</v>
      </c>
      <c r="BI134" s="310">
        <v>171</v>
      </c>
      <c r="BJ134" s="310" t="s">
        <v>11</v>
      </c>
      <c r="BK134" s="310" t="s">
        <v>11</v>
      </c>
      <c r="BL134" s="310"/>
      <c r="BM134" s="307" t="s">
        <v>2094</v>
      </c>
      <c r="CB134" s="310" t="s">
        <v>11</v>
      </c>
      <c r="CC134" s="310" t="s">
        <v>11</v>
      </c>
      <c r="CD134" s="310" t="s">
        <v>11</v>
      </c>
      <c r="CE134" s="310" t="s">
        <v>11</v>
      </c>
      <c r="CF134" s="310" t="s">
        <v>11</v>
      </c>
      <c r="CG134" s="310" t="s">
        <v>11</v>
      </c>
      <c r="CH134" s="310" t="s">
        <v>11</v>
      </c>
      <c r="CI134" s="310" t="s">
        <v>11</v>
      </c>
      <c r="CJ134" s="310" t="s">
        <v>11</v>
      </c>
      <c r="CK134" s="310" t="s">
        <v>11</v>
      </c>
      <c r="CL134" s="310" t="s">
        <v>11</v>
      </c>
      <c r="CM134" s="310" t="s">
        <v>11</v>
      </c>
      <c r="CN134" s="310" t="s">
        <v>11</v>
      </c>
      <c r="CO134" s="310" t="s">
        <v>11</v>
      </c>
      <c r="CQ134" s="307" t="s">
        <v>2094</v>
      </c>
      <c r="CR134" s="300">
        <v>2544</v>
      </c>
      <c r="CS134" s="300">
        <v>2807</v>
      </c>
      <c r="CT134" s="300"/>
      <c r="CU134" s="300">
        <v>121860</v>
      </c>
      <c r="CV134" s="300">
        <v>140245</v>
      </c>
      <c r="CW134" s="300">
        <v>4524</v>
      </c>
      <c r="CX134" s="300">
        <v>11298</v>
      </c>
      <c r="CY134" s="300">
        <v>13140</v>
      </c>
      <c r="CZ134" s="300">
        <v>14322</v>
      </c>
      <c r="DA134" s="300">
        <v>5682</v>
      </c>
      <c r="DB134" s="300">
        <v>7132</v>
      </c>
      <c r="DC134" s="300">
        <v>84995</v>
      </c>
      <c r="DD134" s="300">
        <v>23283</v>
      </c>
      <c r="DE134" s="300">
        <v>13758</v>
      </c>
      <c r="DF134" s="310">
        <v>213</v>
      </c>
      <c r="DG134" s="310">
        <v>215</v>
      </c>
      <c r="DH134" s="310" t="s">
        <v>11</v>
      </c>
      <c r="DI134" s="310">
        <v>190</v>
      </c>
      <c r="DJ134" s="310">
        <v>185</v>
      </c>
      <c r="DK134" s="310">
        <v>212</v>
      </c>
      <c r="DL134" s="310">
        <v>205</v>
      </c>
      <c r="DM134" s="310">
        <v>212</v>
      </c>
      <c r="DN134" s="310">
        <v>210</v>
      </c>
      <c r="DO134" s="310">
        <v>210</v>
      </c>
      <c r="DP134" s="310">
        <v>207</v>
      </c>
      <c r="DQ134" s="310">
        <v>185</v>
      </c>
      <c r="DR134" s="310">
        <v>211</v>
      </c>
      <c r="DS134" s="310">
        <v>223</v>
      </c>
      <c r="DU134" s="307" t="s">
        <v>2094</v>
      </c>
      <c r="DV134" s="300">
        <v>2544</v>
      </c>
      <c r="DW134" s="300">
        <v>2807</v>
      </c>
      <c r="DX134" s="300">
        <v>0</v>
      </c>
      <c r="DY134" s="300">
        <v>121860</v>
      </c>
      <c r="DZ134" s="300">
        <v>26629760</v>
      </c>
      <c r="EA134" s="300">
        <v>10767080</v>
      </c>
      <c r="EB134" s="300">
        <v>11298</v>
      </c>
      <c r="EC134" s="300">
        <v>94995</v>
      </c>
      <c r="ED134" s="300">
        <v>14322</v>
      </c>
      <c r="EE134" s="300">
        <v>5682</v>
      </c>
      <c r="EF134" s="300">
        <v>133861</v>
      </c>
      <c r="EG134" s="300">
        <v>147349</v>
      </c>
      <c r="EH134" s="300">
        <v>23283</v>
      </c>
      <c r="EI134" s="300">
        <v>13758</v>
      </c>
      <c r="EJ134" s="310">
        <v>220</v>
      </c>
      <c r="EK134" s="310">
        <v>221</v>
      </c>
      <c r="EL134" s="310">
        <v>227</v>
      </c>
      <c r="EM134" s="310">
        <v>211</v>
      </c>
      <c r="EN134" s="310">
        <v>126</v>
      </c>
      <c r="EO134" s="310">
        <v>143</v>
      </c>
      <c r="EP134" s="310">
        <v>217</v>
      </c>
      <c r="EQ134" s="310">
        <v>206</v>
      </c>
      <c r="ER134" s="310">
        <v>216</v>
      </c>
      <c r="ES134" s="310">
        <v>217</v>
      </c>
      <c r="ET134" s="310">
        <v>197</v>
      </c>
      <c r="EU134" s="310">
        <v>191</v>
      </c>
      <c r="EV134" s="310">
        <v>217</v>
      </c>
      <c r="EW134" s="310">
        <v>226</v>
      </c>
    </row>
    <row r="135" spans="1:153" x14ac:dyDescent="0.25">
      <c r="A135" s="285" t="s">
        <v>2320</v>
      </c>
      <c r="B135" s="285" t="s">
        <v>2321</v>
      </c>
      <c r="C135" s="285" t="s">
        <v>2322</v>
      </c>
      <c r="E135" s="307" t="str">
        <f t="shared" ref="E135:E198" si="2">B135&amp;" "&amp;PROPER(C135)</f>
        <v>هيربريدس الجديدة (سابقا) New Herbrides (Previously)</v>
      </c>
      <c r="F135" s="300"/>
      <c r="G135" s="300"/>
      <c r="H135" s="300"/>
      <c r="I135" s="300"/>
      <c r="J135" s="300"/>
      <c r="K135" s="300"/>
      <c r="L135" s="300"/>
      <c r="M135" s="300"/>
      <c r="N135" s="300"/>
      <c r="O135" s="300"/>
      <c r="P135" s="300"/>
      <c r="Q135" s="300"/>
      <c r="R135" s="300"/>
      <c r="S135" s="300"/>
      <c r="T135" s="310" t="s">
        <v>11</v>
      </c>
      <c r="U135" s="310" t="s">
        <v>11</v>
      </c>
      <c r="V135" s="310" t="s">
        <v>11</v>
      </c>
      <c r="W135" s="310" t="s">
        <v>11</v>
      </c>
      <c r="X135" s="310" t="s">
        <v>11</v>
      </c>
      <c r="Y135" s="310" t="s">
        <v>11</v>
      </c>
      <c r="Z135" s="310" t="s">
        <v>11</v>
      </c>
      <c r="AA135" s="310" t="s">
        <v>11</v>
      </c>
      <c r="AB135" s="310" t="s">
        <v>11</v>
      </c>
      <c r="AC135" s="310" t="s">
        <v>11</v>
      </c>
      <c r="AD135" s="310" t="s">
        <v>11</v>
      </c>
      <c r="AE135" s="310" t="s">
        <v>11</v>
      </c>
      <c r="AF135" s="310" t="s">
        <v>11</v>
      </c>
      <c r="AG135" s="310" t="s">
        <v>11</v>
      </c>
      <c r="AH135" s="310"/>
      <c r="AI135" s="307" t="s">
        <v>2323</v>
      </c>
      <c r="AX135" s="310" t="s">
        <v>11</v>
      </c>
      <c r="AY135" s="310" t="s">
        <v>11</v>
      </c>
      <c r="AZ135" s="310" t="s">
        <v>11</v>
      </c>
      <c r="BA135" s="310" t="s">
        <v>11</v>
      </c>
      <c r="BB135" s="310" t="s">
        <v>11</v>
      </c>
      <c r="BC135" s="310" t="s">
        <v>11</v>
      </c>
      <c r="BD135" s="310" t="s">
        <v>11</v>
      </c>
      <c r="BE135" s="310" t="s">
        <v>11</v>
      </c>
      <c r="BF135" s="310" t="s">
        <v>11</v>
      </c>
      <c r="BG135" s="310" t="s">
        <v>11</v>
      </c>
      <c r="BH135" s="310" t="s">
        <v>11</v>
      </c>
      <c r="BI135" s="310" t="s">
        <v>11</v>
      </c>
      <c r="BJ135" s="310" t="s">
        <v>11</v>
      </c>
      <c r="BK135" s="310" t="s">
        <v>11</v>
      </c>
      <c r="BL135" s="310"/>
      <c r="BM135" s="307" t="s">
        <v>2323</v>
      </c>
      <c r="CB135" s="310" t="s">
        <v>11</v>
      </c>
      <c r="CC135" s="310" t="s">
        <v>11</v>
      </c>
      <c r="CD135" s="310" t="s">
        <v>11</v>
      </c>
      <c r="CE135" s="310" t="s">
        <v>11</v>
      </c>
      <c r="CF135" s="310" t="s">
        <v>11</v>
      </c>
      <c r="CG135" s="310" t="s">
        <v>11</v>
      </c>
      <c r="CH135" s="310" t="s">
        <v>11</v>
      </c>
      <c r="CI135" s="310" t="s">
        <v>11</v>
      </c>
      <c r="CJ135" s="310" t="s">
        <v>11</v>
      </c>
      <c r="CK135" s="310" t="s">
        <v>11</v>
      </c>
      <c r="CL135" s="310" t="s">
        <v>11</v>
      </c>
      <c r="CM135" s="310" t="s">
        <v>11</v>
      </c>
      <c r="CN135" s="310" t="s">
        <v>11</v>
      </c>
      <c r="CO135" s="310" t="s">
        <v>11</v>
      </c>
      <c r="CQ135" s="307" t="s">
        <v>2323</v>
      </c>
      <c r="CR135" s="300"/>
      <c r="CS135" s="300"/>
      <c r="CT135" s="300"/>
      <c r="CU135" s="300"/>
      <c r="CV135" s="300"/>
      <c r="CW135" s="300"/>
      <c r="CX135" s="300"/>
      <c r="CY135" s="300"/>
      <c r="CZ135" s="300"/>
      <c r="DA135" s="300"/>
      <c r="DB135" s="300"/>
      <c r="DC135" s="300"/>
      <c r="DD135" s="300"/>
      <c r="DE135" s="300"/>
      <c r="DF135" s="310" t="s">
        <v>11</v>
      </c>
      <c r="DG135" s="310" t="s">
        <v>11</v>
      </c>
      <c r="DH135" s="310" t="s">
        <v>11</v>
      </c>
      <c r="DI135" s="310" t="s">
        <v>11</v>
      </c>
      <c r="DJ135" s="310" t="s">
        <v>11</v>
      </c>
      <c r="DK135" s="310" t="s">
        <v>11</v>
      </c>
      <c r="DL135" s="310" t="s">
        <v>11</v>
      </c>
      <c r="DM135" s="310" t="s">
        <v>11</v>
      </c>
      <c r="DN135" s="310" t="s">
        <v>11</v>
      </c>
      <c r="DO135" s="310" t="s">
        <v>11</v>
      </c>
      <c r="DP135" s="310" t="s">
        <v>11</v>
      </c>
      <c r="DQ135" s="310" t="s">
        <v>11</v>
      </c>
      <c r="DR135" s="310" t="s">
        <v>11</v>
      </c>
      <c r="DS135" s="310" t="s">
        <v>11</v>
      </c>
      <c r="DU135" s="307" t="s">
        <v>2323</v>
      </c>
      <c r="DV135" s="300">
        <v>0</v>
      </c>
      <c r="DW135" s="300">
        <v>0</v>
      </c>
      <c r="DX135" s="300">
        <v>0</v>
      </c>
      <c r="DY135" s="300">
        <v>0</v>
      </c>
      <c r="DZ135" s="300">
        <v>0</v>
      </c>
      <c r="EA135" s="300">
        <v>0</v>
      </c>
      <c r="EB135" s="300">
        <v>0</v>
      </c>
      <c r="EC135" s="300">
        <v>0</v>
      </c>
      <c r="ED135" s="300">
        <v>0</v>
      </c>
      <c r="EE135" s="300">
        <v>0</v>
      </c>
      <c r="EF135" s="300">
        <v>0</v>
      </c>
      <c r="EG135" s="300">
        <v>0</v>
      </c>
      <c r="EH135" s="300">
        <v>0</v>
      </c>
      <c r="EI135" s="300">
        <v>0</v>
      </c>
      <c r="EJ135" s="310">
        <v>221</v>
      </c>
      <c r="EK135" s="310">
        <v>224</v>
      </c>
      <c r="EL135" s="310">
        <v>227</v>
      </c>
      <c r="EM135" s="310">
        <v>223</v>
      </c>
      <c r="EN135" s="310">
        <v>227</v>
      </c>
      <c r="EO135" s="310">
        <v>222</v>
      </c>
      <c r="EP135" s="310">
        <v>227</v>
      </c>
      <c r="EQ135" s="310">
        <v>226</v>
      </c>
      <c r="ER135" s="310">
        <v>227</v>
      </c>
      <c r="ES135" s="310">
        <v>226</v>
      </c>
      <c r="ET135" s="310">
        <v>230</v>
      </c>
      <c r="EU135" s="310">
        <v>230</v>
      </c>
      <c r="EV135" s="310">
        <v>245</v>
      </c>
      <c r="EW135" s="310">
        <v>241</v>
      </c>
    </row>
    <row r="136" spans="1:153" x14ac:dyDescent="0.25">
      <c r="A136" s="285" t="s">
        <v>2324</v>
      </c>
      <c r="B136" s="285" t="s">
        <v>1451</v>
      </c>
      <c r="C136" s="285" t="s">
        <v>1452</v>
      </c>
      <c r="E136" s="307" t="str">
        <f t="shared" si="2"/>
        <v>بابوا غينيا الجديدة Papua New Guinea</v>
      </c>
      <c r="F136" s="300"/>
      <c r="G136" s="300"/>
      <c r="H136" s="300"/>
      <c r="I136" s="300"/>
      <c r="J136" s="300"/>
      <c r="K136" s="300">
        <v>10961202</v>
      </c>
      <c r="L136" s="300"/>
      <c r="M136" s="300"/>
      <c r="N136" s="300"/>
      <c r="O136" s="300"/>
      <c r="P136" s="300"/>
      <c r="Q136" s="300">
        <v>12228</v>
      </c>
      <c r="R136" s="300"/>
      <c r="S136" s="300">
        <v>1334168</v>
      </c>
      <c r="T136" s="310" t="s">
        <v>11</v>
      </c>
      <c r="U136" s="310" t="s">
        <v>11</v>
      </c>
      <c r="V136" s="310" t="s">
        <v>11</v>
      </c>
      <c r="W136" s="310" t="s">
        <v>11</v>
      </c>
      <c r="X136" s="310" t="s">
        <v>11</v>
      </c>
      <c r="Y136" s="310">
        <v>116</v>
      </c>
      <c r="Z136" s="310" t="s">
        <v>11</v>
      </c>
      <c r="AA136" s="310" t="s">
        <v>11</v>
      </c>
      <c r="AB136" s="310" t="s">
        <v>11</v>
      </c>
      <c r="AC136" s="310" t="s">
        <v>11</v>
      </c>
      <c r="AD136" s="310" t="s">
        <v>11</v>
      </c>
      <c r="AE136" s="310">
        <v>175</v>
      </c>
      <c r="AF136" s="310" t="s">
        <v>11</v>
      </c>
      <c r="AG136" s="310">
        <v>155</v>
      </c>
      <c r="AH136" s="310"/>
      <c r="AI136" s="307" t="s">
        <v>1971</v>
      </c>
      <c r="AO136">
        <v>10961202</v>
      </c>
      <c r="AW136">
        <v>1334168</v>
      </c>
      <c r="AX136" s="310" t="s">
        <v>11</v>
      </c>
      <c r="AY136" s="310" t="s">
        <v>11</v>
      </c>
      <c r="AZ136" s="310" t="s">
        <v>11</v>
      </c>
      <c r="BA136" s="310" t="s">
        <v>11</v>
      </c>
      <c r="BB136" s="310" t="s">
        <v>11</v>
      </c>
      <c r="BC136" s="310">
        <v>109</v>
      </c>
      <c r="BD136" s="310" t="s">
        <v>11</v>
      </c>
      <c r="BE136" s="310" t="s">
        <v>11</v>
      </c>
      <c r="BF136" s="310" t="s">
        <v>11</v>
      </c>
      <c r="BG136" s="310" t="s">
        <v>11</v>
      </c>
      <c r="BH136" s="310" t="s">
        <v>11</v>
      </c>
      <c r="BI136" s="310" t="s">
        <v>11</v>
      </c>
      <c r="BJ136" s="310" t="s">
        <v>11</v>
      </c>
      <c r="BK136" s="310">
        <v>153</v>
      </c>
      <c r="BL136" s="310"/>
      <c r="BM136" s="307" t="s">
        <v>1971</v>
      </c>
      <c r="BY136">
        <v>12228</v>
      </c>
      <c r="CB136" s="310" t="s">
        <v>11</v>
      </c>
      <c r="CC136" s="310" t="s">
        <v>11</v>
      </c>
      <c r="CD136" s="310" t="s">
        <v>11</v>
      </c>
      <c r="CE136" s="310" t="s">
        <v>11</v>
      </c>
      <c r="CF136" s="310" t="s">
        <v>11</v>
      </c>
      <c r="CG136" s="310" t="s">
        <v>11</v>
      </c>
      <c r="CH136" s="310" t="s">
        <v>11</v>
      </c>
      <c r="CI136" s="310" t="s">
        <v>11</v>
      </c>
      <c r="CJ136" s="310" t="s">
        <v>11</v>
      </c>
      <c r="CK136" s="310" t="s">
        <v>11</v>
      </c>
      <c r="CL136" s="310" t="s">
        <v>11</v>
      </c>
      <c r="CM136" s="310">
        <v>145</v>
      </c>
      <c r="CN136" s="310" t="s">
        <v>11</v>
      </c>
      <c r="CO136" s="310" t="s">
        <v>11</v>
      </c>
      <c r="CQ136" s="307" t="s">
        <v>1971</v>
      </c>
      <c r="CR136" s="300"/>
      <c r="CS136" s="300"/>
      <c r="CT136" s="300"/>
      <c r="CU136" s="300"/>
      <c r="CV136" s="300"/>
      <c r="CW136" s="300">
        <v>20206</v>
      </c>
      <c r="CX136" s="300">
        <v>39467</v>
      </c>
      <c r="CY136" s="300">
        <v>51652</v>
      </c>
      <c r="CZ136" s="300"/>
      <c r="DA136" s="300">
        <v>212465</v>
      </c>
      <c r="DB136" s="300">
        <v>350844</v>
      </c>
      <c r="DC136" s="300">
        <v>888070</v>
      </c>
      <c r="DD136" s="300">
        <v>282411</v>
      </c>
      <c r="DE136" s="300">
        <v>2470782</v>
      </c>
      <c r="DF136" s="310" t="s">
        <v>11</v>
      </c>
      <c r="DG136" s="310" t="s">
        <v>11</v>
      </c>
      <c r="DH136" s="310" t="s">
        <v>11</v>
      </c>
      <c r="DI136" s="310" t="s">
        <v>11</v>
      </c>
      <c r="DJ136" s="310" t="s">
        <v>11</v>
      </c>
      <c r="DK136" s="310">
        <v>200</v>
      </c>
      <c r="DL136" s="310">
        <v>195</v>
      </c>
      <c r="DM136" s="310">
        <v>200</v>
      </c>
      <c r="DN136" s="310" t="s">
        <v>11</v>
      </c>
      <c r="DO136" s="310">
        <v>173</v>
      </c>
      <c r="DP136" s="310">
        <v>164</v>
      </c>
      <c r="DQ136" s="310">
        <v>154</v>
      </c>
      <c r="DR136" s="310">
        <v>178</v>
      </c>
      <c r="DS136" s="310">
        <v>149</v>
      </c>
      <c r="DU136" s="307" t="s">
        <v>1971</v>
      </c>
      <c r="DV136" s="300">
        <v>0</v>
      </c>
      <c r="DW136" s="300">
        <v>0</v>
      </c>
      <c r="DX136" s="300">
        <v>0</v>
      </c>
      <c r="DY136" s="300">
        <v>0</v>
      </c>
      <c r="DZ136" s="300">
        <v>0</v>
      </c>
      <c r="EA136" s="300">
        <v>10981408</v>
      </c>
      <c r="EB136" s="300">
        <v>39467</v>
      </c>
      <c r="EC136" s="300">
        <v>51652</v>
      </c>
      <c r="ED136" s="300">
        <v>0</v>
      </c>
      <c r="EE136" s="300">
        <v>212465</v>
      </c>
      <c r="EF136" s="300">
        <v>350844</v>
      </c>
      <c r="EG136" s="300">
        <v>900298</v>
      </c>
      <c r="EH136" s="300">
        <v>282411</v>
      </c>
      <c r="EI136" s="300">
        <v>3804950</v>
      </c>
      <c r="EJ136" s="310">
        <v>221</v>
      </c>
      <c r="EK136" s="310">
        <v>224</v>
      </c>
      <c r="EL136" s="310">
        <v>227</v>
      </c>
      <c r="EM136" s="310">
        <v>223</v>
      </c>
      <c r="EN136" s="310">
        <v>227</v>
      </c>
      <c r="EO136" s="310">
        <v>142</v>
      </c>
      <c r="EP136" s="310">
        <v>209</v>
      </c>
      <c r="EQ136" s="310">
        <v>213</v>
      </c>
      <c r="ER136" s="310">
        <v>227</v>
      </c>
      <c r="ES136" s="310">
        <v>186</v>
      </c>
      <c r="ET136" s="310">
        <v>186</v>
      </c>
      <c r="EU136" s="310">
        <v>176</v>
      </c>
      <c r="EV136" s="310">
        <v>194</v>
      </c>
      <c r="EW136" s="310">
        <v>170</v>
      </c>
    </row>
    <row r="137" spans="1:153" x14ac:dyDescent="0.25">
      <c r="A137" s="285" t="s">
        <v>2325</v>
      </c>
      <c r="B137" s="285" t="s">
        <v>1493</v>
      </c>
      <c r="C137" s="285" t="s">
        <v>1494</v>
      </c>
      <c r="E137" s="307" t="str">
        <f t="shared" si="2"/>
        <v>بولينيزيا الفرنسية French Polynesia</v>
      </c>
      <c r="F137" s="300">
        <v>1743482</v>
      </c>
      <c r="G137" s="300">
        <v>226625</v>
      </c>
      <c r="H137" s="300">
        <v>1437119</v>
      </c>
      <c r="I137" s="300">
        <v>1769647</v>
      </c>
      <c r="J137" s="300"/>
      <c r="K137" s="300"/>
      <c r="L137" s="300">
        <v>50000</v>
      </c>
      <c r="M137" s="300"/>
      <c r="N137" s="300">
        <v>84315</v>
      </c>
      <c r="O137" s="300"/>
      <c r="P137" s="300"/>
      <c r="Q137" s="300"/>
      <c r="R137" s="300"/>
      <c r="S137" s="300"/>
      <c r="T137" s="310">
        <v>142</v>
      </c>
      <c r="U137" s="310">
        <v>168</v>
      </c>
      <c r="V137" s="310">
        <v>152</v>
      </c>
      <c r="W137" s="310">
        <v>148</v>
      </c>
      <c r="X137" s="310" t="s">
        <v>11</v>
      </c>
      <c r="Y137" s="310" t="s">
        <v>11</v>
      </c>
      <c r="Z137" s="310">
        <v>176</v>
      </c>
      <c r="AA137" s="310" t="s">
        <v>11</v>
      </c>
      <c r="AB137" s="310">
        <v>173</v>
      </c>
      <c r="AC137" s="310" t="s">
        <v>11</v>
      </c>
      <c r="AD137" s="310" t="s">
        <v>11</v>
      </c>
      <c r="AE137" s="310" t="s">
        <v>11</v>
      </c>
      <c r="AF137" s="310" t="s">
        <v>11</v>
      </c>
      <c r="AG137" s="310" t="s">
        <v>11</v>
      </c>
      <c r="AH137" s="310"/>
      <c r="AI137" s="307" t="s">
        <v>2060</v>
      </c>
      <c r="AJ137">
        <v>1365927</v>
      </c>
      <c r="AL137">
        <v>1433797</v>
      </c>
      <c r="AM137">
        <v>1769647</v>
      </c>
      <c r="AX137" s="310">
        <v>144</v>
      </c>
      <c r="AY137" s="310" t="s">
        <v>11</v>
      </c>
      <c r="AZ137" s="310">
        <v>149</v>
      </c>
      <c r="BA137" s="310">
        <v>146</v>
      </c>
      <c r="BB137" s="310" t="s">
        <v>11</v>
      </c>
      <c r="BC137" s="310" t="s">
        <v>11</v>
      </c>
      <c r="BD137" s="310" t="s">
        <v>11</v>
      </c>
      <c r="BE137" s="310" t="s">
        <v>11</v>
      </c>
      <c r="BF137" s="310" t="s">
        <v>11</v>
      </c>
      <c r="BG137" s="310" t="s">
        <v>11</v>
      </c>
      <c r="BH137" s="310" t="s">
        <v>11</v>
      </c>
      <c r="BI137" s="310" t="s">
        <v>11</v>
      </c>
      <c r="BJ137" s="310" t="s">
        <v>11</v>
      </c>
      <c r="BK137" s="310" t="s">
        <v>11</v>
      </c>
      <c r="BL137" s="310"/>
      <c r="BM137" s="307" t="s">
        <v>2060</v>
      </c>
      <c r="BN137">
        <v>377555</v>
      </c>
      <c r="BO137">
        <v>226625</v>
      </c>
      <c r="BP137">
        <v>3322</v>
      </c>
      <c r="BT137">
        <v>50000</v>
      </c>
      <c r="BV137">
        <v>84315</v>
      </c>
      <c r="CB137" s="310">
        <v>119</v>
      </c>
      <c r="CC137" s="310">
        <v>118</v>
      </c>
      <c r="CD137" s="310">
        <v>151</v>
      </c>
      <c r="CE137" s="310" t="s">
        <v>11</v>
      </c>
      <c r="CF137" s="310" t="s">
        <v>11</v>
      </c>
      <c r="CG137" s="310" t="s">
        <v>11</v>
      </c>
      <c r="CH137" s="310">
        <v>142</v>
      </c>
      <c r="CI137" s="310" t="s">
        <v>11</v>
      </c>
      <c r="CJ137" s="310">
        <v>137</v>
      </c>
      <c r="CK137" s="310" t="s">
        <v>11</v>
      </c>
      <c r="CL137" s="310" t="s">
        <v>11</v>
      </c>
      <c r="CM137" s="310" t="s">
        <v>11</v>
      </c>
      <c r="CN137" s="310" t="s">
        <v>11</v>
      </c>
      <c r="CO137" s="310" t="s">
        <v>11</v>
      </c>
      <c r="CQ137" s="307" t="s">
        <v>2060</v>
      </c>
      <c r="CR137" s="300">
        <v>98571</v>
      </c>
      <c r="CS137" s="300">
        <v>134330</v>
      </c>
      <c r="CT137" s="300">
        <v>31530</v>
      </c>
      <c r="CU137" s="300">
        <v>27497</v>
      </c>
      <c r="CV137" s="300">
        <v>41823</v>
      </c>
      <c r="CW137" s="300">
        <v>7570</v>
      </c>
      <c r="CX137" s="300">
        <v>115563</v>
      </c>
      <c r="CY137" s="300">
        <v>34127</v>
      </c>
      <c r="CZ137" s="300">
        <v>2626186</v>
      </c>
      <c r="DA137" s="300">
        <v>59514</v>
      </c>
      <c r="DB137" s="300">
        <v>39824</v>
      </c>
      <c r="DC137" s="300">
        <v>13385</v>
      </c>
      <c r="DD137" s="300">
        <v>184658</v>
      </c>
      <c r="DE137" s="300">
        <v>4973401</v>
      </c>
      <c r="DF137" s="310">
        <v>183</v>
      </c>
      <c r="DG137" s="310">
        <v>188</v>
      </c>
      <c r="DH137" s="310">
        <v>202</v>
      </c>
      <c r="DI137" s="310">
        <v>205</v>
      </c>
      <c r="DJ137" s="310">
        <v>199</v>
      </c>
      <c r="DK137" s="310">
        <v>207</v>
      </c>
      <c r="DL137" s="310">
        <v>182</v>
      </c>
      <c r="DM137" s="310">
        <v>205</v>
      </c>
      <c r="DN137" s="310">
        <v>136</v>
      </c>
      <c r="DO137" s="310">
        <v>193</v>
      </c>
      <c r="DP137" s="310">
        <v>190</v>
      </c>
      <c r="DQ137" s="310">
        <v>202</v>
      </c>
      <c r="DR137" s="310">
        <v>184</v>
      </c>
      <c r="DS137" s="310">
        <v>140</v>
      </c>
      <c r="DU137" s="307" t="s">
        <v>2060</v>
      </c>
      <c r="DV137" s="300">
        <v>1842053</v>
      </c>
      <c r="DW137" s="300">
        <v>360955</v>
      </c>
      <c r="DX137" s="300">
        <v>1468649</v>
      </c>
      <c r="DY137" s="300">
        <v>1797144</v>
      </c>
      <c r="DZ137" s="300">
        <v>41823</v>
      </c>
      <c r="EA137" s="300">
        <v>7570</v>
      </c>
      <c r="EB137" s="300">
        <v>165563</v>
      </c>
      <c r="EC137" s="300">
        <v>34127</v>
      </c>
      <c r="ED137" s="300">
        <v>2710501</v>
      </c>
      <c r="EE137" s="300">
        <v>59514</v>
      </c>
      <c r="EF137" s="300">
        <v>39824</v>
      </c>
      <c r="EG137" s="300">
        <v>13385</v>
      </c>
      <c r="EH137" s="300">
        <v>184658</v>
      </c>
      <c r="EI137" s="300">
        <v>4973401</v>
      </c>
      <c r="EJ137" s="310">
        <v>173</v>
      </c>
      <c r="EK137" s="310">
        <v>195</v>
      </c>
      <c r="EL137" s="310">
        <v>171</v>
      </c>
      <c r="EM137" s="310">
        <v>171</v>
      </c>
      <c r="EN137" s="310">
        <v>211</v>
      </c>
      <c r="EO137" s="310">
        <v>214</v>
      </c>
      <c r="EP137" s="310">
        <v>199</v>
      </c>
      <c r="EQ137" s="310">
        <v>215</v>
      </c>
      <c r="ER137" s="310">
        <v>166</v>
      </c>
      <c r="ES137" s="310">
        <v>204</v>
      </c>
      <c r="ET137" s="310">
        <v>207</v>
      </c>
      <c r="EU137" s="310">
        <v>210</v>
      </c>
      <c r="EV137" s="310">
        <v>197</v>
      </c>
      <c r="EW137" s="310">
        <v>164</v>
      </c>
    </row>
    <row r="138" spans="1:153" x14ac:dyDescent="0.25">
      <c r="A138" s="285" t="s">
        <v>2326</v>
      </c>
      <c r="B138" s="285" t="s">
        <v>270</v>
      </c>
      <c r="C138" s="285" t="s">
        <v>1490</v>
      </c>
      <c r="E138" s="307" t="str">
        <f t="shared" si="2"/>
        <v>مناطق فرنسا الجنوبية French Southern Territories</v>
      </c>
      <c r="F138" s="300">
        <v>379188</v>
      </c>
      <c r="G138" s="300"/>
      <c r="H138" s="300"/>
      <c r="I138" s="300">
        <v>386753</v>
      </c>
      <c r="J138" s="300"/>
      <c r="K138" s="300"/>
      <c r="L138" s="300"/>
      <c r="M138" s="300"/>
      <c r="N138" s="300"/>
      <c r="O138" s="300"/>
      <c r="P138" s="300"/>
      <c r="Q138" s="300"/>
      <c r="R138" s="300"/>
      <c r="S138" s="300"/>
      <c r="T138" s="310">
        <v>167</v>
      </c>
      <c r="U138" s="310" t="s">
        <v>11</v>
      </c>
      <c r="V138" s="310" t="s">
        <v>11</v>
      </c>
      <c r="W138" s="310">
        <v>166</v>
      </c>
      <c r="X138" s="310" t="s">
        <v>11</v>
      </c>
      <c r="Y138" s="310" t="s">
        <v>11</v>
      </c>
      <c r="Z138" s="310" t="s">
        <v>11</v>
      </c>
      <c r="AA138" s="310" t="s">
        <v>11</v>
      </c>
      <c r="AB138" s="310" t="s">
        <v>11</v>
      </c>
      <c r="AC138" s="310" t="s">
        <v>11</v>
      </c>
      <c r="AD138" s="310" t="s">
        <v>11</v>
      </c>
      <c r="AE138" s="310" t="s">
        <v>11</v>
      </c>
      <c r="AF138" s="310" t="s">
        <v>11</v>
      </c>
      <c r="AG138" s="310" t="s">
        <v>11</v>
      </c>
      <c r="AH138" s="310"/>
      <c r="AI138" s="307" t="s">
        <v>2101</v>
      </c>
      <c r="AM138">
        <v>386753</v>
      </c>
      <c r="AX138" s="310" t="s">
        <v>11</v>
      </c>
      <c r="AY138" s="310" t="s">
        <v>11</v>
      </c>
      <c r="AZ138" s="310" t="s">
        <v>11</v>
      </c>
      <c r="BA138" s="310">
        <v>167</v>
      </c>
      <c r="BB138" s="310" t="s">
        <v>11</v>
      </c>
      <c r="BC138" s="310" t="s">
        <v>11</v>
      </c>
      <c r="BD138" s="310" t="s">
        <v>11</v>
      </c>
      <c r="BE138" s="310" t="s">
        <v>11</v>
      </c>
      <c r="BF138" s="310" t="s">
        <v>11</v>
      </c>
      <c r="BG138" s="310" t="s">
        <v>11</v>
      </c>
      <c r="BH138" s="310" t="s">
        <v>11</v>
      </c>
      <c r="BI138" s="310" t="s">
        <v>11</v>
      </c>
      <c r="BJ138" s="310" t="s">
        <v>11</v>
      </c>
      <c r="BK138" s="310" t="s">
        <v>11</v>
      </c>
      <c r="BL138" s="310"/>
      <c r="BM138" s="307" t="s">
        <v>2101</v>
      </c>
      <c r="BN138">
        <v>379188</v>
      </c>
      <c r="CB138" s="310">
        <v>118</v>
      </c>
      <c r="CC138" s="310" t="s">
        <v>11</v>
      </c>
      <c r="CD138" s="310" t="s">
        <v>11</v>
      </c>
      <c r="CE138" s="310" t="s">
        <v>11</v>
      </c>
      <c r="CF138" s="310" t="s">
        <v>11</v>
      </c>
      <c r="CG138" s="310" t="s">
        <v>11</v>
      </c>
      <c r="CH138" s="310" t="s">
        <v>11</v>
      </c>
      <c r="CI138" s="310" t="s">
        <v>11</v>
      </c>
      <c r="CJ138" s="310" t="s">
        <v>11</v>
      </c>
      <c r="CK138" s="310" t="s">
        <v>11</v>
      </c>
      <c r="CL138" s="310" t="s">
        <v>11</v>
      </c>
      <c r="CM138" s="310" t="s">
        <v>11</v>
      </c>
      <c r="CN138" s="310" t="s">
        <v>11</v>
      </c>
      <c r="CO138" s="310" t="s">
        <v>11</v>
      </c>
      <c r="CQ138" s="307" t="s">
        <v>2101</v>
      </c>
      <c r="CR138" s="300">
        <v>2650556</v>
      </c>
      <c r="CS138" s="300">
        <v>12502612</v>
      </c>
      <c r="CT138" s="300">
        <v>840712</v>
      </c>
      <c r="CU138" s="300">
        <v>3520799</v>
      </c>
      <c r="CV138" s="300">
        <v>2077142</v>
      </c>
      <c r="CW138" s="300"/>
      <c r="CX138" s="300">
        <v>4012</v>
      </c>
      <c r="CY138" s="300">
        <v>1226235</v>
      </c>
      <c r="CZ138" s="300">
        <v>170226</v>
      </c>
      <c r="DA138" s="300">
        <v>6285323</v>
      </c>
      <c r="DB138" s="300">
        <v>115620</v>
      </c>
      <c r="DC138" s="300">
        <v>95744</v>
      </c>
      <c r="DD138" s="300">
        <v>842803</v>
      </c>
      <c r="DE138" s="300">
        <v>9885537</v>
      </c>
      <c r="DF138" s="310">
        <v>125</v>
      </c>
      <c r="DG138" s="310">
        <v>113</v>
      </c>
      <c r="DH138" s="310">
        <v>162</v>
      </c>
      <c r="DI138" s="310">
        <v>129</v>
      </c>
      <c r="DJ138" s="310">
        <v>147</v>
      </c>
      <c r="DK138" s="310" t="s">
        <v>11</v>
      </c>
      <c r="DL138" s="310">
        <v>210</v>
      </c>
      <c r="DM138" s="310">
        <v>157</v>
      </c>
      <c r="DN138" s="310">
        <v>181</v>
      </c>
      <c r="DO138" s="310">
        <v>127</v>
      </c>
      <c r="DP138" s="310">
        <v>180</v>
      </c>
      <c r="DQ138" s="310">
        <v>181</v>
      </c>
      <c r="DR138" s="310">
        <v>162</v>
      </c>
      <c r="DS138" s="310">
        <v>129</v>
      </c>
      <c r="DU138" s="307" t="s">
        <v>2101</v>
      </c>
      <c r="DV138" s="300">
        <v>3029744</v>
      </c>
      <c r="DW138" s="300">
        <v>12502612</v>
      </c>
      <c r="DX138" s="300">
        <v>840712</v>
      </c>
      <c r="DY138" s="300">
        <v>3907552</v>
      </c>
      <c r="DZ138" s="300">
        <v>2077142</v>
      </c>
      <c r="EA138" s="300">
        <v>0</v>
      </c>
      <c r="EB138" s="300">
        <v>4012</v>
      </c>
      <c r="EC138" s="300">
        <v>1226235</v>
      </c>
      <c r="ED138" s="300">
        <v>170226</v>
      </c>
      <c r="EE138" s="300">
        <v>6285323</v>
      </c>
      <c r="EF138" s="300">
        <v>115620</v>
      </c>
      <c r="EG138" s="300">
        <v>95744</v>
      </c>
      <c r="EH138" s="300">
        <v>842803</v>
      </c>
      <c r="EI138" s="300">
        <v>9885537</v>
      </c>
      <c r="EJ138" s="310">
        <v>161</v>
      </c>
      <c r="EK138" s="310">
        <v>142</v>
      </c>
      <c r="EL138" s="310">
        <v>183</v>
      </c>
      <c r="EM138" s="310">
        <v>164</v>
      </c>
      <c r="EN138" s="310">
        <v>172</v>
      </c>
      <c r="EO138" s="310">
        <v>222</v>
      </c>
      <c r="EP138" s="310">
        <v>218</v>
      </c>
      <c r="EQ138" s="310">
        <v>179</v>
      </c>
      <c r="ER138" s="310">
        <v>199</v>
      </c>
      <c r="ES138" s="310">
        <v>154</v>
      </c>
      <c r="ET138" s="310">
        <v>198</v>
      </c>
      <c r="EU138" s="310">
        <v>196</v>
      </c>
      <c r="EV138" s="310">
        <v>183</v>
      </c>
      <c r="EW138" s="310">
        <v>154</v>
      </c>
    </row>
    <row r="139" spans="1:153" x14ac:dyDescent="0.25">
      <c r="A139" s="285" t="s">
        <v>2327</v>
      </c>
      <c r="B139" s="285" t="s">
        <v>1927</v>
      </c>
      <c r="C139" s="285" t="s">
        <v>2328</v>
      </c>
      <c r="E139" s="307" t="str">
        <f t="shared" si="2"/>
        <v>جزيرة هيرد وجزر ماكدونالد Heard And Mcdonld Islands</v>
      </c>
      <c r="F139" s="300">
        <v>44000</v>
      </c>
      <c r="G139" s="300"/>
      <c r="H139" s="300"/>
      <c r="I139" s="300"/>
      <c r="J139" s="300"/>
      <c r="K139" s="300"/>
      <c r="L139" s="300"/>
      <c r="M139" s="300"/>
      <c r="N139" s="300"/>
      <c r="O139" s="300"/>
      <c r="P139" s="300"/>
      <c r="Q139" s="300"/>
      <c r="R139" s="300"/>
      <c r="S139" s="300"/>
      <c r="T139" s="310">
        <v>191</v>
      </c>
      <c r="U139" s="310" t="s">
        <v>11</v>
      </c>
      <c r="V139" s="310" t="s">
        <v>11</v>
      </c>
      <c r="W139" s="310" t="s">
        <v>11</v>
      </c>
      <c r="X139" s="310" t="s">
        <v>11</v>
      </c>
      <c r="Y139" s="310" t="s">
        <v>11</v>
      </c>
      <c r="Z139" s="310" t="s">
        <v>11</v>
      </c>
      <c r="AA139" s="310" t="s">
        <v>11</v>
      </c>
      <c r="AB139" s="310" t="s">
        <v>11</v>
      </c>
      <c r="AC139" s="310" t="s">
        <v>11</v>
      </c>
      <c r="AD139" s="310" t="s">
        <v>11</v>
      </c>
      <c r="AE139" s="310" t="s">
        <v>11</v>
      </c>
      <c r="AF139" s="310" t="s">
        <v>11</v>
      </c>
      <c r="AG139" s="310" t="s">
        <v>11</v>
      </c>
      <c r="AH139" s="310"/>
      <c r="AI139" s="307" t="s">
        <v>2077</v>
      </c>
      <c r="AJ139">
        <v>44000</v>
      </c>
      <c r="AX139" s="310">
        <v>185</v>
      </c>
      <c r="AY139" s="310" t="s">
        <v>11</v>
      </c>
      <c r="AZ139" s="310" t="s">
        <v>11</v>
      </c>
      <c r="BA139" s="310" t="s">
        <v>11</v>
      </c>
      <c r="BB139" s="310" t="s">
        <v>11</v>
      </c>
      <c r="BC139" s="310" t="s">
        <v>11</v>
      </c>
      <c r="BD139" s="310" t="s">
        <v>11</v>
      </c>
      <c r="BE139" s="310" t="s">
        <v>11</v>
      </c>
      <c r="BF139" s="310" t="s">
        <v>11</v>
      </c>
      <c r="BG139" s="310" t="s">
        <v>11</v>
      </c>
      <c r="BH139" s="310" t="s">
        <v>11</v>
      </c>
      <c r="BI139" s="310" t="s">
        <v>11</v>
      </c>
      <c r="BJ139" s="310" t="s">
        <v>11</v>
      </c>
      <c r="BK139" s="310" t="s">
        <v>11</v>
      </c>
      <c r="BL139" s="310"/>
      <c r="BM139" s="307" t="s">
        <v>2077</v>
      </c>
      <c r="CB139" s="310" t="s">
        <v>11</v>
      </c>
      <c r="CC139" s="310" t="s">
        <v>11</v>
      </c>
      <c r="CD139" s="310" t="s">
        <v>11</v>
      </c>
      <c r="CE139" s="310" t="s">
        <v>11</v>
      </c>
      <c r="CF139" s="310" t="s">
        <v>11</v>
      </c>
      <c r="CG139" s="310" t="s">
        <v>11</v>
      </c>
      <c r="CH139" s="310" t="s">
        <v>11</v>
      </c>
      <c r="CI139" s="310" t="s">
        <v>11</v>
      </c>
      <c r="CJ139" s="310" t="s">
        <v>11</v>
      </c>
      <c r="CK139" s="310" t="s">
        <v>11</v>
      </c>
      <c r="CL139" s="310" t="s">
        <v>11</v>
      </c>
      <c r="CM139" s="310" t="s">
        <v>11</v>
      </c>
      <c r="CN139" s="310" t="s">
        <v>11</v>
      </c>
      <c r="CO139" s="310" t="s">
        <v>11</v>
      </c>
      <c r="CQ139" s="307" t="s">
        <v>2077</v>
      </c>
      <c r="CR139" s="300">
        <v>66000</v>
      </c>
      <c r="CS139" s="300">
        <v>213118</v>
      </c>
      <c r="CT139" s="300">
        <v>220987</v>
      </c>
      <c r="CU139" s="300">
        <v>447410</v>
      </c>
      <c r="CV139" s="300">
        <v>323160</v>
      </c>
      <c r="CW139" s="300">
        <v>46244</v>
      </c>
      <c r="CX139" s="300">
        <v>56765</v>
      </c>
      <c r="CY139" s="300">
        <v>73</v>
      </c>
      <c r="CZ139" s="300">
        <v>1792</v>
      </c>
      <c r="DA139" s="300"/>
      <c r="DB139" s="300">
        <v>46009</v>
      </c>
      <c r="DC139" s="300">
        <v>275186</v>
      </c>
      <c r="DD139" s="300">
        <v>285362</v>
      </c>
      <c r="DE139" s="300">
        <v>15918</v>
      </c>
      <c r="DF139" s="310">
        <v>188</v>
      </c>
      <c r="DG139" s="310">
        <v>180</v>
      </c>
      <c r="DH139" s="310">
        <v>186</v>
      </c>
      <c r="DI139" s="310">
        <v>174</v>
      </c>
      <c r="DJ139" s="310">
        <v>174</v>
      </c>
      <c r="DK139" s="310">
        <v>195</v>
      </c>
      <c r="DL139" s="310">
        <v>192</v>
      </c>
      <c r="DM139" s="310">
        <v>222</v>
      </c>
      <c r="DN139" s="310">
        <v>219</v>
      </c>
      <c r="DO139" s="310" t="s">
        <v>11</v>
      </c>
      <c r="DP139" s="310">
        <v>189</v>
      </c>
      <c r="DQ139" s="310">
        <v>164</v>
      </c>
      <c r="DR139" s="310">
        <v>176</v>
      </c>
      <c r="DS139" s="310">
        <v>220</v>
      </c>
      <c r="DU139" s="307" t="s">
        <v>2077</v>
      </c>
      <c r="DV139" s="300">
        <v>110000</v>
      </c>
      <c r="DW139" s="300">
        <v>213118</v>
      </c>
      <c r="DX139" s="300">
        <v>220987</v>
      </c>
      <c r="DY139" s="300">
        <v>447410</v>
      </c>
      <c r="DZ139" s="300">
        <v>323160</v>
      </c>
      <c r="EA139" s="300">
        <v>46244</v>
      </c>
      <c r="EB139" s="300">
        <v>56765</v>
      </c>
      <c r="EC139" s="300">
        <v>73</v>
      </c>
      <c r="ED139" s="300">
        <v>1792</v>
      </c>
      <c r="EE139" s="300">
        <v>0</v>
      </c>
      <c r="EF139" s="300">
        <v>46009</v>
      </c>
      <c r="EG139" s="300">
        <v>275186</v>
      </c>
      <c r="EH139" s="300">
        <v>285362</v>
      </c>
      <c r="EI139" s="300">
        <v>15918</v>
      </c>
      <c r="EJ139" s="310">
        <v>206</v>
      </c>
      <c r="EK139" s="310">
        <v>199</v>
      </c>
      <c r="EL139" s="310">
        <v>202</v>
      </c>
      <c r="EM139" s="310">
        <v>196</v>
      </c>
      <c r="EN139" s="310">
        <v>194</v>
      </c>
      <c r="EO139" s="310">
        <v>205</v>
      </c>
      <c r="EP139" s="310">
        <v>207</v>
      </c>
      <c r="EQ139" s="310">
        <v>225</v>
      </c>
      <c r="ER139" s="310">
        <v>223</v>
      </c>
      <c r="ES139" s="310">
        <v>226</v>
      </c>
      <c r="ET139" s="310">
        <v>206</v>
      </c>
      <c r="EU139" s="310">
        <v>184</v>
      </c>
      <c r="EV139" s="310">
        <v>193</v>
      </c>
      <c r="EW139" s="310">
        <v>223</v>
      </c>
    </row>
    <row r="140" spans="1:153" x14ac:dyDescent="0.25">
      <c r="A140" s="285" t="s">
        <v>2329</v>
      </c>
      <c r="B140" s="285" t="s">
        <v>1562</v>
      </c>
      <c r="C140" s="285" t="s">
        <v>2330</v>
      </c>
      <c r="E140" s="307" t="str">
        <f t="shared" si="2"/>
        <v>كيريباتي Kiribati</v>
      </c>
      <c r="F140" s="300"/>
      <c r="G140" s="300"/>
      <c r="H140" s="300"/>
      <c r="I140" s="300"/>
      <c r="J140" s="300"/>
      <c r="K140" s="300"/>
      <c r="L140" s="300"/>
      <c r="M140" s="300"/>
      <c r="N140" s="300"/>
      <c r="O140" s="300"/>
      <c r="P140" s="300"/>
      <c r="Q140" s="300"/>
      <c r="R140" s="300"/>
      <c r="S140" s="300"/>
      <c r="T140" s="310" t="s">
        <v>11</v>
      </c>
      <c r="U140" s="310" t="s">
        <v>11</v>
      </c>
      <c r="V140" s="310" t="s">
        <v>11</v>
      </c>
      <c r="W140" s="310" t="s">
        <v>11</v>
      </c>
      <c r="X140" s="310" t="s">
        <v>11</v>
      </c>
      <c r="Y140" s="310" t="s">
        <v>11</v>
      </c>
      <c r="Z140" s="310" t="s">
        <v>11</v>
      </c>
      <c r="AA140" s="310" t="s">
        <v>11</v>
      </c>
      <c r="AB140" s="310" t="s">
        <v>11</v>
      </c>
      <c r="AC140" s="310" t="s">
        <v>11</v>
      </c>
      <c r="AD140" s="310" t="s">
        <v>11</v>
      </c>
      <c r="AE140" s="310" t="s">
        <v>11</v>
      </c>
      <c r="AF140" s="310" t="s">
        <v>11</v>
      </c>
      <c r="AG140" s="310" t="s">
        <v>11</v>
      </c>
      <c r="AH140" s="310"/>
      <c r="AI140" s="307" t="s">
        <v>2095</v>
      </c>
      <c r="AX140" s="310" t="s">
        <v>11</v>
      </c>
      <c r="AY140" s="310" t="s">
        <v>11</v>
      </c>
      <c r="AZ140" s="310" t="s">
        <v>11</v>
      </c>
      <c r="BA140" s="310" t="s">
        <v>11</v>
      </c>
      <c r="BB140" s="310" t="s">
        <v>11</v>
      </c>
      <c r="BC140" s="310" t="s">
        <v>11</v>
      </c>
      <c r="BD140" s="310" t="s">
        <v>11</v>
      </c>
      <c r="BE140" s="310" t="s">
        <v>11</v>
      </c>
      <c r="BF140" s="310" t="s">
        <v>11</v>
      </c>
      <c r="BG140" s="310" t="s">
        <v>11</v>
      </c>
      <c r="BH140" s="310" t="s">
        <v>11</v>
      </c>
      <c r="BI140" s="310" t="s">
        <v>11</v>
      </c>
      <c r="BJ140" s="310" t="s">
        <v>11</v>
      </c>
      <c r="BK140" s="310" t="s">
        <v>11</v>
      </c>
      <c r="BL140" s="310"/>
      <c r="BM140" s="307" t="s">
        <v>2095</v>
      </c>
      <c r="CB140" s="310" t="s">
        <v>11</v>
      </c>
      <c r="CC140" s="310" t="s">
        <v>11</v>
      </c>
      <c r="CD140" s="310" t="s">
        <v>11</v>
      </c>
      <c r="CE140" s="310" t="s">
        <v>11</v>
      </c>
      <c r="CF140" s="310" t="s">
        <v>11</v>
      </c>
      <c r="CG140" s="310" t="s">
        <v>11</v>
      </c>
      <c r="CH140" s="310" t="s">
        <v>11</v>
      </c>
      <c r="CI140" s="310" t="s">
        <v>11</v>
      </c>
      <c r="CJ140" s="310" t="s">
        <v>11</v>
      </c>
      <c r="CK140" s="310" t="s">
        <v>11</v>
      </c>
      <c r="CL140" s="310" t="s">
        <v>11</v>
      </c>
      <c r="CM140" s="310" t="s">
        <v>11</v>
      </c>
      <c r="CN140" s="310" t="s">
        <v>11</v>
      </c>
      <c r="CO140" s="310" t="s">
        <v>11</v>
      </c>
      <c r="CQ140" s="307" t="s">
        <v>2095</v>
      </c>
      <c r="CR140" s="300"/>
      <c r="CS140" s="300"/>
      <c r="CT140" s="300"/>
      <c r="CU140" s="300"/>
      <c r="CV140" s="300"/>
      <c r="CW140" s="300"/>
      <c r="CX140" s="300"/>
      <c r="CY140" s="300"/>
      <c r="CZ140" s="300"/>
      <c r="DA140" s="300"/>
      <c r="DB140" s="300"/>
      <c r="DC140" s="300"/>
      <c r="DD140" s="300">
        <v>17567</v>
      </c>
      <c r="DE140" s="300">
        <v>93853</v>
      </c>
      <c r="DF140" s="310" t="s">
        <v>11</v>
      </c>
      <c r="DG140" s="310" t="s">
        <v>11</v>
      </c>
      <c r="DH140" s="310" t="s">
        <v>11</v>
      </c>
      <c r="DI140" s="310" t="s">
        <v>11</v>
      </c>
      <c r="DJ140" s="310" t="s">
        <v>11</v>
      </c>
      <c r="DK140" s="310" t="s">
        <v>11</v>
      </c>
      <c r="DL140" s="310" t="s">
        <v>11</v>
      </c>
      <c r="DM140" s="310" t="s">
        <v>11</v>
      </c>
      <c r="DN140" s="310" t="s">
        <v>11</v>
      </c>
      <c r="DO140" s="310" t="s">
        <v>11</v>
      </c>
      <c r="DP140" s="310" t="s">
        <v>11</v>
      </c>
      <c r="DQ140" s="310" t="s">
        <v>11</v>
      </c>
      <c r="DR140" s="310">
        <v>213</v>
      </c>
      <c r="DS140" s="310">
        <v>196</v>
      </c>
      <c r="DU140" s="307" t="s">
        <v>2095</v>
      </c>
      <c r="DV140" s="300">
        <v>0</v>
      </c>
      <c r="DW140" s="300">
        <v>0</v>
      </c>
      <c r="DX140" s="300">
        <v>0</v>
      </c>
      <c r="DY140" s="300">
        <v>0</v>
      </c>
      <c r="DZ140" s="300">
        <v>0</v>
      </c>
      <c r="EA140" s="300">
        <v>0</v>
      </c>
      <c r="EB140" s="300">
        <v>0</v>
      </c>
      <c r="EC140" s="300">
        <v>0</v>
      </c>
      <c r="ED140" s="300">
        <v>0</v>
      </c>
      <c r="EE140" s="300">
        <v>0</v>
      </c>
      <c r="EF140" s="300">
        <v>0</v>
      </c>
      <c r="EG140" s="300">
        <v>0</v>
      </c>
      <c r="EH140" s="300">
        <v>17567</v>
      </c>
      <c r="EI140" s="300">
        <v>93853</v>
      </c>
      <c r="EJ140" s="310">
        <v>221</v>
      </c>
      <c r="EK140" s="310">
        <v>224</v>
      </c>
      <c r="EL140" s="310">
        <v>227</v>
      </c>
      <c r="EM140" s="310">
        <v>223</v>
      </c>
      <c r="EN140" s="310">
        <v>227</v>
      </c>
      <c r="EO140" s="310">
        <v>222</v>
      </c>
      <c r="EP140" s="310">
        <v>227</v>
      </c>
      <c r="EQ140" s="310">
        <v>226</v>
      </c>
      <c r="ER140" s="310">
        <v>227</v>
      </c>
      <c r="ES140" s="310">
        <v>226</v>
      </c>
      <c r="ET140" s="310">
        <v>230</v>
      </c>
      <c r="EU140" s="310">
        <v>230</v>
      </c>
      <c r="EV140" s="310">
        <v>219</v>
      </c>
      <c r="EW140" s="310">
        <v>209</v>
      </c>
    </row>
    <row r="141" spans="1:153" x14ac:dyDescent="0.25">
      <c r="A141" s="285" t="s">
        <v>2331</v>
      </c>
      <c r="B141" s="285" t="s">
        <v>273</v>
      </c>
      <c r="C141" s="285" t="s">
        <v>1500</v>
      </c>
      <c r="E141" s="307" t="str">
        <f t="shared" si="2"/>
        <v>ناورو Nauru</v>
      </c>
      <c r="F141" s="300">
        <v>913100</v>
      </c>
      <c r="G141" s="300"/>
      <c r="H141" s="300"/>
      <c r="I141" s="300">
        <v>87127</v>
      </c>
      <c r="J141" s="300"/>
      <c r="K141" s="300">
        <v>210688</v>
      </c>
      <c r="L141" s="300"/>
      <c r="M141" s="300">
        <v>10255</v>
      </c>
      <c r="N141" s="300"/>
      <c r="O141" s="300"/>
      <c r="P141" s="300"/>
      <c r="Q141" s="300"/>
      <c r="R141" s="300"/>
      <c r="S141" s="300"/>
      <c r="T141" s="310">
        <v>157</v>
      </c>
      <c r="U141" s="310" t="s">
        <v>11</v>
      </c>
      <c r="V141" s="310" t="s">
        <v>11</v>
      </c>
      <c r="W141" s="310">
        <v>185</v>
      </c>
      <c r="X141" s="310" t="s">
        <v>11</v>
      </c>
      <c r="Y141" s="310">
        <v>170</v>
      </c>
      <c r="Z141" s="310" t="s">
        <v>11</v>
      </c>
      <c r="AA141" s="310">
        <v>183</v>
      </c>
      <c r="AB141" s="310" t="s">
        <v>11</v>
      </c>
      <c r="AC141" s="310" t="s">
        <v>11</v>
      </c>
      <c r="AD141" s="310" t="s">
        <v>11</v>
      </c>
      <c r="AE141" s="310" t="s">
        <v>11</v>
      </c>
      <c r="AF141" s="310" t="s">
        <v>11</v>
      </c>
      <c r="AG141" s="310" t="s">
        <v>11</v>
      </c>
      <c r="AH141" s="310"/>
      <c r="AI141" s="307" t="s">
        <v>2105</v>
      </c>
      <c r="AJ141">
        <v>913100</v>
      </c>
      <c r="AO141">
        <v>98900</v>
      </c>
      <c r="AX141" s="310">
        <v>155</v>
      </c>
      <c r="AY141" s="310" t="s">
        <v>11</v>
      </c>
      <c r="AZ141" s="310" t="s">
        <v>11</v>
      </c>
      <c r="BA141" s="310" t="s">
        <v>11</v>
      </c>
      <c r="BB141" s="310" t="s">
        <v>11</v>
      </c>
      <c r="BC141" s="310">
        <v>169</v>
      </c>
      <c r="BD141" s="310" t="s">
        <v>11</v>
      </c>
      <c r="BE141" s="310" t="s">
        <v>11</v>
      </c>
      <c r="BF141" s="310" t="s">
        <v>11</v>
      </c>
      <c r="BG141" s="310" t="s">
        <v>11</v>
      </c>
      <c r="BH141" s="310" t="s">
        <v>11</v>
      </c>
      <c r="BI141" s="310" t="s">
        <v>11</v>
      </c>
      <c r="BJ141" s="310" t="s">
        <v>11</v>
      </c>
      <c r="BK141" s="310" t="s">
        <v>11</v>
      </c>
      <c r="BL141" s="310"/>
      <c r="BM141" s="307" t="s">
        <v>2105</v>
      </c>
      <c r="BQ141">
        <v>87127</v>
      </c>
      <c r="BS141">
        <v>111788</v>
      </c>
      <c r="BU141">
        <v>10255</v>
      </c>
      <c r="CB141" s="310" t="s">
        <v>11</v>
      </c>
      <c r="CC141" s="310" t="s">
        <v>11</v>
      </c>
      <c r="CD141" s="310" t="s">
        <v>11</v>
      </c>
      <c r="CE141" s="310">
        <v>131</v>
      </c>
      <c r="CF141" s="310" t="s">
        <v>11</v>
      </c>
      <c r="CG141" s="310">
        <v>134</v>
      </c>
      <c r="CH141" s="310" t="s">
        <v>11</v>
      </c>
      <c r="CI141" s="310">
        <v>154</v>
      </c>
      <c r="CJ141" s="310" t="s">
        <v>11</v>
      </c>
      <c r="CK141" s="310" t="s">
        <v>11</v>
      </c>
      <c r="CL141" s="310" t="s">
        <v>11</v>
      </c>
      <c r="CM141" s="310" t="s">
        <v>11</v>
      </c>
      <c r="CN141" s="310" t="s">
        <v>11</v>
      </c>
      <c r="CO141" s="310" t="s">
        <v>11</v>
      </c>
      <c r="CQ141" s="307" t="s">
        <v>2105</v>
      </c>
      <c r="CR141" s="300">
        <v>182117</v>
      </c>
      <c r="CS141" s="300">
        <v>144539</v>
      </c>
      <c r="CT141" s="300">
        <v>404885</v>
      </c>
      <c r="CU141" s="300">
        <v>400172</v>
      </c>
      <c r="CV141" s="300">
        <v>180720</v>
      </c>
      <c r="CW141" s="300">
        <v>73273</v>
      </c>
      <c r="CX141" s="300">
        <v>98474</v>
      </c>
      <c r="CY141" s="300">
        <v>290113</v>
      </c>
      <c r="CZ141" s="300">
        <v>686526</v>
      </c>
      <c r="DA141" s="300">
        <v>605654</v>
      </c>
      <c r="DB141" s="300">
        <v>98746241</v>
      </c>
      <c r="DC141" s="300">
        <v>187589</v>
      </c>
      <c r="DD141" s="300">
        <v>1339788</v>
      </c>
      <c r="DE141" s="300">
        <v>1573058</v>
      </c>
      <c r="DF141" s="310">
        <v>170</v>
      </c>
      <c r="DG141" s="310">
        <v>185</v>
      </c>
      <c r="DH141" s="310">
        <v>175</v>
      </c>
      <c r="DI141" s="310">
        <v>176</v>
      </c>
      <c r="DJ141" s="310">
        <v>182</v>
      </c>
      <c r="DK141" s="310">
        <v>187</v>
      </c>
      <c r="DL141" s="310">
        <v>184</v>
      </c>
      <c r="DM141" s="310">
        <v>178</v>
      </c>
      <c r="DN141" s="310">
        <v>162</v>
      </c>
      <c r="DO141" s="310">
        <v>160</v>
      </c>
      <c r="DP141" s="310">
        <v>90</v>
      </c>
      <c r="DQ141" s="310">
        <v>169</v>
      </c>
      <c r="DR141" s="310">
        <v>153</v>
      </c>
      <c r="DS141" s="310">
        <v>158</v>
      </c>
      <c r="DU141" s="307" t="s">
        <v>2105</v>
      </c>
      <c r="DV141" s="300">
        <v>1095217</v>
      </c>
      <c r="DW141" s="300">
        <v>144539</v>
      </c>
      <c r="DX141" s="300">
        <v>404885</v>
      </c>
      <c r="DY141" s="300">
        <v>487299</v>
      </c>
      <c r="DZ141" s="300">
        <v>180720</v>
      </c>
      <c r="EA141" s="300">
        <v>283961</v>
      </c>
      <c r="EB141" s="300">
        <v>98474</v>
      </c>
      <c r="EC141" s="300">
        <v>300368</v>
      </c>
      <c r="ED141" s="300">
        <v>686526</v>
      </c>
      <c r="EE141" s="300">
        <v>605654</v>
      </c>
      <c r="EF141" s="300">
        <v>98746241</v>
      </c>
      <c r="EG141" s="300">
        <v>187589</v>
      </c>
      <c r="EH141" s="300">
        <v>1339788</v>
      </c>
      <c r="EI141" s="300">
        <v>1573058</v>
      </c>
      <c r="EJ141" s="310">
        <v>180</v>
      </c>
      <c r="EK141" s="310">
        <v>202</v>
      </c>
      <c r="EL141" s="310">
        <v>192</v>
      </c>
      <c r="EM141" s="310">
        <v>194</v>
      </c>
      <c r="EN141" s="310">
        <v>198</v>
      </c>
      <c r="EO141" s="310">
        <v>194</v>
      </c>
      <c r="EP141" s="310">
        <v>202</v>
      </c>
      <c r="EQ141" s="310">
        <v>193</v>
      </c>
      <c r="ER141" s="310">
        <v>185</v>
      </c>
      <c r="ES141" s="310">
        <v>182</v>
      </c>
      <c r="ET141" s="310">
        <v>115</v>
      </c>
      <c r="EU141" s="310">
        <v>190</v>
      </c>
      <c r="EV141" s="310">
        <v>176</v>
      </c>
      <c r="EW141" s="310">
        <v>179</v>
      </c>
    </row>
    <row r="142" spans="1:153" x14ac:dyDescent="0.25">
      <c r="A142" s="285" t="s">
        <v>2332</v>
      </c>
      <c r="B142" s="285" t="s">
        <v>1561</v>
      </c>
      <c r="C142" s="285" t="s">
        <v>2333</v>
      </c>
      <c r="E142" s="307" t="str">
        <f t="shared" si="2"/>
        <v>نايوي Niue</v>
      </c>
      <c r="F142" s="300"/>
      <c r="G142" s="300">
        <v>2700</v>
      </c>
      <c r="H142" s="300"/>
      <c r="I142" s="300"/>
      <c r="J142" s="300"/>
      <c r="K142" s="300"/>
      <c r="L142" s="300"/>
      <c r="M142" s="300"/>
      <c r="N142" s="300">
        <v>10000</v>
      </c>
      <c r="O142" s="300"/>
      <c r="P142" s="300"/>
      <c r="Q142" s="300"/>
      <c r="R142" s="300"/>
      <c r="S142" s="300"/>
      <c r="T142" s="310" t="s">
        <v>11</v>
      </c>
      <c r="U142" s="310">
        <v>186</v>
      </c>
      <c r="V142" s="310" t="s">
        <v>11</v>
      </c>
      <c r="W142" s="310" t="s">
        <v>11</v>
      </c>
      <c r="X142" s="310" t="s">
        <v>11</v>
      </c>
      <c r="Y142" s="310" t="s">
        <v>11</v>
      </c>
      <c r="Z142" s="310" t="s">
        <v>11</v>
      </c>
      <c r="AA142" s="310" t="s">
        <v>11</v>
      </c>
      <c r="AB142" s="310">
        <v>179</v>
      </c>
      <c r="AC142" s="310" t="s">
        <v>11</v>
      </c>
      <c r="AD142" s="310" t="s">
        <v>11</v>
      </c>
      <c r="AE142" s="310" t="s">
        <v>11</v>
      </c>
      <c r="AF142" s="310" t="s">
        <v>11</v>
      </c>
      <c r="AG142" s="310" t="s">
        <v>11</v>
      </c>
      <c r="AH142" s="310"/>
      <c r="AI142" s="307" t="s">
        <v>2106</v>
      </c>
      <c r="AX142" s="310" t="s">
        <v>11</v>
      </c>
      <c r="AY142" s="310" t="s">
        <v>11</v>
      </c>
      <c r="AZ142" s="310" t="s">
        <v>11</v>
      </c>
      <c r="BA142" s="310" t="s">
        <v>11</v>
      </c>
      <c r="BB142" s="310" t="s">
        <v>11</v>
      </c>
      <c r="BC142" s="310" t="s">
        <v>11</v>
      </c>
      <c r="BD142" s="310" t="s">
        <v>11</v>
      </c>
      <c r="BE142" s="310" t="s">
        <v>11</v>
      </c>
      <c r="BF142" s="310" t="s">
        <v>11</v>
      </c>
      <c r="BG142" s="310" t="s">
        <v>11</v>
      </c>
      <c r="BH142" s="310" t="s">
        <v>11</v>
      </c>
      <c r="BI142" s="310" t="s">
        <v>11</v>
      </c>
      <c r="BJ142" s="310" t="s">
        <v>11</v>
      </c>
      <c r="BK142" s="310" t="s">
        <v>11</v>
      </c>
      <c r="BL142" s="310"/>
      <c r="BM142" s="307" t="s">
        <v>2106</v>
      </c>
      <c r="BO142">
        <v>2700</v>
      </c>
      <c r="BV142">
        <v>10000</v>
      </c>
      <c r="CB142" s="310" t="s">
        <v>11</v>
      </c>
      <c r="CC142" s="310">
        <v>159</v>
      </c>
      <c r="CD142" s="310" t="s">
        <v>11</v>
      </c>
      <c r="CE142" s="310" t="s">
        <v>11</v>
      </c>
      <c r="CF142" s="310" t="s">
        <v>11</v>
      </c>
      <c r="CG142" s="310" t="s">
        <v>11</v>
      </c>
      <c r="CH142" s="310" t="s">
        <v>11</v>
      </c>
      <c r="CI142" s="310" t="s">
        <v>11</v>
      </c>
      <c r="CJ142" s="310">
        <v>152</v>
      </c>
      <c r="CK142" s="310" t="s">
        <v>11</v>
      </c>
      <c r="CL142" s="310" t="s">
        <v>11</v>
      </c>
      <c r="CM142" s="310" t="s">
        <v>11</v>
      </c>
      <c r="CN142" s="310" t="s">
        <v>11</v>
      </c>
      <c r="CO142" s="310" t="s">
        <v>11</v>
      </c>
      <c r="CQ142" s="307" t="s">
        <v>2106</v>
      </c>
      <c r="CR142" s="300">
        <v>42432</v>
      </c>
      <c r="CS142" s="300">
        <v>13867</v>
      </c>
      <c r="CT142" s="300">
        <v>192377</v>
      </c>
      <c r="CU142" s="300"/>
      <c r="CV142" s="300">
        <v>20227</v>
      </c>
      <c r="CW142" s="300"/>
      <c r="CX142" s="300">
        <v>27467</v>
      </c>
      <c r="CY142" s="300">
        <v>131432</v>
      </c>
      <c r="CZ142" s="300">
        <v>323401</v>
      </c>
      <c r="DA142" s="300"/>
      <c r="DB142" s="300"/>
      <c r="DC142" s="300">
        <v>19021</v>
      </c>
      <c r="DD142" s="300">
        <v>50761</v>
      </c>
      <c r="DE142" s="300">
        <v>113990</v>
      </c>
      <c r="DF142" s="310">
        <v>194</v>
      </c>
      <c r="DG142" s="310">
        <v>208</v>
      </c>
      <c r="DH142" s="310">
        <v>187</v>
      </c>
      <c r="DI142" s="310" t="s">
        <v>11</v>
      </c>
      <c r="DJ142" s="310">
        <v>206</v>
      </c>
      <c r="DK142" s="310" t="s">
        <v>11</v>
      </c>
      <c r="DL142" s="310">
        <v>200</v>
      </c>
      <c r="DM142" s="310">
        <v>188</v>
      </c>
      <c r="DN142" s="310">
        <v>172</v>
      </c>
      <c r="DO142" s="310" t="s">
        <v>11</v>
      </c>
      <c r="DP142" s="310" t="s">
        <v>11</v>
      </c>
      <c r="DQ142" s="310">
        <v>198</v>
      </c>
      <c r="DR142" s="310">
        <v>202</v>
      </c>
      <c r="DS142" s="310">
        <v>194</v>
      </c>
      <c r="DU142" s="307" t="s">
        <v>2106</v>
      </c>
      <c r="DV142" s="300">
        <v>42432</v>
      </c>
      <c r="DW142" s="300">
        <v>16567</v>
      </c>
      <c r="DX142" s="300">
        <v>192377</v>
      </c>
      <c r="DY142" s="300">
        <v>0</v>
      </c>
      <c r="DZ142" s="300">
        <v>20227</v>
      </c>
      <c r="EA142" s="300">
        <v>0</v>
      </c>
      <c r="EB142" s="300">
        <v>27467</v>
      </c>
      <c r="EC142" s="300">
        <v>131432</v>
      </c>
      <c r="ED142" s="300">
        <v>333401</v>
      </c>
      <c r="EE142" s="300">
        <v>0</v>
      </c>
      <c r="EF142" s="300">
        <v>0</v>
      </c>
      <c r="EG142" s="300">
        <v>19021</v>
      </c>
      <c r="EH142" s="300">
        <v>50761</v>
      </c>
      <c r="EI142" s="300">
        <v>113990</v>
      </c>
      <c r="EJ142" s="310">
        <v>213</v>
      </c>
      <c r="EK142" s="310">
        <v>216</v>
      </c>
      <c r="EL142" s="310">
        <v>203</v>
      </c>
      <c r="EM142" s="310">
        <v>223</v>
      </c>
      <c r="EN142" s="310">
        <v>214</v>
      </c>
      <c r="EO142" s="310">
        <v>222</v>
      </c>
      <c r="EP142" s="310">
        <v>215</v>
      </c>
      <c r="EQ142" s="310">
        <v>202</v>
      </c>
      <c r="ER142" s="310">
        <v>191</v>
      </c>
      <c r="ES142" s="310">
        <v>226</v>
      </c>
      <c r="ET142" s="310">
        <v>230</v>
      </c>
      <c r="EU142" s="310">
        <v>208</v>
      </c>
      <c r="EV142" s="310">
        <v>208</v>
      </c>
      <c r="EW142" s="310">
        <v>206</v>
      </c>
    </row>
    <row r="143" spans="1:153" x14ac:dyDescent="0.25">
      <c r="A143" s="285" t="s">
        <v>2334</v>
      </c>
      <c r="B143" s="285" t="s">
        <v>1447</v>
      </c>
      <c r="C143" s="285" t="s">
        <v>1448</v>
      </c>
      <c r="E143" s="307" t="str">
        <f t="shared" si="2"/>
        <v>بالاو Palau</v>
      </c>
      <c r="F143" s="300"/>
      <c r="G143" s="300"/>
      <c r="H143" s="300"/>
      <c r="I143" s="300"/>
      <c r="J143" s="300"/>
      <c r="K143" s="300"/>
      <c r="L143" s="300">
        <v>30861</v>
      </c>
      <c r="M143" s="300"/>
      <c r="N143" s="300"/>
      <c r="O143" s="300"/>
      <c r="P143" s="300"/>
      <c r="Q143" s="300"/>
      <c r="R143" s="300"/>
      <c r="S143" s="300">
        <v>1387500</v>
      </c>
      <c r="T143" s="310" t="s">
        <v>11</v>
      </c>
      <c r="U143" s="310" t="s">
        <v>11</v>
      </c>
      <c r="V143" s="310" t="s">
        <v>11</v>
      </c>
      <c r="W143" s="310" t="s">
        <v>11</v>
      </c>
      <c r="X143" s="310" t="s">
        <v>11</v>
      </c>
      <c r="Y143" s="310" t="s">
        <v>11</v>
      </c>
      <c r="Z143" s="310">
        <v>180</v>
      </c>
      <c r="AA143" s="310" t="s">
        <v>11</v>
      </c>
      <c r="AB143" s="310" t="s">
        <v>11</v>
      </c>
      <c r="AC143" s="310" t="s">
        <v>11</v>
      </c>
      <c r="AD143" s="310" t="s">
        <v>11</v>
      </c>
      <c r="AE143" s="310" t="s">
        <v>11</v>
      </c>
      <c r="AF143" s="310" t="s">
        <v>11</v>
      </c>
      <c r="AG143" s="310">
        <v>153</v>
      </c>
      <c r="AH143" s="310"/>
      <c r="AI143" s="307" t="s">
        <v>1973</v>
      </c>
      <c r="AP143">
        <v>30861</v>
      </c>
      <c r="AW143">
        <v>1387500</v>
      </c>
      <c r="AX143" s="310" t="s">
        <v>11</v>
      </c>
      <c r="AY143" s="310" t="s">
        <v>11</v>
      </c>
      <c r="AZ143" s="310" t="s">
        <v>11</v>
      </c>
      <c r="BA143" s="310" t="s">
        <v>11</v>
      </c>
      <c r="BB143" s="310" t="s">
        <v>11</v>
      </c>
      <c r="BC143" s="310" t="s">
        <v>11</v>
      </c>
      <c r="BD143" s="310">
        <v>177</v>
      </c>
      <c r="BE143" s="310" t="s">
        <v>11</v>
      </c>
      <c r="BF143" s="310" t="s">
        <v>11</v>
      </c>
      <c r="BG143" s="310" t="s">
        <v>11</v>
      </c>
      <c r="BH143" s="310" t="s">
        <v>11</v>
      </c>
      <c r="BI143" s="310" t="s">
        <v>11</v>
      </c>
      <c r="BJ143" s="310" t="s">
        <v>11</v>
      </c>
      <c r="BK143" s="310">
        <v>151</v>
      </c>
      <c r="BL143" s="310"/>
      <c r="BM143" s="307" t="s">
        <v>1973</v>
      </c>
      <c r="CB143" s="310" t="s">
        <v>11</v>
      </c>
      <c r="CC143" s="310" t="s">
        <v>11</v>
      </c>
      <c r="CD143" s="310" t="s">
        <v>11</v>
      </c>
      <c r="CE143" s="310" t="s">
        <v>11</v>
      </c>
      <c r="CF143" s="310" t="s">
        <v>11</v>
      </c>
      <c r="CG143" s="310" t="s">
        <v>11</v>
      </c>
      <c r="CH143" s="310" t="s">
        <v>11</v>
      </c>
      <c r="CI143" s="310" t="s">
        <v>11</v>
      </c>
      <c r="CJ143" s="310" t="s">
        <v>11</v>
      </c>
      <c r="CK143" s="310" t="s">
        <v>11</v>
      </c>
      <c r="CL143" s="310" t="s">
        <v>11</v>
      </c>
      <c r="CM143" s="310" t="s">
        <v>11</v>
      </c>
      <c r="CN143" s="310" t="s">
        <v>11</v>
      </c>
      <c r="CO143" s="310" t="s">
        <v>11</v>
      </c>
      <c r="CQ143" s="307" t="s">
        <v>1973</v>
      </c>
      <c r="CR143" s="300"/>
      <c r="CS143" s="300"/>
      <c r="CT143" s="300"/>
      <c r="CU143" s="300">
        <v>26613</v>
      </c>
      <c r="CV143" s="300">
        <v>9021</v>
      </c>
      <c r="CW143" s="300"/>
      <c r="CX143" s="300">
        <v>4851</v>
      </c>
      <c r="CY143" s="300">
        <v>12571</v>
      </c>
      <c r="CZ143" s="300">
        <v>20334</v>
      </c>
      <c r="DA143" s="300"/>
      <c r="DB143" s="300">
        <v>2536</v>
      </c>
      <c r="DC143" s="300"/>
      <c r="DD143" s="300">
        <v>4975</v>
      </c>
      <c r="DE143" s="300">
        <v>22953</v>
      </c>
      <c r="DF143" s="310" t="s">
        <v>11</v>
      </c>
      <c r="DG143" s="310" t="s">
        <v>11</v>
      </c>
      <c r="DH143" s="310" t="s">
        <v>11</v>
      </c>
      <c r="DI143" s="310">
        <v>206</v>
      </c>
      <c r="DJ143" s="310">
        <v>210</v>
      </c>
      <c r="DK143" s="310" t="s">
        <v>11</v>
      </c>
      <c r="DL143" s="310">
        <v>208</v>
      </c>
      <c r="DM143" s="310">
        <v>213</v>
      </c>
      <c r="DN143" s="310">
        <v>206</v>
      </c>
      <c r="DO143" s="310" t="s">
        <v>11</v>
      </c>
      <c r="DP143" s="310">
        <v>215</v>
      </c>
      <c r="DQ143" s="310" t="s">
        <v>11</v>
      </c>
      <c r="DR143" s="310">
        <v>226</v>
      </c>
      <c r="DS143" s="310">
        <v>218</v>
      </c>
      <c r="DU143" s="307" t="s">
        <v>1973</v>
      </c>
      <c r="DV143" s="300">
        <v>0</v>
      </c>
      <c r="DW143" s="300">
        <v>0</v>
      </c>
      <c r="DX143" s="300">
        <v>0</v>
      </c>
      <c r="DY143" s="300">
        <v>26613</v>
      </c>
      <c r="DZ143" s="300">
        <v>9021</v>
      </c>
      <c r="EA143" s="300">
        <v>0</v>
      </c>
      <c r="EB143" s="300">
        <v>35712</v>
      </c>
      <c r="EC143" s="300">
        <v>12571</v>
      </c>
      <c r="ED143" s="300">
        <v>20334</v>
      </c>
      <c r="EE143" s="300">
        <v>0</v>
      </c>
      <c r="EF143" s="300">
        <v>2536</v>
      </c>
      <c r="EG143" s="300">
        <v>0</v>
      </c>
      <c r="EH143" s="300">
        <v>4975</v>
      </c>
      <c r="EI143" s="300">
        <v>1410453</v>
      </c>
      <c r="EJ143" s="310">
        <v>221</v>
      </c>
      <c r="EK143" s="310">
        <v>224</v>
      </c>
      <c r="EL143" s="310">
        <v>227</v>
      </c>
      <c r="EM143" s="310">
        <v>218</v>
      </c>
      <c r="EN143" s="310">
        <v>216</v>
      </c>
      <c r="EO143" s="310">
        <v>222</v>
      </c>
      <c r="EP143" s="310">
        <v>211</v>
      </c>
      <c r="EQ143" s="310">
        <v>218</v>
      </c>
      <c r="ER143" s="310">
        <v>214</v>
      </c>
      <c r="ES143" s="310">
        <v>226</v>
      </c>
      <c r="ET143" s="310">
        <v>224</v>
      </c>
      <c r="EU143" s="310">
        <v>230</v>
      </c>
      <c r="EV143" s="310">
        <v>232</v>
      </c>
      <c r="EW143" s="310">
        <v>181</v>
      </c>
    </row>
    <row r="144" spans="1:153" x14ac:dyDescent="0.25">
      <c r="A144" s="285" t="s">
        <v>2335</v>
      </c>
      <c r="B144" s="285" t="s">
        <v>1457</v>
      </c>
      <c r="C144" s="285" t="s">
        <v>1458</v>
      </c>
      <c r="E144" s="307" t="str">
        <f t="shared" si="2"/>
        <v>بيتكايرن Pitcairn</v>
      </c>
      <c r="F144" s="300">
        <v>84375</v>
      </c>
      <c r="G144" s="300"/>
      <c r="H144" s="300"/>
      <c r="I144" s="300"/>
      <c r="J144" s="300"/>
      <c r="K144" s="300"/>
      <c r="L144" s="300">
        <v>1000</v>
      </c>
      <c r="M144" s="300"/>
      <c r="N144" s="300"/>
      <c r="O144" s="300"/>
      <c r="P144" s="300"/>
      <c r="Q144" s="300"/>
      <c r="R144" s="300"/>
      <c r="S144" s="300">
        <v>928125</v>
      </c>
      <c r="T144" s="310">
        <v>180</v>
      </c>
      <c r="U144" s="310" t="s">
        <v>11</v>
      </c>
      <c r="V144" s="310" t="s">
        <v>11</v>
      </c>
      <c r="W144" s="310" t="s">
        <v>11</v>
      </c>
      <c r="X144" s="310" t="s">
        <v>11</v>
      </c>
      <c r="Y144" s="310" t="s">
        <v>11</v>
      </c>
      <c r="Z144" s="310">
        <v>187</v>
      </c>
      <c r="AA144" s="310" t="s">
        <v>11</v>
      </c>
      <c r="AB144" s="310" t="s">
        <v>11</v>
      </c>
      <c r="AC144" s="310" t="s">
        <v>11</v>
      </c>
      <c r="AD144" s="310" t="s">
        <v>11</v>
      </c>
      <c r="AE144" s="310" t="s">
        <v>11</v>
      </c>
      <c r="AF144" s="310" t="s">
        <v>11</v>
      </c>
      <c r="AG144" s="310">
        <v>160</v>
      </c>
      <c r="AH144" s="310"/>
      <c r="AI144" s="307" t="s">
        <v>1985</v>
      </c>
      <c r="AJ144">
        <v>84375</v>
      </c>
      <c r="AP144">
        <v>1000</v>
      </c>
      <c r="AW144">
        <v>928125</v>
      </c>
      <c r="AX144" s="310">
        <v>176</v>
      </c>
      <c r="AY144" s="310" t="s">
        <v>11</v>
      </c>
      <c r="AZ144" s="310" t="s">
        <v>11</v>
      </c>
      <c r="BA144" s="310" t="s">
        <v>11</v>
      </c>
      <c r="BB144" s="310" t="s">
        <v>11</v>
      </c>
      <c r="BC144" s="310" t="s">
        <v>11</v>
      </c>
      <c r="BD144" s="310">
        <v>179</v>
      </c>
      <c r="BE144" s="310" t="s">
        <v>11</v>
      </c>
      <c r="BF144" s="310" t="s">
        <v>11</v>
      </c>
      <c r="BG144" s="310" t="s">
        <v>11</v>
      </c>
      <c r="BH144" s="310" t="s">
        <v>11</v>
      </c>
      <c r="BI144" s="310" t="s">
        <v>11</v>
      </c>
      <c r="BJ144" s="310" t="s">
        <v>11</v>
      </c>
      <c r="BK144" s="310">
        <v>158</v>
      </c>
      <c r="BL144" s="310"/>
      <c r="BM144" s="307" t="s">
        <v>1985</v>
      </c>
      <c r="CB144" s="310" t="s">
        <v>11</v>
      </c>
      <c r="CC144" s="310" t="s">
        <v>11</v>
      </c>
      <c r="CD144" s="310" t="s">
        <v>11</v>
      </c>
      <c r="CE144" s="310" t="s">
        <v>11</v>
      </c>
      <c r="CF144" s="310" t="s">
        <v>11</v>
      </c>
      <c r="CG144" s="310" t="s">
        <v>11</v>
      </c>
      <c r="CH144" s="310" t="s">
        <v>11</v>
      </c>
      <c r="CI144" s="310" t="s">
        <v>11</v>
      </c>
      <c r="CJ144" s="310" t="s">
        <v>11</v>
      </c>
      <c r="CK144" s="310" t="s">
        <v>11</v>
      </c>
      <c r="CL144" s="310" t="s">
        <v>11</v>
      </c>
      <c r="CM144" s="310" t="s">
        <v>11</v>
      </c>
      <c r="CN144" s="310" t="s">
        <v>11</v>
      </c>
      <c r="CO144" s="310" t="s">
        <v>11</v>
      </c>
      <c r="CQ144" s="307" t="s">
        <v>1985</v>
      </c>
      <c r="CR144" s="300"/>
      <c r="CS144" s="300">
        <v>16049</v>
      </c>
      <c r="CT144" s="300"/>
      <c r="CU144" s="300"/>
      <c r="CV144" s="300"/>
      <c r="CW144" s="300"/>
      <c r="CX144" s="300"/>
      <c r="CY144" s="300"/>
      <c r="CZ144" s="300">
        <v>26284</v>
      </c>
      <c r="DA144" s="300"/>
      <c r="DB144" s="300">
        <v>148270</v>
      </c>
      <c r="DC144" s="300"/>
      <c r="DD144" s="300">
        <v>29679</v>
      </c>
      <c r="DE144" s="300">
        <v>359</v>
      </c>
      <c r="DF144" s="310" t="s">
        <v>11</v>
      </c>
      <c r="DG144" s="310">
        <v>206</v>
      </c>
      <c r="DH144" s="310" t="s">
        <v>11</v>
      </c>
      <c r="DI144" s="310" t="s">
        <v>11</v>
      </c>
      <c r="DJ144" s="310" t="s">
        <v>11</v>
      </c>
      <c r="DK144" s="310" t="s">
        <v>11</v>
      </c>
      <c r="DL144" s="310" t="s">
        <v>11</v>
      </c>
      <c r="DM144" s="310" t="s">
        <v>11</v>
      </c>
      <c r="DN144" s="310">
        <v>203</v>
      </c>
      <c r="DO144" s="310" t="s">
        <v>11</v>
      </c>
      <c r="DP144" s="310">
        <v>178</v>
      </c>
      <c r="DQ144" s="310" t="s">
        <v>11</v>
      </c>
      <c r="DR144" s="310">
        <v>208</v>
      </c>
      <c r="DS144" s="310">
        <v>237</v>
      </c>
      <c r="DU144" s="307" t="s">
        <v>1985</v>
      </c>
      <c r="DV144" s="300">
        <v>84375</v>
      </c>
      <c r="DW144" s="300">
        <v>16049</v>
      </c>
      <c r="DX144" s="300">
        <v>0</v>
      </c>
      <c r="DY144" s="300">
        <v>0</v>
      </c>
      <c r="DZ144" s="300">
        <v>0</v>
      </c>
      <c r="EA144" s="300">
        <v>0</v>
      </c>
      <c r="EB144" s="300">
        <v>1000</v>
      </c>
      <c r="EC144" s="300">
        <v>0</v>
      </c>
      <c r="ED144" s="300">
        <v>26284</v>
      </c>
      <c r="EE144" s="300">
        <v>0</v>
      </c>
      <c r="EF144" s="300">
        <v>148270</v>
      </c>
      <c r="EG144" s="300">
        <v>0</v>
      </c>
      <c r="EH144" s="300">
        <v>29679</v>
      </c>
      <c r="EI144" s="300">
        <v>928484</v>
      </c>
      <c r="EJ144" s="310">
        <v>207</v>
      </c>
      <c r="EK144" s="310">
        <v>217</v>
      </c>
      <c r="EL144" s="310">
        <v>227</v>
      </c>
      <c r="EM144" s="310">
        <v>223</v>
      </c>
      <c r="EN144" s="310">
        <v>227</v>
      </c>
      <c r="EO144" s="310">
        <v>222</v>
      </c>
      <c r="EP144" s="310">
        <v>222</v>
      </c>
      <c r="EQ144" s="310">
        <v>226</v>
      </c>
      <c r="ER144" s="310">
        <v>212</v>
      </c>
      <c r="ES144" s="310">
        <v>226</v>
      </c>
      <c r="ET144" s="310">
        <v>196</v>
      </c>
      <c r="EU144" s="310">
        <v>230</v>
      </c>
      <c r="EV144" s="310">
        <v>214</v>
      </c>
      <c r="EW144" s="310">
        <v>184</v>
      </c>
    </row>
    <row r="145" spans="1:153" x14ac:dyDescent="0.25">
      <c r="A145" s="285" t="s">
        <v>2336</v>
      </c>
      <c r="B145" s="285" t="s">
        <v>2337</v>
      </c>
      <c r="C145" s="285" t="s">
        <v>2338</v>
      </c>
      <c r="E145" s="307" t="str">
        <f t="shared" si="2"/>
        <v>توكيلاو Tokelau</v>
      </c>
      <c r="F145" s="300">
        <v>4205792</v>
      </c>
      <c r="G145" s="300"/>
      <c r="H145" s="300"/>
      <c r="I145" s="300"/>
      <c r="J145" s="300"/>
      <c r="K145" s="300"/>
      <c r="L145" s="300">
        <v>1000</v>
      </c>
      <c r="M145" s="300"/>
      <c r="N145" s="300"/>
      <c r="O145" s="300"/>
      <c r="P145" s="300"/>
      <c r="Q145" s="300"/>
      <c r="R145" s="300"/>
      <c r="S145" s="300"/>
      <c r="T145" s="310">
        <v>132</v>
      </c>
      <c r="U145" s="310" t="s">
        <v>11</v>
      </c>
      <c r="V145" s="310" t="s">
        <v>11</v>
      </c>
      <c r="W145" s="310" t="s">
        <v>11</v>
      </c>
      <c r="X145" s="310" t="s">
        <v>11</v>
      </c>
      <c r="Y145" s="310" t="s">
        <v>11</v>
      </c>
      <c r="Z145" s="310">
        <v>187</v>
      </c>
      <c r="AA145" s="310" t="s">
        <v>11</v>
      </c>
      <c r="AB145" s="310" t="s">
        <v>11</v>
      </c>
      <c r="AC145" s="310" t="s">
        <v>11</v>
      </c>
      <c r="AD145" s="310" t="s">
        <v>11</v>
      </c>
      <c r="AE145" s="310" t="s">
        <v>11</v>
      </c>
      <c r="AF145" s="310" t="s">
        <v>11</v>
      </c>
      <c r="AG145" s="310" t="s">
        <v>11</v>
      </c>
      <c r="AH145" s="310"/>
      <c r="AI145" s="307" t="s">
        <v>2062</v>
      </c>
      <c r="AJ145">
        <v>4205792</v>
      </c>
      <c r="AP145">
        <v>1000</v>
      </c>
      <c r="AX145" s="310">
        <v>125</v>
      </c>
      <c r="AY145" s="310" t="s">
        <v>11</v>
      </c>
      <c r="AZ145" s="310" t="s">
        <v>11</v>
      </c>
      <c r="BA145" s="310" t="s">
        <v>11</v>
      </c>
      <c r="BB145" s="310" t="s">
        <v>11</v>
      </c>
      <c r="BC145" s="310" t="s">
        <v>11</v>
      </c>
      <c r="BD145" s="310">
        <v>179</v>
      </c>
      <c r="BE145" s="310" t="s">
        <v>11</v>
      </c>
      <c r="BF145" s="310" t="s">
        <v>11</v>
      </c>
      <c r="BG145" s="310" t="s">
        <v>11</v>
      </c>
      <c r="BH145" s="310" t="s">
        <v>11</v>
      </c>
      <c r="BI145" s="310" t="s">
        <v>11</v>
      </c>
      <c r="BJ145" s="310" t="s">
        <v>11</v>
      </c>
      <c r="BK145" s="310" t="s">
        <v>11</v>
      </c>
      <c r="BL145" s="310"/>
      <c r="BM145" s="307" t="s">
        <v>2062</v>
      </c>
      <c r="CB145" s="310" t="s">
        <v>11</v>
      </c>
      <c r="CC145" s="310" t="s">
        <v>11</v>
      </c>
      <c r="CD145" s="310" t="s">
        <v>11</v>
      </c>
      <c r="CE145" s="310" t="s">
        <v>11</v>
      </c>
      <c r="CF145" s="310" t="s">
        <v>11</v>
      </c>
      <c r="CG145" s="310" t="s">
        <v>11</v>
      </c>
      <c r="CH145" s="310" t="s">
        <v>11</v>
      </c>
      <c r="CI145" s="310" t="s">
        <v>11</v>
      </c>
      <c r="CJ145" s="310" t="s">
        <v>11</v>
      </c>
      <c r="CK145" s="310" t="s">
        <v>11</v>
      </c>
      <c r="CL145" s="310" t="s">
        <v>11</v>
      </c>
      <c r="CM145" s="310" t="s">
        <v>11</v>
      </c>
      <c r="CN145" s="310" t="s">
        <v>11</v>
      </c>
      <c r="CO145" s="310" t="s">
        <v>11</v>
      </c>
      <c r="CQ145" s="307" t="s">
        <v>2062</v>
      </c>
      <c r="CR145" s="300"/>
      <c r="CS145" s="300">
        <v>318750</v>
      </c>
      <c r="CT145" s="300">
        <v>1436</v>
      </c>
      <c r="CU145" s="300">
        <v>2792</v>
      </c>
      <c r="CV145" s="300">
        <v>164491</v>
      </c>
      <c r="CW145" s="300">
        <v>5214</v>
      </c>
      <c r="CX145" s="300">
        <v>264</v>
      </c>
      <c r="CY145" s="300">
        <v>270135</v>
      </c>
      <c r="CZ145" s="300">
        <v>91269</v>
      </c>
      <c r="DA145" s="300">
        <v>81620</v>
      </c>
      <c r="DB145" s="300"/>
      <c r="DC145" s="300">
        <v>134553</v>
      </c>
      <c r="DD145" s="300">
        <v>708</v>
      </c>
      <c r="DE145" s="300">
        <v>148</v>
      </c>
      <c r="DF145" s="310" t="s">
        <v>11</v>
      </c>
      <c r="DG145" s="310">
        <v>176</v>
      </c>
      <c r="DH145" s="310">
        <v>222</v>
      </c>
      <c r="DI145" s="310">
        <v>212</v>
      </c>
      <c r="DJ145" s="310">
        <v>183</v>
      </c>
      <c r="DK145" s="310">
        <v>211</v>
      </c>
      <c r="DL145" s="310">
        <v>218</v>
      </c>
      <c r="DM145" s="310">
        <v>180</v>
      </c>
      <c r="DN145" s="310">
        <v>191</v>
      </c>
      <c r="DO145" s="310">
        <v>188</v>
      </c>
      <c r="DP145" s="310" t="s">
        <v>11</v>
      </c>
      <c r="DQ145" s="310">
        <v>176</v>
      </c>
      <c r="DR145" s="310">
        <v>239</v>
      </c>
      <c r="DS145" s="310">
        <v>238</v>
      </c>
      <c r="DU145" s="307" t="s">
        <v>2062</v>
      </c>
      <c r="DV145" s="300">
        <v>4205792</v>
      </c>
      <c r="DW145" s="300">
        <v>318750</v>
      </c>
      <c r="DX145" s="300">
        <v>1436</v>
      </c>
      <c r="DY145" s="300">
        <v>2792</v>
      </c>
      <c r="DZ145" s="300">
        <v>164491</v>
      </c>
      <c r="EA145" s="300">
        <v>5214</v>
      </c>
      <c r="EB145" s="300">
        <v>1264</v>
      </c>
      <c r="EC145" s="300">
        <v>270135</v>
      </c>
      <c r="ED145" s="300">
        <v>91269</v>
      </c>
      <c r="EE145" s="300">
        <v>81620</v>
      </c>
      <c r="EF145" s="300">
        <v>0</v>
      </c>
      <c r="EG145" s="300">
        <v>134553</v>
      </c>
      <c r="EH145" s="300">
        <v>708</v>
      </c>
      <c r="EI145" s="300">
        <v>148</v>
      </c>
      <c r="EJ145" s="310">
        <v>157</v>
      </c>
      <c r="EK145" s="310">
        <v>196</v>
      </c>
      <c r="EL145" s="310">
        <v>223</v>
      </c>
      <c r="EM145" s="310">
        <v>220</v>
      </c>
      <c r="EN145" s="310">
        <v>199</v>
      </c>
      <c r="EO145" s="310">
        <v>217</v>
      </c>
      <c r="EP145" s="310">
        <v>221</v>
      </c>
      <c r="EQ145" s="310">
        <v>194</v>
      </c>
      <c r="ER145" s="310">
        <v>203</v>
      </c>
      <c r="ES145" s="310">
        <v>200</v>
      </c>
      <c r="ET145" s="310">
        <v>230</v>
      </c>
      <c r="EU145" s="310">
        <v>193</v>
      </c>
      <c r="EV145" s="310">
        <v>242</v>
      </c>
      <c r="EW145" s="310">
        <v>239</v>
      </c>
    </row>
    <row r="146" spans="1:153" x14ac:dyDescent="0.25">
      <c r="A146" s="285" t="s">
        <v>2339</v>
      </c>
      <c r="B146" s="285" t="s">
        <v>1913</v>
      </c>
      <c r="C146" s="285" t="s">
        <v>2340</v>
      </c>
      <c r="E146" s="307" t="str">
        <f t="shared" si="2"/>
        <v>تونجا Tonga</v>
      </c>
      <c r="F146" s="300">
        <v>533819</v>
      </c>
      <c r="G146" s="300"/>
      <c r="H146" s="300">
        <v>31000</v>
      </c>
      <c r="I146" s="300">
        <v>300684</v>
      </c>
      <c r="J146" s="300">
        <v>23895</v>
      </c>
      <c r="K146" s="300">
        <v>297160</v>
      </c>
      <c r="L146" s="300">
        <v>318347</v>
      </c>
      <c r="M146" s="300"/>
      <c r="N146" s="300">
        <v>1217886</v>
      </c>
      <c r="O146" s="300"/>
      <c r="P146" s="300"/>
      <c r="Q146" s="300"/>
      <c r="R146" s="300"/>
      <c r="S146" s="300"/>
      <c r="T146" s="310">
        <v>162</v>
      </c>
      <c r="U146" s="310" t="s">
        <v>11</v>
      </c>
      <c r="V146" s="310">
        <v>180</v>
      </c>
      <c r="W146" s="310">
        <v>170</v>
      </c>
      <c r="X146" s="310">
        <v>179</v>
      </c>
      <c r="Y146" s="310">
        <v>167</v>
      </c>
      <c r="Z146" s="310">
        <v>169</v>
      </c>
      <c r="AA146" s="310" t="s">
        <v>11</v>
      </c>
      <c r="AB146" s="310">
        <v>155</v>
      </c>
      <c r="AC146" s="310" t="s">
        <v>11</v>
      </c>
      <c r="AD146" s="310" t="s">
        <v>11</v>
      </c>
      <c r="AE146" s="310" t="s">
        <v>11</v>
      </c>
      <c r="AF146" s="310" t="s">
        <v>11</v>
      </c>
      <c r="AG146" s="310" t="s">
        <v>11</v>
      </c>
      <c r="AH146" s="310"/>
      <c r="AI146" s="307" t="s">
        <v>2063</v>
      </c>
      <c r="AJ146">
        <v>533819</v>
      </c>
      <c r="AM146">
        <v>256284</v>
      </c>
      <c r="AN146">
        <v>23895</v>
      </c>
      <c r="AO146">
        <v>242160</v>
      </c>
      <c r="AP146">
        <v>318347</v>
      </c>
      <c r="AR146">
        <v>1217886</v>
      </c>
      <c r="AX146" s="310">
        <v>159</v>
      </c>
      <c r="AY146" s="310" t="s">
        <v>11</v>
      </c>
      <c r="AZ146" s="310" t="s">
        <v>11</v>
      </c>
      <c r="BA146" s="310">
        <v>173</v>
      </c>
      <c r="BB146" s="310">
        <v>177</v>
      </c>
      <c r="BC146" s="310">
        <v>160</v>
      </c>
      <c r="BD146" s="310">
        <v>165</v>
      </c>
      <c r="BE146" s="310" t="s">
        <v>11</v>
      </c>
      <c r="BF146" s="310">
        <v>153</v>
      </c>
      <c r="BG146" s="310" t="s">
        <v>11</v>
      </c>
      <c r="BH146" s="310" t="s">
        <v>11</v>
      </c>
      <c r="BI146" s="310" t="s">
        <v>11</v>
      </c>
      <c r="BJ146" s="310" t="s">
        <v>11</v>
      </c>
      <c r="BK146" s="310" t="s">
        <v>11</v>
      </c>
      <c r="BL146" s="310"/>
      <c r="BM146" s="307" t="s">
        <v>2063</v>
      </c>
      <c r="BP146">
        <v>31000</v>
      </c>
      <c r="BQ146">
        <v>44400</v>
      </c>
      <c r="BS146">
        <v>55000</v>
      </c>
      <c r="CB146" s="310" t="s">
        <v>11</v>
      </c>
      <c r="CC146" s="310" t="s">
        <v>11</v>
      </c>
      <c r="CD146" s="310">
        <v>139</v>
      </c>
      <c r="CE146" s="310">
        <v>137</v>
      </c>
      <c r="CF146" s="310" t="s">
        <v>11</v>
      </c>
      <c r="CG146" s="310">
        <v>143</v>
      </c>
      <c r="CH146" s="310" t="s">
        <v>11</v>
      </c>
      <c r="CI146" s="310" t="s">
        <v>11</v>
      </c>
      <c r="CJ146" s="310" t="s">
        <v>11</v>
      </c>
      <c r="CK146" s="310" t="s">
        <v>11</v>
      </c>
      <c r="CL146" s="310" t="s">
        <v>11</v>
      </c>
      <c r="CM146" s="310" t="s">
        <v>11</v>
      </c>
      <c r="CN146" s="310" t="s">
        <v>11</v>
      </c>
      <c r="CO146" s="310" t="s">
        <v>11</v>
      </c>
      <c r="CQ146" s="307" t="s">
        <v>2063</v>
      </c>
      <c r="CR146" s="300">
        <v>6950</v>
      </c>
      <c r="CS146" s="300">
        <v>1011</v>
      </c>
      <c r="CT146" s="300">
        <v>540987</v>
      </c>
      <c r="CU146" s="300">
        <v>103697</v>
      </c>
      <c r="CV146" s="300">
        <v>31756</v>
      </c>
      <c r="CW146" s="300">
        <v>147126</v>
      </c>
      <c r="CX146" s="300">
        <v>86123</v>
      </c>
      <c r="CY146" s="300">
        <v>81700</v>
      </c>
      <c r="CZ146" s="300">
        <v>107906</v>
      </c>
      <c r="DA146" s="300">
        <v>9015</v>
      </c>
      <c r="DB146" s="300">
        <v>347</v>
      </c>
      <c r="DC146" s="300">
        <v>216575</v>
      </c>
      <c r="DD146" s="300">
        <v>175061</v>
      </c>
      <c r="DE146" s="300">
        <v>21857</v>
      </c>
      <c r="DF146" s="310">
        <v>207</v>
      </c>
      <c r="DG146" s="310">
        <v>218</v>
      </c>
      <c r="DH146" s="310">
        <v>171</v>
      </c>
      <c r="DI146" s="310">
        <v>193</v>
      </c>
      <c r="DJ146" s="310">
        <v>203</v>
      </c>
      <c r="DK146" s="310">
        <v>181</v>
      </c>
      <c r="DL146" s="310">
        <v>185</v>
      </c>
      <c r="DM146" s="310">
        <v>194</v>
      </c>
      <c r="DN146" s="310">
        <v>187</v>
      </c>
      <c r="DO146" s="310">
        <v>208</v>
      </c>
      <c r="DP146" s="310">
        <v>223</v>
      </c>
      <c r="DQ146" s="310">
        <v>166</v>
      </c>
      <c r="DR146" s="310">
        <v>185</v>
      </c>
      <c r="DS146" s="310">
        <v>219</v>
      </c>
      <c r="DU146" s="307" t="s">
        <v>2063</v>
      </c>
      <c r="DV146" s="300">
        <v>540769</v>
      </c>
      <c r="DW146" s="300">
        <v>1011</v>
      </c>
      <c r="DX146" s="300">
        <v>571987</v>
      </c>
      <c r="DY146" s="300">
        <v>404381</v>
      </c>
      <c r="DZ146" s="300">
        <v>55651</v>
      </c>
      <c r="EA146" s="300">
        <v>444286</v>
      </c>
      <c r="EB146" s="300">
        <v>404470</v>
      </c>
      <c r="EC146" s="300">
        <v>81700</v>
      </c>
      <c r="ED146" s="300">
        <v>1325792</v>
      </c>
      <c r="EE146" s="300">
        <v>9015</v>
      </c>
      <c r="EF146" s="300">
        <v>347</v>
      </c>
      <c r="EG146" s="300">
        <v>216575</v>
      </c>
      <c r="EH146" s="300">
        <v>175061</v>
      </c>
      <c r="EI146" s="300">
        <v>21857</v>
      </c>
      <c r="EJ146" s="310">
        <v>189</v>
      </c>
      <c r="EK146" s="310">
        <v>222</v>
      </c>
      <c r="EL146" s="310">
        <v>187</v>
      </c>
      <c r="EM146" s="310">
        <v>198</v>
      </c>
      <c r="EN146" s="310">
        <v>209</v>
      </c>
      <c r="EO146" s="310">
        <v>187</v>
      </c>
      <c r="EP146" s="310">
        <v>188</v>
      </c>
      <c r="EQ146" s="310">
        <v>208</v>
      </c>
      <c r="ER146" s="310">
        <v>176</v>
      </c>
      <c r="ES146" s="310">
        <v>215</v>
      </c>
      <c r="ET146" s="310">
        <v>228</v>
      </c>
      <c r="EU146" s="310">
        <v>187</v>
      </c>
      <c r="EV146" s="310">
        <v>198</v>
      </c>
      <c r="EW146" s="310">
        <v>221</v>
      </c>
    </row>
    <row r="147" spans="1:153" x14ac:dyDescent="0.25">
      <c r="A147" s="285" t="s">
        <v>2341</v>
      </c>
      <c r="B147" s="285" t="s">
        <v>2342</v>
      </c>
      <c r="C147" s="285" t="s">
        <v>2343</v>
      </c>
      <c r="E147" s="307" t="str">
        <f t="shared" si="2"/>
        <v>توفاليو Tuvalu</v>
      </c>
      <c r="F147" s="300">
        <v>375000</v>
      </c>
      <c r="G147" s="300">
        <v>99062</v>
      </c>
      <c r="H147" s="300"/>
      <c r="I147" s="300"/>
      <c r="J147" s="300"/>
      <c r="K147" s="300"/>
      <c r="L147" s="300"/>
      <c r="M147" s="300"/>
      <c r="N147" s="300"/>
      <c r="O147" s="300"/>
      <c r="P147" s="300"/>
      <c r="Q147" s="300"/>
      <c r="R147" s="300"/>
      <c r="S147" s="300"/>
      <c r="T147" s="310">
        <v>168</v>
      </c>
      <c r="U147" s="310">
        <v>176</v>
      </c>
      <c r="V147" s="310" t="s">
        <v>11</v>
      </c>
      <c r="W147" s="310" t="s">
        <v>11</v>
      </c>
      <c r="X147" s="310" t="s">
        <v>11</v>
      </c>
      <c r="Y147" s="310" t="s">
        <v>11</v>
      </c>
      <c r="Z147" s="310" t="s">
        <v>11</v>
      </c>
      <c r="AA147" s="310" t="s">
        <v>11</v>
      </c>
      <c r="AB147" s="310" t="s">
        <v>11</v>
      </c>
      <c r="AC147" s="310" t="s">
        <v>11</v>
      </c>
      <c r="AD147" s="310" t="s">
        <v>11</v>
      </c>
      <c r="AE147" s="310" t="s">
        <v>11</v>
      </c>
      <c r="AF147" s="310" t="s">
        <v>11</v>
      </c>
      <c r="AG147" s="310" t="s">
        <v>11</v>
      </c>
      <c r="AH147" s="310"/>
      <c r="AI147" s="307" t="s">
        <v>2061</v>
      </c>
      <c r="AX147" s="310" t="s">
        <v>11</v>
      </c>
      <c r="AY147" s="310" t="s">
        <v>11</v>
      </c>
      <c r="AZ147" s="310" t="s">
        <v>11</v>
      </c>
      <c r="BA147" s="310" t="s">
        <v>11</v>
      </c>
      <c r="BB147" s="310" t="s">
        <v>11</v>
      </c>
      <c r="BC147" s="310" t="s">
        <v>11</v>
      </c>
      <c r="BD147" s="310" t="s">
        <v>11</v>
      </c>
      <c r="BE147" s="310" t="s">
        <v>11</v>
      </c>
      <c r="BF147" s="310" t="s">
        <v>11</v>
      </c>
      <c r="BG147" s="310" t="s">
        <v>11</v>
      </c>
      <c r="BH147" s="310" t="s">
        <v>11</v>
      </c>
      <c r="BI147" s="310" t="s">
        <v>11</v>
      </c>
      <c r="BJ147" s="310" t="s">
        <v>11</v>
      </c>
      <c r="BK147" s="310" t="s">
        <v>11</v>
      </c>
      <c r="BL147" s="310"/>
      <c r="BM147" s="307" t="s">
        <v>2061</v>
      </c>
      <c r="BN147">
        <v>375000</v>
      </c>
      <c r="BO147">
        <v>99062</v>
      </c>
      <c r="CB147" s="310">
        <v>120</v>
      </c>
      <c r="CC147" s="310">
        <v>137</v>
      </c>
      <c r="CD147" s="310" t="s">
        <v>11</v>
      </c>
      <c r="CE147" s="310" t="s">
        <v>11</v>
      </c>
      <c r="CF147" s="310" t="s">
        <v>11</v>
      </c>
      <c r="CG147" s="310" t="s">
        <v>11</v>
      </c>
      <c r="CH147" s="310" t="s">
        <v>11</v>
      </c>
      <c r="CI147" s="310" t="s">
        <v>11</v>
      </c>
      <c r="CJ147" s="310" t="s">
        <v>11</v>
      </c>
      <c r="CK147" s="310" t="s">
        <v>11</v>
      </c>
      <c r="CL147" s="310" t="s">
        <v>11</v>
      </c>
      <c r="CM147" s="310" t="s">
        <v>11</v>
      </c>
      <c r="CN147" s="310" t="s">
        <v>11</v>
      </c>
      <c r="CO147" s="310" t="s">
        <v>11</v>
      </c>
      <c r="CQ147" s="307" t="s">
        <v>2061</v>
      </c>
      <c r="CR147" s="300">
        <v>19703</v>
      </c>
      <c r="CS147" s="300">
        <v>17455</v>
      </c>
      <c r="CT147" s="300"/>
      <c r="CU147" s="300">
        <v>1743</v>
      </c>
      <c r="CV147" s="300">
        <v>127</v>
      </c>
      <c r="CW147" s="300">
        <v>44002</v>
      </c>
      <c r="CX147" s="300">
        <v>682</v>
      </c>
      <c r="CY147" s="300">
        <v>76723</v>
      </c>
      <c r="CZ147" s="300"/>
      <c r="DA147" s="300">
        <v>9903</v>
      </c>
      <c r="DB147" s="300"/>
      <c r="DC147" s="300">
        <v>2568</v>
      </c>
      <c r="DD147" s="300">
        <v>2100</v>
      </c>
      <c r="DE147" s="300">
        <v>5538</v>
      </c>
      <c r="DF147" s="310">
        <v>202</v>
      </c>
      <c r="DG147" s="310">
        <v>204</v>
      </c>
      <c r="DH147" s="310" t="s">
        <v>11</v>
      </c>
      <c r="DI147" s="310">
        <v>214</v>
      </c>
      <c r="DJ147" s="310">
        <v>224</v>
      </c>
      <c r="DK147" s="310">
        <v>196</v>
      </c>
      <c r="DL147" s="310">
        <v>214</v>
      </c>
      <c r="DM147" s="310">
        <v>196</v>
      </c>
      <c r="DN147" s="310" t="s">
        <v>11</v>
      </c>
      <c r="DO147" s="310">
        <v>207</v>
      </c>
      <c r="DP147" s="310" t="s">
        <v>11</v>
      </c>
      <c r="DQ147" s="310">
        <v>222</v>
      </c>
      <c r="DR147" s="310">
        <v>231</v>
      </c>
      <c r="DS147" s="310">
        <v>226</v>
      </c>
      <c r="DU147" s="307" t="s">
        <v>2061</v>
      </c>
      <c r="DV147" s="300">
        <v>394703</v>
      </c>
      <c r="DW147" s="300">
        <v>116517</v>
      </c>
      <c r="DX147" s="300">
        <v>0</v>
      </c>
      <c r="DY147" s="300">
        <v>1743</v>
      </c>
      <c r="DZ147" s="300">
        <v>127</v>
      </c>
      <c r="EA147" s="300">
        <v>44002</v>
      </c>
      <c r="EB147" s="300">
        <v>682</v>
      </c>
      <c r="EC147" s="300">
        <v>76723</v>
      </c>
      <c r="ED147" s="300">
        <v>0</v>
      </c>
      <c r="EE147" s="300">
        <v>9903</v>
      </c>
      <c r="EF147" s="300">
        <v>0</v>
      </c>
      <c r="EG147" s="300">
        <v>2568</v>
      </c>
      <c r="EH147" s="300">
        <v>2100</v>
      </c>
      <c r="EI147" s="300">
        <v>5538</v>
      </c>
      <c r="EJ147" s="310">
        <v>191</v>
      </c>
      <c r="EK147" s="310">
        <v>205</v>
      </c>
      <c r="EL147" s="310">
        <v>227</v>
      </c>
      <c r="EM147" s="310">
        <v>222</v>
      </c>
      <c r="EN147" s="310">
        <v>226</v>
      </c>
      <c r="EO147" s="310">
        <v>206</v>
      </c>
      <c r="EP147" s="310">
        <v>223</v>
      </c>
      <c r="EQ147" s="310">
        <v>209</v>
      </c>
      <c r="ER147" s="310">
        <v>227</v>
      </c>
      <c r="ES147" s="310">
        <v>214</v>
      </c>
      <c r="ET147" s="310">
        <v>230</v>
      </c>
      <c r="EU147" s="310">
        <v>225</v>
      </c>
      <c r="EV147" s="310">
        <v>235</v>
      </c>
      <c r="EW147" s="310">
        <v>232</v>
      </c>
    </row>
    <row r="148" spans="1:153" x14ac:dyDescent="0.25">
      <c r="A148" s="285" t="s">
        <v>2344</v>
      </c>
      <c r="B148" s="285" t="s">
        <v>2345</v>
      </c>
      <c r="C148" s="285" t="s">
        <v>2346</v>
      </c>
      <c r="E148" s="307" t="str">
        <f t="shared" si="2"/>
        <v>واليس وفوتونا Wallis And Futuna</v>
      </c>
      <c r="F148" s="300"/>
      <c r="G148" s="300"/>
      <c r="H148" s="300"/>
      <c r="I148" s="300"/>
      <c r="J148" s="300"/>
      <c r="K148" s="300"/>
      <c r="L148" s="300"/>
      <c r="M148" s="300"/>
      <c r="N148" s="300">
        <v>673</v>
      </c>
      <c r="O148" s="300"/>
      <c r="P148" s="300"/>
      <c r="Q148" s="300"/>
      <c r="R148" s="300"/>
      <c r="S148" s="300"/>
      <c r="T148" s="310" t="s">
        <v>11</v>
      </c>
      <c r="U148" s="310" t="s">
        <v>11</v>
      </c>
      <c r="V148" s="310" t="s">
        <v>11</v>
      </c>
      <c r="W148" s="310" t="s">
        <v>11</v>
      </c>
      <c r="X148" s="310" t="s">
        <v>11</v>
      </c>
      <c r="Y148" s="310" t="s">
        <v>11</v>
      </c>
      <c r="Z148" s="310" t="s">
        <v>11</v>
      </c>
      <c r="AA148" s="310" t="s">
        <v>11</v>
      </c>
      <c r="AB148" s="310">
        <v>182</v>
      </c>
      <c r="AC148" s="310" t="s">
        <v>11</v>
      </c>
      <c r="AD148" s="310" t="s">
        <v>11</v>
      </c>
      <c r="AE148" s="310" t="s">
        <v>11</v>
      </c>
      <c r="AF148" s="310" t="s">
        <v>11</v>
      </c>
      <c r="AG148" s="310" t="s">
        <v>11</v>
      </c>
      <c r="AH148" s="310"/>
      <c r="AI148" s="307" t="s">
        <v>2347</v>
      </c>
      <c r="AX148" s="310" t="s">
        <v>11</v>
      </c>
      <c r="AY148" s="310" t="s">
        <v>11</v>
      </c>
      <c r="AZ148" s="310" t="s">
        <v>11</v>
      </c>
      <c r="BA148" s="310" t="s">
        <v>11</v>
      </c>
      <c r="BB148" s="310" t="s">
        <v>11</v>
      </c>
      <c r="BC148" s="310" t="s">
        <v>11</v>
      </c>
      <c r="BD148" s="310" t="s">
        <v>11</v>
      </c>
      <c r="BE148" s="310" t="s">
        <v>11</v>
      </c>
      <c r="BF148" s="310" t="s">
        <v>11</v>
      </c>
      <c r="BG148" s="310" t="s">
        <v>11</v>
      </c>
      <c r="BH148" s="310" t="s">
        <v>11</v>
      </c>
      <c r="BI148" s="310" t="s">
        <v>11</v>
      </c>
      <c r="BJ148" s="310" t="s">
        <v>11</v>
      </c>
      <c r="BK148" s="310" t="s">
        <v>11</v>
      </c>
      <c r="BL148" s="310"/>
      <c r="BM148" s="307" t="s">
        <v>2347</v>
      </c>
      <c r="BV148">
        <v>673</v>
      </c>
      <c r="CB148" s="310" t="s">
        <v>11</v>
      </c>
      <c r="CC148" s="310" t="s">
        <v>11</v>
      </c>
      <c r="CD148" s="310" t="s">
        <v>11</v>
      </c>
      <c r="CE148" s="310" t="s">
        <v>11</v>
      </c>
      <c r="CF148" s="310" t="s">
        <v>11</v>
      </c>
      <c r="CG148" s="310" t="s">
        <v>11</v>
      </c>
      <c r="CH148" s="310" t="s">
        <v>11</v>
      </c>
      <c r="CI148" s="310" t="s">
        <v>11</v>
      </c>
      <c r="CJ148" s="310">
        <v>163</v>
      </c>
      <c r="CK148" s="310" t="s">
        <v>11</v>
      </c>
      <c r="CL148" s="310" t="s">
        <v>11</v>
      </c>
      <c r="CM148" s="310" t="s">
        <v>11</v>
      </c>
      <c r="CN148" s="310" t="s">
        <v>11</v>
      </c>
      <c r="CO148" s="310" t="s">
        <v>11</v>
      </c>
      <c r="CQ148" s="307" t="s">
        <v>2347</v>
      </c>
      <c r="CR148" s="300"/>
      <c r="CS148" s="300">
        <v>644747</v>
      </c>
      <c r="CT148" s="300">
        <v>33986</v>
      </c>
      <c r="CU148" s="300"/>
      <c r="CV148" s="300"/>
      <c r="CW148" s="300"/>
      <c r="CX148" s="300"/>
      <c r="CY148" s="300"/>
      <c r="CZ148" s="300"/>
      <c r="DA148" s="300">
        <v>187237</v>
      </c>
      <c r="DB148" s="300"/>
      <c r="DC148" s="300">
        <v>74253</v>
      </c>
      <c r="DD148" s="300"/>
      <c r="DE148" s="300"/>
      <c r="DF148" s="310" t="s">
        <v>11</v>
      </c>
      <c r="DG148" s="310">
        <v>167</v>
      </c>
      <c r="DH148" s="310">
        <v>201</v>
      </c>
      <c r="DI148" s="310" t="s">
        <v>11</v>
      </c>
      <c r="DJ148" s="310" t="s">
        <v>11</v>
      </c>
      <c r="DK148" s="310" t="s">
        <v>11</v>
      </c>
      <c r="DL148" s="310" t="s">
        <v>11</v>
      </c>
      <c r="DM148" s="310" t="s">
        <v>11</v>
      </c>
      <c r="DN148" s="310" t="s">
        <v>11</v>
      </c>
      <c r="DO148" s="310">
        <v>178</v>
      </c>
      <c r="DP148" s="310" t="s">
        <v>11</v>
      </c>
      <c r="DQ148" s="310">
        <v>188</v>
      </c>
      <c r="DR148" s="310" t="s">
        <v>11</v>
      </c>
      <c r="DS148" s="310" t="s">
        <v>11</v>
      </c>
      <c r="DU148" s="307" t="s">
        <v>2347</v>
      </c>
      <c r="DV148" s="300">
        <v>0</v>
      </c>
      <c r="DW148" s="300">
        <v>644747</v>
      </c>
      <c r="DX148" s="300">
        <v>33986</v>
      </c>
      <c r="DY148" s="300">
        <v>0</v>
      </c>
      <c r="DZ148" s="300">
        <v>0</v>
      </c>
      <c r="EA148" s="300">
        <v>0</v>
      </c>
      <c r="EB148" s="300">
        <v>0</v>
      </c>
      <c r="EC148" s="300">
        <v>0</v>
      </c>
      <c r="ED148" s="300">
        <v>673</v>
      </c>
      <c r="EE148" s="300">
        <v>187237</v>
      </c>
      <c r="EF148" s="300">
        <v>0</v>
      </c>
      <c r="EG148" s="300">
        <v>74253</v>
      </c>
      <c r="EH148" s="300">
        <v>0</v>
      </c>
      <c r="EI148" s="300">
        <v>0</v>
      </c>
      <c r="EJ148" s="310">
        <v>221</v>
      </c>
      <c r="EK148" s="310">
        <v>188</v>
      </c>
      <c r="EL148" s="310">
        <v>212</v>
      </c>
      <c r="EM148" s="310">
        <v>223</v>
      </c>
      <c r="EN148" s="310">
        <v>227</v>
      </c>
      <c r="EO148" s="310">
        <v>222</v>
      </c>
      <c r="EP148" s="310">
        <v>227</v>
      </c>
      <c r="EQ148" s="310">
        <v>226</v>
      </c>
      <c r="ER148" s="310">
        <v>224</v>
      </c>
      <c r="ES148" s="310">
        <v>190</v>
      </c>
      <c r="ET148" s="310">
        <v>230</v>
      </c>
      <c r="EU148" s="310">
        <v>200</v>
      </c>
      <c r="EV148" s="310">
        <v>245</v>
      </c>
      <c r="EW148" s="310">
        <v>241</v>
      </c>
    </row>
    <row r="149" spans="1:153" x14ac:dyDescent="0.25">
      <c r="A149" s="285" t="s">
        <v>2348</v>
      </c>
      <c r="B149" s="285" t="s">
        <v>2349</v>
      </c>
      <c r="C149" s="285" t="s">
        <v>2350</v>
      </c>
      <c r="E149" s="307" t="str">
        <f t="shared" si="2"/>
        <v>جزر كوك Cook Islands</v>
      </c>
      <c r="F149" s="300">
        <v>66340</v>
      </c>
      <c r="G149" s="300"/>
      <c r="H149" s="300"/>
      <c r="I149" s="300"/>
      <c r="J149" s="300"/>
      <c r="K149" s="300"/>
      <c r="L149" s="300"/>
      <c r="M149" s="300"/>
      <c r="N149" s="300"/>
      <c r="O149" s="300"/>
      <c r="P149" s="300"/>
      <c r="Q149" s="300"/>
      <c r="R149" s="300"/>
      <c r="S149" s="300"/>
      <c r="T149" s="310">
        <v>185</v>
      </c>
      <c r="U149" s="310" t="s">
        <v>11</v>
      </c>
      <c r="V149" s="310" t="s">
        <v>11</v>
      </c>
      <c r="W149" s="310" t="s">
        <v>11</v>
      </c>
      <c r="X149" s="310" t="s">
        <v>11</v>
      </c>
      <c r="Y149" s="310" t="s">
        <v>11</v>
      </c>
      <c r="Z149" s="310" t="s">
        <v>11</v>
      </c>
      <c r="AA149" s="310" t="s">
        <v>11</v>
      </c>
      <c r="AB149" s="310" t="s">
        <v>11</v>
      </c>
      <c r="AC149" s="310" t="s">
        <v>11</v>
      </c>
      <c r="AD149" s="310" t="s">
        <v>11</v>
      </c>
      <c r="AE149" s="310" t="s">
        <v>11</v>
      </c>
      <c r="AF149" s="310" t="s">
        <v>11</v>
      </c>
      <c r="AG149" s="310" t="s">
        <v>11</v>
      </c>
      <c r="AH149" s="310"/>
      <c r="AI149" s="307" t="s">
        <v>2072</v>
      </c>
      <c r="AJ149">
        <v>56640</v>
      </c>
      <c r="AX149" s="310">
        <v>183</v>
      </c>
      <c r="AY149" s="310" t="s">
        <v>11</v>
      </c>
      <c r="AZ149" s="310" t="s">
        <v>11</v>
      </c>
      <c r="BA149" s="310" t="s">
        <v>11</v>
      </c>
      <c r="BB149" s="310" t="s">
        <v>11</v>
      </c>
      <c r="BC149" s="310" t="s">
        <v>11</v>
      </c>
      <c r="BD149" s="310" t="s">
        <v>11</v>
      </c>
      <c r="BE149" s="310" t="s">
        <v>11</v>
      </c>
      <c r="BF149" s="310" t="s">
        <v>11</v>
      </c>
      <c r="BG149" s="310" t="s">
        <v>11</v>
      </c>
      <c r="BH149" s="310" t="s">
        <v>11</v>
      </c>
      <c r="BI149" s="310" t="s">
        <v>11</v>
      </c>
      <c r="BJ149" s="310" t="s">
        <v>11</v>
      </c>
      <c r="BK149" s="310" t="s">
        <v>11</v>
      </c>
      <c r="BL149" s="310"/>
      <c r="BM149" s="307" t="s">
        <v>2072</v>
      </c>
      <c r="BN149">
        <v>9700</v>
      </c>
      <c r="CB149" s="310">
        <v>156</v>
      </c>
      <c r="CC149" s="310" t="s">
        <v>11</v>
      </c>
      <c r="CD149" s="310" t="s">
        <v>11</v>
      </c>
      <c r="CE149" s="310" t="s">
        <v>11</v>
      </c>
      <c r="CF149" s="310" t="s">
        <v>11</v>
      </c>
      <c r="CG149" s="310" t="s">
        <v>11</v>
      </c>
      <c r="CH149" s="310" t="s">
        <v>11</v>
      </c>
      <c r="CI149" s="310" t="s">
        <v>11</v>
      </c>
      <c r="CJ149" s="310" t="s">
        <v>11</v>
      </c>
      <c r="CK149" s="310" t="s">
        <v>11</v>
      </c>
      <c r="CL149" s="310" t="s">
        <v>11</v>
      </c>
      <c r="CM149" s="310" t="s">
        <v>11</v>
      </c>
      <c r="CN149" s="310" t="s">
        <v>11</v>
      </c>
      <c r="CO149" s="310" t="s">
        <v>11</v>
      </c>
      <c r="CQ149" s="307" t="s">
        <v>2072</v>
      </c>
      <c r="CR149" s="300">
        <v>116201</v>
      </c>
      <c r="CS149" s="300"/>
      <c r="CT149" s="300">
        <v>1397</v>
      </c>
      <c r="CU149" s="300"/>
      <c r="CV149" s="300">
        <v>35402</v>
      </c>
      <c r="CW149" s="300"/>
      <c r="CX149" s="300">
        <v>551179</v>
      </c>
      <c r="CY149" s="300">
        <v>284</v>
      </c>
      <c r="CZ149" s="300">
        <v>4499</v>
      </c>
      <c r="DA149" s="300">
        <v>2557</v>
      </c>
      <c r="DB149" s="300">
        <v>24257</v>
      </c>
      <c r="DC149" s="300"/>
      <c r="DD149" s="300">
        <v>6454</v>
      </c>
      <c r="DE149" s="300">
        <v>2455</v>
      </c>
      <c r="DF149" s="310">
        <v>178</v>
      </c>
      <c r="DG149" s="310" t="s">
        <v>11</v>
      </c>
      <c r="DH149" s="310">
        <v>223</v>
      </c>
      <c r="DI149" s="310" t="s">
        <v>11</v>
      </c>
      <c r="DJ149" s="310">
        <v>200</v>
      </c>
      <c r="DK149" s="310" t="s">
        <v>11</v>
      </c>
      <c r="DL149" s="310">
        <v>161</v>
      </c>
      <c r="DM149" s="310">
        <v>220</v>
      </c>
      <c r="DN149" s="310">
        <v>216</v>
      </c>
      <c r="DO149" s="310">
        <v>217</v>
      </c>
      <c r="DP149" s="310">
        <v>194</v>
      </c>
      <c r="DQ149" s="310" t="s">
        <v>11</v>
      </c>
      <c r="DR149" s="310">
        <v>224</v>
      </c>
      <c r="DS149" s="310">
        <v>231</v>
      </c>
      <c r="DU149" s="307" t="s">
        <v>2072</v>
      </c>
      <c r="DV149" s="300">
        <v>182541</v>
      </c>
      <c r="DW149" s="300">
        <v>0</v>
      </c>
      <c r="DX149" s="300">
        <v>1397</v>
      </c>
      <c r="DY149" s="300">
        <v>0</v>
      </c>
      <c r="DZ149" s="300">
        <v>35402</v>
      </c>
      <c r="EA149" s="300">
        <v>0</v>
      </c>
      <c r="EB149" s="300">
        <v>551179</v>
      </c>
      <c r="EC149" s="300">
        <v>284</v>
      </c>
      <c r="ED149" s="300">
        <v>4499</v>
      </c>
      <c r="EE149" s="300">
        <v>2557</v>
      </c>
      <c r="EF149" s="300">
        <v>24257</v>
      </c>
      <c r="EG149" s="300">
        <v>0</v>
      </c>
      <c r="EH149" s="300">
        <v>6454</v>
      </c>
      <c r="EI149" s="300">
        <v>2455</v>
      </c>
      <c r="EJ149" s="310">
        <v>200</v>
      </c>
      <c r="EK149" s="310">
        <v>224</v>
      </c>
      <c r="EL149" s="310">
        <v>224</v>
      </c>
      <c r="EM149" s="310">
        <v>223</v>
      </c>
      <c r="EN149" s="310">
        <v>212</v>
      </c>
      <c r="EO149" s="310">
        <v>222</v>
      </c>
      <c r="EP149" s="310">
        <v>185</v>
      </c>
      <c r="EQ149" s="310">
        <v>223</v>
      </c>
      <c r="ER149" s="310">
        <v>220</v>
      </c>
      <c r="ES149" s="310">
        <v>222</v>
      </c>
      <c r="ET149" s="310">
        <v>210</v>
      </c>
      <c r="EU149" s="310">
        <v>230</v>
      </c>
      <c r="EV149" s="310">
        <v>231</v>
      </c>
      <c r="EW149" s="310">
        <v>235</v>
      </c>
    </row>
    <row r="150" spans="1:153" x14ac:dyDescent="0.25">
      <c r="A150" s="285" t="s">
        <v>2351</v>
      </c>
      <c r="B150" s="285" t="s">
        <v>156</v>
      </c>
      <c r="C150" s="285" t="s">
        <v>331</v>
      </c>
      <c r="E150" s="307" t="str">
        <f t="shared" si="2"/>
        <v>الولايات المتحدة الأمريكية U.S.A</v>
      </c>
      <c r="F150" s="300">
        <v>187522359730</v>
      </c>
      <c r="G150" s="300">
        <v>208338675545</v>
      </c>
      <c r="H150" s="300">
        <v>199060366165</v>
      </c>
      <c r="I150" s="300">
        <v>162459717617</v>
      </c>
      <c r="J150" s="300">
        <v>80524880859</v>
      </c>
      <c r="K150" s="300">
        <v>66128136463</v>
      </c>
      <c r="L150" s="300">
        <v>68866804196</v>
      </c>
      <c r="M150" s="300">
        <v>95621797444</v>
      </c>
      <c r="N150" s="300">
        <v>49023784841</v>
      </c>
      <c r="O150" s="300">
        <v>31024296853</v>
      </c>
      <c r="P150" s="300">
        <v>53516852959</v>
      </c>
      <c r="Q150" s="300">
        <v>87116960072</v>
      </c>
      <c r="R150" s="300">
        <v>58495427617</v>
      </c>
      <c r="S150" s="300">
        <v>47958616657</v>
      </c>
      <c r="T150" s="310">
        <v>1</v>
      </c>
      <c r="U150" s="310">
        <v>1</v>
      </c>
      <c r="V150" s="310">
        <v>1</v>
      </c>
      <c r="W150" s="310">
        <v>1</v>
      </c>
      <c r="X150" s="310">
        <v>3</v>
      </c>
      <c r="Y150" s="310">
        <v>3</v>
      </c>
      <c r="Z150" s="310">
        <v>5</v>
      </c>
      <c r="AA150" s="310">
        <v>5</v>
      </c>
      <c r="AB150" s="310">
        <v>6</v>
      </c>
      <c r="AC150" s="310">
        <v>6</v>
      </c>
      <c r="AD150" s="310">
        <v>6</v>
      </c>
      <c r="AE150" s="310">
        <v>5</v>
      </c>
      <c r="AF150" s="310">
        <v>6</v>
      </c>
      <c r="AG150" s="310">
        <v>6</v>
      </c>
      <c r="AH150" s="310"/>
      <c r="AI150" s="307" t="s">
        <v>1741</v>
      </c>
      <c r="AJ150">
        <v>185402859940</v>
      </c>
      <c r="AK150">
        <v>203480567920</v>
      </c>
      <c r="AL150">
        <v>196494543845</v>
      </c>
      <c r="AM150">
        <v>160587382430</v>
      </c>
      <c r="AN150">
        <v>77192173242</v>
      </c>
      <c r="AO150">
        <v>63130084042</v>
      </c>
      <c r="AP150">
        <v>66500128650</v>
      </c>
      <c r="AQ150">
        <v>92598570239</v>
      </c>
      <c r="AR150">
        <v>45964866743</v>
      </c>
      <c r="AS150">
        <v>28054898718</v>
      </c>
      <c r="AT150">
        <v>51119403046</v>
      </c>
      <c r="AU150">
        <v>84396761201</v>
      </c>
      <c r="AV150">
        <v>55824716489</v>
      </c>
      <c r="AW150">
        <v>44647417640</v>
      </c>
      <c r="AX150" s="310">
        <v>1</v>
      </c>
      <c r="AY150" s="310">
        <v>1</v>
      </c>
      <c r="AZ150" s="310">
        <v>1</v>
      </c>
      <c r="BA150" s="310">
        <v>1</v>
      </c>
      <c r="BB150" s="310">
        <v>3</v>
      </c>
      <c r="BC150" s="310">
        <v>4</v>
      </c>
      <c r="BD150" s="310">
        <v>5</v>
      </c>
      <c r="BE150" s="310">
        <v>5</v>
      </c>
      <c r="BF150" s="310">
        <v>5</v>
      </c>
      <c r="BG150" s="310">
        <v>6</v>
      </c>
      <c r="BH150" s="310">
        <v>5</v>
      </c>
      <c r="BI150" s="310">
        <v>5</v>
      </c>
      <c r="BJ150" s="310">
        <v>5</v>
      </c>
      <c r="BK150" s="310">
        <v>5</v>
      </c>
      <c r="BL150" s="310"/>
      <c r="BM150" s="307" t="s">
        <v>1741</v>
      </c>
      <c r="BN150">
        <v>2119499790</v>
      </c>
      <c r="BO150">
        <v>4858107625</v>
      </c>
      <c r="BP150">
        <v>2565822320</v>
      </c>
      <c r="BQ150">
        <v>1872335187</v>
      </c>
      <c r="BR150">
        <v>3332707617</v>
      </c>
      <c r="BS150">
        <v>2998052421</v>
      </c>
      <c r="BT150">
        <v>2366675546</v>
      </c>
      <c r="BU150">
        <v>3023227205</v>
      </c>
      <c r="BV150">
        <v>3058918098</v>
      </c>
      <c r="BW150">
        <v>2969398135</v>
      </c>
      <c r="BX150">
        <v>2397449913</v>
      </c>
      <c r="BY150">
        <v>2720198871</v>
      </c>
      <c r="BZ150">
        <v>2670711128</v>
      </c>
      <c r="CA150">
        <v>3311199017</v>
      </c>
      <c r="CB150" s="310">
        <v>3</v>
      </c>
      <c r="CC150" s="310">
        <v>2</v>
      </c>
      <c r="CD150" s="310">
        <v>3</v>
      </c>
      <c r="CE150" s="310">
        <v>4</v>
      </c>
      <c r="CF150" s="310">
        <v>2</v>
      </c>
      <c r="CG150" s="310">
        <v>3</v>
      </c>
      <c r="CH150" s="310">
        <v>3</v>
      </c>
      <c r="CI150" s="310">
        <v>2</v>
      </c>
      <c r="CJ150" s="310">
        <v>3</v>
      </c>
      <c r="CK150" s="310">
        <v>3</v>
      </c>
      <c r="CL150" s="310">
        <v>4</v>
      </c>
      <c r="CM150" s="310">
        <v>4</v>
      </c>
      <c r="CN150" s="310">
        <v>5</v>
      </c>
      <c r="CO150" s="310">
        <v>3</v>
      </c>
      <c r="CQ150" s="307" t="s">
        <v>1741</v>
      </c>
      <c r="CR150" s="300">
        <v>61943326796</v>
      </c>
      <c r="CS150" s="300">
        <v>78769895690</v>
      </c>
      <c r="CT150" s="300">
        <v>85375664574</v>
      </c>
      <c r="CU150" s="300">
        <v>84729874530</v>
      </c>
      <c r="CV150" s="300">
        <v>89678212736</v>
      </c>
      <c r="CW150" s="300">
        <v>77727740881</v>
      </c>
      <c r="CX150" s="300">
        <v>68086489281</v>
      </c>
      <c r="CY150" s="300">
        <v>70642227339</v>
      </c>
      <c r="CZ150" s="300">
        <v>71023803257</v>
      </c>
      <c r="DA150" s="300">
        <v>55144542894</v>
      </c>
      <c r="DB150" s="300">
        <v>60548791434</v>
      </c>
      <c r="DC150" s="300">
        <v>65002221946</v>
      </c>
      <c r="DD150" s="300">
        <v>70584316069</v>
      </c>
      <c r="DE150" s="300">
        <v>73747722944</v>
      </c>
      <c r="DF150" s="310">
        <v>2</v>
      </c>
      <c r="DG150" s="310">
        <v>1</v>
      </c>
      <c r="DH150" s="310">
        <v>1</v>
      </c>
      <c r="DI150" s="310">
        <v>2</v>
      </c>
      <c r="DJ150" s="310">
        <v>2</v>
      </c>
      <c r="DK150" s="310">
        <v>1</v>
      </c>
      <c r="DL150" s="310">
        <v>2</v>
      </c>
      <c r="DM150" s="310">
        <v>2</v>
      </c>
      <c r="DN150" s="310">
        <v>2</v>
      </c>
      <c r="DO150" s="310">
        <v>2</v>
      </c>
      <c r="DP150" s="310">
        <v>2</v>
      </c>
      <c r="DQ150" s="310">
        <v>2</v>
      </c>
      <c r="DR150" s="310">
        <v>2</v>
      </c>
      <c r="DS150" s="310">
        <v>2</v>
      </c>
      <c r="DU150" s="307" t="s">
        <v>1741</v>
      </c>
      <c r="DV150" s="300">
        <v>249465686526</v>
      </c>
      <c r="DW150" s="300">
        <v>287108571235</v>
      </c>
      <c r="DX150" s="300">
        <v>284436030739</v>
      </c>
      <c r="DY150" s="300">
        <v>247189592147</v>
      </c>
      <c r="DZ150" s="300">
        <v>170203093595</v>
      </c>
      <c r="EA150" s="300">
        <v>143855877344</v>
      </c>
      <c r="EB150" s="300">
        <v>136953293477</v>
      </c>
      <c r="EC150" s="300">
        <v>166264024783</v>
      </c>
      <c r="ED150" s="300">
        <v>120047588098</v>
      </c>
      <c r="EE150" s="300">
        <v>86168839747</v>
      </c>
      <c r="EF150" s="300">
        <v>114065644393</v>
      </c>
      <c r="EG150" s="300">
        <v>152119182018</v>
      </c>
      <c r="EH150" s="300">
        <v>129079743686</v>
      </c>
      <c r="EI150" s="300">
        <v>121706339601</v>
      </c>
      <c r="EJ150" s="310">
        <v>1</v>
      </c>
      <c r="EK150" s="310">
        <v>1</v>
      </c>
      <c r="EL150" s="310">
        <v>1</v>
      </c>
      <c r="EM150" s="310">
        <v>2</v>
      </c>
      <c r="EN150" s="310">
        <v>2</v>
      </c>
      <c r="EO150" s="310">
        <v>2</v>
      </c>
      <c r="EP150" s="310">
        <v>2</v>
      </c>
      <c r="EQ150" s="310">
        <v>2</v>
      </c>
      <c r="ER150" s="310">
        <v>4</v>
      </c>
      <c r="ES150" s="310">
        <v>2</v>
      </c>
      <c r="ET150" s="310">
        <v>4</v>
      </c>
      <c r="EU150" s="310">
        <v>5</v>
      </c>
      <c r="EV150" s="310">
        <v>5</v>
      </c>
      <c r="EW150" s="310">
        <v>6</v>
      </c>
    </row>
    <row r="151" spans="1:153" x14ac:dyDescent="0.25">
      <c r="A151" s="285" t="s">
        <v>2352</v>
      </c>
      <c r="B151" s="285" t="s">
        <v>49</v>
      </c>
      <c r="C151" s="285" t="s">
        <v>1345</v>
      </c>
      <c r="E151" s="307" t="str">
        <f t="shared" si="2"/>
        <v>كندا Canada</v>
      </c>
      <c r="F151" s="300">
        <v>9321640473</v>
      </c>
      <c r="G151" s="300">
        <v>9757979053</v>
      </c>
      <c r="H151" s="300">
        <v>9713390199</v>
      </c>
      <c r="I151" s="300">
        <v>8291134252</v>
      </c>
      <c r="J151" s="300">
        <v>6008246399</v>
      </c>
      <c r="K151" s="300">
        <v>4926306038</v>
      </c>
      <c r="L151" s="300">
        <v>7756655728</v>
      </c>
      <c r="M151" s="300">
        <v>10870634742</v>
      </c>
      <c r="N151" s="300">
        <v>9429658173</v>
      </c>
      <c r="O151" s="300">
        <v>3845321593</v>
      </c>
      <c r="P151" s="300">
        <v>7157086537</v>
      </c>
      <c r="Q151" s="300">
        <v>11161780471</v>
      </c>
      <c r="R151" s="300">
        <v>5599066771</v>
      </c>
      <c r="S151" s="300">
        <v>5957078528</v>
      </c>
      <c r="T151" s="310">
        <v>26</v>
      </c>
      <c r="U151" s="310">
        <v>26</v>
      </c>
      <c r="V151" s="310">
        <v>26</v>
      </c>
      <c r="W151" s="310">
        <v>27</v>
      </c>
      <c r="X151" s="310">
        <v>27</v>
      </c>
      <c r="Y151" s="310">
        <v>28</v>
      </c>
      <c r="Z151" s="310">
        <v>22</v>
      </c>
      <c r="AA151" s="310">
        <v>24</v>
      </c>
      <c r="AB151" s="310">
        <v>22</v>
      </c>
      <c r="AC151" s="310">
        <v>29</v>
      </c>
      <c r="AD151" s="310">
        <v>29</v>
      </c>
      <c r="AE151" s="310">
        <v>28</v>
      </c>
      <c r="AF151" s="310">
        <v>34</v>
      </c>
      <c r="AG151" s="310">
        <v>33</v>
      </c>
      <c r="AH151" s="310"/>
      <c r="AI151" s="307" t="s">
        <v>1854</v>
      </c>
      <c r="AJ151">
        <v>9259988414</v>
      </c>
      <c r="AK151">
        <v>9693763406</v>
      </c>
      <c r="AL151">
        <v>9678952340</v>
      </c>
      <c r="AM151">
        <v>8258481504</v>
      </c>
      <c r="AN151">
        <v>5815670903</v>
      </c>
      <c r="AO151">
        <v>4826627344</v>
      </c>
      <c r="AP151">
        <v>7637747346</v>
      </c>
      <c r="AQ151">
        <v>10821718569</v>
      </c>
      <c r="AR151">
        <v>9354745086</v>
      </c>
      <c r="AS151">
        <v>3798046238</v>
      </c>
      <c r="AT151">
        <v>7118197553</v>
      </c>
      <c r="AU151">
        <v>10993872518</v>
      </c>
      <c r="AV151">
        <v>5552704752</v>
      </c>
      <c r="AW151">
        <v>5705340092</v>
      </c>
      <c r="AX151" s="310">
        <v>26</v>
      </c>
      <c r="AY151" s="310">
        <v>25</v>
      </c>
      <c r="AZ151" s="310">
        <v>25</v>
      </c>
      <c r="BA151" s="310">
        <v>26</v>
      </c>
      <c r="BB151" s="310">
        <v>25</v>
      </c>
      <c r="BC151" s="310">
        <v>27</v>
      </c>
      <c r="BD151" s="310">
        <v>22</v>
      </c>
      <c r="BE151" s="310">
        <v>24</v>
      </c>
      <c r="BF151" s="310">
        <v>22</v>
      </c>
      <c r="BG151" s="310">
        <v>29</v>
      </c>
      <c r="BH151" s="310">
        <v>26</v>
      </c>
      <c r="BI151" s="310">
        <v>28</v>
      </c>
      <c r="BJ151" s="310">
        <v>32</v>
      </c>
      <c r="BK151" s="310">
        <v>32</v>
      </c>
      <c r="BL151" s="310"/>
      <c r="BM151" s="307" t="s">
        <v>1854</v>
      </c>
      <c r="BN151">
        <v>61652059</v>
      </c>
      <c r="BO151">
        <v>64215647</v>
      </c>
      <c r="BP151">
        <v>34437859</v>
      </c>
      <c r="BQ151">
        <v>32652748</v>
      </c>
      <c r="BR151">
        <v>192575496</v>
      </c>
      <c r="BS151">
        <v>99678694</v>
      </c>
      <c r="BT151">
        <v>118908382</v>
      </c>
      <c r="BU151">
        <v>48916173</v>
      </c>
      <c r="BV151">
        <v>74913087</v>
      </c>
      <c r="BW151">
        <v>47275355</v>
      </c>
      <c r="BX151">
        <v>38888984</v>
      </c>
      <c r="BY151">
        <v>167907953</v>
      </c>
      <c r="BZ151">
        <v>46362019</v>
      </c>
      <c r="CA151">
        <v>251738436</v>
      </c>
      <c r="CB151" s="310">
        <v>36</v>
      </c>
      <c r="CC151" s="310">
        <v>32</v>
      </c>
      <c r="CD151" s="310">
        <v>52</v>
      </c>
      <c r="CE151" s="310">
        <v>48</v>
      </c>
      <c r="CF151" s="310">
        <v>23</v>
      </c>
      <c r="CG151" s="310">
        <v>28</v>
      </c>
      <c r="CH151" s="310">
        <v>29</v>
      </c>
      <c r="CI151" s="310">
        <v>35</v>
      </c>
      <c r="CJ151" s="310">
        <v>34</v>
      </c>
      <c r="CK151" s="310">
        <v>38</v>
      </c>
      <c r="CL151" s="310">
        <v>42</v>
      </c>
      <c r="CM151" s="310">
        <v>26</v>
      </c>
      <c r="CN151" s="310">
        <v>41</v>
      </c>
      <c r="CO151" s="310">
        <v>29</v>
      </c>
      <c r="CQ151" s="307" t="s">
        <v>1854</v>
      </c>
      <c r="CR151" s="300">
        <v>6066481770</v>
      </c>
      <c r="CS151" s="300">
        <v>8574247141</v>
      </c>
      <c r="CT151" s="300">
        <v>6509101253</v>
      </c>
      <c r="CU151" s="300">
        <v>6435063791</v>
      </c>
      <c r="CV151" s="300">
        <v>6322069553</v>
      </c>
      <c r="CW151" s="300">
        <v>4034831813</v>
      </c>
      <c r="CX151" s="300">
        <v>4260943789</v>
      </c>
      <c r="CY151" s="300">
        <v>6322928810</v>
      </c>
      <c r="CZ151" s="300">
        <v>9586140143</v>
      </c>
      <c r="DA151" s="300">
        <v>6952264249</v>
      </c>
      <c r="DB151" s="300">
        <v>7640274555</v>
      </c>
      <c r="DC151" s="300">
        <v>4856874825</v>
      </c>
      <c r="DD151" s="300">
        <v>6496441383</v>
      </c>
      <c r="DE151" s="300">
        <v>6503237225</v>
      </c>
      <c r="DF151" s="310">
        <v>19</v>
      </c>
      <c r="DG151" s="310">
        <v>15</v>
      </c>
      <c r="DH151" s="310">
        <v>23</v>
      </c>
      <c r="DI151" s="310">
        <v>24</v>
      </c>
      <c r="DJ151" s="310">
        <v>24</v>
      </c>
      <c r="DK151" s="310">
        <v>29</v>
      </c>
      <c r="DL151" s="310">
        <v>28</v>
      </c>
      <c r="DM151" s="310">
        <v>17</v>
      </c>
      <c r="DN151" s="310">
        <v>13</v>
      </c>
      <c r="DO151" s="310">
        <v>16</v>
      </c>
      <c r="DP151" s="310">
        <v>18</v>
      </c>
      <c r="DQ151" s="310">
        <v>33</v>
      </c>
      <c r="DR151" s="310">
        <v>28</v>
      </c>
      <c r="DS151" s="310">
        <v>25</v>
      </c>
      <c r="DU151" s="307" t="s">
        <v>1854</v>
      </c>
      <c r="DV151" s="300">
        <v>15388122243</v>
      </c>
      <c r="DW151" s="300">
        <v>18332226194</v>
      </c>
      <c r="DX151" s="300">
        <v>16222491452</v>
      </c>
      <c r="DY151" s="300">
        <v>14726198043</v>
      </c>
      <c r="DZ151" s="300">
        <v>12330315952</v>
      </c>
      <c r="EA151" s="300">
        <v>8961137851</v>
      </c>
      <c r="EB151" s="300">
        <v>12017599517</v>
      </c>
      <c r="EC151" s="300">
        <v>17193563552</v>
      </c>
      <c r="ED151" s="300">
        <v>19015798316</v>
      </c>
      <c r="EE151" s="300">
        <v>10797585842</v>
      </c>
      <c r="EF151" s="300">
        <v>14797361092</v>
      </c>
      <c r="EG151" s="300">
        <v>16018655296</v>
      </c>
      <c r="EH151" s="300">
        <v>12095508154</v>
      </c>
      <c r="EI151" s="300">
        <v>12460315753</v>
      </c>
      <c r="EJ151" s="310">
        <v>26</v>
      </c>
      <c r="EK151" s="310">
        <v>23</v>
      </c>
      <c r="EL151" s="310">
        <v>26</v>
      </c>
      <c r="EM151" s="310">
        <v>27</v>
      </c>
      <c r="EN151" s="310">
        <v>27</v>
      </c>
      <c r="EO151" s="310">
        <v>28</v>
      </c>
      <c r="EP151" s="310">
        <v>26</v>
      </c>
      <c r="EQ151" s="310">
        <v>23</v>
      </c>
      <c r="ER151" s="310">
        <v>21</v>
      </c>
      <c r="ES151" s="310">
        <v>25</v>
      </c>
      <c r="ET151" s="310">
        <v>26</v>
      </c>
      <c r="EU151" s="310">
        <v>30</v>
      </c>
      <c r="EV151" s="310">
        <v>33</v>
      </c>
      <c r="EW151" s="310">
        <v>31</v>
      </c>
    </row>
    <row r="152" spans="1:153" x14ac:dyDescent="0.25">
      <c r="A152" s="285" t="s">
        <v>2353</v>
      </c>
      <c r="B152" s="285" t="s">
        <v>181</v>
      </c>
      <c r="C152" s="285" t="s">
        <v>1467</v>
      </c>
      <c r="E152" s="307" t="str">
        <f t="shared" si="2"/>
        <v>بورتوريكو Puerto Rico</v>
      </c>
      <c r="F152" s="300">
        <v>26253992</v>
      </c>
      <c r="G152" s="300"/>
      <c r="H152" s="300">
        <v>675039</v>
      </c>
      <c r="I152" s="300">
        <v>131270029</v>
      </c>
      <c r="J152" s="300">
        <v>57000</v>
      </c>
      <c r="K152" s="300">
        <v>105356</v>
      </c>
      <c r="L152" s="300"/>
      <c r="M152" s="300">
        <v>597853</v>
      </c>
      <c r="N152" s="300">
        <v>3236034</v>
      </c>
      <c r="O152" s="300">
        <v>263357</v>
      </c>
      <c r="P152" s="300">
        <v>235980086</v>
      </c>
      <c r="Q152" s="300">
        <v>26525670</v>
      </c>
      <c r="R152" s="300">
        <v>153227421</v>
      </c>
      <c r="S152" s="300">
        <v>184534347</v>
      </c>
      <c r="T152" s="310">
        <v>95</v>
      </c>
      <c r="U152" s="310" t="s">
        <v>11</v>
      </c>
      <c r="V152" s="310">
        <v>160</v>
      </c>
      <c r="W152" s="310">
        <v>78</v>
      </c>
      <c r="X152" s="310">
        <v>175</v>
      </c>
      <c r="Y152" s="310">
        <v>174</v>
      </c>
      <c r="Z152" s="310" t="s">
        <v>11</v>
      </c>
      <c r="AA152" s="310">
        <v>162</v>
      </c>
      <c r="AB152" s="310">
        <v>138</v>
      </c>
      <c r="AC152" s="310">
        <v>166</v>
      </c>
      <c r="AD152" s="310">
        <v>73</v>
      </c>
      <c r="AE152" s="310">
        <v>115</v>
      </c>
      <c r="AF152" s="310">
        <v>78</v>
      </c>
      <c r="AG152" s="310">
        <v>79</v>
      </c>
      <c r="AH152" s="310"/>
      <c r="AI152" s="307" t="s">
        <v>1979</v>
      </c>
      <c r="AJ152">
        <v>26251992</v>
      </c>
      <c r="AL152">
        <v>674539</v>
      </c>
      <c r="AM152">
        <v>131270029</v>
      </c>
      <c r="AO152">
        <v>105356</v>
      </c>
      <c r="AQ152">
        <v>597853</v>
      </c>
      <c r="AR152">
        <v>534159</v>
      </c>
      <c r="AS152">
        <v>263357</v>
      </c>
      <c r="AT152">
        <v>235972086</v>
      </c>
      <c r="AU152">
        <v>26525670</v>
      </c>
      <c r="AV152">
        <v>153088202</v>
      </c>
      <c r="AW152">
        <v>184532321</v>
      </c>
      <c r="AX152" s="310">
        <v>92</v>
      </c>
      <c r="AY152" s="310" t="s">
        <v>11</v>
      </c>
      <c r="AZ152" s="310">
        <v>161</v>
      </c>
      <c r="BA152" s="310">
        <v>76</v>
      </c>
      <c r="BB152" s="310" t="s">
        <v>11</v>
      </c>
      <c r="BC152" s="310">
        <v>167</v>
      </c>
      <c r="BD152" s="310" t="s">
        <v>11</v>
      </c>
      <c r="BE152" s="310">
        <v>157</v>
      </c>
      <c r="BF152" s="310">
        <v>161</v>
      </c>
      <c r="BG152" s="310">
        <v>164</v>
      </c>
      <c r="BH152" s="310">
        <v>71</v>
      </c>
      <c r="BI152" s="310">
        <v>113</v>
      </c>
      <c r="BJ152" s="310">
        <v>74</v>
      </c>
      <c r="BK152" s="310">
        <v>77</v>
      </c>
      <c r="BL152" s="310"/>
      <c r="BM152" s="307" t="s">
        <v>1979</v>
      </c>
      <c r="BN152">
        <v>2000</v>
      </c>
      <c r="BP152">
        <v>500</v>
      </c>
      <c r="BR152">
        <v>57000</v>
      </c>
      <c r="BV152">
        <v>2701875</v>
      </c>
      <c r="BX152">
        <v>8000</v>
      </c>
      <c r="BZ152">
        <v>139219</v>
      </c>
      <c r="CA152">
        <v>2026</v>
      </c>
      <c r="CB152" s="310">
        <v>158</v>
      </c>
      <c r="CC152" s="310" t="s">
        <v>11</v>
      </c>
      <c r="CD152" s="310">
        <v>158</v>
      </c>
      <c r="CE152" s="310" t="s">
        <v>11</v>
      </c>
      <c r="CF152" s="310">
        <v>134</v>
      </c>
      <c r="CG152" s="310" t="s">
        <v>11</v>
      </c>
      <c r="CH152" s="310" t="s">
        <v>11</v>
      </c>
      <c r="CI152" s="310" t="s">
        <v>11</v>
      </c>
      <c r="CJ152" s="310">
        <v>86</v>
      </c>
      <c r="CK152" s="310" t="s">
        <v>11</v>
      </c>
      <c r="CL152" s="310">
        <v>144</v>
      </c>
      <c r="CM152" s="310" t="s">
        <v>11</v>
      </c>
      <c r="CN152" s="310">
        <v>130</v>
      </c>
      <c r="CO152" s="310">
        <v>161</v>
      </c>
      <c r="CQ152" s="307" t="s">
        <v>1979</v>
      </c>
      <c r="CR152" s="300">
        <v>26379396</v>
      </c>
      <c r="CS152" s="300">
        <v>54892039</v>
      </c>
      <c r="CT152" s="300">
        <v>43281827</v>
      </c>
      <c r="CU152" s="300">
        <v>75307527</v>
      </c>
      <c r="CV152" s="300">
        <v>147284021</v>
      </c>
      <c r="CW152" s="300">
        <v>175857889</v>
      </c>
      <c r="CX152" s="300">
        <v>155314389</v>
      </c>
      <c r="CY152" s="300">
        <v>96723816</v>
      </c>
      <c r="CZ152" s="300">
        <v>130965750</v>
      </c>
      <c r="DA152" s="300">
        <v>177055538</v>
      </c>
      <c r="DB152" s="300">
        <v>263291008</v>
      </c>
      <c r="DC152" s="300">
        <v>253065138</v>
      </c>
      <c r="DD152" s="300">
        <v>294697970</v>
      </c>
      <c r="DE152" s="300">
        <v>392826508</v>
      </c>
      <c r="DF152" s="310">
        <v>96</v>
      </c>
      <c r="DG152" s="310">
        <v>89</v>
      </c>
      <c r="DH152" s="310">
        <v>95</v>
      </c>
      <c r="DI152" s="310">
        <v>85</v>
      </c>
      <c r="DJ152" s="310">
        <v>79</v>
      </c>
      <c r="DK152" s="310">
        <v>77</v>
      </c>
      <c r="DL152" s="310">
        <v>82</v>
      </c>
      <c r="DM152" s="310">
        <v>85</v>
      </c>
      <c r="DN152" s="310">
        <v>85</v>
      </c>
      <c r="DO152" s="310">
        <v>78</v>
      </c>
      <c r="DP152" s="310">
        <v>75</v>
      </c>
      <c r="DQ152" s="310">
        <v>80</v>
      </c>
      <c r="DR152" s="310">
        <v>76</v>
      </c>
      <c r="DS152" s="310">
        <v>74</v>
      </c>
      <c r="DU152" s="307" t="s">
        <v>1979</v>
      </c>
      <c r="DV152" s="300">
        <v>52633388</v>
      </c>
      <c r="DW152" s="300">
        <v>54892039</v>
      </c>
      <c r="DX152" s="300">
        <v>43956866</v>
      </c>
      <c r="DY152" s="300">
        <v>206577556</v>
      </c>
      <c r="DZ152" s="300">
        <v>147341021</v>
      </c>
      <c r="EA152" s="300">
        <v>175963245</v>
      </c>
      <c r="EB152" s="300">
        <v>155314389</v>
      </c>
      <c r="EC152" s="300">
        <v>97321669</v>
      </c>
      <c r="ED152" s="300">
        <v>134201784</v>
      </c>
      <c r="EE152" s="300">
        <v>177318895</v>
      </c>
      <c r="EF152" s="300">
        <v>499271094</v>
      </c>
      <c r="EG152" s="300">
        <v>279590808</v>
      </c>
      <c r="EH152" s="300">
        <v>447925391</v>
      </c>
      <c r="EI152" s="300">
        <v>577360855</v>
      </c>
      <c r="EJ152" s="310">
        <v>112</v>
      </c>
      <c r="EK152" s="310">
        <v>110</v>
      </c>
      <c r="EL152" s="310">
        <v>115</v>
      </c>
      <c r="EM152" s="310">
        <v>90</v>
      </c>
      <c r="EN152" s="310">
        <v>93</v>
      </c>
      <c r="EO152" s="310">
        <v>92</v>
      </c>
      <c r="EP152" s="310">
        <v>98</v>
      </c>
      <c r="EQ152" s="310">
        <v>107</v>
      </c>
      <c r="ER152" s="310">
        <v>97</v>
      </c>
      <c r="ES152" s="310">
        <v>93</v>
      </c>
      <c r="ET152" s="310">
        <v>85</v>
      </c>
      <c r="EU152" s="310">
        <v>98</v>
      </c>
      <c r="EV152" s="310">
        <v>90</v>
      </c>
      <c r="EW152" s="310">
        <v>86</v>
      </c>
    </row>
    <row r="153" spans="1:153" x14ac:dyDescent="0.25">
      <c r="A153" s="285" t="s">
        <v>2354</v>
      </c>
      <c r="B153" s="285" t="s">
        <v>1556</v>
      </c>
      <c r="C153" s="285" t="s">
        <v>2355</v>
      </c>
      <c r="E153" s="307" t="str">
        <f t="shared" si="2"/>
        <v>برمودا Bermuda</v>
      </c>
      <c r="F153" s="300"/>
      <c r="G153" s="300"/>
      <c r="H153" s="300"/>
      <c r="I153" s="300"/>
      <c r="J153" s="300"/>
      <c r="K153" s="300"/>
      <c r="L153" s="300"/>
      <c r="M153" s="300"/>
      <c r="N153" s="300"/>
      <c r="O153" s="300"/>
      <c r="P153" s="300"/>
      <c r="Q153" s="300">
        <v>16269</v>
      </c>
      <c r="R153" s="300">
        <v>5055</v>
      </c>
      <c r="S153" s="300">
        <v>6361</v>
      </c>
      <c r="T153" s="310" t="s">
        <v>11</v>
      </c>
      <c r="U153" s="310" t="s">
        <v>11</v>
      </c>
      <c r="V153" s="310" t="s">
        <v>11</v>
      </c>
      <c r="W153" s="310" t="s">
        <v>11</v>
      </c>
      <c r="X153" s="310" t="s">
        <v>11</v>
      </c>
      <c r="Y153" s="310" t="s">
        <v>11</v>
      </c>
      <c r="Z153" s="310" t="s">
        <v>11</v>
      </c>
      <c r="AA153" s="310" t="s">
        <v>11</v>
      </c>
      <c r="AB153" s="310" t="s">
        <v>11</v>
      </c>
      <c r="AC153" s="310" t="s">
        <v>11</v>
      </c>
      <c r="AD153" s="310" t="s">
        <v>11</v>
      </c>
      <c r="AE153" s="310">
        <v>174</v>
      </c>
      <c r="AF153" s="310">
        <v>182</v>
      </c>
      <c r="AG153" s="310">
        <v>180</v>
      </c>
      <c r="AH153" s="310"/>
      <c r="AI153" s="307" t="s">
        <v>1975</v>
      </c>
      <c r="AX153" s="310" t="s">
        <v>11</v>
      </c>
      <c r="AY153" s="310" t="s">
        <v>11</v>
      </c>
      <c r="AZ153" s="310" t="s">
        <v>11</v>
      </c>
      <c r="BA153" s="310" t="s">
        <v>11</v>
      </c>
      <c r="BB153" s="310" t="s">
        <v>11</v>
      </c>
      <c r="BC153" s="310" t="s">
        <v>11</v>
      </c>
      <c r="BD153" s="310" t="s">
        <v>11</v>
      </c>
      <c r="BE153" s="310" t="s">
        <v>11</v>
      </c>
      <c r="BF153" s="310" t="s">
        <v>11</v>
      </c>
      <c r="BG153" s="310" t="s">
        <v>11</v>
      </c>
      <c r="BH153" s="310" t="s">
        <v>11</v>
      </c>
      <c r="BI153" s="310" t="s">
        <v>11</v>
      </c>
      <c r="BJ153" s="310" t="s">
        <v>11</v>
      </c>
      <c r="BK153" s="310" t="s">
        <v>11</v>
      </c>
      <c r="BL153" s="310"/>
      <c r="BM153" s="307" t="s">
        <v>1975</v>
      </c>
      <c r="BY153">
        <v>16269</v>
      </c>
      <c r="BZ153">
        <v>5055</v>
      </c>
      <c r="CA153">
        <v>6361</v>
      </c>
      <c r="CB153" s="310" t="s">
        <v>11</v>
      </c>
      <c r="CC153" s="310" t="s">
        <v>11</v>
      </c>
      <c r="CD153" s="310" t="s">
        <v>11</v>
      </c>
      <c r="CE153" s="310" t="s">
        <v>11</v>
      </c>
      <c r="CF153" s="310" t="s">
        <v>11</v>
      </c>
      <c r="CG153" s="310" t="s">
        <v>11</v>
      </c>
      <c r="CH153" s="310" t="s">
        <v>11</v>
      </c>
      <c r="CI153" s="310" t="s">
        <v>11</v>
      </c>
      <c r="CJ153" s="310" t="s">
        <v>11</v>
      </c>
      <c r="CK153" s="310" t="s">
        <v>11</v>
      </c>
      <c r="CL153" s="310" t="s">
        <v>11</v>
      </c>
      <c r="CM153" s="310">
        <v>144</v>
      </c>
      <c r="CN153" s="310">
        <v>155</v>
      </c>
      <c r="CO153" s="310">
        <v>154</v>
      </c>
      <c r="CQ153" s="307" t="s">
        <v>1975</v>
      </c>
      <c r="CR153" s="300">
        <v>298579</v>
      </c>
      <c r="CS153" s="300">
        <v>1184680</v>
      </c>
      <c r="CT153" s="300">
        <v>173801</v>
      </c>
      <c r="CU153" s="300">
        <v>718919</v>
      </c>
      <c r="CV153" s="300">
        <v>7923176</v>
      </c>
      <c r="CW153" s="300">
        <v>298947</v>
      </c>
      <c r="CX153" s="300">
        <v>231449</v>
      </c>
      <c r="CY153" s="300">
        <v>252119</v>
      </c>
      <c r="CZ153" s="300">
        <v>458775</v>
      </c>
      <c r="DA153" s="300">
        <v>210694</v>
      </c>
      <c r="DB153" s="300">
        <v>151649</v>
      </c>
      <c r="DC153" s="300">
        <v>9254</v>
      </c>
      <c r="DD153" s="300">
        <v>3427</v>
      </c>
      <c r="DE153" s="300">
        <v>213070</v>
      </c>
      <c r="DF153" s="310">
        <v>166</v>
      </c>
      <c r="DG153" s="310">
        <v>152</v>
      </c>
      <c r="DH153" s="310">
        <v>191</v>
      </c>
      <c r="DI153" s="310">
        <v>163</v>
      </c>
      <c r="DJ153" s="310">
        <v>119</v>
      </c>
      <c r="DK153" s="310">
        <v>172</v>
      </c>
      <c r="DL153" s="310">
        <v>175</v>
      </c>
      <c r="DM153" s="310">
        <v>181</v>
      </c>
      <c r="DN153" s="310">
        <v>165</v>
      </c>
      <c r="DO153" s="310">
        <v>174</v>
      </c>
      <c r="DP153" s="310">
        <v>177</v>
      </c>
      <c r="DQ153" s="310">
        <v>205</v>
      </c>
      <c r="DR153" s="310">
        <v>228</v>
      </c>
      <c r="DS153" s="310">
        <v>183</v>
      </c>
      <c r="DU153" s="307" t="s">
        <v>1975</v>
      </c>
      <c r="DV153" s="300">
        <v>298579</v>
      </c>
      <c r="DW153" s="300">
        <v>1184680</v>
      </c>
      <c r="DX153" s="300">
        <v>173801</v>
      </c>
      <c r="DY153" s="300">
        <v>718919</v>
      </c>
      <c r="DZ153" s="300">
        <v>7923176</v>
      </c>
      <c r="EA153" s="300">
        <v>298947</v>
      </c>
      <c r="EB153" s="300">
        <v>231449</v>
      </c>
      <c r="EC153" s="300">
        <v>252119</v>
      </c>
      <c r="ED153" s="300">
        <v>458775</v>
      </c>
      <c r="EE153" s="300">
        <v>210694</v>
      </c>
      <c r="EF153" s="300">
        <v>151649</v>
      </c>
      <c r="EG153" s="300">
        <v>25523</v>
      </c>
      <c r="EH153" s="300">
        <v>8482</v>
      </c>
      <c r="EI153" s="300">
        <v>219431</v>
      </c>
      <c r="EJ153" s="310">
        <v>194</v>
      </c>
      <c r="EK153" s="310">
        <v>180</v>
      </c>
      <c r="EL153" s="310">
        <v>204</v>
      </c>
      <c r="EM153" s="310">
        <v>186</v>
      </c>
      <c r="EN153" s="310">
        <v>148</v>
      </c>
      <c r="EO153" s="310">
        <v>191</v>
      </c>
      <c r="EP153" s="310">
        <v>196</v>
      </c>
      <c r="EQ153" s="310">
        <v>196</v>
      </c>
      <c r="ER153" s="310">
        <v>187</v>
      </c>
      <c r="ES153" s="310">
        <v>187</v>
      </c>
      <c r="ET153" s="310">
        <v>195</v>
      </c>
      <c r="EU153" s="310">
        <v>205</v>
      </c>
      <c r="EV153" s="310">
        <v>227</v>
      </c>
      <c r="EW153" s="310">
        <v>200</v>
      </c>
    </row>
    <row r="154" spans="1:153" x14ac:dyDescent="0.25">
      <c r="A154" s="285" t="s">
        <v>2356</v>
      </c>
      <c r="B154" s="285" t="s">
        <v>1471</v>
      </c>
      <c r="C154" s="285" t="s">
        <v>1472</v>
      </c>
      <c r="E154" s="307" t="str">
        <f t="shared" si="2"/>
        <v>جزر الباهاما Bahamas</v>
      </c>
      <c r="F154" s="300">
        <v>1002872872</v>
      </c>
      <c r="G154" s="300">
        <v>210618</v>
      </c>
      <c r="H154" s="300">
        <v>154938</v>
      </c>
      <c r="I154" s="300">
        <v>289411</v>
      </c>
      <c r="J154" s="300"/>
      <c r="K154" s="300">
        <v>8566597</v>
      </c>
      <c r="L154" s="300"/>
      <c r="M154" s="300"/>
      <c r="N154" s="300">
        <v>56017</v>
      </c>
      <c r="O154" s="300">
        <v>497603</v>
      </c>
      <c r="P154" s="300">
        <v>26756548</v>
      </c>
      <c r="Q154" s="300">
        <v>263525058</v>
      </c>
      <c r="R154" s="300"/>
      <c r="S154" s="300">
        <v>315000</v>
      </c>
      <c r="T154" s="310">
        <v>51</v>
      </c>
      <c r="U154" s="310">
        <v>169</v>
      </c>
      <c r="V154" s="310">
        <v>175</v>
      </c>
      <c r="W154" s="310">
        <v>171</v>
      </c>
      <c r="X154" s="310" t="s">
        <v>11</v>
      </c>
      <c r="Y154" s="310">
        <v>123</v>
      </c>
      <c r="Z154" s="310" t="s">
        <v>11</v>
      </c>
      <c r="AA154" s="310" t="s">
        <v>11</v>
      </c>
      <c r="AB154" s="310">
        <v>178</v>
      </c>
      <c r="AC154" s="310">
        <v>162</v>
      </c>
      <c r="AD154" s="310">
        <v>114</v>
      </c>
      <c r="AE154" s="310">
        <v>73</v>
      </c>
      <c r="AF154" s="310" t="s">
        <v>11</v>
      </c>
      <c r="AG154" s="310">
        <v>172</v>
      </c>
      <c r="AH154" s="310"/>
      <c r="AI154" s="307" t="s">
        <v>1997</v>
      </c>
      <c r="AJ154">
        <v>1002872872</v>
      </c>
      <c r="AK154">
        <v>210618</v>
      </c>
      <c r="AL154">
        <v>129938</v>
      </c>
      <c r="AM154">
        <v>289411</v>
      </c>
      <c r="AO154">
        <v>8566597</v>
      </c>
      <c r="AS154">
        <v>2308</v>
      </c>
      <c r="AT154">
        <v>26756548</v>
      </c>
      <c r="AU154">
        <v>262968292</v>
      </c>
      <c r="AX154" s="310">
        <v>49</v>
      </c>
      <c r="AY154" s="310">
        <v>168</v>
      </c>
      <c r="AZ154" s="310">
        <v>177</v>
      </c>
      <c r="BA154" s="310">
        <v>171</v>
      </c>
      <c r="BB154" s="310" t="s">
        <v>11</v>
      </c>
      <c r="BC154" s="310">
        <v>117</v>
      </c>
      <c r="BD154" s="310" t="s">
        <v>11</v>
      </c>
      <c r="BE154" s="310" t="s">
        <v>11</v>
      </c>
      <c r="BF154" s="310" t="s">
        <v>11</v>
      </c>
      <c r="BG154" s="310">
        <v>174</v>
      </c>
      <c r="BH154" s="310">
        <v>112</v>
      </c>
      <c r="BI154" s="310">
        <v>71</v>
      </c>
      <c r="BJ154" s="310" t="s">
        <v>11</v>
      </c>
      <c r="BK154" s="310" t="s">
        <v>11</v>
      </c>
      <c r="BL154" s="310"/>
      <c r="BM154" s="307" t="s">
        <v>1997</v>
      </c>
      <c r="BP154">
        <v>25000</v>
      </c>
      <c r="BV154">
        <v>56017</v>
      </c>
      <c r="BW154">
        <v>495295</v>
      </c>
      <c r="BY154">
        <v>556766</v>
      </c>
      <c r="CA154">
        <v>315000</v>
      </c>
      <c r="CB154" s="310" t="s">
        <v>11</v>
      </c>
      <c r="CC154" s="310" t="s">
        <v>11</v>
      </c>
      <c r="CD154" s="310">
        <v>141</v>
      </c>
      <c r="CE154" s="310" t="s">
        <v>11</v>
      </c>
      <c r="CF154" s="310" t="s">
        <v>11</v>
      </c>
      <c r="CG154" s="310" t="s">
        <v>11</v>
      </c>
      <c r="CH154" s="310" t="s">
        <v>11</v>
      </c>
      <c r="CI154" s="310" t="s">
        <v>11</v>
      </c>
      <c r="CJ154" s="310">
        <v>142</v>
      </c>
      <c r="CK154" s="310">
        <v>106</v>
      </c>
      <c r="CL154" s="310" t="s">
        <v>11</v>
      </c>
      <c r="CM154" s="310">
        <v>116</v>
      </c>
      <c r="CN154" s="310" t="s">
        <v>11</v>
      </c>
      <c r="CO154" s="310">
        <v>125</v>
      </c>
      <c r="CQ154" s="307" t="s">
        <v>1997</v>
      </c>
      <c r="CR154" s="300">
        <v>2295628</v>
      </c>
      <c r="CS154" s="300">
        <v>9570550</v>
      </c>
      <c r="CT154" s="300">
        <v>1126735</v>
      </c>
      <c r="CU154" s="300">
        <v>1311916</v>
      </c>
      <c r="CV154" s="300">
        <v>991922</v>
      </c>
      <c r="CW154" s="300">
        <v>1497513</v>
      </c>
      <c r="CX154" s="300">
        <v>785078</v>
      </c>
      <c r="CY154" s="300">
        <v>536843</v>
      </c>
      <c r="CZ154" s="300">
        <v>85119564</v>
      </c>
      <c r="DA154" s="300">
        <v>303708004</v>
      </c>
      <c r="DB154" s="300">
        <v>99681527</v>
      </c>
      <c r="DC154" s="300">
        <v>2738</v>
      </c>
      <c r="DD154" s="300">
        <v>35236</v>
      </c>
      <c r="DE154" s="300">
        <v>255938578</v>
      </c>
      <c r="DF154" s="310">
        <v>128</v>
      </c>
      <c r="DG154" s="310">
        <v>117</v>
      </c>
      <c r="DH154" s="310">
        <v>156</v>
      </c>
      <c r="DI154" s="310">
        <v>153</v>
      </c>
      <c r="DJ154" s="310">
        <v>160</v>
      </c>
      <c r="DK154" s="310">
        <v>151</v>
      </c>
      <c r="DL154" s="310">
        <v>153</v>
      </c>
      <c r="DM154" s="310">
        <v>165</v>
      </c>
      <c r="DN154" s="310">
        <v>91</v>
      </c>
      <c r="DO154" s="310">
        <v>71</v>
      </c>
      <c r="DP154" s="310">
        <v>89</v>
      </c>
      <c r="DQ154" s="310">
        <v>221</v>
      </c>
      <c r="DR154" s="310">
        <v>205</v>
      </c>
      <c r="DS154" s="310">
        <v>83</v>
      </c>
      <c r="DU154" s="307" t="s">
        <v>1997</v>
      </c>
      <c r="DV154" s="300">
        <v>1005168500</v>
      </c>
      <c r="DW154" s="300">
        <v>9781168</v>
      </c>
      <c r="DX154" s="300">
        <v>1281673</v>
      </c>
      <c r="DY154" s="300">
        <v>1601327</v>
      </c>
      <c r="DZ154" s="300">
        <v>991922</v>
      </c>
      <c r="EA154" s="300">
        <v>10064110</v>
      </c>
      <c r="EB154" s="300">
        <v>785078</v>
      </c>
      <c r="EC154" s="300">
        <v>536843</v>
      </c>
      <c r="ED154" s="300">
        <v>85175581</v>
      </c>
      <c r="EE154" s="300">
        <v>304205607</v>
      </c>
      <c r="EF154" s="300">
        <v>126438075</v>
      </c>
      <c r="EG154" s="300">
        <v>263527796</v>
      </c>
      <c r="EH154" s="300">
        <v>35236</v>
      </c>
      <c r="EI154" s="300">
        <v>256253578</v>
      </c>
      <c r="EJ154" s="310">
        <v>66</v>
      </c>
      <c r="EK154" s="310">
        <v>149</v>
      </c>
      <c r="EL154" s="310">
        <v>175</v>
      </c>
      <c r="EM154" s="310">
        <v>174</v>
      </c>
      <c r="EN154" s="310">
        <v>182</v>
      </c>
      <c r="EO154" s="310">
        <v>146</v>
      </c>
      <c r="EP154" s="310">
        <v>179</v>
      </c>
      <c r="EQ154" s="310">
        <v>186</v>
      </c>
      <c r="ER154" s="310">
        <v>107</v>
      </c>
      <c r="ES154" s="310">
        <v>85</v>
      </c>
      <c r="ET154" s="310">
        <v>109</v>
      </c>
      <c r="EU154" s="310">
        <v>99</v>
      </c>
      <c r="EV154" s="310">
        <v>211</v>
      </c>
      <c r="EW154" s="310">
        <v>103</v>
      </c>
    </row>
    <row r="155" spans="1:153" x14ac:dyDescent="0.25">
      <c r="A155" s="285" t="s">
        <v>2357</v>
      </c>
      <c r="B155" s="285" t="s">
        <v>1454</v>
      </c>
      <c r="C155" s="285" t="s">
        <v>1455</v>
      </c>
      <c r="E155" s="307" t="str">
        <f t="shared" si="2"/>
        <v>جامايكا Jamaica</v>
      </c>
      <c r="F155" s="300">
        <v>133560</v>
      </c>
      <c r="G155" s="300">
        <v>10000</v>
      </c>
      <c r="H155" s="300">
        <v>250244</v>
      </c>
      <c r="I155" s="300">
        <v>118650</v>
      </c>
      <c r="J155" s="300">
        <v>45612</v>
      </c>
      <c r="K155" s="300">
        <v>362122</v>
      </c>
      <c r="L155" s="300">
        <v>1317461</v>
      </c>
      <c r="M155" s="300">
        <v>2457892</v>
      </c>
      <c r="N155" s="300">
        <v>295382</v>
      </c>
      <c r="O155" s="300">
        <v>261040</v>
      </c>
      <c r="P155" s="300">
        <v>1012954</v>
      </c>
      <c r="Q155" s="300">
        <v>344882</v>
      </c>
      <c r="R155" s="300">
        <v>1365765</v>
      </c>
      <c r="S155" s="300">
        <v>1149601</v>
      </c>
      <c r="T155" s="310">
        <v>175</v>
      </c>
      <c r="U155" s="310">
        <v>184</v>
      </c>
      <c r="V155" s="310">
        <v>168</v>
      </c>
      <c r="W155" s="310">
        <v>180</v>
      </c>
      <c r="X155" s="310">
        <v>177</v>
      </c>
      <c r="Y155" s="310">
        <v>165</v>
      </c>
      <c r="Z155" s="310">
        <v>154</v>
      </c>
      <c r="AA155" s="310">
        <v>150</v>
      </c>
      <c r="AB155" s="310">
        <v>168</v>
      </c>
      <c r="AC155" s="310">
        <v>167</v>
      </c>
      <c r="AD155" s="310">
        <v>158</v>
      </c>
      <c r="AE155" s="310">
        <v>163</v>
      </c>
      <c r="AF155" s="310">
        <v>155</v>
      </c>
      <c r="AG155" s="310">
        <v>158</v>
      </c>
      <c r="AH155" s="310"/>
      <c r="AI155" s="307" t="s">
        <v>1992</v>
      </c>
      <c r="AJ155">
        <v>67110</v>
      </c>
      <c r="AL155">
        <v>247744</v>
      </c>
      <c r="AM155">
        <v>100650</v>
      </c>
      <c r="AN155">
        <v>36112</v>
      </c>
      <c r="AO155">
        <v>305122</v>
      </c>
      <c r="AP155">
        <v>105732</v>
      </c>
      <c r="AQ155">
        <v>645532</v>
      </c>
      <c r="AR155">
        <v>202952</v>
      </c>
      <c r="AS155">
        <v>241944</v>
      </c>
      <c r="AT155">
        <v>1012954</v>
      </c>
      <c r="AU155">
        <v>344882</v>
      </c>
      <c r="AV155">
        <v>1365765</v>
      </c>
      <c r="AW155">
        <v>1143361</v>
      </c>
      <c r="AX155" s="310">
        <v>181</v>
      </c>
      <c r="AY155" s="310" t="s">
        <v>11</v>
      </c>
      <c r="AZ155" s="310">
        <v>168</v>
      </c>
      <c r="BA155" s="310">
        <v>183</v>
      </c>
      <c r="BB155" s="310">
        <v>175</v>
      </c>
      <c r="BC155" s="310">
        <v>159</v>
      </c>
      <c r="BD155" s="310">
        <v>173</v>
      </c>
      <c r="BE155" s="310">
        <v>156</v>
      </c>
      <c r="BF155" s="310">
        <v>169</v>
      </c>
      <c r="BG155" s="310">
        <v>165</v>
      </c>
      <c r="BH155" s="310">
        <v>159</v>
      </c>
      <c r="BI155" s="310">
        <v>163</v>
      </c>
      <c r="BJ155" s="310">
        <v>155</v>
      </c>
      <c r="BK155" s="310">
        <v>156</v>
      </c>
      <c r="BL155" s="310"/>
      <c r="BM155" s="307" t="s">
        <v>1992</v>
      </c>
      <c r="BN155">
        <v>66450</v>
      </c>
      <c r="BO155">
        <v>10000</v>
      </c>
      <c r="BP155">
        <v>2500</v>
      </c>
      <c r="BQ155">
        <v>18000</v>
      </c>
      <c r="BR155">
        <v>9500</v>
      </c>
      <c r="BS155">
        <v>57000</v>
      </c>
      <c r="BT155">
        <v>1211729</v>
      </c>
      <c r="BU155">
        <v>1812360</v>
      </c>
      <c r="BV155">
        <v>92430</v>
      </c>
      <c r="BW155">
        <v>19096</v>
      </c>
      <c r="CA155">
        <v>6240</v>
      </c>
      <c r="CB155" s="310">
        <v>143</v>
      </c>
      <c r="CC155" s="310">
        <v>153</v>
      </c>
      <c r="CD155" s="310">
        <v>153</v>
      </c>
      <c r="CE155" s="310">
        <v>146</v>
      </c>
      <c r="CF155" s="310">
        <v>147</v>
      </c>
      <c r="CG155" s="310">
        <v>142</v>
      </c>
      <c r="CH155" s="310">
        <v>102</v>
      </c>
      <c r="CI155" s="310">
        <v>95</v>
      </c>
      <c r="CJ155" s="310">
        <v>134</v>
      </c>
      <c r="CK155" s="310">
        <v>132</v>
      </c>
      <c r="CL155" s="310" t="s">
        <v>11</v>
      </c>
      <c r="CM155" s="310" t="s">
        <v>11</v>
      </c>
      <c r="CN155" s="310" t="s">
        <v>11</v>
      </c>
      <c r="CO155" s="310">
        <v>155</v>
      </c>
      <c r="CQ155" s="307" t="s">
        <v>1992</v>
      </c>
      <c r="CR155" s="300">
        <v>478050</v>
      </c>
      <c r="CS155" s="300">
        <v>2584060</v>
      </c>
      <c r="CT155" s="300">
        <v>16531044</v>
      </c>
      <c r="CU155" s="300">
        <v>818416</v>
      </c>
      <c r="CV155" s="300">
        <v>389586</v>
      </c>
      <c r="CW155" s="300">
        <v>30532322</v>
      </c>
      <c r="CX155" s="300">
        <v>465521</v>
      </c>
      <c r="CY155" s="300">
        <v>318468</v>
      </c>
      <c r="CZ155" s="300">
        <v>991287</v>
      </c>
      <c r="DA155" s="300">
        <v>329457</v>
      </c>
      <c r="DB155" s="300">
        <v>113043</v>
      </c>
      <c r="DC155" s="300">
        <v>82812</v>
      </c>
      <c r="DD155" s="300">
        <v>284039</v>
      </c>
      <c r="DE155" s="300">
        <v>158269</v>
      </c>
      <c r="DF155" s="310">
        <v>160</v>
      </c>
      <c r="DG155" s="310">
        <v>134</v>
      </c>
      <c r="DH155" s="310">
        <v>111</v>
      </c>
      <c r="DI155" s="310">
        <v>161</v>
      </c>
      <c r="DJ155" s="310">
        <v>171</v>
      </c>
      <c r="DK155" s="310">
        <v>95</v>
      </c>
      <c r="DL155" s="310">
        <v>165</v>
      </c>
      <c r="DM155" s="310">
        <v>176</v>
      </c>
      <c r="DN155" s="310">
        <v>157</v>
      </c>
      <c r="DO155" s="310">
        <v>167</v>
      </c>
      <c r="DP155" s="310">
        <v>182</v>
      </c>
      <c r="DQ155" s="310">
        <v>186</v>
      </c>
      <c r="DR155" s="310">
        <v>177</v>
      </c>
      <c r="DS155" s="310">
        <v>189</v>
      </c>
      <c r="DU155" s="307" t="s">
        <v>1992</v>
      </c>
      <c r="DV155" s="300">
        <v>611610</v>
      </c>
      <c r="DW155" s="300">
        <v>2594060</v>
      </c>
      <c r="DX155" s="300">
        <v>16781288</v>
      </c>
      <c r="DY155" s="300">
        <v>937066</v>
      </c>
      <c r="DZ155" s="300">
        <v>435198</v>
      </c>
      <c r="EA155" s="300">
        <v>30894444</v>
      </c>
      <c r="EB155" s="300">
        <v>1782982</v>
      </c>
      <c r="EC155" s="300">
        <v>2776360</v>
      </c>
      <c r="ED155" s="300">
        <v>1286669</v>
      </c>
      <c r="EE155" s="300">
        <v>590497</v>
      </c>
      <c r="EF155" s="300">
        <v>1125997</v>
      </c>
      <c r="EG155" s="300">
        <v>427694</v>
      </c>
      <c r="EH155" s="300">
        <v>1649804</v>
      </c>
      <c r="EI155" s="300">
        <v>1307870</v>
      </c>
      <c r="EJ155" s="310">
        <v>187</v>
      </c>
      <c r="EK155" s="310">
        <v>167</v>
      </c>
      <c r="EL155" s="310">
        <v>137</v>
      </c>
      <c r="EM155" s="310">
        <v>182</v>
      </c>
      <c r="EN155" s="310">
        <v>190</v>
      </c>
      <c r="EO155" s="310">
        <v>120</v>
      </c>
      <c r="EP155" s="310">
        <v>169</v>
      </c>
      <c r="EQ155" s="310">
        <v>172</v>
      </c>
      <c r="ER155" s="310">
        <v>178</v>
      </c>
      <c r="ES155" s="310">
        <v>183</v>
      </c>
      <c r="ET155" s="310">
        <v>177</v>
      </c>
      <c r="EU155" s="310">
        <v>180</v>
      </c>
      <c r="EV155" s="310">
        <v>172</v>
      </c>
      <c r="EW155" s="310">
        <v>182</v>
      </c>
    </row>
    <row r="156" spans="1:153" x14ac:dyDescent="0.25">
      <c r="A156" s="285" t="s">
        <v>2358</v>
      </c>
      <c r="B156" s="285" t="s">
        <v>1558</v>
      </c>
      <c r="C156" s="285" t="s">
        <v>2359</v>
      </c>
      <c r="E156" s="307" t="str">
        <f t="shared" si="2"/>
        <v>أنتيغوا وباربودا Antigua And Barbuda</v>
      </c>
      <c r="F156" s="300"/>
      <c r="G156" s="300"/>
      <c r="H156" s="300"/>
      <c r="I156" s="300">
        <v>88000</v>
      </c>
      <c r="J156" s="300"/>
      <c r="K156" s="300"/>
      <c r="L156" s="300"/>
      <c r="M156" s="300"/>
      <c r="N156" s="300"/>
      <c r="O156" s="300"/>
      <c r="P156" s="300"/>
      <c r="Q156" s="300"/>
      <c r="R156" s="300"/>
      <c r="S156" s="300"/>
      <c r="T156" s="310" t="s">
        <v>11</v>
      </c>
      <c r="U156" s="310" t="s">
        <v>11</v>
      </c>
      <c r="V156" s="310" t="s">
        <v>11</v>
      </c>
      <c r="W156" s="310">
        <v>184</v>
      </c>
      <c r="X156" s="310" t="s">
        <v>11</v>
      </c>
      <c r="Y156" s="310" t="s">
        <v>11</v>
      </c>
      <c r="Z156" s="310" t="s">
        <v>11</v>
      </c>
      <c r="AA156" s="310" t="s">
        <v>11</v>
      </c>
      <c r="AB156" s="310" t="s">
        <v>11</v>
      </c>
      <c r="AC156" s="310" t="s">
        <v>11</v>
      </c>
      <c r="AD156" s="310" t="s">
        <v>11</v>
      </c>
      <c r="AE156" s="310" t="s">
        <v>11</v>
      </c>
      <c r="AF156" s="310" t="s">
        <v>11</v>
      </c>
      <c r="AG156" s="310" t="s">
        <v>11</v>
      </c>
      <c r="AH156" s="310"/>
      <c r="AI156" s="307" t="s">
        <v>1962</v>
      </c>
      <c r="AX156" s="310" t="s">
        <v>11</v>
      </c>
      <c r="AY156" s="310" t="s">
        <v>11</v>
      </c>
      <c r="AZ156" s="310" t="s">
        <v>11</v>
      </c>
      <c r="BA156" s="310" t="s">
        <v>11</v>
      </c>
      <c r="BB156" s="310" t="s">
        <v>11</v>
      </c>
      <c r="BC156" s="310" t="s">
        <v>11</v>
      </c>
      <c r="BD156" s="310" t="s">
        <v>11</v>
      </c>
      <c r="BE156" s="310" t="s">
        <v>11</v>
      </c>
      <c r="BF156" s="310" t="s">
        <v>11</v>
      </c>
      <c r="BG156" s="310" t="s">
        <v>11</v>
      </c>
      <c r="BH156" s="310" t="s">
        <v>11</v>
      </c>
      <c r="BI156" s="310" t="s">
        <v>11</v>
      </c>
      <c r="BJ156" s="310" t="s">
        <v>11</v>
      </c>
      <c r="BK156" s="310" t="s">
        <v>11</v>
      </c>
      <c r="BL156" s="310"/>
      <c r="BM156" s="307" t="s">
        <v>1962</v>
      </c>
      <c r="BQ156">
        <v>88000</v>
      </c>
      <c r="CB156" s="310" t="s">
        <v>11</v>
      </c>
      <c r="CC156" s="310" t="s">
        <v>11</v>
      </c>
      <c r="CD156" s="310" t="s">
        <v>11</v>
      </c>
      <c r="CE156" s="310">
        <v>130</v>
      </c>
      <c r="CF156" s="310" t="s">
        <v>11</v>
      </c>
      <c r="CG156" s="310" t="s">
        <v>11</v>
      </c>
      <c r="CH156" s="310" t="s">
        <v>11</v>
      </c>
      <c r="CI156" s="310" t="s">
        <v>11</v>
      </c>
      <c r="CJ156" s="310" t="s">
        <v>11</v>
      </c>
      <c r="CK156" s="310" t="s">
        <v>11</v>
      </c>
      <c r="CL156" s="310" t="s">
        <v>11</v>
      </c>
      <c r="CM156" s="310" t="s">
        <v>11</v>
      </c>
      <c r="CN156" s="310" t="s">
        <v>11</v>
      </c>
      <c r="CO156" s="310" t="s">
        <v>11</v>
      </c>
      <c r="CQ156" s="307" t="s">
        <v>1962</v>
      </c>
      <c r="CR156" s="300"/>
      <c r="CS156" s="300">
        <v>6419</v>
      </c>
      <c r="CT156" s="300">
        <v>264</v>
      </c>
      <c r="CU156" s="300">
        <v>117646</v>
      </c>
      <c r="CV156" s="300">
        <v>95922</v>
      </c>
      <c r="CW156" s="300">
        <v>1630316</v>
      </c>
      <c r="CX156" s="300">
        <v>718833</v>
      </c>
      <c r="CY156" s="300">
        <v>60911893</v>
      </c>
      <c r="CZ156" s="300"/>
      <c r="DA156" s="300">
        <v>3825</v>
      </c>
      <c r="DB156" s="300">
        <v>1852</v>
      </c>
      <c r="DC156" s="300"/>
      <c r="DD156" s="300">
        <v>45080</v>
      </c>
      <c r="DE156" s="300">
        <v>159823</v>
      </c>
      <c r="DF156" s="310" t="s">
        <v>11</v>
      </c>
      <c r="DG156" s="310">
        <v>211</v>
      </c>
      <c r="DH156" s="310">
        <v>225</v>
      </c>
      <c r="DI156" s="310">
        <v>191</v>
      </c>
      <c r="DJ156" s="310">
        <v>192</v>
      </c>
      <c r="DK156" s="310">
        <v>148</v>
      </c>
      <c r="DL156" s="310">
        <v>155</v>
      </c>
      <c r="DM156" s="310">
        <v>89</v>
      </c>
      <c r="DN156" s="310" t="s">
        <v>11</v>
      </c>
      <c r="DO156" s="310">
        <v>214</v>
      </c>
      <c r="DP156" s="310">
        <v>219</v>
      </c>
      <c r="DQ156" s="310" t="s">
        <v>11</v>
      </c>
      <c r="DR156" s="310">
        <v>203</v>
      </c>
      <c r="DS156" s="310">
        <v>188</v>
      </c>
      <c r="DU156" s="307" t="s">
        <v>1962</v>
      </c>
      <c r="DV156" s="300">
        <v>0</v>
      </c>
      <c r="DW156" s="300">
        <v>6419</v>
      </c>
      <c r="DX156" s="300">
        <v>264</v>
      </c>
      <c r="DY156" s="300">
        <v>205646</v>
      </c>
      <c r="DZ156" s="300">
        <v>95922</v>
      </c>
      <c r="EA156" s="300">
        <v>1630316</v>
      </c>
      <c r="EB156" s="300">
        <v>718833</v>
      </c>
      <c r="EC156" s="300">
        <v>60911893</v>
      </c>
      <c r="ED156" s="300">
        <v>0</v>
      </c>
      <c r="EE156" s="300">
        <v>3825</v>
      </c>
      <c r="EF156" s="300">
        <v>1852</v>
      </c>
      <c r="EG156" s="300">
        <v>0</v>
      </c>
      <c r="EH156" s="300">
        <v>45080</v>
      </c>
      <c r="EI156" s="300">
        <v>159823</v>
      </c>
      <c r="EJ156" s="310">
        <v>221</v>
      </c>
      <c r="EK156" s="310">
        <v>220</v>
      </c>
      <c r="EL156" s="310">
        <v>226</v>
      </c>
      <c r="EM156" s="310">
        <v>205</v>
      </c>
      <c r="EN156" s="310">
        <v>206</v>
      </c>
      <c r="EO156" s="310">
        <v>174</v>
      </c>
      <c r="EP156" s="310">
        <v>181</v>
      </c>
      <c r="EQ156" s="310">
        <v>114</v>
      </c>
      <c r="ER156" s="310">
        <v>227</v>
      </c>
      <c r="ES156" s="310">
        <v>220</v>
      </c>
      <c r="ET156" s="310">
        <v>225</v>
      </c>
      <c r="EU156" s="310">
        <v>230</v>
      </c>
      <c r="EV156" s="310">
        <v>209</v>
      </c>
      <c r="EW156" s="310">
        <v>202</v>
      </c>
    </row>
    <row r="157" spans="1:153" x14ac:dyDescent="0.25">
      <c r="A157" s="285" t="s">
        <v>2360</v>
      </c>
      <c r="B157" s="285" t="s">
        <v>190</v>
      </c>
      <c r="C157" s="285" t="s">
        <v>1441</v>
      </c>
      <c r="E157" s="307" t="str">
        <f t="shared" si="2"/>
        <v>دومينيكا Dominica</v>
      </c>
      <c r="F157" s="300">
        <v>5735667</v>
      </c>
      <c r="G157" s="300">
        <v>937835</v>
      </c>
      <c r="H157" s="300">
        <v>4342758</v>
      </c>
      <c r="I157" s="300">
        <v>18777311</v>
      </c>
      <c r="J157" s="300">
        <v>19801509</v>
      </c>
      <c r="K157" s="300">
        <v>13325255</v>
      </c>
      <c r="L157" s="300">
        <v>17202620</v>
      </c>
      <c r="M157" s="300">
        <v>21127843</v>
      </c>
      <c r="N157" s="300">
        <v>9532304</v>
      </c>
      <c r="O157" s="300">
        <v>7110624</v>
      </c>
      <c r="P157" s="300">
        <v>15153538</v>
      </c>
      <c r="Q157" s="300">
        <v>4583741</v>
      </c>
      <c r="R157" s="300">
        <v>2476155</v>
      </c>
      <c r="S157" s="300">
        <v>3605376</v>
      </c>
      <c r="T157" s="310">
        <v>128</v>
      </c>
      <c r="U157" s="310">
        <v>153</v>
      </c>
      <c r="V157" s="310">
        <v>137</v>
      </c>
      <c r="W157" s="310">
        <v>113</v>
      </c>
      <c r="X157" s="310">
        <v>110</v>
      </c>
      <c r="Y157" s="310">
        <v>112</v>
      </c>
      <c r="Z157" s="310">
        <v>114</v>
      </c>
      <c r="AA157" s="310">
        <v>113</v>
      </c>
      <c r="AB157" s="310">
        <v>124</v>
      </c>
      <c r="AC157" s="310">
        <v>127</v>
      </c>
      <c r="AD157" s="310">
        <v>123</v>
      </c>
      <c r="AE157" s="310">
        <v>140</v>
      </c>
      <c r="AF157" s="310">
        <v>151</v>
      </c>
      <c r="AG157" s="310">
        <v>148</v>
      </c>
      <c r="AH157" s="310"/>
      <c r="AI157" s="307" t="s">
        <v>2009</v>
      </c>
      <c r="AJ157">
        <v>5735667</v>
      </c>
      <c r="AK157">
        <v>937835</v>
      </c>
      <c r="AL157">
        <v>4342758</v>
      </c>
      <c r="AM157">
        <v>18396778</v>
      </c>
      <c r="AN157">
        <v>19647375</v>
      </c>
      <c r="AO157">
        <v>13218805</v>
      </c>
      <c r="AP157">
        <v>15434045</v>
      </c>
      <c r="AQ157">
        <v>21122843</v>
      </c>
      <c r="AR157">
        <v>9532304</v>
      </c>
      <c r="AS157">
        <v>7110624</v>
      </c>
      <c r="AT157">
        <v>15153538</v>
      </c>
      <c r="AU157">
        <v>4583741</v>
      </c>
      <c r="AV157">
        <v>2476155</v>
      </c>
      <c r="AW157">
        <v>2945961</v>
      </c>
      <c r="AX157" s="310">
        <v>119</v>
      </c>
      <c r="AY157" s="310">
        <v>151</v>
      </c>
      <c r="AZ157" s="310">
        <v>132</v>
      </c>
      <c r="BA157" s="310">
        <v>107</v>
      </c>
      <c r="BB157" s="310">
        <v>105</v>
      </c>
      <c r="BC157" s="310">
        <v>108</v>
      </c>
      <c r="BD157" s="310">
        <v>112</v>
      </c>
      <c r="BE157" s="310">
        <v>108</v>
      </c>
      <c r="BF157" s="310">
        <v>122</v>
      </c>
      <c r="BG157" s="310">
        <v>126</v>
      </c>
      <c r="BH157" s="310">
        <v>120</v>
      </c>
      <c r="BI157" s="310">
        <v>138</v>
      </c>
      <c r="BJ157" s="310">
        <v>149</v>
      </c>
      <c r="BK157" s="310">
        <v>144</v>
      </c>
      <c r="BL157" s="310"/>
      <c r="BM157" s="307" t="s">
        <v>2009</v>
      </c>
      <c r="BQ157">
        <v>380533</v>
      </c>
      <c r="BR157">
        <v>154134</v>
      </c>
      <c r="BS157">
        <v>106450</v>
      </c>
      <c r="BT157">
        <v>1768575</v>
      </c>
      <c r="BU157">
        <v>5000</v>
      </c>
      <c r="CA157">
        <v>659415</v>
      </c>
      <c r="CB157" s="310" t="s">
        <v>11</v>
      </c>
      <c r="CC157" s="310" t="s">
        <v>11</v>
      </c>
      <c r="CD157" s="310" t="s">
        <v>11</v>
      </c>
      <c r="CE157" s="310">
        <v>114</v>
      </c>
      <c r="CF157" s="310">
        <v>129</v>
      </c>
      <c r="CG157" s="310">
        <v>135</v>
      </c>
      <c r="CH157" s="310">
        <v>98</v>
      </c>
      <c r="CI157" s="310">
        <v>156</v>
      </c>
      <c r="CJ157" s="310" t="s">
        <v>11</v>
      </c>
      <c r="CK157" s="310" t="s">
        <v>11</v>
      </c>
      <c r="CL157" s="310" t="s">
        <v>11</v>
      </c>
      <c r="CM157" s="310" t="s">
        <v>11</v>
      </c>
      <c r="CN157" s="310" t="s">
        <v>11</v>
      </c>
      <c r="CO157" s="310">
        <v>113</v>
      </c>
      <c r="CQ157" s="307" t="s">
        <v>2009</v>
      </c>
      <c r="CR157" s="300">
        <v>28588718</v>
      </c>
      <c r="CS157" s="300">
        <v>30277938</v>
      </c>
      <c r="CT157" s="300">
        <v>35363478</v>
      </c>
      <c r="CU157" s="300">
        <v>46510561</v>
      </c>
      <c r="CV157" s="300">
        <v>35792242</v>
      </c>
      <c r="CW157" s="300">
        <v>31357442</v>
      </c>
      <c r="CX157" s="300">
        <v>63354376</v>
      </c>
      <c r="CY157" s="300">
        <v>99818362</v>
      </c>
      <c r="CZ157" s="300">
        <v>86017541</v>
      </c>
      <c r="DA157" s="300">
        <v>29234339</v>
      </c>
      <c r="DB157" s="300">
        <v>32456527</v>
      </c>
      <c r="DC157" s="300">
        <v>25257081</v>
      </c>
      <c r="DD157" s="300">
        <v>20081089</v>
      </c>
      <c r="DE157" s="300">
        <v>12669360</v>
      </c>
      <c r="DF157" s="310">
        <v>94</v>
      </c>
      <c r="DG157" s="310">
        <v>98</v>
      </c>
      <c r="DH157" s="310">
        <v>101</v>
      </c>
      <c r="DI157" s="310">
        <v>92</v>
      </c>
      <c r="DJ157" s="310">
        <v>95</v>
      </c>
      <c r="DK157" s="310">
        <v>94</v>
      </c>
      <c r="DL157" s="310">
        <v>88</v>
      </c>
      <c r="DM157" s="310">
        <v>84</v>
      </c>
      <c r="DN157" s="310">
        <v>90</v>
      </c>
      <c r="DO157" s="310">
        <v>105</v>
      </c>
      <c r="DP157" s="310">
        <v>107</v>
      </c>
      <c r="DQ157" s="310">
        <v>110</v>
      </c>
      <c r="DR157" s="310">
        <v>118</v>
      </c>
      <c r="DS157" s="310">
        <v>126</v>
      </c>
      <c r="DU157" s="307" t="s">
        <v>2009</v>
      </c>
      <c r="DV157" s="300">
        <v>34324385</v>
      </c>
      <c r="DW157" s="300">
        <v>31215773</v>
      </c>
      <c r="DX157" s="300">
        <v>39706236</v>
      </c>
      <c r="DY157" s="300">
        <v>65287872</v>
      </c>
      <c r="DZ157" s="300">
        <v>55593751</v>
      </c>
      <c r="EA157" s="300">
        <v>44682697</v>
      </c>
      <c r="EB157" s="300">
        <v>80556996</v>
      </c>
      <c r="EC157" s="300">
        <v>120946205</v>
      </c>
      <c r="ED157" s="300">
        <v>95549845</v>
      </c>
      <c r="EE157" s="300">
        <v>36344963</v>
      </c>
      <c r="EF157" s="300">
        <v>47610065</v>
      </c>
      <c r="EG157" s="300">
        <v>29840822</v>
      </c>
      <c r="EH157" s="300">
        <v>22557244</v>
      </c>
      <c r="EI157" s="300">
        <v>16274736</v>
      </c>
      <c r="EJ157" s="310">
        <v>119</v>
      </c>
      <c r="EK157" s="310">
        <v>119</v>
      </c>
      <c r="EL157" s="310">
        <v>117</v>
      </c>
      <c r="EM157" s="310">
        <v>110</v>
      </c>
      <c r="EN157" s="310">
        <v>115</v>
      </c>
      <c r="EO157" s="310">
        <v>114</v>
      </c>
      <c r="EP157" s="310">
        <v>110</v>
      </c>
      <c r="EQ157" s="310">
        <v>103</v>
      </c>
      <c r="ER157" s="310">
        <v>105</v>
      </c>
      <c r="ES157" s="310">
        <v>125</v>
      </c>
      <c r="ET157" s="310">
        <v>128</v>
      </c>
      <c r="EU157" s="310">
        <v>131</v>
      </c>
      <c r="EV157" s="310">
        <v>140</v>
      </c>
      <c r="EW157" s="310">
        <v>145</v>
      </c>
    </row>
    <row r="158" spans="1:153" x14ac:dyDescent="0.25">
      <c r="A158" s="285" t="s">
        <v>2361</v>
      </c>
      <c r="B158" s="285" t="s">
        <v>1508</v>
      </c>
      <c r="C158" s="285" t="s">
        <v>1509</v>
      </c>
      <c r="E158" s="307" t="str">
        <f t="shared" si="2"/>
        <v>باربادوس Barbados</v>
      </c>
      <c r="F158" s="300">
        <v>67119</v>
      </c>
      <c r="G158" s="300">
        <v>5300</v>
      </c>
      <c r="H158" s="300"/>
      <c r="I158" s="300">
        <v>258896</v>
      </c>
      <c r="J158" s="300">
        <v>2880</v>
      </c>
      <c r="K158" s="300"/>
      <c r="L158" s="300">
        <v>5500</v>
      </c>
      <c r="M158" s="300">
        <v>30334</v>
      </c>
      <c r="N158" s="300">
        <v>69267</v>
      </c>
      <c r="O158" s="300"/>
      <c r="P158" s="300">
        <v>174183</v>
      </c>
      <c r="Q158" s="300">
        <v>145412</v>
      </c>
      <c r="R158" s="300">
        <v>95638</v>
      </c>
      <c r="S158" s="300"/>
      <c r="T158" s="310">
        <v>184</v>
      </c>
      <c r="U158" s="310">
        <v>185</v>
      </c>
      <c r="V158" s="310" t="s">
        <v>11</v>
      </c>
      <c r="W158" s="310">
        <v>172</v>
      </c>
      <c r="X158" s="310">
        <v>181</v>
      </c>
      <c r="Y158" s="310" t="s">
        <v>11</v>
      </c>
      <c r="Z158" s="310">
        <v>184</v>
      </c>
      <c r="AA158" s="310">
        <v>180</v>
      </c>
      <c r="AB158" s="310">
        <v>175</v>
      </c>
      <c r="AC158" s="310" t="s">
        <v>11</v>
      </c>
      <c r="AD158" s="310">
        <v>171</v>
      </c>
      <c r="AE158" s="310">
        <v>170</v>
      </c>
      <c r="AF158" s="310">
        <v>173</v>
      </c>
      <c r="AG158" s="310" t="s">
        <v>11</v>
      </c>
      <c r="AH158" s="310"/>
      <c r="AI158" s="307" t="s">
        <v>2048</v>
      </c>
      <c r="AJ158">
        <v>67119</v>
      </c>
      <c r="AM158">
        <v>258896</v>
      </c>
      <c r="AN158">
        <v>1000</v>
      </c>
      <c r="AQ158">
        <v>30334</v>
      </c>
      <c r="AR158">
        <v>69267</v>
      </c>
      <c r="AT158">
        <v>174183</v>
      </c>
      <c r="AU158">
        <v>142358</v>
      </c>
      <c r="AV158">
        <v>95638</v>
      </c>
      <c r="AX158" s="310">
        <v>180</v>
      </c>
      <c r="AY158" s="310" t="s">
        <v>11</v>
      </c>
      <c r="AZ158" s="310" t="s">
        <v>11</v>
      </c>
      <c r="BA158" s="310">
        <v>172</v>
      </c>
      <c r="BB158" s="310">
        <v>179</v>
      </c>
      <c r="BC158" s="310" t="s">
        <v>11</v>
      </c>
      <c r="BD158" s="310" t="s">
        <v>11</v>
      </c>
      <c r="BE158" s="310">
        <v>178</v>
      </c>
      <c r="BF158" s="310">
        <v>174</v>
      </c>
      <c r="BG158" s="310" t="s">
        <v>11</v>
      </c>
      <c r="BH158" s="310">
        <v>169</v>
      </c>
      <c r="BI158" s="310">
        <v>168</v>
      </c>
      <c r="BJ158" s="310">
        <v>172</v>
      </c>
      <c r="BK158" s="310" t="s">
        <v>11</v>
      </c>
      <c r="BL158" s="310"/>
      <c r="BM158" s="307" t="s">
        <v>2048</v>
      </c>
      <c r="BO158">
        <v>5300</v>
      </c>
      <c r="BR158">
        <v>1880</v>
      </c>
      <c r="BT158">
        <v>5500</v>
      </c>
      <c r="BY158">
        <v>3054</v>
      </c>
      <c r="CB158" s="310" t="s">
        <v>11</v>
      </c>
      <c r="CC158" s="310">
        <v>154</v>
      </c>
      <c r="CD158" s="310" t="s">
        <v>11</v>
      </c>
      <c r="CE158" s="310" t="s">
        <v>11</v>
      </c>
      <c r="CF158" s="310">
        <v>149</v>
      </c>
      <c r="CG158" s="310" t="s">
        <v>11</v>
      </c>
      <c r="CH158" s="310">
        <v>158</v>
      </c>
      <c r="CI158" s="310" t="s">
        <v>11</v>
      </c>
      <c r="CJ158" s="310" t="s">
        <v>11</v>
      </c>
      <c r="CK158" s="310" t="s">
        <v>11</v>
      </c>
      <c r="CL158" s="310" t="s">
        <v>11</v>
      </c>
      <c r="CM158" s="310">
        <v>153</v>
      </c>
      <c r="CN158" s="310" t="s">
        <v>11</v>
      </c>
      <c r="CO158" s="310" t="s">
        <v>11</v>
      </c>
      <c r="CQ158" s="307" t="s">
        <v>2048</v>
      </c>
      <c r="CR158" s="300">
        <v>632617</v>
      </c>
      <c r="CS158" s="300">
        <v>467970</v>
      </c>
      <c r="CT158" s="300">
        <v>1395819</v>
      </c>
      <c r="CU158" s="300">
        <v>22494</v>
      </c>
      <c r="CV158" s="300">
        <v>49580</v>
      </c>
      <c r="CW158" s="300"/>
      <c r="CX158" s="300">
        <v>592925</v>
      </c>
      <c r="CY158" s="300">
        <v>696979</v>
      </c>
      <c r="CZ158" s="300">
        <v>189959</v>
      </c>
      <c r="DA158" s="300">
        <v>187778</v>
      </c>
      <c r="DB158" s="300">
        <v>125792</v>
      </c>
      <c r="DC158" s="300">
        <v>372731</v>
      </c>
      <c r="DD158" s="300">
        <v>561433</v>
      </c>
      <c r="DE158" s="300">
        <v>608629</v>
      </c>
      <c r="DF158" s="310">
        <v>155</v>
      </c>
      <c r="DG158" s="310">
        <v>171</v>
      </c>
      <c r="DH158" s="310">
        <v>150</v>
      </c>
      <c r="DI158" s="310">
        <v>207</v>
      </c>
      <c r="DJ158" s="310">
        <v>198</v>
      </c>
      <c r="DK158" s="310" t="s">
        <v>11</v>
      </c>
      <c r="DL158" s="310">
        <v>158</v>
      </c>
      <c r="DM158" s="310">
        <v>163</v>
      </c>
      <c r="DN158" s="310">
        <v>180</v>
      </c>
      <c r="DO158" s="310">
        <v>177</v>
      </c>
      <c r="DP158" s="310">
        <v>179</v>
      </c>
      <c r="DQ158" s="310">
        <v>161</v>
      </c>
      <c r="DR158" s="310">
        <v>168</v>
      </c>
      <c r="DS158" s="310">
        <v>171</v>
      </c>
      <c r="DU158" s="307" t="s">
        <v>2048</v>
      </c>
      <c r="DV158" s="300">
        <v>699736</v>
      </c>
      <c r="DW158" s="300">
        <v>473270</v>
      </c>
      <c r="DX158" s="300">
        <v>1395819</v>
      </c>
      <c r="DY158" s="300">
        <v>281390</v>
      </c>
      <c r="DZ158" s="300">
        <v>52460</v>
      </c>
      <c r="EA158" s="300">
        <v>0</v>
      </c>
      <c r="EB158" s="300">
        <v>598425</v>
      </c>
      <c r="EC158" s="300">
        <v>727313</v>
      </c>
      <c r="ED158" s="300">
        <v>259226</v>
      </c>
      <c r="EE158" s="300">
        <v>187778</v>
      </c>
      <c r="EF158" s="300">
        <v>299975</v>
      </c>
      <c r="EG158" s="300">
        <v>518143</v>
      </c>
      <c r="EH158" s="300">
        <v>657071</v>
      </c>
      <c r="EI158" s="300">
        <v>608629</v>
      </c>
      <c r="EJ158" s="310">
        <v>186</v>
      </c>
      <c r="EK158" s="310">
        <v>193</v>
      </c>
      <c r="EL158" s="310">
        <v>172</v>
      </c>
      <c r="EM158" s="310">
        <v>203</v>
      </c>
      <c r="EN158" s="310">
        <v>210</v>
      </c>
      <c r="EO158" s="310">
        <v>222</v>
      </c>
      <c r="EP158" s="310">
        <v>182</v>
      </c>
      <c r="EQ158" s="310">
        <v>182</v>
      </c>
      <c r="ER158" s="310">
        <v>197</v>
      </c>
      <c r="ES158" s="310">
        <v>189</v>
      </c>
      <c r="ET158" s="310">
        <v>188</v>
      </c>
      <c r="EU158" s="310">
        <v>178</v>
      </c>
      <c r="EV158" s="310">
        <v>188</v>
      </c>
      <c r="EW158" s="310">
        <v>191</v>
      </c>
    </row>
    <row r="159" spans="1:153" x14ac:dyDescent="0.25">
      <c r="A159" s="285" t="s">
        <v>2362</v>
      </c>
      <c r="B159" s="285" t="s">
        <v>274</v>
      </c>
      <c r="C159" s="285" t="s">
        <v>1453</v>
      </c>
      <c r="E159" s="307" t="str">
        <f t="shared" si="2"/>
        <v>ترينيداد وتوباغو Trinidad And Tobago</v>
      </c>
      <c r="F159" s="300">
        <v>325618</v>
      </c>
      <c r="G159" s="300">
        <v>101000</v>
      </c>
      <c r="H159" s="300">
        <v>2671204</v>
      </c>
      <c r="I159" s="300">
        <v>1619292</v>
      </c>
      <c r="J159" s="300">
        <v>2506930</v>
      </c>
      <c r="K159" s="300">
        <v>1712105</v>
      </c>
      <c r="L159" s="300">
        <v>1813169</v>
      </c>
      <c r="M159" s="300">
        <v>1445917</v>
      </c>
      <c r="N159" s="300">
        <v>1129377</v>
      </c>
      <c r="O159" s="300">
        <v>2580277</v>
      </c>
      <c r="P159" s="300">
        <v>4482187</v>
      </c>
      <c r="Q159" s="300">
        <v>218174604</v>
      </c>
      <c r="R159" s="300">
        <v>2996491</v>
      </c>
      <c r="S159" s="300">
        <v>1241440</v>
      </c>
      <c r="T159" s="310">
        <v>172</v>
      </c>
      <c r="U159" s="310">
        <v>174</v>
      </c>
      <c r="V159" s="310">
        <v>146</v>
      </c>
      <c r="W159" s="310">
        <v>151</v>
      </c>
      <c r="X159" s="310">
        <v>147</v>
      </c>
      <c r="Y159" s="310">
        <v>150</v>
      </c>
      <c r="Z159" s="310">
        <v>147</v>
      </c>
      <c r="AA159" s="310">
        <v>154</v>
      </c>
      <c r="AB159" s="310">
        <v>156</v>
      </c>
      <c r="AC159" s="310">
        <v>141</v>
      </c>
      <c r="AD159" s="310">
        <v>143</v>
      </c>
      <c r="AE159" s="310">
        <v>74</v>
      </c>
      <c r="AF159" s="310">
        <v>149</v>
      </c>
      <c r="AG159" s="310">
        <v>156</v>
      </c>
      <c r="AH159" s="310"/>
      <c r="AI159" s="307" t="s">
        <v>1988</v>
      </c>
      <c r="AJ159">
        <v>325618</v>
      </c>
      <c r="AK159">
        <v>11000</v>
      </c>
      <c r="AL159">
        <v>2212211</v>
      </c>
      <c r="AM159">
        <v>1149302</v>
      </c>
      <c r="AN159">
        <v>387211</v>
      </c>
      <c r="AO159">
        <v>698860</v>
      </c>
      <c r="AP159">
        <v>289282</v>
      </c>
      <c r="AQ159">
        <v>284492</v>
      </c>
      <c r="AR159">
        <v>587794</v>
      </c>
      <c r="AS159">
        <v>344378</v>
      </c>
      <c r="AT159">
        <v>1710835</v>
      </c>
      <c r="AU159">
        <v>213715226</v>
      </c>
      <c r="AV159">
        <v>2464425</v>
      </c>
      <c r="AW159">
        <v>1190855</v>
      </c>
      <c r="AX159" s="310">
        <v>167</v>
      </c>
      <c r="AY159" s="310">
        <v>177</v>
      </c>
      <c r="AZ159" s="310">
        <v>144</v>
      </c>
      <c r="BA159" s="310">
        <v>152</v>
      </c>
      <c r="BB159" s="310">
        <v>163</v>
      </c>
      <c r="BC159" s="310">
        <v>155</v>
      </c>
      <c r="BD159" s="310">
        <v>166</v>
      </c>
      <c r="BE159" s="310">
        <v>165</v>
      </c>
      <c r="BF159" s="310">
        <v>159</v>
      </c>
      <c r="BG159" s="310">
        <v>163</v>
      </c>
      <c r="BH159" s="310">
        <v>151</v>
      </c>
      <c r="BI159" s="310">
        <v>74</v>
      </c>
      <c r="BJ159" s="310">
        <v>150</v>
      </c>
      <c r="BK159" s="310">
        <v>155</v>
      </c>
      <c r="BL159" s="310"/>
      <c r="BM159" s="307" t="s">
        <v>1988</v>
      </c>
      <c r="BO159">
        <v>90000</v>
      </c>
      <c r="BP159">
        <v>458993</v>
      </c>
      <c r="BQ159">
        <v>469990</v>
      </c>
      <c r="BR159">
        <v>2119719</v>
      </c>
      <c r="BS159">
        <v>1013245</v>
      </c>
      <c r="BT159">
        <v>1523887</v>
      </c>
      <c r="BU159">
        <v>1161425</v>
      </c>
      <c r="BV159">
        <v>541583</v>
      </c>
      <c r="BW159">
        <v>2235899</v>
      </c>
      <c r="BX159">
        <v>2771352</v>
      </c>
      <c r="BY159">
        <v>4459378</v>
      </c>
      <c r="BZ159">
        <v>532066</v>
      </c>
      <c r="CA159">
        <v>50585</v>
      </c>
      <c r="CB159" s="310" t="s">
        <v>11</v>
      </c>
      <c r="CC159" s="310">
        <v>140</v>
      </c>
      <c r="CD159" s="310">
        <v>110</v>
      </c>
      <c r="CE159" s="310">
        <v>113</v>
      </c>
      <c r="CF159" s="310">
        <v>94</v>
      </c>
      <c r="CG159" s="310">
        <v>101</v>
      </c>
      <c r="CH159" s="310">
        <v>100</v>
      </c>
      <c r="CI159" s="310">
        <v>103</v>
      </c>
      <c r="CJ159" s="310">
        <v>116</v>
      </c>
      <c r="CK159" s="310">
        <v>86</v>
      </c>
      <c r="CL159" s="310">
        <v>88</v>
      </c>
      <c r="CM159" s="310">
        <v>83</v>
      </c>
      <c r="CN159" s="310">
        <v>114</v>
      </c>
      <c r="CO159" s="310">
        <v>145</v>
      </c>
      <c r="CQ159" s="307" t="s">
        <v>1988</v>
      </c>
      <c r="CR159" s="300">
        <v>1494979</v>
      </c>
      <c r="CS159" s="300">
        <v>979346</v>
      </c>
      <c r="CT159" s="300">
        <v>1902714</v>
      </c>
      <c r="CU159" s="300">
        <v>2364142</v>
      </c>
      <c r="CV159" s="300">
        <v>1744657</v>
      </c>
      <c r="CW159" s="300">
        <v>1482766</v>
      </c>
      <c r="CX159" s="300">
        <v>1023395</v>
      </c>
      <c r="CY159" s="300">
        <v>1188580</v>
      </c>
      <c r="CZ159" s="300">
        <v>1807899</v>
      </c>
      <c r="DA159" s="300">
        <v>8274359</v>
      </c>
      <c r="DB159" s="300">
        <v>1470227</v>
      </c>
      <c r="DC159" s="300">
        <v>789125</v>
      </c>
      <c r="DD159" s="300">
        <v>267949</v>
      </c>
      <c r="DE159" s="300">
        <v>191484</v>
      </c>
      <c r="DF159" s="310">
        <v>140</v>
      </c>
      <c r="DG159" s="310">
        <v>159</v>
      </c>
      <c r="DH159" s="310">
        <v>145</v>
      </c>
      <c r="DI159" s="310">
        <v>140</v>
      </c>
      <c r="DJ159" s="310">
        <v>151</v>
      </c>
      <c r="DK159" s="310">
        <v>152</v>
      </c>
      <c r="DL159" s="310">
        <v>149</v>
      </c>
      <c r="DM159" s="310">
        <v>158</v>
      </c>
      <c r="DN159" s="310">
        <v>145</v>
      </c>
      <c r="DO159" s="310">
        <v>121</v>
      </c>
      <c r="DP159" s="310">
        <v>149</v>
      </c>
      <c r="DQ159" s="310">
        <v>157</v>
      </c>
      <c r="DR159" s="310">
        <v>179</v>
      </c>
      <c r="DS159" s="310">
        <v>185</v>
      </c>
      <c r="DU159" s="307" t="s">
        <v>1988</v>
      </c>
      <c r="DV159" s="300">
        <v>1820597</v>
      </c>
      <c r="DW159" s="300">
        <v>1080346</v>
      </c>
      <c r="DX159" s="300">
        <v>4573918</v>
      </c>
      <c r="DY159" s="300">
        <v>3983434</v>
      </c>
      <c r="DZ159" s="300">
        <v>4251587</v>
      </c>
      <c r="EA159" s="300">
        <v>3194871</v>
      </c>
      <c r="EB159" s="300">
        <v>2836564</v>
      </c>
      <c r="EC159" s="300">
        <v>2634497</v>
      </c>
      <c r="ED159" s="300">
        <v>2937276</v>
      </c>
      <c r="EE159" s="300">
        <v>10854636</v>
      </c>
      <c r="EF159" s="300">
        <v>5952414</v>
      </c>
      <c r="EG159" s="300">
        <v>218963729</v>
      </c>
      <c r="EH159" s="300">
        <v>3264440</v>
      </c>
      <c r="EI159" s="300">
        <v>1432924</v>
      </c>
      <c r="EJ159" s="310">
        <v>175</v>
      </c>
      <c r="EK159" s="310">
        <v>183</v>
      </c>
      <c r="EL159" s="310">
        <v>159</v>
      </c>
      <c r="EM159" s="310">
        <v>163</v>
      </c>
      <c r="EN159" s="310">
        <v>162</v>
      </c>
      <c r="EO159" s="310">
        <v>167</v>
      </c>
      <c r="EP159" s="310">
        <v>163</v>
      </c>
      <c r="EQ159" s="310">
        <v>174</v>
      </c>
      <c r="ER159" s="310">
        <v>165</v>
      </c>
      <c r="ES159" s="310">
        <v>144</v>
      </c>
      <c r="ET159" s="310">
        <v>161</v>
      </c>
      <c r="EU159" s="310">
        <v>104</v>
      </c>
      <c r="EV159" s="310">
        <v>168</v>
      </c>
      <c r="EW159" s="310">
        <v>180</v>
      </c>
    </row>
    <row r="160" spans="1:153" x14ac:dyDescent="0.25">
      <c r="A160" s="285" t="s">
        <v>2363</v>
      </c>
      <c r="B160" s="285" t="s">
        <v>2364</v>
      </c>
      <c r="C160" s="285" t="s">
        <v>2365</v>
      </c>
      <c r="E160" s="307" t="str">
        <f t="shared" si="2"/>
        <v>جزر الهند الغربية الفرنسية French West Indies Islands</v>
      </c>
      <c r="F160" s="300"/>
      <c r="G160" s="300"/>
      <c r="H160" s="300"/>
      <c r="I160" s="300"/>
      <c r="J160" s="300"/>
      <c r="K160" s="300"/>
      <c r="L160" s="300"/>
      <c r="M160" s="300"/>
      <c r="N160" s="300"/>
      <c r="O160" s="300"/>
      <c r="P160" s="300"/>
      <c r="Q160" s="300"/>
      <c r="R160" s="300"/>
      <c r="S160" s="300"/>
      <c r="T160" s="310" t="s">
        <v>11</v>
      </c>
      <c r="U160" s="310" t="s">
        <v>11</v>
      </c>
      <c r="V160" s="310" t="s">
        <v>11</v>
      </c>
      <c r="W160" s="310" t="s">
        <v>11</v>
      </c>
      <c r="X160" s="310" t="s">
        <v>11</v>
      </c>
      <c r="Y160" s="310" t="s">
        <v>11</v>
      </c>
      <c r="Z160" s="310" t="s">
        <v>11</v>
      </c>
      <c r="AA160" s="310" t="s">
        <v>11</v>
      </c>
      <c r="AB160" s="310" t="s">
        <v>11</v>
      </c>
      <c r="AC160" s="310" t="s">
        <v>11</v>
      </c>
      <c r="AD160" s="310" t="s">
        <v>11</v>
      </c>
      <c r="AE160" s="310" t="s">
        <v>11</v>
      </c>
      <c r="AF160" s="310" t="s">
        <v>11</v>
      </c>
      <c r="AG160" s="310" t="s">
        <v>11</v>
      </c>
      <c r="AH160" s="310"/>
      <c r="AI160" s="307" t="s">
        <v>2366</v>
      </c>
      <c r="AX160" s="310" t="s">
        <v>11</v>
      </c>
      <c r="AY160" s="310" t="s">
        <v>11</v>
      </c>
      <c r="AZ160" s="310" t="s">
        <v>11</v>
      </c>
      <c r="BA160" s="310" t="s">
        <v>11</v>
      </c>
      <c r="BB160" s="310" t="s">
        <v>11</v>
      </c>
      <c r="BC160" s="310" t="s">
        <v>11</v>
      </c>
      <c r="BD160" s="310" t="s">
        <v>11</v>
      </c>
      <c r="BE160" s="310" t="s">
        <v>11</v>
      </c>
      <c r="BF160" s="310" t="s">
        <v>11</v>
      </c>
      <c r="BG160" s="310" t="s">
        <v>11</v>
      </c>
      <c r="BH160" s="310" t="s">
        <v>11</v>
      </c>
      <c r="BI160" s="310" t="s">
        <v>11</v>
      </c>
      <c r="BJ160" s="310" t="s">
        <v>11</v>
      </c>
      <c r="BK160" s="310" t="s">
        <v>11</v>
      </c>
      <c r="BL160" s="310"/>
      <c r="BM160" s="307" t="s">
        <v>2366</v>
      </c>
      <c r="CB160" s="310" t="s">
        <v>11</v>
      </c>
      <c r="CC160" s="310" t="s">
        <v>11</v>
      </c>
      <c r="CD160" s="310" t="s">
        <v>11</v>
      </c>
      <c r="CE160" s="310" t="s">
        <v>11</v>
      </c>
      <c r="CF160" s="310" t="s">
        <v>11</v>
      </c>
      <c r="CG160" s="310" t="s">
        <v>11</v>
      </c>
      <c r="CH160" s="310" t="s">
        <v>11</v>
      </c>
      <c r="CI160" s="310" t="s">
        <v>11</v>
      </c>
      <c r="CJ160" s="310" t="s">
        <v>11</v>
      </c>
      <c r="CK160" s="310" t="s">
        <v>11</v>
      </c>
      <c r="CL160" s="310" t="s">
        <v>11</v>
      </c>
      <c r="CM160" s="310" t="s">
        <v>11</v>
      </c>
      <c r="CN160" s="310" t="s">
        <v>11</v>
      </c>
      <c r="CO160" s="310" t="s">
        <v>11</v>
      </c>
      <c r="CQ160" s="307" t="s">
        <v>2366</v>
      </c>
      <c r="CR160" s="300"/>
      <c r="CS160" s="300"/>
      <c r="CT160" s="300"/>
      <c r="CU160" s="300"/>
      <c r="CV160" s="300"/>
      <c r="CW160" s="300"/>
      <c r="CX160" s="300"/>
      <c r="CY160" s="300"/>
      <c r="CZ160" s="300"/>
      <c r="DA160" s="300"/>
      <c r="DB160" s="300"/>
      <c r="DC160" s="300"/>
      <c r="DD160" s="300"/>
      <c r="DE160" s="300"/>
      <c r="DF160" s="310" t="s">
        <v>11</v>
      </c>
      <c r="DG160" s="310" t="s">
        <v>11</v>
      </c>
      <c r="DH160" s="310" t="s">
        <v>11</v>
      </c>
      <c r="DI160" s="310" t="s">
        <v>11</v>
      </c>
      <c r="DJ160" s="310" t="s">
        <v>11</v>
      </c>
      <c r="DK160" s="310" t="s">
        <v>11</v>
      </c>
      <c r="DL160" s="310" t="s">
        <v>11</v>
      </c>
      <c r="DM160" s="310" t="s">
        <v>11</v>
      </c>
      <c r="DN160" s="310" t="s">
        <v>11</v>
      </c>
      <c r="DO160" s="310" t="s">
        <v>11</v>
      </c>
      <c r="DP160" s="310" t="s">
        <v>11</v>
      </c>
      <c r="DQ160" s="310" t="s">
        <v>11</v>
      </c>
      <c r="DR160" s="310" t="s">
        <v>11</v>
      </c>
      <c r="DS160" s="310" t="s">
        <v>11</v>
      </c>
      <c r="DU160" s="307" t="s">
        <v>2366</v>
      </c>
      <c r="DV160" s="300">
        <v>0</v>
      </c>
      <c r="DW160" s="300">
        <v>0</v>
      </c>
      <c r="DX160" s="300">
        <v>0</v>
      </c>
      <c r="DY160" s="300">
        <v>0</v>
      </c>
      <c r="DZ160" s="300">
        <v>0</v>
      </c>
      <c r="EA160" s="300">
        <v>0</v>
      </c>
      <c r="EB160" s="300">
        <v>0</v>
      </c>
      <c r="EC160" s="300">
        <v>0</v>
      </c>
      <c r="ED160" s="300">
        <v>0</v>
      </c>
      <c r="EE160" s="300">
        <v>0</v>
      </c>
      <c r="EF160" s="300">
        <v>0</v>
      </c>
      <c r="EG160" s="300">
        <v>0</v>
      </c>
      <c r="EH160" s="300">
        <v>0</v>
      </c>
      <c r="EI160" s="300">
        <v>0</v>
      </c>
      <c r="EJ160" s="310">
        <v>221</v>
      </c>
      <c r="EK160" s="310">
        <v>224</v>
      </c>
      <c r="EL160" s="310">
        <v>227</v>
      </c>
      <c r="EM160" s="310">
        <v>223</v>
      </c>
      <c r="EN160" s="310">
        <v>227</v>
      </c>
      <c r="EO160" s="310">
        <v>222</v>
      </c>
      <c r="EP160" s="310">
        <v>227</v>
      </c>
      <c r="EQ160" s="310">
        <v>226</v>
      </c>
      <c r="ER160" s="310">
        <v>227</v>
      </c>
      <c r="ES160" s="310">
        <v>226</v>
      </c>
      <c r="ET160" s="310">
        <v>230</v>
      </c>
      <c r="EU160" s="310">
        <v>230</v>
      </c>
      <c r="EV160" s="310">
        <v>245</v>
      </c>
      <c r="EW160" s="310">
        <v>241</v>
      </c>
    </row>
    <row r="161" spans="1:153" x14ac:dyDescent="0.25">
      <c r="A161" s="285" t="s">
        <v>2367</v>
      </c>
      <c r="B161" s="285" t="s">
        <v>180</v>
      </c>
      <c r="C161" s="285" t="s">
        <v>1395</v>
      </c>
      <c r="E161" s="307" t="str">
        <f t="shared" si="2"/>
        <v>هندوراس Honduras</v>
      </c>
      <c r="F161" s="300">
        <v>533459</v>
      </c>
      <c r="G161" s="300">
        <v>778472</v>
      </c>
      <c r="H161" s="300">
        <v>3450774</v>
      </c>
      <c r="I161" s="300">
        <v>3220297</v>
      </c>
      <c r="J161" s="300">
        <v>1977837</v>
      </c>
      <c r="K161" s="300">
        <v>3783229</v>
      </c>
      <c r="L161" s="300">
        <v>10301844</v>
      </c>
      <c r="M161" s="300">
        <v>17821645</v>
      </c>
      <c r="N161" s="300">
        <v>6060472</v>
      </c>
      <c r="O161" s="300">
        <v>15122682</v>
      </c>
      <c r="P161" s="300">
        <v>47607381</v>
      </c>
      <c r="Q161" s="300">
        <v>35007205</v>
      </c>
      <c r="R161" s="300">
        <v>27541883</v>
      </c>
      <c r="S161" s="300">
        <v>28847301</v>
      </c>
      <c r="T161" s="310">
        <v>163</v>
      </c>
      <c r="U161" s="310">
        <v>155</v>
      </c>
      <c r="V161" s="310">
        <v>141</v>
      </c>
      <c r="W161" s="310">
        <v>141</v>
      </c>
      <c r="X161" s="310">
        <v>149</v>
      </c>
      <c r="Y161" s="310">
        <v>139</v>
      </c>
      <c r="Z161" s="310">
        <v>123</v>
      </c>
      <c r="AA161" s="310">
        <v>118</v>
      </c>
      <c r="AB161" s="310">
        <v>131</v>
      </c>
      <c r="AC161" s="310">
        <v>113</v>
      </c>
      <c r="AD161" s="310">
        <v>100</v>
      </c>
      <c r="AE161" s="310">
        <v>110</v>
      </c>
      <c r="AF161" s="310">
        <v>113</v>
      </c>
      <c r="AG161" s="310">
        <v>113</v>
      </c>
      <c r="AH161" s="310"/>
      <c r="AI161" s="307" t="s">
        <v>2058</v>
      </c>
      <c r="AJ161">
        <v>343459</v>
      </c>
      <c r="AK161">
        <v>778472</v>
      </c>
      <c r="AL161">
        <v>3450774</v>
      </c>
      <c r="AM161">
        <v>2954317</v>
      </c>
      <c r="AN161">
        <v>1977836</v>
      </c>
      <c r="AO161">
        <v>3783229</v>
      </c>
      <c r="AP161">
        <v>10167863</v>
      </c>
      <c r="AQ161">
        <v>17821645</v>
      </c>
      <c r="AR161">
        <v>6060471</v>
      </c>
      <c r="AS161">
        <v>14369074</v>
      </c>
      <c r="AT161">
        <v>47604756</v>
      </c>
      <c r="AU161">
        <v>34668113</v>
      </c>
      <c r="AV161">
        <v>27511198</v>
      </c>
      <c r="AW161">
        <v>28847301</v>
      </c>
      <c r="AX161" s="310">
        <v>165</v>
      </c>
      <c r="AY161" s="310">
        <v>153</v>
      </c>
      <c r="AZ161" s="310">
        <v>137</v>
      </c>
      <c r="BA161" s="310">
        <v>140</v>
      </c>
      <c r="BB161" s="310">
        <v>144</v>
      </c>
      <c r="BC161" s="310">
        <v>136</v>
      </c>
      <c r="BD161" s="310">
        <v>118</v>
      </c>
      <c r="BE161" s="310">
        <v>111</v>
      </c>
      <c r="BF161" s="310">
        <v>128</v>
      </c>
      <c r="BG161" s="310">
        <v>109</v>
      </c>
      <c r="BH161" s="310">
        <v>99</v>
      </c>
      <c r="BI161" s="310">
        <v>108</v>
      </c>
      <c r="BJ161" s="310">
        <v>108</v>
      </c>
      <c r="BK161" s="310">
        <v>110</v>
      </c>
      <c r="BL161" s="310"/>
      <c r="BM161" s="307" t="s">
        <v>2058</v>
      </c>
      <c r="BN161">
        <v>190000</v>
      </c>
      <c r="BQ161">
        <v>265980</v>
      </c>
      <c r="BR161">
        <v>1</v>
      </c>
      <c r="BT161">
        <v>133981</v>
      </c>
      <c r="BV161">
        <v>1</v>
      </c>
      <c r="BW161">
        <v>753608</v>
      </c>
      <c r="BX161">
        <v>2625</v>
      </c>
      <c r="BY161">
        <v>339092</v>
      </c>
      <c r="BZ161">
        <v>30685</v>
      </c>
      <c r="CB161" s="310">
        <v>133</v>
      </c>
      <c r="CC161" s="310" t="s">
        <v>11</v>
      </c>
      <c r="CD161" s="310" t="s">
        <v>11</v>
      </c>
      <c r="CE161" s="310">
        <v>117</v>
      </c>
      <c r="CF161" s="310">
        <v>156</v>
      </c>
      <c r="CG161" s="310" t="s">
        <v>11</v>
      </c>
      <c r="CH161" s="310">
        <v>136</v>
      </c>
      <c r="CI161" s="310" t="s">
        <v>11</v>
      </c>
      <c r="CJ161" s="310">
        <v>165</v>
      </c>
      <c r="CK161" s="310">
        <v>99</v>
      </c>
      <c r="CL161" s="310">
        <v>150</v>
      </c>
      <c r="CM161" s="310">
        <v>125</v>
      </c>
      <c r="CN161" s="310">
        <v>141</v>
      </c>
      <c r="CO161" s="310" t="s">
        <v>11</v>
      </c>
      <c r="CQ161" s="307" t="s">
        <v>2058</v>
      </c>
      <c r="CR161" s="300">
        <v>7981959</v>
      </c>
      <c r="CS161" s="300">
        <v>13044868</v>
      </c>
      <c r="CT161" s="300">
        <v>12288233</v>
      </c>
      <c r="CU161" s="300">
        <v>18720009</v>
      </c>
      <c r="CV161" s="300">
        <v>19934258</v>
      </c>
      <c r="CW161" s="300">
        <v>12613250</v>
      </c>
      <c r="CX161" s="300">
        <v>18068733</v>
      </c>
      <c r="CY161" s="300">
        <v>12655970</v>
      </c>
      <c r="CZ161" s="300">
        <v>15774660</v>
      </c>
      <c r="DA161" s="300">
        <v>10988320</v>
      </c>
      <c r="DB161" s="300">
        <v>11010067</v>
      </c>
      <c r="DC161" s="300">
        <v>8764788</v>
      </c>
      <c r="DD161" s="300">
        <v>7886270</v>
      </c>
      <c r="DE161" s="300">
        <v>6976617</v>
      </c>
      <c r="DF161" s="310">
        <v>110</v>
      </c>
      <c r="DG161" s="310">
        <v>111</v>
      </c>
      <c r="DH161" s="310">
        <v>117</v>
      </c>
      <c r="DI161" s="310">
        <v>105</v>
      </c>
      <c r="DJ161" s="310">
        <v>105</v>
      </c>
      <c r="DK161" s="310">
        <v>116</v>
      </c>
      <c r="DL161" s="310">
        <v>104</v>
      </c>
      <c r="DM161" s="310">
        <v>117</v>
      </c>
      <c r="DN161" s="310">
        <v>108</v>
      </c>
      <c r="DO161" s="310">
        <v>119</v>
      </c>
      <c r="DP161" s="310">
        <v>122</v>
      </c>
      <c r="DQ161" s="310">
        <v>125</v>
      </c>
      <c r="DR161" s="310">
        <v>126</v>
      </c>
      <c r="DS161" s="310">
        <v>132</v>
      </c>
      <c r="DU161" s="307" t="s">
        <v>2058</v>
      </c>
      <c r="DV161" s="300">
        <v>8515418</v>
      </c>
      <c r="DW161" s="300">
        <v>13823340</v>
      </c>
      <c r="DX161" s="300">
        <v>15739007</v>
      </c>
      <c r="DY161" s="300">
        <v>21940306</v>
      </c>
      <c r="DZ161" s="300">
        <v>21912095</v>
      </c>
      <c r="EA161" s="300">
        <v>16396479</v>
      </c>
      <c r="EB161" s="300">
        <v>28370577</v>
      </c>
      <c r="EC161" s="300">
        <v>30477615</v>
      </c>
      <c r="ED161" s="300">
        <v>21835132</v>
      </c>
      <c r="EE161" s="300">
        <v>26111002</v>
      </c>
      <c r="EF161" s="300">
        <v>58617448</v>
      </c>
      <c r="EG161" s="300">
        <v>43771993</v>
      </c>
      <c r="EH161" s="300">
        <v>35428153</v>
      </c>
      <c r="EI161" s="300">
        <v>35823918</v>
      </c>
      <c r="EJ161" s="310">
        <v>140</v>
      </c>
      <c r="EK161" s="310">
        <v>138</v>
      </c>
      <c r="EL161" s="310">
        <v>140</v>
      </c>
      <c r="EM161" s="310">
        <v>131</v>
      </c>
      <c r="EN161" s="310">
        <v>132</v>
      </c>
      <c r="EO161" s="310">
        <v>129</v>
      </c>
      <c r="EP161" s="310">
        <v>123</v>
      </c>
      <c r="EQ161" s="310">
        <v>128</v>
      </c>
      <c r="ER161" s="310">
        <v>127</v>
      </c>
      <c r="ES161" s="310">
        <v>130</v>
      </c>
      <c r="ET161" s="310">
        <v>125</v>
      </c>
      <c r="EU161" s="310">
        <v>128</v>
      </c>
      <c r="EV161" s="310">
        <v>131</v>
      </c>
      <c r="EW161" s="310">
        <v>132</v>
      </c>
    </row>
    <row r="162" spans="1:153" x14ac:dyDescent="0.25">
      <c r="A162" s="285" t="s">
        <v>2368</v>
      </c>
      <c r="B162" s="285" t="s">
        <v>1438</v>
      </c>
      <c r="C162" s="285" t="s">
        <v>1439</v>
      </c>
      <c r="E162" s="307" t="str">
        <f t="shared" si="2"/>
        <v>غيانا Guyana</v>
      </c>
      <c r="F162" s="300">
        <v>113272</v>
      </c>
      <c r="G162" s="300">
        <v>148734</v>
      </c>
      <c r="H162" s="300">
        <v>818930</v>
      </c>
      <c r="I162" s="300">
        <v>42454</v>
      </c>
      <c r="J162" s="300"/>
      <c r="K162" s="300"/>
      <c r="L162" s="300"/>
      <c r="M162" s="300">
        <v>222491</v>
      </c>
      <c r="N162" s="300">
        <v>1281744</v>
      </c>
      <c r="O162" s="300">
        <v>3919230</v>
      </c>
      <c r="P162" s="300">
        <v>536048</v>
      </c>
      <c r="Q162" s="300">
        <v>243256</v>
      </c>
      <c r="R162" s="300">
        <v>19923</v>
      </c>
      <c r="S162" s="300">
        <v>3817933</v>
      </c>
      <c r="T162" s="310">
        <v>177</v>
      </c>
      <c r="U162" s="310">
        <v>170</v>
      </c>
      <c r="V162" s="310">
        <v>158</v>
      </c>
      <c r="W162" s="310">
        <v>189</v>
      </c>
      <c r="X162" s="310" t="s">
        <v>11</v>
      </c>
      <c r="Y162" s="310" t="s">
        <v>11</v>
      </c>
      <c r="Z162" s="310" t="s">
        <v>11</v>
      </c>
      <c r="AA162" s="310">
        <v>171</v>
      </c>
      <c r="AB162" s="310">
        <v>154</v>
      </c>
      <c r="AC162" s="310">
        <v>135</v>
      </c>
      <c r="AD162" s="310">
        <v>164</v>
      </c>
      <c r="AE162" s="310">
        <v>165</v>
      </c>
      <c r="AF162" s="310">
        <v>177</v>
      </c>
      <c r="AG162" s="310">
        <v>147</v>
      </c>
      <c r="AH162" s="310"/>
      <c r="AI162" s="307" t="s">
        <v>2021</v>
      </c>
      <c r="AJ162">
        <v>113272</v>
      </c>
      <c r="AK162">
        <v>148734</v>
      </c>
      <c r="AL162">
        <v>818930</v>
      </c>
      <c r="AM162">
        <v>42454</v>
      </c>
      <c r="AQ162">
        <v>222491</v>
      </c>
      <c r="AR162">
        <v>182137</v>
      </c>
      <c r="AS162">
        <v>38003</v>
      </c>
      <c r="AT162">
        <v>170953</v>
      </c>
      <c r="AW162">
        <v>2349946</v>
      </c>
      <c r="AX162" s="310">
        <v>174</v>
      </c>
      <c r="AY162" s="310">
        <v>169</v>
      </c>
      <c r="AZ162" s="310">
        <v>159</v>
      </c>
      <c r="BA162" s="310">
        <v>187</v>
      </c>
      <c r="BB162" s="310" t="s">
        <v>11</v>
      </c>
      <c r="BC162" s="310" t="s">
        <v>11</v>
      </c>
      <c r="BD162" s="310" t="s">
        <v>11</v>
      </c>
      <c r="BE162" s="310">
        <v>170</v>
      </c>
      <c r="BF162" s="310">
        <v>171</v>
      </c>
      <c r="BG162" s="310">
        <v>172</v>
      </c>
      <c r="BH162" s="310">
        <v>170</v>
      </c>
      <c r="BI162" s="310" t="s">
        <v>11</v>
      </c>
      <c r="BJ162" s="310" t="s">
        <v>11</v>
      </c>
      <c r="BK162" s="310">
        <v>147</v>
      </c>
      <c r="BL162" s="310"/>
      <c r="BM162" s="307" t="s">
        <v>2021</v>
      </c>
      <c r="BV162">
        <v>1099607</v>
      </c>
      <c r="BW162">
        <v>3881227</v>
      </c>
      <c r="BX162">
        <v>365095</v>
      </c>
      <c r="BY162">
        <v>243256</v>
      </c>
      <c r="BZ162">
        <v>19923</v>
      </c>
      <c r="CA162">
        <v>1467987</v>
      </c>
      <c r="CB162" s="310" t="s">
        <v>11</v>
      </c>
      <c r="CC162" s="310" t="s">
        <v>11</v>
      </c>
      <c r="CD162" s="310" t="s">
        <v>11</v>
      </c>
      <c r="CE162" s="310" t="s">
        <v>11</v>
      </c>
      <c r="CF162" s="310" t="s">
        <v>11</v>
      </c>
      <c r="CG162" s="310" t="s">
        <v>11</v>
      </c>
      <c r="CH162" s="310" t="s">
        <v>11</v>
      </c>
      <c r="CI162" s="310" t="s">
        <v>11</v>
      </c>
      <c r="CJ162" s="310">
        <v>102</v>
      </c>
      <c r="CK162" s="310">
        <v>77</v>
      </c>
      <c r="CL162" s="310">
        <v>116</v>
      </c>
      <c r="CM162" s="310">
        <v>128</v>
      </c>
      <c r="CN162" s="310">
        <v>144</v>
      </c>
      <c r="CO162" s="310">
        <v>101</v>
      </c>
      <c r="CQ162" s="307" t="s">
        <v>2021</v>
      </c>
      <c r="CR162" s="300">
        <v>2222614</v>
      </c>
      <c r="CS162" s="300">
        <v>1011964</v>
      </c>
      <c r="CT162" s="300">
        <v>2731063</v>
      </c>
      <c r="CU162" s="300">
        <v>990248</v>
      </c>
      <c r="CV162" s="300">
        <v>2287154</v>
      </c>
      <c r="CW162" s="300">
        <v>1034650</v>
      </c>
      <c r="CX162" s="300">
        <v>5849258</v>
      </c>
      <c r="CY162" s="300">
        <v>3120698</v>
      </c>
      <c r="CZ162" s="300">
        <v>272046</v>
      </c>
      <c r="DA162" s="300">
        <v>275051</v>
      </c>
      <c r="DB162" s="300">
        <v>1316333</v>
      </c>
      <c r="DC162" s="300">
        <v>2536422</v>
      </c>
      <c r="DD162" s="300">
        <v>985006</v>
      </c>
      <c r="DE162" s="300">
        <v>731344</v>
      </c>
      <c r="DF162" s="310">
        <v>130</v>
      </c>
      <c r="DG162" s="310">
        <v>157</v>
      </c>
      <c r="DH162" s="310">
        <v>135</v>
      </c>
      <c r="DI162" s="310">
        <v>158</v>
      </c>
      <c r="DJ162" s="310">
        <v>143</v>
      </c>
      <c r="DK162" s="310">
        <v>157</v>
      </c>
      <c r="DL162" s="310">
        <v>122</v>
      </c>
      <c r="DM162" s="310">
        <v>141</v>
      </c>
      <c r="DN162" s="310">
        <v>177</v>
      </c>
      <c r="DO162" s="310">
        <v>170</v>
      </c>
      <c r="DP162" s="310">
        <v>152</v>
      </c>
      <c r="DQ162" s="310">
        <v>142</v>
      </c>
      <c r="DR162" s="310">
        <v>159</v>
      </c>
      <c r="DS162" s="310">
        <v>167</v>
      </c>
      <c r="DU162" s="307" t="s">
        <v>2021</v>
      </c>
      <c r="DV162" s="300">
        <v>2335886</v>
      </c>
      <c r="DW162" s="300">
        <v>1160698</v>
      </c>
      <c r="DX162" s="300">
        <v>3549993</v>
      </c>
      <c r="DY162" s="300">
        <v>1032702</v>
      </c>
      <c r="DZ162" s="300">
        <v>2287154</v>
      </c>
      <c r="EA162" s="300">
        <v>1034650</v>
      </c>
      <c r="EB162" s="300">
        <v>5849258</v>
      </c>
      <c r="EC162" s="300">
        <v>3343189</v>
      </c>
      <c r="ED162" s="300">
        <v>1553790</v>
      </c>
      <c r="EE162" s="300">
        <v>4194281</v>
      </c>
      <c r="EF162" s="300">
        <v>1852381</v>
      </c>
      <c r="EG162" s="300">
        <v>2779678</v>
      </c>
      <c r="EH162" s="300">
        <v>1004929</v>
      </c>
      <c r="EI162" s="300">
        <v>4549277</v>
      </c>
      <c r="EJ162" s="310">
        <v>171</v>
      </c>
      <c r="EK162" s="310">
        <v>181</v>
      </c>
      <c r="EL162" s="310">
        <v>166</v>
      </c>
      <c r="EM162" s="310">
        <v>181</v>
      </c>
      <c r="EN162" s="310">
        <v>170</v>
      </c>
      <c r="EO162" s="310">
        <v>178</v>
      </c>
      <c r="EP162" s="310">
        <v>155</v>
      </c>
      <c r="EQ162" s="310">
        <v>168</v>
      </c>
      <c r="ER162" s="310">
        <v>175</v>
      </c>
      <c r="ES162" s="310">
        <v>157</v>
      </c>
      <c r="ET162" s="310">
        <v>172</v>
      </c>
      <c r="EU162" s="310">
        <v>167</v>
      </c>
      <c r="EV162" s="310">
        <v>179</v>
      </c>
      <c r="EW162" s="310">
        <v>167</v>
      </c>
    </row>
    <row r="163" spans="1:153" x14ac:dyDescent="0.25">
      <c r="A163" s="285" t="s">
        <v>2369</v>
      </c>
      <c r="B163" s="285" t="s">
        <v>656</v>
      </c>
      <c r="C163" s="285" t="s">
        <v>1431</v>
      </c>
      <c r="E163" s="307" t="str">
        <f t="shared" si="2"/>
        <v>سورينام Suriname</v>
      </c>
      <c r="F163" s="300"/>
      <c r="G163" s="300"/>
      <c r="H163" s="300"/>
      <c r="I163" s="300">
        <v>39000</v>
      </c>
      <c r="J163" s="300">
        <v>61489</v>
      </c>
      <c r="K163" s="300">
        <v>1000</v>
      </c>
      <c r="L163" s="300"/>
      <c r="M163" s="300">
        <v>2730</v>
      </c>
      <c r="N163" s="300">
        <v>66015</v>
      </c>
      <c r="O163" s="300"/>
      <c r="P163" s="300">
        <v>23539</v>
      </c>
      <c r="Q163" s="300">
        <v>219113</v>
      </c>
      <c r="R163" s="300">
        <v>9301234</v>
      </c>
      <c r="S163" s="300">
        <v>7191151</v>
      </c>
      <c r="T163" s="310" t="s">
        <v>11</v>
      </c>
      <c r="U163" s="310" t="s">
        <v>11</v>
      </c>
      <c r="V163" s="310" t="s">
        <v>11</v>
      </c>
      <c r="W163" s="310">
        <v>191</v>
      </c>
      <c r="X163" s="310">
        <v>174</v>
      </c>
      <c r="Y163" s="310">
        <v>180</v>
      </c>
      <c r="Z163" s="310" t="s">
        <v>11</v>
      </c>
      <c r="AA163" s="310">
        <v>186</v>
      </c>
      <c r="AB163" s="310">
        <v>177</v>
      </c>
      <c r="AC163" s="310" t="s">
        <v>11</v>
      </c>
      <c r="AD163" s="310">
        <v>179</v>
      </c>
      <c r="AE163" s="310">
        <v>167</v>
      </c>
      <c r="AF163" s="310">
        <v>135</v>
      </c>
      <c r="AG163" s="310">
        <v>140</v>
      </c>
      <c r="AH163" s="310"/>
      <c r="AI163" s="307" t="s">
        <v>2025</v>
      </c>
      <c r="AQ163">
        <v>2730</v>
      </c>
      <c r="AR163">
        <v>66015</v>
      </c>
      <c r="AT163">
        <v>23539</v>
      </c>
      <c r="AU163">
        <v>219113</v>
      </c>
      <c r="AV163">
        <v>9293234</v>
      </c>
      <c r="AW163">
        <v>7191151</v>
      </c>
      <c r="AX163" s="310" t="s">
        <v>11</v>
      </c>
      <c r="AY163" s="310" t="s">
        <v>11</v>
      </c>
      <c r="AZ163" s="310" t="s">
        <v>11</v>
      </c>
      <c r="BA163" s="310" t="s">
        <v>11</v>
      </c>
      <c r="BB163" s="310" t="s">
        <v>11</v>
      </c>
      <c r="BC163" s="310" t="s">
        <v>11</v>
      </c>
      <c r="BD163" s="310" t="s">
        <v>11</v>
      </c>
      <c r="BE163" s="310">
        <v>179</v>
      </c>
      <c r="BF163" s="310">
        <v>175</v>
      </c>
      <c r="BG163" s="310" t="s">
        <v>11</v>
      </c>
      <c r="BH163" s="310">
        <v>178</v>
      </c>
      <c r="BI163" s="310">
        <v>165</v>
      </c>
      <c r="BJ163" s="310">
        <v>132</v>
      </c>
      <c r="BK163" s="310">
        <v>134</v>
      </c>
      <c r="BL163" s="310"/>
      <c r="BM163" s="307" t="s">
        <v>2025</v>
      </c>
      <c r="BQ163">
        <v>39000</v>
      </c>
      <c r="BR163">
        <v>61489</v>
      </c>
      <c r="BS163">
        <v>1000</v>
      </c>
      <c r="BZ163">
        <v>8000</v>
      </c>
      <c r="CB163" s="310" t="s">
        <v>11</v>
      </c>
      <c r="CC163" s="310" t="s">
        <v>11</v>
      </c>
      <c r="CD163" s="310" t="s">
        <v>11</v>
      </c>
      <c r="CE163" s="310">
        <v>140</v>
      </c>
      <c r="CF163" s="310">
        <v>133</v>
      </c>
      <c r="CG163" s="310">
        <v>158</v>
      </c>
      <c r="CH163" s="310" t="s">
        <v>11</v>
      </c>
      <c r="CI163" s="310" t="s">
        <v>11</v>
      </c>
      <c r="CJ163" s="310" t="s">
        <v>11</v>
      </c>
      <c r="CK163" s="310" t="s">
        <v>11</v>
      </c>
      <c r="CL163" s="310" t="s">
        <v>11</v>
      </c>
      <c r="CM163" s="310" t="s">
        <v>11</v>
      </c>
      <c r="CN163" s="310">
        <v>149</v>
      </c>
      <c r="CO163" s="310" t="s">
        <v>11</v>
      </c>
      <c r="CQ163" s="307" t="s">
        <v>2025</v>
      </c>
      <c r="CR163" s="300">
        <v>1169605</v>
      </c>
      <c r="CS163" s="300">
        <v>1641316</v>
      </c>
      <c r="CT163" s="300">
        <v>1362904</v>
      </c>
      <c r="CU163" s="300">
        <v>1071665</v>
      </c>
      <c r="CV163" s="300">
        <v>506197</v>
      </c>
      <c r="CW163" s="300">
        <v>245532</v>
      </c>
      <c r="CX163" s="300">
        <v>477449</v>
      </c>
      <c r="CY163" s="300">
        <v>1553144</v>
      </c>
      <c r="CZ163" s="300">
        <v>740948</v>
      </c>
      <c r="DA163" s="300">
        <v>6810120</v>
      </c>
      <c r="DB163" s="300">
        <v>871246</v>
      </c>
      <c r="DC163" s="300">
        <v>3914</v>
      </c>
      <c r="DD163" s="300">
        <v>124212</v>
      </c>
      <c r="DE163" s="300">
        <v>452022</v>
      </c>
      <c r="DF163" s="310">
        <v>147</v>
      </c>
      <c r="DG163" s="310">
        <v>144</v>
      </c>
      <c r="DH163" s="310">
        <v>151</v>
      </c>
      <c r="DI163" s="310">
        <v>157</v>
      </c>
      <c r="DJ163" s="310">
        <v>167</v>
      </c>
      <c r="DK163" s="310">
        <v>175</v>
      </c>
      <c r="DL163" s="310">
        <v>163</v>
      </c>
      <c r="DM163" s="310">
        <v>153</v>
      </c>
      <c r="DN163" s="310">
        <v>160</v>
      </c>
      <c r="DO163" s="310">
        <v>125</v>
      </c>
      <c r="DP163" s="310">
        <v>157</v>
      </c>
      <c r="DQ163" s="310">
        <v>217</v>
      </c>
      <c r="DR163" s="310">
        <v>190</v>
      </c>
      <c r="DS163" s="310">
        <v>178</v>
      </c>
      <c r="DU163" s="307" t="s">
        <v>2025</v>
      </c>
      <c r="DV163" s="300">
        <v>1169605</v>
      </c>
      <c r="DW163" s="300">
        <v>1641316</v>
      </c>
      <c r="DX163" s="300">
        <v>1362904</v>
      </c>
      <c r="DY163" s="300">
        <v>1110665</v>
      </c>
      <c r="DZ163" s="300">
        <v>567686</v>
      </c>
      <c r="EA163" s="300">
        <v>246532</v>
      </c>
      <c r="EB163" s="300">
        <v>477449</v>
      </c>
      <c r="EC163" s="300">
        <v>1555874</v>
      </c>
      <c r="ED163" s="300">
        <v>806963</v>
      </c>
      <c r="EE163" s="300">
        <v>6810120</v>
      </c>
      <c r="EF163" s="300">
        <v>894785</v>
      </c>
      <c r="EG163" s="300">
        <v>223027</v>
      </c>
      <c r="EH163" s="300">
        <v>9425446</v>
      </c>
      <c r="EI163" s="300">
        <v>7643173</v>
      </c>
      <c r="EJ163" s="310">
        <v>179</v>
      </c>
      <c r="EK163" s="310">
        <v>175</v>
      </c>
      <c r="EL163" s="310">
        <v>174</v>
      </c>
      <c r="EM163" s="310">
        <v>179</v>
      </c>
      <c r="EN163" s="310">
        <v>187</v>
      </c>
      <c r="EO163" s="310">
        <v>196</v>
      </c>
      <c r="EP163" s="310">
        <v>186</v>
      </c>
      <c r="EQ163" s="310">
        <v>178</v>
      </c>
      <c r="ER163" s="310">
        <v>183</v>
      </c>
      <c r="ES163" s="310">
        <v>153</v>
      </c>
      <c r="ET163" s="310">
        <v>180</v>
      </c>
      <c r="EU163" s="310">
        <v>185</v>
      </c>
      <c r="EV163" s="310">
        <v>154</v>
      </c>
      <c r="EW163" s="310">
        <v>157</v>
      </c>
    </row>
    <row r="164" spans="1:153" x14ac:dyDescent="0.25">
      <c r="A164" s="285" t="s">
        <v>2370</v>
      </c>
      <c r="B164" s="285" t="s">
        <v>654</v>
      </c>
      <c r="C164" s="285" t="s">
        <v>1510</v>
      </c>
      <c r="E164" s="307" t="str">
        <f t="shared" si="2"/>
        <v>غينيا الفرنسية French Guiana</v>
      </c>
      <c r="F164" s="300"/>
      <c r="G164" s="300">
        <v>56750</v>
      </c>
      <c r="H164" s="300"/>
      <c r="I164" s="300"/>
      <c r="J164" s="300"/>
      <c r="K164" s="300"/>
      <c r="L164" s="300"/>
      <c r="M164" s="300"/>
      <c r="N164" s="300"/>
      <c r="O164" s="300"/>
      <c r="P164" s="300">
        <v>1095944</v>
      </c>
      <c r="Q164" s="300"/>
      <c r="R164" s="300"/>
      <c r="S164" s="300"/>
      <c r="T164" s="310" t="s">
        <v>11</v>
      </c>
      <c r="U164" s="310">
        <v>181</v>
      </c>
      <c r="V164" s="310" t="s">
        <v>11</v>
      </c>
      <c r="W164" s="310" t="s">
        <v>11</v>
      </c>
      <c r="X164" s="310" t="s">
        <v>11</v>
      </c>
      <c r="Y164" s="310" t="s">
        <v>11</v>
      </c>
      <c r="Z164" s="310" t="s">
        <v>11</v>
      </c>
      <c r="AA164" s="310" t="s">
        <v>11</v>
      </c>
      <c r="AB164" s="310" t="s">
        <v>11</v>
      </c>
      <c r="AC164" s="310" t="s">
        <v>11</v>
      </c>
      <c r="AD164" s="310">
        <v>157</v>
      </c>
      <c r="AE164" s="310" t="s">
        <v>11</v>
      </c>
      <c r="AF164" s="310" t="s">
        <v>11</v>
      </c>
      <c r="AG164" s="310" t="s">
        <v>11</v>
      </c>
      <c r="AH164" s="310"/>
      <c r="AI164" s="307" t="s">
        <v>2092</v>
      </c>
      <c r="AT164">
        <v>252704</v>
      </c>
      <c r="AX164" s="310" t="s">
        <v>11</v>
      </c>
      <c r="AY164" s="310" t="s">
        <v>11</v>
      </c>
      <c r="AZ164" s="310" t="s">
        <v>11</v>
      </c>
      <c r="BA164" s="310" t="s">
        <v>11</v>
      </c>
      <c r="BB164" s="310" t="s">
        <v>11</v>
      </c>
      <c r="BC164" s="310" t="s">
        <v>11</v>
      </c>
      <c r="BD164" s="310" t="s">
        <v>11</v>
      </c>
      <c r="BE164" s="310" t="s">
        <v>11</v>
      </c>
      <c r="BF164" s="310" t="s">
        <v>11</v>
      </c>
      <c r="BG164" s="310" t="s">
        <v>11</v>
      </c>
      <c r="BH164" s="310">
        <v>166</v>
      </c>
      <c r="BI164" s="310" t="s">
        <v>11</v>
      </c>
      <c r="BJ164" s="310" t="s">
        <v>11</v>
      </c>
      <c r="BK164" s="310" t="s">
        <v>11</v>
      </c>
      <c r="BL164" s="310"/>
      <c r="BM164" s="307" t="s">
        <v>2092</v>
      </c>
      <c r="BO164">
        <v>56750</v>
      </c>
      <c r="BX164">
        <v>843240</v>
      </c>
      <c r="CB164" s="310" t="s">
        <v>11</v>
      </c>
      <c r="CC164" s="310">
        <v>142</v>
      </c>
      <c r="CD164" s="310" t="s">
        <v>11</v>
      </c>
      <c r="CE164" s="310" t="s">
        <v>11</v>
      </c>
      <c r="CF164" s="310" t="s">
        <v>11</v>
      </c>
      <c r="CG164" s="310" t="s">
        <v>11</v>
      </c>
      <c r="CH164" s="310" t="s">
        <v>11</v>
      </c>
      <c r="CI164" s="310" t="s">
        <v>11</v>
      </c>
      <c r="CJ164" s="310" t="s">
        <v>11</v>
      </c>
      <c r="CK164" s="310" t="s">
        <v>11</v>
      </c>
      <c r="CL164" s="310">
        <v>100</v>
      </c>
      <c r="CM164" s="310" t="s">
        <v>11</v>
      </c>
      <c r="CN164" s="310" t="s">
        <v>11</v>
      </c>
      <c r="CO164" s="310" t="s">
        <v>11</v>
      </c>
      <c r="CQ164" s="307" t="s">
        <v>2092</v>
      </c>
      <c r="CR164" s="300">
        <v>40611</v>
      </c>
      <c r="CS164" s="300">
        <v>210745</v>
      </c>
      <c r="CT164" s="300">
        <v>72465</v>
      </c>
      <c r="CU164" s="300"/>
      <c r="CV164" s="300">
        <v>8100</v>
      </c>
      <c r="CW164" s="300">
        <v>6784</v>
      </c>
      <c r="CX164" s="300">
        <v>1258443</v>
      </c>
      <c r="CY164" s="300">
        <v>1345</v>
      </c>
      <c r="CZ164" s="300">
        <v>13581</v>
      </c>
      <c r="DA164" s="300">
        <v>38629</v>
      </c>
      <c r="DB164" s="300"/>
      <c r="DC164" s="300">
        <v>3964</v>
      </c>
      <c r="DD164" s="300">
        <v>104009</v>
      </c>
      <c r="DE164" s="300">
        <v>651089</v>
      </c>
      <c r="DF164" s="310">
        <v>195</v>
      </c>
      <c r="DG164" s="310">
        <v>181</v>
      </c>
      <c r="DH164" s="310">
        <v>196</v>
      </c>
      <c r="DI164" s="310" t="s">
        <v>11</v>
      </c>
      <c r="DJ164" s="310">
        <v>211</v>
      </c>
      <c r="DK164" s="310">
        <v>210</v>
      </c>
      <c r="DL164" s="310">
        <v>147</v>
      </c>
      <c r="DM164" s="310">
        <v>218</v>
      </c>
      <c r="DN164" s="310">
        <v>211</v>
      </c>
      <c r="DO164" s="310">
        <v>198</v>
      </c>
      <c r="DP164" s="310" t="s">
        <v>11</v>
      </c>
      <c r="DQ164" s="310">
        <v>215</v>
      </c>
      <c r="DR164" s="310">
        <v>194</v>
      </c>
      <c r="DS164" s="310">
        <v>169</v>
      </c>
      <c r="DU164" s="307" t="s">
        <v>2092</v>
      </c>
      <c r="DV164" s="300">
        <v>40611</v>
      </c>
      <c r="DW164" s="300">
        <v>267495</v>
      </c>
      <c r="DX164" s="300">
        <v>72465</v>
      </c>
      <c r="DY164" s="300">
        <v>0</v>
      </c>
      <c r="DZ164" s="300">
        <v>8100</v>
      </c>
      <c r="EA164" s="300">
        <v>6784</v>
      </c>
      <c r="EB164" s="300">
        <v>1258443</v>
      </c>
      <c r="EC164" s="300">
        <v>1345</v>
      </c>
      <c r="ED164" s="300">
        <v>13581</v>
      </c>
      <c r="EE164" s="300">
        <v>38629</v>
      </c>
      <c r="EF164" s="300">
        <v>1095944</v>
      </c>
      <c r="EG164" s="300">
        <v>3964</v>
      </c>
      <c r="EH164" s="300">
        <v>104009</v>
      </c>
      <c r="EI164" s="300">
        <v>651089</v>
      </c>
      <c r="EJ164" s="310">
        <v>214</v>
      </c>
      <c r="EK164" s="310">
        <v>197</v>
      </c>
      <c r="EL164" s="310">
        <v>209</v>
      </c>
      <c r="EM164" s="310">
        <v>223</v>
      </c>
      <c r="EN164" s="310">
        <v>217</v>
      </c>
      <c r="EO164" s="310">
        <v>216</v>
      </c>
      <c r="EP164" s="310">
        <v>172</v>
      </c>
      <c r="EQ164" s="310">
        <v>222</v>
      </c>
      <c r="ER164" s="310">
        <v>217</v>
      </c>
      <c r="ES164" s="310">
        <v>207</v>
      </c>
      <c r="ET164" s="310">
        <v>178</v>
      </c>
      <c r="EU164" s="310">
        <v>222</v>
      </c>
      <c r="EV164" s="310">
        <v>206</v>
      </c>
      <c r="EW164" s="310">
        <v>190</v>
      </c>
    </row>
    <row r="165" spans="1:153" x14ac:dyDescent="0.25">
      <c r="A165" s="285" t="s">
        <v>2371</v>
      </c>
      <c r="B165" s="285" t="s">
        <v>85</v>
      </c>
      <c r="C165" s="285" t="s">
        <v>1391</v>
      </c>
      <c r="E165" s="307" t="str">
        <f t="shared" si="2"/>
        <v>كوبا Cuba</v>
      </c>
      <c r="F165" s="300">
        <v>6716616</v>
      </c>
      <c r="G165" s="300">
        <v>13288763</v>
      </c>
      <c r="H165" s="300">
        <v>5295265</v>
      </c>
      <c r="I165" s="300">
        <v>971645</v>
      </c>
      <c r="J165" s="300">
        <v>5748116</v>
      </c>
      <c r="K165" s="300">
        <v>1492870</v>
      </c>
      <c r="L165" s="300">
        <v>3756198</v>
      </c>
      <c r="M165" s="300">
        <v>15454209</v>
      </c>
      <c r="N165" s="300">
        <v>35654071</v>
      </c>
      <c r="O165" s="300">
        <v>21542270</v>
      </c>
      <c r="P165" s="300">
        <v>31520585</v>
      </c>
      <c r="Q165" s="300">
        <v>94378830</v>
      </c>
      <c r="R165" s="300">
        <v>63743428</v>
      </c>
      <c r="S165" s="300">
        <v>32706730</v>
      </c>
      <c r="T165" s="310">
        <v>125</v>
      </c>
      <c r="U165" s="310">
        <v>112</v>
      </c>
      <c r="V165" s="310">
        <v>134</v>
      </c>
      <c r="W165" s="310">
        <v>156</v>
      </c>
      <c r="X165" s="310">
        <v>134</v>
      </c>
      <c r="Y165" s="310">
        <v>152</v>
      </c>
      <c r="Z165" s="310">
        <v>140</v>
      </c>
      <c r="AA165" s="310">
        <v>120</v>
      </c>
      <c r="AB165" s="310">
        <v>93</v>
      </c>
      <c r="AC165" s="310">
        <v>107</v>
      </c>
      <c r="AD165" s="310">
        <v>110</v>
      </c>
      <c r="AE165" s="310">
        <v>94</v>
      </c>
      <c r="AF165" s="310">
        <v>98</v>
      </c>
      <c r="AG165" s="310">
        <v>109</v>
      </c>
      <c r="AH165" s="310"/>
      <c r="AI165" s="307" t="s">
        <v>2033</v>
      </c>
      <c r="AJ165">
        <v>4896830</v>
      </c>
      <c r="AK165">
        <v>13114201</v>
      </c>
      <c r="AL165">
        <v>5132929</v>
      </c>
      <c r="AM165">
        <v>925376</v>
      </c>
      <c r="AN165">
        <v>5518126</v>
      </c>
      <c r="AO165">
        <v>1365744</v>
      </c>
      <c r="AP165">
        <v>3524752</v>
      </c>
      <c r="AQ165">
        <v>15222414</v>
      </c>
      <c r="AR165">
        <v>35453564</v>
      </c>
      <c r="AS165">
        <v>21522112</v>
      </c>
      <c r="AT165">
        <v>31487879</v>
      </c>
      <c r="AU165">
        <v>79861628</v>
      </c>
      <c r="AV165">
        <v>50725591</v>
      </c>
      <c r="AW165">
        <v>30151603</v>
      </c>
      <c r="AX165" s="310">
        <v>121</v>
      </c>
      <c r="AY165" s="310">
        <v>104</v>
      </c>
      <c r="AZ165" s="310">
        <v>129</v>
      </c>
      <c r="BA165" s="310">
        <v>155</v>
      </c>
      <c r="BB165" s="310">
        <v>127</v>
      </c>
      <c r="BC165" s="310">
        <v>146</v>
      </c>
      <c r="BD165" s="310">
        <v>137</v>
      </c>
      <c r="BE165" s="310">
        <v>116</v>
      </c>
      <c r="BF165" s="310">
        <v>90</v>
      </c>
      <c r="BG165" s="310">
        <v>99</v>
      </c>
      <c r="BH165" s="310">
        <v>108</v>
      </c>
      <c r="BI165" s="310">
        <v>94</v>
      </c>
      <c r="BJ165" s="310">
        <v>98</v>
      </c>
      <c r="BK165" s="310">
        <v>108</v>
      </c>
      <c r="BL165" s="310"/>
      <c r="BM165" s="307" t="s">
        <v>2033</v>
      </c>
      <c r="BN165">
        <v>1819786</v>
      </c>
      <c r="BO165">
        <v>174562</v>
      </c>
      <c r="BP165">
        <v>162336</v>
      </c>
      <c r="BQ165">
        <v>46269</v>
      </c>
      <c r="BR165">
        <v>229990</v>
      </c>
      <c r="BS165">
        <v>127126</v>
      </c>
      <c r="BT165">
        <v>231446</v>
      </c>
      <c r="BU165">
        <v>231795</v>
      </c>
      <c r="BV165">
        <v>200507</v>
      </c>
      <c r="BW165">
        <v>20158</v>
      </c>
      <c r="BX165">
        <v>32706</v>
      </c>
      <c r="BY165">
        <v>14517202</v>
      </c>
      <c r="BZ165">
        <v>13017837</v>
      </c>
      <c r="CA165">
        <v>2555127</v>
      </c>
      <c r="CB165" s="310">
        <v>88</v>
      </c>
      <c r="CC165" s="310">
        <v>123</v>
      </c>
      <c r="CD165" s="310">
        <v>122</v>
      </c>
      <c r="CE165" s="310">
        <v>136</v>
      </c>
      <c r="CF165" s="310">
        <v>125</v>
      </c>
      <c r="CG165" s="310">
        <v>131</v>
      </c>
      <c r="CH165" s="310">
        <v>130</v>
      </c>
      <c r="CI165" s="310">
        <v>127</v>
      </c>
      <c r="CJ165" s="310">
        <v>125</v>
      </c>
      <c r="CK165" s="310">
        <v>131</v>
      </c>
      <c r="CL165" s="310">
        <v>137</v>
      </c>
      <c r="CM165" s="310">
        <v>60</v>
      </c>
      <c r="CN165" s="310">
        <v>58</v>
      </c>
      <c r="CO165" s="310">
        <v>92</v>
      </c>
      <c r="CQ165" s="307" t="s">
        <v>2033</v>
      </c>
      <c r="CR165" s="300">
        <v>1460416</v>
      </c>
      <c r="CS165" s="300">
        <v>2508315</v>
      </c>
      <c r="CT165" s="300">
        <v>684094</v>
      </c>
      <c r="CU165" s="300">
        <v>5163084</v>
      </c>
      <c r="CV165" s="300">
        <v>7848094</v>
      </c>
      <c r="CW165" s="300">
        <v>8686565</v>
      </c>
      <c r="CX165" s="300">
        <v>8089348</v>
      </c>
      <c r="CY165" s="300">
        <v>5765542</v>
      </c>
      <c r="CZ165" s="300">
        <v>1098341</v>
      </c>
      <c r="DA165" s="300">
        <v>1756901</v>
      </c>
      <c r="DB165" s="300">
        <v>1678727</v>
      </c>
      <c r="DC165" s="300">
        <v>2259756</v>
      </c>
      <c r="DD165" s="300">
        <v>5189075</v>
      </c>
      <c r="DE165" s="300">
        <v>2353613</v>
      </c>
      <c r="DF165" s="310">
        <v>141</v>
      </c>
      <c r="DG165" s="310">
        <v>135</v>
      </c>
      <c r="DH165" s="310">
        <v>168</v>
      </c>
      <c r="DI165" s="310">
        <v>122</v>
      </c>
      <c r="DJ165" s="310">
        <v>120</v>
      </c>
      <c r="DK165" s="310">
        <v>122</v>
      </c>
      <c r="DL165" s="310">
        <v>118</v>
      </c>
      <c r="DM165" s="310">
        <v>125</v>
      </c>
      <c r="DN165" s="310">
        <v>156</v>
      </c>
      <c r="DO165" s="310">
        <v>143</v>
      </c>
      <c r="DP165" s="310">
        <v>148</v>
      </c>
      <c r="DQ165" s="310">
        <v>144</v>
      </c>
      <c r="DR165" s="310">
        <v>132</v>
      </c>
      <c r="DS165" s="310">
        <v>150</v>
      </c>
      <c r="DU165" s="307" t="s">
        <v>2033</v>
      </c>
      <c r="DV165" s="300">
        <v>8177032</v>
      </c>
      <c r="DW165" s="300">
        <v>15797078</v>
      </c>
      <c r="DX165" s="300">
        <v>5979359</v>
      </c>
      <c r="DY165" s="300">
        <v>6134729</v>
      </c>
      <c r="DZ165" s="300">
        <v>13596210</v>
      </c>
      <c r="EA165" s="300">
        <v>10179435</v>
      </c>
      <c r="EB165" s="300">
        <v>11845546</v>
      </c>
      <c r="EC165" s="300">
        <v>21219751</v>
      </c>
      <c r="ED165" s="300">
        <v>36752412</v>
      </c>
      <c r="EE165" s="300">
        <v>23299171</v>
      </c>
      <c r="EF165" s="300">
        <v>33199312</v>
      </c>
      <c r="EG165" s="300">
        <v>96638586</v>
      </c>
      <c r="EH165" s="300">
        <v>68932503</v>
      </c>
      <c r="EI165" s="300">
        <v>35060343</v>
      </c>
      <c r="EJ165" s="310">
        <v>141</v>
      </c>
      <c r="EK165" s="310">
        <v>131</v>
      </c>
      <c r="EL165" s="310">
        <v>155</v>
      </c>
      <c r="EM165" s="310">
        <v>155</v>
      </c>
      <c r="EN165" s="310">
        <v>138</v>
      </c>
      <c r="EO165" s="310">
        <v>145</v>
      </c>
      <c r="EP165" s="310">
        <v>139</v>
      </c>
      <c r="EQ165" s="310">
        <v>137</v>
      </c>
      <c r="ER165" s="310">
        <v>118</v>
      </c>
      <c r="ES165" s="310">
        <v>132</v>
      </c>
      <c r="ET165" s="310">
        <v>135</v>
      </c>
      <c r="EU165" s="310">
        <v>118</v>
      </c>
      <c r="EV165" s="310">
        <v>121</v>
      </c>
      <c r="EW165" s="310">
        <v>133</v>
      </c>
    </row>
    <row r="166" spans="1:153" x14ac:dyDescent="0.25">
      <c r="A166" s="285" t="s">
        <v>2372</v>
      </c>
      <c r="B166" s="285" t="s">
        <v>1449</v>
      </c>
      <c r="C166" s="285" t="s">
        <v>1450</v>
      </c>
      <c r="E166" s="307" t="str">
        <f t="shared" si="2"/>
        <v>هاييتي Haiti</v>
      </c>
      <c r="F166" s="300">
        <v>539154</v>
      </c>
      <c r="G166" s="300">
        <v>2082402</v>
      </c>
      <c r="H166" s="300">
        <v>6734967</v>
      </c>
      <c r="I166" s="300">
        <v>2055308</v>
      </c>
      <c r="J166" s="300">
        <v>13385583</v>
      </c>
      <c r="K166" s="300">
        <v>5776105</v>
      </c>
      <c r="L166" s="300">
        <v>8233435</v>
      </c>
      <c r="M166" s="300">
        <v>9008277</v>
      </c>
      <c r="N166" s="300">
        <v>5674466</v>
      </c>
      <c r="O166" s="300">
        <v>13441089</v>
      </c>
      <c r="P166" s="300">
        <v>7834399</v>
      </c>
      <c r="Q166" s="300">
        <v>2001329</v>
      </c>
      <c r="R166" s="300">
        <v>3791906</v>
      </c>
      <c r="S166" s="300">
        <v>1380142</v>
      </c>
      <c r="T166" s="310">
        <v>161</v>
      </c>
      <c r="U166" s="310">
        <v>143</v>
      </c>
      <c r="V166" s="310">
        <v>129</v>
      </c>
      <c r="W166" s="310">
        <v>145</v>
      </c>
      <c r="X166" s="310">
        <v>121</v>
      </c>
      <c r="Y166" s="310">
        <v>133</v>
      </c>
      <c r="Z166" s="310">
        <v>127</v>
      </c>
      <c r="AA166" s="310">
        <v>131</v>
      </c>
      <c r="AB166" s="310">
        <v>132</v>
      </c>
      <c r="AC166" s="310">
        <v>115</v>
      </c>
      <c r="AD166" s="310">
        <v>135</v>
      </c>
      <c r="AE166" s="310">
        <v>151</v>
      </c>
      <c r="AF166" s="310">
        <v>147</v>
      </c>
      <c r="AG166" s="310">
        <v>154</v>
      </c>
      <c r="AH166" s="310"/>
      <c r="AI166" s="307" t="s">
        <v>2057</v>
      </c>
      <c r="AJ166">
        <v>519279</v>
      </c>
      <c r="AK166">
        <v>2081927</v>
      </c>
      <c r="AL166">
        <v>6734967</v>
      </c>
      <c r="AM166">
        <v>1973707</v>
      </c>
      <c r="AN166">
        <v>13385583</v>
      </c>
      <c r="AO166">
        <v>5776105</v>
      </c>
      <c r="AP166">
        <v>8231935</v>
      </c>
      <c r="AQ166">
        <v>9008277</v>
      </c>
      <c r="AR166">
        <v>5674466</v>
      </c>
      <c r="AS166">
        <v>13440875</v>
      </c>
      <c r="AT166">
        <v>7834399</v>
      </c>
      <c r="AU166">
        <v>2001329</v>
      </c>
      <c r="AV166">
        <v>3791906</v>
      </c>
      <c r="AW166">
        <v>1380142</v>
      </c>
      <c r="AX166" s="310">
        <v>160</v>
      </c>
      <c r="AY166" s="310">
        <v>140</v>
      </c>
      <c r="AZ166" s="310">
        <v>124</v>
      </c>
      <c r="BA166" s="310">
        <v>145</v>
      </c>
      <c r="BB166" s="310">
        <v>113</v>
      </c>
      <c r="BC166" s="310">
        <v>126</v>
      </c>
      <c r="BD166" s="310">
        <v>122</v>
      </c>
      <c r="BE166" s="310">
        <v>126</v>
      </c>
      <c r="BF166" s="310">
        <v>131</v>
      </c>
      <c r="BG166" s="310">
        <v>111</v>
      </c>
      <c r="BH166" s="310">
        <v>132</v>
      </c>
      <c r="BI166" s="310">
        <v>149</v>
      </c>
      <c r="BJ166" s="310">
        <v>144</v>
      </c>
      <c r="BK166" s="310">
        <v>152</v>
      </c>
      <c r="BL166" s="310"/>
      <c r="BM166" s="307" t="s">
        <v>2057</v>
      </c>
      <c r="BN166">
        <v>19875</v>
      </c>
      <c r="BO166">
        <v>475</v>
      </c>
      <c r="BQ166">
        <v>81601</v>
      </c>
      <c r="BT166">
        <v>1500</v>
      </c>
      <c r="BW166">
        <v>214</v>
      </c>
      <c r="CB166" s="310">
        <v>155</v>
      </c>
      <c r="CC166" s="310">
        <v>165</v>
      </c>
      <c r="CD166" s="310" t="s">
        <v>11</v>
      </c>
      <c r="CE166" s="310">
        <v>132</v>
      </c>
      <c r="CF166" s="310" t="s">
        <v>11</v>
      </c>
      <c r="CG166" s="310" t="s">
        <v>11</v>
      </c>
      <c r="CH166" s="310">
        <v>163</v>
      </c>
      <c r="CI166" s="310" t="s">
        <v>11</v>
      </c>
      <c r="CJ166" s="310" t="s">
        <v>11</v>
      </c>
      <c r="CK166" s="310">
        <v>149</v>
      </c>
      <c r="CL166" s="310" t="s">
        <v>11</v>
      </c>
      <c r="CM166" s="310" t="s">
        <v>11</v>
      </c>
      <c r="CN166" s="310" t="s">
        <v>11</v>
      </c>
      <c r="CO166" s="310" t="s">
        <v>11</v>
      </c>
      <c r="CQ166" s="307" t="s">
        <v>2057</v>
      </c>
      <c r="CR166" s="300">
        <v>1050431</v>
      </c>
      <c r="CS166" s="300">
        <v>1069611</v>
      </c>
      <c r="CT166" s="300">
        <v>3469301</v>
      </c>
      <c r="CU166" s="300">
        <v>4372467</v>
      </c>
      <c r="CV166" s="300">
        <v>2850677</v>
      </c>
      <c r="CW166" s="300">
        <v>2896889</v>
      </c>
      <c r="CX166" s="300">
        <v>1722374</v>
      </c>
      <c r="CY166" s="300">
        <v>1343530</v>
      </c>
      <c r="CZ166" s="300">
        <v>1193251</v>
      </c>
      <c r="DA166" s="300">
        <v>681247</v>
      </c>
      <c r="DB166" s="300">
        <v>725694</v>
      </c>
      <c r="DC166" s="300">
        <v>330712</v>
      </c>
      <c r="DD166" s="300">
        <v>660762</v>
      </c>
      <c r="DE166" s="300">
        <v>470947</v>
      </c>
      <c r="DF166" s="310">
        <v>149</v>
      </c>
      <c r="DG166" s="310">
        <v>155</v>
      </c>
      <c r="DH166" s="310">
        <v>131</v>
      </c>
      <c r="DI166" s="310">
        <v>126</v>
      </c>
      <c r="DJ166" s="310">
        <v>139</v>
      </c>
      <c r="DK166" s="310">
        <v>138</v>
      </c>
      <c r="DL166" s="310">
        <v>141</v>
      </c>
      <c r="DM166" s="310">
        <v>154</v>
      </c>
      <c r="DN166" s="310">
        <v>155</v>
      </c>
      <c r="DO166" s="310">
        <v>158</v>
      </c>
      <c r="DP166" s="310">
        <v>159</v>
      </c>
      <c r="DQ166" s="310">
        <v>162</v>
      </c>
      <c r="DR166" s="310">
        <v>167</v>
      </c>
      <c r="DS166" s="310">
        <v>176</v>
      </c>
      <c r="DU166" s="307" t="s">
        <v>2057</v>
      </c>
      <c r="DV166" s="300">
        <v>1589585</v>
      </c>
      <c r="DW166" s="300">
        <v>3152013</v>
      </c>
      <c r="DX166" s="300">
        <v>10204268</v>
      </c>
      <c r="DY166" s="300">
        <v>6427775</v>
      </c>
      <c r="DZ166" s="300">
        <v>16236260</v>
      </c>
      <c r="EA166" s="300">
        <v>8672994</v>
      </c>
      <c r="EB166" s="300">
        <v>9955809</v>
      </c>
      <c r="EC166" s="300">
        <v>10351807</v>
      </c>
      <c r="ED166" s="300">
        <v>6867717</v>
      </c>
      <c r="EE166" s="300">
        <v>14122336</v>
      </c>
      <c r="EF166" s="300">
        <v>8560093</v>
      </c>
      <c r="EG166" s="300">
        <v>2332041</v>
      </c>
      <c r="EH166" s="300">
        <v>4452668</v>
      </c>
      <c r="EI166" s="300">
        <v>1851089</v>
      </c>
      <c r="EJ166" s="310">
        <v>177</v>
      </c>
      <c r="EK166" s="310">
        <v>166</v>
      </c>
      <c r="EL166" s="310">
        <v>148</v>
      </c>
      <c r="EM166" s="310">
        <v>154</v>
      </c>
      <c r="EN166" s="310">
        <v>135</v>
      </c>
      <c r="EO166" s="310">
        <v>151</v>
      </c>
      <c r="EP166" s="310">
        <v>144</v>
      </c>
      <c r="EQ166" s="310">
        <v>146</v>
      </c>
      <c r="ER166" s="310">
        <v>153</v>
      </c>
      <c r="ES166" s="310">
        <v>140</v>
      </c>
      <c r="ET166" s="310">
        <v>155</v>
      </c>
      <c r="EU166" s="310">
        <v>169</v>
      </c>
      <c r="EV166" s="310">
        <v>161</v>
      </c>
      <c r="EW166" s="310">
        <v>174</v>
      </c>
    </row>
    <row r="167" spans="1:153" x14ac:dyDescent="0.25">
      <c r="A167" s="285" t="s">
        <v>2373</v>
      </c>
      <c r="B167" s="285" t="s">
        <v>75</v>
      </c>
      <c r="C167" s="285" t="s">
        <v>1379</v>
      </c>
      <c r="E167" s="307" t="str">
        <f t="shared" si="2"/>
        <v>جمهورية الدومينيكان Dominican Republic</v>
      </c>
      <c r="F167" s="300">
        <v>96450</v>
      </c>
      <c r="G167" s="300">
        <v>1433952</v>
      </c>
      <c r="H167" s="300">
        <v>4215425</v>
      </c>
      <c r="I167" s="300">
        <v>13056208</v>
      </c>
      <c r="J167" s="300">
        <v>21584823</v>
      </c>
      <c r="K167" s="300">
        <v>25080781</v>
      </c>
      <c r="L167" s="300">
        <v>26576307</v>
      </c>
      <c r="M167" s="300">
        <v>49211180</v>
      </c>
      <c r="N167" s="300">
        <v>26768403</v>
      </c>
      <c r="O167" s="300">
        <v>47822721</v>
      </c>
      <c r="P167" s="300">
        <v>175061302</v>
      </c>
      <c r="Q167" s="300">
        <v>70780884</v>
      </c>
      <c r="R167" s="300">
        <v>38696119</v>
      </c>
      <c r="S167" s="300">
        <v>57016382</v>
      </c>
      <c r="T167" s="310">
        <v>179</v>
      </c>
      <c r="U167" s="310">
        <v>145</v>
      </c>
      <c r="V167" s="310">
        <v>138</v>
      </c>
      <c r="W167" s="310">
        <v>118</v>
      </c>
      <c r="X167" s="310">
        <v>108</v>
      </c>
      <c r="Y167" s="310">
        <v>100</v>
      </c>
      <c r="Z167" s="310">
        <v>106</v>
      </c>
      <c r="AA167" s="310">
        <v>94</v>
      </c>
      <c r="AB167" s="310">
        <v>101</v>
      </c>
      <c r="AC167" s="310">
        <v>93</v>
      </c>
      <c r="AD167" s="310">
        <v>79</v>
      </c>
      <c r="AE167" s="310">
        <v>98</v>
      </c>
      <c r="AF167" s="310">
        <v>107</v>
      </c>
      <c r="AG167" s="310">
        <v>99</v>
      </c>
      <c r="AH167" s="310"/>
      <c r="AI167" s="307" t="s">
        <v>2003</v>
      </c>
      <c r="AK167">
        <v>1433952</v>
      </c>
      <c r="AL167">
        <v>4215425</v>
      </c>
      <c r="AM167">
        <v>13056208</v>
      </c>
      <c r="AN167">
        <v>21584823</v>
      </c>
      <c r="AO167">
        <v>25080781</v>
      </c>
      <c r="AP167">
        <v>26576307</v>
      </c>
      <c r="AQ167">
        <v>49211180</v>
      </c>
      <c r="AR167">
        <v>26768403</v>
      </c>
      <c r="AS167">
        <v>47822721</v>
      </c>
      <c r="AT167">
        <v>175061302</v>
      </c>
      <c r="AU167">
        <v>70780884</v>
      </c>
      <c r="AV167">
        <v>38696119</v>
      </c>
      <c r="AW167">
        <v>57015273</v>
      </c>
      <c r="AX167" s="310" t="s">
        <v>11</v>
      </c>
      <c r="AY167" s="310">
        <v>146</v>
      </c>
      <c r="AZ167" s="310">
        <v>133</v>
      </c>
      <c r="BA167" s="310">
        <v>111</v>
      </c>
      <c r="BB167" s="310">
        <v>102</v>
      </c>
      <c r="BC167" s="310">
        <v>95</v>
      </c>
      <c r="BD167" s="310">
        <v>103</v>
      </c>
      <c r="BE167" s="310">
        <v>91</v>
      </c>
      <c r="BF167" s="310">
        <v>96</v>
      </c>
      <c r="BG167" s="310">
        <v>89</v>
      </c>
      <c r="BH167" s="310">
        <v>77</v>
      </c>
      <c r="BI167" s="310">
        <v>96</v>
      </c>
      <c r="BJ167" s="310">
        <v>103</v>
      </c>
      <c r="BK167" s="310">
        <v>96</v>
      </c>
      <c r="BL167" s="310"/>
      <c r="BM167" s="307" t="s">
        <v>2003</v>
      </c>
      <c r="BN167">
        <v>96450</v>
      </c>
      <c r="CA167">
        <v>1109</v>
      </c>
      <c r="CB167" s="310">
        <v>137</v>
      </c>
      <c r="CC167" s="310" t="s">
        <v>11</v>
      </c>
      <c r="CD167" s="310" t="s">
        <v>11</v>
      </c>
      <c r="CE167" s="310" t="s">
        <v>11</v>
      </c>
      <c r="CF167" s="310" t="s">
        <v>11</v>
      </c>
      <c r="CG167" s="310" t="s">
        <v>11</v>
      </c>
      <c r="CH167" s="310" t="s">
        <v>11</v>
      </c>
      <c r="CI167" s="310" t="s">
        <v>11</v>
      </c>
      <c r="CJ167" s="310" t="s">
        <v>11</v>
      </c>
      <c r="CK167" s="310" t="s">
        <v>11</v>
      </c>
      <c r="CL167" s="310" t="s">
        <v>11</v>
      </c>
      <c r="CM167" s="310" t="s">
        <v>11</v>
      </c>
      <c r="CN167" s="310" t="s">
        <v>11</v>
      </c>
      <c r="CO167" s="310">
        <v>164</v>
      </c>
      <c r="CQ167" s="307" t="s">
        <v>2003</v>
      </c>
      <c r="CR167" s="300">
        <v>17042492</v>
      </c>
      <c r="CS167" s="300">
        <v>11188583</v>
      </c>
      <c r="CT167" s="300">
        <v>20544870</v>
      </c>
      <c r="CU167" s="300">
        <v>13229883</v>
      </c>
      <c r="CV167" s="300">
        <v>16961354</v>
      </c>
      <c r="CW167" s="300">
        <v>16266187</v>
      </c>
      <c r="CX167" s="300">
        <v>16708794</v>
      </c>
      <c r="CY167" s="300">
        <v>18372237</v>
      </c>
      <c r="CZ167" s="300">
        <v>11693867</v>
      </c>
      <c r="DA167" s="300">
        <v>30276918</v>
      </c>
      <c r="DB167" s="300">
        <v>43584124</v>
      </c>
      <c r="DC167" s="300">
        <v>53130792</v>
      </c>
      <c r="DD167" s="300">
        <v>78632801</v>
      </c>
      <c r="DE167" s="300">
        <v>80231633</v>
      </c>
      <c r="DF167" s="310">
        <v>101</v>
      </c>
      <c r="DG167" s="310">
        <v>115</v>
      </c>
      <c r="DH167" s="310">
        <v>108</v>
      </c>
      <c r="DI167" s="310">
        <v>110</v>
      </c>
      <c r="DJ167" s="310">
        <v>108</v>
      </c>
      <c r="DK167" s="310">
        <v>107</v>
      </c>
      <c r="DL167" s="310">
        <v>107</v>
      </c>
      <c r="DM167" s="310">
        <v>111</v>
      </c>
      <c r="DN167" s="310">
        <v>114</v>
      </c>
      <c r="DO167" s="310">
        <v>103</v>
      </c>
      <c r="DP167" s="310">
        <v>105</v>
      </c>
      <c r="DQ167" s="310">
        <v>103</v>
      </c>
      <c r="DR167" s="310">
        <v>96</v>
      </c>
      <c r="DS167" s="310">
        <v>100</v>
      </c>
      <c r="DU167" s="307" t="s">
        <v>2003</v>
      </c>
      <c r="DV167" s="300">
        <v>17138942</v>
      </c>
      <c r="DW167" s="300">
        <v>12622535</v>
      </c>
      <c r="DX167" s="300">
        <v>24760295</v>
      </c>
      <c r="DY167" s="300">
        <v>26286091</v>
      </c>
      <c r="DZ167" s="300">
        <v>38546177</v>
      </c>
      <c r="EA167" s="300">
        <v>41346968</v>
      </c>
      <c r="EB167" s="300">
        <v>43285101</v>
      </c>
      <c r="EC167" s="300">
        <v>67583417</v>
      </c>
      <c r="ED167" s="300">
        <v>38462270</v>
      </c>
      <c r="EE167" s="300">
        <v>78099639</v>
      </c>
      <c r="EF167" s="300">
        <v>218645426</v>
      </c>
      <c r="EG167" s="300">
        <v>123911676</v>
      </c>
      <c r="EH167" s="300">
        <v>117328920</v>
      </c>
      <c r="EI167" s="300">
        <v>137248015</v>
      </c>
      <c r="EJ167" s="310">
        <v>130</v>
      </c>
      <c r="EK167" s="310">
        <v>141</v>
      </c>
      <c r="EL167" s="310">
        <v>126</v>
      </c>
      <c r="EM167" s="310">
        <v>125</v>
      </c>
      <c r="EN167" s="310">
        <v>118</v>
      </c>
      <c r="EO167" s="310">
        <v>116</v>
      </c>
      <c r="EP167" s="310">
        <v>120</v>
      </c>
      <c r="EQ167" s="310">
        <v>111</v>
      </c>
      <c r="ER167" s="310">
        <v>116</v>
      </c>
      <c r="ES167" s="310">
        <v>114</v>
      </c>
      <c r="ET167" s="310">
        <v>98</v>
      </c>
      <c r="EU167" s="310">
        <v>115</v>
      </c>
      <c r="EV167" s="310">
        <v>110</v>
      </c>
      <c r="EW167" s="310">
        <v>114</v>
      </c>
    </row>
    <row r="168" spans="1:153" x14ac:dyDescent="0.25">
      <c r="A168" s="285" t="s">
        <v>2374</v>
      </c>
      <c r="B168" s="285" t="s">
        <v>70</v>
      </c>
      <c r="C168" s="285" t="s">
        <v>1374</v>
      </c>
      <c r="E168" s="307" t="str">
        <f t="shared" si="2"/>
        <v>جواتيمالا Guatemala</v>
      </c>
      <c r="F168" s="300">
        <v>91834681</v>
      </c>
      <c r="G168" s="300">
        <v>73724622</v>
      </c>
      <c r="H168" s="300">
        <v>98947433</v>
      </c>
      <c r="I168" s="300">
        <v>188225498</v>
      </c>
      <c r="J168" s="300">
        <v>164780348</v>
      </c>
      <c r="K168" s="300">
        <v>128910447</v>
      </c>
      <c r="L168" s="300">
        <v>144278490</v>
      </c>
      <c r="M168" s="300">
        <v>223881936</v>
      </c>
      <c r="N168" s="300">
        <v>131779689</v>
      </c>
      <c r="O168" s="300">
        <v>112927211</v>
      </c>
      <c r="P168" s="300">
        <v>302302748</v>
      </c>
      <c r="Q168" s="300">
        <v>149641546</v>
      </c>
      <c r="R168" s="300">
        <v>79449973</v>
      </c>
      <c r="S168" s="300">
        <v>78235588</v>
      </c>
      <c r="T168" s="310">
        <v>76</v>
      </c>
      <c r="U168" s="310">
        <v>80</v>
      </c>
      <c r="V168" s="310">
        <v>80</v>
      </c>
      <c r="W168" s="310">
        <v>68</v>
      </c>
      <c r="X168" s="310">
        <v>71</v>
      </c>
      <c r="Y168" s="310">
        <v>74</v>
      </c>
      <c r="Z168" s="310">
        <v>73</v>
      </c>
      <c r="AA168" s="310">
        <v>66</v>
      </c>
      <c r="AB168" s="310">
        <v>73</v>
      </c>
      <c r="AC168" s="310">
        <v>73</v>
      </c>
      <c r="AD168" s="310">
        <v>68</v>
      </c>
      <c r="AE168" s="310">
        <v>86</v>
      </c>
      <c r="AF168" s="310">
        <v>91</v>
      </c>
      <c r="AG168" s="310">
        <v>97</v>
      </c>
      <c r="AH168" s="310"/>
      <c r="AI168" s="307" t="s">
        <v>2008</v>
      </c>
      <c r="AJ168">
        <v>91834681</v>
      </c>
      <c r="AK168">
        <v>73602222</v>
      </c>
      <c r="AL168">
        <v>98947433</v>
      </c>
      <c r="AM168">
        <v>183214860</v>
      </c>
      <c r="AN168">
        <v>164780348</v>
      </c>
      <c r="AO168">
        <v>128586747</v>
      </c>
      <c r="AP168">
        <v>144185490</v>
      </c>
      <c r="AQ168">
        <v>223846936</v>
      </c>
      <c r="AR168">
        <v>124167046</v>
      </c>
      <c r="AS168">
        <v>112927211</v>
      </c>
      <c r="AT168">
        <v>302302748</v>
      </c>
      <c r="AU168">
        <v>149635546</v>
      </c>
      <c r="AV168">
        <v>79444898</v>
      </c>
      <c r="AW168">
        <v>78235588</v>
      </c>
      <c r="AX168" s="310">
        <v>72</v>
      </c>
      <c r="AY168" s="310">
        <v>76</v>
      </c>
      <c r="AZ168" s="310">
        <v>77</v>
      </c>
      <c r="BA168" s="310">
        <v>66</v>
      </c>
      <c r="BB168" s="310">
        <v>68</v>
      </c>
      <c r="BC168" s="310">
        <v>74</v>
      </c>
      <c r="BD168" s="310">
        <v>72</v>
      </c>
      <c r="BE168" s="310">
        <v>65</v>
      </c>
      <c r="BF168" s="310">
        <v>73</v>
      </c>
      <c r="BG168" s="310">
        <v>70</v>
      </c>
      <c r="BH168" s="310">
        <v>65</v>
      </c>
      <c r="BI168" s="310">
        <v>83</v>
      </c>
      <c r="BJ168" s="310">
        <v>87</v>
      </c>
      <c r="BK168" s="310">
        <v>92</v>
      </c>
      <c r="BL168" s="310"/>
      <c r="BM168" s="307" t="s">
        <v>2008</v>
      </c>
      <c r="BO168">
        <v>122400</v>
      </c>
      <c r="BQ168">
        <v>5010638</v>
      </c>
      <c r="BS168">
        <v>323700</v>
      </c>
      <c r="BT168">
        <v>93000</v>
      </c>
      <c r="BU168">
        <v>35000</v>
      </c>
      <c r="BV168">
        <v>7612643</v>
      </c>
      <c r="BY168">
        <v>6000</v>
      </c>
      <c r="BZ168">
        <v>5075</v>
      </c>
      <c r="CB168" s="310" t="s">
        <v>11</v>
      </c>
      <c r="CC168" s="310">
        <v>132</v>
      </c>
      <c r="CD168" s="310" t="s">
        <v>11</v>
      </c>
      <c r="CE168" s="310">
        <v>76</v>
      </c>
      <c r="CF168" s="310" t="s">
        <v>11</v>
      </c>
      <c r="CG168" s="310">
        <v>117</v>
      </c>
      <c r="CH168" s="310">
        <v>140</v>
      </c>
      <c r="CI168" s="310">
        <v>145</v>
      </c>
      <c r="CJ168" s="310">
        <v>68</v>
      </c>
      <c r="CK168" s="310" t="s">
        <v>11</v>
      </c>
      <c r="CL168" s="310" t="s">
        <v>11</v>
      </c>
      <c r="CM168" s="310">
        <v>149</v>
      </c>
      <c r="CN168" s="310">
        <v>153</v>
      </c>
      <c r="CO168" s="310" t="s">
        <v>11</v>
      </c>
      <c r="CQ168" s="307" t="s">
        <v>2008</v>
      </c>
      <c r="CR168" s="300">
        <v>480744817</v>
      </c>
      <c r="CS168" s="300">
        <v>326729439</v>
      </c>
      <c r="CT168" s="300">
        <v>354530603</v>
      </c>
      <c r="CU168" s="300">
        <v>297013806</v>
      </c>
      <c r="CV168" s="300">
        <v>316869012</v>
      </c>
      <c r="CW168" s="300">
        <v>294207887</v>
      </c>
      <c r="CX168" s="300">
        <v>453873146</v>
      </c>
      <c r="CY168" s="300">
        <v>453590476</v>
      </c>
      <c r="CZ168" s="300">
        <v>707950529</v>
      </c>
      <c r="DA168" s="300">
        <v>1160747956</v>
      </c>
      <c r="DB168" s="300">
        <v>707519964</v>
      </c>
      <c r="DC168" s="300">
        <v>516481750</v>
      </c>
      <c r="DD168" s="300">
        <v>445256241</v>
      </c>
      <c r="DE168" s="300">
        <v>736384016</v>
      </c>
      <c r="DF168" s="310">
        <v>60</v>
      </c>
      <c r="DG168" s="310">
        <v>67</v>
      </c>
      <c r="DH168" s="310">
        <v>67</v>
      </c>
      <c r="DI168" s="310">
        <v>69</v>
      </c>
      <c r="DJ168" s="310">
        <v>69</v>
      </c>
      <c r="DK168" s="310">
        <v>69</v>
      </c>
      <c r="DL168" s="310">
        <v>64</v>
      </c>
      <c r="DM168" s="310">
        <v>65</v>
      </c>
      <c r="DN168" s="310">
        <v>59</v>
      </c>
      <c r="DO168" s="310">
        <v>50</v>
      </c>
      <c r="DP168" s="310">
        <v>57</v>
      </c>
      <c r="DQ168" s="310">
        <v>67</v>
      </c>
      <c r="DR168" s="310">
        <v>69</v>
      </c>
      <c r="DS168" s="310">
        <v>62</v>
      </c>
      <c r="DU168" s="307" t="s">
        <v>2008</v>
      </c>
      <c r="DV168" s="300">
        <v>572579498</v>
      </c>
      <c r="DW168" s="300">
        <v>400454061</v>
      </c>
      <c r="DX168" s="300">
        <v>453478036</v>
      </c>
      <c r="DY168" s="300">
        <v>485239304</v>
      </c>
      <c r="DZ168" s="300">
        <v>481649360</v>
      </c>
      <c r="EA168" s="300">
        <v>423118334</v>
      </c>
      <c r="EB168" s="300">
        <v>598151636</v>
      </c>
      <c r="EC168" s="300">
        <v>677472412</v>
      </c>
      <c r="ED168" s="300">
        <v>839730218</v>
      </c>
      <c r="EE168" s="300">
        <v>1273675167</v>
      </c>
      <c r="EF168" s="300">
        <v>1009822712</v>
      </c>
      <c r="EG168" s="300">
        <v>666123296</v>
      </c>
      <c r="EH168" s="300">
        <v>524706214</v>
      </c>
      <c r="EI168" s="300">
        <v>814619604</v>
      </c>
      <c r="EJ168" s="310">
        <v>74</v>
      </c>
      <c r="EK168" s="310">
        <v>81</v>
      </c>
      <c r="EL168" s="310">
        <v>81</v>
      </c>
      <c r="EM168" s="310">
        <v>80</v>
      </c>
      <c r="EN168" s="310">
        <v>81</v>
      </c>
      <c r="EO168" s="310">
        <v>83</v>
      </c>
      <c r="EP168" s="310">
        <v>72</v>
      </c>
      <c r="EQ168" s="310">
        <v>73</v>
      </c>
      <c r="ER168" s="310">
        <v>72</v>
      </c>
      <c r="ES168" s="310">
        <v>63</v>
      </c>
      <c r="ET168" s="310">
        <v>71</v>
      </c>
      <c r="EU168" s="310">
        <v>84</v>
      </c>
      <c r="EV168" s="310">
        <v>88</v>
      </c>
      <c r="EW168" s="310">
        <v>79</v>
      </c>
    </row>
    <row r="169" spans="1:153" x14ac:dyDescent="0.25">
      <c r="A169" s="285" t="s">
        <v>2375</v>
      </c>
      <c r="B169" s="285" t="s">
        <v>82</v>
      </c>
      <c r="C169" s="285" t="s">
        <v>1390</v>
      </c>
      <c r="E169" s="307" t="str">
        <f t="shared" si="2"/>
        <v>السلفادور El Salvador</v>
      </c>
      <c r="F169" s="300">
        <v>986598</v>
      </c>
      <c r="G169" s="300">
        <v>2604252</v>
      </c>
      <c r="H169" s="300">
        <v>22639875</v>
      </c>
      <c r="I169" s="300">
        <v>37086835</v>
      </c>
      <c r="J169" s="300">
        <v>25091876</v>
      </c>
      <c r="K169" s="300">
        <v>13400383</v>
      </c>
      <c r="L169" s="300">
        <v>46948793</v>
      </c>
      <c r="M169" s="300">
        <v>57733459</v>
      </c>
      <c r="N169" s="300">
        <v>20171320</v>
      </c>
      <c r="O169" s="300">
        <v>24392704</v>
      </c>
      <c r="P169" s="300">
        <v>117019916</v>
      </c>
      <c r="Q169" s="300">
        <v>52511681</v>
      </c>
      <c r="R169" s="300">
        <v>26937710</v>
      </c>
      <c r="S169" s="300">
        <v>32723528</v>
      </c>
      <c r="T169" s="310">
        <v>156</v>
      </c>
      <c r="U169" s="310">
        <v>141</v>
      </c>
      <c r="V169" s="310">
        <v>102</v>
      </c>
      <c r="W169" s="310">
        <v>99</v>
      </c>
      <c r="X169" s="310">
        <v>103</v>
      </c>
      <c r="Y169" s="310">
        <v>111</v>
      </c>
      <c r="Z169" s="310">
        <v>97</v>
      </c>
      <c r="AA169" s="310">
        <v>90</v>
      </c>
      <c r="AB169" s="310">
        <v>105</v>
      </c>
      <c r="AC169" s="310">
        <v>103</v>
      </c>
      <c r="AD169" s="310">
        <v>85</v>
      </c>
      <c r="AE169" s="310">
        <v>106</v>
      </c>
      <c r="AF169" s="310">
        <v>114</v>
      </c>
      <c r="AG169" s="310">
        <v>108</v>
      </c>
      <c r="AH169" s="310"/>
      <c r="AI169" s="307" t="s">
        <v>1966</v>
      </c>
      <c r="AJ169">
        <v>986598</v>
      </c>
      <c r="AK169">
        <v>2604252</v>
      </c>
      <c r="AL169">
        <v>22639875</v>
      </c>
      <c r="AM169">
        <v>37086835</v>
      </c>
      <c r="AN169">
        <v>25091876</v>
      </c>
      <c r="AO169">
        <v>13400383</v>
      </c>
      <c r="AP169">
        <v>46948078</v>
      </c>
      <c r="AQ169">
        <v>57684161</v>
      </c>
      <c r="AR169">
        <v>20171320</v>
      </c>
      <c r="AS169">
        <v>24352704</v>
      </c>
      <c r="AT169">
        <v>116952355</v>
      </c>
      <c r="AU169">
        <v>52511681</v>
      </c>
      <c r="AV169">
        <v>26927610</v>
      </c>
      <c r="AW169">
        <v>32723528</v>
      </c>
      <c r="AX169" s="310">
        <v>151</v>
      </c>
      <c r="AY169" s="310">
        <v>136</v>
      </c>
      <c r="AZ169" s="310">
        <v>97</v>
      </c>
      <c r="BA169" s="310">
        <v>96</v>
      </c>
      <c r="BB169" s="310">
        <v>98</v>
      </c>
      <c r="BC169" s="310">
        <v>107</v>
      </c>
      <c r="BD169" s="310">
        <v>93</v>
      </c>
      <c r="BE169" s="310">
        <v>88</v>
      </c>
      <c r="BF169" s="310">
        <v>100</v>
      </c>
      <c r="BG169" s="310">
        <v>98</v>
      </c>
      <c r="BH169" s="310">
        <v>84</v>
      </c>
      <c r="BI169" s="310">
        <v>102</v>
      </c>
      <c r="BJ169" s="310">
        <v>109</v>
      </c>
      <c r="BK169" s="310">
        <v>105</v>
      </c>
      <c r="BL169" s="310"/>
      <c r="BM169" s="307" t="s">
        <v>1966</v>
      </c>
      <c r="BT169">
        <v>715</v>
      </c>
      <c r="BU169">
        <v>49298</v>
      </c>
      <c r="BW169">
        <v>40000</v>
      </c>
      <c r="BX169">
        <v>67561</v>
      </c>
      <c r="BZ169">
        <v>10100</v>
      </c>
      <c r="CB169" s="310" t="s">
        <v>11</v>
      </c>
      <c r="CC169" s="310" t="s">
        <v>11</v>
      </c>
      <c r="CD169" s="310" t="s">
        <v>11</v>
      </c>
      <c r="CE169" s="310" t="s">
        <v>11</v>
      </c>
      <c r="CF169" s="310" t="s">
        <v>11</v>
      </c>
      <c r="CG169" s="310" t="s">
        <v>11</v>
      </c>
      <c r="CH169" s="310">
        <v>166</v>
      </c>
      <c r="CI169" s="310">
        <v>143</v>
      </c>
      <c r="CJ169" s="310" t="s">
        <v>11</v>
      </c>
      <c r="CK169" s="310">
        <v>128</v>
      </c>
      <c r="CL169" s="310">
        <v>136</v>
      </c>
      <c r="CM169" s="310" t="s">
        <v>11</v>
      </c>
      <c r="CN169" s="310">
        <v>148</v>
      </c>
      <c r="CO169" s="310" t="s">
        <v>11</v>
      </c>
      <c r="CQ169" s="307" t="s">
        <v>1966</v>
      </c>
      <c r="CR169" s="300">
        <v>1337715</v>
      </c>
      <c r="CS169" s="300">
        <v>1244397</v>
      </c>
      <c r="CT169" s="300">
        <v>2009769</v>
      </c>
      <c r="CU169" s="300">
        <v>2730832</v>
      </c>
      <c r="CV169" s="300">
        <v>2952749</v>
      </c>
      <c r="CW169" s="300">
        <v>3879970</v>
      </c>
      <c r="CX169" s="300">
        <v>5540060</v>
      </c>
      <c r="CY169" s="300">
        <v>5301152</v>
      </c>
      <c r="CZ169" s="300">
        <v>10576314</v>
      </c>
      <c r="DA169" s="300">
        <v>19724147</v>
      </c>
      <c r="DB169" s="300">
        <v>23431703</v>
      </c>
      <c r="DC169" s="300">
        <v>27442622</v>
      </c>
      <c r="DD169" s="300">
        <v>26824954</v>
      </c>
      <c r="DE169" s="300">
        <v>29343954</v>
      </c>
      <c r="DF169" s="310">
        <v>145</v>
      </c>
      <c r="DG169" s="310">
        <v>151</v>
      </c>
      <c r="DH169" s="310">
        <v>144</v>
      </c>
      <c r="DI169" s="310">
        <v>137</v>
      </c>
      <c r="DJ169" s="310">
        <v>137</v>
      </c>
      <c r="DK169" s="310">
        <v>134</v>
      </c>
      <c r="DL169" s="310">
        <v>124</v>
      </c>
      <c r="DM169" s="310">
        <v>127</v>
      </c>
      <c r="DN169" s="310">
        <v>116</v>
      </c>
      <c r="DO169" s="310">
        <v>110</v>
      </c>
      <c r="DP169" s="310">
        <v>108</v>
      </c>
      <c r="DQ169" s="310">
        <v>107</v>
      </c>
      <c r="DR169" s="310">
        <v>107</v>
      </c>
      <c r="DS169" s="310">
        <v>114</v>
      </c>
      <c r="DU169" s="307" t="s">
        <v>1966</v>
      </c>
      <c r="DV169" s="300">
        <v>2324313</v>
      </c>
      <c r="DW169" s="300">
        <v>3848649</v>
      </c>
      <c r="DX169" s="300">
        <v>24649644</v>
      </c>
      <c r="DY169" s="300">
        <v>39817667</v>
      </c>
      <c r="DZ169" s="300">
        <v>28044625</v>
      </c>
      <c r="EA169" s="300">
        <v>17280353</v>
      </c>
      <c r="EB169" s="300">
        <v>52488853</v>
      </c>
      <c r="EC169" s="300">
        <v>63034611</v>
      </c>
      <c r="ED169" s="300">
        <v>30747634</v>
      </c>
      <c r="EE169" s="300">
        <v>44116851</v>
      </c>
      <c r="EF169" s="300">
        <v>140451619</v>
      </c>
      <c r="EG169" s="300">
        <v>79954303</v>
      </c>
      <c r="EH169" s="300">
        <v>53762664</v>
      </c>
      <c r="EI169" s="300">
        <v>62067482</v>
      </c>
      <c r="EJ169" s="310">
        <v>172</v>
      </c>
      <c r="EK169" s="310">
        <v>165</v>
      </c>
      <c r="EL169" s="310">
        <v>127</v>
      </c>
      <c r="EM169" s="310">
        <v>117</v>
      </c>
      <c r="EN169" s="310">
        <v>124</v>
      </c>
      <c r="EO169" s="310">
        <v>128</v>
      </c>
      <c r="EP169" s="310">
        <v>115</v>
      </c>
      <c r="EQ169" s="310">
        <v>113</v>
      </c>
      <c r="ER169" s="310">
        <v>120</v>
      </c>
      <c r="ES169" s="310">
        <v>120</v>
      </c>
      <c r="ET169" s="310">
        <v>106</v>
      </c>
      <c r="EU169" s="310">
        <v>121</v>
      </c>
      <c r="EV169" s="310">
        <v>122</v>
      </c>
      <c r="EW169" s="310">
        <v>123</v>
      </c>
    </row>
    <row r="170" spans="1:153" x14ac:dyDescent="0.25">
      <c r="A170" s="285" t="s">
        <v>2376</v>
      </c>
      <c r="B170" s="285" t="s">
        <v>240</v>
      </c>
      <c r="C170" s="285" t="s">
        <v>1437</v>
      </c>
      <c r="E170" s="307" t="str">
        <f t="shared" si="2"/>
        <v>نيكاراجوا Nicaragua</v>
      </c>
      <c r="F170" s="300">
        <v>4066115</v>
      </c>
      <c r="G170" s="300">
        <v>11529757</v>
      </c>
      <c r="H170" s="300">
        <v>8501089</v>
      </c>
      <c r="I170" s="300">
        <v>1709410</v>
      </c>
      <c r="J170" s="300">
        <v>2749247</v>
      </c>
      <c r="K170" s="300">
        <v>3534361</v>
      </c>
      <c r="L170" s="300">
        <v>6038703</v>
      </c>
      <c r="M170" s="300">
        <v>10325662</v>
      </c>
      <c r="N170" s="300">
        <v>13450833</v>
      </c>
      <c r="O170" s="300">
        <v>10148185</v>
      </c>
      <c r="P170" s="300">
        <v>22882890</v>
      </c>
      <c r="Q170" s="300">
        <v>13217546</v>
      </c>
      <c r="R170" s="300">
        <v>5706118</v>
      </c>
      <c r="S170" s="300">
        <v>4141831</v>
      </c>
      <c r="T170" s="310">
        <v>133</v>
      </c>
      <c r="U170" s="310">
        <v>115</v>
      </c>
      <c r="V170" s="310">
        <v>124</v>
      </c>
      <c r="W170" s="310">
        <v>149</v>
      </c>
      <c r="X170" s="310">
        <v>146</v>
      </c>
      <c r="Y170" s="310">
        <v>140</v>
      </c>
      <c r="Z170" s="310">
        <v>131</v>
      </c>
      <c r="AA170" s="310">
        <v>126</v>
      </c>
      <c r="AB170" s="310">
        <v>113</v>
      </c>
      <c r="AC170" s="310">
        <v>121</v>
      </c>
      <c r="AD170" s="310">
        <v>118</v>
      </c>
      <c r="AE170" s="310">
        <v>126</v>
      </c>
      <c r="AF170" s="310">
        <v>141</v>
      </c>
      <c r="AG170" s="310">
        <v>145</v>
      </c>
      <c r="AH170" s="310"/>
      <c r="AI170" s="307" t="s">
        <v>2056</v>
      </c>
      <c r="AJ170">
        <v>4066115</v>
      </c>
      <c r="AK170">
        <v>11526757</v>
      </c>
      <c r="AL170">
        <v>8501089</v>
      </c>
      <c r="AM170">
        <v>1706410</v>
      </c>
      <c r="AN170">
        <v>2749247</v>
      </c>
      <c r="AO170">
        <v>2891406</v>
      </c>
      <c r="AP170">
        <v>6032203</v>
      </c>
      <c r="AQ170">
        <v>10325662</v>
      </c>
      <c r="AR170">
        <v>13450111</v>
      </c>
      <c r="AS170">
        <v>10148185</v>
      </c>
      <c r="AT170">
        <v>22882890</v>
      </c>
      <c r="AU170">
        <v>13217546</v>
      </c>
      <c r="AV170">
        <v>5706118</v>
      </c>
      <c r="AW170">
        <v>4141831</v>
      </c>
      <c r="AX170" s="310">
        <v>126</v>
      </c>
      <c r="AY170" s="310">
        <v>108</v>
      </c>
      <c r="AZ170" s="310">
        <v>120</v>
      </c>
      <c r="BA170" s="310">
        <v>147</v>
      </c>
      <c r="BB170" s="310">
        <v>139</v>
      </c>
      <c r="BC170" s="310">
        <v>138</v>
      </c>
      <c r="BD170" s="310">
        <v>124</v>
      </c>
      <c r="BE170" s="310">
        <v>124</v>
      </c>
      <c r="BF170" s="310">
        <v>113</v>
      </c>
      <c r="BG170" s="310">
        <v>119</v>
      </c>
      <c r="BH170" s="310">
        <v>114</v>
      </c>
      <c r="BI170" s="310">
        <v>122</v>
      </c>
      <c r="BJ170" s="310">
        <v>138</v>
      </c>
      <c r="BK170" s="310">
        <v>141</v>
      </c>
      <c r="BL170" s="310"/>
      <c r="BM170" s="307" t="s">
        <v>2056</v>
      </c>
      <c r="BO170">
        <v>3000</v>
      </c>
      <c r="BQ170">
        <v>3000</v>
      </c>
      <c r="BS170">
        <v>642955</v>
      </c>
      <c r="BT170">
        <v>6500</v>
      </c>
      <c r="BV170">
        <v>722</v>
      </c>
      <c r="CB170" s="310" t="s">
        <v>11</v>
      </c>
      <c r="CC170" s="310">
        <v>157</v>
      </c>
      <c r="CD170" s="310" t="s">
        <v>11</v>
      </c>
      <c r="CE170" s="310">
        <v>153</v>
      </c>
      <c r="CF170" s="310" t="s">
        <v>11</v>
      </c>
      <c r="CG170" s="310">
        <v>105</v>
      </c>
      <c r="CH170" s="310">
        <v>156</v>
      </c>
      <c r="CI170" s="310" t="s">
        <v>11</v>
      </c>
      <c r="CJ170" s="310">
        <v>162</v>
      </c>
      <c r="CK170" s="310" t="s">
        <v>11</v>
      </c>
      <c r="CL170" s="310" t="s">
        <v>11</v>
      </c>
      <c r="CM170" s="310" t="s">
        <v>11</v>
      </c>
      <c r="CN170" s="310" t="s">
        <v>11</v>
      </c>
      <c r="CO170" s="310" t="s">
        <v>11</v>
      </c>
      <c r="CQ170" s="307" t="s">
        <v>2056</v>
      </c>
      <c r="CR170" s="300">
        <v>2260564</v>
      </c>
      <c r="CS170" s="300">
        <v>2911627</v>
      </c>
      <c r="CT170" s="300">
        <v>2430287</v>
      </c>
      <c r="CU170" s="300">
        <v>4788024</v>
      </c>
      <c r="CV170" s="300">
        <v>2865408</v>
      </c>
      <c r="CW170" s="300">
        <v>4758159</v>
      </c>
      <c r="CX170" s="300">
        <v>1381805</v>
      </c>
      <c r="CY170" s="300">
        <v>2925956</v>
      </c>
      <c r="CZ170" s="300">
        <v>5796038</v>
      </c>
      <c r="DA170" s="300">
        <v>6807963</v>
      </c>
      <c r="DB170" s="300">
        <v>5638709</v>
      </c>
      <c r="DC170" s="300">
        <v>5800353</v>
      </c>
      <c r="DD170" s="300">
        <v>6769945</v>
      </c>
      <c r="DE170" s="300">
        <v>6192798</v>
      </c>
      <c r="DF170" s="310">
        <v>129</v>
      </c>
      <c r="DG170" s="310">
        <v>132</v>
      </c>
      <c r="DH170" s="310">
        <v>139</v>
      </c>
      <c r="DI170" s="310">
        <v>125</v>
      </c>
      <c r="DJ170" s="310">
        <v>138</v>
      </c>
      <c r="DK170" s="310">
        <v>130</v>
      </c>
      <c r="DL170" s="310">
        <v>146</v>
      </c>
      <c r="DM170" s="310">
        <v>142</v>
      </c>
      <c r="DN170" s="310">
        <v>127</v>
      </c>
      <c r="DO170" s="310">
        <v>126</v>
      </c>
      <c r="DP170" s="310">
        <v>131</v>
      </c>
      <c r="DQ170" s="310">
        <v>132</v>
      </c>
      <c r="DR170" s="310">
        <v>129</v>
      </c>
      <c r="DS170" s="310">
        <v>135</v>
      </c>
      <c r="DU170" s="307" t="s">
        <v>2056</v>
      </c>
      <c r="DV170" s="300">
        <v>6326679</v>
      </c>
      <c r="DW170" s="300">
        <v>14441384</v>
      </c>
      <c r="DX170" s="300">
        <v>10931376</v>
      </c>
      <c r="DY170" s="300">
        <v>6497434</v>
      </c>
      <c r="DZ170" s="300">
        <v>5614655</v>
      </c>
      <c r="EA170" s="300">
        <v>8292520</v>
      </c>
      <c r="EB170" s="300">
        <v>7420508</v>
      </c>
      <c r="EC170" s="300">
        <v>13251618</v>
      </c>
      <c r="ED170" s="300">
        <v>19246871</v>
      </c>
      <c r="EE170" s="300">
        <v>16956148</v>
      </c>
      <c r="EF170" s="300">
        <v>28521599</v>
      </c>
      <c r="EG170" s="300">
        <v>19017899</v>
      </c>
      <c r="EH170" s="300">
        <v>12476063</v>
      </c>
      <c r="EI170" s="300">
        <v>10334629</v>
      </c>
      <c r="EJ170" s="310">
        <v>150</v>
      </c>
      <c r="EK170" s="310">
        <v>134</v>
      </c>
      <c r="EL170" s="310">
        <v>146</v>
      </c>
      <c r="EM170" s="310">
        <v>153</v>
      </c>
      <c r="EN170" s="310">
        <v>157</v>
      </c>
      <c r="EO170" s="310">
        <v>153</v>
      </c>
      <c r="EP170" s="310">
        <v>149</v>
      </c>
      <c r="EQ170" s="310">
        <v>142</v>
      </c>
      <c r="ER170" s="310">
        <v>132</v>
      </c>
      <c r="ES170" s="310">
        <v>136</v>
      </c>
      <c r="ET170" s="310">
        <v>137</v>
      </c>
      <c r="EU170" s="310">
        <v>143</v>
      </c>
      <c r="EV170" s="310">
        <v>152</v>
      </c>
      <c r="EW170" s="310">
        <v>151</v>
      </c>
    </row>
    <row r="171" spans="1:153" x14ac:dyDescent="0.25">
      <c r="A171" s="285" t="s">
        <v>2377</v>
      </c>
      <c r="B171" s="285" t="s">
        <v>83</v>
      </c>
      <c r="C171" s="285" t="s">
        <v>1404</v>
      </c>
      <c r="E171" s="307" t="str">
        <f t="shared" si="2"/>
        <v>كوستاريكا Costa Rica</v>
      </c>
      <c r="F171" s="300">
        <v>53807575</v>
      </c>
      <c r="G171" s="300">
        <v>15260293</v>
      </c>
      <c r="H171" s="300">
        <v>28665074</v>
      </c>
      <c r="I171" s="300">
        <v>29773240</v>
      </c>
      <c r="J171" s="300">
        <v>10575422</v>
      </c>
      <c r="K171" s="300">
        <v>13622816</v>
      </c>
      <c r="L171" s="300">
        <v>10886419</v>
      </c>
      <c r="M171" s="300">
        <v>25259605</v>
      </c>
      <c r="N171" s="300">
        <v>13221053</v>
      </c>
      <c r="O171" s="300">
        <v>13063552</v>
      </c>
      <c r="P171" s="300">
        <v>48522422</v>
      </c>
      <c r="Q171" s="300">
        <v>28424171</v>
      </c>
      <c r="R171" s="300">
        <v>344816397</v>
      </c>
      <c r="S171" s="300">
        <v>19831563</v>
      </c>
      <c r="T171" s="310">
        <v>84</v>
      </c>
      <c r="U171" s="310">
        <v>105</v>
      </c>
      <c r="V171" s="310">
        <v>93</v>
      </c>
      <c r="W171" s="310">
        <v>100</v>
      </c>
      <c r="X171" s="310">
        <v>124</v>
      </c>
      <c r="Y171" s="310">
        <v>110</v>
      </c>
      <c r="Z171" s="310">
        <v>122</v>
      </c>
      <c r="AA171" s="310">
        <v>107</v>
      </c>
      <c r="AB171" s="310">
        <v>116</v>
      </c>
      <c r="AC171" s="310">
        <v>116</v>
      </c>
      <c r="AD171" s="310">
        <v>99</v>
      </c>
      <c r="AE171" s="310">
        <v>113</v>
      </c>
      <c r="AF171" s="310">
        <v>71</v>
      </c>
      <c r="AG171" s="310">
        <v>120</v>
      </c>
      <c r="AH171" s="310"/>
      <c r="AI171" s="307" t="s">
        <v>2034</v>
      </c>
      <c r="AJ171">
        <v>53715775</v>
      </c>
      <c r="AK171">
        <v>15259293</v>
      </c>
      <c r="AL171">
        <v>26765874</v>
      </c>
      <c r="AM171">
        <v>29773240</v>
      </c>
      <c r="AN171">
        <v>10575422</v>
      </c>
      <c r="AO171">
        <v>13544854</v>
      </c>
      <c r="AP171">
        <v>10885419</v>
      </c>
      <c r="AQ171">
        <v>25259605</v>
      </c>
      <c r="AR171">
        <v>12623422</v>
      </c>
      <c r="AS171">
        <v>13063552</v>
      </c>
      <c r="AT171">
        <v>48522422</v>
      </c>
      <c r="AU171">
        <v>28424171</v>
      </c>
      <c r="AV171">
        <v>344319153</v>
      </c>
      <c r="AW171">
        <v>19587264</v>
      </c>
      <c r="AX171" s="310">
        <v>80</v>
      </c>
      <c r="AY171" s="310">
        <v>100</v>
      </c>
      <c r="AZ171" s="310">
        <v>91</v>
      </c>
      <c r="BA171" s="310">
        <v>98</v>
      </c>
      <c r="BB171" s="310">
        <v>117</v>
      </c>
      <c r="BC171" s="310">
        <v>106</v>
      </c>
      <c r="BD171" s="310">
        <v>117</v>
      </c>
      <c r="BE171" s="310">
        <v>103</v>
      </c>
      <c r="BF171" s="310">
        <v>116</v>
      </c>
      <c r="BG171" s="310">
        <v>112</v>
      </c>
      <c r="BH171" s="310">
        <v>98</v>
      </c>
      <c r="BI171" s="310">
        <v>112</v>
      </c>
      <c r="BJ171" s="310">
        <v>70</v>
      </c>
      <c r="BK171" s="310">
        <v>114</v>
      </c>
      <c r="BL171" s="310"/>
      <c r="BM171" s="307" t="s">
        <v>2034</v>
      </c>
      <c r="BN171">
        <v>91800</v>
      </c>
      <c r="BO171">
        <v>1000</v>
      </c>
      <c r="BP171">
        <v>1899200</v>
      </c>
      <c r="BS171">
        <v>77962</v>
      </c>
      <c r="BT171">
        <v>1000</v>
      </c>
      <c r="BV171">
        <v>597631</v>
      </c>
      <c r="BZ171">
        <v>497244</v>
      </c>
      <c r="CA171">
        <v>244299</v>
      </c>
      <c r="CB171" s="310">
        <v>138</v>
      </c>
      <c r="CC171" s="310">
        <v>163</v>
      </c>
      <c r="CD171" s="310">
        <v>92</v>
      </c>
      <c r="CE171" s="310" t="s">
        <v>11</v>
      </c>
      <c r="CF171" s="310" t="s">
        <v>11</v>
      </c>
      <c r="CG171" s="310">
        <v>138</v>
      </c>
      <c r="CH171" s="310">
        <v>164</v>
      </c>
      <c r="CI171" s="310" t="s">
        <v>11</v>
      </c>
      <c r="CJ171" s="310">
        <v>115</v>
      </c>
      <c r="CK171" s="310" t="s">
        <v>11</v>
      </c>
      <c r="CL171" s="310" t="s">
        <v>11</v>
      </c>
      <c r="CM171" s="310" t="s">
        <v>11</v>
      </c>
      <c r="CN171" s="310">
        <v>116</v>
      </c>
      <c r="CO171" s="310">
        <v>128</v>
      </c>
      <c r="CQ171" s="307" t="s">
        <v>2034</v>
      </c>
      <c r="CR171" s="300">
        <v>64614844</v>
      </c>
      <c r="CS171" s="300">
        <v>86364092</v>
      </c>
      <c r="CT171" s="300">
        <v>116018323</v>
      </c>
      <c r="CU171" s="300">
        <v>109888244</v>
      </c>
      <c r="CV171" s="300">
        <v>125106386</v>
      </c>
      <c r="CW171" s="300">
        <v>95493163</v>
      </c>
      <c r="CX171" s="300">
        <v>80033637</v>
      </c>
      <c r="CY171" s="300">
        <v>96100775</v>
      </c>
      <c r="CZ171" s="300">
        <v>147344851</v>
      </c>
      <c r="DA171" s="300">
        <v>209925397</v>
      </c>
      <c r="DB171" s="300">
        <v>306017268</v>
      </c>
      <c r="DC171" s="300">
        <v>356673269</v>
      </c>
      <c r="DD171" s="300">
        <v>408437482</v>
      </c>
      <c r="DE171" s="300">
        <v>360121867</v>
      </c>
      <c r="DF171" s="310">
        <v>85</v>
      </c>
      <c r="DG171" s="310">
        <v>82</v>
      </c>
      <c r="DH171" s="310">
        <v>85</v>
      </c>
      <c r="DI171" s="310">
        <v>81</v>
      </c>
      <c r="DJ171" s="310">
        <v>81</v>
      </c>
      <c r="DK171" s="310">
        <v>83</v>
      </c>
      <c r="DL171" s="310">
        <v>87</v>
      </c>
      <c r="DM171" s="310">
        <v>86</v>
      </c>
      <c r="DN171" s="310">
        <v>81</v>
      </c>
      <c r="DO171" s="310">
        <v>74</v>
      </c>
      <c r="DP171" s="310">
        <v>73</v>
      </c>
      <c r="DQ171" s="310">
        <v>75</v>
      </c>
      <c r="DR171" s="310">
        <v>70</v>
      </c>
      <c r="DS171" s="310">
        <v>79</v>
      </c>
      <c r="DU171" s="307" t="s">
        <v>2034</v>
      </c>
      <c r="DV171" s="300">
        <v>118422419</v>
      </c>
      <c r="DW171" s="300">
        <v>101624385</v>
      </c>
      <c r="DX171" s="300">
        <v>144683397</v>
      </c>
      <c r="DY171" s="300">
        <v>139661484</v>
      </c>
      <c r="DZ171" s="300">
        <v>135681808</v>
      </c>
      <c r="EA171" s="300">
        <v>109115979</v>
      </c>
      <c r="EB171" s="300">
        <v>90920056</v>
      </c>
      <c r="EC171" s="300">
        <v>121360380</v>
      </c>
      <c r="ED171" s="300">
        <v>160565904</v>
      </c>
      <c r="EE171" s="300">
        <v>222988949</v>
      </c>
      <c r="EF171" s="300">
        <v>354539690</v>
      </c>
      <c r="EG171" s="300">
        <v>385097440</v>
      </c>
      <c r="EH171" s="300">
        <v>753253879</v>
      </c>
      <c r="EI171" s="300">
        <v>379953430</v>
      </c>
      <c r="EJ171" s="310">
        <v>96</v>
      </c>
      <c r="EK171" s="310">
        <v>100</v>
      </c>
      <c r="EL171" s="310">
        <v>97</v>
      </c>
      <c r="EM171" s="310">
        <v>95</v>
      </c>
      <c r="EN171" s="310">
        <v>96</v>
      </c>
      <c r="EO171" s="310">
        <v>99</v>
      </c>
      <c r="EP171" s="310">
        <v>108</v>
      </c>
      <c r="EQ171" s="310">
        <v>101</v>
      </c>
      <c r="ER171" s="310">
        <v>94</v>
      </c>
      <c r="ES171" s="310">
        <v>88</v>
      </c>
      <c r="ET171" s="310">
        <v>90</v>
      </c>
      <c r="EU171" s="310">
        <v>95</v>
      </c>
      <c r="EV171" s="310">
        <v>81</v>
      </c>
      <c r="EW171" s="310">
        <v>97</v>
      </c>
    </row>
    <row r="172" spans="1:153" x14ac:dyDescent="0.25">
      <c r="A172" s="285" t="s">
        <v>2378</v>
      </c>
      <c r="B172" s="285" t="s">
        <v>267</v>
      </c>
      <c r="C172" s="285" t="s">
        <v>1429</v>
      </c>
      <c r="E172" s="307" t="str">
        <f t="shared" si="2"/>
        <v>بنما Panama</v>
      </c>
      <c r="F172" s="300">
        <v>130673588</v>
      </c>
      <c r="G172" s="300">
        <v>3368002</v>
      </c>
      <c r="H172" s="300">
        <v>114902967</v>
      </c>
      <c r="I172" s="300">
        <v>422269</v>
      </c>
      <c r="J172" s="300">
        <v>9933858</v>
      </c>
      <c r="K172" s="300">
        <v>516661</v>
      </c>
      <c r="L172" s="300">
        <v>655269</v>
      </c>
      <c r="M172" s="300">
        <v>8034202</v>
      </c>
      <c r="N172" s="300">
        <v>744568</v>
      </c>
      <c r="O172" s="300">
        <v>711192</v>
      </c>
      <c r="P172" s="300">
        <v>1244461</v>
      </c>
      <c r="Q172" s="300">
        <v>3058319</v>
      </c>
      <c r="R172" s="300">
        <v>21425330</v>
      </c>
      <c r="S172" s="300">
        <v>8643723</v>
      </c>
      <c r="T172" s="310">
        <v>69</v>
      </c>
      <c r="U172" s="310">
        <v>136</v>
      </c>
      <c r="V172" s="310">
        <v>78</v>
      </c>
      <c r="W172" s="310">
        <v>165</v>
      </c>
      <c r="X172" s="310">
        <v>126</v>
      </c>
      <c r="Y172" s="310">
        <v>163</v>
      </c>
      <c r="Z172" s="310">
        <v>160</v>
      </c>
      <c r="AA172" s="310">
        <v>133</v>
      </c>
      <c r="AB172" s="310">
        <v>160</v>
      </c>
      <c r="AC172" s="310">
        <v>157</v>
      </c>
      <c r="AD172" s="310">
        <v>156</v>
      </c>
      <c r="AE172" s="310">
        <v>147</v>
      </c>
      <c r="AF172" s="310">
        <v>118</v>
      </c>
      <c r="AG172" s="310">
        <v>139</v>
      </c>
      <c r="AH172" s="310"/>
      <c r="AI172" s="307" t="s">
        <v>1976</v>
      </c>
      <c r="AJ172">
        <v>130673088</v>
      </c>
      <c r="AK172">
        <v>3367852</v>
      </c>
      <c r="AL172">
        <v>114828517</v>
      </c>
      <c r="AM172">
        <v>414969</v>
      </c>
      <c r="AN172">
        <v>559548</v>
      </c>
      <c r="AO172">
        <v>209045</v>
      </c>
      <c r="AP172">
        <v>520169</v>
      </c>
      <c r="AQ172">
        <v>7961997</v>
      </c>
      <c r="AR172">
        <v>579932</v>
      </c>
      <c r="AS172">
        <v>709317</v>
      </c>
      <c r="AT172">
        <v>1244461</v>
      </c>
      <c r="AU172">
        <v>3051319</v>
      </c>
      <c r="AV172">
        <v>21093680</v>
      </c>
      <c r="AW172">
        <v>6104376</v>
      </c>
      <c r="AX172" s="310">
        <v>68</v>
      </c>
      <c r="AY172" s="310">
        <v>131</v>
      </c>
      <c r="AZ172" s="310">
        <v>74</v>
      </c>
      <c r="BA172" s="310">
        <v>166</v>
      </c>
      <c r="BB172" s="310">
        <v>160</v>
      </c>
      <c r="BC172" s="310">
        <v>162</v>
      </c>
      <c r="BD172" s="310">
        <v>158</v>
      </c>
      <c r="BE172" s="310">
        <v>128</v>
      </c>
      <c r="BF172" s="310">
        <v>160</v>
      </c>
      <c r="BG172" s="310">
        <v>155</v>
      </c>
      <c r="BH172" s="310">
        <v>157</v>
      </c>
      <c r="BI172" s="310">
        <v>144</v>
      </c>
      <c r="BJ172" s="310">
        <v>113</v>
      </c>
      <c r="BK172" s="310">
        <v>138</v>
      </c>
      <c r="BL172" s="310"/>
      <c r="BM172" s="307" t="s">
        <v>1976</v>
      </c>
      <c r="BN172">
        <v>500</v>
      </c>
      <c r="BO172">
        <v>150</v>
      </c>
      <c r="BP172">
        <v>74450</v>
      </c>
      <c r="BQ172">
        <v>7300</v>
      </c>
      <c r="BR172">
        <v>9374310</v>
      </c>
      <c r="BS172">
        <v>307616</v>
      </c>
      <c r="BT172">
        <v>135100</v>
      </c>
      <c r="BU172">
        <v>72205</v>
      </c>
      <c r="BV172">
        <v>164636</v>
      </c>
      <c r="BW172">
        <v>1875</v>
      </c>
      <c r="BY172">
        <v>7000</v>
      </c>
      <c r="BZ172">
        <v>331650</v>
      </c>
      <c r="CA172">
        <v>2539347</v>
      </c>
      <c r="CB172" s="310">
        <v>161</v>
      </c>
      <c r="CC172" s="310">
        <v>167</v>
      </c>
      <c r="CD172" s="310">
        <v>133</v>
      </c>
      <c r="CE172" s="310">
        <v>151</v>
      </c>
      <c r="CF172" s="310">
        <v>72</v>
      </c>
      <c r="CG172" s="310">
        <v>118</v>
      </c>
      <c r="CH172" s="310">
        <v>135</v>
      </c>
      <c r="CI172" s="310">
        <v>139</v>
      </c>
      <c r="CJ172" s="310">
        <v>128</v>
      </c>
      <c r="CK172" s="310">
        <v>144</v>
      </c>
      <c r="CL172" s="310" t="s">
        <v>11</v>
      </c>
      <c r="CM172" s="310">
        <v>148</v>
      </c>
      <c r="CN172" s="310">
        <v>121</v>
      </c>
      <c r="CO172" s="310">
        <v>93</v>
      </c>
      <c r="CQ172" s="307" t="s">
        <v>1976</v>
      </c>
      <c r="CR172" s="300">
        <v>2037755</v>
      </c>
      <c r="CS172" s="300">
        <v>38524790</v>
      </c>
      <c r="CT172" s="300">
        <v>147850490</v>
      </c>
      <c r="CU172" s="300">
        <v>20692551</v>
      </c>
      <c r="CV172" s="300">
        <v>3469749</v>
      </c>
      <c r="CW172" s="300">
        <v>457311</v>
      </c>
      <c r="CX172" s="300">
        <v>91155276</v>
      </c>
      <c r="CY172" s="300">
        <v>264983657</v>
      </c>
      <c r="CZ172" s="300">
        <v>272468188</v>
      </c>
      <c r="DA172" s="300">
        <v>249091494</v>
      </c>
      <c r="DB172" s="300">
        <v>258602831</v>
      </c>
      <c r="DC172" s="300">
        <v>15847078</v>
      </c>
      <c r="DD172" s="300">
        <v>6254701</v>
      </c>
      <c r="DE172" s="300">
        <v>22826074</v>
      </c>
      <c r="DF172" s="310">
        <v>132</v>
      </c>
      <c r="DG172" s="310">
        <v>93</v>
      </c>
      <c r="DH172" s="310">
        <v>80</v>
      </c>
      <c r="DI172" s="310">
        <v>102</v>
      </c>
      <c r="DJ172" s="310">
        <v>132</v>
      </c>
      <c r="DK172" s="310">
        <v>167</v>
      </c>
      <c r="DL172" s="310">
        <v>86</v>
      </c>
      <c r="DM172" s="310">
        <v>73</v>
      </c>
      <c r="DN172" s="310">
        <v>73</v>
      </c>
      <c r="DO172" s="310">
        <v>72</v>
      </c>
      <c r="DP172" s="310">
        <v>77</v>
      </c>
      <c r="DQ172" s="310">
        <v>118</v>
      </c>
      <c r="DR172" s="310">
        <v>130</v>
      </c>
      <c r="DS172" s="310">
        <v>118</v>
      </c>
      <c r="DU172" s="307" t="s">
        <v>1976</v>
      </c>
      <c r="DV172" s="300">
        <v>132711343</v>
      </c>
      <c r="DW172" s="300">
        <v>41892792</v>
      </c>
      <c r="DX172" s="300">
        <v>262753457</v>
      </c>
      <c r="DY172" s="300">
        <v>21114820</v>
      </c>
      <c r="DZ172" s="300">
        <v>13403607</v>
      </c>
      <c r="EA172" s="300">
        <v>973972</v>
      </c>
      <c r="EB172" s="300">
        <v>91810545</v>
      </c>
      <c r="EC172" s="300">
        <v>273017859</v>
      </c>
      <c r="ED172" s="300">
        <v>273212756</v>
      </c>
      <c r="EE172" s="300">
        <v>249802686</v>
      </c>
      <c r="EF172" s="300">
        <v>259847292</v>
      </c>
      <c r="EG172" s="300">
        <v>18905397</v>
      </c>
      <c r="EH172" s="300">
        <v>27680031</v>
      </c>
      <c r="EI172" s="300">
        <v>31469797</v>
      </c>
      <c r="EJ172" s="310">
        <v>95</v>
      </c>
      <c r="EK172" s="310">
        <v>113</v>
      </c>
      <c r="EL172" s="310">
        <v>88</v>
      </c>
      <c r="EM172" s="310">
        <v>133</v>
      </c>
      <c r="EN172" s="310">
        <v>139</v>
      </c>
      <c r="EO172" s="310">
        <v>179</v>
      </c>
      <c r="EP172" s="310">
        <v>107</v>
      </c>
      <c r="EQ172" s="310">
        <v>90</v>
      </c>
      <c r="ER172" s="310">
        <v>85</v>
      </c>
      <c r="ES172" s="310">
        <v>87</v>
      </c>
      <c r="ET172" s="310">
        <v>96</v>
      </c>
      <c r="EU172" s="310">
        <v>144</v>
      </c>
      <c r="EV172" s="310">
        <v>135</v>
      </c>
      <c r="EW172" s="310">
        <v>135</v>
      </c>
    </row>
    <row r="173" spans="1:153" x14ac:dyDescent="0.25">
      <c r="A173" s="285" t="s">
        <v>2379</v>
      </c>
      <c r="B173" s="285" t="s">
        <v>172</v>
      </c>
      <c r="C173" s="285" t="s">
        <v>1361</v>
      </c>
      <c r="E173" s="307" t="str">
        <f t="shared" si="2"/>
        <v>كولومبيا Colombia</v>
      </c>
      <c r="F173" s="300">
        <v>119536871</v>
      </c>
      <c r="G173" s="300">
        <v>164293876</v>
      </c>
      <c r="H173" s="300">
        <v>207720765</v>
      </c>
      <c r="I173" s="300">
        <v>182669441</v>
      </c>
      <c r="J173" s="300">
        <v>166772476</v>
      </c>
      <c r="K173" s="300">
        <v>113257384</v>
      </c>
      <c r="L173" s="300">
        <v>124896966</v>
      </c>
      <c r="M173" s="300">
        <v>157858567</v>
      </c>
      <c r="N173" s="300">
        <v>121774590</v>
      </c>
      <c r="O173" s="300">
        <v>76002647</v>
      </c>
      <c r="P173" s="300">
        <v>325691715</v>
      </c>
      <c r="Q173" s="300">
        <v>159946969</v>
      </c>
      <c r="R173" s="300">
        <v>160600522</v>
      </c>
      <c r="S173" s="300">
        <v>138833705</v>
      </c>
      <c r="T173" s="310">
        <v>70</v>
      </c>
      <c r="U173" s="310">
        <v>67</v>
      </c>
      <c r="V173" s="310">
        <v>67</v>
      </c>
      <c r="W173" s="310">
        <v>69</v>
      </c>
      <c r="X173" s="310">
        <v>70</v>
      </c>
      <c r="Y173" s="310">
        <v>77</v>
      </c>
      <c r="Z173" s="310">
        <v>78</v>
      </c>
      <c r="AA173" s="310">
        <v>71</v>
      </c>
      <c r="AB173" s="310">
        <v>77</v>
      </c>
      <c r="AC173" s="310">
        <v>84</v>
      </c>
      <c r="AD173" s="310">
        <v>64</v>
      </c>
      <c r="AE173" s="310">
        <v>85</v>
      </c>
      <c r="AF173" s="310">
        <v>77</v>
      </c>
      <c r="AG173" s="310">
        <v>84</v>
      </c>
      <c r="AH173" s="310"/>
      <c r="AI173" s="307" t="s">
        <v>2035</v>
      </c>
      <c r="AJ173">
        <v>115882039</v>
      </c>
      <c r="AK173">
        <v>153022990</v>
      </c>
      <c r="AL173">
        <v>203045614</v>
      </c>
      <c r="AM173">
        <v>181164847</v>
      </c>
      <c r="AN173">
        <v>152392524</v>
      </c>
      <c r="AO173">
        <v>110985390</v>
      </c>
      <c r="AP173">
        <v>120951187</v>
      </c>
      <c r="AQ173">
        <v>153925838</v>
      </c>
      <c r="AR173">
        <v>114381202</v>
      </c>
      <c r="AS173">
        <v>71389009</v>
      </c>
      <c r="AT173">
        <v>317218497</v>
      </c>
      <c r="AU173">
        <v>131563307</v>
      </c>
      <c r="AV173">
        <v>143027981</v>
      </c>
      <c r="AW173">
        <v>134414770</v>
      </c>
      <c r="AX173" s="310">
        <v>69</v>
      </c>
      <c r="AY173" s="310">
        <v>68</v>
      </c>
      <c r="AZ173" s="310">
        <v>66</v>
      </c>
      <c r="BA173" s="310">
        <v>67</v>
      </c>
      <c r="BB173" s="310">
        <v>70</v>
      </c>
      <c r="BC173" s="310">
        <v>78</v>
      </c>
      <c r="BD173" s="310">
        <v>78</v>
      </c>
      <c r="BE173" s="310">
        <v>70</v>
      </c>
      <c r="BF173" s="310">
        <v>75</v>
      </c>
      <c r="BG173" s="310">
        <v>82</v>
      </c>
      <c r="BH173" s="310">
        <v>63</v>
      </c>
      <c r="BI173" s="310">
        <v>85</v>
      </c>
      <c r="BJ173" s="310">
        <v>76</v>
      </c>
      <c r="BK173" s="310">
        <v>80</v>
      </c>
      <c r="BL173" s="310"/>
      <c r="BM173" s="307" t="s">
        <v>2035</v>
      </c>
      <c r="BN173">
        <v>3654832</v>
      </c>
      <c r="BO173">
        <v>11270886</v>
      </c>
      <c r="BP173">
        <v>4675151</v>
      </c>
      <c r="BQ173">
        <v>1504594</v>
      </c>
      <c r="BR173">
        <v>14379952</v>
      </c>
      <c r="BS173">
        <v>2271994</v>
      </c>
      <c r="BT173">
        <v>3945779</v>
      </c>
      <c r="BU173">
        <v>3932729</v>
      </c>
      <c r="BV173">
        <v>7393388</v>
      </c>
      <c r="BW173">
        <v>4613638</v>
      </c>
      <c r="BX173">
        <v>8473218</v>
      </c>
      <c r="BY173">
        <v>28383662</v>
      </c>
      <c r="BZ173">
        <v>17572541</v>
      </c>
      <c r="CA173">
        <v>4418935</v>
      </c>
      <c r="CB173" s="310">
        <v>79</v>
      </c>
      <c r="CC173" s="310">
        <v>62</v>
      </c>
      <c r="CD173" s="310">
        <v>79</v>
      </c>
      <c r="CE173" s="310">
        <v>97</v>
      </c>
      <c r="CF173" s="310">
        <v>63</v>
      </c>
      <c r="CG173" s="310">
        <v>83</v>
      </c>
      <c r="CH173" s="310">
        <v>81</v>
      </c>
      <c r="CI173" s="310">
        <v>81</v>
      </c>
      <c r="CJ173" s="310">
        <v>69</v>
      </c>
      <c r="CK173" s="310">
        <v>72</v>
      </c>
      <c r="CL173" s="310">
        <v>71</v>
      </c>
      <c r="CM173" s="310">
        <v>54</v>
      </c>
      <c r="CN173" s="310">
        <v>55</v>
      </c>
      <c r="CO173" s="310">
        <v>83</v>
      </c>
      <c r="CQ173" s="307" t="s">
        <v>2035</v>
      </c>
      <c r="CR173" s="300">
        <v>33127416</v>
      </c>
      <c r="CS173" s="300">
        <v>60565205</v>
      </c>
      <c r="CT173" s="300">
        <v>38036497</v>
      </c>
      <c r="CU173" s="300">
        <v>51174695</v>
      </c>
      <c r="CV173" s="300">
        <v>68710920</v>
      </c>
      <c r="CW173" s="300">
        <v>58940828</v>
      </c>
      <c r="CX173" s="300">
        <v>108524754</v>
      </c>
      <c r="CY173" s="300">
        <v>108247890</v>
      </c>
      <c r="CZ173" s="300">
        <v>144950868</v>
      </c>
      <c r="DA173" s="300">
        <v>131334133</v>
      </c>
      <c r="DB173" s="300">
        <v>224871928</v>
      </c>
      <c r="DC173" s="300">
        <v>408525880</v>
      </c>
      <c r="DD173" s="300">
        <v>450120218</v>
      </c>
      <c r="DE173" s="300">
        <v>470736971</v>
      </c>
      <c r="DF173" s="310">
        <v>92</v>
      </c>
      <c r="DG173" s="310">
        <v>87</v>
      </c>
      <c r="DH173" s="310">
        <v>100</v>
      </c>
      <c r="DI173" s="310">
        <v>90</v>
      </c>
      <c r="DJ173" s="310">
        <v>89</v>
      </c>
      <c r="DK173" s="310">
        <v>86</v>
      </c>
      <c r="DL173" s="310">
        <v>83</v>
      </c>
      <c r="DM173" s="310">
        <v>83</v>
      </c>
      <c r="DN173" s="310">
        <v>82</v>
      </c>
      <c r="DO173" s="310">
        <v>85</v>
      </c>
      <c r="DP173" s="310">
        <v>81</v>
      </c>
      <c r="DQ173" s="310">
        <v>72</v>
      </c>
      <c r="DR173" s="310">
        <v>68</v>
      </c>
      <c r="DS173" s="310">
        <v>70</v>
      </c>
      <c r="DU173" s="307" t="s">
        <v>2035</v>
      </c>
      <c r="DV173" s="300">
        <v>152664287</v>
      </c>
      <c r="DW173" s="300">
        <v>224859081</v>
      </c>
      <c r="DX173" s="300">
        <v>245757262</v>
      </c>
      <c r="DY173" s="300">
        <v>233844136</v>
      </c>
      <c r="DZ173" s="300">
        <v>235483396</v>
      </c>
      <c r="EA173" s="300">
        <v>172198212</v>
      </c>
      <c r="EB173" s="300">
        <v>233421720</v>
      </c>
      <c r="EC173" s="300">
        <v>266106457</v>
      </c>
      <c r="ED173" s="300">
        <v>266725458</v>
      </c>
      <c r="EE173" s="300">
        <v>207336780</v>
      </c>
      <c r="EF173" s="300">
        <v>550563643</v>
      </c>
      <c r="EG173" s="300">
        <v>568472849</v>
      </c>
      <c r="EH173" s="300">
        <v>610720740</v>
      </c>
      <c r="EI173" s="300">
        <v>609570676</v>
      </c>
      <c r="EJ173" s="310">
        <v>93</v>
      </c>
      <c r="EK173" s="310">
        <v>87</v>
      </c>
      <c r="EL173" s="310">
        <v>89</v>
      </c>
      <c r="EM173" s="310">
        <v>88</v>
      </c>
      <c r="EN173" s="310">
        <v>90</v>
      </c>
      <c r="EO173" s="310">
        <v>94</v>
      </c>
      <c r="EP173" s="310">
        <v>91</v>
      </c>
      <c r="EQ173" s="310">
        <v>92</v>
      </c>
      <c r="ER173" s="310">
        <v>86</v>
      </c>
      <c r="ES173" s="310">
        <v>89</v>
      </c>
      <c r="ET173" s="310">
        <v>80</v>
      </c>
      <c r="EU173" s="310">
        <v>87</v>
      </c>
      <c r="EV173" s="310">
        <v>84</v>
      </c>
      <c r="EW173" s="310">
        <v>84</v>
      </c>
    </row>
    <row r="174" spans="1:153" x14ac:dyDescent="0.25">
      <c r="A174" s="285" t="s">
        <v>2380</v>
      </c>
      <c r="B174" s="285" t="s">
        <v>200</v>
      </c>
      <c r="C174" s="285" t="s">
        <v>1424</v>
      </c>
      <c r="E174" s="307" t="str">
        <f t="shared" si="2"/>
        <v>فنزويلا Venezuela</v>
      </c>
      <c r="F174" s="300">
        <v>42110288</v>
      </c>
      <c r="G174" s="300">
        <v>13435099</v>
      </c>
      <c r="H174" s="300">
        <v>4491402</v>
      </c>
      <c r="I174" s="300">
        <v>27890988</v>
      </c>
      <c r="J174" s="300">
        <v>90851742</v>
      </c>
      <c r="K174" s="300">
        <v>2620516</v>
      </c>
      <c r="L174" s="300">
        <v>448816</v>
      </c>
      <c r="M174" s="300">
        <v>905257</v>
      </c>
      <c r="N174" s="300">
        <v>411363</v>
      </c>
      <c r="O174" s="300">
        <v>1719239</v>
      </c>
      <c r="P174" s="300">
        <v>7235734</v>
      </c>
      <c r="Q174" s="300">
        <v>8456398</v>
      </c>
      <c r="R174" s="300">
        <v>3909322</v>
      </c>
      <c r="S174" s="300">
        <v>9747338</v>
      </c>
      <c r="T174" s="310">
        <v>89</v>
      </c>
      <c r="U174" s="310">
        <v>110</v>
      </c>
      <c r="V174" s="310">
        <v>136</v>
      </c>
      <c r="W174" s="310">
        <v>102</v>
      </c>
      <c r="X174" s="310">
        <v>80</v>
      </c>
      <c r="Y174" s="310">
        <v>142</v>
      </c>
      <c r="Z174" s="310">
        <v>165</v>
      </c>
      <c r="AA174" s="310">
        <v>159</v>
      </c>
      <c r="AB174" s="310">
        <v>166</v>
      </c>
      <c r="AC174" s="310">
        <v>147</v>
      </c>
      <c r="AD174" s="310">
        <v>137</v>
      </c>
      <c r="AE174" s="310">
        <v>129</v>
      </c>
      <c r="AF174" s="310">
        <v>145</v>
      </c>
      <c r="AG174" s="310">
        <v>135</v>
      </c>
      <c r="AH174" s="310"/>
      <c r="AI174" s="307" t="s">
        <v>2026</v>
      </c>
      <c r="AJ174">
        <v>4675732</v>
      </c>
      <c r="AK174">
        <v>4859119</v>
      </c>
      <c r="AL174">
        <v>3819433</v>
      </c>
      <c r="AM174">
        <v>8944395</v>
      </c>
      <c r="AN174">
        <v>66003951</v>
      </c>
      <c r="AO174">
        <v>49800</v>
      </c>
      <c r="AP174">
        <v>185646</v>
      </c>
      <c r="AQ174">
        <v>426127</v>
      </c>
      <c r="AR174">
        <v>323640</v>
      </c>
      <c r="AS174">
        <v>1702606</v>
      </c>
      <c r="AT174">
        <v>7221934</v>
      </c>
      <c r="AU174">
        <v>8446398</v>
      </c>
      <c r="AV174">
        <v>3891947</v>
      </c>
      <c r="AW174">
        <v>9538616</v>
      </c>
      <c r="AX174" s="310">
        <v>122</v>
      </c>
      <c r="AY174" s="310">
        <v>125</v>
      </c>
      <c r="AZ174" s="310">
        <v>135</v>
      </c>
      <c r="BA174" s="310">
        <v>120</v>
      </c>
      <c r="BB174" s="310">
        <v>81</v>
      </c>
      <c r="BC174" s="310">
        <v>173</v>
      </c>
      <c r="BD174" s="310">
        <v>170</v>
      </c>
      <c r="BE174" s="310">
        <v>162</v>
      </c>
      <c r="BF174" s="310">
        <v>165</v>
      </c>
      <c r="BG174" s="310">
        <v>144</v>
      </c>
      <c r="BH174" s="310">
        <v>134</v>
      </c>
      <c r="BI174" s="310">
        <v>128</v>
      </c>
      <c r="BJ174" s="310">
        <v>142</v>
      </c>
      <c r="BK174" s="310">
        <v>130</v>
      </c>
      <c r="BL174" s="310"/>
      <c r="BM174" s="307" t="s">
        <v>2026</v>
      </c>
      <c r="BN174">
        <v>37434556</v>
      </c>
      <c r="BO174">
        <v>8575980</v>
      </c>
      <c r="BP174">
        <v>671969</v>
      </c>
      <c r="BQ174">
        <v>18946593</v>
      </c>
      <c r="BR174">
        <v>24847791</v>
      </c>
      <c r="BS174">
        <v>2570716</v>
      </c>
      <c r="BT174">
        <v>263170</v>
      </c>
      <c r="BU174">
        <v>479130</v>
      </c>
      <c r="BV174">
        <v>87723</v>
      </c>
      <c r="BW174">
        <v>16633</v>
      </c>
      <c r="BX174">
        <v>13800</v>
      </c>
      <c r="BY174">
        <v>10000</v>
      </c>
      <c r="BZ174">
        <v>17375</v>
      </c>
      <c r="CA174">
        <v>208722</v>
      </c>
      <c r="CB174" s="310">
        <v>46</v>
      </c>
      <c r="CC174" s="310">
        <v>65</v>
      </c>
      <c r="CD174" s="310">
        <v>103</v>
      </c>
      <c r="CE174" s="310">
        <v>58</v>
      </c>
      <c r="CF174" s="310">
        <v>53</v>
      </c>
      <c r="CG174" s="310">
        <v>80</v>
      </c>
      <c r="CH174" s="310">
        <v>125</v>
      </c>
      <c r="CI174" s="310">
        <v>118</v>
      </c>
      <c r="CJ174" s="310">
        <v>135</v>
      </c>
      <c r="CK174" s="310">
        <v>133</v>
      </c>
      <c r="CL174" s="310">
        <v>141</v>
      </c>
      <c r="CM174" s="310">
        <v>146</v>
      </c>
      <c r="CN174" s="310">
        <v>146</v>
      </c>
      <c r="CO174" s="310">
        <v>131</v>
      </c>
      <c r="CQ174" s="307" t="s">
        <v>2026</v>
      </c>
      <c r="CR174" s="300">
        <v>1863418</v>
      </c>
      <c r="CS174" s="300">
        <v>1577490</v>
      </c>
      <c r="CT174" s="300">
        <v>49250145</v>
      </c>
      <c r="CU174" s="300">
        <v>2899273</v>
      </c>
      <c r="CV174" s="300">
        <v>2101618</v>
      </c>
      <c r="CW174" s="300">
        <v>1768818</v>
      </c>
      <c r="CX174" s="300">
        <v>2118846</v>
      </c>
      <c r="CY174" s="300">
        <v>169738298</v>
      </c>
      <c r="CZ174" s="300">
        <v>689847</v>
      </c>
      <c r="DA174" s="300">
        <v>1050263</v>
      </c>
      <c r="DB174" s="300">
        <v>2055589</v>
      </c>
      <c r="DC174" s="300">
        <v>7317548</v>
      </c>
      <c r="DD174" s="300">
        <v>12652662</v>
      </c>
      <c r="DE174" s="300">
        <v>6194231</v>
      </c>
      <c r="DF174" s="310">
        <v>134</v>
      </c>
      <c r="DG174" s="310">
        <v>145</v>
      </c>
      <c r="DH174" s="310">
        <v>92</v>
      </c>
      <c r="DI174" s="310">
        <v>135</v>
      </c>
      <c r="DJ174" s="310">
        <v>146</v>
      </c>
      <c r="DK174" s="310">
        <v>147</v>
      </c>
      <c r="DL174" s="310">
        <v>139</v>
      </c>
      <c r="DM174" s="310">
        <v>80</v>
      </c>
      <c r="DN174" s="310">
        <v>161</v>
      </c>
      <c r="DO174" s="310">
        <v>151</v>
      </c>
      <c r="DP174" s="310">
        <v>146</v>
      </c>
      <c r="DQ174" s="310">
        <v>130</v>
      </c>
      <c r="DR174" s="310">
        <v>123</v>
      </c>
      <c r="DS174" s="310">
        <v>134</v>
      </c>
      <c r="DU174" s="307" t="s">
        <v>2026</v>
      </c>
      <c r="DV174" s="300">
        <v>43973706</v>
      </c>
      <c r="DW174" s="300">
        <v>15012589</v>
      </c>
      <c r="DX174" s="300">
        <v>53741547</v>
      </c>
      <c r="DY174" s="300">
        <v>30790261</v>
      </c>
      <c r="DZ174" s="300">
        <v>92953360</v>
      </c>
      <c r="EA174" s="300">
        <v>4389334</v>
      </c>
      <c r="EB174" s="300">
        <v>2567662</v>
      </c>
      <c r="EC174" s="300">
        <v>170643555</v>
      </c>
      <c r="ED174" s="300">
        <v>1101210</v>
      </c>
      <c r="EE174" s="300">
        <v>2769502</v>
      </c>
      <c r="EF174" s="300">
        <v>9291323</v>
      </c>
      <c r="EG174" s="300">
        <v>15773946</v>
      </c>
      <c r="EH174" s="300">
        <v>16561984</v>
      </c>
      <c r="EI174" s="300">
        <v>15941569</v>
      </c>
      <c r="EJ174" s="310">
        <v>116</v>
      </c>
      <c r="EK174" s="310">
        <v>132</v>
      </c>
      <c r="EL174" s="310">
        <v>114</v>
      </c>
      <c r="EM174" s="310">
        <v>123</v>
      </c>
      <c r="EN174" s="310">
        <v>104</v>
      </c>
      <c r="EO174" s="310">
        <v>162</v>
      </c>
      <c r="EP174" s="310">
        <v>164</v>
      </c>
      <c r="EQ174" s="310">
        <v>95</v>
      </c>
      <c r="ER174" s="310">
        <v>181</v>
      </c>
      <c r="ES174" s="310">
        <v>168</v>
      </c>
      <c r="ET174" s="310">
        <v>153</v>
      </c>
      <c r="EU174" s="310">
        <v>146</v>
      </c>
      <c r="EV174" s="310">
        <v>144</v>
      </c>
      <c r="EW174" s="310">
        <v>146</v>
      </c>
    </row>
    <row r="175" spans="1:153" x14ac:dyDescent="0.25">
      <c r="A175" s="285" t="s">
        <v>2381</v>
      </c>
      <c r="B175" s="285" t="s">
        <v>228</v>
      </c>
      <c r="C175" s="285" t="s">
        <v>1373</v>
      </c>
      <c r="E175" s="307" t="str">
        <f t="shared" si="2"/>
        <v>إكوادور Ecuador</v>
      </c>
      <c r="F175" s="300">
        <v>117618045</v>
      </c>
      <c r="G175" s="300">
        <v>66251966</v>
      </c>
      <c r="H175" s="300">
        <v>139369755</v>
      </c>
      <c r="I175" s="300">
        <v>134553112</v>
      </c>
      <c r="J175" s="300">
        <v>115474242</v>
      </c>
      <c r="K175" s="300">
        <v>55165657</v>
      </c>
      <c r="L175" s="300">
        <v>68871378</v>
      </c>
      <c r="M175" s="300">
        <v>138198768</v>
      </c>
      <c r="N175" s="300">
        <v>70976566</v>
      </c>
      <c r="O175" s="300">
        <v>84928986</v>
      </c>
      <c r="P175" s="300">
        <v>202756079</v>
      </c>
      <c r="Q175" s="300">
        <v>73981768</v>
      </c>
      <c r="R175" s="300">
        <v>63140719</v>
      </c>
      <c r="S175" s="300">
        <v>82312734</v>
      </c>
      <c r="T175" s="310">
        <v>71</v>
      </c>
      <c r="U175" s="310">
        <v>82</v>
      </c>
      <c r="V175" s="310">
        <v>74</v>
      </c>
      <c r="W175" s="310">
        <v>77</v>
      </c>
      <c r="X175" s="310">
        <v>76</v>
      </c>
      <c r="Y175" s="310">
        <v>89</v>
      </c>
      <c r="Z175" s="310">
        <v>87</v>
      </c>
      <c r="AA175" s="310">
        <v>76</v>
      </c>
      <c r="AB175" s="310">
        <v>83</v>
      </c>
      <c r="AC175" s="310">
        <v>83</v>
      </c>
      <c r="AD175" s="310">
        <v>74</v>
      </c>
      <c r="AE175" s="310">
        <v>96</v>
      </c>
      <c r="AF175" s="310">
        <v>99</v>
      </c>
      <c r="AG175" s="310">
        <v>96</v>
      </c>
      <c r="AH175" s="310"/>
      <c r="AI175" s="307" t="s">
        <v>1946</v>
      </c>
      <c r="AJ175">
        <v>103593858</v>
      </c>
      <c r="AK175">
        <v>58314469</v>
      </c>
      <c r="AL175">
        <v>138664495</v>
      </c>
      <c r="AM175">
        <v>133386090</v>
      </c>
      <c r="AN175">
        <v>114814596</v>
      </c>
      <c r="AO175">
        <v>54576254</v>
      </c>
      <c r="AP175">
        <v>64847874</v>
      </c>
      <c r="AQ175">
        <v>130934094</v>
      </c>
      <c r="AR175">
        <v>70133385</v>
      </c>
      <c r="AS175">
        <v>84350003</v>
      </c>
      <c r="AT175">
        <v>198824492</v>
      </c>
      <c r="AU175">
        <v>73459512</v>
      </c>
      <c r="AV175">
        <v>59681102</v>
      </c>
      <c r="AW175">
        <v>81618591</v>
      </c>
      <c r="AX175" s="310">
        <v>71</v>
      </c>
      <c r="AY175" s="310">
        <v>78</v>
      </c>
      <c r="AZ175" s="310">
        <v>72</v>
      </c>
      <c r="BA175" s="310">
        <v>75</v>
      </c>
      <c r="BB175" s="310">
        <v>73</v>
      </c>
      <c r="BC175" s="310">
        <v>87</v>
      </c>
      <c r="BD175" s="310">
        <v>86</v>
      </c>
      <c r="BE175" s="310">
        <v>75</v>
      </c>
      <c r="BF175" s="310">
        <v>83</v>
      </c>
      <c r="BG175" s="310">
        <v>81</v>
      </c>
      <c r="BH175" s="310">
        <v>73</v>
      </c>
      <c r="BI175" s="310">
        <v>95</v>
      </c>
      <c r="BJ175" s="310">
        <v>94</v>
      </c>
      <c r="BK175" s="310">
        <v>91</v>
      </c>
      <c r="BL175" s="310"/>
      <c r="BM175" s="307" t="s">
        <v>1946</v>
      </c>
      <c r="BN175">
        <v>14024187</v>
      </c>
      <c r="BO175">
        <v>7937497</v>
      </c>
      <c r="BP175">
        <v>705260</v>
      </c>
      <c r="BQ175">
        <v>1167022</v>
      </c>
      <c r="BR175">
        <v>659646</v>
      </c>
      <c r="BS175">
        <v>589403</v>
      </c>
      <c r="BT175">
        <v>4023504</v>
      </c>
      <c r="BU175">
        <v>7264674</v>
      </c>
      <c r="BV175">
        <v>843181</v>
      </c>
      <c r="BW175">
        <v>578983</v>
      </c>
      <c r="BX175">
        <v>3931587</v>
      </c>
      <c r="BY175">
        <v>522256</v>
      </c>
      <c r="BZ175">
        <v>3459617</v>
      </c>
      <c r="CA175">
        <v>694143</v>
      </c>
      <c r="CB175" s="310">
        <v>63</v>
      </c>
      <c r="CC175" s="310">
        <v>66</v>
      </c>
      <c r="CD175" s="310">
        <v>101</v>
      </c>
      <c r="CE175" s="310">
        <v>103</v>
      </c>
      <c r="CF175" s="310">
        <v>111</v>
      </c>
      <c r="CG175" s="310">
        <v>108</v>
      </c>
      <c r="CH175" s="310">
        <v>80</v>
      </c>
      <c r="CI175" s="310">
        <v>71</v>
      </c>
      <c r="CJ175" s="310">
        <v>105</v>
      </c>
      <c r="CK175" s="310">
        <v>103</v>
      </c>
      <c r="CL175" s="310">
        <v>84</v>
      </c>
      <c r="CM175" s="310">
        <v>118</v>
      </c>
      <c r="CN175" s="310">
        <v>87</v>
      </c>
      <c r="CO175" s="310">
        <v>112</v>
      </c>
      <c r="CQ175" s="307" t="s">
        <v>1946</v>
      </c>
      <c r="CR175" s="300">
        <v>67637372</v>
      </c>
      <c r="CS175" s="300">
        <v>97647199</v>
      </c>
      <c r="CT175" s="300">
        <v>134831857</v>
      </c>
      <c r="CU175" s="300">
        <v>179372577</v>
      </c>
      <c r="CV175" s="300">
        <v>299664719</v>
      </c>
      <c r="CW175" s="300">
        <v>428262843</v>
      </c>
      <c r="CX175" s="300">
        <v>493241417</v>
      </c>
      <c r="CY175" s="300">
        <v>480632043</v>
      </c>
      <c r="CZ175" s="300">
        <v>511117706</v>
      </c>
      <c r="DA175" s="300">
        <v>541880543</v>
      </c>
      <c r="DB175" s="300">
        <v>508160488</v>
      </c>
      <c r="DC175" s="300">
        <v>844024854</v>
      </c>
      <c r="DD175" s="300">
        <v>696022579</v>
      </c>
      <c r="DE175" s="300">
        <v>882047268</v>
      </c>
      <c r="DF175" s="310">
        <v>84</v>
      </c>
      <c r="DG175" s="310">
        <v>78</v>
      </c>
      <c r="DH175" s="310">
        <v>83</v>
      </c>
      <c r="DI175" s="310">
        <v>74</v>
      </c>
      <c r="DJ175" s="310">
        <v>70</v>
      </c>
      <c r="DK175" s="310">
        <v>64</v>
      </c>
      <c r="DL175" s="310">
        <v>62</v>
      </c>
      <c r="DM175" s="310">
        <v>64</v>
      </c>
      <c r="DN175" s="310">
        <v>65</v>
      </c>
      <c r="DO175" s="310">
        <v>63</v>
      </c>
      <c r="DP175" s="310">
        <v>62</v>
      </c>
      <c r="DQ175" s="310">
        <v>60</v>
      </c>
      <c r="DR175" s="310">
        <v>60</v>
      </c>
      <c r="DS175" s="310">
        <v>60</v>
      </c>
      <c r="DU175" s="307" t="s">
        <v>1946</v>
      </c>
      <c r="DV175" s="300">
        <v>185255417</v>
      </c>
      <c r="DW175" s="300">
        <v>163899165</v>
      </c>
      <c r="DX175" s="300">
        <v>274201612</v>
      </c>
      <c r="DY175" s="300">
        <v>313925689</v>
      </c>
      <c r="DZ175" s="300">
        <v>415138961</v>
      </c>
      <c r="EA175" s="300">
        <v>483428500</v>
      </c>
      <c r="EB175" s="300">
        <v>562112795</v>
      </c>
      <c r="EC175" s="300">
        <v>618830811</v>
      </c>
      <c r="ED175" s="300">
        <v>582094272</v>
      </c>
      <c r="EE175" s="300">
        <v>626809529</v>
      </c>
      <c r="EF175" s="300">
        <v>710916567</v>
      </c>
      <c r="EG175" s="300">
        <v>918006622</v>
      </c>
      <c r="EH175" s="300">
        <v>759163298</v>
      </c>
      <c r="EI175" s="300">
        <v>964360002</v>
      </c>
      <c r="EJ175" s="310">
        <v>90</v>
      </c>
      <c r="EK175" s="310">
        <v>91</v>
      </c>
      <c r="EL175" s="310">
        <v>87</v>
      </c>
      <c r="EM175" s="310">
        <v>85</v>
      </c>
      <c r="EN175" s="310">
        <v>83</v>
      </c>
      <c r="EO175" s="310">
        <v>80</v>
      </c>
      <c r="EP175" s="310">
        <v>75</v>
      </c>
      <c r="EQ175" s="310">
        <v>77</v>
      </c>
      <c r="ER175" s="310">
        <v>75</v>
      </c>
      <c r="ES175" s="310">
        <v>76</v>
      </c>
      <c r="ET175" s="310">
        <v>75</v>
      </c>
      <c r="EU175" s="310">
        <v>80</v>
      </c>
      <c r="EV175" s="310">
        <v>80</v>
      </c>
      <c r="EW175" s="310">
        <v>77</v>
      </c>
    </row>
    <row r="176" spans="1:153" x14ac:dyDescent="0.25">
      <c r="A176" s="285" t="s">
        <v>2382</v>
      </c>
      <c r="B176" s="285" t="s">
        <v>72</v>
      </c>
      <c r="C176" s="285" t="s">
        <v>1356</v>
      </c>
      <c r="E176" s="307" t="str">
        <f t="shared" si="2"/>
        <v>بيرو Peru</v>
      </c>
      <c r="F176" s="300">
        <v>137404979</v>
      </c>
      <c r="G176" s="300">
        <v>490493728</v>
      </c>
      <c r="H176" s="300">
        <v>604748947</v>
      </c>
      <c r="I176" s="300">
        <v>570391109</v>
      </c>
      <c r="J176" s="300">
        <v>556637795</v>
      </c>
      <c r="K176" s="300">
        <v>491909557</v>
      </c>
      <c r="L176" s="300">
        <v>498271697</v>
      </c>
      <c r="M176" s="300">
        <v>707910740</v>
      </c>
      <c r="N176" s="300">
        <v>163385430</v>
      </c>
      <c r="O176" s="300">
        <v>246980242</v>
      </c>
      <c r="P176" s="300">
        <v>415854463</v>
      </c>
      <c r="Q176" s="300">
        <v>317770347</v>
      </c>
      <c r="R176" s="300">
        <v>114762796</v>
      </c>
      <c r="S176" s="300">
        <v>238937837</v>
      </c>
      <c r="T176" s="310">
        <v>68</v>
      </c>
      <c r="U176" s="310">
        <v>57</v>
      </c>
      <c r="V176" s="310">
        <v>56</v>
      </c>
      <c r="W176" s="310">
        <v>53</v>
      </c>
      <c r="X176" s="310">
        <v>53</v>
      </c>
      <c r="Y176" s="310">
        <v>54</v>
      </c>
      <c r="Z176" s="310">
        <v>55</v>
      </c>
      <c r="AA176" s="310">
        <v>54</v>
      </c>
      <c r="AB176" s="310">
        <v>70</v>
      </c>
      <c r="AC176" s="310">
        <v>61</v>
      </c>
      <c r="AD176" s="310">
        <v>61</v>
      </c>
      <c r="AE176" s="310">
        <v>69</v>
      </c>
      <c r="AF176" s="310">
        <v>82</v>
      </c>
      <c r="AG176" s="310">
        <v>76</v>
      </c>
      <c r="AH176" s="310"/>
      <c r="AI176" s="307" t="s">
        <v>1983</v>
      </c>
      <c r="AJ176">
        <v>137325819</v>
      </c>
      <c r="AK176">
        <v>490403228</v>
      </c>
      <c r="AL176">
        <v>602624009</v>
      </c>
      <c r="AM176">
        <v>569501716</v>
      </c>
      <c r="AN176">
        <v>556346145</v>
      </c>
      <c r="AO176">
        <v>490252014</v>
      </c>
      <c r="AP176">
        <v>496438667</v>
      </c>
      <c r="AQ176">
        <v>707053122</v>
      </c>
      <c r="AR176">
        <v>161135422</v>
      </c>
      <c r="AS176">
        <v>245779763</v>
      </c>
      <c r="AT176">
        <v>415854463</v>
      </c>
      <c r="AU176">
        <v>317678250</v>
      </c>
      <c r="AV176">
        <v>114762796</v>
      </c>
      <c r="AW176">
        <v>238834220</v>
      </c>
      <c r="AX176" s="310">
        <v>66</v>
      </c>
      <c r="AY176" s="310">
        <v>56</v>
      </c>
      <c r="AZ176" s="310">
        <v>56</v>
      </c>
      <c r="BA176" s="310">
        <v>52</v>
      </c>
      <c r="BB176" s="310">
        <v>53</v>
      </c>
      <c r="BC176" s="310">
        <v>54</v>
      </c>
      <c r="BD176" s="310">
        <v>55</v>
      </c>
      <c r="BE176" s="310">
        <v>54</v>
      </c>
      <c r="BF176" s="310">
        <v>69</v>
      </c>
      <c r="BG176" s="310">
        <v>60</v>
      </c>
      <c r="BH176" s="310">
        <v>60</v>
      </c>
      <c r="BI176" s="310">
        <v>68</v>
      </c>
      <c r="BJ176" s="310">
        <v>80</v>
      </c>
      <c r="BK176" s="310">
        <v>72</v>
      </c>
      <c r="BL176" s="310"/>
      <c r="BM176" s="307" t="s">
        <v>1983</v>
      </c>
      <c r="BN176">
        <v>79160</v>
      </c>
      <c r="BO176">
        <v>90500</v>
      </c>
      <c r="BP176">
        <v>2124938</v>
      </c>
      <c r="BQ176">
        <v>889393</v>
      </c>
      <c r="BR176">
        <v>291650</v>
      </c>
      <c r="BS176">
        <v>1657543</v>
      </c>
      <c r="BT176">
        <v>1833030</v>
      </c>
      <c r="BU176">
        <v>857618</v>
      </c>
      <c r="BV176">
        <v>2250008</v>
      </c>
      <c r="BW176">
        <v>1200479</v>
      </c>
      <c r="BY176">
        <v>92097</v>
      </c>
      <c r="CA176">
        <v>103617</v>
      </c>
      <c r="CB176" s="310">
        <v>140</v>
      </c>
      <c r="CC176" s="310">
        <v>139</v>
      </c>
      <c r="CD176" s="310">
        <v>86</v>
      </c>
      <c r="CE176" s="310">
        <v>105</v>
      </c>
      <c r="CF176" s="310">
        <v>122</v>
      </c>
      <c r="CG176" s="310">
        <v>89</v>
      </c>
      <c r="CH176" s="310">
        <v>97</v>
      </c>
      <c r="CI176" s="310">
        <v>110</v>
      </c>
      <c r="CJ176" s="310">
        <v>93</v>
      </c>
      <c r="CK176" s="310">
        <v>96</v>
      </c>
      <c r="CL176" s="310" t="s">
        <v>11</v>
      </c>
      <c r="CM176" s="310">
        <v>133</v>
      </c>
      <c r="CN176" s="310" t="s">
        <v>11</v>
      </c>
      <c r="CO176" s="310">
        <v>137</v>
      </c>
      <c r="CQ176" s="307" t="s">
        <v>1983</v>
      </c>
      <c r="CR176" s="300">
        <v>27020520</v>
      </c>
      <c r="CS176" s="300">
        <v>52059549</v>
      </c>
      <c r="CT176" s="300">
        <v>43827068</v>
      </c>
      <c r="CU176" s="300">
        <v>62156539</v>
      </c>
      <c r="CV176" s="300">
        <v>89527136</v>
      </c>
      <c r="CW176" s="300">
        <v>98196549</v>
      </c>
      <c r="CX176" s="300">
        <v>51185579</v>
      </c>
      <c r="CY176" s="300">
        <v>41908020</v>
      </c>
      <c r="CZ176" s="300">
        <v>59176873</v>
      </c>
      <c r="DA176" s="300">
        <v>62684463</v>
      </c>
      <c r="DB176" s="300">
        <v>76585593</v>
      </c>
      <c r="DC176" s="300">
        <v>93153060</v>
      </c>
      <c r="DD176" s="300">
        <v>90060629</v>
      </c>
      <c r="DE176" s="300">
        <v>120198100</v>
      </c>
      <c r="DF176" s="310">
        <v>95</v>
      </c>
      <c r="DG176" s="310">
        <v>90</v>
      </c>
      <c r="DH176" s="310">
        <v>94</v>
      </c>
      <c r="DI176" s="310">
        <v>88</v>
      </c>
      <c r="DJ176" s="310">
        <v>88</v>
      </c>
      <c r="DK176" s="310">
        <v>81</v>
      </c>
      <c r="DL176" s="310">
        <v>89</v>
      </c>
      <c r="DM176" s="310">
        <v>95</v>
      </c>
      <c r="DN176" s="310">
        <v>93</v>
      </c>
      <c r="DO176" s="310">
        <v>93</v>
      </c>
      <c r="DP176" s="310">
        <v>96</v>
      </c>
      <c r="DQ176" s="310">
        <v>93</v>
      </c>
      <c r="DR176" s="310">
        <v>94</v>
      </c>
      <c r="DS176" s="310">
        <v>96</v>
      </c>
      <c r="DU176" s="307" t="s">
        <v>1983</v>
      </c>
      <c r="DV176" s="300">
        <v>164425499</v>
      </c>
      <c r="DW176" s="300">
        <v>542553277</v>
      </c>
      <c r="DX176" s="300">
        <v>648576015</v>
      </c>
      <c r="DY176" s="300">
        <v>632547648</v>
      </c>
      <c r="DZ176" s="300">
        <v>646164931</v>
      </c>
      <c r="EA176" s="300">
        <v>590106106</v>
      </c>
      <c r="EB176" s="300">
        <v>549457276</v>
      </c>
      <c r="EC176" s="300">
        <v>749818760</v>
      </c>
      <c r="ED176" s="300">
        <v>222562303</v>
      </c>
      <c r="EE176" s="300">
        <v>309664705</v>
      </c>
      <c r="EF176" s="300">
        <v>492440056</v>
      </c>
      <c r="EG176" s="300">
        <v>410923407</v>
      </c>
      <c r="EH176" s="300">
        <v>204823425</v>
      </c>
      <c r="EI176" s="300">
        <v>359135937</v>
      </c>
      <c r="EJ176" s="310">
        <v>92</v>
      </c>
      <c r="EK176" s="310">
        <v>79</v>
      </c>
      <c r="EL176" s="310">
        <v>77</v>
      </c>
      <c r="EM176" s="310">
        <v>76</v>
      </c>
      <c r="EN176" s="310">
        <v>77</v>
      </c>
      <c r="EO176" s="310">
        <v>78</v>
      </c>
      <c r="EP176" s="310">
        <v>77</v>
      </c>
      <c r="EQ176" s="310">
        <v>71</v>
      </c>
      <c r="ER176" s="310">
        <v>89</v>
      </c>
      <c r="ES176" s="310">
        <v>84</v>
      </c>
      <c r="ET176" s="310">
        <v>86</v>
      </c>
      <c r="EU176" s="310">
        <v>93</v>
      </c>
      <c r="EV176" s="310">
        <v>99</v>
      </c>
      <c r="EW176" s="310">
        <v>100</v>
      </c>
    </row>
    <row r="177" spans="1:153" x14ac:dyDescent="0.25">
      <c r="A177" s="285" t="s">
        <v>2383</v>
      </c>
      <c r="B177" s="285" t="s">
        <v>188</v>
      </c>
      <c r="C177" s="285" t="s">
        <v>1388</v>
      </c>
      <c r="E177" s="307" t="str">
        <f t="shared" si="2"/>
        <v>تشيلي Chile</v>
      </c>
      <c r="F177" s="300">
        <v>166799541</v>
      </c>
      <c r="G177" s="300">
        <v>158339681</v>
      </c>
      <c r="H177" s="300">
        <v>144265570</v>
      </c>
      <c r="I177" s="300">
        <v>205896176</v>
      </c>
      <c r="J177" s="300">
        <v>287739561</v>
      </c>
      <c r="K177" s="300">
        <v>64005691</v>
      </c>
      <c r="L177" s="300">
        <v>50892461</v>
      </c>
      <c r="M177" s="300">
        <v>53181612</v>
      </c>
      <c r="N177" s="300">
        <v>48972307</v>
      </c>
      <c r="O177" s="300">
        <v>41676066</v>
      </c>
      <c r="P177" s="300">
        <v>34020424</v>
      </c>
      <c r="Q177" s="300">
        <v>143624219</v>
      </c>
      <c r="R177" s="300">
        <v>687394488</v>
      </c>
      <c r="S177" s="300">
        <v>36322379</v>
      </c>
      <c r="T177" s="310">
        <v>64</v>
      </c>
      <c r="U177" s="310">
        <v>68</v>
      </c>
      <c r="V177" s="310">
        <v>72</v>
      </c>
      <c r="W177" s="310">
        <v>67</v>
      </c>
      <c r="X177" s="310">
        <v>60</v>
      </c>
      <c r="Y177" s="310">
        <v>84</v>
      </c>
      <c r="Z177" s="310">
        <v>94</v>
      </c>
      <c r="AA177" s="310">
        <v>93</v>
      </c>
      <c r="AB177" s="310">
        <v>90</v>
      </c>
      <c r="AC177" s="310">
        <v>94</v>
      </c>
      <c r="AD177" s="310">
        <v>105</v>
      </c>
      <c r="AE177" s="310">
        <v>87</v>
      </c>
      <c r="AF177" s="310">
        <v>60</v>
      </c>
      <c r="AG177" s="310">
        <v>106</v>
      </c>
      <c r="AH177" s="310"/>
      <c r="AI177" s="307" t="s">
        <v>1990</v>
      </c>
      <c r="AJ177">
        <v>139099867</v>
      </c>
      <c r="AK177">
        <v>155353372</v>
      </c>
      <c r="AL177">
        <v>144060272</v>
      </c>
      <c r="AM177">
        <v>57166584</v>
      </c>
      <c r="AN177">
        <v>92384755</v>
      </c>
      <c r="AO177">
        <v>57259683</v>
      </c>
      <c r="AP177">
        <v>45647157</v>
      </c>
      <c r="AQ177">
        <v>48661781</v>
      </c>
      <c r="AR177">
        <v>48871461</v>
      </c>
      <c r="AS177">
        <v>18201127</v>
      </c>
      <c r="AT177">
        <v>32868534</v>
      </c>
      <c r="AU177">
        <v>32659217</v>
      </c>
      <c r="AV177">
        <v>20831892</v>
      </c>
      <c r="AW177">
        <v>35235411</v>
      </c>
      <c r="AX177" s="310">
        <v>65</v>
      </c>
      <c r="AY177" s="310">
        <v>67</v>
      </c>
      <c r="AZ177" s="310">
        <v>70</v>
      </c>
      <c r="BA177" s="310">
        <v>90</v>
      </c>
      <c r="BB177" s="310">
        <v>78</v>
      </c>
      <c r="BC177" s="310">
        <v>86</v>
      </c>
      <c r="BD177" s="310">
        <v>94</v>
      </c>
      <c r="BE177" s="310">
        <v>92</v>
      </c>
      <c r="BF177" s="310">
        <v>88</v>
      </c>
      <c r="BG177" s="310">
        <v>105</v>
      </c>
      <c r="BH177" s="310">
        <v>105</v>
      </c>
      <c r="BI177" s="310">
        <v>110</v>
      </c>
      <c r="BJ177" s="310">
        <v>114</v>
      </c>
      <c r="BK177" s="310">
        <v>103</v>
      </c>
      <c r="BL177" s="310"/>
      <c r="BM177" s="307" t="s">
        <v>1990</v>
      </c>
      <c r="BN177">
        <v>27699674</v>
      </c>
      <c r="BO177">
        <v>2986309</v>
      </c>
      <c r="BP177">
        <v>205298</v>
      </c>
      <c r="BQ177">
        <v>148729592</v>
      </c>
      <c r="BR177">
        <v>195354806</v>
      </c>
      <c r="BS177">
        <v>6746008</v>
      </c>
      <c r="BT177">
        <v>5245304</v>
      </c>
      <c r="BU177">
        <v>4519831</v>
      </c>
      <c r="BV177">
        <v>100846</v>
      </c>
      <c r="BW177">
        <v>23474939</v>
      </c>
      <c r="BX177">
        <v>1151890</v>
      </c>
      <c r="BY177">
        <v>110965002</v>
      </c>
      <c r="BZ177">
        <v>666562596</v>
      </c>
      <c r="CA177">
        <v>1086968</v>
      </c>
      <c r="CB177" s="310">
        <v>52</v>
      </c>
      <c r="CC177" s="310">
        <v>84</v>
      </c>
      <c r="CD177" s="310">
        <v>121</v>
      </c>
      <c r="CE177" s="310">
        <v>26</v>
      </c>
      <c r="CF177" s="310">
        <v>21</v>
      </c>
      <c r="CG177" s="310">
        <v>68</v>
      </c>
      <c r="CH177" s="310">
        <v>77</v>
      </c>
      <c r="CI177" s="310">
        <v>79</v>
      </c>
      <c r="CJ177" s="310">
        <v>132</v>
      </c>
      <c r="CK177" s="310">
        <v>49</v>
      </c>
      <c r="CL177" s="310">
        <v>98</v>
      </c>
      <c r="CM177" s="310">
        <v>34</v>
      </c>
      <c r="CN177" s="310">
        <v>14</v>
      </c>
      <c r="CO177" s="310">
        <v>105</v>
      </c>
      <c r="CQ177" s="307" t="s">
        <v>1990</v>
      </c>
      <c r="CR177" s="300">
        <v>1117100743</v>
      </c>
      <c r="CS177" s="300">
        <v>921807194</v>
      </c>
      <c r="CT177" s="300">
        <v>811050021</v>
      </c>
      <c r="CU177" s="300">
        <v>533194425</v>
      </c>
      <c r="CV177" s="300">
        <v>661597689</v>
      </c>
      <c r="CW177" s="300">
        <v>584664245</v>
      </c>
      <c r="CX177" s="300">
        <v>509322778</v>
      </c>
      <c r="CY177" s="300">
        <v>557546733</v>
      </c>
      <c r="CZ177" s="300">
        <v>579311818</v>
      </c>
      <c r="DA177" s="300">
        <v>624150207</v>
      </c>
      <c r="DB177" s="300">
        <v>538550405</v>
      </c>
      <c r="DC177" s="300">
        <v>612986549</v>
      </c>
      <c r="DD177" s="300">
        <v>451439786</v>
      </c>
      <c r="DE177" s="300">
        <v>511013455</v>
      </c>
      <c r="DF177" s="310">
        <v>52</v>
      </c>
      <c r="DG177" s="310">
        <v>55</v>
      </c>
      <c r="DH177" s="310">
        <v>55</v>
      </c>
      <c r="DI177" s="310">
        <v>64</v>
      </c>
      <c r="DJ177" s="310">
        <v>62</v>
      </c>
      <c r="DK177" s="310">
        <v>62</v>
      </c>
      <c r="DL177" s="310">
        <v>60</v>
      </c>
      <c r="DM177" s="310">
        <v>61</v>
      </c>
      <c r="DN177" s="310">
        <v>64</v>
      </c>
      <c r="DO177" s="310">
        <v>61</v>
      </c>
      <c r="DP177" s="310">
        <v>61</v>
      </c>
      <c r="DQ177" s="310">
        <v>65</v>
      </c>
      <c r="DR177" s="310">
        <v>67</v>
      </c>
      <c r="DS177" s="310">
        <v>69</v>
      </c>
      <c r="DU177" s="307" t="s">
        <v>1990</v>
      </c>
      <c r="DV177" s="300">
        <v>1283900284</v>
      </c>
      <c r="DW177" s="300">
        <v>1080146875</v>
      </c>
      <c r="DX177" s="300">
        <v>955315591</v>
      </c>
      <c r="DY177" s="300">
        <v>739090601</v>
      </c>
      <c r="DZ177" s="300">
        <v>949337250</v>
      </c>
      <c r="EA177" s="300">
        <v>648669936</v>
      </c>
      <c r="EB177" s="300">
        <v>560215239</v>
      </c>
      <c r="EC177" s="300">
        <v>610728345</v>
      </c>
      <c r="ED177" s="300">
        <v>628284125</v>
      </c>
      <c r="EE177" s="300">
        <v>665826273</v>
      </c>
      <c r="EF177" s="300">
        <v>572570829</v>
      </c>
      <c r="EG177" s="300">
        <v>756610768</v>
      </c>
      <c r="EH177" s="300">
        <v>1138834274</v>
      </c>
      <c r="EI177" s="300">
        <v>547335834</v>
      </c>
      <c r="EJ177" s="310">
        <v>65</v>
      </c>
      <c r="EK177" s="310">
        <v>65</v>
      </c>
      <c r="EL177" s="310">
        <v>66</v>
      </c>
      <c r="EM177" s="310">
        <v>72</v>
      </c>
      <c r="EN177" s="310">
        <v>71</v>
      </c>
      <c r="EO177" s="310">
        <v>74</v>
      </c>
      <c r="EP177" s="310">
        <v>76</v>
      </c>
      <c r="EQ177" s="310">
        <v>78</v>
      </c>
      <c r="ER177" s="310">
        <v>74</v>
      </c>
      <c r="ES177" s="310">
        <v>75</v>
      </c>
      <c r="ET177" s="310">
        <v>77</v>
      </c>
      <c r="EU177" s="310">
        <v>81</v>
      </c>
      <c r="EV177" s="310">
        <v>75</v>
      </c>
      <c r="EW177" s="310">
        <v>87</v>
      </c>
    </row>
    <row r="178" spans="1:153" x14ac:dyDescent="0.25">
      <c r="A178" s="285" t="s">
        <v>2384</v>
      </c>
      <c r="B178" s="285" t="s">
        <v>265</v>
      </c>
      <c r="C178" s="285" t="s">
        <v>1456</v>
      </c>
      <c r="E178" s="307" t="str">
        <f t="shared" si="2"/>
        <v>بوليفيا Bolivia</v>
      </c>
      <c r="F178" s="300">
        <v>995716</v>
      </c>
      <c r="G178" s="300">
        <v>228652</v>
      </c>
      <c r="H178" s="300">
        <v>20630</v>
      </c>
      <c r="I178" s="300">
        <v>66055</v>
      </c>
      <c r="J178" s="300">
        <v>362373</v>
      </c>
      <c r="K178" s="300">
        <v>59758</v>
      </c>
      <c r="L178" s="300">
        <v>1929947</v>
      </c>
      <c r="M178" s="300">
        <v>3676812</v>
      </c>
      <c r="N178" s="300">
        <v>653425</v>
      </c>
      <c r="O178" s="300">
        <v>3147577</v>
      </c>
      <c r="P178" s="300">
        <v>3532149</v>
      </c>
      <c r="Q178" s="300">
        <v>8184506</v>
      </c>
      <c r="R178" s="300">
        <v>1996245</v>
      </c>
      <c r="S178" s="300">
        <v>950285</v>
      </c>
      <c r="T178" s="310">
        <v>155</v>
      </c>
      <c r="U178" s="310">
        <v>167</v>
      </c>
      <c r="V178" s="310">
        <v>181</v>
      </c>
      <c r="W178" s="310">
        <v>187</v>
      </c>
      <c r="X178" s="310">
        <v>164</v>
      </c>
      <c r="Y178" s="310">
        <v>176</v>
      </c>
      <c r="Z178" s="310">
        <v>146</v>
      </c>
      <c r="AA178" s="310">
        <v>143</v>
      </c>
      <c r="AB178" s="310">
        <v>163</v>
      </c>
      <c r="AC178" s="310">
        <v>140</v>
      </c>
      <c r="AD178" s="310">
        <v>146</v>
      </c>
      <c r="AE178" s="310">
        <v>130</v>
      </c>
      <c r="AF178" s="310">
        <v>153</v>
      </c>
      <c r="AG178" s="310">
        <v>159</v>
      </c>
      <c r="AH178" s="310"/>
      <c r="AI178" s="307" t="s">
        <v>1982</v>
      </c>
      <c r="AJ178">
        <v>995716</v>
      </c>
      <c r="AK178">
        <v>225172</v>
      </c>
      <c r="AM178">
        <v>66055</v>
      </c>
      <c r="AN178">
        <v>67940</v>
      </c>
      <c r="AP178">
        <v>1623092</v>
      </c>
      <c r="AQ178">
        <v>969276</v>
      </c>
      <c r="AR178">
        <v>131048</v>
      </c>
      <c r="AS178">
        <v>730723</v>
      </c>
      <c r="AT178">
        <v>3532149</v>
      </c>
      <c r="AU178">
        <v>6908684</v>
      </c>
      <c r="AV178">
        <v>1993233</v>
      </c>
      <c r="AW178">
        <v>638311</v>
      </c>
      <c r="AX178" s="310">
        <v>150</v>
      </c>
      <c r="AY178" s="310">
        <v>166</v>
      </c>
      <c r="AZ178" s="310" t="s">
        <v>11</v>
      </c>
      <c r="BA178" s="310">
        <v>185</v>
      </c>
      <c r="BB178" s="310">
        <v>173</v>
      </c>
      <c r="BC178" s="310" t="s">
        <v>11</v>
      </c>
      <c r="BD178" s="310">
        <v>144</v>
      </c>
      <c r="BE178" s="310">
        <v>152</v>
      </c>
      <c r="BF178" s="310">
        <v>172</v>
      </c>
      <c r="BG178" s="310">
        <v>154</v>
      </c>
      <c r="BH178" s="310">
        <v>144</v>
      </c>
      <c r="BI178" s="310">
        <v>131</v>
      </c>
      <c r="BJ178" s="310">
        <v>151</v>
      </c>
      <c r="BK178" s="310">
        <v>163</v>
      </c>
      <c r="BL178" s="310"/>
      <c r="BM178" s="307" t="s">
        <v>1982</v>
      </c>
      <c r="BO178">
        <v>3480</v>
      </c>
      <c r="BP178">
        <v>20630</v>
      </c>
      <c r="BR178">
        <v>294433</v>
      </c>
      <c r="BS178">
        <v>59758</v>
      </c>
      <c r="BT178">
        <v>306855</v>
      </c>
      <c r="BU178">
        <v>2707536</v>
      </c>
      <c r="BV178">
        <v>522377</v>
      </c>
      <c r="BW178">
        <v>2416854</v>
      </c>
      <c r="BY178">
        <v>1275822</v>
      </c>
      <c r="BZ178">
        <v>3012</v>
      </c>
      <c r="CA178">
        <v>311974</v>
      </c>
      <c r="CB178" s="310" t="s">
        <v>11</v>
      </c>
      <c r="CC178" s="310">
        <v>156</v>
      </c>
      <c r="CD178" s="310">
        <v>145</v>
      </c>
      <c r="CE178" s="310" t="s">
        <v>11</v>
      </c>
      <c r="CF178" s="310">
        <v>121</v>
      </c>
      <c r="CG178" s="310">
        <v>140</v>
      </c>
      <c r="CH178" s="310">
        <v>123</v>
      </c>
      <c r="CI178" s="310">
        <v>84</v>
      </c>
      <c r="CJ178" s="310">
        <v>117</v>
      </c>
      <c r="CK178" s="310">
        <v>84</v>
      </c>
      <c r="CL178" s="310" t="s">
        <v>11</v>
      </c>
      <c r="CM178" s="310">
        <v>100</v>
      </c>
      <c r="CN178" s="310">
        <v>158</v>
      </c>
      <c r="CO178" s="310">
        <v>126</v>
      </c>
      <c r="CQ178" s="307" t="s">
        <v>1982</v>
      </c>
      <c r="CR178" s="300">
        <v>1816344</v>
      </c>
      <c r="CS178" s="300">
        <v>1550348</v>
      </c>
      <c r="CT178" s="300">
        <v>1713724</v>
      </c>
      <c r="CU178" s="300">
        <v>1109545</v>
      </c>
      <c r="CV178" s="300">
        <v>1823932</v>
      </c>
      <c r="CW178" s="300">
        <v>3429040</v>
      </c>
      <c r="CX178" s="300">
        <v>3079703</v>
      </c>
      <c r="CY178" s="300">
        <v>2531667</v>
      </c>
      <c r="CZ178" s="300">
        <v>3252842</v>
      </c>
      <c r="DA178" s="300">
        <v>5218981</v>
      </c>
      <c r="DB178" s="300">
        <v>5915272</v>
      </c>
      <c r="DC178" s="300">
        <v>5726378</v>
      </c>
      <c r="DD178" s="300">
        <v>5128700</v>
      </c>
      <c r="DE178" s="300">
        <v>3341413</v>
      </c>
      <c r="DF178" s="310">
        <v>135</v>
      </c>
      <c r="DG178" s="310">
        <v>147</v>
      </c>
      <c r="DH178" s="310">
        <v>148</v>
      </c>
      <c r="DI178" s="310">
        <v>156</v>
      </c>
      <c r="DJ178" s="310">
        <v>150</v>
      </c>
      <c r="DK178" s="310">
        <v>135</v>
      </c>
      <c r="DL178" s="310">
        <v>131</v>
      </c>
      <c r="DM178" s="310">
        <v>145</v>
      </c>
      <c r="DN178" s="310">
        <v>133</v>
      </c>
      <c r="DO178" s="310">
        <v>129</v>
      </c>
      <c r="DP178" s="310">
        <v>130</v>
      </c>
      <c r="DQ178" s="310">
        <v>133</v>
      </c>
      <c r="DR178" s="310">
        <v>133</v>
      </c>
      <c r="DS178" s="310">
        <v>146</v>
      </c>
      <c r="DU178" s="307" t="s">
        <v>1982</v>
      </c>
      <c r="DV178" s="300">
        <v>2812060</v>
      </c>
      <c r="DW178" s="300">
        <v>1779000</v>
      </c>
      <c r="DX178" s="300">
        <v>1734354</v>
      </c>
      <c r="DY178" s="300">
        <v>1175600</v>
      </c>
      <c r="DZ178" s="300">
        <v>2186305</v>
      </c>
      <c r="EA178" s="300">
        <v>3488798</v>
      </c>
      <c r="EB178" s="300">
        <v>5009650</v>
      </c>
      <c r="EC178" s="300">
        <v>6208479</v>
      </c>
      <c r="ED178" s="300">
        <v>3906267</v>
      </c>
      <c r="EE178" s="300">
        <v>8366558</v>
      </c>
      <c r="EF178" s="300">
        <v>9447421</v>
      </c>
      <c r="EG178" s="300">
        <v>13910884</v>
      </c>
      <c r="EH178" s="300">
        <v>7124945</v>
      </c>
      <c r="EI178" s="300">
        <v>4291698</v>
      </c>
      <c r="EJ178" s="310">
        <v>163</v>
      </c>
      <c r="EK178" s="310">
        <v>172</v>
      </c>
      <c r="EL178" s="310">
        <v>170</v>
      </c>
      <c r="EM178" s="310">
        <v>177</v>
      </c>
      <c r="EN178" s="310">
        <v>171</v>
      </c>
      <c r="EO178" s="310">
        <v>165</v>
      </c>
      <c r="EP178" s="310">
        <v>158</v>
      </c>
      <c r="EQ178" s="310">
        <v>156</v>
      </c>
      <c r="ER178" s="310">
        <v>160</v>
      </c>
      <c r="ES178" s="310">
        <v>148</v>
      </c>
      <c r="ET178" s="310">
        <v>152</v>
      </c>
      <c r="EU178" s="310">
        <v>148</v>
      </c>
      <c r="EV178" s="310">
        <v>156</v>
      </c>
      <c r="EW178" s="310">
        <v>169</v>
      </c>
    </row>
    <row r="179" spans="1:153" x14ac:dyDescent="0.25">
      <c r="A179" s="285" t="s">
        <v>2385</v>
      </c>
      <c r="B179" s="285" t="s">
        <v>46</v>
      </c>
      <c r="C179" s="285" t="s">
        <v>1315</v>
      </c>
      <c r="E179" s="307" t="str">
        <f t="shared" si="2"/>
        <v>البرازيل Brazil</v>
      </c>
      <c r="F179" s="300">
        <v>12746047891</v>
      </c>
      <c r="G179" s="300">
        <v>10987481103</v>
      </c>
      <c r="H179" s="300">
        <v>12670243407</v>
      </c>
      <c r="I179" s="300">
        <v>11399582551</v>
      </c>
      <c r="J179" s="300">
        <v>6068885843</v>
      </c>
      <c r="K179" s="300">
        <v>5451970930</v>
      </c>
      <c r="L179" s="300">
        <v>6130326195</v>
      </c>
      <c r="M179" s="300">
        <v>8839957313</v>
      </c>
      <c r="N179" s="300">
        <v>8360791670</v>
      </c>
      <c r="O179" s="300">
        <v>5174772824</v>
      </c>
      <c r="P179" s="300">
        <v>11871182008</v>
      </c>
      <c r="Q179" s="300">
        <v>16709111858</v>
      </c>
      <c r="R179" s="300">
        <v>13002441628</v>
      </c>
      <c r="S179" s="300">
        <v>10962960074</v>
      </c>
      <c r="T179" s="310">
        <v>21</v>
      </c>
      <c r="U179" s="310">
        <v>23</v>
      </c>
      <c r="V179" s="310">
        <v>21</v>
      </c>
      <c r="W179" s="310">
        <v>23</v>
      </c>
      <c r="X179" s="310">
        <v>26</v>
      </c>
      <c r="Y179" s="310">
        <v>25</v>
      </c>
      <c r="Z179" s="310">
        <v>26</v>
      </c>
      <c r="AA179" s="310">
        <v>26</v>
      </c>
      <c r="AB179" s="310">
        <v>26</v>
      </c>
      <c r="AC179" s="310">
        <v>26</v>
      </c>
      <c r="AD179" s="310">
        <v>20</v>
      </c>
      <c r="AE179" s="310">
        <v>23</v>
      </c>
      <c r="AF179" s="310">
        <v>23</v>
      </c>
      <c r="AG179" s="310">
        <v>24</v>
      </c>
      <c r="AH179" s="310"/>
      <c r="AI179" s="307" t="s">
        <v>1690</v>
      </c>
      <c r="AJ179">
        <v>12707246974</v>
      </c>
      <c r="AK179">
        <v>10982575682</v>
      </c>
      <c r="AL179">
        <v>12661373800</v>
      </c>
      <c r="AM179">
        <v>11010396458</v>
      </c>
      <c r="AN179">
        <v>5915038740</v>
      </c>
      <c r="AO179">
        <v>5437733853</v>
      </c>
      <c r="AP179">
        <v>6111484603</v>
      </c>
      <c r="AQ179">
        <v>8716827338</v>
      </c>
      <c r="AR179">
        <v>8117302233</v>
      </c>
      <c r="AS179">
        <v>5048553760</v>
      </c>
      <c r="AT179">
        <v>11560703240</v>
      </c>
      <c r="AU179">
        <v>16666466214</v>
      </c>
      <c r="AV179">
        <v>12982797736</v>
      </c>
      <c r="AW179">
        <v>10873048701</v>
      </c>
      <c r="AX179" s="310">
        <v>21</v>
      </c>
      <c r="AY179" s="310">
        <v>23</v>
      </c>
      <c r="AZ179" s="310">
        <v>21</v>
      </c>
      <c r="BA179" s="310">
        <v>23</v>
      </c>
      <c r="BB179" s="310">
        <v>24</v>
      </c>
      <c r="BC179" s="310">
        <v>25</v>
      </c>
      <c r="BD179" s="310">
        <v>25</v>
      </c>
      <c r="BE179" s="310">
        <v>26</v>
      </c>
      <c r="BF179" s="310">
        <v>26</v>
      </c>
      <c r="BG179" s="310">
        <v>26</v>
      </c>
      <c r="BH179" s="310">
        <v>20</v>
      </c>
      <c r="BI179" s="310">
        <v>23</v>
      </c>
      <c r="BJ179" s="310">
        <v>23</v>
      </c>
      <c r="BK179" s="310">
        <v>24</v>
      </c>
      <c r="BL179" s="310"/>
      <c r="BM179" s="307" t="s">
        <v>1690</v>
      </c>
      <c r="BN179">
        <v>38800917</v>
      </c>
      <c r="BO179">
        <v>4905421</v>
      </c>
      <c r="BP179">
        <v>8869607</v>
      </c>
      <c r="BQ179">
        <v>389186093</v>
      </c>
      <c r="BR179">
        <v>153847103</v>
      </c>
      <c r="BS179">
        <v>14237077</v>
      </c>
      <c r="BT179">
        <v>18841592</v>
      </c>
      <c r="BU179">
        <v>123129975</v>
      </c>
      <c r="BV179">
        <v>243489437</v>
      </c>
      <c r="BW179">
        <v>126219064</v>
      </c>
      <c r="BX179">
        <v>310478768</v>
      </c>
      <c r="BY179">
        <v>42645644</v>
      </c>
      <c r="BZ179">
        <v>19643892</v>
      </c>
      <c r="CA179">
        <v>89911373</v>
      </c>
      <c r="CB179" s="310">
        <v>45</v>
      </c>
      <c r="CC179" s="310">
        <v>75</v>
      </c>
      <c r="CD179" s="310">
        <v>68</v>
      </c>
      <c r="CE179" s="310">
        <v>15</v>
      </c>
      <c r="CF179" s="310">
        <v>27</v>
      </c>
      <c r="CG179" s="310">
        <v>54</v>
      </c>
      <c r="CH179" s="310">
        <v>52</v>
      </c>
      <c r="CI179" s="310">
        <v>27</v>
      </c>
      <c r="CJ179" s="310">
        <v>24</v>
      </c>
      <c r="CK179" s="310">
        <v>27</v>
      </c>
      <c r="CL179" s="310">
        <v>23</v>
      </c>
      <c r="CM179" s="310">
        <v>47</v>
      </c>
      <c r="CN179" s="310">
        <v>53</v>
      </c>
      <c r="CO179" s="310">
        <v>37</v>
      </c>
      <c r="CQ179" s="307" t="s">
        <v>1690</v>
      </c>
      <c r="CR179" s="300">
        <v>14222156190</v>
      </c>
      <c r="CS179" s="300">
        <v>11810326920</v>
      </c>
      <c r="CT179" s="300">
        <v>12499800335</v>
      </c>
      <c r="CU179" s="300">
        <v>11225087135</v>
      </c>
      <c r="CV179" s="300">
        <v>11888549918</v>
      </c>
      <c r="CW179" s="300">
        <v>10518070844</v>
      </c>
      <c r="CX179" s="300">
        <v>10135435827</v>
      </c>
      <c r="CY179" s="300">
        <v>8823565845</v>
      </c>
      <c r="CZ179" s="300">
        <v>8641553119</v>
      </c>
      <c r="DA179" s="300">
        <v>8333558632</v>
      </c>
      <c r="DB179" s="300">
        <v>9223839339</v>
      </c>
      <c r="DC179" s="300">
        <v>13598207864</v>
      </c>
      <c r="DD179" s="300">
        <v>13456936023</v>
      </c>
      <c r="DE179" s="300">
        <v>14364359078</v>
      </c>
      <c r="DF179" s="310">
        <v>11</v>
      </c>
      <c r="DG179" s="310">
        <v>14</v>
      </c>
      <c r="DH179" s="310">
        <v>13</v>
      </c>
      <c r="DI179" s="310">
        <v>13</v>
      </c>
      <c r="DJ179" s="310">
        <v>14</v>
      </c>
      <c r="DK179" s="310">
        <v>13</v>
      </c>
      <c r="DL179" s="310">
        <v>12</v>
      </c>
      <c r="DM179" s="310">
        <v>13</v>
      </c>
      <c r="DN179" s="310">
        <v>15</v>
      </c>
      <c r="DO179" s="310">
        <v>14</v>
      </c>
      <c r="DP179" s="310">
        <v>13</v>
      </c>
      <c r="DQ179" s="310">
        <v>14</v>
      </c>
      <c r="DR179" s="310">
        <v>16</v>
      </c>
      <c r="DS179" s="310">
        <v>13</v>
      </c>
      <c r="DU179" s="307" t="s">
        <v>1690</v>
      </c>
      <c r="DV179" s="300">
        <v>26968204081</v>
      </c>
      <c r="DW179" s="300">
        <v>22797808023</v>
      </c>
      <c r="DX179" s="300">
        <v>25170043742</v>
      </c>
      <c r="DY179" s="300">
        <v>22624669686</v>
      </c>
      <c r="DZ179" s="300">
        <v>17957435761</v>
      </c>
      <c r="EA179" s="300">
        <v>15970041774</v>
      </c>
      <c r="EB179" s="300">
        <v>16265762022</v>
      </c>
      <c r="EC179" s="300">
        <v>17663523158</v>
      </c>
      <c r="ED179" s="300">
        <v>17002344789</v>
      </c>
      <c r="EE179" s="300">
        <v>13508331456</v>
      </c>
      <c r="EF179" s="300">
        <v>21095021347</v>
      </c>
      <c r="EG179" s="300">
        <v>30307319722</v>
      </c>
      <c r="EH179" s="300">
        <v>26459377651</v>
      </c>
      <c r="EI179" s="300">
        <v>25327319152</v>
      </c>
      <c r="EJ179" s="310">
        <v>16</v>
      </c>
      <c r="EK179" s="310">
        <v>21</v>
      </c>
      <c r="EL179" s="310">
        <v>21</v>
      </c>
      <c r="EM179" s="310">
        <v>22</v>
      </c>
      <c r="EN179" s="310">
        <v>21</v>
      </c>
      <c r="EO179" s="310">
        <v>20</v>
      </c>
      <c r="EP179" s="310">
        <v>21</v>
      </c>
      <c r="EQ179" s="310">
        <v>22</v>
      </c>
      <c r="ER179" s="310">
        <v>23</v>
      </c>
      <c r="ES179" s="310">
        <v>22</v>
      </c>
      <c r="ET179" s="310">
        <v>19</v>
      </c>
      <c r="EU179" s="310">
        <v>21</v>
      </c>
      <c r="EV179" s="310">
        <v>20</v>
      </c>
      <c r="EW179" s="310">
        <v>23</v>
      </c>
    </row>
    <row r="180" spans="1:153" x14ac:dyDescent="0.25">
      <c r="A180" s="285" t="s">
        <v>2386</v>
      </c>
      <c r="B180" s="285" t="s">
        <v>177</v>
      </c>
      <c r="C180" s="285" t="s">
        <v>1408</v>
      </c>
      <c r="E180" s="307" t="str">
        <f t="shared" si="2"/>
        <v>باراغواي Paraguay</v>
      </c>
      <c r="F180" s="300">
        <v>9824528</v>
      </c>
      <c r="G180" s="300">
        <v>7487074</v>
      </c>
      <c r="H180" s="300">
        <v>27409169</v>
      </c>
      <c r="I180" s="300">
        <v>26306971</v>
      </c>
      <c r="J180" s="300">
        <v>17797546</v>
      </c>
      <c r="K180" s="300">
        <v>15841037</v>
      </c>
      <c r="L180" s="300">
        <v>26993686</v>
      </c>
      <c r="M180" s="300">
        <v>37381078</v>
      </c>
      <c r="N180" s="300">
        <v>18659454</v>
      </c>
      <c r="O180" s="300">
        <v>39497021</v>
      </c>
      <c r="P180" s="300">
        <v>78289593</v>
      </c>
      <c r="Q180" s="300">
        <v>32888019</v>
      </c>
      <c r="R180" s="300">
        <v>5910879</v>
      </c>
      <c r="S180" s="300">
        <v>18264675</v>
      </c>
      <c r="T180" s="310">
        <v>114</v>
      </c>
      <c r="U180" s="310">
        <v>122</v>
      </c>
      <c r="V180" s="310">
        <v>96</v>
      </c>
      <c r="W180" s="310">
        <v>103</v>
      </c>
      <c r="X180" s="310">
        <v>113</v>
      </c>
      <c r="Y180" s="310">
        <v>108</v>
      </c>
      <c r="Z180" s="310">
        <v>105</v>
      </c>
      <c r="AA180" s="310">
        <v>99</v>
      </c>
      <c r="AB180" s="310">
        <v>107</v>
      </c>
      <c r="AC180" s="310">
        <v>95</v>
      </c>
      <c r="AD180" s="310">
        <v>92</v>
      </c>
      <c r="AE180" s="310">
        <v>111</v>
      </c>
      <c r="AF180" s="310">
        <v>140</v>
      </c>
      <c r="AG180" s="310">
        <v>123</v>
      </c>
      <c r="AH180" s="310"/>
      <c r="AI180" s="307" t="s">
        <v>1972</v>
      </c>
      <c r="AJ180">
        <v>9788578</v>
      </c>
      <c r="AK180">
        <v>7487074</v>
      </c>
      <c r="AL180">
        <v>27377719</v>
      </c>
      <c r="AM180">
        <v>26306971</v>
      </c>
      <c r="AN180">
        <v>17796746</v>
      </c>
      <c r="AO180">
        <v>15336790</v>
      </c>
      <c r="AP180">
        <v>26965173</v>
      </c>
      <c r="AQ180">
        <v>37265777</v>
      </c>
      <c r="AR180">
        <v>18609454</v>
      </c>
      <c r="AS180">
        <v>39497021</v>
      </c>
      <c r="AT180">
        <v>78288743</v>
      </c>
      <c r="AU180">
        <v>32888019</v>
      </c>
      <c r="AV180">
        <v>5904879</v>
      </c>
      <c r="AW180">
        <v>18264675</v>
      </c>
      <c r="AX180" s="310">
        <v>108</v>
      </c>
      <c r="AY180" s="310">
        <v>116</v>
      </c>
      <c r="AZ180" s="310">
        <v>89</v>
      </c>
      <c r="BA180" s="310">
        <v>101</v>
      </c>
      <c r="BB180" s="310">
        <v>107</v>
      </c>
      <c r="BC180" s="310">
        <v>103</v>
      </c>
      <c r="BD180" s="310">
        <v>102</v>
      </c>
      <c r="BE180" s="310">
        <v>95</v>
      </c>
      <c r="BF180" s="310">
        <v>104</v>
      </c>
      <c r="BG180" s="310">
        <v>91</v>
      </c>
      <c r="BH180" s="310">
        <v>90</v>
      </c>
      <c r="BI180" s="310">
        <v>109</v>
      </c>
      <c r="BJ180" s="310">
        <v>137</v>
      </c>
      <c r="BK180" s="310">
        <v>118</v>
      </c>
      <c r="BL180" s="310"/>
      <c r="BM180" s="307" t="s">
        <v>1972</v>
      </c>
      <c r="BN180">
        <v>35950</v>
      </c>
      <c r="BP180">
        <v>31450</v>
      </c>
      <c r="BR180">
        <v>800</v>
      </c>
      <c r="BS180">
        <v>504247</v>
      </c>
      <c r="BT180">
        <v>28513</v>
      </c>
      <c r="BU180">
        <v>115301</v>
      </c>
      <c r="BV180">
        <v>50000</v>
      </c>
      <c r="BX180">
        <v>850</v>
      </c>
      <c r="BZ180">
        <v>6000</v>
      </c>
      <c r="CB180" s="310">
        <v>147</v>
      </c>
      <c r="CC180" s="310" t="s">
        <v>11</v>
      </c>
      <c r="CD180" s="310">
        <v>138</v>
      </c>
      <c r="CE180" s="310" t="s">
        <v>11</v>
      </c>
      <c r="CF180" s="310">
        <v>154</v>
      </c>
      <c r="CG180" s="310">
        <v>112</v>
      </c>
      <c r="CH180" s="310">
        <v>149</v>
      </c>
      <c r="CI180" s="310">
        <v>137</v>
      </c>
      <c r="CJ180" s="310">
        <v>145</v>
      </c>
      <c r="CK180" s="310" t="s">
        <v>11</v>
      </c>
      <c r="CL180" s="310">
        <v>154</v>
      </c>
      <c r="CM180" s="310" t="s">
        <v>11</v>
      </c>
      <c r="CN180" s="310">
        <v>151</v>
      </c>
      <c r="CO180" s="310" t="s">
        <v>11</v>
      </c>
      <c r="CQ180" s="307" t="s">
        <v>1972</v>
      </c>
      <c r="CR180" s="300">
        <v>248181448</v>
      </c>
      <c r="CS180" s="300">
        <v>1002193</v>
      </c>
      <c r="CT180" s="300">
        <v>43204798</v>
      </c>
      <c r="CU180" s="300">
        <v>7474531</v>
      </c>
      <c r="CV180" s="300">
        <v>11875895</v>
      </c>
      <c r="CW180" s="300">
        <v>16379453</v>
      </c>
      <c r="CX180" s="300">
        <v>161567032</v>
      </c>
      <c r="CY180" s="300">
        <v>87684051</v>
      </c>
      <c r="CZ180" s="300">
        <v>208128996</v>
      </c>
      <c r="DA180" s="300">
        <v>120157100</v>
      </c>
      <c r="DB180" s="300">
        <v>55742238</v>
      </c>
      <c r="DC180" s="300">
        <v>191418893</v>
      </c>
      <c r="DD180" s="300">
        <v>32174125</v>
      </c>
      <c r="DE180" s="300">
        <v>133276739</v>
      </c>
      <c r="DF180" s="310">
        <v>69</v>
      </c>
      <c r="DG180" s="310">
        <v>158</v>
      </c>
      <c r="DH180" s="310">
        <v>96</v>
      </c>
      <c r="DI180" s="310">
        <v>119</v>
      </c>
      <c r="DJ180" s="310">
        <v>110</v>
      </c>
      <c r="DK180" s="310">
        <v>106</v>
      </c>
      <c r="DL180" s="310">
        <v>80</v>
      </c>
      <c r="DM180" s="310">
        <v>87</v>
      </c>
      <c r="DN180" s="310">
        <v>78</v>
      </c>
      <c r="DO180" s="310">
        <v>86</v>
      </c>
      <c r="DP180" s="310">
        <v>102</v>
      </c>
      <c r="DQ180" s="310">
        <v>84</v>
      </c>
      <c r="DR180" s="310">
        <v>103</v>
      </c>
      <c r="DS180" s="310">
        <v>95</v>
      </c>
      <c r="DU180" s="307" t="s">
        <v>1972</v>
      </c>
      <c r="DV180" s="300">
        <v>258005976</v>
      </c>
      <c r="DW180" s="300">
        <v>8489267</v>
      </c>
      <c r="DX180" s="300">
        <v>70613967</v>
      </c>
      <c r="DY180" s="300">
        <v>33781502</v>
      </c>
      <c r="DZ180" s="300">
        <v>29673441</v>
      </c>
      <c r="EA180" s="300">
        <v>32220490</v>
      </c>
      <c r="EB180" s="300">
        <v>188560718</v>
      </c>
      <c r="EC180" s="300">
        <v>125065129</v>
      </c>
      <c r="ED180" s="300">
        <v>226788450</v>
      </c>
      <c r="EE180" s="300">
        <v>159654121</v>
      </c>
      <c r="EF180" s="300">
        <v>134031831</v>
      </c>
      <c r="EG180" s="300">
        <v>224306912</v>
      </c>
      <c r="EH180" s="300">
        <v>38085004</v>
      </c>
      <c r="EI180" s="300">
        <v>151541414</v>
      </c>
      <c r="EJ180" s="310">
        <v>80</v>
      </c>
      <c r="EK180" s="310">
        <v>152</v>
      </c>
      <c r="EL180" s="310">
        <v>108</v>
      </c>
      <c r="EM180" s="310">
        <v>122</v>
      </c>
      <c r="EN180" s="310">
        <v>122</v>
      </c>
      <c r="EO180" s="310">
        <v>119</v>
      </c>
      <c r="EP180" s="310">
        <v>92</v>
      </c>
      <c r="EQ180" s="310">
        <v>99</v>
      </c>
      <c r="ER180" s="310">
        <v>88</v>
      </c>
      <c r="ES180" s="310">
        <v>95</v>
      </c>
      <c r="ET180" s="310">
        <v>108</v>
      </c>
      <c r="EU180" s="310">
        <v>103</v>
      </c>
      <c r="EV180" s="310">
        <v>129</v>
      </c>
      <c r="EW180" s="310">
        <v>110</v>
      </c>
    </row>
    <row r="181" spans="1:153" x14ac:dyDescent="0.25">
      <c r="A181" s="285" t="s">
        <v>2387</v>
      </c>
      <c r="B181" s="285" t="s">
        <v>186</v>
      </c>
      <c r="C181" s="285" t="s">
        <v>1409</v>
      </c>
      <c r="E181" s="307" t="str">
        <f t="shared" si="2"/>
        <v>أوروغواي Uruguay</v>
      </c>
      <c r="F181" s="300">
        <v>6887981</v>
      </c>
      <c r="G181" s="300">
        <v>29380411</v>
      </c>
      <c r="H181" s="300">
        <v>50173287</v>
      </c>
      <c r="I181" s="300">
        <v>82735346</v>
      </c>
      <c r="J181" s="300">
        <v>37914236</v>
      </c>
      <c r="K181" s="300">
        <v>19372025</v>
      </c>
      <c r="L181" s="300">
        <v>39003309</v>
      </c>
      <c r="M181" s="300">
        <v>22709358</v>
      </c>
      <c r="N181" s="300">
        <v>13044414</v>
      </c>
      <c r="O181" s="300">
        <v>89377017</v>
      </c>
      <c r="P181" s="300">
        <v>29932260</v>
      </c>
      <c r="Q181" s="300">
        <v>270438935</v>
      </c>
      <c r="R181" s="300">
        <v>489367909</v>
      </c>
      <c r="S181" s="300">
        <v>16740497</v>
      </c>
      <c r="T181" s="310">
        <v>123</v>
      </c>
      <c r="U181" s="310">
        <v>92</v>
      </c>
      <c r="V181" s="310">
        <v>88</v>
      </c>
      <c r="W181" s="310">
        <v>88</v>
      </c>
      <c r="X181" s="310">
        <v>97</v>
      </c>
      <c r="Y181" s="310">
        <v>104</v>
      </c>
      <c r="Z181" s="310">
        <v>99</v>
      </c>
      <c r="AA181" s="310">
        <v>111</v>
      </c>
      <c r="AB181" s="310">
        <v>117</v>
      </c>
      <c r="AC181" s="310">
        <v>81</v>
      </c>
      <c r="AD181" s="310">
        <v>111</v>
      </c>
      <c r="AE181" s="310">
        <v>71</v>
      </c>
      <c r="AF181" s="310">
        <v>65</v>
      </c>
      <c r="AG181" s="310">
        <v>124</v>
      </c>
      <c r="AH181" s="310"/>
      <c r="AI181" s="307" t="s">
        <v>1955</v>
      </c>
      <c r="AJ181">
        <v>6809207</v>
      </c>
      <c r="AK181">
        <v>9383132</v>
      </c>
      <c r="AL181">
        <v>49474358</v>
      </c>
      <c r="AM181">
        <v>82706346</v>
      </c>
      <c r="AN181">
        <v>37861386</v>
      </c>
      <c r="AO181">
        <v>18044243</v>
      </c>
      <c r="AP181">
        <v>17359787</v>
      </c>
      <c r="AQ181">
        <v>22708181</v>
      </c>
      <c r="AR181">
        <v>12544039</v>
      </c>
      <c r="AS181">
        <v>89372017</v>
      </c>
      <c r="AT181">
        <v>29932260</v>
      </c>
      <c r="AU181">
        <v>269903258</v>
      </c>
      <c r="AV181">
        <v>439542005</v>
      </c>
      <c r="AW181">
        <v>16719362</v>
      </c>
      <c r="AX181" s="310">
        <v>115</v>
      </c>
      <c r="AY181" s="310">
        <v>111</v>
      </c>
      <c r="AZ181" s="310">
        <v>83</v>
      </c>
      <c r="BA181" s="310">
        <v>86</v>
      </c>
      <c r="BB181" s="310">
        <v>94</v>
      </c>
      <c r="BC181" s="310">
        <v>99</v>
      </c>
      <c r="BD181" s="310">
        <v>109</v>
      </c>
      <c r="BE181" s="310">
        <v>107</v>
      </c>
      <c r="BF181" s="310">
        <v>117</v>
      </c>
      <c r="BG181" s="310">
        <v>79</v>
      </c>
      <c r="BH181" s="310">
        <v>109</v>
      </c>
      <c r="BI181" s="310">
        <v>69</v>
      </c>
      <c r="BJ181" s="310">
        <v>66</v>
      </c>
      <c r="BK181" s="310">
        <v>119</v>
      </c>
      <c r="BL181" s="310"/>
      <c r="BM181" s="307" t="s">
        <v>1955</v>
      </c>
      <c r="BN181">
        <v>78774</v>
      </c>
      <c r="BO181">
        <v>19997279</v>
      </c>
      <c r="BP181">
        <v>698929</v>
      </c>
      <c r="BQ181">
        <v>29000</v>
      </c>
      <c r="BR181">
        <v>52850</v>
      </c>
      <c r="BS181">
        <v>1327782</v>
      </c>
      <c r="BT181">
        <v>21643522</v>
      </c>
      <c r="BU181">
        <v>1177</v>
      </c>
      <c r="BV181">
        <v>500375</v>
      </c>
      <c r="BW181">
        <v>5000</v>
      </c>
      <c r="BY181">
        <v>535677</v>
      </c>
      <c r="BZ181">
        <v>49825904</v>
      </c>
      <c r="CA181">
        <v>21135</v>
      </c>
      <c r="CB181" s="310">
        <v>141</v>
      </c>
      <c r="CC181" s="310">
        <v>56</v>
      </c>
      <c r="CD181" s="310">
        <v>102</v>
      </c>
      <c r="CE181" s="310">
        <v>144</v>
      </c>
      <c r="CF181" s="310">
        <v>136</v>
      </c>
      <c r="CG181" s="310">
        <v>96</v>
      </c>
      <c r="CH181" s="310">
        <v>51</v>
      </c>
      <c r="CI181" s="310">
        <v>160</v>
      </c>
      <c r="CJ181" s="310">
        <v>118</v>
      </c>
      <c r="CK181" s="310">
        <v>140</v>
      </c>
      <c r="CL181" s="310" t="s">
        <v>11</v>
      </c>
      <c r="CM181" s="310">
        <v>117</v>
      </c>
      <c r="CN181" s="310">
        <v>40</v>
      </c>
      <c r="CO181" s="310">
        <v>148</v>
      </c>
      <c r="CQ181" s="307" t="s">
        <v>1955</v>
      </c>
      <c r="CR181" s="300">
        <v>50868834</v>
      </c>
      <c r="CS181" s="300">
        <v>37255865</v>
      </c>
      <c r="CT181" s="300">
        <v>188459784</v>
      </c>
      <c r="CU181" s="300">
        <v>42676298</v>
      </c>
      <c r="CV181" s="300">
        <v>52706825</v>
      </c>
      <c r="CW181" s="300">
        <v>56650986</v>
      </c>
      <c r="CX181" s="300">
        <v>37173098</v>
      </c>
      <c r="CY181" s="300">
        <v>14765522</v>
      </c>
      <c r="CZ181" s="300">
        <v>28335771</v>
      </c>
      <c r="DA181" s="300">
        <v>68974030</v>
      </c>
      <c r="DB181" s="300">
        <v>22677053</v>
      </c>
      <c r="DC181" s="300">
        <v>66458024</v>
      </c>
      <c r="DD181" s="300">
        <v>89817623</v>
      </c>
      <c r="DE181" s="300">
        <v>113171568</v>
      </c>
      <c r="DF181" s="310">
        <v>88</v>
      </c>
      <c r="DG181" s="310">
        <v>94</v>
      </c>
      <c r="DH181" s="310">
        <v>75</v>
      </c>
      <c r="DI181" s="310">
        <v>93</v>
      </c>
      <c r="DJ181" s="310">
        <v>90</v>
      </c>
      <c r="DK181" s="310">
        <v>88</v>
      </c>
      <c r="DL181" s="310">
        <v>93</v>
      </c>
      <c r="DM181" s="310">
        <v>115</v>
      </c>
      <c r="DN181" s="310">
        <v>100</v>
      </c>
      <c r="DO181" s="310">
        <v>92</v>
      </c>
      <c r="DP181" s="310">
        <v>110</v>
      </c>
      <c r="DQ181" s="310">
        <v>99</v>
      </c>
      <c r="DR181" s="310">
        <v>95</v>
      </c>
      <c r="DS181" s="310">
        <v>97</v>
      </c>
      <c r="DU181" s="307" t="s">
        <v>1955</v>
      </c>
      <c r="DV181" s="300">
        <v>57756815</v>
      </c>
      <c r="DW181" s="300">
        <v>66636276</v>
      </c>
      <c r="DX181" s="300">
        <v>238633071</v>
      </c>
      <c r="DY181" s="300">
        <v>125411644</v>
      </c>
      <c r="DZ181" s="300">
        <v>90621061</v>
      </c>
      <c r="EA181" s="300">
        <v>76023011</v>
      </c>
      <c r="EB181" s="300">
        <v>76176407</v>
      </c>
      <c r="EC181" s="300">
        <v>37474880</v>
      </c>
      <c r="ED181" s="300">
        <v>41380185</v>
      </c>
      <c r="EE181" s="300">
        <v>158351047</v>
      </c>
      <c r="EF181" s="300">
        <v>52609313</v>
      </c>
      <c r="EG181" s="300">
        <v>336896959</v>
      </c>
      <c r="EH181" s="300">
        <v>579185532</v>
      </c>
      <c r="EI181" s="300">
        <v>129912065</v>
      </c>
      <c r="EJ181" s="310">
        <v>108</v>
      </c>
      <c r="EK181" s="310">
        <v>107</v>
      </c>
      <c r="EL181" s="310">
        <v>90</v>
      </c>
      <c r="EM181" s="310">
        <v>98</v>
      </c>
      <c r="EN181" s="310">
        <v>105</v>
      </c>
      <c r="EO181" s="310">
        <v>103</v>
      </c>
      <c r="EP181" s="310">
        <v>111</v>
      </c>
      <c r="EQ181" s="310">
        <v>124</v>
      </c>
      <c r="ER181" s="310">
        <v>115</v>
      </c>
      <c r="ES181" s="310">
        <v>96</v>
      </c>
      <c r="ET181" s="310">
        <v>127</v>
      </c>
      <c r="EU181" s="310">
        <v>97</v>
      </c>
      <c r="EV181" s="310">
        <v>85</v>
      </c>
      <c r="EW181" s="310">
        <v>116</v>
      </c>
    </row>
    <row r="182" spans="1:153" x14ac:dyDescent="0.25">
      <c r="A182" s="285" t="s">
        <v>2388</v>
      </c>
      <c r="B182" s="285" t="s">
        <v>168</v>
      </c>
      <c r="C182" s="285" t="s">
        <v>1385</v>
      </c>
      <c r="E182" s="307" t="str">
        <f t="shared" si="2"/>
        <v>الأرجنتين Argentina</v>
      </c>
      <c r="F182" s="300">
        <v>76054266</v>
      </c>
      <c r="G182" s="300">
        <v>34371421</v>
      </c>
      <c r="H182" s="300">
        <v>26280730</v>
      </c>
      <c r="I182" s="300">
        <v>248839480</v>
      </c>
      <c r="J182" s="300">
        <v>550709482</v>
      </c>
      <c r="K182" s="300">
        <v>854366959</v>
      </c>
      <c r="L182" s="300">
        <v>209991428</v>
      </c>
      <c r="M182" s="300">
        <v>538943859</v>
      </c>
      <c r="N182" s="300">
        <v>307570027</v>
      </c>
      <c r="O182" s="300">
        <v>233348827</v>
      </c>
      <c r="P182" s="300">
        <v>309141490</v>
      </c>
      <c r="Q182" s="300">
        <v>2446901208</v>
      </c>
      <c r="R182" s="300">
        <v>3076474594</v>
      </c>
      <c r="S182" s="300">
        <v>756525599</v>
      </c>
      <c r="T182" s="310">
        <v>78</v>
      </c>
      <c r="U182" s="310">
        <v>89</v>
      </c>
      <c r="V182" s="310">
        <v>97</v>
      </c>
      <c r="W182" s="310">
        <v>64</v>
      </c>
      <c r="X182" s="310">
        <v>54</v>
      </c>
      <c r="Y182" s="310">
        <v>51</v>
      </c>
      <c r="Z182" s="310">
        <v>66</v>
      </c>
      <c r="AA182" s="310">
        <v>56</v>
      </c>
      <c r="AB182" s="310">
        <v>63</v>
      </c>
      <c r="AC182" s="310">
        <v>63</v>
      </c>
      <c r="AD182" s="310">
        <v>65</v>
      </c>
      <c r="AE182" s="310">
        <v>49</v>
      </c>
      <c r="AF182" s="310">
        <v>45</v>
      </c>
      <c r="AG182" s="310">
        <v>58</v>
      </c>
      <c r="AH182" s="310"/>
      <c r="AI182" s="307" t="s">
        <v>1682</v>
      </c>
      <c r="AJ182">
        <v>75788872</v>
      </c>
      <c r="AK182">
        <v>33663309</v>
      </c>
      <c r="AL182">
        <v>25765594</v>
      </c>
      <c r="AM182">
        <v>248270026</v>
      </c>
      <c r="AN182">
        <v>546086987</v>
      </c>
      <c r="AO182">
        <v>852103876</v>
      </c>
      <c r="AP182">
        <v>208136521</v>
      </c>
      <c r="AQ182">
        <v>378341707</v>
      </c>
      <c r="AR182">
        <v>302307662</v>
      </c>
      <c r="AS182">
        <v>220972711</v>
      </c>
      <c r="AT182">
        <v>298768084</v>
      </c>
      <c r="AU182">
        <v>2443061808</v>
      </c>
      <c r="AV182">
        <v>3073786709</v>
      </c>
      <c r="AW182">
        <v>752375343</v>
      </c>
      <c r="AX182" s="310">
        <v>75</v>
      </c>
      <c r="AY182" s="310">
        <v>86</v>
      </c>
      <c r="AZ182" s="310">
        <v>92</v>
      </c>
      <c r="BA182" s="310">
        <v>63</v>
      </c>
      <c r="BB182" s="310">
        <v>54</v>
      </c>
      <c r="BC182" s="310">
        <v>50</v>
      </c>
      <c r="BD182" s="310">
        <v>65</v>
      </c>
      <c r="BE182" s="310">
        <v>60</v>
      </c>
      <c r="BF182" s="310">
        <v>61</v>
      </c>
      <c r="BG182" s="310">
        <v>62</v>
      </c>
      <c r="BH182" s="310">
        <v>66</v>
      </c>
      <c r="BI182" s="310">
        <v>48</v>
      </c>
      <c r="BJ182" s="310">
        <v>41</v>
      </c>
      <c r="BK182" s="310">
        <v>58</v>
      </c>
      <c r="BL182" s="310"/>
      <c r="BM182" s="307" t="s">
        <v>1682</v>
      </c>
      <c r="BN182">
        <v>265394</v>
      </c>
      <c r="BO182">
        <v>708112</v>
      </c>
      <c r="BP182">
        <v>515136</v>
      </c>
      <c r="BQ182">
        <v>569454</v>
      </c>
      <c r="BR182">
        <v>4622495</v>
      </c>
      <c r="BS182">
        <v>2263083</v>
      </c>
      <c r="BT182">
        <v>1854907</v>
      </c>
      <c r="BU182">
        <v>160602152</v>
      </c>
      <c r="BV182">
        <v>5262365</v>
      </c>
      <c r="BW182">
        <v>12376116</v>
      </c>
      <c r="BX182">
        <v>10373406</v>
      </c>
      <c r="BY182">
        <v>3839400</v>
      </c>
      <c r="BZ182">
        <v>2687885</v>
      </c>
      <c r="CA182">
        <v>4150256</v>
      </c>
      <c r="CB182" s="310">
        <v>128</v>
      </c>
      <c r="CC182" s="310">
        <v>103</v>
      </c>
      <c r="CD182" s="310">
        <v>106</v>
      </c>
      <c r="CE182" s="310">
        <v>110</v>
      </c>
      <c r="CF182" s="310">
        <v>80</v>
      </c>
      <c r="CG182" s="310">
        <v>84</v>
      </c>
      <c r="CH182" s="310">
        <v>96</v>
      </c>
      <c r="CI182" s="310">
        <v>26</v>
      </c>
      <c r="CJ182" s="310">
        <v>78</v>
      </c>
      <c r="CK182" s="310">
        <v>57</v>
      </c>
      <c r="CL182" s="310">
        <v>68</v>
      </c>
      <c r="CM182" s="310">
        <v>84</v>
      </c>
      <c r="CN182" s="310">
        <v>89</v>
      </c>
      <c r="CO182" s="310">
        <v>85</v>
      </c>
      <c r="CQ182" s="307" t="s">
        <v>1682</v>
      </c>
      <c r="CR182" s="300">
        <v>2669422315</v>
      </c>
      <c r="CS182" s="300">
        <v>3456007573</v>
      </c>
      <c r="CT182" s="300">
        <v>6065408769</v>
      </c>
      <c r="CU182" s="300">
        <v>4180752685</v>
      </c>
      <c r="CV182" s="300">
        <v>2111673083</v>
      </c>
      <c r="CW182" s="300">
        <v>3109390531</v>
      </c>
      <c r="CX182" s="300">
        <v>2949421318</v>
      </c>
      <c r="CY182" s="300">
        <v>3812517783</v>
      </c>
      <c r="CZ182" s="300">
        <v>4787146367</v>
      </c>
      <c r="DA182" s="300">
        <v>4388512908</v>
      </c>
      <c r="DB182" s="300">
        <v>3843960672</v>
      </c>
      <c r="DC182" s="300">
        <v>5945053786</v>
      </c>
      <c r="DD182" s="300">
        <v>3310329025</v>
      </c>
      <c r="DE182" s="300">
        <v>6237535899</v>
      </c>
      <c r="DF182" s="310">
        <v>32</v>
      </c>
      <c r="DG182" s="310">
        <v>34</v>
      </c>
      <c r="DH182" s="310">
        <v>28</v>
      </c>
      <c r="DI182" s="310">
        <v>34</v>
      </c>
      <c r="DJ182" s="310">
        <v>43</v>
      </c>
      <c r="DK182" s="310">
        <v>32</v>
      </c>
      <c r="DL182" s="310">
        <v>34</v>
      </c>
      <c r="DM182" s="310">
        <v>31</v>
      </c>
      <c r="DN182" s="310">
        <v>26</v>
      </c>
      <c r="DO182" s="310">
        <v>29</v>
      </c>
      <c r="DP182" s="310">
        <v>32</v>
      </c>
      <c r="DQ182" s="310">
        <v>27</v>
      </c>
      <c r="DR182" s="310">
        <v>37</v>
      </c>
      <c r="DS182" s="310">
        <v>28</v>
      </c>
      <c r="DU182" s="307" t="s">
        <v>1682</v>
      </c>
      <c r="DV182" s="300">
        <v>2745476581</v>
      </c>
      <c r="DW182" s="300">
        <v>3490378994</v>
      </c>
      <c r="DX182" s="300">
        <v>6091689499</v>
      </c>
      <c r="DY182" s="300">
        <v>4429592165</v>
      </c>
      <c r="DZ182" s="300">
        <v>2662382565</v>
      </c>
      <c r="EA182" s="300">
        <v>3963757490</v>
      </c>
      <c r="EB182" s="300">
        <v>3159412746</v>
      </c>
      <c r="EC182" s="300">
        <v>4351461642</v>
      </c>
      <c r="ED182" s="300">
        <v>5094716394</v>
      </c>
      <c r="EE182" s="300">
        <v>4621861735</v>
      </c>
      <c r="EF182" s="300">
        <v>4153102162</v>
      </c>
      <c r="EG182" s="300">
        <v>8391954994</v>
      </c>
      <c r="EH182" s="300">
        <v>6386803619</v>
      </c>
      <c r="EI182" s="300">
        <v>6994061498</v>
      </c>
      <c r="EJ182" s="310">
        <v>53</v>
      </c>
      <c r="EK182" s="310">
        <v>52</v>
      </c>
      <c r="EL182" s="310">
        <v>39</v>
      </c>
      <c r="EM182" s="310">
        <v>46</v>
      </c>
      <c r="EN182" s="310">
        <v>55</v>
      </c>
      <c r="EO182" s="310">
        <v>38</v>
      </c>
      <c r="EP182" s="310">
        <v>47</v>
      </c>
      <c r="EQ182" s="310">
        <v>41</v>
      </c>
      <c r="ER182" s="310">
        <v>40</v>
      </c>
      <c r="ES182" s="310">
        <v>38</v>
      </c>
      <c r="ET182" s="310">
        <v>47</v>
      </c>
      <c r="EU182" s="310">
        <v>39</v>
      </c>
      <c r="EV182" s="310">
        <v>42</v>
      </c>
      <c r="EW182" s="310">
        <v>38</v>
      </c>
    </row>
    <row r="183" spans="1:153" x14ac:dyDescent="0.25">
      <c r="A183" s="285" t="s">
        <v>2389</v>
      </c>
      <c r="B183" s="285" t="s">
        <v>71</v>
      </c>
      <c r="C183" s="285" t="s">
        <v>1353</v>
      </c>
      <c r="E183" s="307" t="str">
        <f t="shared" si="2"/>
        <v>المكسيك Mexico</v>
      </c>
      <c r="F183" s="300">
        <v>2797715588</v>
      </c>
      <c r="G183" s="300">
        <v>2149008386</v>
      </c>
      <c r="H183" s="300">
        <v>1204835480</v>
      </c>
      <c r="I183" s="300">
        <v>1258546192</v>
      </c>
      <c r="J183" s="300">
        <v>140856819</v>
      </c>
      <c r="K183" s="300">
        <v>359236959</v>
      </c>
      <c r="L183" s="300">
        <v>67673783</v>
      </c>
      <c r="M183" s="300">
        <v>148367301</v>
      </c>
      <c r="N183" s="300">
        <v>197242691</v>
      </c>
      <c r="O183" s="300">
        <v>200771526</v>
      </c>
      <c r="P183" s="300">
        <v>256458022</v>
      </c>
      <c r="Q183" s="300">
        <v>174305558</v>
      </c>
      <c r="R183" s="300">
        <v>190644080</v>
      </c>
      <c r="S183" s="300">
        <v>249198032</v>
      </c>
      <c r="T183" s="310">
        <v>39</v>
      </c>
      <c r="U183" s="310">
        <v>40</v>
      </c>
      <c r="V183" s="310">
        <v>47</v>
      </c>
      <c r="W183" s="310">
        <v>45</v>
      </c>
      <c r="X183" s="310">
        <v>72</v>
      </c>
      <c r="Y183" s="310">
        <v>60</v>
      </c>
      <c r="Z183" s="310">
        <v>89</v>
      </c>
      <c r="AA183" s="310">
        <v>73</v>
      </c>
      <c r="AB183" s="310">
        <v>68</v>
      </c>
      <c r="AC183" s="310">
        <v>64</v>
      </c>
      <c r="AD183" s="310">
        <v>72</v>
      </c>
      <c r="AE183" s="310">
        <v>80</v>
      </c>
      <c r="AF183" s="310">
        <v>74</v>
      </c>
      <c r="AG183" s="310">
        <v>73</v>
      </c>
      <c r="AH183" s="310"/>
      <c r="AI183" s="307" t="s">
        <v>1728</v>
      </c>
      <c r="AJ183">
        <v>2793069658</v>
      </c>
      <c r="AK183">
        <v>2145366738</v>
      </c>
      <c r="AL183">
        <v>1196741750</v>
      </c>
      <c r="AM183">
        <v>1246507152</v>
      </c>
      <c r="AN183">
        <v>129905179</v>
      </c>
      <c r="AO183">
        <v>351261111</v>
      </c>
      <c r="AP183">
        <v>55522364</v>
      </c>
      <c r="AQ183">
        <v>135342677</v>
      </c>
      <c r="AR183">
        <v>165364981</v>
      </c>
      <c r="AS183">
        <v>145394448</v>
      </c>
      <c r="AT183">
        <v>237933958</v>
      </c>
      <c r="AU183">
        <v>134956254</v>
      </c>
      <c r="AV183">
        <v>179439884</v>
      </c>
      <c r="AW183">
        <v>229071332</v>
      </c>
      <c r="AX183" s="310">
        <v>38</v>
      </c>
      <c r="AY183" s="310">
        <v>40</v>
      </c>
      <c r="AZ183" s="310">
        <v>45</v>
      </c>
      <c r="BA183" s="310">
        <v>44</v>
      </c>
      <c r="BB183" s="310">
        <v>71</v>
      </c>
      <c r="BC183" s="310">
        <v>60</v>
      </c>
      <c r="BD183" s="310">
        <v>90</v>
      </c>
      <c r="BE183" s="310">
        <v>74</v>
      </c>
      <c r="BF183" s="310">
        <v>68</v>
      </c>
      <c r="BG183" s="310">
        <v>67</v>
      </c>
      <c r="BH183" s="310">
        <v>70</v>
      </c>
      <c r="BI183" s="310">
        <v>84</v>
      </c>
      <c r="BJ183" s="310">
        <v>73</v>
      </c>
      <c r="BK183" s="310">
        <v>75</v>
      </c>
      <c r="BL183" s="310"/>
      <c r="BM183" s="307" t="s">
        <v>1728</v>
      </c>
      <c r="BN183">
        <v>4645930</v>
      </c>
      <c r="BO183">
        <v>3641648</v>
      </c>
      <c r="BP183">
        <v>8093730</v>
      </c>
      <c r="BQ183">
        <v>12039040</v>
      </c>
      <c r="BR183">
        <v>10951640</v>
      </c>
      <c r="BS183">
        <v>7975848</v>
      </c>
      <c r="BT183">
        <v>12151419</v>
      </c>
      <c r="BU183">
        <v>13024624</v>
      </c>
      <c r="BV183">
        <v>31877710</v>
      </c>
      <c r="BW183">
        <v>55377078</v>
      </c>
      <c r="BX183">
        <v>18524064</v>
      </c>
      <c r="BY183">
        <v>39349304</v>
      </c>
      <c r="BZ183">
        <v>11204196</v>
      </c>
      <c r="CA183">
        <v>20126700</v>
      </c>
      <c r="CB183" s="310">
        <v>75</v>
      </c>
      <c r="CC183" s="310">
        <v>80</v>
      </c>
      <c r="CD183" s="310">
        <v>69</v>
      </c>
      <c r="CE183" s="310">
        <v>66</v>
      </c>
      <c r="CF183" s="310">
        <v>70</v>
      </c>
      <c r="CG183" s="310">
        <v>63</v>
      </c>
      <c r="CH183" s="310">
        <v>60</v>
      </c>
      <c r="CI183" s="310">
        <v>61</v>
      </c>
      <c r="CJ183" s="310">
        <v>49</v>
      </c>
      <c r="CK183" s="310">
        <v>37</v>
      </c>
      <c r="CL183" s="310">
        <v>55</v>
      </c>
      <c r="CM183" s="310">
        <v>50</v>
      </c>
      <c r="CN183" s="310">
        <v>60</v>
      </c>
      <c r="CO183" s="310">
        <v>57</v>
      </c>
      <c r="CQ183" s="307" t="s">
        <v>1728</v>
      </c>
      <c r="CR183" s="300">
        <v>2636346309</v>
      </c>
      <c r="CS183" s="300">
        <v>3774731061</v>
      </c>
      <c r="CT183" s="300">
        <v>6156316521</v>
      </c>
      <c r="CU183" s="300">
        <v>5926370595</v>
      </c>
      <c r="CV183" s="300">
        <v>4387352227</v>
      </c>
      <c r="CW183" s="300">
        <v>3087136968</v>
      </c>
      <c r="CX183" s="300">
        <v>2386369685</v>
      </c>
      <c r="CY183" s="300">
        <v>2835172657</v>
      </c>
      <c r="CZ183" s="300">
        <v>3657323830</v>
      </c>
      <c r="DA183" s="300">
        <v>3133373792</v>
      </c>
      <c r="DB183" s="300">
        <v>3312121550</v>
      </c>
      <c r="DC183" s="300">
        <v>3876171005</v>
      </c>
      <c r="DD183" s="300">
        <v>5848696192</v>
      </c>
      <c r="DE183" s="300">
        <v>6401748197</v>
      </c>
      <c r="DF183" s="310">
        <v>33</v>
      </c>
      <c r="DG183" s="310">
        <v>33</v>
      </c>
      <c r="DH183" s="310">
        <v>26</v>
      </c>
      <c r="DI183" s="310">
        <v>27</v>
      </c>
      <c r="DJ183" s="310">
        <v>32</v>
      </c>
      <c r="DK183" s="310">
        <v>34</v>
      </c>
      <c r="DL183" s="310">
        <v>40</v>
      </c>
      <c r="DM183" s="310">
        <v>36</v>
      </c>
      <c r="DN183" s="310">
        <v>34</v>
      </c>
      <c r="DO183" s="310">
        <v>35</v>
      </c>
      <c r="DP183" s="310">
        <v>34</v>
      </c>
      <c r="DQ183" s="310">
        <v>35</v>
      </c>
      <c r="DR183" s="310">
        <v>30</v>
      </c>
      <c r="DS183" s="310">
        <v>26</v>
      </c>
      <c r="DU183" s="307" t="s">
        <v>1728</v>
      </c>
      <c r="DV183" s="300">
        <v>5434061897</v>
      </c>
      <c r="DW183" s="300">
        <v>5923739447</v>
      </c>
      <c r="DX183" s="300">
        <v>7361152001</v>
      </c>
      <c r="DY183" s="300">
        <v>7184916787</v>
      </c>
      <c r="DZ183" s="300">
        <v>4528209046</v>
      </c>
      <c r="EA183" s="300">
        <v>3446373927</v>
      </c>
      <c r="EB183" s="300">
        <v>2454043468</v>
      </c>
      <c r="EC183" s="300">
        <v>2983539958</v>
      </c>
      <c r="ED183" s="300">
        <v>3854566521</v>
      </c>
      <c r="EE183" s="300">
        <v>3334145318</v>
      </c>
      <c r="EF183" s="300">
        <v>3568579572</v>
      </c>
      <c r="EG183" s="300">
        <v>4050476563</v>
      </c>
      <c r="EH183" s="300">
        <v>6039340272</v>
      </c>
      <c r="EI183" s="300">
        <v>6650946229</v>
      </c>
      <c r="EJ183" s="310">
        <v>38</v>
      </c>
      <c r="EK183" s="310">
        <v>37</v>
      </c>
      <c r="EL183" s="310">
        <v>36</v>
      </c>
      <c r="EM183" s="310">
        <v>37</v>
      </c>
      <c r="EN183" s="310">
        <v>40</v>
      </c>
      <c r="EO183" s="310">
        <v>43</v>
      </c>
      <c r="EP183" s="310">
        <v>55</v>
      </c>
      <c r="EQ183" s="310">
        <v>51</v>
      </c>
      <c r="ER183" s="310">
        <v>48</v>
      </c>
      <c r="ES183" s="310">
        <v>45</v>
      </c>
      <c r="ET183" s="310">
        <v>50</v>
      </c>
      <c r="EU183" s="310">
        <v>51</v>
      </c>
      <c r="EV183" s="310">
        <v>46</v>
      </c>
      <c r="EW183" s="310">
        <v>41</v>
      </c>
    </row>
    <row r="184" spans="1:153" x14ac:dyDescent="0.25">
      <c r="A184" s="285" t="s">
        <v>2390</v>
      </c>
      <c r="B184" s="285" t="s">
        <v>2391</v>
      </c>
      <c r="C184" s="285" t="s">
        <v>2392</v>
      </c>
      <c r="E184" s="307" t="str">
        <f t="shared" si="2"/>
        <v>جزر ليوارد الأخرى Leeward Islands, N.E.S.</v>
      </c>
      <c r="F184" s="300"/>
      <c r="G184" s="300"/>
      <c r="H184" s="300"/>
      <c r="I184" s="300"/>
      <c r="J184" s="300"/>
      <c r="K184" s="300"/>
      <c r="L184" s="300"/>
      <c r="M184" s="300"/>
      <c r="N184" s="300"/>
      <c r="O184" s="300"/>
      <c r="P184" s="300"/>
      <c r="Q184" s="300"/>
      <c r="R184" s="300"/>
      <c r="S184" s="300"/>
      <c r="T184" s="310" t="s">
        <v>11</v>
      </c>
      <c r="U184" s="310" t="s">
        <v>11</v>
      </c>
      <c r="V184" s="310" t="s">
        <v>11</v>
      </c>
      <c r="W184" s="310" t="s">
        <v>11</v>
      </c>
      <c r="X184" s="310" t="s">
        <v>11</v>
      </c>
      <c r="Y184" s="310" t="s">
        <v>11</v>
      </c>
      <c r="Z184" s="310" t="s">
        <v>11</v>
      </c>
      <c r="AA184" s="310" t="s">
        <v>11</v>
      </c>
      <c r="AB184" s="310" t="s">
        <v>11</v>
      </c>
      <c r="AC184" s="310" t="s">
        <v>11</v>
      </c>
      <c r="AD184" s="310" t="s">
        <v>11</v>
      </c>
      <c r="AE184" s="310" t="s">
        <v>11</v>
      </c>
      <c r="AF184" s="310" t="s">
        <v>11</v>
      </c>
      <c r="AG184" s="310" t="s">
        <v>11</v>
      </c>
      <c r="AH184" s="310"/>
      <c r="AI184" s="307" t="s">
        <v>2393</v>
      </c>
      <c r="AX184" s="310" t="s">
        <v>11</v>
      </c>
      <c r="AY184" s="310" t="s">
        <v>11</v>
      </c>
      <c r="AZ184" s="310" t="s">
        <v>11</v>
      </c>
      <c r="BA184" s="310" t="s">
        <v>11</v>
      </c>
      <c r="BB184" s="310" t="s">
        <v>11</v>
      </c>
      <c r="BC184" s="310" t="s">
        <v>11</v>
      </c>
      <c r="BD184" s="310" t="s">
        <v>11</v>
      </c>
      <c r="BE184" s="310" t="s">
        <v>11</v>
      </c>
      <c r="BF184" s="310" t="s">
        <v>11</v>
      </c>
      <c r="BG184" s="310" t="s">
        <v>11</v>
      </c>
      <c r="BH184" s="310" t="s">
        <v>11</v>
      </c>
      <c r="BI184" s="310" t="s">
        <v>11</v>
      </c>
      <c r="BJ184" s="310" t="s">
        <v>11</v>
      </c>
      <c r="BK184" s="310" t="s">
        <v>11</v>
      </c>
      <c r="BL184" s="310"/>
      <c r="BM184" s="307" t="s">
        <v>2393</v>
      </c>
      <c r="CB184" s="310" t="s">
        <v>11</v>
      </c>
      <c r="CC184" s="310" t="s">
        <v>11</v>
      </c>
      <c r="CD184" s="310" t="s">
        <v>11</v>
      </c>
      <c r="CE184" s="310" t="s">
        <v>11</v>
      </c>
      <c r="CF184" s="310" t="s">
        <v>11</v>
      </c>
      <c r="CG184" s="310" t="s">
        <v>11</v>
      </c>
      <c r="CH184" s="310" t="s">
        <v>11</v>
      </c>
      <c r="CI184" s="310" t="s">
        <v>11</v>
      </c>
      <c r="CJ184" s="310" t="s">
        <v>11</v>
      </c>
      <c r="CK184" s="310" t="s">
        <v>11</v>
      </c>
      <c r="CL184" s="310" t="s">
        <v>11</v>
      </c>
      <c r="CM184" s="310" t="s">
        <v>11</v>
      </c>
      <c r="CN184" s="310" t="s">
        <v>11</v>
      </c>
      <c r="CO184" s="310" t="s">
        <v>11</v>
      </c>
      <c r="CQ184" s="307" t="s">
        <v>2393</v>
      </c>
      <c r="CR184" s="300"/>
      <c r="CS184" s="300"/>
      <c r="CT184" s="300"/>
      <c r="CU184" s="300"/>
      <c r="CV184" s="300"/>
      <c r="CW184" s="300"/>
      <c r="CX184" s="300"/>
      <c r="CY184" s="300"/>
      <c r="CZ184" s="300"/>
      <c r="DA184" s="300"/>
      <c r="DB184" s="300"/>
      <c r="DC184" s="300"/>
      <c r="DD184" s="300"/>
      <c r="DE184" s="300"/>
      <c r="DF184" s="310" t="s">
        <v>11</v>
      </c>
      <c r="DG184" s="310" t="s">
        <v>11</v>
      </c>
      <c r="DH184" s="310" t="s">
        <v>11</v>
      </c>
      <c r="DI184" s="310" t="s">
        <v>11</v>
      </c>
      <c r="DJ184" s="310" t="s">
        <v>11</v>
      </c>
      <c r="DK184" s="310" t="s">
        <v>11</v>
      </c>
      <c r="DL184" s="310" t="s">
        <v>11</v>
      </c>
      <c r="DM184" s="310" t="s">
        <v>11</v>
      </c>
      <c r="DN184" s="310" t="s">
        <v>11</v>
      </c>
      <c r="DO184" s="310" t="s">
        <v>11</v>
      </c>
      <c r="DP184" s="310" t="s">
        <v>11</v>
      </c>
      <c r="DQ184" s="310" t="s">
        <v>11</v>
      </c>
      <c r="DR184" s="310" t="s">
        <v>11</v>
      </c>
      <c r="DS184" s="310" t="s">
        <v>11</v>
      </c>
      <c r="DU184" s="307" t="s">
        <v>2393</v>
      </c>
      <c r="DV184" s="300">
        <v>0</v>
      </c>
      <c r="DW184" s="300">
        <v>0</v>
      </c>
      <c r="DX184" s="300">
        <v>0</v>
      </c>
      <c r="DY184" s="300">
        <v>0</v>
      </c>
      <c r="DZ184" s="300">
        <v>0</v>
      </c>
      <c r="EA184" s="300">
        <v>0</v>
      </c>
      <c r="EB184" s="300">
        <v>0</v>
      </c>
      <c r="EC184" s="300">
        <v>0</v>
      </c>
      <c r="ED184" s="300">
        <v>0</v>
      </c>
      <c r="EE184" s="300">
        <v>0</v>
      </c>
      <c r="EF184" s="300">
        <v>0</v>
      </c>
      <c r="EG184" s="300">
        <v>0</v>
      </c>
      <c r="EH184" s="300">
        <v>0</v>
      </c>
      <c r="EI184" s="300">
        <v>0</v>
      </c>
      <c r="EJ184" s="310">
        <v>221</v>
      </c>
      <c r="EK184" s="310">
        <v>224</v>
      </c>
      <c r="EL184" s="310">
        <v>227</v>
      </c>
      <c r="EM184" s="310">
        <v>223</v>
      </c>
      <c r="EN184" s="310">
        <v>227</v>
      </c>
      <c r="EO184" s="310">
        <v>222</v>
      </c>
      <c r="EP184" s="310">
        <v>227</v>
      </c>
      <c r="EQ184" s="310">
        <v>226</v>
      </c>
      <c r="ER184" s="310">
        <v>227</v>
      </c>
      <c r="ES184" s="310">
        <v>226</v>
      </c>
      <c r="ET184" s="310">
        <v>230</v>
      </c>
      <c r="EU184" s="310">
        <v>230</v>
      </c>
      <c r="EV184" s="310">
        <v>245</v>
      </c>
      <c r="EW184" s="310">
        <v>241</v>
      </c>
    </row>
    <row r="185" spans="1:153" x14ac:dyDescent="0.25">
      <c r="A185" s="285" t="s">
        <v>2394</v>
      </c>
      <c r="B185" s="285" t="s">
        <v>1559</v>
      </c>
      <c r="C185" s="285" t="s">
        <v>2395</v>
      </c>
      <c r="E185" s="307" t="str">
        <f t="shared" si="2"/>
        <v>سانت لوسيا Saint Lucia</v>
      </c>
      <c r="F185" s="300"/>
      <c r="G185" s="300"/>
      <c r="H185" s="300"/>
      <c r="I185" s="300">
        <v>108591</v>
      </c>
      <c r="J185" s="300"/>
      <c r="K185" s="300"/>
      <c r="L185" s="300"/>
      <c r="M185" s="300">
        <v>227887</v>
      </c>
      <c r="N185" s="300"/>
      <c r="O185" s="300">
        <v>33114</v>
      </c>
      <c r="P185" s="300"/>
      <c r="Q185" s="300"/>
      <c r="R185" s="300">
        <v>7000</v>
      </c>
      <c r="S185" s="300"/>
      <c r="T185" s="310" t="s">
        <v>11</v>
      </c>
      <c r="U185" s="310" t="s">
        <v>11</v>
      </c>
      <c r="V185" s="310" t="s">
        <v>11</v>
      </c>
      <c r="W185" s="310">
        <v>183</v>
      </c>
      <c r="X185" s="310" t="s">
        <v>11</v>
      </c>
      <c r="Y185" s="310" t="s">
        <v>11</v>
      </c>
      <c r="Z185" s="310" t="s">
        <v>11</v>
      </c>
      <c r="AA185" s="310">
        <v>170</v>
      </c>
      <c r="AB185" s="310" t="s">
        <v>11</v>
      </c>
      <c r="AC185" s="310">
        <v>173</v>
      </c>
      <c r="AD185" s="310" t="s">
        <v>11</v>
      </c>
      <c r="AE185" s="310" t="s">
        <v>11</v>
      </c>
      <c r="AF185" s="310">
        <v>179</v>
      </c>
      <c r="AG185" s="310" t="s">
        <v>11</v>
      </c>
      <c r="AH185" s="310"/>
      <c r="AI185" s="307" t="s">
        <v>2085</v>
      </c>
      <c r="AM185">
        <v>108591</v>
      </c>
      <c r="AS185">
        <v>33114</v>
      </c>
      <c r="AX185" s="310" t="s">
        <v>11</v>
      </c>
      <c r="AY185" s="310" t="s">
        <v>11</v>
      </c>
      <c r="AZ185" s="310" t="s">
        <v>11</v>
      </c>
      <c r="BA185" s="310">
        <v>182</v>
      </c>
      <c r="BB185" s="310" t="s">
        <v>11</v>
      </c>
      <c r="BC185" s="310" t="s">
        <v>11</v>
      </c>
      <c r="BD185" s="310" t="s">
        <v>11</v>
      </c>
      <c r="BE185" s="310" t="s">
        <v>11</v>
      </c>
      <c r="BF185" s="310" t="s">
        <v>11</v>
      </c>
      <c r="BG185" s="310">
        <v>173</v>
      </c>
      <c r="BH185" s="310" t="s">
        <v>11</v>
      </c>
      <c r="BI185" s="310" t="s">
        <v>11</v>
      </c>
      <c r="BJ185" s="310" t="s">
        <v>11</v>
      </c>
      <c r="BK185" s="310" t="s">
        <v>11</v>
      </c>
      <c r="BL185" s="310"/>
      <c r="BM185" s="307" t="s">
        <v>2085</v>
      </c>
      <c r="BU185">
        <v>227887</v>
      </c>
      <c r="BZ185">
        <v>7000</v>
      </c>
      <c r="CB185" s="310" t="s">
        <v>11</v>
      </c>
      <c r="CC185" s="310" t="s">
        <v>11</v>
      </c>
      <c r="CD185" s="310" t="s">
        <v>11</v>
      </c>
      <c r="CE185" s="310" t="s">
        <v>11</v>
      </c>
      <c r="CF185" s="310" t="s">
        <v>11</v>
      </c>
      <c r="CG185" s="310" t="s">
        <v>11</v>
      </c>
      <c r="CH185" s="310" t="s">
        <v>11</v>
      </c>
      <c r="CI185" s="310">
        <v>128</v>
      </c>
      <c r="CJ185" s="310" t="s">
        <v>11</v>
      </c>
      <c r="CK185" s="310" t="s">
        <v>11</v>
      </c>
      <c r="CL185" s="310" t="s">
        <v>11</v>
      </c>
      <c r="CM185" s="310" t="s">
        <v>11</v>
      </c>
      <c r="CN185" s="310">
        <v>150</v>
      </c>
      <c r="CO185" s="310" t="s">
        <v>11</v>
      </c>
      <c r="CQ185" s="307" t="s">
        <v>2085</v>
      </c>
      <c r="CR185" s="300">
        <v>110677</v>
      </c>
      <c r="CS185" s="300">
        <v>773</v>
      </c>
      <c r="CT185" s="300">
        <v>10842</v>
      </c>
      <c r="CU185" s="300">
        <v>45251</v>
      </c>
      <c r="CV185" s="300">
        <v>1421141</v>
      </c>
      <c r="CW185" s="300">
        <v>3913</v>
      </c>
      <c r="CX185" s="300">
        <v>30990</v>
      </c>
      <c r="CY185" s="300">
        <v>24783</v>
      </c>
      <c r="CZ185" s="300">
        <v>11396</v>
      </c>
      <c r="DA185" s="300">
        <v>176707</v>
      </c>
      <c r="DB185" s="300">
        <v>13105</v>
      </c>
      <c r="DC185" s="300">
        <v>20458</v>
      </c>
      <c r="DD185" s="300"/>
      <c r="DE185" s="300">
        <v>150827</v>
      </c>
      <c r="DF185" s="310">
        <v>181</v>
      </c>
      <c r="DG185" s="310">
        <v>219</v>
      </c>
      <c r="DH185" s="310">
        <v>212</v>
      </c>
      <c r="DI185" s="310">
        <v>202</v>
      </c>
      <c r="DJ185" s="310">
        <v>155</v>
      </c>
      <c r="DK185" s="310">
        <v>213</v>
      </c>
      <c r="DL185" s="310">
        <v>198</v>
      </c>
      <c r="DM185" s="310">
        <v>207</v>
      </c>
      <c r="DN185" s="310">
        <v>213</v>
      </c>
      <c r="DO185" s="310">
        <v>179</v>
      </c>
      <c r="DP185" s="310">
        <v>202</v>
      </c>
      <c r="DQ185" s="310">
        <v>197</v>
      </c>
      <c r="DR185" s="310" t="s">
        <v>11</v>
      </c>
      <c r="DS185" s="310">
        <v>191</v>
      </c>
      <c r="DU185" s="307" t="s">
        <v>2085</v>
      </c>
      <c r="DV185" s="300">
        <v>110677</v>
      </c>
      <c r="DW185" s="300">
        <v>773</v>
      </c>
      <c r="DX185" s="300">
        <v>10842</v>
      </c>
      <c r="DY185" s="300">
        <v>153842</v>
      </c>
      <c r="DZ185" s="300">
        <v>1421141</v>
      </c>
      <c r="EA185" s="300">
        <v>3913</v>
      </c>
      <c r="EB185" s="300">
        <v>30990</v>
      </c>
      <c r="EC185" s="300">
        <v>252670</v>
      </c>
      <c r="ED185" s="300">
        <v>11396</v>
      </c>
      <c r="EE185" s="300">
        <v>209821</v>
      </c>
      <c r="EF185" s="300">
        <v>13105</v>
      </c>
      <c r="EG185" s="300">
        <v>20458</v>
      </c>
      <c r="EH185" s="300">
        <v>7000</v>
      </c>
      <c r="EI185" s="300">
        <v>150827</v>
      </c>
      <c r="EJ185" s="310">
        <v>205</v>
      </c>
      <c r="EK185" s="310">
        <v>223</v>
      </c>
      <c r="EL185" s="310">
        <v>217</v>
      </c>
      <c r="EM185" s="310">
        <v>210</v>
      </c>
      <c r="EN185" s="310">
        <v>178</v>
      </c>
      <c r="EO185" s="310">
        <v>218</v>
      </c>
      <c r="EP185" s="310">
        <v>213</v>
      </c>
      <c r="EQ185" s="310">
        <v>195</v>
      </c>
      <c r="ER185" s="310">
        <v>218</v>
      </c>
      <c r="ES185" s="310">
        <v>188</v>
      </c>
      <c r="ET185" s="310">
        <v>218</v>
      </c>
      <c r="EU185" s="310">
        <v>207</v>
      </c>
      <c r="EV185" s="310">
        <v>229</v>
      </c>
      <c r="EW185" s="310">
        <v>203</v>
      </c>
    </row>
    <row r="186" spans="1:153" x14ac:dyDescent="0.25">
      <c r="A186" s="285" t="s">
        <v>2396</v>
      </c>
      <c r="B186" s="285" t="s">
        <v>1525</v>
      </c>
      <c r="C186" s="285" t="s">
        <v>2397</v>
      </c>
      <c r="E186" s="307" t="str">
        <f t="shared" si="2"/>
        <v>بيليز Belize</v>
      </c>
      <c r="F186" s="300"/>
      <c r="G186" s="300">
        <v>58856</v>
      </c>
      <c r="H186" s="300"/>
      <c r="I186" s="300"/>
      <c r="J186" s="300"/>
      <c r="K186" s="300"/>
      <c r="L186" s="300"/>
      <c r="M186" s="300"/>
      <c r="N186" s="300">
        <v>68000</v>
      </c>
      <c r="O186" s="300"/>
      <c r="P186" s="300"/>
      <c r="Q186" s="300">
        <v>2893121</v>
      </c>
      <c r="R186" s="300"/>
      <c r="S186" s="300">
        <v>78757</v>
      </c>
      <c r="T186" s="310" t="s">
        <v>11</v>
      </c>
      <c r="U186" s="310">
        <v>180</v>
      </c>
      <c r="V186" s="310" t="s">
        <v>11</v>
      </c>
      <c r="W186" s="310" t="s">
        <v>11</v>
      </c>
      <c r="X186" s="310" t="s">
        <v>11</v>
      </c>
      <c r="Y186" s="310" t="s">
        <v>11</v>
      </c>
      <c r="Z186" s="310" t="s">
        <v>11</v>
      </c>
      <c r="AA186" s="310" t="s">
        <v>11</v>
      </c>
      <c r="AB186" s="310">
        <v>176</v>
      </c>
      <c r="AC186" s="310" t="s">
        <v>11</v>
      </c>
      <c r="AD186" s="310" t="s">
        <v>11</v>
      </c>
      <c r="AE186" s="310">
        <v>148</v>
      </c>
      <c r="AF186" s="310" t="s">
        <v>11</v>
      </c>
      <c r="AG186" s="310">
        <v>176</v>
      </c>
      <c r="AH186" s="310"/>
      <c r="AI186" s="307" t="s">
        <v>1986</v>
      </c>
      <c r="AK186">
        <v>58856</v>
      </c>
      <c r="AU186">
        <v>2893121</v>
      </c>
      <c r="AW186">
        <v>78757</v>
      </c>
      <c r="AX186" s="310" t="s">
        <v>11</v>
      </c>
      <c r="AY186" s="310">
        <v>176</v>
      </c>
      <c r="AZ186" s="310" t="s">
        <v>11</v>
      </c>
      <c r="BA186" s="310" t="s">
        <v>11</v>
      </c>
      <c r="BB186" s="310" t="s">
        <v>11</v>
      </c>
      <c r="BC186" s="310" t="s">
        <v>11</v>
      </c>
      <c r="BD186" s="310" t="s">
        <v>11</v>
      </c>
      <c r="BE186" s="310" t="s">
        <v>11</v>
      </c>
      <c r="BF186" s="310" t="s">
        <v>11</v>
      </c>
      <c r="BG186" s="310" t="s">
        <v>11</v>
      </c>
      <c r="BH186" s="310" t="s">
        <v>11</v>
      </c>
      <c r="BI186" s="310">
        <v>145</v>
      </c>
      <c r="BJ186" s="310" t="s">
        <v>11</v>
      </c>
      <c r="BK186" s="310">
        <v>175</v>
      </c>
      <c r="BL186" s="310"/>
      <c r="BM186" s="307" t="s">
        <v>1986</v>
      </c>
      <c r="BV186">
        <v>68000</v>
      </c>
      <c r="CB186" s="310" t="s">
        <v>11</v>
      </c>
      <c r="CC186" s="310" t="s">
        <v>11</v>
      </c>
      <c r="CD186" s="310" t="s">
        <v>11</v>
      </c>
      <c r="CE186" s="310" t="s">
        <v>11</v>
      </c>
      <c r="CF186" s="310" t="s">
        <v>11</v>
      </c>
      <c r="CG186" s="310" t="s">
        <v>11</v>
      </c>
      <c r="CH186" s="310" t="s">
        <v>11</v>
      </c>
      <c r="CI186" s="310" t="s">
        <v>11</v>
      </c>
      <c r="CJ186" s="310">
        <v>141</v>
      </c>
      <c r="CK186" s="310" t="s">
        <v>11</v>
      </c>
      <c r="CL186" s="310" t="s">
        <v>11</v>
      </c>
      <c r="CM186" s="310" t="s">
        <v>11</v>
      </c>
      <c r="CN186" s="310" t="s">
        <v>11</v>
      </c>
      <c r="CO186" s="310" t="s">
        <v>11</v>
      </c>
      <c r="CQ186" s="307" t="s">
        <v>1986</v>
      </c>
      <c r="CR186" s="300">
        <v>954789</v>
      </c>
      <c r="CS186" s="300">
        <v>1506</v>
      </c>
      <c r="CT186" s="300">
        <v>279826</v>
      </c>
      <c r="CU186" s="300">
        <v>708454</v>
      </c>
      <c r="CV186" s="300">
        <v>124307</v>
      </c>
      <c r="CW186" s="300">
        <v>802437</v>
      </c>
      <c r="CX186" s="300">
        <v>330182</v>
      </c>
      <c r="CY186" s="300">
        <v>347477</v>
      </c>
      <c r="CZ186" s="300">
        <v>387820</v>
      </c>
      <c r="DA186" s="300">
        <v>18061</v>
      </c>
      <c r="DB186" s="300">
        <v>304354</v>
      </c>
      <c r="DC186" s="300">
        <v>167628</v>
      </c>
      <c r="DD186" s="300">
        <v>9238</v>
      </c>
      <c r="DE186" s="300">
        <v>60915</v>
      </c>
      <c r="DF186" s="310">
        <v>152</v>
      </c>
      <c r="DG186" s="310">
        <v>217</v>
      </c>
      <c r="DH186" s="310">
        <v>181</v>
      </c>
      <c r="DI186" s="310">
        <v>164</v>
      </c>
      <c r="DJ186" s="310">
        <v>186</v>
      </c>
      <c r="DK186" s="310">
        <v>159</v>
      </c>
      <c r="DL186" s="310">
        <v>169</v>
      </c>
      <c r="DM186" s="310">
        <v>173</v>
      </c>
      <c r="DN186" s="310">
        <v>167</v>
      </c>
      <c r="DO186" s="310">
        <v>203</v>
      </c>
      <c r="DP186" s="310">
        <v>167</v>
      </c>
      <c r="DQ186" s="310">
        <v>170</v>
      </c>
      <c r="DR186" s="310">
        <v>219</v>
      </c>
      <c r="DS186" s="310">
        <v>206</v>
      </c>
      <c r="DU186" s="307" t="s">
        <v>1986</v>
      </c>
      <c r="DV186" s="300">
        <v>954789</v>
      </c>
      <c r="DW186" s="300">
        <v>60362</v>
      </c>
      <c r="DX186" s="300">
        <v>279826</v>
      </c>
      <c r="DY186" s="300">
        <v>708454</v>
      </c>
      <c r="DZ186" s="300">
        <v>124307</v>
      </c>
      <c r="EA186" s="300">
        <v>802437</v>
      </c>
      <c r="EB186" s="300">
        <v>330182</v>
      </c>
      <c r="EC186" s="300">
        <v>347477</v>
      </c>
      <c r="ED186" s="300">
        <v>455820</v>
      </c>
      <c r="EE186" s="300">
        <v>18061</v>
      </c>
      <c r="EF186" s="300">
        <v>304354</v>
      </c>
      <c r="EG186" s="300">
        <v>3060749</v>
      </c>
      <c r="EH186" s="300">
        <v>9238</v>
      </c>
      <c r="EI186" s="300">
        <v>139672</v>
      </c>
      <c r="EJ186" s="310">
        <v>184</v>
      </c>
      <c r="EK186" s="310">
        <v>213</v>
      </c>
      <c r="EL186" s="310">
        <v>194</v>
      </c>
      <c r="EM186" s="310">
        <v>188</v>
      </c>
      <c r="EN186" s="310">
        <v>202</v>
      </c>
      <c r="EO186" s="310">
        <v>180</v>
      </c>
      <c r="EP186" s="310">
        <v>191</v>
      </c>
      <c r="EQ186" s="310">
        <v>191</v>
      </c>
      <c r="ER186" s="310">
        <v>188</v>
      </c>
      <c r="ES186" s="310">
        <v>211</v>
      </c>
      <c r="ET186" s="310">
        <v>187</v>
      </c>
      <c r="EU186" s="310">
        <v>166</v>
      </c>
      <c r="EV186" s="310">
        <v>226</v>
      </c>
      <c r="EW186" s="310">
        <v>204</v>
      </c>
    </row>
    <row r="187" spans="1:153" x14ac:dyDescent="0.25">
      <c r="A187" s="285" t="s">
        <v>2398</v>
      </c>
      <c r="B187" s="285" t="s">
        <v>2399</v>
      </c>
      <c r="C187" s="285" t="s">
        <v>2400</v>
      </c>
      <c r="E187" s="307" t="str">
        <f t="shared" si="2"/>
        <v>جزر كايمان Cayman Islands</v>
      </c>
      <c r="F187" s="300">
        <v>9843094</v>
      </c>
      <c r="G187" s="300"/>
      <c r="H187" s="300"/>
      <c r="I187" s="300"/>
      <c r="J187" s="300"/>
      <c r="K187" s="300"/>
      <c r="L187" s="300"/>
      <c r="M187" s="300">
        <v>1000</v>
      </c>
      <c r="N187" s="300"/>
      <c r="O187" s="300"/>
      <c r="P187" s="300">
        <v>61452</v>
      </c>
      <c r="Q187" s="300">
        <v>587</v>
      </c>
      <c r="R187" s="300"/>
      <c r="S187" s="300"/>
      <c r="T187" s="310">
        <v>113</v>
      </c>
      <c r="U187" s="310" t="s">
        <v>11</v>
      </c>
      <c r="V187" s="310" t="s">
        <v>11</v>
      </c>
      <c r="W187" s="310" t="s">
        <v>11</v>
      </c>
      <c r="X187" s="310" t="s">
        <v>11</v>
      </c>
      <c r="Y187" s="310" t="s">
        <v>11</v>
      </c>
      <c r="Z187" s="310" t="s">
        <v>11</v>
      </c>
      <c r="AA187" s="310">
        <v>188</v>
      </c>
      <c r="AB187" s="310" t="s">
        <v>11</v>
      </c>
      <c r="AC187" s="310" t="s">
        <v>11</v>
      </c>
      <c r="AD187" s="310">
        <v>177</v>
      </c>
      <c r="AE187" s="310">
        <v>178</v>
      </c>
      <c r="AF187" s="310" t="s">
        <v>11</v>
      </c>
      <c r="AG187" s="310" t="s">
        <v>11</v>
      </c>
      <c r="AH187" s="310"/>
      <c r="AI187" s="307" t="s">
        <v>2071</v>
      </c>
      <c r="AJ187">
        <v>9843094</v>
      </c>
      <c r="AQ187">
        <v>1000</v>
      </c>
      <c r="AT187">
        <v>61452</v>
      </c>
      <c r="AX187" s="310">
        <v>107</v>
      </c>
      <c r="AY187" s="310" t="s">
        <v>11</v>
      </c>
      <c r="AZ187" s="310" t="s">
        <v>11</v>
      </c>
      <c r="BA187" s="310" t="s">
        <v>11</v>
      </c>
      <c r="BB187" s="310" t="s">
        <v>11</v>
      </c>
      <c r="BC187" s="310" t="s">
        <v>11</v>
      </c>
      <c r="BD187" s="310" t="s">
        <v>11</v>
      </c>
      <c r="BE187" s="310">
        <v>181</v>
      </c>
      <c r="BF187" s="310" t="s">
        <v>11</v>
      </c>
      <c r="BG187" s="310" t="s">
        <v>11</v>
      </c>
      <c r="BH187" s="310">
        <v>176</v>
      </c>
      <c r="BI187" s="310" t="s">
        <v>11</v>
      </c>
      <c r="BJ187" s="310" t="s">
        <v>11</v>
      </c>
      <c r="BK187" s="310" t="s">
        <v>11</v>
      </c>
      <c r="BL187" s="310"/>
      <c r="BM187" s="307" t="s">
        <v>2071</v>
      </c>
      <c r="BY187">
        <v>587</v>
      </c>
      <c r="CB187" s="310" t="s">
        <v>11</v>
      </c>
      <c r="CC187" s="310" t="s">
        <v>11</v>
      </c>
      <c r="CD187" s="310" t="s">
        <v>11</v>
      </c>
      <c r="CE187" s="310" t="s">
        <v>11</v>
      </c>
      <c r="CF187" s="310" t="s">
        <v>11</v>
      </c>
      <c r="CG187" s="310" t="s">
        <v>11</v>
      </c>
      <c r="CH187" s="310" t="s">
        <v>11</v>
      </c>
      <c r="CI187" s="310" t="s">
        <v>11</v>
      </c>
      <c r="CJ187" s="310" t="s">
        <v>11</v>
      </c>
      <c r="CK187" s="310" t="s">
        <v>11</v>
      </c>
      <c r="CL187" s="310" t="s">
        <v>11</v>
      </c>
      <c r="CM187" s="310">
        <v>155</v>
      </c>
      <c r="CN187" s="310" t="s">
        <v>11</v>
      </c>
      <c r="CO187" s="310" t="s">
        <v>11</v>
      </c>
      <c r="CQ187" s="307" t="s">
        <v>2071</v>
      </c>
      <c r="CR187" s="300">
        <v>64830</v>
      </c>
      <c r="CS187" s="300">
        <v>198642</v>
      </c>
      <c r="CT187" s="300">
        <v>13759</v>
      </c>
      <c r="CU187" s="300">
        <v>89903</v>
      </c>
      <c r="CV187" s="300">
        <v>108566</v>
      </c>
      <c r="CW187" s="300">
        <v>706</v>
      </c>
      <c r="CX187" s="300">
        <v>280</v>
      </c>
      <c r="CY187" s="300">
        <v>121355</v>
      </c>
      <c r="CZ187" s="300">
        <v>92091</v>
      </c>
      <c r="DA187" s="300">
        <v>3053</v>
      </c>
      <c r="DB187" s="300">
        <v>3879</v>
      </c>
      <c r="DC187" s="300">
        <v>1275</v>
      </c>
      <c r="DD187" s="300">
        <v>229</v>
      </c>
      <c r="DE187" s="300">
        <v>708</v>
      </c>
      <c r="DF187" s="310">
        <v>189</v>
      </c>
      <c r="DG187" s="310">
        <v>182</v>
      </c>
      <c r="DH187" s="310">
        <v>211</v>
      </c>
      <c r="DI187" s="310">
        <v>194</v>
      </c>
      <c r="DJ187" s="310">
        <v>188</v>
      </c>
      <c r="DK187" s="310">
        <v>217</v>
      </c>
      <c r="DL187" s="310">
        <v>217</v>
      </c>
      <c r="DM187" s="310">
        <v>189</v>
      </c>
      <c r="DN187" s="310">
        <v>190</v>
      </c>
      <c r="DO187" s="310">
        <v>215</v>
      </c>
      <c r="DP187" s="310">
        <v>213</v>
      </c>
      <c r="DQ187" s="310">
        <v>226</v>
      </c>
      <c r="DR187" s="310">
        <v>242</v>
      </c>
      <c r="DS187" s="310">
        <v>235</v>
      </c>
      <c r="DU187" s="307" t="s">
        <v>2071</v>
      </c>
      <c r="DV187" s="300">
        <v>9907924</v>
      </c>
      <c r="DW187" s="300">
        <v>198642</v>
      </c>
      <c r="DX187" s="300">
        <v>13759</v>
      </c>
      <c r="DY187" s="300">
        <v>89903</v>
      </c>
      <c r="DZ187" s="300">
        <v>108566</v>
      </c>
      <c r="EA187" s="300">
        <v>706</v>
      </c>
      <c r="EB187" s="300">
        <v>280</v>
      </c>
      <c r="EC187" s="300">
        <v>122355</v>
      </c>
      <c r="ED187" s="300">
        <v>92091</v>
      </c>
      <c r="EE187" s="300">
        <v>3053</v>
      </c>
      <c r="EF187" s="300">
        <v>65331</v>
      </c>
      <c r="EG187" s="300">
        <v>1862</v>
      </c>
      <c r="EH187" s="300">
        <v>229</v>
      </c>
      <c r="EI187" s="300">
        <v>708</v>
      </c>
      <c r="EJ187" s="310">
        <v>137</v>
      </c>
      <c r="EK187" s="310">
        <v>200</v>
      </c>
      <c r="EL187" s="310">
        <v>216</v>
      </c>
      <c r="EM187" s="310">
        <v>214</v>
      </c>
      <c r="EN187" s="310">
        <v>203</v>
      </c>
      <c r="EO187" s="310">
        <v>220</v>
      </c>
      <c r="EP187" s="310">
        <v>225</v>
      </c>
      <c r="EQ187" s="310">
        <v>203</v>
      </c>
      <c r="ER187" s="310">
        <v>202</v>
      </c>
      <c r="ES187" s="310">
        <v>221</v>
      </c>
      <c r="ET187" s="310">
        <v>204</v>
      </c>
      <c r="EU187" s="310">
        <v>227</v>
      </c>
      <c r="EV187" s="310">
        <v>244</v>
      </c>
      <c r="EW187" s="310">
        <v>238</v>
      </c>
    </row>
    <row r="188" spans="1:153" x14ac:dyDescent="0.25">
      <c r="A188" s="285" t="s">
        <v>2401</v>
      </c>
      <c r="B188" s="285" t="s">
        <v>1488</v>
      </c>
      <c r="C188" s="285" t="s">
        <v>1489</v>
      </c>
      <c r="E188" s="307" t="str">
        <f t="shared" si="2"/>
        <v>فانواتو Vanuatu</v>
      </c>
      <c r="F188" s="300"/>
      <c r="G188" s="300"/>
      <c r="H188" s="300"/>
      <c r="I188" s="300"/>
      <c r="J188" s="300"/>
      <c r="K188" s="300">
        <v>217500</v>
      </c>
      <c r="L188" s="300">
        <v>9750</v>
      </c>
      <c r="M188" s="300">
        <v>11607</v>
      </c>
      <c r="N188" s="300">
        <v>1000</v>
      </c>
      <c r="O188" s="300"/>
      <c r="P188" s="300"/>
      <c r="Q188" s="300"/>
      <c r="R188" s="300"/>
      <c r="S188" s="300"/>
      <c r="T188" s="310" t="s">
        <v>11</v>
      </c>
      <c r="U188" s="310" t="s">
        <v>11</v>
      </c>
      <c r="V188" s="310" t="s">
        <v>11</v>
      </c>
      <c r="W188" s="310" t="s">
        <v>11</v>
      </c>
      <c r="X188" s="310" t="s">
        <v>11</v>
      </c>
      <c r="Y188" s="310">
        <v>169</v>
      </c>
      <c r="Z188" s="310">
        <v>183</v>
      </c>
      <c r="AA188" s="310">
        <v>182</v>
      </c>
      <c r="AB188" s="310">
        <v>181</v>
      </c>
      <c r="AC188" s="310" t="s">
        <v>11</v>
      </c>
      <c r="AD188" s="310" t="s">
        <v>11</v>
      </c>
      <c r="AE188" s="310" t="s">
        <v>11</v>
      </c>
      <c r="AF188" s="310" t="s">
        <v>11</v>
      </c>
      <c r="AG188" s="310" t="s">
        <v>11</v>
      </c>
      <c r="AH188" s="310"/>
      <c r="AI188" s="307" t="s">
        <v>2093</v>
      </c>
      <c r="AO188">
        <v>217500</v>
      </c>
      <c r="AX188" s="310" t="s">
        <v>11</v>
      </c>
      <c r="AY188" s="310" t="s">
        <v>11</v>
      </c>
      <c r="AZ188" s="310" t="s">
        <v>11</v>
      </c>
      <c r="BA188" s="310" t="s">
        <v>11</v>
      </c>
      <c r="BB188" s="310" t="s">
        <v>11</v>
      </c>
      <c r="BC188" s="310">
        <v>161</v>
      </c>
      <c r="BD188" s="310" t="s">
        <v>11</v>
      </c>
      <c r="BE188" s="310" t="s">
        <v>11</v>
      </c>
      <c r="BF188" s="310" t="s">
        <v>11</v>
      </c>
      <c r="BG188" s="310" t="s">
        <v>11</v>
      </c>
      <c r="BH188" s="310" t="s">
        <v>11</v>
      </c>
      <c r="BI188" s="310" t="s">
        <v>11</v>
      </c>
      <c r="BJ188" s="310" t="s">
        <v>11</v>
      </c>
      <c r="BK188" s="310" t="s">
        <v>11</v>
      </c>
      <c r="BL188" s="310"/>
      <c r="BM188" s="307" t="s">
        <v>2093</v>
      </c>
      <c r="BT188">
        <v>9750</v>
      </c>
      <c r="BU188">
        <v>11607</v>
      </c>
      <c r="BV188">
        <v>1000</v>
      </c>
      <c r="CB188" s="310" t="s">
        <v>11</v>
      </c>
      <c r="CC188" s="310" t="s">
        <v>11</v>
      </c>
      <c r="CD188" s="310" t="s">
        <v>11</v>
      </c>
      <c r="CE188" s="310" t="s">
        <v>11</v>
      </c>
      <c r="CF188" s="310" t="s">
        <v>11</v>
      </c>
      <c r="CG188" s="310" t="s">
        <v>11</v>
      </c>
      <c r="CH188" s="310">
        <v>155</v>
      </c>
      <c r="CI188" s="310">
        <v>153</v>
      </c>
      <c r="CJ188" s="310">
        <v>158</v>
      </c>
      <c r="CK188" s="310" t="s">
        <v>11</v>
      </c>
      <c r="CL188" s="310" t="s">
        <v>11</v>
      </c>
      <c r="CM188" s="310" t="s">
        <v>11</v>
      </c>
      <c r="CN188" s="310" t="s">
        <v>11</v>
      </c>
      <c r="CO188" s="310" t="s">
        <v>11</v>
      </c>
      <c r="CQ188" s="307" t="s">
        <v>2093</v>
      </c>
      <c r="CR188" s="300">
        <v>325593</v>
      </c>
      <c r="CS188" s="300">
        <v>181917888</v>
      </c>
      <c r="CT188" s="300">
        <v>49467</v>
      </c>
      <c r="CU188" s="300">
        <v>326945</v>
      </c>
      <c r="CV188" s="300">
        <v>478146</v>
      </c>
      <c r="CW188" s="300">
        <v>421455</v>
      </c>
      <c r="CX188" s="300">
        <v>77982</v>
      </c>
      <c r="CY188" s="300">
        <v>412535</v>
      </c>
      <c r="CZ188" s="300">
        <v>25421</v>
      </c>
      <c r="DA188" s="300">
        <v>89190</v>
      </c>
      <c r="DB188" s="300">
        <v>8248</v>
      </c>
      <c r="DC188" s="300">
        <v>49241</v>
      </c>
      <c r="DD188" s="300">
        <v>1401213</v>
      </c>
      <c r="DE188" s="300">
        <v>15286581</v>
      </c>
      <c r="DF188" s="310">
        <v>165</v>
      </c>
      <c r="DG188" s="310">
        <v>73</v>
      </c>
      <c r="DH188" s="310">
        <v>198</v>
      </c>
      <c r="DI188" s="310">
        <v>182</v>
      </c>
      <c r="DJ188" s="310">
        <v>168</v>
      </c>
      <c r="DK188" s="310">
        <v>168</v>
      </c>
      <c r="DL188" s="310">
        <v>189</v>
      </c>
      <c r="DM188" s="310">
        <v>170</v>
      </c>
      <c r="DN188" s="310">
        <v>204</v>
      </c>
      <c r="DO188" s="310">
        <v>187</v>
      </c>
      <c r="DP188" s="310">
        <v>204</v>
      </c>
      <c r="DQ188" s="310">
        <v>190</v>
      </c>
      <c r="DR188" s="310">
        <v>151</v>
      </c>
      <c r="DS188" s="310">
        <v>124</v>
      </c>
      <c r="DU188" s="307" t="s">
        <v>2093</v>
      </c>
      <c r="DV188" s="300">
        <v>325593</v>
      </c>
      <c r="DW188" s="300">
        <v>181917888</v>
      </c>
      <c r="DX188" s="300">
        <v>49467</v>
      </c>
      <c r="DY188" s="300">
        <v>326945</v>
      </c>
      <c r="DZ188" s="300">
        <v>478146</v>
      </c>
      <c r="EA188" s="300">
        <v>638955</v>
      </c>
      <c r="EB188" s="300">
        <v>87732</v>
      </c>
      <c r="EC188" s="300">
        <v>424142</v>
      </c>
      <c r="ED188" s="300">
        <v>26421</v>
      </c>
      <c r="EE188" s="300">
        <v>89190</v>
      </c>
      <c r="EF188" s="300">
        <v>8248</v>
      </c>
      <c r="EG188" s="300">
        <v>49241</v>
      </c>
      <c r="EH188" s="300">
        <v>1401213</v>
      </c>
      <c r="EI188" s="300">
        <v>15286581</v>
      </c>
      <c r="EJ188" s="310">
        <v>193</v>
      </c>
      <c r="EK188" s="310">
        <v>90</v>
      </c>
      <c r="EL188" s="310">
        <v>210</v>
      </c>
      <c r="EM188" s="310">
        <v>202</v>
      </c>
      <c r="EN188" s="310">
        <v>188</v>
      </c>
      <c r="EO188" s="310">
        <v>181</v>
      </c>
      <c r="EP188" s="310">
        <v>203</v>
      </c>
      <c r="EQ188" s="310">
        <v>188</v>
      </c>
      <c r="ER188" s="310">
        <v>211</v>
      </c>
      <c r="ES188" s="310">
        <v>199</v>
      </c>
      <c r="ET188" s="310">
        <v>220</v>
      </c>
      <c r="EU188" s="310">
        <v>202</v>
      </c>
      <c r="EV188" s="310">
        <v>175</v>
      </c>
      <c r="EW188" s="310">
        <v>147</v>
      </c>
    </row>
    <row r="189" spans="1:153" x14ac:dyDescent="0.25">
      <c r="A189" s="285" t="s">
        <v>2402</v>
      </c>
      <c r="B189" s="285" t="s">
        <v>2403</v>
      </c>
      <c r="C189" s="285" t="s">
        <v>2404</v>
      </c>
      <c r="E189" s="307" t="str">
        <f t="shared" si="2"/>
        <v>سانت فنسنت والجرينادينز Saint Vincent And The Grenadines</v>
      </c>
      <c r="F189" s="300"/>
      <c r="G189" s="300"/>
      <c r="H189" s="300"/>
      <c r="I189" s="300">
        <v>1106325</v>
      </c>
      <c r="J189" s="300"/>
      <c r="K189" s="300"/>
      <c r="L189" s="300"/>
      <c r="M189" s="300">
        <v>49833</v>
      </c>
      <c r="N189" s="300"/>
      <c r="O189" s="300">
        <v>157244</v>
      </c>
      <c r="P189" s="300"/>
      <c r="Q189" s="300"/>
      <c r="R189" s="300"/>
      <c r="S189" s="300"/>
      <c r="T189" s="310" t="s">
        <v>11</v>
      </c>
      <c r="U189" s="310" t="s">
        <v>11</v>
      </c>
      <c r="V189" s="310" t="s">
        <v>11</v>
      </c>
      <c r="W189" s="310">
        <v>154</v>
      </c>
      <c r="X189" s="310" t="s">
        <v>11</v>
      </c>
      <c r="Y189" s="310" t="s">
        <v>11</v>
      </c>
      <c r="Z189" s="310" t="s">
        <v>11</v>
      </c>
      <c r="AA189" s="310">
        <v>177</v>
      </c>
      <c r="AB189" s="310" t="s">
        <v>11</v>
      </c>
      <c r="AC189" s="310">
        <v>169</v>
      </c>
      <c r="AD189" s="310" t="s">
        <v>11</v>
      </c>
      <c r="AE189" s="310" t="s">
        <v>11</v>
      </c>
      <c r="AF189" s="310" t="s">
        <v>11</v>
      </c>
      <c r="AG189" s="310" t="s">
        <v>11</v>
      </c>
      <c r="AH189" s="310"/>
      <c r="AI189" s="307" t="s">
        <v>2083</v>
      </c>
      <c r="AM189">
        <v>1106325</v>
      </c>
      <c r="AQ189">
        <v>49833</v>
      </c>
      <c r="AS189">
        <v>157244</v>
      </c>
      <c r="AX189" s="310" t="s">
        <v>11</v>
      </c>
      <c r="AY189" s="310" t="s">
        <v>11</v>
      </c>
      <c r="AZ189" s="310" t="s">
        <v>11</v>
      </c>
      <c r="BA189" s="310">
        <v>153</v>
      </c>
      <c r="BB189" s="310" t="s">
        <v>11</v>
      </c>
      <c r="BC189" s="310" t="s">
        <v>11</v>
      </c>
      <c r="BD189" s="310" t="s">
        <v>11</v>
      </c>
      <c r="BE189" s="310">
        <v>174</v>
      </c>
      <c r="BF189" s="310" t="s">
        <v>11</v>
      </c>
      <c r="BG189" s="310">
        <v>167</v>
      </c>
      <c r="BH189" s="310" t="s">
        <v>11</v>
      </c>
      <c r="BI189" s="310" t="s">
        <v>11</v>
      </c>
      <c r="BJ189" s="310" t="s">
        <v>11</v>
      </c>
      <c r="BK189" s="310" t="s">
        <v>11</v>
      </c>
      <c r="BL189" s="310"/>
      <c r="BM189" s="307" t="s">
        <v>2083</v>
      </c>
      <c r="CB189" s="310" t="s">
        <v>11</v>
      </c>
      <c r="CC189" s="310" t="s">
        <v>11</v>
      </c>
      <c r="CD189" s="310" t="s">
        <v>11</v>
      </c>
      <c r="CE189" s="310" t="s">
        <v>11</v>
      </c>
      <c r="CF189" s="310" t="s">
        <v>11</v>
      </c>
      <c r="CG189" s="310" t="s">
        <v>11</v>
      </c>
      <c r="CH189" s="310" t="s">
        <v>11</v>
      </c>
      <c r="CI189" s="310" t="s">
        <v>11</v>
      </c>
      <c r="CJ189" s="310" t="s">
        <v>11</v>
      </c>
      <c r="CK189" s="310" t="s">
        <v>11</v>
      </c>
      <c r="CL189" s="310" t="s">
        <v>11</v>
      </c>
      <c r="CM189" s="310" t="s">
        <v>11</v>
      </c>
      <c r="CN189" s="310" t="s">
        <v>11</v>
      </c>
      <c r="CO189" s="310" t="s">
        <v>11</v>
      </c>
      <c r="CQ189" s="307" t="s">
        <v>2083</v>
      </c>
      <c r="CR189" s="300">
        <v>194510</v>
      </c>
      <c r="CS189" s="300">
        <v>1554563</v>
      </c>
      <c r="CT189" s="300">
        <v>21378</v>
      </c>
      <c r="CU189" s="300">
        <v>288669</v>
      </c>
      <c r="CV189" s="300">
        <v>105693</v>
      </c>
      <c r="CW189" s="300">
        <v>216802</v>
      </c>
      <c r="CX189" s="300">
        <v>123603</v>
      </c>
      <c r="CY189" s="300">
        <v>46048</v>
      </c>
      <c r="CZ189" s="300">
        <v>2382508</v>
      </c>
      <c r="DA189" s="300">
        <v>17629</v>
      </c>
      <c r="DB189" s="300">
        <v>15077010</v>
      </c>
      <c r="DC189" s="300">
        <v>116306</v>
      </c>
      <c r="DD189" s="300">
        <v>1352</v>
      </c>
      <c r="DE189" s="300">
        <v>1694</v>
      </c>
      <c r="DF189" s="310">
        <v>169</v>
      </c>
      <c r="DG189" s="310">
        <v>146</v>
      </c>
      <c r="DH189" s="310">
        <v>208</v>
      </c>
      <c r="DI189" s="310">
        <v>185</v>
      </c>
      <c r="DJ189" s="310">
        <v>189</v>
      </c>
      <c r="DK189" s="310">
        <v>178</v>
      </c>
      <c r="DL189" s="310">
        <v>181</v>
      </c>
      <c r="DM189" s="310">
        <v>202</v>
      </c>
      <c r="DN189" s="310">
        <v>137</v>
      </c>
      <c r="DO189" s="310">
        <v>204</v>
      </c>
      <c r="DP189" s="310">
        <v>114</v>
      </c>
      <c r="DQ189" s="310">
        <v>179</v>
      </c>
      <c r="DR189" s="310">
        <v>233</v>
      </c>
      <c r="DS189" s="310">
        <v>233</v>
      </c>
      <c r="DU189" s="307" t="s">
        <v>2083</v>
      </c>
      <c r="DV189" s="300">
        <v>194510</v>
      </c>
      <c r="DW189" s="300">
        <v>1554563</v>
      </c>
      <c r="DX189" s="300">
        <v>21378</v>
      </c>
      <c r="DY189" s="300">
        <v>1394994</v>
      </c>
      <c r="DZ189" s="300">
        <v>105693</v>
      </c>
      <c r="EA189" s="300">
        <v>216802</v>
      </c>
      <c r="EB189" s="300">
        <v>123603</v>
      </c>
      <c r="EC189" s="300">
        <v>95881</v>
      </c>
      <c r="ED189" s="300">
        <v>2382508</v>
      </c>
      <c r="EE189" s="300">
        <v>174873</v>
      </c>
      <c r="EF189" s="300">
        <v>15077010</v>
      </c>
      <c r="EG189" s="300">
        <v>116306</v>
      </c>
      <c r="EH189" s="300">
        <v>1352</v>
      </c>
      <c r="EI189" s="300">
        <v>1694</v>
      </c>
      <c r="EJ189" s="310">
        <v>199</v>
      </c>
      <c r="EK189" s="310">
        <v>177</v>
      </c>
      <c r="EL189" s="310">
        <v>214</v>
      </c>
      <c r="EM189" s="310">
        <v>175</v>
      </c>
      <c r="EN189" s="310">
        <v>204</v>
      </c>
      <c r="EO189" s="310">
        <v>198</v>
      </c>
      <c r="EP189" s="310">
        <v>200</v>
      </c>
      <c r="EQ189" s="310">
        <v>205</v>
      </c>
      <c r="ER189" s="310">
        <v>170</v>
      </c>
      <c r="ES189" s="310">
        <v>191</v>
      </c>
      <c r="ET189" s="310">
        <v>144</v>
      </c>
      <c r="EU189" s="310">
        <v>195</v>
      </c>
      <c r="EV189" s="310">
        <v>237</v>
      </c>
      <c r="EW189" s="310">
        <v>236</v>
      </c>
    </row>
    <row r="190" spans="1:153" x14ac:dyDescent="0.25">
      <c r="A190" s="285" t="s">
        <v>2405</v>
      </c>
      <c r="B190" s="285" t="s">
        <v>1343</v>
      </c>
      <c r="C190" s="285" t="s">
        <v>1344</v>
      </c>
      <c r="E190" s="307" t="str">
        <f t="shared" si="2"/>
        <v>جزر مارشال Marshall Islands</v>
      </c>
      <c r="F190" s="300">
        <v>57618020</v>
      </c>
      <c r="G190" s="300"/>
      <c r="H190" s="300"/>
      <c r="I190" s="300">
        <v>1682873</v>
      </c>
      <c r="J190" s="300">
        <v>3837296</v>
      </c>
      <c r="K190" s="300">
        <v>9874836</v>
      </c>
      <c r="L190" s="300">
        <v>5037266</v>
      </c>
      <c r="M190" s="300">
        <v>2820441</v>
      </c>
      <c r="N190" s="300"/>
      <c r="O190" s="300">
        <v>2370614</v>
      </c>
      <c r="P190" s="300"/>
      <c r="Q190" s="300"/>
      <c r="R190" s="300"/>
      <c r="S190" s="300">
        <v>432809807</v>
      </c>
      <c r="T190" s="310">
        <v>83</v>
      </c>
      <c r="U190" s="310" t="s">
        <v>11</v>
      </c>
      <c r="V190" s="310" t="s">
        <v>11</v>
      </c>
      <c r="W190" s="310">
        <v>150</v>
      </c>
      <c r="X190" s="310">
        <v>142</v>
      </c>
      <c r="Y190" s="310">
        <v>119</v>
      </c>
      <c r="Z190" s="310">
        <v>133</v>
      </c>
      <c r="AA190" s="310">
        <v>145</v>
      </c>
      <c r="AB190" s="310" t="s">
        <v>11</v>
      </c>
      <c r="AC190" s="310">
        <v>144</v>
      </c>
      <c r="AD190" s="310" t="s">
        <v>11</v>
      </c>
      <c r="AE190" s="310" t="s">
        <v>11</v>
      </c>
      <c r="AF190" s="310" t="s">
        <v>11</v>
      </c>
      <c r="AG190" s="310">
        <v>65</v>
      </c>
      <c r="AH190" s="310"/>
      <c r="AI190" s="307" t="s">
        <v>2000</v>
      </c>
      <c r="AJ190">
        <v>57618020</v>
      </c>
      <c r="AM190">
        <v>1682873</v>
      </c>
      <c r="AN190">
        <v>3837296</v>
      </c>
      <c r="AO190">
        <v>9874836</v>
      </c>
      <c r="AP190">
        <v>5037266</v>
      </c>
      <c r="AQ190">
        <v>2820441</v>
      </c>
      <c r="AS190">
        <v>2370614</v>
      </c>
      <c r="AW190">
        <v>1559807</v>
      </c>
      <c r="AX190" s="310">
        <v>79</v>
      </c>
      <c r="AY190" s="310" t="s">
        <v>11</v>
      </c>
      <c r="AZ190" s="310" t="s">
        <v>11</v>
      </c>
      <c r="BA190" s="310">
        <v>149</v>
      </c>
      <c r="BB190" s="310">
        <v>135</v>
      </c>
      <c r="BC190" s="310">
        <v>115</v>
      </c>
      <c r="BD190" s="310">
        <v>128</v>
      </c>
      <c r="BE190" s="310">
        <v>141</v>
      </c>
      <c r="BF190" s="310" t="s">
        <v>11</v>
      </c>
      <c r="BG190" s="310">
        <v>141</v>
      </c>
      <c r="BH190" s="310" t="s">
        <v>11</v>
      </c>
      <c r="BI190" s="310" t="s">
        <v>11</v>
      </c>
      <c r="BJ190" s="310" t="s">
        <v>11</v>
      </c>
      <c r="BK190" s="310">
        <v>150</v>
      </c>
      <c r="BL190" s="310"/>
      <c r="BM190" s="307" t="s">
        <v>2000</v>
      </c>
      <c r="CA190">
        <v>431250000</v>
      </c>
      <c r="CB190" s="310" t="s">
        <v>11</v>
      </c>
      <c r="CC190" s="310" t="s">
        <v>11</v>
      </c>
      <c r="CD190" s="310" t="s">
        <v>11</v>
      </c>
      <c r="CE190" s="310" t="s">
        <v>11</v>
      </c>
      <c r="CF190" s="310" t="s">
        <v>11</v>
      </c>
      <c r="CG190" s="310" t="s">
        <v>11</v>
      </c>
      <c r="CH190" s="310" t="s">
        <v>11</v>
      </c>
      <c r="CI190" s="310" t="s">
        <v>11</v>
      </c>
      <c r="CJ190" s="310" t="s">
        <v>11</v>
      </c>
      <c r="CK190" s="310" t="s">
        <v>11</v>
      </c>
      <c r="CL190" s="310" t="s">
        <v>11</v>
      </c>
      <c r="CM190" s="310" t="s">
        <v>11</v>
      </c>
      <c r="CN190" s="310" t="s">
        <v>11</v>
      </c>
      <c r="CO190" s="310">
        <v>24</v>
      </c>
      <c r="CQ190" s="307" t="s">
        <v>2000</v>
      </c>
      <c r="CR190" s="300">
        <v>62665</v>
      </c>
      <c r="CS190" s="300">
        <v>14082</v>
      </c>
      <c r="CT190" s="300">
        <v>236462</v>
      </c>
      <c r="CU190" s="300">
        <v>84781</v>
      </c>
      <c r="CV190" s="300">
        <v>286464</v>
      </c>
      <c r="CW190" s="300">
        <v>321090</v>
      </c>
      <c r="CX190" s="300">
        <v>50207</v>
      </c>
      <c r="CY190" s="300">
        <v>39655</v>
      </c>
      <c r="CZ190" s="300">
        <v>26939</v>
      </c>
      <c r="DA190" s="300">
        <v>4932</v>
      </c>
      <c r="DB190" s="300">
        <v>14108</v>
      </c>
      <c r="DC190" s="300">
        <v>6729</v>
      </c>
      <c r="DD190" s="300">
        <v>61033</v>
      </c>
      <c r="DE190" s="300">
        <v>690</v>
      </c>
      <c r="DF190" s="310">
        <v>190</v>
      </c>
      <c r="DG190" s="310">
        <v>207</v>
      </c>
      <c r="DH190" s="310">
        <v>185</v>
      </c>
      <c r="DI190" s="310">
        <v>195</v>
      </c>
      <c r="DJ190" s="310">
        <v>176</v>
      </c>
      <c r="DK190" s="310">
        <v>171</v>
      </c>
      <c r="DL190" s="310">
        <v>194</v>
      </c>
      <c r="DM190" s="310">
        <v>203</v>
      </c>
      <c r="DN190" s="310">
        <v>202</v>
      </c>
      <c r="DO190" s="310">
        <v>211</v>
      </c>
      <c r="DP190" s="310">
        <v>199</v>
      </c>
      <c r="DQ190" s="310">
        <v>210</v>
      </c>
      <c r="DR190" s="310">
        <v>199</v>
      </c>
      <c r="DS190" s="310">
        <v>236</v>
      </c>
      <c r="DU190" s="307" t="s">
        <v>2000</v>
      </c>
      <c r="DV190" s="300">
        <v>57680685</v>
      </c>
      <c r="DW190" s="300">
        <v>14082</v>
      </c>
      <c r="DX190" s="300">
        <v>236462</v>
      </c>
      <c r="DY190" s="300">
        <v>1767654</v>
      </c>
      <c r="DZ190" s="300">
        <v>4123760</v>
      </c>
      <c r="EA190" s="300">
        <v>10195926</v>
      </c>
      <c r="EB190" s="300">
        <v>5087473</v>
      </c>
      <c r="EC190" s="300">
        <v>2860096</v>
      </c>
      <c r="ED190" s="300">
        <v>26939</v>
      </c>
      <c r="EE190" s="300">
        <v>2375546</v>
      </c>
      <c r="EF190" s="300">
        <v>14108</v>
      </c>
      <c r="EG190" s="300">
        <v>6729</v>
      </c>
      <c r="EH190" s="300">
        <v>61033</v>
      </c>
      <c r="EI190" s="300">
        <v>432810497</v>
      </c>
      <c r="EJ190" s="310">
        <v>109</v>
      </c>
      <c r="EK190" s="310">
        <v>218</v>
      </c>
      <c r="EL190" s="310">
        <v>201</v>
      </c>
      <c r="EM190" s="310">
        <v>172</v>
      </c>
      <c r="EN190" s="310">
        <v>163</v>
      </c>
      <c r="EO190" s="310">
        <v>144</v>
      </c>
      <c r="EP190" s="310">
        <v>157</v>
      </c>
      <c r="EQ190" s="310">
        <v>171</v>
      </c>
      <c r="ER190" s="310">
        <v>210</v>
      </c>
      <c r="ES190" s="310">
        <v>171</v>
      </c>
      <c r="ET190" s="310">
        <v>215</v>
      </c>
      <c r="EU190" s="310">
        <v>217</v>
      </c>
      <c r="EV190" s="310">
        <v>207</v>
      </c>
      <c r="EW190" s="310">
        <v>93</v>
      </c>
    </row>
    <row r="191" spans="1:153" x14ac:dyDescent="0.25">
      <c r="A191" s="285" t="s">
        <v>2406</v>
      </c>
      <c r="B191" s="285" t="s">
        <v>222</v>
      </c>
      <c r="C191" s="285" t="s">
        <v>1466</v>
      </c>
      <c r="E191" s="307" t="str">
        <f t="shared" si="2"/>
        <v>أروبا Aruba</v>
      </c>
      <c r="F191" s="300">
        <v>1343408</v>
      </c>
      <c r="G191" s="300">
        <v>488996</v>
      </c>
      <c r="H191" s="300"/>
      <c r="I191" s="300">
        <v>89695125</v>
      </c>
      <c r="J191" s="300">
        <v>19800</v>
      </c>
      <c r="K191" s="300">
        <v>11100</v>
      </c>
      <c r="L191" s="300">
        <v>1352961</v>
      </c>
      <c r="M191" s="300">
        <v>1068844</v>
      </c>
      <c r="N191" s="300">
        <v>1986589</v>
      </c>
      <c r="O191" s="300">
        <v>9375</v>
      </c>
      <c r="P191" s="300">
        <v>4429488</v>
      </c>
      <c r="Q191" s="300">
        <v>3634</v>
      </c>
      <c r="R191" s="300">
        <v>28167</v>
      </c>
      <c r="S191" s="300">
        <v>632527</v>
      </c>
      <c r="T191" s="310">
        <v>147</v>
      </c>
      <c r="U191" s="310">
        <v>161</v>
      </c>
      <c r="V191" s="310" t="s">
        <v>11</v>
      </c>
      <c r="W191" s="310">
        <v>87</v>
      </c>
      <c r="X191" s="310">
        <v>180</v>
      </c>
      <c r="Y191" s="310">
        <v>178</v>
      </c>
      <c r="Z191" s="310">
        <v>153</v>
      </c>
      <c r="AA191" s="310">
        <v>157</v>
      </c>
      <c r="AB191" s="310">
        <v>147</v>
      </c>
      <c r="AC191" s="310">
        <v>174</v>
      </c>
      <c r="AD191" s="310">
        <v>144</v>
      </c>
      <c r="AE191" s="310">
        <v>177</v>
      </c>
      <c r="AF191" s="310">
        <v>176</v>
      </c>
      <c r="AG191" s="310">
        <v>166</v>
      </c>
      <c r="AH191" s="310"/>
      <c r="AI191" s="307" t="s">
        <v>1792</v>
      </c>
      <c r="AJ191">
        <v>920248</v>
      </c>
      <c r="AK191">
        <v>488996</v>
      </c>
      <c r="AM191">
        <v>89695125</v>
      </c>
      <c r="AN191">
        <v>19800</v>
      </c>
      <c r="AP191">
        <v>1352961</v>
      </c>
      <c r="AQ191">
        <v>1068844</v>
      </c>
      <c r="AR191">
        <v>1946589</v>
      </c>
      <c r="AT191">
        <v>3921213</v>
      </c>
      <c r="AU191">
        <v>634</v>
      </c>
      <c r="AW191">
        <v>623327</v>
      </c>
      <c r="AX191" s="310">
        <v>154</v>
      </c>
      <c r="AY191" s="310">
        <v>159</v>
      </c>
      <c r="AZ191" s="310" t="s">
        <v>11</v>
      </c>
      <c r="BA191" s="310">
        <v>84</v>
      </c>
      <c r="BB191" s="310">
        <v>178</v>
      </c>
      <c r="BC191" s="310" t="s">
        <v>11</v>
      </c>
      <c r="BD191" s="310">
        <v>149</v>
      </c>
      <c r="BE191" s="310">
        <v>149</v>
      </c>
      <c r="BF191" s="310">
        <v>146</v>
      </c>
      <c r="BG191" s="310" t="s">
        <v>11</v>
      </c>
      <c r="BH191" s="310">
        <v>143</v>
      </c>
      <c r="BI191" s="310">
        <v>173</v>
      </c>
      <c r="BJ191" s="310" t="s">
        <v>11</v>
      </c>
      <c r="BK191" s="310">
        <v>164</v>
      </c>
      <c r="BL191" s="310"/>
      <c r="BM191" s="307" t="s">
        <v>1792</v>
      </c>
      <c r="BN191">
        <v>423160</v>
      </c>
      <c r="BS191">
        <v>11100</v>
      </c>
      <c r="BV191">
        <v>40000</v>
      </c>
      <c r="BW191">
        <v>9375</v>
      </c>
      <c r="BX191">
        <v>508275</v>
      </c>
      <c r="BY191">
        <v>3000</v>
      </c>
      <c r="BZ191">
        <v>28167</v>
      </c>
      <c r="CA191">
        <v>9200</v>
      </c>
      <c r="CB191" s="310">
        <v>116</v>
      </c>
      <c r="CC191" s="310" t="s">
        <v>11</v>
      </c>
      <c r="CD191" s="310" t="s">
        <v>11</v>
      </c>
      <c r="CE191" s="310" t="s">
        <v>11</v>
      </c>
      <c r="CF191" s="310" t="s">
        <v>11</v>
      </c>
      <c r="CG191" s="310">
        <v>149</v>
      </c>
      <c r="CH191" s="310" t="s">
        <v>11</v>
      </c>
      <c r="CI191" s="310" t="s">
        <v>11</v>
      </c>
      <c r="CJ191" s="310">
        <v>146</v>
      </c>
      <c r="CK191" s="310">
        <v>136</v>
      </c>
      <c r="CL191" s="310">
        <v>104</v>
      </c>
      <c r="CM191" s="310">
        <v>154</v>
      </c>
      <c r="CN191" s="310">
        <v>142</v>
      </c>
      <c r="CO191" s="310">
        <v>153</v>
      </c>
      <c r="CQ191" s="307" t="s">
        <v>1792</v>
      </c>
      <c r="CR191" s="300">
        <v>4582525</v>
      </c>
      <c r="CS191" s="300">
        <v>13516848</v>
      </c>
      <c r="CT191" s="300">
        <v>210528546</v>
      </c>
      <c r="CU191" s="300">
        <v>10331662</v>
      </c>
      <c r="CV191" s="300">
        <v>8754069</v>
      </c>
      <c r="CW191" s="300">
        <v>12631122</v>
      </c>
      <c r="CX191" s="300">
        <v>4792745</v>
      </c>
      <c r="CY191" s="300">
        <v>3595591</v>
      </c>
      <c r="CZ191" s="300">
        <v>1948209</v>
      </c>
      <c r="DA191" s="300">
        <v>7770386</v>
      </c>
      <c r="DB191" s="300">
        <v>11297683</v>
      </c>
      <c r="DC191" s="300">
        <v>9888623</v>
      </c>
      <c r="DD191" s="300">
        <v>24244577</v>
      </c>
      <c r="DE191" s="300">
        <v>384330949</v>
      </c>
      <c r="DF191" s="310">
        <v>118</v>
      </c>
      <c r="DG191" s="310">
        <v>109</v>
      </c>
      <c r="DH191" s="310">
        <v>72</v>
      </c>
      <c r="DI191" s="310">
        <v>115</v>
      </c>
      <c r="DJ191" s="310">
        <v>117</v>
      </c>
      <c r="DK191" s="310">
        <v>115</v>
      </c>
      <c r="DL191" s="310">
        <v>126</v>
      </c>
      <c r="DM191" s="310">
        <v>136</v>
      </c>
      <c r="DN191" s="310">
        <v>144</v>
      </c>
      <c r="DO191" s="310">
        <v>123</v>
      </c>
      <c r="DP191" s="310">
        <v>120</v>
      </c>
      <c r="DQ191" s="310">
        <v>124</v>
      </c>
      <c r="DR191" s="310">
        <v>112</v>
      </c>
      <c r="DS191" s="310">
        <v>75</v>
      </c>
      <c r="DU191" s="307" t="s">
        <v>1792</v>
      </c>
      <c r="DV191" s="300">
        <v>5925933</v>
      </c>
      <c r="DW191" s="300">
        <v>14005844</v>
      </c>
      <c r="DX191" s="300">
        <v>210528546</v>
      </c>
      <c r="DY191" s="300">
        <v>100026787</v>
      </c>
      <c r="DZ191" s="300">
        <v>8773869</v>
      </c>
      <c r="EA191" s="300">
        <v>12642222</v>
      </c>
      <c r="EB191" s="300">
        <v>6145706</v>
      </c>
      <c r="EC191" s="300">
        <v>4664435</v>
      </c>
      <c r="ED191" s="300">
        <v>3934798</v>
      </c>
      <c r="EE191" s="300">
        <v>7779761</v>
      </c>
      <c r="EF191" s="300">
        <v>15727171</v>
      </c>
      <c r="EG191" s="300">
        <v>9892257</v>
      </c>
      <c r="EH191" s="300">
        <v>24272744</v>
      </c>
      <c r="EI191" s="300">
        <v>384963476</v>
      </c>
      <c r="EJ191" s="310">
        <v>152</v>
      </c>
      <c r="EK191" s="310">
        <v>137</v>
      </c>
      <c r="EL191" s="310">
        <v>91</v>
      </c>
      <c r="EM191" s="310">
        <v>102</v>
      </c>
      <c r="EN191" s="310">
        <v>147</v>
      </c>
      <c r="EO191" s="310">
        <v>136</v>
      </c>
      <c r="EP191" s="310">
        <v>153</v>
      </c>
      <c r="EQ191" s="310">
        <v>161</v>
      </c>
      <c r="ER191" s="310">
        <v>158</v>
      </c>
      <c r="ES191" s="310">
        <v>151</v>
      </c>
      <c r="ET191" s="310">
        <v>143</v>
      </c>
      <c r="EU191" s="310">
        <v>151</v>
      </c>
      <c r="EV191" s="310">
        <v>138</v>
      </c>
      <c r="EW191" s="310">
        <v>95</v>
      </c>
    </row>
    <row r="192" spans="1:153" x14ac:dyDescent="0.25">
      <c r="A192" s="285" t="s">
        <v>2407</v>
      </c>
      <c r="B192" s="285" t="s">
        <v>2408</v>
      </c>
      <c r="C192" s="285" t="s">
        <v>2409</v>
      </c>
      <c r="E192" s="307" t="str">
        <f t="shared" si="2"/>
        <v>جرينادا Grenada</v>
      </c>
      <c r="F192" s="300"/>
      <c r="G192" s="300"/>
      <c r="H192" s="300">
        <v>185078</v>
      </c>
      <c r="I192" s="300">
        <v>2000</v>
      </c>
      <c r="J192" s="300">
        <v>220894</v>
      </c>
      <c r="K192" s="300"/>
      <c r="L192" s="300"/>
      <c r="M192" s="300">
        <v>5328</v>
      </c>
      <c r="N192" s="300"/>
      <c r="O192" s="300"/>
      <c r="P192" s="300"/>
      <c r="Q192" s="300"/>
      <c r="R192" s="300"/>
      <c r="S192" s="300">
        <v>1589</v>
      </c>
      <c r="T192" s="310" t="s">
        <v>11</v>
      </c>
      <c r="U192" s="310" t="s">
        <v>11</v>
      </c>
      <c r="V192" s="310">
        <v>173</v>
      </c>
      <c r="W192" s="310">
        <v>195</v>
      </c>
      <c r="X192" s="310">
        <v>169</v>
      </c>
      <c r="Y192" s="310" t="s">
        <v>11</v>
      </c>
      <c r="Z192" s="310" t="s">
        <v>11</v>
      </c>
      <c r="AA192" s="310">
        <v>184</v>
      </c>
      <c r="AB192" s="310" t="s">
        <v>11</v>
      </c>
      <c r="AC192" s="310" t="s">
        <v>11</v>
      </c>
      <c r="AD192" s="310" t="s">
        <v>11</v>
      </c>
      <c r="AE192" s="310" t="s">
        <v>11</v>
      </c>
      <c r="AF192" s="310" t="s">
        <v>11</v>
      </c>
      <c r="AG192" s="310">
        <v>185</v>
      </c>
      <c r="AH192" s="310"/>
      <c r="AI192" s="307" t="s">
        <v>1994</v>
      </c>
      <c r="AL192">
        <v>185078</v>
      </c>
      <c r="AN192">
        <v>220894</v>
      </c>
      <c r="AX192" s="310" t="s">
        <v>11</v>
      </c>
      <c r="AY192" s="310" t="s">
        <v>11</v>
      </c>
      <c r="AZ192" s="310">
        <v>174</v>
      </c>
      <c r="BA192" s="310" t="s">
        <v>11</v>
      </c>
      <c r="BB192" s="310">
        <v>167</v>
      </c>
      <c r="BC192" s="310" t="s">
        <v>11</v>
      </c>
      <c r="BD192" s="310" t="s">
        <v>11</v>
      </c>
      <c r="BE192" s="310" t="s">
        <v>11</v>
      </c>
      <c r="BF192" s="310" t="s">
        <v>11</v>
      </c>
      <c r="BG192" s="310" t="s">
        <v>11</v>
      </c>
      <c r="BH192" s="310" t="s">
        <v>11</v>
      </c>
      <c r="BI192" s="310" t="s">
        <v>11</v>
      </c>
      <c r="BJ192" s="310" t="s">
        <v>11</v>
      </c>
      <c r="BK192" s="310" t="s">
        <v>11</v>
      </c>
      <c r="BL192" s="310"/>
      <c r="BM192" s="307" t="s">
        <v>1994</v>
      </c>
      <c r="BQ192">
        <v>2000</v>
      </c>
      <c r="BU192">
        <v>5328</v>
      </c>
      <c r="CA192">
        <v>1589</v>
      </c>
      <c r="CB192" s="310" t="s">
        <v>11</v>
      </c>
      <c r="CC192" s="310" t="s">
        <v>11</v>
      </c>
      <c r="CD192" s="310" t="s">
        <v>11</v>
      </c>
      <c r="CE192" s="310">
        <v>155</v>
      </c>
      <c r="CF192" s="310" t="s">
        <v>11</v>
      </c>
      <c r="CG192" s="310" t="s">
        <v>11</v>
      </c>
      <c r="CH192" s="310" t="s">
        <v>11</v>
      </c>
      <c r="CI192" s="310">
        <v>155</v>
      </c>
      <c r="CJ192" s="310" t="s">
        <v>11</v>
      </c>
      <c r="CK192" s="310" t="s">
        <v>11</v>
      </c>
      <c r="CL192" s="310" t="s">
        <v>11</v>
      </c>
      <c r="CM192" s="310" t="s">
        <v>11</v>
      </c>
      <c r="CN192" s="310" t="s">
        <v>11</v>
      </c>
      <c r="CO192" s="310">
        <v>163</v>
      </c>
      <c r="CQ192" s="307" t="s">
        <v>1994</v>
      </c>
      <c r="CR192" s="300">
        <v>113296</v>
      </c>
      <c r="CS192" s="300">
        <v>215524</v>
      </c>
      <c r="CT192" s="300">
        <v>63130</v>
      </c>
      <c r="CU192" s="300"/>
      <c r="CV192" s="300">
        <v>56286</v>
      </c>
      <c r="CW192" s="300">
        <v>68843</v>
      </c>
      <c r="CX192" s="300"/>
      <c r="CY192" s="300">
        <v>961</v>
      </c>
      <c r="CZ192" s="300"/>
      <c r="DA192" s="300">
        <v>4627</v>
      </c>
      <c r="DB192" s="300">
        <v>55361</v>
      </c>
      <c r="DC192" s="300">
        <v>7622</v>
      </c>
      <c r="DD192" s="300">
        <v>29962</v>
      </c>
      <c r="DE192" s="300">
        <v>5096</v>
      </c>
      <c r="DF192" s="310">
        <v>179</v>
      </c>
      <c r="DG192" s="310">
        <v>179</v>
      </c>
      <c r="DH192" s="310">
        <v>197</v>
      </c>
      <c r="DI192" s="310" t="s">
        <v>11</v>
      </c>
      <c r="DJ192" s="310">
        <v>196</v>
      </c>
      <c r="DK192" s="310">
        <v>188</v>
      </c>
      <c r="DL192" s="310" t="s">
        <v>11</v>
      </c>
      <c r="DM192" s="310">
        <v>219</v>
      </c>
      <c r="DN192" s="310" t="s">
        <v>11</v>
      </c>
      <c r="DO192" s="310">
        <v>212</v>
      </c>
      <c r="DP192" s="310">
        <v>187</v>
      </c>
      <c r="DQ192" s="310">
        <v>208</v>
      </c>
      <c r="DR192" s="310">
        <v>207</v>
      </c>
      <c r="DS192" s="310">
        <v>228</v>
      </c>
      <c r="DU192" s="307" t="s">
        <v>1994</v>
      </c>
      <c r="DV192" s="300">
        <v>113296</v>
      </c>
      <c r="DW192" s="300">
        <v>215524</v>
      </c>
      <c r="DX192" s="300">
        <v>248208</v>
      </c>
      <c r="DY192" s="300">
        <v>2000</v>
      </c>
      <c r="DZ192" s="300">
        <v>277180</v>
      </c>
      <c r="EA192" s="300">
        <v>68843</v>
      </c>
      <c r="EB192" s="300">
        <v>0</v>
      </c>
      <c r="EC192" s="300">
        <v>6289</v>
      </c>
      <c r="ED192" s="300">
        <v>0</v>
      </c>
      <c r="EE192" s="300">
        <v>4627</v>
      </c>
      <c r="EF192" s="300">
        <v>55361</v>
      </c>
      <c r="EG192" s="300">
        <v>7622</v>
      </c>
      <c r="EH192" s="300">
        <v>29962</v>
      </c>
      <c r="EI192" s="300">
        <v>6685</v>
      </c>
      <c r="EJ192" s="310">
        <v>204</v>
      </c>
      <c r="EK192" s="310">
        <v>198</v>
      </c>
      <c r="EL192" s="310">
        <v>198</v>
      </c>
      <c r="EM192" s="310">
        <v>221</v>
      </c>
      <c r="EN192" s="310">
        <v>196</v>
      </c>
      <c r="EO192" s="310">
        <v>203</v>
      </c>
      <c r="EP192" s="310">
        <v>227</v>
      </c>
      <c r="EQ192" s="310">
        <v>220</v>
      </c>
      <c r="ER192" s="310">
        <v>227</v>
      </c>
      <c r="ES192" s="310">
        <v>218</v>
      </c>
      <c r="ET192" s="310">
        <v>205</v>
      </c>
      <c r="EU192" s="310">
        <v>215</v>
      </c>
      <c r="EV192" s="310">
        <v>213</v>
      </c>
      <c r="EW192" s="310">
        <v>230</v>
      </c>
    </row>
    <row r="193" spans="1:153" x14ac:dyDescent="0.25">
      <c r="A193" s="285" t="s">
        <v>2410</v>
      </c>
      <c r="B193" s="285" t="s">
        <v>658</v>
      </c>
      <c r="C193" s="285" t="s">
        <v>1506</v>
      </c>
      <c r="E193" s="307" t="str">
        <f t="shared" si="2"/>
        <v>غوادلوب Gudeloupe</v>
      </c>
      <c r="F193" s="300">
        <v>326869</v>
      </c>
      <c r="G193" s="300">
        <v>451591</v>
      </c>
      <c r="H193" s="300">
        <v>399715</v>
      </c>
      <c r="I193" s="300">
        <v>711620</v>
      </c>
      <c r="J193" s="300">
        <v>257597</v>
      </c>
      <c r="K193" s="300">
        <v>170840</v>
      </c>
      <c r="L193" s="300">
        <v>123546</v>
      </c>
      <c r="M193" s="300"/>
      <c r="N193" s="300"/>
      <c r="O193" s="300"/>
      <c r="P193" s="300"/>
      <c r="Q193" s="300"/>
      <c r="R193" s="300">
        <v>1641398</v>
      </c>
      <c r="S193" s="300"/>
      <c r="T193" s="310">
        <v>171</v>
      </c>
      <c r="U193" s="310">
        <v>162</v>
      </c>
      <c r="V193" s="310">
        <v>163</v>
      </c>
      <c r="W193" s="310">
        <v>160</v>
      </c>
      <c r="X193" s="310">
        <v>168</v>
      </c>
      <c r="Y193" s="310">
        <v>172</v>
      </c>
      <c r="Z193" s="310">
        <v>172</v>
      </c>
      <c r="AA193" s="310" t="s">
        <v>11</v>
      </c>
      <c r="AB193" s="310" t="s">
        <v>11</v>
      </c>
      <c r="AC193" s="310" t="s">
        <v>11</v>
      </c>
      <c r="AD193" s="310" t="s">
        <v>11</v>
      </c>
      <c r="AE193" s="310" t="s">
        <v>11</v>
      </c>
      <c r="AF193" s="310">
        <v>154</v>
      </c>
      <c r="AG193" s="310" t="s">
        <v>11</v>
      </c>
      <c r="AH193" s="310"/>
      <c r="AI193" s="307" t="s">
        <v>2090</v>
      </c>
      <c r="AJ193">
        <v>326869</v>
      </c>
      <c r="AK193">
        <v>420141</v>
      </c>
      <c r="AL193">
        <v>399715</v>
      </c>
      <c r="AM193">
        <v>711620</v>
      </c>
      <c r="AN193">
        <v>257597</v>
      </c>
      <c r="AO193">
        <v>170840</v>
      </c>
      <c r="AP193">
        <v>123546</v>
      </c>
      <c r="AV193">
        <v>1641398</v>
      </c>
      <c r="AX193" s="310">
        <v>166</v>
      </c>
      <c r="AY193" s="310">
        <v>162</v>
      </c>
      <c r="AZ193" s="310">
        <v>163</v>
      </c>
      <c r="BA193" s="310">
        <v>159</v>
      </c>
      <c r="BB193" s="310">
        <v>166</v>
      </c>
      <c r="BC193" s="310">
        <v>165</v>
      </c>
      <c r="BD193" s="310">
        <v>172</v>
      </c>
      <c r="BE193" s="310" t="s">
        <v>11</v>
      </c>
      <c r="BF193" s="310" t="s">
        <v>11</v>
      </c>
      <c r="BG193" s="310" t="s">
        <v>11</v>
      </c>
      <c r="BH193" s="310" t="s">
        <v>11</v>
      </c>
      <c r="BI193" s="310" t="s">
        <v>11</v>
      </c>
      <c r="BJ193" s="310">
        <v>154</v>
      </c>
      <c r="BK193" s="310" t="s">
        <v>11</v>
      </c>
      <c r="BL193" s="310"/>
      <c r="BM193" s="307" t="s">
        <v>2090</v>
      </c>
      <c r="BO193">
        <v>31450</v>
      </c>
      <c r="CB193" s="310" t="s">
        <v>11</v>
      </c>
      <c r="CC193" s="310">
        <v>147</v>
      </c>
      <c r="CD193" s="310" t="s">
        <v>11</v>
      </c>
      <c r="CE193" s="310" t="s">
        <v>11</v>
      </c>
      <c r="CF193" s="310" t="s">
        <v>11</v>
      </c>
      <c r="CG193" s="310" t="s">
        <v>11</v>
      </c>
      <c r="CH193" s="310" t="s">
        <v>11</v>
      </c>
      <c r="CI193" s="310" t="s">
        <v>11</v>
      </c>
      <c r="CJ193" s="310" t="s">
        <v>11</v>
      </c>
      <c r="CK193" s="310" t="s">
        <v>11</v>
      </c>
      <c r="CL193" s="310" t="s">
        <v>11</v>
      </c>
      <c r="CM193" s="310" t="s">
        <v>11</v>
      </c>
      <c r="CN193" s="310" t="s">
        <v>11</v>
      </c>
      <c r="CO193" s="310" t="s">
        <v>11</v>
      </c>
      <c r="CQ193" s="307" t="s">
        <v>2090</v>
      </c>
      <c r="CR193" s="300">
        <v>6815</v>
      </c>
      <c r="CS193" s="300">
        <v>137796</v>
      </c>
      <c r="CT193" s="300">
        <v>3147</v>
      </c>
      <c r="CU193" s="300"/>
      <c r="CV193" s="300">
        <v>714099</v>
      </c>
      <c r="CW193" s="300">
        <v>121029</v>
      </c>
      <c r="CX193" s="300"/>
      <c r="CY193" s="300">
        <v>2200857</v>
      </c>
      <c r="CZ193" s="300">
        <v>82364</v>
      </c>
      <c r="DA193" s="300">
        <v>21329</v>
      </c>
      <c r="DB193" s="300"/>
      <c r="DC193" s="300">
        <v>3919</v>
      </c>
      <c r="DD193" s="300">
        <v>7400</v>
      </c>
      <c r="DE193" s="300">
        <v>849092</v>
      </c>
      <c r="DF193" s="310">
        <v>208</v>
      </c>
      <c r="DG193" s="310">
        <v>187</v>
      </c>
      <c r="DH193" s="310">
        <v>218</v>
      </c>
      <c r="DI193" s="310" t="s">
        <v>11</v>
      </c>
      <c r="DJ193" s="310">
        <v>165</v>
      </c>
      <c r="DK193" s="310">
        <v>182</v>
      </c>
      <c r="DL193" s="310" t="s">
        <v>11</v>
      </c>
      <c r="DM193" s="310">
        <v>147</v>
      </c>
      <c r="DN193" s="310">
        <v>194</v>
      </c>
      <c r="DO193" s="310">
        <v>202</v>
      </c>
      <c r="DP193" s="310" t="s">
        <v>11</v>
      </c>
      <c r="DQ193" s="310">
        <v>216</v>
      </c>
      <c r="DR193" s="310">
        <v>221</v>
      </c>
      <c r="DS193" s="310">
        <v>163</v>
      </c>
      <c r="DU193" s="307" t="s">
        <v>2090</v>
      </c>
      <c r="DV193" s="300">
        <v>333684</v>
      </c>
      <c r="DW193" s="300">
        <v>589387</v>
      </c>
      <c r="DX193" s="300">
        <v>402862</v>
      </c>
      <c r="DY193" s="300">
        <v>711620</v>
      </c>
      <c r="DZ193" s="300">
        <v>971696</v>
      </c>
      <c r="EA193" s="300">
        <v>291869</v>
      </c>
      <c r="EB193" s="300">
        <v>123546</v>
      </c>
      <c r="EC193" s="300">
        <v>2200857</v>
      </c>
      <c r="ED193" s="300">
        <v>82364</v>
      </c>
      <c r="EE193" s="300">
        <v>21329</v>
      </c>
      <c r="EF193" s="300">
        <v>0</v>
      </c>
      <c r="EG193" s="300">
        <v>3919</v>
      </c>
      <c r="EH193" s="300">
        <v>1648798</v>
      </c>
      <c r="EI193" s="300">
        <v>849092</v>
      </c>
      <c r="EJ193" s="310">
        <v>192</v>
      </c>
      <c r="EK193" s="310">
        <v>190</v>
      </c>
      <c r="EL193" s="310">
        <v>193</v>
      </c>
      <c r="EM193" s="310">
        <v>187</v>
      </c>
      <c r="EN193" s="310">
        <v>183</v>
      </c>
      <c r="EO193" s="310">
        <v>193</v>
      </c>
      <c r="EP193" s="310">
        <v>201</v>
      </c>
      <c r="EQ193" s="310">
        <v>175</v>
      </c>
      <c r="ER193" s="310">
        <v>204</v>
      </c>
      <c r="ES193" s="310">
        <v>210</v>
      </c>
      <c r="ET193" s="310">
        <v>230</v>
      </c>
      <c r="EU193" s="310">
        <v>223</v>
      </c>
      <c r="EV193" s="310">
        <v>173</v>
      </c>
      <c r="EW193" s="310">
        <v>187</v>
      </c>
    </row>
    <row r="194" spans="1:153" x14ac:dyDescent="0.25">
      <c r="A194" s="285" t="s">
        <v>2411</v>
      </c>
      <c r="B194" s="285" t="s">
        <v>652</v>
      </c>
      <c r="C194" s="285" t="s">
        <v>2412</v>
      </c>
      <c r="E194" s="307" t="str">
        <f t="shared" si="2"/>
        <v>مارتينيك Martinique</v>
      </c>
      <c r="F194" s="300">
        <v>1020503</v>
      </c>
      <c r="G194" s="300">
        <v>726750</v>
      </c>
      <c r="H194" s="300">
        <v>1271267</v>
      </c>
      <c r="I194" s="300">
        <v>616800</v>
      </c>
      <c r="J194" s="300">
        <v>359257</v>
      </c>
      <c r="K194" s="300">
        <v>320057</v>
      </c>
      <c r="L194" s="300">
        <v>252197</v>
      </c>
      <c r="M194" s="300">
        <v>379076</v>
      </c>
      <c r="N194" s="300"/>
      <c r="O194" s="300"/>
      <c r="P194" s="300"/>
      <c r="Q194" s="300"/>
      <c r="R194" s="300">
        <v>126352</v>
      </c>
      <c r="S194" s="300"/>
      <c r="T194" s="310">
        <v>154</v>
      </c>
      <c r="U194" s="310">
        <v>156</v>
      </c>
      <c r="V194" s="310">
        <v>154</v>
      </c>
      <c r="W194" s="310">
        <v>161</v>
      </c>
      <c r="X194" s="310">
        <v>165</v>
      </c>
      <c r="Y194" s="310">
        <v>166</v>
      </c>
      <c r="Z194" s="310">
        <v>170</v>
      </c>
      <c r="AA194" s="310">
        <v>166</v>
      </c>
      <c r="AB194" s="310" t="s">
        <v>11</v>
      </c>
      <c r="AC194" s="310" t="s">
        <v>11</v>
      </c>
      <c r="AD194" s="310" t="s">
        <v>11</v>
      </c>
      <c r="AE194" s="310" t="s">
        <v>11</v>
      </c>
      <c r="AF194" s="310">
        <v>170</v>
      </c>
      <c r="AG194" s="310" t="s">
        <v>11</v>
      </c>
      <c r="AH194" s="310"/>
      <c r="AI194" s="307" t="s">
        <v>2099</v>
      </c>
      <c r="AJ194">
        <v>1020503</v>
      </c>
      <c r="AK194">
        <v>726750</v>
      </c>
      <c r="AL194">
        <v>1271267</v>
      </c>
      <c r="AM194">
        <v>616800</v>
      </c>
      <c r="AN194">
        <v>359257</v>
      </c>
      <c r="AO194">
        <v>320057</v>
      </c>
      <c r="AP194">
        <v>252197</v>
      </c>
      <c r="AQ194">
        <v>379076</v>
      </c>
      <c r="AV194">
        <v>126352</v>
      </c>
      <c r="AX194" s="310">
        <v>149</v>
      </c>
      <c r="AY194" s="310">
        <v>155</v>
      </c>
      <c r="AZ194" s="310">
        <v>152</v>
      </c>
      <c r="BA194" s="310">
        <v>161</v>
      </c>
      <c r="BB194" s="310">
        <v>165</v>
      </c>
      <c r="BC194" s="310">
        <v>158</v>
      </c>
      <c r="BD194" s="310">
        <v>168</v>
      </c>
      <c r="BE194" s="310">
        <v>164</v>
      </c>
      <c r="BF194" s="310" t="s">
        <v>11</v>
      </c>
      <c r="BG194" s="310" t="s">
        <v>11</v>
      </c>
      <c r="BH194" s="310" t="s">
        <v>11</v>
      </c>
      <c r="BI194" s="310" t="s">
        <v>11</v>
      </c>
      <c r="BJ194" s="310">
        <v>169</v>
      </c>
      <c r="BK194" s="310" t="s">
        <v>11</v>
      </c>
      <c r="BL194" s="310"/>
      <c r="BM194" s="307" t="s">
        <v>2099</v>
      </c>
      <c r="CB194" s="310" t="s">
        <v>11</v>
      </c>
      <c r="CC194" s="310" t="s">
        <v>11</v>
      </c>
      <c r="CD194" s="310" t="s">
        <v>11</v>
      </c>
      <c r="CE194" s="310" t="s">
        <v>11</v>
      </c>
      <c r="CF194" s="310" t="s">
        <v>11</v>
      </c>
      <c r="CG194" s="310" t="s">
        <v>11</v>
      </c>
      <c r="CH194" s="310" t="s">
        <v>11</v>
      </c>
      <c r="CI194" s="310" t="s">
        <v>11</v>
      </c>
      <c r="CJ194" s="310" t="s">
        <v>11</v>
      </c>
      <c r="CK194" s="310" t="s">
        <v>11</v>
      </c>
      <c r="CL194" s="310" t="s">
        <v>11</v>
      </c>
      <c r="CM194" s="310" t="s">
        <v>11</v>
      </c>
      <c r="CN194" s="310" t="s">
        <v>11</v>
      </c>
      <c r="CO194" s="310" t="s">
        <v>11</v>
      </c>
      <c r="CQ194" s="307" t="s">
        <v>2099</v>
      </c>
      <c r="CR194" s="300">
        <v>33292</v>
      </c>
      <c r="CS194" s="300">
        <v>52417</v>
      </c>
      <c r="CT194" s="300">
        <v>5307</v>
      </c>
      <c r="CU194" s="300">
        <v>6417</v>
      </c>
      <c r="CV194" s="300">
        <v>15000</v>
      </c>
      <c r="CW194" s="300">
        <v>417</v>
      </c>
      <c r="CX194" s="300">
        <v>23441</v>
      </c>
      <c r="CY194" s="300">
        <v>1525</v>
      </c>
      <c r="CZ194" s="300">
        <v>3045</v>
      </c>
      <c r="DA194" s="300">
        <v>68543</v>
      </c>
      <c r="DB194" s="300"/>
      <c r="DC194" s="300">
        <v>2414</v>
      </c>
      <c r="DD194" s="300">
        <v>2443</v>
      </c>
      <c r="DE194" s="300">
        <v>77338</v>
      </c>
      <c r="DF194" s="310">
        <v>197</v>
      </c>
      <c r="DG194" s="310">
        <v>202</v>
      </c>
      <c r="DH194" s="310">
        <v>216</v>
      </c>
      <c r="DI194" s="310">
        <v>211</v>
      </c>
      <c r="DJ194" s="310">
        <v>208</v>
      </c>
      <c r="DK194" s="310">
        <v>218</v>
      </c>
      <c r="DL194" s="310">
        <v>202</v>
      </c>
      <c r="DM194" s="310">
        <v>217</v>
      </c>
      <c r="DN194" s="310">
        <v>218</v>
      </c>
      <c r="DO194" s="310">
        <v>192</v>
      </c>
      <c r="DP194" s="310" t="s">
        <v>11</v>
      </c>
      <c r="DQ194" s="310">
        <v>223</v>
      </c>
      <c r="DR194" s="310">
        <v>229</v>
      </c>
      <c r="DS194" s="310">
        <v>202</v>
      </c>
      <c r="DU194" s="307" t="s">
        <v>2099</v>
      </c>
      <c r="DV194" s="300">
        <v>1053795</v>
      </c>
      <c r="DW194" s="300">
        <v>779167</v>
      </c>
      <c r="DX194" s="300">
        <v>1276574</v>
      </c>
      <c r="DY194" s="300">
        <v>623217</v>
      </c>
      <c r="DZ194" s="300">
        <v>374257</v>
      </c>
      <c r="EA194" s="300">
        <v>320474</v>
      </c>
      <c r="EB194" s="300">
        <v>275638</v>
      </c>
      <c r="EC194" s="300">
        <v>380601</v>
      </c>
      <c r="ED194" s="300">
        <v>3045</v>
      </c>
      <c r="EE194" s="300">
        <v>68543</v>
      </c>
      <c r="EF194" s="300">
        <v>0</v>
      </c>
      <c r="EG194" s="300">
        <v>2414</v>
      </c>
      <c r="EH194" s="300">
        <v>128795</v>
      </c>
      <c r="EI194" s="300">
        <v>77338</v>
      </c>
      <c r="EJ194" s="310">
        <v>182</v>
      </c>
      <c r="EK194" s="310">
        <v>186</v>
      </c>
      <c r="EL194" s="310">
        <v>176</v>
      </c>
      <c r="EM194" s="310">
        <v>191</v>
      </c>
      <c r="EN194" s="310">
        <v>192</v>
      </c>
      <c r="EO194" s="310">
        <v>190</v>
      </c>
      <c r="EP194" s="310">
        <v>195</v>
      </c>
      <c r="EQ194" s="310">
        <v>189</v>
      </c>
      <c r="ER194" s="310">
        <v>222</v>
      </c>
      <c r="ES194" s="310">
        <v>203</v>
      </c>
      <c r="ET194" s="310">
        <v>230</v>
      </c>
      <c r="EU194" s="310">
        <v>226</v>
      </c>
      <c r="EV194" s="310">
        <v>202</v>
      </c>
      <c r="EW194" s="310">
        <v>212</v>
      </c>
    </row>
    <row r="195" spans="1:153" x14ac:dyDescent="0.25">
      <c r="A195" s="285" t="s">
        <v>2413</v>
      </c>
      <c r="B195" s="285" t="s">
        <v>2414</v>
      </c>
      <c r="C195" s="285" t="s">
        <v>2415</v>
      </c>
      <c r="E195" s="307" t="str">
        <f t="shared" si="2"/>
        <v>مونتسيرات Montserrat</v>
      </c>
      <c r="F195" s="300"/>
      <c r="G195" s="300"/>
      <c r="H195" s="300"/>
      <c r="I195" s="300"/>
      <c r="J195" s="300"/>
      <c r="K195" s="300"/>
      <c r="L195" s="300"/>
      <c r="M195" s="300"/>
      <c r="N195" s="300"/>
      <c r="O195" s="300"/>
      <c r="P195" s="300"/>
      <c r="Q195" s="300"/>
      <c r="R195" s="300"/>
      <c r="S195" s="300"/>
      <c r="T195" s="310" t="s">
        <v>11</v>
      </c>
      <c r="U195" s="310" t="s">
        <v>11</v>
      </c>
      <c r="V195" s="310" t="s">
        <v>11</v>
      </c>
      <c r="W195" s="310" t="s">
        <v>11</v>
      </c>
      <c r="X195" s="310" t="s">
        <v>11</v>
      </c>
      <c r="Y195" s="310" t="s">
        <v>11</v>
      </c>
      <c r="Z195" s="310" t="s">
        <v>11</v>
      </c>
      <c r="AA195" s="310" t="s">
        <v>11</v>
      </c>
      <c r="AB195" s="310" t="s">
        <v>11</v>
      </c>
      <c r="AC195" s="310" t="s">
        <v>11</v>
      </c>
      <c r="AD195" s="310" t="s">
        <v>11</v>
      </c>
      <c r="AE195" s="310" t="s">
        <v>11</v>
      </c>
      <c r="AF195" s="310" t="s">
        <v>11</v>
      </c>
      <c r="AG195" s="310" t="s">
        <v>11</v>
      </c>
      <c r="AH195" s="310"/>
      <c r="AI195" s="307" t="s">
        <v>2103</v>
      </c>
      <c r="AX195" s="310" t="s">
        <v>11</v>
      </c>
      <c r="AY195" s="310" t="s">
        <v>11</v>
      </c>
      <c r="AZ195" s="310" t="s">
        <v>11</v>
      </c>
      <c r="BA195" s="310" t="s">
        <v>11</v>
      </c>
      <c r="BB195" s="310" t="s">
        <v>11</v>
      </c>
      <c r="BC195" s="310" t="s">
        <v>11</v>
      </c>
      <c r="BD195" s="310" t="s">
        <v>11</v>
      </c>
      <c r="BE195" s="310" t="s">
        <v>11</v>
      </c>
      <c r="BF195" s="310" t="s">
        <v>11</v>
      </c>
      <c r="BG195" s="310" t="s">
        <v>11</v>
      </c>
      <c r="BH195" s="310" t="s">
        <v>11</v>
      </c>
      <c r="BI195" s="310" t="s">
        <v>11</v>
      </c>
      <c r="BJ195" s="310" t="s">
        <v>11</v>
      </c>
      <c r="BK195" s="310" t="s">
        <v>11</v>
      </c>
      <c r="BL195" s="310"/>
      <c r="BM195" s="307" t="s">
        <v>2103</v>
      </c>
      <c r="CB195" s="310" t="s">
        <v>11</v>
      </c>
      <c r="CC195" s="310" t="s">
        <v>11</v>
      </c>
      <c r="CD195" s="310" t="s">
        <v>11</v>
      </c>
      <c r="CE195" s="310" t="s">
        <v>11</v>
      </c>
      <c r="CF195" s="310" t="s">
        <v>11</v>
      </c>
      <c r="CG195" s="310" t="s">
        <v>11</v>
      </c>
      <c r="CH195" s="310" t="s">
        <v>11</v>
      </c>
      <c r="CI195" s="310" t="s">
        <v>11</v>
      </c>
      <c r="CJ195" s="310" t="s">
        <v>11</v>
      </c>
      <c r="CK195" s="310" t="s">
        <v>11</v>
      </c>
      <c r="CL195" s="310" t="s">
        <v>11</v>
      </c>
      <c r="CM195" s="310" t="s">
        <v>11</v>
      </c>
      <c r="CN195" s="310" t="s">
        <v>11</v>
      </c>
      <c r="CO195" s="310" t="s">
        <v>11</v>
      </c>
      <c r="CQ195" s="307" t="s">
        <v>2103</v>
      </c>
      <c r="CR195" s="300">
        <v>49568</v>
      </c>
      <c r="CS195" s="300">
        <v>117106</v>
      </c>
      <c r="CT195" s="300">
        <v>238882</v>
      </c>
      <c r="CU195" s="300">
        <v>480452</v>
      </c>
      <c r="CV195" s="300"/>
      <c r="CW195" s="300"/>
      <c r="CX195" s="300"/>
      <c r="CY195" s="300">
        <v>29845</v>
      </c>
      <c r="CZ195" s="300">
        <v>62</v>
      </c>
      <c r="DA195" s="300">
        <v>5935</v>
      </c>
      <c r="DB195" s="300">
        <v>419</v>
      </c>
      <c r="DC195" s="300"/>
      <c r="DD195" s="300">
        <v>7228</v>
      </c>
      <c r="DE195" s="300">
        <v>4320</v>
      </c>
      <c r="DF195" s="310">
        <v>193</v>
      </c>
      <c r="DG195" s="310">
        <v>192</v>
      </c>
      <c r="DH195" s="310">
        <v>183</v>
      </c>
      <c r="DI195" s="310">
        <v>172</v>
      </c>
      <c r="DJ195" s="310" t="s">
        <v>11</v>
      </c>
      <c r="DK195" s="310" t="s">
        <v>11</v>
      </c>
      <c r="DL195" s="310" t="s">
        <v>11</v>
      </c>
      <c r="DM195" s="310">
        <v>206</v>
      </c>
      <c r="DN195" s="310">
        <v>223</v>
      </c>
      <c r="DO195" s="310">
        <v>209</v>
      </c>
      <c r="DP195" s="310">
        <v>221</v>
      </c>
      <c r="DQ195" s="310" t="s">
        <v>11</v>
      </c>
      <c r="DR195" s="310">
        <v>222</v>
      </c>
      <c r="DS195" s="310">
        <v>229</v>
      </c>
      <c r="DU195" s="307" t="s">
        <v>2103</v>
      </c>
      <c r="DV195" s="300">
        <v>49568</v>
      </c>
      <c r="DW195" s="300">
        <v>117106</v>
      </c>
      <c r="DX195" s="300">
        <v>238882</v>
      </c>
      <c r="DY195" s="300">
        <v>480452</v>
      </c>
      <c r="DZ195" s="300">
        <v>0</v>
      </c>
      <c r="EA195" s="300">
        <v>0</v>
      </c>
      <c r="EB195" s="300">
        <v>0</v>
      </c>
      <c r="EC195" s="300">
        <v>29845</v>
      </c>
      <c r="ED195" s="300">
        <v>62</v>
      </c>
      <c r="EE195" s="300">
        <v>5935</v>
      </c>
      <c r="EF195" s="300">
        <v>419</v>
      </c>
      <c r="EG195" s="300">
        <v>0</v>
      </c>
      <c r="EH195" s="300">
        <v>7228</v>
      </c>
      <c r="EI195" s="300">
        <v>4320</v>
      </c>
      <c r="EJ195" s="310">
        <v>212</v>
      </c>
      <c r="EK195" s="310">
        <v>204</v>
      </c>
      <c r="EL195" s="310">
        <v>199</v>
      </c>
      <c r="EM195" s="310">
        <v>195</v>
      </c>
      <c r="EN195" s="310">
        <v>227</v>
      </c>
      <c r="EO195" s="310">
        <v>222</v>
      </c>
      <c r="EP195" s="310">
        <v>227</v>
      </c>
      <c r="EQ195" s="310">
        <v>216</v>
      </c>
      <c r="ER195" s="310">
        <v>226</v>
      </c>
      <c r="ES195" s="310">
        <v>216</v>
      </c>
      <c r="ET195" s="310">
        <v>226</v>
      </c>
      <c r="EU195" s="310">
        <v>230</v>
      </c>
      <c r="EV195" s="310">
        <v>228</v>
      </c>
      <c r="EW195" s="310">
        <v>234</v>
      </c>
    </row>
    <row r="196" spans="1:153" x14ac:dyDescent="0.25">
      <c r="A196" s="285" t="s">
        <v>2416</v>
      </c>
      <c r="B196" s="285" t="s">
        <v>242</v>
      </c>
      <c r="C196" s="285" t="s">
        <v>1411</v>
      </c>
      <c r="E196" s="307" t="str">
        <f t="shared" si="2"/>
        <v>جزر الأنتيل الهولندية Netherlands Antilles</v>
      </c>
      <c r="F196" s="300"/>
      <c r="G196" s="300">
        <v>367681</v>
      </c>
      <c r="H196" s="300">
        <v>375189</v>
      </c>
      <c r="I196" s="300">
        <v>166909</v>
      </c>
      <c r="J196" s="300">
        <v>1925702</v>
      </c>
      <c r="K196" s="300">
        <v>58371525</v>
      </c>
      <c r="L196" s="300">
        <v>4237951</v>
      </c>
      <c r="M196" s="300"/>
      <c r="N196" s="300">
        <v>2224183</v>
      </c>
      <c r="O196" s="300">
        <v>533810</v>
      </c>
      <c r="P196" s="300">
        <v>10841382</v>
      </c>
      <c r="Q196" s="300">
        <v>160907234</v>
      </c>
      <c r="R196" s="300">
        <v>18408619</v>
      </c>
      <c r="S196" s="300">
        <v>191025183</v>
      </c>
      <c r="T196" s="310" t="s">
        <v>11</v>
      </c>
      <c r="U196" s="310">
        <v>164</v>
      </c>
      <c r="V196" s="310">
        <v>164</v>
      </c>
      <c r="W196" s="310">
        <v>177</v>
      </c>
      <c r="X196" s="310">
        <v>151</v>
      </c>
      <c r="Y196" s="310">
        <v>88</v>
      </c>
      <c r="Z196" s="310">
        <v>137</v>
      </c>
      <c r="AA196" s="310" t="s">
        <v>11</v>
      </c>
      <c r="AB196" s="310">
        <v>145</v>
      </c>
      <c r="AC196" s="310">
        <v>160</v>
      </c>
      <c r="AD196" s="310">
        <v>128</v>
      </c>
      <c r="AE196" s="310">
        <v>84</v>
      </c>
      <c r="AF196" s="310">
        <v>120</v>
      </c>
      <c r="AG196" s="310">
        <v>78</v>
      </c>
      <c r="AH196" s="310"/>
      <c r="AI196" s="307" t="s">
        <v>1996</v>
      </c>
      <c r="AK196">
        <v>242530</v>
      </c>
      <c r="AL196">
        <v>375189</v>
      </c>
      <c r="AN196">
        <v>1925702</v>
      </c>
      <c r="AO196">
        <v>58197751</v>
      </c>
      <c r="AP196">
        <v>4237951</v>
      </c>
      <c r="AR196">
        <v>2224183</v>
      </c>
      <c r="AS196">
        <v>533810</v>
      </c>
      <c r="AT196">
        <v>10841382</v>
      </c>
      <c r="AU196">
        <v>160907234</v>
      </c>
      <c r="AV196">
        <v>18386609</v>
      </c>
      <c r="AW196">
        <v>189199645</v>
      </c>
      <c r="AX196" s="310" t="s">
        <v>11</v>
      </c>
      <c r="AY196" s="310">
        <v>164</v>
      </c>
      <c r="AZ196" s="310">
        <v>164</v>
      </c>
      <c r="BA196" s="310" t="s">
        <v>11</v>
      </c>
      <c r="BB196" s="310">
        <v>146</v>
      </c>
      <c r="BC196" s="310">
        <v>85</v>
      </c>
      <c r="BD196" s="310">
        <v>132</v>
      </c>
      <c r="BE196" s="310" t="s">
        <v>11</v>
      </c>
      <c r="BF196" s="310">
        <v>142</v>
      </c>
      <c r="BG196" s="310">
        <v>157</v>
      </c>
      <c r="BH196" s="310">
        <v>122</v>
      </c>
      <c r="BI196" s="310">
        <v>80</v>
      </c>
      <c r="BJ196" s="310">
        <v>116</v>
      </c>
      <c r="BK196" s="310">
        <v>76</v>
      </c>
      <c r="BL196" s="310"/>
      <c r="BM196" s="307" t="s">
        <v>1996</v>
      </c>
      <c r="BO196">
        <v>125151</v>
      </c>
      <c r="BQ196">
        <v>166909</v>
      </c>
      <c r="BS196">
        <v>173774</v>
      </c>
      <c r="BZ196">
        <v>22010</v>
      </c>
      <c r="CA196">
        <v>1825538</v>
      </c>
      <c r="CB196" s="310" t="s">
        <v>11</v>
      </c>
      <c r="CC196" s="310">
        <v>131</v>
      </c>
      <c r="CD196" s="310" t="s">
        <v>11</v>
      </c>
      <c r="CE196" s="310">
        <v>123</v>
      </c>
      <c r="CF196" s="310" t="s">
        <v>11</v>
      </c>
      <c r="CG196" s="310">
        <v>126</v>
      </c>
      <c r="CH196" s="310" t="s">
        <v>11</v>
      </c>
      <c r="CI196" s="310" t="s">
        <v>11</v>
      </c>
      <c r="CJ196" s="310" t="s">
        <v>11</v>
      </c>
      <c r="CK196" s="310" t="s">
        <v>11</v>
      </c>
      <c r="CL196" s="310" t="s">
        <v>11</v>
      </c>
      <c r="CM196" s="310" t="s">
        <v>11</v>
      </c>
      <c r="CN196" s="310">
        <v>143</v>
      </c>
      <c r="CO196" s="310">
        <v>97</v>
      </c>
      <c r="CQ196" s="307" t="s">
        <v>1996</v>
      </c>
      <c r="CR196" s="300">
        <v>2695371</v>
      </c>
      <c r="CS196" s="300">
        <v>1942137</v>
      </c>
      <c r="CT196" s="300">
        <v>4346808</v>
      </c>
      <c r="CU196" s="300">
        <v>723880</v>
      </c>
      <c r="CV196" s="300">
        <v>3098842</v>
      </c>
      <c r="CW196" s="300">
        <v>963776</v>
      </c>
      <c r="CX196" s="300">
        <v>586162</v>
      </c>
      <c r="CY196" s="300">
        <v>2743686</v>
      </c>
      <c r="CZ196" s="300">
        <v>7152405</v>
      </c>
      <c r="DA196" s="300">
        <v>3203864</v>
      </c>
      <c r="DB196" s="300">
        <v>1450851</v>
      </c>
      <c r="DC196" s="300">
        <v>3719810</v>
      </c>
      <c r="DD196" s="300">
        <v>27884405</v>
      </c>
      <c r="DE196" s="300">
        <v>9652543</v>
      </c>
      <c r="DF196" s="310">
        <v>123</v>
      </c>
      <c r="DG196" s="310">
        <v>137</v>
      </c>
      <c r="DH196" s="310">
        <v>128</v>
      </c>
      <c r="DI196" s="310">
        <v>162</v>
      </c>
      <c r="DJ196" s="310">
        <v>136</v>
      </c>
      <c r="DK196" s="310">
        <v>158</v>
      </c>
      <c r="DL196" s="310">
        <v>160</v>
      </c>
      <c r="DM196" s="310">
        <v>143</v>
      </c>
      <c r="DN196" s="310">
        <v>122</v>
      </c>
      <c r="DO196" s="310">
        <v>135</v>
      </c>
      <c r="DP196" s="310">
        <v>151</v>
      </c>
      <c r="DQ196" s="310">
        <v>137</v>
      </c>
      <c r="DR196" s="310">
        <v>105</v>
      </c>
      <c r="DS196" s="310">
        <v>130</v>
      </c>
      <c r="DU196" s="307" t="s">
        <v>1996</v>
      </c>
      <c r="DV196" s="300">
        <v>2695371</v>
      </c>
      <c r="DW196" s="300">
        <v>2309818</v>
      </c>
      <c r="DX196" s="300">
        <v>4721997</v>
      </c>
      <c r="DY196" s="300">
        <v>890789</v>
      </c>
      <c r="DZ196" s="300">
        <v>5024544</v>
      </c>
      <c r="EA196" s="300">
        <v>59335301</v>
      </c>
      <c r="EB196" s="300">
        <v>4824113</v>
      </c>
      <c r="EC196" s="300">
        <v>2743686</v>
      </c>
      <c r="ED196" s="300">
        <v>9376588</v>
      </c>
      <c r="EE196" s="300">
        <v>3737674</v>
      </c>
      <c r="EF196" s="300">
        <v>12292233</v>
      </c>
      <c r="EG196" s="300">
        <v>164627044</v>
      </c>
      <c r="EH196" s="300">
        <v>46293024</v>
      </c>
      <c r="EI196" s="300">
        <v>200677726</v>
      </c>
      <c r="EJ196" s="310">
        <v>165</v>
      </c>
      <c r="EK196" s="310">
        <v>168</v>
      </c>
      <c r="EL196" s="310">
        <v>157</v>
      </c>
      <c r="EM196" s="310">
        <v>184</v>
      </c>
      <c r="EN196" s="310">
        <v>159</v>
      </c>
      <c r="EO196" s="310">
        <v>110</v>
      </c>
      <c r="EP196" s="310">
        <v>159</v>
      </c>
      <c r="EQ196" s="310">
        <v>173</v>
      </c>
      <c r="ER196" s="310">
        <v>146</v>
      </c>
      <c r="ES196" s="310">
        <v>161</v>
      </c>
      <c r="ET196" s="310">
        <v>147</v>
      </c>
      <c r="EU196" s="310">
        <v>109</v>
      </c>
      <c r="EV196" s="310">
        <v>126</v>
      </c>
      <c r="EW196" s="310">
        <v>107</v>
      </c>
    </row>
    <row r="197" spans="1:153" x14ac:dyDescent="0.25">
      <c r="A197" s="285" t="s">
        <v>2417</v>
      </c>
      <c r="B197" s="285" t="s">
        <v>1445</v>
      </c>
      <c r="C197" s="285" t="s">
        <v>1446</v>
      </c>
      <c r="E197" s="307" t="str">
        <f t="shared" si="2"/>
        <v>جزيرة نورفولك Norfolk Islands</v>
      </c>
      <c r="F197" s="300"/>
      <c r="G197" s="300"/>
      <c r="H197" s="300"/>
      <c r="I197" s="300"/>
      <c r="J197" s="300"/>
      <c r="K197" s="300"/>
      <c r="L197" s="300"/>
      <c r="M197" s="300"/>
      <c r="N197" s="300"/>
      <c r="O197" s="300"/>
      <c r="P197" s="300"/>
      <c r="Q197" s="300"/>
      <c r="R197" s="300">
        <v>13608781</v>
      </c>
      <c r="S197" s="300">
        <v>1687570</v>
      </c>
      <c r="T197" s="310" t="s">
        <v>11</v>
      </c>
      <c r="U197" s="310" t="s">
        <v>11</v>
      </c>
      <c r="V197" s="310" t="s">
        <v>11</v>
      </c>
      <c r="W197" s="310" t="s">
        <v>11</v>
      </c>
      <c r="X197" s="310" t="s">
        <v>11</v>
      </c>
      <c r="Y197" s="310" t="s">
        <v>11</v>
      </c>
      <c r="Z197" s="310" t="s">
        <v>11</v>
      </c>
      <c r="AA197" s="310" t="s">
        <v>11</v>
      </c>
      <c r="AB197" s="310" t="s">
        <v>11</v>
      </c>
      <c r="AC197" s="310" t="s">
        <v>11</v>
      </c>
      <c r="AD197" s="310" t="s">
        <v>11</v>
      </c>
      <c r="AE197" s="310" t="s">
        <v>11</v>
      </c>
      <c r="AF197" s="310">
        <v>128</v>
      </c>
      <c r="AG197" s="310">
        <v>152</v>
      </c>
      <c r="AH197" s="310"/>
      <c r="AI197" s="307" t="s">
        <v>2001</v>
      </c>
      <c r="AV197">
        <v>13608781</v>
      </c>
      <c r="AW197">
        <v>1684570</v>
      </c>
      <c r="AX197" s="310" t="s">
        <v>11</v>
      </c>
      <c r="AY197" s="310" t="s">
        <v>11</v>
      </c>
      <c r="AZ197" s="310" t="s">
        <v>11</v>
      </c>
      <c r="BA197" s="310" t="s">
        <v>11</v>
      </c>
      <c r="BB197" s="310" t="s">
        <v>11</v>
      </c>
      <c r="BC197" s="310" t="s">
        <v>11</v>
      </c>
      <c r="BD197" s="310" t="s">
        <v>11</v>
      </c>
      <c r="BE197" s="310" t="s">
        <v>11</v>
      </c>
      <c r="BF197" s="310" t="s">
        <v>11</v>
      </c>
      <c r="BG197" s="310" t="s">
        <v>11</v>
      </c>
      <c r="BH197" s="310" t="s">
        <v>11</v>
      </c>
      <c r="BI197" s="310" t="s">
        <v>11</v>
      </c>
      <c r="BJ197" s="310">
        <v>123</v>
      </c>
      <c r="BK197" s="310">
        <v>149</v>
      </c>
      <c r="BL197" s="310"/>
      <c r="BM197" s="307" t="s">
        <v>2001</v>
      </c>
      <c r="CA197">
        <v>3000</v>
      </c>
      <c r="CB197" s="310" t="s">
        <v>11</v>
      </c>
      <c r="CC197" s="310" t="s">
        <v>11</v>
      </c>
      <c r="CD197" s="310" t="s">
        <v>11</v>
      </c>
      <c r="CE197" s="310" t="s">
        <v>11</v>
      </c>
      <c r="CF197" s="310" t="s">
        <v>11</v>
      </c>
      <c r="CG197" s="310" t="s">
        <v>11</v>
      </c>
      <c r="CH197" s="310" t="s">
        <v>11</v>
      </c>
      <c r="CI197" s="310" t="s">
        <v>11</v>
      </c>
      <c r="CJ197" s="310" t="s">
        <v>11</v>
      </c>
      <c r="CK197" s="310" t="s">
        <v>11</v>
      </c>
      <c r="CL197" s="310" t="s">
        <v>11</v>
      </c>
      <c r="CM197" s="310" t="s">
        <v>11</v>
      </c>
      <c r="CN197" s="310" t="s">
        <v>11</v>
      </c>
      <c r="CO197" s="310">
        <v>160</v>
      </c>
      <c r="CQ197" s="307" t="s">
        <v>2001</v>
      </c>
      <c r="CR197" s="300"/>
      <c r="CS197" s="300"/>
      <c r="CT197" s="300"/>
      <c r="CU197" s="300"/>
      <c r="CV197" s="300"/>
      <c r="CW197" s="300"/>
      <c r="CX197" s="300"/>
      <c r="CY197" s="300"/>
      <c r="CZ197" s="300"/>
      <c r="DA197" s="300"/>
      <c r="DB197" s="300">
        <v>689500</v>
      </c>
      <c r="DC197" s="300">
        <v>37750</v>
      </c>
      <c r="DD197" s="300">
        <v>258434</v>
      </c>
      <c r="DE197" s="300">
        <v>30376</v>
      </c>
      <c r="DF197" s="310" t="s">
        <v>11</v>
      </c>
      <c r="DG197" s="310" t="s">
        <v>11</v>
      </c>
      <c r="DH197" s="310" t="s">
        <v>11</v>
      </c>
      <c r="DI197" s="310" t="s">
        <v>11</v>
      </c>
      <c r="DJ197" s="310" t="s">
        <v>11</v>
      </c>
      <c r="DK197" s="310" t="s">
        <v>11</v>
      </c>
      <c r="DL197" s="310" t="s">
        <v>11</v>
      </c>
      <c r="DM197" s="310" t="s">
        <v>11</v>
      </c>
      <c r="DN197" s="310" t="s">
        <v>11</v>
      </c>
      <c r="DO197" s="310" t="s">
        <v>11</v>
      </c>
      <c r="DP197" s="310">
        <v>161</v>
      </c>
      <c r="DQ197" s="310">
        <v>191</v>
      </c>
      <c r="DR197" s="310">
        <v>180</v>
      </c>
      <c r="DS197" s="310">
        <v>215</v>
      </c>
      <c r="DU197" s="307" t="s">
        <v>2001</v>
      </c>
      <c r="DV197" s="300">
        <v>0</v>
      </c>
      <c r="DW197" s="300">
        <v>0</v>
      </c>
      <c r="DX197" s="300">
        <v>0</v>
      </c>
      <c r="DY197" s="300">
        <v>0</v>
      </c>
      <c r="DZ197" s="300">
        <v>0</v>
      </c>
      <c r="EA197" s="300">
        <v>0</v>
      </c>
      <c r="EB197" s="300">
        <v>0</v>
      </c>
      <c r="EC197" s="300">
        <v>0</v>
      </c>
      <c r="ED197" s="300">
        <v>0</v>
      </c>
      <c r="EE197" s="300">
        <v>0</v>
      </c>
      <c r="EF197" s="300">
        <v>689500</v>
      </c>
      <c r="EG197" s="300">
        <v>37750</v>
      </c>
      <c r="EH197" s="300">
        <v>13867215</v>
      </c>
      <c r="EI197" s="300">
        <v>1717946</v>
      </c>
      <c r="EJ197" s="310">
        <v>221</v>
      </c>
      <c r="EK197" s="310">
        <v>224</v>
      </c>
      <c r="EL197" s="310">
        <v>227</v>
      </c>
      <c r="EM197" s="310">
        <v>223</v>
      </c>
      <c r="EN197" s="310">
        <v>227</v>
      </c>
      <c r="EO197" s="310">
        <v>222</v>
      </c>
      <c r="EP197" s="310">
        <v>227</v>
      </c>
      <c r="EQ197" s="310">
        <v>226</v>
      </c>
      <c r="ER197" s="310">
        <v>227</v>
      </c>
      <c r="ES197" s="310">
        <v>226</v>
      </c>
      <c r="ET197" s="310">
        <v>181</v>
      </c>
      <c r="EU197" s="310">
        <v>203</v>
      </c>
      <c r="EV197" s="310">
        <v>149</v>
      </c>
      <c r="EW197" s="310">
        <v>177</v>
      </c>
    </row>
    <row r="198" spans="1:153" x14ac:dyDescent="0.25">
      <c r="A198" s="285" t="s">
        <v>2418</v>
      </c>
      <c r="B198" s="285" t="s">
        <v>1931</v>
      </c>
      <c r="C198" s="285" t="s">
        <v>2419</v>
      </c>
      <c r="E198" s="307" t="str">
        <f t="shared" si="2"/>
        <v>سانت كيتس ونيفيس Saint Kitts And Nevis</v>
      </c>
      <c r="F198" s="300"/>
      <c r="G198" s="300"/>
      <c r="H198" s="300"/>
      <c r="I198" s="300"/>
      <c r="J198" s="300"/>
      <c r="K198" s="300"/>
      <c r="L198" s="300"/>
      <c r="M198" s="300"/>
      <c r="N198" s="300"/>
      <c r="O198" s="300"/>
      <c r="P198" s="300"/>
      <c r="Q198" s="300"/>
      <c r="R198" s="300">
        <v>5065</v>
      </c>
      <c r="S198" s="300"/>
      <c r="T198" s="310" t="s">
        <v>11</v>
      </c>
      <c r="U198" s="310" t="s">
        <v>11</v>
      </c>
      <c r="V198" s="310" t="s">
        <v>11</v>
      </c>
      <c r="W198" s="310" t="s">
        <v>11</v>
      </c>
      <c r="X198" s="310" t="s">
        <v>11</v>
      </c>
      <c r="Y198" s="310" t="s">
        <v>11</v>
      </c>
      <c r="Z198" s="310" t="s">
        <v>11</v>
      </c>
      <c r="AA198" s="310" t="s">
        <v>11</v>
      </c>
      <c r="AB198" s="310" t="s">
        <v>11</v>
      </c>
      <c r="AC198" s="310" t="s">
        <v>11</v>
      </c>
      <c r="AD198" s="310" t="s">
        <v>11</v>
      </c>
      <c r="AE198" s="310" t="s">
        <v>11</v>
      </c>
      <c r="AF198" s="310">
        <v>181</v>
      </c>
      <c r="AG198" s="310" t="s">
        <v>11</v>
      </c>
      <c r="AH198" s="310"/>
      <c r="AI198" s="307" t="s">
        <v>2084</v>
      </c>
      <c r="AX198" s="310" t="s">
        <v>11</v>
      </c>
      <c r="AY198" s="310" t="s">
        <v>11</v>
      </c>
      <c r="AZ198" s="310" t="s">
        <v>11</v>
      </c>
      <c r="BA198" s="310" t="s">
        <v>11</v>
      </c>
      <c r="BB198" s="310" t="s">
        <v>11</v>
      </c>
      <c r="BC198" s="310" t="s">
        <v>11</v>
      </c>
      <c r="BD198" s="310" t="s">
        <v>11</v>
      </c>
      <c r="BE198" s="310" t="s">
        <v>11</v>
      </c>
      <c r="BF198" s="310" t="s">
        <v>11</v>
      </c>
      <c r="BG198" s="310" t="s">
        <v>11</v>
      </c>
      <c r="BH198" s="310" t="s">
        <v>11</v>
      </c>
      <c r="BI198" s="310" t="s">
        <v>11</v>
      </c>
      <c r="BJ198" s="310" t="s">
        <v>11</v>
      </c>
      <c r="BK198" s="310" t="s">
        <v>11</v>
      </c>
      <c r="BL198" s="310"/>
      <c r="BM198" s="307" t="s">
        <v>2084</v>
      </c>
      <c r="BZ198">
        <v>5065</v>
      </c>
      <c r="CB198" s="310" t="s">
        <v>11</v>
      </c>
      <c r="CC198" s="310" t="s">
        <v>11</v>
      </c>
      <c r="CD198" s="310" t="s">
        <v>11</v>
      </c>
      <c r="CE198" s="310" t="s">
        <v>11</v>
      </c>
      <c r="CF198" s="310" t="s">
        <v>11</v>
      </c>
      <c r="CG198" s="310" t="s">
        <v>11</v>
      </c>
      <c r="CH198" s="310" t="s">
        <v>11</v>
      </c>
      <c r="CI198" s="310" t="s">
        <v>11</v>
      </c>
      <c r="CJ198" s="310" t="s">
        <v>11</v>
      </c>
      <c r="CK198" s="310" t="s">
        <v>11</v>
      </c>
      <c r="CL198" s="310" t="s">
        <v>11</v>
      </c>
      <c r="CM198" s="310" t="s">
        <v>11</v>
      </c>
      <c r="CN198" s="310">
        <v>154</v>
      </c>
      <c r="CO198" s="310" t="s">
        <v>11</v>
      </c>
      <c r="CQ198" s="307" t="s">
        <v>2084</v>
      </c>
      <c r="CR198" s="300"/>
      <c r="CS198" s="300"/>
      <c r="CT198" s="300"/>
      <c r="CU198" s="300"/>
      <c r="CV198" s="300"/>
      <c r="CW198" s="300"/>
      <c r="CX198" s="300"/>
      <c r="CY198" s="300"/>
      <c r="CZ198" s="300"/>
      <c r="DA198" s="300"/>
      <c r="DB198" s="300">
        <v>38042</v>
      </c>
      <c r="DC198" s="300">
        <v>1726</v>
      </c>
      <c r="DD198" s="300">
        <v>38573</v>
      </c>
      <c r="DE198" s="300">
        <v>14957</v>
      </c>
      <c r="DF198" s="310" t="s">
        <v>11</v>
      </c>
      <c r="DG198" s="310" t="s">
        <v>11</v>
      </c>
      <c r="DH198" s="310" t="s">
        <v>11</v>
      </c>
      <c r="DI198" s="310" t="s">
        <v>11</v>
      </c>
      <c r="DJ198" s="310" t="s">
        <v>11</v>
      </c>
      <c r="DK198" s="310" t="s">
        <v>11</v>
      </c>
      <c r="DL198" s="310" t="s">
        <v>11</v>
      </c>
      <c r="DM198" s="310" t="s">
        <v>11</v>
      </c>
      <c r="DN198" s="310" t="s">
        <v>11</v>
      </c>
      <c r="DO198" s="310" t="s">
        <v>11</v>
      </c>
      <c r="DP198" s="310">
        <v>192</v>
      </c>
      <c r="DQ198" s="310">
        <v>224</v>
      </c>
      <c r="DR198" s="310">
        <v>204</v>
      </c>
      <c r="DS198" s="310">
        <v>222</v>
      </c>
      <c r="DU198" s="307" t="s">
        <v>2084</v>
      </c>
      <c r="DV198" s="300">
        <v>0</v>
      </c>
      <c r="DW198" s="300">
        <v>0</v>
      </c>
      <c r="DX198" s="300">
        <v>0</v>
      </c>
      <c r="DY198" s="300">
        <v>0</v>
      </c>
      <c r="DZ198" s="300">
        <v>0</v>
      </c>
      <c r="EA198" s="300">
        <v>0</v>
      </c>
      <c r="EB198" s="300">
        <v>0</v>
      </c>
      <c r="EC198" s="300">
        <v>0</v>
      </c>
      <c r="ED198" s="300">
        <v>0</v>
      </c>
      <c r="EE198" s="300">
        <v>0</v>
      </c>
      <c r="EF198" s="300">
        <v>38042</v>
      </c>
      <c r="EG198" s="300">
        <v>1726</v>
      </c>
      <c r="EH198" s="300">
        <v>43638</v>
      </c>
      <c r="EI198" s="300">
        <v>14957</v>
      </c>
      <c r="EJ198" s="310">
        <v>221</v>
      </c>
      <c r="EK198" s="310">
        <v>224</v>
      </c>
      <c r="EL198" s="310">
        <v>227</v>
      </c>
      <c r="EM198" s="310">
        <v>223</v>
      </c>
      <c r="EN198" s="310">
        <v>227</v>
      </c>
      <c r="EO198" s="310">
        <v>222</v>
      </c>
      <c r="EP198" s="310">
        <v>227</v>
      </c>
      <c r="EQ198" s="310">
        <v>226</v>
      </c>
      <c r="ER198" s="310">
        <v>227</v>
      </c>
      <c r="ES198" s="310">
        <v>226</v>
      </c>
      <c r="ET198" s="310">
        <v>208</v>
      </c>
      <c r="EU198" s="310">
        <v>228</v>
      </c>
      <c r="EV198" s="310">
        <v>210</v>
      </c>
      <c r="EW198" s="310">
        <v>225</v>
      </c>
    </row>
    <row r="199" spans="1:153" x14ac:dyDescent="0.25">
      <c r="A199" s="285" t="s">
        <v>2420</v>
      </c>
      <c r="B199" s="285" t="s">
        <v>587</v>
      </c>
      <c r="C199" s="285" t="s">
        <v>1478</v>
      </c>
      <c r="E199" s="307" t="str">
        <f t="shared" ref="E199:E262" si="3">B199&amp;" "&amp;PROPER(C199)</f>
        <v>جزر أمريكا الثانوية Us Minor Qutlying Islands</v>
      </c>
      <c r="F199" s="300"/>
      <c r="G199" s="300">
        <v>36562</v>
      </c>
      <c r="H199" s="300"/>
      <c r="I199" s="300"/>
      <c r="J199" s="300"/>
      <c r="K199" s="300"/>
      <c r="L199" s="300"/>
      <c r="M199" s="300"/>
      <c r="N199" s="300"/>
      <c r="O199" s="300"/>
      <c r="P199" s="300"/>
      <c r="Q199" s="300"/>
      <c r="R199" s="300"/>
      <c r="S199" s="300">
        <v>1617</v>
      </c>
      <c r="T199" s="310" t="s">
        <v>11</v>
      </c>
      <c r="U199" s="310">
        <v>182</v>
      </c>
      <c r="V199" s="310" t="s">
        <v>11</v>
      </c>
      <c r="W199" s="310" t="s">
        <v>11</v>
      </c>
      <c r="X199" s="310" t="s">
        <v>11</v>
      </c>
      <c r="Y199" s="310" t="s">
        <v>11</v>
      </c>
      <c r="Z199" s="310" t="s">
        <v>11</v>
      </c>
      <c r="AA199" s="310" t="s">
        <v>11</v>
      </c>
      <c r="AB199" s="310" t="s">
        <v>11</v>
      </c>
      <c r="AC199" s="310" t="s">
        <v>11</v>
      </c>
      <c r="AD199" s="310" t="s">
        <v>11</v>
      </c>
      <c r="AE199" s="310" t="s">
        <v>11</v>
      </c>
      <c r="AF199" s="310" t="s">
        <v>11</v>
      </c>
      <c r="AG199" s="310">
        <v>184</v>
      </c>
      <c r="AH199" s="310"/>
      <c r="AI199" s="307" t="s">
        <v>1995</v>
      </c>
      <c r="AX199" s="310" t="s">
        <v>11</v>
      </c>
      <c r="AY199" s="310" t="s">
        <v>11</v>
      </c>
      <c r="AZ199" s="310" t="s">
        <v>11</v>
      </c>
      <c r="BA199" s="310" t="s">
        <v>11</v>
      </c>
      <c r="BB199" s="310" t="s">
        <v>11</v>
      </c>
      <c r="BC199" s="310" t="s">
        <v>11</v>
      </c>
      <c r="BD199" s="310" t="s">
        <v>11</v>
      </c>
      <c r="BE199" s="310" t="s">
        <v>11</v>
      </c>
      <c r="BF199" s="310" t="s">
        <v>11</v>
      </c>
      <c r="BG199" s="310" t="s">
        <v>11</v>
      </c>
      <c r="BH199" s="310" t="s">
        <v>11</v>
      </c>
      <c r="BI199" s="310" t="s">
        <v>11</v>
      </c>
      <c r="BJ199" s="310" t="s">
        <v>11</v>
      </c>
      <c r="BK199" s="310" t="s">
        <v>11</v>
      </c>
      <c r="BL199" s="310"/>
      <c r="BM199" s="307" t="s">
        <v>1995</v>
      </c>
      <c r="BO199">
        <v>36562</v>
      </c>
      <c r="CA199">
        <v>1617</v>
      </c>
      <c r="CB199" s="310" t="s">
        <v>11</v>
      </c>
      <c r="CC199" s="310">
        <v>145</v>
      </c>
      <c r="CD199" s="310" t="s">
        <v>11</v>
      </c>
      <c r="CE199" s="310" t="s">
        <v>11</v>
      </c>
      <c r="CF199" s="310" t="s">
        <v>11</v>
      </c>
      <c r="CG199" s="310" t="s">
        <v>11</v>
      </c>
      <c r="CH199" s="310" t="s">
        <v>11</v>
      </c>
      <c r="CI199" s="310" t="s">
        <v>11</v>
      </c>
      <c r="CJ199" s="310" t="s">
        <v>11</v>
      </c>
      <c r="CK199" s="310" t="s">
        <v>11</v>
      </c>
      <c r="CL199" s="310" t="s">
        <v>11</v>
      </c>
      <c r="CM199" s="310" t="s">
        <v>11</v>
      </c>
      <c r="CN199" s="310" t="s">
        <v>11</v>
      </c>
      <c r="CO199" s="310">
        <v>162</v>
      </c>
      <c r="CQ199" s="307" t="s">
        <v>1995</v>
      </c>
      <c r="CR199" s="300"/>
      <c r="CS199" s="300">
        <v>1892</v>
      </c>
      <c r="CT199" s="300">
        <v>1117357</v>
      </c>
      <c r="CU199" s="300">
        <v>537172</v>
      </c>
      <c r="CV199" s="300"/>
      <c r="CW199" s="300"/>
      <c r="CX199" s="300"/>
      <c r="CY199" s="300">
        <v>21288</v>
      </c>
      <c r="CZ199" s="300">
        <v>24417</v>
      </c>
      <c r="DA199" s="300">
        <v>313</v>
      </c>
      <c r="DB199" s="300">
        <v>113782</v>
      </c>
      <c r="DC199" s="300">
        <v>3476</v>
      </c>
      <c r="DD199" s="300">
        <v>771291</v>
      </c>
      <c r="DE199" s="300">
        <v>706914</v>
      </c>
      <c r="DF199" s="310" t="s">
        <v>11</v>
      </c>
      <c r="DG199" s="310">
        <v>216</v>
      </c>
      <c r="DH199" s="310">
        <v>157</v>
      </c>
      <c r="DI199" s="310">
        <v>171</v>
      </c>
      <c r="DJ199" s="310" t="s">
        <v>11</v>
      </c>
      <c r="DK199" s="310" t="s">
        <v>11</v>
      </c>
      <c r="DL199" s="310" t="s">
        <v>11</v>
      </c>
      <c r="DM199" s="310">
        <v>209</v>
      </c>
      <c r="DN199" s="310">
        <v>205</v>
      </c>
      <c r="DO199" s="310">
        <v>220</v>
      </c>
      <c r="DP199" s="310">
        <v>181</v>
      </c>
      <c r="DQ199" s="310">
        <v>219</v>
      </c>
      <c r="DR199" s="310">
        <v>163</v>
      </c>
      <c r="DS199" s="310">
        <v>168</v>
      </c>
      <c r="DU199" s="307" t="s">
        <v>1995</v>
      </c>
      <c r="DV199" s="300">
        <v>0</v>
      </c>
      <c r="DW199" s="300">
        <v>38454</v>
      </c>
      <c r="DX199" s="300">
        <v>1117357</v>
      </c>
      <c r="DY199" s="300">
        <v>537172</v>
      </c>
      <c r="DZ199" s="300">
        <v>0</v>
      </c>
      <c r="EA199" s="300">
        <v>0</v>
      </c>
      <c r="EB199" s="300">
        <v>0</v>
      </c>
      <c r="EC199" s="300">
        <v>21288</v>
      </c>
      <c r="ED199" s="300">
        <v>24417</v>
      </c>
      <c r="EE199" s="300">
        <v>313</v>
      </c>
      <c r="EF199" s="300">
        <v>113782</v>
      </c>
      <c r="EG199" s="300">
        <v>3476</v>
      </c>
      <c r="EH199" s="300">
        <v>771291</v>
      </c>
      <c r="EI199" s="300">
        <v>708531</v>
      </c>
      <c r="EJ199" s="310">
        <v>221</v>
      </c>
      <c r="EK199" s="310">
        <v>215</v>
      </c>
      <c r="EL199" s="310">
        <v>177</v>
      </c>
      <c r="EM199" s="310">
        <v>193</v>
      </c>
      <c r="EN199" s="310">
        <v>227</v>
      </c>
      <c r="EO199" s="310">
        <v>222</v>
      </c>
      <c r="EP199" s="310">
        <v>227</v>
      </c>
      <c r="EQ199" s="310">
        <v>217</v>
      </c>
      <c r="ER199" s="310">
        <v>213</v>
      </c>
      <c r="ES199" s="310">
        <v>225</v>
      </c>
      <c r="ET199" s="310">
        <v>199</v>
      </c>
      <c r="EU199" s="310">
        <v>224</v>
      </c>
      <c r="EV199" s="310">
        <v>184</v>
      </c>
      <c r="EW199" s="310">
        <v>189</v>
      </c>
    </row>
    <row r="200" spans="1:153" x14ac:dyDescent="0.25">
      <c r="A200" s="285" t="s">
        <v>2421</v>
      </c>
      <c r="B200" s="285" t="s">
        <v>264</v>
      </c>
      <c r="C200" s="285" t="s">
        <v>1496</v>
      </c>
      <c r="E200" s="307" t="str">
        <f t="shared" si="3"/>
        <v>جزر فيرجن البريطانية Virgin Islands British</v>
      </c>
      <c r="F200" s="300"/>
      <c r="G200" s="300">
        <v>87285</v>
      </c>
      <c r="H200" s="300">
        <v>1119600</v>
      </c>
      <c r="I200" s="300"/>
      <c r="J200" s="300"/>
      <c r="K200" s="300"/>
      <c r="L200" s="300"/>
      <c r="M200" s="300">
        <v>304329112</v>
      </c>
      <c r="N200" s="300"/>
      <c r="O200" s="300"/>
      <c r="P200" s="300"/>
      <c r="Q200" s="300"/>
      <c r="R200" s="300">
        <v>4000</v>
      </c>
      <c r="S200" s="300"/>
      <c r="T200" s="310" t="s">
        <v>11</v>
      </c>
      <c r="U200" s="310">
        <v>177</v>
      </c>
      <c r="V200" s="310">
        <v>155</v>
      </c>
      <c r="W200" s="310" t="s">
        <v>11</v>
      </c>
      <c r="X200" s="310" t="s">
        <v>11</v>
      </c>
      <c r="Y200" s="310" t="s">
        <v>11</v>
      </c>
      <c r="Z200" s="310" t="s">
        <v>11</v>
      </c>
      <c r="AA200" s="310">
        <v>62</v>
      </c>
      <c r="AB200" s="310" t="s">
        <v>11</v>
      </c>
      <c r="AC200" s="310" t="s">
        <v>11</v>
      </c>
      <c r="AD200" s="310" t="s">
        <v>11</v>
      </c>
      <c r="AE200" s="310" t="s">
        <v>11</v>
      </c>
      <c r="AF200" s="310">
        <v>183</v>
      </c>
      <c r="AG200" s="310" t="s">
        <v>11</v>
      </c>
      <c r="AH200" s="310"/>
      <c r="AI200" s="307" t="s">
        <v>2070</v>
      </c>
      <c r="AK200">
        <v>87285</v>
      </c>
      <c r="AL200">
        <v>1119600</v>
      </c>
      <c r="AQ200">
        <v>304329112</v>
      </c>
      <c r="AX200" s="310" t="s">
        <v>11</v>
      </c>
      <c r="AY200" s="310">
        <v>173</v>
      </c>
      <c r="AZ200" s="310">
        <v>153</v>
      </c>
      <c r="BA200" s="310" t="s">
        <v>11</v>
      </c>
      <c r="BB200" s="310" t="s">
        <v>11</v>
      </c>
      <c r="BC200" s="310" t="s">
        <v>11</v>
      </c>
      <c r="BD200" s="310" t="s">
        <v>11</v>
      </c>
      <c r="BE200" s="310">
        <v>62</v>
      </c>
      <c r="BF200" s="310" t="s">
        <v>11</v>
      </c>
      <c r="BG200" s="310" t="s">
        <v>11</v>
      </c>
      <c r="BH200" s="310" t="s">
        <v>11</v>
      </c>
      <c r="BI200" s="310" t="s">
        <v>11</v>
      </c>
      <c r="BJ200" s="310" t="s">
        <v>11</v>
      </c>
      <c r="BK200" s="310" t="s">
        <v>11</v>
      </c>
      <c r="BL200" s="310"/>
      <c r="BM200" s="307" t="s">
        <v>2070</v>
      </c>
      <c r="BZ200">
        <v>4000</v>
      </c>
      <c r="CB200" s="310" t="s">
        <v>11</v>
      </c>
      <c r="CC200" s="310" t="s">
        <v>11</v>
      </c>
      <c r="CD200" s="310" t="s">
        <v>11</v>
      </c>
      <c r="CE200" s="310" t="s">
        <v>11</v>
      </c>
      <c r="CF200" s="310" t="s">
        <v>11</v>
      </c>
      <c r="CG200" s="310" t="s">
        <v>11</v>
      </c>
      <c r="CH200" s="310" t="s">
        <v>11</v>
      </c>
      <c r="CI200" s="310" t="s">
        <v>11</v>
      </c>
      <c r="CJ200" s="310" t="s">
        <v>11</v>
      </c>
      <c r="CK200" s="310" t="s">
        <v>11</v>
      </c>
      <c r="CL200" s="310" t="s">
        <v>11</v>
      </c>
      <c r="CM200" s="310" t="s">
        <v>11</v>
      </c>
      <c r="CN200" s="310">
        <v>156</v>
      </c>
      <c r="CO200" s="310" t="s">
        <v>11</v>
      </c>
      <c r="CQ200" s="307" t="s">
        <v>2070</v>
      </c>
      <c r="CR200" s="300">
        <v>5989468</v>
      </c>
      <c r="CS200" s="300">
        <v>1757110</v>
      </c>
      <c r="CT200" s="300">
        <v>9141109</v>
      </c>
      <c r="CU200" s="300">
        <v>2238745</v>
      </c>
      <c r="CV200" s="300">
        <v>1351484</v>
      </c>
      <c r="CW200" s="300">
        <v>1616465</v>
      </c>
      <c r="CX200" s="300">
        <v>327185</v>
      </c>
      <c r="CY200" s="300">
        <v>78345</v>
      </c>
      <c r="CZ200" s="300">
        <v>858565</v>
      </c>
      <c r="DA200" s="300">
        <v>402275</v>
      </c>
      <c r="DB200" s="300">
        <v>5604113</v>
      </c>
      <c r="DC200" s="300">
        <v>11663885</v>
      </c>
      <c r="DD200" s="300">
        <v>5602906</v>
      </c>
      <c r="DE200" s="300">
        <v>2029940</v>
      </c>
      <c r="DF200" s="310">
        <v>115</v>
      </c>
      <c r="DG200" s="310">
        <v>140</v>
      </c>
      <c r="DH200" s="310">
        <v>119</v>
      </c>
      <c r="DI200" s="310">
        <v>141</v>
      </c>
      <c r="DJ200" s="310">
        <v>156</v>
      </c>
      <c r="DK200" s="310">
        <v>149</v>
      </c>
      <c r="DL200" s="310">
        <v>171</v>
      </c>
      <c r="DM200" s="310">
        <v>195</v>
      </c>
      <c r="DN200" s="310">
        <v>159</v>
      </c>
      <c r="DO200" s="310">
        <v>164</v>
      </c>
      <c r="DP200" s="310">
        <v>132</v>
      </c>
      <c r="DQ200" s="310">
        <v>122</v>
      </c>
      <c r="DR200" s="310">
        <v>131</v>
      </c>
      <c r="DS200" s="310">
        <v>153</v>
      </c>
      <c r="DU200" s="307" t="s">
        <v>2070</v>
      </c>
      <c r="DV200" s="300">
        <v>5989468</v>
      </c>
      <c r="DW200" s="300">
        <v>1844395</v>
      </c>
      <c r="DX200" s="300">
        <v>10260709</v>
      </c>
      <c r="DY200" s="300">
        <v>2238745</v>
      </c>
      <c r="DZ200" s="300">
        <v>1351484</v>
      </c>
      <c r="EA200" s="300">
        <v>1616465</v>
      </c>
      <c r="EB200" s="300">
        <v>327185</v>
      </c>
      <c r="EC200" s="300">
        <v>304407457</v>
      </c>
      <c r="ED200" s="300">
        <v>858565</v>
      </c>
      <c r="EE200" s="300">
        <v>402275</v>
      </c>
      <c r="EF200" s="300">
        <v>5604113</v>
      </c>
      <c r="EG200" s="300">
        <v>11663885</v>
      </c>
      <c r="EH200" s="300">
        <v>5606906</v>
      </c>
      <c r="EI200" s="300">
        <v>2029940</v>
      </c>
      <c r="EJ200" s="310">
        <v>151</v>
      </c>
      <c r="EK200" s="310">
        <v>171</v>
      </c>
      <c r="EL200" s="310">
        <v>147</v>
      </c>
      <c r="EM200" s="310">
        <v>168</v>
      </c>
      <c r="EN200" s="310">
        <v>179</v>
      </c>
      <c r="EO200" s="310">
        <v>175</v>
      </c>
      <c r="EP200" s="310">
        <v>192</v>
      </c>
      <c r="EQ200" s="310">
        <v>88</v>
      </c>
      <c r="ER200" s="310">
        <v>182</v>
      </c>
      <c r="ES200" s="310">
        <v>185</v>
      </c>
      <c r="ET200" s="310">
        <v>162</v>
      </c>
      <c r="EU200" s="310">
        <v>150</v>
      </c>
      <c r="EV200" s="310">
        <v>157</v>
      </c>
      <c r="EW200" s="310">
        <v>173</v>
      </c>
    </row>
    <row r="201" spans="1:153" x14ac:dyDescent="0.25">
      <c r="A201" s="285" t="s">
        <v>2422</v>
      </c>
      <c r="B201" s="285" t="s">
        <v>1555</v>
      </c>
      <c r="C201" s="285" t="s">
        <v>2423</v>
      </c>
      <c r="E201" s="307" t="str">
        <f t="shared" si="3"/>
        <v>جزر فيرجن الأمريكية Virgin Islands Usa</v>
      </c>
      <c r="F201" s="300"/>
      <c r="G201" s="300"/>
      <c r="H201" s="300">
        <v>235744</v>
      </c>
      <c r="I201" s="300"/>
      <c r="J201" s="300"/>
      <c r="K201" s="300"/>
      <c r="L201" s="300">
        <v>427500</v>
      </c>
      <c r="M201" s="300"/>
      <c r="N201" s="300"/>
      <c r="O201" s="300"/>
      <c r="P201" s="300">
        <v>264608157</v>
      </c>
      <c r="Q201" s="300"/>
      <c r="R201" s="300"/>
      <c r="S201" s="300"/>
      <c r="T201" s="310" t="s">
        <v>11</v>
      </c>
      <c r="U201" s="310" t="s">
        <v>11</v>
      </c>
      <c r="V201" s="310">
        <v>171</v>
      </c>
      <c r="W201" s="310" t="s">
        <v>11</v>
      </c>
      <c r="X201" s="310" t="s">
        <v>11</v>
      </c>
      <c r="Y201" s="310" t="s">
        <v>11</v>
      </c>
      <c r="Z201" s="310">
        <v>166</v>
      </c>
      <c r="AA201" s="310" t="s">
        <v>11</v>
      </c>
      <c r="AB201" s="310" t="s">
        <v>11</v>
      </c>
      <c r="AC201" s="310" t="s">
        <v>11</v>
      </c>
      <c r="AD201" s="310">
        <v>71</v>
      </c>
      <c r="AE201" s="310" t="s">
        <v>11</v>
      </c>
      <c r="AF201" s="310" t="s">
        <v>11</v>
      </c>
      <c r="AG201" s="310" t="s">
        <v>11</v>
      </c>
      <c r="AH201" s="310"/>
      <c r="AI201" s="307" t="s">
        <v>2069</v>
      </c>
      <c r="AL201">
        <v>235744</v>
      </c>
      <c r="AP201">
        <v>427500</v>
      </c>
      <c r="AT201">
        <v>264608157</v>
      </c>
      <c r="AX201" s="310" t="s">
        <v>11</v>
      </c>
      <c r="AY201" s="310" t="s">
        <v>11</v>
      </c>
      <c r="AZ201" s="310">
        <v>171</v>
      </c>
      <c r="BA201" s="310" t="s">
        <v>11</v>
      </c>
      <c r="BB201" s="310" t="s">
        <v>11</v>
      </c>
      <c r="BC201" s="310" t="s">
        <v>11</v>
      </c>
      <c r="BD201" s="310">
        <v>161</v>
      </c>
      <c r="BE201" s="310" t="s">
        <v>11</v>
      </c>
      <c r="BF201" s="310" t="s">
        <v>11</v>
      </c>
      <c r="BG201" s="310" t="s">
        <v>11</v>
      </c>
      <c r="BH201" s="310">
        <v>68</v>
      </c>
      <c r="BI201" s="310" t="s">
        <v>11</v>
      </c>
      <c r="BJ201" s="310" t="s">
        <v>11</v>
      </c>
      <c r="BK201" s="310" t="s">
        <v>11</v>
      </c>
      <c r="BL201" s="310"/>
      <c r="BM201" s="307" t="s">
        <v>2069</v>
      </c>
      <c r="CB201" s="310" t="s">
        <v>11</v>
      </c>
      <c r="CC201" s="310" t="s">
        <v>11</v>
      </c>
      <c r="CD201" s="310" t="s">
        <v>11</v>
      </c>
      <c r="CE201" s="310" t="s">
        <v>11</v>
      </c>
      <c r="CF201" s="310" t="s">
        <v>11</v>
      </c>
      <c r="CG201" s="310" t="s">
        <v>11</v>
      </c>
      <c r="CH201" s="310" t="s">
        <v>11</v>
      </c>
      <c r="CI201" s="310" t="s">
        <v>11</v>
      </c>
      <c r="CJ201" s="310" t="s">
        <v>11</v>
      </c>
      <c r="CK201" s="310" t="s">
        <v>11</v>
      </c>
      <c r="CL201" s="310" t="s">
        <v>11</v>
      </c>
      <c r="CM201" s="310" t="s">
        <v>11</v>
      </c>
      <c r="CN201" s="310" t="s">
        <v>11</v>
      </c>
      <c r="CO201" s="310" t="s">
        <v>11</v>
      </c>
      <c r="CQ201" s="307" t="s">
        <v>2069</v>
      </c>
      <c r="CR201" s="300">
        <v>67554</v>
      </c>
      <c r="CS201" s="300">
        <v>76390</v>
      </c>
      <c r="CT201" s="300">
        <v>415701</v>
      </c>
      <c r="CU201" s="300">
        <v>113672</v>
      </c>
      <c r="CV201" s="300">
        <v>448270</v>
      </c>
      <c r="CW201" s="300">
        <v>53166</v>
      </c>
      <c r="CX201" s="300">
        <v>506</v>
      </c>
      <c r="CY201" s="300">
        <v>212</v>
      </c>
      <c r="CZ201" s="300">
        <v>592037</v>
      </c>
      <c r="DA201" s="300"/>
      <c r="DB201" s="300">
        <v>3982</v>
      </c>
      <c r="DC201" s="300">
        <v>6699</v>
      </c>
      <c r="DD201" s="300">
        <v>10105</v>
      </c>
      <c r="DE201" s="300">
        <v>230954</v>
      </c>
      <c r="DF201" s="310">
        <v>187</v>
      </c>
      <c r="DG201" s="310">
        <v>196</v>
      </c>
      <c r="DH201" s="310">
        <v>174</v>
      </c>
      <c r="DI201" s="310">
        <v>192</v>
      </c>
      <c r="DJ201" s="310">
        <v>169</v>
      </c>
      <c r="DK201" s="310">
        <v>192</v>
      </c>
      <c r="DL201" s="310">
        <v>215</v>
      </c>
      <c r="DM201" s="310">
        <v>221</v>
      </c>
      <c r="DN201" s="310">
        <v>163</v>
      </c>
      <c r="DO201" s="310" t="s">
        <v>11</v>
      </c>
      <c r="DP201" s="310">
        <v>212</v>
      </c>
      <c r="DQ201" s="310">
        <v>212</v>
      </c>
      <c r="DR201" s="310">
        <v>216</v>
      </c>
      <c r="DS201" s="310">
        <v>182</v>
      </c>
      <c r="DU201" s="307" t="s">
        <v>2069</v>
      </c>
      <c r="DV201" s="300">
        <v>67554</v>
      </c>
      <c r="DW201" s="300">
        <v>76390</v>
      </c>
      <c r="DX201" s="300">
        <v>651445</v>
      </c>
      <c r="DY201" s="300">
        <v>113672</v>
      </c>
      <c r="DZ201" s="300">
        <v>448270</v>
      </c>
      <c r="EA201" s="300">
        <v>53166</v>
      </c>
      <c r="EB201" s="300">
        <v>428006</v>
      </c>
      <c r="EC201" s="300">
        <v>212</v>
      </c>
      <c r="ED201" s="300">
        <v>592037</v>
      </c>
      <c r="EE201" s="300">
        <v>0</v>
      </c>
      <c r="EF201" s="300">
        <v>264612139</v>
      </c>
      <c r="EG201" s="300">
        <v>6699</v>
      </c>
      <c r="EH201" s="300">
        <v>10105</v>
      </c>
      <c r="EI201" s="300">
        <v>230954</v>
      </c>
      <c r="EJ201" s="310">
        <v>211</v>
      </c>
      <c r="EK201" s="310">
        <v>209</v>
      </c>
      <c r="EL201" s="310">
        <v>185</v>
      </c>
      <c r="EM201" s="310">
        <v>213</v>
      </c>
      <c r="EN201" s="310">
        <v>189</v>
      </c>
      <c r="EO201" s="310">
        <v>204</v>
      </c>
      <c r="EP201" s="310">
        <v>187</v>
      </c>
      <c r="EQ201" s="310">
        <v>224</v>
      </c>
      <c r="ER201" s="310">
        <v>186</v>
      </c>
      <c r="ES201" s="310">
        <v>226</v>
      </c>
      <c r="ET201" s="310">
        <v>95</v>
      </c>
      <c r="EU201" s="310">
        <v>219</v>
      </c>
      <c r="EV201" s="310">
        <v>223</v>
      </c>
      <c r="EW201" s="310">
        <v>199</v>
      </c>
    </row>
    <row r="202" spans="1:153" x14ac:dyDescent="0.25">
      <c r="A202" s="285" t="s">
        <v>2424</v>
      </c>
      <c r="B202" s="285" t="s">
        <v>1526</v>
      </c>
      <c r="C202" s="285" t="s">
        <v>2425</v>
      </c>
      <c r="E202" s="307" t="str">
        <f t="shared" si="3"/>
        <v>أنجويلا Anguilla</v>
      </c>
      <c r="F202" s="300">
        <v>495450</v>
      </c>
      <c r="G202" s="300"/>
      <c r="H202" s="300">
        <v>238507</v>
      </c>
      <c r="I202" s="300">
        <v>1072800</v>
      </c>
      <c r="J202" s="300"/>
      <c r="K202" s="300">
        <v>2120397</v>
      </c>
      <c r="L202" s="300">
        <v>57948</v>
      </c>
      <c r="M202" s="300">
        <v>49629</v>
      </c>
      <c r="N202" s="300">
        <v>1645259</v>
      </c>
      <c r="O202" s="300"/>
      <c r="P202" s="300">
        <v>16414</v>
      </c>
      <c r="Q202" s="300"/>
      <c r="R202" s="300">
        <v>633686</v>
      </c>
      <c r="S202" s="300">
        <v>75430</v>
      </c>
      <c r="T202" s="310">
        <v>165</v>
      </c>
      <c r="U202" s="310" t="s">
        <v>11</v>
      </c>
      <c r="V202" s="310">
        <v>170</v>
      </c>
      <c r="W202" s="310">
        <v>155</v>
      </c>
      <c r="X202" s="310" t="s">
        <v>11</v>
      </c>
      <c r="Y202" s="310">
        <v>147</v>
      </c>
      <c r="Z202" s="310">
        <v>174</v>
      </c>
      <c r="AA202" s="310">
        <v>178</v>
      </c>
      <c r="AB202" s="310">
        <v>151</v>
      </c>
      <c r="AC202" s="310" t="s">
        <v>11</v>
      </c>
      <c r="AD202" s="310">
        <v>180</v>
      </c>
      <c r="AE202" s="310" t="s">
        <v>11</v>
      </c>
      <c r="AF202" s="310">
        <v>160</v>
      </c>
      <c r="AG202" s="310">
        <v>177</v>
      </c>
      <c r="AH202" s="310"/>
      <c r="AI202" s="307" t="s">
        <v>1954</v>
      </c>
      <c r="AJ202">
        <v>464400</v>
      </c>
      <c r="AL202">
        <v>238507</v>
      </c>
      <c r="AM202">
        <v>1072800</v>
      </c>
      <c r="AO202">
        <v>2120397</v>
      </c>
      <c r="AP202">
        <v>57948</v>
      </c>
      <c r="AQ202">
        <v>49629</v>
      </c>
      <c r="AR202">
        <v>1645259</v>
      </c>
      <c r="AV202">
        <v>633686</v>
      </c>
      <c r="AW202">
        <v>75430</v>
      </c>
      <c r="AX202" s="310">
        <v>162</v>
      </c>
      <c r="AY202" s="310" t="s">
        <v>11</v>
      </c>
      <c r="AZ202" s="310">
        <v>170</v>
      </c>
      <c r="BA202" s="310">
        <v>154</v>
      </c>
      <c r="BB202" s="310" t="s">
        <v>11</v>
      </c>
      <c r="BC202" s="310">
        <v>142</v>
      </c>
      <c r="BD202" s="310">
        <v>175</v>
      </c>
      <c r="BE202" s="310">
        <v>175</v>
      </c>
      <c r="BF202" s="310">
        <v>150</v>
      </c>
      <c r="BG202" s="310" t="s">
        <v>11</v>
      </c>
      <c r="BH202" s="310" t="s">
        <v>11</v>
      </c>
      <c r="BI202" s="310" t="s">
        <v>11</v>
      </c>
      <c r="BJ202" s="310">
        <v>158</v>
      </c>
      <c r="BK202" s="310">
        <v>176</v>
      </c>
      <c r="BL202" s="310"/>
      <c r="BM202" s="307" t="s">
        <v>1954</v>
      </c>
      <c r="BN202">
        <v>31050</v>
      </c>
      <c r="BX202">
        <v>16414</v>
      </c>
      <c r="CB202" s="310">
        <v>151</v>
      </c>
      <c r="CC202" s="310" t="s">
        <v>11</v>
      </c>
      <c r="CD202" s="310" t="s">
        <v>11</v>
      </c>
      <c r="CE202" s="310" t="s">
        <v>11</v>
      </c>
      <c r="CF202" s="310" t="s">
        <v>11</v>
      </c>
      <c r="CG202" s="310" t="s">
        <v>11</v>
      </c>
      <c r="CH202" s="310" t="s">
        <v>11</v>
      </c>
      <c r="CI202" s="310" t="s">
        <v>11</v>
      </c>
      <c r="CJ202" s="310" t="s">
        <v>11</v>
      </c>
      <c r="CK202" s="310" t="s">
        <v>11</v>
      </c>
      <c r="CL202" s="310">
        <v>139</v>
      </c>
      <c r="CM202" s="310" t="s">
        <v>11</v>
      </c>
      <c r="CN202" s="310" t="s">
        <v>11</v>
      </c>
      <c r="CO202" s="310" t="s">
        <v>11</v>
      </c>
      <c r="CQ202" s="307" t="s">
        <v>1954</v>
      </c>
      <c r="CR202" s="300"/>
      <c r="CS202" s="300">
        <v>63048</v>
      </c>
      <c r="CT202" s="300">
        <v>21476</v>
      </c>
      <c r="CU202" s="300"/>
      <c r="CV202" s="300">
        <v>3003</v>
      </c>
      <c r="CW202" s="300">
        <v>1757</v>
      </c>
      <c r="CX202" s="300"/>
      <c r="CY202" s="300">
        <v>3260</v>
      </c>
      <c r="CZ202" s="300">
        <v>70</v>
      </c>
      <c r="DA202" s="300"/>
      <c r="DB202" s="300">
        <v>224</v>
      </c>
      <c r="DC202" s="300"/>
      <c r="DD202" s="300">
        <v>414243</v>
      </c>
      <c r="DE202" s="300">
        <v>23216</v>
      </c>
      <c r="DF202" s="310" t="s">
        <v>11</v>
      </c>
      <c r="DG202" s="310">
        <v>199</v>
      </c>
      <c r="DH202" s="310">
        <v>207</v>
      </c>
      <c r="DI202" s="310" t="s">
        <v>11</v>
      </c>
      <c r="DJ202" s="310">
        <v>214</v>
      </c>
      <c r="DK202" s="310">
        <v>216</v>
      </c>
      <c r="DL202" s="310" t="s">
        <v>11</v>
      </c>
      <c r="DM202" s="310">
        <v>216</v>
      </c>
      <c r="DN202" s="310">
        <v>222</v>
      </c>
      <c r="DO202" s="310" t="s">
        <v>11</v>
      </c>
      <c r="DP202" s="310">
        <v>225</v>
      </c>
      <c r="DQ202" s="310" t="s">
        <v>11</v>
      </c>
      <c r="DR202" s="310">
        <v>172</v>
      </c>
      <c r="DS202" s="310">
        <v>217</v>
      </c>
      <c r="DU202" s="307" t="s">
        <v>1954</v>
      </c>
      <c r="DV202" s="300">
        <v>495450</v>
      </c>
      <c r="DW202" s="300">
        <v>63048</v>
      </c>
      <c r="DX202" s="300">
        <v>259983</v>
      </c>
      <c r="DY202" s="300">
        <v>1072800</v>
      </c>
      <c r="DZ202" s="300">
        <v>3003</v>
      </c>
      <c r="EA202" s="300">
        <v>2122154</v>
      </c>
      <c r="EB202" s="300">
        <v>57948</v>
      </c>
      <c r="EC202" s="300">
        <v>52889</v>
      </c>
      <c r="ED202" s="300">
        <v>1645329</v>
      </c>
      <c r="EE202" s="300">
        <v>0</v>
      </c>
      <c r="EF202" s="300">
        <v>16638</v>
      </c>
      <c r="EG202" s="300">
        <v>0</v>
      </c>
      <c r="EH202" s="300">
        <v>1047929</v>
      </c>
      <c r="EI202" s="300">
        <v>98646</v>
      </c>
      <c r="EJ202" s="310">
        <v>190</v>
      </c>
      <c r="EK202" s="310">
        <v>212</v>
      </c>
      <c r="EL202" s="310">
        <v>195</v>
      </c>
      <c r="EM202" s="310">
        <v>180</v>
      </c>
      <c r="EN202" s="310">
        <v>219</v>
      </c>
      <c r="EO202" s="310">
        <v>171</v>
      </c>
      <c r="EP202" s="310">
        <v>206</v>
      </c>
      <c r="EQ202" s="310">
        <v>212</v>
      </c>
      <c r="ER202" s="310">
        <v>174</v>
      </c>
      <c r="ES202" s="310">
        <v>226</v>
      </c>
      <c r="ET202" s="310">
        <v>213</v>
      </c>
      <c r="EU202" s="310">
        <v>230</v>
      </c>
      <c r="EV202" s="310">
        <v>177</v>
      </c>
      <c r="EW202" s="310">
        <v>208</v>
      </c>
    </row>
    <row r="203" spans="1:153" x14ac:dyDescent="0.25">
      <c r="A203" s="285" t="s">
        <v>2426</v>
      </c>
      <c r="B203" s="285" t="s">
        <v>229</v>
      </c>
      <c r="C203" s="285" t="s">
        <v>1363</v>
      </c>
      <c r="E203" s="307" t="str">
        <f t="shared" si="3"/>
        <v>إيرلندا Ireland</v>
      </c>
      <c r="F203" s="300">
        <v>5368256</v>
      </c>
      <c r="G203" s="300">
        <v>32728742</v>
      </c>
      <c r="H203" s="300">
        <v>16482094</v>
      </c>
      <c r="I203" s="300">
        <v>21244377</v>
      </c>
      <c r="J203" s="300">
        <v>18866837</v>
      </c>
      <c r="K203" s="300">
        <v>27968292</v>
      </c>
      <c r="L203" s="300">
        <v>30334969</v>
      </c>
      <c r="M203" s="300">
        <v>40558390</v>
      </c>
      <c r="N203" s="300">
        <v>32771230</v>
      </c>
      <c r="O203" s="300">
        <v>64874078</v>
      </c>
      <c r="P203" s="300">
        <v>89517964</v>
      </c>
      <c r="Q203" s="300">
        <v>74923470</v>
      </c>
      <c r="R203" s="300">
        <v>39660789</v>
      </c>
      <c r="S203" s="300">
        <v>132028192</v>
      </c>
      <c r="T203" s="310">
        <v>129</v>
      </c>
      <c r="U203" s="310">
        <v>90</v>
      </c>
      <c r="V203" s="310">
        <v>115</v>
      </c>
      <c r="W203" s="310">
        <v>108</v>
      </c>
      <c r="X203" s="310">
        <v>112</v>
      </c>
      <c r="Y203" s="310">
        <v>98</v>
      </c>
      <c r="Z203" s="310">
        <v>104</v>
      </c>
      <c r="AA203" s="310">
        <v>98</v>
      </c>
      <c r="AB203" s="310">
        <v>95</v>
      </c>
      <c r="AC203" s="310">
        <v>88</v>
      </c>
      <c r="AD203" s="310">
        <v>89</v>
      </c>
      <c r="AE203" s="310">
        <v>95</v>
      </c>
      <c r="AF203" s="310">
        <v>106</v>
      </c>
      <c r="AG203" s="310">
        <v>85</v>
      </c>
      <c r="AH203" s="310"/>
      <c r="AI203" s="307" t="s">
        <v>1754</v>
      </c>
      <c r="AJ203">
        <v>4056271</v>
      </c>
      <c r="AK203">
        <v>4077931</v>
      </c>
      <c r="AL203">
        <v>8445308</v>
      </c>
      <c r="AM203">
        <v>17433564</v>
      </c>
      <c r="AN203">
        <v>14960553</v>
      </c>
      <c r="AO203">
        <v>16367873</v>
      </c>
      <c r="AP203">
        <v>23236616</v>
      </c>
      <c r="AQ203">
        <v>31975231</v>
      </c>
      <c r="AR203">
        <v>27299740</v>
      </c>
      <c r="AS203">
        <v>17675797</v>
      </c>
      <c r="AT203">
        <v>56491506</v>
      </c>
      <c r="AU203">
        <v>28862758</v>
      </c>
      <c r="AV203">
        <v>30107684</v>
      </c>
      <c r="AW203">
        <v>40360355</v>
      </c>
      <c r="AX203" s="310">
        <v>127</v>
      </c>
      <c r="AY203" s="310">
        <v>128</v>
      </c>
      <c r="AZ203" s="310">
        <v>121</v>
      </c>
      <c r="BA203" s="310">
        <v>108</v>
      </c>
      <c r="BB203" s="310">
        <v>112</v>
      </c>
      <c r="BC203" s="310">
        <v>101</v>
      </c>
      <c r="BD203" s="310">
        <v>104</v>
      </c>
      <c r="BE203" s="310">
        <v>99</v>
      </c>
      <c r="BF203" s="310">
        <v>95</v>
      </c>
      <c r="BG203" s="310">
        <v>106</v>
      </c>
      <c r="BH203" s="310">
        <v>95</v>
      </c>
      <c r="BI203" s="310">
        <v>111</v>
      </c>
      <c r="BJ203" s="310">
        <v>105</v>
      </c>
      <c r="BK203" s="310">
        <v>101</v>
      </c>
      <c r="BL203" s="310"/>
      <c r="BM203" s="307" t="s">
        <v>1754</v>
      </c>
      <c r="BN203">
        <v>1311985</v>
      </c>
      <c r="BO203">
        <v>28650811</v>
      </c>
      <c r="BP203">
        <v>8036786</v>
      </c>
      <c r="BQ203">
        <v>3810813</v>
      </c>
      <c r="BR203">
        <v>3906284</v>
      </c>
      <c r="BS203">
        <v>11600419</v>
      </c>
      <c r="BT203">
        <v>7098353</v>
      </c>
      <c r="BU203">
        <v>8583159</v>
      </c>
      <c r="BV203">
        <v>5471490</v>
      </c>
      <c r="BW203">
        <v>47198281</v>
      </c>
      <c r="BX203">
        <v>33026458</v>
      </c>
      <c r="BY203">
        <v>46060712</v>
      </c>
      <c r="BZ203">
        <v>9553105</v>
      </c>
      <c r="CA203">
        <v>91667837</v>
      </c>
      <c r="CB203" s="310">
        <v>96</v>
      </c>
      <c r="CC203" s="310">
        <v>51</v>
      </c>
      <c r="CD203" s="310">
        <v>70</v>
      </c>
      <c r="CE203" s="310">
        <v>82</v>
      </c>
      <c r="CF203" s="310">
        <v>84</v>
      </c>
      <c r="CG203" s="310">
        <v>57</v>
      </c>
      <c r="CH203" s="310">
        <v>72</v>
      </c>
      <c r="CI203" s="310">
        <v>66</v>
      </c>
      <c r="CJ203" s="310">
        <v>77</v>
      </c>
      <c r="CK203" s="310">
        <v>39</v>
      </c>
      <c r="CL203" s="310">
        <v>46</v>
      </c>
      <c r="CM203" s="310">
        <v>42</v>
      </c>
      <c r="CN203" s="310">
        <v>65</v>
      </c>
      <c r="CO203" s="310">
        <v>36</v>
      </c>
      <c r="CQ203" s="307" t="s">
        <v>1754</v>
      </c>
      <c r="CR203" s="300">
        <v>3526623001</v>
      </c>
      <c r="CS203" s="300">
        <v>4274560870</v>
      </c>
      <c r="CT203" s="300">
        <v>4779568784</v>
      </c>
      <c r="CU203" s="300">
        <v>5279323089</v>
      </c>
      <c r="CV203" s="300">
        <v>5506446612</v>
      </c>
      <c r="CW203" s="300">
        <v>4400121353</v>
      </c>
      <c r="CX203" s="300">
        <v>4387191427</v>
      </c>
      <c r="CY203" s="300">
        <v>3852777124</v>
      </c>
      <c r="CZ203" s="300">
        <v>4233900194</v>
      </c>
      <c r="DA203" s="300">
        <v>3985752030</v>
      </c>
      <c r="DB203" s="300">
        <v>4543518003</v>
      </c>
      <c r="DC203" s="300">
        <v>5216719167</v>
      </c>
      <c r="DD203" s="300">
        <v>6531451886</v>
      </c>
      <c r="DE203" s="300">
        <v>7304213761</v>
      </c>
      <c r="DF203" s="310">
        <v>30</v>
      </c>
      <c r="DG203" s="310">
        <v>31</v>
      </c>
      <c r="DH203" s="310">
        <v>33</v>
      </c>
      <c r="DI203" s="310">
        <v>30</v>
      </c>
      <c r="DJ203" s="310">
        <v>26</v>
      </c>
      <c r="DK203" s="310">
        <v>25</v>
      </c>
      <c r="DL203" s="310">
        <v>27</v>
      </c>
      <c r="DM203" s="310">
        <v>29</v>
      </c>
      <c r="DN203" s="310">
        <v>30</v>
      </c>
      <c r="DO203" s="310">
        <v>32</v>
      </c>
      <c r="DP203" s="310">
        <v>31</v>
      </c>
      <c r="DQ203" s="310">
        <v>32</v>
      </c>
      <c r="DR203" s="310">
        <v>27</v>
      </c>
      <c r="DS203" s="310">
        <v>23</v>
      </c>
      <c r="DU203" s="307" t="s">
        <v>1754</v>
      </c>
      <c r="DV203" s="300">
        <v>3531991257</v>
      </c>
      <c r="DW203" s="300">
        <v>4307289612</v>
      </c>
      <c r="DX203" s="300">
        <v>4796050878</v>
      </c>
      <c r="DY203" s="300">
        <v>5300567466</v>
      </c>
      <c r="DZ203" s="300">
        <v>5525313449</v>
      </c>
      <c r="EA203" s="300">
        <v>4428089645</v>
      </c>
      <c r="EB203" s="300">
        <v>4417526396</v>
      </c>
      <c r="EC203" s="300">
        <v>3893335514</v>
      </c>
      <c r="ED203" s="300">
        <v>4266671424</v>
      </c>
      <c r="EE203" s="300">
        <v>4050626108</v>
      </c>
      <c r="EF203" s="300">
        <v>4633035967</v>
      </c>
      <c r="EG203" s="300">
        <v>5291642637</v>
      </c>
      <c r="EH203" s="300">
        <v>6571112675</v>
      </c>
      <c r="EI203" s="300">
        <v>7436241953</v>
      </c>
      <c r="EJ203" s="310">
        <v>48</v>
      </c>
      <c r="EK203" s="310">
        <v>46</v>
      </c>
      <c r="EL203" s="310">
        <v>43</v>
      </c>
      <c r="EM203" s="310">
        <v>42</v>
      </c>
      <c r="EN203" s="310">
        <v>36</v>
      </c>
      <c r="EO203" s="310">
        <v>37</v>
      </c>
      <c r="EP203" s="310">
        <v>39</v>
      </c>
      <c r="EQ203" s="310">
        <v>45</v>
      </c>
      <c r="ER203" s="310">
        <v>46</v>
      </c>
      <c r="ES203" s="310">
        <v>40</v>
      </c>
      <c r="ET203" s="310">
        <v>45</v>
      </c>
      <c r="EU203" s="310">
        <v>47</v>
      </c>
      <c r="EV203" s="310">
        <v>41</v>
      </c>
      <c r="EW203" s="310">
        <v>37</v>
      </c>
    </row>
    <row r="204" spans="1:153" x14ac:dyDescent="0.25">
      <c r="A204" s="285" t="s">
        <v>2427</v>
      </c>
      <c r="B204" s="285" t="s">
        <v>95</v>
      </c>
      <c r="C204" s="285" t="s">
        <v>1382</v>
      </c>
      <c r="E204" s="307" t="str">
        <f t="shared" si="3"/>
        <v>فنلندا Finland</v>
      </c>
      <c r="F204" s="300">
        <v>14678345</v>
      </c>
      <c r="G204" s="300">
        <v>16606425</v>
      </c>
      <c r="H204" s="300">
        <v>21837565</v>
      </c>
      <c r="I204" s="300">
        <v>81572230</v>
      </c>
      <c r="J204" s="300">
        <v>41667612</v>
      </c>
      <c r="K204" s="300">
        <v>27690195</v>
      </c>
      <c r="L204" s="300">
        <v>47974067</v>
      </c>
      <c r="M204" s="300">
        <v>44654325</v>
      </c>
      <c r="N204" s="300">
        <v>31371188</v>
      </c>
      <c r="O204" s="300">
        <v>70372095</v>
      </c>
      <c r="P204" s="300">
        <v>38462966</v>
      </c>
      <c r="Q204" s="300">
        <v>129536441</v>
      </c>
      <c r="R204" s="300">
        <v>93307420</v>
      </c>
      <c r="S204" s="300">
        <v>44911461</v>
      </c>
      <c r="T204" s="310">
        <v>105</v>
      </c>
      <c r="U204" s="310">
        <v>104</v>
      </c>
      <c r="V204" s="310">
        <v>104</v>
      </c>
      <c r="W204" s="310">
        <v>89</v>
      </c>
      <c r="X204" s="310">
        <v>94</v>
      </c>
      <c r="Y204" s="310">
        <v>99</v>
      </c>
      <c r="Z204" s="310">
        <v>96</v>
      </c>
      <c r="AA204" s="310">
        <v>97</v>
      </c>
      <c r="AB204" s="310">
        <v>96</v>
      </c>
      <c r="AC204" s="310">
        <v>85</v>
      </c>
      <c r="AD204" s="310">
        <v>103</v>
      </c>
      <c r="AE204" s="310">
        <v>89</v>
      </c>
      <c r="AF204" s="310">
        <v>88</v>
      </c>
      <c r="AG204" s="310">
        <v>101</v>
      </c>
      <c r="AH204" s="310"/>
      <c r="AI204" s="307" t="s">
        <v>1850</v>
      </c>
      <c r="AJ204">
        <v>12974735</v>
      </c>
      <c r="AK204">
        <v>13039834</v>
      </c>
      <c r="AL204">
        <v>19906187</v>
      </c>
      <c r="AM204">
        <v>35017596</v>
      </c>
      <c r="AN204">
        <v>38626590</v>
      </c>
      <c r="AO204">
        <v>18052830</v>
      </c>
      <c r="AP204">
        <v>41873161</v>
      </c>
      <c r="AQ204">
        <v>38549253</v>
      </c>
      <c r="AR204">
        <v>28603573</v>
      </c>
      <c r="AS204">
        <v>69950534</v>
      </c>
      <c r="AT204">
        <v>37756211</v>
      </c>
      <c r="AU204">
        <v>128456425</v>
      </c>
      <c r="AV204">
        <v>91474956</v>
      </c>
      <c r="AW204">
        <v>40821443</v>
      </c>
      <c r="AX204" s="310">
        <v>100</v>
      </c>
      <c r="AY204" s="310">
        <v>105</v>
      </c>
      <c r="AZ204" s="310">
        <v>100</v>
      </c>
      <c r="BA204" s="310">
        <v>97</v>
      </c>
      <c r="BB204" s="310">
        <v>93</v>
      </c>
      <c r="BC204" s="310">
        <v>98</v>
      </c>
      <c r="BD204" s="310">
        <v>96</v>
      </c>
      <c r="BE204" s="310">
        <v>94</v>
      </c>
      <c r="BF204" s="310">
        <v>94</v>
      </c>
      <c r="BG204" s="310">
        <v>83</v>
      </c>
      <c r="BH204" s="310">
        <v>102</v>
      </c>
      <c r="BI204" s="310">
        <v>86</v>
      </c>
      <c r="BJ204" s="310">
        <v>83</v>
      </c>
      <c r="BK204" s="310">
        <v>100</v>
      </c>
      <c r="BL204" s="310"/>
      <c r="BM204" s="307" t="s">
        <v>1850</v>
      </c>
      <c r="BN204">
        <v>1703610</v>
      </c>
      <c r="BO204">
        <v>3566591</v>
      </c>
      <c r="BP204">
        <v>1931378</v>
      </c>
      <c r="BQ204">
        <v>46554634</v>
      </c>
      <c r="BR204">
        <v>3041022</v>
      </c>
      <c r="BS204">
        <v>9637365</v>
      </c>
      <c r="BT204">
        <v>6100906</v>
      </c>
      <c r="BU204">
        <v>6105072</v>
      </c>
      <c r="BV204">
        <v>2767615</v>
      </c>
      <c r="BW204">
        <v>421561</v>
      </c>
      <c r="BX204">
        <v>706755</v>
      </c>
      <c r="BY204">
        <v>1080016</v>
      </c>
      <c r="BZ204">
        <v>1832464</v>
      </c>
      <c r="CA204">
        <v>4090018</v>
      </c>
      <c r="CB204" s="310">
        <v>89</v>
      </c>
      <c r="CC204" s="310">
        <v>81</v>
      </c>
      <c r="CD204" s="310">
        <v>90</v>
      </c>
      <c r="CE204" s="310">
        <v>41</v>
      </c>
      <c r="CF204" s="310">
        <v>89</v>
      </c>
      <c r="CG204" s="310">
        <v>61</v>
      </c>
      <c r="CH204" s="310">
        <v>74</v>
      </c>
      <c r="CI204" s="310">
        <v>75</v>
      </c>
      <c r="CJ204" s="310">
        <v>85</v>
      </c>
      <c r="CK204" s="310">
        <v>107</v>
      </c>
      <c r="CL204" s="310">
        <v>101</v>
      </c>
      <c r="CM204" s="310">
        <v>105</v>
      </c>
      <c r="CN204" s="310">
        <v>99</v>
      </c>
      <c r="CO204" s="310">
        <v>86</v>
      </c>
      <c r="CQ204" s="307" t="s">
        <v>1850</v>
      </c>
      <c r="CR204" s="300">
        <v>2290555848</v>
      </c>
      <c r="CS204" s="300">
        <v>2518471245</v>
      </c>
      <c r="CT204" s="300">
        <v>2587918243</v>
      </c>
      <c r="CU204" s="300">
        <v>3433044603</v>
      </c>
      <c r="CV204" s="300">
        <v>2902176248</v>
      </c>
      <c r="CW204" s="300">
        <v>1589848441</v>
      </c>
      <c r="CX204" s="300">
        <v>1613732661</v>
      </c>
      <c r="CY204" s="300">
        <v>1302164609</v>
      </c>
      <c r="CZ204" s="300">
        <v>1524316013</v>
      </c>
      <c r="DA204" s="300">
        <v>1960894787</v>
      </c>
      <c r="DB204" s="300">
        <v>1940197083</v>
      </c>
      <c r="DC204" s="300">
        <v>1761207606</v>
      </c>
      <c r="DD204" s="300">
        <v>2027145688</v>
      </c>
      <c r="DE204" s="300">
        <v>2245083340</v>
      </c>
      <c r="DF204" s="310">
        <v>37</v>
      </c>
      <c r="DG204" s="310">
        <v>38</v>
      </c>
      <c r="DH204" s="310">
        <v>38</v>
      </c>
      <c r="DI204" s="310">
        <v>38</v>
      </c>
      <c r="DJ204" s="310">
        <v>38</v>
      </c>
      <c r="DK204" s="310">
        <v>45</v>
      </c>
      <c r="DL204" s="310">
        <v>46</v>
      </c>
      <c r="DM204" s="310">
        <v>48</v>
      </c>
      <c r="DN204" s="310">
        <v>49</v>
      </c>
      <c r="DO204" s="310">
        <v>44</v>
      </c>
      <c r="DP204" s="310">
        <v>43</v>
      </c>
      <c r="DQ204" s="310">
        <v>47</v>
      </c>
      <c r="DR204" s="310">
        <v>46</v>
      </c>
      <c r="DS204" s="310">
        <v>47</v>
      </c>
      <c r="DU204" s="307" t="s">
        <v>1850</v>
      </c>
      <c r="DV204" s="300">
        <v>2305234193</v>
      </c>
      <c r="DW204" s="300">
        <v>2535077670</v>
      </c>
      <c r="DX204" s="300">
        <v>2609755808</v>
      </c>
      <c r="DY204" s="300">
        <v>3514616833</v>
      </c>
      <c r="DZ204" s="300">
        <v>2943843860</v>
      </c>
      <c r="EA204" s="300">
        <v>1617538636</v>
      </c>
      <c r="EB204" s="300">
        <v>1661706728</v>
      </c>
      <c r="EC204" s="300">
        <v>1346818934</v>
      </c>
      <c r="ED204" s="300">
        <v>1555687201</v>
      </c>
      <c r="EE204" s="300">
        <v>2031266882</v>
      </c>
      <c r="EF204" s="300">
        <v>1978660049</v>
      </c>
      <c r="EG204" s="300">
        <v>1890744047</v>
      </c>
      <c r="EH204" s="300">
        <v>2120453108</v>
      </c>
      <c r="EI204" s="300">
        <v>2289994801</v>
      </c>
      <c r="EJ204" s="310">
        <v>55</v>
      </c>
      <c r="EK204" s="310">
        <v>55</v>
      </c>
      <c r="EL204" s="310">
        <v>53</v>
      </c>
      <c r="EM204" s="310">
        <v>50</v>
      </c>
      <c r="EN204" s="310">
        <v>52</v>
      </c>
      <c r="EO204" s="310">
        <v>57</v>
      </c>
      <c r="EP204" s="310">
        <v>59</v>
      </c>
      <c r="EQ204" s="310">
        <v>63</v>
      </c>
      <c r="ER204" s="310">
        <v>63</v>
      </c>
      <c r="ES204" s="310">
        <v>57</v>
      </c>
      <c r="ET204" s="310">
        <v>60</v>
      </c>
      <c r="EU204" s="310">
        <v>63</v>
      </c>
      <c r="EV204" s="310">
        <v>62</v>
      </c>
      <c r="EW204" s="310">
        <v>62</v>
      </c>
    </row>
    <row r="205" spans="1:153" x14ac:dyDescent="0.25">
      <c r="A205" s="285" t="s">
        <v>2428</v>
      </c>
      <c r="B205" s="285" t="s">
        <v>69</v>
      </c>
      <c r="C205" s="285" t="s">
        <v>1350</v>
      </c>
      <c r="E205" s="307" t="str">
        <f t="shared" si="3"/>
        <v>السويد Sweden</v>
      </c>
      <c r="F205" s="300">
        <v>368854503</v>
      </c>
      <c r="G205" s="300">
        <v>426309212</v>
      </c>
      <c r="H205" s="300">
        <v>384368720</v>
      </c>
      <c r="I205" s="300">
        <v>467042438</v>
      </c>
      <c r="J205" s="300">
        <v>517156907</v>
      </c>
      <c r="K205" s="300">
        <v>426690469</v>
      </c>
      <c r="L205" s="300">
        <v>445726989</v>
      </c>
      <c r="M205" s="300">
        <v>326680172</v>
      </c>
      <c r="N205" s="300">
        <v>384451118</v>
      </c>
      <c r="O205" s="300">
        <v>327333232</v>
      </c>
      <c r="P205" s="300">
        <v>415328717</v>
      </c>
      <c r="Q205" s="300">
        <v>272531044</v>
      </c>
      <c r="R205" s="300">
        <v>433896621</v>
      </c>
      <c r="S205" s="300">
        <v>285235973</v>
      </c>
      <c r="T205" s="310">
        <v>58</v>
      </c>
      <c r="U205" s="310">
        <v>59</v>
      </c>
      <c r="V205" s="310">
        <v>61</v>
      </c>
      <c r="W205" s="310">
        <v>54</v>
      </c>
      <c r="X205" s="310">
        <v>56</v>
      </c>
      <c r="Y205" s="310">
        <v>57</v>
      </c>
      <c r="Z205" s="310">
        <v>56</v>
      </c>
      <c r="AA205" s="310">
        <v>61</v>
      </c>
      <c r="AB205" s="310">
        <v>58</v>
      </c>
      <c r="AC205" s="310">
        <v>59</v>
      </c>
      <c r="AD205" s="310">
        <v>62</v>
      </c>
      <c r="AE205" s="310">
        <v>70</v>
      </c>
      <c r="AF205" s="310">
        <v>69</v>
      </c>
      <c r="AG205" s="310">
        <v>72</v>
      </c>
      <c r="AH205" s="310"/>
      <c r="AI205" s="307" t="s">
        <v>1712</v>
      </c>
      <c r="AJ205">
        <v>343163906</v>
      </c>
      <c r="AK205">
        <v>414062900</v>
      </c>
      <c r="AL205">
        <v>364373010</v>
      </c>
      <c r="AM205">
        <v>424506539</v>
      </c>
      <c r="AN205">
        <v>483087058</v>
      </c>
      <c r="AO205">
        <v>384137244</v>
      </c>
      <c r="AP205">
        <v>422085102</v>
      </c>
      <c r="AQ205">
        <v>312154972</v>
      </c>
      <c r="AR205">
        <v>308276131</v>
      </c>
      <c r="AS205">
        <v>239345777</v>
      </c>
      <c r="AT205">
        <v>353221010</v>
      </c>
      <c r="AU205">
        <v>260592266</v>
      </c>
      <c r="AV205">
        <v>416696479</v>
      </c>
      <c r="AW205">
        <v>250553657</v>
      </c>
      <c r="AX205" s="310">
        <v>58</v>
      </c>
      <c r="AY205" s="310">
        <v>59</v>
      </c>
      <c r="AZ205" s="310">
        <v>60</v>
      </c>
      <c r="BA205" s="310">
        <v>54</v>
      </c>
      <c r="BB205" s="310">
        <v>56</v>
      </c>
      <c r="BC205" s="310">
        <v>58</v>
      </c>
      <c r="BD205" s="310">
        <v>56</v>
      </c>
      <c r="BE205" s="310">
        <v>61</v>
      </c>
      <c r="BF205" s="310">
        <v>60</v>
      </c>
      <c r="BG205" s="310">
        <v>61</v>
      </c>
      <c r="BH205" s="310">
        <v>61</v>
      </c>
      <c r="BI205" s="310">
        <v>72</v>
      </c>
      <c r="BJ205" s="310">
        <v>69</v>
      </c>
      <c r="BK205" s="310">
        <v>71</v>
      </c>
      <c r="BL205" s="310"/>
      <c r="BM205" s="307" t="s">
        <v>1712</v>
      </c>
      <c r="BN205">
        <v>25690597</v>
      </c>
      <c r="BO205">
        <v>12246312</v>
      </c>
      <c r="BP205">
        <v>19995710</v>
      </c>
      <c r="BQ205">
        <v>42535899</v>
      </c>
      <c r="BR205">
        <v>34069849</v>
      </c>
      <c r="BS205">
        <v>42553225</v>
      </c>
      <c r="BT205">
        <v>23641887</v>
      </c>
      <c r="BU205">
        <v>14525200</v>
      </c>
      <c r="BV205">
        <v>76174987</v>
      </c>
      <c r="BW205">
        <v>87987455</v>
      </c>
      <c r="BX205">
        <v>62107707</v>
      </c>
      <c r="BY205">
        <v>11938778</v>
      </c>
      <c r="BZ205">
        <v>17200142</v>
      </c>
      <c r="CA205">
        <v>34682316</v>
      </c>
      <c r="CB205" s="310">
        <v>53</v>
      </c>
      <c r="CC205" s="310">
        <v>61</v>
      </c>
      <c r="CD205" s="310">
        <v>57</v>
      </c>
      <c r="CE205" s="310">
        <v>42</v>
      </c>
      <c r="CF205" s="310">
        <v>44</v>
      </c>
      <c r="CG205" s="310">
        <v>38</v>
      </c>
      <c r="CH205" s="310">
        <v>48</v>
      </c>
      <c r="CI205" s="310">
        <v>59</v>
      </c>
      <c r="CJ205" s="310">
        <v>33</v>
      </c>
      <c r="CK205" s="310">
        <v>34</v>
      </c>
      <c r="CL205" s="310">
        <v>36</v>
      </c>
      <c r="CM205" s="310">
        <v>64</v>
      </c>
      <c r="CN205" s="310">
        <v>56</v>
      </c>
      <c r="CO205" s="310">
        <v>47</v>
      </c>
      <c r="CQ205" s="307" t="s">
        <v>1712</v>
      </c>
      <c r="CR205" s="300">
        <v>6615423795</v>
      </c>
      <c r="CS205" s="300">
        <v>6652091046</v>
      </c>
      <c r="CT205" s="300">
        <v>6540059178</v>
      </c>
      <c r="CU205" s="300">
        <v>6414786538</v>
      </c>
      <c r="CV205" s="300">
        <v>5481468965</v>
      </c>
      <c r="CW205" s="300">
        <v>4528798752</v>
      </c>
      <c r="CX205" s="300">
        <v>4021328281</v>
      </c>
      <c r="CY205" s="300">
        <v>4138815739</v>
      </c>
      <c r="CZ205" s="300">
        <v>4076905876</v>
      </c>
      <c r="DA205" s="300">
        <v>4502670958</v>
      </c>
      <c r="DB205" s="300">
        <v>5424077187</v>
      </c>
      <c r="DC205" s="300">
        <v>5668766136</v>
      </c>
      <c r="DD205" s="300">
        <v>5847451212</v>
      </c>
      <c r="DE205" s="300">
        <v>5886217785</v>
      </c>
      <c r="DF205" s="310">
        <v>16</v>
      </c>
      <c r="DG205" s="310">
        <v>20</v>
      </c>
      <c r="DH205" s="310">
        <v>22</v>
      </c>
      <c r="DI205" s="310">
        <v>25</v>
      </c>
      <c r="DJ205" s="310">
        <v>27</v>
      </c>
      <c r="DK205" s="310">
        <v>24</v>
      </c>
      <c r="DL205" s="310">
        <v>29</v>
      </c>
      <c r="DM205" s="310">
        <v>28</v>
      </c>
      <c r="DN205" s="310">
        <v>33</v>
      </c>
      <c r="DO205" s="310">
        <v>28</v>
      </c>
      <c r="DP205" s="310">
        <v>24</v>
      </c>
      <c r="DQ205" s="310">
        <v>28</v>
      </c>
      <c r="DR205" s="310">
        <v>31</v>
      </c>
      <c r="DS205" s="310">
        <v>30</v>
      </c>
      <c r="DU205" s="307" t="s">
        <v>1712</v>
      </c>
      <c r="DV205" s="300">
        <v>6984278298</v>
      </c>
      <c r="DW205" s="300">
        <v>7078400258</v>
      </c>
      <c r="DX205" s="300">
        <v>6924427898</v>
      </c>
      <c r="DY205" s="300">
        <v>6881828976</v>
      </c>
      <c r="DZ205" s="300">
        <v>5998625872</v>
      </c>
      <c r="EA205" s="300">
        <v>4955489221</v>
      </c>
      <c r="EB205" s="300">
        <v>4467055270</v>
      </c>
      <c r="EC205" s="300">
        <v>4465495911</v>
      </c>
      <c r="ED205" s="300">
        <v>4461356994</v>
      </c>
      <c r="EE205" s="300">
        <v>4830004190</v>
      </c>
      <c r="EF205" s="300">
        <v>5839405904</v>
      </c>
      <c r="EG205" s="300">
        <v>5941297180</v>
      </c>
      <c r="EH205" s="300">
        <v>6281347833</v>
      </c>
      <c r="EI205" s="300">
        <v>6171453758</v>
      </c>
      <c r="EJ205" s="310">
        <v>35</v>
      </c>
      <c r="EK205" s="310">
        <v>35</v>
      </c>
      <c r="EL205" s="310">
        <v>37</v>
      </c>
      <c r="EM205" s="310">
        <v>38</v>
      </c>
      <c r="EN205" s="310">
        <v>35</v>
      </c>
      <c r="EO205" s="310">
        <v>35</v>
      </c>
      <c r="EP205" s="310">
        <v>38</v>
      </c>
      <c r="EQ205" s="310">
        <v>40</v>
      </c>
      <c r="ER205" s="310">
        <v>43</v>
      </c>
      <c r="ES205" s="310">
        <v>37</v>
      </c>
      <c r="ET205" s="310">
        <v>39</v>
      </c>
      <c r="EU205" s="310">
        <v>44</v>
      </c>
      <c r="EV205" s="310">
        <v>44</v>
      </c>
      <c r="EW205" s="310">
        <v>44</v>
      </c>
    </row>
    <row r="206" spans="1:153" x14ac:dyDescent="0.25">
      <c r="A206" s="285" t="s">
        <v>2429</v>
      </c>
      <c r="B206" s="285" t="s">
        <v>89</v>
      </c>
      <c r="C206" s="285" t="s">
        <v>1386</v>
      </c>
      <c r="E206" s="307" t="str">
        <f t="shared" si="3"/>
        <v>النرويج Norway</v>
      </c>
      <c r="F206" s="300">
        <v>173407361</v>
      </c>
      <c r="G206" s="300">
        <v>32674732</v>
      </c>
      <c r="H206" s="300">
        <v>23381383</v>
      </c>
      <c r="I206" s="300">
        <v>19237580</v>
      </c>
      <c r="J206" s="300">
        <v>29124429</v>
      </c>
      <c r="K206" s="300">
        <v>24026471</v>
      </c>
      <c r="L206" s="300">
        <v>32294897</v>
      </c>
      <c r="M206" s="300">
        <v>128851136</v>
      </c>
      <c r="N206" s="300">
        <v>447579922</v>
      </c>
      <c r="O206" s="300">
        <v>23716067</v>
      </c>
      <c r="P206" s="300">
        <v>83239854</v>
      </c>
      <c r="Q206" s="300">
        <v>71196515</v>
      </c>
      <c r="R206" s="300">
        <v>33013394</v>
      </c>
      <c r="S206" s="300">
        <v>38730702</v>
      </c>
      <c r="T206" s="310">
        <v>62</v>
      </c>
      <c r="U206" s="310">
        <v>91</v>
      </c>
      <c r="V206" s="310">
        <v>100</v>
      </c>
      <c r="W206" s="310">
        <v>112</v>
      </c>
      <c r="X206" s="310">
        <v>99</v>
      </c>
      <c r="Y206" s="310">
        <v>101</v>
      </c>
      <c r="Z206" s="310">
        <v>103</v>
      </c>
      <c r="AA206" s="310">
        <v>78</v>
      </c>
      <c r="AB206" s="310">
        <v>56</v>
      </c>
      <c r="AC206" s="310">
        <v>104</v>
      </c>
      <c r="AD206" s="310">
        <v>91</v>
      </c>
      <c r="AE206" s="310">
        <v>97</v>
      </c>
      <c r="AF206" s="310">
        <v>108</v>
      </c>
      <c r="AG206" s="310">
        <v>104</v>
      </c>
      <c r="AH206" s="310"/>
      <c r="AI206" s="307" t="s">
        <v>1734</v>
      </c>
      <c r="AJ206">
        <v>19038534</v>
      </c>
      <c r="AK206">
        <v>20347743</v>
      </c>
      <c r="AL206">
        <v>8886786</v>
      </c>
      <c r="AM206">
        <v>12088558</v>
      </c>
      <c r="AN206">
        <v>9420142</v>
      </c>
      <c r="AO206">
        <v>8612493</v>
      </c>
      <c r="AP206">
        <v>9326508</v>
      </c>
      <c r="AQ206">
        <v>7791842</v>
      </c>
      <c r="AR206">
        <v>10459507</v>
      </c>
      <c r="AS206">
        <v>4778715</v>
      </c>
      <c r="AT206">
        <v>45113469</v>
      </c>
      <c r="AU206">
        <v>41544650</v>
      </c>
      <c r="AV206">
        <v>4950506</v>
      </c>
      <c r="AW206">
        <v>5694709</v>
      </c>
      <c r="AX206" s="310">
        <v>96</v>
      </c>
      <c r="AY206" s="310">
        <v>95</v>
      </c>
      <c r="AZ206" s="310">
        <v>117</v>
      </c>
      <c r="BA206" s="310">
        <v>113</v>
      </c>
      <c r="BB206" s="310">
        <v>118</v>
      </c>
      <c r="BC206" s="310">
        <v>116</v>
      </c>
      <c r="BD206" s="310">
        <v>120</v>
      </c>
      <c r="BE206" s="310">
        <v>130</v>
      </c>
      <c r="BF206" s="310">
        <v>120</v>
      </c>
      <c r="BG206" s="310">
        <v>131</v>
      </c>
      <c r="BH206" s="310">
        <v>100</v>
      </c>
      <c r="BI206" s="310">
        <v>104</v>
      </c>
      <c r="BJ206" s="310">
        <v>141</v>
      </c>
      <c r="BK206" s="310">
        <v>140</v>
      </c>
      <c r="BL206" s="310"/>
      <c r="BM206" s="307" t="s">
        <v>1734</v>
      </c>
      <c r="BN206">
        <v>154368827</v>
      </c>
      <c r="BO206">
        <v>12326989</v>
      </c>
      <c r="BP206">
        <v>14494597</v>
      </c>
      <c r="BQ206">
        <v>7149022</v>
      </c>
      <c r="BR206">
        <v>19704287</v>
      </c>
      <c r="BS206">
        <v>15413978</v>
      </c>
      <c r="BT206">
        <v>22968389</v>
      </c>
      <c r="BU206">
        <v>121059294</v>
      </c>
      <c r="BV206">
        <v>437120415</v>
      </c>
      <c r="BW206">
        <v>18937352</v>
      </c>
      <c r="BX206">
        <v>38126385</v>
      </c>
      <c r="BY206">
        <v>29651865</v>
      </c>
      <c r="BZ206">
        <v>28062888</v>
      </c>
      <c r="CA206">
        <v>33035993</v>
      </c>
      <c r="CB206" s="310">
        <v>27</v>
      </c>
      <c r="CC206" s="310">
        <v>60</v>
      </c>
      <c r="CD206" s="310">
        <v>64</v>
      </c>
      <c r="CE206" s="310">
        <v>69</v>
      </c>
      <c r="CF206" s="310">
        <v>58</v>
      </c>
      <c r="CG206" s="310">
        <v>53</v>
      </c>
      <c r="CH206" s="310">
        <v>49</v>
      </c>
      <c r="CI206" s="310">
        <v>28</v>
      </c>
      <c r="CJ206" s="310">
        <v>20</v>
      </c>
      <c r="CK206" s="310">
        <v>53</v>
      </c>
      <c r="CL206" s="310">
        <v>43</v>
      </c>
      <c r="CM206" s="310">
        <v>53</v>
      </c>
      <c r="CN206" s="310">
        <v>48</v>
      </c>
      <c r="CO206" s="310">
        <v>48</v>
      </c>
      <c r="CQ206" s="307" t="s">
        <v>1734</v>
      </c>
      <c r="CR206" s="300">
        <v>396561414</v>
      </c>
      <c r="CS206" s="300">
        <v>808245974</v>
      </c>
      <c r="CT206" s="300">
        <v>614370751</v>
      </c>
      <c r="CU206" s="300">
        <v>634163018</v>
      </c>
      <c r="CV206" s="300">
        <v>842679997</v>
      </c>
      <c r="CW206" s="300">
        <v>764554030</v>
      </c>
      <c r="CX206" s="300">
        <v>508904660</v>
      </c>
      <c r="CY206" s="300">
        <v>959306780</v>
      </c>
      <c r="CZ206" s="300">
        <v>4663523482</v>
      </c>
      <c r="DA206" s="300">
        <v>650966610</v>
      </c>
      <c r="DB206" s="300">
        <v>872679722</v>
      </c>
      <c r="DC206" s="300">
        <v>1349208094</v>
      </c>
      <c r="DD206" s="300">
        <v>1375594280</v>
      </c>
      <c r="DE206" s="300">
        <v>3065529712</v>
      </c>
      <c r="DF206" s="310">
        <v>62</v>
      </c>
      <c r="DG206" s="310">
        <v>57</v>
      </c>
      <c r="DH206" s="310">
        <v>61</v>
      </c>
      <c r="DI206" s="310">
        <v>61</v>
      </c>
      <c r="DJ206" s="310">
        <v>58</v>
      </c>
      <c r="DK206" s="310">
        <v>56</v>
      </c>
      <c r="DL206" s="310">
        <v>61</v>
      </c>
      <c r="DM206" s="310">
        <v>52</v>
      </c>
      <c r="DN206" s="310">
        <v>28</v>
      </c>
      <c r="DO206" s="310">
        <v>60</v>
      </c>
      <c r="DP206" s="310">
        <v>52</v>
      </c>
      <c r="DQ206" s="310">
        <v>52</v>
      </c>
      <c r="DR206" s="310">
        <v>51</v>
      </c>
      <c r="DS206" s="310">
        <v>42</v>
      </c>
      <c r="DU206" s="307" t="s">
        <v>1734</v>
      </c>
      <c r="DV206" s="300">
        <v>569968775</v>
      </c>
      <c r="DW206" s="300">
        <v>840920706</v>
      </c>
      <c r="DX206" s="300">
        <v>637752134</v>
      </c>
      <c r="DY206" s="300">
        <v>653400598</v>
      </c>
      <c r="DZ206" s="300">
        <v>871804426</v>
      </c>
      <c r="EA206" s="300">
        <v>788580501</v>
      </c>
      <c r="EB206" s="300">
        <v>541199557</v>
      </c>
      <c r="EC206" s="300">
        <v>1088157916</v>
      </c>
      <c r="ED206" s="300">
        <v>5111103404</v>
      </c>
      <c r="EE206" s="300">
        <v>674682677</v>
      </c>
      <c r="EF206" s="300">
        <v>955919576</v>
      </c>
      <c r="EG206" s="300">
        <v>1420404609</v>
      </c>
      <c r="EH206" s="300">
        <v>1408607674</v>
      </c>
      <c r="EI206" s="300">
        <v>3104260414</v>
      </c>
      <c r="EJ206" s="310">
        <v>75</v>
      </c>
      <c r="EK206" s="310">
        <v>71</v>
      </c>
      <c r="EL206" s="310">
        <v>78</v>
      </c>
      <c r="EM206" s="310">
        <v>74</v>
      </c>
      <c r="EN206" s="310">
        <v>72</v>
      </c>
      <c r="EO206" s="310">
        <v>70</v>
      </c>
      <c r="EP206" s="310">
        <v>78</v>
      </c>
      <c r="EQ206" s="310">
        <v>67</v>
      </c>
      <c r="ER206" s="310">
        <v>39</v>
      </c>
      <c r="ES206" s="310">
        <v>74</v>
      </c>
      <c r="ET206" s="310">
        <v>72</v>
      </c>
      <c r="EU206" s="310">
        <v>69</v>
      </c>
      <c r="EV206" s="310">
        <v>68</v>
      </c>
      <c r="EW206" s="310">
        <v>59</v>
      </c>
    </row>
    <row r="207" spans="1:153" x14ac:dyDescent="0.25">
      <c r="A207" s="285" t="s">
        <v>2430</v>
      </c>
      <c r="B207" s="285" t="s">
        <v>183</v>
      </c>
      <c r="C207" s="285" t="s">
        <v>1365</v>
      </c>
      <c r="E207" s="307" t="str">
        <f t="shared" si="3"/>
        <v>الدنمارك Denmark</v>
      </c>
      <c r="F207" s="300">
        <v>9674971</v>
      </c>
      <c r="G207" s="300">
        <v>11138308</v>
      </c>
      <c r="H207" s="300">
        <v>150026178</v>
      </c>
      <c r="I207" s="300">
        <v>111201057</v>
      </c>
      <c r="J207" s="300">
        <v>94996742</v>
      </c>
      <c r="K207" s="300">
        <v>19439242</v>
      </c>
      <c r="L207" s="300">
        <v>167206465</v>
      </c>
      <c r="M207" s="300">
        <v>87810394</v>
      </c>
      <c r="N207" s="300">
        <v>124781888</v>
      </c>
      <c r="O207" s="300">
        <v>114176131</v>
      </c>
      <c r="P207" s="300">
        <v>124099844</v>
      </c>
      <c r="Q207" s="300">
        <v>116186932</v>
      </c>
      <c r="R207" s="300">
        <v>66757351</v>
      </c>
      <c r="S207" s="300">
        <v>123283563</v>
      </c>
      <c r="T207" s="310">
        <v>116</v>
      </c>
      <c r="U207" s="310">
        <v>117</v>
      </c>
      <c r="V207" s="310">
        <v>71</v>
      </c>
      <c r="W207" s="310">
        <v>82</v>
      </c>
      <c r="X207" s="310">
        <v>79</v>
      </c>
      <c r="Y207" s="310">
        <v>103</v>
      </c>
      <c r="Z207" s="310">
        <v>69</v>
      </c>
      <c r="AA207" s="310">
        <v>85</v>
      </c>
      <c r="AB207" s="310">
        <v>76</v>
      </c>
      <c r="AC207" s="310">
        <v>72</v>
      </c>
      <c r="AD207" s="310">
        <v>83</v>
      </c>
      <c r="AE207" s="310">
        <v>90</v>
      </c>
      <c r="AF207" s="310">
        <v>96</v>
      </c>
      <c r="AG207" s="310">
        <v>86</v>
      </c>
      <c r="AH207" s="310"/>
      <c r="AI207" s="307" t="s">
        <v>1706</v>
      </c>
      <c r="AJ207">
        <v>2699407</v>
      </c>
      <c r="AK207">
        <v>4396839</v>
      </c>
      <c r="AL207">
        <v>144410108</v>
      </c>
      <c r="AM207">
        <v>105538898</v>
      </c>
      <c r="AN207">
        <v>89736848</v>
      </c>
      <c r="AO207">
        <v>5960273</v>
      </c>
      <c r="AP207">
        <v>163433040</v>
      </c>
      <c r="AQ207">
        <v>80997212</v>
      </c>
      <c r="AR207">
        <v>114041365</v>
      </c>
      <c r="AS207">
        <v>112156866</v>
      </c>
      <c r="AT207">
        <v>118421310</v>
      </c>
      <c r="AU207">
        <v>107121463</v>
      </c>
      <c r="AV207">
        <v>59019774</v>
      </c>
      <c r="AW207">
        <v>84515327</v>
      </c>
      <c r="AX207" s="310">
        <v>133</v>
      </c>
      <c r="AY207" s="310">
        <v>127</v>
      </c>
      <c r="AZ207" s="310">
        <v>69</v>
      </c>
      <c r="BA207" s="310">
        <v>80</v>
      </c>
      <c r="BB207" s="310">
        <v>79</v>
      </c>
      <c r="BC207" s="310">
        <v>125</v>
      </c>
      <c r="BD207" s="310">
        <v>70</v>
      </c>
      <c r="BE207" s="310">
        <v>83</v>
      </c>
      <c r="BF207" s="310">
        <v>76</v>
      </c>
      <c r="BG207" s="310">
        <v>71</v>
      </c>
      <c r="BH207" s="310">
        <v>82</v>
      </c>
      <c r="BI207" s="310">
        <v>89</v>
      </c>
      <c r="BJ207" s="310">
        <v>97</v>
      </c>
      <c r="BK207" s="310">
        <v>90</v>
      </c>
      <c r="BL207" s="310"/>
      <c r="BM207" s="307" t="s">
        <v>1706</v>
      </c>
      <c r="BN207">
        <v>6975564</v>
      </c>
      <c r="BO207">
        <v>6741469</v>
      </c>
      <c r="BP207">
        <v>5616070</v>
      </c>
      <c r="BQ207">
        <v>5662159</v>
      </c>
      <c r="BR207">
        <v>5259894</v>
      </c>
      <c r="BS207">
        <v>13478969</v>
      </c>
      <c r="BT207">
        <v>3773425</v>
      </c>
      <c r="BU207">
        <v>6813182</v>
      </c>
      <c r="BV207">
        <v>10740523</v>
      </c>
      <c r="BW207">
        <v>2019265</v>
      </c>
      <c r="BX207">
        <v>5678534</v>
      </c>
      <c r="BY207">
        <v>9065469</v>
      </c>
      <c r="BZ207">
        <v>7737577</v>
      </c>
      <c r="CA207">
        <v>38768236</v>
      </c>
      <c r="CB207" s="310">
        <v>69</v>
      </c>
      <c r="CC207" s="310">
        <v>71</v>
      </c>
      <c r="CD207" s="310">
        <v>77</v>
      </c>
      <c r="CE207" s="310">
        <v>75</v>
      </c>
      <c r="CF207" s="310">
        <v>77</v>
      </c>
      <c r="CG207" s="310">
        <v>55</v>
      </c>
      <c r="CH207" s="310">
        <v>83</v>
      </c>
      <c r="CI207" s="310">
        <v>74</v>
      </c>
      <c r="CJ207" s="310">
        <v>61</v>
      </c>
      <c r="CK207" s="310">
        <v>87</v>
      </c>
      <c r="CL207" s="310">
        <v>77</v>
      </c>
      <c r="CM207" s="310">
        <v>68</v>
      </c>
      <c r="CN207" s="310">
        <v>71</v>
      </c>
      <c r="CO207" s="310">
        <v>45</v>
      </c>
      <c r="CQ207" s="307" t="s">
        <v>1706</v>
      </c>
      <c r="CR207" s="300">
        <v>2363724280</v>
      </c>
      <c r="CS207" s="300">
        <v>2611178110</v>
      </c>
      <c r="CT207" s="300">
        <v>2495529003</v>
      </c>
      <c r="CU207" s="300">
        <v>2869779629</v>
      </c>
      <c r="CV207" s="300">
        <v>3149109769</v>
      </c>
      <c r="CW207" s="300">
        <v>2931268488</v>
      </c>
      <c r="CX207" s="300">
        <v>2809662576</v>
      </c>
      <c r="CY207" s="300">
        <v>3137877530</v>
      </c>
      <c r="CZ207" s="300">
        <v>2973847533</v>
      </c>
      <c r="DA207" s="300">
        <v>3025826088</v>
      </c>
      <c r="DB207" s="300">
        <v>2788900251</v>
      </c>
      <c r="DC207" s="300">
        <v>3677361744</v>
      </c>
      <c r="DD207" s="300">
        <v>3882640330</v>
      </c>
      <c r="DE207" s="300">
        <v>4212240804</v>
      </c>
      <c r="DF207" s="310">
        <v>36</v>
      </c>
      <c r="DG207" s="310">
        <v>37</v>
      </c>
      <c r="DH207" s="310">
        <v>39</v>
      </c>
      <c r="DI207" s="310">
        <v>41</v>
      </c>
      <c r="DJ207" s="310">
        <v>36</v>
      </c>
      <c r="DK207" s="310">
        <v>35</v>
      </c>
      <c r="DL207" s="310">
        <v>35</v>
      </c>
      <c r="DM207" s="310">
        <v>33</v>
      </c>
      <c r="DN207" s="310">
        <v>39</v>
      </c>
      <c r="DO207" s="310">
        <v>37</v>
      </c>
      <c r="DP207" s="310">
        <v>37</v>
      </c>
      <c r="DQ207" s="310">
        <v>37</v>
      </c>
      <c r="DR207" s="310">
        <v>36</v>
      </c>
      <c r="DS207" s="310">
        <v>35</v>
      </c>
      <c r="DU207" s="307" t="s">
        <v>1706</v>
      </c>
      <c r="DV207" s="300">
        <v>2373399251</v>
      </c>
      <c r="DW207" s="300">
        <v>2622316418</v>
      </c>
      <c r="DX207" s="300">
        <v>2645555181</v>
      </c>
      <c r="DY207" s="300">
        <v>2980980686</v>
      </c>
      <c r="DZ207" s="300">
        <v>3244106511</v>
      </c>
      <c r="EA207" s="300">
        <v>2950707730</v>
      </c>
      <c r="EB207" s="300">
        <v>2976869041</v>
      </c>
      <c r="EC207" s="300">
        <v>3225687924</v>
      </c>
      <c r="ED207" s="300">
        <v>3098629421</v>
      </c>
      <c r="EE207" s="300">
        <v>3140002219</v>
      </c>
      <c r="EF207" s="300">
        <v>2913000095</v>
      </c>
      <c r="EG207" s="300">
        <v>3793548676</v>
      </c>
      <c r="EH207" s="300">
        <v>3949397681</v>
      </c>
      <c r="EI207" s="300">
        <v>4335524367</v>
      </c>
      <c r="EJ207" s="310">
        <v>54</v>
      </c>
      <c r="EK207" s="310">
        <v>54</v>
      </c>
      <c r="EL207" s="310">
        <v>52</v>
      </c>
      <c r="EM207" s="310">
        <v>55</v>
      </c>
      <c r="EN207" s="310">
        <v>46</v>
      </c>
      <c r="EO207" s="310">
        <v>45</v>
      </c>
      <c r="EP207" s="310">
        <v>49</v>
      </c>
      <c r="EQ207" s="310">
        <v>48</v>
      </c>
      <c r="ER207" s="310">
        <v>52</v>
      </c>
      <c r="ES207" s="310">
        <v>49</v>
      </c>
      <c r="ET207" s="310">
        <v>51</v>
      </c>
      <c r="EU207" s="310">
        <v>53</v>
      </c>
      <c r="EV207" s="310">
        <v>54</v>
      </c>
      <c r="EW207" s="310">
        <v>52</v>
      </c>
    </row>
    <row r="208" spans="1:153" x14ac:dyDescent="0.25">
      <c r="A208" s="285" t="s">
        <v>2431</v>
      </c>
      <c r="B208" s="285" t="s">
        <v>163</v>
      </c>
      <c r="C208" s="285" t="s">
        <v>1316</v>
      </c>
      <c r="E208" s="307" t="str">
        <f t="shared" si="3"/>
        <v>سويسرا Switzerland</v>
      </c>
      <c r="F208" s="300">
        <v>982486532</v>
      </c>
      <c r="G208" s="300">
        <v>1046805541</v>
      </c>
      <c r="H208" s="300">
        <v>467488414</v>
      </c>
      <c r="I208" s="300">
        <v>332025650</v>
      </c>
      <c r="J208" s="300">
        <v>423830081</v>
      </c>
      <c r="K208" s="300">
        <v>1181915519</v>
      </c>
      <c r="L208" s="300">
        <v>1605620620</v>
      </c>
      <c r="M208" s="300">
        <v>2398921967</v>
      </c>
      <c r="N208" s="300">
        <v>1840483078</v>
      </c>
      <c r="O208" s="300">
        <v>2303341689</v>
      </c>
      <c r="P208" s="300">
        <v>3424025107</v>
      </c>
      <c r="Q208" s="300">
        <v>3093243582</v>
      </c>
      <c r="R208" s="300">
        <v>3425842398</v>
      </c>
      <c r="S208" s="300">
        <v>3210560125</v>
      </c>
      <c r="T208" s="310">
        <v>52</v>
      </c>
      <c r="U208" s="310">
        <v>51</v>
      </c>
      <c r="V208" s="310">
        <v>58</v>
      </c>
      <c r="W208" s="310">
        <v>61</v>
      </c>
      <c r="X208" s="310">
        <v>58</v>
      </c>
      <c r="Y208" s="310">
        <v>46</v>
      </c>
      <c r="Z208" s="310">
        <v>45</v>
      </c>
      <c r="AA208" s="310">
        <v>43</v>
      </c>
      <c r="AB208" s="310">
        <v>45</v>
      </c>
      <c r="AC208" s="310">
        <v>39</v>
      </c>
      <c r="AD208" s="310">
        <v>39</v>
      </c>
      <c r="AE208" s="310">
        <v>45</v>
      </c>
      <c r="AF208" s="310">
        <v>42</v>
      </c>
      <c r="AG208" s="310">
        <v>42</v>
      </c>
      <c r="AH208" s="310"/>
      <c r="AI208" s="307" t="s">
        <v>1841</v>
      </c>
      <c r="AJ208">
        <v>752629410</v>
      </c>
      <c r="AK208">
        <v>858473997</v>
      </c>
      <c r="AL208">
        <v>384494086</v>
      </c>
      <c r="AM208">
        <v>160878132</v>
      </c>
      <c r="AN208">
        <v>334939798</v>
      </c>
      <c r="AO208">
        <v>1096000636</v>
      </c>
      <c r="AP208">
        <v>1479972261</v>
      </c>
      <c r="AQ208">
        <v>2130582629</v>
      </c>
      <c r="AR208">
        <v>1194257762</v>
      </c>
      <c r="AS208">
        <v>2180710240</v>
      </c>
      <c r="AT208">
        <v>2002025832</v>
      </c>
      <c r="AU208">
        <v>2481482344</v>
      </c>
      <c r="AV208">
        <v>2330200597</v>
      </c>
      <c r="AW208">
        <v>2780389953</v>
      </c>
      <c r="AX208" s="310">
        <v>53</v>
      </c>
      <c r="AY208" s="310">
        <v>51</v>
      </c>
      <c r="AZ208" s="310">
        <v>58</v>
      </c>
      <c r="BA208" s="310">
        <v>69</v>
      </c>
      <c r="BB208" s="310">
        <v>58</v>
      </c>
      <c r="BC208" s="310">
        <v>45</v>
      </c>
      <c r="BD208" s="310">
        <v>43</v>
      </c>
      <c r="BE208" s="310">
        <v>42</v>
      </c>
      <c r="BF208" s="310">
        <v>47</v>
      </c>
      <c r="BG208" s="310">
        <v>38</v>
      </c>
      <c r="BH208" s="310">
        <v>45</v>
      </c>
      <c r="BI208" s="310">
        <v>47</v>
      </c>
      <c r="BJ208" s="310">
        <v>46</v>
      </c>
      <c r="BK208" s="310">
        <v>40</v>
      </c>
      <c r="BL208" s="310"/>
      <c r="BM208" s="307" t="s">
        <v>1841</v>
      </c>
      <c r="BN208">
        <v>229857122</v>
      </c>
      <c r="BO208">
        <v>188331544</v>
      </c>
      <c r="BP208">
        <v>82994328</v>
      </c>
      <c r="BQ208">
        <v>171147518</v>
      </c>
      <c r="BR208">
        <v>88890283</v>
      </c>
      <c r="BS208">
        <v>85914883</v>
      </c>
      <c r="BT208">
        <v>125648359</v>
      </c>
      <c r="BU208">
        <v>268339338</v>
      </c>
      <c r="BV208">
        <v>646225316</v>
      </c>
      <c r="BW208">
        <v>122631449</v>
      </c>
      <c r="BX208">
        <v>1421999275</v>
      </c>
      <c r="BY208">
        <v>611761238</v>
      </c>
      <c r="BZ208">
        <v>1095641801</v>
      </c>
      <c r="CA208">
        <v>430170172</v>
      </c>
      <c r="CB208" s="310">
        <v>20</v>
      </c>
      <c r="CC208" s="310">
        <v>22</v>
      </c>
      <c r="CD208" s="310">
        <v>31</v>
      </c>
      <c r="CE208" s="310">
        <v>24</v>
      </c>
      <c r="CF208" s="310">
        <v>32</v>
      </c>
      <c r="CG208" s="310">
        <v>30</v>
      </c>
      <c r="CH208" s="310">
        <v>27</v>
      </c>
      <c r="CI208" s="310">
        <v>21</v>
      </c>
      <c r="CJ208" s="310">
        <v>15</v>
      </c>
      <c r="CK208" s="310">
        <v>28</v>
      </c>
      <c r="CL208" s="310">
        <v>6</v>
      </c>
      <c r="CM208" s="310">
        <v>14</v>
      </c>
      <c r="CN208" s="310">
        <v>10</v>
      </c>
      <c r="CO208" s="310">
        <v>25</v>
      </c>
      <c r="CQ208" s="307" t="s">
        <v>1841</v>
      </c>
      <c r="CR208" s="300">
        <v>12263537558</v>
      </c>
      <c r="CS208" s="300">
        <v>13620325970</v>
      </c>
      <c r="CT208" s="300">
        <v>19739585467</v>
      </c>
      <c r="CU208" s="300">
        <v>17952876578</v>
      </c>
      <c r="CV208" s="300">
        <v>15316076450</v>
      </c>
      <c r="CW208" s="300">
        <v>9144531694</v>
      </c>
      <c r="CX208" s="300">
        <v>6643713068</v>
      </c>
      <c r="CY208" s="300">
        <v>7329262169</v>
      </c>
      <c r="CZ208" s="300">
        <v>6640883824</v>
      </c>
      <c r="DA208" s="300">
        <v>5644784436</v>
      </c>
      <c r="DB208" s="300">
        <v>8246344834</v>
      </c>
      <c r="DC208" s="300">
        <v>17719271135</v>
      </c>
      <c r="DD208" s="300">
        <v>24776448891</v>
      </c>
      <c r="DE208" s="300">
        <v>26603553940</v>
      </c>
      <c r="DF208" s="310">
        <v>12</v>
      </c>
      <c r="DG208" s="310">
        <v>11</v>
      </c>
      <c r="DH208" s="310">
        <v>9</v>
      </c>
      <c r="DI208" s="310">
        <v>10</v>
      </c>
      <c r="DJ208" s="310">
        <v>11</v>
      </c>
      <c r="DK208" s="310">
        <v>15</v>
      </c>
      <c r="DL208" s="310">
        <v>17</v>
      </c>
      <c r="DM208" s="310">
        <v>15</v>
      </c>
      <c r="DN208" s="310">
        <v>20</v>
      </c>
      <c r="DO208" s="310">
        <v>21</v>
      </c>
      <c r="DP208" s="310">
        <v>16</v>
      </c>
      <c r="DQ208" s="310">
        <v>10</v>
      </c>
      <c r="DR208" s="310">
        <v>7</v>
      </c>
      <c r="DS208" s="310">
        <v>9</v>
      </c>
      <c r="DU208" s="307" t="s">
        <v>1841</v>
      </c>
      <c r="DV208" s="300">
        <v>13246024090</v>
      </c>
      <c r="DW208" s="300">
        <v>14667131511</v>
      </c>
      <c r="DX208" s="300">
        <v>20207073881</v>
      </c>
      <c r="DY208" s="300">
        <v>18284902228</v>
      </c>
      <c r="DZ208" s="300">
        <v>15739906531</v>
      </c>
      <c r="EA208" s="300">
        <v>10326447213</v>
      </c>
      <c r="EB208" s="300">
        <v>8249333688</v>
      </c>
      <c r="EC208" s="300">
        <v>9728184136</v>
      </c>
      <c r="ED208" s="300">
        <v>8481366902</v>
      </c>
      <c r="EE208" s="300">
        <v>7948126125</v>
      </c>
      <c r="EF208" s="300">
        <v>11670369941</v>
      </c>
      <c r="EG208" s="300">
        <v>20812514717</v>
      </c>
      <c r="EH208" s="300">
        <v>28202291289</v>
      </c>
      <c r="EI208" s="300">
        <v>29814114065</v>
      </c>
      <c r="EJ208" s="310">
        <v>28</v>
      </c>
      <c r="EK208" s="310">
        <v>26</v>
      </c>
      <c r="EL208" s="310">
        <v>22</v>
      </c>
      <c r="EM208" s="310">
        <v>24</v>
      </c>
      <c r="EN208" s="310">
        <v>22</v>
      </c>
      <c r="EO208" s="310">
        <v>25</v>
      </c>
      <c r="EP208" s="310">
        <v>31</v>
      </c>
      <c r="EQ208" s="310">
        <v>30</v>
      </c>
      <c r="ER208" s="310">
        <v>30</v>
      </c>
      <c r="ES208" s="310">
        <v>29</v>
      </c>
      <c r="ET208" s="310">
        <v>28</v>
      </c>
      <c r="EU208" s="310">
        <v>27</v>
      </c>
      <c r="EV208" s="310">
        <v>18</v>
      </c>
      <c r="EW208" s="310">
        <v>18</v>
      </c>
    </row>
    <row r="209" spans="1:153" x14ac:dyDescent="0.25">
      <c r="A209" s="285" t="s">
        <v>2432</v>
      </c>
      <c r="B209" s="285" t="s">
        <v>62</v>
      </c>
      <c r="C209" s="285" t="s">
        <v>1342</v>
      </c>
      <c r="E209" s="307" t="str">
        <f t="shared" si="3"/>
        <v>البرتغال Portugal</v>
      </c>
      <c r="F209" s="300">
        <v>4352573798</v>
      </c>
      <c r="G209" s="300">
        <v>3615981267</v>
      </c>
      <c r="H209" s="300">
        <v>3011155751</v>
      </c>
      <c r="I209" s="300">
        <v>3964685861</v>
      </c>
      <c r="J209" s="300">
        <v>2577797022</v>
      </c>
      <c r="K209" s="300">
        <v>1947552989</v>
      </c>
      <c r="L209" s="300">
        <v>2430535604</v>
      </c>
      <c r="M209" s="300">
        <v>3042789705</v>
      </c>
      <c r="N209" s="300">
        <v>3104260057</v>
      </c>
      <c r="O209" s="300">
        <v>2092315525</v>
      </c>
      <c r="P209" s="300">
        <v>1830646042</v>
      </c>
      <c r="Q209" s="300">
        <v>2770665764</v>
      </c>
      <c r="R209" s="300">
        <v>1683378236</v>
      </c>
      <c r="S209" s="300">
        <v>1943476815</v>
      </c>
      <c r="T209" s="310">
        <v>34</v>
      </c>
      <c r="U209" s="310">
        <v>35</v>
      </c>
      <c r="V209" s="310">
        <v>35</v>
      </c>
      <c r="W209" s="310">
        <v>34</v>
      </c>
      <c r="X209" s="310">
        <v>36</v>
      </c>
      <c r="Y209" s="310">
        <v>39</v>
      </c>
      <c r="Z209" s="310">
        <v>38</v>
      </c>
      <c r="AA209" s="310">
        <v>38</v>
      </c>
      <c r="AB209" s="310">
        <v>37</v>
      </c>
      <c r="AC209" s="310">
        <v>41</v>
      </c>
      <c r="AD209" s="310">
        <v>48</v>
      </c>
      <c r="AE209" s="310">
        <v>48</v>
      </c>
      <c r="AF209" s="310">
        <v>51</v>
      </c>
      <c r="AG209" s="310">
        <v>48</v>
      </c>
      <c r="AH209" s="310"/>
      <c r="AI209" s="307" t="s">
        <v>1693</v>
      </c>
      <c r="AJ209">
        <v>4351904718</v>
      </c>
      <c r="AK209">
        <v>3615679449</v>
      </c>
      <c r="AL209">
        <v>3009205955</v>
      </c>
      <c r="AM209">
        <v>3958653440</v>
      </c>
      <c r="AN209">
        <v>2571072861</v>
      </c>
      <c r="AO209">
        <v>1943085738</v>
      </c>
      <c r="AP209">
        <v>2428394521</v>
      </c>
      <c r="AQ209">
        <v>3040823774</v>
      </c>
      <c r="AR209">
        <v>3097158640</v>
      </c>
      <c r="AS209">
        <v>2082942206</v>
      </c>
      <c r="AT209">
        <v>1827191405</v>
      </c>
      <c r="AU209">
        <v>2768431810</v>
      </c>
      <c r="AV209">
        <v>1598365018</v>
      </c>
      <c r="AW209">
        <v>1939912613</v>
      </c>
      <c r="AX209" s="310">
        <v>33</v>
      </c>
      <c r="AY209" s="310">
        <v>35</v>
      </c>
      <c r="AZ209" s="310">
        <v>35</v>
      </c>
      <c r="BA209" s="310">
        <v>34</v>
      </c>
      <c r="BB209" s="310">
        <v>36</v>
      </c>
      <c r="BC209" s="310">
        <v>38</v>
      </c>
      <c r="BD209" s="310">
        <v>37</v>
      </c>
      <c r="BE209" s="310">
        <v>37</v>
      </c>
      <c r="BF209" s="310">
        <v>36</v>
      </c>
      <c r="BG209" s="310">
        <v>40</v>
      </c>
      <c r="BH209" s="310">
        <v>46</v>
      </c>
      <c r="BI209" s="310">
        <v>46</v>
      </c>
      <c r="BJ209" s="310">
        <v>49</v>
      </c>
      <c r="BK209" s="310">
        <v>46</v>
      </c>
      <c r="BL209" s="310"/>
      <c r="BM209" s="307" t="s">
        <v>1693</v>
      </c>
      <c r="BN209">
        <v>669080</v>
      </c>
      <c r="BO209">
        <v>301818</v>
      </c>
      <c r="BP209">
        <v>1949796</v>
      </c>
      <c r="BQ209">
        <v>6032421</v>
      </c>
      <c r="BR209">
        <v>6724161</v>
      </c>
      <c r="BS209">
        <v>4467251</v>
      </c>
      <c r="BT209">
        <v>2141083</v>
      </c>
      <c r="BU209">
        <v>1965931</v>
      </c>
      <c r="BV209">
        <v>7101417</v>
      </c>
      <c r="BW209">
        <v>9373319</v>
      </c>
      <c r="BX209">
        <v>3454637</v>
      </c>
      <c r="BY209">
        <v>2233954</v>
      </c>
      <c r="BZ209">
        <v>85013218</v>
      </c>
      <c r="CA209">
        <v>3564202</v>
      </c>
      <c r="CB209" s="310">
        <v>108</v>
      </c>
      <c r="CC209" s="310">
        <v>115</v>
      </c>
      <c r="CD209" s="310">
        <v>89</v>
      </c>
      <c r="CE209" s="310">
        <v>74</v>
      </c>
      <c r="CF209" s="310">
        <v>73</v>
      </c>
      <c r="CG209" s="310">
        <v>75</v>
      </c>
      <c r="CH209" s="310">
        <v>93</v>
      </c>
      <c r="CI209" s="310">
        <v>93</v>
      </c>
      <c r="CJ209" s="310">
        <v>70</v>
      </c>
      <c r="CK209" s="310">
        <v>63</v>
      </c>
      <c r="CL209" s="310">
        <v>86</v>
      </c>
      <c r="CM209" s="310">
        <v>95</v>
      </c>
      <c r="CN209" s="310">
        <v>36</v>
      </c>
      <c r="CO209" s="310">
        <v>88</v>
      </c>
      <c r="CQ209" s="307" t="s">
        <v>1693</v>
      </c>
      <c r="CR209" s="300">
        <v>624388250</v>
      </c>
      <c r="CS209" s="300">
        <v>760554267</v>
      </c>
      <c r="CT209" s="300">
        <v>882397873</v>
      </c>
      <c r="CU209" s="300">
        <v>774293930</v>
      </c>
      <c r="CV209" s="300">
        <v>965141215</v>
      </c>
      <c r="CW209" s="300">
        <v>844459515</v>
      </c>
      <c r="CX209" s="300">
        <v>1036398660</v>
      </c>
      <c r="CY209" s="300">
        <v>791540263</v>
      </c>
      <c r="CZ209" s="300">
        <v>813565521</v>
      </c>
      <c r="DA209" s="300">
        <v>780084286</v>
      </c>
      <c r="DB209" s="300">
        <v>707255030</v>
      </c>
      <c r="DC209" s="300">
        <v>984051394</v>
      </c>
      <c r="DD209" s="300">
        <v>1051733546</v>
      </c>
      <c r="DE209" s="300">
        <v>1046616757</v>
      </c>
      <c r="DF209" s="310">
        <v>57</v>
      </c>
      <c r="DG209" s="310">
        <v>58</v>
      </c>
      <c r="DH209" s="310">
        <v>54</v>
      </c>
      <c r="DI209" s="310">
        <v>56</v>
      </c>
      <c r="DJ209" s="310">
        <v>55</v>
      </c>
      <c r="DK209" s="310">
        <v>54</v>
      </c>
      <c r="DL209" s="310">
        <v>52</v>
      </c>
      <c r="DM209" s="310">
        <v>53</v>
      </c>
      <c r="DN209" s="310">
        <v>56</v>
      </c>
      <c r="DO209" s="310">
        <v>55</v>
      </c>
      <c r="DP209" s="310">
        <v>58</v>
      </c>
      <c r="DQ209" s="310">
        <v>59</v>
      </c>
      <c r="DR209" s="310">
        <v>57</v>
      </c>
      <c r="DS209" s="310">
        <v>59</v>
      </c>
      <c r="DU209" s="307" t="s">
        <v>1693</v>
      </c>
      <c r="DV209" s="300">
        <v>4976962048</v>
      </c>
      <c r="DW209" s="300">
        <v>4376535534</v>
      </c>
      <c r="DX209" s="300">
        <v>3893553624</v>
      </c>
      <c r="DY209" s="300">
        <v>4738979791</v>
      </c>
      <c r="DZ209" s="300">
        <v>3542938237</v>
      </c>
      <c r="EA209" s="300">
        <v>2792012504</v>
      </c>
      <c r="EB209" s="300">
        <v>3466934264</v>
      </c>
      <c r="EC209" s="300">
        <v>3834329968</v>
      </c>
      <c r="ED209" s="300">
        <v>3917825578</v>
      </c>
      <c r="EE209" s="300">
        <v>2872399811</v>
      </c>
      <c r="EF209" s="300">
        <v>2537901072</v>
      </c>
      <c r="EG209" s="300">
        <v>3754717158</v>
      </c>
      <c r="EH209" s="300">
        <v>2735111782</v>
      </c>
      <c r="EI209" s="300">
        <v>2990093572</v>
      </c>
      <c r="EJ209" s="310">
        <v>40</v>
      </c>
      <c r="EK209" s="310">
        <v>45</v>
      </c>
      <c r="EL209" s="310">
        <v>48</v>
      </c>
      <c r="EM209" s="310">
        <v>45</v>
      </c>
      <c r="EN209" s="310">
        <v>44</v>
      </c>
      <c r="EO209" s="310">
        <v>48</v>
      </c>
      <c r="EP209" s="310">
        <v>44</v>
      </c>
      <c r="EQ209" s="310">
        <v>46</v>
      </c>
      <c r="ER209" s="310">
        <v>47</v>
      </c>
      <c r="ES209" s="310">
        <v>52</v>
      </c>
      <c r="ET209" s="310">
        <v>54</v>
      </c>
      <c r="EU209" s="310">
        <v>54</v>
      </c>
      <c r="EV209" s="310">
        <v>60</v>
      </c>
      <c r="EW209" s="310">
        <v>60</v>
      </c>
    </row>
    <row r="210" spans="1:153" x14ac:dyDescent="0.25">
      <c r="A210" s="285" t="s">
        <v>2433</v>
      </c>
      <c r="B210" s="285" t="s">
        <v>182</v>
      </c>
      <c r="C210" s="285" t="s">
        <v>1398</v>
      </c>
      <c r="E210" s="307" t="str">
        <f t="shared" si="3"/>
        <v>النمسا Austria</v>
      </c>
      <c r="F210" s="300">
        <v>7644227</v>
      </c>
      <c r="G210" s="300">
        <v>17538661</v>
      </c>
      <c r="H210" s="300">
        <v>16646967</v>
      </c>
      <c r="I210" s="300">
        <v>60081759</v>
      </c>
      <c r="J210" s="300">
        <v>39939165</v>
      </c>
      <c r="K210" s="300">
        <v>49438262</v>
      </c>
      <c r="L210" s="300">
        <v>38344734</v>
      </c>
      <c r="M210" s="300">
        <v>23264840</v>
      </c>
      <c r="N210" s="300">
        <v>29502741</v>
      </c>
      <c r="O210" s="300">
        <v>26642967</v>
      </c>
      <c r="P210" s="300">
        <v>26629164</v>
      </c>
      <c r="Q210" s="300">
        <v>22220110</v>
      </c>
      <c r="R210" s="300">
        <v>8678977</v>
      </c>
      <c r="S210" s="300">
        <v>1179184564</v>
      </c>
      <c r="T210" s="310">
        <v>118</v>
      </c>
      <c r="U210" s="310">
        <v>103</v>
      </c>
      <c r="V210" s="310">
        <v>114</v>
      </c>
      <c r="W210" s="310">
        <v>94</v>
      </c>
      <c r="X210" s="310">
        <v>95</v>
      </c>
      <c r="Y210" s="310">
        <v>90</v>
      </c>
      <c r="Z210" s="310">
        <v>101</v>
      </c>
      <c r="AA210" s="310">
        <v>109</v>
      </c>
      <c r="AB210" s="310">
        <v>97</v>
      </c>
      <c r="AC210" s="310">
        <v>101</v>
      </c>
      <c r="AD210" s="310">
        <v>115</v>
      </c>
      <c r="AE210" s="310">
        <v>117</v>
      </c>
      <c r="AF210" s="310">
        <v>138</v>
      </c>
      <c r="AG210" s="310">
        <v>52</v>
      </c>
      <c r="AH210" s="310"/>
      <c r="AI210" s="307" t="s">
        <v>1736</v>
      </c>
      <c r="AJ210">
        <v>3734526</v>
      </c>
      <c r="AK210">
        <v>10197939</v>
      </c>
      <c r="AL210">
        <v>9322075</v>
      </c>
      <c r="AM210">
        <v>46070379</v>
      </c>
      <c r="AN210">
        <v>15521369</v>
      </c>
      <c r="AO210">
        <v>10263697</v>
      </c>
      <c r="AP210">
        <v>33265817</v>
      </c>
      <c r="AQ210">
        <v>14047643</v>
      </c>
      <c r="AR210">
        <v>15809810</v>
      </c>
      <c r="AS210">
        <v>11129060</v>
      </c>
      <c r="AT210">
        <v>9204601</v>
      </c>
      <c r="AU210">
        <v>7836595</v>
      </c>
      <c r="AV210">
        <v>3016115</v>
      </c>
      <c r="AW210">
        <v>1161333742</v>
      </c>
      <c r="AX210" s="310">
        <v>128</v>
      </c>
      <c r="AY210" s="310">
        <v>109</v>
      </c>
      <c r="AZ210" s="310">
        <v>114</v>
      </c>
      <c r="BA210" s="310">
        <v>92</v>
      </c>
      <c r="BB210" s="310">
        <v>110</v>
      </c>
      <c r="BC210" s="310">
        <v>112</v>
      </c>
      <c r="BD210" s="310">
        <v>100</v>
      </c>
      <c r="BE210" s="310">
        <v>117</v>
      </c>
      <c r="BF210" s="310">
        <v>109</v>
      </c>
      <c r="BG210" s="310">
        <v>116</v>
      </c>
      <c r="BH210" s="310">
        <v>128</v>
      </c>
      <c r="BI210" s="310">
        <v>129</v>
      </c>
      <c r="BJ210" s="310">
        <v>147</v>
      </c>
      <c r="BK210" s="310">
        <v>51</v>
      </c>
      <c r="BL210" s="310"/>
      <c r="BM210" s="307" t="s">
        <v>1736</v>
      </c>
      <c r="BN210">
        <v>3909701</v>
      </c>
      <c r="BO210">
        <v>7340722</v>
      </c>
      <c r="BP210">
        <v>7324892</v>
      </c>
      <c r="BQ210">
        <v>14011380</v>
      </c>
      <c r="BR210">
        <v>24417796</v>
      </c>
      <c r="BS210">
        <v>39174565</v>
      </c>
      <c r="BT210">
        <v>5078917</v>
      </c>
      <c r="BU210">
        <v>9217197</v>
      </c>
      <c r="BV210">
        <v>13692931</v>
      </c>
      <c r="BW210">
        <v>15513907</v>
      </c>
      <c r="BX210">
        <v>17424563</v>
      </c>
      <c r="BY210">
        <v>14383515</v>
      </c>
      <c r="BZ210">
        <v>5662862</v>
      </c>
      <c r="CA210">
        <v>17850822</v>
      </c>
      <c r="CB210" s="310">
        <v>78</v>
      </c>
      <c r="CC210" s="310">
        <v>67</v>
      </c>
      <c r="CD210" s="310">
        <v>73</v>
      </c>
      <c r="CE210" s="310">
        <v>63</v>
      </c>
      <c r="CF210" s="310">
        <v>54</v>
      </c>
      <c r="CG210" s="310">
        <v>39</v>
      </c>
      <c r="CH210" s="310">
        <v>78</v>
      </c>
      <c r="CI210" s="310">
        <v>65</v>
      </c>
      <c r="CJ210" s="310">
        <v>59</v>
      </c>
      <c r="CK210" s="310">
        <v>55</v>
      </c>
      <c r="CL210" s="310">
        <v>56</v>
      </c>
      <c r="CM210" s="310">
        <v>61</v>
      </c>
      <c r="CN210" s="310">
        <v>79</v>
      </c>
      <c r="CO210" s="310">
        <v>60</v>
      </c>
      <c r="CQ210" s="307" t="s">
        <v>1736</v>
      </c>
      <c r="CR210" s="300">
        <v>4800236522</v>
      </c>
      <c r="CS210" s="300">
        <v>4688971214</v>
      </c>
      <c r="CT210" s="300">
        <v>5301874058</v>
      </c>
      <c r="CU210" s="300">
        <v>6054683392</v>
      </c>
      <c r="CV210" s="300">
        <v>6249099432</v>
      </c>
      <c r="CW210" s="300">
        <v>3880509914</v>
      </c>
      <c r="CX210" s="300">
        <v>2708062128</v>
      </c>
      <c r="CY210" s="300">
        <v>2347052420</v>
      </c>
      <c r="CZ210" s="300">
        <v>3344519039</v>
      </c>
      <c r="DA210" s="300">
        <v>3237833568</v>
      </c>
      <c r="DB210" s="300">
        <v>2332305803</v>
      </c>
      <c r="DC210" s="300">
        <v>2987915292</v>
      </c>
      <c r="DD210" s="300">
        <v>2886628271</v>
      </c>
      <c r="DE210" s="300">
        <v>4089328877</v>
      </c>
      <c r="DF210" s="310">
        <v>25</v>
      </c>
      <c r="DG210" s="310">
        <v>30</v>
      </c>
      <c r="DH210" s="310">
        <v>31</v>
      </c>
      <c r="DI210" s="310">
        <v>26</v>
      </c>
      <c r="DJ210" s="310">
        <v>25</v>
      </c>
      <c r="DK210" s="310">
        <v>30</v>
      </c>
      <c r="DL210" s="310">
        <v>36</v>
      </c>
      <c r="DM210" s="310">
        <v>40</v>
      </c>
      <c r="DN210" s="310">
        <v>36</v>
      </c>
      <c r="DO210" s="310">
        <v>34</v>
      </c>
      <c r="DP210" s="310">
        <v>38</v>
      </c>
      <c r="DQ210" s="310">
        <v>40</v>
      </c>
      <c r="DR210" s="310">
        <v>42</v>
      </c>
      <c r="DS210" s="310">
        <v>36</v>
      </c>
      <c r="DU210" s="307" t="s">
        <v>1736</v>
      </c>
      <c r="DV210" s="300">
        <v>4807880749</v>
      </c>
      <c r="DW210" s="300">
        <v>4706509875</v>
      </c>
      <c r="DX210" s="300">
        <v>5318521025</v>
      </c>
      <c r="DY210" s="300">
        <v>6114765151</v>
      </c>
      <c r="DZ210" s="300">
        <v>6289038597</v>
      </c>
      <c r="EA210" s="300">
        <v>3929948176</v>
      </c>
      <c r="EB210" s="300">
        <v>2746406862</v>
      </c>
      <c r="EC210" s="300">
        <v>2370317260</v>
      </c>
      <c r="ED210" s="300">
        <v>3374021780</v>
      </c>
      <c r="EE210" s="300">
        <v>3264476535</v>
      </c>
      <c r="EF210" s="300">
        <v>2358934967</v>
      </c>
      <c r="EG210" s="300">
        <v>3010135402</v>
      </c>
      <c r="EH210" s="300">
        <v>2895307248</v>
      </c>
      <c r="EI210" s="300">
        <v>5268513441</v>
      </c>
      <c r="EJ210" s="310">
        <v>41</v>
      </c>
      <c r="EK210" s="310">
        <v>42</v>
      </c>
      <c r="EL210" s="310">
        <v>41</v>
      </c>
      <c r="EM210" s="310">
        <v>39</v>
      </c>
      <c r="EN210" s="310">
        <v>34</v>
      </c>
      <c r="EO210" s="310">
        <v>40</v>
      </c>
      <c r="EP210" s="310">
        <v>51</v>
      </c>
      <c r="EQ210" s="310">
        <v>56</v>
      </c>
      <c r="ER210" s="310">
        <v>50</v>
      </c>
      <c r="ES210" s="310">
        <v>48</v>
      </c>
      <c r="ET210" s="310">
        <v>57</v>
      </c>
      <c r="EU210" s="310">
        <v>58</v>
      </c>
      <c r="EV210" s="310">
        <v>58</v>
      </c>
      <c r="EW210" s="310">
        <v>49</v>
      </c>
    </row>
    <row r="211" spans="1:153" x14ac:dyDescent="0.25">
      <c r="A211" s="285" t="s">
        <v>2434</v>
      </c>
      <c r="B211" s="285" t="s">
        <v>227</v>
      </c>
      <c r="C211" s="285" t="s">
        <v>1329</v>
      </c>
      <c r="E211" s="307" t="str">
        <f t="shared" si="3"/>
        <v>ألمانيا Germany</v>
      </c>
      <c r="F211" s="300">
        <v>1559715090</v>
      </c>
      <c r="G211" s="300">
        <v>1377558604</v>
      </c>
      <c r="H211" s="300">
        <v>1570407291</v>
      </c>
      <c r="I211" s="300">
        <v>1025671824</v>
      </c>
      <c r="J211" s="300">
        <v>1311439655</v>
      </c>
      <c r="K211" s="300">
        <v>1317634484</v>
      </c>
      <c r="L211" s="300">
        <v>1461166433</v>
      </c>
      <c r="M211" s="300">
        <v>2495996180</v>
      </c>
      <c r="N211" s="300">
        <v>3276630807</v>
      </c>
      <c r="O211" s="300">
        <v>1680508865</v>
      </c>
      <c r="P211" s="300">
        <v>2015044069</v>
      </c>
      <c r="Q211" s="300">
        <v>7753663508</v>
      </c>
      <c r="R211" s="300">
        <v>2903882427</v>
      </c>
      <c r="S211" s="300">
        <v>1966765147</v>
      </c>
      <c r="T211" s="310">
        <v>45</v>
      </c>
      <c r="U211" s="310">
        <v>50</v>
      </c>
      <c r="V211" s="310">
        <v>44</v>
      </c>
      <c r="W211" s="310">
        <v>47</v>
      </c>
      <c r="X211" s="310">
        <v>48</v>
      </c>
      <c r="Y211" s="310">
        <v>44</v>
      </c>
      <c r="Z211" s="310">
        <v>47</v>
      </c>
      <c r="AA211" s="310">
        <v>41</v>
      </c>
      <c r="AB211" s="310">
        <v>36</v>
      </c>
      <c r="AC211" s="310">
        <v>44</v>
      </c>
      <c r="AD211" s="310">
        <v>47</v>
      </c>
      <c r="AE211" s="310">
        <v>32</v>
      </c>
      <c r="AF211" s="310">
        <v>47</v>
      </c>
      <c r="AG211" s="310">
        <v>47</v>
      </c>
      <c r="AH211" s="310"/>
      <c r="AI211" s="307" t="s">
        <v>1761</v>
      </c>
      <c r="AJ211">
        <v>584389530</v>
      </c>
      <c r="AK211">
        <v>448582697</v>
      </c>
      <c r="AL211">
        <v>862930773</v>
      </c>
      <c r="AM211">
        <v>471823062</v>
      </c>
      <c r="AN211">
        <v>691877740</v>
      </c>
      <c r="AO211">
        <v>645175630</v>
      </c>
      <c r="AP211">
        <v>810027417</v>
      </c>
      <c r="AQ211">
        <v>1663062234</v>
      </c>
      <c r="AR211">
        <v>1740920883</v>
      </c>
      <c r="AS211">
        <v>782048629</v>
      </c>
      <c r="AT211">
        <v>804268817</v>
      </c>
      <c r="AU211">
        <v>4252093737</v>
      </c>
      <c r="AV211">
        <v>1566415150</v>
      </c>
      <c r="AW211">
        <v>814069091</v>
      </c>
      <c r="AX211" s="310">
        <v>56</v>
      </c>
      <c r="AY211" s="310">
        <v>57</v>
      </c>
      <c r="AZ211" s="310">
        <v>48</v>
      </c>
      <c r="BA211" s="310">
        <v>53</v>
      </c>
      <c r="BB211" s="310">
        <v>51</v>
      </c>
      <c r="BC211" s="310">
        <v>53</v>
      </c>
      <c r="BD211" s="310">
        <v>51</v>
      </c>
      <c r="BE211" s="310">
        <v>45</v>
      </c>
      <c r="BF211" s="310">
        <v>43</v>
      </c>
      <c r="BG211" s="310">
        <v>48</v>
      </c>
      <c r="BH211" s="310">
        <v>51</v>
      </c>
      <c r="BI211" s="310">
        <v>40</v>
      </c>
      <c r="BJ211" s="310">
        <v>50</v>
      </c>
      <c r="BK211" s="310">
        <v>55</v>
      </c>
      <c r="BL211" s="310"/>
      <c r="BM211" s="307" t="s">
        <v>1761</v>
      </c>
      <c r="BN211">
        <v>975325560</v>
      </c>
      <c r="BO211">
        <v>928975907</v>
      </c>
      <c r="BP211">
        <v>707476518</v>
      </c>
      <c r="BQ211">
        <v>553848762</v>
      </c>
      <c r="BR211">
        <v>619561915</v>
      </c>
      <c r="BS211">
        <v>672458854</v>
      </c>
      <c r="BT211">
        <v>651139016</v>
      </c>
      <c r="BU211">
        <v>832933946</v>
      </c>
      <c r="BV211">
        <v>1535709924</v>
      </c>
      <c r="BW211">
        <v>898460236</v>
      </c>
      <c r="BX211">
        <v>1210775252</v>
      </c>
      <c r="BY211">
        <v>3501569771</v>
      </c>
      <c r="BZ211">
        <v>1337467277</v>
      </c>
      <c r="CA211">
        <v>1152696056</v>
      </c>
      <c r="CB211" s="310">
        <v>6</v>
      </c>
      <c r="CC211" s="310">
        <v>9</v>
      </c>
      <c r="CD211" s="310">
        <v>11</v>
      </c>
      <c r="CE211" s="310">
        <v>12</v>
      </c>
      <c r="CF211" s="310">
        <v>11</v>
      </c>
      <c r="CG211" s="310">
        <v>10</v>
      </c>
      <c r="CH211" s="310">
        <v>11</v>
      </c>
      <c r="CI211" s="310">
        <v>10</v>
      </c>
      <c r="CJ211" s="310">
        <v>5</v>
      </c>
      <c r="CK211" s="310">
        <v>7</v>
      </c>
      <c r="CL211" s="310">
        <v>8</v>
      </c>
      <c r="CM211" s="310">
        <v>3</v>
      </c>
      <c r="CN211" s="310">
        <v>8</v>
      </c>
      <c r="CO211" s="310">
        <v>10</v>
      </c>
      <c r="CQ211" s="307" t="s">
        <v>1761</v>
      </c>
      <c r="CR211" s="300">
        <v>33964069857</v>
      </c>
      <c r="CS211" s="300">
        <v>41367327076</v>
      </c>
      <c r="CT211" s="300">
        <v>44811962317</v>
      </c>
      <c r="CU211" s="300">
        <v>47092831060</v>
      </c>
      <c r="CV211" s="300">
        <v>46115773026</v>
      </c>
      <c r="CW211" s="300">
        <v>34330966718</v>
      </c>
      <c r="CX211" s="300">
        <v>29496947826</v>
      </c>
      <c r="CY211" s="300">
        <v>28306352676</v>
      </c>
      <c r="CZ211" s="300">
        <v>27649272687</v>
      </c>
      <c r="DA211" s="300">
        <v>26869223449</v>
      </c>
      <c r="DB211" s="300">
        <v>28092771536</v>
      </c>
      <c r="DC211" s="300">
        <v>30000405161</v>
      </c>
      <c r="DD211" s="300">
        <v>34218595360</v>
      </c>
      <c r="DE211" s="300">
        <v>37597531091</v>
      </c>
      <c r="DF211" s="310">
        <v>3</v>
      </c>
      <c r="DG211" s="310">
        <v>3</v>
      </c>
      <c r="DH211" s="310">
        <v>3</v>
      </c>
      <c r="DI211" s="310">
        <v>3</v>
      </c>
      <c r="DJ211" s="310">
        <v>3</v>
      </c>
      <c r="DK211" s="310">
        <v>3</v>
      </c>
      <c r="DL211" s="310">
        <v>4</v>
      </c>
      <c r="DM211" s="310">
        <v>4</v>
      </c>
      <c r="DN211" s="310">
        <v>4</v>
      </c>
      <c r="DO211" s="310">
        <v>4</v>
      </c>
      <c r="DP211" s="310">
        <v>5</v>
      </c>
      <c r="DQ211" s="310">
        <v>5</v>
      </c>
      <c r="DR211" s="310">
        <v>5</v>
      </c>
      <c r="DS211" s="310">
        <v>5</v>
      </c>
      <c r="DU211" s="307" t="s">
        <v>1761</v>
      </c>
      <c r="DV211" s="300">
        <v>35523784947</v>
      </c>
      <c r="DW211" s="300">
        <v>42744885680</v>
      </c>
      <c r="DX211" s="300">
        <v>46382369608</v>
      </c>
      <c r="DY211" s="300">
        <v>48118502884</v>
      </c>
      <c r="DZ211" s="300">
        <v>47427212681</v>
      </c>
      <c r="EA211" s="300">
        <v>35648601202</v>
      </c>
      <c r="EB211" s="300">
        <v>30958114259</v>
      </c>
      <c r="EC211" s="300">
        <v>30802348856</v>
      </c>
      <c r="ED211" s="300">
        <v>30925903494</v>
      </c>
      <c r="EE211" s="300">
        <v>28549732314</v>
      </c>
      <c r="EF211" s="300">
        <v>30107815605</v>
      </c>
      <c r="EG211" s="300">
        <v>37754068669</v>
      </c>
      <c r="EH211" s="300">
        <v>37122477787</v>
      </c>
      <c r="EI211" s="300">
        <v>39564296238</v>
      </c>
      <c r="EJ211" s="310">
        <v>13</v>
      </c>
      <c r="EK211" s="310">
        <v>12</v>
      </c>
      <c r="EL211" s="310">
        <v>11</v>
      </c>
      <c r="EM211" s="310">
        <v>10</v>
      </c>
      <c r="EN211" s="310">
        <v>7</v>
      </c>
      <c r="EO211" s="310">
        <v>8</v>
      </c>
      <c r="EP211" s="310">
        <v>9</v>
      </c>
      <c r="EQ211" s="310">
        <v>14</v>
      </c>
      <c r="ER211" s="310">
        <v>13</v>
      </c>
      <c r="ES211" s="310">
        <v>8</v>
      </c>
      <c r="ET211" s="310">
        <v>12</v>
      </c>
      <c r="EU211" s="310">
        <v>15</v>
      </c>
      <c r="EV211" s="310">
        <v>11</v>
      </c>
      <c r="EW211" s="310">
        <v>12</v>
      </c>
    </row>
    <row r="212" spans="1:153" x14ac:dyDescent="0.25">
      <c r="A212" s="285" t="s">
        <v>2435</v>
      </c>
      <c r="B212" s="285" t="s">
        <v>44</v>
      </c>
      <c r="C212" s="285" t="s">
        <v>1320</v>
      </c>
      <c r="E212" s="307" t="str">
        <f t="shared" si="3"/>
        <v>هولندا Netherlands</v>
      </c>
      <c r="F212" s="300">
        <v>31667009039</v>
      </c>
      <c r="G212" s="300">
        <v>33297933178</v>
      </c>
      <c r="H212" s="300">
        <v>23113451306</v>
      </c>
      <c r="I212" s="300">
        <v>24000195386</v>
      </c>
      <c r="J212" s="300">
        <v>13006960922</v>
      </c>
      <c r="K212" s="300">
        <v>13594865272</v>
      </c>
      <c r="L212" s="300">
        <v>20228145032</v>
      </c>
      <c r="M212" s="300">
        <v>35503727797</v>
      </c>
      <c r="N212" s="300">
        <v>27478591979</v>
      </c>
      <c r="O212" s="300">
        <v>17182660137</v>
      </c>
      <c r="P212" s="300">
        <v>16204077181</v>
      </c>
      <c r="Q212" s="300">
        <v>24469139796</v>
      </c>
      <c r="R212" s="300">
        <v>16247555534</v>
      </c>
      <c r="S212" s="300">
        <v>16310533121</v>
      </c>
      <c r="T212" s="310">
        <v>11</v>
      </c>
      <c r="U212" s="310">
        <v>11</v>
      </c>
      <c r="V212" s="310">
        <v>15</v>
      </c>
      <c r="W212" s="310">
        <v>14</v>
      </c>
      <c r="X212" s="310">
        <v>15</v>
      </c>
      <c r="Y212" s="310">
        <v>13</v>
      </c>
      <c r="Z212" s="310">
        <v>10</v>
      </c>
      <c r="AA212" s="310">
        <v>8</v>
      </c>
      <c r="AB212" s="310">
        <v>8</v>
      </c>
      <c r="AC212" s="310">
        <v>10</v>
      </c>
      <c r="AD212" s="310">
        <v>14</v>
      </c>
      <c r="AE212" s="310">
        <v>16</v>
      </c>
      <c r="AF212" s="310">
        <v>18</v>
      </c>
      <c r="AG212" s="310">
        <v>16</v>
      </c>
      <c r="AH212" s="310"/>
      <c r="AI212" s="307" t="s">
        <v>1884</v>
      </c>
      <c r="AJ212">
        <v>31456884850</v>
      </c>
      <c r="AK212">
        <v>33196428241</v>
      </c>
      <c r="AL212">
        <v>22945864295</v>
      </c>
      <c r="AM212">
        <v>23765918168</v>
      </c>
      <c r="AN212">
        <v>12748026842</v>
      </c>
      <c r="AO212">
        <v>13333659374</v>
      </c>
      <c r="AP212">
        <v>19928793044</v>
      </c>
      <c r="AQ212">
        <v>35198087640</v>
      </c>
      <c r="AR212">
        <v>26979425302</v>
      </c>
      <c r="AS212">
        <v>16907404703</v>
      </c>
      <c r="AT212">
        <v>15852053954</v>
      </c>
      <c r="AU212">
        <v>24221804378</v>
      </c>
      <c r="AV212">
        <v>15684191128</v>
      </c>
      <c r="AW212">
        <v>15570078582</v>
      </c>
      <c r="AX212" s="310">
        <v>11</v>
      </c>
      <c r="AY212" s="310">
        <v>10</v>
      </c>
      <c r="AZ212" s="310">
        <v>15</v>
      </c>
      <c r="BA212" s="310">
        <v>14</v>
      </c>
      <c r="BB212" s="310">
        <v>15</v>
      </c>
      <c r="BC212" s="310">
        <v>12</v>
      </c>
      <c r="BD212" s="310">
        <v>9</v>
      </c>
      <c r="BE212" s="310">
        <v>8</v>
      </c>
      <c r="BF212" s="310">
        <v>8</v>
      </c>
      <c r="BG212" s="310">
        <v>9</v>
      </c>
      <c r="BH212" s="310">
        <v>14</v>
      </c>
      <c r="BI212" s="310">
        <v>16</v>
      </c>
      <c r="BJ212" s="310">
        <v>18</v>
      </c>
      <c r="BK212" s="310">
        <v>16</v>
      </c>
      <c r="BL212" s="310"/>
      <c r="BM212" s="307" t="s">
        <v>1884</v>
      </c>
      <c r="BN212">
        <v>210124189</v>
      </c>
      <c r="BO212">
        <v>101504937</v>
      </c>
      <c r="BP212">
        <v>167587011</v>
      </c>
      <c r="BQ212">
        <v>234277218</v>
      </c>
      <c r="BR212">
        <v>258934080</v>
      </c>
      <c r="BS212">
        <v>261205898</v>
      </c>
      <c r="BT212">
        <v>299351988</v>
      </c>
      <c r="BU212">
        <v>305640157</v>
      </c>
      <c r="BV212">
        <v>499166677</v>
      </c>
      <c r="BW212">
        <v>275255434</v>
      </c>
      <c r="BX212">
        <v>352023227</v>
      </c>
      <c r="BY212">
        <v>247335418</v>
      </c>
      <c r="BZ212">
        <v>563364406</v>
      </c>
      <c r="CA212">
        <v>740454539</v>
      </c>
      <c r="CB212" s="310">
        <v>25</v>
      </c>
      <c r="CC212" s="310">
        <v>27</v>
      </c>
      <c r="CD212" s="310">
        <v>23</v>
      </c>
      <c r="CE212" s="310">
        <v>19</v>
      </c>
      <c r="CF212" s="310">
        <v>19</v>
      </c>
      <c r="CG212" s="310">
        <v>19</v>
      </c>
      <c r="CH212" s="310">
        <v>18</v>
      </c>
      <c r="CI212" s="310">
        <v>19</v>
      </c>
      <c r="CJ212" s="310">
        <v>18</v>
      </c>
      <c r="CK212" s="310">
        <v>18</v>
      </c>
      <c r="CL212" s="310">
        <v>20</v>
      </c>
      <c r="CM212" s="310">
        <v>24</v>
      </c>
      <c r="CN212" s="310">
        <v>18</v>
      </c>
      <c r="CO212" s="310">
        <v>19</v>
      </c>
      <c r="CQ212" s="307" t="s">
        <v>1884</v>
      </c>
      <c r="CR212" s="300">
        <v>5534252755</v>
      </c>
      <c r="CS212" s="300">
        <v>6273872253</v>
      </c>
      <c r="CT212" s="300">
        <v>6771460126</v>
      </c>
      <c r="CU212" s="300">
        <v>7088806851</v>
      </c>
      <c r="CV212" s="300">
        <v>6616347151</v>
      </c>
      <c r="CW212" s="300">
        <v>5593917295</v>
      </c>
      <c r="CX212" s="300">
        <v>5771072815</v>
      </c>
      <c r="CY212" s="300">
        <v>6856951127</v>
      </c>
      <c r="CZ212" s="300">
        <v>8627254487</v>
      </c>
      <c r="DA212" s="300">
        <v>6646172408</v>
      </c>
      <c r="DB212" s="300">
        <v>7874672842</v>
      </c>
      <c r="DC212" s="300">
        <v>8589125072</v>
      </c>
      <c r="DD212" s="300">
        <v>10632800698</v>
      </c>
      <c r="DE212" s="300">
        <v>11271500459</v>
      </c>
      <c r="DF212" s="310">
        <v>21</v>
      </c>
      <c r="DG212" s="310">
        <v>22</v>
      </c>
      <c r="DH212" s="310">
        <v>20</v>
      </c>
      <c r="DI212" s="310">
        <v>23</v>
      </c>
      <c r="DJ212" s="310">
        <v>22</v>
      </c>
      <c r="DK212" s="310">
        <v>19</v>
      </c>
      <c r="DL212" s="310">
        <v>19</v>
      </c>
      <c r="DM212" s="310">
        <v>16</v>
      </c>
      <c r="DN212" s="310">
        <v>16</v>
      </c>
      <c r="DO212" s="310">
        <v>19</v>
      </c>
      <c r="DP212" s="310">
        <v>17</v>
      </c>
      <c r="DQ212" s="310">
        <v>19</v>
      </c>
      <c r="DR212" s="310">
        <v>18</v>
      </c>
      <c r="DS212" s="310">
        <v>21</v>
      </c>
      <c r="DU212" s="307" t="s">
        <v>1884</v>
      </c>
      <c r="DV212" s="300">
        <v>37201261794</v>
      </c>
      <c r="DW212" s="300">
        <v>39571805431</v>
      </c>
      <c r="DX212" s="300">
        <v>29884911432</v>
      </c>
      <c r="DY212" s="300">
        <v>31089002237</v>
      </c>
      <c r="DZ212" s="300">
        <v>19623308073</v>
      </c>
      <c r="EA212" s="300">
        <v>19188782567</v>
      </c>
      <c r="EB212" s="300">
        <v>25999217847</v>
      </c>
      <c r="EC212" s="300">
        <v>42360678924</v>
      </c>
      <c r="ED212" s="300">
        <v>36105846466</v>
      </c>
      <c r="EE212" s="300">
        <v>23828832545</v>
      </c>
      <c r="EF212" s="300">
        <v>24078750023</v>
      </c>
      <c r="EG212" s="300">
        <v>33058264868</v>
      </c>
      <c r="EH212" s="300">
        <v>26880356232</v>
      </c>
      <c r="EI212" s="300">
        <v>27582033580</v>
      </c>
      <c r="EJ212" s="310">
        <v>12</v>
      </c>
      <c r="EK212" s="310">
        <v>14</v>
      </c>
      <c r="EL212" s="310">
        <v>16</v>
      </c>
      <c r="EM212" s="310">
        <v>15</v>
      </c>
      <c r="EN212" s="310">
        <v>19</v>
      </c>
      <c r="EO212" s="310">
        <v>18</v>
      </c>
      <c r="EP212" s="310">
        <v>14</v>
      </c>
      <c r="EQ212" s="310">
        <v>8</v>
      </c>
      <c r="ER212" s="310">
        <v>9</v>
      </c>
      <c r="ES212" s="310">
        <v>12</v>
      </c>
      <c r="ET212" s="310">
        <v>16</v>
      </c>
      <c r="EU212" s="310">
        <v>18</v>
      </c>
      <c r="EV212" s="310">
        <v>19</v>
      </c>
      <c r="EW212" s="310">
        <v>21</v>
      </c>
    </row>
    <row r="213" spans="1:153" x14ac:dyDescent="0.25">
      <c r="A213" s="285" t="s">
        <v>2436</v>
      </c>
      <c r="B213" s="285" t="s">
        <v>42</v>
      </c>
      <c r="C213" s="285" t="s">
        <v>1300</v>
      </c>
      <c r="E213" s="307" t="str">
        <f t="shared" si="3"/>
        <v>بلجيكا Belgium</v>
      </c>
      <c r="F213" s="300">
        <v>18305081225</v>
      </c>
      <c r="G213" s="300">
        <v>19793313931</v>
      </c>
      <c r="H213" s="300">
        <v>20340117361</v>
      </c>
      <c r="I213" s="300">
        <v>24042184314</v>
      </c>
      <c r="J213" s="300">
        <v>14498635339</v>
      </c>
      <c r="K213" s="300">
        <v>16093353417</v>
      </c>
      <c r="L213" s="300">
        <v>16135577992</v>
      </c>
      <c r="M213" s="300">
        <v>29289310010</v>
      </c>
      <c r="N213" s="300">
        <v>21333487053</v>
      </c>
      <c r="O213" s="300">
        <v>11955487904</v>
      </c>
      <c r="P213" s="300">
        <v>18370519594</v>
      </c>
      <c r="Q213" s="300">
        <v>25949107313</v>
      </c>
      <c r="R213" s="300">
        <v>13511240013</v>
      </c>
      <c r="S213" s="300">
        <v>10208859610</v>
      </c>
      <c r="T213" s="310">
        <v>15</v>
      </c>
      <c r="U213" s="310">
        <v>16</v>
      </c>
      <c r="V213" s="310">
        <v>17</v>
      </c>
      <c r="W213" s="310">
        <v>13</v>
      </c>
      <c r="X213" s="310">
        <v>12</v>
      </c>
      <c r="Y213" s="310">
        <v>10</v>
      </c>
      <c r="Z213" s="310">
        <v>13</v>
      </c>
      <c r="AA213" s="310">
        <v>9</v>
      </c>
      <c r="AB213" s="310">
        <v>12</v>
      </c>
      <c r="AC213" s="310">
        <v>13</v>
      </c>
      <c r="AD213" s="310">
        <v>12</v>
      </c>
      <c r="AE213" s="310">
        <v>15</v>
      </c>
      <c r="AF213" s="310">
        <v>22</v>
      </c>
      <c r="AG213" s="310">
        <v>25</v>
      </c>
      <c r="AH213" s="310"/>
      <c r="AI213" s="307" t="s">
        <v>1773</v>
      </c>
      <c r="AJ213">
        <v>18228906878</v>
      </c>
      <c r="AK213">
        <v>19694660147</v>
      </c>
      <c r="AL213">
        <v>20248041332</v>
      </c>
      <c r="AM213">
        <v>23935516836</v>
      </c>
      <c r="AN213">
        <v>14377332240</v>
      </c>
      <c r="AO213">
        <v>15936064197</v>
      </c>
      <c r="AP213">
        <v>15928812499</v>
      </c>
      <c r="AQ213">
        <v>29101539652</v>
      </c>
      <c r="AR213">
        <v>21116887935</v>
      </c>
      <c r="AS213">
        <v>11850044357</v>
      </c>
      <c r="AT213">
        <v>18168178968</v>
      </c>
      <c r="AU213">
        <v>25568498493</v>
      </c>
      <c r="AV213">
        <v>13031833138</v>
      </c>
      <c r="AW213">
        <v>9281354637</v>
      </c>
      <c r="AX213" s="310">
        <v>16</v>
      </c>
      <c r="AY213" s="310">
        <v>17</v>
      </c>
      <c r="AZ213" s="310">
        <v>17</v>
      </c>
      <c r="BA213" s="310">
        <v>13</v>
      </c>
      <c r="BB213" s="310">
        <v>11</v>
      </c>
      <c r="BC213" s="310">
        <v>9</v>
      </c>
      <c r="BD213" s="310">
        <v>13</v>
      </c>
      <c r="BE213" s="310">
        <v>9</v>
      </c>
      <c r="BF213" s="310">
        <v>12</v>
      </c>
      <c r="BG213" s="310">
        <v>13</v>
      </c>
      <c r="BH213" s="310">
        <v>12</v>
      </c>
      <c r="BI213" s="310">
        <v>15</v>
      </c>
      <c r="BJ213" s="310">
        <v>22</v>
      </c>
      <c r="BK213" s="310">
        <v>25</v>
      </c>
      <c r="BL213" s="310"/>
      <c r="BM213" s="307" t="s">
        <v>1773</v>
      </c>
      <c r="BN213">
        <v>76174347</v>
      </c>
      <c r="BO213">
        <v>98653784</v>
      </c>
      <c r="BP213">
        <v>92076029</v>
      </c>
      <c r="BQ213">
        <v>106667478</v>
      </c>
      <c r="BR213">
        <v>121303099</v>
      </c>
      <c r="BS213">
        <v>157289220</v>
      </c>
      <c r="BT213">
        <v>206765493</v>
      </c>
      <c r="BU213">
        <v>187770358</v>
      </c>
      <c r="BV213">
        <v>216599118</v>
      </c>
      <c r="BW213">
        <v>105443547</v>
      </c>
      <c r="BX213">
        <v>202340626</v>
      </c>
      <c r="BY213">
        <v>380608820</v>
      </c>
      <c r="BZ213">
        <v>479406875</v>
      </c>
      <c r="CA213">
        <v>927504973</v>
      </c>
      <c r="CB213" s="310">
        <v>33</v>
      </c>
      <c r="CC213" s="310">
        <v>28</v>
      </c>
      <c r="CD213" s="310">
        <v>28</v>
      </c>
      <c r="CE213" s="310">
        <v>30</v>
      </c>
      <c r="CF213" s="310">
        <v>29</v>
      </c>
      <c r="CG213" s="310">
        <v>25</v>
      </c>
      <c r="CH213" s="310">
        <v>24</v>
      </c>
      <c r="CI213" s="310">
        <v>25</v>
      </c>
      <c r="CJ213" s="310">
        <v>26</v>
      </c>
      <c r="CK213" s="310">
        <v>29</v>
      </c>
      <c r="CL213" s="310">
        <v>26</v>
      </c>
      <c r="CM213" s="310">
        <v>20</v>
      </c>
      <c r="CN213" s="310">
        <v>22</v>
      </c>
      <c r="CO213" s="310">
        <v>14</v>
      </c>
      <c r="CQ213" s="307" t="s">
        <v>1773</v>
      </c>
      <c r="CR213" s="300">
        <v>5027639086</v>
      </c>
      <c r="CS213" s="300">
        <v>5540676593</v>
      </c>
      <c r="CT213" s="300">
        <v>5767259536</v>
      </c>
      <c r="CU213" s="300">
        <v>5830054742</v>
      </c>
      <c r="CV213" s="300">
        <v>6413405579</v>
      </c>
      <c r="CW213" s="300">
        <v>5572421802</v>
      </c>
      <c r="CX213" s="300">
        <v>5632772174</v>
      </c>
      <c r="CY213" s="300">
        <v>5442043552</v>
      </c>
      <c r="CZ213" s="300">
        <v>5793510287</v>
      </c>
      <c r="DA213" s="300">
        <v>4971094218</v>
      </c>
      <c r="DB213" s="300">
        <v>7235485547</v>
      </c>
      <c r="DC213" s="300">
        <v>6575316255</v>
      </c>
      <c r="DD213" s="300">
        <v>7821177843</v>
      </c>
      <c r="DE213" s="300">
        <v>6303237294</v>
      </c>
      <c r="DF213" s="310">
        <v>23</v>
      </c>
      <c r="DG213" s="310">
        <v>25</v>
      </c>
      <c r="DH213" s="310">
        <v>30</v>
      </c>
      <c r="DI213" s="310">
        <v>28</v>
      </c>
      <c r="DJ213" s="310">
        <v>23</v>
      </c>
      <c r="DK213" s="310">
        <v>21</v>
      </c>
      <c r="DL213" s="310">
        <v>20</v>
      </c>
      <c r="DM213" s="310">
        <v>22</v>
      </c>
      <c r="DN213" s="310">
        <v>25</v>
      </c>
      <c r="DO213" s="310">
        <v>25</v>
      </c>
      <c r="DP213" s="310">
        <v>20</v>
      </c>
      <c r="DQ213" s="310">
        <v>26</v>
      </c>
      <c r="DR213" s="310">
        <v>24</v>
      </c>
      <c r="DS213" s="310">
        <v>27</v>
      </c>
      <c r="DU213" s="307" t="s">
        <v>1773</v>
      </c>
      <c r="DV213" s="300">
        <v>23332720311</v>
      </c>
      <c r="DW213" s="300">
        <v>25333990524</v>
      </c>
      <c r="DX213" s="300">
        <v>26107376897</v>
      </c>
      <c r="DY213" s="300">
        <v>29872239056</v>
      </c>
      <c r="DZ213" s="300">
        <v>20912040918</v>
      </c>
      <c r="EA213" s="300">
        <v>21665775219</v>
      </c>
      <c r="EB213" s="300">
        <v>21768350166</v>
      </c>
      <c r="EC213" s="300">
        <v>34731353562</v>
      </c>
      <c r="ED213" s="300">
        <v>27126997340</v>
      </c>
      <c r="EE213" s="300">
        <v>16926582122</v>
      </c>
      <c r="EF213" s="300">
        <v>25606005141</v>
      </c>
      <c r="EG213" s="300">
        <v>32524423568</v>
      </c>
      <c r="EH213" s="300">
        <v>21332417856</v>
      </c>
      <c r="EI213" s="300">
        <v>16512096904</v>
      </c>
      <c r="EJ213" s="310">
        <v>17</v>
      </c>
      <c r="EK213" s="310">
        <v>19</v>
      </c>
      <c r="EL213" s="310">
        <v>20</v>
      </c>
      <c r="EM213" s="310">
        <v>17</v>
      </c>
      <c r="EN213" s="310">
        <v>18</v>
      </c>
      <c r="EO213" s="310">
        <v>15</v>
      </c>
      <c r="EP213" s="310">
        <v>17</v>
      </c>
      <c r="EQ213" s="310">
        <v>11</v>
      </c>
      <c r="ER213" s="310">
        <v>16</v>
      </c>
      <c r="ES213" s="310">
        <v>17</v>
      </c>
      <c r="ET213" s="310">
        <v>15</v>
      </c>
      <c r="EU213" s="310">
        <v>19</v>
      </c>
      <c r="EV213" s="310">
        <v>25</v>
      </c>
      <c r="EW213" s="310">
        <v>28</v>
      </c>
    </row>
    <row r="214" spans="1:153" x14ac:dyDescent="0.25">
      <c r="A214" s="285" t="s">
        <v>2437</v>
      </c>
      <c r="B214" s="285" t="s">
        <v>100</v>
      </c>
      <c r="C214" s="285" t="s">
        <v>1399</v>
      </c>
      <c r="E214" s="307" t="str">
        <f t="shared" si="3"/>
        <v>لوكسمبورج Luxembourg</v>
      </c>
      <c r="F214" s="300">
        <v>1445026</v>
      </c>
      <c r="G214" s="300">
        <v>3004826</v>
      </c>
      <c r="H214" s="300">
        <v>2780243</v>
      </c>
      <c r="I214" s="300">
        <v>1800814</v>
      </c>
      <c r="J214" s="300">
        <v>2777939</v>
      </c>
      <c r="K214" s="300">
        <v>3149916</v>
      </c>
      <c r="L214" s="300">
        <v>11668276</v>
      </c>
      <c r="M214" s="300">
        <v>17798569</v>
      </c>
      <c r="N214" s="300">
        <v>27627999</v>
      </c>
      <c r="O214" s="300">
        <v>3705907</v>
      </c>
      <c r="P214" s="300">
        <v>4838434</v>
      </c>
      <c r="Q214" s="300">
        <v>3345600</v>
      </c>
      <c r="R214" s="300">
        <v>5669490</v>
      </c>
      <c r="S214" s="300">
        <v>26162344</v>
      </c>
      <c r="T214" s="310">
        <v>145</v>
      </c>
      <c r="U214" s="310">
        <v>137</v>
      </c>
      <c r="V214" s="310">
        <v>145</v>
      </c>
      <c r="W214" s="310">
        <v>147</v>
      </c>
      <c r="X214" s="310">
        <v>145</v>
      </c>
      <c r="Y214" s="310">
        <v>141</v>
      </c>
      <c r="Z214" s="310">
        <v>121</v>
      </c>
      <c r="AA214" s="310">
        <v>119</v>
      </c>
      <c r="AB214" s="310">
        <v>99</v>
      </c>
      <c r="AC214" s="310">
        <v>136</v>
      </c>
      <c r="AD214" s="310">
        <v>142</v>
      </c>
      <c r="AE214" s="310">
        <v>146</v>
      </c>
      <c r="AF214" s="310">
        <v>142</v>
      </c>
      <c r="AG214" s="310">
        <v>116</v>
      </c>
      <c r="AH214" s="310"/>
      <c r="AI214" s="307" t="s">
        <v>2037</v>
      </c>
      <c r="AJ214">
        <v>922771</v>
      </c>
      <c r="AK214">
        <v>2838306</v>
      </c>
      <c r="AL214">
        <v>2562050</v>
      </c>
      <c r="AM214">
        <v>530854</v>
      </c>
      <c r="AN214">
        <v>1958922</v>
      </c>
      <c r="AO214">
        <v>1054</v>
      </c>
      <c r="AP214">
        <v>2630148</v>
      </c>
      <c r="AQ214">
        <v>6198134</v>
      </c>
      <c r="AR214">
        <v>18207038</v>
      </c>
      <c r="AS214">
        <v>1856420</v>
      </c>
      <c r="AT214">
        <v>3285383</v>
      </c>
      <c r="AU214">
        <v>1774159</v>
      </c>
      <c r="AV214">
        <v>3310530</v>
      </c>
      <c r="AW214">
        <v>10166246</v>
      </c>
      <c r="AX214" s="310">
        <v>153</v>
      </c>
      <c r="AY214" s="310">
        <v>133</v>
      </c>
      <c r="AZ214" s="310">
        <v>143</v>
      </c>
      <c r="BA214" s="310">
        <v>163</v>
      </c>
      <c r="BB214" s="310">
        <v>145</v>
      </c>
      <c r="BC214" s="310">
        <v>174</v>
      </c>
      <c r="BD214" s="310">
        <v>140</v>
      </c>
      <c r="BE214" s="310">
        <v>133</v>
      </c>
      <c r="BF214" s="310">
        <v>106</v>
      </c>
      <c r="BG214" s="310">
        <v>143</v>
      </c>
      <c r="BH214" s="310">
        <v>146</v>
      </c>
      <c r="BI214" s="310">
        <v>153</v>
      </c>
      <c r="BJ214" s="310">
        <v>146</v>
      </c>
      <c r="BK214" s="310">
        <v>129</v>
      </c>
      <c r="BL214" s="310"/>
      <c r="BM214" s="307" t="s">
        <v>2037</v>
      </c>
      <c r="BN214">
        <v>522255</v>
      </c>
      <c r="BO214">
        <v>166520</v>
      </c>
      <c r="BP214">
        <v>218193</v>
      </c>
      <c r="BQ214">
        <v>1269960</v>
      </c>
      <c r="BR214">
        <v>819017</v>
      </c>
      <c r="BS214">
        <v>3148862</v>
      </c>
      <c r="BT214">
        <v>9038128</v>
      </c>
      <c r="BU214">
        <v>11600435</v>
      </c>
      <c r="BV214">
        <v>9420961</v>
      </c>
      <c r="BW214">
        <v>1849487</v>
      </c>
      <c r="BX214">
        <v>1553051</v>
      </c>
      <c r="BY214">
        <v>1571441</v>
      </c>
      <c r="BZ214">
        <v>2358960</v>
      </c>
      <c r="CA214">
        <v>15996098</v>
      </c>
      <c r="CB214" s="310">
        <v>110</v>
      </c>
      <c r="CC214" s="310">
        <v>124</v>
      </c>
      <c r="CD214" s="310">
        <v>120</v>
      </c>
      <c r="CE214" s="310">
        <v>101</v>
      </c>
      <c r="CF214" s="310">
        <v>107</v>
      </c>
      <c r="CG214" s="310">
        <v>79</v>
      </c>
      <c r="CH214" s="310">
        <v>68</v>
      </c>
      <c r="CI214" s="310">
        <v>62</v>
      </c>
      <c r="CJ214" s="310">
        <v>63</v>
      </c>
      <c r="CK214" s="310">
        <v>89</v>
      </c>
      <c r="CL214" s="310">
        <v>93</v>
      </c>
      <c r="CM214" s="310">
        <v>98</v>
      </c>
      <c r="CN214" s="310">
        <v>92</v>
      </c>
      <c r="CO214" s="310">
        <v>62</v>
      </c>
      <c r="CQ214" s="307" t="s">
        <v>2037</v>
      </c>
      <c r="CR214" s="300">
        <v>244287952</v>
      </c>
      <c r="CS214" s="300">
        <v>262996270</v>
      </c>
      <c r="CT214" s="300">
        <v>206872971</v>
      </c>
      <c r="CU214" s="300">
        <v>183217936</v>
      </c>
      <c r="CV214" s="300">
        <v>190479319</v>
      </c>
      <c r="CW214" s="300">
        <v>197553767</v>
      </c>
      <c r="CX214" s="300">
        <v>160721806</v>
      </c>
      <c r="CY214" s="300">
        <v>220497916</v>
      </c>
      <c r="CZ214" s="300">
        <v>219314920</v>
      </c>
      <c r="DA214" s="300">
        <v>142188144</v>
      </c>
      <c r="DB214" s="300">
        <v>247858122</v>
      </c>
      <c r="DC214" s="300">
        <v>251448132</v>
      </c>
      <c r="DD214" s="300">
        <v>310075642</v>
      </c>
      <c r="DE214" s="300">
        <v>370484818</v>
      </c>
      <c r="DF214" s="310">
        <v>70</v>
      </c>
      <c r="DG214" s="310">
        <v>69</v>
      </c>
      <c r="DH214" s="310">
        <v>74</v>
      </c>
      <c r="DI214" s="310">
        <v>72</v>
      </c>
      <c r="DJ214" s="310">
        <v>75</v>
      </c>
      <c r="DK214" s="310">
        <v>74</v>
      </c>
      <c r="DL214" s="310">
        <v>81</v>
      </c>
      <c r="DM214" s="310">
        <v>78</v>
      </c>
      <c r="DN214" s="310">
        <v>75</v>
      </c>
      <c r="DO214" s="310">
        <v>83</v>
      </c>
      <c r="DP214" s="310">
        <v>79</v>
      </c>
      <c r="DQ214" s="310">
        <v>81</v>
      </c>
      <c r="DR214" s="310">
        <v>75</v>
      </c>
      <c r="DS214" s="310">
        <v>77</v>
      </c>
      <c r="DU214" s="307" t="s">
        <v>2037</v>
      </c>
      <c r="DV214" s="300">
        <v>245732978</v>
      </c>
      <c r="DW214" s="300">
        <v>266001096</v>
      </c>
      <c r="DX214" s="300">
        <v>209653214</v>
      </c>
      <c r="DY214" s="300">
        <v>185018750</v>
      </c>
      <c r="DZ214" s="300">
        <v>193257258</v>
      </c>
      <c r="EA214" s="300">
        <v>200703683</v>
      </c>
      <c r="EB214" s="300">
        <v>172390082</v>
      </c>
      <c r="EC214" s="300">
        <v>238296485</v>
      </c>
      <c r="ED214" s="300">
        <v>246942919</v>
      </c>
      <c r="EE214" s="300">
        <v>145894051</v>
      </c>
      <c r="EF214" s="300">
        <v>252696556</v>
      </c>
      <c r="EG214" s="300">
        <v>254793732</v>
      </c>
      <c r="EH214" s="300">
        <v>315745132</v>
      </c>
      <c r="EI214" s="300">
        <v>396647162</v>
      </c>
      <c r="EJ214" s="310">
        <v>81</v>
      </c>
      <c r="EK214" s="310">
        <v>86</v>
      </c>
      <c r="EL214" s="310">
        <v>92</v>
      </c>
      <c r="EM214" s="310">
        <v>92</v>
      </c>
      <c r="EN214" s="310">
        <v>92</v>
      </c>
      <c r="EO214" s="310">
        <v>91</v>
      </c>
      <c r="EP214" s="310">
        <v>94</v>
      </c>
      <c r="EQ214" s="310">
        <v>94</v>
      </c>
      <c r="ER214" s="310">
        <v>87</v>
      </c>
      <c r="ES214" s="310">
        <v>99</v>
      </c>
      <c r="ET214" s="310">
        <v>97</v>
      </c>
      <c r="EU214" s="310">
        <v>100</v>
      </c>
      <c r="EV214" s="310">
        <v>94</v>
      </c>
      <c r="EW214" s="310">
        <v>94</v>
      </c>
    </row>
    <row r="215" spans="1:153" x14ac:dyDescent="0.25">
      <c r="A215" s="285" t="s">
        <v>2438</v>
      </c>
      <c r="B215" s="285" t="s">
        <v>56</v>
      </c>
      <c r="C215" s="285" t="s">
        <v>1311</v>
      </c>
      <c r="E215" s="307" t="str">
        <f t="shared" si="3"/>
        <v>المملكة المتحدة United Kingdom</v>
      </c>
      <c r="F215" s="300">
        <v>5729612414</v>
      </c>
      <c r="G215" s="300">
        <v>7652019304</v>
      </c>
      <c r="H215" s="300">
        <v>11683413706</v>
      </c>
      <c r="I215" s="300">
        <v>9543160508</v>
      </c>
      <c r="J215" s="300">
        <v>6899316247</v>
      </c>
      <c r="K215" s="300">
        <v>5245015060</v>
      </c>
      <c r="L215" s="300">
        <v>7061399316</v>
      </c>
      <c r="M215" s="300">
        <v>7060039586</v>
      </c>
      <c r="N215" s="300">
        <v>8951178845</v>
      </c>
      <c r="O215" s="300">
        <v>3299878594</v>
      </c>
      <c r="P215" s="300">
        <v>8820301514</v>
      </c>
      <c r="Q215" s="300">
        <v>10454463251</v>
      </c>
      <c r="R215" s="300">
        <v>8102286389</v>
      </c>
      <c r="S215" s="300">
        <v>8257348679</v>
      </c>
      <c r="T215" s="310">
        <v>30</v>
      </c>
      <c r="U215" s="310">
        <v>28</v>
      </c>
      <c r="V215" s="310">
        <v>23</v>
      </c>
      <c r="W215" s="310">
        <v>25</v>
      </c>
      <c r="X215" s="310">
        <v>23</v>
      </c>
      <c r="Y215" s="310">
        <v>26</v>
      </c>
      <c r="Z215" s="310">
        <v>25</v>
      </c>
      <c r="AA215" s="310">
        <v>29</v>
      </c>
      <c r="AB215" s="310">
        <v>24</v>
      </c>
      <c r="AC215" s="310">
        <v>32</v>
      </c>
      <c r="AD215" s="310">
        <v>25</v>
      </c>
      <c r="AE215" s="310">
        <v>29</v>
      </c>
      <c r="AF215" s="310">
        <v>30</v>
      </c>
      <c r="AG215" s="310">
        <v>28</v>
      </c>
      <c r="AH215" s="310"/>
      <c r="AI215" s="307" t="s">
        <v>1731</v>
      </c>
      <c r="AJ215">
        <v>4253367615</v>
      </c>
      <c r="AK215">
        <v>6465418111</v>
      </c>
      <c r="AL215">
        <v>9444397407</v>
      </c>
      <c r="AM215">
        <v>7146173469</v>
      </c>
      <c r="AN215">
        <v>5069142123</v>
      </c>
      <c r="AO215">
        <v>3971367997</v>
      </c>
      <c r="AP215">
        <v>5623019466</v>
      </c>
      <c r="AQ215">
        <v>5244978935</v>
      </c>
      <c r="AR215">
        <v>7081695133</v>
      </c>
      <c r="AS215">
        <v>2313529830</v>
      </c>
      <c r="AT215">
        <v>4502514233</v>
      </c>
      <c r="AU215">
        <v>8280865313</v>
      </c>
      <c r="AV215">
        <v>5074330067</v>
      </c>
      <c r="AW215">
        <v>5497847542</v>
      </c>
      <c r="AX215" s="310">
        <v>34</v>
      </c>
      <c r="AY215" s="310">
        <v>29</v>
      </c>
      <c r="AZ215" s="310">
        <v>26</v>
      </c>
      <c r="BA215" s="310">
        <v>27</v>
      </c>
      <c r="BB215" s="310">
        <v>28</v>
      </c>
      <c r="BC215" s="310">
        <v>28</v>
      </c>
      <c r="BD215" s="310">
        <v>26</v>
      </c>
      <c r="BE215" s="310">
        <v>30</v>
      </c>
      <c r="BF215" s="310">
        <v>27</v>
      </c>
      <c r="BG215" s="310">
        <v>37</v>
      </c>
      <c r="BH215" s="310">
        <v>34</v>
      </c>
      <c r="BI215" s="310">
        <v>31</v>
      </c>
      <c r="BJ215" s="310">
        <v>36</v>
      </c>
      <c r="BK215" s="310">
        <v>33</v>
      </c>
      <c r="BL215" s="310"/>
      <c r="BM215" s="307" t="s">
        <v>1731</v>
      </c>
      <c r="BN215">
        <v>1476244799</v>
      </c>
      <c r="BO215">
        <v>1186601193</v>
      </c>
      <c r="BP215">
        <v>2239016299</v>
      </c>
      <c r="BQ215">
        <v>2396987039</v>
      </c>
      <c r="BR215">
        <v>1830174124</v>
      </c>
      <c r="BS215">
        <v>1273647063</v>
      </c>
      <c r="BT215">
        <v>1438379850</v>
      </c>
      <c r="BU215">
        <v>1815060651</v>
      </c>
      <c r="BV215">
        <v>1869483712</v>
      </c>
      <c r="BW215">
        <v>986348764</v>
      </c>
      <c r="BX215">
        <v>4317787281</v>
      </c>
      <c r="BY215">
        <v>2173597938</v>
      </c>
      <c r="BZ215">
        <v>3027956322</v>
      </c>
      <c r="CA215">
        <v>2759501137</v>
      </c>
      <c r="CB215" s="310">
        <v>4</v>
      </c>
      <c r="CC215" s="310">
        <v>4</v>
      </c>
      <c r="CD215" s="310">
        <v>4</v>
      </c>
      <c r="CE215" s="310">
        <v>3</v>
      </c>
      <c r="CF215" s="310">
        <v>4</v>
      </c>
      <c r="CG215" s="310">
        <v>6</v>
      </c>
      <c r="CH215" s="310">
        <v>4</v>
      </c>
      <c r="CI215" s="310">
        <v>4</v>
      </c>
      <c r="CJ215" s="310">
        <v>4</v>
      </c>
      <c r="CK215" s="310">
        <v>6</v>
      </c>
      <c r="CL215" s="310">
        <v>2</v>
      </c>
      <c r="CM215" s="310">
        <v>6</v>
      </c>
      <c r="CN215" s="310">
        <v>4</v>
      </c>
      <c r="CO215" s="310">
        <v>4</v>
      </c>
      <c r="CQ215" s="307" t="s">
        <v>1731</v>
      </c>
      <c r="CR215" s="300">
        <v>14312569820</v>
      </c>
      <c r="CS215" s="300">
        <v>15719460468</v>
      </c>
      <c r="CT215" s="300">
        <v>16043105290</v>
      </c>
      <c r="CU215" s="300">
        <v>17271164935</v>
      </c>
      <c r="CV215" s="300">
        <v>18799231873</v>
      </c>
      <c r="CW215" s="300">
        <v>12428714349</v>
      </c>
      <c r="CX215" s="300">
        <v>11735481038</v>
      </c>
      <c r="CY215" s="300">
        <v>11868177529</v>
      </c>
      <c r="CZ215" s="300">
        <v>12013566635</v>
      </c>
      <c r="DA215" s="300">
        <v>11922486897</v>
      </c>
      <c r="DB215" s="300">
        <v>13764126891</v>
      </c>
      <c r="DC215" s="300">
        <v>15570400928</v>
      </c>
      <c r="DD215" s="300">
        <v>17026033451</v>
      </c>
      <c r="DE215" s="300">
        <v>20513876035</v>
      </c>
      <c r="DF215" s="310">
        <v>10</v>
      </c>
      <c r="DG215" s="310">
        <v>10</v>
      </c>
      <c r="DH215" s="310">
        <v>11</v>
      </c>
      <c r="DI215" s="310">
        <v>11</v>
      </c>
      <c r="DJ215" s="310">
        <v>10</v>
      </c>
      <c r="DK215" s="310">
        <v>10</v>
      </c>
      <c r="DL215" s="310">
        <v>10</v>
      </c>
      <c r="DM215" s="310">
        <v>10</v>
      </c>
      <c r="DN215" s="310">
        <v>10</v>
      </c>
      <c r="DO215" s="310">
        <v>10</v>
      </c>
      <c r="DP215" s="310">
        <v>10</v>
      </c>
      <c r="DQ215" s="310">
        <v>13</v>
      </c>
      <c r="DR215" s="310">
        <v>11</v>
      </c>
      <c r="DS215" s="310">
        <v>11</v>
      </c>
      <c r="DU215" s="307" t="s">
        <v>1731</v>
      </c>
      <c r="DV215" s="300">
        <v>20042182234</v>
      </c>
      <c r="DW215" s="300">
        <v>23371479772</v>
      </c>
      <c r="DX215" s="300">
        <v>27726518996</v>
      </c>
      <c r="DY215" s="300">
        <v>26814325443</v>
      </c>
      <c r="DZ215" s="300">
        <v>25698548120</v>
      </c>
      <c r="EA215" s="300">
        <v>17673729409</v>
      </c>
      <c r="EB215" s="300">
        <v>18796880354</v>
      </c>
      <c r="EC215" s="300">
        <v>18928217115</v>
      </c>
      <c r="ED215" s="300">
        <v>20964745480</v>
      </c>
      <c r="EE215" s="300">
        <v>15222365491</v>
      </c>
      <c r="EF215" s="300">
        <v>22584428405</v>
      </c>
      <c r="EG215" s="300">
        <v>26024864179</v>
      </c>
      <c r="EH215" s="300">
        <v>25128319840</v>
      </c>
      <c r="EI215" s="300">
        <v>28771224714</v>
      </c>
      <c r="EJ215" s="310">
        <v>20</v>
      </c>
      <c r="EK215" s="310">
        <v>20</v>
      </c>
      <c r="EL215" s="310">
        <v>18</v>
      </c>
      <c r="EM215" s="310">
        <v>18</v>
      </c>
      <c r="EN215" s="310">
        <v>14</v>
      </c>
      <c r="EO215" s="310">
        <v>19</v>
      </c>
      <c r="EP215" s="310">
        <v>19</v>
      </c>
      <c r="EQ215" s="310">
        <v>20</v>
      </c>
      <c r="ER215" s="310">
        <v>19</v>
      </c>
      <c r="ES215" s="310">
        <v>20</v>
      </c>
      <c r="ET215" s="310">
        <v>17</v>
      </c>
      <c r="EU215" s="310">
        <v>23</v>
      </c>
      <c r="EV215" s="310">
        <v>22</v>
      </c>
      <c r="EW215" s="310">
        <v>20</v>
      </c>
    </row>
    <row r="216" spans="1:153" x14ac:dyDescent="0.25">
      <c r="A216" s="285" t="s">
        <v>2439</v>
      </c>
      <c r="B216" s="285" t="s">
        <v>43</v>
      </c>
      <c r="C216" s="285" t="s">
        <v>1318</v>
      </c>
      <c r="E216" s="307" t="str">
        <f t="shared" si="3"/>
        <v>فرنسا France</v>
      </c>
      <c r="F216" s="300">
        <v>24678839499</v>
      </c>
      <c r="G216" s="300">
        <v>26001699563</v>
      </c>
      <c r="H216" s="300">
        <v>32190632584</v>
      </c>
      <c r="I216" s="300">
        <v>31662285778</v>
      </c>
      <c r="J216" s="300">
        <v>15836774971</v>
      </c>
      <c r="K216" s="300">
        <v>12634665562</v>
      </c>
      <c r="L216" s="300">
        <v>12247077878</v>
      </c>
      <c r="M216" s="300">
        <v>19418996873</v>
      </c>
      <c r="N216" s="300">
        <v>15969826202</v>
      </c>
      <c r="O216" s="300">
        <v>5903174603</v>
      </c>
      <c r="P216" s="300">
        <v>14765718282</v>
      </c>
      <c r="Q216" s="300">
        <v>28397323666</v>
      </c>
      <c r="R216" s="300">
        <v>23699219195</v>
      </c>
      <c r="S216" s="300">
        <v>22788009317</v>
      </c>
      <c r="T216" s="310">
        <v>13</v>
      </c>
      <c r="U216" s="310">
        <v>15</v>
      </c>
      <c r="V216" s="310">
        <v>11</v>
      </c>
      <c r="W216" s="310">
        <v>10</v>
      </c>
      <c r="X216" s="310">
        <v>10</v>
      </c>
      <c r="Y216" s="310">
        <v>14</v>
      </c>
      <c r="Z216" s="310">
        <v>17</v>
      </c>
      <c r="AA216" s="310">
        <v>13</v>
      </c>
      <c r="AB216" s="310">
        <v>15</v>
      </c>
      <c r="AC216" s="310">
        <v>24</v>
      </c>
      <c r="AD216" s="310">
        <v>17</v>
      </c>
      <c r="AE216" s="310">
        <v>13</v>
      </c>
      <c r="AF216" s="310">
        <v>13</v>
      </c>
      <c r="AG216" s="310">
        <v>13</v>
      </c>
      <c r="AH216" s="310"/>
      <c r="AI216" s="307" t="s">
        <v>1844</v>
      </c>
      <c r="AJ216">
        <v>23941948377</v>
      </c>
      <c r="AK216">
        <v>24986847102</v>
      </c>
      <c r="AL216">
        <v>31410542606</v>
      </c>
      <c r="AM216">
        <v>31067647816</v>
      </c>
      <c r="AN216">
        <v>14548586183</v>
      </c>
      <c r="AO216">
        <v>11473988132</v>
      </c>
      <c r="AP216">
        <v>11092451281</v>
      </c>
      <c r="AQ216">
        <v>18031965960</v>
      </c>
      <c r="AR216">
        <v>15150904437</v>
      </c>
      <c r="AS216">
        <v>5338964688</v>
      </c>
      <c r="AT216">
        <v>13403744947</v>
      </c>
      <c r="AU216">
        <v>27302882931</v>
      </c>
      <c r="AV216">
        <v>21750983000</v>
      </c>
      <c r="AW216">
        <v>20101611405</v>
      </c>
      <c r="AX216" s="310">
        <v>14</v>
      </c>
      <c r="AY216" s="310">
        <v>15</v>
      </c>
      <c r="AZ216" s="310">
        <v>10</v>
      </c>
      <c r="BA216" s="310">
        <v>9</v>
      </c>
      <c r="BB216" s="310">
        <v>10</v>
      </c>
      <c r="BC216" s="310">
        <v>14</v>
      </c>
      <c r="BD216" s="310">
        <v>17</v>
      </c>
      <c r="BE216" s="310">
        <v>16</v>
      </c>
      <c r="BF216" s="310">
        <v>15</v>
      </c>
      <c r="BG216" s="310">
        <v>25</v>
      </c>
      <c r="BH216" s="310">
        <v>19</v>
      </c>
      <c r="BI216" s="310">
        <v>13</v>
      </c>
      <c r="BJ216" s="310">
        <v>13</v>
      </c>
      <c r="BK216" s="310">
        <v>13</v>
      </c>
      <c r="BL216" s="310"/>
      <c r="BM216" s="307" t="s">
        <v>1844</v>
      </c>
      <c r="BN216">
        <v>736891122</v>
      </c>
      <c r="BO216">
        <v>1014852461</v>
      </c>
      <c r="BP216">
        <v>780089978</v>
      </c>
      <c r="BQ216">
        <v>594637962</v>
      </c>
      <c r="BR216">
        <v>1288188788</v>
      </c>
      <c r="BS216">
        <v>1160677430</v>
      </c>
      <c r="BT216">
        <v>1154626597</v>
      </c>
      <c r="BU216">
        <v>1387030913</v>
      </c>
      <c r="BV216">
        <v>818921765</v>
      </c>
      <c r="BW216">
        <v>564209915</v>
      </c>
      <c r="BX216">
        <v>1361973335</v>
      </c>
      <c r="BY216">
        <v>1094440735</v>
      </c>
      <c r="BZ216">
        <v>1948236195</v>
      </c>
      <c r="CA216">
        <v>2686397912</v>
      </c>
      <c r="CB216" s="310">
        <v>11</v>
      </c>
      <c r="CC216" s="310">
        <v>7</v>
      </c>
      <c r="CD216" s="310">
        <v>10</v>
      </c>
      <c r="CE216" s="310">
        <v>10</v>
      </c>
      <c r="CF216" s="310">
        <v>6</v>
      </c>
      <c r="CG216" s="310">
        <v>7</v>
      </c>
      <c r="CH216" s="310">
        <v>7</v>
      </c>
      <c r="CI216" s="310">
        <v>5</v>
      </c>
      <c r="CJ216" s="310">
        <v>11</v>
      </c>
      <c r="CK216" s="310">
        <v>11</v>
      </c>
      <c r="CL216" s="310">
        <v>7</v>
      </c>
      <c r="CM216" s="310">
        <v>8</v>
      </c>
      <c r="CN216" s="310">
        <v>7</v>
      </c>
      <c r="CO216" s="310">
        <v>7</v>
      </c>
      <c r="CQ216" s="307" t="s">
        <v>1844</v>
      </c>
      <c r="CR216" s="300">
        <v>18178155874</v>
      </c>
      <c r="CS216" s="300">
        <v>18603066629</v>
      </c>
      <c r="CT216" s="300">
        <v>19662716358</v>
      </c>
      <c r="CU216" s="300">
        <v>22132198691</v>
      </c>
      <c r="CV216" s="300">
        <v>20462340663</v>
      </c>
      <c r="CW216" s="300">
        <v>18507197079</v>
      </c>
      <c r="CX216" s="300">
        <v>21853435846</v>
      </c>
      <c r="CY216" s="300">
        <v>19777344467</v>
      </c>
      <c r="CZ216" s="300">
        <v>20374684451</v>
      </c>
      <c r="DA216" s="300">
        <v>17370874535</v>
      </c>
      <c r="DB216" s="300">
        <v>15988021828</v>
      </c>
      <c r="DC216" s="300">
        <v>16714020844</v>
      </c>
      <c r="DD216" s="300">
        <v>16611017290</v>
      </c>
      <c r="DE216" s="300">
        <v>18447040115</v>
      </c>
      <c r="DF216" s="310">
        <v>7</v>
      </c>
      <c r="DG216" s="310">
        <v>8</v>
      </c>
      <c r="DH216" s="310">
        <v>10</v>
      </c>
      <c r="DI216" s="310">
        <v>8</v>
      </c>
      <c r="DJ216" s="310">
        <v>8</v>
      </c>
      <c r="DK216" s="310">
        <v>8</v>
      </c>
      <c r="DL216" s="310">
        <v>5</v>
      </c>
      <c r="DM216" s="310">
        <v>7</v>
      </c>
      <c r="DN216" s="310">
        <v>7</v>
      </c>
      <c r="DO216" s="310">
        <v>7</v>
      </c>
      <c r="DP216" s="310">
        <v>8</v>
      </c>
      <c r="DQ216" s="310">
        <v>11</v>
      </c>
      <c r="DR216" s="310">
        <v>12</v>
      </c>
      <c r="DS216" s="310">
        <v>12</v>
      </c>
      <c r="DU216" s="307" t="s">
        <v>1844</v>
      </c>
      <c r="DV216" s="300">
        <v>42856995373</v>
      </c>
      <c r="DW216" s="300">
        <v>44604766192</v>
      </c>
      <c r="DX216" s="300">
        <v>51853348942</v>
      </c>
      <c r="DY216" s="300">
        <v>53794484469</v>
      </c>
      <c r="DZ216" s="300">
        <v>36299115634</v>
      </c>
      <c r="EA216" s="300">
        <v>31141862641</v>
      </c>
      <c r="EB216" s="300">
        <v>34100513724</v>
      </c>
      <c r="EC216" s="300">
        <v>39196341340</v>
      </c>
      <c r="ED216" s="300">
        <v>36344510653</v>
      </c>
      <c r="EE216" s="300">
        <v>23274049138</v>
      </c>
      <c r="EF216" s="300">
        <v>30753740110</v>
      </c>
      <c r="EG216" s="300">
        <v>45111344510</v>
      </c>
      <c r="EH216" s="300">
        <v>40310236485</v>
      </c>
      <c r="EI216" s="300">
        <v>41235049432</v>
      </c>
      <c r="EJ216" s="310">
        <v>10</v>
      </c>
      <c r="EK216" s="310">
        <v>10</v>
      </c>
      <c r="EL216" s="310">
        <v>9</v>
      </c>
      <c r="EM216" s="310">
        <v>7</v>
      </c>
      <c r="EN216" s="310">
        <v>8</v>
      </c>
      <c r="EO216" s="310">
        <v>9</v>
      </c>
      <c r="EP216" s="310">
        <v>8</v>
      </c>
      <c r="EQ216" s="310">
        <v>9</v>
      </c>
      <c r="ER216" s="310">
        <v>8</v>
      </c>
      <c r="ES216" s="310">
        <v>13</v>
      </c>
      <c r="ET216" s="310">
        <v>11</v>
      </c>
      <c r="EU216" s="310">
        <v>10</v>
      </c>
      <c r="EV216" s="310">
        <v>10</v>
      </c>
      <c r="EW216" s="310">
        <v>11</v>
      </c>
    </row>
    <row r="217" spans="1:153" x14ac:dyDescent="0.25">
      <c r="A217" s="285" t="s">
        <v>2440</v>
      </c>
      <c r="B217" s="285" t="s">
        <v>224</v>
      </c>
      <c r="C217" s="285" t="s">
        <v>1310</v>
      </c>
      <c r="E217" s="307" t="str">
        <f t="shared" si="3"/>
        <v>إيطاليا Italy</v>
      </c>
      <c r="F217" s="300">
        <v>38611127761</v>
      </c>
      <c r="G217" s="300">
        <v>39325603340</v>
      </c>
      <c r="H217" s="300">
        <v>34115041456</v>
      </c>
      <c r="I217" s="300">
        <v>25560310887</v>
      </c>
      <c r="J217" s="300">
        <v>12519844546</v>
      </c>
      <c r="K217" s="300">
        <v>10375106638</v>
      </c>
      <c r="L217" s="300">
        <v>13558990559</v>
      </c>
      <c r="M217" s="300">
        <v>19215477579</v>
      </c>
      <c r="N217" s="300">
        <v>15169200411</v>
      </c>
      <c r="O217" s="300">
        <v>10479552161</v>
      </c>
      <c r="P217" s="300">
        <v>19298201464</v>
      </c>
      <c r="Q217" s="300">
        <v>24284001756</v>
      </c>
      <c r="R217" s="300">
        <v>18454653074</v>
      </c>
      <c r="S217" s="300">
        <v>15166381828</v>
      </c>
      <c r="T217" s="310">
        <v>8</v>
      </c>
      <c r="U217" s="310">
        <v>8</v>
      </c>
      <c r="V217" s="310">
        <v>10</v>
      </c>
      <c r="W217" s="310">
        <v>12</v>
      </c>
      <c r="X217" s="310">
        <v>16</v>
      </c>
      <c r="Y217" s="310">
        <v>17</v>
      </c>
      <c r="Z217" s="310">
        <v>16</v>
      </c>
      <c r="AA217" s="310">
        <v>15</v>
      </c>
      <c r="AB217" s="310">
        <v>16</v>
      </c>
      <c r="AC217" s="310">
        <v>14</v>
      </c>
      <c r="AD217" s="310">
        <v>11</v>
      </c>
      <c r="AE217" s="310">
        <v>17</v>
      </c>
      <c r="AF217" s="310">
        <v>16</v>
      </c>
      <c r="AG217" s="310">
        <v>20</v>
      </c>
      <c r="AH217" s="310"/>
      <c r="AI217" s="307" t="s">
        <v>1756</v>
      </c>
      <c r="AJ217">
        <v>38302712270</v>
      </c>
      <c r="AK217">
        <v>39052702091</v>
      </c>
      <c r="AL217">
        <v>33945768333</v>
      </c>
      <c r="AM217">
        <v>25378594150</v>
      </c>
      <c r="AN217">
        <v>12247012933</v>
      </c>
      <c r="AO217">
        <v>10032640488</v>
      </c>
      <c r="AP217">
        <v>13262674942</v>
      </c>
      <c r="AQ217">
        <v>18843590953</v>
      </c>
      <c r="AR217">
        <v>14457635292</v>
      </c>
      <c r="AS217">
        <v>10089913731</v>
      </c>
      <c r="AT217">
        <v>18545868914</v>
      </c>
      <c r="AU217">
        <v>23474764868</v>
      </c>
      <c r="AV217">
        <v>17949257632</v>
      </c>
      <c r="AW217">
        <v>14037126758</v>
      </c>
      <c r="AX217" s="310">
        <v>8</v>
      </c>
      <c r="AY217" s="310">
        <v>8</v>
      </c>
      <c r="AZ217" s="310">
        <v>9</v>
      </c>
      <c r="BA217" s="310">
        <v>12</v>
      </c>
      <c r="BB217" s="310">
        <v>16</v>
      </c>
      <c r="BC217" s="310">
        <v>17</v>
      </c>
      <c r="BD217" s="310">
        <v>16</v>
      </c>
      <c r="BE217" s="310">
        <v>13</v>
      </c>
      <c r="BF217" s="310">
        <v>16</v>
      </c>
      <c r="BG217" s="310">
        <v>14</v>
      </c>
      <c r="BH217" s="310">
        <v>11</v>
      </c>
      <c r="BI217" s="310">
        <v>17</v>
      </c>
      <c r="BJ217" s="310">
        <v>16</v>
      </c>
      <c r="BK217" s="310">
        <v>20</v>
      </c>
      <c r="BL217" s="310"/>
      <c r="BM217" s="307" t="s">
        <v>1756</v>
      </c>
      <c r="BN217">
        <v>308415491</v>
      </c>
      <c r="BO217">
        <v>272901249</v>
      </c>
      <c r="BP217">
        <v>169273123</v>
      </c>
      <c r="BQ217">
        <v>181716737</v>
      </c>
      <c r="BR217">
        <v>272831613</v>
      </c>
      <c r="BS217">
        <v>342466150</v>
      </c>
      <c r="BT217">
        <v>296315617</v>
      </c>
      <c r="BU217">
        <v>371886626</v>
      </c>
      <c r="BV217">
        <v>711565119</v>
      </c>
      <c r="BW217">
        <v>389638430</v>
      </c>
      <c r="BX217">
        <v>752332550</v>
      </c>
      <c r="BY217">
        <v>809236888</v>
      </c>
      <c r="BZ217">
        <v>505395442</v>
      </c>
      <c r="CA217">
        <v>1129255070</v>
      </c>
      <c r="CB217" s="310">
        <v>17</v>
      </c>
      <c r="CC217" s="310">
        <v>15</v>
      </c>
      <c r="CD217" s="310">
        <v>22</v>
      </c>
      <c r="CE217" s="310">
        <v>23</v>
      </c>
      <c r="CF217" s="310">
        <v>17</v>
      </c>
      <c r="CG217" s="310">
        <v>15</v>
      </c>
      <c r="CH217" s="310">
        <v>19</v>
      </c>
      <c r="CI217" s="310">
        <v>17</v>
      </c>
      <c r="CJ217" s="310">
        <v>12</v>
      </c>
      <c r="CK217" s="310">
        <v>15</v>
      </c>
      <c r="CL217" s="310">
        <v>13</v>
      </c>
      <c r="CM217" s="310">
        <v>11</v>
      </c>
      <c r="CN217" s="310">
        <v>21</v>
      </c>
      <c r="CO217" s="310">
        <v>11</v>
      </c>
      <c r="CQ217" s="307" t="s">
        <v>1756</v>
      </c>
      <c r="CR217" s="300">
        <v>17289754717</v>
      </c>
      <c r="CS217" s="300">
        <v>17484411717</v>
      </c>
      <c r="CT217" s="300">
        <v>20374073609</v>
      </c>
      <c r="CU217" s="300">
        <v>21928933638</v>
      </c>
      <c r="CV217" s="300">
        <v>19834714253</v>
      </c>
      <c r="CW217" s="300">
        <v>17338944185</v>
      </c>
      <c r="CX217" s="300">
        <v>16979611510</v>
      </c>
      <c r="CY217" s="300">
        <v>16088020563</v>
      </c>
      <c r="CZ217" s="300">
        <v>16544171744</v>
      </c>
      <c r="DA217" s="300">
        <v>15926041233</v>
      </c>
      <c r="DB217" s="300">
        <v>17244368566</v>
      </c>
      <c r="DC217" s="300">
        <v>19431196516</v>
      </c>
      <c r="DD217" s="300">
        <v>22029740863</v>
      </c>
      <c r="DE217" s="300">
        <v>30230122007</v>
      </c>
      <c r="DF217" s="310">
        <v>8</v>
      </c>
      <c r="DG217" s="310">
        <v>9</v>
      </c>
      <c r="DH217" s="310">
        <v>8</v>
      </c>
      <c r="DI217" s="310">
        <v>9</v>
      </c>
      <c r="DJ217" s="310">
        <v>9</v>
      </c>
      <c r="DK217" s="310">
        <v>9</v>
      </c>
      <c r="DL217" s="310">
        <v>9</v>
      </c>
      <c r="DM217" s="310">
        <v>9</v>
      </c>
      <c r="DN217" s="310">
        <v>8</v>
      </c>
      <c r="DO217" s="310">
        <v>8</v>
      </c>
      <c r="DP217" s="310">
        <v>7</v>
      </c>
      <c r="DQ217" s="310">
        <v>9</v>
      </c>
      <c r="DR217" s="310">
        <v>9</v>
      </c>
      <c r="DS217" s="310">
        <v>7</v>
      </c>
      <c r="DU217" s="307" t="s">
        <v>1756</v>
      </c>
      <c r="DV217" s="300">
        <v>55900882478</v>
      </c>
      <c r="DW217" s="300">
        <v>56810015057</v>
      </c>
      <c r="DX217" s="300">
        <v>54489115065</v>
      </c>
      <c r="DY217" s="300">
        <v>47489244525</v>
      </c>
      <c r="DZ217" s="300">
        <v>32354558799</v>
      </c>
      <c r="EA217" s="300">
        <v>27714050823</v>
      </c>
      <c r="EB217" s="300">
        <v>30538602069</v>
      </c>
      <c r="EC217" s="300">
        <v>35303498142</v>
      </c>
      <c r="ED217" s="300">
        <v>31713372155</v>
      </c>
      <c r="EE217" s="300">
        <v>26405593394</v>
      </c>
      <c r="EF217" s="300">
        <v>36542570030</v>
      </c>
      <c r="EG217" s="300">
        <v>43715198272</v>
      </c>
      <c r="EH217" s="300">
        <v>40484393937</v>
      </c>
      <c r="EI217" s="300">
        <v>45396503835</v>
      </c>
      <c r="EJ217" s="310">
        <v>8</v>
      </c>
      <c r="EK217" s="310">
        <v>9</v>
      </c>
      <c r="EL217" s="310">
        <v>8</v>
      </c>
      <c r="EM217" s="310">
        <v>11</v>
      </c>
      <c r="EN217" s="310">
        <v>9</v>
      </c>
      <c r="EO217" s="310">
        <v>10</v>
      </c>
      <c r="EP217" s="310">
        <v>10</v>
      </c>
      <c r="EQ217" s="310">
        <v>10</v>
      </c>
      <c r="ER217" s="310">
        <v>12</v>
      </c>
      <c r="ES217" s="310">
        <v>9</v>
      </c>
      <c r="ET217" s="310">
        <v>8</v>
      </c>
      <c r="EU217" s="310">
        <v>12</v>
      </c>
      <c r="EV217" s="310">
        <v>9</v>
      </c>
      <c r="EW217" s="310">
        <v>10</v>
      </c>
    </row>
    <row r="218" spans="1:153" x14ac:dyDescent="0.25">
      <c r="A218" s="285" t="s">
        <v>2441</v>
      </c>
      <c r="B218" s="285" t="s">
        <v>58</v>
      </c>
      <c r="C218" s="285" t="s">
        <v>1332</v>
      </c>
      <c r="E218" s="307" t="str">
        <f t="shared" si="3"/>
        <v>اليونان Greece</v>
      </c>
      <c r="F218" s="300">
        <v>8554540626</v>
      </c>
      <c r="G218" s="300">
        <v>12330640713</v>
      </c>
      <c r="H218" s="300">
        <v>5591188994</v>
      </c>
      <c r="I218" s="300">
        <v>6250692173</v>
      </c>
      <c r="J218" s="300">
        <v>3879452567</v>
      </c>
      <c r="K218" s="300">
        <v>3244019708</v>
      </c>
      <c r="L218" s="300">
        <v>3660535280</v>
      </c>
      <c r="M218" s="300">
        <v>4267886782</v>
      </c>
      <c r="N218" s="300">
        <v>3708156382</v>
      </c>
      <c r="O218" s="300">
        <v>2160698814</v>
      </c>
      <c r="P218" s="300">
        <v>2942376107</v>
      </c>
      <c r="Q218" s="300">
        <v>7323005251</v>
      </c>
      <c r="R218" s="300">
        <v>3742214854</v>
      </c>
      <c r="S218" s="300">
        <v>5399866081</v>
      </c>
      <c r="T218" s="310">
        <v>27</v>
      </c>
      <c r="U218" s="310">
        <v>22</v>
      </c>
      <c r="V218" s="310">
        <v>31</v>
      </c>
      <c r="W218" s="310">
        <v>29</v>
      </c>
      <c r="X218" s="310">
        <v>30</v>
      </c>
      <c r="Y218" s="310">
        <v>32</v>
      </c>
      <c r="Z218" s="310">
        <v>34</v>
      </c>
      <c r="AA218" s="310">
        <v>32</v>
      </c>
      <c r="AB218" s="310">
        <v>35</v>
      </c>
      <c r="AC218" s="310">
        <v>40</v>
      </c>
      <c r="AD218" s="310">
        <v>40</v>
      </c>
      <c r="AE218" s="310">
        <v>35</v>
      </c>
      <c r="AF218" s="310">
        <v>41</v>
      </c>
      <c r="AG218" s="310">
        <v>34</v>
      </c>
      <c r="AH218" s="310"/>
      <c r="AI218" s="307" t="s">
        <v>1747</v>
      </c>
      <c r="AJ218">
        <v>8519940244</v>
      </c>
      <c r="AK218">
        <v>12298987521</v>
      </c>
      <c r="AL218">
        <v>5572093320</v>
      </c>
      <c r="AM218">
        <v>6244198344</v>
      </c>
      <c r="AN218">
        <v>3874294365</v>
      </c>
      <c r="AO218">
        <v>3219702393</v>
      </c>
      <c r="AP218">
        <v>3643561815</v>
      </c>
      <c r="AQ218">
        <v>4265181973</v>
      </c>
      <c r="AR218">
        <v>3688204917</v>
      </c>
      <c r="AS218">
        <v>2160018021</v>
      </c>
      <c r="AT218">
        <v>2932184740</v>
      </c>
      <c r="AU218">
        <v>7308688934</v>
      </c>
      <c r="AV218">
        <v>3621055135</v>
      </c>
      <c r="AW218">
        <v>5392221437</v>
      </c>
      <c r="AX218" s="310">
        <v>27</v>
      </c>
      <c r="AY218" s="310">
        <v>22</v>
      </c>
      <c r="AZ218" s="310">
        <v>29</v>
      </c>
      <c r="BA218" s="310">
        <v>29</v>
      </c>
      <c r="BB218" s="310">
        <v>30</v>
      </c>
      <c r="BC218" s="310">
        <v>31</v>
      </c>
      <c r="BD218" s="310">
        <v>31</v>
      </c>
      <c r="BE218" s="310">
        <v>32</v>
      </c>
      <c r="BF218" s="310">
        <v>33</v>
      </c>
      <c r="BG218" s="310">
        <v>39</v>
      </c>
      <c r="BH218" s="310">
        <v>39</v>
      </c>
      <c r="BI218" s="310">
        <v>32</v>
      </c>
      <c r="BJ218" s="310">
        <v>40</v>
      </c>
      <c r="BK218" s="310">
        <v>34</v>
      </c>
      <c r="BL218" s="310"/>
      <c r="BM218" s="307" t="s">
        <v>1747</v>
      </c>
      <c r="BN218">
        <v>34600382</v>
      </c>
      <c r="BO218">
        <v>31653192</v>
      </c>
      <c r="BP218">
        <v>19095674</v>
      </c>
      <c r="BQ218">
        <v>6493829</v>
      </c>
      <c r="BR218">
        <v>5158202</v>
      </c>
      <c r="BS218">
        <v>24317315</v>
      </c>
      <c r="BT218">
        <v>16973465</v>
      </c>
      <c r="BU218">
        <v>2704809</v>
      </c>
      <c r="BV218">
        <v>19951465</v>
      </c>
      <c r="BW218">
        <v>680793</v>
      </c>
      <c r="BX218">
        <v>10191367</v>
      </c>
      <c r="BY218">
        <v>14316317</v>
      </c>
      <c r="BZ218">
        <v>121159719</v>
      </c>
      <c r="CA218">
        <v>7644644</v>
      </c>
      <c r="CB218" s="310">
        <v>47</v>
      </c>
      <c r="CC218" s="310">
        <v>48</v>
      </c>
      <c r="CD218" s="310">
        <v>58</v>
      </c>
      <c r="CE218" s="310">
        <v>72</v>
      </c>
      <c r="CF218" s="310">
        <v>78</v>
      </c>
      <c r="CG218" s="310">
        <v>46</v>
      </c>
      <c r="CH218" s="310">
        <v>54</v>
      </c>
      <c r="CI218" s="310">
        <v>85</v>
      </c>
      <c r="CJ218" s="310">
        <v>56</v>
      </c>
      <c r="CK218" s="310">
        <v>102</v>
      </c>
      <c r="CL218" s="310">
        <v>69</v>
      </c>
      <c r="CM218" s="310">
        <v>62</v>
      </c>
      <c r="CN218" s="310">
        <v>31</v>
      </c>
      <c r="CO218" s="310">
        <v>74</v>
      </c>
      <c r="CQ218" s="307" t="s">
        <v>1747</v>
      </c>
      <c r="CR218" s="300">
        <v>601296836</v>
      </c>
      <c r="CS218" s="300">
        <v>1258086376</v>
      </c>
      <c r="CT218" s="300">
        <v>2413286054</v>
      </c>
      <c r="CU218" s="300">
        <v>3189394202</v>
      </c>
      <c r="CV218" s="300">
        <v>1031724746</v>
      </c>
      <c r="CW218" s="300">
        <v>1649495807</v>
      </c>
      <c r="CX218" s="300">
        <v>3235212966</v>
      </c>
      <c r="CY218" s="300">
        <v>3059140878</v>
      </c>
      <c r="CZ218" s="300">
        <v>3406169816</v>
      </c>
      <c r="DA218" s="300">
        <v>1476807906</v>
      </c>
      <c r="DB218" s="300">
        <v>2179645829</v>
      </c>
      <c r="DC218" s="300">
        <v>5490999410</v>
      </c>
      <c r="DD218" s="300">
        <v>10181618435</v>
      </c>
      <c r="DE218" s="300">
        <v>2561819402</v>
      </c>
      <c r="DF218" s="310">
        <v>59</v>
      </c>
      <c r="DG218" s="310">
        <v>51</v>
      </c>
      <c r="DH218" s="310">
        <v>41</v>
      </c>
      <c r="DI218" s="310">
        <v>39</v>
      </c>
      <c r="DJ218" s="310">
        <v>54</v>
      </c>
      <c r="DK218" s="310">
        <v>44</v>
      </c>
      <c r="DL218" s="310">
        <v>31</v>
      </c>
      <c r="DM218" s="310">
        <v>34</v>
      </c>
      <c r="DN218" s="310">
        <v>35</v>
      </c>
      <c r="DO218" s="310">
        <v>47</v>
      </c>
      <c r="DP218" s="310">
        <v>40</v>
      </c>
      <c r="DQ218" s="310">
        <v>30</v>
      </c>
      <c r="DR218" s="310">
        <v>21</v>
      </c>
      <c r="DS218" s="310">
        <v>46</v>
      </c>
      <c r="DU218" s="307" t="s">
        <v>1747</v>
      </c>
      <c r="DV218" s="300">
        <v>9155837462</v>
      </c>
      <c r="DW218" s="300">
        <v>13588727089</v>
      </c>
      <c r="DX218" s="300">
        <v>8004475048</v>
      </c>
      <c r="DY218" s="300">
        <v>9440086375</v>
      </c>
      <c r="DZ218" s="300">
        <v>4911177313</v>
      </c>
      <c r="EA218" s="300">
        <v>4893515515</v>
      </c>
      <c r="EB218" s="300">
        <v>6895748246</v>
      </c>
      <c r="EC218" s="300">
        <v>7327027660</v>
      </c>
      <c r="ED218" s="300">
        <v>7114326198</v>
      </c>
      <c r="EE218" s="300">
        <v>3637506720</v>
      </c>
      <c r="EF218" s="300">
        <v>5122021936</v>
      </c>
      <c r="EG218" s="300">
        <v>12814004661</v>
      </c>
      <c r="EH218" s="300">
        <v>13923833289</v>
      </c>
      <c r="EI218" s="300">
        <v>7961685483</v>
      </c>
      <c r="EJ218" s="310">
        <v>31</v>
      </c>
      <c r="EK218" s="310">
        <v>29</v>
      </c>
      <c r="EL218" s="310">
        <v>34</v>
      </c>
      <c r="EM218" s="310">
        <v>32</v>
      </c>
      <c r="EN218" s="310">
        <v>38</v>
      </c>
      <c r="EO218" s="310">
        <v>36</v>
      </c>
      <c r="EP218" s="310">
        <v>32</v>
      </c>
      <c r="EQ218" s="310">
        <v>35</v>
      </c>
      <c r="ER218" s="310">
        <v>33</v>
      </c>
      <c r="ES218" s="310">
        <v>41</v>
      </c>
      <c r="ET218" s="310">
        <v>43</v>
      </c>
      <c r="EU218" s="310">
        <v>32</v>
      </c>
      <c r="EV218" s="310">
        <v>29</v>
      </c>
      <c r="EW218" s="310">
        <v>36</v>
      </c>
    </row>
    <row r="219" spans="1:153" x14ac:dyDescent="0.25">
      <c r="A219" s="285" t="s">
        <v>2442</v>
      </c>
      <c r="B219" s="285" t="s">
        <v>45</v>
      </c>
      <c r="C219" s="285" t="s">
        <v>1298</v>
      </c>
      <c r="E219" s="307" t="str">
        <f t="shared" si="3"/>
        <v>تركيا Turkey</v>
      </c>
      <c r="F219" s="300">
        <v>12555354226</v>
      </c>
      <c r="G219" s="300">
        <v>16187192013</v>
      </c>
      <c r="H219" s="300">
        <v>15346280897</v>
      </c>
      <c r="I219" s="300">
        <v>13557544607</v>
      </c>
      <c r="J219" s="300">
        <v>10338461364</v>
      </c>
      <c r="K219" s="300">
        <v>8581679738</v>
      </c>
      <c r="L219" s="300">
        <v>9532096890</v>
      </c>
      <c r="M219" s="300">
        <v>12738548347</v>
      </c>
      <c r="N219" s="300">
        <v>11272123784</v>
      </c>
      <c r="O219" s="300">
        <v>10123821455</v>
      </c>
      <c r="P219" s="300">
        <v>16150818463</v>
      </c>
      <c r="Q219" s="300">
        <v>19112916869</v>
      </c>
      <c r="R219" s="300">
        <v>15650629576</v>
      </c>
      <c r="S219" s="300">
        <v>15245765316</v>
      </c>
      <c r="T219" s="310">
        <v>22</v>
      </c>
      <c r="U219" s="310">
        <v>19</v>
      </c>
      <c r="V219" s="310">
        <v>19</v>
      </c>
      <c r="W219" s="310">
        <v>21</v>
      </c>
      <c r="X219" s="310">
        <v>18</v>
      </c>
      <c r="Y219" s="310">
        <v>19</v>
      </c>
      <c r="Z219" s="310">
        <v>21</v>
      </c>
      <c r="AA219" s="310">
        <v>19</v>
      </c>
      <c r="AB219" s="310">
        <v>20</v>
      </c>
      <c r="AC219" s="310">
        <v>15</v>
      </c>
      <c r="AD219" s="310">
        <v>15</v>
      </c>
      <c r="AE219" s="310">
        <v>21</v>
      </c>
      <c r="AF219" s="310">
        <v>19</v>
      </c>
      <c r="AG219" s="310">
        <v>19</v>
      </c>
      <c r="AH219" s="310"/>
      <c r="AI219" s="307" t="s">
        <v>1788</v>
      </c>
      <c r="AJ219">
        <v>12335317618</v>
      </c>
      <c r="AK219">
        <v>16034829839</v>
      </c>
      <c r="AL219">
        <v>15248006853</v>
      </c>
      <c r="AM219">
        <v>13417297640</v>
      </c>
      <c r="AN219">
        <v>10225340419</v>
      </c>
      <c r="AO219">
        <v>8351690801</v>
      </c>
      <c r="AP219">
        <v>9334781722</v>
      </c>
      <c r="AQ219">
        <v>12284242240</v>
      </c>
      <c r="AR219">
        <v>10777727024</v>
      </c>
      <c r="AS219">
        <v>9799642250</v>
      </c>
      <c r="AT219">
        <v>15847779291</v>
      </c>
      <c r="AU219">
        <v>18771703631</v>
      </c>
      <c r="AV219">
        <v>15089632111</v>
      </c>
      <c r="AW219">
        <v>14364677408</v>
      </c>
      <c r="AX219" s="310">
        <v>22</v>
      </c>
      <c r="AY219" s="310">
        <v>19</v>
      </c>
      <c r="AZ219" s="310">
        <v>19</v>
      </c>
      <c r="BA219" s="310">
        <v>20</v>
      </c>
      <c r="BB219" s="310">
        <v>18</v>
      </c>
      <c r="BC219" s="310">
        <v>18</v>
      </c>
      <c r="BD219" s="310">
        <v>21</v>
      </c>
      <c r="BE219" s="310">
        <v>19</v>
      </c>
      <c r="BF219" s="310">
        <v>20</v>
      </c>
      <c r="BG219" s="310">
        <v>15</v>
      </c>
      <c r="BH219" s="310">
        <v>15</v>
      </c>
      <c r="BI219" s="310">
        <v>21</v>
      </c>
      <c r="BJ219" s="310">
        <v>19</v>
      </c>
      <c r="BK219" s="310">
        <v>19</v>
      </c>
      <c r="BL219" s="310"/>
      <c r="BM219" s="307" t="s">
        <v>1788</v>
      </c>
      <c r="BN219">
        <v>220036608</v>
      </c>
      <c r="BO219">
        <v>152362174</v>
      </c>
      <c r="BP219">
        <v>98274044</v>
      </c>
      <c r="BQ219">
        <v>140246967</v>
      </c>
      <c r="BR219">
        <v>113120945</v>
      </c>
      <c r="BS219">
        <v>229988937</v>
      </c>
      <c r="BT219">
        <v>197315168</v>
      </c>
      <c r="BU219">
        <v>454306107</v>
      </c>
      <c r="BV219">
        <v>494396760</v>
      </c>
      <c r="BW219">
        <v>324179205</v>
      </c>
      <c r="BX219">
        <v>303039172</v>
      </c>
      <c r="BY219">
        <v>341213238</v>
      </c>
      <c r="BZ219">
        <v>560997465</v>
      </c>
      <c r="CA219">
        <v>881087908</v>
      </c>
      <c r="CB219" s="310">
        <v>24</v>
      </c>
      <c r="CC219" s="310">
        <v>24</v>
      </c>
      <c r="CD219" s="310">
        <v>27</v>
      </c>
      <c r="CE219" s="310">
        <v>28</v>
      </c>
      <c r="CF219" s="310">
        <v>30</v>
      </c>
      <c r="CG219" s="310">
        <v>21</v>
      </c>
      <c r="CH219" s="310">
        <v>25</v>
      </c>
      <c r="CI219" s="310">
        <v>14</v>
      </c>
      <c r="CJ219" s="310">
        <v>19</v>
      </c>
      <c r="CK219" s="310">
        <v>17</v>
      </c>
      <c r="CL219" s="310">
        <v>24</v>
      </c>
      <c r="CM219" s="310">
        <v>21</v>
      </c>
      <c r="CN219" s="310">
        <v>19</v>
      </c>
      <c r="CO219" s="310">
        <v>15</v>
      </c>
      <c r="CQ219" s="307" t="s">
        <v>1788</v>
      </c>
      <c r="CR219" s="300">
        <v>9192315544</v>
      </c>
      <c r="CS219" s="300">
        <v>13422272232</v>
      </c>
      <c r="CT219" s="300">
        <v>12283000803</v>
      </c>
      <c r="CU219" s="300">
        <v>10866759327</v>
      </c>
      <c r="CV219" s="300">
        <v>12744513670</v>
      </c>
      <c r="CW219" s="300">
        <v>12063866251</v>
      </c>
      <c r="CX219" s="300">
        <v>11312339451</v>
      </c>
      <c r="CY219" s="300">
        <v>10036160404</v>
      </c>
      <c r="CZ219" s="300">
        <v>11944619673</v>
      </c>
      <c r="DA219" s="300">
        <v>9341178339</v>
      </c>
      <c r="DB219" s="300">
        <v>486353030</v>
      </c>
      <c r="DC219" s="300">
        <v>2956054646</v>
      </c>
      <c r="DD219" s="300">
        <v>9837588879</v>
      </c>
      <c r="DE219" s="300">
        <v>13803871312</v>
      </c>
      <c r="DF219" s="310">
        <v>14</v>
      </c>
      <c r="DG219" s="310">
        <v>12</v>
      </c>
      <c r="DH219" s="310">
        <v>14</v>
      </c>
      <c r="DI219" s="310">
        <v>14</v>
      </c>
      <c r="DJ219" s="310">
        <v>13</v>
      </c>
      <c r="DK219" s="310">
        <v>11</v>
      </c>
      <c r="DL219" s="310">
        <v>11</v>
      </c>
      <c r="DM219" s="310">
        <v>11</v>
      </c>
      <c r="DN219" s="310">
        <v>11</v>
      </c>
      <c r="DO219" s="310">
        <v>12</v>
      </c>
      <c r="DP219" s="310">
        <v>65</v>
      </c>
      <c r="DQ219" s="310">
        <v>41</v>
      </c>
      <c r="DR219" s="310">
        <v>22</v>
      </c>
      <c r="DS219" s="310">
        <v>15</v>
      </c>
      <c r="DU219" s="307" t="s">
        <v>1788</v>
      </c>
      <c r="DV219" s="300">
        <v>21747669770</v>
      </c>
      <c r="DW219" s="300">
        <v>29609464245</v>
      </c>
      <c r="DX219" s="300">
        <v>27629281700</v>
      </c>
      <c r="DY219" s="300">
        <v>24424303934</v>
      </c>
      <c r="DZ219" s="300">
        <v>23082975034</v>
      </c>
      <c r="EA219" s="300">
        <v>20645545989</v>
      </c>
      <c r="EB219" s="300">
        <v>20844436341</v>
      </c>
      <c r="EC219" s="300">
        <v>22774708751</v>
      </c>
      <c r="ED219" s="300">
        <v>23216743457</v>
      </c>
      <c r="EE219" s="300">
        <v>19464999794</v>
      </c>
      <c r="EF219" s="300">
        <v>16637171493</v>
      </c>
      <c r="EG219" s="300">
        <v>22068971515</v>
      </c>
      <c r="EH219" s="300">
        <v>25488218455</v>
      </c>
      <c r="EI219" s="300">
        <v>29049636628</v>
      </c>
      <c r="EJ219" s="310">
        <v>19</v>
      </c>
      <c r="EK219" s="310">
        <v>16</v>
      </c>
      <c r="EL219" s="310">
        <v>19</v>
      </c>
      <c r="EM219" s="310">
        <v>20</v>
      </c>
      <c r="EN219" s="310">
        <v>17</v>
      </c>
      <c r="EO219" s="310">
        <v>17</v>
      </c>
      <c r="EP219" s="310">
        <v>18</v>
      </c>
      <c r="EQ219" s="310">
        <v>18</v>
      </c>
      <c r="ER219" s="310">
        <v>18</v>
      </c>
      <c r="ES219" s="310">
        <v>16</v>
      </c>
      <c r="ET219" s="310">
        <v>23</v>
      </c>
      <c r="EU219" s="310">
        <v>25</v>
      </c>
      <c r="EV219" s="310">
        <v>21</v>
      </c>
      <c r="EW219" s="310">
        <v>19</v>
      </c>
    </row>
    <row r="220" spans="1:153" x14ac:dyDescent="0.25">
      <c r="A220" s="285" t="s">
        <v>2443</v>
      </c>
      <c r="B220" s="285" t="s">
        <v>235</v>
      </c>
      <c r="C220" s="285" t="s">
        <v>1308</v>
      </c>
      <c r="E220" s="307" t="str">
        <f t="shared" si="3"/>
        <v>إسبانيا Spain</v>
      </c>
      <c r="F220" s="300">
        <v>27769822511</v>
      </c>
      <c r="G220" s="300">
        <v>29134339589</v>
      </c>
      <c r="H220" s="300">
        <v>28333601845</v>
      </c>
      <c r="I220" s="300">
        <v>26962388581</v>
      </c>
      <c r="J220" s="300">
        <v>13529695768</v>
      </c>
      <c r="K220" s="300">
        <v>11076802620</v>
      </c>
      <c r="L220" s="300">
        <v>14131327808</v>
      </c>
      <c r="M220" s="300">
        <v>18679465588</v>
      </c>
      <c r="N220" s="300">
        <v>16888759818</v>
      </c>
      <c r="O220" s="300">
        <v>8313916562</v>
      </c>
      <c r="P220" s="300">
        <v>11420018921</v>
      </c>
      <c r="Q220" s="300">
        <v>18575514288</v>
      </c>
      <c r="R220" s="300">
        <v>12409121382</v>
      </c>
      <c r="S220" s="300">
        <v>12446029484</v>
      </c>
      <c r="T220" s="310">
        <v>12</v>
      </c>
      <c r="U220" s="310">
        <v>12</v>
      </c>
      <c r="V220" s="310">
        <v>12</v>
      </c>
      <c r="W220" s="310">
        <v>11</v>
      </c>
      <c r="X220" s="310">
        <v>14</v>
      </c>
      <c r="Y220" s="310">
        <v>15</v>
      </c>
      <c r="Z220" s="310">
        <v>15</v>
      </c>
      <c r="AA220" s="310">
        <v>16</v>
      </c>
      <c r="AB220" s="310">
        <v>14</v>
      </c>
      <c r="AC220" s="310">
        <v>18</v>
      </c>
      <c r="AD220" s="310">
        <v>22</v>
      </c>
      <c r="AE220" s="310">
        <v>22</v>
      </c>
      <c r="AF220" s="310">
        <v>24</v>
      </c>
      <c r="AG220" s="310">
        <v>22</v>
      </c>
      <c r="AH220" s="310"/>
      <c r="AI220" s="307" t="s">
        <v>1750</v>
      </c>
      <c r="AJ220">
        <v>27622956850</v>
      </c>
      <c r="AK220">
        <v>29098399466</v>
      </c>
      <c r="AL220">
        <v>28270492389</v>
      </c>
      <c r="AM220">
        <v>26741368423</v>
      </c>
      <c r="AN220">
        <v>13353421146</v>
      </c>
      <c r="AO220">
        <v>10814412672</v>
      </c>
      <c r="AP220">
        <v>13888242282</v>
      </c>
      <c r="AQ220">
        <v>18462008425</v>
      </c>
      <c r="AR220">
        <v>16608275429</v>
      </c>
      <c r="AS220">
        <v>8128165186</v>
      </c>
      <c r="AT220">
        <v>11224619885</v>
      </c>
      <c r="AU220">
        <v>18350904181</v>
      </c>
      <c r="AV220">
        <v>12038737390</v>
      </c>
      <c r="AW220">
        <v>11674411876</v>
      </c>
      <c r="AX220" s="310">
        <v>12</v>
      </c>
      <c r="AY220" s="310">
        <v>12</v>
      </c>
      <c r="AZ220" s="310">
        <v>12</v>
      </c>
      <c r="BA220" s="310">
        <v>11</v>
      </c>
      <c r="BB220" s="310">
        <v>14</v>
      </c>
      <c r="BC220" s="310">
        <v>15</v>
      </c>
      <c r="BD220" s="310">
        <v>15</v>
      </c>
      <c r="BE220" s="310">
        <v>15</v>
      </c>
      <c r="BF220" s="310">
        <v>14</v>
      </c>
      <c r="BG220" s="310">
        <v>19</v>
      </c>
      <c r="BH220" s="310">
        <v>21</v>
      </c>
      <c r="BI220" s="310">
        <v>22</v>
      </c>
      <c r="BJ220" s="310">
        <v>24</v>
      </c>
      <c r="BK220" s="310">
        <v>23</v>
      </c>
      <c r="BL220" s="310"/>
      <c r="BM220" s="307" t="s">
        <v>1750</v>
      </c>
      <c r="BN220">
        <v>146865661</v>
      </c>
      <c r="BO220">
        <v>35940123</v>
      </c>
      <c r="BP220">
        <v>63109456</v>
      </c>
      <c r="BQ220">
        <v>221020158</v>
      </c>
      <c r="BR220">
        <v>176274622</v>
      </c>
      <c r="BS220">
        <v>262389948</v>
      </c>
      <c r="BT220">
        <v>243085526</v>
      </c>
      <c r="BU220">
        <v>217457163</v>
      </c>
      <c r="BV220">
        <v>280484389</v>
      </c>
      <c r="BW220">
        <v>185751376</v>
      </c>
      <c r="BX220">
        <v>195399036</v>
      </c>
      <c r="BY220">
        <v>224610107</v>
      </c>
      <c r="BZ220">
        <v>370383992</v>
      </c>
      <c r="CA220">
        <v>771617608</v>
      </c>
      <c r="CB220" s="310">
        <v>28</v>
      </c>
      <c r="CC220" s="310">
        <v>45</v>
      </c>
      <c r="CD220" s="310">
        <v>35</v>
      </c>
      <c r="CE220" s="310">
        <v>21</v>
      </c>
      <c r="CF220" s="310">
        <v>24</v>
      </c>
      <c r="CG220" s="310">
        <v>18</v>
      </c>
      <c r="CH220" s="310">
        <v>21</v>
      </c>
      <c r="CI220" s="310">
        <v>23</v>
      </c>
      <c r="CJ220" s="310">
        <v>23</v>
      </c>
      <c r="CK220" s="310">
        <v>21</v>
      </c>
      <c r="CL220" s="310">
        <v>27</v>
      </c>
      <c r="CM220" s="310">
        <v>25</v>
      </c>
      <c r="CN220" s="310">
        <v>25</v>
      </c>
      <c r="CO220" s="310">
        <v>18</v>
      </c>
      <c r="CQ220" s="307" t="s">
        <v>1750</v>
      </c>
      <c r="CR220" s="300">
        <v>5655150016</v>
      </c>
      <c r="CS220" s="300">
        <v>6984405555</v>
      </c>
      <c r="CT220" s="300">
        <v>7876773737</v>
      </c>
      <c r="CU220" s="300">
        <v>8536111182</v>
      </c>
      <c r="CV220" s="300">
        <v>9586654532</v>
      </c>
      <c r="CW220" s="300">
        <v>9787696024</v>
      </c>
      <c r="CX220" s="300">
        <v>9458026846</v>
      </c>
      <c r="CY220" s="300">
        <v>9327044489</v>
      </c>
      <c r="CZ220" s="300">
        <v>8019476005</v>
      </c>
      <c r="DA220" s="300">
        <v>8152129088</v>
      </c>
      <c r="DB220" s="300">
        <v>8880462221</v>
      </c>
      <c r="DC220" s="300">
        <v>10446591961</v>
      </c>
      <c r="DD220" s="300">
        <v>9301042395</v>
      </c>
      <c r="DE220" s="300">
        <v>10498218168</v>
      </c>
      <c r="DF220" s="310">
        <v>20</v>
      </c>
      <c r="DG220" s="310">
        <v>19</v>
      </c>
      <c r="DH220" s="310">
        <v>18</v>
      </c>
      <c r="DI220" s="310">
        <v>18</v>
      </c>
      <c r="DJ220" s="310">
        <v>16</v>
      </c>
      <c r="DK220" s="310">
        <v>14</v>
      </c>
      <c r="DL220" s="310">
        <v>13</v>
      </c>
      <c r="DM220" s="310">
        <v>12</v>
      </c>
      <c r="DN220" s="310">
        <v>18</v>
      </c>
      <c r="DO220" s="310">
        <v>15</v>
      </c>
      <c r="DP220" s="310">
        <v>14</v>
      </c>
      <c r="DQ220" s="310">
        <v>18</v>
      </c>
      <c r="DR220" s="310">
        <v>23</v>
      </c>
      <c r="DS220" s="310">
        <v>22</v>
      </c>
      <c r="DU220" s="307" t="s">
        <v>1750</v>
      </c>
      <c r="DV220" s="300">
        <v>33424972527</v>
      </c>
      <c r="DW220" s="300">
        <v>36118745144</v>
      </c>
      <c r="DX220" s="300">
        <v>36210375582</v>
      </c>
      <c r="DY220" s="300">
        <v>35498499763</v>
      </c>
      <c r="DZ220" s="300">
        <v>23116350300</v>
      </c>
      <c r="EA220" s="300">
        <v>20864498644</v>
      </c>
      <c r="EB220" s="300">
        <v>23589354654</v>
      </c>
      <c r="EC220" s="300">
        <v>28006510077</v>
      </c>
      <c r="ED220" s="300">
        <v>24908235823</v>
      </c>
      <c r="EE220" s="300">
        <v>16466045650</v>
      </c>
      <c r="EF220" s="300">
        <v>20300481142</v>
      </c>
      <c r="EG220" s="300">
        <v>29022106249</v>
      </c>
      <c r="EH220" s="300">
        <v>21710163777</v>
      </c>
      <c r="EI220" s="300">
        <v>22944247652</v>
      </c>
      <c r="EJ220" s="310">
        <v>15</v>
      </c>
      <c r="EK220" s="310">
        <v>15</v>
      </c>
      <c r="EL220" s="310">
        <v>14</v>
      </c>
      <c r="EM220" s="310">
        <v>14</v>
      </c>
      <c r="EN220" s="310">
        <v>16</v>
      </c>
      <c r="EO220" s="310">
        <v>16</v>
      </c>
      <c r="EP220" s="310">
        <v>16</v>
      </c>
      <c r="EQ220" s="310">
        <v>16</v>
      </c>
      <c r="ER220" s="310">
        <v>17</v>
      </c>
      <c r="ES220" s="310">
        <v>18</v>
      </c>
      <c r="ET220" s="310">
        <v>20</v>
      </c>
      <c r="EU220" s="310">
        <v>22</v>
      </c>
      <c r="EV220" s="310">
        <v>24</v>
      </c>
      <c r="EW220" s="310">
        <v>24</v>
      </c>
    </row>
    <row r="221" spans="1:153" x14ac:dyDescent="0.25">
      <c r="A221" s="285" t="s">
        <v>2444</v>
      </c>
      <c r="B221" s="285" t="s">
        <v>2445</v>
      </c>
      <c r="C221" s="285" t="s">
        <v>2446</v>
      </c>
      <c r="E221" s="307" t="str">
        <f t="shared" si="3"/>
        <v>جزر الكناري Canary Islands</v>
      </c>
      <c r="F221" s="300"/>
      <c r="G221" s="300"/>
      <c r="H221" s="300"/>
      <c r="I221" s="300"/>
      <c r="J221" s="300"/>
      <c r="K221" s="300"/>
      <c r="L221" s="300"/>
      <c r="M221" s="300"/>
      <c r="N221" s="300"/>
      <c r="O221" s="300"/>
      <c r="P221" s="300"/>
      <c r="Q221" s="300"/>
      <c r="R221" s="300"/>
      <c r="S221" s="300"/>
      <c r="T221" s="310" t="s">
        <v>11</v>
      </c>
      <c r="U221" s="310" t="s">
        <v>11</v>
      </c>
      <c r="V221" s="310" t="s">
        <v>11</v>
      </c>
      <c r="W221" s="310" t="s">
        <v>11</v>
      </c>
      <c r="X221" s="310" t="s">
        <v>11</v>
      </c>
      <c r="Y221" s="310" t="s">
        <v>11</v>
      </c>
      <c r="Z221" s="310" t="s">
        <v>11</v>
      </c>
      <c r="AA221" s="310" t="s">
        <v>11</v>
      </c>
      <c r="AB221" s="310" t="s">
        <v>11</v>
      </c>
      <c r="AC221" s="310" t="s">
        <v>11</v>
      </c>
      <c r="AD221" s="310" t="s">
        <v>11</v>
      </c>
      <c r="AE221" s="310" t="s">
        <v>11</v>
      </c>
      <c r="AF221" s="310" t="s">
        <v>11</v>
      </c>
      <c r="AG221" s="310" t="s">
        <v>11</v>
      </c>
      <c r="AH221" s="310"/>
      <c r="AI221" s="307" t="s">
        <v>2447</v>
      </c>
      <c r="AX221" s="310" t="s">
        <v>11</v>
      </c>
      <c r="AY221" s="310" t="s">
        <v>11</v>
      </c>
      <c r="AZ221" s="310" t="s">
        <v>11</v>
      </c>
      <c r="BA221" s="310" t="s">
        <v>11</v>
      </c>
      <c r="BB221" s="310" t="s">
        <v>11</v>
      </c>
      <c r="BC221" s="310" t="s">
        <v>11</v>
      </c>
      <c r="BD221" s="310" t="s">
        <v>11</v>
      </c>
      <c r="BE221" s="310" t="s">
        <v>11</v>
      </c>
      <c r="BF221" s="310" t="s">
        <v>11</v>
      </c>
      <c r="BG221" s="310" t="s">
        <v>11</v>
      </c>
      <c r="BH221" s="310" t="s">
        <v>11</v>
      </c>
      <c r="BI221" s="310" t="s">
        <v>11</v>
      </c>
      <c r="BJ221" s="310" t="s">
        <v>11</v>
      </c>
      <c r="BK221" s="310" t="s">
        <v>11</v>
      </c>
      <c r="BL221" s="310"/>
      <c r="BM221" s="307" t="s">
        <v>2447</v>
      </c>
      <c r="CB221" s="310" t="s">
        <v>11</v>
      </c>
      <c r="CC221" s="310" t="s">
        <v>11</v>
      </c>
      <c r="CD221" s="310" t="s">
        <v>11</v>
      </c>
      <c r="CE221" s="310" t="s">
        <v>11</v>
      </c>
      <c r="CF221" s="310" t="s">
        <v>11</v>
      </c>
      <c r="CG221" s="310" t="s">
        <v>11</v>
      </c>
      <c r="CH221" s="310" t="s">
        <v>11</v>
      </c>
      <c r="CI221" s="310" t="s">
        <v>11</v>
      </c>
      <c r="CJ221" s="310" t="s">
        <v>11</v>
      </c>
      <c r="CK221" s="310" t="s">
        <v>11</v>
      </c>
      <c r="CL221" s="310" t="s">
        <v>11</v>
      </c>
      <c r="CM221" s="310" t="s">
        <v>11</v>
      </c>
      <c r="CN221" s="310" t="s">
        <v>11</v>
      </c>
      <c r="CO221" s="310" t="s">
        <v>11</v>
      </c>
      <c r="CQ221" s="307" t="s">
        <v>2447</v>
      </c>
      <c r="CR221" s="300"/>
      <c r="CS221" s="300"/>
      <c r="CT221" s="300"/>
      <c r="CU221" s="300"/>
      <c r="CV221" s="300"/>
      <c r="CW221" s="300"/>
      <c r="CX221" s="300"/>
      <c r="CY221" s="300"/>
      <c r="CZ221" s="300"/>
      <c r="DA221" s="300"/>
      <c r="DB221" s="300"/>
      <c r="DC221" s="300"/>
      <c r="DD221" s="300"/>
      <c r="DE221" s="300"/>
      <c r="DF221" s="310" t="s">
        <v>11</v>
      </c>
      <c r="DG221" s="310" t="s">
        <v>11</v>
      </c>
      <c r="DH221" s="310" t="s">
        <v>11</v>
      </c>
      <c r="DI221" s="310" t="s">
        <v>11</v>
      </c>
      <c r="DJ221" s="310" t="s">
        <v>11</v>
      </c>
      <c r="DK221" s="310" t="s">
        <v>11</v>
      </c>
      <c r="DL221" s="310" t="s">
        <v>11</v>
      </c>
      <c r="DM221" s="310" t="s">
        <v>11</v>
      </c>
      <c r="DN221" s="310" t="s">
        <v>11</v>
      </c>
      <c r="DO221" s="310" t="s">
        <v>11</v>
      </c>
      <c r="DP221" s="310" t="s">
        <v>11</v>
      </c>
      <c r="DQ221" s="310" t="s">
        <v>11</v>
      </c>
      <c r="DR221" s="310" t="s">
        <v>11</v>
      </c>
      <c r="DS221" s="310" t="s">
        <v>11</v>
      </c>
      <c r="DU221" s="307" t="s">
        <v>2447</v>
      </c>
      <c r="DV221" s="300">
        <v>0</v>
      </c>
      <c r="DW221" s="300">
        <v>0</v>
      </c>
      <c r="DX221" s="300">
        <v>0</v>
      </c>
      <c r="DY221" s="300">
        <v>0</v>
      </c>
      <c r="DZ221" s="300">
        <v>0</v>
      </c>
      <c r="EA221" s="300">
        <v>0</v>
      </c>
      <c r="EB221" s="300">
        <v>0</v>
      </c>
      <c r="EC221" s="300">
        <v>0</v>
      </c>
      <c r="ED221" s="300">
        <v>0</v>
      </c>
      <c r="EE221" s="300">
        <v>0</v>
      </c>
      <c r="EF221" s="300">
        <v>0</v>
      </c>
      <c r="EG221" s="300">
        <v>0</v>
      </c>
      <c r="EH221" s="300">
        <v>0</v>
      </c>
      <c r="EI221" s="300">
        <v>0</v>
      </c>
      <c r="EJ221" s="310">
        <v>221</v>
      </c>
      <c r="EK221" s="310">
        <v>224</v>
      </c>
      <c r="EL221" s="310">
        <v>227</v>
      </c>
      <c r="EM221" s="310">
        <v>223</v>
      </c>
      <c r="EN221" s="310">
        <v>227</v>
      </c>
      <c r="EO221" s="310">
        <v>222</v>
      </c>
      <c r="EP221" s="310">
        <v>227</v>
      </c>
      <c r="EQ221" s="310">
        <v>226</v>
      </c>
      <c r="ER221" s="310">
        <v>227</v>
      </c>
      <c r="ES221" s="310">
        <v>226</v>
      </c>
      <c r="ET221" s="310">
        <v>230</v>
      </c>
      <c r="EU221" s="310">
        <v>230</v>
      </c>
      <c r="EV221" s="310">
        <v>245</v>
      </c>
      <c r="EW221" s="310">
        <v>241</v>
      </c>
    </row>
    <row r="222" spans="1:153" x14ac:dyDescent="0.25">
      <c r="A222" s="285" t="s">
        <v>2448</v>
      </c>
      <c r="B222" s="285" t="s">
        <v>245</v>
      </c>
      <c r="C222" s="285" t="s">
        <v>1464</v>
      </c>
      <c r="E222" s="307" t="str">
        <f t="shared" si="3"/>
        <v>أيسلندا Iceland</v>
      </c>
      <c r="F222" s="300">
        <v>1142147</v>
      </c>
      <c r="G222" s="300">
        <v>3378934</v>
      </c>
      <c r="H222" s="300">
        <v>5294085</v>
      </c>
      <c r="I222" s="300">
        <v>5345021</v>
      </c>
      <c r="J222" s="300">
        <v>6639076</v>
      </c>
      <c r="K222" s="300">
        <v>2417573</v>
      </c>
      <c r="L222" s="300">
        <v>74579567</v>
      </c>
      <c r="M222" s="300">
        <v>681636</v>
      </c>
      <c r="N222" s="300">
        <v>406870</v>
      </c>
      <c r="O222" s="300">
        <v>1616913</v>
      </c>
      <c r="P222" s="300">
        <v>1951311</v>
      </c>
      <c r="Q222" s="300">
        <v>569408</v>
      </c>
      <c r="R222" s="300">
        <v>563</v>
      </c>
      <c r="S222" s="300">
        <v>752967</v>
      </c>
      <c r="T222" s="310">
        <v>150</v>
      </c>
      <c r="U222" s="310">
        <v>135</v>
      </c>
      <c r="V222" s="310">
        <v>135</v>
      </c>
      <c r="W222" s="310">
        <v>139</v>
      </c>
      <c r="X222" s="310">
        <v>131</v>
      </c>
      <c r="Y222" s="310">
        <v>144</v>
      </c>
      <c r="Z222" s="310">
        <v>86</v>
      </c>
      <c r="AA222" s="310">
        <v>160</v>
      </c>
      <c r="AB222" s="310">
        <v>167</v>
      </c>
      <c r="AC222" s="310">
        <v>148</v>
      </c>
      <c r="AD222" s="310">
        <v>151</v>
      </c>
      <c r="AE222" s="310">
        <v>160</v>
      </c>
      <c r="AF222" s="310">
        <v>184</v>
      </c>
      <c r="AG222" s="310">
        <v>164</v>
      </c>
      <c r="AH222" s="310"/>
      <c r="AI222" s="307" t="s">
        <v>1957</v>
      </c>
      <c r="AJ222">
        <v>1115152</v>
      </c>
      <c r="AK222">
        <v>3175013</v>
      </c>
      <c r="AL222">
        <v>5272435</v>
      </c>
      <c r="AM222">
        <v>5225696</v>
      </c>
      <c r="AN222">
        <v>6636476</v>
      </c>
      <c r="AO222">
        <v>2417573</v>
      </c>
      <c r="AP222">
        <v>74579567</v>
      </c>
      <c r="AQ222">
        <v>681636</v>
      </c>
      <c r="AR222">
        <v>355906</v>
      </c>
      <c r="AS222">
        <v>124639</v>
      </c>
      <c r="AT222">
        <v>1875444</v>
      </c>
      <c r="AU222">
        <v>569408</v>
      </c>
      <c r="AV222">
        <v>563</v>
      </c>
      <c r="AW222">
        <v>173801</v>
      </c>
      <c r="AX222" s="310">
        <v>147</v>
      </c>
      <c r="AY222" s="310">
        <v>132</v>
      </c>
      <c r="AZ222" s="310">
        <v>128</v>
      </c>
      <c r="BA222" s="310">
        <v>134</v>
      </c>
      <c r="BB222" s="310">
        <v>123</v>
      </c>
      <c r="BC222" s="310">
        <v>140</v>
      </c>
      <c r="BD222" s="310">
        <v>85</v>
      </c>
      <c r="BE222" s="310">
        <v>155</v>
      </c>
      <c r="BF222" s="310">
        <v>164</v>
      </c>
      <c r="BG222" s="310">
        <v>168</v>
      </c>
      <c r="BH222" s="310">
        <v>149</v>
      </c>
      <c r="BI222" s="310">
        <v>160</v>
      </c>
      <c r="BJ222" s="310">
        <v>176</v>
      </c>
      <c r="BK222" s="310">
        <v>171</v>
      </c>
      <c r="BL222" s="310"/>
      <c r="BM222" s="307" t="s">
        <v>1957</v>
      </c>
      <c r="BN222">
        <v>26995</v>
      </c>
      <c r="BO222">
        <v>203921</v>
      </c>
      <c r="BP222">
        <v>21650</v>
      </c>
      <c r="BQ222">
        <v>119325</v>
      </c>
      <c r="BR222">
        <v>2600</v>
      </c>
      <c r="BV222">
        <v>50964</v>
      </c>
      <c r="BW222">
        <v>1492274</v>
      </c>
      <c r="BX222">
        <v>75867</v>
      </c>
      <c r="CA222">
        <v>579166</v>
      </c>
      <c r="CB222" s="310">
        <v>154</v>
      </c>
      <c r="CC222" s="310">
        <v>121</v>
      </c>
      <c r="CD222" s="310">
        <v>143</v>
      </c>
      <c r="CE222" s="310">
        <v>127</v>
      </c>
      <c r="CF222" s="310">
        <v>148</v>
      </c>
      <c r="CG222" s="310" t="s">
        <v>11</v>
      </c>
      <c r="CH222" s="310" t="s">
        <v>11</v>
      </c>
      <c r="CI222" s="310" t="s">
        <v>11</v>
      </c>
      <c r="CJ222" s="310">
        <v>144</v>
      </c>
      <c r="CK222" s="310">
        <v>93</v>
      </c>
      <c r="CL222" s="310">
        <v>135</v>
      </c>
      <c r="CM222" s="310" t="s">
        <v>11</v>
      </c>
      <c r="CN222" s="310" t="s">
        <v>11</v>
      </c>
      <c r="CO222" s="310">
        <v>116</v>
      </c>
      <c r="CQ222" s="307" t="s">
        <v>1957</v>
      </c>
      <c r="CR222" s="300">
        <v>10977213</v>
      </c>
      <c r="CS222" s="300">
        <v>8110663</v>
      </c>
      <c r="CT222" s="300">
        <v>9562925</v>
      </c>
      <c r="CU222" s="300">
        <v>6439297</v>
      </c>
      <c r="CV222" s="300">
        <v>4505695</v>
      </c>
      <c r="CW222" s="300">
        <v>2609488</v>
      </c>
      <c r="CX222" s="300">
        <v>7908343</v>
      </c>
      <c r="CY222" s="300">
        <v>5815221</v>
      </c>
      <c r="CZ222" s="300">
        <v>4352237</v>
      </c>
      <c r="DA222" s="300">
        <v>2143307</v>
      </c>
      <c r="DB222" s="300">
        <v>6529310</v>
      </c>
      <c r="DC222" s="300">
        <v>3811952</v>
      </c>
      <c r="DD222" s="300">
        <v>4145643</v>
      </c>
      <c r="DE222" s="300">
        <v>5066428</v>
      </c>
      <c r="DF222" s="310">
        <v>107</v>
      </c>
      <c r="DG222" s="310">
        <v>120</v>
      </c>
      <c r="DH222" s="310">
        <v>118</v>
      </c>
      <c r="DI222" s="310">
        <v>121</v>
      </c>
      <c r="DJ222" s="310">
        <v>129</v>
      </c>
      <c r="DK222" s="310">
        <v>140</v>
      </c>
      <c r="DL222" s="310">
        <v>119</v>
      </c>
      <c r="DM222" s="310">
        <v>124</v>
      </c>
      <c r="DN222" s="310">
        <v>130</v>
      </c>
      <c r="DO222" s="310">
        <v>140</v>
      </c>
      <c r="DP222" s="310">
        <v>126</v>
      </c>
      <c r="DQ222" s="310">
        <v>136</v>
      </c>
      <c r="DR222" s="310">
        <v>136</v>
      </c>
      <c r="DS222" s="310">
        <v>139</v>
      </c>
      <c r="DU222" s="307" t="s">
        <v>1957</v>
      </c>
      <c r="DV222" s="300">
        <v>12119360</v>
      </c>
      <c r="DW222" s="300">
        <v>11489597</v>
      </c>
      <c r="DX222" s="300">
        <v>14857010</v>
      </c>
      <c r="DY222" s="300">
        <v>11784318</v>
      </c>
      <c r="DZ222" s="300">
        <v>11144771</v>
      </c>
      <c r="EA222" s="300">
        <v>5027061</v>
      </c>
      <c r="EB222" s="300">
        <v>82487910</v>
      </c>
      <c r="EC222" s="300">
        <v>6496857</v>
      </c>
      <c r="ED222" s="300">
        <v>4759107</v>
      </c>
      <c r="EE222" s="300">
        <v>3760220</v>
      </c>
      <c r="EF222" s="300">
        <v>8480621</v>
      </c>
      <c r="EG222" s="300">
        <v>4381360</v>
      </c>
      <c r="EH222" s="300">
        <v>4146206</v>
      </c>
      <c r="EI222" s="300">
        <v>5819395</v>
      </c>
      <c r="EJ222" s="310">
        <v>136</v>
      </c>
      <c r="EK222" s="310">
        <v>144</v>
      </c>
      <c r="EL222" s="310">
        <v>141</v>
      </c>
      <c r="EM222" s="310">
        <v>143</v>
      </c>
      <c r="EN222" s="310">
        <v>143</v>
      </c>
      <c r="EO222" s="310">
        <v>159</v>
      </c>
      <c r="EP222" s="310">
        <v>109</v>
      </c>
      <c r="EQ222" s="310">
        <v>155</v>
      </c>
      <c r="ER222" s="310">
        <v>155</v>
      </c>
      <c r="ES222" s="310">
        <v>160</v>
      </c>
      <c r="ET222" s="310">
        <v>156</v>
      </c>
      <c r="EU222" s="310">
        <v>162</v>
      </c>
      <c r="EV222" s="310">
        <v>163</v>
      </c>
      <c r="EW222" s="310">
        <v>162</v>
      </c>
    </row>
    <row r="223" spans="1:153" x14ac:dyDescent="0.25">
      <c r="A223" s="285" t="s">
        <v>2449</v>
      </c>
      <c r="B223" s="285" t="s">
        <v>266</v>
      </c>
      <c r="C223" s="285" t="s">
        <v>1484</v>
      </c>
      <c r="E223" s="307" t="str">
        <f t="shared" si="3"/>
        <v>جبل طارق Gibraltar</v>
      </c>
      <c r="F223" s="300"/>
      <c r="G223" s="300">
        <v>377116531</v>
      </c>
      <c r="H223" s="300">
        <v>86755618</v>
      </c>
      <c r="I223" s="300">
        <v>90893041</v>
      </c>
      <c r="J223" s="300">
        <v>3218173024</v>
      </c>
      <c r="K223" s="300">
        <v>906601092</v>
      </c>
      <c r="L223" s="300">
        <v>287096248</v>
      </c>
      <c r="M223" s="300">
        <v>646661121</v>
      </c>
      <c r="N223" s="300">
        <v>171183167</v>
      </c>
      <c r="O223" s="300">
        <v>180801804</v>
      </c>
      <c r="P223" s="300">
        <v>342898529</v>
      </c>
      <c r="Q223" s="300">
        <v>364034908</v>
      </c>
      <c r="R223" s="300">
        <v>748746187</v>
      </c>
      <c r="S223" s="300">
        <v>906952910</v>
      </c>
      <c r="T223" s="310" t="s">
        <v>11</v>
      </c>
      <c r="U223" s="310">
        <v>60</v>
      </c>
      <c r="V223" s="310">
        <v>82</v>
      </c>
      <c r="W223" s="310">
        <v>86</v>
      </c>
      <c r="X223" s="310">
        <v>32</v>
      </c>
      <c r="Y223" s="310">
        <v>49</v>
      </c>
      <c r="Z223" s="310">
        <v>62</v>
      </c>
      <c r="AA223" s="310">
        <v>55</v>
      </c>
      <c r="AB223" s="310">
        <v>69</v>
      </c>
      <c r="AC223" s="310">
        <v>67</v>
      </c>
      <c r="AD223" s="310">
        <v>63</v>
      </c>
      <c r="AE223" s="310">
        <v>68</v>
      </c>
      <c r="AF223" s="310">
        <v>58</v>
      </c>
      <c r="AG223" s="310">
        <v>54</v>
      </c>
      <c r="AH223" s="310"/>
      <c r="AI223" s="307" t="s">
        <v>1800</v>
      </c>
      <c r="AK223">
        <v>377012971</v>
      </c>
      <c r="AL223">
        <v>86755618</v>
      </c>
      <c r="AM223">
        <v>90893041</v>
      </c>
      <c r="AN223">
        <v>3218173024</v>
      </c>
      <c r="AO223">
        <v>906601092</v>
      </c>
      <c r="AP223">
        <v>287096248</v>
      </c>
      <c r="AQ223">
        <v>646504863</v>
      </c>
      <c r="AR223">
        <v>171183167</v>
      </c>
      <c r="AS223">
        <v>180801804</v>
      </c>
      <c r="AT223">
        <v>342898529</v>
      </c>
      <c r="AU223">
        <v>364034908</v>
      </c>
      <c r="AV223">
        <v>748708565</v>
      </c>
      <c r="AW223">
        <v>906952910</v>
      </c>
      <c r="AX223" s="310" t="s">
        <v>11</v>
      </c>
      <c r="AY223" s="310">
        <v>60</v>
      </c>
      <c r="AZ223" s="310">
        <v>78</v>
      </c>
      <c r="BA223" s="310">
        <v>82</v>
      </c>
      <c r="BB223" s="310">
        <v>32</v>
      </c>
      <c r="BC223" s="310">
        <v>47</v>
      </c>
      <c r="BD223" s="310">
        <v>62</v>
      </c>
      <c r="BE223" s="310">
        <v>55</v>
      </c>
      <c r="BF223" s="310">
        <v>67</v>
      </c>
      <c r="BG223" s="310">
        <v>64</v>
      </c>
      <c r="BH223" s="310">
        <v>62</v>
      </c>
      <c r="BI223" s="310">
        <v>67</v>
      </c>
      <c r="BJ223" s="310">
        <v>56</v>
      </c>
      <c r="BK223" s="310">
        <v>53</v>
      </c>
      <c r="BL223" s="310"/>
      <c r="BM223" s="307" t="s">
        <v>1800</v>
      </c>
      <c r="BO223">
        <v>103560</v>
      </c>
      <c r="BU223">
        <v>156258</v>
      </c>
      <c r="BZ223">
        <v>37622</v>
      </c>
      <c r="CB223" s="310" t="s">
        <v>11</v>
      </c>
      <c r="CC223" s="310">
        <v>136</v>
      </c>
      <c r="CD223" s="310" t="s">
        <v>11</v>
      </c>
      <c r="CE223" s="310" t="s">
        <v>11</v>
      </c>
      <c r="CF223" s="310" t="s">
        <v>11</v>
      </c>
      <c r="CG223" s="310" t="s">
        <v>11</v>
      </c>
      <c r="CH223" s="310" t="s">
        <v>11</v>
      </c>
      <c r="CI223" s="310">
        <v>132</v>
      </c>
      <c r="CJ223" s="310" t="s">
        <v>11</v>
      </c>
      <c r="CK223" s="310" t="s">
        <v>11</v>
      </c>
      <c r="CL223" s="310" t="s">
        <v>11</v>
      </c>
      <c r="CM223" s="310" t="s">
        <v>11</v>
      </c>
      <c r="CN223" s="310">
        <v>140</v>
      </c>
      <c r="CO223" s="310" t="s">
        <v>11</v>
      </c>
      <c r="CQ223" s="307" t="s">
        <v>1800</v>
      </c>
      <c r="CR223" s="300">
        <v>263220</v>
      </c>
      <c r="CS223" s="300">
        <v>288073</v>
      </c>
      <c r="CT223" s="300">
        <v>1265464</v>
      </c>
      <c r="CU223" s="300">
        <v>378082</v>
      </c>
      <c r="CV223" s="300">
        <v>1834042</v>
      </c>
      <c r="CW223" s="300">
        <v>273356</v>
      </c>
      <c r="CX223" s="300">
        <v>185840</v>
      </c>
      <c r="CY223" s="300">
        <v>857019</v>
      </c>
      <c r="CZ223" s="300">
        <v>2094370</v>
      </c>
      <c r="DA223" s="300">
        <v>1250608</v>
      </c>
      <c r="DB223" s="300">
        <v>309979</v>
      </c>
      <c r="DC223" s="300">
        <v>122594</v>
      </c>
      <c r="DD223" s="300">
        <v>4155078</v>
      </c>
      <c r="DE223" s="300">
        <v>214444345</v>
      </c>
      <c r="DF223" s="310">
        <v>167</v>
      </c>
      <c r="DG223" s="310">
        <v>178</v>
      </c>
      <c r="DH223" s="310">
        <v>152</v>
      </c>
      <c r="DI223" s="310">
        <v>179</v>
      </c>
      <c r="DJ223" s="310">
        <v>149</v>
      </c>
      <c r="DK223" s="310">
        <v>174</v>
      </c>
      <c r="DL223" s="310">
        <v>178</v>
      </c>
      <c r="DM223" s="310">
        <v>161</v>
      </c>
      <c r="DN223" s="310">
        <v>141</v>
      </c>
      <c r="DO223" s="310">
        <v>146</v>
      </c>
      <c r="DP223" s="310">
        <v>166</v>
      </c>
      <c r="DQ223" s="310">
        <v>177</v>
      </c>
      <c r="DR223" s="310">
        <v>135</v>
      </c>
      <c r="DS223" s="310">
        <v>86</v>
      </c>
      <c r="DU223" s="307" t="s">
        <v>1800</v>
      </c>
      <c r="DV223" s="300">
        <v>263220</v>
      </c>
      <c r="DW223" s="300">
        <v>377404604</v>
      </c>
      <c r="DX223" s="300">
        <v>88021082</v>
      </c>
      <c r="DY223" s="300">
        <v>91271123</v>
      </c>
      <c r="DZ223" s="300">
        <v>3220007066</v>
      </c>
      <c r="EA223" s="300">
        <v>906874448</v>
      </c>
      <c r="EB223" s="300">
        <v>287282088</v>
      </c>
      <c r="EC223" s="300">
        <v>647518140</v>
      </c>
      <c r="ED223" s="300">
        <v>173277537</v>
      </c>
      <c r="EE223" s="300">
        <v>182052412</v>
      </c>
      <c r="EF223" s="300">
        <v>343208508</v>
      </c>
      <c r="EG223" s="300">
        <v>364157502</v>
      </c>
      <c r="EH223" s="300">
        <v>752901265</v>
      </c>
      <c r="EI223" s="300">
        <v>1121397255</v>
      </c>
      <c r="EJ223" s="310">
        <v>196</v>
      </c>
      <c r="EK223" s="310">
        <v>82</v>
      </c>
      <c r="EL223" s="310">
        <v>104</v>
      </c>
      <c r="EM223" s="310">
        <v>105</v>
      </c>
      <c r="EN223" s="310">
        <v>48</v>
      </c>
      <c r="EO223" s="310">
        <v>66</v>
      </c>
      <c r="EP223" s="310">
        <v>89</v>
      </c>
      <c r="EQ223" s="310">
        <v>75</v>
      </c>
      <c r="ER223" s="310">
        <v>92</v>
      </c>
      <c r="ES223" s="310">
        <v>91</v>
      </c>
      <c r="ET223" s="310">
        <v>92</v>
      </c>
      <c r="EU223" s="310">
        <v>96</v>
      </c>
      <c r="EV223" s="310">
        <v>82</v>
      </c>
      <c r="EW223" s="310">
        <v>74</v>
      </c>
    </row>
    <row r="224" spans="1:153" x14ac:dyDescent="0.25">
      <c r="A224" s="285" t="s">
        <v>2450</v>
      </c>
      <c r="B224" s="285" t="s">
        <v>169</v>
      </c>
      <c r="C224" s="285" t="s">
        <v>1369</v>
      </c>
      <c r="E224" s="307" t="str">
        <f t="shared" si="3"/>
        <v>مالطا Malta</v>
      </c>
      <c r="F224" s="300">
        <v>912453023</v>
      </c>
      <c r="G224" s="300">
        <v>924614298</v>
      </c>
      <c r="H224" s="300">
        <v>608530891</v>
      </c>
      <c r="I224" s="300">
        <v>290461909</v>
      </c>
      <c r="J224" s="300">
        <v>1693484219</v>
      </c>
      <c r="K224" s="300">
        <v>131197853</v>
      </c>
      <c r="L224" s="300">
        <v>116684103</v>
      </c>
      <c r="M224" s="300">
        <v>201826259</v>
      </c>
      <c r="N224" s="300">
        <v>221158041</v>
      </c>
      <c r="O224" s="300">
        <v>546230108</v>
      </c>
      <c r="P224" s="300">
        <v>305062231</v>
      </c>
      <c r="Q224" s="300">
        <v>4062182508</v>
      </c>
      <c r="R224" s="300">
        <v>13527044066</v>
      </c>
      <c r="S224" s="300">
        <v>19028621219</v>
      </c>
      <c r="T224" s="310">
        <v>54</v>
      </c>
      <c r="U224" s="310">
        <v>52</v>
      </c>
      <c r="V224" s="310">
        <v>55</v>
      </c>
      <c r="W224" s="310">
        <v>63</v>
      </c>
      <c r="X224" s="310">
        <v>45</v>
      </c>
      <c r="Y224" s="310">
        <v>73</v>
      </c>
      <c r="Z224" s="310">
        <v>80</v>
      </c>
      <c r="AA224" s="310">
        <v>68</v>
      </c>
      <c r="AB224" s="310">
        <v>67</v>
      </c>
      <c r="AC224" s="310">
        <v>55</v>
      </c>
      <c r="AD224" s="310">
        <v>66</v>
      </c>
      <c r="AE224" s="310">
        <v>43</v>
      </c>
      <c r="AF224" s="310">
        <v>21</v>
      </c>
      <c r="AG224" s="310">
        <v>14</v>
      </c>
      <c r="AH224" s="310"/>
      <c r="AI224" s="307" t="s">
        <v>1870</v>
      </c>
      <c r="AJ224">
        <v>909251335</v>
      </c>
      <c r="AK224">
        <v>923859762</v>
      </c>
      <c r="AL224">
        <v>605398840</v>
      </c>
      <c r="AM224">
        <v>286018031</v>
      </c>
      <c r="AN224">
        <v>1663490692</v>
      </c>
      <c r="AO224">
        <v>131040479</v>
      </c>
      <c r="AP224">
        <v>110870426</v>
      </c>
      <c r="AQ224">
        <v>201522968</v>
      </c>
      <c r="AR224">
        <v>185362087</v>
      </c>
      <c r="AS224">
        <v>357485607</v>
      </c>
      <c r="AT224">
        <v>304647780</v>
      </c>
      <c r="AU224">
        <v>4060482446</v>
      </c>
      <c r="AV224">
        <v>13525465012</v>
      </c>
      <c r="AW224">
        <v>19024095850</v>
      </c>
      <c r="AX224" s="310">
        <v>51</v>
      </c>
      <c r="AY224" s="310">
        <v>50</v>
      </c>
      <c r="AZ224" s="310">
        <v>54</v>
      </c>
      <c r="BA224" s="310">
        <v>62</v>
      </c>
      <c r="BB224" s="310">
        <v>43</v>
      </c>
      <c r="BC224" s="310">
        <v>73</v>
      </c>
      <c r="BD224" s="310">
        <v>80</v>
      </c>
      <c r="BE224" s="310">
        <v>68</v>
      </c>
      <c r="BF224" s="310">
        <v>66</v>
      </c>
      <c r="BG224" s="310">
        <v>57</v>
      </c>
      <c r="BH224" s="310">
        <v>64</v>
      </c>
      <c r="BI224" s="310">
        <v>42</v>
      </c>
      <c r="BJ224" s="310">
        <v>21</v>
      </c>
      <c r="BK224" s="310">
        <v>14</v>
      </c>
      <c r="BL224" s="310"/>
      <c r="BM224" s="307" t="s">
        <v>1870</v>
      </c>
      <c r="BN224">
        <v>3201688</v>
      </c>
      <c r="BO224">
        <v>754536</v>
      </c>
      <c r="BP224">
        <v>3132051</v>
      </c>
      <c r="BQ224">
        <v>4443878</v>
      </c>
      <c r="BR224">
        <v>29993527</v>
      </c>
      <c r="BS224">
        <v>157374</v>
      </c>
      <c r="BT224">
        <v>5813677</v>
      </c>
      <c r="BU224">
        <v>303291</v>
      </c>
      <c r="BV224">
        <v>35795954</v>
      </c>
      <c r="BW224">
        <v>188744501</v>
      </c>
      <c r="BX224">
        <v>414451</v>
      </c>
      <c r="BY224">
        <v>1700062</v>
      </c>
      <c r="BZ224">
        <v>1579054</v>
      </c>
      <c r="CA224">
        <v>4525369</v>
      </c>
      <c r="CB224" s="310">
        <v>81</v>
      </c>
      <c r="CC224" s="310">
        <v>100</v>
      </c>
      <c r="CD224" s="310">
        <v>82</v>
      </c>
      <c r="CE224" s="310">
        <v>79</v>
      </c>
      <c r="CF224" s="310">
        <v>49</v>
      </c>
      <c r="CG224" s="310">
        <v>129</v>
      </c>
      <c r="CH224" s="310">
        <v>76</v>
      </c>
      <c r="CI224" s="310">
        <v>123</v>
      </c>
      <c r="CJ224" s="310">
        <v>47</v>
      </c>
      <c r="CK224" s="310">
        <v>20</v>
      </c>
      <c r="CL224" s="310">
        <v>111</v>
      </c>
      <c r="CM224" s="310">
        <v>96</v>
      </c>
      <c r="CN224" s="310">
        <v>104</v>
      </c>
      <c r="CO224" s="310">
        <v>80</v>
      </c>
      <c r="CQ224" s="307" t="s">
        <v>1870</v>
      </c>
      <c r="CR224" s="300">
        <v>84386219</v>
      </c>
      <c r="CS224" s="300">
        <v>80670836</v>
      </c>
      <c r="CT224" s="300">
        <v>127672900</v>
      </c>
      <c r="CU224" s="300">
        <v>106436434</v>
      </c>
      <c r="CV224" s="300">
        <v>139246843</v>
      </c>
      <c r="CW224" s="300">
        <v>96593346</v>
      </c>
      <c r="CX224" s="300">
        <v>208173560</v>
      </c>
      <c r="CY224" s="300">
        <v>611666576</v>
      </c>
      <c r="CZ224" s="300">
        <v>224439494</v>
      </c>
      <c r="DA224" s="300">
        <v>201170935</v>
      </c>
      <c r="DB224" s="300">
        <v>243120900</v>
      </c>
      <c r="DC224" s="300">
        <v>328024782</v>
      </c>
      <c r="DD224" s="300">
        <v>188814954</v>
      </c>
      <c r="DE224" s="300">
        <v>163002973</v>
      </c>
      <c r="DF224" s="310">
        <v>81</v>
      </c>
      <c r="DG224" s="310">
        <v>83</v>
      </c>
      <c r="DH224" s="310">
        <v>84</v>
      </c>
      <c r="DI224" s="310">
        <v>82</v>
      </c>
      <c r="DJ224" s="310">
        <v>80</v>
      </c>
      <c r="DK224" s="310">
        <v>82</v>
      </c>
      <c r="DL224" s="310">
        <v>75</v>
      </c>
      <c r="DM224" s="310">
        <v>59</v>
      </c>
      <c r="DN224" s="310">
        <v>74</v>
      </c>
      <c r="DO224" s="310">
        <v>76</v>
      </c>
      <c r="DP224" s="310">
        <v>80</v>
      </c>
      <c r="DQ224" s="310">
        <v>77</v>
      </c>
      <c r="DR224" s="310">
        <v>82</v>
      </c>
      <c r="DS224" s="310">
        <v>93</v>
      </c>
      <c r="DU224" s="307" t="s">
        <v>1870</v>
      </c>
      <c r="DV224" s="300">
        <v>996839242</v>
      </c>
      <c r="DW224" s="300">
        <v>1005285134</v>
      </c>
      <c r="DX224" s="300">
        <v>736203791</v>
      </c>
      <c r="DY224" s="300">
        <v>396898343</v>
      </c>
      <c r="DZ224" s="300">
        <v>1832731062</v>
      </c>
      <c r="EA224" s="300">
        <v>227791199</v>
      </c>
      <c r="EB224" s="300">
        <v>324857663</v>
      </c>
      <c r="EC224" s="300">
        <v>813492835</v>
      </c>
      <c r="ED224" s="300">
        <v>445597535</v>
      </c>
      <c r="EE224" s="300">
        <v>747401043</v>
      </c>
      <c r="EF224" s="300">
        <v>548183131</v>
      </c>
      <c r="EG224" s="300">
        <v>4390207290</v>
      </c>
      <c r="EH224" s="300">
        <v>13715859020</v>
      </c>
      <c r="EI224" s="300">
        <v>19191624192</v>
      </c>
      <c r="EJ224" s="310">
        <v>67</v>
      </c>
      <c r="EK224" s="310">
        <v>66</v>
      </c>
      <c r="EL224" s="310">
        <v>75</v>
      </c>
      <c r="EM224" s="310">
        <v>82</v>
      </c>
      <c r="EN224" s="310">
        <v>62</v>
      </c>
      <c r="EO224" s="310">
        <v>89</v>
      </c>
      <c r="EP224" s="310">
        <v>83</v>
      </c>
      <c r="EQ224" s="310">
        <v>70</v>
      </c>
      <c r="ER224" s="310">
        <v>81</v>
      </c>
      <c r="ES224" s="310">
        <v>73</v>
      </c>
      <c r="ET224" s="310">
        <v>81</v>
      </c>
      <c r="EU224" s="310">
        <v>50</v>
      </c>
      <c r="EV224" s="310">
        <v>30</v>
      </c>
      <c r="EW224" s="310">
        <v>25</v>
      </c>
    </row>
    <row r="225" spans="1:153" x14ac:dyDescent="0.25">
      <c r="A225" s="285" t="s">
        <v>2451</v>
      </c>
      <c r="B225" s="285" t="s">
        <v>90</v>
      </c>
      <c r="C225" s="285" t="s">
        <v>1400</v>
      </c>
      <c r="E225" s="307" t="str">
        <f t="shared" si="3"/>
        <v>قبرص Cyprus</v>
      </c>
      <c r="F225" s="300">
        <v>30227080</v>
      </c>
      <c r="G225" s="300">
        <v>26349924</v>
      </c>
      <c r="H225" s="300">
        <v>31695462</v>
      </c>
      <c r="I225" s="300">
        <v>29035777</v>
      </c>
      <c r="J225" s="300">
        <v>24456774</v>
      </c>
      <c r="K225" s="300">
        <v>114792679</v>
      </c>
      <c r="L225" s="300">
        <v>323191882</v>
      </c>
      <c r="M225" s="300">
        <v>58089093</v>
      </c>
      <c r="N225" s="300">
        <v>28687845</v>
      </c>
      <c r="O225" s="300">
        <v>29881882</v>
      </c>
      <c r="P225" s="300">
        <v>31684278</v>
      </c>
      <c r="Q225" s="300">
        <v>39311415</v>
      </c>
      <c r="R225" s="300">
        <v>23785128</v>
      </c>
      <c r="S225" s="300">
        <v>298592909</v>
      </c>
      <c r="T225" s="310">
        <v>93</v>
      </c>
      <c r="U225" s="310">
        <v>95</v>
      </c>
      <c r="V225" s="310">
        <v>92</v>
      </c>
      <c r="W225" s="310">
        <v>101</v>
      </c>
      <c r="X225" s="310">
        <v>104</v>
      </c>
      <c r="Y225" s="310">
        <v>76</v>
      </c>
      <c r="Z225" s="310">
        <v>59</v>
      </c>
      <c r="AA225" s="310">
        <v>89</v>
      </c>
      <c r="AB225" s="310">
        <v>98</v>
      </c>
      <c r="AC225" s="310">
        <v>99</v>
      </c>
      <c r="AD225" s="310">
        <v>109</v>
      </c>
      <c r="AE225" s="310">
        <v>108</v>
      </c>
      <c r="AF225" s="310">
        <v>115</v>
      </c>
      <c r="AG225" s="310">
        <v>71</v>
      </c>
      <c r="AH225" s="310"/>
      <c r="AI225" s="307" t="s">
        <v>2027</v>
      </c>
      <c r="AJ225">
        <v>28773485</v>
      </c>
      <c r="AK225">
        <v>25701122</v>
      </c>
      <c r="AL225">
        <v>23769573</v>
      </c>
      <c r="AM225">
        <v>27859263</v>
      </c>
      <c r="AN225">
        <v>22729666</v>
      </c>
      <c r="AO225">
        <v>113473178</v>
      </c>
      <c r="AP225">
        <v>313934364</v>
      </c>
      <c r="AQ225">
        <v>56815791</v>
      </c>
      <c r="AR225">
        <v>23152895</v>
      </c>
      <c r="AS225">
        <v>20170704</v>
      </c>
      <c r="AT225">
        <v>29848856</v>
      </c>
      <c r="AU225">
        <v>38041624</v>
      </c>
      <c r="AV225">
        <v>23224667</v>
      </c>
      <c r="AW225">
        <v>298486119</v>
      </c>
      <c r="AX225" s="310">
        <v>90</v>
      </c>
      <c r="AY225" s="310">
        <v>89</v>
      </c>
      <c r="AZ225" s="310">
        <v>96</v>
      </c>
      <c r="BA225" s="310">
        <v>99</v>
      </c>
      <c r="BB225" s="310">
        <v>101</v>
      </c>
      <c r="BC225" s="310">
        <v>76</v>
      </c>
      <c r="BD225" s="310">
        <v>59</v>
      </c>
      <c r="BE225" s="310">
        <v>89</v>
      </c>
      <c r="BF225" s="310">
        <v>97</v>
      </c>
      <c r="BG225" s="310">
        <v>100</v>
      </c>
      <c r="BH225" s="310">
        <v>110</v>
      </c>
      <c r="BI225" s="310">
        <v>106</v>
      </c>
      <c r="BJ225" s="310">
        <v>111</v>
      </c>
      <c r="BK225" s="310">
        <v>70</v>
      </c>
      <c r="BL225" s="310"/>
      <c r="BM225" s="307" t="s">
        <v>2027</v>
      </c>
      <c r="BN225">
        <v>1453595</v>
      </c>
      <c r="BO225">
        <v>648802</v>
      </c>
      <c r="BP225">
        <v>7925889</v>
      </c>
      <c r="BQ225">
        <v>1176514</v>
      </c>
      <c r="BR225">
        <v>1727108</v>
      </c>
      <c r="BS225">
        <v>1319501</v>
      </c>
      <c r="BT225">
        <v>9257518</v>
      </c>
      <c r="BU225">
        <v>1273302</v>
      </c>
      <c r="BV225">
        <v>5534950</v>
      </c>
      <c r="BW225">
        <v>9711178</v>
      </c>
      <c r="BX225">
        <v>1835422</v>
      </c>
      <c r="BY225">
        <v>1269791</v>
      </c>
      <c r="BZ225">
        <v>560461</v>
      </c>
      <c r="CA225">
        <v>106790</v>
      </c>
      <c r="CB225" s="310">
        <v>95</v>
      </c>
      <c r="CC225" s="310">
        <v>104</v>
      </c>
      <c r="CD225" s="310">
        <v>71</v>
      </c>
      <c r="CE225" s="310">
        <v>102</v>
      </c>
      <c r="CF225" s="310">
        <v>98</v>
      </c>
      <c r="CG225" s="310">
        <v>97</v>
      </c>
      <c r="CH225" s="310">
        <v>66</v>
      </c>
      <c r="CI225" s="310">
        <v>101</v>
      </c>
      <c r="CJ225" s="310">
        <v>76</v>
      </c>
      <c r="CK225" s="310">
        <v>62</v>
      </c>
      <c r="CL225" s="310">
        <v>90</v>
      </c>
      <c r="CM225" s="310">
        <v>101</v>
      </c>
      <c r="CN225" s="310">
        <v>113</v>
      </c>
      <c r="CO225" s="310">
        <v>136</v>
      </c>
      <c r="CQ225" s="307" t="s">
        <v>2027</v>
      </c>
      <c r="CR225" s="300">
        <v>62627665</v>
      </c>
      <c r="CS225" s="300">
        <v>69316300</v>
      </c>
      <c r="CT225" s="300">
        <v>101886783</v>
      </c>
      <c r="CU225" s="300">
        <v>97311309</v>
      </c>
      <c r="CV225" s="300">
        <v>115810660</v>
      </c>
      <c r="CW225" s="300">
        <v>104548075</v>
      </c>
      <c r="CX225" s="300">
        <v>98538950</v>
      </c>
      <c r="CY225" s="300">
        <v>111697156</v>
      </c>
      <c r="CZ225" s="300">
        <v>110564503</v>
      </c>
      <c r="DA225" s="300">
        <v>110293233</v>
      </c>
      <c r="DB225" s="300">
        <v>132695642</v>
      </c>
      <c r="DC225" s="300">
        <v>207650855</v>
      </c>
      <c r="DD225" s="300">
        <v>156652267</v>
      </c>
      <c r="DE225" s="300">
        <v>163681246</v>
      </c>
      <c r="DF225" s="310">
        <v>86</v>
      </c>
      <c r="DG225" s="310">
        <v>84</v>
      </c>
      <c r="DH225" s="310">
        <v>86</v>
      </c>
      <c r="DI225" s="310">
        <v>84</v>
      </c>
      <c r="DJ225" s="310">
        <v>83</v>
      </c>
      <c r="DK225" s="310">
        <v>80</v>
      </c>
      <c r="DL225" s="310">
        <v>85</v>
      </c>
      <c r="DM225" s="310">
        <v>82</v>
      </c>
      <c r="DN225" s="310">
        <v>88</v>
      </c>
      <c r="DO225" s="310">
        <v>87</v>
      </c>
      <c r="DP225" s="310">
        <v>87</v>
      </c>
      <c r="DQ225" s="310">
        <v>83</v>
      </c>
      <c r="DR225" s="310">
        <v>84</v>
      </c>
      <c r="DS225" s="310">
        <v>92</v>
      </c>
      <c r="DU225" s="307" t="s">
        <v>2027</v>
      </c>
      <c r="DV225" s="300">
        <v>92854745</v>
      </c>
      <c r="DW225" s="300">
        <v>95666224</v>
      </c>
      <c r="DX225" s="300">
        <v>133582245</v>
      </c>
      <c r="DY225" s="300">
        <v>126347086</v>
      </c>
      <c r="DZ225" s="300">
        <v>140267434</v>
      </c>
      <c r="EA225" s="300">
        <v>219340754</v>
      </c>
      <c r="EB225" s="300">
        <v>421730832</v>
      </c>
      <c r="EC225" s="300">
        <v>169786249</v>
      </c>
      <c r="ED225" s="300">
        <v>139252348</v>
      </c>
      <c r="EE225" s="300">
        <v>140175115</v>
      </c>
      <c r="EF225" s="300">
        <v>164379920</v>
      </c>
      <c r="EG225" s="300">
        <v>246962270</v>
      </c>
      <c r="EH225" s="300">
        <v>180437395</v>
      </c>
      <c r="EI225" s="300">
        <v>462274155</v>
      </c>
      <c r="EJ225" s="310">
        <v>101</v>
      </c>
      <c r="EK225" s="310">
        <v>101</v>
      </c>
      <c r="EL225" s="310">
        <v>100</v>
      </c>
      <c r="EM225" s="310">
        <v>97</v>
      </c>
      <c r="EN225" s="310">
        <v>94</v>
      </c>
      <c r="EO225" s="310">
        <v>90</v>
      </c>
      <c r="EP225" s="310">
        <v>81</v>
      </c>
      <c r="EQ225" s="310">
        <v>96</v>
      </c>
      <c r="ER225" s="310">
        <v>96</v>
      </c>
      <c r="ES225" s="310">
        <v>100</v>
      </c>
      <c r="ET225" s="310">
        <v>103</v>
      </c>
      <c r="EU225" s="310">
        <v>101</v>
      </c>
      <c r="EV225" s="310">
        <v>101</v>
      </c>
      <c r="EW225" s="310">
        <v>90</v>
      </c>
    </row>
    <row r="226" spans="1:153" x14ac:dyDescent="0.25">
      <c r="A226" s="285" t="s">
        <v>2452</v>
      </c>
      <c r="B226" s="285" t="s">
        <v>2453</v>
      </c>
      <c r="C226" s="285" t="s">
        <v>2454</v>
      </c>
      <c r="E226" s="307" t="str">
        <f t="shared" si="3"/>
        <v>الإتحاد السوفييتي (سابقا) U.S.S.R (Previously)</v>
      </c>
      <c r="F226" s="300"/>
      <c r="G226" s="300"/>
      <c r="H226" s="300"/>
      <c r="I226" s="300"/>
      <c r="J226" s="300"/>
      <c r="K226" s="300"/>
      <c r="L226" s="300"/>
      <c r="M226" s="300"/>
      <c r="N226" s="300"/>
      <c r="O226" s="300"/>
      <c r="P226" s="300"/>
      <c r="Q226" s="300"/>
      <c r="R226" s="300"/>
      <c r="S226" s="300"/>
      <c r="T226" s="310" t="s">
        <v>11</v>
      </c>
      <c r="U226" s="310" t="s">
        <v>11</v>
      </c>
      <c r="V226" s="310" t="s">
        <v>11</v>
      </c>
      <c r="W226" s="310" t="s">
        <v>11</v>
      </c>
      <c r="X226" s="310" t="s">
        <v>11</v>
      </c>
      <c r="Y226" s="310" t="s">
        <v>11</v>
      </c>
      <c r="Z226" s="310" t="s">
        <v>11</v>
      </c>
      <c r="AA226" s="310" t="s">
        <v>11</v>
      </c>
      <c r="AB226" s="310" t="s">
        <v>11</v>
      </c>
      <c r="AC226" s="310" t="s">
        <v>11</v>
      </c>
      <c r="AD226" s="310" t="s">
        <v>11</v>
      </c>
      <c r="AE226" s="310" t="s">
        <v>11</v>
      </c>
      <c r="AF226" s="310" t="s">
        <v>11</v>
      </c>
      <c r="AG226" s="310" t="s">
        <v>11</v>
      </c>
      <c r="AH226" s="310"/>
      <c r="AI226" s="307" t="s">
        <v>2455</v>
      </c>
      <c r="AX226" s="310" t="s">
        <v>11</v>
      </c>
      <c r="AY226" s="310" t="s">
        <v>11</v>
      </c>
      <c r="AZ226" s="310" t="s">
        <v>11</v>
      </c>
      <c r="BA226" s="310" t="s">
        <v>11</v>
      </c>
      <c r="BB226" s="310" t="s">
        <v>11</v>
      </c>
      <c r="BC226" s="310" t="s">
        <v>11</v>
      </c>
      <c r="BD226" s="310" t="s">
        <v>11</v>
      </c>
      <c r="BE226" s="310" t="s">
        <v>11</v>
      </c>
      <c r="BF226" s="310" t="s">
        <v>11</v>
      </c>
      <c r="BG226" s="310" t="s">
        <v>11</v>
      </c>
      <c r="BH226" s="310" t="s">
        <v>11</v>
      </c>
      <c r="BI226" s="310" t="s">
        <v>11</v>
      </c>
      <c r="BJ226" s="310" t="s">
        <v>11</v>
      </c>
      <c r="BK226" s="310" t="s">
        <v>11</v>
      </c>
      <c r="BL226" s="310"/>
      <c r="BM226" s="307" t="s">
        <v>2455</v>
      </c>
      <c r="CB226" s="310" t="s">
        <v>11</v>
      </c>
      <c r="CC226" s="310" t="s">
        <v>11</v>
      </c>
      <c r="CD226" s="310" t="s">
        <v>11</v>
      </c>
      <c r="CE226" s="310" t="s">
        <v>11</v>
      </c>
      <c r="CF226" s="310" t="s">
        <v>11</v>
      </c>
      <c r="CG226" s="310" t="s">
        <v>11</v>
      </c>
      <c r="CH226" s="310" t="s">
        <v>11</v>
      </c>
      <c r="CI226" s="310" t="s">
        <v>11</v>
      </c>
      <c r="CJ226" s="310" t="s">
        <v>11</v>
      </c>
      <c r="CK226" s="310" t="s">
        <v>11</v>
      </c>
      <c r="CL226" s="310" t="s">
        <v>11</v>
      </c>
      <c r="CM226" s="310" t="s">
        <v>11</v>
      </c>
      <c r="CN226" s="310" t="s">
        <v>11</v>
      </c>
      <c r="CO226" s="310" t="s">
        <v>11</v>
      </c>
      <c r="CQ226" s="307" t="s">
        <v>2455</v>
      </c>
      <c r="CR226" s="300"/>
      <c r="CS226" s="300"/>
      <c r="CT226" s="300"/>
      <c r="CU226" s="300"/>
      <c r="CV226" s="300"/>
      <c r="CW226" s="300"/>
      <c r="CX226" s="300"/>
      <c r="CY226" s="300"/>
      <c r="CZ226" s="300"/>
      <c r="DA226" s="300"/>
      <c r="DB226" s="300"/>
      <c r="DC226" s="300"/>
      <c r="DD226" s="300"/>
      <c r="DE226" s="300"/>
      <c r="DF226" s="310" t="s">
        <v>11</v>
      </c>
      <c r="DG226" s="310" t="s">
        <v>11</v>
      </c>
      <c r="DH226" s="310" t="s">
        <v>11</v>
      </c>
      <c r="DI226" s="310" t="s">
        <v>11</v>
      </c>
      <c r="DJ226" s="310" t="s">
        <v>11</v>
      </c>
      <c r="DK226" s="310" t="s">
        <v>11</v>
      </c>
      <c r="DL226" s="310" t="s">
        <v>11</v>
      </c>
      <c r="DM226" s="310" t="s">
        <v>11</v>
      </c>
      <c r="DN226" s="310" t="s">
        <v>11</v>
      </c>
      <c r="DO226" s="310" t="s">
        <v>11</v>
      </c>
      <c r="DP226" s="310" t="s">
        <v>11</v>
      </c>
      <c r="DQ226" s="310" t="s">
        <v>11</v>
      </c>
      <c r="DR226" s="310" t="s">
        <v>11</v>
      </c>
      <c r="DS226" s="310" t="s">
        <v>11</v>
      </c>
      <c r="DU226" s="307" t="s">
        <v>2455</v>
      </c>
      <c r="DV226" s="300">
        <v>0</v>
      </c>
      <c r="DW226" s="300">
        <v>0</v>
      </c>
      <c r="DX226" s="300">
        <v>0</v>
      </c>
      <c r="DY226" s="300">
        <v>0</v>
      </c>
      <c r="DZ226" s="300">
        <v>0</v>
      </c>
      <c r="EA226" s="300">
        <v>0</v>
      </c>
      <c r="EB226" s="300">
        <v>0</v>
      </c>
      <c r="EC226" s="300">
        <v>0</v>
      </c>
      <c r="ED226" s="300">
        <v>0</v>
      </c>
      <c r="EE226" s="300">
        <v>0</v>
      </c>
      <c r="EF226" s="300">
        <v>0</v>
      </c>
      <c r="EG226" s="300">
        <v>0</v>
      </c>
      <c r="EH226" s="300">
        <v>0</v>
      </c>
      <c r="EI226" s="300">
        <v>0</v>
      </c>
      <c r="EJ226" s="310">
        <v>221</v>
      </c>
      <c r="EK226" s="310">
        <v>224</v>
      </c>
      <c r="EL226" s="310">
        <v>227</v>
      </c>
      <c r="EM226" s="310">
        <v>223</v>
      </c>
      <c r="EN226" s="310">
        <v>227</v>
      </c>
      <c r="EO226" s="310">
        <v>222</v>
      </c>
      <c r="EP226" s="310">
        <v>227</v>
      </c>
      <c r="EQ226" s="310">
        <v>226</v>
      </c>
      <c r="ER226" s="310">
        <v>227</v>
      </c>
      <c r="ES226" s="310">
        <v>226</v>
      </c>
      <c r="ET226" s="310">
        <v>230</v>
      </c>
      <c r="EU226" s="310">
        <v>230</v>
      </c>
      <c r="EV226" s="310">
        <v>245</v>
      </c>
      <c r="EW226" s="310">
        <v>241</v>
      </c>
    </row>
    <row r="227" spans="1:153" x14ac:dyDescent="0.25">
      <c r="A227" s="285" t="s">
        <v>2456</v>
      </c>
      <c r="B227" s="285" t="s">
        <v>48</v>
      </c>
      <c r="C227" s="285" t="s">
        <v>1328</v>
      </c>
      <c r="E227" s="307" t="str">
        <f t="shared" si="3"/>
        <v>بولندا Poland</v>
      </c>
      <c r="F227" s="300">
        <v>1162964492</v>
      </c>
      <c r="G227" s="300">
        <v>1697923030</v>
      </c>
      <c r="H227" s="300">
        <v>1429091980</v>
      </c>
      <c r="I227" s="300">
        <v>1376814487</v>
      </c>
      <c r="J227" s="300">
        <v>1735576385</v>
      </c>
      <c r="K227" s="300">
        <v>3613425176</v>
      </c>
      <c r="L227" s="300">
        <v>4065916779</v>
      </c>
      <c r="M227" s="300">
        <v>6037562040</v>
      </c>
      <c r="N227" s="300">
        <v>8516096094</v>
      </c>
      <c r="O227" s="300">
        <v>5401578553</v>
      </c>
      <c r="P227" s="300">
        <v>10297060113</v>
      </c>
      <c r="Q227" s="300">
        <v>31316630989</v>
      </c>
      <c r="R227" s="300">
        <v>28080309417</v>
      </c>
      <c r="S227" s="300">
        <v>39768325895</v>
      </c>
      <c r="T227" s="310">
        <v>49</v>
      </c>
      <c r="U227" s="310">
        <v>47</v>
      </c>
      <c r="V227" s="310">
        <v>45</v>
      </c>
      <c r="W227" s="310">
        <v>44</v>
      </c>
      <c r="X227" s="310">
        <v>44</v>
      </c>
      <c r="Y227" s="310">
        <v>30</v>
      </c>
      <c r="Z227" s="310">
        <v>30</v>
      </c>
      <c r="AA227" s="310">
        <v>30</v>
      </c>
      <c r="AB227" s="310">
        <v>25</v>
      </c>
      <c r="AC227" s="310">
        <v>25</v>
      </c>
      <c r="AD227" s="310">
        <v>23</v>
      </c>
      <c r="AE227" s="310">
        <v>12</v>
      </c>
      <c r="AF227" s="310">
        <v>12</v>
      </c>
      <c r="AG227" s="310">
        <v>7</v>
      </c>
      <c r="AH227" s="310"/>
      <c r="AI227" s="307" t="s">
        <v>1780</v>
      </c>
      <c r="AJ227">
        <v>1161293824</v>
      </c>
      <c r="AK227">
        <v>1690739611</v>
      </c>
      <c r="AL227">
        <v>1427321755</v>
      </c>
      <c r="AM227">
        <v>1369933207</v>
      </c>
      <c r="AN227">
        <v>1724385075</v>
      </c>
      <c r="AO227">
        <v>3602086851</v>
      </c>
      <c r="AP227">
        <v>4056053115</v>
      </c>
      <c r="AQ227">
        <v>5992933038</v>
      </c>
      <c r="AR227">
        <v>8499188554</v>
      </c>
      <c r="AS227">
        <v>5391806090</v>
      </c>
      <c r="AT227">
        <v>10284492407</v>
      </c>
      <c r="AU227">
        <v>31279590512</v>
      </c>
      <c r="AV227">
        <v>28051799575</v>
      </c>
      <c r="AW227">
        <v>39108128328</v>
      </c>
      <c r="AX227" s="310">
        <v>48</v>
      </c>
      <c r="AY227" s="310">
        <v>45</v>
      </c>
      <c r="AZ227" s="310">
        <v>43</v>
      </c>
      <c r="BA227" s="310">
        <v>42</v>
      </c>
      <c r="BB227" s="310">
        <v>42</v>
      </c>
      <c r="BC227" s="310">
        <v>30</v>
      </c>
      <c r="BD227" s="310">
        <v>30</v>
      </c>
      <c r="BE227" s="310">
        <v>29</v>
      </c>
      <c r="BF227" s="310">
        <v>24</v>
      </c>
      <c r="BG227" s="310">
        <v>23</v>
      </c>
      <c r="BH227" s="310">
        <v>23</v>
      </c>
      <c r="BI227" s="310">
        <v>11</v>
      </c>
      <c r="BJ227" s="310">
        <v>10</v>
      </c>
      <c r="BK227" s="310">
        <v>6</v>
      </c>
      <c r="BL227" s="310"/>
      <c r="BM227" s="307" t="s">
        <v>1780</v>
      </c>
      <c r="BN227">
        <v>1670668</v>
      </c>
      <c r="BO227">
        <v>7183419</v>
      </c>
      <c r="BP227">
        <v>1770225</v>
      </c>
      <c r="BQ227">
        <v>6881280</v>
      </c>
      <c r="BR227">
        <v>11191310</v>
      </c>
      <c r="BS227">
        <v>11338325</v>
      </c>
      <c r="BT227">
        <v>9863664</v>
      </c>
      <c r="BU227">
        <v>44629002</v>
      </c>
      <c r="BV227">
        <v>16907540</v>
      </c>
      <c r="BW227">
        <v>9772463</v>
      </c>
      <c r="BX227">
        <v>12567706</v>
      </c>
      <c r="BY227">
        <v>37040477</v>
      </c>
      <c r="BZ227">
        <v>28509842</v>
      </c>
      <c r="CA227">
        <v>660197567</v>
      </c>
      <c r="CB227" s="310">
        <v>91</v>
      </c>
      <c r="CC227" s="310">
        <v>68</v>
      </c>
      <c r="CD227" s="310">
        <v>93</v>
      </c>
      <c r="CE227" s="310">
        <v>71</v>
      </c>
      <c r="CF227" s="310">
        <v>69</v>
      </c>
      <c r="CG227" s="310">
        <v>58</v>
      </c>
      <c r="CH227" s="310">
        <v>64</v>
      </c>
      <c r="CI227" s="310">
        <v>37</v>
      </c>
      <c r="CJ227" s="310">
        <v>58</v>
      </c>
      <c r="CK227" s="310">
        <v>61</v>
      </c>
      <c r="CL227" s="310">
        <v>63</v>
      </c>
      <c r="CM227" s="310">
        <v>51</v>
      </c>
      <c r="CN227" s="310">
        <v>47</v>
      </c>
      <c r="CO227" s="310">
        <v>20</v>
      </c>
      <c r="CQ227" s="307" t="s">
        <v>1780</v>
      </c>
      <c r="CR227" s="300">
        <v>1709997311</v>
      </c>
      <c r="CS227" s="300">
        <v>2447700022</v>
      </c>
      <c r="CT227" s="300">
        <v>2781384810</v>
      </c>
      <c r="CU227" s="300">
        <v>3953843861</v>
      </c>
      <c r="CV227" s="300">
        <v>3776132172</v>
      </c>
      <c r="CW227" s="300">
        <v>3778638327</v>
      </c>
      <c r="CX227" s="300">
        <v>5173102226</v>
      </c>
      <c r="CY227" s="300">
        <v>5215779340</v>
      </c>
      <c r="CZ227" s="300">
        <v>4179146058</v>
      </c>
      <c r="DA227" s="300">
        <v>5241021095</v>
      </c>
      <c r="DB227" s="300">
        <v>5317665674</v>
      </c>
      <c r="DC227" s="300">
        <v>5339454657</v>
      </c>
      <c r="DD227" s="300">
        <v>5623882686</v>
      </c>
      <c r="DE227" s="300">
        <v>6111200717</v>
      </c>
      <c r="DF227" s="310">
        <v>45</v>
      </c>
      <c r="DG227" s="310">
        <v>39</v>
      </c>
      <c r="DH227" s="310">
        <v>37</v>
      </c>
      <c r="DI227" s="310">
        <v>36</v>
      </c>
      <c r="DJ227" s="310">
        <v>33</v>
      </c>
      <c r="DK227" s="310">
        <v>31</v>
      </c>
      <c r="DL227" s="310">
        <v>22</v>
      </c>
      <c r="DM227" s="310">
        <v>25</v>
      </c>
      <c r="DN227" s="310">
        <v>31</v>
      </c>
      <c r="DO227" s="310">
        <v>22</v>
      </c>
      <c r="DP227" s="310">
        <v>27</v>
      </c>
      <c r="DQ227" s="310">
        <v>31</v>
      </c>
      <c r="DR227" s="310">
        <v>32</v>
      </c>
      <c r="DS227" s="310">
        <v>29</v>
      </c>
      <c r="DU227" s="307" t="s">
        <v>1780</v>
      </c>
      <c r="DV227" s="300">
        <v>2872961803</v>
      </c>
      <c r="DW227" s="300">
        <v>4145623052</v>
      </c>
      <c r="DX227" s="300">
        <v>4210476790</v>
      </c>
      <c r="DY227" s="300">
        <v>5330658348</v>
      </c>
      <c r="DZ227" s="300">
        <v>5511708557</v>
      </c>
      <c r="EA227" s="300">
        <v>7392063503</v>
      </c>
      <c r="EB227" s="300">
        <v>9239019005</v>
      </c>
      <c r="EC227" s="300">
        <v>11253341380</v>
      </c>
      <c r="ED227" s="300">
        <v>12695242152</v>
      </c>
      <c r="EE227" s="300">
        <v>10642599648</v>
      </c>
      <c r="EF227" s="300">
        <v>15614725787</v>
      </c>
      <c r="EG227" s="300">
        <v>36656085646</v>
      </c>
      <c r="EH227" s="300">
        <v>33704192103</v>
      </c>
      <c r="EI227" s="300">
        <v>45879526612</v>
      </c>
      <c r="EJ227" s="310">
        <v>52</v>
      </c>
      <c r="EK227" s="310">
        <v>47</v>
      </c>
      <c r="EL227" s="310">
        <v>45</v>
      </c>
      <c r="EM227" s="310">
        <v>41</v>
      </c>
      <c r="EN227" s="310">
        <v>37</v>
      </c>
      <c r="EO227" s="310">
        <v>32</v>
      </c>
      <c r="EP227" s="310">
        <v>28</v>
      </c>
      <c r="EQ227" s="310">
        <v>28</v>
      </c>
      <c r="ER227" s="310">
        <v>26</v>
      </c>
      <c r="ES227" s="310">
        <v>26</v>
      </c>
      <c r="ET227" s="310">
        <v>25</v>
      </c>
      <c r="EU227" s="310">
        <v>17</v>
      </c>
      <c r="EV227" s="310">
        <v>16</v>
      </c>
      <c r="EW227" s="310">
        <v>9</v>
      </c>
    </row>
    <row r="228" spans="1:153" x14ac:dyDescent="0.25">
      <c r="A228" s="285" t="s">
        <v>2457</v>
      </c>
      <c r="B228" s="285" t="s">
        <v>2458</v>
      </c>
      <c r="C228" s="285" t="s">
        <v>2459</v>
      </c>
      <c r="E228" s="307" t="str">
        <f t="shared" si="3"/>
        <v>ألمانيا الشرقية (سابقا) East Germany (Previously)</v>
      </c>
      <c r="F228" s="300"/>
      <c r="G228" s="300"/>
      <c r="H228" s="300"/>
      <c r="I228" s="300"/>
      <c r="J228" s="300"/>
      <c r="K228" s="300"/>
      <c r="L228" s="300"/>
      <c r="M228" s="300"/>
      <c r="N228" s="300"/>
      <c r="O228" s="300"/>
      <c r="P228" s="300"/>
      <c r="Q228" s="300"/>
      <c r="R228" s="300"/>
      <c r="S228" s="300"/>
      <c r="T228" s="310" t="s">
        <v>11</v>
      </c>
      <c r="U228" s="310" t="s">
        <v>11</v>
      </c>
      <c r="V228" s="310" t="s">
        <v>11</v>
      </c>
      <c r="W228" s="310" t="s">
        <v>11</v>
      </c>
      <c r="X228" s="310" t="s">
        <v>11</v>
      </c>
      <c r="Y228" s="310" t="s">
        <v>11</v>
      </c>
      <c r="Z228" s="310" t="s">
        <v>11</v>
      </c>
      <c r="AA228" s="310" t="s">
        <v>11</v>
      </c>
      <c r="AB228" s="310" t="s">
        <v>11</v>
      </c>
      <c r="AC228" s="310" t="s">
        <v>11</v>
      </c>
      <c r="AD228" s="310" t="s">
        <v>11</v>
      </c>
      <c r="AE228" s="310" t="s">
        <v>11</v>
      </c>
      <c r="AF228" s="310" t="s">
        <v>11</v>
      </c>
      <c r="AG228" s="310" t="s">
        <v>11</v>
      </c>
      <c r="AH228" s="310"/>
      <c r="AI228" s="307" t="s">
        <v>2460</v>
      </c>
      <c r="AX228" s="310" t="s">
        <v>11</v>
      </c>
      <c r="AY228" s="310" t="s">
        <v>11</v>
      </c>
      <c r="AZ228" s="310" t="s">
        <v>11</v>
      </c>
      <c r="BA228" s="310" t="s">
        <v>11</v>
      </c>
      <c r="BB228" s="310" t="s">
        <v>11</v>
      </c>
      <c r="BC228" s="310" t="s">
        <v>11</v>
      </c>
      <c r="BD228" s="310" t="s">
        <v>11</v>
      </c>
      <c r="BE228" s="310" t="s">
        <v>11</v>
      </c>
      <c r="BF228" s="310" t="s">
        <v>11</v>
      </c>
      <c r="BG228" s="310" t="s">
        <v>11</v>
      </c>
      <c r="BH228" s="310" t="s">
        <v>11</v>
      </c>
      <c r="BI228" s="310" t="s">
        <v>11</v>
      </c>
      <c r="BJ228" s="310" t="s">
        <v>11</v>
      </c>
      <c r="BK228" s="310" t="s">
        <v>11</v>
      </c>
      <c r="BL228" s="310"/>
      <c r="BM228" s="307" t="s">
        <v>2460</v>
      </c>
      <c r="CB228" s="310" t="s">
        <v>11</v>
      </c>
      <c r="CC228" s="310" t="s">
        <v>11</v>
      </c>
      <c r="CD228" s="310" t="s">
        <v>11</v>
      </c>
      <c r="CE228" s="310" t="s">
        <v>11</v>
      </c>
      <c r="CF228" s="310" t="s">
        <v>11</v>
      </c>
      <c r="CG228" s="310" t="s">
        <v>11</v>
      </c>
      <c r="CH228" s="310" t="s">
        <v>11</v>
      </c>
      <c r="CI228" s="310" t="s">
        <v>11</v>
      </c>
      <c r="CJ228" s="310" t="s">
        <v>11</v>
      </c>
      <c r="CK228" s="310" t="s">
        <v>11</v>
      </c>
      <c r="CL228" s="310" t="s">
        <v>11</v>
      </c>
      <c r="CM228" s="310" t="s">
        <v>11</v>
      </c>
      <c r="CN228" s="310" t="s">
        <v>11</v>
      </c>
      <c r="CO228" s="310" t="s">
        <v>11</v>
      </c>
      <c r="CQ228" s="307" t="s">
        <v>2460</v>
      </c>
      <c r="CR228" s="300"/>
      <c r="CS228" s="300"/>
      <c r="CT228" s="300"/>
      <c r="CU228" s="300"/>
      <c r="CV228" s="300"/>
      <c r="CW228" s="300"/>
      <c r="CX228" s="300"/>
      <c r="CY228" s="300"/>
      <c r="CZ228" s="300"/>
      <c r="DA228" s="300"/>
      <c r="DB228" s="300"/>
      <c r="DC228" s="300"/>
      <c r="DD228" s="300"/>
      <c r="DE228" s="300"/>
      <c r="DF228" s="310" t="s">
        <v>11</v>
      </c>
      <c r="DG228" s="310" t="s">
        <v>11</v>
      </c>
      <c r="DH228" s="310" t="s">
        <v>11</v>
      </c>
      <c r="DI228" s="310" t="s">
        <v>11</v>
      </c>
      <c r="DJ228" s="310" t="s">
        <v>11</v>
      </c>
      <c r="DK228" s="310" t="s">
        <v>11</v>
      </c>
      <c r="DL228" s="310" t="s">
        <v>11</v>
      </c>
      <c r="DM228" s="310" t="s">
        <v>11</v>
      </c>
      <c r="DN228" s="310" t="s">
        <v>11</v>
      </c>
      <c r="DO228" s="310" t="s">
        <v>11</v>
      </c>
      <c r="DP228" s="310" t="s">
        <v>11</v>
      </c>
      <c r="DQ228" s="310" t="s">
        <v>11</v>
      </c>
      <c r="DR228" s="310" t="s">
        <v>11</v>
      </c>
      <c r="DS228" s="310" t="s">
        <v>11</v>
      </c>
      <c r="DU228" s="307" t="s">
        <v>2460</v>
      </c>
      <c r="DV228" s="300">
        <v>0</v>
      </c>
      <c r="DW228" s="300">
        <v>0</v>
      </c>
      <c r="DX228" s="300">
        <v>0</v>
      </c>
      <c r="DY228" s="300">
        <v>0</v>
      </c>
      <c r="DZ228" s="300">
        <v>0</v>
      </c>
      <c r="EA228" s="300">
        <v>0</v>
      </c>
      <c r="EB228" s="300">
        <v>0</v>
      </c>
      <c r="EC228" s="300">
        <v>0</v>
      </c>
      <c r="ED228" s="300">
        <v>0</v>
      </c>
      <c r="EE228" s="300">
        <v>0</v>
      </c>
      <c r="EF228" s="300">
        <v>0</v>
      </c>
      <c r="EG228" s="300">
        <v>0</v>
      </c>
      <c r="EH228" s="300">
        <v>0</v>
      </c>
      <c r="EI228" s="300">
        <v>0</v>
      </c>
      <c r="EJ228" s="310">
        <v>221</v>
      </c>
      <c r="EK228" s="310">
        <v>224</v>
      </c>
      <c r="EL228" s="310">
        <v>227</v>
      </c>
      <c r="EM228" s="310">
        <v>223</v>
      </c>
      <c r="EN228" s="310">
        <v>227</v>
      </c>
      <c r="EO228" s="310">
        <v>222</v>
      </c>
      <c r="EP228" s="310">
        <v>227</v>
      </c>
      <c r="EQ228" s="310">
        <v>226</v>
      </c>
      <c r="ER228" s="310">
        <v>227</v>
      </c>
      <c r="ES228" s="310">
        <v>226</v>
      </c>
      <c r="ET228" s="310">
        <v>230</v>
      </c>
      <c r="EU228" s="310">
        <v>230</v>
      </c>
      <c r="EV228" s="310">
        <v>245</v>
      </c>
      <c r="EW228" s="310">
        <v>241</v>
      </c>
    </row>
    <row r="229" spans="1:153" x14ac:dyDescent="0.25">
      <c r="A229" s="285" t="s">
        <v>2461</v>
      </c>
      <c r="B229" s="285" t="s">
        <v>92</v>
      </c>
      <c r="C229" s="285" t="s">
        <v>1357</v>
      </c>
      <c r="E229" s="307" t="str">
        <f t="shared" si="3"/>
        <v>المجر (هنغاريا) Hungary</v>
      </c>
      <c r="F229" s="300">
        <v>22043707</v>
      </c>
      <c r="G229" s="300">
        <v>14181835</v>
      </c>
      <c r="H229" s="300">
        <v>42737688</v>
      </c>
      <c r="I229" s="300">
        <v>8872343</v>
      </c>
      <c r="J229" s="300">
        <v>6397397</v>
      </c>
      <c r="K229" s="300">
        <v>18242399</v>
      </c>
      <c r="L229" s="300">
        <v>23590581</v>
      </c>
      <c r="M229" s="300">
        <v>44951682</v>
      </c>
      <c r="N229" s="300">
        <v>51428392</v>
      </c>
      <c r="O229" s="300">
        <v>160130117</v>
      </c>
      <c r="P229" s="300">
        <v>59179407</v>
      </c>
      <c r="Q229" s="300">
        <v>52538809</v>
      </c>
      <c r="R229" s="300">
        <v>162473086</v>
      </c>
      <c r="S229" s="300">
        <v>230669687</v>
      </c>
      <c r="T229" s="310">
        <v>99</v>
      </c>
      <c r="U229" s="310">
        <v>107</v>
      </c>
      <c r="V229" s="310">
        <v>90</v>
      </c>
      <c r="W229" s="310">
        <v>127</v>
      </c>
      <c r="X229" s="310">
        <v>133</v>
      </c>
      <c r="Y229" s="310">
        <v>105</v>
      </c>
      <c r="Z229" s="310">
        <v>107</v>
      </c>
      <c r="AA229" s="310">
        <v>96</v>
      </c>
      <c r="AB229" s="310">
        <v>89</v>
      </c>
      <c r="AC229" s="310">
        <v>68</v>
      </c>
      <c r="AD229" s="310">
        <v>96</v>
      </c>
      <c r="AE229" s="310">
        <v>105</v>
      </c>
      <c r="AF229" s="310">
        <v>76</v>
      </c>
      <c r="AG229" s="310">
        <v>77</v>
      </c>
      <c r="AH229" s="310"/>
      <c r="AI229" s="307" t="s">
        <v>1724</v>
      </c>
      <c r="AJ229">
        <v>777078</v>
      </c>
      <c r="AK229">
        <v>1508899</v>
      </c>
      <c r="AL229">
        <v>12402674</v>
      </c>
      <c r="AM229">
        <v>7759167</v>
      </c>
      <c r="AN229">
        <v>2342961</v>
      </c>
      <c r="AO229">
        <v>13640327</v>
      </c>
      <c r="AP229">
        <v>20254380</v>
      </c>
      <c r="AQ229">
        <v>16322532</v>
      </c>
      <c r="AR229">
        <v>13350553</v>
      </c>
      <c r="AS229">
        <v>15833833</v>
      </c>
      <c r="AT229">
        <v>2913252</v>
      </c>
      <c r="AU229">
        <v>7234690</v>
      </c>
      <c r="AV229">
        <v>18855278</v>
      </c>
      <c r="AW229">
        <v>69023811</v>
      </c>
      <c r="AX229" s="310">
        <v>157</v>
      </c>
      <c r="AY229" s="310">
        <v>145</v>
      </c>
      <c r="AZ229" s="310">
        <v>111</v>
      </c>
      <c r="BA229" s="310">
        <v>126</v>
      </c>
      <c r="BB229" s="310">
        <v>142</v>
      </c>
      <c r="BC229" s="310">
        <v>105</v>
      </c>
      <c r="BD229" s="310">
        <v>106</v>
      </c>
      <c r="BE229" s="310">
        <v>114</v>
      </c>
      <c r="BF229" s="310">
        <v>114</v>
      </c>
      <c r="BG229" s="310">
        <v>108</v>
      </c>
      <c r="BH229" s="310">
        <v>147</v>
      </c>
      <c r="BI229" s="310">
        <v>130</v>
      </c>
      <c r="BJ229" s="310">
        <v>115</v>
      </c>
      <c r="BK229" s="310">
        <v>93</v>
      </c>
      <c r="BL229" s="310"/>
      <c r="BM229" s="307" t="s">
        <v>1724</v>
      </c>
      <c r="BN229">
        <v>21266629</v>
      </c>
      <c r="BO229">
        <v>12672936</v>
      </c>
      <c r="BP229">
        <v>30335014</v>
      </c>
      <c r="BQ229">
        <v>1113176</v>
      </c>
      <c r="BR229">
        <v>4054436</v>
      </c>
      <c r="BS229">
        <v>4602072</v>
      </c>
      <c r="BT229">
        <v>3336201</v>
      </c>
      <c r="BU229">
        <v>28629150</v>
      </c>
      <c r="BV229">
        <v>38077839</v>
      </c>
      <c r="BW229">
        <v>144296284</v>
      </c>
      <c r="BX229">
        <v>56266155</v>
      </c>
      <c r="BY229">
        <v>45304119</v>
      </c>
      <c r="BZ229">
        <v>143617808</v>
      </c>
      <c r="CA229">
        <v>161645876</v>
      </c>
      <c r="CB229" s="310">
        <v>58</v>
      </c>
      <c r="CC229" s="310">
        <v>59</v>
      </c>
      <c r="CD229" s="310">
        <v>53</v>
      </c>
      <c r="CE229" s="310">
        <v>104</v>
      </c>
      <c r="CF229" s="310">
        <v>83</v>
      </c>
      <c r="CG229" s="310">
        <v>73</v>
      </c>
      <c r="CH229" s="310">
        <v>84</v>
      </c>
      <c r="CI229" s="310">
        <v>48</v>
      </c>
      <c r="CJ229" s="310">
        <v>46</v>
      </c>
      <c r="CK229" s="310">
        <v>24</v>
      </c>
      <c r="CL229" s="310">
        <v>37</v>
      </c>
      <c r="CM229" s="310">
        <v>43</v>
      </c>
      <c r="CN229" s="310">
        <v>29</v>
      </c>
      <c r="CO229" s="310">
        <v>32</v>
      </c>
      <c r="CQ229" s="307" t="s">
        <v>1724</v>
      </c>
      <c r="CR229" s="300">
        <v>3852372644</v>
      </c>
      <c r="CS229" s="300">
        <v>2816138392</v>
      </c>
      <c r="CT229" s="300">
        <v>1763447407</v>
      </c>
      <c r="CU229" s="300">
        <v>1417389251</v>
      </c>
      <c r="CV229" s="300">
        <v>1748896734</v>
      </c>
      <c r="CW229" s="300">
        <v>1359043484</v>
      </c>
      <c r="CX229" s="300">
        <v>1097711442</v>
      </c>
      <c r="CY229" s="300">
        <v>1229590880</v>
      </c>
      <c r="CZ229" s="300">
        <v>1282081440</v>
      </c>
      <c r="DA229" s="300">
        <v>1308048733</v>
      </c>
      <c r="DB229" s="300">
        <v>1223646697</v>
      </c>
      <c r="DC229" s="300">
        <v>1273959801</v>
      </c>
      <c r="DD229" s="300">
        <v>1271556365</v>
      </c>
      <c r="DE229" s="300">
        <v>1944362327</v>
      </c>
      <c r="DF229" s="310">
        <v>29</v>
      </c>
      <c r="DG229" s="310">
        <v>35</v>
      </c>
      <c r="DH229" s="310">
        <v>49</v>
      </c>
      <c r="DI229" s="310">
        <v>50</v>
      </c>
      <c r="DJ229" s="310">
        <v>48</v>
      </c>
      <c r="DK229" s="310">
        <v>50</v>
      </c>
      <c r="DL229" s="310">
        <v>51</v>
      </c>
      <c r="DM229" s="310">
        <v>49</v>
      </c>
      <c r="DN229" s="310">
        <v>51</v>
      </c>
      <c r="DO229" s="310">
        <v>49</v>
      </c>
      <c r="DP229" s="310">
        <v>49</v>
      </c>
      <c r="DQ229" s="310">
        <v>53</v>
      </c>
      <c r="DR229" s="310">
        <v>54</v>
      </c>
      <c r="DS229" s="310">
        <v>49</v>
      </c>
      <c r="DU229" s="307" t="s">
        <v>1724</v>
      </c>
      <c r="DV229" s="300">
        <v>3874416351</v>
      </c>
      <c r="DW229" s="300">
        <v>2830320227</v>
      </c>
      <c r="DX229" s="300">
        <v>1806185095</v>
      </c>
      <c r="DY229" s="300">
        <v>1426261594</v>
      </c>
      <c r="DZ229" s="300">
        <v>1755294131</v>
      </c>
      <c r="EA229" s="300">
        <v>1377285883</v>
      </c>
      <c r="EB229" s="300">
        <v>1121302023</v>
      </c>
      <c r="EC229" s="300">
        <v>1274542562</v>
      </c>
      <c r="ED229" s="300">
        <v>1333509832</v>
      </c>
      <c r="EE229" s="300">
        <v>1468178850</v>
      </c>
      <c r="EF229" s="300">
        <v>1282826104</v>
      </c>
      <c r="EG229" s="300">
        <v>1326498610</v>
      </c>
      <c r="EH229" s="300">
        <v>1434029451</v>
      </c>
      <c r="EI229" s="300">
        <v>2175032014</v>
      </c>
      <c r="EJ229" s="310">
        <v>46</v>
      </c>
      <c r="EK229" s="310">
        <v>53</v>
      </c>
      <c r="EL229" s="310">
        <v>59</v>
      </c>
      <c r="EM229" s="310">
        <v>60</v>
      </c>
      <c r="EN229" s="310">
        <v>63</v>
      </c>
      <c r="EO229" s="310">
        <v>59</v>
      </c>
      <c r="EP229" s="310">
        <v>64</v>
      </c>
      <c r="EQ229" s="310">
        <v>64</v>
      </c>
      <c r="ER229" s="310">
        <v>65</v>
      </c>
      <c r="ES229" s="310">
        <v>60</v>
      </c>
      <c r="ET229" s="310">
        <v>66</v>
      </c>
      <c r="EU229" s="310">
        <v>71</v>
      </c>
      <c r="EV229" s="310">
        <v>67</v>
      </c>
      <c r="EW229" s="310">
        <v>63</v>
      </c>
    </row>
    <row r="230" spans="1:153" x14ac:dyDescent="0.25">
      <c r="A230" s="285" t="s">
        <v>2462</v>
      </c>
      <c r="B230" s="285" t="s">
        <v>2463</v>
      </c>
      <c r="C230" s="285" t="s">
        <v>2464</v>
      </c>
      <c r="E230" s="307" t="str">
        <f t="shared" si="3"/>
        <v>يوغسلافيا (سابقا) Yugoslavia (Previously)</v>
      </c>
      <c r="F230" s="300"/>
      <c r="G230" s="300"/>
      <c r="H230" s="300"/>
      <c r="I230" s="300"/>
      <c r="J230" s="300"/>
      <c r="K230" s="300"/>
      <c r="L230" s="300"/>
      <c r="M230" s="300"/>
      <c r="N230" s="300"/>
      <c r="O230" s="300"/>
      <c r="P230" s="300"/>
      <c r="Q230" s="300"/>
      <c r="R230" s="300"/>
      <c r="S230" s="300"/>
      <c r="T230" s="310" t="s">
        <v>11</v>
      </c>
      <c r="U230" s="310" t="s">
        <v>11</v>
      </c>
      <c r="V230" s="310" t="s">
        <v>11</v>
      </c>
      <c r="W230" s="310" t="s">
        <v>11</v>
      </c>
      <c r="X230" s="310" t="s">
        <v>11</v>
      </c>
      <c r="Y230" s="310" t="s">
        <v>11</v>
      </c>
      <c r="Z230" s="310" t="s">
        <v>11</v>
      </c>
      <c r="AA230" s="310" t="s">
        <v>11</v>
      </c>
      <c r="AB230" s="310" t="s">
        <v>11</v>
      </c>
      <c r="AC230" s="310" t="s">
        <v>11</v>
      </c>
      <c r="AD230" s="310" t="s">
        <v>11</v>
      </c>
      <c r="AE230" s="310" t="s">
        <v>11</v>
      </c>
      <c r="AF230" s="310" t="s">
        <v>11</v>
      </c>
      <c r="AG230" s="310" t="s">
        <v>11</v>
      </c>
      <c r="AH230" s="310"/>
      <c r="AI230" s="307" t="s">
        <v>2465</v>
      </c>
      <c r="AX230" s="310" t="s">
        <v>11</v>
      </c>
      <c r="AY230" s="310" t="s">
        <v>11</v>
      </c>
      <c r="AZ230" s="310" t="s">
        <v>11</v>
      </c>
      <c r="BA230" s="310" t="s">
        <v>11</v>
      </c>
      <c r="BB230" s="310" t="s">
        <v>11</v>
      </c>
      <c r="BC230" s="310" t="s">
        <v>11</v>
      </c>
      <c r="BD230" s="310" t="s">
        <v>11</v>
      </c>
      <c r="BE230" s="310" t="s">
        <v>11</v>
      </c>
      <c r="BF230" s="310" t="s">
        <v>11</v>
      </c>
      <c r="BG230" s="310" t="s">
        <v>11</v>
      </c>
      <c r="BH230" s="310" t="s">
        <v>11</v>
      </c>
      <c r="BI230" s="310" t="s">
        <v>11</v>
      </c>
      <c r="BJ230" s="310" t="s">
        <v>11</v>
      </c>
      <c r="BK230" s="310" t="s">
        <v>11</v>
      </c>
      <c r="BL230" s="310"/>
      <c r="BM230" s="307" t="s">
        <v>2465</v>
      </c>
      <c r="CB230" s="310" t="s">
        <v>11</v>
      </c>
      <c r="CC230" s="310" t="s">
        <v>11</v>
      </c>
      <c r="CD230" s="310" t="s">
        <v>11</v>
      </c>
      <c r="CE230" s="310" t="s">
        <v>11</v>
      </c>
      <c r="CF230" s="310" t="s">
        <v>11</v>
      </c>
      <c r="CG230" s="310" t="s">
        <v>11</v>
      </c>
      <c r="CH230" s="310" t="s">
        <v>11</v>
      </c>
      <c r="CI230" s="310" t="s">
        <v>11</v>
      </c>
      <c r="CJ230" s="310" t="s">
        <v>11</v>
      </c>
      <c r="CK230" s="310" t="s">
        <v>11</v>
      </c>
      <c r="CL230" s="310" t="s">
        <v>11</v>
      </c>
      <c r="CM230" s="310" t="s">
        <v>11</v>
      </c>
      <c r="CN230" s="310" t="s">
        <v>11</v>
      </c>
      <c r="CO230" s="310" t="s">
        <v>11</v>
      </c>
      <c r="CQ230" s="307" t="s">
        <v>2465</v>
      </c>
      <c r="CR230" s="300"/>
      <c r="CS230" s="300"/>
      <c r="CT230" s="300"/>
      <c r="CU230" s="300"/>
      <c r="CV230" s="300"/>
      <c r="CW230" s="300"/>
      <c r="CX230" s="300"/>
      <c r="CY230" s="300"/>
      <c r="CZ230" s="300"/>
      <c r="DA230" s="300"/>
      <c r="DB230" s="300"/>
      <c r="DC230" s="300"/>
      <c r="DD230" s="300"/>
      <c r="DE230" s="300"/>
      <c r="DF230" s="310" t="s">
        <v>11</v>
      </c>
      <c r="DG230" s="310" t="s">
        <v>11</v>
      </c>
      <c r="DH230" s="310" t="s">
        <v>11</v>
      </c>
      <c r="DI230" s="310" t="s">
        <v>11</v>
      </c>
      <c r="DJ230" s="310" t="s">
        <v>11</v>
      </c>
      <c r="DK230" s="310" t="s">
        <v>11</v>
      </c>
      <c r="DL230" s="310" t="s">
        <v>11</v>
      </c>
      <c r="DM230" s="310" t="s">
        <v>11</v>
      </c>
      <c r="DN230" s="310" t="s">
        <v>11</v>
      </c>
      <c r="DO230" s="310" t="s">
        <v>11</v>
      </c>
      <c r="DP230" s="310" t="s">
        <v>11</v>
      </c>
      <c r="DQ230" s="310" t="s">
        <v>11</v>
      </c>
      <c r="DR230" s="310" t="s">
        <v>11</v>
      </c>
      <c r="DS230" s="310" t="s">
        <v>11</v>
      </c>
      <c r="DU230" s="307" t="s">
        <v>2465</v>
      </c>
      <c r="DV230" s="300">
        <v>0</v>
      </c>
      <c r="DW230" s="300">
        <v>0</v>
      </c>
      <c r="DX230" s="300">
        <v>0</v>
      </c>
      <c r="DY230" s="300">
        <v>0</v>
      </c>
      <c r="DZ230" s="300">
        <v>0</v>
      </c>
      <c r="EA230" s="300">
        <v>0</v>
      </c>
      <c r="EB230" s="300">
        <v>0</v>
      </c>
      <c r="EC230" s="300">
        <v>0</v>
      </c>
      <c r="ED230" s="300">
        <v>0</v>
      </c>
      <c r="EE230" s="300">
        <v>0</v>
      </c>
      <c r="EF230" s="300">
        <v>0</v>
      </c>
      <c r="EG230" s="300">
        <v>0</v>
      </c>
      <c r="EH230" s="300">
        <v>0</v>
      </c>
      <c r="EI230" s="300">
        <v>0</v>
      </c>
      <c r="EJ230" s="310">
        <v>221</v>
      </c>
      <c r="EK230" s="310">
        <v>224</v>
      </c>
      <c r="EL230" s="310">
        <v>227</v>
      </c>
      <c r="EM230" s="310">
        <v>223</v>
      </c>
      <c r="EN230" s="310">
        <v>227</v>
      </c>
      <c r="EO230" s="310">
        <v>222</v>
      </c>
      <c r="EP230" s="310">
        <v>227</v>
      </c>
      <c r="EQ230" s="310">
        <v>226</v>
      </c>
      <c r="ER230" s="310">
        <v>227</v>
      </c>
      <c r="ES230" s="310">
        <v>226</v>
      </c>
      <c r="ET230" s="310">
        <v>230</v>
      </c>
      <c r="EU230" s="310">
        <v>230</v>
      </c>
      <c r="EV230" s="310">
        <v>245</v>
      </c>
      <c r="EW230" s="310">
        <v>241</v>
      </c>
    </row>
    <row r="231" spans="1:153" x14ac:dyDescent="0.25">
      <c r="A231" s="285" t="s">
        <v>2466</v>
      </c>
      <c r="B231" s="285" t="s">
        <v>2467</v>
      </c>
      <c r="C231" s="285" t="s">
        <v>2468</v>
      </c>
      <c r="E231" s="307" t="str">
        <f t="shared" si="3"/>
        <v>تشيكو سلوفاكيا (سابقا) Czechoslovakia (Previously)</v>
      </c>
      <c r="F231" s="300"/>
      <c r="G231" s="300"/>
      <c r="H231" s="300"/>
      <c r="I231" s="300"/>
      <c r="J231" s="300"/>
      <c r="K231" s="300"/>
      <c r="L231" s="300"/>
      <c r="M231" s="300"/>
      <c r="N231" s="300"/>
      <c r="O231" s="300"/>
      <c r="P231" s="300"/>
      <c r="Q231" s="300"/>
      <c r="R231" s="300"/>
      <c r="S231" s="300"/>
      <c r="T231" s="310" t="s">
        <v>11</v>
      </c>
      <c r="U231" s="310" t="s">
        <v>11</v>
      </c>
      <c r="V231" s="310" t="s">
        <v>11</v>
      </c>
      <c r="W231" s="310" t="s">
        <v>11</v>
      </c>
      <c r="X231" s="310" t="s">
        <v>11</v>
      </c>
      <c r="Y231" s="310" t="s">
        <v>11</v>
      </c>
      <c r="Z231" s="310" t="s">
        <v>11</v>
      </c>
      <c r="AA231" s="310" t="s">
        <v>11</v>
      </c>
      <c r="AB231" s="310" t="s">
        <v>11</v>
      </c>
      <c r="AC231" s="310" t="s">
        <v>11</v>
      </c>
      <c r="AD231" s="310" t="s">
        <v>11</v>
      </c>
      <c r="AE231" s="310" t="s">
        <v>11</v>
      </c>
      <c r="AF231" s="310" t="s">
        <v>11</v>
      </c>
      <c r="AG231" s="310" t="s">
        <v>11</v>
      </c>
      <c r="AH231" s="310"/>
      <c r="AI231" s="307" t="s">
        <v>2469</v>
      </c>
      <c r="AX231" s="310" t="s">
        <v>11</v>
      </c>
      <c r="AY231" s="310" t="s">
        <v>11</v>
      </c>
      <c r="AZ231" s="310" t="s">
        <v>11</v>
      </c>
      <c r="BA231" s="310" t="s">
        <v>11</v>
      </c>
      <c r="BB231" s="310" t="s">
        <v>11</v>
      </c>
      <c r="BC231" s="310" t="s">
        <v>11</v>
      </c>
      <c r="BD231" s="310" t="s">
        <v>11</v>
      </c>
      <c r="BE231" s="310" t="s">
        <v>11</v>
      </c>
      <c r="BF231" s="310" t="s">
        <v>11</v>
      </c>
      <c r="BG231" s="310" t="s">
        <v>11</v>
      </c>
      <c r="BH231" s="310" t="s">
        <v>11</v>
      </c>
      <c r="BI231" s="310" t="s">
        <v>11</v>
      </c>
      <c r="BJ231" s="310" t="s">
        <v>11</v>
      </c>
      <c r="BK231" s="310" t="s">
        <v>11</v>
      </c>
      <c r="BL231" s="310"/>
      <c r="BM231" s="307" t="s">
        <v>2469</v>
      </c>
      <c r="CB231" s="310" t="s">
        <v>11</v>
      </c>
      <c r="CC231" s="310" t="s">
        <v>11</v>
      </c>
      <c r="CD231" s="310" t="s">
        <v>11</v>
      </c>
      <c r="CE231" s="310" t="s">
        <v>11</v>
      </c>
      <c r="CF231" s="310" t="s">
        <v>11</v>
      </c>
      <c r="CG231" s="310" t="s">
        <v>11</v>
      </c>
      <c r="CH231" s="310" t="s">
        <v>11</v>
      </c>
      <c r="CI231" s="310" t="s">
        <v>11</v>
      </c>
      <c r="CJ231" s="310" t="s">
        <v>11</v>
      </c>
      <c r="CK231" s="310" t="s">
        <v>11</v>
      </c>
      <c r="CL231" s="310" t="s">
        <v>11</v>
      </c>
      <c r="CM231" s="310" t="s">
        <v>11</v>
      </c>
      <c r="CN231" s="310" t="s">
        <v>11</v>
      </c>
      <c r="CO231" s="310" t="s">
        <v>11</v>
      </c>
      <c r="CQ231" s="307" t="s">
        <v>2469</v>
      </c>
      <c r="CR231" s="300"/>
      <c r="CS231" s="300"/>
      <c r="CT231" s="300"/>
      <c r="CU231" s="300"/>
      <c r="CV231" s="300"/>
      <c r="CW231" s="300"/>
      <c r="CX231" s="300"/>
      <c r="CY231" s="300"/>
      <c r="CZ231" s="300"/>
      <c r="DA231" s="300"/>
      <c r="DB231" s="300"/>
      <c r="DC231" s="300"/>
      <c r="DD231" s="300"/>
      <c r="DE231" s="300"/>
      <c r="DF231" s="310" t="s">
        <v>11</v>
      </c>
      <c r="DG231" s="310" t="s">
        <v>11</v>
      </c>
      <c r="DH231" s="310" t="s">
        <v>11</v>
      </c>
      <c r="DI231" s="310" t="s">
        <v>11</v>
      </c>
      <c r="DJ231" s="310" t="s">
        <v>11</v>
      </c>
      <c r="DK231" s="310" t="s">
        <v>11</v>
      </c>
      <c r="DL231" s="310" t="s">
        <v>11</v>
      </c>
      <c r="DM231" s="310" t="s">
        <v>11</v>
      </c>
      <c r="DN231" s="310" t="s">
        <v>11</v>
      </c>
      <c r="DO231" s="310" t="s">
        <v>11</v>
      </c>
      <c r="DP231" s="310" t="s">
        <v>11</v>
      </c>
      <c r="DQ231" s="310" t="s">
        <v>11</v>
      </c>
      <c r="DR231" s="310" t="s">
        <v>11</v>
      </c>
      <c r="DS231" s="310" t="s">
        <v>11</v>
      </c>
      <c r="DU231" s="307" t="s">
        <v>2469</v>
      </c>
      <c r="DV231" s="300">
        <v>0</v>
      </c>
      <c r="DW231" s="300">
        <v>0</v>
      </c>
      <c r="DX231" s="300">
        <v>0</v>
      </c>
      <c r="DY231" s="300">
        <v>0</v>
      </c>
      <c r="DZ231" s="300">
        <v>0</v>
      </c>
      <c r="EA231" s="300">
        <v>0</v>
      </c>
      <c r="EB231" s="300">
        <v>0</v>
      </c>
      <c r="EC231" s="300">
        <v>0</v>
      </c>
      <c r="ED231" s="300">
        <v>0</v>
      </c>
      <c r="EE231" s="300">
        <v>0</v>
      </c>
      <c r="EF231" s="300">
        <v>0</v>
      </c>
      <c r="EG231" s="300">
        <v>0</v>
      </c>
      <c r="EH231" s="300">
        <v>0</v>
      </c>
      <c r="EI231" s="300">
        <v>0</v>
      </c>
      <c r="EJ231" s="310">
        <v>221</v>
      </c>
      <c r="EK231" s="310">
        <v>224</v>
      </c>
      <c r="EL231" s="310">
        <v>227</v>
      </c>
      <c r="EM231" s="310">
        <v>223</v>
      </c>
      <c r="EN231" s="310">
        <v>227</v>
      </c>
      <c r="EO231" s="310">
        <v>222</v>
      </c>
      <c r="EP231" s="310">
        <v>227</v>
      </c>
      <c r="EQ231" s="310">
        <v>226</v>
      </c>
      <c r="ER231" s="310">
        <v>227</v>
      </c>
      <c r="ES231" s="310">
        <v>226</v>
      </c>
      <c r="ET231" s="310">
        <v>230</v>
      </c>
      <c r="EU231" s="310">
        <v>230</v>
      </c>
      <c r="EV231" s="310">
        <v>245</v>
      </c>
      <c r="EW231" s="310">
        <v>241</v>
      </c>
    </row>
    <row r="232" spans="1:153" x14ac:dyDescent="0.25">
      <c r="A232" s="285" t="s">
        <v>2470</v>
      </c>
      <c r="B232" s="285" t="s">
        <v>191</v>
      </c>
      <c r="C232" s="285" t="s">
        <v>1421</v>
      </c>
      <c r="E232" s="307" t="str">
        <f t="shared" si="3"/>
        <v>ألبانيا Albania</v>
      </c>
      <c r="F232" s="300">
        <v>1095282</v>
      </c>
      <c r="G232" s="300">
        <v>1263933</v>
      </c>
      <c r="H232" s="300">
        <v>1626637</v>
      </c>
      <c r="I232" s="300">
        <v>7945700</v>
      </c>
      <c r="J232" s="300">
        <v>3853216</v>
      </c>
      <c r="K232" s="300">
        <v>8293001</v>
      </c>
      <c r="L232" s="300">
        <v>6216134</v>
      </c>
      <c r="M232" s="300">
        <v>4638972</v>
      </c>
      <c r="N232" s="300">
        <v>2449116</v>
      </c>
      <c r="O232" s="300">
        <v>8390531</v>
      </c>
      <c r="P232" s="300">
        <v>22733009</v>
      </c>
      <c r="Q232" s="300">
        <v>3875775</v>
      </c>
      <c r="R232" s="300">
        <v>59949023</v>
      </c>
      <c r="S232" s="300">
        <v>106880977</v>
      </c>
      <c r="T232" s="310">
        <v>152</v>
      </c>
      <c r="U232" s="310">
        <v>147</v>
      </c>
      <c r="V232" s="310">
        <v>149</v>
      </c>
      <c r="W232" s="310">
        <v>131</v>
      </c>
      <c r="X232" s="310">
        <v>141</v>
      </c>
      <c r="Y232" s="310">
        <v>126</v>
      </c>
      <c r="Z232" s="310">
        <v>129</v>
      </c>
      <c r="AA232" s="310">
        <v>141</v>
      </c>
      <c r="AB232" s="310">
        <v>143</v>
      </c>
      <c r="AC232" s="310">
        <v>123</v>
      </c>
      <c r="AD232" s="310">
        <v>119</v>
      </c>
      <c r="AE232" s="310">
        <v>145</v>
      </c>
      <c r="AF232" s="310">
        <v>101</v>
      </c>
      <c r="AG232" s="310">
        <v>91</v>
      </c>
      <c r="AH232" s="310"/>
      <c r="AI232" s="307" t="s">
        <v>1948</v>
      </c>
      <c r="AJ232">
        <v>957567</v>
      </c>
      <c r="AK232">
        <v>528653</v>
      </c>
      <c r="AL232">
        <v>1542975</v>
      </c>
      <c r="AM232">
        <v>7714153</v>
      </c>
      <c r="AN232">
        <v>3813792</v>
      </c>
      <c r="AO232">
        <v>8134195</v>
      </c>
      <c r="AP232">
        <v>5510477</v>
      </c>
      <c r="AQ232">
        <v>4401348</v>
      </c>
      <c r="AR232">
        <v>2295813</v>
      </c>
      <c r="AS232">
        <v>8046404</v>
      </c>
      <c r="AT232">
        <v>22640643</v>
      </c>
      <c r="AU232">
        <v>3434221</v>
      </c>
      <c r="AV232">
        <v>59594779</v>
      </c>
      <c r="AW232">
        <v>106038395</v>
      </c>
      <c r="AX232" s="310">
        <v>152</v>
      </c>
      <c r="AY232" s="310">
        <v>158</v>
      </c>
      <c r="AZ232" s="310">
        <v>147</v>
      </c>
      <c r="BA232" s="310">
        <v>127</v>
      </c>
      <c r="BB232" s="310">
        <v>136</v>
      </c>
      <c r="BC232" s="310">
        <v>119</v>
      </c>
      <c r="BD232" s="310">
        <v>126</v>
      </c>
      <c r="BE232" s="310">
        <v>137</v>
      </c>
      <c r="BF232" s="310">
        <v>140</v>
      </c>
      <c r="BG232" s="310">
        <v>123</v>
      </c>
      <c r="BH232" s="310">
        <v>115</v>
      </c>
      <c r="BI232" s="310">
        <v>143</v>
      </c>
      <c r="BJ232" s="310">
        <v>95</v>
      </c>
      <c r="BK232" s="310">
        <v>86</v>
      </c>
      <c r="BL232" s="310"/>
      <c r="BM232" s="307" t="s">
        <v>1948</v>
      </c>
      <c r="BN232">
        <v>137715</v>
      </c>
      <c r="BO232">
        <v>735280</v>
      </c>
      <c r="BP232">
        <v>83662</v>
      </c>
      <c r="BQ232">
        <v>231547</v>
      </c>
      <c r="BR232">
        <v>39424</v>
      </c>
      <c r="BS232">
        <v>158806</v>
      </c>
      <c r="BT232">
        <v>705657</v>
      </c>
      <c r="BU232">
        <v>237624</v>
      </c>
      <c r="BV232">
        <v>153303</v>
      </c>
      <c r="BW232">
        <v>344127</v>
      </c>
      <c r="BX232">
        <v>92366</v>
      </c>
      <c r="BY232">
        <v>441554</v>
      </c>
      <c r="BZ232">
        <v>354244</v>
      </c>
      <c r="CA232">
        <v>842582</v>
      </c>
      <c r="CB232" s="310">
        <v>135</v>
      </c>
      <c r="CC232" s="310">
        <v>102</v>
      </c>
      <c r="CD232" s="310">
        <v>132</v>
      </c>
      <c r="CE232" s="310">
        <v>120</v>
      </c>
      <c r="CF232" s="310">
        <v>140</v>
      </c>
      <c r="CG232" s="310">
        <v>128</v>
      </c>
      <c r="CH232" s="310">
        <v>114</v>
      </c>
      <c r="CI232" s="310">
        <v>126</v>
      </c>
      <c r="CJ232" s="310">
        <v>129</v>
      </c>
      <c r="CK232" s="310">
        <v>114</v>
      </c>
      <c r="CL232" s="310">
        <v>133</v>
      </c>
      <c r="CM232" s="310">
        <v>121</v>
      </c>
      <c r="CN232" s="310">
        <v>120</v>
      </c>
      <c r="CO232" s="310">
        <v>109</v>
      </c>
      <c r="CQ232" s="307" t="s">
        <v>1948</v>
      </c>
      <c r="CR232" s="300">
        <v>2117746</v>
      </c>
      <c r="CS232" s="300">
        <v>4877782</v>
      </c>
      <c r="CT232" s="300">
        <v>2810556</v>
      </c>
      <c r="CU232" s="300">
        <v>18986711</v>
      </c>
      <c r="CV232" s="300">
        <v>26675664</v>
      </c>
      <c r="CW232" s="300">
        <v>4616720</v>
      </c>
      <c r="CX232" s="300">
        <v>6923754</v>
      </c>
      <c r="CY232" s="300">
        <v>14872884</v>
      </c>
      <c r="CZ232" s="300">
        <v>16544227</v>
      </c>
      <c r="DA232" s="300">
        <v>17104660</v>
      </c>
      <c r="DB232" s="300">
        <v>73910321</v>
      </c>
      <c r="DC232" s="300">
        <v>57922069</v>
      </c>
      <c r="DD232" s="300">
        <v>27211772</v>
      </c>
      <c r="DE232" s="300">
        <v>17830417</v>
      </c>
      <c r="DF232" s="310">
        <v>131</v>
      </c>
      <c r="DG232" s="310">
        <v>126</v>
      </c>
      <c r="DH232" s="310">
        <v>134</v>
      </c>
      <c r="DI232" s="310">
        <v>104</v>
      </c>
      <c r="DJ232" s="310">
        <v>97</v>
      </c>
      <c r="DK232" s="310">
        <v>132</v>
      </c>
      <c r="DL232" s="310">
        <v>120</v>
      </c>
      <c r="DM232" s="310">
        <v>114</v>
      </c>
      <c r="DN232" s="310">
        <v>107</v>
      </c>
      <c r="DO232" s="310">
        <v>114</v>
      </c>
      <c r="DP232" s="310">
        <v>97</v>
      </c>
      <c r="DQ232" s="310">
        <v>101</v>
      </c>
      <c r="DR232" s="310">
        <v>106</v>
      </c>
      <c r="DS232" s="310">
        <v>122</v>
      </c>
      <c r="DU232" s="307" t="s">
        <v>1948</v>
      </c>
      <c r="DV232" s="300">
        <v>3213028</v>
      </c>
      <c r="DW232" s="300">
        <v>6141715</v>
      </c>
      <c r="DX232" s="300">
        <v>4437193</v>
      </c>
      <c r="DY232" s="300">
        <v>26932411</v>
      </c>
      <c r="DZ232" s="300">
        <v>30528880</v>
      </c>
      <c r="EA232" s="300">
        <v>12909721</v>
      </c>
      <c r="EB232" s="300">
        <v>13139888</v>
      </c>
      <c r="EC232" s="300">
        <v>19511856</v>
      </c>
      <c r="ED232" s="300">
        <v>18993343</v>
      </c>
      <c r="EE232" s="300">
        <v>25495191</v>
      </c>
      <c r="EF232" s="300">
        <v>96643330</v>
      </c>
      <c r="EG232" s="300">
        <v>61797844</v>
      </c>
      <c r="EH232" s="300">
        <v>87160795</v>
      </c>
      <c r="EI232" s="300">
        <v>124711394</v>
      </c>
      <c r="EJ232" s="310">
        <v>160</v>
      </c>
      <c r="EK232" s="310">
        <v>161</v>
      </c>
      <c r="EL232" s="310">
        <v>161</v>
      </c>
      <c r="EM232" s="310">
        <v>124</v>
      </c>
      <c r="EN232" s="310">
        <v>120</v>
      </c>
      <c r="EO232" s="310">
        <v>135</v>
      </c>
      <c r="EP232" s="310">
        <v>138</v>
      </c>
      <c r="EQ232" s="310">
        <v>138</v>
      </c>
      <c r="ER232" s="310">
        <v>133</v>
      </c>
      <c r="ES232" s="310">
        <v>131</v>
      </c>
      <c r="ET232" s="310">
        <v>116</v>
      </c>
      <c r="EU232" s="310">
        <v>126</v>
      </c>
      <c r="EV232" s="310">
        <v>117</v>
      </c>
      <c r="EW232" s="310">
        <v>117</v>
      </c>
    </row>
    <row r="233" spans="1:153" x14ac:dyDescent="0.25">
      <c r="A233" s="285" t="s">
        <v>2471</v>
      </c>
      <c r="B233" s="285" t="s">
        <v>61</v>
      </c>
      <c r="C233" s="285" t="s">
        <v>1347</v>
      </c>
      <c r="E233" s="307" t="str">
        <f t="shared" si="3"/>
        <v>بلغاريا Bulgaria</v>
      </c>
      <c r="F233" s="300">
        <v>59070447</v>
      </c>
      <c r="G233" s="300">
        <v>55319773</v>
      </c>
      <c r="H233" s="300">
        <v>43289248</v>
      </c>
      <c r="I233" s="300">
        <v>150379687</v>
      </c>
      <c r="J233" s="300">
        <v>120358327</v>
      </c>
      <c r="K233" s="300">
        <v>304259679</v>
      </c>
      <c r="L233" s="300">
        <v>146554074</v>
      </c>
      <c r="M233" s="300">
        <v>189031378</v>
      </c>
      <c r="N233" s="300">
        <v>2002344354</v>
      </c>
      <c r="O233" s="300">
        <v>772638338</v>
      </c>
      <c r="P233" s="300">
        <v>805365053</v>
      </c>
      <c r="Q233" s="300">
        <v>185373406</v>
      </c>
      <c r="R233" s="300">
        <v>584375133</v>
      </c>
      <c r="S233" s="300">
        <v>2108248370</v>
      </c>
      <c r="T233" s="310">
        <v>82</v>
      </c>
      <c r="U233" s="310">
        <v>84</v>
      </c>
      <c r="V233" s="310">
        <v>89</v>
      </c>
      <c r="W233" s="310">
        <v>75</v>
      </c>
      <c r="X233" s="310">
        <v>74</v>
      </c>
      <c r="Y233" s="310">
        <v>61</v>
      </c>
      <c r="Z233" s="310">
        <v>72</v>
      </c>
      <c r="AA233" s="310">
        <v>69</v>
      </c>
      <c r="AB233" s="310">
        <v>44</v>
      </c>
      <c r="AC233" s="310">
        <v>50</v>
      </c>
      <c r="AD233" s="310">
        <v>54</v>
      </c>
      <c r="AE233" s="310">
        <v>78</v>
      </c>
      <c r="AF233" s="310">
        <v>62</v>
      </c>
      <c r="AG233" s="310">
        <v>46</v>
      </c>
      <c r="AH233" s="310"/>
      <c r="AI233" s="307" t="s">
        <v>1776</v>
      </c>
      <c r="AJ233">
        <v>58380354</v>
      </c>
      <c r="AK233">
        <v>54932417</v>
      </c>
      <c r="AL233">
        <v>42829437</v>
      </c>
      <c r="AM233">
        <v>150364422</v>
      </c>
      <c r="AN233">
        <v>119238804</v>
      </c>
      <c r="AO233">
        <v>303645479</v>
      </c>
      <c r="AP233">
        <v>145817959</v>
      </c>
      <c r="AQ233">
        <v>188157049</v>
      </c>
      <c r="AR233">
        <v>1972651792</v>
      </c>
      <c r="AS233">
        <v>771259575</v>
      </c>
      <c r="AT233">
        <v>764180228</v>
      </c>
      <c r="AU233">
        <v>165596607</v>
      </c>
      <c r="AV233">
        <v>582720065</v>
      </c>
      <c r="AW233">
        <v>2105546038</v>
      </c>
      <c r="AX233" s="310">
        <v>78</v>
      </c>
      <c r="AY233" s="310">
        <v>79</v>
      </c>
      <c r="AZ233" s="310">
        <v>86</v>
      </c>
      <c r="BA233" s="310">
        <v>72</v>
      </c>
      <c r="BB233" s="310">
        <v>72</v>
      </c>
      <c r="BC233" s="310">
        <v>61</v>
      </c>
      <c r="BD233" s="310">
        <v>71</v>
      </c>
      <c r="BE233" s="310">
        <v>69</v>
      </c>
      <c r="BF233" s="310">
        <v>42</v>
      </c>
      <c r="BG233" s="310">
        <v>49</v>
      </c>
      <c r="BH233" s="310">
        <v>52</v>
      </c>
      <c r="BI233" s="310">
        <v>78</v>
      </c>
      <c r="BJ233" s="310">
        <v>60</v>
      </c>
      <c r="BK233" s="310">
        <v>44</v>
      </c>
      <c r="BL233" s="310"/>
      <c r="BM233" s="307" t="s">
        <v>1776</v>
      </c>
      <c r="BN233">
        <v>690093</v>
      </c>
      <c r="BO233">
        <v>387356</v>
      </c>
      <c r="BP233">
        <v>459811</v>
      </c>
      <c r="BQ233">
        <v>15265</v>
      </c>
      <c r="BR233">
        <v>1119523</v>
      </c>
      <c r="BS233">
        <v>614200</v>
      </c>
      <c r="BT233">
        <v>736115</v>
      </c>
      <c r="BU233">
        <v>874329</v>
      </c>
      <c r="BV233">
        <v>29692562</v>
      </c>
      <c r="BW233">
        <v>1378763</v>
      </c>
      <c r="BX233">
        <v>41184825</v>
      </c>
      <c r="BY233">
        <v>19776799</v>
      </c>
      <c r="BZ233">
        <v>1655068</v>
      </c>
      <c r="CA233">
        <v>2702332</v>
      </c>
      <c r="CB233" s="310">
        <v>107</v>
      </c>
      <c r="CC233" s="310">
        <v>110</v>
      </c>
      <c r="CD233" s="310">
        <v>109</v>
      </c>
      <c r="CE233" s="310">
        <v>147</v>
      </c>
      <c r="CF233" s="310">
        <v>102</v>
      </c>
      <c r="CG233" s="310">
        <v>107</v>
      </c>
      <c r="CH233" s="310">
        <v>112</v>
      </c>
      <c r="CI233" s="310">
        <v>108</v>
      </c>
      <c r="CJ233" s="310">
        <v>52</v>
      </c>
      <c r="CK233" s="310">
        <v>94</v>
      </c>
      <c r="CL233" s="310">
        <v>41</v>
      </c>
      <c r="CM233" s="310">
        <v>58</v>
      </c>
      <c r="CN233" s="310">
        <v>101</v>
      </c>
      <c r="CO233" s="310">
        <v>90</v>
      </c>
      <c r="CQ233" s="307" t="s">
        <v>1776</v>
      </c>
      <c r="CR233" s="300">
        <v>805451322</v>
      </c>
      <c r="CS233" s="300">
        <v>671022594</v>
      </c>
      <c r="CT233" s="300">
        <v>752591409</v>
      </c>
      <c r="CU233" s="300">
        <v>671759083</v>
      </c>
      <c r="CV233" s="300">
        <v>725905673</v>
      </c>
      <c r="CW233" s="300">
        <v>515387948</v>
      </c>
      <c r="CX233" s="300">
        <v>951209444</v>
      </c>
      <c r="CY233" s="300">
        <v>628544598</v>
      </c>
      <c r="CZ233" s="300">
        <v>668007273</v>
      </c>
      <c r="DA233" s="300">
        <v>465812178</v>
      </c>
      <c r="DB233" s="300">
        <v>1010347466</v>
      </c>
      <c r="DC233" s="300">
        <v>1135335666</v>
      </c>
      <c r="DD233" s="300">
        <v>590459692</v>
      </c>
      <c r="DE233" s="300">
        <v>1177924150</v>
      </c>
      <c r="DF233" s="310">
        <v>56</v>
      </c>
      <c r="DG233" s="310">
        <v>60</v>
      </c>
      <c r="DH233" s="310">
        <v>57</v>
      </c>
      <c r="DI233" s="310">
        <v>59</v>
      </c>
      <c r="DJ233" s="310">
        <v>61</v>
      </c>
      <c r="DK233" s="310">
        <v>63</v>
      </c>
      <c r="DL233" s="310">
        <v>53</v>
      </c>
      <c r="DM233" s="310">
        <v>58</v>
      </c>
      <c r="DN233" s="310">
        <v>61</v>
      </c>
      <c r="DO233" s="310">
        <v>64</v>
      </c>
      <c r="DP233" s="310">
        <v>51</v>
      </c>
      <c r="DQ233" s="310">
        <v>57</v>
      </c>
      <c r="DR233" s="310">
        <v>64</v>
      </c>
      <c r="DS233" s="310">
        <v>58</v>
      </c>
      <c r="DU233" s="307" t="s">
        <v>1776</v>
      </c>
      <c r="DV233" s="300">
        <v>864521769</v>
      </c>
      <c r="DW233" s="300">
        <v>726342367</v>
      </c>
      <c r="DX233" s="300">
        <v>795880657</v>
      </c>
      <c r="DY233" s="300">
        <v>822138770</v>
      </c>
      <c r="DZ233" s="300">
        <v>846264000</v>
      </c>
      <c r="EA233" s="300">
        <v>819647627</v>
      </c>
      <c r="EB233" s="300">
        <v>1097763518</v>
      </c>
      <c r="EC233" s="300">
        <v>817575976</v>
      </c>
      <c r="ED233" s="300">
        <v>2670351627</v>
      </c>
      <c r="EE233" s="300">
        <v>1238450516</v>
      </c>
      <c r="EF233" s="300">
        <v>1815712519</v>
      </c>
      <c r="EG233" s="300">
        <v>1320709072</v>
      </c>
      <c r="EH233" s="300">
        <v>1174834825</v>
      </c>
      <c r="EI233" s="300">
        <v>3286172520</v>
      </c>
      <c r="EJ233" s="310">
        <v>71</v>
      </c>
      <c r="EK233" s="310">
        <v>73</v>
      </c>
      <c r="EL233" s="310">
        <v>71</v>
      </c>
      <c r="EM233" s="310">
        <v>69</v>
      </c>
      <c r="EN233" s="310">
        <v>73</v>
      </c>
      <c r="EO233" s="310">
        <v>69</v>
      </c>
      <c r="EP233" s="310">
        <v>65</v>
      </c>
      <c r="EQ233" s="310">
        <v>69</v>
      </c>
      <c r="ER233" s="310">
        <v>54</v>
      </c>
      <c r="ES233" s="310">
        <v>65</v>
      </c>
      <c r="ET233" s="310">
        <v>63</v>
      </c>
      <c r="EU233" s="310">
        <v>72</v>
      </c>
      <c r="EV233" s="310">
        <v>74</v>
      </c>
      <c r="EW233" s="310">
        <v>58</v>
      </c>
    </row>
    <row r="234" spans="1:153" x14ac:dyDescent="0.25">
      <c r="A234" s="285" t="s">
        <v>2472</v>
      </c>
      <c r="B234" s="285" t="s">
        <v>74</v>
      </c>
      <c r="C234" s="285" t="s">
        <v>1362</v>
      </c>
      <c r="E234" s="307" t="str">
        <f t="shared" si="3"/>
        <v>رومانيا Romania</v>
      </c>
      <c r="F234" s="300">
        <v>11279436</v>
      </c>
      <c r="G234" s="300">
        <v>77708787</v>
      </c>
      <c r="H234" s="300">
        <v>17900142</v>
      </c>
      <c r="I234" s="300">
        <v>51649153</v>
      </c>
      <c r="J234" s="300">
        <v>25776661</v>
      </c>
      <c r="K234" s="300">
        <v>40599260</v>
      </c>
      <c r="L234" s="300">
        <v>54161610</v>
      </c>
      <c r="M234" s="300">
        <v>55532750</v>
      </c>
      <c r="N234" s="300">
        <v>27236815</v>
      </c>
      <c r="O234" s="300">
        <v>21695963</v>
      </c>
      <c r="P234" s="300">
        <v>65094785</v>
      </c>
      <c r="Q234" s="300">
        <v>445761242</v>
      </c>
      <c r="R234" s="300">
        <v>1033342042</v>
      </c>
      <c r="S234" s="300">
        <v>1395413385</v>
      </c>
      <c r="T234" s="310">
        <v>110</v>
      </c>
      <c r="U234" s="310">
        <v>79</v>
      </c>
      <c r="V234" s="310">
        <v>110</v>
      </c>
      <c r="W234" s="310">
        <v>96</v>
      </c>
      <c r="X234" s="310">
        <v>102</v>
      </c>
      <c r="Y234" s="310">
        <v>94</v>
      </c>
      <c r="Z234" s="310">
        <v>92</v>
      </c>
      <c r="AA234" s="310">
        <v>92</v>
      </c>
      <c r="AB234" s="310">
        <v>100</v>
      </c>
      <c r="AC234" s="310">
        <v>106</v>
      </c>
      <c r="AD234" s="310">
        <v>94</v>
      </c>
      <c r="AE234" s="310">
        <v>66</v>
      </c>
      <c r="AF234" s="310">
        <v>54</v>
      </c>
      <c r="AG234" s="310">
        <v>51</v>
      </c>
      <c r="AH234" s="310"/>
      <c r="AI234" s="307" t="s">
        <v>1823</v>
      </c>
      <c r="AJ234">
        <v>10076416</v>
      </c>
      <c r="AK234">
        <v>77492095</v>
      </c>
      <c r="AL234">
        <v>16569303</v>
      </c>
      <c r="AM234">
        <v>42555400</v>
      </c>
      <c r="AN234">
        <v>25220499</v>
      </c>
      <c r="AO234">
        <v>39983270</v>
      </c>
      <c r="AP234">
        <v>47473473</v>
      </c>
      <c r="AQ234">
        <v>35699740</v>
      </c>
      <c r="AR234">
        <v>20695794</v>
      </c>
      <c r="AS234">
        <v>19690224</v>
      </c>
      <c r="AT234">
        <v>57897053</v>
      </c>
      <c r="AU234">
        <v>438886281</v>
      </c>
      <c r="AV234">
        <v>1024851829</v>
      </c>
      <c r="AW234">
        <v>1380186731</v>
      </c>
      <c r="AX234" s="310">
        <v>105</v>
      </c>
      <c r="AY234" s="310">
        <v>74</v>
      </c>
      <c r="AZ234" s="310">
        <v>104</v>
      </c>
      <c r="BA234" s="310">
        <v>95</v>
      </c>
      <c r="BB234" s="310">
        <v>97</v>
      </c>
      <c r="BC234" s="310">
        <v>90</v>
      </c>
      <c r="BD234" s="310">
        <v>92</v>
      </c>
      <c r="BE234" s="310">
        <v>96</v>
      </c>
      <c r="BF234" s="310">
        <v>99</v>
      </c>
      <c r="BG234" s="310">
        <v>101</v>
      </c>
      <c r="BH234" s="310">
        <v>94</v>
      </c>
      <c r="BI234" s="310">
        <v>64</v>
      </c>
      <c r="BJ234" s="310">
        <v>52</v>
      </c>
      <c r="BK234" s="310">
        <v>50</v>
      </c>
      <c r="BL234" s="310"/>
      <c r="BM234" s="307" t="s">
        <v>1823</v>
      </c>
      <c r="BN234">
        <v>1203020</v>
      </c>
      <c r="BO234">
        <v>216692</v>
      </c>
      <c r="BP234">
        <v>1330839</v>
      </c>
      <c r="BQ234">
        <v>9093753</v>
      </c>
      <c r="BR234">
        <v>556162</v>
      </c>
      <c r="BS234">
        <v>615990</v>
      </c>
      <c r="BT234">
        <v>6688137</v>
      </c>
      <c r="BU234">
        <v>19833010</v>
      </c>
      <c r="BV234">
        <v>6541021</v>
      </c>
      <c r="BW234">
        <v>2005739</v>
      </c>
      <c r="BX234">
        <v>7197732</v>
      </c>
      <c r="BY234">
        <v>6874961</v>
      </c>
      <c r="BZ234">
        <v>8490213</v>
      </c>
      <c r="CA234">
        <v>15226654</v>
      </c>
      <c r="CB234" s="310">
        <v>100</v>
      </c>
      <c r="CC234" s="310">
        <v>119</v>
      </c>
      <c r="CD234" s="310">
        <v>95</v>
      </c>
      <c r="CE234" s="310">
        <v>68</v>
      </c>
      <c r="CF234" s="310">
        <v>113</v>
      </c>
      <c r="CG234" s="310">
        <v>106</v>
      </c>
      <c r="CH234" s="310">
        <v>73</v>
      </c>
      <c r="CI234" s="310">
        <v>55</v>
      </c>
      <c r="CJ234" s="310">
        <v>72</v>
      </c>
      <c r="CK234" s="310">
        <v>88</v>
      </c>
      <c r="CL234" s="310">
        <v>74</v>
      </c>
      <c r="CM234" s="310">
        <v>74</v>
      </c>
      <c r="CN234" s="310">
        <v>67</v>
      </c>
      <c r="CO234" s="310">
        <v>63</v>
      </c>
      <c r="CQ234" s="307" t="s">
        <v>1823</v>
      </c>
      <c r="CR234" s="300">
        <v>1917271362</v>
      </c>
      <c r="CS234" s="300">
        <v>1681256522</v>
      </c>
      <c r="CT234" s="300">
        <v>1926128741</v>
      </c>
      <c r="CU234" s="300">
        <v>1599485303</v>
      </c>
      <c r="CV234" s="300">
        <v>2037593976</v>
      </c>
      <c r="CW234" s="300">
        <v>1411758155</v>
      </c>
      <c r="CX234" s="300">
        <v>1424375796</v>
      </c>
      <c r="CY234" s="300">
        <v>1490473311</v>
      </c>
      <c r="CZ234" s="300">
        <v>1736373274</v>
      </c>
      <c r="DA234" s="300">
        <v>1850532092</v>
      </c>
      <c r="DB234" s="300">
        <v>1906147848</v>
      </c>
      <c r="DC234" s="300">
        <v>1615521078</v>
      </c>
      <c r="DD234" s="300">
        <v>2942719221</v>
      </c>
      <c r="DE234" s="300">
        <v>3817468209</v>
      </c>
      <c r="DF234" s="310">
        <v>40</v>
      </c>
      <c r="DG234" s="310">
        <v>45</v>
      </c>
      <c r="DH234" s="310">
        <v>46</v>
      </c>
      <c r="DI234" s="310">
        <v>48</v>
      </c>
      <c r="DJ234" s="310">
        <v>44</v>
      </c>
      <c r="DK234" s="310">
        <v>48</v>
      </c>
      <c r="DL234" s="310">
        <v>48</v>
      </c>
      <c r="DM234" s="310">
        <v>46</v>
      </c>
      <c r="DN234" s="310">
        <v>48</v>
      </c>
      <c r="DO234" s="310">
        <v>45</v>
      </c>
      <c r="DP234" s="310">
        <v>44</v>
      </c>
      <c r="DQ234" s="310">
        <v>50</v>
      </c>
      <c r="DR234" s="310">
        <v>40</v>
      </c>
      <c r="DS234" s="310">
        <v>37</v>
      </c>
      <c r="DU234" s="307" t="s">
        <v>1823</v>
      </c>
      <c r="DV234" s="300">
        <v>1928550798</v>
      </c>
      <c r="DW234" s="300">
        <v>1758965309</v>
      </c>
      <c r="DX234" s="300">
        <v>1944028883</v>
      </c>
      <c r="DY234" s="300">
        <v>1651134456</v>
      </c>
      <c r="DZ234" s="300">
        <v>2063370637</v>
      </c>
      <c r="EA234" s="300">
        <v>1452357415</v>
      </c>
      <c r="EB234" s="300">
        <v>1478537406</v>
      </c>
      <c r="EC234" s="300">
        <v>1546006061</v>
      </c>
      <c r="ED234" s="300">
        <v>1763610089</v>
      </c>
      <c r="EE234" s="300">
        <v>1872228055</v>
      </c>
      <c r="EF234" s="300">
        <v>1971242633</v>
      </c>
      <c r="EG234" s="300">
        <v>2061282320</v>
      </c>
      <c r="EH234" s="300">
        <v>3976061263</v>
      </c>
      <c r="EI234" s="300">
        <v>5212881594</v>
      </c>
      <c r="EJ234" s="310">
        <v>58</v>
      </c>
      <c r="EK234" s="310">
        <v>61</v>
      </c>
      <c r="EL234" s="310">
        <v>56</v>
      </c>
      <c r="EM234" s="310">
        <v>59</v>
      </c>
      <c r="EN234" s="310">
        <v>59</v>
      </c>
      <c r="EO234" s="310">
        <v>58</v>
      </c>
      <c r="EP234" s="310">
        <v>61</v>
      </c>
      <c r="EQ234" s="310">
        <v>61</v>
      </c>
      <c r="ER234" s="310">
        <v>61</v>
      </c>
      <c r="ES234" s="310">
        <v>58</v>
      </c>
      <c r="ET234" s="310">
        <v>61</v>
      </c>
      <c r="EU234" s="310">
        <v>62</v>
      </c>
      <c r="EV234" s="310">
        <v>53</v>
      </c>
      <c r="EW234" s="310">
        <v>50</v>
      </c>
    </row>
    <row r="235" spans="1:153" x14ac:dyDescent="0.25">
      <c r="A235" s="285" t="s">
        <v>2473</v>
      </c>
      <c r="B235" s="285" t="s">
        <v>237</v>
      </c>
      <c r="C235" s="285" t="s">
        <v>1389</v>
      </c>
      <c r="E235" s="307" t="str">
        <f t="shared" si="3"/>
        <v>إستونيا Estonia</v>
      </c>
      <c r="F235" s="300">
        <v>2537329</v>
      </c>
      <c r="G235" s="300">
        <v>6895485</v>
      </c>
      <c r="H235" s="300">
        <v>234637799</v>
      </c>
      <c r="I235" s="300">
        <v>388565990</v>
      </c>
      <c r="J235" s="300">
        <v>266155859</v>
      </c>
      <c r="K235" s="300">
        <v>285148547</v>
      </c>
      <c r="L235" s="300">
        <v>181894983</v>
      </c>
      <c r="M235" s="300">
        <v>144946804</v>
      </c>
      <c r="N235" s="300">
        <v>136823685</v>
      </c>
      <c r="O235" s="300">
        <v>92438867</v>
      </c>
      <c r="P235" s="300">
        <v>188653009</v>
      </c>
      <c r="Q235" s="300">
        <v>188673757</v>
      </c>
      <c r="R235" s="300">
        <v>77400060</v>
      </c>
      <c r="S235" s="300">
        <v>35373984</v>
      </c>
      <c r="T235" s="310">
        <v>137</v>
      </c>
      <c r="U235" s="310">
        <v>124</v>
      </c>
      <c r="V235" s="310">
        <v>66</v>
      </c>
      <c r="W235" s="310">
        <v>57</v>
      </c>
      <c r="X235" s="310">
        <v>63</v>
      </c>
      <c r="Y235" s="310">
        <v>64</v>
      </c>
      <c r="Z235" s="310">
        <v>67</v>
      </c>
      <c r="AA235" s="310">
        <v>74</v>
      </c>
      <c r="AB235" s="310">
        <v>72</v>
      </c>
      <c r="AC235" s="310">
        <v>80</v>
      </c>
      <c r="AD235" s="310">
        <v>77</v>
      </c>
      <c r="AE235" s="310">
        <v>77</v>
      </c>
      <c r="AF235" s="310">
        <v>92</v>
      </c>
      <c r="AG235" s="310">
        <v>107</v>
      </c>
      <c r="AH235" s="310"/>
      <c r="AI235" s="307" t="s">
        <v>1939</v>
      </c>
      <c r="AJ235">
        <v>2063458</v>
      </c>
      <c r="AK235">
        <v>6009542</v>
      </c>
      <c r="AL235">
        <v>234481834</v>
      </c>
      <c r="AM235">
        <v>388394210</v>
      </c>
      <c r="AN235">
        <v>265920453</v>
      </c>
      <c r="AO235">
        <v>285113980</v>
      </c>
      <c r="AP235">
        <v>180943768</v>
      </c>
      <c r="AQ235">
        <v>144824098</v>
      </c>
      <c r="AR235">
        <v>136646807</v>
      </c>
      <c r="AS235">
        <v>92094247</v>
      </c>
      <c r="AT235">
        <v>186320085</v>
      </c>
      <c r="AU235">
        <v>186398538</v>
      </c>
      <c r="AV235">
        <v>75074245</v>
      </c>
      <c r="AW235">
        <v>32901486</v>
      </c>
      <c r="AX235" s="310">
        <v>136</v>
      </c>
      <c r="AY235" s="310">
        <v>122</v>
      </c>
      <c r="AZ235" s="310">
        <v>65</v>
      </c>
      <c r="BA235" s="310">
        <v>55</v>
      </c>
      <c r="BB235" s="310">
        <v>61</v>
      </c>
      <c r="BC235" s="310">
        <v>63</v>
      </c>
      <c r="BD235" s="310">
        <v>66</v>
      </c>
      <c r="BE235" s="310">
        <v>73</v>
      </c>
      <c r="BF235" s="310">
        <v>70</v>
      </c>
      <c r="BG235" s="310">
        <v>78</v>
      </c>
      <c r="BH235" s="310">
        <v>76</v>
      </c>
      <c r="BI235" s="310">
        <v>76</v>
      </c>
      <c r="BJ235" s="310">
        <v>88</v>
      </c>
      <c r="BK235" s="310">
        <v>104</v>
      </c>
      <c r="BL235" s="310"/>
      <c r="BM235" s="307" t="s">
        <v>1939</v>
      </c>
      <c r="BN235">
        <v>473871</v>
      </c>
      <c r="BO235">
        <v>885943</v>
      </c>
      <c r="BP235">
        <v>155965</v>
      </c>
      <c r="BQ235">
        <v>171780</v>
      </c>
      <c r="BR235">
        <v>235406</v>
      </c>
      <c r="BS235">
        <v>34567</v>
      </c>
      <c r="BT235">
        <v>951215</v>
      </c>
      <c r="BU235">
        <v>122706</v>
      </c>
      <c r="BV235">
        <v>176878</v>
      </c>
      <c r="BW235">
        <v>344620</v>
      </c>
      <c r="BX235">
        <v>2332924</v>
      </c>
      <c r="BY235">
        <v>2275219</v>
      </c>
      <c r="BZ235">
        <v>2325815</v>
      </c>
      <c r="CA235">
        <v>2472498</v>
      </c>
      <c r="CB235" s="310">
        <v>114</v>
      </c>
      <c r="CC235" s="310">
        <v>99</v>
      </c>
      <c r="CD235" s="310">
        <v>123</v>
      </c>
      <c r="CE235" s="310">
        <v>122</v>
      </c>
      <c r="CF235" s="310">
        <v>124</v>
      </c>
      <c r="CG235" s="310">
        <v>146</v>
      </c>
      <c r="CH235" s="310">
        <v>106</v>
      </c>
      <c r="CI235" s="310">
        <v>135</v>
      </c>
      <c r="CJ235" s="310">
        <v>126</v>
      </c>
      <c r="CK235" s="310">
        <v>113</v>
      </c>
      <c r="CL235" s="310">
        <v>89</v>
      </c>
      <c r="CM235" s="310">
        <v>94</v>
      </c>
      <c r="CN235" s="310">
        <v>93</v>
      </c>
      <c r="CO235" s="310">
        <v>95</v>
      </c>
      <c r="CQ235" s="307" t="s">
        <v>1939</v>
      </c>
      <c r="CR235" s="300">
        <v>362094745</v>
      </c>
      <c r="CS235" s="300">
        <v>561945514</v>
      </c>
      <c r="CT235" s="300">
        <v>653763270</v>
      </c>
      <c r="CU235" s="300">
        <v>377531524</v>
      </c>
      <c r="CV235" s="300">
        <v>379766197</v>
      </c>
      <c r="CW235" s="300">
        <v>330732451</v>
      </c>
      <c r="CX235" s="300">
        <v>656990382</v>
      </c>
      <c r="CY235" s="300">
        <v>489682654</v>
      </c>
      <c r="CZ235" s="300">
        <v>708113313</v>
      </c>
      <c r="DA235" s="300">
        <v>209257325</v>
      </c>
      <c r="DB235" s="300">
        <v>343459558</v>
      </c>
      <c r="DC235" s="300">
        <v>1360151142</v>
      </c>
      <c r="DD235" s="300">
        <v>190744194</v>
      </c>
      <c r="DE235" s="300">
        <v>223917167</v>
      </c>
      <c r="DF235" s="310">
        <v>64</v>
      </c>
      <c r="DG235" s="310">
        <v>62</v>
      </c>
      <c r="DH235" s="310">
        <v>60</v>
      </c>
      <c r="DI235" s="310">
        <v>66</v>
      </c>
      <c r="DJ235" s="310">
        <v>66</v>
      </c>
      <c r="DK235" s="310">
        <v>67</v>
      </c>
      <c r="DL235" s="310">
        <v>58</v>
      </c>
      <c r="DM235" s="310">
        <v>63</v>
      </c>
      <c r="DN235" s="310">
        <v>58</v>
      </c>
      <c r="DO235" s="310">
        <v>75</v>
      </c>
      <c r="DP235" s="310">
        <v>71</v>
      </c>
      <c r="DQ235" s="310">
        <v>51</v>
      </c>
      <c r="DR235" s="310">
        <v>81</v>
      </c>
      <c r="DS235" s="310">
        <v>84</v>
      </c>
      <c r="DU235" s="307" t="s">
        <v>1939</v>
      </c>
      <c r="DV235" s="300">
        <v>364632074</v>
      </c>
      <c r="DW235" s="300">
        <v>568840999</v>
      </c>
      <c r="DX235" s="300">
        <v>888401069</v>
      </c>
      <c r="DY235" s="300">
        <v>766097514</v>
      </c>
      <c r="DZ235" s="300">
        <v>645922056</v>
      </c>
      <c r="EA235" s="300">
        <v>615880998</v>
      </c>
      <c r="EB235" s="300">
        <v>838885365</v>
      </c>
      <c r="EC235" s="300">
        <v>634629458</v>
      </c>
      <c r="ED235" s="300">
        <v>844936998</v>
      </c>
      <c r="EE235" s="300">
        <v>301696192</v>
      </c>
      <c r="EF235" s="300">
        <v>532112567</v>
      </c>
      <c r="EG235" s="300">
        <v>1548824899</v>
      </c>
      <c r="EH235" s="300">
        <v>268144254</v>
      </c>
      <c r="EI235" s="300">
        <v>259291151</v>
      </c>
      <c r="EJ235" s="310">
        <v>78</v>
      </c>
      <c r="EK235" s="310">
        <v>78</v>
      </c>
      <c r="EL235" s="310">
        <v>69</v>
      </c>
      <c r="EM235" s="310">
        <v>71</v>
      </c>
      <c r="EN235" s="310">
        <v>78</v>
      </c>
      <c r="EO235" s="310">
        <v>76</v>
      </c>
      <c r="EP235" s="310">
        <v>70</v>
      </c>
      <c r="EQ235" s="310">
        <v>76</v>
      </c>
      <c r="ER235" s="310">
        <v>71</v>
      </c>
      <c r="ES235" s="310">
        <v>86</v>
      </c>
      <c r="ET235" s="310">
        <v>83</v>
      </c>
      <c r="EU235" s="310">
        <v>67</v>
      </c>
      <c r="EV235" s="310">
        <v>95</v>
      </c>
      <c r="EW235" s="310">
        <v>102</v>
      </c>
    </row>
    <row r="236" spans="1:153" x14ac:dyDescent="0.25">
      <c r="A236" s="285" t="s">
        <v>2474</v>
      </c>
      <c r="B236" s="285" t="s">
        <v>142</v>
      </c>
      <c r="C236" s="285" t="s">
        <v>1380</v>
      </c>
      <c r="E236" s="307" t="str">
        <f t="shared" si="3"/>
        <v>لاتفيا Latvia</v>
      </c>
      <c r="F236" s="300">
        <v>7248843</v>
      </c>
      <c r="G236" s="300">
        <v>7109401</v>
      </c>
      <c r="H236" s="300">
        <v>16690823</v>
      </c>
      <c r="I236" s="300">
        <v>5706368</v>
      </c>
      <c r="J236" s="300">
        <v>1536036</v>
      </c>
      <c r="K236" s="300">
        <v>1032543</v>
      </c>
      <c r="L236" s="300">
        <v>1795913</v>
      </c>
      <c r="M236" s="300">
        <v>371823</v>
      </c>
      <c r="N236" s="300">
        <v>755032</v>
      </c>
      <c r="O236" s="300">
        <v>393978</v>
      </c>
      <c r="P236" s="300">
        <v>5301456</v>
      </c>
      <c r="Q236" s="300">
        <v>7592403</v>
      </c>
      <c r="R236" s="300">
        <v>22028535</v>
      </c>
      <c r="S236" s="300">
        <v>182339993</v>
      </c>
      <c r="T236" s="310">
        <v>121</v>
      </c>
      <c r="U236" s="310">
        <v>123</v>
      </c>
      <c r="V236" s="310">
        <v>113</v>
      </c>
      <c r="W236" s="310">
        <v>138</v>
      </c>
      <c r="X236" s="310">
        <v>156</v>
      </c>
      <c r="Y236" s="310">
        <v>158</v>
      </c>
      <c r="Z236" s="310">
        <v>148</v>
      </c>
      <c r="AA236" s="310">
        <v>167</v>
      </c>
      <c r="AB236" s="310">
        <v>159</v>
      </c>
      <c r="AC236" s="310">
        <v>165</v>
      </c>
      <c r="AD236" s="310">
        <v>140</v>
      </c>
      <c r="AE236" s="310">
        <v>131</v>
      </c>
      <c r="AF236" s="310">
        <v>116</v>
      </c>
      <c r="AG236" s="310">
        <v>80</v>
      </c>
      <c r="AH236" s="310"/>
      <c r="AI236" s="307" t="s">
        <v>2036</v>
      </c>
      <c r="AJ236">
        <v>7004467</v>
      </c>
      <c r="AK236">
        <v>6972891</v>
      </c>
      <c r="AL236">
        <v>16690823</v>
      </c>
      <c r="AM236">
        <v>5671218</v>
      </c>
      <c r="AN236">
        <v>1536036</v>
      </c>
      <c r="AO236">
        <v>783668</v>
      </c>
      <c r="AP236">
        <v>1554152</v>
      </c>
      <c r="AQ236">
        <v>223430</v>
      </c>
      <c r="AR236">
        <v>754032</v>
      </c>
      <c r="AS236">
        <v>393978</v>
      </c>
      <c r="AT236">
        <v>5278461</v>
      </c>
      <c r="AU236">
        <v>6391196</v>
      </c>
      <c r="AV236">
        <v>14931461</v>
      </c>
      <c r="AW236">
        <v>179710084</v>
      </c>
      <c r="AX236" s="310">
        <v>113</v>
      </c>
      <c r="AY236" s="310">
        <v>117</v>
      </c>
      <c r="AZ236" s="310">
        <v>103</v>
      </c>
      <c r="BA236" s="310">
        <v>133</v>
      </c>
      <c r="BB236" s="310">
        <v>152</v>
      </c>
      <c r="BC236" s="310">
        <v>154</v>
      </c>
      <c r="BD236" s="310">
        <v>146</v>
      </c>
      <c r="BE236" s="310">
        <v>169</v>
      </c>
      <c r="BF236" s="310">
        <v>156</v>
      </c>
      <c r="BG236" s="310">
        <v>162</v>
      </c>
      <c r="BH236" s="310">
        <v>139</v>
      </c>
      <c r="BI236" s="310">
        <v>132</v>
      </c>
      <c r="BJ236" s="310">
        <v>120</v>
      </c>
      <c r="BK236" s="310">
        <v>78</v>
      </c>
      <c r="BL236" s="310"/>
      <c r="BM236" s="307" t="s">
        <v>2036</v>
      </c>
      <c r="BN236">
        <v>244376</v>
      </c>
      <c r="BO236">
        <v>136510</v>
      </c>
      <c r="BQ236">
        <v>35150</v>
      </c>
      <c r="BS236">
        <v>248875</v>
      </c>
      <c r="BT236">
        <v>241761</v>
      </c>
      <c r="BU236">
        <v>148393</v>
      </c>
      <c r="BV236">
        <v>1000</v>
      </c>
      <c r="BX236">
        <v>22995</v>
      </c>
      <c r="BY236">
        <v>1201207</v>
      </c>
      <c r="BZ236">
        <v>7097074</v>
      </c>
      <c r="CA236">
        <v>2629909</v>
      </c>
      <c r="CB236" s="310">
        <v>129</v>
      </c>
      <c r="CC236" s="310">
        <v>127</v>
      </c>
      <c r="CD236" s="310" t="s">
        <v>11</v>
      </c>
      <c r="CE236" s="310">
        <v>142</v>
      </c>
      <c r="CF236" s="310" t="s">
        <v>11</v>
      </c>
      <c r="CG236" s="310">
        <v>120</v>
      </c>
      <c r="CH236" s="310">
        <v>128</v>
      </c>
      <c r="CI236" s="310">
        <v>133</v>
      </c>
      <c r="CJ236" s="310">
        <v>158</v>
      </c>
      <c r="CK236" s="310" t="s">
        <v>11</v>
      </c>
      <c r="CL236" s="310">
        <v>138</v>
      </c>
      <c r="CM236" s="310">
        <v>103</v>
      </c>
      <c r="CN236" s="310">
        <v>73</v>
      </c>
      <c r="CO236" s="310">
        <v>91</v>
      </c>
      <c r="CQ236" s="307" t="s">
        <v>2036</v>
      </c>
      <c r="CR236" s="300">
        <v>186930653</v>
      </c>
      <c r="CS236" s="300">
        <v>64512408</v>
      </c>
      <c r="CT236" s="300">
        <v>285173500</v>
      </c>
      <c r="CU236" s="300">
        <v>28678302</v>
      </c>
      <c r="CV236" s="300">
        <v>237855860</v>
      </c>
      <c r="CW236" s="300">
        <v>330596102</v>
      </c>
      <c r="CX236" s="300">
        <v>270585344</v>
      </c>
      <c r="CY236" s="300">
        <v>341448556</v>
      </c>
      <c r="CZ236" s="300">
        <v>133085019</v>
      </c>
      <c r="DA236" s="300">
        <v>311960944</v>
      </c>
      <c r="DB236" s="300">
        <v>199422164</v>
      </c>
      <c r="DC236" s="300">
        <v>673173142</v>
      </c>
      <c r="DD236" s="300">
        <v>133213004</v>
      </c>
      <c r="DE236" s="300">
        <v>166296745</v>
      </c>
      <c r="DF236" s="310">
        <v>73</v>
      </c>
      <c r="DG236" s="310">
        <v>86</v>
      </c>
      <c r="DH236" s="310">
        <v>70</v>
      </c>
      <c r="DI236" s="310">
        <v>97</v>
      </c>
      <c r="DJ236" s="310">
        <v>73</v>
      </c>
      <c r="DK236" s="310">
        <v>68</v>
      </c>
      <c r="DL236" s="310">
        <v>71</v>
      </c>
      <c r="DM236" s="310">
        <v>70</v>
      </c>
      <c r="DN236" s="310">
        <v>84</v>
      </c>
      <c r="DO236" s="310">
        <v>69</v>
      </c>
      <c r="DP236" s="310">
        <v>82</v>
      </c>
      <c r="DQ236" s="310">
        <v>64</v>
      </c>
      <c r="DR236" s="310">
        <v>88</v>
      </c>
      <c r="DS236" s="310">
        <v>91</v>
      </c>
      <c r="DU236" s="307" t="s">
        <v>2036</v>
      </c>
      <c r="DV236" s="300">
        <v>194179496</v>
      </c>
      <c r="DW236" s="300">
        <v>71621809</v>
      </c>
      <c r="DX236" s="300">
        <v>301864323</v>
      </c>
      <c r="DY236" s="300">
        <v>34384670</v>
      </c>
      <c r="DZ236" s="300">
        <v>239391896</v>
      </c>
      <c r="EA236" s="300">
        <v>331628645</v>
      </c>
      <c r="EB236" s="300">
        <v>272381257</v>
      </c>
      <c r="EC236" s="300">
        <v>341820379</v>
      </c>
      <c r="ED236" s="300">
        <v>133840051</v>
      </c>
      <c r="EE236" s="300">
        <v>312354922</v>
      </c>
      <c r="EF236" s="300">
        <v>204723620</v>
      </c>
      <c r="EG236" s="300">
        <v>680765545</v>
      </c>
      <c r="EH236" s="300">
        <v>155241539</v>
      </c>
      <c r="EI236" s="300">
        <v>348636738</v>
      </c>
      <c r="EJ236" s="310">
        <v>86</v>
      </c>
      <c r="EK236" s="310">
        <v>106</v>
      </c>
      <c r="EL236" s="310">
        <v>86</v>
      </c>
      <c r="EM236" s="310">
        <v>121</v>
      </c>
      <c r="EN236" s="310">
        <v>89</v>
      </c>
      <c r="EO236" s="310">
        <v>85</v>
      </c>
      <c r="EP236" s="310">
        <v>90</v>
      </c>
      <c r="EQ236" s="310">
        <v>87</v>
      </c>
      <c r="ER236" s="310">
        <v>98</v>
      </c>
      <c r="ES236" s="310">
        <v>83</v>
      </c>
      <c r="ET236" s="310">
        <v>99</v>
      </c>
      <c r="EU236" s="310">
        <v>83</v>
      </c>
      <c r="EV236" s="310">
        <v>104</v>
      </c>
      <c r="EW236" s="310">
        <v>101</v>
      </c>
    </row>
    <row r="237" spans="1:153" x14ac:dyDescent="0.25">
      <c r="A237" s="285" t="s">
        <v>2475</v>
      </c>
      <c r="B237" s="285" t="s">
        <v>187</v>
      </c>
      <c r="C237" s="285" t="s">
        <v>1377</v>
      </c>
      <c r="E237" s="307" t="str">
        <f t="shared" si="3"/>
        <v>ليتوانيا Lithuania</v>
      </c>
      <c r="F237" s="300">
        <v>19697625</v>
      </c>
      <c r="G237" s="300">
        <v>19927933</v>
      </c>
      <c r="H237" s="300">
        <v>5661119</v>
      </c>
      <c r="I237" s="300">
        <v>8205860</v>
      </c>
      <c r="J237" s="300">
        <v>11840111</v>
      </c>
      <c r="K237" s="300">
        <v>141541051</v>
      </c>
      <c r="L237" s="300">
        <v>328930885</v>
      </c>
      <c r="M237" s="300">
        <v>1595298997</v>
      </c>
      <c r="N237" s="300">
        <v>364716473</v>
      </c>
      <c r="O237" s="300">
        <v>443966440</v>
      </c>
      <c r="P237" s="300">
        <v>12252656</v>
      </c>
      <c r="Q237" s="300">
        <v>557355369</v>
      </c>
      <c r="R237" s="300">
        <v>6643324658</v>
      </c>
      <c r="S237" s="300">
        <v>309226027</v>
      </c>
      <c r="T237" s="310">
        <v>101</v>
      </c>
      <c r="U237" s="310">
        <v>100</v>
      </c>
      <c r="V237" s="310">
        <v>133</v>
      </c>
      <c r="W237" s="310">
        <v>130</v>
      </c>
      <c r="X237" s="310">
        <v>122</v>
      </c>
      <c r="Y237" s="310">
        <v>72</v>
      </c>
      <c r="Z237" s="310">
        <v>58</v>
      </c>
      <c r="AA237" s="310">
        <v>48</v>
      </c>
      <c r="AB237" s="310">
        <v>59</v>
      </c>
      <c r="AC237" s="310">
        <v>57</v>
      </c>
      <c r="AD237" s="310">
        <v>126</v>
      </c>
      <c r="AE237" s="310">
        <v>63</v>
      </c>
      <c r="AF237" s="310">
        <v>31</v>
      </c>
      <c r="AG237" s="310">
        <v>70</v>
      </c>
      <c r="AH237" s="310"/>
      <c r="AI237" s="307" t="s">
        <v>2040</v>
      </c>
      <c r="AJ237">
        <v>19697625</v>
      </c>
      <c r="AK237">
        <v>19927647</v>
      </c>
      <c r="AL237">
        <v>5659507</v>
      </c>
      <c r="AM237">
        <v>8205860</v>
      </c>
      <c r="AN237">
        <v>6027193</v>
      </c>
      <c r="AO237">
        <v>141539926</v>
      </c>
      <c r="AP237">
        <v>328673744</v>
      </c>
      <c r="AQ237">
        <v>1594721497</v>
      </c>
      <c r="AR237">
        <v>364384173</v>
      </c>
      <c r="AS237">
        <v>443880819</v>
      </c>
      <c r="AT237">
        <v>10531912</v>
      </c>
      <c r="AU237">
        <v>556792939</v>
      </c>
      <c r="AV237">
        <v>6642962070</v>
      </c>
      <c r="AW237">
        <v>309166478</v>
      </c>
      <c r="AX237" s="310">
        <v>95</v>
      </c>
      <c r="AY237" s="310">
        <v>96</v>
      </c>
      <c r="AZ237" s="310">
        <v>127</v>
      </c>
      <c r="BA237" s="310">
        <v>124</v>
      </c>
      <c r="BB237" s="310">
        <v>125</v>
      </c>
      <c r="BC237" s="310">
        <v>71</v>
      </c>
      <c r="BD237" s="310">
        <v>58</v>
      </c>
      <c r="BE237" s="310">
        <v>46</v>
      </c>
      <c r="BF237" s="310">
        <v>56</v>
      </c>
      <c r="BG237" s="310">
        <v>56</v>
      </c>
      <c r="BH237" s="310">
        <v>124</v>
      </c>
      <c r="BI237" s="310">
        <v>59</v>
      </c>
      <c r="BJ237" s="310">
        <v>29</v>
      </c>
      <c r="BK237" s="310">
        <v>68</v>
      </c>
      <c r="BL237" s="310"/>
      <c r="BM237" s="307" t="s">
        <v>2040</v>
      </c>
      <c r="BO237">
        <v>286</v>
      </c>
      <c r="BP237">
        <v>1612</v>
      </c>
      <c r="BR237">
        <v>5812918</v>
      </c>
      <c r="BS237">
        <v>1125</v>
      </c>
      <c r="BT237">
        <v>257141</v>
      </c>
      <c r="BU237">
        <v>577500</v>
      </c>
      <c r="BV237">
        <v>332300</v>
      </c>
      <c r="BW237">
        <v>85621</v>
      </c>
      <c r="BX237">
        <v>1720744</v>
      </c>
      <c r="BY237">
        <v>562430</v>
      </c>
      <c r="BZ237">
        <v>362588</v>
      </c>
      <c r="CA237">
        <v>59549</v>
      </c>
      <c r="CB237" s="310" t="s">
        <v>11</v>
      </c>
      <c r="CC237" s="310">
        <v>166</v>
      </c>
      <c r="CD237" s="310">
        <v>156</v>
      </c>
      <c r="CE237" s="310" t="s">
        <v>11</v>
      </c>
      <c r="CF237" s="310">
        <v>76</v>
      </c>
      <c r="CG237" s="310">
        <v>157</v>
      </c>
      <c r="CH237" s="310">
        <v>127</v>
      </c>
      <c r="CI237" s="310">
        <v>116</v>
      </c>
      <c r="CJ237" s="310">
        <v>120</v>
      </c>
      <c r="CK237" s="310">
        <v>126</v>
      </c>
      <c r="CL237" s="310">
        <v>92</v>
      </c>
      <c r="CM237" s="310">
        <v>115</v>
      </c>
      <c r="CN237" s="310">
        <v>119</v>
      </c>
      <c r="CO237" s="310">
        <v>144</v>
      </c>
      <c r="CQ237" s="307" t="s">
        <v>2040</v>
      </c>
      <c r="CR237" s="300">
        <v>179707054</v>
      </c>
      <c r="CS237" s="300">
        <v>548947497</v>
      </c>
      <c r="CT237" s="300">
        <v>599389730</v>
      </c>
      <c r="CU237" s="300">
        <v>535974236</v>
      </c>
      <c r="CV237" s="300">
        <v>1047430399</v>
      </c>
      <c r="CW237" s="300">
        <v>682666803</v>
      </c>
      <c r="CX237" s="300">
        <v>597921030</v>
      </c>
      <c r="CY237" s="300">
        <v>711643600</v>
      </c>
      <c r="CZ237" s="300">
        <v>829940135</v>
      </c>
      <c r="DA237" s="300">
        <v>788153619</v>
      </c>
      <c r="DB237" s="300">
        <v>363161673</v>
      </c>
      <c r="DC237" s="300">
        <v>842558186</v>
      </c>
      <c r="DD237" s="300">
        <v>630838547</v>
      </c>
      <c r="DE237" s="300">
        <v>435064914</v>
      </c>
      <c r="DF237" s="310">
        <v>75</v>
      </c>
      <c r="DG237" s="310">
        <v>63</v>
      </c>
      <c r="DH237" s="310">
        <v>62</v>
      </c>
      <c r="DI237" s="310">
        <v>63</v>
      </c>
      <c r="DJ237" s="310">
        <v>53</v>
      </c>
      <c r="DK237" s="310">
        <v>57</v>
      </c>
      <c r="DL237" s="310">
        <v>59</v>
      </c>
      <c r="DM237" s="310">
        <v>55</v>
      </c>
      <c r="DN237" s="310">
        <v>55</v>
      </c>
      <c r="DO237" s="310">
        <v>54</v>
      </c>
      <c r="DP237" s="310">
        <v>68</v>
      </c>
      <c r="DQ237" s="310">
        <v>61</v>
      </c>
      <c r="DR237" s="310">
        <v>62</v>
      </c>
      <c r="DS237" s="310">
        <v>72</v>
      </c>
      <c r="DU237" s="307" t="s">
        <v>2040</v>
      </c>
      <c r="DV237" s="300">
        <v>199404679</v>
      </c>
      <c r="DW237" s="300">
        <v>568875430</v>
      </c>
      <c r="DX237" s="300">
        <v>605050849</v>
      </c>
      <c r="DY237" s="300">
        <v>544180096</v>
      </c>
      <c r="DZ237" s="300">
        <v>1059270510</v>
      </c>
      <c r="EA237" s="300">
        <v>824207854</v>
      </c>
      <c r="EB237" s="300">
        <v>926851915</v>
      </c>
      <c r="EC237" s="300">
        <v>2306942597</v>
      </c>
      <c r="ED237" s="300">
        <v>1194656608</v>
      </c>
      <c r="EE237" s="300">
        <v>1232120059</v>
      </c>
      <c r="EF237" s="300">
        <v>375414329</v>
      </c>
      <c r="EG237" s="300">
        <v>1399913555</v>
      </c>
      <c r="EH237" s="300">
        <v>7274163205</v>
      </c>
      <c r="EI237" s="300">
        <v>744290941</v>
      </c>
      <c r="EJ237" s="310">
        <v>85</v>
      </c>
      <c r="EK237" s="310">
        <v>77</v>
      </c>
      <c r="EL237" s="310">
        <v>79</v>
      </c>
      <c r="EM237" s="310">
        <v>78</v>
      </c>
      <c r="EN237" s="310">
        <v>68</v>
      </c>
      <c r="EO237" s="310">
        <v>68</v>
      </c>
      <c r="EP237" s="310">
        <v>68</v>
      </c>
      <c r="EQ237" s="310">
        <v>57</v>
      </c>
      <c r="ER237" s="310">
        <v>66</v>
      </c>
      <c r="ES237" s="310">
        <v>66</v>
      </c>
      <c r="ET237" s="310">
        <v>88</v>
      </c>
      <c r="EU237" s="310">
        <v>70</v>
      </c>
      <c r="EV237" s="310">
        <v>39</v>
      </c>
      <c r="EW237" s="310">
        <v>81</v>
      </c>
    </row>
    <row r="238" spans="1:153" x14ac:dyDescent="0.25">
      <c r="A238" s="285" t="s">
        <v>2476</v>
      </c>
      <c r="B238" s="285" t="s">
        <v>166</v>
      </c>
      <c r="C238" s="285" t="s">
        <v>1402</v>
      </c>
      <c r="E238" s="307" t="str">
        <f t="shared" si="3"/>
        <v>أوكرانيا Ukraine</v>
      </c>
      <c r="F238" s="300">
        <v>28622606</v>
      </c>
      <c r="G238" s="300">
        <v>131207639</v>
      </c>
      <c r="H238" s="300">
        <v>794349838</v>
      </c>
      <c r="I238" s="300">
        <v>171050202</v>
      </c>
      <c r="J238" s="300">
        <v>59673564</v>
      </c>
      <c r="K238" s="300">
        <v>126968795</v>
      </c>
      <c r="L238" s="300">
        <v>133116532</v>
      </c>
      <c r="M238" s="300">
        <v>214530129</v>
      </c>
      <c r="N238" s="300">
        <v>262801610</v>
      </c>
      <c r="O238" s="300">
        <v>150407971</v>
      </c>
      <c r="P238" s="300">
        <v>471311694</v>
      </c>
      <c r="Q238" s="300">
        <v>104099113</v>
      </c>
      <c r="R238" s="300">
        <v>15064285</v>
      </c>
      <c r="S238" s="300">
        <v>23004033</v>
      </c>
      <c r="T238" s="310">
        <v>94</v>
      </c>
      <c r="U238" s="310">
        <v>70</v>
      </c>
      <c r="V238" s="310">
        <v>52</v>
      </c>
      <c r="W238" s="310">
        <v>72</v>
      </c>
      <c r="X238" s="310">
        <v>86</v>
      </c>
      <c r="Y238" s="310">
        <v>75</v>
      </c>
      <c r="Z238" s="310">
        <v>76</v>
      </c>
      <c r="AA238" s="310">
        <v>67</v>
      </c>
      <c r="AB238" s="310">
        <v>65</v>
      </c>
      <c r="AC238" s="310">
        <v>69</v>
      </c>
      <c r="AD238" s="310">
        <v>60</v>
      </c>
      <c r="AE238" s="310">
        <v>91</v>
      </c>
      <c r="AF238" s="310">
        <v>125</v>
      </c>
      <c r="AG238" s="310">
        <v>118</v>
      </c>
      <c r="AH238" s="310"/>
      <c r="AI238" s="307" t="s">
        <v>1767</v>
      </c>
      <c r="AJ238">
        <v>27073158</v>
      </c>
      <c r="AK238">
        <v>124241276</v>
      </c>
      <c r="AL238">
        <v>777322939</v>
      </c>
      <c r="AM238">
        <v>170916302</v>
      </c>
      <c r="AN238">
        <v>59390459</v>
      </c>
      <c r="AO238">
        <v>125748241</v>
      </c>
      <c r="AP238">
        <v>130615754</v>
      </c>
      <c r="AQ238">
        <v>210388275</v>
      </c>
      <c r="AR238">
        <v>261046679</v>
      </c>
      <c r="AS238">
        <v>146541750</v>
      </c>
      <c r="AT238">
        <v>459900305</v>
      </c>
      <c r="AU238">
        <v>95913309</v>
      </c>
      <c r="AV238">
        <v>8209342</v>
      </c>
      <c r="AW238">
        <v>2808709</v>
      </c>
      <c r="AX238" s="310">
        <v>91</v>
      </c>
      <c r="AY238" s="310">
        <v>71</v>
      </c>
      <c r="AZ238" s="310">
        <v>51</v>
      </c>
      <c r="BA238" s="310">
        <v>68</v>
      </c>
      <c r="BB238" s="310">
        <v>83</v>
      </c>
      <c r="BC238" s="310">
        <v>75</v>
      </c>
      <c r="BD238" s="310">
        <v>75</v>
      </c>
      <c r="BE238" s="310">
        <v>66</v>
      </c>
      <c r="BF238" s="310">
        <v>62</v>
      </c>
      <c r="BG238" s="310">
        <v>66</v>
      </c>
      <c r="BH238" s="310">
        <v>59</v>
      </c>
      <c r="BI238" s="310">
        <v>92</v>
      </c>
      <c r="BJ238" s="310">
        <v>136</v>
      </c>
      <c r="BK238" s="310">
        <v>145</v>
      </c>
      <c r="BL238" s="310"/>
      <c r="BM238" s="307" t="s">
        <v>1767</v>
      </c>
      <c r="BN238">
        <v>1549448</v>
      </c>
      <c r="BO238">
        <v>6966363</v>
      </c>
      <c r="BP238">
        <v>17026899</v>
      </c>
      <c r="BQ238">
        <v>133900</v>
      </c>
      <c r="BR238">
        <v>283105</v>
      </c>
      <c r="BS238">
        <v>1220554</v>
      </c>
      <c r="BT238">
        <v>2500778</v>
      </c>
      <c r="BU238">
        <v>4141854</v>
      </c>
      <c r="BV238">
        <v>1754931</v>
      </c>
      <c r="BW238">
        <v>3866221</v>
      </c>
      <c r="BX238">
        <v>11411389</v>
      </c>
      <c r="BY238">
        <v>8185804</v>
      </c>
      <c r="BZ238">
        <v>6854943</v>
      </c>
      <c r="CA238">
        <v>20195324</v>
      </c>
      <c r="CB238" s="310">
        <v>94</v>
      </c>
      <c r="CC238" s="310">
        <v>70</v>
      </c>
      <c r="CD238" s="310">
        <v>59</v>
      </c>
      <c r="CE238" s="310">
        <v>126</v>
      </c>
      <c r="CF238" s="310">
        <v>123</v>
      </c>
      <c r="CG238" s="310">
        <v>98</v>
      </c>
      <c r="CH238" s="310">
        <v>88</v>
      </c>
      <c r="CI238" s="310">
        <v>80</v>
      </c>
      <c r="CJ238" s="310">
        <v>96</v>
      </c>
      <c r="CK238" s="310">
        <v>78</v>
      </c>
      <c r="CL238" s="310">
        <v>65</v>
      </c>
      <c r="CM238" s="310">
        <v>70</v>
      </c>
      <c r="CN238" s="310">
        <v>75</v>
      </c>
      <c r="CO238" s="310">
        <v>56</v>
      </c>
      <c r="CQ238" s="307" t="s">
        <v>1767</v>
      </c>
      <c r="CR238" s="300">
        <v>4244157419</v>
      </c>
      <c r="CS238" s="300">
        <v>5771975719</v>
      </c>
      <c r="CT238" s="300">
        <v>3746034202</v>
      </c>
      <c r="CU238" s="300">
        <v>4623102601</v>
      </c>
      <c r="CV238" s="300">
        <v>3477221985</v>
      </c>
      <c r="CW238" s="300">
        <v>2723338317</v>
      </c>
      <c r="CX238" s="300">
        <v>2495415084</v>
      </c>
      <c r="CY238" s="300">
        <v>3146213284</v>
      </c>
      <c r="CZ238" s="300">
        <v>2856205258</v>
      </c>
      <c r="DA238" s="300">
        <v>2961602652</v>
      </c>
      <c r="DB238" s="300">
        <v>3189692054</v>
      </c>
      <c r="DC238" s="300">
        <v>2240443576</v>
      </c>
      <c r="DD238" s="300">
        <v>1589404735</v>
      </c>
      <c r="DE238" s="300">
        <v>1891390927</v>
      </c>
      <c r="DF238" s="310">
        <v>28</v>
      </c>
      <c r="DG238" s="310">
        <v>24</v>
      </c>
      <c r="DH238" s="310">
        <v>34</v>
      </c>
      <c r="DI238" s="310">
        <v>33</v>
      </c>
      <c r="DJ238" s="310">
        <v>35</v>
      </c>
      <c r="DK238" s="310">
        <v>36</v>
      </c>
      <c r="DL238" s="310">
        <v>39</v>
      </c>
      <c r="DM238" s="310">
        <v>32</v>
      </c>
      <c r="DN238" s="310">
        <v>40</v>
      </c>
      <c r="DO238" s="310">
        <v>38</v>
      </c>
      <c r="DP238" s="310">
        <v>35</v>
      </c>
      <c r="DQ238" s="310">
        <v>44</v>
      </c>
      <c r="DR238" s="310">
        <v>49</v>
      </c>
      <c r="DS238" s="310">
        <v>50</v>
      </c>
      <c r="DU238" s="307" t="s">
        <v>1767</v>
      </c>
      <c r="DV238" s="300">
        <v>4272780025</v>
      </c>
      <c r="DW238" s="300">
        <v>5903183358</v>
      </c>
      <c r="DX238" s="300">
        <v>4540384040</v>
      </c>
      <c r="DY238" s="300">
        <v>4794152803</v>
      </c>
      <c r="DZ238" s="300">
        <v>3536895549</v>
      </c>
      <c r="EA238" s="300">
        <v>2850307112</v>
      </c>
      <c r="EB238" s="300">
        <v>2628531616</v>
      </c>
      <c r="EC238" s="300">
        <v>3360743413</v>
      </c>
      <c r="ED238" s="300">
        <v>3119006868</v>
      </c>
      <c r="EE238" s="300">
        <v>3112010623</v>
      </c>
      <c r="EF238" s="300">
        <v>3661003748</v>
      </c>
      <c r="EG238" s="300">
        <v>2344542689</v>
      </c>
      <c r="EH238" s="300">
        <v>1604469020</v>
      </c>
      <c r="EI238" s="300">
        <v>1914394960</v>
      </c>
      <c r="EJ238" s="310">
        <v>45</v>
      </c>
      <c r="EK238" s="310">
        <v>38</v>
      </c>
      <c r="EL238" s="310">
        <v>44</v>
      </c>
      <c r="EM238" s="310">
        <v>44</v>
      </c>
      <c r="EN238" s="310">
        <v>45</v>
      </c>
      <c r="EO238" s="310">
        <v>47</v>
      </c>
      <c r="EP238" s="310">
        <v>53</v>
      </c>
      <c r="EQ238" s="310">
        <v>47</v>
      </c>
      <c r="ER238" s="310">
        <v>51</v>
      </c>
      <c r="ES238" s="310">
        <v>50</v>
      </c>
      <c r="ET238" s="310">
        <v>49</v>
      </c>
      <c r="EU238" s="310">
        <v>61</v>
      </c>
      <c r="EV238" s="310">
        <v>65</v>
      </c>
      <c r="EW238" s="310">
        <v>64</v>
      </c>
    </row>
    <row r="239" spans="1:153" x14ac:dyDescent="0.25">
      <c r="A239" s="285" t="s">
        <v>2477</v>
      </c>
      <c r="B239" s="285" t="s">
        <v>2478</v>
      </c>
      <c r="C239" s="285" t="s">
        <v>2479</v>
      </c>
      <c r="E239" s="307" t="str">
        <f t="shared" si="3"/>
        <v>روسيا البيضاء Byelarus</v>
      </c>
      <c r="F239" s="300"/>
      <c r="G239" s="300"/>
      <c r="H239" s="300"/>
      <c r="I239" s="300"/>
      <c r="J239" s="300"/>
      <c r="K239" s="300"/>
      <c r="L239" s="300"/>
      <c r="M239" s="300"/>
      <c r="N239" s="300"/>
      <c r="O239" s="300"/>
      <c r="P239" s="300"/>
      <c r="Q239" s="300"/>
      <c r="R239" s="300"/>
      <c r="S239" s="300"/>
      <c r="T239" s="310" t="s">
        <v>11</v>
      </c>
      <c r="U239" s="310" t="s">
        <v>11</v>
      </c>
      <c r="V239" s="310" t="s">
        <v>11</v>
      </c>
      <c r="W239" s="310" t="s">
        <v>11</v>
      </c>
      <c r="X239" s="310" t="s">
        <v>11</v>
      </c>
      <c r="Y239" s="310" t="s">
        <v>11</v>
      </c>
      <c r="Z239" s="310" t="s">
        <v>11</v>
      </c>
      <c r="AA239" s="310" t="s">
        <v>11</v>
      </c>
      <c r="AB239" s="310" t="s">
        <v>11</v>
      </c>
      <c r="AC239" s="310" t="s">
        <v>11</v>
      </c>
      <c r="AD239" s="310" t="s">
        <v>11</v>
      </c>
      <c r="AE239" s="310" t="s">
        <v>11</v>
      </c>
      <c r="AF239" s="310" t="s">
        <v>11</v>
      </c>
      <c r="AG239" s="310" t="s">
        <v>11</v>
      </c>
      <c r="AH239" s="310"/>
      <c r="AI239" s="307" t="s">
        <v>2480</v>
      </c>
      <c r="AX239" s="310" t="s">
        <v>11</v>
      </c>
      <c r="AY239" s="310" t="s">
        <v>11</v>
      </c>
      <c r="AZ239" s="310" t="s">
        <v>11</v>
      </c>
      <c r="BA239" s="310" t="s">
        <v>11</v>
      </c>
      <c r="BB239" s="310" t="s">
        <v>11</v>
      </c>
      <c r="BC239" s="310" t="s">
        <v>11</v>
      </c>
      <c r="BD239" s="310" t="s">
        <v>11</v>
      </c>
      <c r="BE239" s="310" t="s">
        <v>11</v>
      </c>
      <c r="BF239" s="310" t="s">
        <v>11</v>
      </c>
      <c r="BG239" s="310" t="s">
        <v>11</v>
      </c>
      <c r="BH239" s="310" t="s">
        <v>11</v>
      </c>
      <c r="BI239" s="310" t="s">
        <v>11</v>
      </c>
      <c r="BJ239" s="310" t="s">
        <v>11</v>
      </c>
      <c r="BK239" s="310" t="s">
        <v>11</v>
      </c>
      <c r="BL239" s="310"/>
      <c r="BM239" s="307" t="s">
        <v>2480</v>
      </c>
      <c r="CB239" s="310" t="s">
        <v>11</v>
      </c>
      <c r="CC239" s="310" t="s">
        <v>11</v>
      </c>
      <c r="CD239" s="310" t="s">
        <v>11</v>
      </c>
      <c r="CE239" s="310" t="s">
        <v>11</v>
      </c>
      <c r="CF239" s="310" t="s">
        <v>11</v>
      </c>
      <c r="CG239" s="310" t="s">
        <v>11</v>
      </c>
      <c r="CH239" s="310" t="s">
        <v>11</v>
      </c>
      <c r="CI239" s="310" t="s">
        <v>11</v>
      </c>
      <c r="CJ239" s="310" t="s">
        <v>11</v>
      </c>
      <c r="CK239" s="310" t="s">
        <v>11</v>
      </c>
      <c r="CL239" s="310" t="s">
        <v>11</v>
      </c>
      <c r="CM239" s="310" t="s">
        <v>11</v>
      </c>
      <c r="CN239" s="310" t="s">
        <v>11</v>
      </c>
      <c r="CO239" s="310" t="s">
        <v>11</v>
      </c>
      <c r="CQ239" s="307" t="s">
        <v>2480</v>
      </c>
      <c r="CR239" s="300"/>
      <c r="CS239" s="300"/>
      <c r="CT239" s="300"/>
      <c r="CU239" s="300"/>
      <c r="CV239" s="300"/>
      <c r="CW239" s="300"/>
      <c r="CX239" s="300"/>
      <c r="CY239" s="300"/>
      <c r="CZ239" s="300"/>
      <c r="DA239" s="300"/>
      <c r="DB239" s="300"/>
      <c r="DC239" s="300"/>
      <c r="DD239" s="300"/>
      <c r="DE239" s="300"/>
      <c r="DF239" s="310" t="s">
        <v>11</v>
      </c>
      <c r="DG239" s="310" t="s">
        <v>11</v>
      </c>
      <c r="DH239" s="310" t="s">
        <v>11</v>
      </c>
      <c r="DI239" s="310" t="s">
        <v>11</v>
      </c>
      <c r="DJ239" s="310" t="s">
        <v>11</v>
      </c>
      <c r="DK239" s="310" t="s">
        <v>11</v>
      </c>
      <c r="DL239" s="310" t="s">
        <v>11</v>
      </c>
      <c r="DM239" s="310" t="s">
        <v>11</v>
      </c>
      <c r="DN239" s="310" t="s">
        <v>11</v>
      </c>
      <c r="DO239" s="310" t="s">
        <v>11</v>
      </c>
      <c r="DP239" s="310" t="s">
        <v>11</v>
      </c>
      <c r="DQ239" s="310" t="s">
        <v>11</v>
      </c>
      <c r="DR239" s="310" t="s">
        <v>11</v>
      </c>
      <c r="DS239" s="310" t="s">
        <v>11</v>
      </c>
      <c r="DU239" s="307" t="s">
        <v>2480</v>
      </c>
      <c r="DV239" s="300">
        <v>0</v>
      </c>
      <c r="DW239" s="300">
        <v>0</v>
      </c>
      <c r="DX239" s="300">
        <v>0</v>
      </c>
      <c r="DY239" s="300">
        <v>0</v>
      </c>
      <c r="DZ239" s="300">
        <v>0</v>
      </c>
      <c r="EA239" s="300">
        <v>0</v>
      </c>
      <c r="EB239" s="300">
        <v>0</v>
      </c>
      <c r="EC239" s="300">
        <v>0</v>
      </c>
      <c r="ED239" s="300">
        <v>0</v>
      </c>
      <c r="EE239" s="300">
        <v>0</v>
      </c>
      <c r="EF239" s="300">
        <v>0</v>
      </c>
      <c r="EG239" s="300">
        <v>0</v>
      </c>
      <c r="EH239" s="300">
        <v>0</v>
      </c>
      <c r="EI239" s="300">
        <v>0</v>
      </c>
      <c r="EJ239" s="310">
        <v>221</v>
      </c>
      <c r="EK239" s="310">
        <v>224</v>
      </c>
      <c r="EL239" s="310">
        <v>227</v>
      </c>
      <c r="EM239" s="310">
        <v>223</v>
      </c>
      <c r="EN239" s="310">
        <v>227</v>
      </c>
      <c r="EO239" s="310">
        <v>222</v>
      </c>
      <c r="EP239" s="310">
        <v>227</v>
      </c>
      <c r="EQ239" s="310">
        <v>226</v>
      </c>
      <c r="ER239" s="310">
        <v>227</v>
      </c>
      <c r="ES239" s="310">
        <v>226</v>
      </c>
      <c r="ET239" s="310">
        <v>230</v>
      </c>
      <c r="EU239" s="310">
        <v>230</v>
      </c>
      <c r="EV239" s="310">
        <v>245</v>
      </c>
      <c r="EW239" s="310">
        <v>241</v>
      </c>
    </row>
    <row r="240" spans="1:153" x14ac:dyDescent="0.25">
      <c r="A240" s="285" t="s">
        <v>2481</v>
      </c>
      <c r="B240" s="285" t="s">
        <v>145</v>
      </c>
      <c r="C240" s="285" t="s">
        <v>1463</v>
      </c>
      <c r="E240" s="307" t="str">
        <f t="shared" si="3"/>
        <v>مولدافيا Moldova</v>
      </c>
      <c r="F240" s="300">
        <v>68062</v>
      </c>
      <c r="G240" s="300">
        <v>1000</v>
      </c>
      <c r="H240" s="300"/>
      <c r="I240" s="300">
        <v>112355</v>
      </c>
      <c r="J240" s="300">
        <v>296657</v>
      </c>
      <c r="K240" s="300">
        <v>111557</v>
      </c>
      <c r="L240" s="300">
        <v>481766</v>
      </c>
      <c r="M240" s="300">
        <v>264002</v>
      </c>
      <c r="N240" s="300"/>
      <c r="O240" s="300">
        <v>750280</v>
      </c>
      <c r="P240" s="300">
        <v>48253</v>
      </c>
      <c r="Q240" s="300">
        <v>729750</v>
      </c>
      <c r="R240" s="300">
        <v>855786</v>
      </c>
      <c r="S240" s="300">
        <v>772273</v>
      </c>
      <c r="T240" s="310">
        <v>183</v>
      </c>
      <c r="U240" s="310">
        <v>188</v>
      </c>
      <c r="V240" s="310" t="s">
        <v>11</v>
      </c>
      <c r="W240" s="310">
        <v>181</v>
      </c>
      <c r="X240" s="310">
        <v>167</v>
      </c>
      <c r="Y240" s="310">
        <v>173</v>
      </c>
      <c r="Z240" s="310">
        <v>163</v>
      </c>
      <c r="AA240" s="310">
        <v>169</v>
      </c>
      <c r="AB240" s="310" t="s">
        <v>11</v>
      </c>
      <c r="AC240" s="310">
        <v>156</v>
      </c>
      <c r="AD240" s="310">
        <v>178</v>
      </c>
      <c r="AE240" s="310">
        <v>158</v>
      </c>
      <c r="AF240" s="310">
        <v>158</v>
      </c>
      <c r="AG240" s="310">
        <v>163</v>
      </c>
      <c r="AH240" s="310"/>
      <c r="AI240" s="307" t="s">
        <v>2055</v>
      </c>
      <c r="AJ240">
        <v>68062</v>
      </c>
      <c r="AM240">
        <v>112355</v>
      </c>
      <c r="AO240">
        <v>104287</v>
      </c>
      <c r="AP240">
        <v>481766</v>
      </c>
      <c r="AQ240">
        <v>264002</v>
      </c>
      <c r="AS240">
        <v>749696</v>
      </c>
      <c r="AT240">
        <v>48253</v>
      </c>
      <c r="AU240">
        <v>729750</v>
      </c>
      <c r="AV240">
        <v>699155</v>
      </c>
      <c r="AW240">
        <v>772273</v>
      </c>
      <c r="AX240" s="310">
        <v>179</v>
      </c>
      <c r="AY240" s="310" t="s">
        <v>11</v>
      </c>
      <c r="AZ240" s="310" t="s">
        <v>11</v>
      </c>
      <c r="BA240" s="310">
        <v>180</v>
      </c>
      <c r="BB240" s="310" t="s">
        <v>11</v>
      </c>
      <c r="BC240" s="310">
        <v>168</v>
      </c>
      <c r="BD240" s="310">
        <v>159</v>
      </c>
      <c r="BE240" s="310">
        <v>166</v>
      </c>
      <c r="BF240" s="310" t="s">
        <v>11</v>
      </c>
      <c r="BG240" s="310">
        <v>153</v>
      </c>
      <c r="BH240" s="310">
        <v>177</v>
      </c>
      <c r="BI240" s="310">
        <v>158</v>
      </c>
      <c r="BJ240" s="310">
        <v>156</v>
      </c>
      <c r="BK240" s="310">
        <v>162</v>
      </c>
      <c r="BL240" s="310"/>
      <c r="BM240" s="307" t="s">
        <v>2055</v>
      </c>
      <c r="BO240">
        <v>1000</v>
      </c>
      <c r="BR240">
        <v>296657</v>
      </c>
      <c r="BS240">
        <v>7270</v>
      </c>
      <c r="BW240">
        <v>584</v>
      </c>
      <c r="BZ240">
        <v>156631</v>
      </c>
      <c r="CB240" s="310" t="s">
        <v>11</v>
      </c>
      <c r="CC240" s="310">
        <v>163</v>
      </c>
      <c r="CD240" s="310" t="s">
        <v>11</v>
      </c>
      <c r="CE240" s="310" t="s">
        <v>11</v>
      </c>
      <c r="CF240" s="310">
        <v>120</v>
      </c>
      <c r="CG240" s="310">
        <v>151</v>
      </c>
      <c r="CH240" s="310" t="s">
        <v>11</v>
      </c>
      <c r="CI240" s="310" t="s">
        <v>11</v>
      </c>
      <c r="CJ240" s="310" t="s">
        <v>11</v>
      </c>
      <c r="CK240" s="310">
        <v>147</v>
      </c>
      <c r="CL240" s="310" t="s">
        <v>11</v>
      </c>
      <c r="CM240" s="310" t="s">
        <v>11</v>
      </c>
      <c r="CN240" s="310">
        <v>127</v>
      </c>
      <c r="CO240" s="310" t="s">
        <v>11</v>
      </c>
      <c r="CQ240" s="307" t="s">
        <v>2055</v>
      </c>
      <c r="CR240" s="300">
        <v>8001680</v>
      </c>
      <c r="CS240" s="300">
        <v>4199702</v>
      </c>
      <c r="CT240" s="300">
        <v>16332328</v>
      </c>
      <c r="CU240" s="300">
        <v>16444281</v>
      </c>
      <c r="CV240" s="300">
        <v>4283622</v>
      </c>
      <c r="CW240" s="300">
        <v>11022350</v>
      </c>
      <c r="CX240" s="300">
        <v>26791526</v>
      </c>
      <c r="CY240" s="300">
        <v>23249809</v>
      </c>
      <c r="CZ240" s="300">
        <v>15226278</v>
      </c>
      <c r="DA240" s="300">
        <v>19959896</v>
      </c>
      <c r="DB240" s="300">
        <v>135403300</v>
      </c>
      <c r="DC240" s="300">
        <v>129297878</v>
      </c>
      <c r="DD240" s="300">
        <v>51848328</v>
      </c>
      <c r="DE240" s="300">
        <v>41520563</v>
      </c>
      <c r="DF240" s="310">
        <v>108</v>
      </c>
      <c r="DG240" s="310">
        <v>128</v>
      </c>
      <c r="DH240" s="310">
        <v>112</v>
      </c>
      <c r="DI240" s="310">
        <v>107</v>
      </c>
      <c r="DJ240" s="310">
        <v>130</v>
      </c>
      <c r="DK240" s="310">
        <v>117</v>
      </c>
      <c r="DL240" s="310">
        <v>99</v>
      </c>
      <c r="DM240" s="310">
        <v>105</v>
      </c>
      <c r="DN240" s="310">
        <v>109</v>
      </c>
      <c r="DO240" s="310">
        <v>109</v>
      </c>
      <c r="DP240" s="310">
        <v>85</v>
      </c>
      <c r="DQ240" s="310">
        <v>88</v>
      </c>
      <c r="DR240" s="310">
        <v>99</v>
      </c>
      <c r="DS240" s="310">
        <v>105</v>
      </c>
      <c r="DU240" s="307" t="s">
        <v>2055</v>
      </c>
      <c r="DV240" s="300">
        <v>8069742</v>
      </c>
      <c r="DW240" s="300">
        <v>4200702</v>
      </c>
      <c r="DX240" s="300">
        <v>16332328</v>
      </c>
      <c r="DY240" s="300">
        <v>16556636</v>
      </c>
      <c r="DZ240" s="300">
        <v>4580279</v>
      </c>
      <c r="EA240" s="300">
        <v>11133907</v>
      </c>
      <c r="EB240" s="300">
        <v>27273292</v>
      </c>
      <c r="EC240" s="300">
        <v>23513811</v>
      </c>
      <c r="ED240" s="300">
        <v>15226278</v>
      </c>
      <c r="EE240" s="300">
        <v>20710176</v>
      </c>
      <c r="EF240" s="300">
        <v>135451553</v>
      </c>
      <c r="EG240" s="300">
        <v>130027628</v>
      </c>
      <c r="EH240" s="300">
        <v>52704114</v>
      </c>
      <c r="EI240" s="300">
        <v>42292836</v>
      </c>
      <c r="EJ240" s="310">
        <v>142</v>
      </c>
      <c r="EK240" s="310">
        <v>164</v>
      </c>
      <c r="EL240" s="310">
        <v>138</v>
      </c>
      <c r="EM240" s="310">
        <v>137</v>
      </c>
      <c r="EN240" s="310">
        <v>161</v>
      </c>
      <c r="EO240" s="310">
        <v>141</v>
      </c>
      <c r="EP240" s="310">
        <v>124</v>
      </c>
      <c r="EQ240" s="310">
        <v>134</v>
      </c>
      <c r="ER240" s="310">
        <v>135</v>
      </c>
      <c r="ES240" s="310">
        <v>133</v>
      </c>
      <c r="ET240" s="310">
        <v>107</v>
      </c>
      <c r="EU240" s="310">
        <v>112</v>
      </c>
      <c r="EV240" s="310">
        <v>123</v>
      </c>
      <c r="EW240" s="310">
        <v>128</v>
      </c>
    </row>
    <row r="241" spans="1:153" x14ac:dyDescent="0.25">
      <c r="A241" s="285" t="s">
        <v>2482</v>
      </c>
      <c r="B241" s="285" t="s">
        <v>87</v>
      </c>
      <c r="C241" s="285" t="s">
        <v>1378</v>
      </c>
      <c r="E241" s="307" t="str">
        <f t="shared" si="3"/>
        <v>سلوفينيا Slovenia</v>
      </c>
      <c r="F241" s="300">
        <v>20891067</v>
      </c>
      <c r="G241" s="300">
        <v>337549477</v>
      </c>
      <c r="H241" s="300">
        <v>156099248</v>
      </c>
      <c r="I241" s="300">
        <v>139635616</v>
      </c>
      <c r="J241" s="300">
        <v>50313868</v>
      </c>
      <c r="K241" s="300">
        <v>112965730</v>
      </c>
      <c r="L241" s="300">
        <v>60370583</v>
      </c>
      <c r="M241" s="300">
        <v>151914405</v>
      </c>
      <c r="N241" s="300">
        <v>152409730</v>
      </c>
      <c r="O241" s="300">
        <v>127943057</v>
      </c>
      <c r="P241" s="300">
        <v>106908513</v>
      </c>
      <c r="Q241" s="300">
        <v>569492034</v>
      </c>
      <c r="R241" s="300">
        <v>516249202</v>
      </c>
      <c r="S241" s="300">
        <v>101236459</v>
      </c>
      <c r="T241" s="310">
        <v>100</v>
      </c>
      <c r="U241" s="310">
        <v>61</v>
      </c>
      <c r="V241" s="310">
        <v>70</v>
      </c>
      <c r="W241" s="310">
        <v>76</v>
      </c>
      <c r="X241" s="310">
        <v>92</v>
      </c>
      <c r="Y241" s="310">
        <v>78</v>
      </c>
      <c r="Z241" s="310">
        <v>90</v>
      </c>
      <c r="AA241" s="310">
        <v>72</v>
      </c>
      <c r="AB241" s="310">
        <v>71</v>
      </c>
      <c r="AC241" s="310">
        <v>70</v>
      </c>
      <c r="AD241" s="310">
        <v>86</v>
      </c>
      <c r="AE241" s="310">
        <v>61</v>
      </c>
      <c r="AF241" s="310">
        <v>64</v>
      </c>
      <c r="AG241" s="310">
        <v>93</v>
      </c>
      <c r="AH241" s="310"/>
      <c r="AI241" s="307" t="s">
        <v>2015</v>
      </c>
      <c r="AJ241">
        <v>20694769</v>
      </c>
      <c r="AK241">
        <v>337097317</v>
      </c>
      <c r="AL241">
        <v>146231293</v>
      </c>
      <c r="AM241">
        <v>137926572</v>
      </c>
      <c r="AN241">
        <v>46758706</v>
      </c>
      <c r="AO241">
        <v>111419334</v>
      </c>
      <c r="AP241">
        <v>58874758</v>
      </c>
      <c r="AQ241">
        <v>150378010</v>
      </c>
      <c r="AR241">
        <v>133490190</v>
      </c>
      <c r="AS241">
        <v>31453578</v>
      </c>
      <c r="AT241">
        <v>72998188</v>
      </c>
      <c r="AU241">
        <v>431040353</v>
      </c>
      <c r="AV241">
        <v>475802432</v>
      </c>
      <c r="AW241">
        <v>99931017</v>
      </c>
      <c r="AX241" s="310">
        <v>94</v>
      </c>
      <c r="AY241" s="310">
        <v>61</v>
      </c>
      <c r="AZ241" s="310">
        <v>68</v>
      </c>
      <c r="BA241" s="310">
        <v>73</v>
      </c>
      <c r="BB241" s="310">
        <v>90</v>
      </c>
      <c r="BC241" s="310">
        <v>77</v>
      </c>
      <c r="BD241" s="310">
        <v>88</v>
      </c>
      <c r="BE241" s="310">
        <v>72</v>
      </c>
      <c r="BF241" s="310">
        <v>71</v>
      </c>
      <c r="BG241" s="310">
        <v>96</v>
      </c>
      <c r="BH241" s="310">
        <v>92</v>
      </c>
      <c r="BI241" s="310">
        <v>65</v>
      </c>
      <c r="BJ241" s="310">
        <v>63</v>
      </c>
      <c r="BK241" s="310">
        <v>88</v>
      </c>
      <c r="BL241" s="310"/>
      <c r="BM241" s="307" t="s">
        <v>2015</v>
      </c>
      <c r="BN241">
        <v>196298</v>
      </c>
      <c r="BO241">
        <v>452160</v>
      </c>
      <c r="BP241">
        <v>9867955</v>
      </c>
      <c r="BQ241">
        <v>1709044</v>
      </c>
      <c r="BR241">
        <v>3555162</v>
      </c>
      <c r="BS241">
        <v>1546396</v>
      </c>
      <c r="BT241">
        <v>1495825</v>
      </c>
      <c r="BU241">
        <v>1536395</v>
      </c>
      <c r="BV241">
        <v>18919540</v>
      </c>
      <c r="BW241">
        <v>96489479</v>
      </c>
      <c r="BX241">
        <v>33910325</v>
      </c>
      <c r="BY241">
        <v>138451681</v>
      </c>
      <c r="BZ241">
        <v>40446770</v>
      </c>
      <c r="CA241">
        <v>1305442</v>
      </c>
      <c r="CB241" s="310">
        <v>131</v>
      </c>
      <c r="CC241" s="310">
        <v>106</v>
      </c>
      <c r="CD241" s="310">
        <v>65</v>
      </c>
      <c r="CE241" s="310">
        <v>95</v>
      </c>
      <c r="CF241" s="310">
        <v>86</v>
      </c>
      <c r="CG241" s="310">
        <v>91</v>
      </c>
      <c r="CH241" s="310">
        <v>101</v>
      </c>
      <c r="CI241" s="310">
        <v>98</v>
      </c>
      <c r="CJ241" s="310">
        <v>57</v>
      </c>
      <c r="CK241" s="310">
        <v>33</v>
      </c>
      <c r="CL241" s="310">
        <v>45</v>
      </c>
      <c r="CM241" s="310">
        <v>31</v>
      </c>
      <c r="CN241" s="310">
        <v>44</v>
      </c>
      <c r="CO241" s="310">
        <v>103</v>
      </c>
      <c r="CQ241" s="307" t="s">
        <v>2015</v>
      </c>
      <c r="CR241" s="300">
        <v>199950513</v>
      </c>
      <c r="CS241" s="300">
        <v>236667534</v>
      </c>
      <c r="CT241" s="300">
        <v>237285222</v>
      </c>
      <c r="CU241" s="300">
        <v>307475974</v>
      </c>
      <c r="CV241" s="300">
        <v>344193098</v>
      </c>
      <c r="CW241" s="300">
        <v>278681166</v>
      </c>
      <c r="CX241" s="300">
        <v>243868648</v>
      </c>
      <c r="CY241" s="300">
        <v>234775933</v>
      </c>
      <c r="CZ241" s="300">
        <v>295298344</v>
      </c>
      <c r="DA241" s="300">
        <v>332458414</v>
      </c>
      <c r="DB241" s="300">
        <v>357678911</v>
      </c>
      <c r="DC241" s="300">
        <v>386993077</v>
      </c>
      <c r="DD241" s="300">
        <v>346406023</v>
      </c>
      <c r="DE241" s="300">
        <v>565482858</v>
      </c>
      <c r="DF241" s="310">
        <v>72</v>
      </c>
      <c r="DG241" s="310">
        <v>71</v>
      </c>
      <c r="DH241" s="310">
        <v>71</v>
      </c>
      <c r="DI241" s="310">
        <v>68</v>
      </c>
      <c r="DJ241" s="310">
        <v>68</v>
      </c>
      <c r="DK241" s="310">
        <v>71</v>
      </c>
      <c r="DL241" s="310">
        <v>73</v>
      </c>
      <c r="DM241" s="310">
        <v>76</v>
      </c>
      <c r="DN241" s="310">
        <v>70</v>
      </c>
      <c r="DO241" s="310">
        <v>67</v>
      </c>
      <c r="DP241" s="310">
        <v>69</v>
      </c>
      <c r="DQ241" s="310">
        <v>73</v>
      </c>
      <c r="DR241" s="310">
        <v>73</v>
      </c>
      <c r="DS241" s="310">
        <v>67</v>
      </c>
      <c r="DU241" s="307" t="s">
        <v>2015</v>
      </c>
      <c r="DV241" s="300">
        <v>220841580</v>
      </c>
      <c r="DW241" s="300">
        <v>574217011</v>
      </c>
      <c r="DX241" s="300">
        <v>393384470</v>
      </c>
      <c r="DY241" s="300">
        <v>447111590</v>
      </c>
      <c r="DZ241" s="300">
        <v>394506966</v>
      </c>
      <c r="EA241" s="300">
        <v>391646896</v>
      </c>
      <c r="EB241" s="300">
        <v>304239231</v>
      </c>
      <c r="EC241" s="300">
        <v>386690338</v>
      </c>
      <c r="ED241" s="300">
        <v>447708074</v>
      </c>
      <c r="EE241" s="300">
        <v>460401471</v>
      </c>
      <c r="EF241" s="300">
        <v>464587424</v>
      </c>
      <c r="EG241" s="300">
        <v>956485111</v>
      </c>
      <c r="EH241" s="300">
        <v>862655225</v>
      </c>
      <c r="EI241" s="300">
        <v>666719317</v>
      </c>
      <c r="EJ241" s="310">
        <v>83</v>
      </c>
      <c r="EK241" s="310">
        <v>76</v>
      </c>
      <c r="EL241" s="310">
        <v>84</v>
      </c>
      <c r="EM241" s="310">
        <v>81</v>
      </c>
      <c r="EN241" s="310">
        <v>85</v>
      </c>
      <c r="EO241" s="310">
        <v>84</v>
      </c>
      <c r="EP241" s="310">
        <v>87</v>
      </c>
      <c r="EQ241" s="310">
        <v>85</v>
      </c>
      <c r="ER241" s="310">
        <v>79</v>
      </c>
      <c r="ES241" s="310">
        <v>78</v>
      </c>
      <c r="ET241" s="310">
        <v>87</v>
      </c>
      <c r="EU241" s="310">
        <v>78</v>
      </c>
      <c r="EV241" s="310">
        <v>78</v>
      </c>
      <c r="EW241" s="310">
        <v>82</v>
      </c>
    </row>
    <row r="242" spans="1:153" x14ac:dyDescent="0.25">
      <c r="A242" s="285" t="s">
        <v>2483</v>
      </c>
      <c r="B242" s="285" t="s">
        <v>88</v>
      </c>
      <c r="C242" s="285" t="s">
        <v>1372</v>
      </c>
      <c r="E242" s="307" t="str">
        <f t="shared" si="3"/>
        <v>كرواتيا Croatia</v>
      </c>
      <c r="F242" s="300">
        <v>3072710</v>
      </c>
      <c r="G242" s="300">
        <v>2912513</v>
      </c>
      <c r="H242" s="300">
        <v>14926353</v>
      </c>
      <c r="I242" s="300">
        <v>244734719</v>
      </c>
      <c r="J242" s="300">
        <v>230254426</v>
      </c>
      <c r="K242" s="300">
        <v>418125659</v>
      </c>
      <c r="L242" s="300">
        <v>257125945</v>
      </c>
      <c r="M242" s="300">
        <v>144402048</v>
      </c>
      <c r="N242" s="300">
        <v>324618630</v>
      </c>
      <c r="O242" s="300">
        <v>12215495</v>
      </c>
      <c r="P242" s="300">
        <v>31751262</v>
      </c>
      <c r="Q242" s="300">
        <v>264554676</v>
      </c>
      <c r="R242" s="300">
        <v>32168559</v>
      </c>
      <c r="S242" s="300">
        <v>87966130</v>
      </c>
      <c r="T242" s="310">
        <v>135</v>
      </c>
      <c r="U242" s="310">
        <v>138</v>
      </c>
      <c r="V242" s="310">
        <v>119</v>
      </c>
      <c r="W242" s="310">
        <v>66</v>
      </c>
      <c r="X242" s="310">
        <v>68</v>
      </c>
      <c r="Y242" s="310">
        <v>58</v>
      </c>
      <c r="Z242" s="310">
        <v>64</v>
      </c>
      <c r="AA242" s="310">
        <v>75</v>
      </c>
      <c r="AB242" s="310">
        <v>62</v>
      </c>
      <c r="AC242" s="310">
        <v>119</v>
      </c>
      <c r="AD242" s="310">
        <v>108</v>
      </c>
      <c r="AE242" s="310">
        <v>72</v>
      </c>
      <c r="AF242" s="310">
        <v>109</v>
      </c>
      <c r="AG242" s="310">
        <v>95</v>
      </c>
      <c r="AH242" s="310"/>
      <c r="AI242" s="307" t="s">
        <v>2032</v>
      </c>
      <c r="AJ242">
        <v>2882420</v>
      </c>
      <c r="AK242">
        <v>2653022</v>
      </c>
      <c r="AL242">
        <v>14910045</v>
      </c>
      <c r="AM242">
        <v>243978487</v>
      </c>
      <c r="AN242">
        <v>230188834</v>
      </c>
      <c r="AO242">
        <v>417736591</v>
      </c>
      <c r="AP242">
        <v>257079179</v>
      </c>
      <c r="AQ242">
        <v>109081289</v>
      </c>
      <c r="AR242">
        <v>324300930</v>
      </c>
      <c r="AS242">
        <v>12209589</v>
      </c>
      <c r="AT242">
        <v>31524096</v>
      </c>
      <c r="AU242">
        <v>263532962</v>
      </c>
      <c r="AV242">
        <v>32164847</v>
      </c>
      <c r="AW242">
        <v>86942553</v>
      </c>
      <c r="AX242" s="310">
        <v>132</v>
      </c>
      <c r="AY242" s="310">
        <v>135</v>
      </c>
      <c r="AZ242" s="310">
        <v>109</v>
      </c>
      <c r="BA242" s="310">
        <v>64</v>
      </c>
      <c r="BB242" s="310">
        <v>65</v>
      </c>
      <c r="BC242" s="310">
        <v>56</v>
      </c>
      <c r="BD242" s="310">
        <v>63</v>
      </c>
      <c r="BE242" s="310">
        <v>79</v>
      </c>
      <c r="BF242" s="310">
        <v>58</v>
      </c>
      <c r="BG242" s="310">
        <v>115</v>
      </c>
      <c r="BH242" s="310">
        <v>107</v>
      </c>
      <c r="BI242" s="310">
        <v>70</v>
      </c>
      <c r="BJ242" s="310">
        <v>104</v>
      </c>
      <c r="BK242" s="310">
        <v>89</v>
      </c>
      <c r="BL242" s="310"/>
      <c r="BM242" s="307" t="s">
        <v>2032</v>
      </c>
      <c r="BN242">
        <v>190290</v>
      </c>
      <c r="BO242">
        <v>259491</v>
      </c>
      <c r="BP242">
        <v>16308</v>
      </c>
      <c r="BQ242">
        <v>756232</v>
      </c>
      <c r="BR242">
        <v>65592</v>
      </c>
      <c r="BS242">
        <v>389068</v>
      </c>
      <c r="BT242">
        <v>46766</v>
      </c>
      <c r="BU242">
        <v>35320759</v>
      </c>
      <c r="BV242">
        <v>317700</v>
      </c>
      <c r="BW242">
        <v>5906</v>
      </c>
      <c r="BX242">
        <v>227166</v>
      </c>
      <c r="BY242">
        <v>1021714</v>
      </c>
      <c r="BZ242">
        <v>3712</v>
      </c>
      <c r="CA242">
        <v>1023577</v>
      </c>
      <c r="CB242" s="310">
        <v>132</v>
      </c>
      <c r="CC242" s="310">
        <v>116</v>
      </c>
      <c r="CD242" s="310">
        <v>146</v>
      </c>
      <c r="CE242" s="310">
        <v>107</v>
      </c>
      <c r="CF242" s="310">
        <v>132</v>
      </c>
      <c r="CG242" s="310">
        <v>114</v>
      </c>
      <c r="CH242" s="310">
        <v>143</v>
      </c>
      <c r="CI242" s="310">
        <v>43</v>
      </c>
      <c r="CJ242" s="310">
        <v>121</v>
      </c>
      <c r="CK242" s="310">
        <v>139</v>
      </c>
      <c r="CL242" s="310">
        <v>122</v>
      </c>
      <c r="CM242" s="310">
        <v>107</v>
      </c>
      <c r="CN242" s="310">
        <v>157</v>
      </c>
      <c r="CO242" s="310">
        <v>106</v>
      </c>
      <c r="CQ242" s="307" t="s">
        <v>2032</v>
      </c>
      <c r="CR242" s="300">
        <v>110775268</v>
      </c>
      <c r="CS242" s="300">
        <v>131627926</v>
      </c>
      <c r="CT242" s="300">
        <v>162549395</v>
      </c>
      <c r="CU242" s="300">
        <v>148440769</v>
      </c>
      <c r="CV242" s="300">
        <v>177354356</v>
      </c>
      <c r="CW242" s="300">
        <v>651246101</v>
      </c>
      <c r="CX242" s="300">
        <v>323452618</v>
      </c>
      <c r="CY242" s="300">
        <v>507258247</v>
      </c>
      <c r="CZ242" s="300">
        <v>204711024</v>
      </c>
      <c r="DA242" s="300">
        <v>166336727</v>
      </c>
      <c r="DB242" s="300">
        <v>500655187</v>
      </c>
      <c r="DC242" s="300">
        <v>294763116</v>
      </c>
      <c r="DD242" s="300">
        <v>200440057</v>
      </c>
      <c r="DE242" s="300">
        <v>279282969</v>
      </c>
      <c r="DF242" s="310">
        <v>78</v>
      </c>
      <c r="DG242" s="310">
        <v>76</v>
      </c>
      <c r="DH242" s="310">
        <v>77</v>
      </c>
      <c r="DI242" s="310">
        <v>79</v>
      </c>
      <c r="DJ242" s="310">
        <v>77</v>
      </c>
      <c r="DK242" s="310">
        <v>59</v>
      </c>
      <c r="DL242" s="310">
        <v>67</v>
      </c>
      <c r="DM242" s="310">
        <v>62</v>
      </c>
      <c r="DN242" s="310">
        <v>79</v>
      </c>
      <c r="DO242" s="310">
        <v>80</v>
      </c>
      <c r="DP242" s="310">
        <v>63</v>
      </c>
      <c r="DQ242" s="310">
        <v>79</v>
      </c>
      <c r="DR242" s="310">
        <v>80</v>
      </c>
      <c r="DS242" s="310">
        <v>81</v>
      </c>
      <c r="DU242" s="307" t="s">
        <v>2032</v>
      </c>
      <c r="DV242" s="300">
        <v>113847978</v>
      </c>
      <c r="DW242" s="300">
        <v>134540439</v>
      </c>
      <c r="DX242" s="300">
        <v>177475748</v>
      </c>
      <c r="DY242" s="300">
        <v>393175488</v>
      </c>
      <c r="DZ242" s="300">
        <v>407608782</v>
      </c>
      <c r="EA242" s="300">
        <v>1069371760</v>
      </c>
      <c r="EB242" s="300">
        <v>580578563</v>
      </c>
      <c r="EC242" s="300">
        <v>651660295</v>
      </c>
      <c r="ED242" s="300">
        <v>529329654</v>
      </c>
      <c r="EE242" s="300">
        <v>178552222</v>
      </c>
      <c r="EF242" s="300">
        <v>532406449</v>
      </c>
      <c r="EG242" s="300">
        <v>559317792</v>
      </c>
      <c r="EH242" s="300">
        <v>232608616</v>
      </c>
      <c r="EI242" s="300">
        <v>367249099</v>
      </c>
      <c r="EJ242" s="310">
        <v>97</v>
      </c>
      <c r="EK242" s="310">
        <v>92</v>
      </c>
      <c r="EL242" s="310">
        <v>94</v>
      </c>
      <c r="EM242" s="310">
        <v>83</v>
      </c>
      <c r="EN242" s="310">
        <v>84</v>
      </c>
      <c r="EO242" s="310">
        <v>63</v>
      </c>
      <c r="EP242" s="310">
        <v>74</v>
      </c>
      <c r="EQ242" s="310">
        <v>74</v>
      </c>
      <c r="ER242" s="310">
        <v>77</v>
      </c>
      <c r="ES242" s="310">
        <v>92</v>
      </c>
      <c r="ET242" s="310">
        <v>82</v>
      </c>
      <c r="EU242" s="310">
        <v>88</v>
      </c>
      <c r="EV242" s="310">
        <v>98</v>
      </c>
      <c r="EW242" s="310">
        <v>98</v>
      </c>
    </row>
    <row r="243" spans="1:153" x14ac:dyDescent="0.25">
      <c r="A243" s="285" t="s">
        <v>2484</v>
      </c>
      <c r="B243" s="285" t="s">
        <v>98</v>
      </c>
      <c r="C243" s="285" t="s">
        <v>1410</v>
      </c>
      <c r="E243" s="307" t="str">
        <f t="shared" si="3"/>
        <v>البوسنة والهرسك Bosnia And Herzegovina</v>
      </c>
      <c r="F243" s="300">
        <v>444601</v>
      </c>
      <c r="G243" s="300">
        <v>536188</v>
      </c>
      <c r="H243" s="300">
        <v>812565</v>
      </c>
      <c r="I243" s="300">
        <v>1411309</v>
      </c>
      <c r="J243" s="300">
        <v>1811691</v>
      </c>
      <c r="K243" s="300">
        <v>1277369</v>
      </c>
      <c r="L243" s="300">
        <v>1555402</v>
      </c>
      <c r="M243" s="300">
        <v>1249661</v>
      </c>
      <c r="N243" s="300">
        <v>3025587</v>
      </c>
      <c r="O243" s="300">
        <v>1745078</v>
      </c>
      <c r="P243" s="300">
        <v>3404253</v>
      </c>
      <c r="Q243" s="300">
        <v>6077964</v>
      </c>
      <c r="R243" s="300">
        <v>8731641</v>
      </c>
      <c r="S243" s="300">
        <v>16559662</v>
      </c>
      <c r="T243" s="310">
        <v>166</v>
      </c>
      <c r="U243" s="310">
        <v>160</v>
      </c>
      <c r="V243" s="310">
        <v>159</v>
      </c>
      <c r="W243" s="310">
        <v>153</v>
      </c>
      <c r="X243" s="310">
        <v>153</v>
      </c>
      <c r="Y243" s="310">
        <v>153</v>
      </c>
      <c r="Z243" s="310">
        <v>152</v>
      </c>
      <c r="AA243" s="310">
        <v>156</v>
      </c>
      <c r="AB243" s="310">
        <v>140</v>
      </c>
      <c r="AC243" s="310">
        <v>146</v>
      </c>
      <c r="AD243" s="310">
        <v>147</v>
      </c>
      <c r="AE243" s="310">
        <v>133</v>
      </c>
      <c r="AF243" s="310">
        <v>137</v>
      </c>
      <c r="AG243" s="310">
        <v>125</v>
      </c>
      <c r="AH243" s="310"/>
      <c r="AI243" s="307" t="s">
        <v>1959</v>
      </c>
      <c r="AJ243">
        <v>120520</v>
      </c>
      <c r="AK243">
        <v>483950</v>
      </c>
      <c r="AL243">
        <v>791640</v>
      </c>
      <c r="AM243">
        <v>908079</v>
      </c>
      <c r="AN243">
        <v>1788631</v>
      </c>
      <c r="AO243">
        <v>1249152</v>
      </c>
      <c r="AP243">
        <v>1215350</v>
      </c>
      <c r="AQ243">
        <v>1057328</v>
      </c>
      <c r="AR243">
        <v>3003505</v>
      </c>
      <c r="AS243">
        <v>1374125</v>
      </c>
      <c r="AT243">
        <v>3326426</v>
      </c>
      <c r="AU243">
        <v>5944403</v>
      </c>
      <c r="AV243">
        <v>8675304</v>
      </c>
      <c r="AW243">
        <v>16082513</v>
      </c>
      <c r="AX243" s="310">
        <v>172</v>
      </c>
      <c r="AY243" s="310">
        <v>160</v>
      </c>
      <c r="AZ243" s="310">
        <v>160</v>
      </c>
      <c r="BA243" s="310">
        <v>157</v>
      </c>
      <c r="BB243" s="310">
        <v>149</v>
      </c>
      <c r="BC243" s="310">
        <v>148</v>
      </c>
      <c r="BD243" s="310">
        <v>150</v>
      </c>
      <c r="BE243" s="310">
        <v>150</v>
      </c>
      <c r="BF243" s="310">
        <v>139</v>
      </c>
      <c r="BG243" s="310">
        <v>145</v>
      </c>
      <c r="BH243" s="310">
        <v>145</v>
      </c>
      <c r="BI243" s="310">
        <v>134</v>
      </c>
      <c r="BJ243" s="310">
        <v>134</v>
      </c>
      <c r="BK243" s="310">
        <v>121</v>
      </c>
      <c r="BL243" s="310"/>
      <c r="BM243" s="307" t="s">
        <v>1959</v>
      </c>
      <c r="BN243">
        <v>324081</v>
      </c>
      <c r="BO243">
        <v>52238</v>
      </c>
      <c r="BP243">
        <v>20925</v>
      </c>
      <c r="BQ243">
        <v>503230</v>
      </c>
      <c r="BR243">
        <v>23060</v>
      </c>
      <c r="BS243">
        <v>28217</v>
      </c>
      <c r="BT243">
        <v>340052</v>
      </c>
      <c r="BU243">
        <v>192333</v>
      </c>
      <c r="BV243">
        <v>22082</v>
      </c>
      <c r="BW243">
        <v>370953</v>
      </c>
      <c r="BX243">
        <v>77827</v>
      </c>
      <c r="BY243">
        <v>133561</v>
      </c>
      <c r="BZ243">
        <v>56337</v>
      </c>
      <c r="CA243">
        <v>477149</v>
      </c>
      <c r="CB243" s="310">
        <v>124</v>
      </c>
      <c r="CC243" s="310">
        <v>143</v>
      </c>
      <c r="CD243" s="310">
        <v>144</v>
      </c>
      <c r="CE243" s="310">
        <v>112</v>
      </c>
      <c r="CF243" s="310">
        <v>143</v>
      </c>
      <c r="CG243" s="310">
        <v>148</v>
      </c>
      <c r="CH243" s="310">
        <v>122</v>
      </c>
      <c r="CI243" s="310">
        <v>129</v>
      </c>
      <c r="CJ243" s="310">
        <v>151</v>
      </c>
      <c r="CK243" s="310">
        <v>111</v>
      </c>
      <c r="CL243" s="310">
        <v>134</v>
      </c>
      <c r="CM243" s="310">
        <v>131</v>
      </c>
      <c r="CN243" s="310">
        <v>137</v>
      </c>
      <c r="CO243" s="310">
        <v>120</v>
      </c>
      <c r="CQ243" s="307" t="s">
        <v>1959</v>
      </c>
      <c r="CR243" s="300">
        <v>186708568</v>
      </c>
      <c r="CS243" s="300">
        <v>41261134</v>
      </c>
      <c r="CT243" s="300">
        <v>38334944</v>
      </c>
      <c r="CU243" s="300">
        <v>62845100</v>
      </c>
      <c r="CV243" s="300">
        <v>92682138</v>
      </c>
      <c r="CW243" s="300">
        <v>121619805</v>
      </c>
      <c r="CX243" s="300">
        <v>48259142</v>
      </c>
      <c r="CY243" s="300">
        <v>51465910</v>
      </c>
      <c r="CZ243" s="300">
        <v>127044968</v>
      </c>
      <c r="DA243" s="300">
        <v>59345475</v>
      </c>
      <c r="DB243" s="300">
        <v>96017750</v>
      </c>
      <c r="DC243" s="300">
        <v>230319243</v>
      </c>
      <c r="DD243" s="300">
        <v>96256916</v>
      </c>
      <c r="DE243" s="300">
        <v>177575507</v>
      </c>
      <c r="DF243" s="310">
        <v>74</v>
      </c>
      <c r="DG243" s="310">
        <v>92</v>
      </c>
      <c r="DH243" s="310">
        <v>99</v>
      </c>
      <c r="DI243" s="310">
        <v>87</v>
      </c>
      <c r="DJ243" s="310">
        <v>86</v>
      </c>
      <c r="DK243" s="310">
        <v>78</v>
      </c>
      <c r="DL243" s="310">
        <v>90</v>
      </c>
      <c r="DM243" s="310">
        <v>91</v>
      </c>
      <c r="DN243" s="310">
        <v>86</v>
      </c>
      <c r="DO243" s="310">
        <v>95</v>
      </c>
      <c r="DP243" s="310">
        <v>91</v>
      </c>
      <c r="DQ243" s="310">
        <v>82</v>
      </c>
      <c r="DR243" s="310">
        <v>92</v>
      </c>
      <c r="DS243" s="310">
        <v>88</v>
      </c>
      <c r="DU243" s="307" t="s">
        <v>1959</v>
      </c>
      <c r="DV243" s="300">
        <v>187153169</v>
      </c>
      <c r="DW243" s="300">
        <v>41797322</v>
      </c>
      <c r="DX243" s="300">
        <v>39147509</v>
      </c>
      <c r="DY243" s="300">
        <v>64256409</v>
      </c>
      <c r="DZ243" s="300">
        <v>94493829</v>
      </c>
      <c r="EA243" s="300">
        <v>122897174</v>
      </c>
      <c r="EB243" s="300">
        <v>49814544</v>
      </c>
      <c r="EC243" s="300">
        <v>52715571</v>
      </c>
      <c r="ED243" s="300">
        <v>130070555</v>
      </c>
      <c r="EE243" s="300">
        <v>61090553</v>
      </c>
      <c r="EF243" s="300">
        <v>99422003</v>
      </c>
      <c r="EG243" s="300">
        <v>236397207</v>
      </c>
      <c r="EH243" s="300">
        <v>104988557</v>
      </c>
      <c r="EI243" s="300">
        <v>194135169</v>
      </c>
      <c r="EJ243" s="310">
        <v>89</v>
      </c>
      <c r="EK243" s="310">
        <v>114</v>
      </c>
      <c r="EL243" s="310">
        <v>118</v>
      </c>
      <c r="EM243" s="310">
        <v>111</v>
      </c>
      <c r="EN243" s="310">
        <v>103</v>
      </c>
      <c r="EO243" s="310">
        <v>98</v>
      </c>
      <c r="EP243" s="310">
        <v>116</v>
      </c>
      <c r="EQ243" s="310">
        <v>118</v>
      </c>
      <c r="ER243" s="310">
        <v>99</v>
      </c>
      <c r="ES243" s="310">
        <v>115</v>
      </c>
      <c r="ET243" s="310">
        <v>114</v>
      </c>
      <c r="EU243" s="310">
        <v>102</v>
      </c>
      <c r="EV243" s="310">
        <v>111</v>
      </c>
      <c r="EW243" s="310">
        <v>108</v>
      </c>
    </row>
    <row r="244" spans="1:153" x14ac:dyDescent="0.25">
      <c r="A244" s="285" t="s">
        <v>2485</v>
      </c>
      <c r="B244" s="285" t="s">
        <v>2486</v>
      </c>
      <c r="C244" s="285" t="s">
        <v>2487</v>
      </c>
      <c r="E244" s="307" t="str">
        <f t="shared" si="3"/>
        <v>صربيا والجبل الأسود (سابقا) Serbia And Montenegro (Previously)</v>
      </c>
      <c r="F244" s="300">
        <v>502867</v>
      </c>
      <c r="G244" s="300">
        <v>239213</v>
      </c>
      <c r="H244" s="300"/>
      <c r="I244" s="300"/>
      <c r="J244" s="300"/>
      <c r="K244" s="300"/>
      <c r="L244" s="300"/>
      <c r="M244" s="300"/>
      <c r="N244" s="300"/>
      <c r="O244" s="300"/>
      <c r="P244" s="300"/>
      <c r="Q244" s="300"/>
      <c r="R244" s="300"/>
      <c r="S244" s="300"/>
      <c r="T244" s="310">
        <v>164</v>
      </c>
      <c r="U244" s="310">
        <v>165</v>
      </c>
      <c r="V244" s="310" t="s">
        <v>11</v>
      </c>
      <c r="W244" s="310" t="s">
        <v>11</v>
      </c>
      <c r="X244" s="310" t="s">
        <v>11</v>
      </c>
      <c r="Y244" s="310" t="s">
        <v>11</v>
      </c>
      <c r="Z244" s="310" t="s">
        <v>11</v>
      </c>
      <c r="AA244" s="310" t="s">
        <v>11</v>
      </c>
      <c r="AB244" s="310" t="s">
        <v>11</v>
      </c>
      <c r="AC244" s="310" t="s">
        <v>11</v>
      </c>
      <c r="AD244" s="310" t="s">
        <v>11</v>
      </c>
      <c r="AE244" s="310" t="s">
        <v>11</v>
      </c>
      <c r="AF244" s="310" t="s">
        <v>11</v>
      </c>
      <c r="AG244" s="310" t="s">
        <v>11</v>
      </c>
      <c r="AH244" s="310"/>
      <c r="AI244" s="307" t="s">
        <v>2488</v>
      </c>
      <c r="AJ244">
        <v>502867</v>
      </c>
      <c r="AK244">
        <v>220163</v>
      </c>
      <c r="AX244" s="310">
        <v>161</v>
      </c>
      <c r="AY244" s="310">
        <v>167</v>
      </c>
      <c r="AZ244" s="310" t="s">
        <v>11</v>
      </c>
      <c r="BA244" s="310" t="s">
        <v>11</v>
      </c>
      <c r="BB244" s="310" t="s">
        <v>11</v>
      </c>
      <c r="BC244" s="310" t="s">
        <v>11</v>
      </c>
      <c r="BD244" s="310" t="s">
        <v>11</v>
      </c>
      <c r="BE244" s="310" t="s">
        <v>11</v>
      </c>
      <c r="BF244" s="310" t="s">
        <v>11</v>
      </c>
      <c r="BG244" s="310" t="s">
        <v>11</v>
      </c>
      <c r="BH244" s="310" t="s">
        <v>11</v>
      </c>
      <c r="BI244" s="310" t="s">
        <v>11</v>
      </c>
      <c r="BJ244" s="310" t="s">
        <v>11</v>
      </c>
      <c r="BK244" s="310" t="s">
        <v>11</v>
      </c>
      <c r="BL244" s="310"/>
      <c r="BM244" s="307" t="s">
        <v>2488</v>
      </c>
      <c r="BO244">
        <v>19050</v>
      </c>
      <c r="CB244" s="310" t="s">
        <v>11</v>
      </c>
      <c r="CC244" s="310">
        <v>151</v>
      </c>
      <c r="CD244" s="310" t="s">
        <v>11</v>
      </c>
      <c r="CE244" s="310" t="s">
        <v>11</v>
      </c>
      <c r="CF244" s="310" t="s">
        <v>11</v>
      </c>
      <c r="CG244" s="310" t="s">
        <v>11</v>
      </c>
      <c r="CH244" s="310" t="s">
        <v>11</v>
      </c>
      <c r="CI244" s="310" t="s">
        <v>11</v>
      </c>
      <c r="CJ244" s="310" t="s">
        <v>11</v>
      </c>
      <c r="CK244" s="310" t="s">
        <v>11</v>
      </c>
      <c r="CL244" s="310" t="s">
        <v>11</v>
      </c>
      <c r="CM244" s="310" t="s">
        <v>11</v>
      </c>
      <c r="CN244" s="310" t="s">
        <v>11</v>
      </c>
      <c r="CO244" s="310" t="s">
        <v>11</v>
      </c>
      <c r="CQ244" s="307" t="s">
        <v>2488</v>
      </c>
      <c r="CR244" s="300">
        <v>19287164</v>
      </c>
      <c r="CS244" s="300">
        <v>7779935</v>
      </c>
      <c r="CT244" s="300"/>
      <c r="CU244" s="300"/>
      <c r="CV244" s="300"/>
      <c r="CW244" s="300"/>
      <c r="CX244" s="300"/>
      <c r="CY244" s="300"/>
      <c r="CZ244" s="300"/>
      <c r="DA244" s="300"/>
      <c r="DB244" s="300"/>
      <c r="DC244" s="300"/>
      <c r="DD244" s="300"/>
      <c r="DE244" s="300"/>
      <c r="DF244" s="310">
        <v>97</v>
      </c>
      <c r="DG244" s="310">
        <v>121</v>
      </c>
      <c r="DH244" s="310" t="s">
        <v>11</v>
      </c>
      <c r="DI244" s="310" t="s">
        <v>11</v>
      </c>
      <c r="DJ244" s="310" t="s">
        <v>11</v>
      </c>
      <c r="DK244" s="310" t="s">
        <v>11</v>
      </c>
      <c r="DL244" s="310" t="s">
        <v>11</v>
      </c>
      <c r="DM244" s="310" t="s">
        <v>11</v>
      </c>
      <c r="DN244" s="310" t="s">
        <v>11</v>
      </c>
      <c r="DO244" s="310" t="s">
        <v>11</v>
      </c>
      <c r="DP244" s="310" t="s">
        <v>11</v>
      </c>
      <c r="DQ244" s="310" t="s">
        <v>11</v>
      </c>
      <c r="DR244" s="310" t="s">
        <v>11</v>
      </c>
      <c r="DS244" s="310" t="s">
        <v>11</v>
      </c>
      <c r="DU244" s="307" t="s">
        <v>2488</v>
      </c>
      <c r="DV244" s="300">
        <v>19790031</v>
      </c>
      <c r="DW244" s="300">
        <v>8019148</v>
      </c>
      <c r="DX244" s="300">
        <v>0</v>
      </c>
      <c r="DY244" s="300">
        <v>0</v>
      </c>
      <c r="DZ244" s="300">
        <v>0</v>
      </c>
      <c r="EA244" s="300">
        <v>0</v>
      </c>
      <c r="EB244" s="300">
        <v>0</v>
      </c>
      <c r="EC244" s="300">
        <v>0</v>
      </c>
      <c r="ED244" s="300">
        <v>0</v>
      </c>
      <c r="EE244" s="300">
        <v>0</v>
      </c>
      <c r="EF244" s="300">
        <v>0</v>
      </c>
      <c r="EG244" s="300">
        <v>0</v>
      </c>
      <c r="EH244" s="300">
        <v>0</v>
      </c>
      <c r="EI244" s="300">
        <v>0</v>
      </c>
      <c r="EJ244" s="310">
        <v>124</v>
      </c>
      <c r="EK244" s="310">
        <v>154</v>
      </c>
      <c r="EL244" s="310">
        <v>227</v>
      </c>
      <c r="EM244" s="310">
        <v>223</v>
      </c>
      <c r="EN244" s="310">
        <v>227</v>
      </c>
      <c r="EO244" s="310">
        <v>222</v>
      </c>
      <c r="EP244" s="310">
        <v>227</v>
      </c>
      <c r="EQ244" s="310">
        <v>226</v>
      </c>
      <c r="ER244" s="310">
        <v>227</v>
      </c>
      <c r="ES244" s="310">
        <v>226</v>
      </c>
      <c r="ET244" s="310">
        <v>230</v>
      </c>
      <c r="EU244" s="310">
        <v>230</v>
      </c>
      <c r="EV244" s="310">
        <v>245</v>
      </c>
      <c r="EW244" s="310">
        <v>241</v>
      </c>
    </row>
    <row r="245" spans="1:153" x14ac:dyDescent="0.25">
      <c r="A245" s="285" t="s">
        <v>2489</v>
      </c>
      <c r="B245" s="285" t="s">
        <v>248</v>
      </c>
      <c r="C245" s="285" t="s">
        <v>1359</v>
      </c>
      <c r="E245" s="307" t="str">
        <f t="shared" si="3"/>
        <v>روسيا الإتحادية Russian Federation</v>
      </c>
      <c r="F245" s="300">
        <v>151147679</v>
      </c>
      <c r="G245" s="300">
        <v>174336076</v>
      </c>
      <c r="H245" s="300">
        <v>143418454</v>
      </c>
      <c r="I245" s="300">
        <v>172575217</v>
      </c>
      <c r="J245" s="300">
        <v>70341711</v>
      </c>
      <c r="K245" s="300">
        <v>47389018</v>
      </c>
      <c r="L245" s="300">
        <v>99751600</v>
      </c>
      <c r="M245" s="300">
        <v>121527563</v>
      </c>
      <c r="N245" s="300">
        <v>492108908</v>
      </c>
      <c r="O245" s="300">
        <v>181622693</v>
      </c>
      <c r="P245" s="300">
        <v>303890411</v>
      </c>
      <c r="Q245" s="300">
        <v>166596837</v>
      </c>
      <c r="R245" s="300">
        <v>70633114</v>
      </c>
      <c r="S245" s="300">
        <v>151583639</v>
      </c>
      <c r="T245" s="310">
        <v>65</v>
      </c>
      <c r="U245" s="310">
        <v>66</v>
      </c>
      <c r="V245" s="310">
        <v>73</v>
      </c>
      <c r="W245" s="310">
        <v>71</v>
      </c>
      <c r="X245" s="310">
        <v>83</v>
      </c>
      <c r="Y245" s="310">
        <v>91</v>
      </c>
      <c r="Z245" s="310">
        <v>82</v>
      </c>
      <c r="AA245" s="310">
        <v>80</v>
      </c>
      <c r="AB245" s="310">
        <v>54</v>
      </c>
      <c r="AC245" s="310">
        <v>66</v>
      </c>
      <c r="AD245" s="310">
        <v>67</v>
      </c>
      <c r="AE245" s="310">
        <v>83</v>
      </c>
      <c r="AF245" s="310">
        <v>94</v>
      </c>
      <c r="AG245" s="310">
        <v>81</v>
      </c>
      <c r="AH245" s="310"/>
      <c r="AI245" s="307" t="s">
        <v>1821</v>
      </c>
      <c r="AJ245">
        <v>143623357</v>
      </c>
      <c r="AK245">
        <v>170909841</v>
      </c>
      <c r="AL245">
        <v>122486841</v>
      </c>
      <c r="AM245">
        <v>152493716</v>
      </c>
      <c r="AN245">
        <v>57812251</v>
      </c>
      <c r="AO245">
        <v>42799321</v>
      </c>
      <c r="AP245">
        <v>60403962</v>
      </c>
      <c r="AQ245">
        <v>97270527</v>
      </c>
      <c r="AR245">
        <v>117406749</v>
      </c>
      <c r="AS245">
        <v>136788131</v>
      </c>
      <c r="AT245">
        <v>287216878</v>
      </c>
      <c r="AU245">
        <v>118881515</v>
      </c>
      <c r="AV245">
        <v>59549986</v>
      </c>
      <c r="AW245">
        <v>130426300</v>
      </c>
      <c r="AX245" s="310">
        <v>64</v>
      </c>
      <c r="AY245" s="310">
        <v>66</v>
      </c>
      <c r="AZ245" s="310">
        <v>73</v>
      </c>
      <c r="BA245" s="310">
        <v>71</v>
      </c>
      <c r="BB245" s="310">
        <v>84</v>
      </c>
      <c r="BC245" s="310">
        <v>89</v>
      </c>
      <c r="BD245" s="310">
        <v>87</v>
      </c>
      <c r="BE245" s="310">
        <v>81</v>
      </c>
      <c r="BF245" s="310">
        <v>74</v>
      </c>
      <c r="BG245" s="310">
        <v>68</v>
      </c>
      <c r="BH245" s="310">
        <v>67</v>
      </c>
      <c r="BI245" s="310">
        <v>87</v>
      </c>
      <c r="BJ245" s="310">
        <v>96</v>
      </c>
      <c r="BK245" s="310">
        <v>81</v>
      </c>
      <c r="BL245" s="310"/>
      <c r="BM245" s="307" t="s">
        <v>1821</v>
      </c>
      <c r="BN245">
        <v>7524322</v>
      </c>
      <c r="BO245">
        <v>3426235</v>
      </c>
      <c r="BP245">
        <v>20931613</v>
      </c>
      <c r="BQ245">
        <v>20081501</v>
      </c>
      <c r="BR245">
        <v>12529460</v>
      </c>
      <c r="BS245">
        <v>4589697</v>
      </c>
      <c r="BT245">
        <v>39347638</v>
      </c>
      <c r="BU245">
        <v>24257036</v>
      </c>
      <c r="BV245">
        <v>374702159</v>
      </c>
      <c r="BW245">
        <v>44834562</v>
      </c>
      <c r="BX245">
        <v>16673533</v>
      </c>
      <c r="BY245">
        <v>47715322</v>
      </c>
      <c r="BZ245">
        <v>11083128</v>
      </c>
      <c r="CA245">
        <v>21157339</v>
      </c>
      <c r="CB245" s="310">
        <v>68</v>
      </c>
      <c r="CC245" s="310">
        <v>82</v>
      </c>
      <c r="CD245" s="310">
        <v>56</v>
      </c>
      <c r="CE245" s="310">
        <v>56</v>
      </c>
      <c r="CF245" s="310">
        <v>67</v>
      </c>
      <c r="CG245" s="310">
        <v>74</v>
      </c>
      <c r="CH245" s="310">
        <v>43</v>
      </c>
      <c r="CI245" s="310">
        <v>52</v>
      </c>
      <c r="CJ245" s="310">
        <v>21</v>
      </c>
      <c r="CK245" s="310">
        <v>41</v>
      </c>
      <c r="CL245" s="310">
        <v>57</v>
      </c>
      <c r="CM245" s="310">
        <v>41</v>
      </c>
      <c r="CN245" s="310">
        <v>61</v>
      </c>
      <c r="CO245" s="310">
        <v>55</v>
      </c>
      <c r="CQ245" s="307" t="s">
        <v>1821</v>
      </c>
      <c r="CR245" s="300">
        <v>4581793282</v>
      </c>
      <c r="CS245" s="300">
        <v>5495310488</v>
      </c>
      <c r="CT245" s="300">
        <v>6347571250</v>
      </c>
      <c r="CU245" s="300">
        <v>7107331977</v>
      </c>
      <c r="CV245" s="300">
        <v>4635545684</v>
      </c>
      <c r="CW245" s="300">
        <v>2709341058</v>
      </c>
      <c r="CX245" s="300">
        <v>3745597219</v>
      </c>
      <c r="CY245" s="300">
        <v>5413500880</v>
      </c>
      <c r="CZ245" s="300">
        <v>5963735856</v>
      </c>
      <c r="DA245" s="300">
        <v>5182452106</v>
      </c>
      <c r="DB245" s="300">
        <v>5390552766</v>
      </c>
      <c r="DC245" s="300">
        <v>8140844555</v>
      </c>
      <c r="DD245" s="300">
        <v>13882704250</v>
      </c>
      <c r="DE245" s="300">
        <v>12774888854</v>
      </c>
      <c r="DF245" s="310">
        <v>27</v>
      </c>
      <c r="DG245" s="310">
        <v>26</v>
      </c>
      <c r="DH245" s="310">
        <v>25</v>
      </c>
      <c r="DI245" s="310">
        <v>22</v>
      </c>
      <c r="DJ245" s="310">
        <v>29</v>
      </c>
      <c r="DK245" s="310">
        <v>37</v>
      </c>
      <c r="DL245" s="310">
        <v>30</v>
      </c>
      <c r="DM245" s="310">
        <v>23</v>
      </c>
      <c r="DN245" s="310">
        <v>24</v>
      </c>
      <c r="DO245" s="310">
        <v>24</v>
      </c>
      <c r="DP245" s="310">
        <v>25</v>
      </c>
      <c r="DQ245" s="310">
        <v>20</v>
      </c>
      <c r="DR245" s="310">
        <v>14</v>
      </c>
      <c r="DS245" s="310">
        <v>18</v>
      </c>
      <c r="DU245" s="307" t="s">
        <v>1821</v>
      </c>
      <c r="DV245" s="300">
        <v>4732940961</v>
      </c>
      <c r="DW245" s="300">
        <v>5669646564</v>
      </c>
      <c r="DX245" s="300">
        <v>6490989704</v>
      </c>
      <c r="DY245" s="300">
        <v>7279907194</v>
      </c>
      <c r="DZ245" s="300">
        <v>4705887395</v>
      </c>
      <c r="EA245" s="300">
        <v>2756730076</v>
      </c>
      <c r="EB245" s="300">
        <v>3845348819</v>
      </c>
      <c r="EC245" s="300">
        <v>5535028443</v>
      </c>
      <c r="ED245" s="300">
        <v>6455844764</v>
      </c>
      <c r="EE245" s="300">
        <v>5364074799</v>
      </c>
      <c r="EF245" s="300">
        <v>5694443177</v>
      </c>
      <c r="EG245" s="300">
        <v>8307441392</v>
      </c>
      <c r="EH245" s="300">
        <v>13953337364</v>
      </c>
      <c r="EI245" s="300">
        <v>12926472493</v>
      </c>
      <c r="EJ245" s="310">
        <v>43</v>
      </c>
      <c r="EK245" s="310">
        <v>39</v>
      </c>
      <c r="EL245" s="310">
        <v>38</v>
      </c>
      <c r="EM245" s="310">
        <v>36</v>
      </c>
      <c r="EN245" s="310">
        <v>39</v>
      </c>
      <c r="EO245" s="310">
        <v>49</v>
      </c>
      <c r="EP245" s="310">
        <v>42</v>
      </c>
      <c r="EQ245" s="310">
        <v>36</v>
      </c>
      <c r="ER245" s="310">
        <v>34</v>
      </c>
      <c r="ES245" s="310">
        <v>35</v>
      </c>
      <c r="ET245" s="310">
        <v>41</v>
      </c>
      <c r="EU245" s="310">
        <v>41</v>
      </c>
      <c r="EV245" s="310">
        <v>28</v>
      </c>
      <c r="EW245" s="310">
        <v>30</v>
      </c>
    </row>
    <row r="246" spans="1:153" x14ac:dyDescent="0.25">
      <c r="A246" s="285" t="s">
        <v>2490</v>
      </c>
      <c r="B246" s="285" t="s">
        <v>96</v>
      </c>
      <c r="C246" s="285" t="s">
        <v>1384</v>
      </c>
      <c r="E246" s="307" t="str">
        <f t="shared" si="3"/>
        <v>التشيك Czech Republic</v>
      </c>
      <c r="F246" s="300">
        <v>2113955</v>
      </c>
      <c r="G246" s="300">
        <v>4423342</v>
      </c>
      <c r="H246" s="300">
        <v>3193641</v>
      </c>
      <c r="I246" s="300">
        <v>13449745</v>
      </c>
      <c r="J246" s="300">
        <v>36644808</v>
      </c>
      <c r="K246" s="300">
        <v>28573209</v>
      </c>
      <c r="L246" s="300">
        <v>50631808</v>
      </c>
      <c r="M246" s="300">
        <v>33138063</v>
      </c>
      <c r="N246" s="300">
        <v>56140410</v>
      </c>
      <c r="O246" s="300">
        <v>27832969</v>
      </c>
      <c r="P246" s="300">
        <v>41332342</v>
      </c>
      <c r="Q246" s="300">
        <v>29461218</v>
      </c>
      <c r="R246" s="300">
        <v>112059490</v>
      </c>
      <c r="S246" s="300">
        <v>42770762</v>
      </c>
      <c r="T246" s="310">
        <v>140</v>
      </c>
      <c r="U246" s="310">
        <v>134</v>
      </c>
      <c r="V246" s="310">
        <v>143</v>
      </c>
      <c r="W246" s="310">
        <v>115</v>
      </c>
      <c r="X246" s="310">
        <v>98</v>
      </c>
      <c r="Y246" s="310">
        <v>97</v>
      </c>
      <c r="Z246" s="310">
        <v>95</v>
      </c>
      <c r="AA246" s="310">
        <v>101</v>
      </c>
      <c r="AB246" s="310">
        <v>88</v>
      </c>
      <c r="AC246" s="310">
        <v>100</v>
      </c>
      <c r="AD246" s="310">
        <v>102</v>
      </c>
      <c r="AE246" s="310">
        <v>112</v>
      </c>
      <c r="AF246" s="310">
        <v>83</v>
      </c>
      <c r="AG246" s="310">
        <v>103</v>
      </c>
      <c r="AH246" s="310"/>
      <c r="AI246" s="307" t="s">
        <v>1697</v>
      </c>
      <c r="AJ246">
        <v>1417155</v>
      </c>
      <c r="AK246">
        <v>2123361</v>
      </c>
      <c r="AL246">
        <v>1573519</v>
      </c>
      <c r="AM246">
        <v>11185135</v>
      </c>
      <c r="AN246">
        <v>20273801</v>
      </c>
      <c r="AO246">
        <v>24170612</v>
      </c>
      <c r="AP246">
        <v>41454553</v>
      </c>
      <c r="AQ246">
        <v>23649252</v>
      </c>
      <c r="AR246">
        <v>33817114</v>
      </c>
      <c r="AS246">
        <v>19288288</v>
      </c>
      <c r="AT246">
        <v>33608342</v>
      </c>
      <c r="AU246">
        <v>14453323</v>
      </c>
      <c r="AV246">
        <v>83187802</v>
      </c>
      <c r="AW246">
        <v>16230662</v>
      </c>
      <c r="AX246" s="310">
        <v>143</v>
      </c>
      <c r="AY246" s="310">
        <v>138</v>
      </c>
      <c r="AZ246" s="310">
        <v>146</v>
      </c>
      <c r="BA246" s="310">
        <v>115</v>
      </c>
      <c r="BB246" s="310">
        <v>104</v>
      </c>
      <c r="BC246" s="310">
        <v>96</v>
      </c>
      <c r="BD246" s="310">
        <v>97</v>
      </c>
      <c r="BE246" s="310">
        <v>105</v>
      </c>
      <c r="BF246" s="310">
        <v>93</v>
      </c>
      <c r="BG246" s="310">
        <v>103</v>
      </c>
      <c r="BH246" s="310">
        <v>104</v>
      </c>
      <c r="BI246" s="310">
        <v>120</v>
      </c>
      <c r="BJ246" s="310">
        <v>86</v>
      </c>
      <c r="BK246" s="310">
        <v>120</v>
      </c>
      <c r="BL246" s="310"/>
      <c r="BM246" s="307" t="s">
        <v>1697</v>
      </c>
      <c r="BN246">
        <v>696800</v>
      </c>
      <c r="BO246">
        <v>2299981</v>
      </c>
      <c r="BP246">
        <v>1620122</v>
      </c>
      <c r="BQ246">
        <v>2264610</v>
      </c>
      <c r="BR246">
        <v>16371007</v>
      </c>
      <c r="BS246">
        <v>4402597</v>
      </c>
      <c r="BT246">
        <v>9177255</v>
      </c>
      <c r="BU246">
        <v>9488811</v>
      </c>
      <c r="BV246">
        <v>22323296</v>
      </c>
      <c r="BW246">
        <v>8544681</v>
      </c>
      <c r="BX246">
        <v>7724000</v>
      </c>
      <c r="BY246">
        <v>15007895</v>
      </c>
      <c r="BZ246">
        <v>28871688</v>
      </c>
      <c r="CA246">
        <v>26540100</v>
      </c>
      <c r="CB246" s="310">
        <v>106</v>
      </c>
      <c r="CC246" s="310">
        <v>87</v>
      </c>
      <c r="CD246" s="310">
        <v>94</v>
      </c>
      <c r="CE246" s="310">
        <v>90</v>
      </c>
      <c r="CF246" s="310">
        <v>60</v>
      </c>
      <c r="CG246" s="310">
        <v>76</v>
      </c>
      <c r="CH246" s="310">
        <v>67</v>
      </c>
      <c r="CI246" s="310">
        <v>64</v>
      </c>
      <c r="CJ246" s="310">
        <v>55</v>
      </c>
      <c r="CK246" s="310">
        <v>64</v>
      </c>
      <c r="CL246" s="310">
        <v>72</v>
      </c>
      <c r="CM246" s="310">
        <v>59</v>
      </c>
      <c r="CN246" s="310">
        <v>46</v>
      </c>
      <c r="CO246" s="310">
        <v>50</v>
      </c>
      <c r="CQ246" s="307" t="s">
        <v>1697</v>
      </c>
      <c r="CR246" s="300">
        <v>1293961497</v>
      </c>
      <c r="CS246" s="300">
        <v>1451208981</v>
      </c>
      <c r="CT246" s="300">
        <v>1807615404</v>
      </c>
      <c r="CU246" s="300">
        <v>2257369487</v>
      </c>
      <c r="CV246" s="300">
        <v>2732469288</v>
      </c>
      <c r="CW246" s="300">
        <v>2123836111</v>
      </c>
      <c r="CX246" s="300">
        <v>2601681419</v>
      </c>
      <c r="CY246" s="300">
        <v>2514896460</v>
      </c>
      <c r="CZ246" s="300">
        <v>2491014643</v>
      </c>
      <c r="DA246" s="300">
        <v>2202023483</v>
      </c>
      <c r="DB246" s="300">
        <v>1808654553</v>
      </c>
      <c r="DC246" s="300">
        <v>2681991207</v>
      </c>
      <c r="DD246" s="300">
        <v>3049731145</v>
      </c>
      <c r="DE246" s="300">
        <v>3354591901</v>
      </c>
      <c r="DF246" s="310">
        <v>50</v>
      </c>
      <c r="DG246" s="310">
        <v>50</v>
      </c>
      <c r="DH246" s="310">
        <v>48</v>
      </c>
      <c r="DI246" s="310">
        <v>43</v>
      </c>
      <c r="DJ246" s="310">
        <v>39</v>
      </c>
      <c r="DK246" s="310">
        <v>39</v>
      </c>
      <c r="DL246" s="310">
        <v>37</v>
      </c>
      <c r="DM246" s="310">
        <v>37</v>
      </c>
      <c r="DN246" s="310">
        <v>42</v>
      </c>
      <c r="DO246" s="310">
        <v>41</v>
      </c>
      <c r="DP246" s="310">
        <v>46</v>
      </c>
      <c r="DQ246" s="310">
        <v>42</v>
      </c>
      <c r="DR246" s="310">
        <v>38</v>
      </c>
      <c r="DS246" s="310">
        <v>39</v>
      </c>
      <c r="DU246" s="307" t="s">
        <v>1697</v>
      </c>
      <c r="DV246" s="300">
        <v>1296075452</v>
      </c>
      <c r="DW246" s="300">
        <v>1455632323</v>
      </c>
      <c r="DX246" s="300">
        <v>1810809045</v>
      </c>
      <c r="DY246" s="300">
        <v>2270819232</v>
      </c>
      <c r="DZ246" s="300">
        <v>2769114096</v>
      </c>
      <c r="EA246" s="300">
        <v>2152409320</v>
      </c>
      <c r="EB246" s="300">
        <v>2652313227</v>
      </c>
      <c r="EC246" s="300">
        <v>2548034523</v>
      </c>
      <c r="ED246" s="300">
        <v>2547155053</v>
      </c>
      <c r="EE246" s="300">
        <v>2229856452</v>
      </c>
      <c r="EF246" s="300">
        <v>1849986895</v>
      </c>
      <c r="EG246" s="300">
        <v>2711452425</v>
      </c>
      <c r="EH246" s="300">
        <v>3161790635</v>
      </c>
      <c r="EI246" s="300">
        <v>3397362663</v>
      </c>
      <c r="EJ246" s="310">
        <v>64</v>
      </c>
      <c r="EK246" s="310">
        <v>63</v>
      </c>
      <c r="EL246" s="310">
        <v>58</v>
      </c>
      <c r="EM246" s="310">
        <v>56</v>
      </c>
      <c r="EN246" s="310">
        <v>54</v>
      </c>
      <c r="EO246" s="310">
        <v>54</v>
      </c>
      <c r="EP246" s="310">
        <v>52</v>
      </c>
      <c r="EQ246" s="310">
        <v>54</v>
      </c>
      <c r="ER246" s="310">
        <v>57</v>
      </c>
      <c r="ES246" s="310">
        <v>54</v>
      </c>
      <c r="ET246" s="310">
        <v>62</v>
      </c>
      <c r="EU246" s="310">
        <v>60</v>
      </c>
      <c r="EV246" s="310">
        <v>57</v>
      </c>
      <c r="EW246" s="310">
        <v>55</v>
      </c>
    </row>
    <row r="247" spans="1:153" x14ac:dyDescent="0.25">
      <c r="A247" s="285" t="s">
        <v>2491</v>
      </c>
      <c r="B247" s="285" t="s">
        <v>99</v>
      </c>
      <c r="C247" s="285" t="s">
        <v>1435</v>
      </c>
      <c r="E247" s="307" t="str">
        <f t="shared" si="3"/>
        <v>سلوفاكيا Slovakia</v>
      </c>
      <c r="F247" s="300">
        <v>7261056</v>
      </c>
      <c r="G247" s="300">
        <v>723332</v>
      </c>
      <c r="H247" s="300">
        <v>7941100</v>
      </c>
      <c r="I247" s="300">
        <v>6194585</v>
      </c>
      <c r="J247" s="300">
        <v>17529250</v>
      </c>
      <c r="K247" s="300">
        <v>17318647</v>
      </c>
      <c r="L247" s="300">
        <v>18900317</v>
      </c>
      <c r="M247" s="300">
        <v>7935700</v>
      </c>
      <c r="N247" s="300">
        <v>4618593</v>
      </c>
      <c r="O247" s="300">
        <v>4279301</v>
      </c>
      <c r="P247" s="300">
        <v>2791807</v>
      </c>
      <c r="Q247" s="300">
        <v>10234077</v>
      </c>
      <c r="R247" s="300">
        <v>8799210</v>
      </c>
      <c r="S247" s="300">
        <v>6023374</v>
      </c>
      <c r="T247" s="310">
        <v>120</v>
      </c>
      <c r="U247" s="310">
        <v>157</v>
      </c>
      <c r="V247" s="310">
        <v>126</v>
      </c>
      <c r="W247" s="310">
        <v>136</v>
      </c>
      <c r="X247" s="310">
        <v>114</v>
      </c>
      <c r="Y247" s="310">
        <v>106</v>
      </c>
      <c r="Z247" s="310">
        <v>112</v>
      </c>
      <c r="AA247" s="310">
        <v>134</v>
      </c>
      <c r="AB247" s="310">
        <v>134</v>
      </c>
      <c r="AC247" s="310">
        <v>133</v>
      </c>
      <c r="AD247" s="310">
        <v>148</v>
      </c>
      <c r="AE247" s="310">
        <v>127</v>
      </c>
      <c r="AF247" s="310">
        <v>136</v>
      </c>
      <c r="AG247" s="310">
        <v>143</v>
      </c>
      <c r="AH247" s="310"/>
      <c r="AI247" s="307" t="s">
        <v>1833</v>
      </c>
      <c r="AJ247">
        <v>7177546</v>
      </c>
      <c r="AK247">
        <v>595657</v>
      </c>
      <c r="AL247">
        <v>6611943</v>
      </c>
      <c r="AM247">
        <v>6116210</v>
      </c>
      <c r="AN247">
        <v>17302609</v>
      </c>
      <c r="AO247">
        <v>17244687</v>
      </c>
      <c r="AP247">
        <v>14851694</v>
      </c>
      <c r="AQ247">
        <v>7881790</v>
      </c>
      <c r="AR247">
        <v>4565524</v>
      </c>
      <c r="AS247">
        <v>3910718</v>
      </c>
      <c r="AT247">
        <v>2668877</v>
      </c>
      <c r="AU247">
        <v>8730935</v>
      </c>
      <c r="AV247">
        <v>8279840</v>
      </c>
      <c r="AW247">
        <v>5939353</v>
      </c>
      <c r="AX247" s="310">
        <v>112</v>
      </c>
      <c r="AY247" s="310">
        <v>157</v>
      </c>
      <c r="AZ247" s="310">
        <v>125</v>
      </c>
      <c r="BA247" s="310">
        <v>130</v>
      </c>
      <c r="BB247" s="310">
        <v>108</v>
      </c>
      <c r="BC247" s="310">
        <v>100</v>
      </c>
      <c r="BD247" s="310">
        <v>114</v>
      </c>
      <c r="BE247" s="310">
        <v>129</v>
      </c>
      <c r="BF247" s="310">
        <v>132</v>
      </c>
      <c r="BG247" s="310">
        <v>134</v>
      </c>
      <c r="BH247" s="310">
        <v>148</v>
      </c>
      <c r="BI247" s="310">
        <v>127</v>
      </c>
      <c r="BJ247" s="310">
        <v>135</v>
      </c>
      <c r="BK247" s="310">
        <v>139</v>
      </c>
      <c r="BL247" s="310"/>
      <c r="BM247" s="307" t="s">
        <v>1833</v>
      </c>
      <c r="BN247">
        <v>83510</v>
      </c>
      <c r="BO247">
        <v>127675</v>
      </c>
      <c r="BP247">
        <v>1329157</v>
      </c>
      <c r="BQ247">
        <v>78375</v>
      </c>
      <c r="BR247">
        <v>226641</v>
      </c>
      <c r="BS247">
        <v>73960</v>
      </c>
      <c r="BT247">
        <v>4048623</v>
      </c>
      <c r="BU247">
        <v>53910</v>
      </c>
      <c r="BV247">
        <v>53069</v>
      </c>
      <c r="BW247">
        <v>368583</v>
      </c>
      <c r="BX247">
        <v>122930</v>
      </c>
      <c r="BY247">
        <v>1503142</v>
      </c>
      <c r="BZ247">
        <v>519370</v>
      </c>
      <c r="CA247">
        <v>84021</v>
      </c>
      <c r="CB247" s="310">
        <v>139</v>
      </c>
      <c r="CC247" s="310">
        <v>129</v>
      </c>
      <c r="CD247" s="310">
        <v>96</v>
      </c>
      <c r="CE247" s="310">
        <v>133</v>
      </c>
      <c r="CF247" s="310">
        <v>126</v>
      </c>
      <c r="CG247" s="310">
        <v>139</v>
      </c>
      <c r="CH247" s="310">
        <v>79</v>
      </c>
      <c r="CI247" s="310">
        <v>141</v>
      </c>
      <c r="CJ247" s="310">
        <v>143</v>
      </c>
      <c r="CK247" s="310">
        <v>112</v>
      </c>
      <c r="CL247" s="310">
        <v>131</v>
      </c>
      <c r="CM247" s="310">
        <v>99</v>
      </c>
      <c r="CN247" s="310">
        <v>115</v>
      </c>
      <c r="CO247" s="310">
        <v>141</v>
      </c>
      <c r="CQ247" s="307" t="s">
        <v>1833</v>
      </c>
      <c r="CR247" s="300">
        <v>373730203</v>
      </c>
      <c r="CS247" s="300">
        <v>444751814</v>
      </c>
      <c r="CT247" s="300">
        <v>467191983</v>
      </c>
      <c r="CU247" s="300">
        <v>631440686</v>
      </c>
      <c r="CV247" s="300">
        <v>657282392</v>
      </c>
      <c r="CW247" s="300">
        <v>604051366</v>
      </c>
      <c r="CX247" s="300">
        <v>691117981</v>
      </c>
      <c r="CY247" s="300">
        <v>688896576</v>
      </c>
      <c r="CZ247" s="300">
        <v>853164391</v>
      </c>
      <c r="DA247" s="300">
        <v>807328815</v>
      </c>
      <c r="DB247" s="300">
        <v>813960450</v>
      </c>
      <c r="DC247" s="300">
        <v>1270213290</v>
      </c>
      <c r="DD247" s="300">
        <v>1842093210</v>
      </c>
      <c r="DE247" s="300">
        <v>1878181798</v>
      </c>
      <c r="DF247" s="310">
        <v>63</v>
      </c>
      <c r="DG247" s="310">
        <v>65</v>
      </c>
      <c r="DH247" s="310">
        <v>66</v>
      </c>
      <c r="DI247" s="310">
        <v>62</v>
      </c>
      <c r="DJ247" s="310">
        <v>63</v>
      </c>
      <c r="DK247" s="310">
        <v>60</v>
      </c>
      <c r="DL247" s="310">
        <v>56</v>
      </c>
      <c r="DM247" s="310">
        <v>57</v>
      </c>
      <c r="DN247" s="310">
        <v>54</v>
      </c>
      <c r="DO247" s="310">
        <v>53</v>
      </c>
      <c r="DP247" s="310">
        <v>55</v>
      </c>
      <c r="DQ247" s="310">
        <v>54</v>
      </c>
      <c r="DR247" s="310">
        <v>47</v>
      </c>
      <c r="DS247" s="310">
        <v>51</v>
      </c>
      <c r="DU247" s="307" t="s">
        <v>1833</v>
      </c>
      <c r="DV247" s="300">
        <v>380991259</v>
      </c>
      <c r="DW247" s="300">
        <v>445475146</v>
      </c>
      <c r="DX247" s="300">
        <v>475133083</v>
      </c>
      <c r="DY247" s="300">
        <v>637635271</v>
      </c>
      <c r="DZ247" s="300">
        <v>674811642</v>
      </c>
      <c r="EA247" s="300">
        <v>621370013</v>
      </c>
      <c r="EB247" s="300">
        <v>710018298</v>
      </c>
      <c r="EC247" s="300">
        <v>696832276</v>
      </c>
      <c r="ED247" s="300">
        <v>857782984</v>
      </c>
      <c r="EE247" s="300">
        <v>811608116</v>
      </c>
      <c r="EF247" s="300">
        <v>816752257</v>
      </c>
      <c r="EG247" s="300">
        <v>1280447367</v>
      </c>
      <c r="EH247" s="300">
        <v>1850892420</v>
      </c>
      <c r="EI247" s="300">
        <v>1884205172</v>
      </c>
      <c r="EJ247" s="310">
        <v>77</v>
      </c>
      <c r="EK247" s="310">
        <v>80</v>
      </c>
      <c r="EL247" s="310">
        <v>80</v>
      </c>
      <c r="EM247" s="310">
        <v>75</v>
      </c>
      <c r="EN247" s="310">
        <v>75</v>
      </c>
      <c r="EO247" s="310">
        <v>75</v>
      </c>
      <c r="EP247" s="310">
        <v>71</v>
      </c>
      <c r="EQ247" s="310">
        <v>72</v>
      </c>
      <c r="ER247" s="310">
        <v>70</v>
      </c>
      <c r="ES247" s="310">
        <v>71</v>
      </c>
      <c r="ET247" s="310">
        <v>74</v>
      </c>
      <c r="EU247" s="310">
        <v>73</v>
      </c>
      <c r="EV247" s="310">
        <v>64</v>
      </c>
      <c r="EW247" s="310">
        <v>65</v>
      </c>
    </row>
    <row r="248" spans="1:153" x14ac:dyDescent="0.25">
      <c r="A248" s="285" t="s">
        <v>2492</v>
      </c>
      <c r="B248" s="285" t="s">
        <v>143</v>
      </c>
      <c r="C248" s="285" t="s">
        <v>1469</v>
      </c>
      <c r="E248" s="307" t="str">
        <f t="shared" si="3"/>
        <v>مقدونيا Macedonia</v>
      </c>
      <c r="F248" s="300"/>
      <c r="G248" s="300">
        <v>144115</v>
      </c>
      <c r="H248" s="300">
        <v>1000</v>
      </c>
      <c r="I248" s="300">
        <v>150</v>
      </c>
      <c r="J248" s="300"/>
      <c r="K248" s="300">
        <v>1500</v>
      </c>
      <c r="L248" s="300">
        <v>350</v>
      </c>
      <c r="M248" s="300">
        <v>3250</v>
      </c>
      <c r="N248" s="300"/>
      <c r="O248" s="300"/>
      <c r="P248" s="300">
        <v>933780</v>
      </c>
      <c r="Q248" s="300">
        <v>2682551</v>
      </c>
      <c r="R248" s="300">
        <v>258462</v>
      </c>
      <c r="S248" s="300">
        <v>431743</v>
      </c>
      <c r="T248" s="310" t="s">
        <v>11</v>
      </c>
      <c r="U248" s="310">
        <v>171</v>
      </c>
      <c r="V248" s="310">
        <v>183</v>
      </c>
      <c r="W248" s="310">
        <v>196</v>
      </c>
      <c r="X248" s="310" t="s">
        <v>11</v>
      </c>
      <c r="Y248" s="310">
        <v>179</v>
      </c>
      <c r="Z248" s="310">
        <v>191</v>
      </c>
      <c r="AA248" s="310">
        <v>185</v>
      </c>
      <c r="AB248" s="310" t="s">
        <v>11</v>
      </c>
      <c r="AC248" s="310" t="s">
        <v>11</v>
      </c>
      <c r="AD248" s="310">
        <v>160</v>
      </c>
      <c r="AE248" s="310">
        <v>149</v>
      </c>
      <c r="AF248" s="310">
        <v>166</v>
      </c>
      <c r="AG248" s="310">
        <v>169</v>
      </c>
      <c r="AH248" s="310"/>
      <c r="AI248" s="307" t="s">
        <v>2045</v>
      </c>
      <c r="AK248">
        <v>1000</v>
      </c>
      <c r="AQ248">
        <v>2000</v>
      </c>
      <c r="AT248">
        <v>932280</v>
      </c>
      <c r="AU248">
        <v>1991773</v>
      </c>
      <c r="AV248">
        <v>255477</v>
      </c>
      <c r="AW248">
        <v>401681</v>
      </c>
      <c r="AX248" s="310" t="s">
        <v>11</v>
      </c>
      <c r="AY248" s="310">
        <v>178</v>
      </c>
      <c r="AZ248" s="310" t="s">
        <v>11</v>
      </c>
      <c r="BA248" s="310" t="s">
        <v>11</v>
      </c>
      <c r="BB248" s="310" t="s">
        <v>11</v>
      </c>
      <c r="BC248" s="310" t="s">
        <v>11</v>
      </c>
      <c r="BD248" s="310" t="s">
        <v>11</v>
      </c>
      <c r="BE248" s="310">
        <v>180</v>
      </c>
      <c r="BF248" s="310" t="s">
        <v>11</v>
      </c>
      <c r="BG248" s="310" t="s">
        <v>11</v>
      </c>
      <c r="BH248" s="310">
        <v>160</v>
      </c>
      <c r="BI248" s="310">
        <v>150</v>
      </c>
      <c r="BJ248" s="310">
        <v>166</v>
      </c>
      <c r="BK248" s="310">
        <v>166</v>
      </c>
      <c r="BL248" s="310"/>
      <c r="BM248" s="307" t="s">
        <v>2045</v>
      </c>
      <c r="BO248">
        <v>143115</v>
      </c>
      <c r="BP248">
        <v>1000</v>
      </c>
      <c r="BQ248">
        <v>150</v>
      </c>
      <c r="BS248">
        <v>1500</v>
      </c>
      <c r="BT248">
        <v>350</v>
      </c>
      <c r="BU248">
        <v>1250</v>
      </c>
      <c r="BX248">
        <v>1500</v>
      </c>
      <c r="BY248">
        <v>690778</v>
      </c>
      <c r="BZ248">
        <v>2985</v>
      </c>
      <c r="CA248">
        <v>30062</v>
      </c>
      <c r="CB248" s="310" t="s">
        <v>11</v>
      </c>
      <c r="CC248" s="310">
        <v>126</v>
      </c>
      <c r="CD248" s="310">
        <v>157</v>
      </c>
      <c r="CE248" s="310">
        <v>161</v>
      </c>
      <c r="CF248" s="310" t="s">
        <v>11</v>
      </c>
      <c r="CG248" s="310">
        <v>156</v>
      </c>
      <c r="CH248" s="310">
        <v>167</v>
      </c>
      <c r="CI248" s="310">
        <v>159</v>
      </c>
      <c r="CJ248" s="310" t="s">
        <v>11</v>
      </c>
      <c r="CK248" s="310" t="s">
        <v>11</v>
      </c>
      <c r="CL248" s="310">
        <v>152</v>
      </c>
      <c r="CM248" s="310">
        <v>112</v>
      </c>
      <c r="CN248" s="310">
        <v>159</v>
      </c>
      <c r="CO248" s="310">
        <v>146</v>
      </c>
      <c r="CQ248" s="307" t="s">
        <v>2045</v>
      </c>
      <c r="CR248" s="300">
        <v>38911310</v>
      </c>
      <c r="CS248" s="300">
        <v>17581386</v>
      </c>
      <c r="CT248" s="300">
        <v>12846240</v>
      </c>
      <c r="CU248" s="300">
        <v>7803926</v>
      </c>
      <c r="CV248" s="300">
        <v>10813363</v>
      </c>
      <c r="CW248" s="300">
        <v>8802981</v>
      </c>
      <c r="CX248" s="300">
        <v>11340016</v>
      </c>
      <c r="CY248" s="300">
        <v>18740057</v>
      </c>
      <c r="CZ248" s="300">
        <v>11784776</v>
      </c>
      <c r="DA248" s="300">
        <v>100676657</v>
      </c>
      <c r="DB248" s="300">
        <v>63965435</v>
      </c>
      <c r="DC248" s="300">
        <v>121722214</v>
      </c>
      <c r="DD248" s="300">
        <v>34891299</v>
      </c>
      <c r="DE248" s="300">
        <v>28531443</v>
      </c>
      <c r="DF248" s="310">
        <v>91</v>
      </c>
      <c r="DG248" s="310">
        <v>105</v>
      </c>
      <c r="DH248" s="310">
        <v>116</v>
      </c>
      <c r="DI248" s="310">
        <v>118</v>
      </c>
      <c r="DJ248" s="310">
        <v>111</v>
      </c>
      <c r="DK248" s="310">
        <v>121</v>
      </c>
      <c r="DL248" s="310">
        <v>112</v>
      </c>
      <c r="DM248" s="310">
        <v>110</v>
      </c>
      <c r="DN248" s="310">
        <v>113</v>
      </c>
      <c r="DO248" s="310">
        <v>89</v>
      </c>
      <c r="DP248" s="310">
        <v>100</v>
      </c>
      <c r="DQ248" s="310">
        <v>89</v>
      </c>
      <c r="DR248" s="310">
        <v>102</v>
      </c>
      <c r="DS248" s="310">
        <v>116</v>
      </c>
      <c r="DU248" s="307" t="s">
        <v>2045</v>
      </c>
      <c r="DV248" s="300">
        <v>38911310</v>
      </c>
      <c r="DW248" s="300">
        <v>17725501</v>
      </c>
      <c r="DX248" s="300">
        <v>12847240</v>
      </c>
      <c r="DY248" s="300">
        <v>7804076</v>
      </c>
      <c r="DZ248" s="300">
        <v>10813363</v>
      </c>
      <c r="EA248" s="300">
        <v>8804481</v>
      </c>
      <c r="EB248" s="300">
        <v>11340366</v>
      </c>
      <c r="EC248" s="300">
        <v>18743307</v>
      </c>
      <c r="ED248" s="300">
        <v>11784776</v>
      </c>
      <c r="EE248" s="300">
        <v>100676657</v>
      </c>
      <c r="EF248" s="300">
        <v>64899215</v>
      </c>
      <c r="EG248" s="300">
        <v>124404765</v>
      </c>
      <c r="EH248" s="300">
        <v>35149761</v>
      </c>
      <c r="EI248" s="300">
        <v>28963186</v>
      </c>
      <c r="EJ248" s="310">
        <v>117</v>
      </c>
      <c r="EK248" s="310">
        <v>128</v>
      </c>
      <c r="EL248" s="310">
        <v>142</v>
      </c>
      <c r="EM248" s="310">
        <v>149</v>
      </c>
      <c r="EN248" s="310">
        <v>144</v>
      </c>
      <c r="EO248" s="310">
        <v>150</v>
      </c>
      <c r="EP248" s="310">
        <v>141</v>
      </c>
      <c r="EQ248" s="310">
        <v>139</v>
      </c>
      <c r="ER248" s="310">
        <v>140</v>
      </c>
      <c r="ES248" s="310">
        <v>106</v>
      </c>
      <c r="ET248" s="310">
        <v>123</v>
      </c>
      <c r="EU248" s="310">
        <v>113</v>
      </c>
      <c r="EV248" s="310">
        <v>132</v>
      </c>
      <c r="EW248" s="310">
        <v>138</v>
      </c>
    </row>
    <row r="249" spans="1:153" x14ac:dyDescent="0.25">
      <c r="A249" s="285" t="s">
        <v>2493</v>
      </c>
      <c r="B249" s="285" t="s">
        <v>246</v>
      </c>
      <c r="C249" s="285" t="s">
        <v>1501</v>
      </c>
      <c r="E249" s="307" t="str">
        <f t="shared" si="3"/>
        <v>موناكو Monaco</v>
      </c>
      <c r="F249" s="300">
        <v>55080</v>
      </c>
      <c r="G249" s="300">
        <v>2000</v>
      </c>
      <c r="H249" s="300"/>
      <c r="I249" s="300">
        <v>30756</v>
      </c>
      <c r="J249" s="300"/>
      <c r="K249" s="300"/>
      <c r="L249" s="300">
        <v>27250</v>
      </c>
      <c r="M249" s="300"/>
      <c r="N249" s="300"/>
      <c r="O249" s="300"/>
      <c r="P249" s="300">
        <v>1638383</v>
      </c>
      <c r="Q249" s="300"/>
      <c r="R249" s="300"/>
      <c r="S249" s="300"/>
      <c r="T249" s="310">
        <v>188</v>
      </c>
      <c r="U249" s="310">
        <v>187</v>
      </c>
      <c r="V249" s="310" t="s">
        <v>11</v>
      </c>
      <c r="W249" s="310">
        <v>192</v>
      </c>
      <c r="X249" s="310" t="s">
        <v>11</v>
      </c>
      <c r="Y249" s="310" t="s">
        <v>11</v>
      </c>
      <c r="Z249" s="310">
        <v>181</v>
      </c>
      <c r="AA249" s="310" t="s">
        <v>11</v>
      </c>
      <c r="AB249" s="310" t="s">
        <v>11</v>
      </c>
      <c r="AC249" s="310" t="s">
        <v>11</v>
      </c>
      <c r="AD249" s="310">
        <v>152</v>
      </c>
      <c r="AE249" s="310" t="s">
        <v>11</v>
      </c>
      <c r="AF249" s="310" t="s">
        <v>11</v>
      </c>
      <c r="AG249" s="310" t="s">
        <v>11</v>
      </c>
      <c r="AH249" s="310"/>
      <c r="AI249" s="307" t="s">
        <v>2102</v>
      </c>
      <c r="AJ249">
        <v>20000</v>
      </c>
      <c r="AM249">
        <v>30756</v>
      </c>
      <c r="AP249">
        <v>750</v>
      </c>
      <c r="AT249">
        <v>1623638</v>
      </c>
      <c r="AX249" s="310">
        <v>186</v>
      </c>
      <c r="AY249" s="310" t="s">
        <v>11</v>
      </c>
      <c r="AZ249" s="310" t="s">
        <v>11</v>
      </c>
      <c r="BA249" s="310">
        <v>189</v>
      </c>
      <c r="BB249" s="310" t="s">
        <v>11</v>
      </c>
      <c r="BC249" s="310" t="s">
        <v>11</v>
      </c>
      <c r="BD249" s="310">
        <v>182</v>
      </c>
      <c r="BE249" s="310" t="s">
        <v>11</v>
      </c>
      <c r="BF249" s="310" t="s">
        <v>11</v>
      </c>
      <c r="BG249" s="310" t="s">
        <v>11</v>
      </c>
      <c r="BH249" s="310">
        <v>152</v>
      </c>
      <c r="BI249" s="310" t="s">
        <v>11</v>
      </c>
      <c r="BJ249" s="310" t="s">
        <v>11</v>
      </c>
      <c r="BK249" s="310" t="s">
        <v>11</v>
      </c>
      <c r="BL249" s="310"/>
      <c r="BM249" s="307" t="s">
        <v>2102</v>
      </c>
      <c r="BN249">
        <v>35080</v>
      </c>
      <c r="BO249">
        <v>2000</v>
      </c>
      <c r="BT249">
        <v>26500</v>
      </c>
      <c r="BX249">
        <v>14745</v>
      </c>
      <c r="CB249" s="310">
        <v>148</v>
      </c>
      <c r="CC249" s="310">
        <v>160</v>
      </c>
      <c r="CD249" s="310" t="s">
        <v>11</v>
      </c>
      <c r="CE249" s="310" t="s">
        <v>11</v>
      </c>
      <c r="CF249" s="310" t="s">
        <v>11</v>
      </c>
      <c r="CG249" s="310" t="s">
        <v>11</v>
      </c>
      <c r="CH249" s="310">
        <v>151</v>
      </c>
      <c r="CI249" s="310" t="s">
        <v>11</v>
      </c>
      <c r="CJ249" s="310" t="s">
        <v>11</v>
      </c>
      <c r="CK249" s="310" t="s">
        <v>11</v>
      </c>
      <c r="CL249" s="310">
        <v>140</v>
      </c>
      <c r="CM249" s="310" t="s">
        <v>11</v>
      </c>
      <c r="CN249" s="310" t="s">
        <v>11</v>
      </c>
      <c r="CO249" s="310" t="s">
        <v>11</v>
      </c>
      <c r="CQ249" s="307" t="s">
        <v>2102</v>
      </c>
      <c r="CR249" s="300">
        <v>2685072</v>
      </c>
      <c r="CS249" s="300">
        <v>6522945</v>
      </c>
      <c r="CT249" s="300">
        <v>4449759</v>
      </c>
      <c r="CU249" s="300">
        <v>5021469</v>
      </c>
      <c r="CV249" s="300">
        <v>7324126</v>
      </c>
      <c r="CW249" s="300">
        <v>4651947</v>
      </c>
      <c r="CX249" s="300">
        <v>6877611</v>
      </c>
      <c r="CY249" s="300">
        <v>4619432</v>
      </c>
      <c r="CZ249" s="300">
        <v>2952171</v>
      </c>
      <c r="DA249" s="300">
        <v>27814867</v>
      </c>
      <c r="DB249" s="300">
        <v>3389245</v>
      </c>
      <c r="DC249" s="300">
        <v>1791105</v>
      </c>
      <c r="DD249" s="300">
        <v>4767401</v>
      </c>
      <c r="DE249" s="300">
        <v>10224157</v>
      </c>
      <c r="DF249" s="310">
        <v>124</v>
      </c>
      <c r="DG249" s="310">
        <v>123</v>
      </c>
      <c r="DH249" s="310">
        <v>127</v>
      </c>
      <c r="DI249" s="310">
        <v>124</v>
      </c>
      <c r="DJ249" s="310">
        <v>121</v>
      </c>
      <c r="DK249" s="310">
        <v>131</v>
      </c>
      <c r="DL249" s="310">
        <v>121</v>
      </c>
      <c r="DM249" s="310">
        <v>128</v>
      </c>
      <c r="DN249" s="310">
        <v>134</v>
      </c>
      <c r="DO249" s="310">
        <v>106</v>
      </c>
      <c r="DP249" s="310">
        <v>140</v>
      </c>
      <c r="DQ249" s="310">
        <v>149</v>
      </c>
      <c r="DR249" s="310">
        <v>134</v>
      </c>
      <c r="DS249" s="310">
        <v>128</v>
      </c>
      <c r="DU249" s="307" t="s">
        <v>2102</v>
      </c>
      <c r="DV249" s="300">
        <v>2740152</v>
      </c>
      <c r="DW249" s="300">
        <v>6524945</v>
      </c>
      <c r="DX249" s="300">
        <v>4449759</v>
      </c>
      <c r="DY249" s="300">
        <v>5052225</v>
      </c>
      <c r="DZ249" s="300">
        <v>7324126</v>
      </c>
      <c r="EA249" s="300">
        <v>4651947</v>
      </c>
      <c r="EB249" s="300">
        <v>6904861</v>
      </c>
      <c r="EC249" s="300">
        <v>4619432</v>
      </c>
      <c r="ED249" s="300">
        <v>2952171</v>
      </c>
      <c r="EE249" s="300">
        <v>27814867</v>
      </c>
      <c r="EF249" s="300">
        <v>5027628</v>
      </c>
      <c r="EG249" s="300">
        <v>1791105</v>
      </c>
      <c r="EH249" s="300">
        <v>4767401</v>
      </c>
      <c r="EI249" s="300">
        <v>10224157</v>
      </c>
      <c r="EJ249" s="310">
        <v>164</v>
      </c>
      <c r="EK249" s="310">
        <v>160</v>
      </c>
      <c r="EL249" s="310">
        <v>160</v>
      </c>
      <c r="EM249" s="310">
        <v>157</v>
      </c>
      <c r="EN249" s="310">
        <v>151</v>
      </c>
      <c r="EO249" s="310">
        <v>161</v>
      </c>
      <c r="EP249" s="310">
        <v>151</v>
      </c>
      <c r="EQ249" s="310">
        <v>162</v>
      </c>
      <c r="ER249" s="310">
        <v>164</v>
      </c>
      <c r="ES249" s="310">
        <v>128</v>
      </c>
      <c r="ET249" s="310">
        <v>165</v>
      </c>
      <c r="EU249" s="310">
        <v>172</v>
      </c>
      <c r="EV249" s="310">
        <v>160</v>
      </c>
      <c r="EW249" s="310">
        <v>152</v>
      </c>
    </row>
    <row r="250" spans="1:153" x14ac:dyDescent="0.25">
      <c r="A250" s="285" t="s">
        <v>2494</v>
      </c>
      <c r="B250" s="285" t="s">
        <v>146</v>
      </c>
      <c r="C250" s="285" t="s">
        <v>1486</v>
      </c>
      <c r="E250" s="307" t="str">
        <f t="shared" si="3"/>
        <v>سان مارينو San Marino</v>
      </c>
      <c r="F250" s="300">
        <v>3712</v>
      </c>
      <c r="G250" s="300"/>
      <c r="H250" s="300"/>
      <c r="I250" s="300"/>
      <c r="J250" s="300"/>
      <c r="K250" s="300"/>
      <c r="L250" s="300"/>
      <c r="M250" s="300"/>
      <c r="N250" s="300"/>
      <c r="O250" s="300"/>
      <c r="P250" s="300"/>
      <c r="Q250" s="300"/>
      <c r="R250" s="300"/>
      <c r="S250" s="300"/>
      <c r="T250" s="310">
        <v>192</v>
      </c>
      <c r="U250" s="310" t="s">
        <v>11</v>
      </c>
      <c r="V250" s="310" t="s">
        <v>11</v>
      </c>
      <c r="W250" s="310" t="s">
        <v>11</v>
      </c>
      <c r="X250" s="310" t="s">
        <v>11</v>
      </c>
      <c r="Y250" s="310" t="s">
        <v>11</v>
      </c>
      <c r="Z250" s="310" t="s">
        <v>11</v>
      </c>
      <c r="AA250" s="310" t="s">
        <v>11</v>
      </c>
      <c r="AB250" s="310" t="s">
        <v>11</v>
      </c>
      <c r="AC250" s="310" t="s">
        <v>11</v>
      </c>
      <c r="AD250" s="310" t="s">
        <v>11</v>
      </c>
      <c r="AE250" s="310" t="s">
        <v>11</v>
      </c>
      <c r="AF250" s="310" t="s">
        <v>11</v>
      </c>
      <c r="AG250" s="310" t="s">
        <v>11</v>
      </c>
      <c r="AH250" s="310"/>
      <c r="AI250" s="307" t="s">
        <v>2082</v>
      </c>
      <c r="AJ250">
        <v>3712</v>
      </c>
      <c r="AX250" s="310">
        <v>187</v>
      </c>
      <c r="AY250" s="310" t="s">
        <v>11</v>
      </c>
      <c r="AZ250" s="310" t="s">
        <v>11</v>
      </c>
      <c r="BA250" s="310" t="s">
        <v>11</v>
      </c>
      <c r="BB250" s="310" t="s">
        <v>11</v>
      </c>
      <c r="BC250" s="310" t="s">
        <v>11</v>
      </c>
      <c r="BD250" s="310" t="s">
        <v>11</v>
      </c>
      <c r="BE250" s="310" t="s">
        <v>11</v>
      </c>
      <c r="BF250" s="310" t="s">
        <v>11</v>
      </c>
      <c r="BG250" s="310" t="s">
        <v>11</v>
      </c>
      <c r="BH250" s="310" t="s">
        <v>11</v>
      </c>
      <c r="BI250" s="310" t="s">
        <v>11</v>
      </c>
      <c r="BJ250" s="310" t="s">
        <v>11</v>
      </c>
      <c r="BK250" s="310" t="s">
        <v>11</v>
      </c>
      <c r="BL250" s="310"/>
      <c r="BM250" s="307" t="s">
        <v>2082</v>
      </c>
      <c r="CB250" s="310" t="s">
        <v>11</v>
      </c>
      <c r="CC250" s="310" t="s">
        <v>11</v>
      </c>
      <c r="CD250" s="310" t="s">
        <v>11</v>
      </c>
      <c r="CE250" s="310" t="s">
        <v>11</v>
      </c>
      <c r="CF250" s="310" t="s">
        <v>11</v>
      </c>
      <c r="CG250" s="310" t="s">
        <v>11</v>
      </c>
      <c r="CH250" s="310" t="s">
        <v>11</v>
      </c>
      <c r="CI250" s="310" t="s">
        <v>11</v>
      </c>
      <c r="CJ250" s="310" t="s">
        <v>11</v>
      </c>
      <c r="CK250" s="310" t="s">
        <v>11</v>
      </c>
      <c r="CL250" s="310" t="s">
        <v>11</v>
      </c>
      <c r="CM250" s="310" t="s">
        <v>11</v>
      </c>
      <c r="CN250" s="310" t="s">
        <v>11</v>
      </c>
      <c r="CO250" s="310" t="s">
        <v>11</v>
      </c>
      <c r="CQ250" s="307" t="s">
        <v>2082</v>
      </c>
      <c r="CR250" s="300">
        <v>79220651</v>
      </c>
      <c r="CS250" s="300">
        <v>22391897</v>
      </c>
      <c r="CT250" s="300">
        <v>4142949</v>
      </c>
      <c r="CU250" s="300">
        <v>35097224</v>
      </c>
      <c r="CV250" s="300">
        <v>23019560</v>
      </c>
      <c r="CW250" s="300">
        <v>24811084</v>
      </c>
      <c r="CX250" s="300">
        <v>10226180</v>
      </c>
      <c r="CY250" s="300">
        <v>6187456</v>
      </c>
      <c r="CZ250" s="300">
        <v>19935380</v>
      </c>
      <c r="DA250" s="300">
        <v>27781276</v>
      </c>
      <c r="DB250" s="300">
        <v>22951166</v>
      </c>
      <c r="DC250" s="300">
        <v>23328090</v>
      </c>
      <c r="DD250" s="300">
        <v>22207341</v>
      </c>
      <c r="DE250" s="300">
        <v>31744315</v>
      </c>
      <c r="DF250" s="310">
        <v>82</v>
      </c>
      <c r="DG250" s="310">
        <v>100</v>
      </c>
      <c r="DH250" s="310">
        <v>129</v>
      </c>
      <c r="DI250" s="310">
        <v>96</v>
      </c>
      <c r="DJ250" s="310">
        <v>102</v>
      </c>
      <c r="DK250" s="310">
        <v>97</v>
      </c>
      <c r="DL250" s="310">
        <v>114</v>
      </c>
      <c r="DM250" s="310">
        <v>122</v>
      </c>
      <c r="DN250" s="310">
        <v>104</v>
      </c>
      <c r="DO250" s="310">
        <v>107</v>
      </c>
      <c r="DP250" s="310">
        <v>109</v>
      </c>
      <c r="DQ250" s="310">
        <v>113</v>
      </c>
      <c r="DR250" s="310">
        <v>115</v>
      </c>
      <c r="DS250" s="310">
        <v>109</v>
      </c>
      <c r="DU250" s="307" t="s">
        <v>2082</v>
      </c>
      <c r="DV250" s="300">
        <v>79224363</v>
      </c>
      <c r="DW250" s="300">
        <v>22391897</v>
      </c>
      <c r="DX250" s="300">
        <v>4142949</v>
      </c>
      <c r="DY250" s="300">
        <v>35097224</v>
      </c>
      <c r="DZ250" s="300">
        <v>23019560</v>
      </c>
      <c r="EA250" s="300">
        <v>24811084</v>
      </c>
      <c r="EB250" s="300">
        <v>10226180</v>
      </c>
      <c r="EC250" s="300">
        <v>6187456</v>
      </c>
      <c r="ED250" s="300">
        <v>19935380</v>
      </c>
      <c r="EE250" s="300">
        <v>27781276</v>
      </c>
      <c r="EF250" s="300">
        <v>22951166</v>
      </c>
      <c r="EG250" s="300">
        <v>23328090</v>
      </c>
      <c r="EH250" s="300">
        <v>22207341</v>
      </c>
      <c r="EI250" s="300">
        <v>31744315</v>
      </c>
      <c r="EJ250" s="310">
        <v>103</v>
      </c>
      <c r="EK250" s="310">
        <v>126</v>
      </c>
      <c r="EL250" s="310">
        <v>163</v>
      </c>
      <c r="EM250" s="310">
        <v>120</v>
      </c>
      <c r="EN250" s="310">
        <v>130</v>
      </c>
      <c r="EO250" s="310">
        <v>122</v>
      </c>
      <c r="EP250" s="310">
        <v>143</v>
      </c>
      <c r="EQ250" s="310">
        <v>157</v>
      </c>
      <c r="ER250" s="310">
        <v>130</v>
      </c>
      <c r="ES250" s="310">
        <v>129</v>
      </c>
      <c r="ET250" s="310">
        <v>141</v>
      </c>
      <c r="EU250" s="310">
        <v>136</v>
      </c>
      <c r="EV250" s="310">
        <v>141</v>
      </c>
      <c r="EW250" s="310">
        <v>134</v>
      </c>
    </row>
    <row r="251" spans="1:153" x14ac:dyDescent="0.25">
      <c r="A251" s="285" t="s">
        <v>2495</v>
      </c>
      <c r="B251" s="285" t="s">
        <v>196</v>
      </c>
      <c r="C251" s="285" t="s">
        <v>1487</v>
      </c>
      <c r="E251" s="307" t="str">
        <f t="shared" si="3"/>
        <v>ليختنشتاين Liechtenstein</v>
      </c>
      <c r="F251" s="300"/>
      <c r="G251" s="300"/>
      <c r="H251" s="300"/>
      <c r="I251" s="300">
        <v>13275</v>
      </c>
      <c r="J251" s="300"/>
      <c r="K251" s="300"/>
      <c r="L251" s="300"/>
      <c r="M251" s="300">
        <v>445830</v>
      </c>
      <c r="N251" s="300"/>
      <c r="O251" s="300"/>
      <c r="P251" s="300"/>
      <c r="Q251" s="300"/>
      <c r="R251" s="300"/>
      <c r="S251" s="300"/>
      <c r="T251" s="310" t="s">
        <v>11</v>
      </c>
      <c r="U251" s="310" t="s">
        <v>11</v>
      </c>
      <c r="V251" s="310" t="s">
        <v>11</v>
      </c>
      <c r="W251" s="310">
        <v>194</v>
      </c>
      <c r="X251" s="310" t="s">
        <v>11</v>
      </c>
      <c r="Y251" s="310" t="s">
        <v>11</v>
      </c>
      <c r="Z251" s="310" t="s">
        <v>11</v>
      </c>
      <c r="AA251" s="310">
        <v>165</v>
      </c>
      <c r="AB251" s="310" t="s">
        <v>11</v>
      </c>
      <c r="AC251" s="310" t="s">
        <v>11</v>
      </c>
      <c r="AD251" s="310" t="s">
        <v>11</v>
      </c>
      <c r="AE251" s="310" t="s">
        <v>11</v>
      </c>
      <c r="AF251" s="310" t="s">
        <v>11</v>
      </c>
      <c r="AG251" s="310" t="s">
        <v>11</v>
      </c>
      <c r="AH251" s="310"/>
      <c r="AI251" s="307" t="s">
        <v>2097</v>
      </c>
      <c r="AX251" s="310" t="s">
        <v>11</v>
      </c>
      <c r="AY251" s="310" t="s">
        <v>11</v>
      </c>
      <c r="AZ251" s="310" t="s">
        <v>11</v>
      </c>
      <c r="BA251" s="310" t="s">
        <v>11</v>
      </c>
      <c r="BB251" s="310" t="s">
        <v>11</v>
      </c>
      <c r="BC251" s="310" t="s">
        <v>11</v>
      </c>
      <c r="BD251" s="310" t="s">
        <v>11</v>
      </c>
      <c r="BE251" s="310" t="s">
        <v>11</v>
      </c>
      <c r="BF251" s="310" t="s">
        <v>11</v>
      </c>
      <c r="BG251" s="310" t="s">
        <v>11</v>
      </c>
      <c r="BH251" s="310" t="s">
        <v>11</v>
      </c>
      <c r="BI251" s="310" t="s">
        <v>11</v>
      </c>
      <c r="BJ251" s="310" t="s">
        <v>11</v>
      </c>
      <c r="BK251" s="310" t="s">
        <v>11</v>
      </c>
      <c r="BL251" s="310"/>
      <c r="BM251" s="307" t="s">
        <v>2097</v>
      </c>
      <c r="BQ251">
        <v>13275</v>
      </c>
      <c r="BU251">
        <v>445830</v>
      </c>
      <c r="CB251" s="310" t="s">
        <v>11</v>
      </c>
      <c r="CC251" s="310" t="s">
        <v>11</v>
      </c>
      <c r="CD251" s="310" t="s">
        <v>11</v>
      </c>
      <c r="CE251" s="310">
        <v>149</v>
      </c>
      <c r="CF251" s="310" t="s">
        <v>11</v>
      </c>
      <c r="CG251" s="310" t="s">
        <v>11</v>
      </c>
      <c r="CH251" s="310" t="s">
        <v>11</v>
      </c>
      <c r="CI251" s="310">
        <v>121</v>
      </c>
      <c r="CJ251" s="310" t="s">
        <v>11</v>
      </c>
      <c r="CK251" s="310" t="s">
        <v>11</v>
      </c>
      <c r="CL251" s="310" t="s">
        <v>11</v>
      </c>
      <c r="CM251" s="310" t="s">
        <v>11</v>
      </c>
      <c r="CN251" s="310" t="s">
        <v>11</v>
      </c>
      <c r="CO251" s="310" t="s">
        <v>11</v>
      </c>
      <c r="CQ251" s="307" t="s">
        <v>2097</v>
      </c>
      <c r="CR251" s="300">
        <v>13338980</v>
      </c>
      <c r="CS251" s="300">
        <v>14159579</v>
      </c>
      <c r="CT251" s="300">
        <v>17851862</v>
      </c>
      <c r="CU251" s="300">
        <v>14700631</v>
      </c>
      <c r="CV251" s="300">
        <v>10451988</v>
      </c>
      <c r="CW251" s="300">
        <v>4760585</v>
      </c>
      <c r="CX251" s="300">
        <v>994246</v>
      </c>
      <c r="CY251" s="300">
        <v>2629484</v>
      </c>
      <c r="CZ251" s="300">
        <v>1301946</v>
      </c>
      <c r="DA251" s="300">
        <v>3713309</v>
      </c>
      <c r="DB251" s="300">
        <v>14851020</v>
      </c>
      <c r="DC251" s="300">
        <v>17696872</v>
      </c>
      <c r="DD251" s="300">
        <v>20286731</v>
      </c>
      <c r="DE251" s="300">
        <v>18284668</v>
      </c>
      <c r="DF251" s="310">
        <v>102</v>
      </c>
      <c r="DG251" s="310">
        <v>108</v>
      </c>
      <c r="DH251" s="310">
        <v>110</v>
      </c>
      <c r="DI251" s="310">
        <v>108</v>
      </c>
      <c r="DJ251" s="310">
        <v>112</v>
      </c>
      <c r="DK251" s="310">
        <v>129</v>
      </c>
      <c r="DL251" s="310">
        <v>150</v>
      </c>
      <c r="DM251" s="310">
        <v>144</v>
      </c>
      <c r="DN251" s="310">
        <v>153</v>
      </c>
      <c r="DO251" s="310">
        <v>132</v>
      </c>
      <c r="DP251" s="310">
        <v>115</v>
      </c>
      <c r="DQ251" s="310">
        <v>117</v>
      </c>
      <c r="DR251" s="310">
        <v>117</v>
      </c>
      <c r="DS251" s="310">
        <v>121</v>
      </c>
      <c r="DU251" s="307" t="s">
        <v>2097</v>
      </c>
      <c r="DV251" s="300">
        <v>13338980</v>
      </c>
      <c r="DW251" s="300">
        <v>14159579</v>
      </c>
      <c r="DX251" s="300">
        <v>17851862</v>
      </c>
      <c r="DY251" s="300">
        <v>14713906</v>
      </c>
      <c r="DZ251" s="300">
        <v>10451988</v>
      </c>
      <c r="EA251" s="300">
        <v>4760585</v>
      </c>
      <c r="EB251" s="300">
        <v>994246</v>
      </c>
      <c r="EC251" s="300">
        <v>3075314</v>
      </c>
      <c r="ED251" s="300">
        <v>1301946</v>
      </c>
      <c r="EE251" s="300">
        <v>3713309</v>
      </c>
      <c r="EF251" s="300">
        <v>14851020</v>
      </c>
      <c r="EG251" s="300">
        <v>17696872</v>
      </c>
      <c r="EH251" s="300">
        <v>20286731</v>
      </c>
      <c r="EI251" s="300">
        <v>18284668</v>
      </c>
      <c r="EJ251" s="310">
        <v>133</v>
      </c>
      <c r="EK251" s="310">
        <v>135</v>
      </c>
      <c r="EL251" s="310">
        <v>136</v>
      </c>
      <c r="EM251" s="310">
        <v>138</v>
      </c>
      <c r="EN251" s="310">
        <v>145</v>
      </c>
      <c r="EO251" s="310">
        <v>160</v>
      </c>
      <c r="EP251" s="310">
        <v>174</v>
      </c>
      <c r="EQ251" s="310">
        <v>170</v>
      </c>
      <c r="ER251" s="310">
        <v>177</v>
      </c>
      <c r="ES251" s="310">
        <v>162</v>
      </c>
      <c r="ET251" s="310">
        <v>145</v>
      </c>
      <c r="EU251" s="310">
        <v>145</v>
      </c>
      <c r="EV251" s="310">
        <v>142</v>
      </c>
      <c r="EW251" s="310">
        <v>144</v>
      </c>
    </row>
    <row r="252" spans="1:153" x14ac:dyDescent="0.25">
      <c r="A252" s="285" t="s">
        <v>2496</v>
      </c>
      <c r="B252" s="285" t="s">
        <v>1504</v>
      </c>
      <c r="C252" s="285" t="s">
        <v>1505</v>
      </c>
      <c r="E252" s="307" t="str">
        <f t="shared" si="3"/>
        <v>أندورا Andorra</v>
      </c>
      <c r="F252" s="300"/>
      <c r="G252" s="300"/>
      <c r="H252" s="300">
        <v>247092</v>
      </c>
      <c r="I252" s="300">
        <v>111375</v>
      </c>
      <c r="J252" s="300">
        <v>40900</v>
      </c>
      <c r="K252" s="300"/>
      <c r="L252" s="300"/>
      <c r="M252" s="300">
        <v>504900</v>
      </c>
      <c r="N252" s="300"/>
      <c r="O252" s="300"/>
      <c r="P252" s="300">
        <v>180606</v>
      </c>
      <c r="Q252" s="300"/>
      <c r="R252" s="300"/>
      <c r="S252" s="300"/>
      <c r="T252" s="310" t="s">
        <v>11</v>
      </c>
      <c r="U252" s="310" t="s">
        <v>11</v>
      </c>
      <c r="V252" s="310">
        <v>169</v>
      </c>
      <c r="W252" s="310">
        <v>182</v>
      </c>
      <c r="X252" s="310">
        <v>178</v>
      </c>
      <c r="Y252" s="310" t="s">
        <v>11</v>
      </c>
      <c r="Z252" s="310" t="s">
        <v>11</v>
      </c>
      <c r="AA252" s="310">
        <v>164</v>
      </c>
      <c r="AB252" s="310" t="s">
        <v>11</v>
      </c>
      <c r="AC252" s="310" t="s">
        <v>11</v>
      </c>
      <c r="AD252" s="310">
        <v>170</v>
      </c>
      <c r="AE252" s="310" t="s">
        <v>11</v>
      </c>
      <c r="AF252" s="310" t="s">
        <v>11</v>
      </c>
      <c r="AG252" s="310" t="s">
        <v>11</v>
      </c>
      <c r="AH252" s="310"/>
      <c r="AI252" s="307" t="s">
        <v>1964</v>
      </c>
      <c r="AL252">
        <v>247092</v>
      </c>
      <c r="AM252">
        <v>111375</v>
      </c>
      <c r="AQ252">
        <v>504900</v>
      </c>
      <c r="AX252" s="310" t="s">
        <v>11</v>
      </c>
      <c r="AY252" s="310" t="s">
        <v>11</v>
      </c>
      <c r="AZ252" s="310">
        <v>169</v>
      </c>
      <c r="BA252" s="310">
        <v>181</v>
      </c>
      <c r="BB252" s="310" t="s">
        <v>11</v>
      </c>
      <c r="BC252" s="310" t="s">
        <v>11</v>
      </c>
      <c r="BD252" s="310" t="s">
        <v>11</v>
      </c>
      <c r="BE252" s="310">
        <v>158</v>
      </c>
      <c r="BF252" s="310" t="s">
        <v>11</v>
      </c>
      <c r="BG252" s="310" t="s">
        <v>11</v>
      </c>
      <c r="BH252" s="310" t="s">
        <v>11</v>
      </c>
      <c r="BI252" s="310" t="s">
        <v>11</v>
      </c>
      <c r="BJ252" s="310" t="s">
        <v>11</v>
      </c>
      <c r="BK252" s="310" t="s">
        <v>11</v>
      </c>
      <c r="BL252" s="310"/>
      <c r="BM252" s="307" t="s">
        <v>1964</v>
      </c>
      <c r="BR252">
        <v>40900</v>
      </c>
      <c r="BX252">
        <v>180606</v>
      </c>
      <c r="CB252" s="310" t="s">
        <v>11</v>
      </c>
      <c r="CC252" s="310" t="s">
        <v>11</v>
      </c>
      <c r="CD252" s="310" t="s">
        <v>11</v>
      </c>
      <c r="CE252" s="310" t="s">
        <v>11</v>
      </c>
      <c r="CF252" s="310">
        <v>138</v>
      </c>
      <c r="CG252" s="310" t="s">
        <v>11</v>
      </c>
      <c r="CH252" s="310" t="s">
        <v>11</v>
      </c>
      <c r="CI252" s="310" t="s">
        <v>11</v>
      </c>
      <c r="CJ252" s="310" t="s">
        <v>11</v>
      </c>
      <c r="CK252" s="310" t="s">
        <v>11</v>
      </c>
      <c r="CL252" s="310">
        <v>124</v>
      </c>
      <c r="CM252" s="310" t="s">
        <v>11</v>
      </c>
      <c r="CN252" s="310" t="s">
        <v>11</v>
      </c>
      <c r="CO252" s="310" t="s">
        <v>11</v>
      </c>
      <c r="CQ252" s="307" t="s">
        <v>1964</v>
      </c>
      <c r="CR252" s="300">
        <v>67689</v>
      </c>
      <c r="CS252" s="300">
        <v>55044</v>
      </c>
      <c r="CT252" s="300">
        <v>2641</v>
      </c>
      <c r="CU252" s="300">
        <v>9167</v>
      </c>
      <c r="CV252" s="300">
        <v>93803</v>
      </c>
      <c r="CW252" s="300">
        <v>74347</v>
      </c>
      <c r="CX252" s="300">
        <v>35268</v>
      </c>
      <c r="CY252" s="300">
        <v>139209</v>
      </c>
      <c r="CZ252" s="300">
        <v>72397</v>
      </c>
      <c r="DA252" s="300">
        <v>139224</v>
      </c>
      <c r="DB252" s="300">
        <v>2625856</v>
      </c>
      <c r="DC252" s="300">
        <v>963685</v>
      </c>
      <c r="DD252" s="300">
        <v>1010624</v>
      </c>
      <c r="DE252" s="300">
        <v>856468</v>
      </c>
      <c r="DF252" s="310">
        <v>186</v>
      </c>
      <c r="DG252" s="310">
        <v>201</v>
      </c>
      <c r="DH252" s="310">
        <v>221</v>
      </c>
      <c r="DI252" s="310">
        <v>210</v>
      </c>
      <c r="DJ252" s="310">
        <v>193</v>
      </c>
      <c r="DK252" s="310">
        <v>186</v>
      </c>
      <c r="DL252" s="310">
        <v>197</v>
      </c>
      <c r="DM252" s="310">
        <v>186</v>
      </c>
      <c r="DN252" s="310">
        <v>195</v>
      </c>
      <c r="DO252" s="310">
        <v>183</v>
      </c>
      <c r="DP252" s="310">
        <v>143</v>
      </c>
      <c r="DQ252" s="310">
        <v>152</v>
      </c>
      <c r="DR252" s="310">
        <v>158</v>
      </c>
      <c r="DS252" s="310">
        <v>162</v>
      </c>
      <c r="DU252" s="307" t="s">
        <v>1964</v>
      </c>
      <c r="DV252" s="300">
        <v>67689</v>
      </c>
      <c r="DW252" s="300">
        <v>55044</v>
      </c>
      <c r="DX252" s="300">
        <v>249733</v>
      </c>
      <c r="DY252" s="300">
        <v>120542</v>
      </c>
      <c r="DZ252" s="300">
        <v>134703</v>
      </c>
      <c r="EA252" s="300">
        <v>74347</v>
      </c>
      <c r="EB252" s="300">
        <v>35268</v>
      </c>
      <c r="EC252" s="300">
        <v>644109</v>
      </c>
      <c r="ED252" s="300">
        <v>72397</v>
      </c>
      <c r="EE252" s="300">
        <v>139224</v>
      </c>
      <c r="EF252" s="300">
        <v>2806462</v>
      </c>
      <c r="EG252" s="300">
        <v>963685</v>
      </c>
      <c r="EH252" s="300">
        <v>1010624</v>
      </c>
      <c r="EI252" s="300">
        <v>856468</v>
      </c>
      <c r="EJ252" s="310">
        <v>210</v>
      </c>
      <c r="EK252" s="310">
        <v>214</v>
      </c>
      <c r="EL252" s="310">
        <v>196</v>
      </c>
      <c r="EM252" s="310">
        <v>212</v>
      </c>
      <c r="EN252" s="310">
        <v>201</v>
      </c>
      <c r="EO252" s="310">
        <v>201</v>
      </c>
      <c r="EP252" s="310">
        <v>212</v>
      </c>
      <c r="EQ252" s="310">
        <v>184</v>
      </c>
      <c r="ER252" s="310">
        <v>205</v>
      </c>
      <c r="ES252" s="310">
        <v>195</v>
      </c>
      <c r="ET252" s="310">
        <v>169</v>
      </c>
      <c r="EU252" s="310">
        <v>175</v>
      </c>
      <c r="EV252" s="310">
        <v>178</v>
      </c>
      <c r="EW252" s="310">
        <v>186</v>
      </c>
    </row>
    <row r="253" spans="1:153" x14ac:dyDescent="0.25">
      <c r="A253" s="285" t="s">
        <v>2497</v>
      </c>
      <c r="B253" s="285" t="s">
        <v>1564</v>
      </c>
      <c r="C253" s="285" t="s">
        <v>2498</v>
      </c>
      <c r="E253" s="307" t="str">
        <f t="shared" si="3"/>
        <v>آيل أوف مان Isle Of Man</v>
      </c>
      <c r="F253" s="300"/>
      <c r="G253" s="300"/>
      <c r="H253" s="300"/>
      <c r="I253" s="300"/>
      <c r="J253" s="300"/>
      <c r="K253" s="300"/>
      <c r="L253" s="300"/>
      <c r="M253" s="300"/>
      <c r="N253" s="300"/>
      <c r="O253" s="300"/>
      <c r="P253" s="300"/>
      <c r="Q253" s="300"/>
      <c r="R253" s="300"/>
      <c r="S253" s="300"/>
      <c r="T253" s="310" t="s">
        <v>11</v>
      </c>
      <c r="U253" s="310" t="s">
        <v>11</v>
      </c>
      <c r="V253" s="310" t="s">
        <v>11</v>
      </c>
      <c r="W253" s="310" t="s">
        <v>11</v>
      </c>
      <c r="X253" s="310" t="s">
        <v>11</v>
      </c>
      <c r="Y253" s="310" t="s">
        <v>11</v>
      </c>
      <c r="Z253" s="310" t="s">
        <v>11</v>
      </c>
      <c r="AA253" s="310" t="s">
        <v>11</v>
      </c>
      <c r="AB253" s="310" t="s">
        <v>11</v>
      </c>
      <c r="AC253" s="310" t="s">
        <v>11</v>
      </c>
      <c r="AD253" s="310" t="s">
        <v>11</v>
      </c>
      <c r="AE253" s="310" t="s">
        <v>11</v>
      </c>
      <c r="AF253" s="310" t="s">
        <v>11</v>
      </c>
      <c r="AG253" s="310" t="s">
        <v>11</v>
      </c>
      <c r="AH253" s="310"/>
      <c r="AI253" s="307" t="s">
        <v>1969</v>
      </c>
      <c r="AX253" s="310" t="s">
        <v>11</v>
      </c>
      <c r="AY253" s="310" t="s">
        <v>11</v>
      </c>
      <c r="AZ253" s="310" t="s">
        <v>11</v>
      </c>
      <c r="BA253" s="310" t="s">
        <v>11</v>
      </c>
      <c r="BB253" s="310" t="s">
        <v>11</v>
      </c>
      <c r="BC253" s="310" t="s">
        <v>11</v>
      </c>
      <c r="BD253" s="310" t="s">
        <v>11</v>
      </c>
      <c r="BE253" s="310" t="s">
        <v>11</v>
      </c>
      <c r="BF253" s="310" t="s">
        <v>11</v>
      </c>
      <c r="BG253" s="310" t="s">
        <v>11</v>
      </c>
      <c r="BH253" s="310" t="s">
        <v>11</v>
      </c>
      <c r="BI253" s="310" t="s">
        <v>11</v>
      </c>
      <c r="BJ253" s="310" t="s">
        <v>11</v>
      </c>
      <c r="BK253" s="310" t="s">
        <v>11</v>
      </c>
      <c r="BL253" s="310"/>
      <c r="BM253" s="307" t="s">
        <v>1969</v>
      </c>
      <c r="CB253" s="310" t="s">
        <v>11</v>
      </c>
      <c r="CC253" s="310" t="s">
        <v>11</v>
      </c>
      <c r="CD253" s="310" t="s">
        <v>11</v>
      </c>
      <c r="CE253" s="310" t="s">
        <v>11</v>
      </c>
      <c r="CF253" s="310" t="s">
        <v>11</v>
      </c>
      <c r="CG253" s="310" t="s">
        <v>11</v>
      </c>
      <c r="CH253" s="310" t="s">
        <v>11</v>
      </c>
      <c r="CI253" s="310" t="s">
        <v>11</v>
      </c>
      <c r="CJ253" s="310" t="s">
        <v>11</v>
      </c>
      <c r="CK253" s="310" t="s">
        <v>11</v>
      </c>
      <c r="CL253" s="310" t="s">
        <v>11</v>
      </c>
      <c r="CM253" s="310" t="s">
        <v>11</v>
      </c>
      <c r="CN253" s="310" t="s">
        <v>11</v>
      </c>
      <c r="CO253" s="310" t="s">
        <v>11</v>
      </c>
      <c r="CQ253" s="307" t="s">
        <v>1969</v>
      </c>
      <c r="CR253" s="300"/>
      <c r="CS253" s="300"/>
      <c r="CT253" s="300"/>
      <c r="CU253" s="300"/>
      <c r="CV253" s="300"/>
      <c r="CW253" s="300"/>
      <c r="CX253" s="300"/>
      <c r="CY253" s="300"/>
      <c r="CZ253" s="300"/>
      <c r="DA253" s="300"/>
      <c r="DB253" s="300"/>
      <c r="DC253" s="300">
        <v>80947</v>
      </c>
      <c r="DD253" s="300">
        <v>1093</v>
      </c>
      <c r="DE253" s="300">
        <v>77711</v>
      </c>
      <c r="DF253" s="310" t="s">
        <v>11</v>
      </c>
      <c r="DG253" s="310" t="s">
        <v>11</v>
      </c>
      <c r="DH253" s="310" t="s">
        <v>11</v>
      </c>
      <c r="DI253" s="310" t="s">
        <v>11</v>
      </c>
      <c r="DJ253" s="310" t="s">
        <v>11</v>
      </c>
      <c r="DK253" s="310" t="s">
        <v>11</v>
      </c>
      <c r="DL253" s="310" t="s">
        <v>11</v>
      </c>
      <c r="DM253" s="310" t="s">
        <v>11</v>
      </c>
      <c r="DN253" s="310" t="s">
        <v>11</v>
      </c>
      <c r="DO253" s="310" t="s">
        <v>11</v>
      </c>
      <c r="DP253" s="310" t="s">
        <v>11</v>
      </c>
      <c r="DQ253" s="310">
        <v>187</v>
      </c>
      <c r="DR253" s="310">
        <v>236</v>
      </c>
      <c r="DS253" s="310">
        <v>201</v>
      </c>
      <c r="DU253" s="307" t="s">
        <v>1969</v>
      </c>
      <c r="DV253" s="300">
        <v>0</v>
      </c>
      <c r="DW253" s="300">
        <v>0</v>
      </c>
      <c r="DX253" s="300">
        <v>0</v>
      </c>
      <c r="DY253" s="300">
        <v>0</v>
      </c>
      <c r="DZ253" s="300">
        <v>0</v>
      </c>
      <c r="EA253" s="300">
        <v>0</v>
      </c>
      <c r="EB253" s="300">
        <v>0</v>
      </c>
      <c r="EC253" s="300">
        <v>0</v>
      </c>
      <c r="ED253" s="300">
        <v>0</v>
      </c>
      <c r="EE253" s="300">
        <v>0</v>
      </c>
      <c r="EF253" s="300">
        <v>0</v>
      </c>
      <c r="EG253" s="300">
        <v>80947</v>
      </c>
      <c r="EH253" s="300">
        <v>1093</v>
      </c>
      <c r="EI253" s="300">
        <v>77711</v>
      </c>
      <c r="EJ253" s="310">
        <v>221</v>
      </c>
      <c r="EK253" s="310">
        <v>224</v>
      </c>
      <c r="EL253" s="310">
        <v>227</v>
      </c>
      <c r="EM253" s="310">
        <v>223</v>
      </c>
      <c r="EN253" s="310">
        <v>227</v>
      </c>
      <c r="EO253" s="310">
        <v>222</v>
      </c>
      <c r="EP253" s="310">
        <v>227</v>
      </c>
      <c r="EQ253" s="310">
        <v>226</v>
      </c>
      <c r="ER253" s="310">
        <v>227</v>
      </c>
      <c r="ES253" s="310">
        <v>226</v>
      </c>
      <c r="ET253" s="310">
        <v>230</v>
      </c>
      <c r="EU253" s="310">
        <v>199</v>
      </c>
      <c r="EV253" s="310">
        <v>240</v>
      </c>
      <c r="EW253" s="310">
        <v>211</v>
      </c>
    </row>
    <row r="254" spans="1:153" x14ac:dyDescent="0.25">
      <c r="A254" s="285" t="s">
        <v>2499</v>
      </c>
      <c r="B254" s="285" t="s">
        <v>2500</v>
      </c>
      <c r="C254" s="285" t="s">
        <v>2501</v>
      </c>
      <c r="E254" s="307" t="str">
        <f t="shared" si="3"/>
        <v>جزر فوكلاند Falkland Islands</v>
      </c>
      <c r="F254" s="300"/>
      <c r="G254" s="300"/>
      <c r="H254" s="300"/>
      <c r="I254" s="300"/>
      <c r="J254" s="300"/>
      <c r="K254" s="300"/>
      <c r="L254" s="300"/>
      <c r="M254" s="300"/>
      <c r="N254" s="300"/>
      <c r="O254" s="300"/>
      <c r="P254" s="300"/>
      <c r="Q254" s="300">
        <v>281332</v>
      </c>
      <c r="R254" s="300"/>
      <c r="S254" s="300">
        <v>6000</v>
      </c>
      <c r="T254" s="310" t="s">
        <v>11</v>
      </c>
      <c r="U254" s="310" t="s">
        <v>11</v>
      </c>
      <c r="V254" s="310" t="s">
        <v>11</v>
      </c>
      <c r="W254" s="310" t="s">
        <v>11</v>
      </c>
      <c r="X254" s="310" t="s">
        <v>11</v>
      </c>
      <c r="Y254" s="310" t="s">
        <v>11</v>
      </c>
      <c r="Z254" s="310" t="s">
        <v>11</v>
      </c>
      <c r="AA254" s="310" t="s">
        <v>11</v>
      </c>
      <c r="AB254" s="310" t="s">
        <v>11</v>
      </c>
      <c r="AC254" s="310" t="s">
        <v>11</v>
      </c>
      <c r="AD254" s="310" t="s">
        <v>11</v>
      </c>
      <c r="AE254" s="310">
        <v>164</v>
      </c>
      <c r="AF254" s="310" t="s">
        <v>11</v>
      </c>
      <c r="AG254" s="310">
        <v>181</v>
      </c>
      <c r="AH254" s="310"/>
      <c r="AI254" s="307" t="s">
        <v>1999</v>
      </c>
      <c r="AU254">
        <v>281332</v>
      </c>
      <c r="AX254" s="310" t="s">
        <v>11</v>
      </c>
      <c r="AY254" s="310" t="s">
        <v>11</v>
      </c>
      <c r="AZ254" s="310" t="s">
        <v>11</v>
      </c>
      <c r="BA254" s="310" t="s">
        <v>11</v>
      </c>
      <c r="BB254" s="310" t="s">
        <v>11</v>
      </c>
      <c r="BC254" s="310" t="s">
        <v>11</v>
      </c>
      <c r="BD254" s="310" t="s">
        <v>11</v>
      </c>
      <c r="BE254" s="310" t="s">
        <v>11</v>
      </c>
      <c r="BF254" s="310" t="s">
        <v>11</v>
      </c>
      <c r="BG254" s="310" t="s">
        <v>11</v>
      </c>
      <c r="BH254" s="310" t="s">
        <v>11</v>
      </c>
      <c r="BI254" s="310">
        <v>164</v>
      </c>
      <c r="BJ254" s="310" t="s">
        <v>11</v>
      </c>
      <c r="BK254" s="310" t="s">
        <v>11</v>
      </c>
      <c r="BL254" s="310"/>
      <c r="BM254" s="307" t="s">
        <v>1999</v>
      </c>
      <c r="CA254">
        <v>6000</v>
      </c>
      <c r="CB254" s="310" t="s">
        <v>11</v>
      </c>
      <c r="CC254" s="310" t="s">
        <v>11</v>
      </c>
      <c r="CD254" s="310" t="s">
        <v>11</v>
      </c>
      <c r="CE254" s="310" t="s">
        <v>11</v>
      </c>
      <c r="CF254" s="310" t="s">
        <v>11</v>
      </c>
      <c r="CG254" s="310" t="s">
        <v>11</v>
      </c>
      <c r="CH254" s="310" t="s">
        <v>11</v>
      </c>
      <c r="CI254" s="310" t="s">
        <v>11</v>
      </c>
      <c r="CJ254" s="310" t="s">
        <v>11</v>
      </c>
      <c r="CK254" s="310" t="s">
        <v>11</v>
      </c>
      <c r="CL254" s="310" t="s">
        <v>11</v>
      </c>
      <c r="CM254" s="310" t="s">
        <v>11</v>
      </c>
      <c r="CN254" s="310" t="s">
        <v>11</v>
      </c>
      <c r="CO254" s="310">
        <v>156</v>
      </c>
      <c r="CQ254" s="307" t="s">
        <v>1999</v>
      </c>
      <c r="CR254" s="300">
        <v>2844</v>
      </c>
      <c r="CS254" s="300"/>
      <c r="CT254" s="300">
        <v>7467</v>
      </c>
      <c r="CU254" s="300">
        <v>698462</v>
      </c>
      <c r="CV254" s="300">
        <v>877</v>
      </c>
      <c r="CW254" s="300"/>
      <c r="CX254" s="300">
        <v>586603</v>
      </c>
      <c r="CY254" s="300">
        <v>8724</v>
      </c>
      <c r="CZ254" s="300">
        <v>301789</v>
      </c>
      <c r="DA254" s="300">
        <v>97321</v>
      </c>
      <c r="DB254" s="300">
        <v>172572</v>
      </c>
      <c r="DC254" s="300">
        <v>3841</v>
      </c>
      <c r="DD254" s="300">
        <v>460855</v>
      </c>
      <c r="DE254" s="300">
        <v>2282</v>
      </c>
      <c r="DF254" s="310">
        <v>211</v>
      </c>
      <c r="DG254" s="310" t="s">
        <v>11</v>
      </c>
      <c r="DH254" s="310">
        <v>213</v>
      </c>
      <c r="DI254" s="310">
        <v>165</v>
      </c>
      <c r="DJ254" s="310">
        <v>219</v>
      </c>
      <c r="DK254" s="310" t="s">
        <v>11</v>
      </c>
      <c r="DL254" s="310">
        <v>159</v>
      </c>
      <c r="DM254" s="310">
        <v>214</v>
      </c>
      <c r="DN254" s="310">
        <v>174</v>
      </c>
      <c r="DO254" s="310">
        <v>185</v>
      </c>
      <c r="DP254" s="310">
        <v>176</v>
      </c>
      <c r="DQ254" s="310">
        <v>218</v>
      </c>
      <c r="DR254" s="310">
        <v>170</v>
      </c>
      <c r="DS254" s="310">
        <v>232</v>
      </c>
      <c r="DU254" s="307" t="s">
        <v>1999</v>
      </c>
      <c r="DV254" s="300">
        <v>2844</v>
      </c>
      <c r="DW254" s="300">
        <v>0</v>
      </c>
      <c r="DX254" s="300">
        <v>7467</v>
      </c>
      <c r="DY254" s="300">
        <v>698462</v>
      </c>
      <c r="DZ254" s="300">
        <v>877</v>
      </c>
      <c r="EA254" s="300">
        <v>0</v>
      </c>
      <c r="EB254" s="300">
        <v>586603</v>
      </c>
      <c r="EC254" s="300">
        <v>8724</v>
      </c>
      <c r="ED254" s="300">
        <v>301789</v>
      </c>
      <c r="EE254" s="300">
        <v>97321</v>
      </c>
      <c r="EF254" s="300">
        <v>172572</v>
      </c>
      <c r="EG254" s="300">
        <v>285173</v>
      </c>
      <c r="EH254" s="300">
        <v>460855</v>
      </c>
      <c r="EI254" s="300">
        <v>8282</v>
      </c>
      <c r="EJ254" s="310">
        <v>219</v>
      </c>
      <c r="EK254" s="310">
        <v>224</v>
      </c>
      <c r="EL254" s="310">
        <v>218</v>
      </c>
      <c r="EM254" s="310">
        <v>189</v>
      </c>
      <c r="EN254" s="310">
        <v>223</v>
      </c>
      <c r="EO254" s="310">
        <v>222</v>
      </c>
      <c r="EP254" s="310">
        <v>183</v>
      </c>
      <c r="EQ254" s="310">
        <v>219</v>
      </c>
      <c r="ER254" s="310">
        <v>193</v>
      </c>
      <c r="ES254" s="310">
        <v>198</v>
      </c>
      <c r="ET254" s="310">
        <v>193</v>
      </c>
      <c r="EU254" s="310">
        <v>183</v>
      </c>
      <c r="EV254" s="310">
        <v>190</v>
      </c>
      <c r="EW254" s="310">
        <v>228</v>
      </c>
    </row>
    <row r="255" spans="1:153" x14ac:dyDescent="0.25">
      <c r="A255" s="285" t="s">
        <v>2502</v>
      </c>
      <c r="B255" s="285" t="s">
        <v>2503</v>
      </c>
      <c r="C255" s="285" t="s">
        <v>2504</v>
      </c>
      <c r="E255" s="307" t="str">
        <f t="shared" si="3"/>
        <v>جزر فارو Faroe Islands</v>
      </c>
      <c r="F255" s="300"/>
      <c r="G255" s="300"/>
      <c r="H255" s="300"/>
      <c r="I255" s="300"/>
      <c r="J255" s="300"/>
      <c r="K255" s="300"/>
      <c r="L255" s="300"/>
      <c r="M255" s="300"/>
      <c r="N255" s="300"/>
      <c r="O255" s="300"/>
      <c r="P255" s="300">
        <v>3788</v>
      </c>
      <c r="Q255" s="300"/>
      <c r="R255" s="300"/>
      <c r="S255" s="300"/>
      <c r="T255" s="310" t="s">
        <v>11</v>
      </c>
      <c r="U255" s="310" t="s">
        <v>11</v>
      </c>
      <c r="V255" s="310" t="s">
        <v>11</v>
      </c>
      <c r="W255" s="310" t="s">
        <v>11</v>
      </c>
      <c r="X255" s="310" t="s">
        <v>11</v>
      </c>
      <c r="Y255" s="310" t="s">
        <v>11</v>
      </c>
      <c r="Z255" s="310" t="s">
        <v>11</v>
      </c>
      <c r="AA255" s="310" t="s">
        <v>11</v>
      </c>
      <c r="AB255" s="310" t="s">
        <v>11</v>
      </c>
      <c r="AC255" s="310" t="s">
        <v>11</v>
      </c>
      <c r="AD255" s="310">
        <v>185</v>
      </c>
      <c r="AE255" s="310" t="s">
        <v>11</v>
      </c>
      <c r="AF255" s="310" t="s">
        <v>11</v>
      </c>
      <c r="AG255" s="310" t="s">
        <v>11</v>
      </c>
      <c r="AH255" s="310"/>
      <c r="AI255" s="307" t="s">
        <v>2505</v>
      </c>
      <c r="AT255">
        <v>3788</v>
      </c>
      <c r="AX255" s="310" t="s">
        <v>11</v>
      </c>
      <c r="AY255" s="310" t="s">
        <v>11</v>
      </c>
      <c r="AZ255" s="310" t="s">
        <v>11</v>
      </c>
      <c r="BA255" s="310" t="s">
        <v>11</v>
      </c>
      <c r="BB255" s="310" t="s">
        <v>11</v>
      </c>
      <c r="BC255" s="310" t="s">
        <v>11</v>
      </c>
      <c r="BD255" s="310" t="s">
        <v>11</v>
      </c>
      <c r="BE255" s="310" t="s">
        <v>11</v>
      </c>
      <c r="BF255" s="310" t="s">
        <v>11</v>
      </c>
      <c r="BG255" s="310" t="s">
        <v>11</v>
      </c>
      <c r="BH255" s="310">
        <v>181</v>
      </c>
      <c r="BI255" s="310" t="s">
        <v>11</v>
      </c>
      <c r="BJ255" s="310" t="s">
        <v>11</v>
      </c>
      <c r="BK255" s="310" t="s">
        <v>11</v>
      </c>
      <c r="BL255" s="310"/>
      <c r="BM255" s="307" t="s">
        <v>2505</v>
      </c>
      <c r="CB255" s="310" t="s">
        <v>11</v>
      </c>
      <c r="CC255" s="310" t="s">
        <v>11</v>
      </c>
      <c r="CD255" s="310" t="s">
        <v>11</v>
      </c>
      <c r="CE255" s="310" t="s">
        <v>11</v>
      </c>
      <c r="CF255" s="310" t="s">
        <v>11</v>
      </c>
      <c r="CG255" s="310" t="s">
        <v>11</v>
      </c>
      <c r="CH255" s="310" t="s">
        <v>11</v>
      </c>
      <c r="CI255" s="310" t="s">
        <v>11</v>
      </c>
      <c r="CJ255" s="310" t="s">
        <v>11</v>
      </c>
      <c r="CK255" s="310" t="s">
        <v>11</v>
      </c>
      <c r="CL255" s="310" t="s">
        <v>11</v>
      </c>
      <c r="CM255" s="310" t="s">
        <v>11</v>
      </c>
      <c r="CN255" s="310" t="s">
        <v>11</v>
      </c>
      <c r="CO255" s="310" t="s">
        <v>11</v>
      </c>
      <c r="CQ255" s="307" t="s">
        <v>2505</v>
      </c>
      <c r="CR255" s="300">
        <v>214958</v>
      </c>
      <c r="CS255" s="300">
        <v>85630</v>
      </c>
      <c r="CT255" s="300">
        <v>99610</v>
      </c>
      <c r="CU255" s="300">
        <v>394643</v>
      </c>
      <c r="CV255" s="300">
        <v>100935</v>
      </c>
      <c r="CW255" s="300">
        <v>291883</v>
      </c>
      <c r="CX255" s="300">
        <v>318316</v>
      </c>
      <c r="CY255" s="300">
        <v>202070</v>
      </c>
      <c r="CZ255" s="300">
        <v>96583</v>
      </c>
      <c r="DA255" s="300">
        <v>151688</v>
      </c>
      <c r="DB255" s="300">
        <v>3529</v>
      </c>
      <c r="DC255" s="300">
        <v>6711</v>
      </c>
      <c r="DD255" s="300">
        <v>14280</v>
      </c>
      <c r="DE255" s="300"/>
      <c r="DF255" s="310">
        <v>168</v>
      </c>
      <c r="DG255" s="310">
        <v>193</v>
      </c>
      <c r="DH255" s="310">
        <v>194</v>
      </c>
      <c r="DI255" s="310">
        <v>178</v>
      </c>
      <c r="DJ255" s="310">
        <v>191</v>
      </c>
      <c r="DK255" s="310">
        <v>173</v>
      </c>
      <c r="DL255" s="310">
        <v>172</v>
      </c>
      <c r="DM255" s="310">
        <v>182</v>
      </c>
      <c r="DN255" s="310">
        <v>188</v>
      </c>
      <c r="DO255" s="310">
        <v>182</v>
      </c>
      <c r="DP255" s="310">
        <v>214</v>
      </c>
      <c r="DQ255" s="310">
        <v>211</v>
      </c>
      <c r="DR255" s="310">
        <v>214</v>
      </c>
      <c r="DS255" s="310" t="s">
        <v>11</v>
      </c>
      <c r="DU255" s="307" t="s">
        <v>2505</v>
      </c>
      <c r="DV255" s="300">
        <v>214958</v>
      </c>
      <c r="DW255" s="300">
        <v>85630</v>
      </c>
      <c r="DX255" s="300">
        <v>99610</v>
      </c>
      <c r="DY255" s="300">
        <v>394643</v>
      </c>
      <c r="DZ255" s="300">
        <v>100935</v>
      </c>
      <c r="EA255" s="300">
        <v>291883</v>
      </c>
      <c r="EB255" s="300">
        <v>318316</v>
      </c>
      <c r="EC255" s="300">
        <v>202070</v>
      </c>
      <c r="ED255" s="300">
        <v>96583</v>
      </c>
      <c r="EE255" s="300">
        <v>151688</v>
      </c>
      <c r="EF255" s="300">
        <v>7317</v>
      </c>
      <c r="EG255" s="300">
        <v>6711</v>
      </c>
      <c r="EH255" s="300">
        <v>14280</v>
      </c>
      <c r="EI255" s="300">
        <v>0</v>
      </c>
      <c r="EJ255" s="310">
        <v>197</v>
      </c>
      <c r="EK255" s="310">
        <v>206</v>
      </c>
      <c r="EL255" s="310">
        <v>207</v>
      </c>
      <c r="EM255" s="310">
        <v>199</v>
      </c>
      <c r="EN255" s="310">
        <v>205</v>
      </c>
      <c r="EO255" s="310">
        <v>192</v>
      </c>
      <c r="EP255" s="310">
        <v>193</v>
      </c>
      <c r="EQ255" s="310">
        <v>198</v>
      </c>
      <c r="ER255" s="310">
        <v>201</v>
      </c>
      <c r="ES255" s="310">
        <v>194</v>
      </c>
      <c r="ET255" s="310">
        <v>222</v>
      </c>
      <c r="EU255" s="310">
        <v>218</v>
      </c>
      <c r="EV255" s="310">
        <v>220</v>
      </c>
      <c r="EW255" s="310">
        <v>241</v>
      </c>
    </row>
    <row r="256" spans="1:153" x14ac:dyDescent="0.25">
      <c r="A256" s="285" t="s">
        <v>2506</v>
      </c>
      <c r="B256" s="285" t="s">
        <v>1554</v>
      </c>
      <c r="C256" s="285" t="s">
        <v>2507</v>
      </c>
      <c r="E256" s="307" t="str">
        <f t="shared" si="3"/>
        <v>جرينلاند Greenland</v>
      </c>
      <c r="F256" s="300"/>
      <c r="G256" s="300"/>
      <c r="H256" s="300"/>
      <c r="I256" s="300"/>
      <c r="J256" s="300">
        <v>451978</v>
      </c>
      <c r="K256" s="300"/>
      <c r="L256" s="300"/>
      <c r="M256" s="300"/>
      <c r="N256" s="300"/>
      <c r="O256" s="300"/>
      <c r="P256" s="300"/>
      <c r="Q256" s="300"/>
      <c r="R256" s="300"/>
      <c r="S256" s="300"/>
      <c r="T256" s="310" t="s">
        <v>11</v>
      </c>
      <c r="U256" s="310" t="s">
        <v>11</v>
      </c>
      <c r="V256" s="310" t="s">
        <v>11</v>
      </c>
      <c r="W256" s="310" t="s">
        <v>11</v>
      </c>
      <c r="X256" s="310">
        <v>162</v>
      </c>
      <c r="Y256" s="310" t="s">
        <v>11</v>
      </c>
      <c r="Z256" s="310" t="s">
        <v>11</v>
      </c>
      <c r="AA256" s="310" t="s">
        <v>11</v>
      </c>
      <c r="AB256" s="310" t="s">
        <v>11</v>
      </c>
      <c r="AC256" s="310" t="s">
        <v>11</v>
      </c>
      <c r="AD256" s="310" t="s">
        <v>11</v>
      </c>
      <c r="AE256" s="310" t="s">
        <v>11</v>
      </c>
      <c r="AF256" s="310" t="s">
        <v>11</v>
      </c>
      <c r="AG256" s="310" t="s">
        <v>11</v>
      </c>
      <c r="AH256" s="310"/>
      <c r="AI256" s="307" t="s">
        <v>2064</v>
      </c>
      <c r="AN256">
        <v>451978</v>
      </c>
      <c r="AX256" s="310" t="s">
        <v>11</v>
      </c>
      <c r="AY256" s="310" t="s">
        <v>11</v>
      </c>
      <c r="AZ256" s="310" t="s">
        <v>11</v>
      </c>
      <c r="BA256" s="310" t="s">
        <v>11</v>
      </c>
      <c r="BB256" s="310">
        <v>161</v>
      </c>
      <c r="BC256" s="310" t="s">
        <v>11</v>
      </c>
      <c r="BD256" s="310" t="s">
        <v>11</v>
      </c>
      <c r="BE256" s="310" t="s">
        <v>11</v>
      </c>
      <c r="BF256" s="310" t="s">
        <v>11</v>
      </c>
      <c r="BG256" s="310" t="s">
        <v>11</v>
      </c>
      <c r="BH256" s="310" t="s">
        <v>11</v>
      </c>
      <c r="BI256" s="310" t="s">
        <v>11</v>
      </c>
      <c r="BJ256" s="310" t="s">
        <v>11</v>
      </c>
      <c r="BK256" s="310" t="s">
        <v>11</v>
      </c>
      <c r="BL256" s="310"/>
      <c r="BM256" s="307" t="s">
        <v>2064</v>
      </c>
      <c r="CB256" s="310" t="s">
        <v>11</v>
      </c>
      <c r="CC256" s="310" t="s">
        <v>11</v>
      </c>
      <c r="CD256" s="310" t="s">
        <v>11</v>
      </c>
      <c r="CE256" s="310" t="s">
        <v>11</v>
      </c>
      <c r="CF256" s="310" t="s">
        <v>11</v>
      </c>
      <c r="CG256" s="310" t="s">
        <v>11</v>
      </c>
      <c r="CH256" s="310" t="s">
        <v>11</v>
      </c>
      <c r="CI256" s="310" t="s">
        <v>11</v>
      </c>
      <c r="CJ256" s="310" t="s">
        <v>11</v>
      </c>
      <c r="CK256" s="310" t="s">
        <v>11</v>
      </c>
      <c r="CL256" s="310" t="s">
        <v>11</v>
      </c>
      <c r="CM256" s="310" t="s">
        <v>11</v>
      </c>
      <c r="CN256" s="310" t="s">
        <v>11</v>
      </c>
      <c r="CO256" s="310" t="s">
        <v>11</v>
      </c>
      <c r="CQ256" s="307" t="s">
        <v>2064</v>
      </c>
      <c r="CR256" s="300">
        <v>23499</v>
      </c>
      <c r="CS256" s="300">
        <v>11733</v>
      </c>
      <c r="CT256" s="300">
        <v>926143</v>
      </c>
      <c r="CU256" s="300">
        <v>574719</v>
      </c>
      <c r="CV256" s="300">
        <v>241012</v>
      </c>
      <c r="CW256" s="300">
        <v>459953</v>
      </c>
      <c r="CX256" s="300">
        <v>36549</v>
      </c>
      <c r="CY256" s="300">
        <v>340246</v>
      </c>
      <c r="CZ256" s="300">
        <v>50072</v>
      </c>
      <c r="DA256" s="300">
        <v>36027</v>
      </c>
      <c r="DB256" s="300">
        <v>4515</v>
      </c>
      <c r="DC256" s="300">
        <v>6850</v>
      </c>
      <c r="DD256" s="300">
        <v>11834</v>
      </c>
      <c r="DE256" s="300">
        <v>241691</v>
      </c>
      <c r="DF256" s="310">
        <v>201</v>
      </c>
      <c r="DG256" s="310">
        <v>209</v>
      </c>
      <c r="DH256" s="310">
        <v>161</v>
      </c>
      <c r="DI256" s="310">
        <v>169</v>
      </c>
      <c r="DJ256" s="310">
        <v>178</v>
      </c>
      <c r="DK256" s="310">
        <v>166</v>
      </c>
      <c r="DL256" s="310">
        <v>196</v>
      </c>
      <c r="DM256" s="310">
        <v>174</v>
      </c>
      <c r="DN256" s="310">
        <v>198</v>
      </c>
      <c r="DO256" s="310">
        <v>199</v>
      </c>
      <c r="DP256" s="310">
        <v>211</v>
      </c>
      <c r="DQ256" s="310">
        <v>209</v>
      </c>
      <c r="DR256" s="310">
        <v>215</v>
      </c>
      <c r="DS256" s="310">
        <v>181</v>
      </c>
      <c r="DU256" s="307" t="s">
        <v>2064</v>
      </c>
      <c r="DV256" s="300">
        <v>23499</v>
      </c>
      <c r="DW256" s="300">
        <v>11733</v>
      </c>
      <c r="DX256" s="300">
        <v>926143</v>
      </c>
      <c r="DY256" s="300">
        <v>574719</v>
      </c>
      <c r="DZ256" s="300">
        <v>692990</v>
      </c>
      <c r="EA256" s="300">
        <v>459953</v>
      </c>
      <c r="EB256" s="300">
        <v>36549</v>
      </c>
      <c r="EC256" s="300">
        <v>340246</v>
      </c>
      <c r="ED256" s="300">
        <v>50072</v>
      </c>
      <c r="EE256" s="300">
        <v>36027</v>
      </c>
      <c r="EF256" s="300">
        <v>4515</v>
      </c>
      <c r="EG256" s="300">
        <v>6850</v>
      </c>
      <c r="EH256" s="300">
        <v>11834</v>
      </c>
      <c r="EI256" s="300">
        <v>241691</v>
      </c>
      <c r="EJ256" s="310">
        <v>216</v>
      </c>
      <c r="EK256" s="310">
        <v>219</v>
      </c>
      <c r="EL256" s="310">
        <v>182</v>
      </c>
      <c r="EM256" s="310">
        <v>192</v>
      </c>
      <c r="EN256" s="310">
        <v>185</v>
      </c>
      <c r="EO256" s="310">
        <v>186</v>
      </c>
      <c r="EP256" s="310">
        <v>210</v>
      </c>
      <c r="EQ256" s="310">
        <v>192</v>
      </c>
      <c r="ER256" s="310">
        <v>207</v>
      </c>
      <c r="ES256" s="310">
        <v>208</v>
      </c>
      <c r="ET256" s="310">
        <v>223</v>
      </c>
      <c r="EU256" s="310">
        <v>216</v>
      </c>
      <c r="EV256" s="310">
        <v>221</v>
      </c>
      <c r="EW256" s="310">
        <v>197</v>
      </c>
    </row>
    <row r="257" spans="1:153" x14ac:dyDescent="0.25">
      <c r="A257" s="285" t="s">
        <v>2508</v>
      </c>
      <c r="B257" s="285" t="s">
        <v>1560</v>
      </c>
      <c r="C257" s="285" t="s">
        <v>2509</v>
      </c>
      <c r="E257" s="307" t="str">
        <f t="shared" si="3"/>
        <v>هولي سي Holy See</v>
      </c>
      <c r="F257" s="300"/>
      <c r="G257" s="300"/>
      <c r="H257" s="300"/>
      <c r="I257" s="300"/>
      <c r="J257" s="300"/>
      <c r="K257" s="300"/>
      <c r="L257" s="300"/>
      <c r="M257" s="300"/>
      <c r="N257" s="300"/>
      <c r="O257" s="300"/>
      <c r="P257" s="300"/>
      <c r="Q257" s="300"/>
      <c r="R257" s="300"/>
      <c r="S257" s="300"/>
      <c r="T257" s="310" t="s">
        <v>11</v>
      </c>
      <c r="U257" s="310" t="s">
        <v>11</v>
      </c>
      <c r="V257" s="310" t="s">
        <v>11</v>
      </c>
      <c r="W257" s="310" t="s">
        <v>11</v>
      </c>
      <c r="X257" s="310" t="s">
        <v>11</v>
      </c>
      <c r="Y257" s="310" t="s">
        <v>11</v>
      </c>
      <c r="Z257" s="310" t="s">
        <v>11</v>
      </c>
      <c r="AA257" s="310" t="s">
        <v>11</v>
      </c>
      <c r="AB257" s="310" t="s">
        <v>11</v>
      </c>
      <c r="AC257" s="310" t="s">
        <v>11</v>
      </c>
      <c r="AD257" s="310" t="s">
        <v>11</v>
      </c>
      <c r="AE257" s="310" t="s">
        <v>11</v>
      </c>
      <c r="AF257" s="310" t="s">
        <v>11</v>
      </c>
      <c r="AG257" s="310" t="s">
        <v>11</v>
      </c>
      <c r="AH257" s="310"/>
      <c r="AI257" s="307" t="s">
        <v>2107</v>
      </c>
      <c r="AX257" s="310" t="s">
        <v>11</v>
      </c>
      <c r="AY257" s="310" t="s">
        <v>11</v>
      </c>
      <c r="AZ257" s="310" t="s">
        <v>11</v>
      </c>
      <c r="BA257" s="310" t="s">
        <v>11</v>
      </c>
      <c r="BB257" s="310" t="s">
        <v>11</v>
      </c>
      <c r="BC257" s="310" t="s">
        <v>11</v>
      </c>
      <c r="BD257" s="310" t="s">
        <v>11</v>
      </c>
      <c r="BE257" s="310" t="s">
        <v>11</v>
      </c>
      <c r="BF257" s="310" t="s">
        <v>11</v>
      </c>
      <c r="BG257" s="310" t="s">
        <v>11</v>
      </c>
      <c r="BH257" s="310" t="s">
        <v>11</v>
      </c>
      <c r="BI257" s="310" t="s">
        <v>11</v>
      </c>
      <c r="BJ257" s="310" t="s">
        <v>11</v>
      </c>
      <c r="BK257" s="310" t="s">
        <v>11</v>
      </c>
      <c r="BL257" s="310"/>
      <c r="BM257" s="307" t="s">
        <v>2107</v>
      </c>
      <c r="CB257" s="310" t="s">
        <v>11</v>
      </c>
      <c r="CC257" s="310" t="s">
        <v>11</v>
      </c>
      <c r="CD257" s="310" t="s">
        <v>11</v>
      </c>
      <c r="CE257" s="310" t="s">
        <v>11</v>
      </c>
      <c r="CF257" s="310" t="s">
        <v>11</v>
      </c>
      <c r="CG257" s="310" t="s">
        <v>11</v>
      </c>
      <c r="CH257" s="310" t="s">
        <v>11</v>
      </c>
      <c r="CI257" s="310" t="s">
        <v>11</v>
      </c>
      <c r="CJ257" s="310" t="s">
        <v>11</v>
      </c>
      <c r="CK257" s="310" t="s">
        <v>11</v>
      </c>
      <c r="CL257" s="310" t="s">
        <v>11</v>
      </c>
      <c r="CM257" s="310" t="s">
        <v>11</v>
      </c>
      <c r="CN257" s="310" t="s">
        <v>11</v>
      </c>
      <c r="CO257" s="310" t="s">
        <v>11</v>
      </c>
      <c r="CQ257" s="307" t="s">
        <v>2107</v>
      </c>
      <c r="CR257" s="300"/>
      <c r="CS257" s="300">
        <v>161649</v>
      </c>
      <c r="CT257" s="300">
        <v>17781</v>
      </c>
      <c r="CU257" s="300">
        <v>17236</v>
      </c>
      <c r="CV257" s="300">
        <v>146971</v>
      </c>
      <c r="CW257" s="300">
        <v>3013</v>
      </c>
      <c r="CX257" s="300">
        <v>19372</v>
      </c>
      <c r="CY257" s="300">
        <v>149080</v>
      </c>
      <c r="CZ257" s="300">
        <v>3928</v>
      </c>
      <c r="DA257" s="300">
        <v>79941</v>
      </c>
      <c r="DB257" s="300">
        <v>217231</v>
      </c>
      <c r="DC257" s="300">
        <v>10557</v>
      </c>
      <c r="DD257" s="300">
        <v>118031</v>
      </c>
      <c r="DE257" s="300">
        <v>133578</v>
      </c>
      <c r="DF257" s="310" t="s">
        <v>11</v>
      </c>
      <c r="DG257" s="310">
        <v>183</v>
      </c>
      <c r="DH257" s="310">
        <v>209</v>
      </c>
      <c r="DI257" s="310">
        <v>209</v>
      </c>
      <c r="DJ257" s="310">
        <v>184</v>
      </c>
      <c r="DK257" s="310">
        <v>214</v>
      </c>
      <c r="DL257" s="310">
        <v>203</v>
      </c>
      <c r="DM257" s="310">
        <v>185</v>
      </c>
      <c r="DN257" s="310">
        <v>217</v>
      </c>
      <c r="DO257" s="310">
        <v>189</v>
      </c>
      <c r="DP257" s="310">
        <v>172</v>
      </c>
      <c r="DQ257" s="310">
        <v>203</v>
      </c>
      <c r="DR257" s="310">
        <v>192</v>
      </c>
      <c r="DS257" s="310">
        <v>192</v>
      </c>
      <c r="DU257" s="307" t="s">
        <v>2107</v>
      </c>
      <c r="DV257" s="300">
        <v>0</v>
      </c>
      <c r="DW257" s="300">
        <v>161649</v>
      </c>
      <c r="DX257" s="300">
        <v>17781</v>
      </c>
      <c r="DY257" s="300">
        <v>17236</v>
      </c>
      <c r="DZ257" s="300">
        <v>146971</v>
      </c>
      <c r="EA257" s="300">
        <v>3013</v>
      </c>
      <c r="EB257" s="300">
        <v>19372</v>
      </c>
      <c r="EC257" s="300">
        <v>149080</v>
      </c>
      <c r="ED257" s="300">
        <v>3928</v>
      </c>
      <c r="EE257" s="300">
        <v>79941</v>
      </c>
      <c r="EF257" s="300">
        <v>217231</v>
      </c>
      <c r="EG257" s="300">
        <v>10557</v>
      </c>
      <c r="EH257" s="300">
        <v>118031</v>
      </c>
      <c r="EI257" s="300">
        <v>133578</v>
      </c>
      <c r="EJ257" s="310">
        <v>221</v>
      </c>
      <c r="EK257" s="310">
        <v>201</v>
      </c>
      <c r="EL257" s="310">
        <v>215</v>
      </c>
      <c r="EM257" s="310">
        <v>219</v>
      </c>
      <c r="EN257" s="310">
        <v>200</v>
      </c>
      <c r="EO257" s="310">
        <v>219</v>
      </c>
      <c r="EP257" s="310">
        <v>216</v>
      </c>
      <c r="EQ257" s="310">
        <v>201</v>
      </c>
      <c r="ER257" s="310">
        <v>221</v>
      </c>
      <c r="ES257" s="310">
        <v>201</v>
      </c>
      <c r="ET257" s="310">
        <v>190</v>
      </c>
      <c r="EU257" s="310">
        <v>211</v>
      </c>
      <c r="EV257" s="310">
        <v>204</v>
      </c>
      <c r="EW257" s="310">
        <v>205</v>
      </c>
    </row>
    <row r="258" spans="1:153" x14ac:dyDescent="0.25">
      <c r="A258" s="285" t="s">
        <v>2510</v>
      </c>
      <c r="B258" s="285" t="s">
        <v>1565</v>
      </c>
      <c r="C258" s="285" t="s">
        <v>2511</v>
      </c>
      <c r="E258" s="307" t="str">
        <f t="shared" si="3"/>
        <v>سان بيار وميكلون Saint Pierre And Miquelon</v>
      </c>
      <c r="F258" s="300"/>
      <c r="G258" s="300"/>
      <c r="H258" s="300"/>
      <c r="I258" s="300"/>
      <c r="J258" s="300"/>
      <c r="K258" s="300"/>
      <c r="L258" s="300"/>
      <c r="M258" s="300"/>
      <c r="N258" s="300"/>
      <c r="O258" s="300"/>
      <c r="P258" s="300"/>
      <c r="Q258" s="300"/>
      <c r="R258" s="300"/>
      <c r="S258" s="300"/>
      <c r="T258" s="310" t="s">
        <v>11</v>
      </c>
      <c r="U258" s="310" t="s">
        <v>11</v>
      </c>
      <c r="V258" s="310" t="s">
        <v>11</v>
      </c>
      <c r="W258" s="310" t="s">
        <v>11</v>
      </c>
      <c r="X258" s="310" t="s">
        <v>11</v>
      </c>
      <c r="Y258" s="310" t="s">
        <v>11</v>
      </c>
      <c r="Z258" s="310" t="s">
        <v>11</v>
      </c>
      <c r="AA258" s="310" t="s">
        <v>11</v>
      </c>
      <c r="AB258" s="310" t="s">
        <v>11</v>
      </c>
      <c r="AC258" s="310" t="s">
        <v>11</v>
      </c>
      <c r="AD258" s="310" t="s">
        <v>11</v>
      </c>
      <c r="AE258" s="310" t="s">
        <v>11</v>
      </c>
      <c r="AF258" s="310" t="s">
        <v>11</v>
      </c>
      <c r="AG258" s="310" t="s">
        <v>11</v>
      </c>
      <c r="AH258" s="310"/>
      <c r="AI258" s="307" t="s">
        <v>2081</v>
      </c>
      <c r="AX258" s="310" t="s">
        <v>11</v>
      </c>
      <c r="AY258" s="310" t="s">
        <v>11</v>
      </c>
      <c r="AZ258" s="310" t="s">
        <v>11</v>
      </c>
      <c r="BA258" s="310" t="s">
        <v>11</v>
      </c>
      <c r="BB258" s="310" t="s">
        <v>11</v>
      </c>
      <c r="BC258" s="310" t="s">
        <v>11</v>
      </c>
      <c r="BD258" s="310" t="s">
        <v>11</v>
      </c>
      <c r="BE258" s="310" t="s">
        <v>11</v>
      </c>
      <c r="BF258" s="310" t="s">
        <v>11</v>
      </c>
      <c r="BG258" s="310" t="s">
        <v>11</v>
      </c>
      <c r="BH258" s="310" t="s">
        <v>11</v>
      </c>
      <c r="BI258" s="310" t="s">
        <v>11</v>
      </c>
      <c r="BJ258" s="310" t="s">
        <v>11</v>
      </c>
      <c r="BK258" s="310" t="s">
        <v>11</v>
      </c>
      <c r="BL258" s="310"/>
      <c r="BM258" s="307" t="s">
        <v>2081</v>
      </c>
      <c r="CB258" s="310" t="s">
        <v>11</v>
      </c>
      <c r="CC258" s="310" t="s">
        <v>11</v>
      </c>
      <c r="CD258" s="310" t="s">
        <v>11</v>
      </c>
      <c r="CE258" s="310" t="s">
        <v>11</v>
      </c>
      <c r="CF258" s="310" t="s">
        <v>11</v>
      </c>
      <c r="CG258" s="310" t="s">
        <v>11</v>
      </c>
      <c r="CH258" s="310" t="s">
        <v>11</v>
      </c>
      <c r="CI258" s="310" t="s">
        <v>11</v>
      </c>
      <c r="CJ258" s="310" t="s">
        <v>11</v>
      </c>
      <c r="CK258" s="310" t="s">
        <v>11</v>
      </c>
      <c r="CL258" s="310" t="s">
        <v>11</v>
      </c>
      <c r="CM258" s="310" t="s">
        <v>11</v>
      </c>
      <c r="CN258" s="310" t="s">
        <v>11</v>
      </c>
      <c r="CO258" s="310" t="s">
        <v>11</v>
      </c>
      <c r="CQ258" s="307" t="s">
        <v>2081</v>
      </c>
      <c r="CR258" s="300">
        <v>181179</v>
      </c>
      <c r="CS258" s="300">
        <v>71980</v>
      </c>
      <c r="CT258" s="300">
        <v>5432</v>
      </c>
      <c r="CU258" s="300"/>
      <c r="CV258" s="300">
        <v>1830</v>
      </c>
      <c r="CW258" s="300"/>
      <c r="CX258" s="300">
        <v>216859</v>
      </c>
      <c r="CY258" s="300"/>
      <c r="CZ258" s="300">
        <v>58044</v>
      </c>
      <c r="DA258" s="300">
        <v>10585</v>
      </c>
      <c r="DB258" s="300"/>
      <c r="DC258" s="300"/>
      <c r="DD258" s="300"/>
      <c r="DE258" s="300">
        <v>66471</v>
      </c>
      <c r="DF258" s="310">
        <v>171</v>
      </c>
      <c r="DG258" s="310">
        <v>198</v>
      </c>
      <c r="DH258" s="310">
        <v>215</v>
      </c>
      <c r="DI258" s="310" t="s">
        <v>11</v>
      </c>
      <c r="DJ258" s="310">
        <v>218</v>
      </c>
      <c r="DK258" s="310" t="s">
        <v>11</v>
      </c>
      <c r="DL258" s="310">
        <v>176</v>
      </c>
      <c r="DM258" s="310" t="s">
        <v>11</v>
      </c>
      <c r="DN258" s="310">
        <v>197</v>
      </c>
      <c r="DO258" s="310">
        <v>206</v>
      </c>
      <c r="DP258" s="310" t="s">
        <v>11</v>
      </c>
      <c r="DQ258" s="310" t="s">
        <v>11</v>
      </c>
      <c r="DR258" s="310" t="s">
        <v>11</v>
      </c>
      <c r="DS258" s="310">
        <v>203</v>
      </c>
      <c r="DU258" s="307" t="s">
        <v>2081</v>
      </c>
      <c r="DV258" s="300">
        <v>181179</v>
      </c>
      <c r="DW258" s="300">
        <v>71980</v>
      </c>
      <c r="DX258" s="300">
        <v>5432</v>
      </c>
      <c r="DY258" s="300">
        <v>0</v>
      </c>
      <c r="DZ258" s="300">
        <v>1830</v>
      </c>
      <c r="EA258" s="300">
        <v>0</v>
      </c>
      <c r="EB258" s="300">
        <v>216859</v>
      </c>
      <c r="EC258" s="300">
        <v>0</v>
      </c>
      <c r="ED258" s="300">
        <v>58044</v>
      </c>
      <c r="EE258" s="300">
        <v>10585</v>
      </c>
      <c r="EF258" s="300">
        <v>0</v>
      </c>
      <c r="EG258" s="300">
        <v>0</v>
      </c>
      <c r="EH258" s="300">
        <v>0</v>
      </c>
      <c r="EI258" s="300">
        <v>66471</v>
      </c>
      <c r="EJ258" s="310">
        <v>201</v>
      </c>
      <c r="EK258" s="310">
        <v>210</v>
      </c>
      <c r="EL258" s="310">
        <v>220</v>
      </c>
      <c r="EM258" s="310">
        <v>223</v>
      </c>
      <c r="EN258" s="310">
        <v>222</v>
      </c>
      <c r="EO258" s="310">
        <v>222</v>
      </c>
      <c r="EP258" s="310">
        <v>197</v>
      </c>
      <c r="EQ258" s="310">
        <v>226</v>
      </c>
      <c r="ER258" s="310">
        <v>206</v>
      </c>
      <c r="ES258" s="310">
        <v>213</v>
      </c>
      <c r="ET258" s="310">
        <v>230</v>
      </c>
      <c r="EU258" s="310">
        <v>230</v>
      </c>
      <c r="EV258" s="310">
        <v>245</v>
      </c>
      <c r="EW258" s="310">
        <v>214</v>
      </c>
    </row>
    <row r="259" spans="1:153" x14ac:dyDescent="0.25">
      <c r="A259" s="285" t="s">
        <v>2512</v>
      </c>
      <c r="B259" s="285" t="s">
        <v>1557</v>
      </c>
      <c r="C259" s="285" t="s">
        <v>2513</v>
      </c>
      <c r="E259" s="307" t="str">
        <f t="shared" si="3"/>
        <v>جورجيا الجنوبية وجزر ساندويتش الجنوبية South Georgia And Sandwich Islands</v>
      </c>
      <c r="F259" s="300"/>
      <c r="G259" s="300">
        <v>1218013</v>
      </c>
      <c r="H259" s="300"/>
      <c r="I259" s="300"/>
      <c r="J259" s="300"/>
      <c r="K259" s="300"/>
      <c r="L259" s="300"/>
      <c r="M259" s="300"/>
      <c r="N259" s="300"/>
      <c r="O259" s="300"/>
      <c r="P259" s="300">
        <v>6500</v>
      </c>
      <c r="Q259" s="300"/>
      <c r="R259" s="300"/>
      <c r="S259" s="300"/>
      <c r="T259" s="310" t="s">
        <v>11</v>
      </c>
      <c r="U259" s="310">
        <v>149</v>
      </c>
      <c r="V259" s="310" t="s">
        <v>11</v>
      </c>
      <c r="W259" s="310" t="s">
        <v>11</v>
      </c>
      <c r="X259" s="310" t="s">
        <v>11</v>
      </c>
      <c r="Y259" s="310" t="s">
        <v>11</v>
      </c>
      <c r="Z259" s="310" t="s">
        <v>11</v>
      </c>
      <c r="AA259" s="310" t="s">
        <v>11</v>
      </c>
      <c r="AB259" s="310" t="s">
        <v>11</v>
      </c>
      <c r="AC259" s="310" t="s">
        <v>11</v>
      </c>
      <c r="AD259" s="310">
        <v>184</v>
      </c>
      <c r="AE259" s="310" t="s">
        <v>11</v>
      </c>
      <c r="AF259" s="310" t="s">
        <v>11</v>
      </c>
      <c r="AG259" s="310" t="s">
        <v>11</v>
      </c>
      <c r="AH259" s="310"/>
      <c r="AI259" s="307" t="s">
        <v>2078</v>
      </c>
      <c r="AK259">
        <v>1141594</v>
      </c>
      <c r="AX259" s="310" t="s">
        <v>11</v>
      </c>
      <c r="AY259" s="310">
        <v>149</v>
      </c>
      <c r="AZ259" s="310" t="s">
        <v>11</v>
      </c>
      <c r="BA259" s="310" t="s">
        <v>11</v>
      </c>
      <c r="BB259" s="310" t="s">
        <v>11</v>
      </c>
      <c r="BC259" s="310" t="s">
        <v>11</v>
      </c>
      <c r="BD259" s="310" t="s">
        <v>11</v>
      </c>
      <c r="BE259" s="310" t="s">
        <v>11</v>
      </c>
      <c r="BF259" s="310" t="s">
        <v>11</v>
      </c>
      <c r="BG259" s="310" t="s">
        <v>11</v>
      </c>
      <c r="BH259" s="310" t="s">
        <v>11</v>
      </c>
      <c r="BI259" s="310" t="s">
        <v>11</v>
      </c>
      <c r="BJ259" s="310" t="s">
        <v>11</v>
      </c>
      <c r="BK259" s="310" t="s">
        <v>11</v>
      </c>
      <c r="BL259" s="310"/>
      <c r="BM259" s="307" t="s">
        <v>2078</v>
      </c>
      <c r="BO259">
        <v>76419</v>
      </c>
      <c r="BX259">
        <v>6500</v>
      </c>
      <c r="CB259" s="310" t="s">
        <v>11</v>
      </c>
      <c r="CC259" s="310">
        <v>141</v>
      </c>
      <c r="CD259" s="310" t="s">
        <v>11</v>
      </c>
      <c r="CE259" s="310" t="s">
        <v>11</v>
      </c>
      <c r="CF259" s="310" t="s">
        <v>11</v>
      </c>
      <c r="CG259" s="310" t="s">
        <v>11</v>
      </c>
      <c r="CH259" s="310" t="s">
        <v>11</v>
      </c>
      <c r="CI259" s="310" t="s">
        <v>11</v>
      </c>
      <c r="CJ259" s="310" t="s">
        <v>11</v>
      </c>
      <c r="CK259" s="310" t="s">
        <v>11</v>
      </c>
      <c r="CL259" s="310">
        <v>146</v>
      </c>
      <c r="CM259" s="310" t="s">
        <v>11</v>
      </c>
      <c r="CN259" s="310" t="s">
        <v>11</v>
      </c>
      <c r="CO259" s="310" t="s">
        <v>11</v>
      </c>
      <c r="CQ259" s="307" t="s">
        <v>2078</v>
      </c>
      <c r="CR259" s="300">
        <v>16052</v>
      </c>
      <c r="CS259" s="300">
        <v>31719</v>
      </c>
      <c r="CT259" s="300">
        <v>879</v>
      </c>
      <c r="CU259" s="300"/>
      <c r="CV259" s="300">
        <v>12231</v>
      </c>
      <c r="CW259" s="300">
        <v>13304</v>
      </c>
      <c r="CX259" s="300">
        <v>79228</v>
      </c>
      <c r="CY259" s="300">
        <v>107449</v>
      </c>
      <c r="CZ259" s="300">
        <v>48846</v>
      </c>
      <c r="DA259" s="300"/>
      <c r="DB259" s="300">
        <v>12569</v>
      </c>
      <c r="DC259" s="300">
        <v>188280</v>
      </c>
      <c r="DD259" s="300">
        <v>726254</v>
      </c>
      <c r="DE259" s="300">
        <v>169640</v>
      </c>
      <c r="DF259" s="310">
        <v>204</v>
      </c>
      <c r="DG259" s="310">
        <v>203</v>
      </c>
      <c r="DH259" s="310">
        <v>224</v>
      </c>
      <c r="DI259" s="310" t="s">
        <v>11</v>
      </c>
      <c r="DJ259" s="310">
        <v>209</v>
      </c>
      <c r="DK259" s="310">
        <v>204</v>
      </c>
      <c r="DL259" s="310">
        <v>188</v>
      </c>
      <c r="DM259" s="310">
        <v>190</v>
      </c>
      <c r="DN259" s="310">
        <v>200</v>
      </c>
      <c r="DO259" s="310" t="s">
        <v>11</v>
      </c>
      <c r="DP259" s="310">
        <v>203</v>
      </c>
      <c r="DQ259" s="310">
        <v>167</v>
      </c>
      <c r="DR259" s="310">
        <v>165</v>
      </c>
      <c r="DS259" s="310">
        <v>187</v>
      </c>
      <c r="DU259" s="307" t="s">
        <v>2078</v>
      </c>
      <c r="DV259" s="300">
        <v>16052</v>
      </c>
      <c r="DW259" s="300">
        <v>1249732</v>
      </c>
      <c r="DX259" s="300">
        <v>879</v>
      </c>
      <c r="DY259" s="300">
        <v>0</v>
      </c>
      <c r="DZ259" s="300">
        <v>12231</v>
      </c>
      <c r="EA259" s="300">
        <v>13304</v>
      </c>
      <c r="EB259" s="300">
        <v>79228</v>
      </c>
      <c r="EC259" s="300">
        <v>107449</v>
      </c>
      <c r="ED259" s="300">
        <v>48846</v>
      </c>
      <c r="EE259" s="300">
        <v>0</v>
      </c>
      <c r="EF259" s="300">
        <v>19069</v>
      </c>
      <c r="EG259" s="300">
        <v>188280</v>
      </c>
      <c r="EH259" s="300">
        <v>726254</v>
      </c>
      <c r="EI259" s="300">
        <v>169640</v>
      </c>
      <c r="EJ259" s="310">
        <v>217</v>
      </c>
      <c r="EK259" s="310">
        <v>179</v>
      </c>
      <c r="EL259" s="310">
        <v>225</v>
      </c>
      <c r="EM259" s="310">
        <v>223</v>
      </c>
      <c r="EN259" s="310">
        <v>215</v>
      </c>
      <c r="EO259" s="310">
        <v>210</v>
      </c>
      <c r="EP259" s="310">
        <v>205</v>
      </c>
      <c r="EQ259" s="310">
        <v>204</v>
      </c>
      <c r="ER259" s="310">
        <v>209</v>
      </c>
      <c r="ES259" s="310">
        <v>226</v>
      </c>
      <c r="ET259" s="310">
        <v>211</v>
      </c>
      <c r="EU259" s="310">
        <v>188</v>
      </c>
      <c r="EV259" s="310">
        <v>186</v>
      </c>
      <c r="EW259" s="310">
        <v>201</v>
      </c>
    </row>
    <row r="260" spans="1:153" x14ac:dyDescent="0.25">
      <c r="A260" s="285" t="s">
        <v>2514</v>
      </c>
      <c r="B260" s="285" t="s">
        <v>2515</v>
      </c>
      <c r="C260" s="285" t="s">
        <v>2516</v>
      </c>
      <c r="E260" s="307" t="str">
        <f t="shared" si="3"/>
        <v>سفالبارد ويان ماين Svalbard And Jan Mayen</v>
      </c>
      <c r="F260" s="300">
        <v>152955</v>
      </c>
      <c r="G260" s="300"/>
      <c r="H260" s="300"/>
      <c r="I260" s="300"/>
      <c r="J260" s="300"/>
      <c r="K260" s="300"/>
      <c r="L260" s="300"/>
      <c r="M260" s="300"/>
      <c r="N260" s="300"/>
      <c r="O260" s="300"/>
      <c r="P260" s="300"/>
      <c r="Q260" s="300"/>
      <c r="R260" s="300"/>
      <c r="S260" s="300"/>
      <c r="T260" s="310">
        <v>174</v>
      </c>
      <c r="U260" s="310" t="s">
        <v>11</v>
      </c>
      <c r="V260" s="310" t="s">
        <v>11</v>
      </c>
      <c r="W260" s="310" t="s">
        <v>11</v>
      </c>
      <c r="X260" s="310" t="s">
        <v>11</v>
      </c>
      <c r="Y260" s="310" t="s">
        <v>11</v>
      </c>
      <c r="Z260" s="310" t="s">
        <v>11</v>
      </c>
      <c r="AA260" s="310" t="s">
        <v>11</v>
      </c>
      <c r="AB260" s="310" t="s">
        <v>11</v>
      </c>
      <c r="AC260" s="310" t="s">
        <v>11</v>
      </c>
      <c r="AD260" s="310" t="s">
        <v>11</v>
      </c>
      <c r="AE260" s="310" t="s">
        <v>11</v>
      </c>
      <c r="AF260" s="310" t="s">
        <v>11</v>
      </c>
      <c r="AG260" s="310" t="s">
        <v>11</v>
      </c>
      <c r="AH260" s="310"/>
      <c r="AI260" s="307" t="s">
        <v>2089</v>
      </c>
      <c r="AJ260">
        <v>152955</v>
      </c>
      <c r="AX260" s="310">
        <v>169</v>
      </c>
      <c r="AY260" s="310" t="s">
        <v>11</v>
      </c>
      <c r="AZ260" s="310" t="s">
        <v>11</v>
      </c>
      <c r="BA260" s="310" t="s">
        <v>11</v>
      </c>
      <c r="BB260" s="310" t="s">
        <v>11</v>
      </c>
      <c r="BC260" s="310" t="s">
        <v>11</v>
      </c>
      <c r="BD260" s="310" t="s">
        <v>11</v>
      </c>
      <c r="BE260" s="310" t="s">
        <v>11</v>
      </c>
      <c r="BF260" s="310" t="s">
        <v>11</v>
      </c>
      <c r="BG260" s="310" t="s">
        <v>11</v>
      </c>
      <c r="BH260" s="310" t="s">
        <v>11</v>
      </c>
      <c r="BI260" s="310" t="s">
        <v>11</v>
      </c>
      <c r="BJ260" s="310" t="s">
        <v>11</v>
      </c>
      <c r="BK260" s="310" t="s">
        <v>11</v>
      </c>
      <c r="BL260" s="310"/>
      <c r="BM260" s="307" t="s">
        <v>2089</v>
      </c>
      <c r="CB260" s="310" t="s">
        <v>11</v>
      </c>
      <c r="CC260" s="310" t="s">
        <v>11</v>
      </c>
      <c r="CD260" s="310" t="s">
        <v>11</v>
      </c>
      <c r="CE260" s="310" t="s">
        <v>11</v>
      </c>
      <c r="CF260" s="310" t="s">
        <v>11</v>
      </c>
      <c r="CG260" s="310" t="s">
        <v>11</v>
      </c>
      <c r="CH260" s="310" t="s">
        <v>11</v>
      </c>
      <c r="CI260" s="310" t="s">
        <v>11</v>
      </c>
      <c r="CJ260" s="310" t="s">
        <v>11</v>
      </c>
      <c r="CK260" s="310" t="s">
        <v>11</v>
      </c>
      <c r="CL260" s="310" t="s">
        <v>11</v>
      </c>
      <c r="CM260" s="310" t="s">
        <v>11</v>
      </c>
      <c r="CN260" s="310" t="s">
        <v>11</v>
      </c>
      <c r="CO260" s="310" t="s">
        <v>11</v>
      </c>
      <c r="CQ260" s="307" t="s">
        <v>2089</v>
      </c>
      <c r="CR260" s="300">
        <v>2574</v>
      </c>
      <c r="CS260" s="300"/>
      <c r="CT260" s="300">
        <v>146918</v>
      </c>
      <c r="CU260" s="300">
        <v>28522</v>
      </c>
      <c r="CV260" s="300"/>
      <c r="CW260" s="300">
        <v>10277</v>
      </c>
      <c r="CX260" s="300">
        <v>2356</v>
      </c>
      <c r="CY260" s="300">
        <v>85457</v>
      </c>
      <c r="CZ260" s="300">
        <v>257022</v>
      </c>
      <c r="DA260" s="300">
        <v>168799</v>
      </c>
      <c r="DB260" s="300">
        <v>17885</v>
      </c>
      <c r="DC260" s="300">
        <v>9831</v>
      </c>
      <c r="DD260" s="300">
        <v>9633</v>
      </c>
      <c r="DE260" s="300">
        <v>5303</v>
      </c>
      <c r="DF260" s="310">
        <v>212</v>
      </c>
      <c r="DG260" s="310" t="s">
        <v>11</v>
      </c>
      <c r="DH260" s="310">
        <v>193</v>
      </c>
      <c r="DI260" s="310">
        <v>204</v>
      </c>
      <c r="DJ260" s="310" t="s">
        <v>11</v>
      </c>
      <c r="DK260" s="310">
        <v>206</v>
      </c>
      <c r="DL260" s="310">
        <v>212</v>
      </c>
      <c r="DM260" s="310">
        <v>193</v>
      </c>
      <c r="DN260" s="310">
        <v>178</v>
      </c>
      <c r="DO260" s="310">
        <v>181</v>
      </c>
      <c r="DP260" s="310">
        <v>197</v>
      </c>
      <c r="DQ260" s="310">
        <v>204</v>
      </c>
      <c r="DR260" s="310">
        <v>217</v>
      </c>
      <c r="DS260" s="310">
        <v>227</v>
      </c>
      <c r="DU260" s="307" t="s">
        <v>2089</v>
      </c>
      <c r="DV260" s="300">
        <v>155529</v>
      </c>
      <c r="DW260" s="300">
        <v>0</v>
      </c>
      <c r="DX260" s="300">
        <v>146918</v>
      </c>
      <c r="DY260" s="300">
        <v>28522</v>
      </c>
      <c r="DZ260" s="300">
        <v>0</v>
      </c>
      <c r="EA260" s="300">
        <v>10277</v>
      </c>
      <c r="EB260" s="300">
        <v>2356</v>
      </c>
      <c r="EC260" s="300">
        <v>85457</v>
      </c>
      <c r="ED260" s="300">
        <v>257022</v>
      </c>
      <c r="EE260" s="300">
        <v>168799</v>
      </c>
      <c r="EF260" s="300">
        <v>17885</v>
      </c>
      <c r="EG260" s="300">
        <v>9831</v>
      </c>
      <c r="EH260" s="300">
        <v>9633</v>
      </c>
      <c r="EI260" s="300">
        <v>5303</v>
      </c>
      <c r="EJ260" s="310">
        <v>202</v>
      </c>
      <c r="EK260" s="310">
        <v>224</v>
      </c>
      <c r="EL260" s="310">
        <v>205</v>
      </c>
      <c r="EM260" s="310">
        <v>217</v>
      </c>
      <c r="EN260" s="310">
        <v>227</v>
      </c>
      <c r="EO260" s="310">
        <v>212</v>
      </c>
      <c r="EP260" s="310">
        <v>219</v>
      </c>
      <c r="EQ260" s="310">
        <v>207</v>
      </c>
      <c r="ER260" s="310">
        <v>198</v>
      </c>
      <c r="ES260" s="310">
        <v>192</v>
      </c>
      <c r="ET260" s="310">
        <v>212</v>
      </c>
      <c r="EU260" s="310">
        <v>212</v>
      </c>
      <c r="EV260" s="310">
        <v>224</v>
      </c>
      <c r="EW260" s="310">
        <v>233</v>
      </c>
    </row>
    <row r="261" spans="1:153" x14ac:dyDescent="0.25">
      <c r="A261" s="285" t="s">
        <v>2517</v>
      </c>
      <c r="B261" s="285" t="s">
        <v>2518</v>
      </c>
      <c r="C261" s="285" t="s">
        <v>2519</v>
      </c>
      <c r="E261" s="307" t="str">
        <f t="shared" si="3"/>
        <v>جزر توركس وكايكوس Turks And Caicos Islands</v>
      </c>
      <c r="F261" s="300"/>
      <c r="G261" s="300"/>
      <c r="H261" s="300"/>
      <c r="I261" s="300"/>
      <c r="J261" s="300"/>
      <c r="K261" s="300"/>
      <c r="L261" s="300"/>
      <c r="M261" s="300"/>
      <c r="N261" s="300"/>
      <c r="O261" s="300"/>
      <c r="P261" s="300"/>
      <c r="Q261" s="300"/>
      <c r="R261" s="300"/>
      <c r="S261" s="300"/>
      <c r="T261" s="310" t="s">
        <v>11</v>
      </c>
      <c r="U261" s="310" t="s">
        <v>11</v>
      </c>
      <c r="V261" s="310" t="s">
        <v>11</v>
      </c>
      <c r="W261" s="310" t="s">
        <v>11</v>
      </c>
      <c r="X261" s="310" t="s">
        <v>11</v>
      </c>
      <c r="Y261" s="310" t="s">
        <v>11</v>
      </c>
      <c r="Z261" s="310" t="s">
        <v>11</v>
      </c>
      <c r="AA261" s="310" t="s">
        <v>11</v>
      </c>
      <c r="AB261" s="310" t="s">
        <v>11</v>
      </c>
      <c r="AC261" s="310" t="s">
        <v>11</v>
      </c>
      <c r="AD261" s="310" t="s">
        <v>11</v>
      </c>
      <c r="AE261" s="310" t="s">
        <v>11</v>
      </c>
      <c r="AF261" s="310" t="s">
        <v>11</v>
      </c>
      <c r="AG261" s="310" t="s">
        <v>11</v>
      </c>
      <c r="AH261" s="310"/>
      <c r="AI261" s="307" t="s">
        <v>2066</v>
      </c>
      <c r="AX261" s="310" t="s">
        <v>11</v>
      </c>
      <c r="AY261" s="310" t="s">
        <v>11</v>
      </c>
      <c r="AZ261" s="310" t="s">
        <v>11</v>
      </c>
      <c r="BA261" s="310" t="s">
        <v>11</v>
      </c>
      <c r="BB261" s="310" t="s">
        <v>11</v>
      </c>
      <c r="BC261" s="310" t="s">
        <v>11</v>
      </c>
      <c r="BD261" s="310" t="s">
        <v>11</v>
      </c>
      <c r="BE261" s="310" t="s">
        <v>11</v>
      </c>
      <c r="BF261" s="310" t="s">
        <v>11</v>
      </c>
      <c r="BG261" s="310" t="s">
        <v>11</v>
      </c>
      <c r="BH261" s="310" t="s">
        <v>11</v>
      </c>
      <c r="BI261" s="310" t="s">
        <v>11</v>
      </c>
      <c r="BJ261" s="310" t="s">
        <v>11</v>
      </c>
      <c r="BK261" s="310" t="s">
        <v>11</v>
      </c>
      <c r="BL261" s="310"/>
      <c r="BM261" s="307" t="s">
        <v>2066</v>
      </c>
      <c r="CB261" s="310" t="s">
        <v>11</v>
      </c>
      <c r="CC261" s="310" t="s">
        <v>11</v>
      </c>
      <c r="CD261" s="310" t="s">
        <v>11</v>
      </c>
      <c r="CE261" s="310" t="s">
        <v>11</v>
      </c>
      <c r="CF261" s="310" t="s">
        <v>11</v>
      </c>
      <c r="CG261" s="310" t="s">
        <v>11</v>
      </c>
      <c r="CH261" s="310" t="s">
        <v>11</v>
      </c>
      <c r="CI261" s="310" t="s">
        <v>11</v>
      </c>
      <c r="CJ261" s="310" t="s">
        <v>11</v>
      </c>
      <c r="CK261" s="310" t="s">
        <v>11</v>
      </c>
      <c r="CL261" s="310" t="s">
        <v>11</v>
      </c>
      <c r="CM261" s="310" t="s">
        <v>11</v>
      </c>
      <c r="CN261" s="310" t="s">
        <v>11</v>
      </c>
      <c r="CO261" s="310" t="s">
        <v>11</v>
      </c>
      <c r="CQ261" s="307" t="s">
        <v>2066</v>
      </c>
      <c r="CR261" s="300"/>
      <c r="CS261" s="300"/>
      <c r="CT261" s="300">
        <v>2813</v>
      </c>
      <c r="CU261" s="300"/>
      <c r="CV261" s="300">
        <v>68781</v>
      </c>
      <c r="CW261" s="300">
        <v>20076</v>
      </c>
      <c r="CX261" s="300">
        <v>311</v>
      </c>
      <c r="CY261" s="300"/>
      <c r="CZ261" s="300">
        <v>50034</v>
      </c>
      <c r="DA261" s="300">
        <v>1238</v>
      </c>
      <c r="DB261" s="300">
        <v>13878</v>
      </c>
      <c r="DC261" s="300"/>
      <c r="DD261" s="300">
        <v>115995</v>
      </c>
      <c r="DE261" s="300">
        <v>5768</v>
      </c>
      <c r="DF261" s="310" t="s">
        <v>11</v>
      </c>
      <c r="DG261" s="310" t="s">
        <v>11</v>
      </c>
      <c r="DH261" s="310">
        <v>219</v>
      </c>
      <c r="DI261" s="310" t="s">
        <v>11</v>
      </c>
      <c r="DJ261" s="310">
        <v>195</v>
      </c>
      <c r="DK261" s="310">
        <v>201</v>
      </c>
      <c r="DL261" s="310">
        <v>216</v>
      </c>
      <c r="DM261" s="310" t="s">
        <v>11</v>
      </c>
      <c r="DN261" s="310">
        <v>199</v>
      </c>
      <c r="DO261" s="310">
        <v>218</v>
      </c>
      <c r="DP261" s="310">
        <v>200</v>
      </c>
      <c r="DQ261" s="310" t="s">
        <v>11</v>
      </c>
      <c r="DR261" s="310">
        <v>193</v>
      </c>
      <c r="DS261" s="310">
        <v>225</v>
      </c>
      <c r="DU261" s="307" t="s">
        <v>2066</v>
      </c>
      <c r="DV261" s="300">
        <v>0</v>
      </c>
      <c r="DW261" s="300">
        <v>0</v>
      </c>
      <c r="DX261" s="300">
        <v>2813</v>
      </c>
      <c r="DY261" s="300">
        <v>0</v>
      </c>
      <c r="DZ261" s="300">
        <v>68781</v>
      </c>
      <c r="EA261" s="300">
        <v>20076</v>
      </c>
      <c r="EB261" s="300">
        <v>311</v>
      </c>
      <c r="EC261" s="300">
        <v>0</v>
      </c>
      <c r="ED261" s="300">
        <v>50034</v>
      </c>
      <c r="EE261" s="300">
        <v>1238</v>
      </c>
      <c r="EF261" s="300">
        <v>13878</v>
      </c>
      <c r="EG261" s="300">
        <v>0</v>
      </c>
      <c r="EH261" s="300">
        <v>115995</v>
      </c>
      <c r="EI261" s="300">
        <v>5768</v>
      </c>
      <c r="EJ261" s="310">
        <v>221</v>
      </c>
      <c r="EK261" s="310">
        <v>224</v>
      </c>
      <c r="EL261" s="310">
        <v>222</v>
      </c>
      <c r="EM261" s="310">
        <v>223</v>
      </c>
      <c r="EN261" s="310">
        <v>208</v>
      </c>
      <c r="EO261" s="310">
        <v>208</v>
      </c>
      <c r="EP261" s="310">
        <v>224</v>
      </c>
      <c r="EQ261" s="310">
        <v>226</v>
      </c>
      <c r="ER261" s="310">
        <v>208</v>
      </c>
      <c r="ES261" s="310">
        <v>223</v>
      </c>
      <c r="ET261" s="310">
        <v>216</v>
      </c>
      <c r="EU261" s="310">
        <v>230</v>
      </c>
      <c r="EV261" s="310">
        <v>205</v>
      </c>
      <c r="EW261" s="310">
        <v>231</v>
      </c>
    </row>
    <row r="262" spans="1:153" x14ac:dyDescent="0.25">
      <c r="A262" s="285" t="s">
        <v>2520</v>
      </c>
      <c r="B262" s="285" t="s">
        <v>101</v>
      </c>
      <c r="C262" s="285" t="s">
        <v>1444</v>
      </c>
      <c r="E262" s="307" t="str">
        <f t="shared" si="3"/>
        <v>صربيا Serbia</v>
      </c>
      <c r="F262" s="300"/>
      <c r="G262" s="300">
        <v>963897</v>
      </c>
      <c r="H262" s="300">
        <v>1424124</v>
      </c>
      <c r="I262" s="300">
        <v>2111301</v>
      </c>
      <c r="J262" s="300">
        <v>1840981</v>
      </c>
      <c r="K262" s="300">
        <v>2469571</v>
      </c>
      <c r="L262" s="300">
        <v>1752669</v>
      </c>
      <c r="M262" s="300">
        <v>1452142</v>
      </c>
      <c r="N262" s="300">
        <v>1413310</v>
      </c>
      <c r="O262" s="300">
        <v>1488119</v>
      </c>
      <c r="P262" s="300">
        <v>9032114</v>
      </c>
      <c r="Q262" s="300">
        <v>5294703</v>
      </c>
      <c r="R262" s="300">
        <v>3433994</v>
      </c>
      <c r="S262" s="300">
        <v>1749741</v>
      </c>
      <c r="T262" s="310" t="s">
        <v>11</v>
      </c>
      <c r="U262" s="310">
        <v>152</v>
      </c>
      <c r="V262" s="310">
        <v>153</v>
      </c>
      <c r="W262" s="310">
        <v>144</v>
      </c>
      <c r="X262" s="310">
        <v>152</v>
      </c>
      <c r="Y262" s="310">
        <v>143</v>
      </c>
      <c r="Z262" s="310">
        <v>149</v>
      </c>
      <c r="AA262" s="310">
        <v>153</v>
      </c>
      <c r="AB262" s="310">
        <v>152</v>
      </c>
      <c r="AC262" s="310">
        <v>149</v>
      </c>
      <c r="AD262" s="310">
        <v>132</v>
      </c>
      <c r="AE262" s="310">
        <v>136</v>
      </c>
      <c r="AF262" s="310">
        <v>148</v>
      </c>
      <c r="AG262" s="310">
        <v>151</v>
      </c>
      <c r="AH262" s="310"/>
      <c r="AI262" s="307" t="s">
        <v>2018</v>
      </c>
      <c r="AK262">
        <v>932447</v>
      </c>
      <c r="AL262">
        <v>1422374</v>
      </c>
      <c r="AM262">
        <v>2111301</v>
      </c>
      <c r="AN262">
        <v>1840481</v>
      </c>
      <c r="AO262">
        <v>2280921</v>
      </c>
      <c r="AP262">
        <v>1534530</v>
      </c>
      <c r="AQ262">
        <v>462814</v>
      </c>
      <c r="AR262">
        <v>1247763</v>
      </c>
      <c r="AS262">
        <v>772481</v>
      </c>
      <c r="AT262">
        <v>8618538</v>
      </c>
      <c r="AU262">
        <v>4088520</v>
      </c>
      <c r="AV262">
        <v>3334638</v>
      </c>
      <c r="AW262">
        <v>1303725</v>
      </c>
      <c r="AX262" s="310" t="s">
        <v>11</v>
      </c>
      <c r="AY262" s="310">
        <v>152</v>
      </c>
      <c r="AZ262" s="310">
        <v>150</v>
      </c>
      <c r="BA262" s="310">
        <v>143</v>
      </c>
      <c r="BB262" s="310">
        <v>148</v>
      </c>
      <c r="BC262" s="310">
        <v>141</v>
      </c>
      <c r="BD262" s="310">
        <v>147</v>
      </c>
      <c r="BE262" s="310">
        <v>161</v>
      </c>
      <c r="BF262" s="310">
        <v>152</v>
      </c>
      <c r="BG262" s="310">
        <v>152</v>
      </c>
      <c r="BH262" s="310">
        <v>129</v>
      </c>
      <c r="BI262" s="310">
        <v>140</v>
      </c>
      <c r="BJ262" s="310">
        <v>145</v>
      </c>
      <c r="BK262" s="310">
        <v>154</v>
      </c>
      <c r="BL262" s="310"/>
      <c r="BM262" s="307" t="s">
        <v>2018</v>
      </c>
      <c r="BO262">
        <v>31450</v>
      </c>
      <c r="BP262">
        <v>1750</v>
      </c>
      <c r="BR262">
        <v>500</v>
      </c>
      <c r="BS262">
        <v>188650</v>
      </c>
      <c r="BT262">
        <v>218139</v>
      </c>
      <c r="BU262">
        <v>989328</v>
      </c>
      <c r="BV262">
        <v>165547</v>
      </c>
      <c r="BW262">
        <v>715638</v>
      </c>
      <c r="BX262">
        <v>413576</v>
      </c>
      <c r="BY262">
        <v>1206183</v>
      </c>
      <c r="BZ262">
        <v>99356</v>
      </c>
      <c r="CA262">
        <v>446016</v>
      </c>
      <c r="CB262" s="310" t="s">
        <v>11</v>
      </c>
      <c r="CC262" s="310">
        <v>147</v>
      </c>
      <c r="CD262" s="310">
        <v>154</v>
      </c>
      <c r="CE262" s="310" t="s">
        <v>11</v>
      </c>
      <c r="CF262" s="310">
        <v>155</v>
      </c>
      <c r="CG262" s="310">
        <v>124</v>
      </c>
      <c r="CH262" s="310">
        <v>131</v>
      </c>
      <c r="CI262" s="310">
        <v>105</v>
      </c>
      <c r="CJ262" s="310">
        <v>127</v>
      </c>
      <c r="CK262" s="310">
        <v>101</v>
      </c>
      <c r="CL262" s="310">
        <v>112</v>
      </c>
      <c r="CM262" s="310">
        <v>102</v>
      </c>
      <c r="CN262" s="310">
        <v>133</v>
      </c>
      <c r="CO262" s="310">
        <v>121</v>
      </c>
      <c r="CQ262" s="307" t="s">
        <v>2018</v>
      </c>
      <c r="CR262" s="300"/>
      <c r="CS262" s="300">
        <v>16122654</v>
      </c>
      <c r="CT262" s="300">
        <v>29351772</v>
      </c>
      <c r="CU262" s="300">
        <v>52477743</v>
      </c>
      <c r="CV262" s="300">
        <v>114394126</v>
      </c>
      <c r="CW262" s="300">
        <v>54535724</v>
      </c>
      <c r="CX262" s="300">
        <v>168851714</v>
      </c>
      <c r="CY262" s="300">
        <v>363255751</v>
      </c>
      <c r="CZ262" s="300">
        <v>209811730</v>
      </c>
      <c r="DA262" s="300">
        <v>149675423</v>
      </c>
      <c r="DB262" s="300">
        <v>273981902</v>
      </c>
      <c r="DC262" s="300">
        <v>419539517</v>
      </c>
      <c r="DD262" s="300">
        <v>387789379</v>
      </c>
      <c r="DE262" s="300">
        <v>456359563</v>
      </c>
      <c r="DF262" s="310" t="s">
        <v>11</v>
      </c>
      <c r="DG262" s="310">
        <v>106</v>
      </c>
      <c r="DH262" s="310">
        <v>105</v>
      </c>
      <c r="DI262" s="310">
        <v>89</v>
      </c>
      <c r="DJ262" s="310">
        <v>84</v>
      </c>
      <c r="DK262" s="310">
        <v>89</v>
      </c>
      <c r="DL262" s="310">
        <v>78</v>
      </c>
      <c r="DM262" s="310">
        <v>69</v>
      </c>
      <c r="DN262" s="310">
        <v>77</v>
      </c>
      <c r="DO262" s="310">
        <v>82</v>
      </c>
      <c r="DP262" s="310">
        <v>74</v>
      </c>
      <c r="DQ262" s="310">
        <v>71</v>
      </c>
      <c r="DR262" s="310">
        <v>71</v>
      </c>
      <c r="DS262" s="310">
        <v>71</v>
      </c>
      <c r="DU262" s="307" t="s">
        <v>2018</v>
      </c>
      <c r="DV262" s="300">
        <v>0</v>
      </c>
      <c r="DW262" s="300">
        <v>17086551</v>
      </c>
      <c r="DX262" s="300">
        <v>30775896</v>
      </c>
      <c r="DY262" s="300">
        <v>54589044</v>
      </c>
      <c r="DZ262" s="300">
        <v>116235107</v>
      </c>
      <c r="EA262" s="300">
        <v>57005295</v>
      </c>
      <c r="EB262" s="300">
        <v>170604383</v>
      </c>
      <c r="EC262" s="300">
        <v>364707893</v>
      </c>
      <c r="ED262" s="300">
        <v>211225040</v>
      </c>
      <c r="EE262" s="300">
        <v>151163542</v>
      </c>
      <c r="EF262" s="300">
        <v>283014016</v>
      </c>
      <c r="EG262" s="300">
        <v>424834220</v>
      </c>
      <c r="EH262" s="300">
        <v>391223373</v>
      </c>
      <c r="EI262" s="300">
        <v>458109304</v>
      </c>
      <c r="EJ262" s="310">
        <v>221</v>
      </c>
      <c r="EK262" s="310">
        <v>130</v>
      </c>
      <c r="EL262" s="310">
        <v>121</v>
      </c>
      <c r="EM262" s="310">
        <v>114</v>
      </c>
      <c r="EN262" s="310">
        <v>98</v>
      </c>
      <c r="EO262" s="310">
        <v>112</v>
      </c>
      <c r="EP262" s="310">
        <v>96</v>
      </c>
      <c r="EQ262" s="310">
        <v>86</v>
      </c>
      <c r="ER262" s="310">
        <v>91</v>
      </c>
      <c r="ES262" s="310">
        <v>98</v>
      </c>
      <c r="ET262" s="310">
        <v>93</v>
      </c>
      <c r="EU262" s="310">
        <v>92</v>
      </c>
      <c r="EV262" s="310">
        <v>91</v>
      </c>
      <c r="EW262" s="310">
        <v>91</v>
      </c>
    </row>
    <row r="263" spans="1:153" x14ac:dyDescent="0.25">
      <c r="A263" s="285" t="s">
        <v>2521</v>
      </c>
      <c r="B263" s="285" t="s">
        <v>1502</v>
      </c>
      <c r="C263" s="285" t="s">
        <v>1503</v>
      </c>
      <c r="E263" s="307" t="str">
        <f t="shared" ref="E263:E278" si="4">B263&amp;" "&amp;PROPER(C263)</f>
        <v>ساموا الأمريكية American Samoa</v>
      </c>
      <c r="F263" s="300"/>
      <c r="G263" s="300"/>
      <c r="H263" s="300"/>
      <c r="I263" s="300"/>
      <c r="J263" s="300"/>
      <c r="K263" s="300"/>
      <c r="L263" s="300"/>
      <c r="M263" s="300"/>
      <c r="N263" s="300"/>
      <c r="O263" s="300"/>
      <c r="P263" s="300"/>
      <c r="Q263" s="300"/>
      <c r="R263" s="300"/>
      <c r="S263" s="300"/>
      <c r="T263" s="310" t="s">
        <v>11</v>
      </c>
      <c r="U263" s="310" t="s">
        <v>11</v>
      </c>
      <c r="V263" s="310" t="s">
        <v>11</v>
      </c>
      <c r="W263" s="310" t="s">
        <v>11</v>
      </c>
      <c r="X263" s="310" t="s">
        <v>11</v>
      </c>
      <c r="Y263" s="310" t="s">
        <v>11</v>
      </c>
      <c r="Z263" s="310" t="s">
        <v>11</v>
      </c>
      <c r="AA263" s="310" t="s">
        <v>11</v>
      </c>
      <c r="AB263" s="310" t="s">
        <v>11</v>
      </c>
      <c r="AC263" s="310" t="s">
        <v>11</v>
      </c>
      <c r="AD263" s="310" t="s">
        <v>11</v>
      </c>
      <c r="AE263" s="310" t="s">
        <v>11</v>
      </c>
      <c r="AF263" s="310" t="s">
        <v>11</v>
      </c>
      <c r="AG263" s="310" t="s">
        <v>11</v>
      </c>
      <c r="AH263" s="310"/>
      <c r="AI263" s="307" t="s">
        <v>2080</v>
      </c>
      <c r="AX263" s="310" t="s">
        <v>11</v>
      </c>
      <c r="AY263" s="310" t="s">
        <v>11</v>
      </c>
      <c r="AZ263" s="310" t="s">
        <v>11</v>
      </c>
      <c r="BA263" s="310" t="s">
        <v>11</v>
      </c>
      <c r="BB263" s="310" t="s">
        <v>11</v>
      </c>
      <c r="BC263" s="310" t="s">
        <v>11</v>
      </c>
      <c r="BD263" s="310" t="s">
        <v>11</v>
      </c>
      <c r="BE263" s="310" t="s">
        <v>11</v>
      </c>
      <c r="BF263" s="310" t="s">
        <v>11</v>
      </c>
      <c r="BG263" s="310" t="s">
        <v>11</v>
      </c>
      <c r="BH263" s="310" t="s">
        <v>11</v>
      </c>
      <c r="BI263" s="310" t="s">
        <v>11</v>
      </c>
      <c r="BJ263" s="310" t="s">
        <v>11</v>
      </c>
      <c r="BK263" s="310" t="s">
        <v>11</v>
      </c>
      <c r="BL263" s="310"/>
      <c r="BM263" s="307" t="s">
        <v>2080</v>
      </c>
      <c r="CB263" s="310" t="s">
        <v>11</v>
      </c>
      <c r="CC263" s="310" t="s">
        <v>11</v>
      </c>
      <c r="CD263" s="310" t="s">
        <v>11</v>
      </c>
      <c r="CE263" s="310" t="s">
        <v>11</v>
      </c>
      <c r="CF263" s="310" t="s">
        <v>11</v>
      </c>
      <c r="CG263" s="310" t="s">
        <v>11</v>
      </c>
      <c r="CH263" s="310" t="s">
        <v>11</v>
      </c>
      <c r="CI263" s="310" t="s">
        <v>11</v>
      </c>
      <c r="CJ263" s="310" t="s">
        <v>11</v>
      </c>
      <c r="CK263" s="310" t="s">
        <v>11</v>
      </c>
      <c r="CL263" s="310" t="s">
        <v>11</v>
      </c>
      <c r="CM263" s="310" t="s">
        <v>11</v>
      </c>
      <c r="CN263" s="310" t="s">
        <v>11</v>
      </c>
      <c r="CO263" s="310" t="s">
        <v>11</v>
      </c>
      <c r="CQ263" s="307" t="s">
        <v>2080</v>
      </c>
      <c r="CR263" s="300"/>
      <c r="CS263" s="300"/>
      <c r="CT263" s="300"/>
      <c r="CU263" s="300"/>
      <c r="CV263" s="300"/>
      <c r="CW263" s="300"/>
      <c r="CX263" s="300"/>
      <c r="CY263" s="300"/>
      <c r="CZ263" s="300"/>
      <c r="DA263" s="300"/>
      <c r="DB263" s="300">
        <v>73903</v>
      </c>
      <c r="DC263" s="300">
        <v>92999</v>
      </c>
      <c r="DD263" s="300">
        <v>739852</v>
      </c>
      <c r="DE263" s="300">
        <v>889656</v>
      </c>
      <c r="DF263" s="310" t="s">
        <v>11</v>
      </c>
      <c r="DG263" s="310" t="s">
        <v>11</v>
      </c>
      <c r="DH263" s="310" t="s">
        <v>11</v>
      </c>
      <c r="DI263" s="310" t="s">
        <v>11</v>
      </c>
      <c r="DJ263" s="310" t="s">
        <v>11</v>
      </c>
      <c r="DK263" s="310" t="s">
        <v>11</v>
      </c>
      <c r="DL263" s="310" t="s">
        <v>11</v>
      </c>
      <c r="DM263" s="310" t="s">
        <v>11</v>
      </c>
      <c r="DN263" s="310" t="s">
        <v>11</v>
      </c>
      <c r="DO263" s="310" t="s">
        <v>11</v>
      </c>
      <c r="DP263" s="310">
        <v>184</v>
      </c>
      <c r="DQ263" s="310">
        <v>182</v>
      </c>
      <c r="DR263" s="310">
        <v>164</v>
      </c>
      <c r="DS263" s="310">
        <v>161</v>
      </c>
      <c r="DU263" s="307" t="s">
        <v>2080</v>
      </c>
      <c r="DV263" s="300">
        <v>0</v>
      </c>
      <c r="DW263" s="300">
        <v>0</v>
      </c>
      <c r="DX263" s="300">
        <v>0</v>
      </c>
      <c r="DY263" s="300">
        <v>0</v>
      </c>
      <c r="DZ263" s="300">
        <v>0</v>
      </c>
      <c r="EA263" s="300">
        <v>0</v>
      </c>
      <c r="EB263" s="300">
        <v>0</v>
      </c>
      <c r="EC263" s="300">
        <v>0</v>
      </c>
      <c r="ED263" s="300">
        <v>0</v>
      </c>
      <c r="EE263" s="300">
        <v>0</v>
      </c>
      <c r="EF263" s="300">
        <v>73903</v>
      </c>
      <c r="EG263" s="300">
        <v>92999</v>
      </c>
      <c r="EH263" s="300">
        <v>739852</v>
      </c>
      <c r="EI263" s="300">
        <v>889656</v>
      </c>
      <c r="EJ263" s="310">
        <v>221</v>
      </c>
      <c r="EK263" s="310">
        <v>224</v>
      </c>
      <c r="EL263" s="310">
        <v>227</v>
      </c>
      <c r="EM263" s="310">
        <v>223</v>
      </c>
      <c r="EN263" s="310">
        <v>227</v>
      </c>
      <c r="EO263" s="310">
        <v>222</v>
      </c>
      <c r="EP263" s="310">
        <v>227</v>
      </c>
      <c r="EQ263" s="310">
        <v>226</v>
      </c>
      <c r="ER263" s="310">
        <v>227</v>
      </c>
      <c r="ES263" s="310">
        <v>226</v>
      </c>
      <c r="ET263" s="310">
        <v>203</v>
      </c>
      <c r="EU263" s="310">
        <v>197</v>
      </c>
      <c r="EV263" s="310">
        <v>185</v>
      </c>
      <c r="EW263" s="310">
        <v>185</v>
      </c>
    </row>
    <row r="264" spans="1:153" x14ac:dyDescent="0.25">
      <c r="A264" s="285" t="s">
        <v>2522</v>
      </c>
      <c r="B264" s="285" t="s">
        <v>1937</v>
      </c>
      <c r="C264" s="285" t="s">
        <v>2523</v>
      </c>
      <c r="E264" s="307" t="str">
        <f t="shared" si="4"/>
        <v>غيرنزي Guernsey</v>
      </c>
      <c r="F264" s="300"/>
      <c r="G264" s="300"/>
      <c r="H264" s="300"/>
      <c r="I264" s="300"/>
      <c r="J264" s="300"/>
      <c r="K264" s="300"/>
      <c r="L264" s="300"/>
      <c r="M264" s="300"/>
      <c r="N264" s="300"/>
      <c r="O264" s="300"/>
      <c r="P264" s="300"/>
      <c r="Q264" s="300"/>
      <c r="R264" s="300"/>
      <c r="S264" s="300"/>
      <c r="T264" s="310" t="s">
        <v>11</v>
      </c>
      <c r="U264" s="310" t="s">
        <v>11</v>
      </c>
      <c r="V264" s="310" t="s">
        <v>11</v>
      </c>
      <c r="W264" s="310" t="s">
        <v>11</v>
      </c>
      <c r="X264" s="310" t="s">
        <v>11</v>
      </c>
      <c r="Y264" s="310" t="s">
        <v>11</v>
      </c>
      <c r="Z264" s="310" t="s">
        <v>11</v>
      </c>
      <c r="AA264" s="310" t="s">
        <v>11</v>
      </c>
      <c r="AB264" s="310" t="s">
        <v>11</v>
      </c>
      <c r="AC264" s="310" t="s">
        <v>11</v>
      </c>
      <c r="AD264" s="310" t="s">
        <v>11</v>
      </c>
      <c r="AE264" s="310" t="s">
        <v>11</v>
      </c>
      <c r="AF264" s="310" t="s">
        <v>11</v>
      </c>
      <c r="AG264" s="310" t="s">
        <v>11</v>
      </c>
      <c r="AH264" s="310"/>
      <c r="AI264" s="307" t="s">
        <v>2091</v>
      </c>
      <c r="AX264" s="310" t="s">
        <v>11</v>
      </c>
      <c r="AY264" s="310" t="s">
        <v>11</v>
      </c>
      <c r="AZ264" s="310" t="s">
        <v>11</v>
      </c>
      <c r="BA264" s="310" t="s">
        <v>11</v>
      </c>
      <c r="BB264" s="310" t="s">
        <v>11</v>
      </c>
      <c r="BC264" s="310" t="s">
        <v>11</v>
      </c>
      <c r="BD264" s="310" t="s">
        <v>11</v>
      </c>
      <c r="BE264" s="310" t="s">
        <v>11</v>
      </c>
      <c r="BF264" s="310" t="s">
        <v>11</v>
      </c>
      <c r="BG264" s="310" t="s">
        <v>11</v>
      </c>
      <c r="BH264" s="310" t="s">
        <v>11</v>
      </c>
      <c r="BI264" s="310" t="s">
        <v>11</v>
      </c>
      <c r="BJ264" s="310" t="s">
        <v>11</v>
      </c>
      <c r="BK264" s="310" t="s">
        <v>11</v>
      </c>
      <c r="BL264" s="310"/>
      <c r="BM264" s="307" t="s">
        <v>2091</v>
      </c>
      <c r="CB264" s="310" t="s">
        <v>11</v>
      </c>
      <c r="CC264" s="310" t="s">
        <v>11</v>
      </c>
      <c r="CD264" s="310" t="s">
        <v>11</v>
      </c>
      <c r="CE264" s="310" t="s">
        <v>11</v>
      </c>
      <c r="CF264" s="310" t="s">
        <v>11</v>
      </c>
      <c r="CG264" s="310" t="s">
        <v>11</v>
      </c>
      <c r="CH264" s="310" t="s">
        <v>11</v>
      </c>
      <c r="CI264" s="310" t="s">
        <v>11</v>
      </c>
      <c r="CJ264" s="310" t="s">
        <v>11</v>
      </c>
      <c r="CK264" s="310" t="s">
        <v>11</v>
      </c>
      <c r="CL264" s="310" t="s">
        <v>11</v>
      </c>
      <c r="CM264" s="310" t="s">
        <v>11</v>
      </c>
      <c r="CN264" s="310" t="s">
        <v>11</v>
      </c>
      <c r="CO264" s="310" t="s">
        <v>11</v>
      </c>
      <c r="CQ264" s="307" t="s">
        <v>2091</v>
      </c>
      <c r="CR264" s="300"/>
      <c r="CS264" s="300"/>
      <c r="CT264" s="300"/>
      <c r="CU264" s="300"/>
      <c r="CV264" s="300"/>
      <c r="CW264" s="300"/>
      <c r="CX264" s="300"/>
      <c r="CY264" s="300"/>
      <c r="CZ264" s="300"/>
      <c r="DA264" s="300">
        <v>16826</v>
      </c>
      <c r="DB264" s="300">
        <v>102249</v>
      </c>
      <c r="DC264" s="300">
        <v>116508</v>
      </c>
      <c r="DD264" s="300">
        <v>224922</v>
      </c>
      <c r="DE264" s="300">
        <v>40037</v>
      </c>
      <c r="DF264" s="310" t="s">
        <v>11</v>
      </c>
      <c r="DG264" s="310" t="s">
        <v>11</v>
      </c>
      <c r="DH264" s="310" t="s">
        <v>11</v>
      </c>
      <c r="DI264" s="310" t="s">
        <v>11</v>
      </c>
      <c r="DJ264" s="310" t="s">
        <v>11</v>
      </c>
      <c r="DK264" s="310" t="s">
        <v>11</v>
      </c>
      <c r="DL264" s="310" t="s">
        <v>11</v>
      </c>
      <c r="DM264" s="310" t="s">
        <v>11</v>
      </c>
      <c r="DN264" s="310" t="s">
        <v>11</v>
      </c>
      <c r="DO264" s="310">
        <v>205</v>
      </c>
      <c r="DP264" s="310">
        <v>183</v>
      </c>
      <c r="DQ264" s="310">
        <v>178</v>
      </c>
      <c r="DR264" s="310">
        <v>182</v>
      </c>
      <c r="DS264" s="310">
        <v>210</v>
      </c>
      <c r="DU264" s="307" t="s">
        <v>2091</v>
      </c>
      <c r="DV264" s="300">
        <v>0</v>
      </c>
      <c r="DW264" s="300">
        <v>0</v>
      </c>
      <c r="DX264" s="300">
        <v>0</v>
      </c>
      <c r="DY264" s="300">
        <v>0</v>
      </c>
      <c r="DZ264" s="300">
        <v>0</v>
      </c>
      <c r="EA264" s="300">
        <v>0</v>
      </c>
      <c r="EB264" s="300">
        <v>0</v>
      </c>
      <c r="EC264" s="300">
        <v>0</v>
      </c>
      <c r="ED264" s="300">
        <v>0</v>
      </c>
      <c r="EE264" s="300">
        <v>16826</v>
      </c>
      <c r="EF264" s="300">
        <v>102249</v>
      </c>
      <c r="EG264" s="300">
        <v>116508</v>
      </c>
      <c r="EH264" s="300">
        <v>224922</v>
      </c>
      <c r="EI264" s="300">
        <v>40037</v>
      </c>
      <c r="EJ264" s="310">
        <v>221</v>
      </c>
      <c r="EK264" s="310">
        <v>224</v>
      </c>
      <c r="EL264" s="310">
        <v>227</v>
      </c>
      <c r="EM264" s="310">
        <v>223</v>
      </c>
      <c r="EN264" s="310">
        <v>227</v>
      </c>
      <c r="EO264" s="310">
        <v>222</v>
      </c>
      <c r="EP264" s="310">
        <v>227</v>
      </c>
      <c r="EQ264" s="310">
        <v>226</v>
      </c>
      <c r="ER264" s="310">
        <v>227</v>
      </c>
      <c r="ES264" s="310">
        <v>212</v>
      </c>
      <c r="ET264" s="310">
        <v>201</v>
      </c>
      <c r="EU264" s="310">
        <v>194</v>
      </c>
      <c r="EV264" s="310">
        <v>195</v>
      </c>
      <c r="EW264" s="310">
        <v>217</v>
      </c>
    </row>
    <row r="265" spans="1:153" x14ac:dyDescent="0.25">
      <c r="A265" s="285" t="s">
        <v>2524</v>
      </c>
      <c r="B265" s="285" t="s">
        <v>1476</v>
      </c>
      <c r="C265" s="285" t="s">
        <v>1477</v>
      </c>
      <c r="E265" s="307" t="str">
        <f t="shared" si="4"/>
        <v>كوراساو Curacao</v>
      </c>
      <c r="F265" s="300"/>
      <c r="G265" s="300"/>
      <c r="H265" s="300"/>
      <c r="I265" s="300"/>
      <c r="J265" s="300"/>
      <c r="K265" s="300"/>
      <c r="L265" s="300"/>
      <c r="M265" s="300"/>
      <c r="N265" s="300"/>
      <c r="O265" s="300">
        <v>93930</v>
      </c>
      <c r="P265" s="300">
        <v>12393</v>
      </c>
      <c r="Q265" s="300"/>
      <c r="R265" s="300">
        <v>42003</v>
      </c>
      <c r="S265" s="300">
        <v>101230</v>
      </c>
      <c r="T265" s="310" t="s">
        <v>11</v>
      </c>
      <c r="U265" s="310" t="s">
        <v>11</v>
      </c>
      <c r="V265" s="310" t="s">
        <v>11</v>
      </c>
      <c r="W265" s="310" t="s">
        <v>11</v>
      </c>
      <c r="X265" s="310" t="s">
        <v>11</v>
      </c>
      <c r="Y265" s="310" t="s">
        <v>11</v>
      </c>
      <c r="Z265" s="310" t="s">
        <v>11</v>
      </c>
      <c r="AA265" s="310" t="s">
        <v>11</v>
      </c>
      <c r="AB265" s="310" t="s">
        <v>11</v>
      </c>
      <c r="AC265" s="310">
        <v>172</v>
      </c>
      <c r="AD265" s="310">
        <v>182</v>
      </c>
      <c r="AE265" s="310" t="s">
        <v>11</v>
      </c>
      <c r="AF265" s="310">
        <v>174</v>
      </c>
      <c r="AG265" s="310">
        <v>174</v>
      </c>
      <c r="AH265" s="310"/>
      <c r="AI265" s="307" t="s">
        <v>2038</v>
      </c>
      <c r="AT265">
        <v>12393</v>
      </c>
      <c r="AV265">
        <v>42003</v>
      </c>
      <c r="AW265">
        <v>101230</v>
      </c>
      <c r="AX265" s="310" t="s">
        <v>11</v>
      </c>
      <c r="AY265" s="310" t="s">
        <v>11</v>
      </c>
      <c r="AZ265" s="310" t="s">
        <v>11</v>
      </c>
      <c r="BA265" s="310" t="s">
        <v>11</v>
      </c>
      <c r="BB265" s="310" t="s">
        <v>11</v>
      </c>
      <c r="BC265" s="310" t="s">
        <v>11</v>
      </c>
      <c r="BD265" s="310" t="s">
        <v>11</v>
      </c>
      <c r="BE265" s="310" t="s">
        <v>11</v>
      </c>
      <c r="BF265" s="310" t="s">
        <v>11</v>
      </c>
      <c r="BG265" s="310" t="s">
        <v>11</v>
      </c>
      <c r="BH265" s="310">
        <v>180</v>
      </c>
      <c r="BI265" s="310" t="s">
        <v>11</v>
      </c>
      <c r="BJ265" s="310">
        <v>173</v>
      </c>
      <c r="BK265" s="310">
        <v>173</v>
      </c>
      <c r="BL265" s="310"/>
      <c r="BM265" s="307" t="s">
        <v>2038</v>
      </c>
      <c r="BW265">
        <v>93930</v>
      </c>
      <c r="CB265" s="310" t="s">
        <v>11</v>
      </c>
      <c r="CC265" s="310" t="s">
        <v>11</v>
      </c>
      <c r="CD265" s="310" t="s">
        <v>11</v>
      </c>
      <c r="CE265" s="310" t="s">
        <v>11</v>
      </c>
      <c r="CF265" s="310" t="s">
        <v>11</v>
      </c>
      <c r="CG265" s="310" t="s">
        <v>11</v>
      </c>
      <c r="CH265" s="310" t="s">
        <v>11</v>
      </c>
      <c r="CI265" s="310" t="s">
        <v>11</v>
      </c>
      <c r="CJ265" s="310" t="s">
        <v>11</v>
      </c>
      <c r="CK265" s="310">
        <v>125</v>
      </c>
      <c r="CL265" s="310" t="s">
        <v>11</v>
      </c>
      <c r="CM265" s="310" t="s">
        <v>11</v>
      </c>
      <c r="CN265" s="310" t="s">
        <v>11</v>
      </c>
      <c r="CO265" s="310" t="s">
        <v>11</v>
      </c>
      <c r="CQ265" s="307" t="s">
        <v>2038</v>
      </c>
      <c r="CR265" s="300"/>
      <c r="CS265" s="300"/>
      <c r="CT265" s="300"/>
      <c r="CU265" s="300"/>
      <c r="CV265" s="300"/>
      <c r="CW265" s="300"/>
      <c r="CX265" s="300"/>
      <c r="CY265" s="300"/>
      <c r="CZ265" s="300"/>
      <c r="DA265" s="300">
        <v>32506</v>
      </c>
      <c r="DB265" s="300">
        <v>977737</v>
      </c>
      <c r="DC265" s="300">
        <v>1367437</v>
      </c>
      <c r="DD265" s="300">
        <v>1950822</v>
      </c>
      <c r="DE265" s="300">
        <v>1540274</v>
      </c>
      <c r="DF265" s="310" t="s">
        <v>11</v>
      </c>
      <c r="DG265" s="310" t="s">
        <v>11</v>
      </c>
      <c r="DH265" s="310" t="s">
        <v>11</v>
      </c>
      <c r="DI265" s="310" t="s">
        <v>11</v>
      </c>
      <c r="DJ265" s="310" t="s">
        <v>11</v>
      </c>
      <c r="DK265" s="310" t="s">
        <v>11</v>
      </c>
      <c r="DL265" s="310" t="s">
        <v>11</v>
      </c>
      <c r="DM265" s="310" t="s">
        <v>11</v>
      </c>
      <c r="DN265" s="310" t="s">
        <v>11</v>
      </c>
      <c r="DO265" s="310">
        <v>201</v>
      </c>
      <c r="DP265" s="310">
        <v>155</v>
      </c>
      <c r="DQ265" s="310">
        <v>150</v>
      </c>
      <c r="DR265" s="310">
        <v>147</v>
      </c>
      <c r="DS265" s="310">
        <v>159</v>
      </c>
      <c r="DU265" s="307" t="s">
        <v>2038</v>
      </c>
      <c r="DV265" s="300">
        <v>0</v>
      </c>
      <c r="DW265" s="300">
        <v>0</v>
      </c>
      <c r="DX265" s="300">
        <v>0</v>
      </c>
      <c r="DY265" s="300">
        <v>0</v>
      </c>
      <c r="DZ265" s="300">
        <v>0</v>
      </c>
      <c r="EA265" s="300">
        <v>0</v>
      </c>
      <c r="EB265" s="300">
        <v>0</v>
      </c>
      <c r="EC265" s="300">
        <v>0</v>
      </c>
      <c r="ED265" s="300">
        <v>0</v>
      </c>
      <c r="EE265" s="300">
        <v>126436</v>
      </c>
      <c r="EF265" s="300">
        <v>990130</v>
      </c>
      <c r="EG265" s="300">
        <v>1367437</v>
      </c>
      <c r="EH265" s="300">
        <v>1992825</v>
      </c>
      <c r="EI265" s="300">
        <v>1641504</v>
      </c>
      <c r="EJ265" s="310">
        <v>221</v>
      </c>
      <c r="EK265" s="310">
        <v>224</v>
      </c>
      <c r="EL265" s="310">
        <v>227</v>
      </c>
      <c r="EM265" s="310">
        <v>223</v>
      </c>
      <c r="EN265" s="310">
        <v>227</v>
      </c>
      <c r="EO265" s="310">
        <v>222</v>
      </c>
      <c r="EP265" s="310">
        <v>227</v>
      </c>
      <c r="EQ265" s="310">
        <v>226</v>
      </c>
      <c r="ER265" s="310">
        <v>227</v>
      </c>
      <c r="ES265" s="310">
        <v>196</v>
      </c>
      <c r="ET265" s="310">
        <v>179</v>
      </c>
      <c r="EU265" s="310">
        <v>174</v>
      </c>
      <c r="EV265" s="310">
        <v>171</v>
      </c>
      <c r="EW265" s="310">
        <v>178</v>
      </c>
    </row>
    <row r="266" spans="1:153" x14ac:dyDescent="0.25">
      <c r="A266" s="285" t="s">
        <v>2525</v>
      </c>
      <c r="B266" s="285" t="s">
        <v>593</v>
      </c>
      <c r="C266" s="285" t="s">
        <v>1507</v>
      </c>
      <c r="E266" s="307" t="str">
        <f t="shared" si="4"/>
        <v>جيرسي Jersey</v>
      </c>
      <c r="F266" s="300"/>
      <c r="G266" s="300"/>
      <c r="H266" s="300"/>
      <c r="I266" s="300"/>
      <c r="J266" s="300"/>
      <c r="K266" s="300"/>
      <c r="L266" s="300"/>
      <c r="M266" s="300"/>
      <c r="N266" s="300">
        <v>779547</v>
      </c>
      <c r="O266" s="300"/>
      <c r="P266" s="300">
        <v>392892</v>
      </c>
      <c r="Q266" s="300"/>
      <c r="R266" s="300"/>
      <c r="S266" s="300"/>
      <c r="T266" s="310" t="s">
        <v>11</v>
      </c>
      <c r="U266" s="310" t="s">
        <v>11</v>
      </c>
      <c r="V266" s="310" t="s">
        <v>11</v>
      </c>
      <c r="W266" s="310" t="s">
        <v>11</v>
      </c>
      <c r="X266" s="310" t="s">
        <v>11</v>
      </c>
      <c r="Y266" s="310" t="s">
        <v>11</v>
      </c>
      <c r="Z266" s="310" t="s">
        <v>11</v>
      </c>
      <c r="AA266" s="310" t="s">
        <v>11</v>
      </c>
      <c r="AB266" s="310">
        <v>158</v>
      </c>
      <c r="AC266" s="310" t="s">
        <v>11</v>
      </c>
      <c r="AD266" s="310">
        <v>166</v>
      </c>
      <c r="AE266" s="310" t="s">
        <v>11</v>
      </c>
      <c r="AF266" s="310" t="s">
        <v>11</v>
      </c>
      <c r="AG266" s="310" t="s">
        <v>11</v>
      </c>
      <c r="AH266" s="310"/>
      <c r="AI266" s="307" t="s">
        <v>2079</v>
      </c>
      <c r="AR266">
        <v>779547</v>
      </c>
      <c r="AX266" s="310" t="s">
        <v>11</v>
      </c>
      <c r="AY266" s="310" t="s">
        <v>11</v>
      </c>
      <c r="AZ266" s="310" t="s">
        <v>11</v>
      </c>
      <c r="BA266" s="310" t="s">
        <v>11</v>
      </c>
      <c r="BB266" s="310" t="s">
        <v>11</v>
      </c>
      <c r="BC266" s="310" t="s">
        <v>11</v>
      </c>
      <c r="BD266" s="310" t="s">
        <v>11</v>
      </c>
      <c r="BE266" s="310" t="s">
        <v>11</v>
      </c>
      <c r="BF266" s="310">
        <v>155</v>
      </c>
      <c r="BG266" s="310" t="s">
        <v>11</v>
      </c>
      <c r="BH266" s="310" t="s">
        <v>11</v>
      </c>
      <c r="BI266" s="310" t="s">
        <v>11</v>
      </c>
      <c r="BJ266" s="310" t="s">
        <v>11</v>
      </c>
      <c r="BK266" s="310" t="s">
        <v>11</v>
      </c>
      <c r="BL266" s="310"/>
      <c r="BM266" s="307" t="s">
        <v>2079</v>
      </c>
      <c r="BX266">
        <v>392892</v>
      </c>
      <c r="CB266" s="310" t="s">
        <v>11</v>
      </c>
      <c r="CC266" s="310" t="s">
        <v>11</v>
      </c>
      <c r="CD266" s="310" t="s">
        <v>11</v>
      </c>
      <c r="CE266" s="310" t="s">
        <v>11</v>
      </c>
      <c r="CF266" s="310" t="s">
        <v>11</v>
      </c>
      <c r="CG266" s="310" t="s">
        <v>11</v>
      </c>
      <c r="CH266" s="310" t="s">
        <v>11</v>
      </c>
      <c r="CI266" s="310" t="s">
        <v>11</v>
      </c>
      <c r="CJ266" s="310" t="s">
        <v>11</v>
      </c>
      <c r="CK266" s="310" t="s">
        <v>11</v>
      </c>
      <c r="CL266" s="310">
        <v>114</v>
      </c>
      <c r="CM266" s="310" t="s">
        <v>11</v>
      </c>
      <c r="CN266" s="310" t="s">
        <v>11</v>
      </c>
      <c r="CO266" s="310" t="s">
        <v>11</v>
      </c>
      <c r="CQ266" s="307" t="s">
        <v>2079</v>
      </c>
      <c r="CR266" s="300"/>
      <c r="CS266" s="300">
        <v>84561</v>
      </c>
      <c r="CT266" s="300">
        <v>237512</v>
      </c>
      <c r="CU266" s="300">
        <v>2130797</v>
      </c>
      <c r="CV266" s="300">
        <v>892836</v>
      </c>
      <c r="CW266" s="300">
        <v>26659</v>
      </c>
      <c r="CX266" s="300"/>
      <c r="CY266" s="300">
        <v>4622</v>
      </c>
      <c r="CZ266" s="300">
        <v>346115</v>
      </c>
      <c r="DA266" s="300">
        <v>1477047</v>
      </c>
      <c r="DB266" s="300">
        <v>940069</v>
      </c>
      <c r="DC266" s="300">
        <v>86051</v>
      </c>
      <c r="DD266" s="300">
        <v>138823</v>
      </c>
      <c r="DE266" s="300">
        <v>798138</v>
      </c>
      <c r="DF266" s="310" t="s">
        <v>11</v>
      </c>
      <c r="DG266" s="310">
        <v>194</v>
      </c>
      <c r="DH266" s="310">
        <v>184</v>
      </c>
      <c r="DI266" s="310">
        <v>144</v>
      </c>
      <c r="DJ266" s="310">
        <v>161</v>
      </c>
      <c r="DK266" s="310">
        <v>198</v>
      </c>
      <c r="DL266" s="310" t="s">
        <v>11</v>
      </c>
      <c r="DM266" s="310">
        <v>215</v>
      </c>
      <c r="DN266" s="310">
        <v>169</v>
      </c>
      <c r="DO266" s="310">
        <v>144</v>
      </c>
      <c r="DP266" s="310">
        <v>156</v>
      </c>
      <c r="DQ266" s="310">
        <v>184</v>
      </c>
      <c r="DR266" s="310">
        <v>188</v>
      </c>
      <c r="DS266" s="310">
        <v>164</v>
      </c>
      <c r="DU266" s="307" t="s">
        <v>2079</v>
      </c>
      <c r="DV266" s="300">
        <v>0</v>
      </c>
      <c r="DW266" s="300">
        <v>84561</v>
      </c>
      <c r="DX266" s="300">
        <v>237512</v>
      </c>
      <c r="DY266" s="300">
        <v>2130797</v>
      </c>
      <c r="DZ266" s="300">
        <v>892836</v>
      </c>
      <c r="EA266" s="300">
        <v>26659</v>
      </c>
      <c r="EB266" s="300">
        <v>0</v>
      </c>
      <c r="EC266" s="300">
        <v>4622</v>
      </c>
      <c r="ED266" s="300">
        <v>1125662</v>
      </c>
      <c r="EE266" s="300">
        <v>1477047</v>
      </c>
      <c r="EF266" s="300">
        <v>1332961</v>
      </c>
      <c r="EG266" s="300">
        <v>86051</v>
      </c>
      <c r="EH266" s="300">
        <v>138823</v>
      </c>
      <c r="EI266" s="300">
        <v>798138</v>
      </c>
      <c r="EJ266" s="310">
        <v>221</v>
      </c>
      <c r="EK266" s="310">
        <v>207</v>
      </c>
      <c r="EL266" s="310">
        <v>200</v>
      </c>
      <c r="EM266" s="310">
        <v>169</v>
      </c>
      <c r="EN266" s="310">
        <v>184</v>
      </c>
      <c r="EO266" s="310">
        <v>207</v>
      </c>
      <c r="EP266" s="310">
        <v>227</v>
      </c>
      <c r="EQ266" s="310">
        <v>221</v>
      </c>
      <c r="ER266" s="310">
        <v>179</v>
      </c>
      <c r="ES266" s="310">
        <v>175</v>
      </c>
      <c r="ET266" s="310">
        <v>175</v>
      </c>
      <c r="EU266" s="310">
        <v>198</v>
      </c>
      <c r="EV266" s="310">
        <v>201</v>
      </c>
      <c r="EW266" s="310">
        <v>188</v>
      </c>
    </row>
    <row r="267" spans="1:153" x14ac:dyDescent="0.25">
      <c r="A267" s="285" t="s">
        <v>2526</v>
      </c>
      <c r="B267" s="285" t="s">
        <v>272</v>
      </c>
      <c r="C267" s="285" t="s">
        <v>1459</v>
      </c>
      <c r="E267" s="307" t="str">
        <f t="shared" si="4"/>
        <v>الجبل الأسود Montenegro</v>
      </c>
      <c r="F267" s="300"/>
      <c r="G267" s="300"/>
      <c r="H267" s="300">
        <v>177900</v>
      </c>
      <c r="I267" s="300">
        <v>13860</v>
      </c>
      <c r="J267" s="300"/>
      <c r="K267" s="300"/>
      <c r="L267" s="300">
        <v>3650</v>
      </c>
      <c r="M267" s="300">
        <v>150</v>
      </c>
      <c r="N267" s="300"/>
      <c r="O267" s="300">
        <v>3289207</v>
      </c>
      <c r="P267" s="300">
        <v>1373511</v>
      </c>
      <c r="Q267" s="300">
        <v>1410088</v>
      </c>
      <c r="R267" s="300">
        <v>212201</v>
      </c>
      <c r="S267" s="300">
        <v>871922</v>
      </c>
      <c r="T267" s="310" t="s">
        <v>11</v>
      </c>
      <c r="U267" s="310" t="s">
        <v>11</v>
      </c>
      <c r="V267" s="310">
        <v>174</v>
      </c>
      <c r="W267" s="310">
        <v>193</v>
      </c>
      <c r="X267" s="310" t="s">
        <v>11</v>
      </c>
      <c r="Y267" s="310" t="s">
        <v>11</v>
      </c>
      <c r="Z267" s="310">
        <v>185</v>
      </c>
      <c r="AA267" s="310">
        <v>189</v>
      </c>
      <c r="AB267" s="310" t="s">
        <v>11</v>
      </c>
      <c r="AC267" s="310">
        <v>137</v>
      </c>
      <c r="AD267" s="310">
        <v>155</v>
      </c>
      <c r="AE267" s="310">
        <v>154</v>
      </c>
      <c r="AF267" s="310">
        <v>168</v>
      </c>
      <c r="AG267" s="310">
        <v>161</v>
      </c>
      <c r="AH267" s="310"/>
      <c r="AI267" s="307" t="s">
        <v>1963</v>
      </c>
      <c r="AL267">
        <v>177900</v>
      </c>
      <c r="AP267">
        <v>3650</v>
      </c>
      <c r="AS267">
        <v>3289207</v>
      </c>
      <c r="AT267">
        <v>1373511</v>
      </c>
      <c r="AU267">
        <v>1401088</v>
      </c>
      <c r="AV267">
        <v>212201</v>
      </c>
      <c r="AW267">
        <v>799922</v>
      </c>
      <c r="AX267" s="310" t="s">
        <v>11</v>
      </c>
      <c r="AY267" s="310" t="s">
        <v>11</v>
      </c>
      <c r="AZ267" s="310">
        <v>175</v>
      </c>
      <c r="BA267" s="310" t="s">
        <v>11</v>
      </c>
      <c r="BB267" s="310" t="s">
        <v>11</v>
      </c>
      <c r="BC267" s="310" t="s">
        <v>11</v>
      </c>
      <c r="BD267" s="310">
        <v>178</v>
      </c>
      <c r="BE267" s="310" t="s">
        <v>11</v>
      </c>
      <c r="BF267" s="310" t="s">
        <v>11</v>
      </c>
      <c r="BG267" s="310">
        <v>136</v>
      </c>
      <c r="BH267" s="310">
        <v>155</v>
      </c>
      <c r="BI267" s="310">
        <v>154</v>
      </c>
      <c r="BJ267" s="310">
        <v>167</v>
      </c>
      <c r="BK267" s="310">
        <v>160</v>
      </c>
      <c r="BL267" s="310"/>
      <c r="BM267" s="307" t="s">
        <v>1963</v>
      </c>
      <c r="BQ267">
        <v>13860</v>
      </c>
      <c r="BU267">
        <v>150</v>
      </c>
      <c r="BY267">
        <v>9000</v>
      </c>
      <c r="CA267">
        <v>72000</v>
      </c>
      <c r="CB267" s="310" t="s">
        <v>11</v>
      </c>
      <c r="CC267" s="310" t="s">
        <v>11</v>
      </c>
      <c r="CD267" s="310" t="s">
        <v>11</v>
      </c>
      <c r="CE267" s="310">
        <v>148</v>
      </c>
      <c r="CF267" s="310" t="s">
        <v>11</v>
      </c>
      <c r="CG267" s="310" t="s">
        <v>11</v>
      </c>
      <c r="CH267" s="310" t="s">
        <v>11</v>
      </c>
      <c r="CI267" s="310">
        <v>161</v>
      </c>
      <c r="CJ267" s="310" t="s">
        <v>11</v>
      </c>
      <c r="CK267" s="310" t="s">
        <v>11</v>
      </c>
      <c r="CL267" s="310" t="s">
        <v>11</v>
      </c>
      <c r="CM267" s="310">
        <v>147</v>
      </c>
      <c r="CN267" s="310" t="s">
        <v>11</v>
      </c>
      <c r="CO267" s="310">
        <v>143</v>
      </c>
      <c r="CQ267" s="307" t="s">
        <v>1963</v>
      </c>
      <c r="CR267" s="300"/>
      <c r="CS267" s="300">
        <v>142347</v>
      </c>
      <c r="CT267" s="300">
        <v>748620</v>
      </c>
      <c r="CU267" s="300">
        <v>352009</v>
      </c>
      <c r="CV267" s="300">
        <v>643170</v>
      </c>
      <c r="CW267" s="300">
        <v>583952</v>
      </c>
      <c r="CX267" s="300">
        <v>356419</v>
      </c>
      <c r="CY267" s="300">
        <v>196897</v>
      </c>
      <c r="CZ267" s="300">
        <v>289984</v>
      </c>
      <c r="DA267" s="300">
        <v>1196788</v>
      </c>
      <c r="DB267" s="300">
        <v>47867</v>
      </c>
      <c r="DC267" s="300">
        <v>301148</v>
      </c>
      <c r="DD267" s="300">
        <v>721089</v>
      </c>
      <c r="DE267" s="300">
        <v>5920775</v>
      </c>
      <c r="DF267" s="310" t="s">
        <v>11</v>
      </c>
      <c r="DG267" s="310">
        <v>186</v>
      </c>
      <c r="DH267" s="310">
        <v>164</v>
      </c>
      <c r="DI267" s="310">
        <v>181</v>
      </c>
      <c r="DJ267" s="310">
        <v>166</v>
      </c>
      <c r="DK267" s="310">
        <v>162</v>
      </c>
      <c r="DL267" s="310">
        <v>168</v>
      </c>
      <c r="DM267" s="310">
        <v>183</v>
      </c>
      <c r="DN267" s="310">
        <v>176</v>
      </c>
      <c r="DO267" s="310">
        <v>147</v>
      </c>
      <c r="DP267" s="310">
        <v>188</v>
      </c>
      <c r="DQ267" s="310">
        <v>163</v>
      </c>
      <c r="DR267" s="310">
        <v>166</v>
      </c>
      <c r="DS267" s="310">
        <v>137</v>
      </c>
      <c r="DU267" s="307" t="s">
        <v>1963</v>
      </c>
      <c r="DV267" s="300">
        <v>0</v>
      </c>
      <c r="DW267" s="300">
        <v>142347</v>
      </c>
      <c r="DX267" s="300">
        <v>926520</v>
      </c>
      <c r="DY267" s="300">
        <v>365869</v>
      </c>
      <c r="DZ267" s="300">
        <v>643170</v>
      </c>
      <c r="EA267" s="300">
        <v>583952</v>
      </c>
      <c r="EB267" s="300">
        <v>360069</v>
      </c>
      <c r="EC267" s="300">
        <v>197047</v>
      </c>
      <c r="ED267" s="300">
        <v>289984</v>
      </c>
      <c r="EE267" s="300">
        <v>4485995</v>
      </c>
      <c r="EF267" s="300">
        <v>1421378</v>
      </c>
      <c r="EG267" s="300">
        <v>1711236</v>
      </c>
      <c r="EH267" s="300">
        <v>933290</v>
      </c>
      <c r="EI267" s="300">
        <v>6792697</v>
      </c>
      <c r="EJ267" s="310">
        <v>221</v>
      </c>
      <c r="EK267" s="310">
        <v>203</v>
      </c>
      <c r="EL267" s="310">
        <v>181</v>
      </c>
      <c r="EM267" s="310">
        <v>201</v>
      </c>
      <c r="EN267" s="310">
        <v>186</v>
      </c>
      <c r="EO267" s="310">
        <v>182</v>
      </c>
      <c r="EP267" s="310">
        <v>189</v>
      </c>
      <c r="EQ267" s="310">
        <v>199</v>
      </c>
      <c r="ER267" s="310">
        <v>195</v>
      </c>
      <c r="ES267" s="310">
        <v>156</v>
      </c>
      <c r="ET267" s="310">
        <v>174</v>
      </c>
      <c r="EU267" s="310">
        <v>173</v>
      </c>
      <c r="EV267" s="310">
        <v>181</v>
      </c>
      <c r="EW267" s="310">
        <v>158</v>
      </c>
    </row>
    <row r="268" spans="1:153" x14ac:dyDescent="0.25">
      <c r="A268" s="285" t="s">
        <v>2527</v>
      </c>
      <c r="B268" s="285" t="s">
        <v>582</v>
      </c>
      <c r="C268" s="285" t="s">
        <v>1462</v>
      </c>
      <c r="E268" s="307" t="str">
        <f t="shared" si="4"/>
        <v>جمهورية كوسوفو Republic Of Kosovo</v>
      </c>
      <c r="F268" s="300"/>
      <c r="G268" s="300"/>
      <c r="H268" s="300"/>
      <c r="I268" s="300"/>
      <c r="J268" s="300"/>
      <c r="K268" s="300"/>
      <c r="L268" s="300"/>
      <c r="M268" s="300"/>
      <c r="N268" s="300"/>
      <c r="O268" s="300"/>
      <c r="P268" s="300">
        <v>14516</v>
      </c>
      <c r="Q268" s="300">
        <v>154063</v>
      </c>
      <c r="R268" s="300">
        <v>259692</v>
      </c>
      <c r="S268" s="300">
        <v>778694</v>
      </c>
      <c r="T268" s="310" t="s">
        <v>11</v>
      </c>
      <c r="U268" s="310" t="s">
        <v>11</v>
      </c>
      <c r="V268" s="310" t="s">
        <v>11</v>
      </c>
      <c r="W268" s="310" t="s">
        <v>11</v>
      </c>
      <c r="X268" s="310" t="s">
        <v>11</v>
      </c>
      <c r="Y268" s="310" t="s">
        <v>11</v>
      </c>
      <c r="Z268" s="310" t="s">
        <v>11</v>
      </c>
      <c r="AA268" s="310" t="s">
        <v>11</v>
      </c>
      <c r="AB268" s="310" t="s">
        <v>11</v>
      </c>
      <c r="AC268" s="310" t="s">
        <v>11</v>
      </c>
      <c r="AD268" s="310">
        <v>181</v>
      </c>
      <c r="AE268" s="310">
        <v>169</v>
      </c>
      <c r="AF268" s="310">
        <v>165</v>
      </c>
      <c r="AG268" s="310">
        <v>162</v>
      </c>
      <c r="AH268" s="310"/>
      <c r="AI268" s="307" t="s">
        <v>2007</v>
      </c>
      <c r="AT268">
        <v>14516</v>
      </c>
      <c r="AU268">
        <v>154063</v>
      </c>
      <c r="AV268">
        <v>259692</v>
      </c>
      <c r="AW268">
        <v>778694</v>
      </c>
      <c r="AX268" s="310" t="s">
        <v>11</v>
      </c>
      <c r="AY268" s="310" t="s">
        <v>11</v>
      </c>
      <c r="AZ268" s="310" t="s">
        <v>11</v>
      </c>
      <c r="BA268" s="310" t="s">
        <v>11</v>
      </c>
      <c r="BB268" s="310" t="s">
        <v>11</v>
      </c>
      <c r="BC268" s="310" t="s">
        <v>11</v>
      </c>
      <c r="BD268" s="310" t="s">
        <v>11</v>
      </c>
      <c r="BE268" s="310" t="s">
        <v>11</v>
      </c>
      <c r="BF268" s="310" t="s">
        <v>11</v>
      </c>
      <c r="BG268" s="310" t="s">
        <v>11</v>
      </c>
      <c r="BH268" s="310">
        <v>179</v>
      </c>
      <c r="BI268" s="310">
        <v>167</v>
      </c>
      <c r="BJ268" s="310">
        <v>164</v>
      </c>
      <c r="BK268" s="310">
        <v>161</v>
      </c>
      <c r="BL268" s="310"/>
      <c r="BM268" s="307" t="s">
        <v>2007</v>
      </c>
      <c r="CB268" s="310" t="s">
        <v>11</v>
      </c>
      <c r="CC268" s="310" t="s">
        <v>11</v>
      </c>
      <c r="CD268" s="310" t="s">
        <v>11</v>
      </c>
      <c r="CE268" s="310" t="s">
        <v>11</v>
      </c>
      <c r="CF268" s="310" t="s">
        <v>11</v>
      </c>
      <c r="CG268" s="310" t="s">
        <v>11</v>
      </c>
      <c r="CH268" s="310" t="s">
        <v>11</v>
      </c>
      <c r="CI268" s="310" t="s">
        <v>11</v>
      </c>
      <c r="CJ268" s="310" t="s">
        <v>11</v>
      </c>
      <c r="CK268" s="310" t="s">
        <v>11</v>
      </c>
      <c r="CL268" s="310" t="s">
        <v>11</v>
      </c>
      <c r="CM268" s="310" t="s">
        <v>11</v>
      </c>
      <c r="CN268" s="310" t="s">
        <v>11</v>
      </c>
      <c r="CO268" s="310" t="s">
        <v>11</v>
      </c>
      <c r="CQ268" s="307" t="s">
        <v>2007</v>
      </c>
      <c r="CR268" s="300"/>
      <c r="CS268" s="300"/>
      <c r="CT268" s="300"/>
      <c r="CU268" s="300"/>
      <c r="CV268" s="300"/>
      <c r="CW268" s="300"/>
      <c r="CX268" s="300"/>
      <c r="CY268" s="300"/>
      <c r="CZ268" s="300"/>
      <c r="DA268" s="300"/>
      <c r="DB268" s="300">
        <v>6292689</v>
      </c>
      <c r="DC268" s="300">
        <v>11672382</v>
      </c>
      <c r="DD268" s="300">
        <v>3236223</v>
      </c>
      <c r="DE268" s="300">
        <v>4013318</v>
      </c>
      <c r="DF268" s="310" t="s">
        <v>11</v>
      </c>
      <c r="DG268" s="310" t="s">
        <v>11</v>
      </c>
      <c r="DH268" s="310" t="s">
        <v>11</v>
      </c>
      <c r="DI268" s="310" t="s">
        <v>11</v>
      </c>
      <c r="DJ268" s="310" t="s">
        <v>11</v>
      </c>
      <c r="DK268" s="310" t="s">
        <v>11</v>
      </c>
      <c r="DL268" s="310" t="s">
        <v>11</v>
      </c>
      <c r="DM268" s="310" t="s">
        <v>11</v>
      </c>
      <c r="DN268" s="310" t="s">
        <v>11</v>
      </c>
      <c r="DO268" s="310" t="s">
        <v>11</v>
      </c>
      <c r="DP268" s="310">
        <v>127</v>
      </c>
      <c r="DQ268" s="310">
        <v>121</v>
      </c>
      <c r="DR268" s="310">
        <v>141</v>
      </c>
      <c r="DS268" s="310">
        <v>145</v>
      </c>
      <c r="DU268" s="307" t="s">
        <v>2007</v>
      </c>
      <c r="DV268" s="300">
        <v>0</v>
      </c>
      <c r="DW268" s="300">
        <v>0</v>
      </c>
      <c r="DX268" s="300">
        <v>0</v>
      </c>
      <c r="DY268" s="300">
        <v>0</v>
      </c>
      <c r="DZ268" s="300">
        <v>0</v>
      </c>
      <c r="EA268" s="300">
        <v>0</v>
      </c>
      <c r="EB268" s="300">
        <v>0</v>
      </c>
      <c r="EC268" s="300">
        <v>0</v>
      </c>
      <c r="ED268" s="300">
        <v>0</v>
      </c>
      <c r="EE268" s="300">
        <v>0</v>
      </c>
      <c r="EF268" s="300">
        <v>6307205</v>
      </c>
      <c r="EG268" s="300">
        <v>11826445</v>
      </c>
      <c r="EH268" s="300">
        <v>3495915</v>
      </c>
      <c r="EI268" s="300">
        <v>4792012</v>
      </c>
      <c r="EJ268" s="310">
        <v>221</v>
      </c>
      <c r="EK268" s="310">
        <v>224</v>
      </c>
      <c r="EL268" s="310">
        <v>227</v>
      </c>
      <c r="EM268" s="310">
        <v>223</v>
      </c>
      <c r="EN268" s="310">
        <v>227</v>
      </c>
      <c r="EO268" s="310">
        <v>222</v>
      </c>
      <c r="EP268" s="310">
        <v>227</v>
      </c>
      <c r="EQ268" s="310">
        <v>226</v>
      </c>
      <c r="ER268" s="310">
        <v>227</v>
      </c>
      <c r="ES268" s="310">
        <v>226</v>
      </c>
      <c r="ET268" s="310">
        <v>159</v>
      </c>
      <c r="EU268" s="310">
        <v>149</v>
      </c>
      <c r="EV268" s="310">
        <v>165</v>
      </c>
      <c r="EW268" s="310">
        <v>165</v>
      </c>
    </row>
    <row r="269" spans="1:153" x14ac:dyDescent="0.25">
      <c r="A269" s="285" t="s">
        <v>2528</v>
      </c>
      <c r="B269" s="285" t="s">
        <v>1921</v>
      </c>
      <c r="C269" s="285" t="s">
        <v>2529</v>
      </c>
      <c r="E269" s="307" t="str">
        <f t="shared" si="4"/>
        <v>جزر آلاند Aland Islands</v>
      </c>
      <c r="F269" s="300"/>
      <c r="G269" s="300"/>
      <c r="H269" s="300"/>
      <c r="I269" s="300"/>
      <c r="J269" s="300"/>
      <c r="K269" s="300"/>
      <c r="L269" s="300"/>
      <c r="M269" s="300"/>
      <c r="N269" s="300"/>
      <c r="O269" s="300"/>
      <c r="P269" s="300"/>
      <c r="Q269" s="300"/>
      <c r="R269" s="300"/>
      <c r="S269" s="300"/>
      <c r="T269" s="310" t="s">
        <v>11</v>
      </c>
      <c r="U269" s="310" t="s">
        <v>11</v>
      </c>
      <c r="V269" s="310" t="s">
        <v>11</v>
      </c>
      <c r="W269" s="310" t="s">
        <v>11</v>
      </c>
      <c r="X269" s="310" t="s">
        <v>11</v>
      </c>
      <c r="Y269" s="310" t="s">
        <v>11</v>
      </c>
      <c r="Z269" s="310" t="s">
        <v>11</v>
      </c>
      <c r="AA269" s="310" t="s">
        <v>11</v>
      </c>
      <c r="AB269" s="310" t="s">
        <v>11</v>
      </c>
      <c r="AC269" s="310" t="s">
        <v>11</v>
      </c>
      <c r="AD269" s="310" t="s">
        <v>11</v>
      </c>
      <c r="AE269" s="310" t="s">
        <v>11</v>
      </c>
      <c r="AF269" s="310" t="s">
        <v>11</v>
      </c>
      <c r="AG269" s="310" t="s">
        <v>11</v>
      </c>
      <c r="AH269" s="310"/>
      <c r="AI269" s="307" t="s">
        <v>2065</v>
      </c>
      <c r="AX269" s="310" t="s">
        <v>11</v>
      </c>
      <c r="AY269" s="310" t="s">
        <v>11</v>
      </c>
      <c r="AZ269" s="310" t="s">
        <v>11</v>
      </c>
      <c r="BA269" s="310" t="s">
        <v>11</v>
      </c>
      <c r="BB269" s="310" t="s">
        <v>11</v>
      </c>
      <c r="BC269" s="310" t="s">
        <v>11</v>
      </c>
      <c r="BD269" s="310" t="s">
        <v>11</v>
      </c>
      <c r="BE269" s="310" t="s">
        <v>11</v>
      </c>
      <c r="BF269" s="310" t="s">
        <v>11</v>
      </c>
      <c r="BG269" s="310" t="s">
        <v>11</v>
      </c>
      <c r="BH269" s="310" t="s">
        <v>11</v>
      </c>
      <c r="BI269" s="310" t="s">
        <v>11</v>
      </c>
      <c r="BJ269" s="310" t="s">
        <v>11</v>
      </c>
      <c r="BK269" s="310" t="s">
        <v>11</v>
      </c>
      <c r="BL269" s="310"/>
      <c r="BM269" s="307" t="s">
        <v>2065</v>
      </c>
      <c r="CB269" s="310" t="s">
        <v>11</v>
      </c>
      <c r="CC269" s="310" t="s">
        <v>11</v>
      </c>
      <c r="CD269" s="310" t="s">
        <v>11</v>
      </c>
      <c r="CE269" s="310" t="s">
        <v>11</v>
      </c>
      <c r="CF269" s="310" t="s">
        <v>11</v>
      </c>
      <c r="CG269" s="310" t="s">
        <v>11</v>
      </c>
      <c r="CH269" s="310" t="s">
        <v>11</v>
      </c>
      <c r="CI269" s="310" t="s">
        <v>11</v>
      </c>
      <c r="CJ269" s="310" t="s">
        <v>11</v>
      </c>
      <c r="CK269" s="310" t="s">
        <v>11</v>
      </c>
      <c r="CL269" s="310" t="s">
        <v>11</v>
      </c>
      <c r="CM269" s="310" t="s">
        <v>11</v>
      </c>
      <c r="CN269" s="310" t="s">
        <v>11</v>
      </c>
      <c r="CO269" s="310" t="s">
        <v>11</v>
      </c>
      <c r="CQ269" s="307" t="s">
        <v>2065</v>
      </c>
      <c r="CR269" s="300"/>
      <c r="CS269" s="300"/>
      <c r="CT269" s="300"/>
      <c r="CU269" s="300"/>
      <c r="CV269" s="300"/>
      <c r="CW269" s="300"/>
      <c r="CX269" s="300"/>
      <c r="CY269" s="300"/>
      <c r="CZ269" s="300"/>
      <c r="DA269" s="300"/>
      <c r="DB269" s="300"/>
      <c r="DC269" s="300"/>
      <c r="DD269" s="300"/>
      <c r="DE269" s="300">
        <v>13499</v>
      </c>
      <c r="DF269" s="310" t="s">
        <v>11</v>
      </c>
      <c r="DG269" s="310" t="s">
        <v>11</v>
      </c>
      <c r="DH269" s="310" t="s">
        <v>11</v>
      </c>
      <c r="DI269" s="310" t="s">
        <v>11</v>
      </c>
      <c r="DJ269" s="310" t="s">
        <v>11</v>
      </c>
      <c r="DK269" s="310" t="s">
        <v>11</v>
      </c>
      <c r="DL269" s="310" t="s">
        <v>11</v>
      </c>
      <c r="DM269" s="310" t="s">
        <v>11</v>
      </c>
      <c r="DN269" s="310" t="s">
        <v>11</v>
      </c>
      <c r="DO269" s="310" t="s">
        <v>11</v>
      </c>
      <c r="DP269" s="310" t="s">
        <v>11</v>
      </c>
      <c r="DQ269" s="310" t="s">
        <v>11</v>
      </c>
      <c r="DR269" s="310" t="s">
        <v>11</v>
      </c>
      <c r="DS269" s="310">
        <v>224</v>
      </c>
      <c r="DU269" s="307" t="s">
        <v>2065</v>
      </c>
      <c r="DV269" s="300">
        <v>0</v>
      </c>
      <c r="DW269" s="300">
        <v>0</v>
      </c>
      <c r="DX269" s="300">
        <v>0</v>
      </c>
      <c r="DY269" s="300">
        <v>0</v>
      </c>
      <c r="DZ269" s="300">
        <v>0</v>
      </c>
      <c r="EA269" s="300">
        <v>0</v>
      </c>
      <c r="EB269" s="300">
        <v>0</v>
      </c>
      <c r="EC269" s="300">
        <v>0</v>
      </c>
      <c r="ED269" s="300">
        <v>0</v>
      </c>
      <c r="EE269" s="300">
        <v>0</v>
      </c>
      <c r="EF269" s="300">
        <v>0</v>
      </c>
      <c r="EG269" s="300">
        <v>0</v>
      </c>
      <c r="EH269" s="300">
        <v>0</v>
      </c>
      <c r="EI269" s="300">
        <v>13499</v>
      </c>
      <c r="EJ269" s="310">
        <v>221</v>
      </c>
      <c r="EK269" s="310">
        <v>224</v>
      </c>
      <c r="EL269" s="310">
        <v>227</v>
      </c>
      <c r="EM269" s="310">
        <v>223</v>
      </c>
      <c r="EN269" s="310">
        <v>227</v>
      </c>
      <c r="EO269" s="310">
        <v>222</v>
      </c>
      <c r="EP269" s="310">
        <v>227</v>
      </c>
      <c r="EQ269" s="310">
        <v>226</v>
      </c>
      <c r="ER269" s="310">
        <v>227</v>
      </c>
      <c r="ES269" s="310">
        <v>226</v>
      </c>
      <c r="ET269" s="310">
        <v>230</v>
      </c>
      <c r="EU269" s="310">
        <v>230</v>
      </c>
      <c r="EV269" s="310">
        <v>245</v>
      </c>
      <c r="EW269" s="310">
        <v>227</v>
      </c>
    </row>
    <row r="270" spans="1:153" x14ac:dyDescent="0.25">
      <c r="A270" s="285" t="s">
        <v>2530</v>
      </c>
      <c r="B270" s="285" t="s">
        <v>2531</v>
      </c>
      <c r="C270" s="285" t="s">
        <v>2532</v>
      </c>
      <c r="E270" s="307" t="str">
        <f t="shared" si="4"/>
        <v>بونير وسينت أوستاتيوس Bonaire And Sint Eustatius</v>
      </c>
      <c r="F270" s="300"/>
      <c r="G270" s="300"/>
      <c r="H270" s="300"/>
      <c r="I270" s="300"/>
      <c r="J270" s="300"/>
      <c r="K270" s="300"/>
      <c r="L270" s="300"/>
      <c r="M270" s="300"/>
      <c r="N270" s="300"/>
      <c r="O270" s="300"/>
      <c r="P270" s="300"/>
      <c r="Q270" s="300"/>
      <c r="R270" s="300"/>
      <c r="S270" s="300"/>
      <c r="T270" s="310" t="s">
        <v>11</v>
      </c>
      <c r="U270" s="310" t="s">
        <v>11</v>
      </c>
      <c r="V270" s="310" t="s">
        <v>11</v>
      </c>
      <c r="W270" s="310" t="s">
        <v>11</v>
      </c>
      <c r="X270" s="310" t="s">
        <v>11</v>
      </c>
      <c r="Y270" s="310" t="s">
        <v>11</v>
      </c>
      <c r="Z270" s="310" t="s">
        <v>11</v>
      </c>
      <c r="AA270" s="310" t="s">
        <v>11</v>
      </c>
      <c r="AB270" s="310" t="s">
        <v>11</v>
      </c>
      <c r="AC270" s="310" t="s">
        <v>11</v>
      </c>
      <c r="AD270" s="310" t="s">
        <v>11</v>
      </c>
      <c r="AE270" s="310" t="s">
        <v>11</v>
      </c>
      <c r="AF270" s="310" t="s">
        <v>11</v>
      </c>
      <c r="AG270" s="310" t="s">
        <v>11</v>
      </c>
      <c r="AH270" s="310"/>
      <c r="AI270" s="307" t="s">
        <v>2533</v>
      </c>
      <c r="AX270" s="310" t="s">
        <v>11</v>
      </c>
      <c r="AY270" s="310" t="s">
        <v>11</v>
      </c>
      <c r="AZ270" s="310" t="s">
        <v>11</v>
      </c>
      <c r="BA270" s="310" t="s">
        <v>11</v>
      </c>
      <c r="BB270" s="310" t="s">
        <v>11</v>
      </c>
      <c r="BC270" s="310" t="s">
        <v>11</v>
      </c>
      <c r="BD270" s="310" t="s">
        <v>11</v>
      </c>
      <c r="BE270" s="310" t="s">
        <v>11</v>
      </c>
      <c r="BF270" s="310" t="s">
        <v>11</v>
      </c>
      <c r="BG270" s="310" t="s">
        <v>11</v>
      </c>
      <c r="BH270" s="310" t="s">
        <v>11</v>
      </c>
      <c r="BI270" s="310" t="s">
        <v>11</v>
      </c>
      <c r="BJ270" s="310" t="s">
        <v>11</v>
      </c>
      <c r="BK270" s="310" t="s">
        <v>11</v>
      </c>
      <c r="BL270" s="310"/>
      <c r="BM270" s="307" t="s">
        <v>2533</v>
      </c>
      <c r="CB270" s="310" t="s">
        <v>11</v>
      </c>
      <c r="CC270" s="310" t="s">
        <v>11</v>
      </c>
      <c r="CD270" s="310" t="s">
        <v>11</v>
      </c>
      <c r="CE270" s="310" t="s">
        <v>11</v>
      </c>
      <c r="CF270" s="310" t="s">
        <v>11</v>
      </c>
      <c r="CG270" s="310" t="s">
        <v>11</v>
      </c>
      <c r="CH270" s="310" t="s">
        <v>11</v>
      </c>
      <c r="CI270" s="310" t="s">
        <v>11</v>
      </c>
      <c r="CJ270" s="310" t="s">
        <v>11</v>
      </c>
      <c r="CK270" s="310" t="s">
        <v>11</v>
      </c>
      <c r="CL270" s="310" t="s">
        <v>11</v>
      </c>
      <c r="CM270" s="310" t="s">
        <v>11</v>
      </c>
      <c r="CN270" s="310" t="s">
        <v>11</v>
      </c>
      <c r="CO270" s="310" t="s">
        <v>11</v>
      </c>
      <c r="CQ270" s="307" t="s">
        <v>2533</v>
      </c>
      <c r="CR270" s="300"/>
      <c r="CS270" s="300"/>
      <c r="CT270" s="300"/>
      <c r="CU270" s="300"/>
      <c r="CV270" s="300"/>
      <c r="CW270" s="300"/>
      <c r="CX270" s="300"/>
      <c r="CY270" s="300"/>
      <c r="CZ270" s="300"/>
      <c r="DA270" s="300"/>
      <c r="DB270" s="300"/>
      <c r="DC270" s="300"/>
      <c r="DD270" s="300"/>
      <c r="DE270" s="300"/>
      <c r="DF270" s="310" t="s">
        <v>11</v>
      </c>
      <c r="DG270" s="310" t="s">
        <v>11</v>
      </c>
      <c r="DH270" s="310" t="s">
        <v>11</v>
      </c>
      <c r="DI270" s="310" t="s">
        <v>11</v>
      </c>
      <c r="DJ270" s="310" t="s">
        <v>11</v>
      </c>
      <c r="DK270" s="310" t="s">
        <v>11</v>
      </c>
      <c r="DL270" s="310" t="s">
        <v>11</v>
      </c>
      <c r="DM270" s="310" t="s">
        <v>11</v>
      </c>
      <c r="DN270" s="310" t="s">
        <v>11</v>
      </c>
      <c r="DO270" s="310" t="s">
        <v>11</v>
      </c>
      <c r="DP270" s="310" t="s">
        <v>11</v>
      </c>
      <c r="DQ270" s="310" t="s">
        <v>11</v>
      </c>
      <c r="DR270" s="310" t="s">
        <v>11</v>
      </c>
      <c r="DS270" s="310" t="s">
        <v>11</v>
      </c>
      <c r="DU270" s="307" t="s">
        <v>2533</v>
      </c>
      <c r="DV270" s="300">
        <v>0</v>
      </c>
      <c r="DW270" s="300">
        <v>0</v>
      </c>
      <c r="DX270" s="300">
        <v>0</v>
      </c>
      <c r="DY270" s="300">
        <v>0</v>
      </c>
      <c r="DZ270" s="300">
        <v>0</v>
      </c>
      <c r="EA270" s="300">
        <v>0</v>
      </c>
      <c r="EB270" s="300">
        <v>0</v>
      </c>
      <c r="EC270" s="300">
        <v>0</v>
      </c>
      <c r="ED270" s="300">
        <v>0</v>
      </c>
      <c r="EE270" s="300">
        <v>0</v>
      </c>
      <c r="EF270" s="300">
        <v>0</v>
      </c>
      <c r="EG270" s="300">
        <v>0</v>
      </c>
      <c r="EH270" s="300">
        <v>0</v>
      </c>
      <c r="EI270" s="300">
        <v>0</v>
      </c>
      <c r="EJ270" s="310">
        <v>221</v>
      </c>
      <c r="EK270" s="310">
        <v>224</v>
      </c>
      <c r="EL270" s="310">
        <v>227</v>
      </c>
      <c r="EM270" s="310">
        <v>223</v>
      </c>
      <c r="EN270" s="310">
        <v>227</v>
      </c>
      <c r="EO270" s="310">
        <v>222</v>
      </c>
      <c r="EP270" s="310">
        <v>227</v>
      </c>
      <c r="EQ270" s="310">
        <v>226</v>
      </c>
      <c r="ER270" s="310">
        <v>227</v>
      </c>
      <c r="ES270" s="310">
        <v>226</v>
      </c>
      <c r="ET270" s="310">
        <v>230</v>
      </c>
      <c r="EU270" s="310">
        <v>230</v>
      </c>
      <c r="EV270" s="310">
        <v>245</v>
      </c>
      <c r="EW270" s="310">
        <v>241</v>
      </c>
    </row>
    <row r="271" spans="1:153" x14ac:dyDescent="0.25">
      <c r="A271" s="285" t="s">
        <v>2534</v>
      </c>
      <c r="B271" s="285" t="s">
        <v>2535</v>
      </c>
      <c r="C271" s="285" t="s">
        <v>2536</v>
      </c>
      <c r="E271" s="307" t="str">
        <f t="shared" si="4"/>
        <v>سانت بارتيليمي Saint Barthelemy</v>
      </c>
      <c r="F271" s="300"/>
      <c r="G271" s="300"/>
      <c r="H271" s="300"/>
      <c r="I271" s="300"/>
      <c r="J271" s="300"/>
      <c r="K271" s="300"/>
      <c r="L271" s="300"/>
      <c r="M271" s="300"/>
      <c r="N271" s="300"/>
      <c r="O271" s="300"/>
      <c r="P271" s="300"/>
      <c r="Q271" s="300"/>
      <c r="R271" s="300"/>
      <c r="S271" s="300"/>
      <c r="T271" s="310" t="s">
        <v>11</v>
      </c>
      <c r="U271" s="310" t="s">
        <v>11</v>
      </c>
      <c r="V271" s="310" t="s">
        <v>11</v>
      </c>
      <c r="W271" s="310" t="s">
        <v>11</v>
      </c>
      <c r="X271" s="310" t="s">
        <v>11</v>
      </c>
      <c r="Y271" s="310" t="s">
        <v>11</v>
      </c>
      <c r="Z271" s="310" t="s">
        <v>11</v>
      </c>
      <c r="AA271" s="310" t="s">
        <v>11</v>
      </c>
      <c r="AB271" s="310" t="s">
        <v>11</v>
      </c>
      <c r="AC271" s="310" t="s">
        <v>11</v>
      </c>
      <c r="AD271" s="310" t="s">
        <v>11</v>
      </c>
      <c r="AE271" s="310" t="s">
        <v>11</v>
      </c>
      <c r="AF271" s="310" t="s">
        <v>11</v>
      </c>
      <c r="AG271" s="310" t="s">
        <v>11</v>
      </c>
      <c r="AH271" s="310"/>
      <c r="AI271" s="307" t="s">
        <v>2537</v>
      </c>
      <c r="AX271" s="310" t="s">
        <v>11</v>
      </c>
      <c r="AY271" s="310" t="s">
        <v>11</v>
      </c>
      <c r="AZ271" s="310" t="s">
        <v>11</v>
      </c>
      <c r="BA271" s="310" t="s">
        <v>11</v>
      </c>
      <c r="BB271" s="310" t="s">
        <v>11</v>
      </c>
      <c r="BC271" s="310" t="s">
        <v>11</v>
      </c>
      <c r="BD271" s="310" t="s">
        <v>11</v>
      </c>
      <c r="BE271" s="310" t="s">
        <v>11</v>
      </c>
      <c r="BF271" s="310" t="s">
        <v>11</v>
      </c>
      <c r="BG271" s="310" t="s">
        <v>11</v>
      </c>
      <c r="BH271" s="310" t="s">
        <v>11</v>
      </c>
      <c r="BI271" s="310" t="s">
        <v>11</v>
      </c>
      <c r="BJ271" s="310" t="s">
        <v>11</v>
      </c>
      <c r="BK271" s="310" t="s">
        <v>11</v>
      </c>
      <c r="BL271" s="310"/>
      <c r="BM271" s="307" t="s">
        <v>2537</v>
      </c>
      <c r="CB271" s="310" t="s">
        <v>11</v>
      </c>
      <c r="CC271" s="310" t="s">
        <v>11</v>
      </c>
      <c r="CD271" s="310" t="s">
        <v>11</v>
      </c>
      <c r="CE271" s="310" t="s">
        <v>11</v>
      </c>
      <c r="CF271" s="310" t="s">
        <v>11</v>
      </c>
      <c r="CG271" s="310" t="s">
        <v>11</v>
      </c>
      <c r="CH271" s="310" t="s">
        <v>11</v>
      </c>
      <c r="CI271" s="310" t="s">
        <v>11</v>
      </c>
      <c r="CJ271" s="310" t="s">
        <v>11</v>
      </c>
      <c r="CK271" s="310" t="s">
        <v>11</v>
      </c>
      <c r="CL271" s="310" t="s">
        <v>11</v>
      </c>
      <c r="CM271" s="310" t="s">
        <v>11</v>
      </c>
      <c r="CN271" s="310" t="s">
        <v>11</v>
      </c>
      <c r="CO271" s="310" t="s">
        <v>11</v>
      </c>
      <c r="CQ271" s="307" t="s">
        <v>2537</v>
      </c>
      <c r="CR271" s="300"/>
      <c r="CS271" s="300"/>
      <c r="CT271" s="300"/>
      <c r="CU271" s="300"/>
      <c r="CV271" s="300"/>
      <c r="CW271" s="300"/>
      <c r="CX271" s="300"/>
      <c r="CY271" s="300"/>
      <c r="CZ271" s="300"/>
      <c r="DA271" s="300"/>
      <c r="DB271" s="300"/>
      <c r="DC271" s="300">
        <v>1526</v>
      </c>
      <c r="DD271" s="300">
        <v>998</v>
      </c>
      <c r="DE271" s="300"/>
      <c r="DF271" s="310" t="s">
        <v>11</v>
      </c>
      <c r="DG271" s="310" t="s">
        <v>11</v>
      </c>
      <c r="DH271" s="310" t="s">
        <v>11</v>
      </c>
      <c r="DI271" s="310" t="s">
        <v>11</v>
      </c>
      <c r="DJ271" s="310" t="s">
        <v>11</v>
      </c>
      <c r="DK271" s="310" t="s">
        <v>11</v>
      </c>
      <c r="DL271" s="310" t="s">
        <v>11</v>
      </c>
      <c r="DM271" s="310" t="s">
        <v>11</v>
      </c>
      <c r="DN271" s="310" t="s">
        <v>11</v>
      </c>
      <c r="DO271" s="310" t="s">
        <v>11</v>
      </c>
      <c r="DP271" s="310" t="s">
        <v>11</v>
      </c>
      <c r="DQ271" s="310">
        <v>225</v>
      </c>
      <c r="DR271" s="310">
        <v>237</v>
      </c>
      <c r="DS271" s="310" t="s">
        <v>11</v>
      </c>
      <c r="DU271" s="307" t="s">
        <v>2537</v>
      </c>
      <c r="DV271" s="300">
        <v>0</v>
      </c>
      <c r="DW271" s="300">
        <v>0</v>
      </c>
      <c r="DX271" s="300">
        <v>0</v>
      </c>
      <c r="DY271" s="300">
        <v>0</v>
      </c>
      <c r="DZ271" s="300">
        <v>0</v>
      </c>
      <c r="EA271" s="300">
        <v>0</v>
      </c>
      <c r="EB271" s="300">
        <v>0</v>
      </c>
      <c r="EC271" s="300">
        <v>0</v>
      </c>
      <c r="ED271" s="300">
        <v>0</v>
      </c>
      <c r="EE271" s="300">
        <v>0</v>
      </c>
      <c r="EF271" s="300">
        <v>0</v>
      </c>
      <c r="EG271" s="300">
        <v>1526</v>
      </c>
      <c r="EH271" s="300">
        <v>998</v>
      </c>
      <c r="EI271" s="300">
        <v>0</v>
      </c>
      <c r="EJ271" s="310">
        <v>221</v>
      </c>
      <c r="EK271" s="310">
        <v>224</v>
      </c>
      <c r="EL271" s="310">
        <v>227</v>
      </c>
      <c r="EM271" s="310">
        <v>223</v>
      </c>
      <c r="EN271" s="310">
        <v>227</v>
      </c>
      <c r="EO271" s="310">
        <v>222</v>
      </c>
      <c r="EP271" s="310">
        <v>227</v>
      </c>
      <c r="EQ271" s="310">
        <v>226</v>
      </c>
      <c r="ER271" s="310">
        <v>227</v>
      </c>
      <c r="ES271" s="310">
        <v>226</v>
      </c>
      <c r="ET271" s="310">
        <v>230</v>
      </c>
      <c r="EU271" s="310">
        <v>229</v>
      </c>
      <c r="EV271" s="310">
        <v>241</v>
      </c>
      <c r="EW271" s="310">
        <v>241</v>
      </c>
    </row>
    <row r="272" spans="1:153" x14ac:dyDescent="0.25">
      <c r="A272" s="285" t="s">
        <v>2538</v>
      </c>
      <c r="B272" s="285" t="s">
        <v>1933</v>
      </c>
      <c r="C272" s="285" t="s">
        <v>2539</v>
      </c>
      <c r="E272" s="307" t="str">
        <f t="shared" si="4"/>
        <v>سانت مارتن Saint Martin</v>
      </c>
      <c r="F272" s="300"/>
      <c r="G272" s="300"/>
      <c r="H272" s="300"/>
      <c r="I272" s="300"/>
      <c r="J272" s="300"/>
      <c r="K272" s="300"/>
      <c r="L272" s="300"/>
      <c r="M272" s="300"/>
      <c r="N272" s="300"/>
      <c r="O272" s="300"/>
      <c r="P272" s="300"/>
      <c r="Q272" s="300"/>
      <c r="R272" s="300"/>
      <c r="S272" s="300"/>
      <c r="T272" s="310" t="s">
        <v>11</v>
      </c>
      <c r="U272" s="310" t="s">
        <v>11</v>
      </c>
      <c r="V272" s="310" t="s">
        <v>11</v>
      </c>
      <c r="W272" s="310" t="s">
        <v>11</v>
      </c>
      <c r="X272" s="310" t="s">
        <v>11</v>
      </c>
      <c r="Y272" s="310" t="s">
        <v>11</v>
      </c>
      <c r="Z272" s="310" t="s">
        <v>11</v>
      </c>
      <c r="AA272" s="310" t="s">
        <v>11</v>
      </c>
      <c r="AB272" s="310" t="s">
        <v>11</v>
      </c>
      <c r="AC272" s="310" t="s">
        <v>11</v>
      </c>
      <c r="AD272" s="310" t="s">
        <v>11</v>
      </c>
      <c r="AE272" s="310" t="s">
        <v>11</v>
      </c>
      <c r="AF272" s="310" t="s">
        <v>11</v>
      </c>
      <c r="AG272" s="310" t="s">
        <v>11</v>
      </c>
      <c r="AH272" s="310"/>
      <c r="AI272" s="307" t="s">
        <v>2540</v>
      </c>
      <c r="AX272" s="310" t="s">
        <v>11</v>
      </c>
      <c r="AY272" s="310" t="s">
        <v>11</v>
      </c>
      <c r="AZ272" s="310" t="s">
        <v>11</v>
      </c>
      <c r="BA272" s="310" t="s">
        <v>11</v>
      </c>
      <c r="BB272" s="310" t="s">
        <v>11</v>
      </c>
      <c r="BC272" s="310" t="s">
        <v>11</v>
      </c>
      <c r="BD272" s="310" t="s">
        <v>11</v>
      </c>
      <c r="BE272" s="310" t="s">
        <v>11</v>
      </c>
      <c r="BF272" s="310" t="s">
        <v>11</v>
      </c>
      <c r="BG272" s="310" t="s">
        <v>11</v>
      </c>
      <c r="BH272" s="310" t="s">
        <v>11</v>
      </c>
      <c r="BI272" s="310" t="s">
        <v>11</v>
      </c>
      <c r="BJ272" s="310" t="s">
        <v>11</v>
      </c>
      <c r="BK272" s="310" t="s">
        <v>11</v>
      </c>
      <c r="BL272" s="310"/>
      <c r="BM272" s="307" t="s">
        <v>2540</v>
      </c>
      <c r="CB272" s="310" t="s">
        <v>11</v>
      </c>
      <c r="CC272" s="310" t="s">
        <v>11</v>
      </c>
      <c r="CD272" s="310" t="s">
        <v>11</v>
      </c>
      <c r="CE272" s="310" t="s">
        <v>11</v>
      </c>
      <c r="CF272" s="310" t="s">
        <v>11</v>
      </c>
      <c r="CG272" s="310" t="s">
        <v>11</v>
      </c>
      <c r="CH272" s="310" t="s">
        <v>11</v>
      </c>
      <c r="CI272" s="310" t="s">
        <v>11</v>
      </c>
      <c r="CJ272" s="310" t="s">
        <v>11</v>
      </c>
      <c r="CK272" s="310" t="s">
        <v>11</v>
      </c>
      <c r="CL272" s="310" t="s">
        <v>11</v>
      </c>
      <c r="CM272" s="310" t="s">
        <v>11</v>
      </c>
      <c r="CN272" s="310" t="s">
        <v>11</v>
      </c>
      <c r="CO272" s="310" t="s">
        <v>11</v>
      </c>
      <c r="CQ272" s="307" t="s">
        <v>2540</v>
      </c>
      <c r="CR272" s="300"/>
      <c r="CS272" s="300"/>
      <c r="CT272" s="300"/>
      <c r="CU272" s="300"/>
      <c r="CV272" s="300"/>
      <c r="CW272" s="300"/>
      <c r="CX272" s="300"/>
      <c r="CY272" s="300"/>
      <c r="CZ272" s="300"/>
      <c r="DA272" s="300"/>
      <c r="DB272" s="300"/>
      <c r="DC272" s="300"/>
      <c r="DD272" s="300">
        <v>2141</v>
      </c>
      <c r="DE272" s="300">
        <v>30496</v>
      </c>
      <c r="DF272" s="310" t="s">
        <v>11</v>
      </c>
      <c r="DG272" s="310" t="s">
        <v>11</v>
      </c>
      <c r="DH272" s="310" t="s">
        <v>11</v>
      </c>
      <c r="DI272" s="310" t="s">
        <v>11</v>
      </c>
      <c r="DJ272" s="310" t="s">
        <v>11</v>
      </c>
      <c r="DK272" s="310" t="s">
        <v>11</v>
      </c>
      <c r="DL272" s="310" t="s">
        <v>11</v>
      </c>
      <c r="DM272" s="310" t="s">
        <v>11</v>
      </c>
      <c r="DN272" s="310" t="s">
        <v>11</v>
      </c>
      <c r="DO272" s="310" t="s">
        <v>11</v>
      </c>
      <c r="DP272" s="310" t="s">
        <v>11</v>
      </c>
      <c r="DQ272" s="310" t="s">
        <v>11</v>
      </c>
      <c r="DR272" s="310">
        <v>230</v>
      </c>
      <c r="DS272" s="310">
        <v>214</v>
      </c>
      <c r="DU272" s="307" t="s">
        <v>2540</v>
      </c>
      <c r="DV272" s="300">
        <v>0</v>
      </c>
      <c r="DW272" s="300">
        <v>0</v>
      </c>
      <c r="DX272" s="300">
        <v>0</v>
      </c>
      <c r="DY272" s="300">
        <v>0</v>
      </c>
      <c r="DZ272" s="300">
        <v>0</v>
      </c>
      <c r="EA272" s="300">
        <v>0</v>
      </c>
      <c r="EB272" s="300">
        <v>0</v>
      </c>
      <c r="EC272" s="300">
        <v>0</v>
      </c>
      <c r="ED272" s="300">
        <v>0</v>
      </c>
      <c r="EE272" s="300">
        <v>0</v>
      </c>
      <c r="EF272" s="300">
        <v>0</v>
      </c>
      <c r="EG272" s="300">
        <v>0</v>
      </c>
      <c r="EH272" s="300">
        <v>2141</v>
      </c>
      <c r="EI272" s="300">
        <v>30496</v>
      </c>
      <c r="EJ272" s="310">
        <v>221</v>
      </c>
      <c r="EK272" s="310">
        <v>224</v>
      </c>
      <c r="EL272" s="310">
        <v>227</v>
      </c>
      <c r="EM272" s="310">
        <v>223</v>
      </c>
      <c r="EN272" s="310">
        <v>227</v>
      </c>
      <c r="EO272" s="310">
        <v>222</v>
      </c>
      <c r="EP272" s="310">
        <v>227</v>
      </c>
      <c r="EQ272" s="310">
        <v>226</v>
      </c>
      <c r="ER272" s="310">
        <v>227</v>
      </c>
      <c r="ES272" s="310">
        <v>226</v>
      </c>
      <c r="ET272" s="310">
        <v>230</v>
      </c>
      <c r="EU272" s="310">
        <v>230</v>
      </c>
      <c r="EV272" s="310">
        <v>234</v>
      </c>
      <c r="EW272" s="310">
        <v>220</v>
      </c>
    </row>
    <row r="273" spans="1:153" x14ac:dyDescent="0.25">
      <c r="A273" s="285" t="s">
        <v>2541</v>
      </c>
      <c r="B273" s="285" t="s">
        <v>2542</v>
      </c>
      <c r="C273" s="285" t="s">
        <v>2543</v>
      </c>
      <c r="E273" s="307" t="str">
        <f t="shared" si="4"/>
        <v>سينت مارتن Sint Maarten</v>
      </c>
      <c r="F273" s="300"/>
      <c r="G273" s="300"/>
      <c r="H273" s="300"/>
      <c r="I273" s="300"/>
      <c r="J273" s="300"/>
      <c r="K273" s="300"/>
      <c r="L273" s="300"/>
      <c r="M273" s="300"/>
      <c r="N273" s="300"/>
      <c r="O273" s="300"/>
      <c r="P273" s="300"/>
      <c r="Q273" s="300"/>
      <c r="R273" s="300">
        <v>28558</v>
      </c>
      <c r="S273" s="300"/>
      <c r="T273" s="310" t="s">
        <v>11</v>
      </c>
      <c r="U273" s="310" t="s">
        <v>11</v>
      </c>
      <c r="V273" s="310" t="s">
        <v>11</v>
      </c>
      <c r="W273" s="310" t="s">
        <v>11</v>
      </c>
      <c r="X273" s="310" t="s">
        <v>11</v>
      </c>
      <c r="Y273" s="310" t="s">
        <v>11</v>
      </c>
      <c r="Z273" s="310" t="s">
        <v>11</v>
      </c>
      <c r="AA273" s="310" t="s">
        <v>11</v>
      </c>
      <c r="AB273" s="310" t="s">
        <v>11</v>
      </c>
      <c r="AC273" s="310" t="s">
        <v>11</v>
      </c>
      <c r="AD273" s="310" t="s">
        <v>11</v>
      </c>
      <c r="AE273" s="310" t="s">
        <v>11</v>
      </c>
      <c r="AF273" s="310">
        <v>175</v>
      </c>
      <c r="AG273" s="310" t="s">
        <v>11</v>
      </c>
      <c r="AH273" s="310"/>
      <c r="AI273" s="307" t="s">
        <v>2544</v>
      </c>
      <c r="AV273">
        <v>28558</v>
      </c>
      <c r="AX273" s="310" t="s">
        <v>11</v>
      </c>
      <c r="AY273" s="310" t="s">
        <v>11</v>
      </c>
      <c r="AZ273" s="310" t="s">
        <v>11</v>
      </c>
      <c r="BA273" s="310" t="s">
        <v>11</v>
      </c>
      <c r="BB273" s="310" t="s">
        <v>11</v>
      </c>
      <c r="BC273" s="310" t="s">
        <v>11</v>
      </c>
      <c r="BD273" s="310" t="s">
        <v>11</v>
      </c>
      <c r="BE273" s="310" t="s">
        <v>11</v>
      </c>
      <c r="BF273" s="310" t="s">
        <v>11</v>
      </c>
      <c r="BG273" s="310" t="s">
        <v>11</v>
      </c>
      <c r="BH273" s="310" t="s">
        <v>11</v>
      </c>
      <c r="BI273" s="310" t="s">
        <v>11</v>
      </c>
      <c r="BJ273" s="310">
        <v>174</v>
      </c>
      <c r="BK273" s="310" t="s">
        <v>11</v>
      </c>
      <c r="BL273" s="310"/>
      <c r="BM273" s="307" t="s">
        <v>2544</v>
      </c>
      <c r="CB273" s="310" t="s">
        <v>11</v>
      </c>
      <c r="CC273" s="310" t="s">
        <v>11</v>
      </c>
      <c r="CD273" s="310" t="s">
        <v>11</v>
      </c>
      <c r="CE273" s="310" t="s">
        <v>11</v>
      </c>
      <c r="CF273" s="310" t="s">
        <v>11</v>
      </c>
      <c r="CG273" s="310" t="s">
        <v>11</v>
      </c>
      <c r="CH273" s="310" t="s">
        <v>11</v>
      </c>
      <c r="CI273" s="310" t="s">
        <v>11</v>
      </c>
      <c r="CJ273" s="310" t="s">
        <v>11</v>
      </c>
      <c r="CK273" s="310" t="s">
        <v>11</v>
      </c>
      <c r="CL273" s="310" t="s">
        <v>11</v>
      </c>
      <c r="CM273" s="310" t="s">
        <v>11</v>
      </c>
      <c r="CN273" s="310" t="s">
        <v>11</v>
      </c>
      <c r="CO273" s="310" t="s">
        <v>11</v>
      </c>
      <c r="CQ273" s="307" t="s">
        <v>2544</v>
      </c>
      <c r="CR273" s="300"/>
      <c r="CS273" s="300"/>
      <c r="CT273" s="300"/>
      <c r="CU273" s="300"/>
      <c r="CV273" s="300"/>
      <c r="CW273" s="300"/>
      <c r="CX273" s="300"/>
      <c r="CY273" s="300"/>
      <c r="CZ273" s="300"/>
      <c r="DA273" s="300"/>
      <c r="DB273" s="300"/>
      <c r="DC273" s="300"/>
      <c r="DD273" s="300">
        <v>428</v>
      </c>
      <c r="DE273" s="300"/>
      <c r="DF273" s="310" t="s">
        <v>11</v>
      </c>
      <c r="DG273" s="310" t="s">
        <v>11</v>
      </c>
      <c r="DH273" s="310" t="s">
        <v>11</v>
      </c>
      <c r="DI273" s="310" t="s">
        <v>11</v>
      </c>
      <c r="DJ273" s="310" t="s">
        <v>11</v>
      </c>
      <c r="DK273" s="310" t="s">
        <v>11</v>
      </c>
      <c r="DL273" s="310" t="s">
        <v>11</v>
      </c>
      <c r="DM273" s="310" t="s">
        <v>11</v>
      </c>
      <c r="DN273" s="310" t="s">
        <v>11</v>
      </c>
      <c r="DO273" s="310" t="s">
        <v>11</v>
      </c>
      <c r="DP273" s="310" t="s">
        <v>11</v>
      </c>
      <c r="DQ273" s="310" t="s">
        <v>11</v>
      </c>
      <c r="DR273" s="310">
        <v>240</v>
      </c>
      <c r="DS273" s="310" t="s">
        <v>11</v>
      </c>
      <c r="DU273" s="307" t="s">
        <v>2544</v>
      </c>
      <c r="DV273" s="300">
        <v>0</v>
      </c>
      <c r="DW273" s="300">
        <v>0</v>
      </c>
      <c r="DX273" s="300">
        <v>0</v>
      </c>
      <c r="DY273" s="300">
        <v>0</v>
      </c>
      <c r="DZ273" s="300">
        <v>0</v>
      </c>
      <c r="EA273" s="300">
        <v>0</v>
      </c>
      <c r="EB273" s="300">
        <v>0</v>
      </c>
      <c r="EC273" s="300">
        <v>0</v>
      </c>
      <c r="ED273" s="300">
        <v>0</v>
      </c>
      <c r="EE273" s="300">
        <v>0</v>
      </c>
      <c r="EF273" s="300">
        <v>0</v>
      </c>
      <c r="EG273" s="300">
        <v>0</v>
      </c>
      <c r="EH273" s="300">
        <v>28986</v>
      </c>
      <c r="EI273" s="300">
        <v>0</v>
      </c>
      <c r="EJ273" s="310">
        <v>221</v>
      </c>
      <c r="EK273" s="310">
        <v>224</v>
      </c>
      <c r="EL273" s="310">
        <v>227</v>
      </c>
      <c r="EM273" s="310">
        <v>223</v>
      </c>
      <c r="EN273" s="310">
        <v>227</v>
      </c>
      <c r="EO273" s="310">
        <v>222</v>
      </c>
      <c r="EP273" s="310">
        <v>227</v>
      </c>
      <c r="EQ273" s="310">
        <v>226</v>
      </c>
      <c r="ER273" s="310">
        <v>227</v>
      </c>
      <c r="ES273" s="310">
        <v>226</v>
      </c>
      <c r="ET273" s="310">
        <v>230</v>
      </c>
      <c r="EU273" s="310">
        <v>230</v>
      </c>
      <c r="EV273" s="310">
        <v>215</v>
      </c>
      <c r="EW273" s="310">
        <v>241</v>
      </c>
    </row>
    <row r="274" spans="1:153" x14ac:dyDescent="0.25">
      <c r="A274" s="311" t="s">
        <v>2545</v>
      </c>
      <c r="B274" s="311" t="s">
        <v>1474</v>
      </c>
      <c r="C274" s="311" t="s">
        <v>1475</v>
      </c>
      <c r="D274" s="312"/>
      <c r="E274" s="307" t="str">
        <f t="shared" si="4"/>
        <v>الإتحاد الأوربي، غير مذكورة في مكان آخر European Union, N.E.S</v>
      </c>
      <c r="F274" s="313">
        <v>87862110</v>
      </c>
      <c r="G274" s="313">
        <v>2319232</v>
      </c>
      <c r="H274" s="313">
        <v>211362</v>
      </c>
      <c r="I274" s="313">
        <v>31868</v>
      </c>
      <c r="J274" s="313">
        <v>1428545</v>
      </c>
      <c r="K274" s="313"/>
      <c r="L274" s="313">
        <v>12054143</v>
      </c>
      <c r="M274" s="313">
        <v>421153</v>
      </c>
      <c r="N274" s="313">
        <v>199080638</v>
      </c>
      <c r="O274" s="313">
        <v>33728838</v>
      </c>
      <c r="P274" s="313">
        <v>121123375</v>
      </c>
      <c r="Q274" s="313">
        <v>108350536</v>
      </c>
      <c r="R274" s="313">
        <v>3413</v>
      </c>
      <c r="S274" s="313">
        <v>136858</v>
      </c>
      <c r="T274" s="314"/>
      <c r="U274" s="315"/>
      <c r="V274" s="314"/>
      <c r="W274" s="314"/>
      <c r="X274" s="314"/>
      <c r="Y274" s="314"/>
      <c r="Z274" s="314"/>
      <c r="AA274" s="314"/>
      <c r="AB274" s="314"/>
      <c r="AC274" s="314"/>
      <c r="AD274" s="314"/>
      <c r="AE274" s="314"/>
      <c r="AF274" s="314"/>
      <c r="AG274" s="314"/>
      <c r="AH274" s="314"/>
      <c r="AI274" s="316" t="s">
        <v>1958</v>
      </c>
      <c r="AJ274" s="312">
        <v>87289391</v>
      </c>
      <c r="AK274" s="312">
        <v>2120592</v>
      </c>
      <c r="AL274" s="312">
        <v>203762</v>
      </c>
      <c r="AM274" s="312">
        <v>31868</v>
      </c>
      <c r="AN274" s="312">
        <v>428607</v>
      </c>
      <c r="AO274" s="312"/>
      <c r="AP274" s="312">
        <v>556643</v>
      </c>
      <c r="AQ274" s="312">
        <v>30380</v>
      </c>
      <c r="AR274" s="312">
        <v>198665800</v>
      </c>
      <c r="AS274" s="312">
        <v>33728838</v>
      </c>
      <c r="AT274" s="312">
        <v>103818696</v>
      </c>
      <c r="AU274" s="312">
        <v>108349409</v>
      </c>
      <c r="AV274" s="312"/>
      <c r="AW274" s="312"/>
      <c r="AX274" s="312"/>
      <c r="AY274" s="312"/>
      <c r="AZ274" s="312"/>
      <c r="BA274" s="312"/>
      <c r="BB274" s="312"/>
      <c r="BC274" s="312"/>
      <c r="BD274" s="312"/>
      <c r="BE274" s="312"/>
      <c r="BF274" s="314"/>
      <c r="BG274" s="314"/>
      <c r="BH274" s="314"/>
      <c r="BI274" s="314"/>
      <c r="BJ274" s="314"/>
      <c r="BK274" s="314"/>
      <c r="BL274" s="314"/>
      <c r="BM274" s="316" t="s">
        <v>1958</v>
      </c>
      <c r="BN274" s="312">
        <v>572719</v>
      </c>
      <c r="BO274" s="312">
        <v>198640</v>
      </c>
      <c r="BP274" s="312">
        <v>7600</v>
      </c>
      <c r="BQ274" s="312"/>
      <c r="BR274" s="312">
        <v>999938</v>
      </c>
      <c r="BS274" s="312"/>
      <c r="BT274" s="312">
        <v>11497500</v>
      </c>
      <c r="BU274" s="312">
        <v>390773</v>
      </c>
      <c r="BV274" s="312">
        <v>414838</v>
      </c>
      <c r="BW274" s="312"/>
      <c r="BX274" s="312">
        <v>17304679</v>
      </c>
      <c r="BY274" s="312">
        <v>1127</v>
      </c>
      <c r="BZ274" s="312">
        <v>3413</v>
      </c>
      <c r="CA274" s="312">
        <v>136858</v>
      </c>
      <c r="CB274" s="312"/>
      <c r="CC274" s="312"/>
      <c r="CD274" s="312"/>
      <c r="CE274" s="312"/>
      <c r="CF274" s="312"/>
      <c r="CG274" s="312"/>
      <c r="CH274" s="312"/>
      <c r="CI274" s="312"/>
      <c r="CJ274" s="314"/>
      <c r="CK274" s="314"/>
      <c r="CL274" s="314"/>
      <c r="CM274" s="314"/>
      <c r="CN274" s="314"/>
      <c r="CO274" s="314"/>
      <c r="CP274" s="312"/>
      <c r="CQ274" s="316" t="s">
        <v>1958</v>
      </c>
      <c r="CR274" s="313">
        <v>1170832851</v>
      </c>
      <c r="CS274" s="313">
        <v>1449333152</v>
      </c>
      <c r="CT274" s="313">
        <v>1488025211</v>
      </c>
      <c r="CU274" s="313">
        <v>1228412512</v>
      </c>
      <c r="CV274" s="313">
        <v>1058769567</v>
      </c>
      <c r="CW274" s="313">
        <v>761428575</v>
      </c>
      <c r="CX274" s="313">
        <v>973042233</v>
      </c>
      <c r="CY274" s="313">
        <v>1554214088</v>
      </c>
      <c r="CZ274" s="313">
        <v>1486111137</v>
      </c>
      <c r="DA274" s="313">
        <v>827398509</v>
      </c>
      <c r="DB274" s="313">
        <v>479887044</v>
      </c>
      <c r="DC274" s="313">
        <v>946241005</v>
      </c>
      <c r="DD274" s="313">
        <v>975077243</v>
      </c>
      <c r="DE274" s="313">
        <v>916838284</v>
      </c>
      <c r="DF274" s="312"/>
      <c r="DG274" s="312"/>
      <c r="DH274" s="312"/>
      <c r="DI274" s="312"/>
      <c r="DJ274" s="312"/>
      <c r="DK274" s="312"/>
      <c r="DL274" s="312"/>
      <c r="DM274" s="312"/>
      <c r="DN274" s="312"/>
      <c r="DO274" s="312"/>
      <c r="DP274" s="312"/>
      <c r="DQ274" s="312"/>
      <c r="DR274" s="312"/>
      <c r="DS274" s="312"/>
      <c r="DT274" s="312"/>
      <c r="DU274" s="316" t="s">
        <v>1958</v>
      </c>
      <c r="DV274" s="313">
        <v>1258694961</v>
      </c>
      <c r="DW274" s="313">
        <v>1451652384</v>
      </c>
      <c r="DX274" s="313">
        <v>1488236573</v>
      </c>
      <c r="DY274" s="313">
        <v>1228444380</v>
      </c>
      <c r="DZ274" s="313">
        <v>1060198112</v>
      </c>
      <c r="EA274" s="313">
        <v>761428575</v>
      </c>
      <c r="EB274" s="313">
        <v>985096376</v>
      </c>
      <c r="EC274" s="313">
        <v>1554635241</v>
      </c>
      <c r="ED274" s="313">
        <v>1685191775</v>
      </c>
      <c r="EE274" s="313">
        <v>861127347</v>
      </c>
      <c r="EF274" s="312">
        <v>601010419</v>
      </c>
      <c r="EG274" s="312">
        <v>1054591541</v>
      </c>
      <c r="EH274" s="312">
        <v>975080656</v>
      </c>
      <c r="EI274" s="312">
        <v>916975142</v>
      </c>
      <c r="EJ274" s="312"/>
      <c r="EK274" s="312"/>
      <c r="EL274" s="312"/>
      <c r="EM274" s="312"/>
      <c r="EN274" s="312"/>
      <c r="EO274" s="312"/>
      <c r="EP274" s="312"/>
      <c r="EQ274" s="312"/>
      <c r="ER274" s="312"/>
      <c r="ES274" s="312"/>
      <c r="ET274" s="312"/>
      <c r="EU274" s="312"/>
      <c r="EV274" s="312"/>
      <c r="EW274" s="312"/>
    </row>
    <row r="275" spans="1:153" x14ac:dyDescent="0.25">
      <c r="A275" s="311" t="s">
        <v>2546</v>
      </c>
      <c r="B275" s="311" t="s">
        <v>2547</v>
      </c>
      <c r="C275" s="311" t="s">
        <v>2548</v>
      </c>
      <c r="D275" s="312"/>
      <c r="E275" s="307" t="str">
        <f t="shared" si="4"/>
        <v>دول مختلفة Different Countries</v>
      </c>
      <c r="F275" s="313"/>
      <c r="G275" s="313"/>
      <c r="H275" s="313"/>
      <c r="I275" s="313"/>
      <c r="J275" s="313"/>
      <c r="K275" s="313"/>
      <c r="L275" s="313"/>
      <c r="M275" s="313"/>
      <c r="N275" s="313"/>
      <c r="O275" s="313"/>
      <c r="P275" s="313"/>
      <c r="Q275" s="313"/>
      <c r="R275" s="313"/>
      <c r="S275" s="313"/>
      <c r="T275" s="314"/>
      <c r="U275" s="315"/>
      <c r="V275" s="314"/>
      <c r="W275" s="314"/>
      <c r="X275" s="314"/>
      <c r="Y275" s="314"/>
      <c r="Z275" s="314"/>
      <c r="AA275" s="314"/>
      <c r="AB275" s="314"/>
      <c r="AC275" s="314"/>
      <c r="AD275" s="314"/>
      <c r="AE275" s="314"/>
      <c r="AF275" s="314"/>
      <c r="AG275" s="314"/>
      <c r="AH275" s="314"/>
      <c r="AI275" s="316" t="s">
        <v>2549</v>
      </c>
      <c r="AJ275" s="312"/>
      <c r="AK275" s="312"/>
      <c r="AL275" s="312"/>
      <c r="AM275" s="312"/>
      <c r="AN275" s="312"/>
      <c r="AO275" s="312"/>
      <c r="AP275" s="312"/>
      <c r="AQ275" s="312"/>
      <c r="AR275" s="312"/>
      <c r="AS275" s="312"/>
      <c r="AT275" s="312"/>
      <c r="AU275" s="312"/>
      <c r="AV275" s="312"/>
      <c r="AW275" s="312"/>
      <c r="AX275" s="312"/>
      <c r="AY275" s="312"/>
      <c r="AZ275" s="312"/>
      <c r="BA275" s="312"/>
      <c r="BB275" s="312"/>
      <c r="BC275" s="312"/>
      <c r="BD275" s="312"/>
      <c r="BE275" s="312"/>
      <c r="BF275" s="314"/>
      <c r="BG275" s="314"/>
      <c r="BH275" s="314"/>
      <c r="BI275" s="314"/>
      <c r="BJ275" s="314"/>
      <c r="BK275" s="314"/>
      <c r="BL275" s="314"/>
      <c r="BM275" s="316" t="s">
        <v>2549</v>
      </c>
      <c r="BN275" s="312"/>
      <c r="BO275" s="312"/>
      <c r="BP275" s="312"/>
      <c r="BQ275" s="312"/>
      <c r="BR275" s="312"/>
      <c r="BS275" s="312"/>
      <c r="BT275" s="312"/>
      <c r="BU275" s="312"/>
      <c r="BV275" s="312"/>
      <c r="BW275" s="312"/>
      <c r="BX275" s="312"/>
      <c r="BY275" s="312"/>
      <c r="BZ275" s="312"/>
      <c r="CA275" s="312"/>
      <c r="CB275" s="312"/>
      <c r="CC275" s="312"/>
      <c r="CD275" s="312"/>
      <c r="CE275" s="312"/>
      <c r="CF275" s="312"/>
      <c r="CG275" s="312"/>
      <c r="CH275" s="312"/>
      <c r="CI275" s="312"/>
      <c r="CJ275" s="314"/>
      <c r="CK275" s="314"/>
      <c r="CL275" s="314"/>
      <c r="CM275" s="314"/>
      <c r="CN275" s="314"/>
      <c r="CO275" s="314"/>
      <c r="CP275" s="312"/>
      <c r="CQ275" s="316" t="s">
        <v>2549</v>
      </c>
      <c r="CR275" s="313"/>
      <c r="CS275" s="313"/>
      <c r="CT275" s="313"/>
      <c r="CU275" s="313"/>
      <c r="CV275" s="313"/>
      <c r="CW275" s="313"/>
      <c r="CX275" s="313"/>
      <c r="CY275" s="313"/>
      <c r="CZ275" s="313"/>
      <c r="DA275" s="313"/>
      <c r="DB275" s="313"/>
      <c r="DC275" s="313"/>
      <c r="DD275" s="313"/>
      <c r="DE275" s="313"/>
      <c r="DF275" s="312"/>
      <c r="DG275" s="312"/>
      <c r="DH275" s="312"/>
      <c r="DI275" s="312"/>
      <c r="DJ275" s="312"/>
      <c r="DK275" s="312"/>
      <c r="DL275" s="312"/>
      <c r="DM275" s="312"/>
      <c r="DN275" s="312"/>
      <c r="DO275" s="312"/>
      <c r="DP275" s="312"/>
      <c r="DQ275" s="312"/>
      <c r="DR275" s="312"/>
      <c r="DS275" s="312"/>
      <c r="DT275" s="312"/>
      <c r="DU275" s="316" t="s">
        <v>2549</v>
      </c>
      <c r="DV275" s="313">
        <v>0</v>
      </c>
      <c r="DW275" s="313">
        <v>0</v>
      </c>
      <c r="DX275" s="313">
        <v>0</v>
      </c>
      <c r="DY275" s="313">
        <v>0</v>
      </c>
      <c r="DZ275" s="313">
        <v>0</v>
      </c>
      <c r="EA275" s="313">
        <v>0</v>
      </c>
      <c r="EB275" s="313">
        <v>0</v>
      </c>
      <c r="EC275" s="313">
        <v>0</v>
      </c>
      <c r="ED275" s="313">
        <v>0</v>
      </c>
      <c r="EE275" s="313">
        <v>0</v>
      </c>
      <c r="EF275" s="312">
        <v>0</v>
      </c>
      <c r="EG275" s="312">
        <v>0</v>
      </c>
      <c r="EH275" s="312">
        <v>0</v>
      </c>
      <c r="EI275" s="312">
        <v>0</v>
      </c>
      <c r="EJ275" s="312"/>
      <c r="EK275" s="312"/>
      <c r="EL275" s="312"/>
      <c r="EM275" s="312"/>
      <c r="EN275" s="312"/>
      <c r="EO275" s="312"/>
      <c r="EP275" s="312"/>
      <c r="EQ275" s="312"/>
      <c r="ER275" s="312"/>
      <c r="ES275" s="312"/>
      <c r="ET275" s="312"/>
      <c r="EU275" s="312"/>
      <c r="EV275" s="312"/>
      <c r="EW275" s="312"/>
    </row>
    <row r="276" spans="1:153" x14ac:dyDescent="0.25">
      <c r="A276" s="311" t="s">
        <v>2550</v>
      </c>
      <c r="B276" s="311" t="s">
        <v>1647</v>
      </c>
      <c r="C276" s="311" t="s">
        <v>2551</v>
      </c>
      <c r="D276" s="312"/>
      <c r="E276" s="307" t="str">
        <f t="shared" si="4"/>
        <v>دول أخرى Other Countries</v>
      </c>
      <c r="F276" s="313"/>
      <c r="G276" s="313"/>
      <c r="H276" s="313"/>
      <c r="I276" s="313"/>
      <c r="J276" s="313"/>
      <c r="K276" s="313"/>
      <c r="L276" s="313"/>
      <c r="M276" s="313"/>
      <c r="N276" s="313"/>
      <c r="O276" s="313"/>
      <c r="P276" s="313"/>
      <c r="Q276" s="313"/>
      <c r="R276" s="313"/>
      <c r="S276" s="313"/>
      <c r="T276" s="314"/>
      <c r="U276" s="315"/>
      <c r="V276" s="314"/>
      <c r="W276" s="314"/>
      <c r="X276" s="314"/>
      <c r="Y276" s="314"/>
      <c r="Z276" s="314"/>
      <c r="AA276" s="314"/>
      <c r="AB276" s="314"/>
      <c r="AC276" s="314"/>
      <c r="AD276" s="314"/>
      <c r="AE276" s="314"/>
      <c r="AF276" s="314"/>
      <c r="AG276" s="314"/>
      <c r="AH276" s="314"/>
      <c r="AI276" s="316" t="s">
        <v>2552</v>
      </c>
      <c r="AJ276" s="312"/>
      <c r="AK276" s="312"/>
      <c r="AL276" s="312"/>
      <c r="AM276" s="312"/>
      <c r="AN276" s="312"/>
      <c r="AO276" s="312"/>
      <c r="AP276" s="312"/>
      <c r="AQ276" s="312"/>
      <c r="AR276" s="312"/>
      <c r="AS276" s="312"/>
      <c r="AT276" s="312"/>
      <c r="AU276" s="312"/>
      <c r="AV276" s="312"/>
      <c r="AW276" s="312"/>
      <c r="AX276" s="312"/>
      <c r="AY276" s="312"/>
      <c r="AZ276" s="312"/>
      <c r="BA276" s="312"/>
      <c r="BB276" s="312"/>
      <c r="BC276" s="312"/>
      <c r="BD276" s="312"/>
      <c r="BE276" s="312"/>
      <c r="BF276" s="314"/>
      <c r="BG276" s="314"/>
      <c r="BH276" s="314"/>
      <c r="BI276" s="314"/>
      <c r="BJ276" s="314"/>
      <c r="BK276" s="314"/>
      <c r="BL276" s="314"/>
      <c r="BM276" s="316" t="s">
        <v>2552</v>
      </c>
      <c r="BN276" s="312"/>
      <c r="BO276" s="312"/>
      <c r="BP276" s="312"/>
      <c r="BQ276" s="312"/>
      <c r="BR276" s="312"/>
      <c r="BS276" s="312"/>
      <c r="BT276" s="312"/>
      <c r="BU276" s="312"/>
      <c r="BV276" s="312"/>
      <c r="BW276" s="312"/>
      <c r="BX276" s="312"/>
      <c r="BY276" s="312"/>
      <c r="BZ276" s="312"/>
      <c r="CA276" s="312"/>
      <c r="CB276" s="312"/>
      <c r="CC276" s="312"/>
      <c r="CD276" s="312"/>
      <c r="CE276" s="312"/>
      <c r="CF276" s="312"/>
      <c r="CG276" s="312"/>
      <c r="CH276" s="312"/>
      <c r="CI276" s="312"/>
      <c r="CJ276" s="314"/>
      <c r="CK276" s="314"/>
      <c r="CL276" s="314"/>
      <c r="CM276" s="314"/>
      <c r="CN276" s="314"/>
      <c r="CO276" s="314"/>
      <c r="CP276" s="312"/>
      <c r="CQ276" s="316" t="s">
        <v>2552</v>
      </c>
      <c r="CR276" s="313"/>
      <c r="CS276" s="313"/>
      <c r="CT276" s="313"/>
      <c r="CU276" s="313"/>
      <c r="CV276" s="313"/>
      <c r="CW276" s="313"/>
      <c r="CX276" s="313"/>
      <c r="CY276" s="313"/>
      <c r="CZ276" s="313"/>
      <c r="DA276" s="313"/>
      <c r="DB276" s="313"/>
      <c r="DC276" s="313"/>
      <c r="DD276" s="313"/>
      <c r="DE276" s="313"/>
      <c r="DF276" s="312"/>
      <c r="DG276" s="312"/>
      <c r="DH276" s="312"/>
      <c r="DI276" s="312"/>
      <c r="DJ276" s="312"/>
      <c r="DK276" s="312"/>
      <c r="DL276" s="312"/>
      <c r="DM276" s="312"/>
      <c r="DN276" s="312"/>
      <c r="DO276" s="312"/>
      <c r="DP276" s="312"/>
      <c r="DQ276" s="312"/>
      <c r="DR276" s="312"/>
      <c r="DS276" s="312"/>
      <c r="DT276" s="312"/>
      <c r="DU276" s="316" t="s">
        <v>2552</v>
      </c>
      <c r="DV276" s="313">
        <v>0</v>
      </c>
      <c r="DW276" s="313">
        <v>0</v>
      </c>
      <c r="DX276" s="313">
        <v>0</v>
      </c>
      <c r="DY276" s="313">
        <v>0</v>
      </c>
      <c r="DZ276" s="313">
        <v>0</v>
      </c>
      <c r="EA276" s="313">
        <v>0</v>
      </c>
      <c r="EB276" s="313">
        <v>0</v>
      </c>
      <c r="EC276" s="313">
        <v>0</v>
      </c>
      <c r="ED276" s="313">
        <v>0</v>
      </c>
      <c r="EE276" s="313">
        <v>0</v>
      </c>
      <c r="EF276" s="312">
        <v>0</v>
      </c>
      <c r="EG276" s="312">
        <v>0</v>
      </c>
      <c r="EH276" s="312">
        <v>0</v>
      </c>
      <c r="EI276" s="312">
        <v>0</v>
      </c>
      <c r="EJ276" s="312"/>
      <c r="EK276" s="312"/>
      <c r="EL276" s="312"/>
      <c r="EM276" s="312"/>
      <c r="EN276" s="312"/>
      <c r="EO276" s="312"/>
      <c r="EP276" s="312"/>
      <c r="EQ276" s="312"/>
      <c r="ER276" s="312"/>
      <c r="ES276" s="312"/>
      <c r="ET276" s="312"/>
      <c r="EU276" s="312"/>
      <c r="EV276" s="312"/>
      <c r="EW276" s="312"/>
    </row>
    <row r="277" spans="1:153" x14ac:dyDescent="0.25">
      <c r="A277" s="311" t="s">
        <v>2553</v>
      </c>
      <c r="B277" s="311" t="s">
        <v>2554</v>
      </c>
      <c r="C277" s="311" t="s">
        <v>2555</v>
      </c>
      <c r="D277" s="312"/>
      <c r="E277" s="307" t="str">
        <f t="shared" si="4"/>
        <v>عينات واردات أقل من 5000 ريال Sampled Imports Under 5000 Sar</v>
      </c>
      <c r="F277" s="313"/>
      <c r="G277" s="313"/>
      <c r="H277" s="313"/>
      <c r="I277" s="313"/>
      <c r="J277" s="313"/>
      <c r="K277" s="313"/>
      <c r="L277" s="313"/>
      <c r="M277" s="313"/>
      <c r="N277" s="313"/>
      <c r="O277" s="313"/>
      <c r="P277" s="313"/>
      <c r="Q277" s="313"/>
      <c r="R277" s="313"/>
      <c r="S277" s="313"/>
      <c r="T277" s="314"/>
      <c r="U277" s="315"/>
      <c r="V277" s="314"/>
      <c r="W277" s="314"/>
      <c r="X277" s="314"/>
      <c r="Y277" s="314"/>
      <c r="Z277" s="314"/>
      <c r="AA277" s="314"/>
      <c r="AB277" s="314"/>
      <c r="AC277" s="314"/>
      <c r="AD277" s="314"/>
      <c r="AE277" s="314"/>
      <c r="AF277" s="314"/>
      <c r="AG277" s="314"/>
      <c r="AH277" s="314"/>
      <c r="AI277" s="316" t="s">
        <v>2556</v>
      </c>
      <c r="AJ277" s="312"/>
      <c r="AK277" s="312"/>
      <c r="AL277" s="312"/>
      <c r="AM277" s="312"/>
      <c r="AN277" s="312"/>
      <c r="AO277" s="312"/>
      <c r="AP277" s="312"/>
      <c r="AQ277" s="312"/>
      <c r="AR277" s="312"/>
      <c r="AS277" s="312"/>
      <c r="AT277" s="312"/>
      <c r="AU277" s="312"/>
      <c r="AV277" s="312"/>
      <c r="AW277" s="312"/>
      <c r="AX277" s="312"/>
      <c r="AY277" s="312"/>
      <c r="AZ277" s="312"/>
      <c r="BA277" s="312"/>
      <c r="BB277" s="312"/>
      <c r="BC277" s="312"/>
      <c r="BD277" s="312"/>
      <c r="BE277" s="312"/>
      <c r="BF277" s="314"/>
      <c r="BG277" s="314"/>
      <c r="BH277" s="314"/>
      <c r="BI277" s="314"/>
      <c r="BJ277" s="314"/>
      <c r="BK277" s="314"/>
      <c r="BL277" s="314"/>
      <c r="BM277" s="316" t="s">
        <v>2556</v>
      </c>
      <c r="BN277" s="312"/>
      <c r="BO277" s="312"/>
      <c r="BP277" s="312"/>
      <c r="BQ277" s="312"/>
      <c r="BR277" s="312"/>
      <c r="BS277" s="312"/>
      <c r="BT277" s="312"/>
      <c r="BU277" s="312"/>
      <c r="BV277" s="312"/>
      <c r="BW277" s="312"/>
      <c r="BX277" s="312"/>
      <c r="BY277" s="312"/>
      <c r="BZ277" s="312"/>
      <c r="CA277" s="312"/>
      <c r="CB277" s="312"/>
      <c r="CC277" s="312"/>
      <c r="CD277" s="312"/>
      <c r="CE277" s="312"/>
      <c r="CF277" s="312"/>
      <c r="CG277" s="312"/>
      <c r="CH277" s="312"/>
      <c r="CI277" s="312"/>
      <c r="CJ277" s="314"/>
      <c r="CK277" s="314"/>
      <c r="CL277" s="314"/>
      <c r="CM277" s="314"/>
      <c r="CN277" s="314"/>
      <c r="CO277" s="314"/>
      <c r="CP277" s="312"/>
      <c r="CQ277" s="316" t="s">
        <v>2556</v>
      </c>
      <c r="CR277" s="313"/>
      <c r="CS277" s="313"/>
      <c r="CT277" s="313"/>
      <c r="CU277" s="313"/>
      <c r="CV277" s="313"/>
      <c r="CW277" s="313"/>
      <c r="CX277" s="313"/>
      <c r="CY277" s="313"/>
      <c r="CZ277" s="313"/>
      <c r="DA277" s="313"/>
      <c r="DB277" s="313"/>
      <c r="DC277" s="313"/>
      <c r="DD277" s="313"/>
      <c r="DE277" s="313"/>
      <c r="DF277" s="312"/>
      <c r="DG277" s="312"/>
      <c r="DH277" s="312"/>
      <c r="DI277" s="312"/>
      <c r="DJ277" s="312"/>
      <c r="DK277" s="312"/>
      <c r="DL277" s="312"/>
      <c r="DM277" s="312"/>
      <c r="DN277" s="312"/>
      <c r="DO277" s="312"/>
      <c r="DP277" s="312"/>
      <c r="DQ277" s="312"/>
      <c r="DR277" s="312"/>
      <c r="DS277" s="312"/>
      <c r="DT277" s="312"/>
      <c r="DU277" s="316" t="s">
        <v>2556</v>
      </c>
      <c r="DV277" s="313">
        <v>0</v>
      </c>
      <c r="DW277" s="313">
        <v>0</v>
      </c>
      <c r="DX277" s="313">
        <v>0</v>
      </c>
      <c r="DY277" s="313">
        <v>0</v>
      </c>
      <c r="DZ277" s="313">
        <v>0</v>
      </c>
      <c r="EA277" s="313">
        <v>0</v>
      </c>
      <c r="EB277" s="313">
        <v>0</v>
      </c>
      <c r="EC277" s="313">
        <v>0</v>
      </c>
      <c r="ED277" s="313">
        <v>0</v>
      </c>
      <c r="EE277" s="313">
        <v>0</v>
      </c>
      <c r="EF277" s="312">
        <v>0</v>
      </c>
      <c r="EG277" s="312">
        <v>0</v>
      </c>
      <c r="EH277" s="312">
        <v>0</v>
      </c>
      <c r="EI277" s="312">
        <v>0</v>
      </c>
      <c r="EJ277" s="312"/>
      <c r="EK277" s="312"/>
      <c r="EL277" s="312"/>
      <c r="EM277" s="312"/>
      <c r="EN277" s="312"/>
      <c r="EO277" s="312"/>
      <c r="EP277" s="312"/>
      <c r="EQ277" s="312"/>
      <c r="ER277" s="312"/>
      <c r="ES277" s="312"/>
      <c r="ET277" s="312"/>
      <c r="EU277" s="312"/>
      <c r="EV277" s="312"/>
      <c r="EW277" s="312"/>
    </row>
    <row r="278" spans="1:153" x14ac:dyDescent="0.25">
      <c r="A278" s="311" t="s">
        <v>2557</v>
      </c>
      <c r="B278" s="311" t="s">
        <v>121</v>
      </c>
      <c r="C278" s="311" t="s">
        <v>1473</v>
      </c>
      <c r="D278" s="312"/>
      <c r="E278" s="307" t="str">
        <f t="shared" si="4"/>
        <v>غير مبين Not Defined</v>
      </c>
      <c r="F278" s="313">
        <v>6422392</v>
      </c>
      <c r="G278" s="313">
        <v>4025537</v>
      </c>
      <c r="H278" s="313">
        <v>3197480</v>
      </c>
      <c r="I278" s="313">
        <v>1976192</v>
      </c>
      <c r="J278" s="313">
        <v>1044004</v>
      </c>
      <c r="K278" s="313">
        <v>82369</v>
      </c>
      <c r="L278" s="313">
        <v>300</v>
      </c>
      <c r="M278" s="313">
        <v>1640730</v>
      </c>
      <c r="N278" s="313">
        <v>20941886</v>
      </c>
      <c r="O278" s="313">
        <v>15193148</v>
      </c>
      <c r="P278" s="313">
        <v>5926212</v>
      </c>
      <c r="Q278" s="313"/>
      <c r="R278" s="313">
        <v>15731</v>
      </c>
      <c r="S278" s="313">
        <v>268337</v>
      </c>
      <c r="T278" s="314"/>
      <c r="U278" s="315"/>
      <c r="V278" s="314"/>
      <c r="W278" s="314"/>
      <c r="X278" s="314"/>
      <c r="Y278" s="314"/>
      <c r="Z278" s="314"/>
      <c r="AA278" s="314"/>
      <c r="AB278" s="314"/>
      <c r="AC278" s="314"/>
      <c r="AD278" s="314"/>
      <c r="AE278" s="314"/>
      <c r="AF278" s="314"/>
      <c r="AG278" s="314"/>
      <c r="AH278" s="314"/>
      <c r="AI278" s="316" t="s">
        <v>2029</v>
      </c>
      <c r="AJ278" s="312">
        <v>6288742</v>
      </c>
      <c r="AK278" s="312">
        <v>4025537</v>
      </c>
      <c r="AL278" s="312">
        <v>3178520</v>
      </c>
      <c r="AM278" s="312">
        <v>1976192</v>
      </c>
      <c r="AN278" s="312">
        <v>1044004</v>
      </c>
      <c r="AO278" s="312">
        <v>82369</v>
      </c>
      <c r="AP278" s="312"/>
      <c r="AQ278" s="312">
        <v>425820</v>
      </c>
      <c r="AR278" s="312">
        <v>17340735</v>
      </c>
      <c r="AS278" s="312">
        <v>10788321</v>
      </c>
      <c r="AT278" s="312">
        <v>5855665</v>
      </c>
      <c r="AU278" s="312"/>
      <c r="AV278" s="312"/>
      <c r="AW278" s="312">
        <v>268337</v>
      </c>
      <c r="AX278" s="312"/>
      <c r="AY278" s="312"/>
      <c r="AZ278" s="312"/>
      <c r="BA278" s="312"/>
      <c r="BB278" s="312"/>
      <c r="BC278" s="312"/>
      <c r="BD278" s="312"/>
      <c r="BE278" s="312"/>
      <c r="BF278" s="314"/>
      <c r="BG278" s="314"/>
      <c r="BH278" s="314"/>
      <c r="BI278" s="314"/>
      <c r="BJ278" s="314"/>
      <c r="BK278" s="314"/>
      <c r="BL278" s="314"/>
      <c r="BM278" s="316" t="s">
        <v>2029</v>
      </c>
      <c r="BN278" s="312">
        <v>133650</v>
      </c>
      <c r="BO278" s="312"/>
      <c r="BP278" s="312">
        <v>18960</v>
      </c>
      <c r="BQ278" s="312"/>
      <c r="BR278" s="312"/>
      <c r="BS278" s="312"/>
      <c r="BT278" s="312">
        <v>300</v>
      </c>
      <c r="BU278" s="312">
        <v>1214910</v>
      </c>
      <c r="BV278" s="312">
        <v>3601151</v>
      </c>
      <c r="BW278" s="312">
        <v>4404827</v>
      </c>
      <c r="BX278" s="312">
        <v>70547</v>
      </c>
      <c r="BY278" s="312"/>
      <c r="BZ278" s="312">
        <v>15731</v>
      </c>
      <c r="CA278" s="312"/>
      <c r="CB278" s="312"/>
      <c r="CC278" s="312"/>
      <c r="CD278" s="312"/>
      <c r="CE278" s="312"/>
      <c r="CF278" s="312"/>
      <c r="CG278" s="312"/>
      <c r="CH278" s="312"/>
      <c r="CI278" s="312"/>
      <c r="CJ278" s="314"/>
      <c r="CK278" s="314"/>
      <c r="CL278" s="314"/>
      <c r="CM278" s="314"/>
      <c r="CN278" s="314"/>
      <c r="CO278" s="314"/>
      <c r="CP278" s="312"/>
      <c r="CQ278" s="316" t="s">
        <v>2029</v>
      </c>
      <c r="CR278" s="313">
        <v>2014908</v>
      </c>
      <c r="CS278" s="313">
        <v>600735</v>
      </c>
      <c r="CT278" s="313">
        <v>1647</v>
      </c>
      <c r="CU278" s="313">
        <v>124574</v>
      </c>
      <c r="CV278" s="313">
        <v>1100</v>
      </c>
      <c r="CW278" s="313"/>
      <c r="CX278" s="313">
        <v>9805</v>
      </c>
      <c r="CY278" s="313"/>
      <c r="CZ278" s="313">
        <v>20040</v>
      </c>
      <c r="DA278" s="313">
        <v>1638607</v>
      </c>
      <c r="DB278" s="313">
        <v>17806967</v>
      </c>
      <c r="DC278" s="313">
        <v>23087809</v>
      </c>
      <c r="DD278" s="313">
        <v>12758330</v>
      </c>
      <c r="DE278" s="313">
        <v>14838141</v>
      </c>
      <c r="DF278" s="312"/>
      <c r="DG278" s="312"/>
      <c r="DH278" s="312"/>
      <c r="DI278" s="312"/>
      <c r="DJ278" s="312"/>
      <c r="DK278" s="312"/>
      <c r="DL278" s="312"/>
      <c r="DM278" s="312"/>
      <c r="DN278" s="312"/>
      <c r="DO278" s="312"/>
      <c r="DP278" s="312"/>
      <c r="DQ278" s="312"/>
      <c r="DR278" s="312"/>
      <c r="DS278" s="312"/>
      <c r="DT278" s="312"/>
      <c r="DU278" s="316" t="s">
        <v>2029</v>
      </c>
      <c r="DV278" s="313">
        <v>8437300</v>
      </c>
      <c r="DW278" s="313">
        <v>4626272</v>
      </c>
      <c r="DX278" s="313">
        <v>3199127</v>
      </c>
      <c r="DY278" s="313">
        <v>2100766</v>
      </c>
      <c r="DZ278" s="313">
        <v>1045104</v>
      </c>
      <c r="EA278" s="313">
        <v>82369</v>
      </c>
      <c r="EB278" s="313">
        <v>10105</v>
      </c>
      <c r="EC278" s="313">
        <v>1640730</v>
      </c>
      <c r="ED278" s="313">
        <v>20961926</v>
      </c>
      <c r="EE278" s="313">
        <v>16831755</v>
      </c>
      <c r="EF278" s="312">
        <v>23733179</v>
      </c>
      <c r="EG278" s="312">
        <v>23087809</v>
      </c>
      <c r="EH278" s="312">
        <v>12774061</v>
      </c>
      <c r="EI278" s="312">
        <v>15106478</v>
      </c>
      <c r="EJ278" s="312"/>
      <c r="EK278" s="312"/>
      <c r="EL278" s="312"/>
      <c r="EM278" s="312"/>
      <c r="EN278" s="312"/>
      <c r="EO278" s="312"/>
      <c r="EP278" s="312"/>
      <c r="EQ278" s="312"/>
      <c r="ER278" s="312"/>
      <c r="ES278" s="312"/>
      <c r="ET278" s="312"/>
      <c r="EU278" s="312"/>
      <c r="EV278" s="312"/>
      <c r="EW278" s="312"/>
    </row>
  </sheetData>
  <mergeCells count="1">
    <mergeCell ref="AL1:A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3A2D-DB35-437F-A73E-64209FA5744E}">
  <sheetPr codeName="Sheet3">
    <tabColor rgb="FF9BA8C2"/>
    <pageSetUpPr autoPageBreaks="0"/>
  </sheetPr>
  <dimension ref="A1:WVL126"/>
  <sheetViews>
    <sheetView showGridLines="0" rightToLeft="1" zoomScaleNormal="100" workbookViewId="0"/>
  </sheetViews>
  <sheetFormatPr defaultColWidth="0" defaultRowHeight="18" customHeight="1" x14ac:dyDescent="0.6"/>
  <cols>
    <col min="1" max="1" width="8.8984375" style="4" customWidth="1"/>
    <col min="2" max="3" width="11.8984375" style="4" customWidth="1"/>
    <col min="4" max="4" width="11.59765625" style="4" customWidth="1"/>
    <col min="5" max="5" width="13.3984375" style="4" customWidth="1"/>
    <col min="6" max="6" width="11.59765625" style="4" customWidth="1"/>
    <col min="7" max="7" width="13.59765625" style="4" customWidth="1"/>
    <col min="8" max="8" width="11.59765625" style="4" customWidth="1"/>
    <col min="9" max="9" width="13.59765625" style="4" customWidth="1"/>
    <col min="10" max="10" width="11.59765625" style="4" customWidth="1"/>
    <col min="11" max="11" width="2.09765625" style="4" customWidth="1"/>
    <col min="12" max="17" width="7" style="4" hidden="1"/>
    <col min="18" max="257" width="8.8984375" style="4" hidden="1"/>
    <col min="258" max="260" width="25.8984375" style="4" hidden="1"/>
    <col min="261" max="513" width="8.8984375" style="4" hidden="1"/>
    <col min="514" max="516" width="25.8984375" style="4" hidden="1"/>
    <col min="517" max="769" width="8.8984375" style="4" hidden="1"/>
    <col min="770" max="772" width="25.8984375" style="4" hidden="1"/>
    <col min="773" max="1025" width="8.8984375" style="4" hidden="1"/>
    <col min="1026" max="1028" width="25.8984375" style="4" hidden="1"/>
    <col min="1029" max="1281" width="8.8984375" style="4" hidden="1"/>
    <col min="1282" max="1284" width="25.8984375" style="4" hidden="1"/>
    <col min="1285" max="1537" width="8.8984375" style="4" hidden="1"/>
    <col min="1538" max="1540" width="25.8984375" style="4" hidden="1"/>
    <col min="1541" max="1793" width="8.8984375" style="4" hidden="1"/>
    <col min="1794" max="1796" width="25.8984375" style="4" hidden="1"/>
    <col min="1797" max="2049" width="8.8984375" style="4" hidden="1"/>
    <col min="2050" max="2052" width="25.8984375" style="4" hidden="1"/>
    <col min="2053" max="2305" width="8.8984375" style="4" hidden="1"/>
    <col min="2306" max="2308" width="25.8984375" style="4" hidden="1"/>
    <col min="2309" max="2561" width="8.8984375" style="4" hidden="1"/>
    <col min="2562" max="2564" width="25.8984375" style="4" hidden="1"/>
    <col min="2565" max="2817" width="8.8984375" style="4" hidden="1"/>
    <col min="2818" max="2820" width="25.8984375" style="4" hidden="1"/>
    <col min="2821" max="3073" width="8.8984375" style="4" hidden="1"/>
    <col min="3074" max="3076" width="25.8984375" style="4" hidden="1"/>
    <col min="3077" max="3329" width="8.8984375" style="4" hidden="1"/>
    <col min="3330" max="3332" width="25.8984375" style="4" hidden="1"/>
    <col min="3333" max="3585" width="8.8984375" style="4" hidden="1"/>
    <col min="3586" max="3588" width="25.8984375" style="4" hidden="1"/>
    <col min="3589" max="3841" width="8.8984375" style="4" hidden="1"/>
    <col min="3842" max="3844" width="25.8984375" style="4" hidden="1"/>
    <col min="3845" max="4097" width="8.8984375" style="4" hidden="1"/>
    <col min="4098" max="4100" width="25.8984375" style="4" hidden="1"/>
    <col min="4101" max="4353" width="8.8984375" style="4" hidden="1"/>
    <col min="4354" max="4356" width="25.8984375" style="4" hidden="1"/>
    <col min="4357" max="4609" width="8.8984375" style="4" hidden="1"/>
    <col min="4610" max="4612" width="25.8984375" style="4" hidden="1"/>
    <col min="4613" max="4865" width="8.8984375" style="4" hidden="1"/>
    <col min="4866" max="4868" width="25.8984375" style="4" hidden="1"/>
    <col min="4869" max="5121" width="8.8984375" style="4" hidden="1"/>
    <col min="5122" max="5124" width="25.8984375" style="4" hidden="1"/>
    <col min="5125" max="5377" width="8.8984375" style="4" hidden="1"/>
    <col min="5378" max="5380" width="25.8984375" style="4" hidden="1"/>
    <col min="5381" max="5633" width="8.8984375" style="4" hidden="1"/>
    <col min="5634" max="5636" width="25.8984375" style="4" hidden="1"/>
    <col min="5637" max="5889" width="8.8984375" style="4" hidden="1"/>
    <col min="5890" max="5892" width="25.8984375" style="4" hidden="1"/>
    <col min="5893" max="6145" width="8.8984375" style="4" hidden="1"/>
    <col min="6146" max="6148" width="25.8984375" style="4" hidden="1"/>
    <col min="6149" max="6401" width="8.8984375" style="4" hidden="1"/>
    <col min="6402" max="6404" width="25.8984375" style="4" hidden="1"/>
    <col min="6405" max="6657" width="8.8984375" style="4" hidden="1"/>
    <col min="6658" max="6660" width="25.8984375" style="4" hidden="1"/>
    <col min="6661" max="6913" width="8.8984375" style="4" hidden="1"/>
    <col min="6914" max="6916" width="25.8984375" style="4" hidden="1"/>
    <col min="6917" max="7169" width="8.8984375" style="4" hidden="1"/>
    <col min="7170" max="7172" width="25.8984375" style="4" hidden="1"/>
    <col min="7173" max="7425" width="8.8984375" style="4" hidden="1"/>
    <col min="7426" max="7428" width="25.8984375" style="4" hidden="1"/>
    <col min="7429" max="7681" width="8.8984375" style="4" hidden="1"/>
    <col min="7682" max="7684" width="25.8984375" style="4" hidden="1"/>
    <col min="7685" max="7937" width="8.8984375" style="4" hidden="1"/>
    <col min="7938" max="7940" width="25.8984375" style="4" hidden="1"/>
    <col min="7941" max="8193" width="8.8984375" style="4" hidden="1"/>
    <col min="8194" max="8196" width="25.8984375" style="4" hidden="1"/>
    <col min="8197" max="8449" width="8.8984375" style="4" hidden="1"/>
    <col min="8450" max="8452" width="25.8984375" style="4" hidden="1"/>
    <col min="8453" max="8705" width="8.8984375" style="4" hidden="1"/>
    <col min="8706" max="8708" width="25.8984375" style="4" hidden="1"/>
    <col min="8709" max="8961" width="8.8984375" style="4" hidden="1"/>
    <col min="8962" max="8964" width="25.8984375" style="4" hidden="1"/>
    <col min="8965" max="9217" width="8.8984375" style="4" hidden="1"/>
    <col min="9218" max="9220" width="25.8984375" style="4" hidden="1"/>
    <col min="9221" max="9473" width="8.8984375" style="4" hidden="1"/>
    <col min="9474" max="9476" width="25.8984375" style="4" hidden="1"/>
    <col min="9477" max="9729" width="8.8984375" style="4" hidden="1"/>
    <col min="9730" max="9732" width="25.8984375" style="4" hidden="1"/>
    <col min="9733" max="9985" width="8.8984375" style="4" hidden="1"/>
    <col min="9986" max="9988" width="25.8984375" style="4" hidden="1"/>
    <col min="9989" max="10241" width="8.8984375" style="4" hidden="1"/>
    <col min="10242" max="10244" width="25.8984375" style="4" hidden="1"/>
    <col min="10245" max="10497" width="8.8984375" style="4" hidden="1"/>
    <col min="10498" max="10500" width="25.8984375" style="4" hidden="1"/>
    <col min="10501" max="10753" width="8.8984375" style="4" hidden="1"/>
    <col min="10754" max="10756" width="25.8984375" style="4" hidden="1"/>
    <col min="10757" max="11009" width="8.8984375" style="4" hidden="1"/>
    <col min="11010" max="11012" width="25.8984375" style="4" hidden="1"/>
    <col min="11013" max="11265" width="8.8984375" style="4" hidden="1"/>
    <col min="11266" max="11268" width="25.8984375" style="4" hidden="1"/>
    <col min="11269" max="11521" width="8.8984375" style="4" hidden="1"/>
    <col min="11522" max="11524" width="25.8984375" style="4" hidden="1"/>
    <col min="11525" max="11777" width="8.8984375" style="4" hidden="1"/>
    <col min="11778" max="11780" width="25.8984375" style="4" hidden="1"/>
    <col min="11781" max="12033" width="8.8984375" style="4" hidden="1"/>
    <col min="12034" max="12036" width="25.8984375" style="4" hidden="1"/>
    <col min="12037" max="12289" width="8.8984375" style="4" hidden="1"/>
    <col min="12290" max="12292" width="25.8984375" style="4" hidden="1"/>
    <col min="12293" max="12545" width="8.8984375" style="4" hidden="1"/>
    <col min="12546" max="12548" width="25.8984375" style="4" hidden="1"/>
    <col min="12549" max="12801" width="8.8984375" style="4" hidden="1"/>
    <col min="12802" max="12804" width="25.8984375" style="4" hidden="1"/>
    <col min="12805" max="13057" width="8.8984375" style="4" hidden="1"/>
    <col min="13058" max="13060" width="25.8984375" style="4" hidden="1"/>
    <col min="13061" max="13313" width="8.8984375" style="4" hidden="1"/>
    <col min="13314" max="13316" width="25.8984375" style="4" hidden="1"/>
    <col min="13317" max="13569" width="8.8984375" style="4" hidden="1"/>
    <col min="13570" max="13572" width="25.8984375" style="4" hidden="1"/>
    <col min="13573" max="13825" width="8.8984375" style="4" hidden="1"/>
    <col min="13826" max="13828" width="25.8984375" style="4" hidden="1"/>
    <col min="13829" max="14081" width="8.8984375" style="4" hidden="1"/>
    <col min="14082" max="14084" width="25.8984375" style="4" hidden="1"/>
    <col min="14085" max="14337" width="8.8984375" style="4" hidden="1"/>
    <col min="14338" max="14340" width="25.8984375" style="4" hidden="1"/>
    <col min="14341" max="14593" width="8.8984375" style="4" hidden="1"/>
    <col min="14594" max="14596" width="25.8984375" style="4" hidden="1"/>
    <col min="14597" max="14849" width="8.8984375" style="4" hidden="1"/>
    <col min="14850" max="14852" width="25.8984375" style="4" hidden="1"/>
    <col min="14853" max="15105" width="8.8984375" style="4" hidden="1"/>
    <col min="15106" max="15108" width="25.8984375" style="4" hidden="1"/>
    <col min="15109" max="15361" width="8.8984375" style="4" hidden="1"/>
    <col min="15362" max="15364" width="25.8984375" style="4" hidden="1"/>
    <col min="15365" max="15617" width="8.8984375" style="4" hidden="1"/>
    <col min="15618" max="15620" width="25.8984375" style="4" hidden="1"/>
    <col min="15621" max="15873" width="8.8984375" style="4" hidden="1"/>
    <col min="15874" max="15876" width="25.8984375" style="4" hidden="1"/>
    <col min="15877" max="16129" width="8.8984375" style="4" hidden="1"/>
    <col min="16130" max="16132" width="25.8984375" style="4" hidden="1"/>
    <col min="16133" max="16384" width="8.8984375" style="4" hidden="1"/>
  </cols>
  <sheetData>
    <row r="1" spans="1:10" ht="57.6" customHeight="1" x14ac:dyDescent="0.6"/>
    <row r="2" spans="1:10" ht="18.600000000000001" customHeight="1" x14ac:dyDescent="0.6">
      <c r="A2" s="220" t="s">
        <v>1599</v>
      </c>
      <c r="B2" s="220"/>
      <c r="C2" s="220"/>
      <c r="D2" s="220"/>
      <c r="E2" s="220"/>
      <c r="F2" s="220"/>
      <c r="G2" s="220"/>
      <c r="H2" s="220"/>
      <c r="I2" s="220"/>
      <c r="J2" s="220"/>
    </row>
    <row r="3" spans="1:10" ht="18.600000000000001" customHeight="1" x14ac:dyDescent="0.6">
      <c r="A3" s="155" t="s">
        <v>1612</v>
      </c>
      <c r="B3" s="155"/>
      <c r="C3" s="155"/>
      <c r="D3" s="155"/>
      <c r="E3" s="155"/>
      <c r="F3" s="155"/>
      <c r="G3" s="155"/>
      <c r="H3" s="155"/>
      <c r="I3" s="155"/>
      <c r="J3" s="155"/>
    </row>
    <row r="4" spans="1:10" ht="18" customHeight="1" x14ac:dyDescent="0.6">
      <c r="A4" s="365" t="s">
        <v>305</v>
      </c>
      <c r="B4" s="363" t="s">
        <v>9</v>
      </c>
      <c r="C4" s="363" t="s">
        <v>287</v>
      </c>
      <c r="D4" s="366" t="s">
        <v>306</v>
      </c>
      <c r="E4" s="367"/>
      <c r="F4" s="367"/>
      <c r="G4" s="368"/>
      <c r="H4" s="364" t="s">
        <v>310</v>
      </c>
      <c r="I4" s="369"/>
      <c r="J4" s="364" t="s">
        <v>311</v>
      </c>
    </row>
    <row r="5" spans="1:10" ht="37.950000000000003" customHeight="1" x14ac:dyDescent="0.6">
      <c r="A5" s="365"/>
      <c r="B5" s="363"/>
      <c r="C5" s="363"/>
      <c r="D5" s="370" t="s">
        <v>307</v>
      </c>
      <c r="E5" s="370"/>
      <c r="F5" s="370" t="s">
        <v>308</v>
      </c>
      <c r="G5" s="370"/>
      <c r="H5" s="366"/>
      <c r="I5" s="368"/>
      <c r="J5" s="364"/>
    </row>
    <row r="6" spans="1:10" ht="33.6" customHeight="1" x14ac:dyDescent="0.6">
      <c r="A6" s="365"/>
      <c r="B6" s="363"/>
      <c r="C6" s="363"/>
      <c r="D6" s="22" t="s">
        <v>309</v>
      </c>
      <c r="E6" s="22" t="s">
        <v>312</v>
      </c>
      <c r="F6" s="22" t="s">
        <v>309</v>
      </c>
      <c r="G6" s="22" t="s">
        <v>312</v>
      </c>
      <c r="H6" s="22" t="s">
        <v>309</v>
      </c>
      <c r="I6" s="22" t="s">
        <v>312</v>
      </c>
      <c r="J6" s="364"/>
    </row>
    <row r="7" spans="1:10" ht="19.5" customHeight="1" x14ac:dyDescent="0.6">
      <c r="A7" s="30">
        <v>2015</v>
      </c>
      <c r="B7" s="31" t="s">
        <v>10</v>
      </c>
      <c r="C7" s="32" t="s">
        <v>288</v>
      </c>
      <c r="D7" s="48">
        <v>13571.105178</v>
      </c>
      <c r="E7" s="49">
        <v>23.219020505295141</v>
      </c>
      <c r="F7" s="48">
        <v>41824.920611000001</v>
      </c>
      <c r="G7" s="49">
        <v>71.558924388372333</v>
      </c>
      <c r="H7" s="48">
        <v>3052.19848</v>
      </c>
      <c r="I7" s="49">
        <v>5.2220551063325242</v>
      </c>
      <c r="J7" s="48">
        <v>58448.224268999998</v>
      </c>
    </row>
    <row r="8" spans="1:10" ht="19.5" customHeight="1" x14ac:dyDescent="0.6">
      <c r="A8" s="35"/>
      <c r="B8" s="36" t="s">
        <v>12</v>
      </c>
      <c r="C8" s="37" t="s">
        <v>289</v>
      </c>
      <c r="D8" s="50">
        <v>12189.885858</v>
      </c>
      <c r="E8" s="51">
        <v>19.783717321261708</v>
      </c>
      <c r="F8" s="50">
        <v>47085.831079000003</v>
      </c>
      <c r="G8" s="51">
        <v>76.418498315328137</v>
      </c>
      <c r="H8" s="50">
        <v>2340.0333289999999</v>
      </c>
      <c r="I8" s="51">
        <v>3.7977843634101562</v>
      </c>
      <c r="J8" s="50">
        <v>61615.750266000003</v>
      </c>
    </row>
    <row r="9" spans="1:10" ht="19.5" customHeight="1" x14ac:dyDescent="0.6">
      <c r="A9" s="30"/>
      <c r="B9" s="31" t="s">
        <v>13</v>
      </c>
      <c r="C9" s="32" t="s">
        <v>290</v>
      </c>
      <c r="D9" s="48">
        <v>13732.532407000001</v>
      </c>
      <c r="E9" s="49">
        <v>18.86706686565816</v>
      </c>
      <c r="F9" s="48">
        <v>56197.358625000001</v>
      </c>
      <c r="G9" s="49">
        <v>77.209307899450579</v>
      </c>
      <c r="H9" s="48">
        <v>2855.8392819999999</v>
      </c>
      <c r="I9" s="49">
        <v>3.9236252348912579</v>
      </c>
      <c r="J9" s="48">
        <v>72785.730314</v>
      </c>
    </row>
    <row r="10" spans="1:10" ht="19.5" customHeight="1" x14ac:dyDescent="0.6">
      <c r="A10" s="35"/>
      <c r="B10" s="36" t="s">
        <v>14</v>
      </c>
      <c r="C10" s="37" t="s">
        <v>291</v>
      </c>
      <c r="D10" s="50">
        <v>13614.495422</v>
      </c>
      <c r="E10" s="51">
        <v>18.451094677257078</v>
      </c>
      <c r="F10" s="50">
        <v>57298.098787000003</v>
      </c>
      <c r="G10" s="51">
        <v>77.653457787160434</v>
      </c>
      <c r="H10" s="50">
        <v>2874.330958</v>
      </c>
      <c r="I10" s="51">
        <v>3.8954475355824933</v>
      </c>
      <c r="J10" s="50">
        <v>73786.925166999994</v>
      </c>
    </row>
    <row r="11" spans="1:10" ht="19.5" customHeight="1" x14ac:dyDescent="0.6">
      <c r="A11" s="30"/>
      <c r="B11" s="31" t="s">
        <v>15</v>
      </c>
      <c r="C11" s="32" t="s">
        <v>292</v>
      </c>
      <c r="D11" s="48">
        <v>13483.111068</v>
      </c>
      <c r="E11" s="49">
        <v>17.543286616335866</v>
      </c>
      <c r="F11" s="48">
        <v>61110.690775000003</v>
      </c>
      <c r="G11" s="49">
        <v>79.512981698453302</v>
      </c>
      <c r="H11" s="48">
        <v>2262.4415899999999</v>
      </c>
      <c r="I11" s="49">
        <v>2.9437316852108446</v>
      </c>
      <c r="J11" s="48">
        <v>76856.243432999996</v>
      </c>
    </row>
    <row r="12" spans="1:10" ht="19.5" customHeight="1" x14ac:dyDescent="0.6">
      <c r="A12" s="35"/>
      <c r="B12" s="36" t="s">
        <v>16</v>
      </c>
      <c r="C12" s="37" t="s">
        <v>293</v>
      </c>
      <c r="D12" s="50">
        <v>13881.697204</v>
      </c>
      <c r="E12" s="51">
        <v>19.825677880629172</v>
      </c>
      <c r="F12" s="50">
        <v>54171.778699000002</v>
      </c>
      <c r="G12" s="51">
        <v>77.367501892897707</v>
      </c>
      <c r="H12" s="50">
        <v>1965.3011980000001</v>
      </c>
      <c r="I12" s="51">
        <v>2.8068202264731239</v>
      </c>
      <c r="J12" s="50">
        <v>70018.777101</v>
      </c>
    </row>
    <row r="13" spans="1:10" ht="19.5" customHeight="1" x14ac:dyDescent="0.6">
      <c r="A13" s="30"/>
      <c r="B13" s="31" t="s">
        <v>17</v>
      </c>
      <c r="C13" s="32" t="s">
        <v>294</v>
      </c>
      <c r="D13" s="48">
        <v>13554.236272</v>
      </c>
      <c r="E13" s="49">
        <v>19.714828988521788</v>
      </c>
      <c r="F13" s="48">
        <v>52516.208188999997</v>
      </c>
      <c r="G13" s="49">
        <v>76.385570001501193</v>
      </c>
      <c r="H13" s="48">
        <v>2681.0333220000002</v>
      </c>
      <c r="I13" s="49">
        <v>3.8996010099770286</v>
      </c>
      <c r="J13" s="48">
        <v>68751.477782999995</v>
      </c>
    </row>
    <row r="14" spans="1:10" ht="19.5" customHeight="1" x14ac:dyDescent="0.6">
      <c r="A14" s="35"/>
      <c r="B14" s="36" t="s">
        <v>18</v>
      </c>
      <c r="C14" s="37" t="s">
        <v>295</v>
      </c>
      <c r="D14" s="50">
        <v>13548.499282000001</v>
      </c>
      <c r="E14" s="51">
        <v>22.003878473352216</v>
      </c>
      <c r="F14" s="50">
        <v>45287.514486</v>
      </c>
      <c r="G14" s="51">
        <v>73.550652686237626</v>
      </c>
      <c r="H14" s="50">
        <v>2737.218871</v>
      </c>
      <c r="I14" s="51">
        <v>4.4454688404101539</v>
      </c>
      <c r="J14" s="50">
        <v>61573.232639000002</v>
      </c>
    </row>
    <row r="15" spans="1:10" ht="19.5" customHeight="1" x14ac:dyDescent="0.6">
      <c r="A15" s="30"/>
      <c r="B15" s="31" t="s">
        <v>19</v>
      </c>
      <c r="C15" s="32" t="s">
        <v>296</v>
      </c>
      <c r="D15" s="48">
        <v>11586.670287000001</v>
      </c>
      <c r="E15" s="49">
        <v>21.208675415918449</v>
      </c>
      <c r="F15" s="48">
        <v>40987.063646000002</v>
      </c>
      <c r="G15" s="49">
        <v>75.024256976995389</v>
      </c>
      <c r="H15" s="48">
        <v>2058.0149139999999</v>
      </c>
      <c r="I15" s="49">
        <v>3.7670676070861524</v>
      </c>
      <c r="J15" s="48">
        <v>54631.748847000003</v>
      </c>
    </row>
    <row r="16" spans="1:10" ht="19.5" customHeight="1" x14ac:dyDescent="0.6">
      <c r="A16" s="35"/>
      <c r="B16" s="36" t="s">
        <v>20</v>
      </c>
      <c r="C16" s="37" t="s">
        <v>297</v>
      </c>
      <c r="D16" s="50">
        <v>12669.103585000001</v>
      </c>
      <c r="E16" s="51">
        <v>22.867870371405282</v>
      </c>
      <c r="F16" s="50">
        <v>39986.457795000002</v>
      </c>
      <c r="G16" s="51">
        <v>72.17599314211688</v>
      </c>
      <c r="H16" s="50">
        <v>2745.7653690000002</v>
      </c>
      <c r="I16" s="51">
        <v>4.9561364864778472</v>
      </c>
      <c r="J16" s="50">
        <v>55401.326749</v>
      </c>
    </row>
    <row r="17" spans="1:10" ht="19.5" customHeight="1" x14ac:dyDescent="0.6">
      <c r="A17" s="30"/>
      <c r="B17" s="31" t="s">
        <v>21</v>
      </c>
      <c r="C17" s="32" t="s">
        <v>298</v>
      </c>
      <c r="D17" s="48">
        <v>12713.467656000001</v>
      </c>
      <c r="E17" s="49">
        <v>22.71835705631387</v>
      </c>
      <c r="F17" s="48">
        <v>40119.601887999997</v>
      </c>
      <c r="G17" s="49">
        <v>71.691804731071713</v>
      </c>
      <c r="H17" s="48">
        <v>3128.1411389999998</v>
      </c>
      <c r="I17" s="49">
        <v>5.589838212614425</v>
      </c>
      <c r="J17" s="48">
        <v>55961.210682999998</v>
      </c>
    </row>
    <row r="18" spans="1:10" ht="19.5" customHeight="1" x14ac:dyDescent="0.6">
      <c r="A18" s="35"/>
      <c r="B18" s="36" t="s">
        <v>22</v>
      </c>
      <c r="C18" s="37" t="s">
        <v>299</v>
      </c>
      <c r="D18" s="50">
        <v>13143.298263999999</v>
      </c>
      <c r="E18" s="51">
        <v>24.574990111051971</v>
      </c>
      <c r="F18" s="50">
        <v>36826.460378999996</v>
      </c>
      <c r="G18" s="51">
        <v>68.857137794538929</v>
      </c>
      <c r="H18" s="50">
        <v>3512.6566280000002</v>
      </c>
      <c r="I18" s="51">
        <v>6.5678720944091014</v>
      </c>
      <c r="J18" s="50">
        <v>53482.415270999998</v>
      </c>
    </row>
    <row r="19" spans="1:10" ht="19.5" customHeight="1" x14ac:dyDescent="0.6">
      <c r="A19" s="30">
        <v>2016</v>
      </c>
      <c r="B19" s="31" t="s">
        <v>10</v>
      </c>
      <c r="C19" s="32" t="s">
        <v>288</v>
      </c>
      <c r="D19" s="48">
        <v>10450.459664</v>
      </c>
      <c r="E19" s="49">
        <v>24.74734156503288</v>
      </c>
      <c r="F19" s="48">
        <v>29230.715758999999</v>
      </c>
      <c r="G19" s="49">
        <v>69.22016163272589</v>
      </c>
      <c r="H19" s="48">
        <v>2547.439867</v>
      </c>
      <c r="I19" s="49">
        <v>6.0324968022412273</v>
      </c>
      <c r="J19" s="48">
        <v>42228.615290000002</v>
      </c>
    </row>
    <row r="20" spans="1:10" ht="19.5" customHeight="1" x14ac:dyDescent="0.6">
      <c r="A20" s="35"/>
      <c r="B20" s="36" t="s">
        <v>12</v>
      </c>
      <c r="C20" s="37" t="s">
        <v>289</v>
      </c>
      <c r="D20" s="50">
        <v>11305.469702</v>
      </c>
      <c r="E20" s="51">
        <v>25.489494330973901</v>
      </c>
      <c r="F20" s="50">
        <v>30320.696777000001</v>
      </c>
      <c r="G20" s="51">
        <v>68.3615319823286</v>
      </c>
      <c r="H20" s="50">
        <v>2727.281868</v>
      </c>
      <c r="I20" s="51">
        <v>6.1489736866975067</v>
      </c>
      <c r="J20" s="50">
        <v>44353.448346999998</v>
      </c>
    </row>
    <row r="21" spans="1:10" ht="19.5" customHeight="1" x14ac:dyDescent="0.6">
      <c r="A21" s="30"/>
      <c r="B21" s="31" t="s">
        <v>13</v>
      </c>
      <c r="C21" s="32" t="s">
        <v>290</v>
      </c>
      <c r="D21" s="48">
        <v>13072.643794</v>
      </c>
      <c r="E21" s="49">
        <v>24.38763505987945</v>
      </c>
      <c r="F21" s="48">
        <v>37605.306103000003</v>
      </c>
      <c r="G21" s="49">
        <v>70.154476478273537</v>
      </c>
      <c r="H21" s="48">
        <v>2925.6232329999998</v>
      </c>
      <c r="I21" s="49">
        <v>5.4578884618470207</v>
      </c>
      <c r="J21" s="48">
        <v>53603.573129999997</v>
      </c>
    </row>
    <row r="22" spans="1:10" ht="19.5" customHeight="1" x14ac:dyDescent="0.6">
      <c r="A22" s="35"/>
      <c r="B22" s="36" t="s">
        <v>14</v>
      </c>
      <c r="C22" s="37" t="s">
        <v>291</v>
      </c>
      <c r="D22" s="50">
        <v>11813.718685</v>
      </c>
      <c r="E22" s="51">
        <v>22.440004105003215</v>
      </c>
      <c r="F22" s="50">
        <v>38451.548182999999</v>
      </c>
      <c r="G22" s="51">
        <v>73.038212782722013</v>
      </c>
      <c r="H22" s="50">
        <v>2380.5286930000002</v>
      </c>
      <c r="I22" s="51">
        <v>4.5217831122747736</v>
      </c>
      <c r="J22" s="50">
        <v>52645.795560999999</v>
      </c>
    </row>
    <row r="23" spans="1:10" ht="19.5" customHeight="1" x14ac:dyDescent="0.6">
      <c r="A23" s="30"/>
      <c r="B23" s="31" t="s">
        <v>15</v>
      </c>
      <c r="C23" s="32" t="s">
        <v>292</v>
      </c>
      <c r="D23" s="48">
        <v>13333.226264000001</v>
      </c>
      <c r="E23" s="49">
        <v>21.098656877352742</v>
      </c>
      <c r="F23" s="48">
        <v>46621.80689</v>
      </c>
      <c r="G23" s="49">
        <v>73.774905420318746</v>
      </c>
      <c r="H23" s="48">
        <v>3239.6353100000001</v>
      </c>
      <c r="I23" s="49">
        <v>5.1264377023285084</v>
      </c>
      <c r="J23" s="48">
        <v>63194.668464000002</v>
      </c>
    </row>
    <row r="24" spans="1:10" ht="19.5" customHeight="1" x14ac:dyDescent="0.6">
      <c r="A24" s="35"/>
      <c r="B24" s="36" t="s">
        <v>16</v>
      </c>
      <c r="C24" s="37" t="s">
        <v>293</v>
      </c>
      <c r="D24" s="50">
        <v>12323.937483</v>
      </c>
      <c r="E24" s="51">
        <v>20.505549185095649</v>
      </c>
      <c r="F24" s="50">
        <v>45236.626122000001</v>
      </c>
      <c r="G24" s="51">
        <v>75.268303104589336</v>
      </c>
      <c r="H24" s="50">
        <v>2539.9358830000001</v>
      </c>
      <c r="I24" s="51">
        <v>4.2261477103150158</v>
      </c>
      <c r="J24" s="50">
        <v>60100.499488000001</v>
      </c>
    </row>
    <row r="25" spans="1:10" ht="19.5" customHeight="1" x14ac:dyDescent="0.6">
      <c r="A25" s="30"/>
      <c r="B25" s="31" t="s">
        <v>17</v>
      </c>
      <c r="C25" s="32" t="s">
        <v>294</v>
      </c>
      <c r="D25" s="48">
        <v>11036.319116000001</v>
      </c>
      <c r="E25" s="49">
        <v>19.174064721777395</v>
      </c>
      <c r="F25" s="48">
        <v>45120.813154000003</v>
      </c>
      <c r="G25" s="49">
        <v>78.391117783080674</v>
      </c>
      <c r="H25" s="48">
        <v>1401.446342</v>
      </c>
      <c r="I25" s="49">
        <v>2.4348174951419348</v>
      </c>
      <c r="J25" s="48">
        <v>57558.578611999998</v>
      </c>
    </row>
    <row r="26" spans="1:10" ht="19.5" customHeight="1" x14ac:dyDescent="0.6">
      <c r="A26" s="35"/>
      <c r="B26" s="36" t="s">
        <v>18</v>
      </c>
      <c r="C26" s="37" t="s">
        <v>295</v>
      </c>
      <c r="D26" s="50">
        <v>13704.550668</v>
      </c>
      <c r="E26" s="51">
        <v>22.676649281179422</v>
      </c>
      <c r="F26" s="50">
        <v>44339.448787000001</v>
      </c>
      <c r="G26" s="51">
        <v>73.367610060458162</v>
      </c>
      <c r="H26" s="50">
        <v>2390.637506</v>
      </c>
      <c r="I26" s="51">
        <v>3.9557406583624206</v>
      </c>
      <c r="J26" s="50">
        <v>60434.636960999997</v>
      </c>
    </row>
    <row r="27" spans="1:10" ht="19.5" customHeight="1" x14ac:dyDescent="0.6">
      <c r="A27" s="30"/>
      <c r="B27" s="31" t="s">
        <v>19</v>
      </c>
      <c r="C27" s="32" t="s">
        <v>296</v>
      </c>
      <c r="D27" s="48">
        <v>11443.283164</v>
      </c>
      <c r="E27" s="49">
        <v>19.914875247361373</v>
      </c>
      <c r="F27" s="48">
        <v>43924.078052999997</v>
      </c>
      <c r="G27" s="49">
        <v>76.441570329462351</v>
      </c>
      <c r="H27" s="48">
        <v>2093.6222029999999</v>
      </c>
      <c r="I27" s="49">
        <v>3.6435544231762815</v>
      </c>
      <c r="J27" s="48">
        <v>57460.983419999997</v>
      </c>
    </row>
    <row r="28" spans="1:10" ht="19.5" customHeight="1" x14ac:dyDescent="0.6">
      <c r="A28" s="35"/>
      <c r="B28" s="36" t="s">
        <v>20</v>
      </c>
      <c r="C28" s="37" t="s">
        <v>297</v>
      </c>
      <c r="D28" s="50">
        <v>13177.655261</v>
      </c>
      <c r="E28" s="51">
        <v>19.570788089469428</v>
      </c>
      <c r="F28" s="50">
        <v>51513.036748999999</v>
      </c>
      <c r="G28" s="51">
        <v>76.504560643911205</v>
      </c>
      <c r="H28" s="50">
        <v>2642.596771</v>
      </c>
      <c r="I28" s="51">
        <v>3.9246512666193785</v>
      </c>
      <c r="J28" s="50">
        <v>67333.288780999996</v>
      </c>
    </row>
    <row r="29" spans="1:10" ht="19.5" customHeight="1" x14ac:dyDescent="0.6">
      <c r="A29" s="30"/>
      <c r="B29" s="31" t="s">
        <v>21</v>
      </c>
      <c r="C29" s="32" t="s">
        <v>298</v>
      </c>
      <c r="D29" s="48">
        <v>12885.975931999999</v>
      </c>
      <c r="E29" s="49">
        <v>20.963351051108866</v>
      </c>
      <c r="F29" s="48">
        <v>46219.564423000003</v>
      </c>
      <c r="G29" s="49">
        <v>75.191584986788655</v>
      </c>
      <c r="H29" s="48">
        <v>2363.5248750000001</v>
      </c>
      <c r="I29" s="49">
        <v>3.8450639621024867</v>
      </c>
      <c r="J29" s="48">
        <v>61469.06523</v>
      </c>
    </row>
    <row r="30" spans="1:10" ht="19.5" customHeight="1" x14ac:dyDescent="0.6">
      <c r="A30" s="35"/>
      <c r="B30" s="36" t="s">
        <v>22</v>
      </c>
      <c r="C30" s="37" t="s">
        <v>299</v>
      </c>
      <c r="D30" s="50">
        <v>13303.620723</v>
      </c>
      <c r="E30" s="51">
        <v>19.552685049330933</v>
      </c>
      <c r="F30" s="50">
        <v>52145.846151999998</v>
      </c>
      <c r="G30" s="51">
        <v>76.640136371160821</v>
      </c>
      <c r="H30" s="50">
        <v>2590.3992069999999</v>
      </c>
      <c r="I30" s="51">
        <v>3.8071785795082453</v>
      </c>
      <c r="J30" s="50">
        <v>68039.866081999993</v>
      </c>
    </row>
    <row r="31" spans="1:10" ht="19.5" customHeight="1" x14ac:dyDescent="0.6">
      <c r="A31" s="30">
        <v>2017</v>
      </c>
      <c r="B31" s="31" t="s">
        <v>10</v>
      </c>
      <c r="C31" s="32" t="s">
        <v>288</v>
      </c>
      <c r="D31" s="48">
        <v>12610.247431</v>
      </c>
      <c r="E31" s="49">
        <v>18.087002391859389</v>
      </c>
      <c r="F31" s="48">
        <v>54917.527485999999</v>
      </c>
      <c r="G31" s="49">
        <v>78.768751876545622</v>
      </c>
      <c r="H31" s="48">
        <v>2192.166275</v>
      </c>
      <c r="I31" s="49">
        <v>3.1442457315949941</v>
      </c>
      <c r="J31" s="48">
        <v>69719.941191999998</v>
      </c>
    </row>
    <row r="32" spans="1:10" ht="19.5" customHeight="1" x14ac:dyDescent="0.6">
      <c r="A32" s="35" t="s">
        <v>11</v>
      </c>
      <c r="B32" s="36" t="s">
        <v>12</v>
      </c>
      <c r="C32" s="37" t="s">
        <v>289</v>
      </c>
      <c r="D32" s="50">
        <v>11374.134248</v>
      </c>
      <c r="E32" s="51">
        <v>17.135461732045702</v>
      </c>
      <c r="F32" s="50">
        <v>53000.595045000002</v>
      </c>
      <c r="G32" s="51">
        <v>79.846927103831433</v>
      </c>
      <c r="H32" s="50">
        <v>2003.0224470000001</v>
      </c>
      <c r="I32" s="51">
        <v>3.0176111641228665</v>
      </c>
      <c r="J32" s="50">
        <v>66377.751740000007</v>
      </c>
    </row>
    <row r="33" spans="1:10" ht="19.5" customHeight="1" x14ac:dyDescent="0.6">
      <c r="A33" s="30" t="s">
        <v>11</v>
      </c>
      <c r="B33" s="31" t="s">
        <v>13</v>
      </c>
      <c r="C33" s="32" t="s">
        <v>290</v>
      </c>
      <c r="D33" s="48">
        <v>14047.815173999999</v>
      </c>
      <c r="E33" s="49">
        <v>19.709018584036581</v>
      </c>
      <c r="F33" s="48">
        <v>53953.651302999999</v>
      </c>
      <c r="G33" s="49">
        <v>75.69671888733069</v>
      </c>
      <c r="H33" s="48">
        <v>3274.6100769999998</v>
      </c>
      <c r="I33" s="49">
        <v>4.5942625286327292</v>
      </c>
      <c r="J33" s="48">
        <v>71276.076553999999</v>
      </c>
    </row>
    <row r="34" spans="1:10" ht="19.5" customHeight="1" x14ac:dyDescent="0.6">
      <c r="A34" s="35" t="s">
        <v>11</v>
      </c>
      <c r="B34" s="36" t="s">
        <v>14</v>
      </c>
      <c r="C34" s="37" t="s">
        <v>291</v>
      </c>
      <c r="D34" s="50">
        <v>12749.741266000001</v>
      </c>
      <c r="E34" s="51">
        <v>18.987437618176649</v>
      </c>
      <c r="F34" s="50">
        <v>51688.393759999999</v>
      </c>
      <c r="G34" s="51">
        <v>76.976475963394762</v>
      </c>
      <c r="H34" s="50">
        <v>2710.1633510000001</v>
      </c>
      <c r="I34" s="51">
        <v>4.036086418428587</v>
      </c>
      <c r="J34" s="50">
        <v>67148.298376999999</v>
      </c>
    </row>
    <row r="35" spans="1:10" ht="19.5" customHeight="1" x14ac:dyDescent="0.6">
      <c r="A35" s="30" t="s">
        <v>11</v>
      </c>
      <c r="B35" s="31" t="s">
        <v>15</v>
      </c>
      <c r="C35" s="32" t="s">
        <v>292</v>
      </c>
      <c r="D35" s="48">
        <v>13449.753026</v>
      </c>
      <c r="E35" s="49">
        <v>21.105116220950521</v>
      </c>
      <c r="F35" s="48">
        <v>47075.390105999999</v>
      </c>
      <c r="G35" s="49">
        <v>73.869875336230891</v>
      </c>
      <c r="H35" s="48">
        <v>3202.3098949999999</v>
      </c>
      <c r="I35" s="49">
        <v>5.0250084428185886</v>
      </c>
      <c r="J35" s="48">
        <v>63727.453027000003</v>
      </c>
    </row>
    <row r="36" spans="1:10" ht="19.5" customHeight="1" x14ac:dyDescent="0.6">
      <c r="A36" s="35" t="s">
        <v>11</v>
      </c>
      <c r="B36" s="36" t="s">
        <v>16</v>
      </c>
      <c r="C36" s="37" t="s">
        <v>293</v>
      </c>
      <c r="D36" s="50">
        <v>11246.158012</v>
      </c>
      <c r="E36" s="51">
        <v>19.109047178845969</v>
      </c>
      <c r="F36" s="50">
        <v>45606.980423000001</v>
      </c>
      <c r="G36" s="51">
        <v>77.4936595820446</v>
      </c>
      <c r="H36" s="50">
        <v>1999.3930740000001</v>
      </c>
      <c r="I36" s="51">
        <v>3.3972932391094233</v>
      </c>
      <c r="J36" s="50">
        <v>58852.531509</v>
      </c>
    </row>
    <row r="37" spans="1:10" ht="19.5" customHeight="1" x14ac:dyDescent="0.6">
      <c r="A37" s="30" t="s">
        <v>11</v>
      </c>
      <c r="B37" s="31" t="s">
        <v>17</v>
      </c>
      <c r="C37" s="32" t="s">
        <v>294</v>
      </c>
      <c r="D37" s="48">
        <v>13814.852094</v>
      </c>
      <c r="E37" s="49">
        <v>21.533309161853182</v>
      </c>
      <c r="F37" s="48">
        <v>47983.612433000002</v>
      </c>
      <c r="G37" s="49">
        <v>74.792401264367186</v>
      </c>
      <c r="H37" s="48">
        <v>2357.2673679999998</v>
      </c>
      <c r="I37" s="49">
        <v>3.6742895737796335</v>
      </c>
      <c r="J37" s="48">
        <v>64155.731894999997</v>
      </c>
    </row>
    <row r="38" spans="1:10" ht="19.5" customHeight="1" x14ac:dyDescent="0.6">
      <c r="A38" s="35" t="s">
        <v>11</v>
      </c>
      <c r="B38" s="36" t="s">
        <v>18</v>
      </c>
      <c r="C38" s="37" t="s">
        <v>295</v>
      </c>
      <c r="D38" s="50">
        <v>15243.525427</v>
      </c>
      <c r="E38" s="51">
        <v>22.377852637581462</v>
      </c>
      <c r="F38" s="50">
        <v>50304.497692999998</v>
      </c>
      <c r="G38" s="51">
        <v>73.848181759031277</v>
      </c>
      <c r="H38" s="50">
        <v>2570.7802069999998</v>
      </c>
      <c r="I38" s="51">
        <v>3.7739656033872651</v>
      </c>
      <c r="J38" s="50">
        <v>68118.803327000001</v>
      </c>
    </row>
    <row r="39" spans="1:10" ht="19.5" customHeight="1" x14ac:dyDescent="0.6">
      <c r="A39" s="30" t="s">
        <v>11</v>
      </c>
      <c r="B39" s="31" t="s">
        <v>19</v>
      </c>
      <c r="C39" s="32" t="s">
        <v>296</v>
      </c>
      <c r="D39" s="48">
        <v>11171.89573</v>
      </c>
      <c r="E39" s="49">
        <v>17.452284613348393</v>
      </c>
      <c r="F39" s="48">
        <v>51118.808144000002</v>
      </c>
      <c r="G39" s="49">
        <v>79.855738935028498</v>
      </c>
      <c r="H39" s="48">
        <v>1723.240303</v>
      </c>
      <c r="I39" s="49">
        <v>2.6919764516231055</v>
      </c>
      <c r="J39" s="48">
        <v>64013.944176999998</v>
      </c>
    </row>
    <row r="40" spans="1:10" ht="19.5" customHeight="1" x14ac:dyDescent="0.6">
      <c r="A40" s="35" t="s">
        <v>11</v>
      </c>
      <c r="B40" s="36" t="s">
        <v>20</v>
      </c>
      <c r="C40" s="37" t="s">
        <v>297</v>
      </c>
      <c r="D40" s="50">
        <v>14806.489459</v>
      </c>
      <c r="E40" s="51">
        <v>19.263617337010487</v>
      </c>
      <c r="F40" s="50">
        <v>58918.344124000003</v>
      </c>
      <c r="G40" s="51">
        <v>76.654256127211042</v>
      </c>
      <c r="H40" s="50">
        <v>3137.6227250000002</v>
      </c>
      <c r="I40" s="51">
        <v>4.0821265357784693</v>
      </c>
      <c r="J40" s="50">
        <v>76862.456307999993</v>
      </c>
    </row>
    <row r="41" spans="1:10" ht="19.5" customHeight="1" x14ac:dyDescent="0.6">
      <c r="A41" s="30" t="s">
        <v>11</v>
      </c>
      <c r="B41" s="31" t="s">
        <v>21</v>
      </c>
      <c r="C41" s="32" t="s">
        <v>298</v>
      </c>
      <c r="D41" s="48">
        <v>15272.584158</v>
      </c>
      <c r="E41" s="49">
        <v>18.92853489471738</v>
      </c>
      <c r="F41" s="48">
        <v>61724.832649999997</v>
      </c>
      <c r="G41" s="49">
        <v>76.500521234588277</v>
      </c>
      <c r="H41" s="48">
        <v>3688.089191</v>
      </c>
      <c r="I41" s="49">
        <v>4.5709438706943342</v>
      </c>
      <c r="J41" s="48">
        <v>80685.505999000001</v>
      </c>
    </row>
    <row r="42" spans="1:10" ht="19.5" customHeight="1" x14ac:dyDescent="0.6">
      <c r="A42" s="35" t="s">
        <v>11</v>
      </c>
      <c r="B42" s="36" t="s">
        <v>22</v>
      </c>
      <c r="C42" s="37" t="s">
        <v>299</v>
      </c>
      <c r="D42" s="50">
        <v>15345.073621</v>
      </c>
      <c r="E42" s="51">
        <v>18.957924374508607</v>
      </c>
      <c r="F42" s="50">
        <v>62109.650191000001</v>
      </c>
      <c r="G42" s="51">
        <v>76.732773027349566</v>
      </c>
      <c r="H42" s="50">
        <v>3488.0699129999998</v>
      </c>
      <c r="I42" s="51">
        <v>4.3093025981418212</v>
      </c>
      <c r="J42" s="50">
        <v>80942.793724999996</v>
      </c>
    </row>
    <row r="43" spans="1:10" ht="19.5" customHeight="1" x14ac:dyDescent="0.6">
      <c r="A43" s="30">
        <v>2018</v>
      </c>
      <c r="B43" s="31" t="s">
        <v>10</v>
      </c>
      <c r="C43" s="32" t="s">
        <v>288</v>
      </c>
      <c r="D43" s="48">
        <v>15836.210406</v>
      </c>
      <c r="E43" s="49">
        <v>18.799251193137401</v>
      </c>
      <c r="F43" s="48">
        <v>66197.455090000003</v>
      </c>
      <c r="G43" s="49">
        <v>78.583357677026186</v>
      </c>
      <c r="H43" s="48">
        <v>2204.8514709999999</v>
      </c>
      <c r="I43" s="49">
        <v>2.6173911298364132</v>
      </c>
      <c r="J43" s="48">
        <v>84238.516967000003</v>
      </c>
    </row>
    <row r="44" spans="1:10" ht="18" customHeight="1" x14ac:dyDescent="0.6">
      <c r="A44" s="35" t="s">
        <v>11</v>
      </c>
      <c r="B44" s="36" t="s">
        <v>12</v>
      </c>
      <c r="C44" s="37" t="s">
        <v>289</v>
      </c>
      <c r="D44" s="50">
        <v>16249.774884</v>
      </c>
      <c r="E44" s="51">
        <v>20.954014751285804</v>
      </c>
      <c r="F44" s="50">
        <v>59262.583508999996</v>
      </c>
      <c r="G44" s="51">
        <v>76.418846286270366</v>
      </c>
      <c r="H44" s="50">
        <v>2037.338297</v>
      </c>
      <c r="I44" s="51">
        <v>2.6271389624438259</v>
      </c>
      <c r="J44" s="50">
        <v>77549.696689999997</v>
      </c>
    </row>
    <row r="45" spans="1:10" ht="18" customHeight="1" x14ac:dyDescent="0.6">
      <c r="A45" s="30" t="s">
        <v>11</v>
      </c>
      <c r="B45" s="31" t="s">
        <v>13</v>
      </c>
      <c r="C45" s="32" t="s">
        <v>290</v>
      </c>
      <c r="D45" s="48">
        <v>17335.486095</v>
      </c>
      <c r="E45" s="49">
        <v>21.026274711903252</v>
      </c>
      <c r="F45" s="48">
        <v>62187.504972000002</v>
      </c>
      <c r="G45" s="49">
        <v>75.427453030362884</v>
      </c>
      <c r="H45" s="48">
        <v>2923.7872259999999</v>
      </c>
      <c r="I45" s="49">
        <v>3.5462722577338588</v>
      </c>
      <c r="J45" s="48">
        <v>82446.778292999996</v>
      </c>
    </row>
    <row r="46" spans="1:10" ht="18" customHeight="1" x14ac:dyDescent="0.6">
      <c r="A46" s="35" t="s">
        <v>11</v>
      </c>
      <c r="B46" s="36" t="s">
        <v>14</v>
      </c>
      <c r="C46" s="37" t="s">
        <v>291</v>
      </c>
      <c r="D46" s="50">
        <v>17262.061586</v>
      </c>
      <c r="E46" s="51">
        <v>19.254881694309432</v>
      </c>
      <c r="F46" s="50">
        <v>68776.560266</v>
      </c>
      <c r="G46" s="51">
        <v>76.716475877794537</v>
      </c>
      <c r="H46" s="50">
        <v>3611.690521</v>
      </c>
      <c r="I46" s="51">
        <v>4.0286424278960276</v>
      </c>
      <c r="J46" s="50">
        <v>89650.312372999993</v>
      </c>
    </row>
    <row r="47" spans="1:10" ht="18" customHeight="1" x14ac:dyDescent="0.6">
      <c r="A47" s="30" t="s">
        <v>11</v>
      </c>
      <c r="B47" s="31" t="s">
        <v>15</v>
      </c>
      <c r="C47" s="32" t="s">
        <v>292</v>
      </c>
      <c r="D47" s="48">
        <v>18866.743524000001</v>
      </c>
      <c r="E47" s="49">
        <v>19.571418485122287</v>
      </c>
      <c r="F47" s="48">
        <v>74400.369154</v>
      </c>
      <c r="G47" s="49">
        <v>77.179231185721903</v>
      </c>
      <c r="H47" s="48">
        <v>3132.3564679999999</v>
      </c>
      <c r="I47" s="49">
        <v>3.2493503291558055</v>
      </c>
      <c r="J47" s="48">
        <v>96399.469146000003</v>
      </c>
    </row>
    <row r="48" spans="1:10" ht="18" customHeight="1" x14ac:dyDescent="0.6">
      <c r="A48" s="35" t="s">
        <v>11</v>
      </c>
      <c r="B48" s="36" t="s">
        <v>16</v>
      </c>
      <c r="C48" s="37" t="s">
        <v>293</v>
      </c>
      <c r="D48" s="50">
        <v>15977.674000000001</v>
      </c>
      <c r="E48" s="51">
        <v>16.810774665485454</v>
      </c>
      <c r="F48" s="50">
        <v>77159.593408999994</v>
      </c>
      <c r="G48" s="51">
        <v>81.182814099172091</v>
      </c>
      <c r="H48" s="50">
        <v>1906.978427</v>
      </c>
      <c r="I48" s="51">
        <v>2.0064112353424473</v>
      </c>
      <c r="J48" s="50">
        <v>95044.245836000002</v>
      </c>
    </row>
    <row r="49" spans="1:10" ht="18" customHeight="1" x14ac:dyDescent="0.6">
      <c r="A49" s="30" t="s">
        <v>11</v>
      </c>
      <c r="B49" s="31" t="s">
        <v>17</v>
      </c>
      <c r="C49" s="32" t="s">
        <v>294</v>
      </c>
      <c r="D49" s="48">
        <v>18489.068057</v>
      </c>
      <c r="E49" s="49">
        <v>18.752189529840098</v>
      </c>
      <c r="F49" s="48">
        <v>77055.971483999994</v>
      </c>
      <c r="G49" s="49">
        <v>78.152569789846922</v>
      </c>
      <c r="H49" s="48">
        <v>3051.8097899999998</v>
      </c>
      <c r="I49" s="49">
        <v>3.0952406803129717</v>
      </c>
      <c r="J49" s="48">
        <v>98596.849331000005</v>
      </c>
    </row>
    <row r="50" spans="1:10" ht="18" customHeight="1" x14ac:dyDescent="0.6">
      <c r="A50" s="35" t="s">
        <v>11</v>
      </c>
      <c r="B50" s="36" t="s">
        <v>18</v>
      </c>
      <c r="C50" s="37" t="s">
        <v>295</v>
      </c>
      <c r="D50" s="50">
        <v>14684.771129999999</v>
      </c>
      <c r="E50" s="51">
        <v>15.865504513305307</v>
      </c>
      <c r="F50" s="50">
        <v>75918.928935999997</v>
      </c>
      <c r="G50" s="51">
        <v>82.023212960991714</v>
      </c>
      <c r="H50" s="50">
        <v>1954.1578810000001</v>
      </c>
      <c r="I50" s="51">
        <v>2.1112825257029821</v>
      </c>
      <c r="J50" s="50">
        <v>92557.857946999997</v>
      </c>
    </row>
    <row r="51" spans="1:10" ht="18" customHeight="1" x14ac:dyDescent="0.6">
      <c r="A51" s="30" t="s">
        <v>11</v>
      </c>
      <c r="B51" s="31" t="s">
        <v>19</v>
      </c>
      <c r="C51" s="32" t="s">
        <v>296</v>
      </c>
      <c r="D51" s="48">
        <v>16366.664906</v>
      </c>
      <c r="E51" s="49">
        <v>16.824815979668401</v>
      </c>
      <c r="F51" s="48">
        <v>77966.245150000002</v>
      </c>
      <c r="G51" s="49">
        <v>80.148749596111742</v>
      </c>
      <c r="H51" s="48">
        <v>2944.0225759999998</v>
      </c>
      <c r="I51" s="49">
        <v>3.0264344242198491</v>
      </c>
      <c r="J51" s="48">
        <v>97276.932631999996</v>
      </c>
    </row>
    <row r="52" spans="1:10" ht="18" customHeight="1" x14ac:dyDescent="0.6">
      <c r="A52" s="35" t="s">
        <v>11</v>
      </c>
      <c r="B52" s="36" t="s">
        <v>20</v>
      </c>
      <c r="C52" s="37" t="s">
        <v>297</v>
      </c>
      <c r="D52" s="50">
        <v>17162.441709999999</v>
      </c>
      <c r="E52" s="51">
        <v>16.206270301844178</v>
      </c>
      <c r="F52" s="50">
        <v>85877.322027000002</v>
      </c>
      <c r="G52" s="51">
        <v>81.092837317964523</v>
      </c>
      <c r="H52" s="50">
        <v>2860.2452739999999</v>
      </c>
      <c r="I52" s="51">
        <v>2.7008923801913007</v>
      </c>
      <c r="J52" s="50">
        <v>105900.009011</v>
      </c>
    </row>
    <row r="53" spans="1:10" ht="18" customHeight="1" x14ac:dyDescent="0.6">
      <c r="A53" s="30" t="s">
        <v>11</v>
      </c>
      <c r="B53" s="31" t="s">
        <v>21</v>
      </c>
      <c r="C53" s="32" t="s">
        <v>298</v>
      </c>
      <c r="D53" s="48">
        <v>17311.101903999999</v>
      </c>
      <c r="E53" s="49">
        <v>18.44417856765229</v>
      </c>
      <c r="F53" s="48">
        <v>73665.270625000005</v>
      </c>
      <c r="G53" s="49">
        <v>78.486939374320428</v>
      </c>
      <c r="H53" s="48">
        <v>2880.3521850000002</v>
      </c>
      <c r="I53" s="49">
        <v>3.068882058027278</v>
      </c>
      <c r="J53" s="48">
        <v>93856.724713999996</v>
      </c>
    </row>
    <row r="54" spans="1:10" ht="18" customHeight="1" x14ac:dyDescent="0.6">
      <c r="A54" s="35" t="s">
        <v>11</v>
      </c>
      <c r="B54" s="36" t="s">
        <v>22</v>
      </c>
      <c r="C54" s="37" t="s">
        <v>299</v>
      </c>
      <c r="D54" s="50">
        <v>18227.505478999999</v>
      </c>
      <c r="E54" s="51">
        <v>20.166941475121746</v>
      </c>
      <c r="F54" s="50">
        <v>69974.597704</v>
      </c>
      <c r="G54" s="51">
        <v>77.420007815527839</v>
      </c>
      <c r="H54" s="50">
        <v>2180.9898680000001</v>
      </c>
      <c r="I54" s="51">
        <v>2.4130507093504137</v>
      </c>
      <c r="J54" s="50">
        <v>90383.093051000003</v>
      </c>
    </row>
    <row r="55" spans="1:10" ht="18" customHeight="1" x14ac:dyDescent="0.6">
      <c r="A55" s="30">
        <v>2019</v>
      </c>
      <c r="B55" s="31" t="s">
        <v>10</v>
      </c>
      <c r="C55" s="32" t="s">
        <v>288</v>
      </c>
      <c r="D55" s="48">
        <v>16809.362083</v>
      </c>
      <c r="E55" s="49">
        <v>20.300125831542619</v>
      </c>
      <c r="F55" s="48">
        <v>63404.694810000001</v>
      </c>
      <c r="G55" s="49">
        <v>76.571810197085227</v>
      </c>
      <c r="H55" s="48">
        <v>2590.1691620000001</v>
      </c>
      <c r="I55" s="49">
        <v>3.1280639713721436</v>
      </c>
      <c r="J55" s="48">
        <v>82804.226055000006</v>
      </c>
    </row>
    <row r="56" spans="1:10" ht="18" customHeight="1" x14ac:dyDescent="0.6">
      <c r="A56" s="35" t="s">
        <v>11</v>
      </c>
      <c r="B56" s="36" t="s">
        <v>12</v>
      </c>
      <c r="C56" s="37" t="s">
        <v>289</v>
      </c>
      <c r="D56" s="50">
        <v>15012.304722999999</v>
      </c>
      <c r="E56" s="51">
        <v>19.182693976126146</v>
      </c>
      <c r="F56" s="50">
        <v>59728.440519000003</v>
      </c>
      <c r="G56" s="51">
        <v>76.320885919125374</v>
      </c>
      <c r="H56" s="50">
        <v>3518.8815949999998</v>
      </c>
      <c r="I56" s="51">
        <v>4.4964201047484735</v>
      </c>
      <c r="J56" s="50">
        <v>78259.626837000003</v>
      </c>
    </row>
    <row r="57" spans="1:10" ht="18" customHeight="1" x14ac:dyDescent="0.6">
      <c r="A57" s="30" t="s">
        <v>11</v>
      </c>
      <c r="B57" s="31" t="s">
        <v>13</v>
      </c>
      <c r="C57" s="32" t="s">
        <v>290</v>
      </c>
      <c r="D57" s="48">
        <v>16799.567083000002</v>
      </c>
      <c r="E57" s="49">
        <v>19.085337039460175</v>
      </c>
      <c r="F57" s="48">
        <v>66714.560580999998</v>
      </c>
      <c r="G57" s="49">
        <v>75.791826529644936</v>
      </c>
      <c r="H57" s="48">
        <v>4509.2960160000002</v>
      </c>
      <c r="I57" s="49">
        <v>5.1228364308948908</v>
      </c>
      <c r="J57" s="48">
        <v>88023.423680000007</v>
      </c>
    </row>
    <row r="58" spans="1:10" ht="18" customHeight="1" x14ac:dyDescent="0.6">
      <c r="A58" s="35" t="s">
        <v>11</v>
      </c>
      <c r="B58" s="36" t="s">
        <v>14</v>
      </c>
      <c r="C58" s="37" t="s">
        <v>291</v>
      </c>
      <c r="D58" s="50">
        <v>16564.169161000002</v>
      </c>
      <c r="E58" s="51">
        <v>18.666737696026146</v>
      </c>
      <c r="F58" s="50">
        <v>68173.435414000007</v>
      </c>
      <c r="G58" s="51">
        <v>76.827012833602964</v>
      </c>
      <c r="H58" s="50">
        <v>3998.6782760000001</v>
      </c>
      <c r="I58" s="51">
        <v>4.5062494703708866</v>
      </c>
      <c r="J58" s="50">
        <v>88736.282850999996</v>
      </c>
    </row>
    <row r="59" spans="1:10" ht="18" customHeight="1" x14ac:dyDescent="0.6">
      <c r="A59" s="30" t="s">
        <v>11</v>
      </c>
      <c r="B59" s="31" t="s">
        <v>15</v>
      </c>
      <c r="C59" s="32" t="s">
        <v>292</v>
      </c>
      <c r="D59" s="48">
        <v>15781.071212999999</v>
      </c>
      <c r="E59" s="49">
        <v>18.200316675064581</v>
      </c>
      <c r="F59" s="48">
        <v>68142.849273999993</v>
      </c>
      <c r="G59" s="49">
        <v>78.589179352180821</v>
      </c>
      <c r="H59" s="48">
        <v>2783.7533119999998</v>
      </c>
      <c r="I59" s="49">
        <v>3.2105039727546067</v>
      </c>
      <c r="J59" s="48">
        <v>86707.673798999997</v>
      </c>
    </row>
    <row r="60" spans="1:10" ht="18" customHeight="1" x14ac:dyDescent="0.6">
      <c r="A60" s="35" t="s">
        <v>11</v>
      </c>
      <c r="B60" s="36" t="s">
        <v>16</v>
      </c>
      <c r="C60" s="37" t="s">
        <v>293</v>
      </c>
      <c r="D60" s="50">
        <v>14626.597575</v>
      </c>
      <c r="E60" s="51">
        <v>18.952985481900107</v>
      </c>
      <c r="F60" s="50">
        <v>59505.333743000003</v>
      </c>
      <c r="G60" s="51">
        <v>77.106361937130103</v>
      </c>
      <c r="H60" s="50">
        <v>3041.1219139999998</v>
      </c>
      <c r="I60" s="51">
        <v>3.9406525809697923</v>
      </c>
      <c r="J60" s="50">
        <v>77173.053232000006</v>
      </c>
    </row>
    <row r="61" spans="1:10" ht="18" customHeight="1" x14ac:dyDescent="0.6">
      <c r="A61" s="30" t="s">
        <v>11</v>
      </c>
      <c r="B61" s="31" t="s">
        <v>17</v>
      </c>
      <c r="C61" s="32" t="s">
        <v>294</v>
      </c>
      <c r="D61" s="48">
        <v>15791.68132</v>
      </c>
      <c r="E61" s="49">
        <v>19.281416981560952</v>
      </c>
      <c r="F61" s="48">
        <v>62897.880581999998</v>
      </c>
      <c r="G61" s="49">
        <v>76.79741239598215</v>
      </c>
      <c r="H61" s="48">
        <v>3211.4795779999999</v>
      </c>
      <c r="I61" s="49">
        <v>3.9211706224569003</v>
      </c>
      <c r="J61" s="48">
        <v>81901.04148</v>
      </c>
    </row>
    <row r="62" spans="1:10" ht="18" customHeight="1" x14ac:dyDescent="0.6">
      <c r="A62" s="35" t="s">
        <v>11</v>
      </c>
      <c r="B62" s="36" t="s">
        <v>18</v>
      </c>
      <c r="C62" s="37" t="s">
        <v>295</v>
      </c>
      <c r="D62" s="50">
        <v>14399.789290999999</v>
      </c>
      <c r="E62" s="51">
        <v>18.78817082623554</v>
      </c>
      <c r="F62" s="50">
        <v>59843.640958999997</v>
      </c>
      <c r="G62" s="51">
        <v>78.081180667298284</v>
      </c>
      <c r="H62" s="50">
        <v>2399.4181899999999</v>
      </c>
      <c r="I62" s="51">
        <v>3.1306485064661826</v>
      </c>
      <c r="J62" s="50">
        <v>76642.848440000002</v>
      </c>
    </row>
    <row r="63" spans="1:10" ht="18" customHeight="1" x14ac:dyDescent="0.6">
      <c r="A63" s="30" t="s">
        <v>11</v>
      </c>
      <c r="B63" s="31" t="s">
        <v>19</v>
      </c>
      <c r="C63" s="32" t="s">
        <v>296</v>
      </c>
      <c r="D63" s="48">
        <v>15880.650005</v>
      </c>
      <c r="E63" s="49">
        <v>20.536252098150438</v>
      </c>
      <c r="F63" s="48">
        <v>57263.223791999997</v>
      </c>
      <c r="G63" s="49">
        <v>74.050621314307989</v>
      </c>
      <c r="H63" s="48">
        <v>4185.9618959999998</v>
      </c>
      <c r="I63" s="49">
        <v>5.4131265875415782</v>
      </c>
      <c r="J63" s="48">
        <v>77329.835693000001</v>
      </c>
    </row>
    <row r="64" spans="1:10" ht="18" customHeight="1" x14ac:dyDescent="0.6">
      <c r="A64" s="35" t="s">
        <v>11</v>
      </c>
      <c r="B64" s="36" t="s">
        <v>20</v>
      </c>
      <c r="C64" s="37" t="s">
        <v>297</v>
      </c>
      <c r="D64" s="50">
        <v>15927.072399000001</v>
      </c>
      <c r="E64" s="51">
        <v>20.748691177392921</v>
      </c>
      <c r="F64" s="50">
        <v>57816.935870000001</v>
      </c>
      <c r="G64" s="51">
        <v>75.319915495899991</v>
      </c>
      <c r="H64" s="50">
        <v>3017.8089599999998</v>
      </c>
      <c r="I64" s="51">
        <v>3.9313933267070911</v>
      </c>
      <c r="J64" s="50">
        <v>76761.817228999993</v>
      </c>
    </row>
    <row r="65" spans="1:10" ht="18" customHeight="1" x14ac:dyDescent="0.6">
      <c r="A65" s="30" t="s">
        <v>11</v>
      </c>
      <c r="B65" s="31" t="s">
        <v>21</v>
      </c>
      <c r="C65" s="32" t="s">
        <v>298</v>
      </c>
      <c r="D65" s="48">
        <v>14747.665518</v>
      </c>
      <c r="E65" s="49">
        <v>18.244431207016827</v>
      </c>
      <c r="F65" s="48">
        <v>62463.597029999997</v>
      </c>
      <c r="G65" s="49">
        <v>77.2741148465648</v>
      </c>
      <c r="H65" s="48">
        <v>3622.5291480000001</v>
      </c>
      <c r="I65" s="49">
        <v>4.481453946418374</v>
      </c>
      <c r="J65" s="48">
        <v>80833.791696</v>
      </c>
    </row>
    <row r="66" spans="1:10" ht="18" customHeight="1" x14ac:dyDescent="0.6">
      <c r="A66" s="35" t="s">
        <v>11</v>
      </c>
      <c r="B66" s="36" t="s">
        <v>22</v>
      </c>
      <c r="C66" s="37" t="s">
        <v>299</v>
      </c>
      <c r="D66" s="50">
        <v>14992.337121</v>
      </c>
      <c r="E66" s="51">
        <v>17.465699886290459</v>
      </c>
      <c r="F66" s="50">
        <v>65873.536108</v>
      </c>
      <c r="G66" s="51">
        <v>76.741031289877043</v>
      </c>
      <c r="H66" s="50">
        <v>4972.8690980000001</v>
      </c>
      <c r="I66" s="51">
        <v>5.7932688238324959</v>
      </c>
      <c r="J66" s="50">
        <v>85838.742327</v>
      </c>
    </row>
    <row r="67" spans="1:10" ht="18" customHeight="1" x14ac:dyDescent="0.6">
      <c r="A67" s="30">
        <v>2020</v>
      </c>
      <c r="B67" s="31" t="s">
        <v>10</v>
      </c>
      <c r="C67" s="32" t="s">
        <v>288</v>
      </c>
      <c r="D67" s="48">
        <v>13665.336098</v>
      </c>
      <c r="E67" s="49">
        <v>16.609399934824008</v>
      </c>
      <c r="F67" s="48">
        <v>65303.139630999998</v>
      </c>
      <c r="G67" s="49">
        <v>79.372066325516755</v>
      </c>
      <c r="H67" s="48">
        <v>3306.2370940000001</v>
      </c>
      <c r="I67" s="49">
        <v>4.0185337396592375</v>
      </c>
      <c r="J67" s="48">
        <v>82274.712822999994</v>
      </c>
    </row>
    <row r="68" spans="1:10" ht="18" customHeight="1" x14ac:dyDescent="0.6">
      <c r="A68" s="35" t="s">
        <v>11</v>
      </c>
      <c r="B68" s="36" t="s">
        <v>12</v>
      </c>
      <c r="C68" s="37" t="s">
        <v>289</v>
      </c>
      <c r="D68" s="50">
        <v>13245.401425</v>
      </c>
      <c r="E68" s="51">
        <v>20.745821760966109</v>
      </c>
      <c r="F68" s="50">
        <v>47818.035559000004</v>
      </c>
      <c r="G68" s="51">
        <v>74.895762750848718</v>
      </c>
      <c r="H68" s="50">
        <v>2782.6790080000001</v>
      </c>
      <c r="I68" s="51">
        <v>4.3584154881851749</v>
      </c>
      <c r="J68" s="50">
        <v>63846.115991999999</v>
      </c>
    </row>
    <row r="69" spans="1:10" ht="18" customHeight="1" x14ac:dyDescent="0.6">
      <c r="A69" s="30" t="s">
        <v>11</v>
      </c>
      <c r="B69" s="31" t="s">
        <v>13</v>
      </c>
      <c r="C69" s="32" t="s">
        <v>290</v>
      </c>
      <c r="D69" s="48">
        <v>13621.355856</v>
      </c>
      <c r="E69" s="49">
        <v>29.90264458831798</v>
      </c>
      <c r="F69" s="48">
        <v>29892.687870999998</v>
      </c>
      <c r="G69" s="49">
        <v>65.622719988062002</v>
      </c>
      <c r="H69" s="48">
        <v>2038.3013699999999</v>
      </c>
      <c r="I69" s="49">
        <v>4.4746354236200219</v>
      </c>
      <c r="J69" s="48">
        <v>45552.345096999998</v>
      </c>
    </row>
    <row r="70" spans="1:10" ht="18" customHeight="1" x14ac:dyDescent="0.6">
      <c r="A70" s="35" t="s">
        <v>11</v>
      </c>
      <c r="B70" s="36" t="s">
        <v>14</v>
      </c>
      <c r="C70" s="37" t="s">
        <v>291</v>
      </c>
      <c r="D70" s="50">
        <v>11595.212407000001</v>
      </c>
      <c r="E70" s="51">
        <v>30.402891627906058</v>
      </c>
      <c r="F70" s="50">
        <v>24727.512382000001</v>
      </c>
      <c r="G70" s="51">
        <v>64.836059296662711</v>
      </c>
      <c r="H70" s="50">
        <v>1815.793576</v>
      </c>
      <c r="I70" s="51">
        <v>4.7610490754312238</v>
      </c>
      <c r="J70" s="50">
        <v>38138.518365000004</v>
      </c>
    </row>
    <row r="71" spans="1:10" ht="18" customHeight="1" x14ac:dyDescent="0.6">
      <c r="A71" s="30" t="s">
        <v>11</v>
      </c>
      <c r="B71" s="31" t="s">
        <v>15</v>
      </c>
      <c r="C71" s="32" t="s">
        <v>292</v>
      </c>
      <c r="D71" s="48">
        <v>10523.686517</v>
      </c>
      <c r="E71" s="49">
        <v>28.186994962939565</v>
      </c>
      <c r="F71" s="48">
        <v>24389.752505</v>
      </c>
      <c r="G71" s="49">
        <v>65.326331214373411</v>
      </c>
      <c r="H71" s="48">
        <v>2421.816229</v>
      </c>
      <c r="I71" s="49">
        <v>6.4866738226870249</v>
      </c>
      <c r="J71" s="48">
        <v>37335.255251000002</v>
      </c>
    </row>
    <row r="72" spans="1:10" ht="18" customHeight="1" x14ac:dyDescent="0.6">
      <c r="A72" s="35" t="s">
        <v>11</v>
      </c>
      <c r="B72" s="36" t="s">
        <v>16</v>
      </c>
      <c r="C72" s="37" t="s">
        <v>293</v>
      </c>
      <c r="D72" s="50">
        <v>13555.394713</v>
      </c>
      <c r="E72" s="51">
        <v>30.680704532013571</v>
      </c>
      <c r="F72" s="50">
        <v>27375.148475999998</v>
      </c>
      <c r="G72" s="51">
        <v>61.95974810727428</v>
      </c>
      <c r="H72" s="50">
        <v>3251.6062099999999</v>
      </c>
      <c r="I72" s="51">
        <v>7.359547360712142</v>
      </c>
      <c r="J72" s="50">
        <v>44182.149399000002</v>
      </c>
    </row>
    <row r="73" spans="1:10" ht="18" customHeight="1" x14ac:dyDescent="0.6">
      <c r="A73" s="30" t="s">
        <v>11</v>
      </c>
      <c r="B73" s="31" t="s">
        <v>17</v>
      </c>
      <c r="C73" s="32" t="s">
        <v>294</v>
      </c>
      <c r="D73" s="48">
        <v>14436.988926</v>
      </c>
      <c r="E73" s="49">
        <v>28.260967558764101</v>
      </c>
      <c r="F73" s="48">
        <v>33468.448402000002</v>
      </c>
      <c r="G73" s="49">
        <v>65.515789987736412</v>
      </c>
      <c r="H73" s="48">
        <v>3179.1155840000001</v>
      </c>
      <c r="I73" s="49">
        <v>6.2232424534995019</v>
      </c>
      <c r="J73" s="48">
        <v>51084.552911999999</v>
      </c>
    </row>
    <row r="74" spans="1:10" ht="18" customHeight="1" x14ac:dyDescent="0.6">
      <c r="A74" s="35" t="s">
        <v>11</v>
      </c>
      <c r="B74" s="36" t="s">
        <v>18</v>
      </c>
      <c r="C74" s="37" t="s">
        <v>295</v>
      </c>
      <c r="D74" s="50">
        <v>15473.537805</v>
      </c>
      <c r="E74" s="51">
        <v>27.572371614914449</v>
      </c>
      <c r="F74" s="50">
        <v>38021.458642999998</v>
      </c>
      <c r="G74" s="51">
        <v>67.750620462965088</v>
      </c>
      <c r="H74" s="50">
        <v>2624.7237599999999</v>
      </c>
      <c r="I74" s="51">
        <v>4.6770079221204659</v>
      </c>
      <c r="J74" s="50">
        <v>56119.720207999999</v>
      </c>
    </row>
    <row r="75" spans="1:10" ht="18" customHeight="1" x14ac:dyDescent="0.6">
      <c r="A75" s="30" t="s">
        <v>11</v>
      </c>
      <c r="B75" s="31" t="s">
        <v>19</v>
      </c>
      <c r="C75" s="32" t="s">
        <v>296</v>
      </c>
      <c r="D75" s="48">
        <v>15868.172477</v>
      </c>
      <c r="E75" s="49">
        <v>29.729648942754373</v>
      </c>
      <c r="F75" s="48">
        <v>35072.322852999998</v>
      </c>
      <c r="G75" s="49">
        <v>65.70938446364552</v>
      </c>
      <c r="H75" s="48">
        <v>2434.4116779999999</v>
      </c>
      <c r="I75" s="49">
        <v>4.5609665936001029</v>
      </c>
      <c r="J75" s="48">
        <v>53374.907008000002</v>
      </c>
    </row>
    <row r="76" spans="1:10" ht="18" customHeight="1" x14ac:dyDescent="0.6">
      <c r="A76" s="35" t="s">
        <v>11</v>
      </c>
      <c r="B76" s="36" t="s">
        <v>20</v>
      </c>
      <c r="C76" s="37" t="s">
        <v>297</v>
      </c>
      <c r="D76" s="50">
        <v>15520.342569</v>
      </c>
      <c r="E76" s="51">
        <v>27.763491615802838</v>
      </c>
      <c r="F76" s="50">
        <v>36934.253058000002</v>
      </c>
      <c r="G76" s="51">
        <v>66.069664413199419</v>
      </c>
      <c r="H76" s="50">
        <v>3447.3881139999999</v>
      </c>
      <c r="I76" s="51">
        <v>6.1668439709977481</v>
      </c>
      <c r="J76" s="50">
        <v>55901.983740999996</v>
      </c>
    </row>
    <row r="77" spans="1:10" ht="18" customHeight="1" x14ac:dyDescent="0.6">
      <c r="A77" s="30" t="s">
        <v>11</v>
      </c>
      <c r="B77" s="31" t="s">
        <v>21</v>
      </c>
      <c r="C77" s="32" t="s">
        <v>298</v>
      </c>
      <c r="D77" s="48">
        <v>15464.046635000001</v>
      </c>
      <c r="E77" s="49">
        <v>26.296574280784114</v>
      </c>
      <c r="F77" s="48">
        <v>38204.065912999999</v>
      </c>
      <c r="G77" s="49">
        <v>64.965922621790966</v>
      </c>
      <c r="H77" s="48">
        <v>5138.2037039999996</v>
      </c>
      <c r="I77" s="49">
        <v>8.7375030974249306</v>
      </c>
      <c r="J77" s="48">
        <v>58806.316251999997</v>
      </c>
    </row>
    <row r="78" spans="1:10" ht="18" customHeight="1" x14ac:dyDescent="0.6">
      <c r="A78" s="35" t="s">
        <v>11</v>
      </c>
      <c r="B78" s="36" t="s">
        <v>22</v>
      </c>
      <c r="C78" s="37" t="s">
        <v>299</v>
      </c>
      <c r="D78" s="50">
        <v>16011.81134</v>
      </c>
      <c r="E78" s="51">
        <v>24.507104662947565</v>
      </c>
      <c r="F78" s="50">
        <v>46392.399966999998</v>
      </c>
      <c r="G78" s="51">
        <v>71.00654494450184</v>
      </c>
      <c r="H78" s="50">
        <v>2931.1743299999998</v>
      </c>
      <c r="I78" s="51">
        <v>4.4863503925506034</v>
      </c>
      <c r="J78" s="50">
        <v>65335.385636999999</v>
      </c>
    </row>
    <row r="79" spans="1:10" ht="18" customHeight="1" x14ac:dyDescent="0.6">
      <c r="A79" s="30">
        <v>2021</v>
      </c>
      <c r="B79" s="31" t="s">
        <v>10</v>
      </c>
      <c r="C79" s="32" t="s">
        <v>288</v>
      </c>
      <c r="D79" s="48">
        <v>15291.418976000001</v>
      </c>
      <c r="E79" s="49">
        <v>21.887848039046137</v>
      </c>
      <c r="F79" s="48">
        <v>50859.839473999993</v>
      </c>
      <c r="G79" s="49">
        <v>72.799812721395412</v>
      </c>
      <c r="H79" s="48">
        <v>3711.3381319999999</v>
      </c>
      <c r="I79" s="49">
        <v>5.3123392395584403</v>
      </c>
      <c r="J79" s="48">
        <v>69862.596581999998</v>
      </c>
    </row>
    <row r="80" spans="1:10" ht="18" customHeight="1" x14ac:dyDescent="0.6">
      <c r="A80" s="35" t="s">
        <v>11</v>
      </c>
      <c r="B80" s="36" t="s">
        <v>12</v>
      </c>
      <c r="C80" s="37" t="s">
        <v>289</v>
      </c>
      <c r="D80" s="50">
        <v>15312.248947</v>
      </c>
      <c r="E80" s="51">
        <v>23.70881907591707</v>
      </c>
      <c r="F80" s="50">
        <v>45912.353251</v>
      </c>
      <c r="G80" s="51">
        <v>71.088687255885958</v>
      </c>
      <c r="H80" s="50">
        <v>3360.0103800000002</v>
      </c>
      <c r="I80" s="51">
        <v>5.2024936681969791</v>
      </c>
      <c r="J80" s="50">
        <v>64584.612578</v>
      </c>
    </row>
    <row r="81" spans="1:10" ht="18" customHeight="1" x14ac:dyDescent="0.6">
      <c r="A81" s="30" t="s">
        <v>11</v>
      </c>
      <c r="B81" s="31" t="s">
        <v>13</v>
      </c>
      <c r="C81" s="32" t="s">
        <v>290</v>
      </c>
      <c r="D81" s="48">
        <v>18585.371202999999</v>
      </c>
      <c r="E81" s="49">
        <v>25.257222177460786</v>
      </c>
      <c r="F81" s="48">
        <v>51117.327770999997</v>
      </c>
      <c r="G81" s="49">
        <v>69.467630779514934</v>
      </c>
      <c r="H81" s="48">
        <v>3881.6844249999999</v>
      </c>
      <c r="I81" s="49">
        <v>5.2751470430242833</v>
      </c>
      <c r="J81" s="48">
        <v>73584.383398999998</v>
      </c>
    </row>
    <row r="82" spans="1:10" ht="18" customHeight="1" x14ac:dyDescent="0.6">
      <c r="A82" s="35" t="s">
        <v>11</v>
      </c>
      <c r="B82" s="36" t="s">
        <v>14</v>
      </c>
      <c r="C82" s="37" t="s">
        <v>291</v>
      </c>
      <c r="D82" s="50">
        <v>16943.457737000001</v>
      </c>
      <c r="E82" s="51">
        <v>24.466331452156648</v>
      </c>
      <c r="F82" s="50">
        <v>49213.742861999999</v>
      </c>
      <c r="G82" s="51">
        <v>71.064582185813862</v>
      </c>
      <c r="H82" s="50">
        <v>3094.937876</v>
      </c>
      <c r="I82" s="51">
        <v>4.4690863620294872</v>
      </c>
      <c r="J82" s="50">
        <v>69252.138475</v>
      </c>
    </row>
    <row r="83" spans="1:10" ht="18" customHeight="1" x14ac:dyDescent="0.6">
      <c r="A83" s="30" t="s">
        <v>11</v>
      </c>
      <c r="B83" s="31" t="s">
        <v>15</v>
      </c>
      <c r="C83" s="32" t="s">
        <v>292</v>
      </c>
      <c r="D83" s="48">
        <v>19377.662119999997</v>
      </c>
      <c r="E83" s="49">
        <v>24.658730920774826</v>
      </c>
      <c r="F83" s="48">
        <v>56544.416891000008</v>
      </c>
      <c r="G83" s="49">
        <v>71.954684344928836</v>
      </c>
      <c r="H83" s="48">
        <v>2661.2924619999999</v>
      </c>
      <c r="I83" s="49">
        <v>3.3865847342963358</v>
      </c>
      <c r="J83" s="48">
        <v>78583.371473000007</v>
      </c>
    </row>
    <row r="84" spans="1:10" ht="18" customHeight="1" x14ac:dyDescent="0.6">
      <c r="A84" s="35"/>
      <c r="B84" s="36" t="s">
        <v>16</v>
      </c>
      <c r="C84" s="37" t="s">
        <v>293</v>
      </c>
      <c r="D84" s="50">
        <v>21125.468742000001</v>
      </c>
      <c r="E84" s="51">
        <v>25.047084818221556</v>
      </c>
      <c r="F84" s="50">
        <v>60647.366559999995</v>
      </c>
      <c r="G84" s="51">
        <v>71.905610842615658</v>
      </c>
      <c r="H84" s="50">
        <v>2570.1886279999999</v>
      </c>
      <c r="I84" s="51">
        <v>3.0473043391627894</v>
      </c>
      <c r="J84" s="50">
        <v>84343.023929999996</v>
      </c>
    </row>
    <row r="85" spans="1:10" ht="18" customHeight="1" x14ac:dyDescent="0.6">
      <c r="A85" s="30"/>
      <c r="B85" s="31" t="s">
        <v>17</v>
      </c>
      <c r="C85" s="32" t="s">
        <v>294</v>
      </c>
      <c r="D85" s="48">
        <v>18869.739798999999</v>
      </c>
      <c r="E85" s="49">
        <v>21.27983789005533</v>
      </c>
      <c r="F85" s="48">
        <v>67593.413126999993</v>
      </c>
      <c r="G85" s="49">
        <v>76.226640594923538</v>
      </c>
      <c r="H85" s="48">
        <v>2211.1118710000001</v>
      </c>
      <c r="I85" s="49">
        <v>2.4935215150211265</v>
      </c>
      <c r="J85" s="48">
        <v>88674.264796999996</v>
      </c>
    </row>
    <row r="86" spans="1:10" ht="18" customHeight="1" x14ac:dyDescent="0.6">
      <c r="A86" s="35"/>
      <c r="B86" s="36" t="s">
        <v>18</v>
      </c>
      <c r="C86" s="37" t="s">
        <v>295</v>
      </c>
      <c r="D86" s="50">
        <v>20300.586812999998</v>
      </c>
      <c r="E86" s="51">
        <v>22.628068285248016</v>
      </c>
      <c r="F86" s="50">
        <v>66724.974260999996</v>
      </c>
      <c r="G86" s="51">
        <v>74.375055648265715</v>
      </c>
      <c r="H86" s="50">
        <v>2688.6229079999998</v>
      </c>
      <c r="I86" s="51">
        <v>2.996876066486251</v>
      </c>
      <c r="J86" s="50">
        <v>89714.183982000002</v>
      </c>
    </row>
    <row r="87" spans="1:10" ht="18" customHeight="1" x14ac:dyDescent="0.6">
      <c r="A87" s="30"/>
      <c r="B87" s="31" t="s">
        <v>19</v>
      </c>
      <c r="C87" s="32" t="s">
        <v>296</v>
      </c>
      <c r="D87" s="48">
        <v>19668.985092999999</v>
      </c>
      <c r="E87" s="49">
        <v>20.659641524025105</v>
      </c>
      <c r="F87" s="48">
        <v>69885.401223000008</v>
      </c>
      <c r="G87" s="49">
        <v>73.405278930415321</v>
      </c>
      <c r="H87" s="48">
        <v>5650.4848339999999</v>
      </c>
      <c r="I87" s="49">
        <v>5.9350795455595753</v>
      </c>
      <c r="J87" s="48">
        <v>95204.871150000006</v>
      </c>
    </row>
    <row r="88" spans="1:10" ht="18" customHeight="1" x14ac:dyDescent="0.6">
      <c r="A88" s="35"/>
      <c r="B88" s="36" t="s">
        <v>20</v>
      </c>
      <c r="C88" s="37" t="s">
        <v>297</v>
      </c>
      <c r="D88" s="50">
        <v>20076.931645000001</v>
      </c>
      <c r="E88" s="51">
        <v>18.938819258201754</v>
      </c>
      <c r="F88" s="50">
        <v>82141.925253000009</v>
      </c>
      <c r="G88" s="51">
        <v>77.485499447556919</v>
      </c>
      <c r="H88" s="50">
        <v>3790.558849</v>
      </c>
      <c r="I88" s="51">
        <v>3.5756812942413276</v>
      </c>
      <c r="J88" s="50">
        <v>106009.41574700001</v>
      </c>
    </row>
    <row r="89" spans="1:10" ht="18" customHeight="1" x14ac:dyDescent="0.6">
      <c r="A89" s="30"/>
      <c r="B89" s="31" t="s">
        <v>21</v>
      </c>
      <c r="C89" s="32" t="s">
        <v>298</v>
      </c>
      <c r="D89" s="48">
        <v>22916.605630000002</v>
      </c>
      <c r="E89" s="49">
        <v>21.060273653360557</v>
      </c>
      <c r="F89" s="48">
        <v>80502.23150699999</v>
      </c>
      <c r="G89" s="49">
        <v>73.98124541726051</v>
      </c>
      <c r="H89" s="48">
        <v>5395.5401460000003</v>
      </c>
      <c r="I89" s="49">
        <v>4.9584809293789363</v>
      </c>
      <c r="J89" s="48">
        <v>108814.37728299999</v>
      </c>
    </row>
    <row r="90" spans="1:10" ht="18" customHeight="1" x14ac:dyDescent="0.6">
      <c r="A90" s="35"/>
      <c r="B90" s="36" t="s">
        <v>22</v>
      </c>
      <c r="C90" s="37" t="s">
        <v>299</v>
      </c>
      <c r="D90" s="50">
        <v>23026.047304</v>
      </c>
      <c r="E90" s="51">
        <v>21.510752195012621</v>
      </c>
      <c r="F90" s="50">
        <v>76980.869510999997</v>
      </c>
      <c r="G90" s="51">
        <v>71.9149225199439</v>
      </c>
      <c r="H90" s="50">
        <v>7037.4445130000004</v>
      </c>
      <c r="I90" s="51">
        <v>6.5743252850434724</v>
      </c>
      <c r="J90" s="50">
        <v>107044.361328</v>
      </c>
    </row>
    <row r="91" spans="1:10" ht="18" customHeight="1" x14ac:dyDescent="0.6">
      <c r="A91" s="30">
        <v>2022</v>
      </c>
      <c r="B91" s="31" t="s">
        <v>10</v>
      </c>
      <c r="C91" s="32" t="s">
        <v>288</v>
      </c>
      <c r="D91" s="48">
        <v>20480.417853999999</v>
      </c>
      <c r="E91" s="49">
        <v>18.749988874058676</v>
      </c>
      <c r="F91" s="48">
        <v>84609.401895999996</v>
      </c>
      <c r="G91" s="49">
        <v>77.460594578685161</v>
      </c>
      <c r="H91" s="48">
        <v>4139.1402859999998</v>
      </c>
      <c r="I91" s="49">
        <v>3.7894165472561578</v>
      </c>
      <c r="J91" s="48">
        <v>109228.960036</v>
      </c>
    </row>
    <row r="92" spans="1:10" ht="18" customHeight="1" x14ac:dyDescent="0.6">
      <c r="A92" s="35"/>
      <c r="B92" s="36" t="s">
        <v>12</v>
      </c>
      <c r="C92" s="37" t="s">
        <v>289</v>
      </c>
      <c r="D92" s="50">
        <v>21745.769630999999</v>
      </c>
      <c r="E92" s="51">
        <v>18.766993496083153</v>
      </c>
      <c r="F92" s="50">
        <v>90845.744468999997</v>
      </c>
      <c r="G92" s="51">
        <v>78.401524734544594</v>
      </c>
      <c r="H92" s="50">
        <v>3280.9064640000001</v>
      </c>
      <c r="I92" s="51">
        <v>2.8314817693722483</v>
      </c>
      <c r="J92" s="50">
        <v>115872.420564</v>
      </c>
    </row>
    <row r="93" spans="1:10" ht="18" customHeight="1" x14ac:dyDescent="0.6">
      <c r="A93" s="30"/>
      <c r="B93" s="31" t="s">
        <v>13</v>
      </c>
      <c r="C93" s="32" t="s">
        <v>290</v>
      </c>
      <c r="D93" s="48">
        <v>24734.357522999999</v>
      </c>
      <c r="E93" s="49">
        <v>17.418267827640371</v>
      </c>
      <c r="F93" s="48">
        <v>113060.425168</v>
      </c>
      <c r="G93" s="49">
        <v>79.618674730155675</v>
      </c>
      <c r="H93" s="48">
        <v>4207.6125400000001</v>
      </c>
      <c r="I93" s="49">
        <v>2.9630574422039415</v>
      </c>
      <c r="J93" s="48">
        <v>142002.395231</v>
      </c>
    </row>
    <row r="94" spans="1:10" ht="18" customHeight="1" x14ac:dyDescent="0.6">
      <c r="A94" s="35"/>
      <c r="B94" s="36" t="s">
        <v>14</v>
      </c>
      <c r="C94" s="37" t="s">
        <v>291</v>
      </c>
      <c r="D94" s="50">
        <v>23245.982195000001</v>
      </c>
      <c r="E94" s="51">
        <v>16.881404741147101</v>
      </c>
      <c r="F94" s="50">
        <v>109744.985101</v>
      </c>
      <c r="G94" s="51">
        <v>79.697622421806187</v>
      </c>
      <c r="H94" s="50">
        <v>4710.737932</v>
      </c>
      <c r="I94" s="51">
        <v>3.4209728370467025</v>
      </c>
      <c r="J94" s="50">
        <v>137701.70522800001</v>
      </c>
    </row>
    <row r="95" spans="1:10" ht="18" customHeight="1" x14ac:dyDescent="0.6">
      <c r="A95" s="30"/>
      <c r="B95" s="31" t="s">
        <v>15</v>
      </c>
      <c r="C95" s="32" t="s">
        <v>292</v>
      </c>
      <c r="D95" s="48">
        <v>23326.044290999998</v>
      </c>
      <c r="E95" s="49">
        <v>16.311506730979954</v>
      </c>
      <c r="F95" s="48">
        <v>115478.30409999999</v>
      </c>
      <c r="G95" s="49">
        <v>80.752017406400469</v>
      </c>
      <c r="H95" s="48">
        <v>4199.2666380000001</v>
      </c>
      <c r="I95" s="49">
        <v>2.9364758626195719</v>
      </c>
      <c r="J95" s="48">
        <v>143003.61502900001</v>
      </c>
    </row>
    <row r="96" spans="1:10" ht="18" customHeight="1" x14ac:dyDescent="0.6">
      <c r="A96" s="35"/>
      <c r="B96" s="36" t="s">
        <v>16</v>
      </c>
      <c r="C96" s="37" t="s">
        <v>293</v>
      </c>
      <c r="D96" s="50">
        <v>25210.364624999998</v>
      </c>
      <c r="E96" s="51">
        <v>17.138470367735948</v>
      </c>
      <c r="F96" s="50">
        <v>116394.610873</v>
      </c>
      <c r="G96" s="51">
        <v>79.127201017667431</v>
      </c>
      <c r="H96" s="50">
        <v>5493.1265149999999</v>
      </c>
      <c r="I96" s="51">
        <v>3.7343286145966297</v>
      </c>
      <c r="J96" s="50">
        <v>147098.102013</v>
      </c>
    </row>
    <row r="97" spans="1:10" ht="18" customHeight="1" x14ac:dyDescent="0.6">
      <c r="A97" s="30"/>
      <c r="B97" s="31" t="s">
        <v>17</v>
      </c>
      <c r="C97" s="32" t="s">
        <v>294</v>
      </c>
      <c r="D97" s="48">
        <v>21752.580278000001</v>
      </c>
      <c r="E97" s="49">
        <v>15.521111797976895</v>
      </c>
      <c r="F97" s="48">
        <v>113005.544285</v>
      </c>
      <c r="G97" s="49">
        <v>80.632810646957381</v>
      </c>
      <c r="H97" s="48">
        <v>5390.2137849999999</v>
      </c>
      <c r="I97" s="49">
        <v>3.8460775550657265</v>
      </c>
      <c r="J97" s="48">
        <v>140148.33834799999</v>
      </c>
    </row>
    <row r="98" spans="1:10" ht="18" customHeight="1" x14ac:dyDescent="0.6">
      <c r="A98" s="35"/>
      <c r="B98" s="36" t="s">
        <v>18</v>
      </c>
      <c r="C98" s="37" t="s">
        <v>295</v>
      </c>
      <c r="D98" s="50">
        <v>22338.778146000001</v>
      </c>
      <c r="E98" s="51">
        <v>16.720181146210784</v>
      </c>
      <c r="F98" s="50">
        <v>106804.070418</v>
      </c>
      <c r="G98" s="51">
        <v>79.940961536491926</v>
      </c>
      <c r="H98" s="50">
        <v>4460.8364119999997</v>
      </c>
      <c r="I98" s="51">
        <v>3.3388573172972933</v>
      </c>
      <c r="J98" s="50">
        <v>133603.68497599999</v>
      </c>
    </row>
    <row r="99" spans="1:10" ht="18" customHeight="1" x14ac:dyDescent="0.6">
      <c r="A99" s="30"/>
      <c r="B99" s="31" t="s">
        <v>19</v>
      </c>
      <c r="C99" s="32" t="s">
        <v>296</v>
      </c>
      <c r="D99" s="48">
        <v>22085.383454999999</v>
      </c>
      <c r="E99" s="49">
        <v>17.625451397424683</v>
      </c>
      <c r="F99" s="48">
        <v>100305.62362300001</v>
      </c>
      <c r="G99" s="49">
        <v>80.049861830916527</v>
      </c>
      <c r="H99" s="48">
        <v>2912.9239080000002</v>
      </c>
      <c r="I99" s="49">
        <v>2.3246867716587887</v>
      </c>
      <c r="J99" s="48">
        <v>125303.93098600001</v>
      </c>
    </row>
    <row r="100" spans="1:10" ht="18" customHeight="1" x14ac:dyDescent="0.6">
      <c r="A100" s="35"/>
      <c r="B100" s="36" t="s">
        <v>20</v>
      </c>
      <c r="C100" s="37" t="s">
        <v>297</v>
      </c>
      <c r="D100" s="50">
        <v>22225.227595</v>
      </c>
      <c r="E100" s="51">
        <v>17.604558949165419</v>
      </c>
      <c r="F100" s="50">
        <v>100669.094371</v>
      </c>
      <c r="G100" s="51">
        <v>79.73979112871109</v>
      </c>
      <c r="H100" s="50">
        <v>3352.6783660000001</v>
      </c>
      <c r="I100" s="51">
        <v>2.6556499221234899</v>
      </c>
      <c r="J100" s="50">
        <v>126247.000332</v>
      </c>
    </row>
    <row r="101" spans="1:10" ht="18" customHeight="1" x14ac:dyDescent="0.6">
      <c r="A101" s="30"/>
      <c r="B101" s="31" t="s">
        <v>21</v>
      </c>
      <c r="C101" s="32" t="s">
        <v>298</v>
      </c>
      <c r="D101" s="48">
        <v>18784.040163999998</v>
      </c>
      <c r="E101" s="49">
        <v>16.68242307455187</v>
      </c>
      <c r="F101" s="48">
        <v>89844.433944000004</v>
      </c>
      <c r="G101" s="49">
        <v>79.792358026361242</v>
      </c>
      <c r="H101" s="48">
        <v>3969.318671</v>
      </c>
      <c r="I101" s="49">
        <v>3.5252188990868891</v>
      </c>
      <c r="J101" s="48">
        <v>112597.792779</v>
      </c>
    </row>
    <row r="102" spans="1:10" ht="18" customHeight="1" x14ac:dyDescent="0.6">
      <c r="A102" s="35"/>
      <c r="B102" s="36" t="s">
        <v>22</v>
      </c>
      <c r="C102" s="37" t="s">
        <v>299</v>
      </c>
      <c r="D102" s="50">
        <v>19729.509832</v>
      </c>
      <c r="E102" s="51">
        <v>18.078422438083265</v>
      </c>
      <c r="F102" s="50">
        <v>85514.919364999994</v>
      </c>
      <c r="G102" s="51">
        <v>78.358502071431332</v>
      </c>
      <c r="H102" s="50">
        <v>3888.488233</v>
      </c>
      <c r="I102" s="51">
        <v>3.5630754904854003</v>
      </c>
      <c r="J102" s="50">
        <v>109132.91743</v>
      </c>
    </row>
    <row r="103" spans="1:10" ht="18" customHeight="1" x14ac:dyDescent="0.6">
      <c r="A103" s="30">
        <v>2023</v>
      </c>
      <c r="B103" s="31" t="s">
        <v>10</v>
      </c>
      <c r="C103" s="32" t="s">
        <v>288</v>
      </c>
      <c r="D103" s="48">
        <v>17789.816103000001</v>
      </c>
      <c r="E103" s="49">
        <v>16.867577324926984</v>
      </c>
      <c r="F103" s="48">
        <v>82282.081498</v>
      </c>
      <c r="G103" s="49">
        <v>78.016510349952952</v>
      </c>
      <c r="H103" s="48">
        <v>5395.6260410000004</v>
      </c>
      <c r="I103" s="49">
        <v>5.1159123251200684</v>
      </c>
      <c r="J103" s="48">
        <v>105467.523642</v>
      </c>
    </row>
    <row r="104" spans="1:10" ht="18" customHeight="1" x14ac:dyDescent="0.6">
      <c r="A104" s="35"/>
      <c r="B104" s="36" t="s">
        <v>12</v>
      </c>
      <c r="C104" s="37" t="s">
        <v>289</v>
      </c>
      <c r="D104" s="50">
        <v>16022.597866</v>
      </c>
      <c r="E104" s="51">
        <v>16.522878018716643</v>
      </c>
      <c r="F104" s="50">
        <v>76035.870024000003</v>
      </c>
      <c r="G104" s="51">
        <v>78.409969217256858</v>
      </c>
      <c r="H104" s="50">
        <v>4913.7293739999996</v>
      </c>
      <c r="I104" s="51">
        <v>5.0671527640264928</v>
      </c>
      <c r="J104" s="50">
        <v>96972.197264000002</v>
      </c>
    </row>
    <row r="105" spans="1:10" ht="18" customHeight="1" x14ac:dyDescent="0.6">
      <c r="A105" s="30"/>
      <c r="B105" s="31" t="s">
        <v>13</v>
      </c>
      <c r="C105" s="32" t="s">
        <v>290</v>
      </c>
      <c r="D105" s="48">
        <v>18046.792919</v>
      </c>
      <c r="E105" s="49">
        <v>16.863002150834319</v>
      </c>
      <c r="F105" s="48">
        <v>83558.375312000004</v>
      </c>
      <c r="G105" s="49">
        <v>78.077310962160396</v>
      </c>
      <c r="H105" s="48">
        <v>5414.879312</v>
      </c>
      <c r="I105" s="49">
        <v>5.0596868870052925</v>
      </c>
      <c r="J105" s="48">
        <v>107020.04754299999</v>
      </c>
    </row>
    <row r="106" spans="1:10" ht="18" customHeight="1" x14ac:dyDescent="0.6">
      <c r="A106" s="35"/>
      <c r="B106" s="36" t="s">
        <v>14</v>
      </c>
      <c r="C106" s="37" t="s">
        <v>291</v>
      </c>
      <c r="D106" s="50">
        <v>15980.627662000001</v>
      </c>
      <c r="E106" s="51">
        <v>15.554095673572665</v>
      </c>
      <c r="F106" s="50">
        <v>82831.906654999999</v>
      </c>
      <c r="G106" s="51">
        <v>80.621076229684732</v>
      </c>
      <c r="H106" s="50">
        <v>3929.7143959999999</v>
      </c>
      <c r="I106" s="51">
        <v>3.8248280967426136</v>
      </c>
      <c r="J106" s="50">
        <v>102742.24871299999</v>
      </c>
    </row>
    <row r="107" spans="1:10" ht="18" customHeight="1" x14ac:dyDescent="0.6">
      <c r="A107" s="30"/>
      <c r="B107" s="31" t="s">
        <v>15</v>
      </c>
      <c r="C107" s="32" t="s">
        <v>292</v>
      </c>
      <c r="D107" s="48">
        <v>19086.580676000001</v>
      </c>
      <c r="E107" s="49">
        <v>19.271865429056888</v>
      </c>
      <c r="F107" s="48">
        <v>72330.629019</v>
      </c>
      <c r="G107" s="49">
        <v>73.032785312142991</v>
      </c>
      <c r="H107" s="48">
        <v>7621.3641589999997</v>
      </c>
      <c r="I107" s="49">
        <v>7.6953492588001211</v>
      </c>
      <c r="J107" s="48">
        <v>99038.573854000002</v>
      </c>
    </row>
    <row r="108" spans="1:10" ht="18" customHeight="1" x14ac:dyDescent="0.6">
      <c r="A108" s="35"/>
      <c r="B108" s="36" t="s">
        <v>16</v>
      </c>
      <c r="C108" s="37" t="s">
        <v>293</v>
      </c>
      <c r="D108" s="50">
        <v>15627.731143000001</v>
      </c>
      <c r="E108" s="51">
        <v>16.754769811610821</v>
      </c>
      <c r="F108" s="50">
        <v>73150.356331000003</v>
      </c>
      <c r="G108" s="51">
        <v>78.425804152139762</v>
      </c>
      <c r="H108" s="50">
        <v>4495.2389800000001</v>
      </c>
      <c r="I108" s="51">
        <v>4.8194260362494266</v>
      </c>
      <c r="J108" s="50">
        <v>93273.326453999995</v>
      </c>
    </row>
    <row r="109" spans="1:10" ht="18" customHeight="1" x14ac:dyDescent="0.6">
      <c r="A109" s="30"/>
      <c r="B109" s="31" t="s">
        <v>17</v>
      </c>
      <c r="C109" s="32" t="s">
        <v>294</v>
      </c>
      <c r="D109" s="48">
        <v>17600.458105999998</v>
      </c>
      <c r="E109" s="49">
        <v>18.997920796064992</v>
      </c>
      <c r="F109" s="48">
        <v>71322.508308999997</v>
      </c>
      <c r="G109" s="49">
        <v>76.98546001874557</v>
      </c>
      <c r="H109" s="48">
        <v>3721.1618290000001</v>
      </c>
      <c r="I109" s="49">
        <v>4.016619185189426</v>
      </c>
      <c r="J109" s="48">
        <v>92644.128244000007</v>
      </c>
    </row>
    <row r="110" spans="1:10" ht="18" customHeight="1" x14ac:dyDescent="0.6">
      <c r="A110" s="35"/>
      <c r="B110" s="36" t="s">
        <v>18</v>
      </c>
      <c r="C110" s="37" t="s">
        <v>295</v>
      </c>
      <c r="D110" s="50">
        <v>18414.107983999998</v>
      </c>
      <c r="E110" s="51">
        <v>17.899183829188704</v>
      </c>
      <c r="F110" s="50">
        <v>77267.685815000004</v>
      </c>
      <c r="G110" s="51">
        <v>75.107005653512729</v>
      </c>
      <c r="H110" s="50">
        <v>7195.0086279999996</v>
      </c>
      <c r="I110" s="51">
        <v>6.9938105172985727</v>
      </c>
      <c r="J110" s="50">
        <v>102876.802427</v>
      </c>
    </row>
    <row r="111" spans="1:10" ht="18" customHeight="1" x14ac:dyDescent="0.6">
      <c r="A111" s="30"/>
      <c r="B111" s="31" t="s">
        <v>19</v>
      </c>
      <c r="C111" s="32" t="s">
        <v>296</v>
      </c>
      <c r="D111" s="48">
        <v>16739.496898000001</v>
      </c>
      <c r="E111" s="49">
        <v>16.080999973778194</v>
      </c>
      <c r="F111" s="48">
        <v>82954.270762999993</v>
      </c>
      <c r="G111" s="49">
        <v>79.691022621114371</v>
      </c>
      <c r="H111" s="48">
        <v>4401.1078150000003</v>
      </c>
      <c r="I111" s="49">
        <v>4.2279774051074348</v>
      </c>
      <c r="J111" s="48">
        <v>104094.875476</v>
      </c>
    </row>
    <row r="112" spans="1:10" ht="18" customHeight="1" x14ac:dyDescent="0.6">
      <c r="A112" s="35"/>
      <c r="B112" s="36" t="s">
        <v>20</v>
      </c>
      <c r="C112" s="37" t="s">
        <v>297</v>
      </c>
      <c r="D112" s="50">
        <v>18471.949227000001</v>
      </c>
      <c r="E112" s="51">
        <v>17.770836755460831</v>
      </c>
      <c r="F112" s="50">
        <v>81416.597095000005</v>
      </c>
      <c r="G112" s="51">
        <v>78.326387669231963</v>
      </c>
      <c r="H112" s="50">
        <v>4056.7517029999999</v>
      </c>
      <c r="I112" s="51">
        <v>3.902775575307222</v>
      </c>
      <c r="J112" s="50">
        <v>103945.298025</v>
      </c>
    </row>
    <row r="113" spans="1:10" ht="18" customHeight="1" x14ac:dyDescent="0.6">
      <c r="A113" s="30"/>
      <c r="B113" s="31" t="s">
        <v>21</v>
      </c>
      <c r="C113" s="32" t="s">
        <v>298</v>
      </c>
      <c r="D113" s="48">
        <v>17608.663713000002</v>
      </c>
      <c r="E113" s="49">
        <v>18.53388981363323</v>
      </c>
      <c r="F113" s="48">
        <v>72502.434871999998</v>
      </c>
      <c r="G113" s="49">
        <v>76.311988293905088</v>
      </c>
      <c r="H113" s="48">
        <v>4896.8241449999996</v>
      </c>
      <c r="I113" s="49">
        <v>5.1541218924616725</v>
      </c>
      <c r="J113" s="48">
        <v>95007.922730000006</v>
      </c>
    </row>
    <row r="114" spans="1:10" ht="18" customHeight="1" x14ac:dyDescent="0.6">
      <c r="A114" s="35"/>
      <c r="B114" s="36" t="s">
        <v>22</v>
      </c>
      <c r="C114" s="37" t="s">
        <v>299</v>
      </c>
      <c r="D114" s="50">
        <v>17608.132949999999</v>
      </c>
      <c r="E114" s="51">
        <v>18.155299946212143</v>
      </c>
      <c r="F114" s="50">
        <v>72044.092464000001</v>
      </c>
      <c r="G114" s="51">
        <v>74.282839171575077</v>
      </c>
      <c r="H114" s="50">
        <v>7333.9604499999996</v>
      </c>
      <c r="I114" s="51">
        <v>7.5618608822127831</v>
      </c>
      <c r="J114" s="50">
        <v>96986.185863999999</v>
      </c>
    </row>
    <row r="115" spans="1:10" ht="18" customHeight="1" x14ac:dyDescent="0.6">
      <c r="A115" s="30">
        <v>2024</v>
      </c>
      <c r="B115" s="31" t="s">
        <v>10</v>
      </c>
      <c r="C115" s="32" t="s">
        <v>288</v>
      </c>
      <c r="D115" s="48">
        <v>16268.371364000001</v>
      </c>
      <c r="E115" s="49">
        <v>17.138028761474352</v>
      </c>
      <c r="F115" s="48">
        <v>70998.647295000002</v>
      </c>
      <c r="G115" s="49">
        <v>74.794017922412806</v>
      </c>
      <c r="H115" s="48">
        <v>7658.5506139999998</v>
      </c>
      <c r="I115" s="49">
        <v>8.0679533161128454</v>
      </c>
      <c r="J115" s="48">
        <v>94925.569273000001</v>
      </c>
    </row>
    <row r="116" spans="1:10" ht="18" customHeight="1" x14ac:dyDescent="0.6">
      <c r="A116" s="35"/>
      <c r="B116" s="36" t="s">
        <v>12</v>
      </c>
      <c r="C116" s="37" t="s">
        <v>289</v>
      </c>
      <c r="D116" s="50">
        <v>15958.709339000001</v>
      </c>
      <c r="E116" s="51">
        <v>16.574616817439942</v>
      </c>
      <c r="F116" s="50">
        <v>73440.017775999993</v>
      </c>
      <c r="G116" s="51">
        <v>76.27434824747877</v>
      </c>
      <c r="H116" s="50">
        <v>6885.3047560000005</v>
      </c>
      <c r="I116" s="51">
        <v>7.1510349350812765</v>
      </c>
      <c r="J116" s="50">
        <v>96284.031870999999</v>
      </c>
    </row>
    <row r="117" spans="1:10" ht="18" customHeight="1" x14ac:dyDescent="0.6">
      <c r="A117" s="30"/>
      <c r="B117" s="31" t="s">
        <v>13</v>
      </c>
      <c r="C117" s="32" t="s">
        <v>290</v>
      </c>
      <c r="D117" s="48">
        <v>17445.426073999999</v>
      </c>
      <c r="E117" s="49">
        <v>16.781784369820876</v>
      </c>
      <c r="F117" s="48">
        <v>79538.701562000002</v>
      </c>
      <c r="G117" s="49">
        <v>76.512968671963606</v>
      </c>
      <c r="H117" s="48">
        <v>6970.4083629999996</v>
      </c>
      <c r="I117" s="49">
        <v>6.7052469582155148</v>
      </c>
      <c r="J117" s="48">
        <v>103954.535999</v>
      </c>
    </row>
    <row r="118" spans="1:10" ht="18" customHeight="1" x14ac:dyDescent="0.6">
      <c r="A118" s="35"/>
      <c r="B118" s="36" t="s">
        <v>14</v>
      </c>
      <c r="C118" s="37" t="s">
        <v>291</v>
      </c>
      <c r="D118" s="50">
        <v>16569.548454</v>
      </c>
      <c r="E118" s="51">
        <v>16.34458222943395</v>
      </c>
      <c r="F118" s="50">
        <v>78613.110090000002</v>
      </c>
      <c r="G118" s="51">
        <v>77.545772942736164</v>
      </c>
      <c r="H118" s="50">
        <v>6193.7377530000003</v>
      </c>
      <c r="I118" s="51">
        <v>6.1096448278298983</v>
      </c>
      <c r="J118" s="50">
        <v>101376.396297</v>
      </c>
    </row>
    <row r="119" spans="1:10" ht="18" customHeight="1" x14ac:dyDescent="0.6">
      <c r="A119" s="30"/>
      <c r="B119" s="31" t="s">
        <v>15</v>
      </c>
      <c r="C119" s="32" t="s">
        <v>292</v>
      </c>
      <c r="D119" s="48">
        <v>19110.654975000001</v>
      </c>
      <c r="E119" s="49">
        <v>18.162884160714519</v>
      </c>
      <c r="F119" s="48">
        <v>75856.947776000001</v>
      </c>
      <c r="G119" s="49">
        <v>72.09491024997476</v>
      </c>
      <c r="H119" s="48">
        <v>10250.570782999999</v>
      </c>
      <c r="I119" s="49">
        <v>9.7422055893107178</v>
      </c>
      <c r="J119" s="48">
        <v>105218.173534</v>
      </c>
    </row>
    <row r="120" spans="1:10" ht="18" customHeight="1" x14ac:dyDescent="0.6">
      <c r="A120" s="35"/>
      <c r="B120" s="36" t="s">
        <v>16</v>
      </c>
      <c r="C120" s="37" t="s">
        <v>293</v>
      </c>
      <c r="D120" s="50">
        <v>16516.157454</v>
      </c>
      <c r="E120" s="51">
        <v>18.596000455699631</v>
      </c>
      <c r="F120" s="50">
        <v>66338.619991</v>
      </c>
      <c r="G120" s="51">
        <v>74.692494971604333</v>
      </c>
      <c r="H120" s="50">
        <v>5960.8659690000004</v>
      </c>
      <c r="I120" s="51">
        <v>6.7115045726960183</v>
      </c>
      <c r="J120" s="50">
        <v>88815.643414000006</v>
      </c>
    </row>
    <row r="121" spans="1:10" ht="18" customHeight="1" x14ac:dyDescent="0.6">
      <c r="A121" s="30"/>
      <c r="B121" s="31" t="s">
        <v>17</v>
      </c>
      <c r="C121" s="32" t="s">
        <v>294</v>
      </c>
      <c r="D121" s="48">
        <v>18904.280102000001</v>
      </c>
      <c r="E121" s="49">
        <v>19.900534402301084</v>
      </c>
      <c r="F121" s="48">
        <v>69135.245009999999</v>
      </c>
      <c r="G121" s="49">
        <v>72.778667810125285</v>
      </c>
      <c r="H121" s="48">
        <v>6954.3063089999996</v>
      </c>
      <c r="I121" s="49">
        <v>7.3207977875736381</v>
      </c>
      <c r="J121" s="48">
        <v>94993.831420999995</v>
      </c>
    </row>
    <row r="122" spans="1:10" ht="18" customHeight="1" x14ac:dyDescent="0.6">
      <c r="A122" s="35"/>
      <c r="B122" s="36" t="s">
        <v>18</v>
      </c>
      <c r="C122" s="37" t="s">
        <v>295</v>
      </c>
      <c r="D122" s="50">
        <v>19165.335358</v>
      </c>
      <c r="E122" s="51">
        <v>20.607004417515451</v>
      </c>
      <c r="F122" s="50">
        <v>65261.457085000002</v>
      </c>
      <c r="G122" s="51">
        <v>70.170602774384804</v>
      </c>
      <c r="H122" s="50">
        <v>8577.1928509999998</v>
      </c>
      <c r="I122" s="51">
        <v>9.2223928080997446</v>
      </c>
      <c r="J122" s="50">
        <v>93003.985293999998</v>
      </c>
    </row>
    <row r="123" spans="1:10" ht="18" customHeight="1" x14ac:dyDescent="0.6">
      <c r="A123" s="30"/>
      <c r="B123" s="31" t="s">
        <v>19</v>
      </c>
      <c r="C123" s="32" t="s">
        <v>296</v>
      </c>
      <c r="D123" s="48">
        <v>19197.057348999999</v>
      </c>
      <c r="E123" s="49">
        <v>21.579472275193766</v>
      </c>
      <c r="F123" s="48">
        <v>62611.436902000001</v>
      </c>
      <c r="G123" s="49">
        <v>70.381712268371928</v>
      </c>
      <c r="H123" s="48">
        <v>7151.3148870000005</v>
      </c>
      <c r="I123" s="49">
        <v>8.0388154564343051</v>
      </c>
      <c r="J123" s="48">
        <v>88959.809137999997</v>
      </c>
    </row>
    <row r="124" spans="1:10" ht="18" customHeight="1" x14ac:dyDescent="0.6">
      <c r="A124" s="35"/>
      <c r="B124" s="36" t="s">
        <v>20</v>
      </c>
      <c r="C124" s="37" t="s">
        <v>297</v>
      </c>
      <c r="D124" s="50">
        <v>19645.305582000001</v>
      </c>
      <c r="E124" s="51">
        <v>21.117841442951342</v>
      </c>
      <c r="F124" s="50">
        <v>67410.950867000007</v>
      </c>
      <c r="G124" s="51">
        <v>72.463814115074797</v>
      </c>
      <c r="H124" s="50">
        <v>5970.796695</v>
      </c>
      <c r="I124" s="51">
        <v>6.4183444419738667</v>
      </c>
      <c r="J124" s="50">
        <v>93027.053144000005</v>
      </c>
    </row>
    <row r="125" spans="1:10" ht="18" customHeight="1" x14ac:dyDescent="0.6">
      <c r="A125" s="30"/>
      <c r="B125" s="31" t="s">
        <v>21</v>
      </c>
      <c r="C125" s="32" t="s">
        <v>298</v>
      </c>
      <c r="D125" s="48">
        <v>18123.122977999999</v>
      </c>
      <c r="E125" s="49">
        <v>19.980818091663206</v>
      </c>
      <c r="F125" s="48">
        <v>63620.097593999999</v>
      </c>
      <c r="G125" s="49">
        <v>70.141420909778375</v>
      </c>
      <c r="H125" s="48">
        <v>8959.3867730000002</v>
      </c>
      <c r="I125" s="49">
        <v>9.8777609985584274</v>
      </c>
      <c r="J125" s="48">
        <v>90702.607344999997</v>
      </c>
    </row>
    <row r="126" spans="1:10" ht="18" customHeight="1" x14ac:dyDescent="0.6">
      <c r="A126" s="35"/>
      <c r="B126" s="36" t="s">
        <v>22</v>
      </c>
      <c r="C126" s="37" t="s">
        <v>299</v>
      </c>
      <c r="D126" s="50">
        <v>20449.901384000001</v>
      </c>
      <c r="E126" s="51">
        <v>21.671962891673243</v>
      </c>
      <c r="F126" s="50">
        <v>64845.532527000003</v>
      </c>
      <c r="G126" s="51">
        <v>68.720623548603726</v>
      </c>
      <c r="H126" s="50">
        <v>9065.6605880000006</v>
      </c>
      <c r="I126" s="51">
        <v>9.6074135597230441</v>
      </c>
      <c r="J126" s="50">
        <v>94361.094498999999</v>
      </c>
    </row>
  </sheetData>
  <mergeCells count="8">
    <mergeCell ref="J4:J6"/>
    <mergeCell ref="A4:A6"/>
    <mergeCell ref="B4:B6"/>
    <mergeCell ref="D4:G4"/>
    <mergeCell ref="H4:I5"/>
    <mergeCell ref="D5:E5"/>
    <mergeCell ref="F5:G5"/>
    <mergeCell ref="C4:C6"/>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BA8C2"/>
    <pageSetUpPr autoPageBreaks="0" fitToPage="1"/>
  </sheetPr>
  <dimension ref="A1:WVM27"/>
  <sheetViews>
    <sheetView showGridLines="0" rightToLeft="1" zoomScaleNormal="100" workbookViewId="0"/>
  </sheetViews>
  <sheetFormatPr defaultColWidth="0" defaultRowHeight="19.8" x14ac:dyDescent="0.6"/>
  <cols>
    <col min="1" max="1" width="6.3984375" style="5" customWidth="1"/>
    <col min="2" max="2" width="40" style="5" customWidth="1"/>
    <col min="3" max="7" width="14" style="5" customWidth="1"/>
    <col min="8" max="8" width="40" style="5" customWidth="1"/>
    <col min="9" max="9" width="6.3984375" style="5" customWidth="1"/>
    <col min="10" max="10" width="1.09765625" style="5" customWidth="1"/>
    <col min="11" max="11" width="14" style="5" hidden="1"/>
    <col min="12" max="13" width="8.8984375" style="6" hidden="1"/>
    <col min="14" max="247" width="8.8984375" style="5" hidden="1"/>
    <col min="248" max="248" width="5.8984375" style="5" hidden="1"/>
    <col min="249" max="249" width="32.8984375" style="5" hidden="1"/>
    <col min="250" max="250" width="5.8984375" style="5" hidden="1"/>
    <col min="251" max="251" width="32.8984375" style="5" hidden="1"/>
    <col min="252" max="257" width="8.8984375" style="5" hidden="1"/>
    <col min="258" max="258" width="32.8984375" style="5" hidden="1"/>
    <col min="259" max="259" width="5.8984375" style="5" hidden="1"/>
    <col min="260" max="260" width="32.8984375" style="5" hidden="1"/>
    <col min="261" max="261" width="5.8984375" style="5" hidden="1"/>
    <col min="262" max="503" width="8.8984375" style="5" hidden="1"/>
    <col min="504" max="504" width="5.8984375" style="5" hidden="1"/>
    <col min="505" max="505" width="32.8984375" style="5" hidden="1"/>
    <col min="506" max="506" width="5.8984375" style="5" hidden="1"/>
    <col min="507" max="507" width="32.8984375" style="5" hidden="1"/>
    <col min="508" max="513" width="8.8984375" style="5" hidden="1"/>
    <col min="514" max="514" width="32.8984375" style="5" hidden="1"/>
    <col min="515" max="515" width="5.8984375" style="5" hidden="1"/>
    <col min="516" max="516" width="32.8984375" style="5" hidden="1"/>
    <col min="517" max="517" width="5.8984375" style="5" hidden="1"/>
    <col min="518" max="759" width="8.8984375" style="5" hidden="1"/>
    <col min="760" max="760" width="5.8984375" style="5" hidden="1"/>
    <col min="761" max="761" width="32.8984375" style="5" hidden="1"/>
    <col min="762" max="762" width="5.8984375" style="5" hidden="1"/>
    <col min="763" max="763" width="32.8984375" style="5" hidden="1"/>
    <col min="764" max="769" width="8.8984375" style="5" hidden="1"/>
    <col min="770" max="770" width="32.8984375" style="5" hidden="1"/>
    <col min="771" max="771" width="5.8984375" style="5" hidden="1"/>
    <col min="772" max="772" width="32.8984375" style="5" hidden="1"/>
    <col min="773" max="773" width="5.8984375" style="5" hidden="1"/>
    <col min="774" max="1015" width="8.8984375" style="5" hidden="1"/>
    <col min="1016" max="1016" width="5.8984375" style="5" hidden="1"/>
    <col min="1017" max="1017" width="32.8984375" style="5" hidden="1"/>
    <col min="1018" max="1018" width="5.8984375" style="5" hidden="1"/>
    <col min="1019" max="1019" width="32.8984375" style="5" hidden="1"/>
    <col min="1020" max="1025" width="8.8984375" style="5" hidden="1"/>
    <col min="1026" max="1026" width="32.8984375" style="5" hidden="1"/>
    <col min="1027" max="1027" width="5.8984375" style="5" hidden="1"/>
    <col min="1028" max="1028" width="32.8984375" style="5" hidden="1"/>
    <col min="1029" max="1029" width="5.8984375" style="5" hidden="1"/>
    <col min="1030" max="1271" width="8.8984375" style="5" hidden="1"/>
    <col min="1272" max="1272" width="5.8984375" style="5" hidden="1"/>
    <col min="1273" max="1273" width="32.8984375" style="5" hidden="1"/>
    <col min="1274" max="1274" width="5.8984375" style="5" hidden="1"/>
    <col min="1275" max="1275" width="32.8984375" style="5" hidden="1"/>
    <col min="1276" max="1281" width="8.8984375" style="5" hidden="1"/>
    <col min="1282" max="1282" width="32.8984375" style="5" hidden="1"/>
    <col min="1283" max="1283" width="5.8984375" style="5" hidden="1"/>
    <col min="1284" max="1284" width="32.8984375" style="5" hidden="1"/>
    <col min="1285" max="1285" width="5.8984375" style="5" hidden="1"/>
    <col min="1286" max="1527" width="8.8984375" style="5" hidden="1"/>
    <col min="1528" max="1528" width="5.8984375" style="5" hidden="1"/>
    <col min="1529" max="1529" width="32.8984375" style="5" hidden="1"/>
    <col min="1530" max="1530" width="5.8984375" style="5" hidden="1"/>
    <col min="1531" max="1531" width="32.8984375" style="5" hidden="1"/>
    <col min="1532" max="1537" width="8.8984375" style="5" hidden="1"/>
    <col min="1538" max="1538" width="32.8984375" style="5" hidden="1"/>
    <col min="1539" max="1539" width="5.8984375" style="5" hidden="1"/>
    <col min="1540" max="1540" width="32.8984375" style="5" hidden="1"/>
    <col min="1541" max="1541" width="5.8984375" style="5" hidden="1"/>
    <col min="1542" max="1783" width="8.8984375" style="5" hidden="1"/>
    <col min="1784" max="1784" width="5.8984375" style="5" hidden="1"/>
    <col min="1785" max="1785" width="32.8984375" style="5" hidden="1"/>
    <col min="1786" max="1786" width="5.8984375" style="5" hidden="1"/>
    <col min="1787" max="1787" width="32.8984375" style="5" hidden="1"/>
    <col min="1788" max="1793" width="8.8984375" style="5" hidden="1"/>
    <col min="1794" max="1794" width="32.8984375" style="5" hidden="1"/>
    <col min="1795" max="1795" width="5.8984375" style="5" hidden="1"/>
    <col min="1796" max="1796" width="32.8984375" style="5" hidden="1"/>
    <col min="1797" max="1797" width="5.8984375" style="5" hidden="1"/>
    <col min="1798" max="2039" width="8.8984375" style="5" hidden="1"/>
    <col min="2040" max="2040" width="5.8984375" style="5" hidden="1"/>
    <col min="2041" max="2041" width="32.8984375" style="5" hidden="1"/>
    <col min="2042" max="2042" width="5.8984375" style="5" hidden="1"/>
    <col min="2043" max="2043" width="32.8984375" style="5" hidden="1"/>
    <col min="2044" max="2049" width="8.8984375" style="5" hidden="1"/>
    <col min="2050" max="2050" width="32.8984375" style="5" hidden="1"/>
    <col min="2051" max="2051" width="5.8984375" style="5" hidden="1"/>
    <col min="2052" max="2052" width="32.8984375" style="5" hidden="1"/>
    <col min="2053" max="2053" width="5.8984375" style="5" hidden="1"/>
    <col min="2054" max="2295" width="8.8984375" style="5" hidden="1"/>
    <col min="2296" max="2296" width="5.8984375" style="5" hidden="1"/>
    <col min="2297" max="2297" width="32.8984375" style="5" hidden="1"/>
    <col min="2298" max="2298" width="5.8984375" style="5" hidden="1"/>
    <col min="2299" max="2299" width="32.8984375" style="5" hidden="1"/>
    <col min="2300" max="2305" width="8.8984375" style="5" hidden="1"/>
    <col min="2306" max="2306" width="32.8984375" style="5" hidden="1"/>
    <col min="2307" max="2307" width="5.8984375" style="5" hidden="1"/>
    <col min="2308" max="2308" width="32.8984375" style="5" hidden="1"/>
    <col min="2309" max="2309" width="5.8984375" style="5" hidden="1"/>
    <col min="2310" max="2551" width="8.8984375" style="5" hidden="1"/>
    <col min="2552" max="2552" width="5.8984375" style="5" hidden="1"/>
    <col min="2553" max="2553" width="32.8984375" style="5" hidden="1"/>
    <col min="2554" max="2554" width="5.8984375" style="5" hidden="1"/>
    <col min="2555" max="2555" width="32.8984375" style="5" hidden="1"/>
    <col min="2556" max="2561" width="8.8984375" style="5" hidden="1"/>
    <col min="2562" max="2562" width="32.8984375" style="5" hidden="1"/>
    <col min="2563" max="2563" width="5.8984375" style="5" hidden="1"/>
    <col min="2564" max="2564" width="32.8984375" style="5" hidden="1"/>
    <col min="2565" max="2565" width="5.8984375" style="5" hidden="1"/>
    <col min="2566" max="2807" width="8.8984375" style="5" hidden="1"/>
    <col min="2808" max="2808" width="5.8984375" style="5" hidden="1"/>
    <col min="2809" max="2809" width="32.8984375" style="5" hidden="1"/>
    <col min="2810" max="2810" width="5.8984375" style="5" hidden="1"/>
    <col min="2811" max="2811" width="32.8984375" style="5" hidden="1"/>
    <col min="2812" max="2817" width="8.8984375" style="5" hidden="1"/>
    <col min="2818" max="2818" width="32.8984375" style="5" hidden="1"/>
    <col min="2819" max="2819" width="5.8984375" style="5" hidden="1"/>
    <col min="2820" max="2820" width="32.8984375" style="5" hidden="1"/>
    <col min="2821" max="2821" width="5.8984375" style="5" hidden="1"/>
    <col min="2822" max="3063" width="8.8984375" style="5" hidden="1"/>
    <col min="3064" max="3064" width="5.8984375" style="5" hidden="1"/>
    <col min="3065" max="3065" width="32.8984375" style="5" hidden="1"/>
    <col min="3066" max="3066" width="5.8984375" style="5" hidden="1"/>
    <col min="3067" max="3067" width="32.8984375" style="5" hidden="1"/>
    <col min="3068" max="3073" width="8.8984375" style="5" hidden="1"/>
    <col min="3074" max="3074" width="32.8984375" style="5" hidden="1"/>
    <col min="3075" max="3075" width="5.8984375" style="5" hidden="1"/>
    <col min="3076" max="3076" width="32.8984375" style="5" hidden="1"/>
    <col min="3077" max="3077" width="5.8984375" style="5" hidden="1"/>
    <col min="3078" max="3319" width="8.8984375" style="5" hidden="1"/>
    <col min="3320" max="3320" width="5.8984375" style="5" hidden="1"/>
    <col min="3321" max="3321" width="32.8984375" style="5" hidden="1"/>
    <col min="3322" max="3322" width="5.8984375" style="5" hidden="1"/>
    <col min="3323" max="3323" width="32.8984375" style="5" hidden="1"/>
    <col min="3324" max="3329" width="8.8984375" style="5" hidden="1"/>
    <col min="3330" max="3330" width="32.8984375" style="5" hidden="1"/>
    <col min="3331" max="3331" width="5.8984375" style="5" hidden="1"/>
    <col min="3332" max="3332" width="32.8984375" style="5" hidden="1"/>
    <col min="3333" max="3333" width="5.8984375" style="5" hidden="1"/>
    <col min="3334" max="3575" width="8.8984375" style="5" hidden="1"/>
    <col min="3576" max="3576" width="5.8984375" style="5" hidden="1"/>
    <col min="3577" max="3577" width="32.8984375" style="5" hidden="1"/>
    <col min="3578" max="3578" width="5.8984375" style="5" hidden="1"/>
    <col min="3579" max="3579" width="32.8984375" style="5" hidden="1"/>
    <col min="3580" max="3585" width="8.8984375" style="5" hidden="1"/>
    <col min="3586" max="3586" width="32.8984375" style="5" hidden="1"/>
    <col min="3587" max="3587" width="5.8984375" style="5" hidden="1"/>
    <col min="3588" max="3588" width="32.8984375" style="5" hidden="1"/>
    <col min="3589" max="3589" width="5.8984375" style="5" hidden="1"/>
    <col min="3590" max="3831" width="8.8984375" style="5" hidden="1"/>
    <col min="3832" max="3832" width="5.8984375" style="5" hidden="1"/>
    <col min="3833" max="3833" width="32.8984375" style="5" hidden="1"/>
    <col min="3834" max="3834" width="5.8984375" style="5" hidden="1"/>
    <col min="3835" max="3835" width="32.8984375" style="5" hidden="1"/>
    <col min="3836" max="3841" width="8.8984375" style="5" hidden="1"/>
    <col min="3842" max="3842" width="32.8984375" style="5" hidden="1"/>
    <col min="3843" max="3843" width="5.8984375" style="5" hidden="1"/>
    <col min="3844" max="3844" width="32.8984375" style="5" hidden="1"/>
    <col min="3845" max="3845" width="5.8984375" style="5" hidden="1"/>
    <col min="3846" max="4087" width="8.8984375" style="5" hidden="1"/>
    <col min="4088" max="4088" width="5.8984375" style="5" hidden="1"/>
    <col min="4089" max="4089" width="32.8984375" style="5" hidden="1"/>
    <col min="4090" max="4090" width="5.8984375" style="5" hidden="1"/>
    <col min="4091" max="4091" width="32.8984375" style="5" hidden="1"/>
    <col min="4092" max="4097" width="8.8984375" style="5" hidden="1"/>
    <col min="4098" max="4098" width="32.8984375" style="5" hidden="1"/>
    <col min="4099" max="4099" width="5.8984375" style="5" hidden="1"/>
    <col min="4100" max="4100" width="32.8984375" style="5" hidden="1"/>
    <col min="4101" max="4101" width="5.8984375" style="5" hidden="1"/>
    <col min="4102" max="4343" width="8.8984375" style="5" hidden="1"/>
    <col min="4344" max="4344" width="5.8984375" style="5" hidden="1"/>
    <col min="4345" max="4345" width="32.8984375" style="5" hidden="1"/>
    <col min="4346" max="4346" width="5.8984375" style="5" hidden="1"/>
    <col min="4347" max="4347" width="32.8984375" style="5" hidden="1"/>
    <col min="4348" max="4353" width="8.8984375" style="5" hidden="1"/>
    <col min="4354" max="4354" width="32.8984375" style="5" hidden="1"/>
    <col min="4355" max="4355" width="5.8984375" style="5" hidden="1"/>
    <col min="4356" max="4356" width="32.8984375" style="5" hidden="1"/>
    <col min="4357" max="4357" width="5.8984375" style="5" hidden="1"/>
    <col min="4358" max="4599" width="8.8984375" style="5" hidden="1"/>
    <col min="4600" max="4600" width="5.8984375" style="5" hidden="1"/>
    <col min="4601" max="4601" width="32.8984375" style="5" hidden="1"/>
    <col min="4602" max="4602" width="5.8984375" style="5" hidden="1"/>
    <col min="4603" max="4603" width="32.8984375" style="5" hidden="1"/>
    <col min="4604" max="4609" width="8.8984375" style="5" hidden="1"/>
    <col min="4610" max="4610" width="32.8984375" style="5" hidden="1"/>
    <col min="4611" max="4611" width="5.8984375" style="5" hidden="1"/>
    <col min="4612" max="4612" width="32.8984375" style="5" hidden="1"/>
    <col min="4613" max="4613" width="5.8984375" style="5" hidden="1"/>
    <col min="4614" max="4855" width="8.8984375" style="5" hidden="1"/>
    <col min="4856" max="4856" width="5.8984375" style="5" hidden="1"/>
    <col min="4857" max="4857" width="32.8984375" style="5" hidden="1"/>
    <col min="4858" max="4858" width="5.8984375" style="5" hidden="1"/>
    <col min="4859" max="4859" width="32.8984375" style="5" hidden="1"/>
    <col min="4860" max="4865" width="8.8984375" style="5" hidden="1"/>
    <col min="4866" max="4866" width="32.8984375" style="5" hidden="1"/>
    <col min="4867" max="4867" width="5.8984375" style="5" hidden="1"/>
    <col min="4868" max="4868" width="32.8984375" style="5" hidden="1"/>
    <col min="4869" max="4869" width="5.8984375" style="5" hidden="1"/>
    <col min="4870" max="5111" width="8.8984375" style="5" hidden="1"/>
    <col min="5112" max="5112" width="5.8984375" style="5" hidden="1"/>
    <col min="5113" max="5113" width="32.8984375" style="5" hidden="1"/>
    <col min="5114" max="5114" width="5.8984375" style="5" hidden="1"/>
    <col min="5115" max="5115" width="32.8984375" style="5" hidden="1"/>
    <col min="5116" max="5121" width="8.8984375" style="5" hidden="1"/>
    <col min="5122" max="5122" width="32.8984375" style="5" hidden="1"/>
    <col min="5123" max="5123" width="5.8984375" style="5" hidden="1"/>
    <col min="5124" max="5124" width="32.8984375" style="5" hidden="1"/>
    <col min="5125" max="5125" width="5.8984375" style="5" hidden="1"/>
    <col min="5126" max="5367" width="8.8984375" style="5" hidden="1"/>
    <col min="5368" max="5368" width="5.8984375" style="5" hidden="1"/>
    <col min="5369" max="5369" width="32.8984375" style="5" hidden="1"/>
    <col min="5370" max="5370" width="5.8984375" style="5" hidden="1"/>
    <col min="5371" max="5371" width="32.8984375" style="5" hidden="1"/>
    <col min="5372" max="5377" width="8.8984375" style="5" hidden="1"/>
    <col min="5378" max="5378" width="32.8984375" style="5" hidden="1"/>
    <col min="5379" max="5379" width="5.8984375" style="5" hidden="1"/>
    <col min="5380" max="5380" width="32.8984375" style="5" hidden="1"/>
    <col min="5381" max="5381" width="5.8984375" style="5" hidden="1"/>
    <col min="5382" max="5623" width="8.8984375" style="5" hidden="1"/>
    <col min="5624" max="5624" width="5.8984375" style="5" hidden="1"/>
    <col min="5625" max="5625" width="32.8984375" style="5" hidden="1"/>
    <col min="5626" max="5626" width="5.8984375" style="5" hidden="1"/>
    <col min="5627" max="5627" width="32.8984375" style="5" hidden="1"/>
    <col min="5628" max="5633" width="8.8984375" style="5" hidden="1"/>
    <col min="5634" max="5634" width="32.8984375" style="5" hidden="1"/>
    <col min="5635" max="5635" width="5.8984375" style="5" hidden="1"/>
    <col min="5636" max="5636" width="32.8984375" style="5" hidden="1"/>
    <col min="5637" max="5637" width="5.8984375" style="5" hidden="1"/>
    <col min="5638" max="5879" width="8.8984375" style="5" hidden="1"/>
    <col min="5880" max="5880" width="5.8984375" style="5" hidden="1"/>
    <col min="5881" max="5881" width="32.8984375" style="5" hidden="1"/>
    <col min="5882" max="5882" width="5.8984375" style="5" hidden="1"/>
    <col min="5883" max="5883" width="32.8984375" style="5" hidden="1"/>
    <col min="5884" max="5889" width="8.8984375" style="5" hidden="1"/>
    <col min="5890" max="5890" width="32.8984375" style="5" hidden="1"/>
    <col min="5891" max="5891" width="5.8984375" style="5" hidden="1"/>
    <col min="5892" max="5892" width="32.8984375" style="5" hidden="1"/>
    <col min="5893" max="5893" width="5.8984375" style="5" hidden="1"/>
    <col min="5894" max="6135" width="8.8984375" style="5" hidden="1"/>
    <col min="6136" max="6136" width="5.8984375" style="5" hidden="1"/>
    <col min="6137" max="6137" width="32.8984375" style="5" hidden="1"/>
    <col min="6138" max="6138" width="5.8984375" style="5" hidden="1"/>
    <col min="6139" max="6139" width="32.8984375" style="5" hidden="1"/>
    <col min="6140" max="6145" width="8.8984375" style="5" hidden="1"/>
    <col min="6146" max="6146" width="32.8984375" style="5" hidden="1"/>
    <col min="6147" max="6147" width="5.8984375" style="5" hidden="1"/>
    <col min="6148" max="6148" width="32.8984375" style="5" hidden="1"/>
    <col min="6149" max="6149" width="5.8984375" style="5" hidden="1"/>
    <col min="6150" max="6391" width="8.8984375" style="5" hidden="1"/>
    <col min="6392" max="6392" width="5.8984375" style="5" hidden="1"/>
    <col min="6393" max="6393" width="32.8984375" style="5" hidden="1"/>
    <col min="6394" max="6394" width="5.8984375" style="5" hidden="1"/>
    <col min="6395" max="6395" width="32.8984375" style="5" hidden="1"/>
    <col min="6396" max="6401" width="8.8984375" style="5" hidden="1"/>
    <col min="6402" max="6402" width="32.8984375" style="5" hidden="1"/>
    <col min="6403" max="6403" width="5.8984375" style="5" hidden="1"/>
    <col min="6404" max="6404" width="32.8984375" style="5" hidden="1"/>
    <col min="6405" max="6405" width="5.8984375" style="5" hidden="1"/>
    <col min="6406" max="6647" width="8.8984375" style="5" hidden="1"/>
    <col min="6648" max="6648" width="5.8984375" style="5" hidden="1"/>
    <col min="6649" max="6649" width="32.8984375" style="5" hidden="1"/>
    <col min="6650" max="6650" width="5.8984375" style="5" hidden="1"/>
    <col min="6651" max="6651" width="32.8984375" style="5" hidden="1"/>
    <col min="6652" max="6657" width="8.8984375" style="5" hidden="1"/>
    <col min="6658" max="6658" width="32.8984375" style="5" hidden="1"/>
    <col min="6659" max="6659" width="5.8984375" style="5" hidden="1"/>
    <col min="6660" max="6660" width="32.8984375" style="5" hidden="1"/>
    <col min="6661" max="6661" width="5.8984375" style="5" hidden="1"/>
    <col min="6662" max="6903" width="8.8984375" style="5" hidden="1"/>
    <col min="6904" max="6904" width="5.8984375" style="5" hidden="1"/>
    <col min="6905" max="6905" width="32.8984375" style="5" hidden="1"/>
    <col min="6906" max="6906" width="5.8984375" style="5" hidden="1"/>
    <col min="6907" max="6907" width="32.8984375" style="5" hidden="1"/>
    <col min="6908" max="6913" width="8.8984375" style="5" hidden="1"/>
    <col min="6914" max="6914" width="32.8984375" style="5" hidden="1"/>
    <col min="6915" max="6915" width="5.8984375" style="5" hidden="1"/>
    <col min="6916" max="6916" width="32.8984375" style="5" hidden="1"/>
    <col min="6917" max="6917" width="5.8984375" style="5" hidden="1"/>
    <col min="6918" max="7159" width="8.8984375" style="5" hidden="1"/>
    <col min="7160" max="7160" width="5.8984375" style="5" hidden="1"/>
    <col min="7161" max="7161" width="32.8984375" style="5" hidden="1"/>
    <col min="7162" max="7162" width="5.8984375" style="5" hidden="1"/>
    <col min="7163" max="7163" width="32.8984375" style="5" hidden="1"/>
    <col min="7164" max="7169" width="8.8984375" style="5" hidden="1"/>
    <col min="7170" max="7170" width="32.8984375" style="5" hidden="1"/>
    <col min="7171" max="7171" width="5.8984375" style="5" hidden="1"/>
    <col min="7172" max="7172" width="32.8984375" style="5" hidden="1"/>
    <col min="7173" max="7173" width="5.8984375" style="5" hidden="1"/>
    <col min="7174" max="7415" width="8.8984375" style="5" hidden="1"/>
    <col min="7416" max="7416" width="5.8984375" style="5" hidden="1"/>
    <col min="7417" max="7417" width="32.8984375" style="5" hidden="1"/>
    <col min="7418" max="7418" width="5.8984375" style="5" hidden="1"/>
    <col min="7419" max="7419" width="32.8984375" style="5" hidden="1"/>
    <col min="7420" max="7425" width="8.8984375" style="5" hidden="1"/>
    <col min="7426" max="7426" width="32.8984375" style="5" hidden="1"/>
    <col min="7427" max="7427" width="5.8984375" style="5" hidden="1"/>
    <col min="7428" max="7428" width="32.8984375" style="5" hidden="1"/>
    <col min="7429" max="7429" width="5.8984375" style="5" hidden="1"/>
    <col min="7430" max="7671" width="8.8984375" style="5" hidden="1"/>
    <col min="7672" max="7672" width="5.8984375" style="5" hidden="1"/>
    <col min="7673" max="7673" width="32.8984375" style="5" hidden="1"/>
    <col min="7674" max="7674" width="5.8984375" style="5" hidden="1"/>
    <col min="7675" max="7675" width="32.8984375" style="5" hidden="1"/>
    <col min="7676" max="7681" width="8.8984375" style="5" hidden="1"/>
    <col min="7682" max="7682" width="32.8984375" style="5" hidden="1"/>
    <col min="7683" max="7683" width="5.8984375" style="5" hidden="1"/>
    <col min="7684" max="7684" width="32.8984375" style="5" hidden="1"/>
    <col min="7685" max="7685" width="5.8984375" style="5" hidden="1"/>
    <col min="7686" max="7927" width="8.8984375" style="5" hidden="1"/>
    <col min="7928" max="7928" width="5.8984375" style="5" hidden="1"/>
    <col min="7929" max="7929" width="32.8984375" style="5" hidden="1"/>
    <col min="7930" max="7930" width="5.8984375" style="5" hidden="1"/>
    <col min="7931" max="7931" width="32.8984375" style="5" hidden="1"/>
    <col min="7932" max="7937" width="8.8984375" style="5" hidden="1"/>
    <col min="7938" max="7938" width="32.8984375" style="5" hidden="1"/>
    <col min="7939" max="7939" width="5.8984375" style="5" hidden="1"/>
    <col min="7940" max="7940" width="32.8984375" style="5" hidden="1"/>
    <col min="7941" max="7941" width="5.8984375" style="5" hidden="1"/>
    <col min="7942" max="8183" width="8.8984375" style="5" hidden="1"/>
    <col min="8184" max="8184" width="5.8984375" style="5" hidden="1"/>
    <col min="8185" max="8185" width="32.8984375" style="5" hidden="1"/>
    <col min="8186" max="8186" width="5.8984375" style="5" hidden="1"/>
    <col min="8187" max="8187" width="32.8984375" style="5" hidden="1"/>
    <col min="8188" max="8193" width="8.8984375" style="5" hidden="1"/>
    <col min="8194" max="8194" width="32.8984375" style="5" hidden="1"/>
    <col min="8195" max="8195" width="5.8984375" style="5" hidden="1"/>
    <col min="8196" max="8196" width="32.8984375" style="5" hidden="1"/>
    <col min="8197" max="8197" width="5.8984375" style="5" hidden="1"/>
    <col min="8198" max="8439" width="8.8984375" style="5" hidden="1"/>
    <col min="8440" max="8440" width="5.8984375" style="5" hidden="1"/>
    <col min="8441" max="8441" width="32.8984375" style="5" hidden="1"/>
    <col min="8442" max="8442" width="5.8984375" style="5" hidden="1"/>
    <col min="8443" max="8443" width="32.8984375" style="5" hidden="1"/>
    <col min="8444" max="8449" width="8.8984375" style="5" hidden="1"/>
    <col min="8450" max="8450" width="32.8984375" style="5" hidden="1"/>
    <col min="8451" max="8451" width="5.8984375" style="5" hidden="1"/>
    <col min="8452" max="8452" width="32.8984375" style="5" hidden="1"/>
    <col min="8453" max="8453" width="5.8984375" style="5" hidden="1"/>
    <col min="8454" max="8695" width="8.8984375" style="5" hidden="1"/>
    <col min="8696" max="8696" width="5.8984375" style="5" hidden="1"/>
    <col min="8697" max="8697" width="32.8984375" style="5" hidden="1"/>
    <col min="8698" max="8698" width="5.8984375" style="5" hidden="1"/>
    <col min="8699" max="8699" width="32.8984375" style="5" hidden="1"/>
    <col min="8700" max="8705" width="8.8984375" style="5" hidden="1"/>
    <col min="8706" max="8706" width="32.8984375" style="5" hidden="1"/>
    <col min="8707" max="8707" width="5.8984375" style="5" hidden="1"/>
    <col min="8708" max="8708" width="32.8984375" style="5" hidden="1"/>
    <col min="8709" max="8709" width="5.8984375" style="5" hidden="1"/>
    <col min="8710" max="8951" width="8.8984375" style="5" hidden="1"/>
    <col min="8952" max="8952" width="5.8984375" style="5" hidden="1"/>
    <col min="8953" max="8953" width="32.8984375" style="5" hidden="1"/>
    <col min="8954" max="8954" width="5.8984375" style="5" hidden="1"/>
    <col min="8955" max="8955" width="32.8984375" style="5" hidden="1"/>
    <col min="8956" max="8961" width="8.8984375" style="5" hidden="1"/>
    <col min="8962" max="8962" width="32.8984375" style="5" hidden="1"/>
    <col min="8963" max="8963" width="5.8984375" style="5" hidden="1"/>
    <col min="8964" max="8964" width="32.8984375" style="5" hidden="1"/>
    <col min="8965" max="8965" width="5.8984375" style="5" hidden="1"/>
    <col min="8966" max="9207" width="8.8984375" style="5" hidden="1"/>
    <col min="9208" max="9208" width="5.8984375" style="5" hidden="1"/>
    <col min="9209" max="9209" width="32.8984375" style="5" hidden="1"/>
    <col min="9210" max="9210" width="5.8984375" style="5" hidden="1"/>
    <col min="9211" max="9211" width="32.8984375" style="5" hidden="1"/>
    <col min="9212" max="9217" width="8.8984375" style="5" hidden="1"/>
    <col min="9218" max="9218" width="32.8984375" style="5" hidden="1"/>
    <col min="9219" max="9219" width="5.8984375" style="5" hidden="1"/>
    <col min="9220" max="9220" width="32.8984375" style="5" hidden="1"/>
    <col min="9221" max="9221" width="5.8984375" style="5" hidden="1"/>
    <col min="9222" max="9463" width="8.8984375" style="5" hidden="1"/>
    <col min="9464" max="9464" width="5.8984375" style="5" hidden="1"/>
    <col min="9465" max="9465" width="32.8984375" style="5" hidden="1"/>
    <col min="9466" max="9466" width="5.8984375" style="5" hidden="1"/>
    <col min="9467" max="9467" width="32.8984375" style="5" hidden="1"/>
    <col min="9468" max="9473" width="8.8984375" style="5" hidden="1"/>
    <col min="9474" max="9474" width="32.8984375" style="5" hidden="1"/>
    <col min="9475" max="9475" width="5.8984375" style="5" hidden="1"/>
    <col min="9476" max="9476" width="32.8984375" style="5" hidden="1"/>
    <col min="9477" max="9477" width="5.8984375" style="5" hidden="1"/>
    <col min="9478" max="9719" width="8.8984375" style="5" hidden="1"/>
    <col min="9720" max="9720" width="5.8984375" style="5" hidden="1"/>
    <col min="9721" max="9721" width="32.8984375" style="5" hidden="1"/>
    <col min="9722" max="9722" width="5.8984375" style="5" hidden="1"/>
    <col min="9723" max="9723" width="32.8984375" style="5" hidden="1"/>
    <col min="9724" max="9729" width="8.8984375" style="5" hidden="1"/>
    <col min="9730" max="9730" width="32.8984375" style="5" hidden="1"/>
    <col min="9731" max="9731" width="5.8984375" style="5" hidden="1"/>
    <col min="9732" max="9732" width="32.8984375" style="5" hidden="1"/>
    <col min="9733" max="9733" width="5.8984375" style="5" hidden="1"/>
    <col min="9734" max="9975" width="8.8984375" style="5" hidden="1"/>
    <col min="9976" max="9976" width="5.8984375" style="5" hidden="1"/>
    <col min="9977" max="9977" width="32.8984375" style="5" hidden="1"/>
    <col min="9978" max="9978" width="5.8984375" style="5" hidden="1"/>
    <col min="9979" max="9979" width="32.8984375" style="5" hidden="1"/>
    <col min="9980" max="9985" width="8.8984375" style="5" hidden="1"/>
    <col min="9986" max="9986" width="32.8984375" style="5" hidden="1"/>
    <col min="9987" max="9987" width="5.8984375" style="5" hidden="1"/>
    <col min="9988" max="9988" width="32.8984375" style="5" hidden="1"/>
    <col min="9989" max="9989" width="5.8984375" style="5" hidden="1"/>
    <col min="9990" max="10231" width="8.8984375" style="5" hidden="1"/>
    <col min="10232" max="10232" width="5.8984375" style="5" hidden="1"/>
    <col min="10233" max="10233" width="32.8984375" style="5" hidden="1"/>
    <col min="10234" max="10234" width="5.8984375" style="5" hidden="1"/>
    <col min="10235" max="10235" width="32.8984375" style="5" hidden="1"/>
    <col min="10236" max="10241" width="8.8984375" style="5" hidden="1"/>
    <col min="10242" max="10242" width="32.8984375" style="5" hidden="1"/>
    <col min="10243" max="10243" width="5.8984375" style="5" hidden="1"/>
    <col min="10244" max="10244" width="32.8984375" style="5" hidden="1"/>
    <col min="10245" max="10245" width="5.8984375" style="5" hidden="1"/>
    <col min="10246" max="10487" width="8.8984375" style="5" hidden="1"/>
    <col min="10488" max="10488" width="5.8984375" style="5" hidden="1"/>
    <col min="10489" max="10489" width="32.8984375" style="5" hidden="1"/>
    <col min="10490" max="10490" width="5.8984375" style="5" hidden="1"/>
    <col min="10491" max="10491" width="32.8984375" style="5" hidden="1"/>
    <col min="10492" max="10497" width="8.8984375" style="5" hidden="1"/>
    <col min="10498" max="10498" width="32.8984375" style="5" hidden="1"/>
    <col min="10499" max="10499" width="5.8984375" style="5" hidden="1"/>
    <col min="10500" max="10500" width="32.8984375" style="5" hidden="1"/>
    <col min="10501" max="10501" width="5.8984375" style="5" hidden="1"/>
    <col min="10502" max="10743" width="8.8984375" style="5" hidden="1"/>
    <col min="10744" max="10744" width="5.8984375" style="5" hidden="1"/>
    <col min="10745" max="10745" width="32.8984375" style="5" hidden="1"/>
    <col min="10746" max="10746" width="5.8984375" style="5" hidden="1"/>
    <col min="10747" max="10747" width="32.8984375" style="5" hidden="1"/>
    <col min="10748" max="10753" width="8.8984375" style="5" hidden="1"/>
    <col min="10754" max="10754" width="32.8984375" style="5" hidden="1"/>
    <col min="10755" max="10755" width="5.8984375" style="5" hidden="1"/>
    <col min="10756" max="10756" width="32.8984375" style="5" hidden="1"/>
    <col min="10757" max="10757" width="5.8984375" style="5" hidden="1"/>
    <col min="10758" max="10999" width="8.8984375" style="5" hidden="1"/>
    <col min="11000" max="11000" width="5.8984375" style="5" hidden="1"/>
    <col min="11001" max="11001" width="32.8984375" style="5" hidden="1"/>
    <col min="11002" max="11002" width="5.8984375" style="5" hidden="1"/>
    <col min="11003" max="11003" width="32.8984375" style="5" hidden="1"/>
    <col min="11004" max="11009" width="8.8984375" style="5" hidden="1"/>
    <col min="11010" max="11010" width="32.8984375" style="5" hidden="1"/>
    <col min="11011" max="11011" width="5.8984375" style="5" hidden="1"/>
    <col min="11012" max="11012" width="32.8984375" style="5" hidden="1"/>
    <col min="11013" max="11013" width="5.8984375" style="5" hidden="1"/>
    <col min="11014" max="11255" width="8.8984375" style="5" hidden="1"/>
    <col min="11256" max="11256" width="5.8984375" style="5" hidden="1"/>
    <col min="11257" max="11257" width="32.8984375" style="5" hidden="1"/>
    <col min="11258" max="11258" width="5.8984375" style="5" hidden="1"/>
    <col min="11259" max="11259" width="32.8984375" style="5" hidden="1"/>
    <col min="11260" max="11265" width="8.8984375" style="5" hidden="1"/>
    <col min="11266" max="11266" width="32.8984375" style="5" hidden="1"/>
    <col min="11267" max="11267" width="5.8984375" style="5" hidden="1"/>
    <col min="11268" max="11268" width="32.8984375" style="5" hidden="1"/>
    <col min="11269" max="11269" width="5.8984375" style="5" hidden="1"/>
    <col min="11270" max="11511" width="8.8984375" style="5" hidden="1"/>
    <col min="11512" max="11512" width="5.8984375" style="5" hidden="1"/>
    <col min="11513" max="11513" width="32.8984375" style="5" hidden="1"/>
    <col min="11514" max="11514" width="5.8984375" style="5" hidden="1"/>
    <col min="11515" max="11515" width="32.8984375" style="5" hidden="1"/>
    <col min="11516" max="11521" width="8.8984375" style="5" hidden="1"/>
    <col min="11522" max="11522" width="32.8984375" style="5" hidden="1"/>
    <col min="11523" max="11523" width="5.8984375" style="5" hidden="1"/>
    <col min="11524" max="11524" width="32.8984375" style="5" hidden="1"/>
    <col min="11525" max="11525" width="5.8984375" style="5" hidden="1"/>
    <col min="11526" max="11767" width="8.8984375" style="5" hidden="1"/>
    <col min="11768" max="11768" width="5.8984375" style="5" hidden="1"/>
    <col min="11769" max="11769" width="32.8984375" style="5" hidden="1"/>
    <col min="11770" max="11770" width="5.8984375" style="5" hidden="1"/>
    <col min="11771" max="11771" width="32.8984375" style="5" hidden="1"/>
    <col min="11772" max="11777" width="8.8984375" style="5" hidden="1"/>
    <col min="11778" max="11778" width="32.8984375" style="5" hidden="1"/>
    <col min="11779" max="11779" width="5.8984375" style="5" hidden="1"/>
    <col min="11780" max="11780" width="32.8984375" style="5" hidden="1"/>
    <col min="11781" max="11781" width="5.8984375" style="5" hidden="1"/>
    <col min="11782" max="12023" width="8.8984375" style="5" hidden="1"/>
    <col min="12024" max="12024" width="5.8984375" style="5" hidden="1"/>
    <col min="12025" max="12025" width="32.8984375" style="5" hidden="1"/>
    <col min="12026" max="12026" width="5.8984375" style="5" hidden="1"/>
    <col min="12027" max="12027" width="32.8984375" style="5" hidden="1"/>
    <col min="12028" max="12033" width="8.8984375" style="5" hidden="1"/>
    <col min="12034" max="12034" width="32.8984375" style="5" hidden="1"/>
    <col min="12035" max="12035" width="5.8984375" style="5" hidden="1"/>
    <col min="12036" max="12036" width="32.8984375" style="5" hidden="1"/>
    <col min="12037" max="12037" width="5.8984375" style="5" hidden="1"/>
    <col min="12038" max="12279" width="8.8984375" style="5" hidden="1"/>
    <col min="12280" max="12280" width="5.8984375" style="5" hidden="1"/>
    <col min="12281" max="12281" width="32.8984375" style="5" hidden="1"/>
    <col min="12282" max="12282" width="5.8984375" style="5" hidden="1"/>
    <col min="12283" max="12283" width="32.8984375" style="5" hidden="1"/>
    <col min="12284" max="12289" width="8.8984375" style="5" hidden="1"/>
    <col min="12290" max="12290" width="32.8984375" style="5" hidden="1"/>
    <col min="12291" max="12291" width="5.8984375" style="5" hidden="1"/>
    <col min="12292" max="12292" width="32.8984375" style="5" hidden="1"/>
    <col min="12293" max="12293" width="5.8984375" style="5" hidden="1"/>
    <col min="12294" max="12535" width="8.8984375" style="5" hidden="1"/>
    <col min="12536" max="12536" width="5.8984375" style="5" hidden="1"/>
    <col min="12537" max="12537" width="32.8984375" style="5" hidden="1"/>
    <col min="12538" max="12538" width="5.8984375" style="5" hidden="1"/>
    <col min="12539" max="12539" width="32.8984375" style="5" hidden="1"/>
    <col min="12540" max="12545" width="8.8984375" style="5" hidden="1"/>
    <col min="12546" max="12546" width="32.8984375" style="5" hidden="1"/>
    <col min="12547" max="12547" width="5.8984375" style="5" hidden="1"/>
    <col min="12548" max="12548" width="32.8984375" style="5" hidden="1"/>
    <col min="12549" max="12549" width="5.8984375" style="5" hidden="1"/>
    <col min="12550" max="12791" width="8.8984375" style="5" hidden="1"/>
    <col min="12792" max="12792" width="5.8984375" style="5" hidden="1"/>
    <col min="12793" max="12793" width="32.8984375" style="5" hidden="1"/>
    <col min="12794" max="12794" width="5.8984375" style="5" hidden="1"/>
    <col min="12795" max="12795" width="32.8984375" style="5" hidden="1"/>
    <col min="12796" max="12801" width="8.8984375" style="5" hidden="1"/>
    <col min="12802" max="12802" width="32.8984375" style="5" hidden="1"/>
    <col min="12803" max="12803" width="5.8984375" style="5" hidden="1"/>
    <col min="12804" max="12804" width="32.8984375" style="5" hidden="1"/>
    <col min="12805" max="12805" width="5.8984375" style="5" hidden="1"/>
    <col min="12806" max="13047" width="8.8984375" style="5" hidden="1"/>
    <col min="13048" max="13048" width="5.8984375" style="5" hidden="1"/>
    <col min="13049" max="13049" width="32.8984375" style="5" hidden="1"/>
    <col min="13050" max="13050" width="5.8984375" style="5" hidden="1"/>
    <col min="13051" max="13051" width="32.8984375" style="5" hidden="1"/>
    <col min="13052" max="13057" width="8.8984375" style="5" hidden="1"/>
    <col min="13058" max="13058" width="32.8984375" style="5" hidden="1"/>
    <col min="13059" max="13059" width="5.8984375" style="5" hidden="1"/>
    <col min="13060" max="13060" width="32.8984375" style="5" hidden="1"/>
    <col min="13061" max="13061" width="5.8984375" style="5" hidden="1"/>
    <col min="13062" max="13303" width="8.8984375" style="5" hidden="1"/>
    <col min="13304" max="13304" width="5.8984375" style="5" hidden="1"/>
    <col min="13305" max="13305" width="32.8984375" style="5" hidden="1"/>
    <col min="13306" max="13306" width="5.8984375" style="5" hidden="1"/>
    <col min="13307" max="13307" width="32.8984375" style="5" hidden="1"/>
    <col min="13308" max="13313" width="8.8984375" style="5" hidden="1"/>
    <col min="13314" max="13314" width="32.8984375" style="5" hidden="1"/>
    <col min="13315" max="13315" width="5.8984375" style="5" hidden="1"/>
    <col min="13316" max="13316" width="32.8984375" style="5" hidden="1"/>
    <col min="13317" max="13317" width="5.8984375" style="5" hidden="1"/>
    <col min="13318" max="13559" width="8.8984375" style="5" hidden="1"/>
    <col min="13560" max="13560" width="5.8984375" style="5" hidden="1"/>
    <col min="13561" max="13561" width="32.8984375" style="5" hidden="1"/>
    <col min="13562" max="13562" width="5.8984375" style="5" hidden="1"/>
    <col min="13563" max="13563" width="32.8984375" style="5" hidden="1"/>
    <col min="13564" max="13569" width="8.8984375" style="5" hidden="1"/>
    <col min="13570" max="13570" width="32.8984375" style="5" hidden="1"/>
    <col min="13571" max="13571" width="5.8984375" style="5" hidden="1"/>
    <col min="13572" max="13572" width="32.8984375" style="5" hidden="1"/>
    <col min="13573" max="13573" width="5.8984375" style="5" hidden="1"/>
    <col min="13574" max="13815" width="8.8984375" style="5" hidden="1"/>
    <col min="13816" max="13816" width="5.8984375" style="5" hidden="1"/>
    <col min="13817" max="13817" width="32.8984375" style="5" hidden="1"/>
    <col min="13818" max="13818" width="5.8984375" style="5" hidden="1"/>
    <col min="13819" max="13819" width="32.8984375" style="5" hidden="1"/>
    <col min="13820" max="13825" width="8.8984375" style="5" hidden="1"/>
    <col min="13826" max="13826" width="32.8984375" style="5" hidden="1"/>
    <col min="13827" max="13827" width="5.8984375" style="5" hidden="1"/>
    <col min="13828" max="13828" width="32.8984375" style="5" hidden="1"/>
    <col min="13829" max="13829" width="5.8984375" style="5" hidden="1"/>
    <col min="13830" max="14071" width="8.8984375" style="5" hidden="1"/>
    <col min="14072" max="14072" width="5.8984375" style="5" hidden="1"/>
    <col min="14073" max="14073" width="32.8984375" style="5" hidden="1"/>
    <col min="14074" max="14074" width="5.8984375" style="5" hidden="1"/>
    <col min="14075" max="14075" width="32.8984375" style="5" hidden="1"/>
    <col min="14076" max="14081" width="8.8984375" style="5" hidden="1"/>
    <col min="14082" max="14082" width="32.8984375" style="5" hidden="1"/>
    <col min="14083" max="14083" width="5.8984375" style="5" hidden="1"/>
    <col min="14084" max="14084" width="32.8984375" style="5" hidden="1"/>
    <col min="14085" max="14085" width="5.8984375" style="5" hidden="1"/>
    <col min="14086" max="14327" width="8.8984375" style="5" hidden="1"/>
    <col min="14328" max="14328" width="5.8984375" style="5" hidden="1"/>
    <col min="14329" max="14329" width="32.8984375" style="5" hidden="1"/>
    <col min="14330" max="14330" width="5.8984375" style="5" hidden="1"/>
    <col min="14331" max="14331" width="32.8984375" style="5" hidden="1"/>
    <col min="14332" max="14337" width="8.8984375" style="5" hidden="1"/>
    <col min="14338" max="14338" width="32.8984375" style="5" hidden="1"/>
    <col min="14339" max="14339" width="5.8984375" style="5" hidden="1"/>
    <col min="14340" max="14340" width="32.8984375" style="5" hidden="1"/>
    <col min="14341" max="14341" width="5.8984375" style="5" hidden="1"/>
    <col min="14342" max="14583" width="8.8984375" style="5" hidden="1"/>
    <col min="14584" max="14584" width="5.8984375" style="5" hidden="1"/>
    <col min="14585" max="14585" width="32.8984375" style="5" hidden="1"/>
    <col min="14586" max="14586" width="5.8984375" style="5" hidden="1"/>
    <col min="14587" max="14587" width="32.8984375" style="5" hidden="1"/>
    <col min="14588" max="14593" width="8.8984375" style="5" hidden="1"/>
    <col min="14594" max="14594" width="32.8984375" style="5" hidden="1"/>
    <col min="14595" max="14595" width="5.8984375" style="5" hidden="1"/>
    <col min="14596" max="14596" width="32.8984375" style="5" hidden="1"/>
    <col min="14597" max="14597" width="5.8984375" style="5" hidden="1"/>
    <col min="14598" max="14839" width="8.8984375" style="5" hidden="1"/>
    <col min="14840" max="14840" width="5.8984375" style="5" hidden="1"/>
    <col min="14841" max="14841" width="32.8984375" style="5" hidden="1"/>
    <col min="14842" max="14842" width="5.8984375" style="5" hidden="1"/>
    <col min="14843" max="14843" width="32.8984375" style="5" hidden="1"/>
    <col min="14844" max="14849" width="8.8984375" style="5" hidden="1"/>
    <col min="14850" max="14850" width="32.8984375" style="5" hidden="1"/>
    <col min="14851" max="14851" width="5.8984375" style="5" hidden="1"/>
    <col min="14852" max="14852" width="32.8984375" style="5" hidden="1"/>
    <col min="14853" max="14853" width="5.8984375" style="5" hidden="1"/>
    <col min="14854" max="15095" width="8.8984375" style="5" hidden="1"/>
    <col min="15096" max="15096" width="5.8984375" style="5" hidden="1"/>
    <col min="15097" max="15097" width="32.8984375" style="5" hidden="1"/>
    <col min="15098" max="15098" width="5.8984375" style="5" hidden="1"/>
    <col min="15099" max="15099" width="32.8984375" style="5" hidden="1"/>
    <col min="15100" max="15105" width="8.8984375" style="5" hidden="1"/>
    <col min="15106" max="15106" width="32.8984375" style="5" hidden="1"/>
    <col min="15107" max="15107" width="5.8984375" style="5" hidden="1"/>
    <col min="15108" max="15108" width="32.8984375" style="5" hidden="1"/>
    <col min="15109" max="15109" width="5.8984375" style="5" hidden="1"/>
    <col min="15110" max="15351" width="8.8984375" style="5" hidden="1"/>
    <col min="15352" max="15352" width="5.8984375" style="5" hidden="1"/>
    <col min="15353" max="15353" width="32.8984375" style="5" hidden="1"/>
    <col min="15354" max="15354" width="5.8984375" style="5" hidden="1"/>
    <col min="15355" max="15355" width="32.8984375" style="5" hidden="1"/>
    <col min="15356" max="15361" width="8.8984375" style="5" hidden="1"/>
    <col min="15362" max="15362" width="32.8984375" style="5" hidden="1"/>
    <col min="15363" max="15363" width="5.8984375" style="5" hidden="1"/>
    <col min="15364" max="15364" width="32.8984375" style="5" hidden="1"/>
    <col min="15365" max="15365" width="5.8984375" style="5" hidden="1"/>
    <col min="15366" max="15607" width="8.8984375" style="5" hidden="1"/>
    <col min="15608" max="15608" width="5.8984375" style="5" hidden="1"/>
    <col min="15609" max="15609" width="32.8984375" style="5" hidden="1"/>
    <col min="15610" max="15610" width="5.8984375" style="5" hidden="1"/>
    <col min="15611" max="15611" width="32.8984375" style="5" hidden="1"/>
    <col min="15612" max="15617" width="8.8984375" style="5" hidden="1"/>
    <col min="15618" max="15618" width="32.8984375" style="5" hidden="1"/>
    <col min="15619" max="15619" width="5.8984375" style="5" hidden="1"/>
    <col min="15620" max="15620" width="32.8984375" style="5" hidden="1"/>
    <col min="15621" max="15621" width="5.8984375" style="5" hidden="1"/>
    <col min="15622" max="15863" width="8.8984375" style="5" hidden="1"/>
    <col min="15864" max="15864" width="5.8984375" style="5" hidden="1"/>
    <col min="15865" max="15865" width="32.8984375" style="5" hidden="1"/>
    <col min="15866" max="15866" width="5.8984375" style="5" hidden="1"/>
    <col min="15867" max="15867" width="32.8984375" style="5" hidden="1"/>
    <col min="15868" max="15873" width="8.8984375" style="5" hidden="1"/>
    <col min="15874" max="15874" width="32.8984375" style="5" hidden="1"/>
    <col min="15875" max="15875" width="5.8984375" style="5" hidden="1"/>
    <col min="15876" max="15876" width="32.8984375" style="5" hidden="1"/>
    <col min="15877" max="15877" width="5.8984375" style="5" hidden="1"/>
    <col min="15878" max="16119" width="8.8984375" style="5" hidden="1"/>
    <col min="16120" max="16120" width="5.8984375" style="5" hidden="1"/>
    <col min="16121" max="16121" width="32.8984375" style="5" hidden="1"/>
    <col min="16122" max="16122" width="5.8984375" style="5" hidden="1"/>
    <col min="16123" max="16123" width="32.8984375" style="5" hidden="1"/>
    <col min="16124" max="16129" width="8.8984375" style="5" hidden="1"/>
    <col min="16130" max="16130" width="32.8984375" style="5" hidden="1"/>
    <col min="16131" max="16131" width="5.8984375" style="5" hidden="1"/>
    <col min="16132" max="16132" width="32.8984375" style="5" hidden="1"/>
    <col min="16133" max="16133" width="5.8984375" style="5" hidden="1"/>
    <col min="16134" max="16384" width="8.8984375" style="5" hidden="1"/>
  </cols>
  <sheetData>
    <row r="1" spans="1:9" ht="57.6" customHeight="1" x14ac:dyDescent="0.6"/>
    <row r="2" spans="1:9" ht="18" customHeight="1" x14ac:dyDescent="0.6">
      <c r="A2" s="154" t="s">
        <v>1600</v>
      </c>
      <c r="B2" s="17"/>
      <c r="C2" s="17"/>
      <c r="D2" s="17"/>
      <c r="E2" s="17"/>
      <c r="F2" s="17"/>
      <c r="G2" s="17"/>
      <c r="H2" s="17"/>
      <c r="I2" s="17"/>
    </row>
    <row r="3" spans="1:9" ht="18" customHeight="1" x14ac:dyDescent="0.6">
      <c r="A3" s="155" t="s">
        <v>1613</v>
      </c>
      <c r="B3" s="153"/>
      <c r="C3" s="153"/>
      <c r="D3" s="153"/>
      <c r="E3" s="153"/>
      <c r="F3" s="153"/>
      <c r="G3" s="153"/>
      <c r="H3" s="153"/>
      <c r="I3" s="153"/>
    </row>
    <row r="4" spans="1:9" ht="36" customHeight="1" x14ac:dyDescent="0.6">
      <c r="A4" s="142" t="s">
        <v>24</v>
      </c>
      <c r="B4" s="218" t="s">
        <v>25</v>
      </c>
      <c r="C4" s="24">
        <v>2020</v>
      </c>
      <c r="D4" s="24">
        <v>2021</v>
      </c>
      <c r="E4" s="24">
        <v>2022</v>
      </c>
      <c r="F4" s="24">
        <v>2023</v>
      </c>
      <c r="G4" s="24">
        <v>2024</v>
      </c>
      <c r="H4" s="217" t="s">
        <v>314</v>
      </c>
      <c r="I4" s="216" t="s">
        <v>313</v>
      </c>
    </row>
    <row r="5" spans="1:9" ht="18" customHeight="1" x14ac:dyDescent="0.6">
      <c r="A5" s="52">
        <v>1</v>
      </c>
      <c r="B5" s="53" t="s">
        <v>495</v>
      </c>
      <c r="C5" s="54">
        <v>5368.6754680000004</v>
      </c>
      <c r="D5" s="54">
        <v>5372.0814209999999</v>
      </c>
      <c r="E5" s="54">
        <v>5825.4188800000002</v>
      </c>
      <c r="F5" s="54">
        <v>6282.4621969999998</v>
      </c>
      <c r="G5" s="54">
        <v>7199.0045559999999</v>
      </c>
      <c r="H5" s="55" t="s">
        <v>496</v>
      </c>
      <c r="I5" s="30">
        <v>1</v>
      </c>
    </row>
    <row r="6" spans="1:9" ht="18" customHeight="1" x14ac:dyDescent="0.6">
      <c r="A6" s="56">
        <v>2</v>
      </c>
      <c r="B6" s="57" t="s">
        <v>26</v>
      </c>
      <c r="C6" s="58">
        <v>1634.052079</v>
      </c>
      <c r="D6" s="58">
        <v>1877.4726949999999</v>
      </c>
      <c r="E6" s="58">
        <v>2033.817728</v>
      </c>
      <c r="F6" s="58">
        <v>2479.7483870000001</v>
      </c>
      <c r="G6" s="58">
        <v>3025.5375170000002</v>
      </c>
      <c r="H6" s="59" t="s">
        <v>464</v>
      </c>
      <c r="I6" s="35">
        <v>2</v>
      </c>
    </row>
    <row r="7" spans="1:9" ht="18" customHeight="1" x14ac:dyDescent="0.6">
      <c r="A7" s="52">
        <v>3</v>
      </c>
      <c r="B7" s="53" t="s">
        <v>466</v>
      </c>
      <c r="C7" s="54">
        <v>861.60880799999995</v>
      </c>
      <c r="D7" s="54">
        <v>1448.1040390000001</v>
      </c>
      <c r="E7" s="54">
        <v>1902.521796</v>
      </c>
      <c r="F7" s="54">
        <v>1462.2217310000001</v>
      </c>
      <c r="G7" s="54">
        <v>1376.9040090000001</v>
      </c>
      <c r="H7" s="55" t="s">
        <v>465</v>
      </c>
      <c r="I7" s="30">
        <v>3</v>
      </c>
    </row>
    <row r="8" spans="1:9" ht="18" customHeight="1" x14ac:dyDescent="0.6">
      <c r="A8" s="56">
        <v>4</v>
      </c>
      <c r="B8" s="57" t="s">
        <v>468</v>
      </c>
      <c r="C8" s="58">
        <v>5846.1263369999997</v>
      </c>
      <c r="D8" s="58">
        <v>6907.4317819999997</v>
      </c>
      <c r="E8" s="58">
        <v>8367.1129999999994</v>
      </c>
      <c r="F8" s="58">
        <v>9119.5764429999999</v>
      </c>
      <c r="G8" s="58">
        <v>10519.165227</v>
      </c>
      <c r="H8" s="59" t="s">
        <v>467</v>
      </c>
      <c r="I8" s="35">
        <v>4</v>
      </c>
    </row>
    <row r="9" spans="1:9" ht="18" customHeight="1" x14ac:dyDescent="0.6">
      <c r="A9" s="52">
        <v>5</v>
      </c>
      <c r="B9" s="53" t="s">
        <v>27</v>
      </c>
      <c r="C9" s="54">
        <v>451092.77604000003</v>
      </c>
      <c r="D9" s="54">
        <v>762692.54065400001</v>
      </c>
      <c r="E9" s="54">
        <v>1231710.421965</v>
      </c>
      <c r="F9" s="54">
        <v>932043.235629</v>
      </c>
      <c r="G9" s="54">
        <v>842439.75147999998</v>
      </c>
      <c r="H9" s="55" t="s">
        <v>315</v>
      </c>
      <c r="I9" s="30">
        <v>5</v>
      </c>
    </row>
    <row r="10" spans="1:9" ht="18" customHeight="1" x14ac:dyDescent="0.6">
      <c r="A10" s="56">
        <v>6</v>
      </c>
      <c r="B10" s="57" t="s">
        <v>469</v>
      </c>
      <c r="C10" s="58">
        <v>57873.453737999997</v>
      </c>
      <c r="D10" s="58">
        <v>84110.919316</v>
      </c>
      <c r="E10" s="58">
        <v>113128.50659200001</v>
      </c>
      <c r="F10" s="58">
        <v>80841.997180000006</v>
      </c>
      <c r="G10" s="58">
        <v>78563.627149000007</v>
      </c>
      <c r="H10" s="59" t="s">
        <v>470</v>
      </c>
      <c r="I10" s="35">
        <v>6</v>
      </c>
    </row>
    <row r="11" spans="1:9" ht="18" customHeight="1" x14ac:dyDescent="0.6">
      <c r="A11" s="52">
        <v>7</v>
      </c>
      <c r="B11" s="53" t="s">
        <v>471</v>
      </c>
      <c r="C11" s="54">
        <v>62728.867805000002</v>
      </c>
      <c r="D11" s="54">
        <v>91072.739344999995</v>
      </c>
      <c r="E11" s="54">
        <v>89480.186272999999</v>
      </c>
      <c r="F11" s="54">
        <v>67864.624293999994</v>
      </c>
      <c r="G11" s="54">
        <v>72365.606140999997</v>
      </c>
      <c r="H11" s="55" t="s">
        <v>472</v>
      </c>
      <c r="I11" s="30">
        <v>7</v>
      </c>
    </row>
    <row r="12" spans="1:9" ht="18" customHeight="1" x14ac:dyDescent="0.6">
      <c r="A12" s="56">
        <v>8</v>
      </c>
      <c r="B12" s="57" t="s">
        <v>473</v>
      </c>
      <c r="C12" s="58">
        <v>169.362314</v>
      </c>
      <c r="D12" s="58">
        <v>213.535698</v>
      </c>
      <c r="E12" s="58">
        <v>264.04477300000002</v>
      </c>
      <c r="F12" s="58">
        <v>237.30461099999999</v>
      </c>
      <c r="G12" s="58">
        <v>243.69309699999999</v>
      </c>
      <c r="H12" s="59" t="s">
        <v>474</v>
      </c>
      <c r="I12" s="35">
        <v>8</v>
      </c>
    </row>
    <row r="13" spans="1:9" ht="18" customHeight="1" x14ac:dyDescent="0.6">
      <c r="A13" s="52">
        <v>9</v>
      </c>
      <c r="B13" s="53" t="s">
        <v>475</v>
      </c>
      <c r="C13" s="54">
        <v>253.46417600000001</v>
      </c>
      <c r="D13" s="54">
        <v>493.81301100000002</v>
      </c>
      <c r="E13" s="54">
        <v>467.00083000000001</v>
      </c>
      <c r="F13" s="54">
        <v>365.51457900000003</v>
      </c>
      <c r="G13" s="54">
        <v>400.619302</v>
      </c>
      <c r="H13" s="55" t="s">
        <v>476</v>
      </c>
      <c r="I13" s="30">
        <v>9</v>
      </c>
    </row>
    <row r="14" spans="1:9" ht="18" customHeight="1" x14ac:dyDescent="0.6">
      <c r="A14" s="56">
        <v>10</v>
      </c>
      <c r="B14" s="57" t="s">
        <v>477</v>
      </c>
      <c r="C14" s="58">
        <v>2482.3957839999998</v>
      </c>
      <c r="D14" s="58">
        <v>2761.7170120000001</v>
      </c>
      <c r="E14" s="58">
        <v>2730.2096860000001</v>
      </c>
      <c r="F14" s="58">
        <v>2558.23675</v>
      </c>
      <c r="G14" s="58">
        <v>2697.0729339999998</v>
      </c>
      <c r="H14" s="59" t="s">
        <v>478</v>
      </c>
      <c r="I14" s="35">
        <v>10</v>
      </c>
    </row>
    <row r="15" spans="1:9" ht="18" customHeight="1" x14ac:dyDescent="0.6">
      <c r="A15" s="52">
        <v>11</v>
      </c>
      <c r="B15" s="53" t="s">
        <v>479</v>
      </c>
      <c r="C15" s="54">
        <v>2045.483365</v>
      </c>
      <c r="D15" s="54">
        <v>2613.2368740000002</v>
      </c>
      <c r="E15" s="54">
        <v>2717.0531639999999</v>
      </c>
      <c r="F15" s="54">
        <v>2399.1618950000002</v>
      </c>
      <c r="G15" s="54">
        <v>2542.7528539999998</v>
      </c>
      <c r="H15" s="55" t="s">
        <v>480</v>
      </c>
      <c r="I15" s="30">
        <v>11</v>
      </c>
    </row>
    <row r="16" spans="1:9" ht="18" customHeight="1" x14ac:dyDescent="0.6">
      <c r="A16" s="56">
        <v>12</v>
      </c>
      <c r="B16" s="57" t="s">
        <v>481</v>
      </c>
      <c r="C16" s="58">
        <v>51.349992999999998</v>
      </c>
      <c r="D16" s="58">
        <v>81.553430000000006</v>
      </c>
      <c r="E16" s="58">
        <v>117.53124200000001</v>
      </c>
      <c r="F16" s="58">
        <v>143.35973000000001</v>
      </c>
      <c r="G16" s="58">
        <v>106.10382300000001</v>
      </c>
      <c r="H16" s="59" t="s">
        <v>482</v>
      </c>
      <c r="I16" s="35">
        <v>12</v>
      </c>
    </row>
    <row r="17" spans="1:9" ht="18" customHeight="1" x14ac:dyDescent="0.6">
      <c r="A17" s="52">
        <v>13</v>
      </c>
      <c r="B17" s="53" t="s">
        <v>483</v>
      </c>
      <c r="C17" s="54">
        <v>1677.223882</v>
      </c>
      <c r="D17" s="54">
        <v>2531.902994</v>
      </c>
      <c r="E17" s="54">
        <v>2137.251632</v>
      </c>
      <c r="F17" s="54">
        <v>2588.9124280000001</v>
      </c>
      <c r="G17" s="54">
        <v>2708.9012069999999</v>
      </c>
      <c r="H17" s="55" t="s">
        <v>484</v>
      </c>
      <c r="I17" s="30">
        <v>13</v>
      </c>
    </row>
    <row r="18" spans="1:9" ht="18" customHeight="1" x14ac:dyDescent="0.6">
      <c r="A18" s="56">
        <v>14</v>
      </c>
      <c r="B18" s="57" t="s">
        <v>485</v>
      </c>
      <c r="C18" s="58">
        <v>8554.9097880000008</v>
      </c>
      <c r="D18" s="58">
        <v>7672.9820810000001</v>
      </c>
      <c r="E18" s="58">
        <v>5715.3420669999996</v>
      </c>
      <c r="F18" s="58">
        <v>9521.848935</v>
      </c>
      <c r="G18" s="58">
        <v>10257.233407</v>
      </c>
      <c r="H18" s="59" t="s">
        <v>486</v>
      </c>
      <c r="I18" s="35">
        <v>14</v>
      </c>
    </row>
    <row r="19" spans="1:9" ht="18" customHeight="1" x14ac:dyDescent="0.6">
      <c r="A19" s="52">
        <v>15</v>
      </c>
      <c r="B19" s="53" t="s">
        <v>28</v>
      </c>
      <c r="C19" s="54">
        <v>16401.029775999999</v>
      </c>
      <c r="D19" s="54">
        <v>22425.205366999999</v>
      </c>
      <c r="E19" s="54">
        <v>29219.906504999999</v>
      </c>
      <c r="F19" s="54">
        <v>24182.176866000002</v>
      </c>
      <c r="G19" s="54">
        <v>23279.128141000001</v>
      </c>
      <c r="H19" s="55" t="s">
        <v>487</v>
      </c>
      <c r="I19" s="30">
        <v>15</v>
      </c>
    </row>
    <row r="20" spans="1:9" ht="18" customHeight="1" x14ac:dyDescent="0.6">
      <c r="A20" s="56">
        <v>16</v>
      </c>
      <c r="B20" s="57" t="s">
        <v>488</v>
      </c>
      <c r="C20" s="58">
        <v>10966.047606</v>
      </c>
      <c r="D20" s="58">
        <v>14891.883792000001</v>
      </c>
      <c r="E20" s="58">
        <v>18986.690105000001</v>
      </c>
      <c r="F20" s="58">
        <v>23928.906402000001</v>
      </c>
      <c r="G20" s="58">
        <v>42708.518234000003</v>
      </c>
      <c r="H20" s="59" t="s">
        <v>489</v>
      </c>
      <c r="I20" s="35">
        <v>16</v>
      </c>
    </row>
    <row r="21" spans="1:9" ht="18" customHeight="1" x14ac:dyDescent="0.6">
      <c r="A21" s="52">
        <v>17</v>
      </c>
      <c r="B21" s="53" t="s">
        <v>29</v>
      </c>
      <c r="C21" s="54">
        <v>19474.193307000001</v>
      </c>
      <c r="D21" s="54">
        <v>23508.445519000001</v>
      </c>
      <c r="E21" s="54">
        <v>21883.875619999999</v>
      </c>
      <c r="F21" s="54">
        <v>27016.094044000001</v>
      </c>
      <c r="G21" s="54">
        <v>38345.810507000002</v>
      </c>
      <c r="H21" s="55" t="s">
        <v>490</v>
      </c>
      <c r="I21" s="30">
        <v>17</v>
      </c>
    </row>
    <row r="22" spans="1:9" ht="18" customHeight="1" x14ac:dyDescent="0.6">
      <c r="A22" s="56">
        <v>18</v>
      </c>
      <c r="B22" s="57" t="s">
        <v>497</v>
      </c>
      <c r="C22" s="58">
        <v>1717.8130060000001</v>
      </c>
      <c r="D22" s="58">
        <v>1988.3937550000001</v>
      </c>
      <c r="E22" s="58">
        <v>2325.7223709999998</v>
      </c>
      <c r="F22" s="58">
        <v>2227.8358170000001</v>
      </c>
      <c r="G22" s="58">
        <v>2586.8740379999999</v>
      </c>
      <c r="H22" s="59" t="s">
        <v>491</v>
      </c>
      <c r="I22" s="35">
        <v>18</v>
      </c>
    </row>
    <row r="23" spans="1:9" ht="18" customHeight="1" x14ac:dyDescent="0.6">
      <c r="A23" s="52">
        <v>19</v>
      </c>
      <c r="B23" s="53" t="s">
        <v>247</v>
      </c>
      <c r="C23" s="54">
        <v>212.344988</v>
      </c>
      <c r="D23" s="54">
        <v>354.452022</v>
      </c>
      <c r="E23" s="54">
        <v>389.11806200000001</v>
      </c>
      <c r="F23" s="54">
        <v>642.18473300000005</v>
      </c>
      <c r="G23" s="54">
        <v>1266.066468</v>
      </c>
      <c r="H23" s="55" t="s">
        <v>316</v>
      </c>
      <c r="I23" s="30">
        <v>19</v>
      </c>
    </row>
    <row r="24" spans="1:9" ht="18" customHeight="1" x14ac:dyDescent="0.6">
      <c r="A24" s="56">
        <v>20</v>
      </c>
      <c r="B24" s="57" t="s">
        <v>492</v>
      </c>
      <c r="C24" s="58">
        <v>1582.0469949999999</v>
      </c>
      <c r="D24" s="58">
        <v>2342.4750199999999</v>
      </c>
      <c r="E24" s="58">
        <v>2169.9229439999999</v>
      </c>
      <c r="F24" s="58">
        <v>2264.4690230000001</v>
      </c>
      <c r="G24" s="58">
        <v>1873.7778699999999</v>
      </c>
      <c r="H24" s="59" t="s">
        <v>317</v>
      </c>
      <c r="I24" s="35">
        <v>20</v>
      </c>
    </row>
    <row r="25" spans="1:9" ht="18" customHeight="1" thickBot="1" x14ac:dyDescent="0.65">
      <c r="A25" s="52">
        <v>21</v>
      </c>
      <c r="B25" s="53" t="s">
        <v>493</v>
      </c>
      <c r="C25" s="54">
        <v>958.73743000000002</v>
      </c>
      <c r="D25" s="54">
        <v>310.71489700000001</v>
      </c>
      <c r="E25" s="54">
        <v>369.207717</v>
      </c>
      <c r="F25" s="54">
        <v>1899.258562</v>
      </c>
      <c r="G25" s="54">
        <v>1116.5832680000001</v>
      </c>
      <c r="H25" s="55" t="s">
        <v>494</v>
      </c>
      <c r="I25" s="30">
        <v>21</v>
      </c>
    </row>
    <row r="26" spans="1:9" ht="24" customHeight="1" thickBot="1" x14ac:dyDescent="0.65">
      <c r="A26" s="60"/>
      <c r="B26" s="61" t="s">
        <v>30</v>
      </c>
      <c r="C26" s="62">
        <v>651951.96268500003</v>
      </c>
      <c r="D26" s="62">
        <v>1035671.600724</v>
      </c>
      <c r="E26" s="62">
        <v>1541940.862952</v>
      </c>
      <c r="F26" s="62">
        <v>1200069.1302360001</v>
      </c>
      <c r="G26" s="62">
        <v>1145622.731229</v>
      </c>
      <c r="H26" s="63" t="s">
        <v>318</v>
      </c>
      <c r="I26" s="64"/>
    </row>
    <row r="27" spans="1:9" ht="18" customHeight="1" x14ac:dyDescent="0.6">
      <c r="A27" s="14"/>
      <c r="C27" s="8"/>
      <c r="D27" s="8"/>
      <c r="E27" s="8"/>
      <c r="F27" s="8"/>
      <c r="G27" s="8"/>
      <c r="I27" s="18"/>
    </row>
  </sheetData>
  <printOptions horizontalCentered="1"/>
  <pageMargins left="0.70866141732283472" right="0.70866141732283472" top="0.74803149606299213" bottom="0.74803149606299213" header="0.31496062992125984" footer="0.31496062992125984"/>
  <pageSetup paperSize="9" scale="49" fitToHeight="0" orientation="portrait" r:id="rId1"/>
  <headerFooter>
    <oddHeader>&amp;L&amp;G&amp;R&amp;G</oddHeader>
    <oddFooter>&amp;Cwww.stats.gov.sa</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BA8C2"/>
    <pageSetUpPr autoPageBreaks="0"/>
  </sheetPr>
  <dimension ref="A1:WVM32"/>
  <sheetViews>
    <sheetView showGridLines="0" rightToLeft="1" zoomScaleNormal="100" workbookViewId="0"/>
  </sheetViews>
  <sheetFormatPr defaultColWidth="0" defaultRowHeight="19.8" x14ac:dyDescent="0.6"/>
  <cols>
    <col min="1" max="1" width="4.8984375" style="5" customWidth="1"/>
    <col min="2" max="2" width="33" style="5" customWidth="1"/>
    <col min="3" max="7" width="13.8984375" style="5" customWidth="1"/>
    <col min="8" max="8" width="33" style="5" customWidth="1"/>
    <col min="9" max="9" width="4.8984375" style="5" customWidth="1"/>
    <col min="10" max="10" width="1.59765625" style="5" customWidth="1"/>
    <col min="11" max="11" width="8.8984375" style="5" hidden="1"/>
    <col min="12" max="12" width="8.8984375" style="16" hidden="1"/>
    <col min="13" max="13" width="8.8984375" style="6" hidden="1"/>
    <col min="14" max="247" width="8.8984375" style="5" hidden="1"/>
    <col min="248" max="248" width="5.8984375" style="5" hidden="1"/>
    <col min="249" max="249" width="32.8984375" style="5" hidden="1"/>
    <col min="250" max="250" width="5.8984375" style="5" hidden="1"/>
    <col min="251" max="251" width="32.8984375" style="5" hidden="1"/>
    <col min="252" max="257" width="8.8984375" style="5" hidden="1"/>
    <col min="258" max="258" width="32.8984375" style="5" hidden="1"/>
    <col min="259" max="259" width="5.8984375" style="5" hidden="1"/>
    <col min="260" max="260" width="32.8984375" style="5" hidden="1"/>
    <col min="261" max="261" width="5.8984375" style="5" hidden="1"/>
    <col min="262" max="503" width="8.8984375" style="5" hidden="1"/>
    <col min="504" max="504" width="5.8984375" style="5" hidden="1"/>
    <col min="505" max="505" width="32.8984375" style="5" hidden="1"/>
    <col min="506" max="506" width="5.8984375" style="5" hidden="1"/>
    <col min="507" max="507" width="32.8984375" style="5" hidden="1"/>
    <col min="508" max="513" width="8.8984375" style="5" hidden="1"/>
    <col min="514" max="514" width="32.8984375" style="5" hidden="1"/>
    <col min="515" max="515" width="5.8984375" style="5" hidden="1"/>
    <col min="516" max="516" width="32.8984375" style="5" hidden="1"/>
    <col min="517" max="517" width="5.8984375" style="5" hidden="1"/>
    <col min="518" max="759" width="8.8984375" style="5" hidden="1"/>
    <col min="760" max="760" width="5.8984375" style="5" hidden="1"/>
    <col min="761" max="761" width="32.8984375" style="5" hidden="1"/>
    <col min="762" max="762" width="5.8984375" style="5" hidden="1"/>
    <col min="763" max="763" width="32.8984375" style="5" hidden="1"/>
    <col min="764" max="769" width="8.8984375" style="5" hidden="1"/>
    <col min="770" max="770" width="32.8984375" style="5" hidden="1"/>
    <col min="771" max="771" width="5.8984375" style="5" hidden="1"/>
    <col min="772" max="772" width="32.8984375" style="5" hidden="1"/>
    <col min="773" max="773" width="5.8984375" style="5" hidden="1"/>
    <col min="774" max="1015" width="8.8984375" style="5" hidden="1"/>
    <col min="1016" max="1016" width="5.8984375" style="5" hidden="1"/>
    <col min="1017" max="1017" width="32.8984375" style="5" hidden="1"/>
    <col min="1018" max="1018" width="5.8984375" style="5" hidden="1"/>
    <col min="1019" max="1019" width="32.8984375" style="5" hidden="1"/>
    <col min="1020" max="1025" width="8.8984375" style="5" hidden="1"/>
    <col min="1026" max="1026" width="32.8984375" style="5" hidden="1"/>
    <col min="1027" max="1027" width="5.8984375" style="5" hidden="1"/>
    <col min="1028" max="1028" width="32.8984375" style="5" hidden="1"/>
    <col min="1029" max="1029" width="5.8984375" style="5" hidden="1"/>
    <col min="1030" max="1271" width="8.8984375" style="5" hidden="1"/>
    <col min="1272" max="1272" width="5.8984375" style="5" hidden="1"/>
    <col min="1273" max="1273" width="32.8984375" style="5" hidden="1"/>
    <col min="1274" max="1274" width="5.8984375" style="5" hidden="1"/>
    <col min="1275" max="1275" width="32.8984375" style="5" hidden="1"/>
    <col min="1276" max="1281" width="8.8984375" style="5" hidden="1"/>
    <col min="1282" max="1282" width="32.8984375" style="5" hidden="1"/>
    <col min="1283" max="1283" width="5.8984375" style="5" hidden="1"/>
    <col min="1284" max="1284" width="32.8984375" style="5" hidden="1"/>
    <col min="1285" max="1285" width="5.8984375" style="5" hidden="1"/>
    <col min="1286" max="1527" width="8.8984375" style="5" hidden="1"/>
    <col min="1528" max="1528" width="5.8984375" style="5" hidden="1"/>
    <col min="1529" max="1529" width="32.8984375" style="5" hidden="1"/>
    <col min="1530" max="1530" width="5.8984375" style="5" hidden="1"/>
    <col min="1531" max="1531" width="32.8984375" style="5" hidden="1"/>
    <col min="1532" max="1537" width="8.8984375" style="5" hidden="1"/>
    <col min="1538" max="1538" width="32.8984375" style="5" hidden="1"/>
    <col min="1539" max="1539" width="5.8984375" style="5" hidden="1"/>
    <col min="1540" max="1540" width="32.8984375" style="5" hidden="1"/>
    <col min="1541" max="1541" width="5.8984375" style="5" hidden="1"/>
    <col min="1542" max="1783" width="8.8984375" style="5" hidden="1"/>
    <col min="1784" max="1784" width="5.8984375" style="5" hidden="1"/>
    <col min="1785" max="1785" width="32.8984375" style="5" hidden="1"/>
    <col min="1786" max="1786" width="5.8984375" style="5" hidden="1"/>
    <col min="1787" max="1787" width="32.8984375" style="5" hidden="1"/>
    <col min="1788" max="1793" width="8.8984375" style="5" hidden="1"/>
    <col min="1794" max="1794" width="32.8984375" style="5" hidden="1"/>
    <col min="1795" max="1795" width="5.8984375" style="5" hidden="1"/>
    <col min="1796" max="1796" width="32.8984375" style="5" hidden="1"/>
    <col min="1797" max="1797" width="5.8984375" style="5" hidden="1"/>
    <col min="1798" max="2039" width="8.8984375" style="5" hidden="1"/>
    <col min="2040" max="2040" width="5.8984375" style="5" hidden="1"/>
    <col min="2041" max="2041" width="32.8984375" style="5" hidden="1"/>
    <col min="2042" max="2042" width="5.8984375" style="5" hidden="1"/>
    <col min="2043" max="2043" width="32.8984375" style="5" hidden="1"/>
    <col min="2044" max="2049" width="8.8984375" style="5" hidden="1"/>
    <col min="2050" max="2050" width="32.8984375" style="5" hidden="1"/>
    <col min="2051" max="2051" width="5.8984375" style="5" hidden="1"/>
    <col min="2052" max="2052" width="32.8984375" style="5" hidden="1"/>
    <col min="2053" max="2053" width="5.8984375" style="5" hidden="1"/>
    <col min="2054" max="2295" width="8.8984375" style="5" hidden="1"/>
    <col min="2296" max="2296" width="5.8984375" style="5" hidden="1"/>
    <col min="2297" max="2297" width="32.8984375" style="5" hidden="1"/>
    <col min="2298" max="2298" width="5.8984375" style="5" hidden="1"/>
    <col min="2299" max="2299" width="32.8984375" style="5" hidden="1"/>
    <col min="2300" max="2305" width="8.8984375" style="5" hidden="1"/>
    <col min="2306" max="2306" width="32.8984375" style="5" hidden="1"/>
    <col min="2307" max="2307" width="5.8984375" style="5" hidden="1"/>
    <col min="2308" max="2308" width="32.8984375" style="5" hidden="1"/>
    <col min="2309" max="2309" width="5.8984375" style="5" hidden="1"/>
    <col min="2310" max="2551" width="8.8984375" style="5" hidden="1"/>
    <col min="2552" max="2552" width="5.8984375" style="5" hidden="1"/>
    <col min="2553" max="2553" width="32.8984375" style="5" hidden="1"/>
    <col min="2554" max="2554" width="5.8984375" style="5" hidden="1"/>
    <col min="2555" max="2555" width="32.8984375" style="5" hidden="1"/>
    <col min="2556" max="2561" width="8.8984375" style="5" hidden="1"/>
    <col min="2562" max="2562" width="32.8984375" style="5" hidden="1"/>
    <col min="2563" max="2563" width="5.8984375" style="5" hidden="1"/>
    <col min="2564" max="2564" width="32.8984375" style="5" hidden="1"/>
    <col min="2565" max="2565" width="5.8984375" style="5" hidden="1"/>
    <col min="2566" max="2807" width="8.8984375" style="5" hidden="1"/>
    <col min="2808" max="2808" width="5.8984375" style="5" hidden="1"/>
    <col min="2809" max="2809" width="32.8984375" style="5" hidden="1"/>
    <col min="2810" max="2810" width="5.8984375" style="5" hidden="1"/>
    <col min="2811" max="2811" width="32.8984375" style="5" hidden="1"/>
    <col min="2812" max="2817" width="8.8984375" style="5" hidden="1"/>
    <col min="2818" max="2818" width="32.8984375" style="5" hidden="1"/>
    <col min="2819" max="2819" width="5.8984375" style="5" hidden="1"/>
    <col min="2820" max="2820" width="32.8984375" style="5" hidden="1"/>
    <col min="2821" max="2821" width="5.8984375" style="5" hidden="1"/>
    <col min="2822" max="3063" width="8.8984375" style="5" hidden="1"/>
    <col min="3064" max="3064" width="5.8984375" style="5" hidden="1"/>
    <col min="3065" max="3065" width="32.8984375" style="5" hidden="1"/>
    <col min="3066" max="3066" width="5.8984375" style="5" hidden="1"/>
    <col min="3067" max="3067" width="32.8984375" style="5" hidden="1"/>
    <col min="3068" max="3073" width="8.8984375" style="5" hidden="1"/>
    <col min="3074" max="3074" width="32.8984375" style="5" hidden="1"/>
    <col min="3075" max="3075" width="5.8984375" style="5" hidden="1"/>
    <col min="3076" max="3076" width="32.8984375" style="5" hidden="1"/>
    <col min="3077" max="3077" width="5.8984375" style="5" hidden="1"/>
    <col min="3078" max="3319" width="8.8984375" style="5" hidden="1"/>
    <col min="3320" max="3320" width="5.8984375" style="5" hidden="1"/>
    <col min="3321" max="3321" width="32.8984375" style="5" hidden="1"/>
    <col min="3322" max="3322" width="5.8984375" style="5" hidden="1"/>
    <col min="3323" max="3323" width="32.8984375" style="5" hidden="1"/>
    <col min="3324" max="3329" width="8.8984375" style="5" hidden="1"/>
    <col min="3330" max="3330" width="32.8984375" style="5" hidden="1"/>
    <col min="3331" max="3331" width="5.8984375" style="5" hidden="1"/>
    <col min="3332" max="3332" width="32.8984375" style="5" hidden="1"/>
    <col min="3333" max="3333" width="5.8984375" style="5" hidden="1"/>
    <col min="3334" max="3575" width="8.8984375" style="5" hidden="1"/>
    <col min="3576" max="3576" width="5.8984375" style="5" hidden="1"/>
    <col min="3577" max="3577" width="32.8984375" style="5" hidden="1"/>
    <col min="3578" max="3578" width="5.8984375" style="5" hidden="1"/>
    <col min="3579" max="3579" width="32.8984375" style="5" hidden="1"/>
    <col min="3580" max="3585" width="8.8984375" style="5" hidden="1"/>
    <col min="3586" max="3586" width="32.8984375" style="5" hidden="1"/>
    <col min="3587" max="3587" width="5.8984375" style="5" hidden="1"/>
    <col min="3588" max="3588" width="32.8984375" style="5" hidden="1"/>
    <col min="3589" max="3589" width="5.8984375" style="5" hidden="1"/>
    <col min="3590" max="3831" width="8.8984375" style="5" hidden="1"/>
    <col min="3832" max="3832" width="5.8984375" style="5" hidden="1"/>
    <col min="3833" max="3833" width="32.8984375" style="5" hidden="1"/>
    <col min="3834" max="3834" width="5.8984375" style="5" hidden="1"/>
    <col min="3835" max="3835" width="32.8984375" style="5" hidden="1"/>
    <col min="3836" max="3841" width="8.8984375" style="5" hidden="1"/>
    <col min="3842" max="3842" width="32.8984375" style="5" hidden="1"/>
    <col min="3843" max="3843" width="5.8984375" style="5" hidden="1"/>
    <col min="3844" max="3844" width="32.8984375" style="5" hidden="1"/>
    <col min="3845" max="3845" width="5.8984375" style="5" hidden="1"/>
    <col min="3846" max="4087" width="8.8984375" style="5" hidden="1"/>
    <col min="4088" max="4088" width="5.8984375" style="5" hidden="1"/>
    <col min="4089" max="4089" width="32.8984375" style="5" hidden="1"/>
    <col min="4090" max="4090" width="5.8984375" style="5" hidden="1"/>
    <col min="4091" max="4091" width="32.8984375" style="5" hidden="1"/>
    <col min="4092" max="4097" width="8.8984375" style="5" hidden="1"/>
    <col min="4098" max="4098" width="32.8984375" style="5" hidden="1"/>
    <col min="4099" max="4099" width="5.8984375" style="5" hidden="1"/>
    <col min="4100" max="4100" width="32.8984375" style="5" hidden="1"/>
    <col min="4101" max="4101" width="5.8984375" style="5" hidden="1"/>
    <col min="4102" max="4343" width="8.8984375" style="5" hidden="1"/>
    <col min="4344" max="4344" width="5.8984375" style="5" hidden="1"/>
    <col min="4345" max="4345" width="32.8984375" style="5" hidden="1"/>
    <col min="4346" max="4346" width="5.8984375" style="5" hidden="1"/>
    <col min="4347" max="4347" width="32.8984375" style="5" hidden="1"/>
    <col min="4348" max="4353" width="8.8984375" style="5" hidden="1"/>
    <col min="4354" max="4354" width="32.8984375" style="5" hidden="1"/>
    <col min="4355" max="4355" width="5.8984375" style="5" hidden="1"/>
    <col min="4356" max="4356" width="32.8984375" style="5" hidden="1"/>
    <col min="4357" max="4357" width="5.8984375" style="5" hidden="1"/>
    <col min="4358" max="4599" width="8.8984375" style="5" hidden="1"/>
    <col min="4600" max="4600" width="5.8984375" style="5" hidden="1"/>
    <col min="4601" max="4601" width="32.8984375" style="5" hidden="1"/>
    <col min="4602" max="4602" width="5.8984375" style="5" hidden="1"/>
    <col min="4603" max="4603" width="32.8984375" style="5" hidden="1"/>
    <col min="4604" max="4609" width="8.8984375" style="5" hidden="1"/>
    <col min="4610" max="4610" width="32.8984375" style="5" hidden="1"/>
    <col min="4611" max="4611" width="5.8984375" style="5" hidden="1"/>
    <col min="4612" max="4612" width="32.8984375" style="5" hidden="1"/>
    <col min="4613" max="4613" width="5.8984375" style="5" hidden="1"/>
    <col min="4614" max="4855" width="8.8984375" style="5" hidden="1"/>
    <col min="4856" max="4856" width="5.8984375" style="5" hidden="1"/>
    <col min="4857" max="4857" width="32.8984375" style="5" hidden="1"/>
    <col min="4858" max="4858" width="5.8984375" style="5" hidden="1"/>
    <col min="4859" max="4859" width="32.8984375" style="5" hidden="1"/>
    <col min="4860" max="4865" width="8.8984375" style="5" hidden="1"/>
    <col min="4866" max="4866" width="32.8984375" style="5" hidden="1"/>
    <col min="4867" max="4867" width="5.8984375" style="5" hidden="1"/>
    <col min="4868" max="4868" width="32.8984375" style="5" hidden="1"/>
    <col min="4869" max="4869" width="5.8984375" style="5" hidden="1"/>
    <col min="4870" max="5111" width="8.8984375" style="5" hidden="1"/>
    <col min="5112" max="5112" width="5.8984375" style="5" hidden="1"/>
    <col min="5113" max="5113" width="32.8984375" style="5" hidden="1"/>
    <col min="5114" max="5114" width="5.8984375" style="5" hidden="1"/>
    <col min="5115" max="5115" width="32.8984375" style="5" hidden="1"/>
    <col min="5116" max="5121" width="8.8984375" style="5" hidden="1"/>
    <col min="5122" max="5122" width="32.8984375" style="5" hidden="1"/>
    <col min="5123" max="5123" width="5.8984375" style="5" hidden="1"/>
    <col min="5124" max="5124" width="32.8984375" style="5" hidden="1"/>
    <col min="5125" max="5125" width="5.8984375" style="5" hidden="1"/>
    <col min="5126" max="5367" width="8.8984375" style="5" hidden="1"/>
    <col min="5368" max="5368" width="5.8984375" style="5" hidden="1"/>
    <col min="5369" max="5369" width="32.8984375" style="5" hidden="1"/>
    <col min="5370" max="5370" width="5.8984375" style="5" hidden="1"/>
    <col min="5371" max="5371" width="32.8984375" style="5" hidden="1"/>
    <col min="5372" max="5377" width="8.8984375" style="5" hidden="1"/>
    <col min="5378" max="5378" width="32.8984375" style="5" hidden="1"/>
    <col min="5379" max="5379" width="5.8984375" style="5" hidden="1"/>
    <col min="5380" max="5380" width="32.8984375" style="5" hidden="1"/>
    <col min="5381" max="5381" width="5.8984375" style="5" hidden="1"/>
    <col min="5382" max="5623" width="8.8984375" style="5" hidden="1"/>
    <col min="5624" max="5624" width="5.8984375" style="5" hidden="1"/>
    <col min="5625" max="5625" width="32.8984375" style="5" hidden="1"/>
    <col min="5626" max="5626" width="5.8984375" style="5" hidden="1"/>
    <col min="5627" max="5627" width="32.8984375" style="5" hidden="1"/>
    <col min="5628" max="5633" width="8.8984375" style="5" hidden="1"/>
    <col min="5634" max="5634" width="32.8984375" style="5" hidden="1"/>
    <col min="5635" max="5635" width="5.8984375" style="5" hidden="1"/>
    <col min="5636" max="5636" width="32.8984375" style="5" hidden="1"/>
    <col min="5637" max="5637" width="5.8984375" style="5" hidden="1"/>
    <col min="5638" max="5879" width="8.8984375" style="5" hidden="1"/>
    <col min="5880" max="5880" width="5.8984375" style="5" hidden="1"/>
    <col min="5881" max="5881" width="32.8984375" style="5" hidden="1"/>
    <col min="5882" max="5882" width="5.8984375" style="5" hidden="1"/>
    <col min="5883" max="5883" width="32.8984375" style="5" hidden="1"/>
    <col min="5884" max="5889" width="8.8984375" style="5" hidden="1"/>
    <col min="5890" max="5890" width="32.8984375" style="5" hidden="1"/>
    <col min="5891" max="5891" width="5.8984375" style="5" hidden="1"/>
    <col min="5892" max="5892" width="32.8984375" style="5" hidden="1"/>
    <col min="5893" max="5893" width="5.8984375" style="5" hidden="1"/>
    <col min="5894" max="6135" width="8.8984375" style="5" hidden="1"/>
    <col min="6136" max="6136" width="5.8984375" style="5" hidden="1"/>
    <col min="6137" max="6137" width="32.8984375" style="5" hidden="1"/>
    <col min="6138" max="6138" width="5.8984375" style="5" hidden="1"/>
    <col min="6139" max="6139" width="32.8984375" style="5" hidden="1"/>
    <col min="6140" max="6145" width="8.8984375" style="5" hidden="1"/>
    <col min="6146" max="6146" width="32.8984375" style="5" hidden="1"/>
    <col min="6147" max="6147" width="5.8984375" style="5" hidden="1"/>
    <col min="6148" max="6148" width="32.8984375" style="5" hidden="1"/>
    <col min="6149" max="6149" width="5.8984375" style="5" hidden="1"/>
    <col min="6150" max="6391" width="8.8984375" style="5" hidden="1"/>
    <col min="6392" max="6392" width="5.8984375" style="5" hidden="1"/>
    <col min="6393" max="6393" width="32.8984375" style="5" hidden="1"/>
    <col min="6394" max="6394" width="5.8984375" style="5" hidden="1"/>
    <col min="6395" max="6395" width="32.8984375" style="5" hidden="1"/>
    <col min="6396" max="6401" width="8.8984375" style="5" hidden="1"/>
    <col min="6402" max="6402" width="32.8984375" style="5" hidden="1"/>
    <col min="6403" max="6403" width="5.8984375" style="5" hidden="1"/>
    <col min="6404" max="6404" width="32.8984375" style="5" hidden="1"/>
    <col min="6405" max="6405" width="5.8984375" style="5" hidden="1"/>
    <col min="6406" max="6647" width="8.8984375" style="5" hidden="1"/>
    <col min="6648" max="6648" width="5.8984375" style="5" hidden="1"/>
    <col min="6649" max="6649" width="32.8984375" style="5" hidden="1"/>
    <col min="6650" max="6650" width="5.8984375" style="5" hidden="1"/>
    <col min="6651" max="6651" width="32.8984375" style="5" hidden="1"/>
    <col min="6652" max="6657" width="8.8984375" style="5" hidden="1"/>
    <col min="6658" max="6658" width="32.8984375" style="5" hidden="1"/>
    <col min="6659" max="6659" width="5.8984375" style="5" hidden="1"/>
    <col min="6660" max="6660" width="32.8984375" style="5" hidden="1"/>
    <col min="6661" max="6661" width="5.8984375" style="5" hidden="1"/>
    <col min="6662" max="6903" width="8.8984375" style="5" hidden="1"/>
    <col min="6904" max="6904" width="5.8984375" style="5" hidden="1"/>
    <col min="6905" max="6905" width="32.8984375" style="5" hidden="1"/>
    <col min="6906" max="6906" width="5.8984375" style="5" hidden="1"/>
    <col min="6907" max="6907" width="32.8984375" style="5" hidden="1"/>
    <col min="6908" max="6913" width="8.8984375" style="5" hidden="1"/>
    <col min="6914" max="6914" width="32.8984375" style="5" hidden="1"/>
    <col min="6915" max="6915" width="5.8984375" style="5" hidden="1"/>
    <col min="6916" max="6916" width="32.8984375" style="5" hidden="1"/>
    <col min="6917" max="6917" width="5.8984375" style="5" hidden="1"/>
    <col min="6918" max="7159" width="8.8984375" style="5" hidden="1"/>
    <col min="7160" max="7160" width="5.8984375" style="5" hidden="1"/>
    <col min="7161" max="7161" width="32.8984375" style="5" hidden="1"/>
    <col min="7162" max="7162" width="5.8984375" style="5" hidden="1"/>
    <col min="7163" max="7163" width="32.8984375" style="5" hidden="1"/>
    <col min="7164" max="7169" width="8.8984375" style="5" hidden="1"/>
    <col min="7170" max="7170" width="32.8984375" style="5" hidden="1"/>
    <col min="7171" max="7171" width="5.8984375" style="5" hidden="1"/>
    <col min="7172" max="7172" width="32.8984375" style="5" hidden="1"/>
    <col min="7173" max="7173" width="5.8984375" style="5" hidden="1"/>
    <col min="7174" max="7415" width="8.8984375" style="5" hidden="1"/>
    <col min="7416" max="7416" width="5.8984375" style="5" hidden="1"/>
    <col min="7417" max="7417" width="32.8984375" style="5" hidden="1"/>
    <col min="7418" max="7418" width="5.8984375" style="5" hidden="1"/>
    <col min="7419" max="7419" width="32.8984375" style="5" hidden="1"/>
    <col min="7420" max="7425" width="8.8984375" style="5" hidden="1"/>
    <col min="7426" max="7426" width="32.8984375" style="5" hidden="1"/>
    <col min="7427" max="7427" width="5.8984375" style="5" hidden="1"/>
    <col min="7428" max="7428" width="32.8984375" style="5" hidden="1"/>
    <col min="7429" max="7429" width="5.8984375" style="5" hidden="1"/>
    <col min="7430" max="7671" width="8.8984375" style="5" hidden="1"/>
    <col min="7672" max="7672" width="5.8984375" style="5" hidden="1"/>
    <col min="7673" max="7673" width="32.8984375" style="5" hidden="1"/>
    <col min="7674" max="7674" width="5.8984375" style="5" hidden="1"/>
    <col min="7675" max="7675" width="32.8984375" style="5" hidden="1"/>
    <col min="7676" max="7681" width="8.8984375" style="5" hidden="1"/>
    <col min="7682" max="7682" width="32.8984375" style="5" hidden="1"/>
    <col min="7683" max="7683" width="5.8984375" style="5" hidden="1"/>
    <col min="7684" max="7684" width="32.8984375" style="5" hidden="1"/>
    <col min="7685" max="7685" width="5.8984375" style="5" hidden="1"/>
    <col min="7686" max="7927" width="8.8984375" style="5" hidden="1"/>
    <col min="7928" max="7928" width="5.8984375" style="5" hidden="1"/>
    <col min="7929" max="7929" width="32.8984375" style="5" hidden="1"/>
    <col min="7930" max="7930" width="5.8984375" style="5" hidden="1"/>
    <col min="7931" max="7931" width="32.8984375" style="5" hidden="1"/>
    <col min="7932" max="7937" width="8.8984375" style="5" hidden="1"/>
    <col min="7938" max="7938" width="32.8984375" style="5" hidden="1"/>
    <col min="7939" max="7939" width="5.8984375" style="5" hidden="1"/>
    <col min="7940" max="7940" width="32.8984375" style="5" hidden="1"/>
    <col min="7941" max="7941" width="5.8984375" style="5" hidden="1"/>
    <col min="7942" max="8183" width="8.8984375" style="5" hidden="1"/>
    <col min="8184" max="8184" width="5.8984375" style="5" hidden="1"/>
    <col min="8185" max="8185" width="32.8984375" style="5" hidden="1"/>
    <col min="8186" max="8186" width="5.8984375" style="5" hidden="1"/>
    <col min="8187" max="8187" width="32.8984375" style="5" hidden="1"/>
    <col min="8188" max="8193" width="8.8984375" style="5" hidden="1"/>
    <col min="8194" max="8194" width="32.8984375" style="5" hidden="1"/>
    <col min="8195" max="8195" width="5.8984375" style="5" hidden="1"/>
    <col min="8196" max="8196" width="32.8984375" style="5" hidden="1"/>
    <col min="8197" max="8197" width="5.8984375" style="5" hidden="1"/>
    <col min="8198" max="8439" width="8.8984375" style="5" hidden="1"/>
    <col min="8440" max="8440" width="5.8984375" style="5" hidden="1"/>
    <col min="8441" max="8441" width="32.8984375" style="5" hidden="1"/>
    <col min="8442" max="8442" width="5.8984375" style="5" hidden="1"/>
    <col min="8443" max="8443" width="32.8984375" style="5" hidden="1"/>
    <col min="8444" max="8449" width="8.8984375" style="5" hidden="1"/>
    <col min="8450" max="8450" width="32.8984375" style="5" hidden="1"/>
    <col min="8451" max="8451" width="5.8984375" style="5" hidden="1"/>
    <col min="8452" max="8452" width="32.8984375" style="5" hidden="1"/>
    <col min="8453" max="8453" width="5.8984375" style="5" hidden="1"/>
    <col min="8454" max="8695" width="8.8984375" style="5" hidden="1"/>
    <col min="8696" max="8696" width="5.8984375" style="5" hidden="1"/>
    <col min="8697" max="8697" width="32.8984375" style="5" hidden="1"/>
    <col min="8698" max="8698" width="5.8984375" style="5" hidden="1"/>
    <col min="8699" max="8699" width="32.8984375" style="5" hidden="1"/>
    <col min="8700" max="8705" width="8.8984375" style="5" hidden="1"/>
    <col min="8706" max="8706" width="32.8984375" style="5" hidden="1"/>
    <col min="8707" max="8707" width="5.8984375" style="5" hidden="1"/>
    <col min="8708" max="8708" width="32.8984375" style="5" hidden="1"/>
    <col min="8709" max="8709" width="5.8984375" style="5" hidden="1"/>
    <col min="8710" max="8951" width="8.8984375" style="5" hidden="1"/>
    <col min="8952" max="8952" width="5.8984375" style="5" hidden="1"/>
    <col min="8953" max="8953" width="32.8984375" style="5" hidden="1"/>
    <col min="8954" max="8954" width="5.8984375" style="5" hidden="1"/>
    <col min="8955" max="8955" width="32.8984375" style="5" hidden="1"/>
    <col min="8956" max="8961" width="8.8984375" style="5" hidden="1"/>
    <col min="8962" max="8962" width="32.8984375" style="5" hidden="1"/>
    <col min="8963" max="8963" width="5.8984375" style="5" hidden="1"/>
    <col min="8964" max="8964" width="32.8984375" style="5" hidden="1"/>
    <col min="8965" max="8965" width="5.8984375" style="5" hidden="1"/>
    <col min="8966" max="9207" width="8.8984375" style="5" hidden="1"/>
    <col min="9208" max="9208" width="5.8984375" style="5" hidden="1"/>
    <col min="9209" max="9209" width="32.8984375" style="5" hidden="1"/>
    <col min="9210" max="9210" width="5.8984375" style="5" hidden="1"/>
    <col min="9211" max="9211" width="32.8984375" style="5" hidden="1"/>
    <col min="9212" max="9217" width="8.8984375" style="5" hidden="1"/>
    <col min="9218" max="9218" width="32.8984375" style="5" hidden="1"/>
    <col min="9219" max="9219" width="5.8984375" style="5" hidden="1"/>
    <col min="9220" max="9220" width="32.8984375" style="5" hidden="1"/>
    <col min="9221" max="9221" width="5.8984375" style="5" hidden="1"/>
    <col min="9222" max="9463" width="8.8984375" style="5" hidden="1"/>
    <col min="9464" max="9464" width="5.8984375" style="5" hidden="1"/>
    <col min="9465" max="9465" width="32.8984375" style="5" hidden="1"/>
    <col min="9466" max="9466" width="5.8984375" style="5" hidden="1"/>
    <col min="9467" max="9467" width="32.8984375" style="5" hidden="1"/>
    <col min="9468" max="9473" width="8.8984375" style="5" hidden="1"/>
    <col min="9474" max="9474" width="32.8984375" style="5" hidden="1"/>
    <col min="9475" max="9475" width="5.8984375" style="5" hidden="1"/>
    <col min="9476" max="9476" width="32.8984375" style="5" hidden="1"/>
    <col min="9477" max="9477" width="5.8984375" style="5" hidden="1"/>
    <col min="9478" max="9719" width="8.8984375" style="5" hidden="1"/>
    <col min="9720" max="9720" width="5.8984375" style="5" hidden="1"/>
    <col min="9721" max="9721" width="32.8984375" style="5" hidden="1"/>
    <col min="9722" max="9722" width="5.8984375" style="5" hidden="1"/>
    <col min="9723" max="9723" width="32.8984375" style="5" hidden="1"/>
    <col min="9724" max="9729" width="8.8984375" style="5" hidden="1"/>
    <col min="9730" max="9730" width="32.8984375" style="5" hidden="1"/>
    <col min="9731" max="9731" width="5.8984375" style="5" hidden="1"/>
    <col min="9732" max="9732" width="32.8984375" style="5" hidden="1"/>
    <col min="9733" max="9733" width="5.8984375" style="5" hidden="1"/>
    <col min="9734" max="9975" width="8.8984375" style="5" hidden="1"/>
    <col min="9976" max="9976" width="5.8984375" style="5" hidden="1"/>
    <col min="9977" max="9977" width="32.8984375" style="5" hidden="1"/>
    <col min="9978" max="9978" width="5.8984375" style="5" hidden="1"/>
    <col min="9979" max="9979" width="32.8984375" style="5" hidden="1"/>
    <col min="9980" max="9985" width="8.8984375" style="5" hidden="1"/>
    <col min="9986" max="9986" width="32.8984375" style="5" hidden="1"/>
    <col min="9987" max="9987" width="5.8984375" style="5" hidden="1"/>
    <col min="9988" max="9988" width="32.8984375" style="5" hidden="1"/>
    <col min="9989" max="9989" width="5.8984375" style="5" hidden="1"/>
    <col min="9990" max="10231" width="8.8984375" style="5" hidden="1"/>
    <col min="10232" max="10232" width="5.8984375" style="5" hidden="1"/>
    <col min="10233" max="10233" width="32.8984375" style="5" hidden="1"/>
    <col min="10234" max="10234" width="5.8984375" style="5" hidden="1"/>
    <col min="10235" max="10235" width="32.8984375" style="5" hidden="1"/>
    <col min="10236" max="10241" width="8.8984375" style="5" hidden="1"/>
    <col min="10242" max="10242" width="32.8984375" style="5" hidden="1"/>
    <col min="10243" max="10243" width="5.8984375" style="5" hidden="1"/>
    <col min="10244" max="10244" width="32.8984375" style="5" hidden="1"/>
    <col min="10245" max="10245" width="5.8984375" style="5" hidden="1"/>
    <col min="10246" max="10487" width="8.8984375" style="5" hidden="1"/>
    <col min="10488" max="10488" width="5.8984375" style="5" hidden="1"/>
    <col min="10489" max="10489" width="32.8984375" style="5" hidden="1"/>
    <col min="10490" max="10490" width="5.8984375" style="5" hidden="1"/>
    <col min="10491" max="10491" width="32.8984375" style="5" hidden="1"/>
    <col min="10492" max="10497" width="8.8984375" style="5" hidden="1"/>
    <col min="10498" max="10498" width="32.8984375" style="5" hidden="1"/>
    <col min="10499" max="10499" width="5.8984375" style="5" hidden="1"/>
    <col min="10500" max="10500" width="32.8984375" style="5" hidden="1"/>
    <col min="10501" max="10501" width="5.8984375" style="5" hidden="1"/>
    <col min="10502" max="10743" width="8.8984375" style="5" hidden="1"/>
    <col min="10744" max="10744" width="5.8984375" style="5" hidden="1"/>
    <col min="10745" max="10745" width="32.8984375" style="5" hidden="1"/>
    <col min="10746" max="10746" width="5.8984375" style="5" hidden="1"/>
    <col min="10747" max="10747" width="32.8984375" style="5" hidden="1"/>
    <col min="10748" max="10753" width="8.8984375" style="5" hidden="1"/>
    <col min="10754" max="10754" width="32.8984375" style="5" hidden="1"/>
    <col min="10755" max="10755" width="5.8984375" style="5" hidden="1"/>
    <col min="10756" max="10756" width="32.8984375" style="5" hidden="1"/>
    <col min="10757" max="10757" width="5.8984375" style="5" hidden="1"/>
    <col min="10758" max="10999" width="8.8984375" style="5" hidden="1"/>
    <col min="11000" max="11000" width="5.8984375" style="5" hidden="1"/>
    <col min="11001" max="11001" width="32.8984375" style="5" hidden="1"/>
    <col min="11002" max="11002" width="5.8984375" style="5" hidden="1"/>
    <col min="11003" max="11003" width="32.8984375" style="5" hidden="1"/>
    <col min="11004" max="11009" width="8.8984375" style="5" hidden="1"/>
    <col min="11010" max="11010" width="32.8984375" style="5" hidden="1"/>
    <col min="11011" max="11011" width="5.8984375" style="5" hidden="1"/>
    <col min="11012" max="11012" width="32.8984375" style="5" hidden="1"/>
    <col min="11013" max="11013" width="5.8984375" style="5" hidden="1"/>
    <col min="11014" max="11255" width="8.8984375" style="5" hidden="1"/>
    <col min="11256" max="11256" width="5.8984375" style="5" hidden="1"/>
    <col min="11257" max="11257" width="32.8984375" style="5" hidden="1"/>
    <col min="11258" max="11258" width="5.8984375" style="5" hidden="1"/>
    <col min="11259" max="11259" width="32.8984375" style="5" hidden="1"/>
    <col min="11260" max="11265" width="8.8984375" style="5" hidden="1"/>
    <col min="11266" max="11266" width="32.8984375" style="5" hidden="1"/>
    <col min="11267" max="11267" width="5.8984375" style="5" hidden="1"/>
    <col min="11268" max="11268" width="32.8984375" style="5" hidden="1"/>
    <col min="11269" max="11269" width="5.8984375" style="5" hidden="1"/>
    <col min="11270" max="11511" width="8.8984375" style="5" hidden="1"/>
    <col min="11512" max="11512" width="5.8984375" style="5" hidden="1"/>
    <col min="11513" max="11513" width="32.8984375" style="5" hidden="1"/>
    <col min="11514" max="11514" width="5.8984375" style="5" hidden="1"/>
    <col min="11515" max="11515" width="32.8984375" style="5" hidden="1"/>
    <col min="11516" max="11521" width="8.8984375" style="5" hidden="1"/>
    <col min="11522" max="11522" width="32.8984375" style="5" hidden="1"/>
    <col min="11523" max="11523" width="5.8984375" style="5" hidden="1"/>
    <col min="11524" max="11524" width="32.8984375" style="5" hidden="1"/>
    <col min="11525" max="11525" width="5.8984375" style="5" hidden="1"/>
    <col min="11526" max="11767" width="8.8984375" style="5" hidden="1"/>
    <col min="11768" max="11768" width="5.8984375" style="5" hidden="1"/>
    <col min="11769" max="11769" width="32.8984375" style="5" hidden="1"/>
    <col min="11770" max="11770" width="5.8984375" style="5" hidden="1"/>
    <col min="11771" max="11771" width="32.8984375" style="5" hidden="1"/>
    <col min="11772" max="11777" width="8.8984375" style="5" hidden="1"/>
    <col min="11778" max="11778" width="32.8984375" style="5" hidden="1"/>
    <col min="11779" max="11779" width="5.8984375" style="5" hidden="1"/>
    <col min="11780" max="11780" width="32.8984375" style="5" hidden="1"/>
    <col min="11781" max="11781" width="5.8984375" style="5" hidden="1"/>
    <col min="11782" max="12023" width="8.8984375" style="5" hidden="1"/>
    <col min="12024" max="12024" width="5.8984375" style="5" hidden="1"/>
    <col min="12025" max="12025" width="32.8984375" style="5" hidden="1"/>
    <col min="12026" max="12026" width="5.8984375" style="5" hidden="1"/>
    <col min="12027" max="12027" width="32.8984375" style="5" hidden="1"/>
    <col min="12028" max="12033" width="8.8984375" style="5" hidden="1"/>
    <col min="12034" max="12034" width="32.8984375" style="5" hidden="1"/>
    <col min="12035" max="12035" width="5.8984375" style="5" hidden="1"/>
    <col min="12036" max="12036" width="32.8984375" style="5" hidden="1"/>
    <col min="12037" max="12037" width="5.8984375" style="5" hidden="1"/>
    <col min="12038" max="12279" width="8.8984375" style="5" hidden="1"/>
    <col min="12280" max="12280" width="5.8984375" style="5" hidden="1"/>
    <col min="12281" max="12281" width="32.8984375" style="5" hidden="1"/>
    <col min="12282" max="12282" width="5.8984375" style="5" hidden="1"/>
    <col min="12283" max="12283" width="32.8984375" style="5" hidden="1"/>
    <col min="12284" max="12289" width="8.8984375" style="5" hidden="1"/>
    <col min="12290" max="12290" width="32.8984375" style="5" hidden="1"/>
    <col min="12291" max="12291" width="5.8984375" style="5" hidden="1"/>
    <col min="12292" max="12292" width="32.8984375" style="5" hidden="1"/>
    <col min="12293" max="12293" width="5.8984375" style="5" hidden="1"/>
    <col min="12294" max="12535" width="8.8984375" style="5" hidden="1"/>
    <col min="12536" max="12536" width="5.8984375" style="5" hidden="1"/>
    <col min="12537" max="12537" width="32.8984375" style="5" hidden="1"/>
    <col min="12538" max="12538" width="5.8984375" style="5" hidden="1"/>
    <col min="12539" max="12539" width="32.8984375" style="5" hidden="1"/>
    <col min="12540" max="12545" width="8.8984375" style="5" hidden="1"/>
    <col min="12546" max="12546" width="32.8984375" style="5" hidden="1"/>
    <col min="12547" max="12547" width="5.8984375" style="5" hidden="1"/>
    <col min="12548" max="12548" width="32.8984375" style="5" hidden="1"/>
    <col min="12549" max="12549" width="5.8984375" style="5" hidden="1"/>
    <col min="12550" max="12791" width="8.8984375" style="5" hidden="1"/>
    <col min="12792" max="12792" width="5.8984375" style="5" hidden="1"/>
    <col min="12793" max="12793" width="32.8984375" style="5" hidden="1"/>
    <col min="12794" max="12794" width="5.8984375" style="5" hidden="1"/>
    <col min="12795" max="12795" width="32.8984375" style="5" hidden="1"/>
    <col min="12796" max="12801" width="8.8984375" style="5" hidden="1"/>
    <col min="12802" max="12802" width="32.8984375" style="5" hidden="1"/>
    <col min="12803" max="12803" width="5.8984375" style="5" hidden="1"/>
    <col min="12804" max="12804" width="32.8984375" style="5" hidden="1"/>
    <col min="12805" max="12805" width="5.8984375" style="5" hidden="1"/>
    <col min="12806" max="13047" width="8.8984375" style="5" hidden="1"/>
    <col min="13048" max="13048" width="5.8984375" style="5" hidden="1"/>
    <col min="13049" max="13049" width="32.8984375" style="5" hidden="1"/>
    <col min="13050" max="13050" width="5.8984375" style="5" hidden="1"/>
    <col min="13051" max="13051" width="32.8984375" style="5" hidden="1"/>
    <col min="13052" max="13057" width="8.8984375" style="5" hidden="1"/>
    <col min="13058" max="13058" width="32.8984375" style="5" hidden="1"/>
    <col min="13059" max="13059" width="5.8984375" style="5" hidden="1"/>
    <col min="13060" max="13060" width="32.8984375" style="5" hidden="1"/>
    <col min="13061" max="13061" width="5.8984375" style="5" hidden="1"/>
    <col min="13062" max="13303" width="8.8984375" style="5" hidden="1"/>
    <col min="13304" max="13304" width="5.8984375" style="5" hidden="1"/>
    <col min="13305" max="13305" width="32.8984375" style="5" hidden="1"/>
    <col min="13306" max="13306" width="5.8984375" style="5" hidden="1"/>
    <col min="13307" max="13307" width="32.8984375" style="5" hidden="1"/>
    <col min="13308" max="13313" width="8.8984375" style="5" hidden="1"/>
    <col min="13314" max="13314" width="32.8984375" style="5" hidden="1"/>
    <col min="13315" max="13315" width="5.8984375" style="5" hidden="1"/>
    <col min="13316" max="13316" width="32.8984375" style="5" hidden="1"/>
    <col min="13317" max="13317" width="5.8984375" style="5" hidden="1"/>
    <col min="13318" max="13559" width="8.8984375" style="5" hidden="1"/>
    <col min="13560" max="13560" width="5.8984375" style="5" hidden="1"/>
    <col min="13561" max="13561" width="32.8984375" style="5" hidden="1"/>
    <col min="13562" max="13562" width="5.8984375" style="5" hidden="1"/>
    <col min="13563" max="13563" width="32.8984375" style="5" hidden="1"/>
    <col min="13564" max="13569" width="8.8984375" style="5" hidden="1"/>
    <col min="13570" max="13570" width="32.8984375" style="5" hidden="1"/>
    <col min="13571" max="13571" width="5.8984375" style="5" hidden="1"/>
    <col min="13572" max="13572" width="32.8984375" style="5" hidden="1"/>
    <col min="13573" max="13573" width="5.8984375" style="5" hidden="1"/>
    <col min="13574" max="13815" width="8.8984375" style="5" hidden="1"/>
    <col min="13816" max="13816" width="5.8984375" style="5" hidden="1"/>
    <col min="13817" max="13817" width="32.8984375" style="5" hidden="1"/>
    <col min="13818" max="13818" width="5.8984375" style="5" hidden="1"/>
    <col min="13819" max="13819" width="32.8984375" style="5" hidden="1"/>
    <col min="13820" max="13825" width="8.8984375" style="5" hidden="1"/>
    <col min="13826" max="13826" width="32.8984375" style="5" hidden="1"/>
    <col min="13827" max="13827" width="5.8984375" style="5" hidden="1"/>
    <col min="13828" max="13828" width="32.8984375" style="5" hidden="1"/>
    <col min="13829" max="13829" width="5.8984375" style="5" hidden="1"/>
    <col min="13830" max="14071" width="8.8984375" style="5" hidden="1"/>
    <col min="14072" max="14072" width="5.8984375" style="5" hidden="1"/>
    <col min="14073" max="14073" width="32.8984375" style="5" hidden="1"/>
    <col min="14074" max="14074" width="5.8984375" style="5" hidden="1"/>
    <col min="14075" max="14075" width="32.8984375" style="5" hidden="1"/>
    <col min="14076" max="14081" width="8.8984375" style="5" hidden="1"/>
    <col min="14082" max="14082" width="32.8984375" style="5" hidden="1"/>
    <col min="14083" max="14083" width="5.8984375" style="5" hidden="1"/>
    <col min="14084" max="14084" width="32.8984375" style="5" hidden="1"/>
    <col min="14085" max="14085" width="5.8984375" style="5" hidden="1"/>
    <col min="14086" max="14327" width="8.8984375" style="5" hidden="1"/>
    <col min="14328" max="14328" width="5.8984375" style="5" hidden="1"/>
    <col min="14329" max="14329" width="32.8984375" style="5" hidden="1"/>
    <col min="14330" max="14330" width="5.8984375" style="5" hidden="1"/>
    <col min="14331" max="14331" width="32.8984375" style="5" hidden="1"/>
    <col min="14332" max="14337" width="8.8984375" style="5" hidden="1"/>
    <col min="14338" max="14338" width="32.8984375" style="5" hidden="1"/>
    <col min="14339" max="14339" width="5.8984375" style="5" hidden="1"/>
    <col min="14340" max="14340" width="32.8984375" style="5" hidden="1"/>
    <col min="14341" max="14341" width="5.8984375" style="5" hidden="1"/>
    <col min="14342" max="14583" width="8.8984375" style="5" hidden="1"/>
    <col min="14584" max="14584" width="5.8984375" style="5" hidden="1"/>
    <col min="14585" max="14585" width="32.8984375" style="5" hidden="1"/>
    <col min="14586" max="14586" width="5.8984375" style="5" hidden="1"/>
    <col min="14587" max="14587" width="32.8984375" style="5" hidden="1"/>
    <col min="14588" max="14593" width="8.8984375" style="5" hidden="1"/>
    <col min="14594" max="14594" width="32.8984375" style="5" hidden="1"/>
    <col min="14595" max="14595" width="5.8984375" style="5" hidden="1"/>
    <col min="14596" max="14596" width="32.8984375" style="5" hidden="1"/>
    <col min="14597" max="14597" width="5.8984375" style="5" hidden="1"/>
    <col min="14598" max="14839" width="8.8984375" style="5" hidden="1"/>
    <col min="14840" max="14840" width="5.8984375" style="5" hidden="1"/>
    <col min="14841" max="14841" width="32.8984375" style="5" hidden="1"/>
    <col min="14842" max="14842" width="5.8984375" style="5" hidden="1"/>
    <col min="14843" max="14843" width="32.8984375" style="5" hidden="1"/>
    <col min="14844" max="14849" width="8.8984375" style="5" hidden="1"/>
    <col min="14850" max="14850" width="32.8984375" style="5" hidden="1"/>
    <col min="14851" max="14851" width="5.8984375" style="5" hidden="1"/>
    <col min="14852" max="14852" width="32.8984375" style="5" hidden="1"/>
    <col min="14853" max="14853" width="5.8984375" style="5" hidden="1"/>
    <col min="14854" max="15095" width="8.8984375" style="5" hidden="1"/>
    <col min="15096" max="15096" width="5.8984375" style="5" hidden="1"/>
    <col min="15097" max="15097" width="32.8984375" style="5" hidden="1"/>
    <col min="15098" max="15098" width="5.8984375" style="5" hidden="1"/>
    <col min="15099" max="15099" width="32.8984375" style="5" hidden="1"/>
    <col min="15100" max="15105" width="8.8984375" style="5" hidden="1"/>
    <col min="15106" max="15106" width="32.8984375" style="5" hidden="1"/>
    <col min="15107" max="15107" width="5.8984375" style="5" hidden="1"/>
    <col min="15108" max="15108" width="32.8984375" style="5" hidden="1"/>
    <col min="15109" max="15109" width="5.8984375" style="5" hidden="1"/>
    <col min="15110" max="15351" width="8.8984375" style="5" hidden="1"/>
    <col min="15352" max="15352" width="5.8984375" style="5" hidden="1"/>
    <col min="15353" max="15353" width="32.8984375" style="5" hidden="1"/>
    <col min="15354" max="15354" width="5.8984375" style="5" hidden="1"/>
    <col min="15355" max="15355" width="32.8984375" style="5" hidden="1"/>
    <col min="15356" max="15361" width="8.8984375" style="5" hidden="1"/>
    <col min="15362" max="15362" width="32.8984375" style="5" hidden="1"/>
    <col min="15363" max="15363" width="5.8984375" style="5" hidden="1"/>
    <col min="15364" max="15364" width="32.8984375" style="5" hidden="1"/>
    <col min="15365" max="15365" width="5.8984375" style="5" hidden="1"/>
    <col min="15366" max="15607" width="8.8984375" style="5" hidden="1"/>
    <col min="15608" max="15608" width="5.8984375" style="5" hidden="1"/>
    <col min="15609" max="15609" width="32.8984375" style="5" hidden="1"/>
    <col min="15610" max="15610" width="5.8984375" style="5" hidden="1"/>
    <col min="15611" max="15611" width="32.8984375" style="5" hidden="1"/>
    <col min="15612" max="15617" width="8.8984375" style="5" hidden="1"/>
    <col min="15618" max="15618" width="32.8984375" style="5" hidden="1"/>
    <col min="15619" max="15619" width="5.8984375" style="5" hidden="1"/>
    <col min="15620" max="15620" width="32.8984375" style="5" hidden="1"/>
    <col min="15621" max="15621" width="5.8984375" style="5" hidden="1"/>
    <col min="15622" max="15863" width="8.8984375" style="5" hidden="1"/>
    <col min="15864" max="15864" width="5.8984375" style="5" hidden="1"/>
    <col min="15865" max="15865" width="32.8984375" style="5" hidden="1"/>
    <col min="15866" max="15866" width="5.8984375" style="5" hidden="1"/>
    <col min="15867" max="15867" width="32.8984375" style="5" hidden="1"/>
    <col min="15868" max="15873" width="8.8984375" style="5" hidden="1"/>
    <col min="15874" max="15874" width="32.8984375" style="5" hidden="1"/>
    <col min="15875" max="15875" width="5.8984375" style="5" hidden="1"/>
    <col min="15876" max="15876" width="32.8984375" style="5" hidden="1"/>
    <col min="15877" max="15877" width="5.8984375" style="5" hidden="1"/>
    <col min="15878" max="16119" width="8.8984375" style="5" hidden="1"/>
    <col min="16120" max="16120" width="5.8984375" style="5" hidden="1"/>
    <col min="16121" max="16121" width="32.8984375" style="5" hidden="1"/>
    <col min="16122" max="16122" width="5.8984375" style="5" hidden="1"/>
    <col min="16123" max="16123" width="32.8984375" style="5" hidden="1"/>
    <col min="16124" max="16129" width="8.8984375" style="5" hidden="1"/>
    <col min="16130" max="16130" width="32.8984375" style="5" hidden="1"/>
    <col min="16131" max="16131" width="5.8984375" style="5" hidden="1"/>
    <col min="16132" max="16132" width="32.8984375" style="5" hidden="1"/>
    <col min="16133" max="16133" width="5.8984375" style="5" hidden="1"/>
    <col min="16134" max="16384" width="8.8984375" style="5" hidden="1"/>
  </cols>
  <sheetData>
    <row r="1" spans="1:9" ht="57.6" customHeight="1" x14ac:dyDescent="0.6"/>
    <row r="2" spans="1:9" ht="18" customHeight="1" x14ac:dyDescent="0.6">
      <c r="A2" s="154" t="s">
        <v>1601</v>
      </c>
      <c r="B2" s="17"/>
      <c r="C2" s="17"/>
      <c r="D2" s="17"/>
      <c r="E2" s="17"/>
      <c r="F2" s="17"/>
      <c r="G2" s="17"/>
      <c r="H2" s="17"/>
      <c r="I2" s="17"/>
    </row>
    <row r="3" spans="1:9" ht="18" customHeight="1" x14ac:dyDescent="0.6">
      <c r="A3" s="219" t="s">
        <v>1614</v>
      </c>
      <c r="B3" s="153"/>
      <c r="C3" s="153"/>
      <c r="D3" s="153"/>
      <c r="E3" s="153"/>
      <c r="F3" s="153"/>
      <c r="G3" s="153"/>
      <c r="H3" s="153"/>
      <c r="I3" s="153"/>
    </row>
    <row r="4" spans="1:9" ht="36" customHeight="1" thickBot="1" x14ac:dyDescent="0.65">
      <c r="A4" s="25" t="s">
        <v>31</v>
      </c>
      <c r="B4" s="26" t="s">
        <v>32</v>
      </c>
      <c r="C4" s="24">
        <v>2020</v>
      </c>
      <c r="D4" s="24">
        <v>2021</v>
      </c>
      <c r="E4" s="24">
        <v>2022</v>
      </c>
      <c r="F4" s="24">
        <v>2023</v>
      </c>
      <c r="G4" s="24">
        <v>2024</v>
      </c>
      <c r="H4" s="141" t="s">
        <v>319</v>
      </c>
      <c r="I4" s="143" t="s">
        <v>321</v>
      </c>
    </row>
    <row r="5" spans="1:9" ht="18" customHeight="1" thickBot="1" x14ac:dyDescent="0.65">
      <c r="A5" s="89"/>
      <c r="B5" s="89" t="s">
        <v>637</v>
      </c>
      <c r="C5" s="139"/>
      <c r="D5" s="139"/>
      <c r="E5" s="139"/>
      <c r="F5" s="139"/>
      <c r="G5" s="139"/>
      <c r="H5" s="138" t="s">
        <v>643</v>
      </c>
      <c r="I5" s="89"/>
    </row>
    <row r="6" spans="1:9" ht="18" customHeight="1" x14ac:dyDescent="0.6">
      <c r="A6" s="52">
        <v>1</v>
      </c>
      <c r="B6" s="130" t="s">
        <v>598</v>
      </c>
      <c r="C6" s="65">
        <v>26470.893591</v>
      </c>
      <c r="D6" s="65">
        <v>51796.872086000003</v>
      </c>
      <c r="E6" s="65">
        <v>74089.001300999997</v>
      </c>
      <c r="F6" s="65">
        <v>40657.952059000003</v>
      </c>
      <c r="G6" s="65">
        <v>44930.017998000003</v>
      </c>
      <c r="H6" s="134" t="s">
        <v>618</v>
      </c>
      <c r="I6" s="66">
        <v>1</v>
      </c>
    </row>
    <row r="7" spans="1:9" ht="18" customHeight="1" x14ac:dyDescent="0.6">
      <c r="A7" s="56"/>
      <c r="B7" s="131" t="s">
        <v>638</v>
      </c>
      <c r="C7" s="67"/>
      <c r="D7" s="67"/>
      <c r="E7" s="67"/>
      <c r="F7" s="67"/>
      <c r="G7" s="67"/>
      <c r="H7" s="135" t="s">
        <v>644</v>
      </c>
      <c r="I7" s="68"/>
    </row>
    <row r="8" spans="1:9" ht="18" customHeight="1" x14ac:dyDescent="0.6">
      <c r="A8" s="52">
        <v>2</v>
      </c>
      <c r="B8" s="133" t="s">
        <v>599</v>
      </c>
      <c r="C8" s="65">
        <v>9714.5035989999997</v>
      </c>
      <c r="D8" s="65">
        <v>18324.740511</v>
      </c>
      <c r="E8" s="65">
        <v>24494.912895000001</v>
      </c>
      <c r="F8" s="65">
        <v>18961.244819</v>
      </c>
      <c r="G8" s="65">
        <v>12288.437443999999</v>
      </c>
      <c r="H8" s="137" t="s">
        <v>619</v>
      </c>
      <c r="I8" s="66">
        <v>2</v>
      </c>
    </row>
    <row r="9" spans="1:9" ht="18" customHeight="1" x14ac:dyDescent="0.6">
      <c r="A9" s="56">
        <v>3</v>
      </c>
      <c r="B9" s="132" t="s">
        <v>600</v>
      </c>
      <c r="C9" s="67">
        <v>226.965699</v>
      </c>
      <c r="D9" s="67">
        <v>404.34956599999998</v>
      </c>
      <c r="E9" s="67">
        <v>807.11341100000004</v>
      </c>
      <c r="F9" s="67">
        <v>545.86456799999996</v>
      </c>
      <c r="G9" s="67">
        <v>376.420209</v>
      </c>
      <c r="H9" s="136" t="s">
        <v>620</v>
      </c>
      <c r="I9" s="68">
        <v>3</v>
      </c>
    </row>
    <row r="10" spans="1:9" ht="18" customHeight="1" x14ac:dyDescent="0.6">
      <c r="A10" s="52">
        <v>4</v>
      </c>
      <c r="B10" s="133" t="s">
        <v>601</v>
      </c>
      <c r="C10" s="65">
        <v>8208.2214910000002</v>
      </c>
      <c r="D10" s="65">
        <v>14841.417288000001</v>
      </c>
      <c r="E10" s="65">
        <v>17095.788642</v>
      </c>
      <c r="F10" s="65">
        <v>10268.357531</v>
      </c>
      <c r="G10" s="65">
        <v>8978.6503890000004</v>
      </c>
      <c r="H10" s="137" t="s">
        <v>621</v>
      </c>
      <c r="I10" s="66">
        <v>4</v>
      </c>
    </row>
    <row r="11" spans="1:9" ht="18" customHeight="1" thickBot="1" x14ac:dyDescent="0.65">
      <c r="A11" s="56">
        <v>5</v>
      </c>
      <c r="B11" s="132" t="s">
        <v>602</v>
      </c>
      <c r="C11" s="67">
        <v>3005.5839550000001</v>
      </c>
      <c r="D11" s="67">
        <v>6437.6387649999997</v>
      </c>
      <c r="E11" s="67">
        <v>9926.6431639999992</v>
      </c>
      <c r="F11" s="67">
        <v>6176.7900159999999</v>
      </c>
      <c r="G11" s="67">
        <v>6629.799027</v>
      </c>
      <c r="H11" s="136" t="s">
        <v>622</v>
      </c>
      <c r="I11" s="68">
        <v>5</v>
      </c>
    </row>
    <row r="12" spans="1:9" ht="18" customHeight="1" thickBot="1" x14ac:dyDescent="0.65">
      <c r="A12" s="89"/>
      <c r="B12" s="89" t="s">
        <v>639</v>
      </c>
      <c r="C12" s="139"/>
      <c r="D12" s="139"/>
      <c r="E12" s="139"/>
      <c r="F12" s="139"/>
      <c r="G12" s="139"/>
      <c r="H12" s="138" t="s">
        <v>645</v>
      </c>
      <c r="I12" s="89"/>
    </row>
    <row r="13" spans="1:9" ht="18" customHeight="1" x14ac:dyDescent="0.6">
      <c r="A13" s="52">
        <v>6</v>
      </c>
      <c r="B13" s="130" t="s">
        <v>603</v>
      </c>
      <c r="C13" s="65">
        <v>34869.618446</v>
      </c>
      <c r="D13" s="65">
        <v>60673.939495999999</v>
      </c>
      <c r="E13" s="65">
        <v>98278.756812000007</v>
      </c>
      <c r="F13" s="65">
        <v>64094.499443000001</v>
      </c>
      <c r="G13" s="65">
        <v>53915.701545999997</v>
      </c>
      <c r="H13" s="134" t="s">
        <v>623</v>
      </c>
      <c r="I13" s="66">
        <v>6</v>
      </c>
    </row>
    <row r="14" spans="1:9" ht="18" customHeight="1" x14ac:dyDescent="0.6">
      <c r="A14" s="56"/>
      <c r="B14" s="131" t="s">
        <v>640</v>
      </c>
      <c r="C14" s="67"/>
      <c r="D14" s="67"/>
      <c r="E14" s="67"/>
      <c r="F14" s="67"/>
      <c r="G14" s="67"/>
      <c r="H14" s="135" t="s">
        <v>646</v>
      </c>
      <c r="I14" s="68"/>
    </row>
    <row r="15" spans="1:9" ht="18" customHeight="1" x14ac:dyDescent="0.6">
      <c r="A15" s="52">
        <v>7</v>
      </c>
      <c r="B15" s="133" t="s">
        <v>604</v>
      </c>
      <c r="C15" s="65">
        <v>94.346453999999994</v>
      </c>
      <c r="D15" s="65">
        <v>777.94506799999999</v>
      </c>
      <c r="E15" s="65">
        <v>841.37186499999996</v>
      </c>
      <c r="F15" s="65">
        <v>287.31777099999999</v>
      </c>
      <c r="G15" s="65">
        <v>473.78497700000003</v>
      </c>
      <c r="H15" s="137" t="s">
        <v>624</v>
      </c>
      <c r="I15" s="66">
        <v>7</v>
      </c>
    </row>
    <row r="16" spans="1:9" ht="18" customHeight="1" x14ac:dyDescent="0.6">
      <c r="A16" s="56">
        <v>8</v>
      </c>
      <c r="B16" s="132" t="s">
        <v>605</v>
      </c>
      <c r="C16" s="67">
        <v>377.13705199999998</v>
      </c>
      <c r="D16" s="67">
        <v>796.03783999999996</v>
      </c>
      <c r="E16" s="67">
        <v>459.059147</v>
      </c>
      <c r="F16" s="67">
        <v>696.52149099999997</v>
      </c>
      <c r="G16" s="67">
        <v>421.70032300000003</v>
      </c>
      <c r="H16" s="136" t="s">
        <v>625</v>
      </c>
      <c r="I16" s="68">
        <v>8</v>
      </c>
    </row>
    <row r="17" spans="1:9" ht="18" customHeight="1" thickBot="1" x14ac:dyDescent="0.65">
      <c r="A17" s="52">
        <v>9</v>
      </c>
      <c r="B17" s="133" t="s">
        <v>606</v>
      </c>
      <c r="C17" s="65">
        <v>5995.3696760000003</v>
      </c>
      <c r="D17" s="65">
        <v>13279.297946000001</v>
      </c>
      <c r="E17" s="65">
        <v>20172.047928</v>
      </c>
      <c r="F17" s="65">
        <v>17615.320259</v>
      </c>
      <c r="G17" s="65">
        <v>12272.610207</v>
      </c>
      <c r="H17" s="137" t="s">
        <v>320</v>
      </c>
      <c r="I17" s="66">
        <v>9</v>
      </c>
    </row>
    <row r="18" spans="1:9" ht="18" customHeight="1" thickBot="1" x14ac:dyDescent="0.65">
      <c r="A18" s="89"/>
      <c r="B18" s="89" t="s">
        <v>641</v>
      </c>
      <c r="C18" s="139"/>
      <c r="D18" s="139"/>
      <c r="E18" s="139"/>
      <c r="F18" s="139"/>
      <c r="G18" s="139"/>
      <c r="H18" s="138" t="s">
        <v>647</v>
      </c>
      <c r="I18" s="89"/>
    </row>
    <row r="19" spans="1:9" ht="18" customHeight="1" x14ac:dyDescent="0.6">
      <c r="A19" s="52">
        <v>10</v>
      </c>
      <c r="B19" s="130" t="s">
        <v>607</v>
      </c>
      <c r="C19" s="65">
        <v>13.325055000000001</v>
      </c>
      <c r="D19" s="65">
        <v>25.284604999999999</v>
      </c>
      <c r="E19" s="65">
        <v>20.20393</v>
      </c>
      <c r="F19" s="65">
        <v>106.52375600000001</v>
      </c>
      <c r="G19" s="65">
        <v>35.758465000000001</v>
      </c>
      <c r="H19" s="134" t="s">
        <v>626</v>
      </c>
      <c r="I19" s="66">
        <v>10</v>
      </c>
    </row>
    <row r="20" spans="1:9" ht="18" customHeight="1" x14ac:dyDescent="0.6">
      <c r="A20" s="56">
        <v>11</v>
      </c>
      <c r="B20" s="131" t="s">
        <v>608</v>
      </c>
      <c r="C20" s="67">
        <v>253358.89426</v>
      </c>
      <c r="D20" s="67">
        <v>408574.56836999999</v>
      </c>
      <c r="E20" s="67">
        <v>585749.43792900001</v>
      </c>
      <c r="F20" s="67">
        <v>460385.78175800003</v>
      </c>
      <c r="G20" s="67">
        <v>418608.83340499998</v>
      </c>
      <c r="H20" s="135" t="s">
        <v>627</v>
      </c>
      <c r="I20" s="68">
        <v>11</v>
      </c>
    </row>
    <row r="21" spans="1:9" ht="18" customHeight="1" x14ac:dyDescent="0.6">
      <c r="A21" s="52">
        <v>12</v>
      </c>
      <c r="B21" s="130" t="s">
        <v>609</v>
      </c>
      <c r="C21" s="65">
        <v>61756.002589999996</v>
      </c>
      <c r="D21" s="65">
        <v>85218.652975000005</v>
      </c>
      <c r="E21" s="65">
        <v>142446.80622</v>
      </c>
      <c r="F21" s="65">
        <v>114075.583788</v>
      </c>
      <c r="G21" s="65">
        <v>101300.094262</v>
      </c>
      <c r="H21" s="134" t="s">
        <v>628</v>
      </c>
      <c r="I21" s="66">
        <v>12</v>
      </c>
    </row>
    <row r="22" spans="1:9" ht="18" customHeight="1" x14ac:dyDescent="0.6">
      <c r="A22" s="56">
        <v>13</v>
      </c>
      <c r="B22" s="131" t="s">
        <v>610</v>
      </c>
      <c r="C22" s="67">
        <v>71047.285327999998</v>
      </c>
      <c r="D22" s="67">
        <v>120820.46457700001</v>
      </c>
      <c r="E22" s="67">
        <v>183910.15452800001</v>
      </c>
      <c r="F22" s="67">
        <v>136161.05066499999</v>
      </c>
      <c r="G22" s="67">
        <v>122884.158062</v>
      </c>
      <c r="H22" s="135" t="s">
        <v>629</v>
      </c>
      <c r="I22" s="68">
        <v>13</v>
      </c>
    </row>
    <row r="23" spans="1:9" ht="18" customHeight="1" thickBot="1" x14ac:dyDescent="0.65">
      <c r="A23" s="52">
        <v>14</v>
      </c>
      <c r="B23" s="130" t="s">
        <v>611</v>
      </c>
      <c r="C23" s="65">
        <v>98808.400441999998</v>
      </c>
      <c r="D23" s="65">
        <v>137305.85193599999</v>
      </c>
      <c r="E23" s="65">
        <v>185999.19934799999</v>
      </c>
      <c r="F23" s="65">
        <v>169742.32625099999</v>
      </c>
      <c r="G23" s="65">
        <v>194204.42806999999</v>
      </c>
      <c r="H23" s="134" t="s">
        <v>630</v>
      </c>
      <c r="I23" s="66">
        <v>14</v>
      </c>
    </row>
    <row r="24" spans="1:9" ht="18" customHeight="1" thickBot="1" x14ac:dyDescent="0.65">
      <c r="A24" s="89"/>
      <c r="B24" s="89" t="s">
        <v>642</v>
      </c>
      <c r="C24" s="139"/>
      <c r="D24" s="139"/>
      <c r="E24" s="139"/>
      <c r="F24" s="139"/>
      <c r="G24" s="139"/>
      <c r="H24" s="138" t="s">
        <v>648</v>
      </c>
      <c r="I24" s="89"/>
    </row>
    <row r="25" spans="1:9" ht="18" customHeight="1" x14ac:dyDescent="0.6">
      <c r="A25" s="52">
        <v>15</v>
      </c>
      <c r="B25" s="130" t="s">
        <v>612</v>
      </c>
      <c r="C25" s="65">
        <v>6721.0669749999997</v>
      </c>
      <c r="D25" s="65">
        <v>12046.747815000001</v>
      </c>
      <c r="E25" s="65">
        <v>32311.425440999999</v>
      </c>
      <c r="F25" s="65">
        <v>30068.604068000001</v>
      </c>
      <c r="G25" s="65">
        <v>43727.386747999997</v>
      </c>
      <c r="H25" s="134" t="s">
        <v>631</v>
      </c>
      <c r="I25" s="66">
        <v>15</v>
      </c>
    </row>
    <row r="26" spans="1:9" ht="18" customHeight="1" x14ac:dyDescent="0.6">
      <c r="A26" s="56">
        <v>16</v>
      </c>
      <c r="B26" s="131" t="s">
        <v>613</v>
      </c>
      <c r="C26" s="67">
        <v>4438.7663949999996</v>
      </c>
      <c r="D26" s="67">
        <v>9779.5059710000005</v>
      </c>
      <c r="E26" s="67">
        <v>11873.02859</v>
      </c>
      <c r="F26" s="67">
        <v>15511.67578</v>
      </c>
      <c r="G26" s="67">
        <v>9409.2315409999992</v>
      </c>
      <c r="H26" s="135" t="s">
        <v>632</v>
      </c>
      <c r="I26" s="68">
        <v>16</v>
      </c>
    </row>
    <row r="27" spans="1:9" ht="18" customHeight="1" x14ac:dyDescent="0.6">
      <c r="A27" s="52">
        <v>17</v>
      </c>
      <c r="B27" s="130" t="s">
        <v>614</v>
      </c>
      <c r="C27" s="65">
        <v>23928.586460999999</v>
      </c>
      <c r="D27" s="65">
        <v>36315.534857999999</v>
      </c>
      <c r="E27" s="65">
        <v>58232.946328999999</v>
      </c>
      <c r="F27" s="65">
        <v>51186.420573000003</v>
      </c>
      <c r="G27" s="65">
        <v>55207.803664999999</v>
      </c>
      <c r="H27" s="134" t="s">
        <v>633</v>
      </c>
      <c r="I27" s="66">
        <v>17</v>
      </c>
    </row>
    <row r="28" spans="1:9" ht="18" customHeight="1" thickBot="1" x14ac:dyDescent="0.65">
      <c r="A28" s="354">
        <v>18</v>
      </c>
      <c r="B28" s="131" t="s">
        <v>615</v>
      </c>
      <c r="C28" s="247">
        <v>39055.522072</v>
      </c>
      <c r="D28" s="247">
        <v>54812.490213999998</v>
      </c>
      <c r="E28" s="247">
        <v>89688.043575000003</v>
      </c>
      <c r="F28" s="247">
        <v>59802.088034</v>
      </c>
      <c r="G28" s="348">
        <v>55690.074227999998</v>
      </c>
      <c r="H28" s="352" t="s">
        <v>634</v>
      </c>
      <c r="I28" s="358">
        <v>18</v>
      </c>
    </row>
    <row r="29" spans="1:9" ht="18" customHeight="1" thickBot="1" x14ac:dyDescent="0.65">
      <c r="A29" s="355">
        <v>19</v>
      </c>
      <c r="B29" s="89" t="s">
        <v>616</v>
      </c>
      <c r="C29" s="349">
        <v>3812.5511580000002</v>
      </c>
      <c r="D29" s="82">
        <v>3313.2112499999998</v>
      </c>
      <c r="E29" s="82">
        <v>5436.5713610000003</v>
      </c>
      <c r="F29" s="82">
        <v>3725.1884620000001</v>
      </c>
      <c r="G29" s="350">
        <v>4267.4354679999997</v>
      </c>
      <c r="H29" s="351" t="s">
        <v>635</v>
      </c>
      <c r="I29" s="359">
        <v>19</v>
      </c>
    </row>
    <row r="30" spans="1:9" ht="18" customHeight="1" thickBot="1" x14ac:dyDescent="0.65">
      <c r="A30" s="353">
        <v>20</v>
      </c>
      <c r="B30" s="89" t="s">
        <v>617</v>
      </c>
      <c r="C30" s="349">
        <v>48.921985999999997</v>
      </c>
      <c r="D30" s="82">
        <v>127.049587</v>
      </c>
      <c r="E30" s="82">
        <v>108.35053600000001</v>
      </c>
      <c r="F30" s="82">
        <v>1.9144000000000001E-2</v>
      </c>
      <c r="G30" s="82">
        <v>0.40519500000000003</v>
      </c>
      <c r="H30" s="356" t="s">
        <v>636</v>
      </c>
      <c r="I30" s="357">
        <v>20</v>
      </c>
    </row>
    <row r="31" spans="1:9" ht="18" customHeight="1" thickBot="1" x14ac:dyDescent="0.65">
      <c r="A31" s="60"/>
      <c r="B31" s="61" t="s">
        <v>30</v>
      </c>
      <c r="C31" s="69">
        <v>651951.96268500003</v>
      </c>
      <c r="D31" s="69">
        <v>1035671.600724</v>
      </c>
      <c r="E31" s="69">
        <v>1541940.862952</v>
      </c>
      <c r="F31" s="69">
        <v>1200069.1302360001</v>
      </c>
      <c r="G31" s="69">
        <v>1145622.731229</v>
      </c>
      <c r="H31" s="63" t="s">
        <v>318</v>
      </c>
      <c r="I31" s="70"/>
    </row>
    <row r="32" spans="1:9" ht="18" customHeight="1" x14ac:dyDescent="0.6">
      <c r="A32" s="14"/>
      <c r="B32" s="7"/>
      <c r="C32" s="9"/>
      <c r="D32" s="9"/>
      <c r="E32" s="9"/>
      <c r="F32" s="9"/>
      <c r="G32" s="9"/>
      <c r="I32" s="18"/>
    </row>
  </sheetData>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BA8C2"/>
    <pageSetUpPr autoPageBreaks="0" fitToPage="1"/>
  </sheetPr>
  <dimension ref="A1:WUC186"/>
  <sheetViews>
    <sheetView showGridLines="0" rightToLeft="1" zoomScaleNormal="100" workbookViewId="0"/>
  </sheetViews>
  <sheetFormatPr defaultColWidth="0" defaultRowHeight="18" customHeight="1" x14ac:dyDescent="0.6"/>
  <cols>
    <col min="1" max="1" width="6.3984375" style="5" customWidth="1"/>
    <col min="2" max="2" width="26.09765625" style="5" customWidth="1"/>
    <col min="3" max="6" width="13.8984375" style="5" customWidth="1"/>
    <col min="7" max="7" width="13.09765625" style="5" customWidth="1"/>
    <col min="8" max="8" width="26.09765625" style="5" customWidth="1"/>
    <col min="9" max="9" width="6.3984375" style="15" customWidth="1"/>
    <col min="10" max="10" width="2.8984375" style="15" customWidth="1"/>
    <col min="11" max="211" width="8.8984375" style="5" hidden="1"/>
    <col min="212" max="212" width="5.8984375" style="5" hidden="1"/>
    <col min="213" max="213" width="32.8984375" style="5" hidden="1"/>
    <col min="214" max="214" width="5.8984375" style="5" hidden="1"/>
    <col min="215" max="215" width="32.8984375" style="5" hidden="1"/>
    <col min="216" max="221" width="8.8984375" style="5" hidden="1"/>
    <col min="222" max="222" width="32.8984375" style="5" hidden="1"/>
    <col min="223" max="223" width="5.8984375" style="5" hidden="1"/>
    <col min="224" max="224" width="32.8984375" style="5" hidden="1"/>
    <col min="225" max="225" width="5.8984375" style="5" hidden="1"/>
    <col min="226" max="467" width="8.8984375" style="5" hidden="1"/>
    <col min="468" max="468" width="5.8984375" style="5" hidden="1"/>
    <col min="469" max="469" width="32.8984375" style="5" hidden="1"/>
    <col min="470" max="470" width="5.8984375" style="5" hidden="1"/>
    <col min="471" max="471" width="32.8984375" style="5" hidden="1"/>
    <col min="472" max="477" width="8.8984375" style="5" hidden="1"/>
    <col min="478" max="478" width="32.8984375" style="5" hidden="1"/>
    <col min="479" max="479" width="5.8984375" style="5" hidden="1"/>
    <col min="480" max="480" width="32.8984375" style="5" hidden="1"/>
    <col min="481" max="481" width="5.8984375" style="5" hidden="1"/>
    <col min="482" max="723" width="8.8984375" style="5" hidden="1"/>
    <col min="724" max="724" width="5.8984375" style="5" hidden="1"/>
    <col min="725" max="725" width="32.8984375" style="5" hidden="1"/>
    <col min="726" max="726" width="5.8984375" style="5" hidden="1"/>
    <col min="727" max="727" width="32.8984375" style="5" hidden="1"/>
    <col min="728" max="733" width="8.8984375" style="5" hidden="1"/>
    <col min="734" max="734" width="32.8984375" style="5" hidden="1"/>
    <col min="735" max="735" width="5.8984375" style="5" hidden="1"/>
    <col min="736" max="736" width="32.8984375" style="5" hidden="1"/>
    <col min="737" max="737" width="5.8984375" style="5" hidden="1"/>
    <col min="738" max="979" width="8.8984375" style="5" hidden="1"/>
    <col min="980" max="980" width="5.8984375" style="5" hidden="1"/>
    <col min="981" max="981" width="32.8984375" style="5" hidden="1"/>
    <col min="982" max="982" width="5.8984375" style="5" hidden="1"/>
    <col min="983" max="983" width="32.8984375" style="5" hidden="1"/>
    <col min="984" max="989" width="8.8984375" style="5" hidden="1"/>
    <col min="990" max="990" width="32.8984375" style="5" hidden="1"/>
    <col min="991" max="991" width="5.8984375" style="5" hidden="1"/>
    <col min="992" max="992" width="32.8984375" style="5" hidden="1"/>
    <col min="993" max="993" width="5.8984375" style="5" hidden="1"/>
    <col min="994" max="1235" width="8.8984375" style="5" hidden="1"/>
    <col min="1236" max="1236" width="5.8984375" style="5" hidden="1"/>
    <col min="1237" max="1237" width="32.8984375" style="5" hidden="1"/>
    <col min="1238" max="1238" width="5.8984375" style="5" hidden="1"/>
    <col min="1239" max="1239" width="32.8984375" style="5" hidden="1"/>
    <col min="1240" max="1245" width="8.8984375" style="5" hidden="1"/>
    <col min="1246" max="1246" width="32.8984375" style="5" hidden="1"/>
    <col min="1247" max="1247" width="5.8984375" style="5" hidden="1"/>
    <col min="1248" max="1248" width="32.8984375" style="5" hidden="1"/>
    <col min="1249" max="1249" width="5.8984375" style="5" hidden="1"/>
    <col min="1250" max="1491" width="8.8984375" style="5" hidden="1"/>
    <col min="1492" max="1492" width="5.8984375" style="5" hidden="1"/>
    <col min="1493" max="1493" width="32.8984375" style="5" hidden="1"/>
    <col min="1494" max="1494" width="5.8984375" style="5" hidden="1"/>
    <col min="1495" max="1495" width="32.8984375" style="5" hidden="1"/>
    <col min="1496" max="1501" width="8.8984375" style="5" hidden="1"/>
    <col min="1502" max="1502" width="32.8984375" style="5" hidden="1"/>
    <col min="1503" max="1503" width="5.8984375" style="5" hidden="1"/>
    <col min="1504" max="1504" width="32.8984375" style="5" hidden="1"/>
    <col min="1505" max="1505" width="5.8984375" style="5" hidden="1"/>
    <col min="1506" max="1747" width="8.8984375" style="5" hidden="1"/>
    <col min="1748" max="1748" width="5.8984375" style="5" hidden="1"/>
    <col min="1749" max="1749" width="32.8984375" style="5" hidden="1"/>
    <col min="1750" max="1750" width="5.8984375" style="5" hidden="1"/>
    <col min="1751" max="1751" width="32.8984375" style="5" hidden="1"/>
    <col min="1752" max="1757" width="8.8984375" style="5" hidden="1"/>
    <col min="1758" max="1758" width="32.8984375" style="5" hidden="1"/>
    <col min="1759" max="1759" width="5.8984375" style="5" hidden="1"/>
    <col min="1760" max="1760" width="32.8984375" style="5" hidden="1"/>
    <col min="1761" max="1761" width="5.8984375" style="5" hidden="1"/>
    <col min="1762" max="2003" width="8.8984375" style="5" hidden="1"/>
    <col min="2004" max="2004" width="5.8984375" style="5" hidden="1"/>
    <col min="2005" max="2005" width="32.8984375" style="5" hidden="1"/>
    <col min="2006" max="2006" width="5.8984375" style="5" hidden="1"/>
    <col min="2007" max="2007" width="32.8984375" style="5" hidden="1"/>
    <col min="2008" max="2013" width="8.8984375" style="5" hidden="1"/>
    <col min="2014" max="2014" width="32.8984375" style="5" hidden="1"/>
    <col min="2015" max="2015" width="5.8984375" style="5" hidden="1"/>
    <col min="2016" max="2016" width="32.8984375" style="5" hidden="1"/>
    <col min="2017" max="2017" width="5.8984375" style="5" hidden="1"/>
    <col min="2018" max="2259" width="8.8984375" style="5" hidden="1"/>
    <col min="2260" max="2260" width="5.8984375" style="5" hidden="1"/>
    <col min="2261" max="2261" width="32.8984375" style="5" hidden="1"/>
    <col min="2262" max="2262" width="5.8984375" style="5" hidden="1"/>
    <col min="2263" max="2263" width="32.8984375" style="5" hidden="1"/>
    <col min="2264" max="2269" width="8.8984375" style="5" hidden="1"/>
    <col min="2270" max="2270" width="32.8984375" style="5" hidden="1"/>
    <col min="2271" max="2271" width="5.8984375" style="5" hidden="1"/>
    <col min="2272" max="2272" width="32.8984375" style="5" hidden="1"/>
    <col min="2273" max="2273" width="5.8984375" style="5" hidden="1"/>
    <col min="2274" max="2515" width="8.8984375" style="5" hidden="1"/>
    <col min="2516" max="2516" width="5.8984375" style="5" hidden="1"/>
    <col min="2517" max="2517" width="32.8984375" style="5" hidden="1"/>
    <col min="2518" max="2518" width="5.8984375" style="5" hidden="1"/>
    <col min="2519" max="2519" width="32.8984375" style="5" hidden="1"/>
    <col min="2520" max="2525" width="8.8984375" style="5" hidden="1"/>
    <col min="2526" max="2526" width="32.8984375" style="5" hidden="1"/>
    <col min="2527" max="2527" width="5.8984375" style="5" hidden="1"/>
    <col min="2528" max="2528" width="32.8984375" style="5" hidden="1"/>
    <col min="2529" max="2529" width="5.8984375" style="5" hidden="1"/>
    <col min="2530" max="2771" width="8.8984375" style="5" hidden="1"/>
    <col min="2772" max="2772" width="5.8984375" style="5" hidden="1"/>
    <col min="2773" max="2773" width="32.8984375" style="5" hidden="1"/>
    <col min="2774" max="2774" width="5.8984375" style="5" hidden="1"/>
    <col min="2775" max="2775" width="32.8984375" style="5" hidden="1"/>
    <col min="2776" max="2781" width="8.8984375" style="5" hidden="1"/>
    <col min="2782" max="2782" width="32.8984375" style="5" hidden="1"/>
    <col min="2783" max="2783" width="5.8984375" style="5" hidden="1"/>
    <col min="2784" max="2784" width="32.8984375" style="5" hidden="1"/>
    <col min="2785" max="2785" width="5.8984375" style="5" hidden="1"/>
    <col min="2786" max="3027" width="8.8984375" style="5" hidden="1"/>
    <col min="3028" max="3028" width="5.8984375" style="5" hidden="1"/>
    <col min="3029" max="3029" width="32.8984375" style="5" hidden="1"/>
    <col min="3030" max="3030" width="5.8984375" style="5" hidden="1"/>
    <col min="3031" max="3031" width="32.8984375" style="5" hidden="1"/>
    <col min="3032" max="3037" width="8.8984375" style="5" hidden="1"/>
    <col min="3038" max="3038" width="32.8984375" style="5" hidden="1"/>
    <col min="3039" max="3039" width="5.8984375" style="5" hidden="1"/>
    <col min="3040" max="3040" width="32.8984375" style="5" hidden="1"/>
    <col min="3041" max="3041" width="5.8984375" style="5" hidden="1"/>
    <col min="3042" max="3283" width="8.8984375" style="5" hidden="1"/>
    <col min="3284" max="3284" width="5.8984375" style="5" hidden="1"/>
    <col min="3285" max="3285" width="32.8984375" style="5" hidden="1"/>
    <col min="3286" max="3286" width="5.8984375" style="5" hidden="1"/>
    <col min="3287" max="3287" width="32.8984375" style="5" hidden="1"/>
    <col min="3288" max="3293" width="8.8984375" style="5" hidden="1"/>
    <col min="3294" max="3294" width="32.8984375" style="5" hidden="1"/>
    <col min="3295" max="3295" width="5.8984375" style="5" hidden="1"/>
    <col min="3296" max="3296" width="32.8984375" style="5" hidden="1"/>
    <col min="3297" max="3297" width="5.8984375" style="5" hidden="1"/>
    <col min="3298" max="3539" width="8.8984375" style="5" hidden="1"/>
    <col min="3540" max="3540" width="5.8984375" style="5" hidden="1"/>
    <col min="3541" max="3541" width="32.8984375" style="5" hidden="1"/>
    <col min="3542" max="3542" width="5.8984375" style="5" hidden="1"/>
    <col min="3543" max="3543" width="32.8984375" style="5" hidden="1"/>
    <col min="3544" max="3549" width="8.8984375" style="5" hidden="1"/>
    <col min="3550" max="3550" width="32.8984375" style="5" hidden="1"/>
    <col min="3551" max="3551" width="5.8984375" style="5" hidden="1"/>
    <col min="3552" max="3552" width="32.8984375" style="5" hidden="1"/>
    <col min="3553" max="3553" width="5.8984375" style="5" hidden="1"/>
    <col min="3554" max="3795" width="8.8984375" style="5" hidden="1"/>
    <col min="3796" max="3796" width="5.8984375" style="5" hidden="1"/>
    <col min="3797" max="3797" width="32.8984375" style="5" hidden="1"/>
    <col min="3798" max="3798" width="5.8984375" style="5" hidden="1"/>
    <col min="3799" max="3799" width="32.8984375" style="5" hidden="1"/>
    <col min="3800" max="3805" width="8.8984375" style="5" hidden="1"/>
    <col min="3806" max="3806" width="32.8984375" style="5" hidden="1"/>
    <col min="3807" max="3807" width="5.8984375" style="5" hidden="1"/>
    <col min="3808" max="3808" width="32.8984375" style="5" hidden="1"/>
    <col min="3809" max="3809" width="5.8984375" style="5" hidden="1"/>
    <col min="3810" max="4051" width="8.8984375" style="5" hidden="1"/>
    <col min="4052" max="4052" width="5.8984375" style="5" hidden="1"/>
    <col min="4053" max="4053" width="32.8984375" style="5" hidden="1"/>
    <col min="4054" max="4054" width="5.8984375" style="5" hidden="1"/>
    <col min="4055" max="4055" width="32.8984375" style="5" hidden="1"/>
    <col min="4056" max="4061" width="8.8984375" style="5" hidden="1"/>
    <col min="4062" max="4062" width="32.8984375" style="5" hidden="1"/>
    <col min="4063" max="4063" width="5.8984375" style="5" hidden="1"/>
    <col min="4064" max="4064" width="32.8984375" style="5" hidden="1"/>
    <col min="4065" max="4065" width="5.8984375" style="5" hidden="1"/>
    <col min="4066" max="4307" width="8.8984375" style="5" hidden="1"/>
    <col min="4308" max="4308" width="5.8984375" style="5" hidden="1"/>
    <col min="4309" max="4309" width="32.8984375" style="5" hidden="1"/>
    <col min="4310" max="4310" width="5.8984375" style="5" hidden="1"/>
    <col min="4311" max="4311" width="32.8984375" style="5" hidden="1"/>
    <col min="4312" max="4317" width="8.8984375" style="5" hidden="1"/>
    <col min="4318" max="4318" width="32.8984375" style="5" hidden="1"/>
    <col min="4319" max="4319" width="5.8984375" style="5" hidden="1"/>
    <col min="4320" max="4320" width="32.8984375" style="5" hidden="1"/>
    <col min="4321" max="4321" width="5.8984375" style="5" hidden="1"/>
    <col min="4322" max="4563" width="8.8984375" style="5" hidden="1"/>
    <col min="4564" max="4564" width="5.8984375" style="5" hidden="1"/>
    <col min="4565" max="4565" width="32.8984375" style="5" hidden="1"/>
    <col min="4566" max="4566" width="5.8984375" style="5" hidden="1"/>
    <col min="4567" max="4567" width="32.8984375" style="5" hidden="1"/>
    <col min="4568" max="4573" width="8.8984375" style="5" hidden="1"/>
    <col min="4574" max="4574" width="32.8984375" style="5" hidden="1"/>
    <col min="4575" max="4575" width="5.8984375" style="5" hidden="1"/>
    <col min="4576" max="4576" width="32.8984375" style="5" hidden="1"/>
    <col min="4577" max="4577" width="5.8984375" style="5" hidden="1"/>
    <col min="4578" max="4819" width="8.8984375" style="5" hidden="1"/>
    <col min="4820" max="4820" width="5.8984375" style="5" hidden="1"/>
    <col min="4821" max="4821" width="32.8984375" style="5" hidden="1"/>
    <col min="4822" max="4822" width="5.8984375" style="5" hidden="1"/>
    <col min="4823" max="4823" width="32.8984375" style="5" hidden="1"/>
    <col min="4824" max="4829" width="8.8984375" style="5" hidden="1"/>
    <col min="4830" max="4830" width="32.8984375" style="5" hidden="1"/>
    <col min="4831" max="4831" width="5.8984375" style="5" hidden="1"/>
    <col min="4832" max="4832" width="32.8984375" style="5" hidden="1"/>
    <col min="4833" max="4833" width="5.8984375" style="5" hidden="1"/>
    <col min="4834" max="5075" width="8.8984375" style="5" hidden="1"/>
    <col min="5076" max="5076" width="5.8984375" style="5" hidden="1"/>
    <col min="5077" max="5077" width="32.8984375" style="5" hidden="1"/>
    <col min="5078" max="5078" width="5.8984375" style="5" hidden="1"/>
    <col min="5079" max="5079" width="32.8984375" style="5" hidden="1"/>
    <col min="5080" max="5085" width="8.8984375" style="5" hidden="1"/>
    <col min="5086" max="5086" width="32.8984375" style="5" hidden="1"/>
    <col min="5087" max="5087" width="5.8984375" style="5" hidden="1"/>
    <col min="5088" max="5088" width="32.8984375" style="5" hidden="1"/>
    <col min="5089" max="5089" width="5.8984375" style="5" hidden="1"/>
    <col min="5090" max="5331" width="8.8984375" style="5" hidden="1"/>
    <col min="5332" max="5332" width="5.8984375" style="5" hidden="1"/>
    <col min="5333" max="5333" width="32.8984375" style="5" hidden="1"/>
    <col min="5334" max="5334" width="5.8984375" style="5" hidden="1"/>
    <col min="5335" max="5335" width="32.8984375" style="5" hidden="1"/>
    <col min="5336" max="5341" width="8.8984375" style="5" hidden="1"/>
    <col min="5342" max="5342" width="32.8984375" style="5" hidden="1"/>
    <col min="5343" max="5343" width="5.8984375" style="5" hidden="1"/>
    <col min="5344" max="5344" width="32.8984375" style="5" hidden="1"/>
    <col min="5345" max="5345" width="5.8984375" style="5" hidden="1"/>
    <col min="5346" max="5587" width="8.8984375" style="5" hidden="1"/>
    <col min="5588" max="5588" width="5.8984375" style="5" hidden="1"/>
    <col min="5589" max="5589" width="32.8984375" style="5" hidden="1"/>
    <col min="5590" max="5590" width="5.8984375" style="5" hidden="1"/>
    <col min="5591" max="5591" width="32.8984375" style="5" hidden="1"/>
    <col min="5592" max="5597" width="8.8984375" style="5" hidden="1"/>
    <col min="5598" max="5598" width="32.8984375" style="5" hidden="1"/>
    <col min="5599" max="5599" width="5.8984375" style="5" hidden="1"/>
    <col min="5600" max="5600" width="32.8984375" style="5" hidden="1"/>
    <col min="5601" max="5601" width="5.8984375" style="5" hidden="1"/>
    <col min="5602" max="5843" width="8.8984375" style="5" hidden="1"/>
    <col min="5844" max="5844" width="5.8984375" style="5" hidden="1"/>
    <col min="5845" max="5845" width="32.8984375" style="5" hidden="1"/>
    <col min="5846" max="5846" width="5.8984375" style="5" hidden="1"/>
    <col min="5847" max="5847" width="32.8984375" style="5" hidden="1"/>
    <col min="5848" max="5853" width="8.8984375" style="5" hidden="1"/>
    <col min="5854" max="5854" width="32.8984375" style="5" hidden="1"/>
    <col min="5855" max="5855" width="5.8984375" style="5" hidden="1"/>
    <col min="5856" max="5856" width="32.8984375" style="5" hidden="1"/>
    <col min="5857" max="5857" width="5.8984375" style="5" hidden="1"/>
    <col min="5858" max="6099" width="8.8984375" style="5" hidden="1"/>
    <col min="6100" max="6100" width="5.8984375" style="5" hidden="1"/>
    <col min="6101" max="6101" width="32.8984375" style="5" hidden="1"/>
    <col min="6102" max="6102" width="5.8984375" style="5" hidden="1"/>
    <col min="6103" max="6103" width="32.8984375" style="5" hidden="1"/>
    <col min="6104" max="6109" width="8.8984375" style="5" hidden="1"/>
    <col min="6110" max="6110" width="32.8984375" style="5" hidden="1"/>
    <col min="6111" max="6111" width="5.8984375" style="5" hidden="1"/>
    <col min="6112" max="6112" width="32.8984375" style="5" hidden="1"/>
    <col min="6113" max="6113" width="5.8984375" style="5" hidden="1"/>
    <col min="6114" max="6355" width="8.8984375" style="5" hidden="1"/>
    <col min="6356" max="6356" width="5.8984375" style="5" hidden="1"/>
    <col min="6357" max="6357" width="32.8984375" style="5" hidden="1"/>
    <col min="6358" max="6358" width="5.8984375" style="5" hidden="1"/>
    <col min="6359" max="6359" width="32.8984375" style="5" hidden="1"/>
    <col min="6360" max="6365" width="8.8984375" style="5" hidden="1"/>
    <col min="6366" max="6366" width="32.8984375" style="5" hidden="1"/>
    <col min="6367" max="6367" width="5.8984375" style="5" hidden="1"/>
    <col min="6368" max="6368" width="32.8984375" style="5" hidden="1"/>
    <col min="6369" max="6369" width="5.8984375" style="5" hidden="1"/>
    <col min="6370" max="6611" width="8.8984375" style="5" hidden="1"/>
    <col min="6612" max="6612" width="5.8984375" style="5" hidden="1"/>
    <col min="6613" max="6613" width="32.8984375" style="5" hidden="1"/>
    <col min="6614" max="6614" width="5.8984375" style="5" hidden="1"/>
    <col min="6615" max="6615" width="32.8984375" style="5" hidden="1"/>
    <col min="6616" max="6621" width="8.8984375" style="5" hidden="1"/>
    <col min="6622" max="6622" width="32.8984375" style="5" hidden="1"/>
    <col min="6623" max="6623" width="5.8984375" style="5" hidden="1"/>
    <col min="6624" max="6624" width="32.8984375" style="5" hidden="1"/>
    <col min="6625" max="6625" width="5.8984375" style="5" hidden="1"/>
    <col min="6626" max="6867" width="8.8984375" style="5" hidden="1"/>
    <col min="6868" max="6868" width="5.8984375" style="5" hidden="1"/>
    <col min="6869" max="6869" width="32.8984375" style="5" hidden="1"/>
    <col min="6870" max="6870" width="5.8984375" style="5" hidden="1"/>
    <col min="6871" max="6871" width="32.8984375" style="5" hidden="1"/>
    <col min="6872" max="6877" width="8.8984375" style="5" hidden="1"/>
    <col min="6878" max="6878" width="32.8984375" style="5" hidden="1"/>
    <col min="6879" max="6879" width="5.8984375" style="5" hidden="1"/>
    <col min="6880" max="6880" width="32.8984375" style="5" hidden="1"/>
    <col min="6881" max="6881" width="5.8984375" style="5" hidden="1"/>
    <col min="6882" max="7123" width="8.8984375" style="5" hidden="1"/>
    <col min="7124" max="7124" width="5.8984375" style="5" hidden="1"/>
    <col min="7125" max="7125" width="32.8984375" style="5" hidden="1"/>
    <col min="7126" max="7126" width="5.8984375" style="5" hidden="1"/>
    <col min="7127" max="7127" width="32.8984375" style="5" hidden="1"/>
    <col min="7128" max="7133" width="8.8984375" style="5" hidden="1"/>
    <col min="7134" max="7134" width="32.8984375" style="5" hidden="1"/>
    <col min="7135" max="7135" width="5.8984375" style="5" hidden="1"/>
    <col min="7136" max="7136" width="32.8984375" style="5" hidden="1"/>
    <col min="7137" max="7137" width="5.8984375" style="5" hidden="1"/>
    <col min="7138" max="7379" width="8.8984375" style="5" hidden="1"/>
    <col min="7380" max="7380" width="5.8984375" style="5" hidden="1"/>
    <col min="7381" max="7381" width="32.8984375" style="5" hidden="1"/>
    <col min="7382" max="7382" width="5.8984375" style="5" hidden="1"/>
    <col min="7383" max="7383" width="32.8984375" style="5" hidden="1"/>
    <col min="7384" max="7389" width="8.8984375" style="5" hidden="1"/>
    <col min="7390" max="7390" width="32.8984375" style="5" hidden="1"/>
    <col min="7391" max="7391" width="5.8984375" style="5" hidden="1"/>
    <col min="7392" max="7392" width="32.8984375" style="5" hidden="1"/>
    <col min="7393" max="7393" width="5.8984375" style="5" hidden="1"/>
    <col min="7394" max="7635" width="8.8984375" style="5" hidden="1"/>
    <col min="7636" max="7636" width="5.8984375" style="5" hidden="1"/>
    <col min="7637" max="7637" width="32.8984375" style="5" hidden="1"/>
    <col min="7638" max="7638" width="5.8984375" style="5" hidden="1"/>
    <col min="7639" max="7639" width="32.8984375" style="5" hidden="1"/>
    <col min="7640" max="7645" width="8.8984375" style="5" hidden="1"/>
    <col min="7646" max="7646" width="32.8984375" style="5" hidden="1"/>
    <col min="7647" max="7647" width="5.8984375" style="5" hidden="1"/>
    <col min="7648" max="7648" width="32.8984375" style="5" hidden="1"/>
    <col min="7649" max="7649" width="5.8984375" style="5" hidden="1"/>
    <col min="7650" max="7891" width="8.8984375" style="5" hidden="1"/>
    <col min="7892" max="7892" width="5.8984375" style="5" hidden="1"/>
    <col min="7893" max="7893" width="32.8984375" style="5" hidden="1"/>
    <col min="7894" max="7894" width="5.8984375" style="5" hidden="1"/>
    <col min="7895" max="7895" width="32.8984375" style="5" hidden="1"/>
    <col min="7896" max="7901" width="8.8984375" style="5" hidden="1"/>
    <col min="7902" max="7902" width="32.8984375" style="5" hidden="1"/>
    <col min="7903" max="7903" width="5.8984375" style="5" hidden="1"/>
    <col min="7904" max="7904" width="32.8984375" style="5" hidden="1"/>
    <col min="7905" max="7905" width="5.8984375" style="5" hidden="1"/>
    <col min="7906" max="8147" width="8.8984375" style="5" hidden="1"/>
    <col min="8148" max="8148" width="5.8984375" style="5" hidden="1"/>
    <col min="8149" max="8149" width="32.8984375" style="5" hidden="1"/>
    <col min="8150" max="8150" width="5.8984375" style="5" hidden="1"/>
    <col min="8151" max="8151" width="32.8984375" style="5" hidden="1"/>
    <col min="8152" max="8157" width="8.8984375" style="5" hidden="1"/>
    <col min="8158" max="8158" width="32.8984375" style="5" hidden="1"/>
    <col min="8159" max="8159" width="5.8984375" style="5" hidden="1"/>
    <col min="8160" max="8160" width="32.8984375" style="5" hidden="1"/>
    <col min="8161" max="8161" width="5.8984375" style="5" hidden="1"/>
    <col min="8162" max="8403" width="8.8984375" style="5" hidden="1"/>
    <col min="8404" max="8404" width="5.8984375" style="5" hidden="1"/>
    <col min="8405" max="8405" width="32.8984375" style="5" hidden="1"/>
    <col min="8406" max="8406" width="5.8984375" style="5" hidden="1"/>
    <col min="8407" max="8407" width="32.8984375" style="5" hidden="1"/>
    <col min="8408" max="8413" width="8.8984375" style="5" hidden="1"/>
    <col min="8414" max="8414" width="32.8984375" style="5" hidden="1"/>
    <col min="8415" max="8415" width="5.8984375" style="5" hidden="1"/>
    <col min="8416" max="8416" width="32.8984375" style="5" hidden="1"/>
    <col min="8417" max="8417" width="5.8984375" style="5" hidden="1"/>
    <col min="8418" max="8659" width="8.8984375" style="5" hidden="1"/>
    <col min="8660" max="8660" width="5.8984375" style="5" hidden="1"/>
    <col min="8661" max="8661" width="32.8984375" style="5" hidden="1"/>
    <col min="8662" max="8662" width="5.8984375" style="5" hidden="1"/>
    <col min="8663" max="8663" width="32.8984375" style="5" hidden="1"/>
    <col min="8664" max="8669" width="8.8984375" style="5" hidden="1"/>
    <col min="8670" max="8670" width="32.8984375" style="5" hidden="1"/>
    <col min="8671" max="8671" width="5.8984375" style="5" hidden="1"/>
    <col min="8672" max="8672" width="32.8984375" style="5" hidden="1"/>
    <col min="8673" max="8673" width="5.8984375" style="5" hidden="1"/>
    <col min="8674" max="8915" width="8.8984375" style="5" hidden="1"/>
    <col min="8916" max="8916" width="5.8984375" style="5" hidden="1"/>
    <col min="8917" max="8917" width="32.8984375" style="5" hidden="1"/>
    <col min="8918" max="8918" width="5.8984375" style="5" hidden="1"/>
    <col min="8919" max="8919" width="32.8984375" style="5" hidden="1"/>
    <col min="8920" max="8925" width="8.8984375" style="5" hidden="1"/>
    <col min="8926" max="8926" width="32.8984375" style="5" hidden="1"/>
    <col min="8927" max="8927" width="5.8984375" style="5" hidden="1"/>
    <col min="8928" max="8928" width="32.8984375" style="5" hidden="1"/>
    <col min="8929" max="8929" width="5.8984375" style="5" hidden="1"/>
    <col min="8930" max="9171" width="8.8984375" style="5" hidden="1"/>
    <col min="9172" max="9172" width="5.8984375" style="5" hidden="1"/>
    <col min="9173" max="9173" width="32.8984375" style="5" hidden="1"/>
    <col min="9174" max="9174" width="5.8984375" style="5" hidden="1"/>
    <col min="9175" max="9175" width="32.8984375" style="5" hidden="1"/>
    <col min="9176" max="9181" width="8.8984375" style="5" hidden="1"/>
    <col min="9182" max="9182" width="32.8984375" style="5" hidden="1"/>
    <col min="9183" max="9183" width="5.8984375" style="5" hidden="1"/>
    <col min="9184" max="9184" width="32.8984375" style="5" hidden="1"/>
    <col min="9185" max="9185" width="5.8984375" style="5" hidden="1"/>
    <col min="9186" max="9427" width="8.8984375" style="5" hidden="1"/>
    <col min="9428" max="9428" width="5.8984375" style="5" hidden="1"/>
    <col min="9429" max="9429" width="32.8984375" style="5" hidden="1"/>
    <col min="9430" max="9430" width="5.8984375" style="5" hidden="1"/>
    <col min="9431" max="9431" width="32.8984375" style="5" hidden="1"/>
    <col min="9432" max="9437" width="8.8984375" style="5" hidden="1"/>
    <col min="9438" max="9438" width="32.8984375" style="5" hidden="1"/>
    <col min="9439" max="9439" width="5.8984375" style="5" hidden="1"/>
    <col min="9440" max="9440" width="32.8984375" style="5" hidden="1"/>
    <col min="9441" max="9441" width="5.8984375" style="5" hidden="1"/>
    <col min="9442" max="9683" width="8.8984375" style="5" hidden="1"/>
    <col min="9684" max="9684" width="5.8984375" style="5" hidden="1"/>
    <col min="9685" max="9685" width="32.8984375" style="5" hidden="1"/>
    <col min="9686" max="9686" width="5.8984375" style="5" hidden="1"/>
    <col min="9687" max="9687" width="32.8984375" style="5" hidden="1"/>
    <col min="9688" max="9693" width="8.8984375" style="5" hidden="1"/>
    <col min="9694" max="9694" width="32.8984375" style="5" hidden="1"/>
    <col min="9695" max="9695" width="5.8984375" style="5" hidden="1"/>
    <col min="9696" max="9696" width="32.8984375" style="5" hidden="1"/>
    <col min="9697" max="9697" width="5.8984375" style="5" hidden="1"/>
    <col min="9698" max="9939" width="8.8984375" style="5" hidden="1"/>
    <col min="9940" max="9940" width="5.8984375" style="5" hidden="1"/>
    <col min="9941" max="9941" width="32.8984375" style="5" hidden="1"/>
    <col min="9942" max="9942" width="5.8984375" style="5" hidden="1"/>
    <col min="9943" max="9943" width="32.8984375" style="5" hidden="1"/>
    <col min="9944" max="9949" width="8.8984375" style="5" hidden="1"/>
    <col min="9950" max="9950" width="32.8984375" style="5" hidden="1"/>
    <col min="9951" max="9951" width="5.8984375" style="5" hidden="1"/>
    <col min="9952" max="9952" width="32.8984375" style="5" hidden="1"/>
    <col min="9953" max="9953" width="5.8984375" style="5" hidden="1"/>
    <col min="9954" max="10195" width="8.8984375" style="5" hidden="1"/>
    <col min="10196" max="10196" width="5.8984375" style="5" hidden="1"/>
    <col min="10197" max="10197" width="32.8984375" style="5" hidden="1"/>
    <col min="10198" max="10198" width="5.8984375" style="5" hidden="1"/>
    <col min="10199" max="10199" width="32.8984375" style="5" hidden="1"/>
    <col min="10200" max="10205" width="8.8984375" style="5" hidden="1"/>
    <col min="10206" max="10206" width="32.8984375" style="5" hidden="1"/>
    <col min="10207" max="10207" width="5.8984375" style="5" hidden="1"/>
    <col min="10208" max="10208" width="32.8984375" style="5" hidden="1"/>
    <col min="10209" max="10209" width="5.8984375" style="5" hidden="1"/>
    <col min="10210" max="10451" width="8.8984375" style="5" hidden="1"/>
    <col min="10452" max="10452" width="5.8984375" style="5" hidden="1"/>
    <col min="10453" max="10453" width="32.8984375" style="5" hidden="1"/>
    <col min="10454" max="10454" width="5.8984375" style="5" hidden="1"/>
    <col min="10455" max="10455" width="32.8984375" style="5" hidden="1"/>
    <col min="10456" max="10461" width="8.8984375" style="5" hidden="1"/>
    <col min="10462" max="10462" width="32.8984375" style="5" hidden="1"/>
    <col min="10463" max="10463" width="5.8984375" style="5" hidden="1"/>
    <col min="10464" max="10464" width="32.8984375" style="5" hidden="1"/>
    <col min="10465" max="10465" width="5.8984375" style="5" hidden="1"/>
    <col min="10466" max="10707" width="8.8984375" style="5" hidden="1"/>
    <col min="10708" max="10708" width="5.8984375" style="5" hidden="1"/>
    <col min="10709" max="10709" width="32.8984375" style="5" hidden="1"/>
    <col min="10710" max="10710" width="5.8984375" style="5" hidden="1"/>
    <col min="10711" max="10711" width="32.8984375" style="5" hidden="1"/>
    <col min="10712" max="10717" width="8.8984375" style="5" hidden="1"/>
    <col min="10718" max="10718" width="32.8984375" style="5" hidden="1"/>
    <col min="10719" max="10719" width="5.8984375" style="5" hidden="1"/>
    <col min="10720" max="10720" width="32.8984375" style="5" hidden="1"/>
    <col min="10721" max="10721" width="5.8984375" style="5" hidden="1"/>
    <col min="10722" max="10963" width="8.8984375" style="5" hidden="1"/>
    <col min="10964" max="10964" width="5.8984375" style="5" hidden="1"/>
    <col min="10965" max="10965" width="32.8984375" style="5" hidden="1"/>
    <col min="10966" max="10966" width="5.8984375" style="5" hidden="1"/>
    <col min="10967" max="10967" width="32.8984375" style="5" hidden="1"/>
    <col min="10968" max="10973" width="8.8984375" style="5" hidden="1"/>
    <col min="10974" max="10974" width="32.8984375" style="5" hidden="1"/>
    <col min="10975" max="10975" width="5.8984375" style="5" hidden="1"/>
    <col min="10976" max="10976" width="32.8984375" style="5" hidden="1"/>
    <col min="10977" max="10977" width="5.8984375" style="5" hidden="1"/>
    <col min="10978" max="11219" width="8.8984375" style="5" hidden="1"/>
    <col min="11220" max="11220" width="5.8984375" style="5" hidden="1"/>
    <col min="11221" max="11221" width="32.8984375" style="5" hidden="1"/>
    <col min="11222" max="11222" width="5.8984375" style="5" hidden="1"/>
    <col min="11223" max="11223" width="32.8984375" style="5" hidden="1"/>
    <col min="11224" max="11229" width="8.8984375" style="5" hidden="1"/>
    <col min="11230" max="11230" width="32.8984375" style="5" hidden="1"/>
    <col min="11231" max="11231" width="5.8984375" style="5" hidden="1"/>
    <col min="11232" max="11232" width="32.8984375" style="5" hidden="1"/>
    <col min="11233" max="11233" width="5.8984375" style="5" hidden="1"/>
    <col min="11234" max="11475" width="8.8984375" style="5" hidden="1"/>
    <col min="11476" max="11476" width="5.8984375" style="5" hidden="1"/>
    <col min="11477" max="11477" width="32.8984375" style="5" hidden="1"/>
    <col min="11478" max="11478" width="5.8984375" style="5" hidden="1"/>
    <col min="11479" max="11479" width="32.8984375" style="5" hidden="1"/>
    <col min="11480" max="11485" width="8.8984375" style="5" hidden="1"/>
    <col min="11486" max="11486" width="32.8984375" style="5" hidden="1"/>
    <col min="11487" max="11487" width="5.8984375" style="5" hidden="1"/>
    <col min="11488" max="11488" width="32.8984375" style="5" hidden="1"/>
    <col min="11489" max="11489" width="5.8984375" style="5" hidden="1"/>
    <col min="11490" max="11731" width="8.8984375" style="5" hidden="1"/>
    <col min="11732" max="11732" width="5.8984375" style="5" hidden="1"/>
    <col min="11733" max="11733" width="32.8984375" style="5" hidden="1"/>
    <col min="11734" max="11734" width="5.8984375" style="5" hidden="1"/>
    <col min="11735" max="11735" width="32.8984375" style="5" hidden="1"/>
    <col min="11736" max="11741" width="8.8984375" style="5" hidden="1"/>
    <col min="11742" max="11742" width="32.8984375" style="5" hidden="1"/>
    <col min="11743" max="11743" width="5.8984375" style="5" hidden="1"/>
    <col min="11744" max="11744" width="32.8984375" style="5" hidden="1"/>
    <col min="11745" max="11745" width="5.8984375" style="5" hidden="1"/>
    <col min="11746" max="11987" width="8.8984375" style="5" hidden="1"/>
    <col min="11988" max="11988" width="5.8984375" style="5" hidden="1"/>
    <col min="11989" max="11989" width="32.8984375" style="5" hidden="1"/>
    <col min="11990" max="11990" width="5.8984375" style="5" hidden="1"/>
    <col min="11991" max="11991" width="32.8984375" style="5" hidden="1"/>
    <col min="11992" max="11997" width="8.8984375" style="5" hidden="1"/>
    <col min="11998" max="11998" width="32.8984375" style="5" hidden="1"/>
    <col min="11999" max="11999" width="5.8984375" style="5" hidden="1"/>
    <col min="12000" max="12000" width="32.8984375" style="5" hidden="1"/>
    <col min="12001" max="12001" width="5.8984375" style="5" hidden="1"/>
    <col min="12002" max="12243" width="8.8984375" style="5" hidden="1"/>
    <col min="12244" max="12244" width="5.8984375" style="5" hidden="1"/>
    <col min="12245" max="12245" width="32.8984375" style="5" hidden="1"/>
    <col min="12246" max="12246" width="5.8984375" style="5" hidden="1"/>
    <col min="12247" max="12247" width="32.8984375" style="5" hidden="1"/>
    <col min="12248" max="12253" width="8.8984375" style="5" hidden="1"/>
    <col min="12254" max="12254" width="32.8984375" style="5" hidden="1"/>
    <col min="12255" max="12255" width="5.8984375" style="5" hidden="1"/>
    <col min="12256" max="12256" width="32.8984375" style="5" hidden="1"/>
    <col min="12257" max="12257" width="5.8984375" style="5" hidden="1"/>
    <col min="12258" max="12499" width="8.8984375" style="5" hidden="1"/>
    <col min="12500" max="12500" width="5.8984375" style="5" hidden="1"/>
    <col min="12501" max="12501" width="32.8984375" style="5" hidden="1"/>
    <col min="12502" max="12502" width="5.8984375" style="5" hidden="1"/>
    <col min="12503" max="12503" width="32.8984375" style="5" hidden="1"/>
    <col min="12504" max="12509" width="8.8984375" style="5" hidden="1"/>
    <col min="12510" max="12510" width="32.8984375" style="5" hidden="1"/>
    <col min="12511" max="12511" width="5.8984375" style="5" hidden="1"/>
    <col min="12512" max="12512" width="32.8984375" style="5" hidden="1"/>
    <col min="12513" max="12513" width="5.8984375" style="5" hidden="1"/>
    <col min="12514" max="12755" width="8.8984375" style="5" hidden="1"/>
    <col min="12756" max="12756" width="5.8984375" style="5" hidden="1"/>
    <col min="12757" max="12757" width="32.8984375" style="5" hidden="1"/>
    <col min="12758" max="12758" width="5.8984375" style="5" hidden="1"/>
    <col min="12759" max="12759" width="32.8984375" style="5" hidden="1"/>
    <col min="12760" max="12765" width="8.8984375" style="5" hidden="1"/>
    <col min="12766" max="12766" width="32.8984375" style="5" hidden="1"/>
    <col min="12767" max="12767" width="5.8984375" style="5" hidden="1"/>
    <col min="12768" max="12768" width="32.8984375" style="5" hidden="1"/>
    <col min="12769" max="12769" width="5.8984375" style="5" hidden="1"/>
    <col min="12770" max="13011" width="8.8984375" style="5" hidden="1"/>
    <col min="13012" max="13012" width="5.8984375" style="5" hidden="1"/>
    <col min="13013" max="13013" width="32.8984375" style="5" hidden="1"/>
    <col min="13014" max="13014" width="5.8984375" style="5" hidden="1"/>
    <col min="13015" max="13015" width="32.8984375" style="5" hidden="1"/>
    <col min="13016" max="13021" width="8.8984375" style="5" hidden="1"/>
    <col min="13022" max="13022" width="32.8984375" style="5" hidden="1"/>
    <col min="13023" max="13023" width="5.8984375" style="5" hidden="1"/>
    <col min="13024" max="13024" width="32.8984375" style="5" hidden="1"/>
    <col min="13025" max="13025" width="5.8984375" style="5" hidden="1"/>
    <col min="13026" max="13267" width="8.8984375" style="5" hidden="1"/>
    <col min="13268" max="13268" width="5.8984375" style="5" hidden="1"/>
    <col min="13269" max="13269" width="32.8984375" style="5" hidden="1"/>
    <col min="13270" max="13270" width="5.8984375" style="5" hidden="1"/>
    <col min="13271" max="13271" width="32.8984375" style="5" hidden="1"/>
    <col min="13272" max="13277" width="8.8984375" style="5" hidden="1"/>
    <col min="13278" max="13278" width="32.8984375" style="5" hidden="1"/>
    <col min="13279" max="13279" width="5.8984375" style="5" hidden="1"/>
    <col min="13280" max="13280" width="32.8984375" style="5" hidden="1"/>
    <col min="13281" max="13281" width="5.8984375" style="5" hidden="1"/>
    <col min="13282" max="13523" width="8.8984375" style="5" hidden="1"/>
    <col min="13524" max="13524" width="5.8984375" style="5" hidden="1"/>
    <col min="13525" max="13525" width="32.8984375" style="5" hidden="1"/>
    <col min="13526" max="13526" width="5.8984375" style="5" hidden="1"/>
    <col min="13527" max="13527" width="32.8984375" style="5" hidden="1"/>
    <col min="13528" max="13533" width="8.8984375" style="5" hidden="1"/>
    <col min="13534" max="13534" width="32.8984375" style="5" hidden="1"/>
    <col min="13535" max="13535" width="5.8984375" style="5" hidden="1"/>
    <col min="13536" max="13536" width="32.8984375" style="5" hidden="1"/>
    <col min="13537" max="13537" width="5.8984375" style="5" hidden="1"/>
    <col min="13538" max="13779" width="8.8984375" style="5" hidden="1"/>
    <col min="13780" max="13780" width="5.8984375" style="5" hidden="1"/>
    <col min="13781" max="13781" width="32.8984375" style="5" hidden="1"/>
    <col min="13782" max="13782" width="5.8984375" style="5" hidden="1"/>
    <col min="13783" max="13783" width="32.8984375" style="5" hidden="1"/>
    <col min="13784" max="13789" width="8.8984375" style="5" hidden="1"/>
    <col min="13790" max="13790" width="32.8984375" style="5" hidden="1"/>
    <col min="13791" max="13791" width="5.8984375" style="5" hidden="1"/>
    <col min="13792" max="13792" width="32.8984375" style="5" hidden="1"/>
    <col min="13793" max="13793" width="5.8984375" style="5" hidden="1"/>
    <col min="13794" max="14035" width="8.8984375" style="5" hidden="1"/>
    <col min="14036" max="14036" width="5.8984375" style="5" hidden="1"/>
    <col min="14037" max="14037" width="32.8984375" style="5" hidden="1"/>
    <col min="14038" max="14038" width="5.8984375" style="5" hidden="1"/>
    <col min="14039" max="14039" width="32.8984375" style="5" hidden="1"/>
    <col min="14040" max="14045" width="8.8984375" style="5" hidden="1"/>
    <col min="14046" max="14046" width="32.8984375" style="5" hidden="1"/>
    <col min="14047" max="14047" width="5.8984375" style="5" hidden="1"/>
    <col min="14048" max="14048" width="32.8984375" style="5" hidden="1"/>
    <col min="14049" max="14049" width="5.8984375" style="5" hidden="1"/>
    <col min="14050" max="14291" width="8.8984375" style="5" hidden="1"/>
    <col min="14292" max="14292" width="5.8984375" style="5" hidden="1"/>
    <col min="14293" max="14293" width="32.8984375" style="5" hidden="1"/>
    <col min="14294" max="14294" width="5.8984375" style="5" hidden="1"/>
    <col min="14295" max="14295" width="32.8984375" style="5" hidden="1"/>
    <col min="14296" max="14301" width="8.8984375" style="5" hidden="1"/>
    <col min="14302" max="14302" width="32.8984375" style="5" hidden="1"/>
    <col min="14303" max="14303" width="5.8984375" style="5" hidden="1"/>
    <col min="14304" max="14304" width="32.8984375" style="5" hidden="1"/>
    <col min="14305" max="14305" width="5.8984375" style="5" hidden="1"/>
    <col min="14306" max="14547" width="8.8984375" style="5" hidden="1"/>
    <col min="14548" max="14548" width="5.8984375" style="5" hidden="1"/>
    <col min="14549" max="14549" width="32.8984375" style="5" hidden="1"/>
    <col min="14550" max="14550" width="5.8984375" style="5" hidden="1"/>
    <col min="14551" max="14551" width="32.8984375" style="5" hidden="1"/>
    <col min="14552" max="14557" width="8.8984375" style="5" hidden="1"/>
    <col min="14558" max="14558" width="32.8984375" style="5" hidden="1"/>
    <col min="14559" max="14559" width="5.8984375" style="5" hidden="1"/>
    <col min="14560" max="14560" width="32.8984375" style="5" hidden="1"/>
    <col min="14561" max="14561" width="5.8984375" style="5" hidden="1"/>
    <col min="14562" max="14803" width="8.8984375" style="5" hidden="1"/>
    <col min="14804" max="14804" width="5.8984375" style="5" hidden="1"/>
    <col min="14805" max="14805" width="32.8984375" style="5" hidden="1"/>
    <col min="14806" max="14806" width="5.8984375" style="5" hidden="1"/>
    <col min="14807" max="14807" width="32.8984375" style="5" hidden="1"/>
    <col min="14808" max="14813" width="8.8984375" style="5" hidden="1"/>
    <col min="14814" max="14814" width="32.8984375" style="5" hidden="1"/>
    <col min="14815" max="14815" width="5.8984375" style="5" hidden="1"/>
    <col min="14816" max="14816" width="32.8984375" style="5" hidden="1"/>
    <col min="14817" max="14817" width="5.8984375" style="5" hidden="1"/>
    <col min="14818" max="15059" width="8.8984375" style="5" hidden="1"/>
    <col min="15060" max="15060" width="5.8984375" style="5" hidden="1"/>
    <col min="15061" max="15061" width="32.8984375" style="5" hidden="1"/>
    <col min="15062" max="15062" width="5.8984375" style="5" hidden="1"/>
    <col min="15063" max="15063" width="32.8984375" style="5" hidden="1"/>
    <col min="15064" max="15069" width="8.8984375" style="5" hidden="1"/>
    <col min="15070" max="15070" width="32.8984375" style="5" hidden="1"/>
    <col min="15071" max="15071" width="5.8984375" style="5" hidden="1"/>
    <col min="15072" max="15072" width="32.8984375" style="5" hidden="1"/>
    <col min="15073" max="15073" width="5.8984375" style="5" hidden="1"/>
    <col min="15074" max="15315" width="8.8984375" style="5" hidden="1"/>
    <col min="15316" max="15316" width="5.8984375" style="5" hidden="1"/>
    <col min="15317" max="15317" width="32.8984375" style="5" hidden="1"/>
    <col min="15318" max="15318" width="5.8984375" style="5" hidden="1"/>
    <col min="15319" max="15319" width="32.8984375" style="5" hidden="1"/>
    <col min="15320" max="15325" width="8.8984375" style="5" hidden="1"/>
    <col min="15326" max="15326" width="32.8984375" style="5" hidden="1"/>
    <col min="15327" max="15327" width="5.8984375" style="5" hidden="1"/>
    <col min="15328" max="15328" width="32.8984375" style="5" hidden="1"/>
    <col min="15329" max="15329" width="5.8984375" style="5" hidden="1"/>
    <col min="15330" max="15571" width="8.8984375" style="5" hidden="1"/>
    <col min="15572" max="15572" width="5.8984375" style="5" hidden="1"/>
    <col min="15573" max="15573" width="32.8984375" style="5" hidden="1"/>
    <col min="15574" max="15574" width="5.8984375" style="5" hidden="1"/>
    <col min="15575" max="15575" width="32.8984375" style="5" hidden="1"/>
    <col min="15576" max="15581" width="8.8984375" style="5" hidden="1"/>
    <col min="15582" max="15582" width="32.8984375" style="5" hidden="1"/>
    <col min="15583" max="15583" width="5.8984375" style="5" hidden="1"/>
    <col min="15584" max="15584" width="32.8984375" style="5" hidden="1"/>
    <col min="15585" max="15585" width="5.8984375" style="5" hidden="1"/>
    <col min="15586" max="15827" width="8.8984375" style="5" hidden="1"/>
    <col min="15828" max="15828" width="5.8984375" style="5" hidden="1"/>
    <col min="15829" max="15829" width="32.8984375" style="5" hidden="1"/>
    <col min="15830" max="15830" width="5.8984375" style="5" hidden="1"/>
    <col min="15831" max="15831" width="32.8984375" style="5" hidden="1"/>
    <col min="15832" max="15837" width="8.8984375" style="5" hidden="1"/>
    <col min="15838" max="15838" width="32.8984375" style="5" hidden="1"/>
    <col min="15839" max="15839" width="5.8984375" style="5" hidden="1"/>
    <col min="15840" max="15840" width="32.8984375" style="5" hidden="1"/>
    <col min="15841" max="15841" width="5.8984375" style="5" hidden="1"/>
    <col min="15842" max="16083" width="8.8984375" style="5" hidden="1"/>
    <col min="16084" max="16084" width="5.8984375" style="5" hidden="1"/>
    <col min="16085" max="16085" width="32.8984375" style="5" hidden="1"/>
    <col min="16086" max="16086" width="5.8984375" style="5" hidden="1"/>
    <col min="16087" max="16087" width="32.8984375" style="5" hidden="1"/>
    <col min="16088" max="16093" width="8.8984375" style="5" hidden="1"/>
    <col min="16094" max="16094" width="32.8984375" style="5" hidden="1"/>
    <col min="16095" max="16095" width="5.8984375" style="5" hidden="1"/>
    <col min="16096" max="16096" width="32.8984375" style="5" hidden="1"/>
    <col min="16097" max="16097" width="5.8984375" style="5" hidden="1"/>
    <col min="16098" max="16384" width="8.8984375" style="5" hidden="1"/>
  </cols>
  <sheetData>
    <row r="1" spans="1:9" ht="57.6" customHeight="1" x14ac:dyDescent="0.6"/>
    <row r="2" spans="1:9" ht="18" customHeight="1" x14ac:dyDescent="0.6">
      <c r="A2" s="220" t="s">
        <v>1602</v>
      </c>
      <c r="B2" s="17"/>
      <c r="C2" s="17"/>
      <c r="D2" s="17"/>
      <c r="E2" s="17"/>
      <c r="F2" s="17"/>
      <c r="G2" s="17"/>
      <c r="H2" s="17"/>
      <c r="I2" s="17"/>
    </row>
    <row r="3" spans="1:9" ht="18" customHeight="1" x14ac:dyDescent="0.6">
      <c r="A3" s="155" t="s">
        <v>1615</v>
      </c>
      <c r="B3" s="153"/>
      <c r="C3" s="153"/>
      <c r="D3" s="153"/>
      <c r="E3" s="153"/>
      <c r="F3" s="153"/>
      <c r="G3" s="153"/>
      <c r="H3" s="153"/>
      <c r="I3" s="153"/>
    </row>
    <row r="4" spans="1:9" ht="36" customHeight="1" x14ac:dyDescent="0.6">
      <c r="A4" s="25" t="s">
        <v>33</v>
      </c>
      <c r="B4" s="26" t="s">
        <v>34</v>
      </c>
      <c r="C4" s="24">
        <v>2020</v>
      </c>
      <c r="D4" s="24">
        <v>2021</v>
      </c>
      <c r="E4" s="24">
        <v>2022</v>
      </c>
      <c r="F4" s="24">
        <v>2023</v>
      </c>
      <c r="G4" s="24">
        <v>2024</v>
      </c>
      <c r="H4" s="145" t="s">
        <v>322</v>
      </c>
      <c r="I4" s="144" t="s">
        <v>463</v>
      </c>
    </row>
    <row r="5" spans="1:9" ht="18" customHeight="1" x14ac:dyDescent="0.6">
      <c r="A5" s="52">
        <v>1</v>
      </c>
      <c r="B5" s="53" t="s">
        <v>35</v>
      </c>
      <c r="C5" s="54">
        <v>120015.77117599999</v>
      </c>
      <c r="D5" s="54">
        <v>190911.16857499999</v>
      </c>
      <c r="E5" s="54">
        <v>249926.24749000001</v>
      </c>
      <c r="F5" s="54">
        <v>199331.29814200001</v>
      </c>
      <c r="G5" s="54">
        <v>174511.90026600001</v>
      </c>
      <c r="H5" s="71" t="s">
        <v>323</v>
      </c>
      <c r="I5" s="72">
        <v>1</v>
      </c>
    </row>
    <row r="6" spans="1:9" ht="18" customHeight="1" x14ac:dyDescent="0.6">
      <c r="A6" s="56">
        <v>2</v>
      </c>
      <c r="B6" s="57" t="s">
        <v>38</v>
      </c>
      <c r="C6" s="58">
        <v>54379.116043000002</v>
      </c>
      <c r="D6" s="58">
        <v>87342.182830000005</v>
      </c>
      <c r="E6" s="58">
        <v>142159.189086</v>
      </c>
      <c r="F6" s="58">
        <v>107208.021911</v>
      </c>
      <c r="G6" s="58">
        <v>107429.89857999999</v>
      </c>
      <c r="H6" s="73" t="s">
        <v>326</v>
      </c>
      <c r="I6" s="74">
        <v>2</v>
      </c>
    </row>
    <row r="7" spans="1:9" ht="18" customHeight="1" x14ac:dyDescent="0.6">
      <c r="A7" s="52">
        <v>3</v>
      </c>
      <c r="B7" s="53" t="s">
        <v>37</v>
      </c>
      <c r="C7" s="54">
        <v>62307.422042999999</v>
      </c>
      <c r="D7" s="54">
        <v>102598.27632</v>
      </c>
      <c r="E7" s="54">
        <v>152890.140568</v>
      </c>
      <c r="F7" s="54">
        <v>121831.325276</v>
      </c>
      <c r="G7" s="54">
        <v>106323.20882099999</v>
      </c>
      <c r="H7" s="71" t="s">
        <v>325</v>
      </c>
      <c r="I7" s="72">
        <v>3</v>
      </c>
    </row>
    <row r="8" spans="1:9" ht="18" customHeight="1" x14ac:dyDescent="0.6">
      <c r="A8" s="56">
        <v>4</v>
      </c>
      <c r="B8" s="57" t="s">
        <v>36</v>
      </c>
      <c r="C8" s="58">
        <v>60207.500660999998</v>
      </c>
      <c r="D8" s="58">
        <v>99965.865556000004</v>
      </c>
      <c r="E8" s="58">
        <v>157187.345902</v>
      </c>
      <c r="F8" s="58">
        <v>113354.282462</v>
      </c>
      <c r="G8" s="58">
        <v>102287.35939899999</v>
      </c>
      <c r="H8" s="73" t="s">
        <v>324</v>
      </c>
      <c r="I8" s="74">
        <v>4</v>
      </c>
    </row>
    <row r="9" spans="1:9" ht="18" customHeight="1" x14ac:dyDescent="0.6">
      <c r="A9" s="52">
        <v>5</v>
      </c>
      <c r="B9" s="53" t="s">
        <v>223</v>
      </c>
      <c r="C9" s="54">
        <v>44349.199335999998</v>
      </c>
      <c r="D9" s="54">
        <v>56480.985526999997</v>
      </c>
      <c r="E9" s="54">
        <v>66782.813351000004</v>
      </c>
      <c r="F9" s="54">
        <v>62315.970598</v>
      </c>
      <c r="G9" s="54">
        <v>86831.037100999994</v>
      </c>
      <c r="H9" s="71" t="s">
        <v>327</v>
      </c>
      <c r="I9" s="72">
        <v>5</v>
      </c>
    </row>
    <row r="10" spans="1:9" ht="18" customHeight="1" x14ac:dyDescent="0.6">
      <c r="A10" s="56">
        <v>6</v>
      </c>
      <c r="B10" s="57" t="s">
        <v>156</v>
      </c>
      <c r="C10" s="58">
        <v>31024.296853</v>
      </c>
      <c r="D10" s="58">
        <v>53516.852959000003</v>
      </c>
      <c r="E10" s="58">
        <v>87116.960072000002</v>
      </c>
      <c r="F10" s="58">
        <v>58495.427617000001</v>
      </c>
      <c r="G10" s="58">
        <v>47958.616656999999</v>
      </c>
      <c r="H10" s="73" t="s">
        <v>331</v>
      </c>
      <c r="I10" s="74">
        <v>6</v>
      </c>
    </row>
    <row r="11" spans="1:9" ht="18" customHeight="1" x14ac:dyDescent="0.6">
      <c r="A11" s="52">
        <v>7</v>
      </c>
      <c r="B11" s="53" t="s">
        <v>48</v>
      </c>
      <c r="C11" s="54">
        <v>5401.5785530000003</v>
      </c>
      <c r="D11" s="54">
        <v>10297.060113</v>
      </c>
      <c r="E11" s="54">
        <v>31316.630989000001</v>
      </c>
      <c r="F11" s="54">
        <v>28080.309417</v>
      </c>
      <c r="G11" s="54">
        <v>39768.325895000002</v>
      </c>
      <c r="H11" s="71" t="s">
        <v>329</v>
      </c>
      <c r="I11" s="72">
        <v>7</v>
      </c>
    </row>
    <row r="12" spans="1:9" ht="18" customHeight="1" x14ac:dyDescent="0.6">
      <c r="A12" s="56">
        <v>8</v>
      </c>
      <c r="B12" s="57" t="s">
        <v>256</v>
      </c>
      <c r="C12" s="58">
        <v>17417.188418999998</v>
      </c>
      <c r="D12" s="58">
        <v>26340.711303</v>
      </c>
      <c r="E12" s="58">
        <v>37014.869084999998</v>
      </c>
      <c r="F12" s="58">
        <v>32971.227630000001</v>
      </c>
      <c r="G12" s="58">
        <v>37065.496466999997</v>
      </c>
      <c r="H12" s="73" t="s">
        <v>332</v>
      </c>
      <c r="I12" s="74">
        <v>8</v>
      </c>
    </row>
    <row r="13" spans="1:9" ht="18" customHeight="1" x14ac:dyDescent="0.6">
      <c r="A13" s="52">
        <v>9</v>
      </c>
      <c r="B13" s="53" t="s">
        <v>39</v>
      </c>
      <c r="C13" s="54">
        <v>18896.350652000001</v>
      </c>
      <c r="D13" s="54">
        <v>38710.058918000002</v>
      </c>
      <c r="E13" s="54">
        <v>51710.637302000003</v>
      </c>
      <c r="F13" s="54">
        <v>28237.192212999998</v>
      </c>
      <c r="G13" s="54">
        <v>32283.174071000001</v>
      </c>
      <c r="H13" s="71" t="s">
        <v>328</v>
      </c>
      <c r="I13" s="72">
        <v>9</v>
      </c>
    </row>
    <row r="14" spans="1:9" ht="18" customHeight="1" x14ac:dyDescent="0.6">
      <c r="A14" s="56">
        <v>10</v>
      </c>
      <c r="B14" s="57" t="s">
        <v>40</v>
      </c>
      <c r="C14" s="58">
        <v>15576.729965</v>
      </c>
      <c r="D14" s="58">
        <v>26337.395615000001</v>
      </c>
      <c r="E14" s="58">
        <v>39125.584556000002</v>
      </c>
      <c r="F14" s="58">
        <v>30968.458334999999</v>
      </c>
      <c r="G14" s="58">
        <v>29587.233379000001</v>
      </c>
      <c r="H14" s="73" t="s">
        <v>333</v>
      </c>
      <c r="I14" s="74">
        <v>10</v>
      </c>
    </row>
    <row r="15" spans="1:9" ht="18" customHeight="1" x14ac:dyDescent="0.6">
      <c r="A15" s="52">
        <v>11</v>
      </c>
      <c r="B15" s="53" t="s">
        <v>41</v>
      </c>
      <c r="C15" s="54">
        <v>20170.743363000001</v>
      </c>
      <c r="D15" s="54">
        <v>26425.571733000001</v>
      </c>
      <c r="E15" s="54">
        <v>37336.690827999999</v>
      </c>
      <c r="F15" s="54">
        <v>28793.671858999998</v>
      </c>
      <c r="G15" s="54">
        <v>28698.446646</v>
      </c>
      <c r="H15" s="71" t="s">
        <v>330</v>
      </c>
      <c r="I15" s="72">
        <v>11</v>
      </c>
    </row>
    <row r="16" spans="1:9" ht="18" customHeight="1" x14ac:dyDescent="0.6">
      <c r="A16" s="56">
        <v>12</v>
      </c>
      <c r="B16" s="57" t="s">
        <v>160</v>
      </c>
      <c r="C16" s="58">
        <v>9549.2867279999991</v>
      </c>
      <c r="D16" s="58">
        <v>9282.8049460000002</v>
      </c>
      <c r="E16" s="58">
        <v>31511.811785000002</v>
      </c>
      <c r="F16" s="58">
        <v>28800.811259999999</v>
      </c>
      <c r="G16" s="58">
        <v>24378.326721000001</v>
      </c>
      <c r="H16" s="73" t="s">
        <v>335</v>
      </c>
      <c r="I16" s="74">
        <v>12</v>
      </c>
    </row>
    <row r="17" spans="1:9" ht="18" customHeight="1" x14ac:dyDescent="0.6">
      <c r="A17" s="52">
        <v>13</v>
      </c>
      <c r="B17" s="53" t="s">
        <v>43</v>
      </c>
      <c r="C17" s="54">
        <v>5903.1746030000004</v>
      </c>
      <c r="D17" s="54">
        <v>14765.718282</v>
      </c>
      <c r="E17" s="54">
        <v>28397.323666</v>
      </c>
      <c r="F17" s="54">
        <v>23699.219195000001</v>
      </c>
      <c r="G17" s="54">
        <v>22788.009317</v>
      </c>
      <c r="H17" s="71" t="s">
        <v>334</v>
      </c>
      <c r="I17" s="72">
        <v>13</v>
      </c>
    </row>
    <row r="18" spans="1:9" ht="18" customHeight="1" x14ac:dyDescent="0.6">
      <c r="A18" s="56">
        <v>14</v>
      </c>
      <c r="B18" s="57" t="s">
        <v>169</v>
      </c>
      <c r="C18" s="58">
        <v>546.23010799999997</v>
      </c>
      <c r="D18" s="58">
        <v>305.062231</v>
      </c>
      <c r="E18" s="58">
        <v>4062.1825079999999</v>
      </c>
      <c r="F18" s="58">
        <v>13527.044066</v>
      </c>
      <c r="G18" s="58">
        <v>19028.621219000001</v>
      </c>
      <c r="H18" s="73" t="s">
        <v>336</v>
      </c>
      <c r="I18" s="74">
        <v>14</v>
      </c>
    </row>
    <row r="19" spans="1:9" ht="18" customHeight="1" x14ac:dyDescent="0.6">
      <c r="A19" s="52">
        <v>15</v>
      </c>
      <c r="B19" s="53" t="s">
        <v>162</v>
      </c>
      <c r="C19" s="54">
        <v>4330.5973160000003</v>
      </c>
      <c r="D19" s="54">
        <v>4434.2125690000003</v>
      </c>
      <c r="E19" s="54">
        <v>22620.514336</v>
      </c>
      <c r="F19" s="54">
        <v>22502.765456000001</v>
      </c>
      <c r="G19" s="54">
        <v>17366.949483</v>
      </c>
      <c r="H19" s="71" t="s">
        <v>337</v>
      </c>
      <c r="I19" s="72">
        <v>15</v>
      </c>
    </row>
    <row r="20" spans="1:9" ht="18" customHeight="1" x14ac:dyDescent="0.6">
      <c r="A20" s="56">
        <v>16</v>
      </c>
      <c r="B20" s="57" t="s">
        <v>44</v>
      </c>
      <c r="C20" s="58">
        <v>17182.660136999999</v>
      </c>
      <c r="D20" s="58">
        <v>16204.077181000001</v>
      </c>
      <c r="E20" s="58">
        <v>24469.139795999999</v>
      </c>
      <c r="F20" s="58">
        <v>16247.555533999999</v>
      </c>
      <c r="G20" s="58">
        <v>16310.533121</v>
      </c>
      <c r="H20" s="73" t="s">
        <v>340</v>
      </c>
      <c r="I20" s="74">
        <v>16</v>
      </c>
    </row>
    <row r="21" spans="1:9" ht="18" customHeight="1" x14ac:dyDescent="0.6">
      <c r="A21" s="52">
        <v>17</v>
      </c>
      <c r="B21" s="53" t="s">
        <v>161</v>
      </c>
      <c r="C21" s="54">
        <v>12299.285689</v>
      </c>
      <c r="D21" s="54">
        <v>18115.795942000001</v>
      </c>
      <c r="E21" s="54">
        <v>26093.575820999999</v>
      </c>
      <c r="F21" s="54">
        <v>18979.487905999998</v>
      </c>
      <c r="G21" s="54">
        <v>15629.456507999999</v>
      </c>
      <c r="H21" s="71" t="s">
        <v>338</v>
      </c>
      <c r="I21" s="72">
        <v>17</v>
      </c>
    </row>
    <row r="22" spans="1:9" ht="18" customHeight="1" x14ac:dyDescent="0.6">
      <c r="A22" s="56">
        <v>18</v>
      </c>
      <c r="B22" s="57" t="s">
        <v>158</v>
      </c>
      <c r="C22" s="58">
        <v>7101.8603890000004</v>
      </c>
      <c r="D22" s="58">
        <v>13945.179335000001</v>
      </c>
      <c r="E22" s="58">
        <v>19506.642421</v>
      </c>
      <c r="F22" s="58">
        <v>17447.924511000001</v>
      </c>
      <c r="G22" s="58">
        <v>15395.823197</v>
      </c>
      <c r="H22" s="73" t="s">
        <v>351</v>
      </c>
      <c r="I22" s="74">
        <v>18</v>
      </c>
    </row>
    <row r="23" spans="1:9" ht="18" customHeight="1" x14ac:dyDescent="0.6">
      <c r="A23" s="52">
        <v>19</v>
      </c>
      <c r="B23" s="53" t="s">
        <v>45</v>
      </c>
      <c r="C23" s="54">
        <v>10123.821454999999</v>
      </c>
      <c r="D23" s="54">
        <v>16150.818463</v>
      </c>
      <c r="E23" s="54">
        <v>19112.916869000001</v>
      </c>
      <c r="F23" s="54">
        <v>15650.629575999999</v>
      </c>
      <c r="G23" s="54">
        <v>15245.765316000001</v>
      </c>
      <c r="H23" s="71" t="s">
        <v>341</v>
      </c>
      <c r="I23" s="72">
        <v>19</v>
      </c>
    </row>
    <row r="24" spans="1:9" ht="18" customHeight="1" x14ac:dyDescent="0.6">
      <c r="A24" s="56">
        <v>20</v>
      </c>
      <c r="B24" s="57" t="s">
        <v>224</v>
      </c>
      <c r="C24" s="58">
        <v>10479.552161</v>
      </c>
      <c r="D24" s="58">
        <v>19298.201464000002</v>
      </c>
      <c r="E24" s="58">
        <v>24284.001756000001</v>
      </c>
      <c r="F24" s="58">
        <v>18454.653074000002</v>
      </c>
      <c r="G24" s="58">
        <v>15166.381828</v>
      </c>
      <c r="H24" s="73" t="s">
        <v>345</v>
      </c>
      <c r="I24" s="74">
        <v>20</v>
      </c>
    </row>
    <row r="25" spans="1:9" ht="18" customHeight="1" x14ac:dyDescent="0.6">
      <c r="A25" s="52">
        <v>21</v>
      </c>
      <c r="B25" s="53" t="s">
        <v>225</v>
      </c>
      <c r="C25" s="54">
        <v>8720.9178570000004</v>
      </c>
      <c r="D25" s="54">
        <v>14066.968225000001</v>
      </c>
      <c r="E25" s="54">
        <v>19535.109756000002</v>
      </c>
      <c r="F25" s="54">
        <v>14380.116131000001</v>
      </c>
      <c r="G25" s="54">
        <v>12886.108827</v>
      </c>
      <c r="H25" s="71" t="s">
        <v>339</v>
      </c>
      <c r="I25" s="72">
        <v>21</v>
      </c>
    </row>
    <row r="26" spans="1:9" ht="18" customHeight="1" x14ac:dyDescent="0.6">
      <c r="A26" s="56">
        <v>22</v>
      </c>
      <c r="B26" s="57" t="s">
        <v>235</v>
      </c>
      <c r="C26" s="58">
        <v>8313.9165620000003</v>
      </c>
      <c r="D26" s="58">
        <v>11420.018921000001</v>
      </c>
      <c r="E26" s="58">
        <v>18575.514287999998</v>
      </c>
      <c r="F26" s="58">
        <v>12409.121381999999</v>
      </c>
      <c r="G26" s="58">
        <v>12446.029484000001</v>
      </c>
      <c r="H26" s="73" t="s">
        <v>347</v>
      </c>
      <c r="I26" s="74">
        <v>22</v>
      </c>
    </row>
    <row r="27" spans="1:9" ht="18" customHeight="1" x14ac:dyDescent="0.6">
      <c r="A27" s="52">
        <v>23</v>
      </c>
      <c r="B27" s="53" t="s">
        <v>157</v>
      </c>
      <c r="C27" s="54">
        <v>7453.6557640000001</v>
      </c>
      <c r="D27" s="54">
        <v>11692.357398</v>
      </c>
      <c r="E27" s="54">
        <v>16212.321793999999</v>
      </c>
      <c r="F27" s="54">
        <v>11630.551390000001</v>
      </c>
      <c r="G27" s="54">
        <v>12339.728553000001</v>
      </c>
      <c r="H27" s="71" t="s">
        <v>342</v>
      </c>
      <c r="I27" s="72">
        <v>23</v>
      </c>
    </row>
    <row r="28" spans="1:9" ht="18" customHeight="1" x14ac:dyDescent="0.6">
      <c r="A28" s="56">
        <v>24</v>
      </c>
      <c r="B28" s="57" t="s">
        <v>46</v>
      </c>
      <c r="C28" s="58">
        <v>5174.7728239999997</v>
      </c>
      <c r="D28" s="58">
        <v>11871.182008</v>
      </c>
      <c r="E28" s="58">
        <v>16709.111858</v>
      </c>
      <c r="F28" s="58">
        <v>13002.441628</v>
      </c>
      <c r="G28" s="58">
        <v>10962.960074000001</v>
      </c>
      <c r="H28" s="73" t="s">
        <v>343</v>
      </c>
      <c r="I28" s="74">
        <v>24</v>
      </c>
    </row>
    <row r="29" spans="1:9" ht="18" customHeight="1" x14ac:dyDescent="0.6">
      <c r="A29" s="52">
        <v>25</v>
      </c>
      <c r="B29" s="53" t="s">
        <v>42</v>
      </c>
      <c r="C29" s="54">
        <v>11955.487904</v>
      </c>
      <c r="D29" s="54">
        <v>18370.519594000001</v>
      </c>
      <c r="E29" s="54">
        <v>25949.107313</v>
      </c>
      <c r="F29" s="54">
        <v>13511.240013000001</v>
      </c>
      <c r="G29" s="54">
        <v>10208.85961</v>
      </c>
      <c r="H29" s="71" t="s">
        <v>346</v>
      </c>
      <c r="I29" s="72">
        <v>25</v>
      </c>
    </row>
    <row r="30" spans="1:9" ht="18" customHeight="1" x14ac:dyDescent="0.6">
      <c r="A30" s="56">
        <v>26</v>
      </c>
      <c r="B30" s="57" t="s">
        <v>226</v>
      </c>
      <c r="C30" s="58">
        <v>8192.1097950000003</v>
      </c>
      <c r="D30" s="58">
        <v>14826.518839</v>
      </c>
      <c r="E30" s="58">
        <v>16095.459525</v>
      </c>
      <c r="F30" s="58">
        <v>10158.92928</v>
      </c>
      <c r="G30" s="58">
        <v>8856.1223119999995</v>
      </c>
      <c r="H30" s="73" t="s">
        <v>344</v>
      </c>
      <c r="I30" s="74">
        <v>26</v>
      </c>
    </row>
    <row r="31" spans="1:9" ht="18" customHeight="1" x14ac:dyDescent="0.6">
      <c r="A31" s="52">
        <v>27</v>
      </c>
      <c r="B31" s="53" t="s">
        <v>184</v>
      </c>
      <c r="C31" s="54">
        <v>5957.823942</v>
      </c>
      <c r="D31" s="54">
        <v>7909.1966419999999</v>
      </c>
      <c r="E31" s="54">
        <v>13359.036743000001</v>
      </c>
      <c r="F31" s="54">
        <v>10590.180678000001</v>
      </c>
      <c r="G31" s="54">
        <v>8623.5349960000003</v>
      </c>
      <c r="H31" s="71" t="s">
        <v>348</v>
      </c>
      <c r="I31" s="72">
        <v>27</v>
      </c>
    </row>
    <row r="32" spans="1:9" ht="18" customHeight="1" x14ac:dyDescent="0.6">
      <c r="A32" s="56">
        <v>28</v>
      </c>
      <c r="B32" s="57" t="s">
        <v>56</v>
      </c>
      <c r="C32" s="58">
        <v>3299.8785939999998</v>
      </c>
      <c r="D32" s="58">
        <v>8820.3015140000007</v>
      </c>
      <c r="E32" s="58">
        <v>10454.463250999999</v>
      </c>
      <c r="F32" s="58">
        <v>8102.2863889999999</v>
      </c>
      <c r="G32" s="58">
        <v>8257.3486790000006</v>
      </c>
      <c r="H32" s="73" t="s">
        <v>358</v>
      </c>
      <c r="I32" s="74">
        <v>28</v>
      </c>
    </row>
    <row r="33" spans="1:9" ht="18" customHeight="1" x14ac:dyDescent="0.6">
      <c r="A33" s="52">
        <v>29</v>
      </c>
      <c r="B33" s="53" t="s">
        <v>170</v>
      </c>
      <c r="C33" s="54">
        <v>2517.0580749999999</v>
      </c>
      <c r="D33" s="54">
        <v>5420.390574</v>
      </c>
      <c r="E33" s="54">
        <v>8941.7497349999994</v>
      </c>
      <c r="F33" s="54">
        <v>8222.0475079999997</v>
      </c>
      <c r="G33" s="54">
        <v>7855.0634829999999</v>
      </c>
      <c r="H33" s="71" t="s">
        <v>362</v>
      </c>
      <c r="I33" s="72">
        <v>29</v>
      </c>
    </row>
    <row r="34" spans="1:9" ht="18" customHeight="1" x14ac:dyDescent="0.6">
      <c r="A34" s="56">
        <v>30</v>
      </c>
      <c r="B34" s="57" t="s">
        <v>257</v>
      </c>
      <c r="C34" s="58">
        <v>6042.1727520000004</v>
      </c>
      <c r="D34" s="58">
        <v>7352.5871639999996</v>
      </c>
      <c r="E34" s="58">
        <v>7366.9984930000001</v>
      </c>
      <c r="F34" s="58">
        <v>8462.9331409999995</v>
      </c>
      <c r="G34" s="58">
        <v>7506.4128030000002</v>
      </c>
      <c r="H34" s="73" t="s">
        <v>349</v>
      </c>
      <c r="I34" s="74">
        <v>30</v>
      </c>
    </row>
    <row r="35" spans="1:9" ht="18" customHeight="1" x14ac:dyDescent="0.6">
      <c r="A35" s="52">
        <v>31</v>
      </c>
      <c r="B35" s="53" t="s">
        <v>54</v>
      </c>
      <c r="C35" s="54">
        <v>3371.005036</v>
      </c>
      <c r="D35" s="54">
        <v>3829.6649130000001</v>
      </c>
      <c r="E35" s="54">
        <v>5781.3344809999999</v>
      </c>
      <c r="F35" s="54">
        <v>4886.4292690000002</v>
      </c>
      <c r="G35" s="54">
        <v>6516.5849719999997</v>
      </c>
      <c r="H35" s="71" t="s">
        <v>350</v>
      </c>
      <c r="I35" s="72">
        <v>31</v>
      </c>
    </row>
    <row r="36" spans="1:9" ht="18" customHeight="1" x14ac:dyDescent="0.6">
      <c r="A36" s="56">
        <v>32</v>
      </c>
      <c r="B36" s="57" t="s">
        <v>53</v>
      </c>
      <c r="C36" s="58">
        <v>3302.924481</v>
      </c>
      <c r="D36" s="58">
        <v>6759.6851349999997</v>
      </c>
      <c r="E36" s="58">
        <v>9029.2487130000009</v>
      </c>
      <c r="F36" s="58">
        <v>6438.5469979999998</v>
      </c>
      <c r="G36" s="58">
        <v>6433.2974190000004</v>
      </c>
      <c r="H36" s="73" t="s">
        <v>352</v>
      </c>
      <c r="I36" s="74">
        <v>32</v>
      </c>
    </row>
    <row r="37" spans="1:9" ht="18" customHeight="1" x14ac:dyDescent="0.6">
      <c r="A37" s="52">
        <v>33</v>
      </c>
      <c r="B37" s="53" t="s">
        <v>49</v>
      </c>
      <c r="C37" s="54">
        <v>3845.3215930000001</v>
      </c>
      <c r="D37" s="54">
        <v>7157.0865370000001</v>
      </c>
      <c r="E37" s="54">
        <v>11161.780471</v>
      </c>
      <c r="F37" s="54">
        <v>5599.0667709999998</v>
      </c>
      <c r="G37" s="54">
        <v>5957.078528</v>
      </c>
      <c r="H37" s="71" t="s">
        <v>353</v>
      </c>
      <c r="I37" s="72">
        <v>33</v>
      </c>
    </row>
    <row r="38" spans="1:9" ht="18" customHeight="1" x14ac:dyDescent="0.6">
      <c r="A38" s="56">
        <v>34</v>
      </c>
      <c r="B38" s="57" t="s">
        <v>58</v>
      </c>
      <c r="C38" s="58">
        <v>2160.6988139999999</v>
      </c>
      <c r="D38" s="58">
        <v>2942.376107</v>
      </c>
      <c r="E38" s="58">
        <v>7323.0052509999996</v>
      </c>
      <c r="F38" s="58">
        <v>3742.2148539999998</v>
      </c>
      <c r="G38" s="58">
        <v>5399.8660810000001</v>
      </c>
      <c r="H38" s="73" t="s">
        <v>359</v>
      </c>
      <c r="I38" s="74">
        <v>34</v>
      </c>
    </row>
    <row r="39" spans="1:9" ht="18" customHeight="1" x14ac:dyDescent="0.6">
      <c r="A39" s="52">
        <v>35</v>
      </c>
      <c r="B39" s="53" t="s">
        <v>57</v>
      </c>
      <c r="C39" s="54">
        <v>4906.2773850000003</v>
      </c>
      <c r="D39" s="54">
        <v>7789.1571830000003</v>
      </c>
      <c r="E39" s="54">
        <v>7643.0111820000002</v>
      </c>
      <c r="F39" s="54">
        <v>5621.7503409999999</v>
      </c>
      <c r="G39" s="54">
        <v>5297.2570139999998</v>
      </c>
      <c r="H39" s="71" t="s">
        <v>356</v>
      </c>
      <c r="I39" s="72">
        <v>35</v>
      </c>
    </row>
    <row r="40" spans="1:9" ht="18" customHeight="1" x14ac:dyDescent="0.6">
      <c r="A40" s="56">
        <v>36</v>
      </c>
      <c r="B40" s="57" t="s">
        <v>159</v>
      </c>
      <c r="C40" s="58">
        <v>2975.2191419999999</v>
      </c>
      <c r="D40" s="58">
        <v>5747.879199</v>
      </c>
      <c r="E40" s="58">
        <v>6408.1219879999999</v>
      </c>
      <c r="F40" s="58">
        <v>4389.7545049999999</v>
      </c>
      <c r="G40" s="58">
        <v>4404.4826370000001</v>
      </c>
      <c r="H40" s="73" t="s">
        <v>363</v>
      </c>
      <c r="I40" s="74">
        <v>36</v>
      </c>
    </row>
    <row r="41" spans="1:9" ht="18" customHeight="1" x14ac:dyDescent="0.6">
      <c r="A41" s="52">
        <v>37</v>
      </c>
      <c r="B41" s="53" t="s">
        <v>55</v>
      </c>
      <c r="C41" s="54">
        <v>1735.8476880000001</v>
      </c>
      <c r="D41" s="54">
        <v>4395.3833610000001</v>
      </c>
      <c r="E41" s="54">
        <v>14696.962554</v>
      </c>
      <c r="F41" s="54">
        <v>5416.8088719999996</v>
      </c>
      <c r="G41" s="54">
        <v>4369.5323950000002</v>
      </c>
      <c r="H41" s="71" t="s">
        <v>365</v>
      </c>
      <c r="I41" s="72">
        <v>37</v>
      </c>
    </row>
    <row r="42" spans="1:9" ht="18" customHeight="1" x14ac:dyDescent="0.6">
      <c r="A42" s="56">
        <v>38</v>
      </c>
      <c r="B42" s="57" t="s">
        <v>60</v>
      </c>
      <c r="C42" s="58">
        <v>2053.3097779999998</v>
      </c>
      <c r="D42" s="58">
        <v>2671.287194</v>
      </c>
      <c r="E42" s="58">
        <v>3058.7037829999999</v>
      </c>
      <c r="F42" s="58">
        <v>3102.833063</v>
      </c>
      <c r="G42" s="58">
        <v>4068.1354740000002</v>
      </c>
      <c r="H42" s="73" t="s">
        <v>361</v>
      </c>
      <c r="I42" s="74">
        <v>38</v>
      </c>
    </row>
    <row r="43" spans="1:9" ht="18" customHeight="1" x14ac:dyDescent="0.6">
      <c r="A43" s="52">
        <v>39</v>
      </c>
      <c r="B43" s="53" t="s">
        <v>258</v>
      </c>
      <c r="C43" s="54">
        <v>0</v>
      </c>
      <c r="D43" s="54">
        <v>2135.7403530000001</v>
      </c>
      <c r="E43" s="54">
        <v>1556.205553</v>
      </c>
      <c r="F43" s="54">
        <v>4027.6222200000002</v>
      </c>
      <c r="G43" s="54">
        <v>3915.7258310000002</v>
      </c>
      <c r="H43" s="71" t="s">
        <v>1530</v>
      </c>
      <c r="I43" s="72">
        <v>39</v>
      </c>
    </row>
    <row r="44" spans="1:9" ht="18" customHeight="1" x14ac:dyDescent="0.6">
      <c r="A44" s="56">
        <v>40</v>
      </c>
      <c r="B44" s="57" t="s">
        <v>47</v>
      </c>
      <c r="C44" s="58">
        <v>1075.5148859999999</v>
      </c>
      <c r="D44" s="58">
        <v>2610.6931479999998</v>
      </c>
      <c r="E44" s="58">
        <v>1495.6196050000001</v>
      </c>
      <c r="F44" s="58">
        <v>2668.7784999999999</v>
      </c>
      <c r="G44" s="58">
        <v>3434.2036560000001</v>
      </c>
      <c r="H44" s="73" t="s">
        <v>374</v>
      </c>
      <c r="I44" s="74">
        <v>40</v>
      </c>
    </row>
    <row r="45" spans="1:9" ht="18" customHeight="1" x14ac:dyDescent="0.6">
      <c r="A45" s="52">
        <v>41</v>
      </c>
      <c r="B45" s="53" t="s">
        <v>232</v>
      </c>
      <c r="C45" s="54">
        <v>2986.915657</v>
      </c>
      <c r="D45" s="54">
        <v>2577.7084620000001</v>
      </c>
      <c r="E45" s="54">
        <v>4516.0888240000004</v>
      </c>
      <c r="F45" s="54">
        <v>3248.4076140000002</v>
      </c>
      <c r="G45" s="54">
        <v>3311.9650839999999</v>
      </c>
      <c r="H45" s="71" t="s">
        <v>375</v>
      </c>
      <c r="I45" s="72">
        <v>41</v>
      </c>
    </row>
    <row r="46" spans="1:9" ht="18" customHeight="1" x14ac:dyDescent="0.6">
      <c r="A46" s="56">
        <v>42</v>
      </c>
      <c r="B46" s="57" t="s">
        <v>163</v>
      </c>
      <c r="C46" s="58">
        <v>2303.3416889999999</v>
      </c>
      <c r="D46" s="58">
        <v>3424.0251069999999</v>
      </c>
      <c r="E46" s="58">
        <v>3093.2435820000001</v>
      </c>
      <c r="F46" s="58">
        <v>3425.8423979999998</v>
      </c>
      <c r="G46" s="58">
        <v>3210.560125</v>
      </c>
      <c r="H46" s="73" t="s">
        <v>357</v>
      </c>
      <c r="I46" s="74">
        <v>42</v>
      </c>
    </row>
    <row r="47" spans="1:9" ht="18" customHeight="1" x14ac:dyDescent="0.6">
      <c r="A47" s="52">
        <v>43</v>
      </c>
      <c r="B47" s="53" t="s">
        <v>59</v>
      </c>
      <c r="C47" s="54">
        <v>2416.5852890000001</v>
      </c>
      <c r="D47" s="54">
        <v>2828.897923</v>
      </c>
      <c r="E47" s="54">
        <v>4165.8377810000002</v>
      </c>
      <c r="F47" s="54">
        <v>2991.7690240000002</v>
      </c>
      <c r="G47" s="54">
        <v>2583.3080519999999</v>
      </c>
      <c r="H47" s="71" t="s">
        <v>366</v>
      </c>
      <c r="I47" s="72">
        <v>43</v>
      </c>
    </row>
    <row r="48" spans="1:9" ht="18" customHeight="1" x14ac:dyDescent="0.6">
      <c r="A48" s="56">
        <v>44</v>
      </c>
      <c r="B48" s="57" t="s">
        <v>164</v>
      </c>
      <c r="C48" s="58">
        <v>2655.4331999999999</v>
      </c>
      <c r="D48" s="58">
        <v>4398.2007389999999</v>
      </c>
      <c r="E48" s="58">
        <v>2792.6501629999998</v>
      </c>
      <c r="F48" s="58">
        <v>2371.2755790000001</v>
      </c>
      <c r="G48" s="58">
        <v>2352.8072619999998</v>
      </c>
      <c r="H48" s="73" t="s">
        <v>367</v>
      </c>
      <c r="I48" s="74">
        <v>44</v>
      </c>
    </row>
    <row r="49" spans="1:9" ht="18" customHeight="1" x14ac:dyDescent="0.6">
      <c r="A49" s="52">
        <v>45</v>
      </c>
      <c r="B49" s="53" t="s">
        <v>52</v>
      </c>
      <c r="C49" s="54">
        <v>2927.184679</v>
      </c>
      <c r="D49" s="54">
        <v>5397.3244830000003</v>
      </c>
      <c r="E49" s="54">
        <v>5815.2830880000001</v>
      </c>
      <c r="F49" s="54">
        <v>5458.0303979999999</v>
      </c>
      <c r="G49" s="54">
        <v>2234.3666899999998</v>
      </c>
      <c r="H49" s="71" t="s">
        <v>360</v>
      </c>
      <c r="I49" s="72">
        <v>45</v>
      </c>
    </row>
    <row r="50" spans="1:9" ht="18" customHeight="1" x14ac:dyDescent="0.6">
      <c r="A50" s="56">
        <v>46</v>
      </c>
      <c r="B50" s="57" t="s">
        <v>61</v>
      </c>
      <c r="C50" s="58">
        <v>772.63833799999998</v>
      </c>
      <c r="D50" s="58">
        <v>805.36505299999999</v>
      </c>
      <c r="E50" s="58">
        <v>185.37340599999999</v>
      </c>
      <c r="F50" s="58">
        <v>584.37513300000001</v>
      </c>
      <c r="G50" s="58">
        <v>2108.2483699999998</v>
      </c>
      <c r="H50" s="73" t="s">
        <v>389</v>
      </c>
      <c r="I50" s="74">
        <v>46</v>
      </c>
    </row>
    <row r="51" spans="1:9" ht="18" customHeight="1" x14ac:dyDescent="0.6">
      <c r="A51" s="52">
        <v>47</v>
      </c>
      <c r="B51" s="53" t="s">
        <v>227</v>
      </c>
      <c r="C51" s="54">
        <v>1680.508865</v>
      </c>
      <c r="D51" s="54">
        <v>2015.044069</v>
      </c>
      <c r="E51" s="54">
        <v>7753.6635079999996</v>
      </c>
      <c r="F51" s="54">
        <v>2903.882427</v>
      </c>
      <c r="G51" s="54">
        <v>1966.7651470000001</v>
      </c>
      <c r="H51" s="71" t="s">
        <v>368</v>
      </c>
      <c r="I51" s="72">
        <v>47</v>
      </c>
    </row>
    <row r="52" spans="1:9" ht="18" customHeight="1" x14ac:dyDescent="0.6">
      <c r="A52" s="56">
        <v>48</v>
      </c>
      <c r="B52" s="57" t="s">
        <v>62</v>
      </c>
      <c r="C52" s="58">
        <v>2092.315525</v>
      </c>
      <c r="D52" s="58">
        <v>1830.6460420000001</v>
      </c>
      <c r="E52" s="58">
        <v>2770.6657639999999</v>
      </c>
      <c r="F52" s="58">
        <v>1683.378236</v>
      </c>
      <c r="G52" s="58">
        <v>1943.476815</v>
      </c>
      <c r="H52" s="73" t="s">
        <v>364</v>
      </c>
      <c r="I52" s="74">
        <v>48</v>
      </c>
    </row>
    <row r="53" spans="1:9" ht="18" customHeight="1" x14ac:dyDescent="0.6">
      <c r="A53" s="52">
        <v>49</v>
      </c>
      <c r="B53" s="53" t="s">
        <v>51</v>
      </c>
      <c r="C53" s="54">
        <v>1428.7106309999999</v>
      </c>
      <c r="D53" s="54">
        <v>4570.8653439999998</v>
      </c>
      <c r="E53" s="54">
        <v>5206.4020389999996</v>
      </c>
      <c r="F53" s="54">
        <v>5414.1229880000001</v>
      </c>
      <c r="G53" s="54">
        <v>1716.632687</v>
      </c>
      <c r="H53" s="71" t="s">
        <v>354</v>
      </c>
      <c r="I53" s="72">
        <v>49</v>
      </c>
    </row>
    <row r="54" spans="1:9" ht="18" customHeight="1" x14ac:dyDescent="0.6">
      <c r="A54" s="56">
        <v>50</v>
      </c>
      <c r="B54" s="57" t="s">
        <v>50</v>
      </c>
      <c r="C54" s="58">
        <v>819.894408</v>
      </c>
      <c r="D54" s="58">
        <v>2028.6115669999999</v>
      </c>
      <c r="E54" s="58">
        <v>6176.4481130000004</v>
      </c>
      <c r="F54" s="58">
        <v>1872.960527</v>
      </c>
      <c r="G54" s="58">
        <v>1634.5409790000001</v>
      </c>
      <c r="H54" s="73" t="s">
        <v>372</v>
      </c>
      <c r="I54" s="74">
        <v>50</v>
      </c>
    </row>
    <row r="55" spans="1:9" ht="18" customHeight="1" x14ac:dyDescent="0.6">
      <c r="A55" s="52">
        <v>51</v>
      </c>
      <c r="B55" s="53" t="s">
        <v>74</v>
      </c>
      <c r="C55" s="54">
        <v>21.695962999999999</v>
      </c>
      <c r="D55" s="54">
        <v>65.094785000000002</v>
      </c>
      <c r="E55" s="54">
        <v>445.76124199999998</v>
      </c>
      <c r="F55" s="54">
        <v>1033.342042</v>
      </c>
      <c r="G55" s="54">
        <v>1395.4133850000001</v>
      </c>
      <c r="H55" s="71" t="s">
        <v>408</v>
      </c>
      <c r="I55" s="72">
        <v>51</v>
      </c>
    </row>
    <row r="56" spans="1:9" ht="18" customHeight="1" x14ac:dyDescent="0.6">
      <c r="A56" s="56">
        <v>52</v>
      </c>
      <c r="B56" s="57" t="s">
        <v>182</v>
      </c>
      <c r="C56" s="58">
        <v>26.642966999999999</v>
      </c>
      <c r="D56" s="58">
        <v>26.629163999999999</v>
      </c>
      <c r="E56" s="58">
        <v>22.220109999999998</v>
      </c>
      <c r="F56" s="58">
        <v>8.6789769999999997</v>
      </c>
      <c r="G56" s="58">
        <v>1179.1845639999999</v>
      </c>
      <c r="H56" s="73" t="s">
        <v>369</v>
      </c>
      <c r="I56" s="74">
        <v>52</v>
      </c>
    </row>
    <row r="57" spans="1:9" ht="18" customHeight="1" x14ac:dyDescent="0.6">
      <c r="A57" s="52">
        <v>53</v>
      </c>
      <c r="B57" s="53" t="s">
        <v>66</v>
      </c>
      <c r="C57" s="54">
        <v>518.66909599999997</v>
      </c>
      <c r="D57" s="54">
        <v>645.39579400000002</v>
      </c>
      <c r="E57" s="54">
        <v>599.10635100000002</v>
      </c>
      <c r="F57" s="54">
        <v>844.46076600000004</v>
      </c>
      <c r="G57" s="54">
        <v>1017.95615</v>
      </c>
      <c r="H57" s="71" t="s">
        <v>371</v>
      </c>
      <c r="I57" s="72">
        <v>53</v>
      </c>
    </row>
    <row r="58" spans="1:9" ht="18" customHeight="1" x14ac:dyDescent="0.6">
      <c r="A58" s="56">
        <v>54</v>
      </c>
      <c r="B58" s="57" t="s">
        <v>266</v>
      </c>
      <c r="C58" s="58">
        <v>180.801804</v>
      </c>
      <c r="D58" s="58">
        <v>342.898529</v>
      </c>
      <c r="E58" s="58">
        <v>364.03490799999997</v>
      </c>
      <c r="F58" s="58">
        <v>748.74618699999996</v>
      </c>
      <c r="G58" s="58">
        <v>906.95290999999997</v>
      </c>
      <c r="H58" s="73" t="s">
        <v>541</v>
      </c>
      <c r="I58" s="74">
        <v>54</v>
      </c>
    </row>
    <row r="59" spans="1:9" ht="18" customHeight="1" x14ac:dyDescent="0.6">
      <c r="A59" s="52">
        <v>55</v>
      </c>
      <c r="B59" s="53" t="s">
        <v>67</v>
      </c>
      <c r="C59" s="54">
        <v>646.85860600000001</v>
      </c>
      <c r="D59" s="54">
        <v>557.96897799999999</v>
      </c>
      <c r="E59" s="54">
        <v>932.48354900000004</v>
      </c>
      <c r="F59" s="54">
        <v>700.244732</v>
      </c>
      <c r="G59" s="54">
        <v>871.46350600000005</v>
      </c>
      <c r="H59" s="71" t="s">
        <v>379</v>
      </c>
      <c r="I59" s="72">
        <v>55</v>
      </c>
    </row>
    <row r="60" spans="1:9" ht="18" customHeight="1" x14ac:dyDescent="0.6">
      <c r="A60" s="56">
        <v>56</v>
      </c>
      <c r="B60" s="57" t="s">
        <v>65</v>
      </c>
      <c r="C60" s="58">
        <v>611.28317700000002</v>
      </c>
      <c r="D60" s="58">
        <v>976.54607999999996</v>
      </c>
      <c r="E60" s="58">
        <v>1230.9411480000001</v>
      </c>
      <c r="F60" s="58">
        <v>685.38156600000002</v>
      </c>
      <c r="G60" s="58">
        <v>838.412646</v>
      </c>
      <c r="H60" s="73" t="s">
        <v>377</v>
      </c>
      <c r="I60" s="74">
        <v>56</v>
      </c>
    </row>
    <row r="61" spans="1:9" ht="18" customHeight="1" x14ac:dyDescent="0.6">
      <c r="A61" s="52">
        <v>57</v>
      </c>
      <c r="B61" s="53" t="s">
        <v>185</v>
      </c>
      <c r="C61" s="54">
        <v>23.419879999999999</v>
      </c>
      <c r="D61" s="54">
        <v>26.85284</v>
      </c>
      <c r="E61" s="54">
        <v>54.727550000000001</v>
      </c>
      <c r="F61" s="54">
        <v>60.241408</v>
      </c>
      <c r="G61" s="54">
        <v>761.24858600000005</v>
      </c>
      <c r="H61" s="71" t="s">
        <v>370</v>
      </c>
      <c r="I61" s="72">
        <v>57</v>
      </c>
    </row>
    <row r="62" spans="1:9" ht="18" customHeight="1" x14ac:dyDescent="0.6">
      <c r="A62" s="56">
        <v>58</v>
      </c>
      <c r="B62" s="57" t="s">
        <v>168</v>
      </c>
      <c r="C62" s="58">
        <v>233.348827</v>
      </c>
      <c r="D62" s="58">
        <v>309.14148999999998</v>
      </c>
      <c r="E62" s="58">
        <v>2446.9012080000002</v>
      </c>
      <c r="F62" s="58">
        <v>3076.4745939999998</v>
      </c>
      <c r="G62" s="58">
        <v>756.52559900000006</v>
      </c>
      <c r="H62" s="73" t="s">
        <v>410</v>
      </c>
      <c r="I62" s="74">
        <v>58</v>
      </c>
    </row>
    <row r="63" spans="1:9" ht="18" customHeight="1" x14ac:dyDescent="0.6">
      <c r="A63" s="52">
        <v>59</v>
      </c>
      <c r="B63" s="53" t="s">
        <v>63</v>
      </c>
      <c r="C63" s="54">
        <v>1078.165708</v>
      </c>
      <c r="D63" s="54">
        <v>1381.125033</v>
      </c>
      <c r="E63" s="54">
        <v>1642.644364</v>
      </c>
      <c r="F63" s="54">
        <v>1044.108015</v>
      </c>
      <c r="G63" s="54">
        <v>756.506304</v>
      </c>
      <c r="H63" s="71" t="s">
        <v>387</v>
      </c>
      <c r="I63" s="72">
        <v>59</v>
      </c>
    </row>
    <row r="64" spans="1:9" ht="18" customHeight="1" x14ac:dyDescent="0.6">
      <c r="A64" s="56">
        <v>60</v>
      </c>
      <c r="B64" s="57" t="s">
        <v>269</v>
      </c>
      <c r="C64" s="58">
        <v>99.297104000000004</v>
      </c>
      <c r="D64" s="58">
        <v>1151.9382029999999</v>
      </c>
      <c r="E64" s="58">
        <v>1480.9609250000001</v>
      </c>
      <c r="F64" s="58">
        <v>1302.612179</v>
      </c>
      <c r="G64" s="58">
        <v>614.52607</v>
      </c>
      <c r="H64" s="73" t="s">
        <v>454</v>
      </c>
      <c r="I64" s="74">
        <v>60</v>
      </c>
    </row>
    <row r="65" spans="1:9" ht="18" customHeight="1" x14ac:dyDescent="0.6">
      <c r="A65" s="52">
        <v>61</v>
      </c>
      <c r="B65" s="53" t="s">
        <v>73</v>
      </c>
      <c r="C65" s="54">
        <v>1.83416</v>
      </c>
      <c r="D65" s="54">
        <v>269.68742700000001</v>
      </c>
      <c r="E65" s="54">
        <v>462.61600499999997</v>
      </c>
      <c r="F65" s="54">
        <v>437.90624100000002</v>
      </c>
      <c r="G65" s="54">
        <v>558.13305600000001</v>
      </c>
      <c r="H65" s="71" t="s">
        <v>378</v>
      </c>
      <c r="I65" s="72">
        <v>61</v>
      </c>
    </row>
    <row r="66" spans="1:9" ht="18" customHeight="1" x14ac:dyDescent="0.6">
      <c r="A66" s="56">
        <v>62</v>
      </c>
      <c r="B66" s="57" t="s">
        <v>165</v>
      </c>
      <c r="C66" s="58">
        <v>730.47049600000003</v>
      </c>
      <c r="D66" s="58">
        <v>735.37605900000005</v>
      </c>
      <c r="E66" s="58">
        <v>920.40358700000002</v>
      </c>
      <c r="F66" s="58">
        <v>463.054372</v>
      </c>
      <c r="G66" s="58">
        <v>517.31709699999999</v>
      </c>
      <c r="H66" s="73" t="s">
        <v>380</v>
      </c>
      <c r="I66" s="74">
        <v>62</v>
      </c>
    </row>
    <row r="67" spans="1:9" ht="18" customHeight="1" x14ac:dyDescent="0.6">
      <c r="A67" s="52">
        <v>63</v>
      </c>
      <c r="B67" s="53" t="s">
        <v>171</v>
      </c>
      <c r="C67" s="54">
        <v>625.32184700000005</v>
      </c>
      <c r="D67" s="54">
        <v>897.57878100000005</v>
      </c>
      <c r="E67" s="54">
        <v>714.93191000000002</v>
      </c>
      <c r="F67" s="54">
        <v>840.97585100000003</v>
      </c>
      <c r="G67" s="54">
        <v>506.84478200000001</v>
      </c>
      <c r="H67" s="71" t="s">
        <v>392</v>
      </c>
      <c r="I67" s="72">
        <v>63</v>
      </c>
    </row>
    <row r="68" spans="1:9" ht="18" customHeight="1" x14ac:dyDescent="0.6">
      <c r="A68" s="56">
        <v>64</v>
      </c>
      <c r="B68" s="57" t="s">
        <v>167</v>
      </c>
      <c r="C68" s="58">
        <v>353.68391000000003</v>
      </c>
      <c r="D68" s="58">
        <v>544.37889600000005</v>
      </c>
      <c r="E68" s="58">
        <v>463.73128800000001</v>
      </c>
      <c r="F68" s="58">
        <v>486.848703</v>
      </c>
      <c r="G68" s="58">
        <v>493.718704</v>
      </c>
      <c r="H68" s="73" t="s">
        <v>382</v>
      </c>
      <c r="I68" s="74">
        <v>64</v>
      </c>
    </row>
    <row r="69" spans="1:9" ht="18" customHeight="1" x14ac:dyDescent="0.6">
      <c r="A69" s="52">
        <v>65</v>
      </c>
      <c r="B69" s="53" t="s">
        <v>1343</v>
      </c>
      <c r="C69" s="54">
        <v>2.3706140000000002</v>
      </c>
      <c r="D69" s="54">
        <v>0</v>
      </c>
      <c r="E69" s="54">
        <v>0</v>
      </c>
      <c r="F69" s="54">
        <v>0</v>
      </c>
      <c r="G69" s="54">
        <v>432.80980699999998</v>
      </c>
      <c r="H69" s="71" t="s">
        <v>1531</v>
      </c>
      <c r="I69" s="72">
        <v>65</v>
      </c>
    </row>
    <row r="70" spans="1:9" ht="18" customHeight="1" x14ac:dyDescent="0.6">
      <c r="A70" s="56">
        <v>66</v>
      </c>
      <c r="B70" s="57" t="s">
        <v>64</v>
      </c>
      <c r="C70" s="58">
        <v>1292.36085</v>
      </c>
      <c r="D70" s="58">
        <v>864.97875899999997</v>
      </c>
      <c r="E70" s="58">
        <v>3689.1190310000002</v>
      </c>
      <c r="F70" s="58">
        <v>769.80726400000003</v>
      </c>
      <c r="G70" s="58">
        <v>380.34379200000001</v>
      </c>
      <c r="H70" s="73" t="s">
        <v>384</v>
      </c>
      <c r="I70" s="74">
        <v>66</v>
      </c>
    </row>
    <row r="71" spans="1:9" ht="18" customHeight="1" x14ac:dyDescent="0.6">
      <c r="A71" s="52">
        <v>67</v>
      </c>
      <c r="B71" s="53" t="s">
        <v>68</v>
      </c>
      <c r="C71" s="54">
        <v>312.712266</v>
      </c>
      <c r="D71" s="54">
        <v>542.68712100000005</v>
      </c>
      <c r="E71" s="54">
        <v>1038.48676</v>
      </c>
      <c r="F71" s="54">
        <v>521.11216100000001</v>
      </c>
      <c r="G71" s="54">
        <v>379.41425099999998</v>
      </c>
      <c r="H71" s="71" t="s">
        <v>381</v>
      </c>
      <c r="I71" s="72">
        <v>67</v>
      </c>
    </row>
    <row r="72" spans="1:9" ht="18" customHeight="1" x14ac:dyDescent="0.6">
      <c r="A72" s="56">
        <v>68</v>
      </c>
      <c r="B72" s="57" t="s">
        <v>76</v>
      </c>
      <c r="C72" s="58">
        <v>95.824530999999993</v>
      </c>
      <c r="D72" s="58">
        <v>195.72420500000001</v>
      </c>
      <c r="E72" s="58">
        <v>388.64464600000002</v>
      </c>
      <c r="F72" s="58">
        <v>430.16881599999999</v>
      </c>
      <c r="G72" s="58">
        <v>332.95666499999999</v>
      </c>
      <c r="H72" s="73" t="s">
        <v>419</v>
      </c>
      <c r="I72" s="74">
        <v>68</v>
      </c>
    </row>
    <row r="73" spans="1:9" ht="18" customHeight="1" x14ac:dyDescent="0.6">
      <c r="A73" s="52">
        <v>69</v>
      </c>
      <c r="B73" s="53" t="s">
        <v>236</v>
      </c>
      <c r="C73" s="54">
        <v>235.16444300000001</v>
      </c>
      <c r="D73" s="54">
        <v>282.08956799999999</v>
      </c>
      <c r="E73" s="54">
        <v>200.86160799999999</v>
      </c>
      <c r="F73" s="54">
        <v>175.032918</v>
      </c>
      <c r="G73" s="54">
        <v>317.28366999999997</v>
      </c>
      <c r="H73" s="71" t="s">
        <v>404</v>
      </c>
      <c r="I73" s="72">
        <v>69</v>
      </c>
    </row>
    <row r="74" spans="1:9" ht="18" customHeight="1" x14ac:dyDescent="0.6">
      <c r="A74" s="56">
        <v>70</v>
      </c>
      <c r="B74" s="57" t="s">
        <v>187</v>
      </c>
      <c r="C74" s="58">
        <v>443.96643999999998</v>
      </c>
      <c r="D74" s="58">
        <v>12.252656</v>
      </c>
      <c r="E74" s="58">
        <v>557.355369</v>
      </c>
      <c r="F74" s="58">
        <v>6643.3246580000005</v>
      </c>
      <c r="G74" s="58">
        <v>309.22602699999999</v>
      </c>
      <c r="H74" s="73" t="s">
        <v>398</v>
      </c>
      <c r="I74" s="74">
        <v>70</v>
      </c>
    </row>
    <row r="75" spans="1:9" ht="18" customHeight="1" x14ac:dyDescent="0.6">
      <c r="A75" s="52">
        <v>71</v>
      </c>
      <c r="B75" s="53" t="s">
        <v>90</v>
      </c>
      <c r="C75" s="54">
        <v>29.881882000000001</v>
      </c>
      <c r="D75" s="54">
        <v>31.684277999999999</v>
      </c>
      <c r="E75" s="54">
        <v>39.311414999999997</v>
      </c>
      <c r="F75" s="54">
        <v>23.785128</v>
      </c>
      <c r="G75" s="54">
        <v>298.59290900000002</v>
      </c>
      <c r="H75" s="71" t="s">
        <v>427</v>
      </c>
      <c r="I75" s="72">
        <v>71</v>
      </c>
    </row>
    <row r="76" spans="1:9" ht="18" customHeight="1" x14ac:dyDescent="0.6">
      <c r="A76" s="56">
        <v>72</v>
      </c>
      <c r="B76" s="57" t="s">
        <v>69</v>
      </c>
      <c r="C76" s="58">
        <v>327.33323200000001</v>
      </c>
      <c r="D76" s="58">
        <v>415.32871699999998</v>
      </c>
      <c r="E76" s="58">
        <v>272.53104400000001</v>
      </c>
      <c r="F76" s="58">
        <v>433.89662099999998</v>
      </c>
      <c r="G76" s="58">
        <v>285.235973</v>
      </c>
      <c r="H76" s="73" t="s">
        <v>388</v>
      </c>
      <c r="I76" s="74">
        <v>72</v>
      </c>
    </row>
    <row r="77" spans="1:9" ht="18" customHeight="1" x14ac:dyDescent="0.6">
      <c r="A77" s="52">
        <v>73</v>
      </c>
      <c r="B77" s="53" t="s">
        <v>71</v>
      </c>
      <c r="C77" s="54">
        <v>200.77152599999999</v>
      </c>
      <c r="D77" s="54">
        <v>256.45802200000003</v>
      </c>
      <c r="E77" s="54">
        <v>174.30555799999999</v>
      </c>
      <c r="F77" s="54">
        <v>190.64408</v>
      </c>
      <c r="G77" s="54">
        <v>249.19803200000001</v>
      </c>
      <c r="H77" s="71" t="s">
        <v>391</v>
      </c>
      <c r="I77" s="72">
        <v>73</v>
      </c>
    </row>
    <row r="78" spans="1:9" ht="18" customHeight="1" x14ac:dyDescent="0.6">
      <c r="A78" s="56">
        <v>74</v>
      </c>
      <c r="B78" s="57" t="s">
        <v>81</v>
      </c>
      <c r="C78" s="58">
        <v>102.271428</v>
      </c>
      <c r="D78" s="58">
        <v>152.52581900000001</v>
      </c>
      <c r="E78" s="58">
        <v>169.50747000000001</v>
      </c>
      <c r="F78" s="58">
        <v>197.82440700000001</v>
      </c>
      <c r="G78" s="58">
        <v>248.98791600000001</v>
      </c>
      <c r="H78" s="73" t="s">
        <v>383</v>
      </c>
      <c r="I78" s="74">
        <v>74</v>
      </c>
    </row>
    <row r="79" spans="1:9" ht="18" customHeight="1" x14ac:dyDescent="0.6">
      <c r="A79" s="52">
        <v>75</v>
      </c>
      <c r="B79" s="53" t="s">
        <v>195</v>
      </c>
      <c r="C79" s="54">
        <v>86.286331000000004</v>
      </c>
      <c r="D79" s="54">
        <v>195.358982</v>
      </c>
      <c r="E79" s="54">
        <v>19.040734</v>
      </c>
      <c r="F79" s="54">
        <v>74.637200000000007</v>
      </c>
      <c r="G79" s="54">
        <v>240.48263600000001</v>
      </c>
      <c r="H79" s="71" t="s">
        <v>373</v>
      </c>
      <c r="I79" s="72">
        <v>75</v>
      </c>
    </row>
    <row r="80" spans="1:9" ht="18" customHeight="1" x14ac:dyDescent="0.6">
      <c r="A80" s="56">
        <v>76</v>
      </c>
      <c r="B80" s="57" t="s">
        <v>72</v>
      </c>
      <c r="C80" s="58">
        <v>246.980242</v>
      </c>
      <c r="D80" s="58">
        <v>415.85446300000001</v>
      </c>
      <c r="E80" s="58">
        <v>317.77034700000002</v>
      </c>
      <c r="F80" s="58">
        <v>114.76279599999999</v>
      </c>
      <c r="G80" s="58">
        <v>238.937837</v>
      </c>
      <c r="H80" s="73" t="s">
        <v>390</v>
      </c>
      <c r="I80" s="74">
        <v>76</v>
      </c>
    </row>
    <row r="81" spans="1:9" ht="18" customHeight="1" x14ac:dyDescent="0.6">
      <c r="A81" s="52">
        <v>77</v>
      </c>
      <c r="B81" s="53" t="s">
        <v>92</v>
      </c>
      <c r="C81" s="54">
        <v>160.13011700000001</v>
      </c>
      <c r="D81" s="54">
        <v>59.179406999999998</v>
      </c>
      <c r="E81" s="54">
        <v>52.538809000000001</v>
      </c>
      <c r="F81" s="54">
        <v>162.473086</v>
      </c>
      <c r="G81" s="54">
        <v>230.66968700000001</v>
      </c>
      <c r="H81" s="71" t="s">
        <v>399</v>
      </c>
      <c r="I81" s="72">
        <v>77</v>
      </c>
    </row>
    <row r="82" spans="1:9" ht="18" customHeight="1" x14ac:dyDescent="0.6">
      <c r="A82" s="56">
        <v>78</v>
      </c>
      <c r="B82" s="57" t="s">
        <v>242</v>
      </c>
      <c r="C82" s="58">
        <v>0.53381000000000001</v>
      </c>
      <c r="D82" s="58">
        <v>10.841381999999999</v>
      </c>
      <c r="E82" s="58">
        <v>160.90723399999999</v>
      </c>
      <c r="F82" s="58">
        <v>18.408619000000002</v>
      </c>
      <c r="G82" s="58">
        <v>191.025183</v>
      </c>
      <c r="H82" s="73" t="s">
        <v>461</v>
      </c>
      <c r="I82" s="74">
        <v>78</v>
      </c>
    </row>
    <row r="83" spans="1:9" ht="18" customHeight="1" x14ac:dyDescent="0.6">
      <c r="A83" s="52">
        <v>79</v>
      </c>
      <c r="B83" s="53" t="s">
        <v>181</v>
      </c>
      <c r="C83" s="54">
        <v>0.26335700000000001</v>
      </c>
      <c r="D83" s="54">
        <v>235.980086</v>
      </c>
      <c r="E83" s="54">
        <v>26.525670000000002</v>
      </c>
      <c r="F83" s="54">
        <v>153.22742099999999</v>
      </c>
      <c r="G83" s="54">
        <v>184.534347</v>
      </c>
      <c r="H83" s="71" t="s">
        <v>540</v>
      </c>
      <c r="I83" s="72">
        <v>79</v>
      </c>
    </row>
    <row r="84" spans="1:9" ht="18" customHeight="1" x14ac:dyDescent="0.6">
      <c r="A84" s="56">
        <v>80</v>
      </c>
      <c r="B84" s="57" t="s">
        <v>142</v>
      </c>
      <c r="C84" s="58">
        <v>0.39397799999999999</v>
      </c>
      <c r="D84" s="58">
        <v>5.3014559999999999</v>
      </c>
      <c r="E84" s="58">
        <v>7.592403</v>
      </c>
      <c r="F84" s="58">
        <v>22.028535000000002</v>
      </c>
      <c r="G84" s="58">
        <v>182.33999299999999</v>
      </c>
      <c r="H84" s="73" t="s">
        <v>406</v>
      </c>
      <c r="I84" s="74">
        <v>80</v>
      </c>
    </row>
    <row r="85" spans="1:9" ht="18" customHeight="1" x14ac:dyDescent="0.6">
      <c r="A85" s="52">
        <v>81</v>
      </c>
      <c r="B85" s="53" t="s">
        <v>248</v>
      </c>
      <c r="C85" s="54">
        <v>181.622693</v>
      </c>
      <c r="D85" s="54">
        <v>303.89041099999997</v>
      </c>
      <c r="E85" s="54">
        <v>166.59683699999999</v>
      </c>
      <c r="F85" s="54">
        <v>70.633114000000006</v>
      </c>
      <c r="G85" s="54">
        <v>151.58363900000001</v>
      </c>
      <c r="H85" s="71" t="s">
        <v>397</v>
      </c>
      <c r="I85" s="72">
        <v>81</v>
      </c>
    </row>
    <row r="86" spans="1:9" ht="18" customHeight="1" x14ac:dyDescent="0.6">
      <c r="A86" s="56">
        <v>82</v>
      </c>
      <c r="B86" s="57" t="s">
        <v>173</v>
      </c>
      <c r="C86" s="58">
        <v>98.844706000000002</v>
      </c>
      <c r="D86" s="58">
        <v>187.972084</v>
      </c>
      <c r="E86" s="58">
        <v>179.307986</v>
      </c>
      <c r="F86" s="58">
        <v>127.535</v>
      </c>
      <c r="G86" s="58">
        <v>145.80458200000001</v>
      </c>
      <c r="H86" s="73" t="s">
        <v>386</v>
      </c>
      <c r="I86" s="74">
        <v>82</v>
      </c>
    </row>
    <row r="87" spans="1:9" ht="18" customHeight="1" x14ac:dyDescent="0.6">
      <c r="A87" s="52">
        <v>83</v>
      </c>
      <c r="B87" s="53" t="s">
        <v>174</v>
      </c>
      <c r="C87" s="54">
        <v>53.219501000000001</v>
      </c>
      <c r="D87" s="54">
        <v>119.19136399999999</v>
      </c>
      <c r="E87" s="54">
        <v>558.92238599999996</v>
      </c>
      <c r="F87" s="54">
        <v>324.497432</v>
      </c>
      <c r="G87" s="54">
        <v>139.662846</v>
      </c>
      <c r="H87" s="71" t="s">
        <v>385</v>
      </c>
      <c r="I87" s="72">
        <v>83</v>
      </c>
    </row>
    <row r="88" spans="1:9" ht="18" customHeight="1" x14ac:dyDescent="0.6">
      <c r="A88" s="56">
        <v>84</v>
      </c>
      <c r="B88" s="57" t="s">
        <v>172</v>
      </c>
      <c r="C88" s="58">
        <v>76.002646999999996</v>
      </c>
      <c r="D88" s="58">
        <v>325.69171499999999</v>
      </c>
      <c r="E88" s="58">
        <v>159.946969</v>
      </c>
      <c r="F88" s="58">
        <v>160.60052200000001</v>
      </c>
      <c r="G88" s="58">
        <v>138.83370500000001</v>
      </c>
      <c r="H88" s="73" t="s">
        <v>414</v>
      </c>
      <c r="I88" s="74">
        <v>84</v>
      </c>
    </row>
    <row r="89" spans="1:9" ht="18" customHeight="1" x14ac:dyDescent="0.6">
      <c r="A89" s="52">
        <v>85</v>
      </c>
      <c r="B89" s="53" t="s">
        <v>229</v>
      </c>
      <c r="C89" s="54">
        <v>64.874077999999997</v>
      </c>
      <c r="D89" s="54">
        <v>89.517964000000006</v>
      </c>
      <c r="E89" s="54">
        <v>74.923469999999995</v>
      </c>
      <c r="F89" s="54">
        <v>39.660789000000001</v>
      </c>
      <c r="G89" s="54">
        <v>132.02819199999999</v>
      </c>
      <c r="H89" s="71" t="s">
        <v>376</v>
      </c>
      <c r="I89" s="72">
        <v>85</v>
      </c>
    </row>
    <row r="90" spans="1:9" ht="18" customHeight="1" x14ac:dyDescent="0.6">
      <c r="A90" s="56">
        <v>86</v>
      </c>
      <c r="B90" s="57" t="s">
        <v>183</v>
      </c>
      <c r="C90" s="58">
        <v>114.176131</v>
      </c>
      <c r="D90" s="58">
        <v>124.099844</v>
      </c>
      <c r="E90" s="58">
        <v>116.186932</v>
      </c>
      <c r="F90" s="58">
        <v>66.757351</v>
      </c>
      <c r="G90" s="58">
        <v>123.283563</v>
      </c>
      <c r="H90" s="73" t="s">
        <v>393</v>
      </c>
      <c r="I90" s="74">
        <v>86</v>
      </c>
    </row>
    <row r="91" spans="1:9" ht="18" customHeight="1" x14ac:dyDescent="0.6">
      <c r="A91" s="52">
        <v>87</v>
      </c>
      <c r="B91" s="53" t="s">
        <v>78</v>
      </c>
      <c r="C91" s="54">
        <v>189.070494</v>
      </c>
      <c r="D91" s="54">
        <v>170.375148</v>
      </c>
      <c r="E91" s="54">
        <v>216.510492</v>
      </c>
      <c r="F91" s="54">
        <v>149.579813</v>
      </c>
      <c r="G91" s="54">
        <v>120.534994</v>
      </c>
      <c r="H91" s="71" t="s">
        <v>396</v>
      </c>
      <c r="I91" s="72">
        <v>87</v>
      </c>
    </row>
    <row r="92" spans="1:9" ht="18" customHeight="1" x14ac:dyDescent="0.6">
      <c r="A92" s="56">
        <v>88</v>
      </c>
      <c r="B92" s="57" t="s">
        <v>77</v>
      </c>
      <c r="C92" s="58">
        <v>101.991145</v>
      </c>
      <c r="D92" s="58">
        <v>141.28037900000001</v>
      </c>
      <c r="E92" s="58">
        <v>167.28560300000001</v>
      </c>
      <c r="F92" s="58">
        <v>104.144182</v>
      </c>
      <c r="G92" s="58">
        <v>119.08760599999999</v>
      </c>
      <c r="H92" s="73" t="s">
        <v>411</v>
      </c>
      <c r="I92" s="74">
        <v>88</v>
      </c>
    </row>
    <row r="93" spans="1:9" ht="18" customHeight="1" x14ac:dyDescent="0.6">
      <c r="A93" s="52">
        <v>89</v>
      </c>
      <c r="B93" s="53" t="s">
        <v>175</v>
      </c>
      <c r="C93" s="54">
        <v>69.750998999999993</v>
      </c>
      <c r="D93" s="54">
        <v>98.768415000000005</v>
      </c>
      <c r="E93" s="54">
        <v>142.76602399999999</v>
      </c>
      <c r="F93" s="54">
        <v>108.47313800000001</v>
      </c>
      <c r="G93" s="54">
        <v>111.631384</v>
      </c>
      <c r="H93" s="71" t="s">
        <v>402</v>
      </c>
      <c r="I93" s="72">
        <v>89</v>
      </c>
    </row>
    <row r="94" spans="1:9" ht="18" customHeight="1" x14ac:dyDescent="0.6">
      <c r="A94" s="56">
        <v>90</v>
      </c>
      <c r="B94" s="57" t="s">
        <v>193</v>
      </c>
      <c r="C94" s="58">
        <v>10.809198</v>
      </c>
      <c r="D94" s="58">
        <v>13.731928999999999</v>
      </c>
      <c r="E94" s="58">
        <v>999.20297100000005</v>
      </c>
      <c r="F94" s="58">
        <v>108.271934</v>
      </c>
      <c r="G94" s="58">
        <v>111.202748</v>
      </c>
      <c r="H94" s="73" t="s">
        <v>452</v>
      </c>
      <c r="I94" s="74">
        <v>90</v>
      </c>
    </row>
    <row r="95" spans="1:9" ht="18" customHeight="1" x14ac:dyDescent="0.6">
      <c r="A95" s="52">
        <v>91</v>
      </c>
      <c r="B95" s="53" t="s">
        <v>191</v>
      </c>
      <c r="C95" s="54">
        <v>8.3905309999999993</v>
      </c>
      <c r="D95" s="54">
        <v>22.733008999999999</v>
      </c>
      <c r="E95" s="54">
        <v>3.875775</v>
      </c>
      <c r="F95" s="54">
        <v>59.949022999999997</v>
      </c>
      <c r="G95" s="54">
        <v>106.880977</v>
      </c>
      <c r="H95" s="71" t="s">
        <v>451</v>
      </c>
      <c r="I95" s="72">
        <v>91</v>
      </c>
    </row>
    <row r="96" spans="1:9" ht="18" customHeight="1" x14ac:dyDescent="0.6">
      <c r="A96" s="56">
        <v>92</v>
      </c>
      <c r="B96" s="57" t="s">
        <v>178</v>
      </c>
      <c r="C96" s="58">
        <v>63.310189999999999</v>
      </c>
      <c r="D96" s="58">
        <v>83.343191000000004</v>
      </c>
      <c r="E96" s="58">
        <v>94.957243000000005</v>
      </c>
      <c r="F96" s="58">
        <v>92.560327999999998</v>
      </c>
      <c r="G96" s="58">
        <v>102.066878</v>
      </c>
      <c r="H96" s="73" t="s">
        <v>405</v>
      </c>
      <c r="I96" s="74">
        <v>92</v>
      </c>
    </row>
    <row r="97" spans="1:9" ht="18" customHeight="1" x14ac:dyDescent="0.6">
      <c r="A97" s="52">
        <v>93</v>
      </c>
      <c r="B97" s="53" t="s">
        <v>87</v>
      </c>
      <c r="C97" s="54">
        <v>127.943057</v>
      </c>
      <c r="D97" s="54">
        <v>106.908513</v>
      </c>
      <c r="E97" s="54">
        <v>569.49203399999999</v>
      </c>
      <c r="F97" s="54">
        <v>516.24920199999997</v>
      </c>
      <c r="G97" s="54">
        <v>101.236459</v>
      </c>
      <c r="H97" s="71" t="s">
        <v>425</v>
      </c>
      <c r="I97" s="72">
        <v>93</v>
      </c>
    </row>
    <row r="98" spans="1:9" ht="18" customHeight="1" x14ac:dyDescent="0.6">
      <c r="A98" s="56">
        <v>94</v>
      </c>
      <c r="B98" s="57" t="s">
        <v>80</v>
      </c>
      <c r="C98" s="58">
        <v>37.068717999999997</v>
      </c>
      <c r="D98" s="58">
        <v>55.998987999999997</v>
      </c>
      <c r="E98" s="58">
        <v>65.450201000000007</v>
      </c>
      <c r="F98" s="58">
        <v>45.719276000000001</v>
      </c>
      <c r="G98" s="58">
        <v>95.560342000000006</v>
      </c>
      <c r="H98" s="73" t="s">
        <v>400</v>
      </c>
      <c r="I98" s="74">
        <v>94</v>
      </c>
    </row>
    <row r="99" spans="1:9" ht="18" customHeight="1" x14ac:dyDescent="0.6">
      <c r="A99" s="52">
        <v>95</v>
      </c>
      <c r="B99" s="53" t="s">
        <v>88</v>
      </c>
      <c r="C99" s="54">
        <v>12.215495000000001</v>
      </c>
      <c r="D99" s="54">
        <v>31.751262000000001</v>
      </c>
      <c r="E99" s="54">
        <v>264.55467599999997</v>
      </c>
      <c r="F99" s="54">
        <v>32.168559000000002</v>
      </c>
      <c r="G99" s="54">
        <v>87.966130000000007</v>
      </c>
      <c r="H99" s="71" t="s">
        <v>394</v>
      </c>
      <c r="I99" s="72">
        <v>95</v>
      </c>
    </row>
    <row r="100" spans="1:9" ht="18" customHeight="1" x14ac:dyDescent="0.6">
      <c r="A100" s="56">
        <v>96</v>
      </c>
      <c r="B100" s="57" t="s">
        <v>228</v>
      </c>
      <c r="C100" s="58">
        <v>84.928985999999995</v>
      </c>
      <c r="D100" s="58">
        <v>202.756079</v>
      </c>
      <c r="E100" s="58">
        <v>73.981768000000002</v>
      </c>
      <c r="F100" s="58">
        <v>63.140718999999997</v>
      </c>
      <c r="G100" s="58">
        <v>82.312734000000006</v>
      </c>
      <c r="H100" s="73" t="s">
        <v>401</v>
      </c>
      <c r="I100" s="74">
        <v>96</v>
      </c>
    </row>
    <row r="101" spans="1:9" ht="18" customHeight="1" x14ac:dyDescent="0.6">
      <c r="A101" s="52">
        <v>97</v>
      </c>
      <c r="B101" s="53" t="s">
        <v>70</v>
      </c>
      <c r="C101" s="54">
        <v>112.927211</v>
      </c>
      <c r="D101" s="54">
        <v>302.30274800000001</v>
      </c>
      <c r="E101" s="54">
        <v>149.64154600000001</v>
      </c>
      <c r="F101" s="54">
        <v>79.449973</v>
      </c>
      <c r="G101" s="54">
        <v>78.235588000000007</v>
      </c>
      <c r="H101" s="71" t="s">
        <v>409</v>
      </c>
      <c r="I101" s="72">
        <v>97</v>
      </c>
    </row>
    <row r="102" spans="1:9" ht="18" customHeight="1" x14ac:dyDescent="0.6">
      <c r="A102" s="56">
        <v>98</v>
      </c>
      <c r="B102" s="57" t="s">
        <v>176</v>
      </c>
      <c r="C102" s="58">
        <v>65.96387</v>
      </c>
      <c r="D102" s="58">
        <v>103.89733</v>
      </c>
      <c r="E102" s="58">
        <v>55.666939999999997</v>
      </c>
      <c r="F102" s="58">
        <v>69.433581000000004</v>
      </c>
      <c r="G102" s="58">
        <v>75.911535999999998</v>
      </c>
      <c r="H102" s="73" t="s">
        <v>395</v>
      </c>
      <c r="I102" s="74">
        <v>98</v>
      </c>
    </row>
    <row r="103" spans="1:9" ht="18" customHeight="1" x14ac:dyDescent="0.6">
      <c r="A103" s="52">
        <v>99</v>
      </c>
      <c r="B103" s="53" t="s">
        <v>75</v>
      </c>
      <c r="C103" s="54">
        <v>47.822721000000001</v>
      </c>
      <c r="D103" s="54">
        <v>175.06130200000001</v>
      </c>
      <c r="E103" s="54">
        <v>70.780884</v>
      </c>
      <c r="F103" s="54">
        <v>38.696119000000003</v>
      </c>
      <c r="G103" s="54">
        <v>57.016382</v>
      </c>
      <c r="H103" s="71" t="s">
        <v>415</v>
      </c>
      <c r="I103" s="72">
        <v>99</v>
      </c>
    </row>
    <row r="104" spans="1:9" ht="18" customHeight="1" x14ac:dyDescent="0.6">
      <c r="A104" s="56">
        <v>100</v>
      </c>
      <c r="B104" s="57" t="s">
        <v>238</v>
      </c>
      <c r="C104" s="58">
        <v>50.099187000000001</v>
      </c>
      <c r="D104" s="58">
        <v>25.081178000000001</v>
      </c>
      <c r="E104" s="58">
        <v>21.011979</v>
      </c>
      <c r="F104" s="58">
        <v>14.638858000000001</v>
      </c>
      <c r="G104" s="58">
        <v>50.227733000000001</v>
      </c>
      <c r="H104" s="73" t="s">
        <v>422</v>
      </c>
      <c r="I104" s="74">
        <v>100</v>
      </c>
    </row>
    <row r="105" spans="1:9" ht="18" customHeight="1" x14ac:dyDescent="0.6">
      <c r="A105" s="52">
        <v>101</v>
      </c>
      <c r="B105" s="53" t="s">
        <v>95</v>
      </c>
      <c r="C105" s="54">
        <v>70.372095000000002</v>
      </c>
      <c r="D105" s="54">
        <v>38.462966000000002</v>
      </c>
      <c r="E105" s="54">
        <v>129.536441</v>
      </c>
      <c r="F105" s="54">
        <v>93.307419999999993</v>
      </c>
      <c r="G105" s="54">
        <v>44.911461000000003</v>
      </c>
      <c r="H105" s="71" t="s">
        <v>447</v>
      </c>
      <c r="I105" s="72">
        <v>101</v>
      </c>
    </row>
    <row r="106" spans="1:9" ht="18" customHeight="1" x14ac:dyDescent="0.6">
      <c r="A106" s="56">
        <v>102</v>
      </c>
      <c r="B106" s="57" t="s">
        <v>260</v>
      </c>
      <c r="C106" s="58">
        <v>7.1034740000000003</v>
      </c>
      <c r="D106" s="58">
        <v>1.951838</v>
      </c>
      <c r="E106" s="58">
        <v>2.5581040000000002</v>
      </c>
      <c r="F106" s="58">
        <v>3.8758780000000002</v>
      </c>
      <c r="G106" s="58">
        <v>43.077593</v>
      </c>
      <c r="H106" s="73" t="s">
        <v>430</v>
      </c>
      <c r="I106" s="74">
        <v>102</v>
      </c>
    </row>
    <row r="107" spans="1:9" ht="18" customHeight="1" x14ac:dyDescent="0.6">
      <c r="A107" s="52">
        <v>103</v>
      </c>
      <c r="B107" s="53" t="s">
        <v>96</v>
      </c>
      <c r="C107" s="54">
        <v>27.832968999999999</v>
      </c>
      <c r="D107" s="54">
        <v>41.332341999999997</v>
      </c>
      <c r="E107" s="54">
        <v>29.461217999999999</v>
      </c>
      <c r="F107" s="54">
        <v>112.05949</v>
      </c>
      <c r="G107" s="54">
        <v>42.770761999999998</v>
      </c>
      <c r="H107" s="71" t="s">
        <v>413</v>
      </c>
      <c r="I107" s="72">
        <v>103</v>
      </c>
    </row>
    <row r="108" spans="1:9" ht="18" customHeight="1" x14ac:dyDescent="0.6">
      <c r="A108" s="56">
        <v>104</v>
      </c>
      <c r="B108" s="57" t="s">
        <v>89</v>
      </c>
      <c r="C108" s="58">
        <v>23.716066999999999</v>
      </c>
      <c r="D108" s="58">
        <v>83.239853999999994</v>
      </c>
      <c r="E108" s="58">
        <v>71.196515000000005</v>
      </c>
      <c r="F108" s="58">
        <v>33.013393999999998</v>
      </c>
      <c r="G108" s="58">
        <v>38.730702000000001</v>
      </c>
      <c r="H108" s="73" t="s">
        <v>418</v>
      </c>
      <c r="I108" s="74">
        <v>104</v>
      </c>
    </row>
    <row r="109" spans="1:9" ht="18" customHeight="1" x14ac:dyDescent="0.6">
      <c r="A109" s="52">
        <v>105</v>
      </c>
      <c r="B109" s="53" t="s">
        <v>179</v>
      </c>
      <c r="C109" s="54">
        <v>34.596127000000003</v>
      </c>
      <c r="D109" s="54">
        <v>60.97495</v>
      </c>
      <c r="E109" s="54">
        <v>64.055673999999996</v>
      </c>
      <c r="F109" s="54">
        <v>41.394711000000001</v>
      </c>
      <c r="G109" s="54">
        <v>37.505712000000003</v>
      </c>
      <c r="H109" s="71" t="s">
        <v>438</v>
      </c>
      <c r="I109" s="72">
        <v>105</v>
      </c>
    </row>
    <row r="110" spans="1:9" ht="18" customHeight="1" x14ac:dyDescent="0.6">
      <c r="A110" s="56">
        <v>106</v>
      </c>
      <c r="B110" s="57" t="s">
        <v>188</v>
      </c>
      <c r="C110" s="58">
        <v>41.676065999999999</v>
      </c>
      <c r="D110" s="58">
        <v>34.020423999999998</v>
      </c>
      <c r="E110" s="58">
        <v>143.62421900000001</v>
      </c>
      <c r="F110" s="58">
        <v>687.39448800000002</v>
      </c>
      <c r="G110" s="58">
        <v>36.322378999999998</v>
      </c>
      <c r="H110" s="73" t="s">
        <v>435</v>
      </c>
      <c r="I110" s="74">
        <v>106</v>
      </c>
    </row>
    <row r="111" spans="1:9" ht="18" customHeight="1" x14ac:dyDescent="0.6">
      <c r="A111" s="52">
        <v>107</v>
      </c>
      <c r="B111" s="53" t="s">
        <v>237</v>
      </c>
      <c r="C111" s="54">
        <v>92.438867000000002</v>
      </c>
      <c r="D111" s="54">
        <v>188.653009</v>
      </c>
      <c r="E111" s="54">
        <v>188.67375699999999</v>
      </c>
      <c r="F111" s="54">
        <v>77.400059999999996</v>
      </c>
      <c r="G111" s="54">
        <v>35.373984</v>
      </c>
      <c r="H111" s="71" t="s">
        <v>417</v>
      </c>
      <c r="I111" s="72">
        <v>107</v>
      </c>
    </row>
    <row r="112" spans="1:9" ht="18" customHeight="1" x14ac:dyDescent="0.6">
      <c r="A112" s="56">
        <v>108</v>
      </c>
      <c r="B112" s="57" t="s">
        <v>82</v>
      </c>
      <c r="C112" s="58">
        <v>24.392703999999998</v>
      </c>
      <c r="D112" s="58">
        <v>117.01991599999999</v>
      </c>
      <c r="E112" s="58">
        <v>52.511681000000003</v>
      </c>
      <c r="F112" s="58">
        <v>26.937709999999999</v>
      </c>
      <c r="G112" s="58">
        <v>32.723528000000002</v>
      </c>
      <c r="H112" s="73" t="s">
        <v>426</v>
      </c>
      <c r="I112" s="74">
        <v>108</v>
      </c>
    </row>
    <row r="113" spans="1:9" ht="18" customHeight="1" x14ac:dyDescent="0.6">
      <c r="A113" s="52">
        <v>109</v>
      </c>
      <c r="B113" s="53" t="s">
        <v>85</v>
      </c>
      <c r="C113" s="54">
        <v>21.542269999999998</v>
      </c>
      <c r="D113" s="54">
        <v>31.520585000000001</v>
      </c>
      <c r="E113" s="54">
        <v>94.378829999999994</v>
      </c>
      <c r="F113" s="54">
        <v>63.743428000000002</v>
      </c>
      <c r="G113" s="54">
        <v>32.70673</v>
      </c>
      <c r="H113" s="71" t="s">
        <v>420</v>
      </c>
      <c r="I113" s="72">
        <v>109</v>
      </c>
    </row>
    <row r="114" spans="1:9" ht="18" customHeight="1" x14ac:dyDescent="0.6">
      <c r="A114" s="56">
        <v>110</v>
      </c>
      <c r="B114" s="57" t="s">
        <v>263</v>
      </c>
      <c r="C114" s="58">
        <v>49.372098000000001</v>
      </c>
      <c r="D114" s="58">
        <v>37.012467999999998</v>
      </c>
      <c r="E114" s="58">
        <v>6.3168340000000001</v>
      </c>
      <c r="F114" s="58">
        <v>137.217702</v>
      </c>
      <c r="G114" s="58">
        <v>31.329155</v>
      </c>
      <c r="H114" s="73" t="s">
        <v>441</v>
      </c>
      <c r="I114" s="74">
        <v>110</v>
      </c>
    </row>
    <row r="115" spans="1:9" ht="18" customHeight="1" x14ac:dyDescent="0.6">
      <c r="A115" s="52">
        <v>111</v>
      </c>
      <c r="B115" s="53" t="s">
        <v>91</v>
      </c>
      <c r="C115" s="54">
        <v>25.004543000000002</v>
      </c>
      <c r="D115" s="54">
        <v>16.935842999999998</v>
      </c>
      <c r="E115" s="54">
        <v>22.032845999999999</v>
      </c>
      <c r="F115" s="54">
        <v>14.887243</v>
      </c>
      <c r="G115" s="54">
        <v>31.321936999999998</v>
      </c>
      <c r="H115" s="71" t="s">
        <v>429</v>
      </c>
      <c r="I115" s="72">
        <v>111</v>
      </c>
    </row>
    <row r="116" spans="1:9" ht="18" customHeight="1" x14ac:dyDescent="0.6">
      <c r="A116" s="56">
        <v>112</v>
      </c>
      <c r="B116" s="57" t="s">
        <v>94</v>
      </c>
      <c r="C116" s="58">
        <v>20.150245000000002</v>
      </c>
      <c r="D116" s="58">
        <v>10.577152999999999</v>
      </c>
      <c r="E116" s="58">
        <v>55.622629000000003</v>
      </c>
      <c r="F116" s="58">
        <v>50.918183999999997</v>
      </c>
      <c r="G116" s="58">
        <v>30.996234999999999</v>
      </c>
      <c r="H116" s="73" t="s">
        <v>442</v>
      </c>
      <c r="I116" s="74">
        <v>112</v>
      </c>
    </row>
    <row r="117" spans="1:9" ht="18" customHeight="1" x14ac:dyDescent="0.6">
      <c r="A117" s="52">
        <v>113</v>
      </c>
      <c r="B117" s="53" t="s">
        <v>180</v>
      </c>
      <c r="C117" s="54">
        <v>15.122681999999999</v>
      </c>
      <c r="D117" s="54">
        <v>47.607380999999997</v>
      </c>
      <c r="E117" s="54">
        <v>35.007204999999999</v>
      </c>
      <c r="F117" s="54">
        <v>27.541882999999999</v>
      </c>
      <c r="G117" s="54">
        <v>28.847301000000002</v>
      </c>
      <c r="H117" s="71" t="s">
        <v>443</v>
      </c>
      <c r="I117" s="72">
        <v>113</v>
      </c>
    </row>
    <row r="118" spans="1:9" ht="18" customHeight="1" x14ac:dyDescent="0.6">
      <c r="A118" s="56">
        <v>114</v>
      </c>
      <c r="B118" s="57" t="s">
        <v>84</v>
      </c>
      <c r="C118" s="58">
        <v>115.46294899999999</v>
      </c>
      <c r="D118" s="58">
        <v>56.101486000000001</v>
      </c>
      <c r="E118" s="58">
        <v>99.678370999999999</v>
      </c>
      <c r="F118" s="58">
        <v>65.180750000000003</v>
      </c>
      <c r="G118" s="58">
        <v>28.482174000000001</v>
      </c>
      <c r="H118" s="73" t="s">
        <v>436</v>
      </c>
      <c r="I118" s="74">
        <v>114</v>
      </c>
    </row>
    <row r="119" spans="1:9" ht="18" customHeight="1" x14ac:dyDescent="0.6">
      <c r="A119" s="52">
        <v>115</v>
      </c>
      <c r="B119" s="53" t="s">
        <v>230</v>
      </c>
      <c r="C119" s="54">
        <v>18.970600999999998</v>
      </c>
      <c r="D119" s="54">
        <v>32.575012000000001</v>
      </c>
      <c r="E119" s="54">
        <v>27.628482000000002</v>
      </c>
      <c r="F119" s="54">
        <v>28.518359</v>
      </c>
      <c r="G119" s="54">
        <v>26.934048000000001</v>
      </c>
      <c r="H119" s="71" t="s">
        <v>407</v>
      </c>
      <c r="I119" s="72">
        <v>115</v>
      </c>
    </row>
    <row r="120" spans="1:9" ht="18" customHeight="1" x14ac:dyDescent="0.6">
      <c r="A120" s="56">
        <v>116</v>
      </c>
      <c r="B120" s="57" t="s">
        <v>100</v>
      </c>
      <c r="C120" s="58">
        <v>3.7059069999999998</v>
      </c>
      <c r="D120" s="58">
        <v>4.8384340000000003</v>
      </c>
      <c r="E120" s="58">
        <v>3.3456000000000001</v>
      </c>
      <c r="F120" s="58">
        <v>5.6694899999999997</v>
      </c>
      <c r="G120" s="58">
        <v>26.162344000000001</v>
      </c>
      <c r="H120" s="73" t="s">
        <v>403</v>
      </c>
      <c r="I120" s="74">
        <v>116</v>
      </c>
    </row>
    <row r="121" spans="1:9" ht="18" customHeight="1" x14ac:dyDescent="0.6">
      <c r="A121" s="52">
        <v>117</v>
      </c>
      <c r="B121" s="53" t="s">
        <v>93</v>
      </c>
      <c r="C121" s="54">
        <v>12.821655</v>
      </c>
      <c r="D121" s="54">
        <v>21.754821</v>
      </c>
      <c r="E121" s="54">
        <v>21.186644999999999</v>
      </c>
      <c r="F121" s="54">
        <v>30.982156</v>
      </c>
      <c r="G121" s="54">
        <v>23.234331999999998</v>
      </c>
      <c r="H121" s="71" t="s">
        <v>412</v>
      </c>
      <c r="I121" s="72">
        <v>117</v>
      </c>
    </row>
    <row r="122" spans="1:9" ht="18" customHeight="1" x14ac:dyDescent="0.6">
      <c r="A122" s="56">
        <v>118</v>
      </c>
      <c r="B122" s="57" t="s">
        <v>166</v>
      </c>
      <c r="C122" s="58">
        <v>150.407971</v>
      </c>
      <c r="D122" s="58">
        <v>471.31169399999999</v>
      </c>
      <c r="E122" s="58">
        <v>104.099113</v>
      </c>
      <c r="F122" s="58">
        <v>15.064285</v>
      </c>
      <c r="G122" s="58">
        <v>23.004033</v>
      </c>
      <c r="H122" s="73" t="s">
        <v>428</v>
      </c>
      <c r="I122" s="74">
        <v>118</v>
      </c>
    </row>
    <row r="123" spans="1:9" ht="18" customHeight="1" x14ac:dyDescent="0.6">
      <c r="A123" s="52">
        <v>119</v>
      </c>
      <c r="B123" s="53" t="s">
        <v>221</v>
      </c>
      <c r="C123" s="54">
        <v>16.183122999999998</v>
      </c>
      <c r="D123" s="54">
        <v>11.272379000000001</v>
      </c>
      <c r="E123" s="54">
        <v>4.2573910000000001</v>
      </c>
      <c r="F123" s="54">
        <v>11.774575</v>
      </c>
      <c r="G123" s="54">
        <v>22.669364000000002</v>
      </c>
      <c r="H123" s="71" t="s">
        <v>433</v>
      </c>
      <c r="I123" s="72">
        <v>119</v>
      </c>
    </row>
    <row r="124" spans="1:9" ht="18" customHeight="1" x14ac:dyDescent="0.6">
      <c r="A124" s="56">
        <v>120</v>
      </c>
      <c r="B124" s="57" t="s">
        <v>83</v>
      </c>
      <c r="C124" s="58">
        <v>13.063552</v>
      </c>
      <c r="D124" s="58">
        <v>48.522421999999999</v>
      </c>
      <c r="E124" s="58">
        <v>28.424171000000001</v>
      </c>
      <c r="F124" s="58">
        <v>344.81639699999999</v>
      </c>
      <c r="G124" s="58">
        <v>19.831562999999999</v>
      </c>
      <c r="H124" s="73" t="s">
        <v>421</v>
      </c>
      <c r="I124" s="74">
        <v>120</v>
      </c>
    </row>
    <row r="125" spans="1:9" ht="18" customHeight="1" x14ac:dyDescent="0.6">
      <c r="A125" s="52">
        <v>121</v>
      </c>
      <c r="B125" s="53" t="s">
        <v>262</v>
      </c>
      <c r="C125" s="54">
        <v>2.4179439999999999</v>
      </c>
      <c r="D125" s="54">
        <v>6.9522760000000003</v>
      </c>
      <c r="E125" s="54">
        <v>4.3156410000000003</v>
      </c>
      <c r="F125" s="54">
        <v>28.872558000000001</v>
      </c>
      <c r="G125" s="54">
        <v>19.038951999999998</v>
      </c>
      <c r="H125" s="71" t="s">
        <v>448</v>
      </c>
      <c r="I125" s="72">
        <v>121</v>
      </c>
    </row>
    <row r="126" spans="1:9" ht="18" customHeight="1" x14ac:dyDescent="0.6">
      <c r="A126" s="56">
        <v>122</v>
      </c>
      <c r="B126" s="57" t="s">
        <v>189</v>
      </c>
      <c r="C126" s="58">
        <v>7.331982</v>
      </c>
      <c r="D126" s="58">
        <v>20.778959</v>
      </c>
      <c r="E126" s="58">
        <v>23.482567</v>
      </c>
      <c r="F126" s="58">
        <v>16.982130000000002</v>
      </c>
      <c r="G126" s="58">
        <v>19.019636999999999</v>
      </c>
      <c r="H126" s="73" t="s">
        <v>423</v>
      </c>
      <c r="I126" s="74">
        <v>122</v>
      </c>
    </row>
    <row r="127" spans="1:9" ht="18" customHeight="1" x14ac:dyDescent="0.6">
      <c r="A127" s="52">
        <v>123</v>
      </c>
      <c r="B127" s="53" t="s">
        <v>177</v>
      </c>
      <c r="C127" s="54">
        <v>39.497020999999997</v>
      </c>
      <c r="D127" s="54">
        <v>78.289592999999996</v>
      </c>
      <c r="E127" s="54">
        <v>32.888019</v>
      </c>
      <c r="F127" s="54">
        <v>5.9108790000000004</v>
      </c>
      <c r="G127" s="54">
        <v>18.264675</v>
      </c>
      <c r="H127" s="71" t="s">
        <v>424</v>
      </c>
      <c r="I127" s="72">
        <v>123</v>
      </c>
    </row>
    <row r="128" spans="1:9" ht="18" customHeight="1" x14ac:dyDescent="0.6">
      <c r="A128" s="56">
        <v>124</v>
      </c>
      <c r="B128" s="57" t="s">
        <v>186</v>
      </c>
      <c r="C128" s="58">
        <v>89.377016999999995</v>
      </c>
      <c r="D128" s="58">
        <v>29.932259999999999</v>
      </c>
      <c r="E128" s="58">
        <v>270.43893500000001</v>
      </c>
      <c r="F128" s="58">
        <v>489.367909</v>
      </c>
      <c r="G128" s="58">
        <v>16.740497000000001</v>
      </c>
      <c r="H128" s="73" t="s">
        <v>455</v>
      </c>
      <c r="I128" s="74">
        <v>124</v>
      </c>
    </row>
    <row r="129" spans="1:9" ht="18" customHeight="1" x14ac:dyDescent="0.6">
      <c r="A129" s="52">
        <v>125</v>
      </c>
      <c r="B129" s="53" t="s">
        <v>98</v>
      </c>
      <c r="C129" s="54">
        <v>1.7450779999999999</v>
      </c>
      <c r="D129" s="54">
        <v>3.4042530000000002</v>
      </c>
      <c r="E129" s="54">
        <v>6.0779639999999997</v>
      </c>
      <c r="F129" s="54">
        <v>8.7316409999999998</v>
      </c>
      <c r="G129" s="54">
        <v>16.559661999999999</v>
      </c>
      <c r="H129" s="71" t="s">
        <v>446</v>
      </c>
      <c r="I129" s="72">
        <v>125</v>
      </c>
    </row>
    <row r="130" spans="1:9" ht="18" customHeight="1" x14ac:dyDescent="0.6">
      <c r="A130" s="56">
        <v>126</v>
      </c>
      <c r="B130" s="57" t="s">
        <v>252</v>
      </c>
      <c r="C130" s="58">
        <v>19.775507999999999</v>
      </c>
      <c r="D130" s="58">
        <v>33.198428999999997</v>
      </c>
      <c r="E130" s="58">
        <v>40.885328000000001</v>
      </c>
      <c r="F130" s="58">
        <v>21.452058000000001</v>
      </c>
      <c r="G130" s="58">
        <v>15.518115999999999</v>
      </c>
      <c r="H130" s="73" t="s">
        <v>437</v>
      </c>
      <c r="I130" s="74">
        <v>126</v>
      </c>
    </row>
    <row r="131" spans="1:9" ht="18" customHeight="1" x14ac:dyDescent="0.6">
      <c r="A131" s="52">
        <v>127</v>
      </c>
      <c r="B131" s="53" t="s">
        <v>239</v>
      </c>
      <c r="C131" s="54">
        <v>4.1315</v>
      </c>
      <c r="D131" s="54">
        <v>5.0928519999999997</v>
      </c>
      <c r="E131" s="54">
        <v>5.9059650000000001</v>
      </c>
      <c r="F131" s="54">
        <v>10.219865</v>
      </c>
      <c r="G131" s="54">
        <v>14.886588</v>
      </c>
      <c r="H131" s="71" t="s">
        <v>431</v>
      </c>
      <c r="I131" s="72">
        <v>127</v>
      </c>
    </row>
    <row r="132" spans="1:9" ht="18" customHeight="1" x14ac:dyDescent="0.6">
      <c r="A132" s="56">
        <v>128</v>
      </c>
      <c r="B132" s="57" t="s">
        <v>79</v>
      </c>
      <c r="C132" s="58">
        <v>14.5344</v>
      </c>
      <c r="D132" s="58">
        <v>43.016978999999999</v>
      </c>
      <c r="E132" s="58">
        <v>36.529550999999998</v>
      </c>
      <c r="F132" s="58">
        <v>18.028341999999999</v>
      </c>
      <c r="G132" s="58">
        <v>13.981794000000001</v>
      </c>
      <c r="H132" s="73" t="s">
        <v>432</v>
      </c>
      <c r="I132" s="74">
        <v>128</v>
      </c>
    </row>
    <row r="133" spans="1:9" ht="18" customHeight="1" x14ac:dyDescent="0.6">
      <c r="A133" s="52">
        <v>129</v>
      </c>
      <c r="B133" s="53" t="s">
        <v>231</v>
      </c>
      <c r="C133" s="54">
        <v>4.790826</v>
      </c>
      <c r="D133" s="54">
        <v>6.3272909999999998</v>
      </c>
      <c r="E133" s="54">
        <v>13.351184999999999</v>
      </c>
      <c r="F133" s="54">
        <v>97.810153</v>
      </c>
      <c r="G133" s="54">
        <v>13.852042000000001</v>
      </c>
      <c r="H133" s="71" t="s">
        <v>539</v>
      </c>
      <c r="I133" s="72">
        <v>129</v>
      </c>
    </row>
    <row r="134" spans="1:9" ht="18" customHeight="1" x14ac:dyDescent="0.6">
      <c r="A134" s="56">
        <v>130</v>
      </c>
      <c r="B134" s="57" t="s">
        <v>233</v>
      </c>
      <c r="C134" s="58">
        <v>16.500831000000002</v>
      </c>
      <c r="D134" s="58">
        <v>7.6277739999999996</v>
      </c>
      <c r="E134" s="58">
        <v>10.015898999999999</v>
      </c>
      <c r="F134" s="58">
        <v>12.066056</v>
      </c>
      <c r="G134" s="58">
        <v>11.659699</v>
      </c>
      <c r="H134" s="73" t="s">
        <v>459</v>
      </c>
      <c r="I134" s="74">
        <v>130</v>
      </c>
    </row>
    <row r="135" spans="1:9" ht="18" customHeight="1" x14ac:dyDescent="0.6">
      <c r="A135" s="52">
        <v>131</v>
      </c>
      <c r="B135" s="53" t="s">
        <v>97</v>
      </c>
      <c r="C135" s="54">
        <v>9.7547409999999992</v>
      </c>
      <c r="D135" s="54">
        <v>9.7387219999999992</v>
      </c>
      <c r="E135" s="54">
        <v>20.559009</v>
      </c>
      <c r="F135" s="54">
        <v>11.096849000000001</v>
      </c>
      <c r="G135" s="54">
        <v>11.649768</v>
      </c>
      <c r="H135" s="71" t="s">
        <v>416</v>
      </c>
      <c r="I135" s="72">
        <v>131</v>
      </c>
    </row>
    <row r="136" spans="1:9" ht="18" customHeight="1" x14ac:dyDescent="0.6">
      <c r="A136" s="56">
        <v>132</v>
      </c>
      <c r="B136" s="57" t="s">
        <v>243</v>
      </c>
      <c r="C136" s="58">
        <v>0</v>
      </c>
      <c r="D136" s="58">
        <v>0.96445400000000003</v>
      </c>
      <c r="E136" s="58">
        <v>1.0510710000000001</v>
      </c>
      <c r="F136" s="58">
        <v>1.0307759999999999</v>
      </c>
      <c r="G136" s="58">
        <v>11.321541</v>
      </c>
      <c r="H136" s="73" t="s">
        <v>456</v>
      </c>
      <c r="I136" s="74">
        <v>132</v>
      </c>
    </row>
    <row r="137" spans="1:9" ht="18" customHeight="1" x14ac:dyDescent="0.6">
      <c r="A137" s="52">
        <v>133</v>
      </c>
      <c r="B137" s="53" t="s">
        <v>194</v>
      </c>
      <c r="C137" s="54">
        <v>5.6512349999999998</v>
      </c>
      <c r="D137" s="54">
        <v>9.7781850000000006</v>
      </c>
      <c r="E137" s="54">
        <v>5.9054479999999998</v>
      </c>
      <c r="F137" s="54">
        <v>7.7985439999999997</v>
      </c>
      <c r="G137" s="54">
        <v>11.237686999999999</v>
      </c>
      <c r="H137" s="71" t="s">
        <v>548</v>
      </c>
      <c r="I137" s="72">
        <v>133</v>
      </c>
    </row>
    <row r="138" spans="1:9" ht="18" customHeight="1" x14ac:dyDescent="0.6">
      <c r="A138" s="56">
        <v>134</v>
      </c>
      <c r="B138" s="57" t="s">
        <v>650</v>
      </c>
      <c r="C138" s="58">
        <v>37.613146</v>
      </c>
      <c r="D138" s="58">
        <v>73.777458999999993</v>
      </c>
      <c r="E138" s="58">
        <v>60.367525999999998</v>
      </c>
      <c r="F138" s="58">
        <v>48.445089000000003</v>
      </c>
      <c r="G138" s="58">
        <v>10.740223</v>
      </c>
      <c r="H138" s="73" t="s">
        <v>651</v>
      </c>
      <c r="I138" s="74">
        <v>134</v>
      </c>
    </row>
    <row r="139" spans="1:9" ht="18" customHeight="1" x14ac:dyDescent="0.6">
      <c r="A139" s="52">
        <v>135</v>
      </c>
      <c r="B139" s="53" t="s">
        <v>200</v>
      </c>
      <c r="C139" s="54">
        <v>1.719239</v>
      </c>
      <c r="D139" s="54">
        <v>7.2357339999999999</v>
      </c>
      <c r="E139" s="54">
        <v>8.4563980000000001</v>
      </c>
      <c r="F139" s="54">
        <v>3.909322</v>
      </c>
      <c r="G139" s="54">
        <v>9.7473379999999992</v>
      </c>
      <c r="H139" s="71" t="s">
        <v>439</v>
      </c>
      <c r="I139" s="72">
        <v>135</v>
      </c>
    </row>
    <row r="140" spans="1:9" ht="18" customHeight="1" x14ac:dyDescent="0.6">
      <c r="A140" s="56">
        <v>136</v>
      </c>
      <c r="B140" s="57" t="s">
        <v>1425</v>
      </c>
      <c r="C140" s="58">
        <v>1.4733480000000001</v>
      </c>
      <c r="D140" s="58">
        <v>8.5580409999999993</v>
      </c>
      <c r="E140" s="58">
        <v>0.70079499999999995</v>
      </c>
      <c r="F140" s="58">
        <v>0.49978099999999998</v>
      </c>
      <c r="G140" s="58">
        <v>9.5181559999999994</v>
      </c>
      <c r="H140" s="73" t="s">
        <v>1532</v>
      </c>
      <c r="I140" s="74">
        <v>136</v>
      </c>
    </row>
    <row r="141" spans="1:9" ht="18" customHeight="1" x14ac:dyDescent="0.6">
      <c r="A141" s="52">
        <v>137</v>
      </c>
      <c r="B141" s="53" t="s">
        <v>581</v>
      </c>
      <c r="C141" s="54">
        <v>2.55966</v>
      </c>
      <c r="D141" s="54">
        <v>2.2106469999999998</v>
      </c>
      <c r="E141" s="54">
        <v>4.6578689999999998</v>
      </c>
      <c r="F141" s="54">
        <v>4.2895899999999996</v>
      </c>
      <c r="G141" s="54">
        <v>8.9532480000000003</v>
      </c>
      <c r="H141" s="71" t="s">
        <v>584</v>
      </c>
      <c r="I141" s="72">
        <v>137</v>
      </c>
    </row>
    <row r="142" spans="1:9" ht="18" customHeight="1" x14ac:dyDescent="0.6">
      <c r="A142" s="56">
        <v>138</v>
      </c>
      <c r="B142" s="57" t="s">
        <v>86</v>
      </c>
      <c r="C142" s="58">
        <v>6.2448040000000002</v>
      </c>
      <c r="D142" s="58">
        <v>27.322855000000001</v>
      </c>
      <c r="E142" s="58">
        <v>4.5352240000000004</v>
      </c>
      <c r="F142" s="58">
        <v>12.937506000000001</v>
      </c>
      <c r="G142" s="58">
        <v>8.8552409999999995</v>
      </c>
      <c r="H142" s="73" t="s">
        <v>440</v>
      </c>
      <c r="I142" s="74">
        <v>138</v>
      </c>
    </row>
    <row r="143" spans="1:9" ht="18" customHeight="1" x14ac:dyDescent="0.6">
      <c r="A143" s="52">
        <v>139</v>
      </c>
      <c r="B143" s="53" t="s">
        <v>267</v>
      </c>
      <c r="C143" s="54">
        <v>0.71119200000000005</v>
      </c>
      <c r="D143" s="54">
        <v>1.244461</v>
      </c>
      <c r="E143" s="54">
        <v>3.058319</v>
      </c>
      <c r="F143" s="54">
        <v>21.425329999999999</v>
      </c>
      <c r="G143" s="54">
        <v>8.6437229999999996</v>
      </c>
      <c r="H143" s="71" t="s">
        <v>434</v>
      </c>
      <c r="I143" s="72">
        <v>139</v>
      </c>
    </row>
    <row r="144" spans="1:9" ht="18" customHeight="1" x14ac:dyDescent="0.6">
      <c r="A144" s="56">
        <v>140</v>
      </c>
      <c r="B144" s="57" t="s">
        <v>656</v>
      </c>
      <c r="C144" s="58">
        <v>0</v>
      </c>
      <c r="D144" s="58">
        <v>2.3539000000000001E-2</v>
      </c>
      <c r="E144" s="58">
        <v>0.219113</v>
      </c>
      <c r="F144" s="58">
        <v>9.3012339999999991</v>
      </c>
      <c r="G144" s="58">
        <v>7.1911509999999996</v>
      </c>
      <c r="H144" s="73" t="s">
        <v>657</v>
      </c>
      <c r="I144" s="74">
        <v>140</v>
      </c>
    </row>
    <row r="145" spans="1:9" ht="18" customHeight="1" x14ac:dyDescent="0.6">
      <c r="A145" s="52">
        <v>141</v>
      </c>
      <c r="B145" s="53" t="s">
        <v>1432</v>
      </c>
      <c r="C145" s="54">
        <v>8.1512410000000006</v>
      </c>
      <c r="D145" s="54">
        <v>13.467319</v>
      </c>
      <c r="E145" s="54">
        <v>20.369651999999999</v>
      </c>
      <c r="F145" s="54">
        <v>12.458558999999999</v>
      </c>
      <c r="G145" s="54">
        <v>6.705406</v>
      </c>
      <c r="H145" s="71" t="s">
        <v>1533</v>
      </c>
      <c r="I145" s="72">
        <v>141</v>
      </c>
    </row>
    <row r="146" spans="1:9" ht="18" customHeight="1" x14ac:dyDescent="0.6">
      <c r="A146" s="56">
        <v>142</v>
      </c>
      <c r="B146" s="57" t="s">
        <v>241</v>
      </c>
      <c r="C146" s="58">
        <v>3.2230919999999998</v>
      </c>
      <c r="D146" s="58">
        <v>0.386604</v>
      </c>
      <c r="E146" s="58">
        <v>1.8221080000000001</v>
      </c>
      <c r="F146" s="58">
        <v>18.086870999999999</v>
      </c>
      <c r="G146" s="58">
        <v>6.3654869999999999</v>
      </c>
      <c r="H146" s="73" t="s">
        <v>449</v>
      </c>
      <c r="I146" s="74">
        <v>142</v>
      </c>
    </row>
    <row r="147" spans="1:9" ht="18" customHeight="1" x14ac:dyDescent="0.6">
      <c r="A147" s="52">
        <v>143</v>
      </c>
      <c r="B147" s="53" t="s">
        <v>99</v>
      </c>
      <c r="C147" s="54">
        <v>4.2793010000000002</v>
      </c>
      <c r="D147" s="54">
        <v>2.7918069999999999</v>
      </c>
      <c r="E147" s="54">
        <v>10.234076999999999</v>
      </c>
      <c r="F147" s="54">
        <v>8.7992100000000004</v>
      </c>
      <c r="G147" s="54">
        <v>6.0233739999999996</v>
      </c>
      <c r="H147" s="71" t="s">
        <v>538</v>
      </c>
      <c r="I147" s="72">
        <v>143</v>
      </c>
    </row>
    <row r="148" spans="1:9" ht="18" customHeight="1" x14ac:dyDescent="0.6">
      <c r="A148" s="56">
        <v>144</v>
      </c>
      <c r="B148" s="57" t="s">
        <v>255</v>
      </c>
      <c r="C148" s="58">
        <v>7.631837</v>
      </c>
      <c r="D148" s="58">
        <v>23.777743000000001</v>
      </c>
      <c r="E148" s="58">
        <v>17.862297000000002</v>
      </c>
      <c r="F148" s="58">
        <v>19.982709</v>
      </c>
      <c r="G148" s="58">
        <v>4.2676059999999998</v>
      </c>
      <c r="H148" s="73" t="s">
        <v>453</v>
      </c>
      <c r="I148" s="74">
        <v>144</v>
      </c>
    </row>
    <row r="149" spans="1:9" ht="18" customHeight="1" x14ac:dyDescent="0.6">
      <c r="A149" s="52">
        <v>145</v>
      </c>
      <c r="B149" s="53" t="s">
        <v>240</v>
      </c>
      <c r="C149" s="54">
        <v>10.148185</v>
      </c>
      <c r="D149" s="54">
        <v>22.88289</v>
      </c>
      <c r="E149" s="54">
        <v>13.217546</v>
      </c>
      <c r="F149" s="54">
        <v>5.706118</v>
      </c>
      <c r="G149" s="54">
        <v>4.1418309999999998</v>
      </c>
      <c r="H149" s="71" t="s">
        <v>444</v>
      </c>
      <c r="I149" s="72">
        <v>145</v>
      </c>
    </row>
    <row r="150" spans="1:9" ht="18" customHeight="1" x14ac:dyDescent="0.6">
      <c r="A150" s="56">
        <v>146</v>
      </c>
      <c r="B150" s="57" t="s">
        <v>261</v>
      </c>
      <c r="C150" s="58">
        <v>12.627889</v>
      </c>
      <c r="D150" s="58">
        <v>8.9628499999999995</v>
      </c>
      <c r="E150" s="58">
        <v>5.0689609999999998</v>
      </c>
      <c r="F150" s="58">
        <v>15.317354</v>
      </c>
      <c r="G150" s="58">
        <v>3.9631470000000002</v>
      </c>
      <c r="H150" s="73" t="s">
        <v>462</v>
      </c>
      <c r="I150" s="74">
        <v>146</v>
      </c>
    </row>
    <row r="151" spans="1:9" ht="18" customHeight="1" x14ac:dyDescent="0.6">
      <c r="A151" s="52">
        <v>147</v>
      </c>
      <c r="B151" s="53" t="s">
        <v>1438</v>
      </c>
      <c r="C151" s="54">
        <v>3.9192300000000002</v>
      </c>
      <c r="D151" s="54">
        <v>0.53604799999999997</v>
      </c>
      <c r="E151" s="54">
        <v>0.243256</v>
      </c>
      <c r="F151" s="54">
        <v>1.9923E-2</v>
      </c>
      <c r="G151" s="54">
        <v>3.817933</v>
      </c>
      <c r="H151" s="71" t="s">
        <v>1534</v>
      </c>
      <c r="I151" s="72">
        <v>147</v>
      </c>
    </row>
    <row r="152" spans="1:9" ht="18" customHeight="1" x14ac:dyDescent="0.6">
      <c r="A152" s="56">
        <v>148</v>
      </c>
      <c r="B152" s="57" t="s">
        <v>190</v>
      </c>
      <c r="C152" s="58">
        <v>7.1106239999999996</v>
      </c>
      <c r="D152" s="58">
        <v>15.153537999999999</v>
      </c>
      <c r="E152" s="58">
        <v>4.5837409999999998</v>
      </c>
      <c r="F152" s="58">
        <v>2.4761549999999999</v>
      </c>
      <c r="G152" s="58">
        <v>3.6053760000000001</v>
      </c>
      <c r="H152" s="73" t="s">
        <v>450</v>
      </c>
      <c r="I152" s="74">
        <v>148</v>
      </c>
    </row>
    <row r="153" spans="1:9" ht="18" customHeight="1" x14ac:dyDescent="0.6">
      <c r="A153" s="52">
        <v>149</v>
      </c>
      <c r="B153" s="53" t="s">
        <v>259</v>
      </c>
      <c r="C153" s="54">
        <v>1.1582170000000001</v>
      </c>
      <c r="D153" s="54">
        <v>1.461438</v>
      </c>
      <c r="E153" s="54">
        <v>1.2713209999999999</v>
      </c>
      <c r="F153" s="54">
        <v>5.2308599999999998</v>
      </c>
      <c r="G153" s="54">
        <v>3.0485699999999998</v>
      </c>
      <c r="H153" s="71" t="s">
        <v>445</v>
      </c>
      <c r="I153" s="72">
        <v>149</v>
      </c>
    </row>
    <row r="154" spans="1:9" ht="18" customHeight="1" x14ac:dyDescent="0.6">
      <c r="A154" s="56">
        <v>150</v>
      </c>
      <c r="B154" s="57" t="s">
        <v>591</v>
      </c>
      <c r="C154" s="58">
        <v>0.46254600000000001</v>
      </c>
      <c r="D154" s="58">
        <v>0.23793800000000001</v>
      </c>
      <c r="E154" s="58">
        <v>3.9507080000000001</v>
      </c>
      <c r="F154" s="58">
        <v>0.25822499999999998</v>
      </c>
      <c r="G154" s="58">
        <v>2.522227</v>
      </c>
      <c r="H154" s="73" t="s">
        <v>592</v>
      </c>
      <c r="I154" s="74">
        <v>150</v>
      </c>
    </row>
    <row r="155" spans="1:9" ht="18" customHeight="1" x14ac:dyDescent="0.6">
      <c r="A155" s="52">
        <v>151</v>
      </c>
      <c r="B155" s="53" t="s">
        <v>101</v>
      </c>
      <c r="C155" s="54">
        <v>1.488119</v>
      </c>
      <c r="D155" s="54">
        <v>9.032114</v>
      </c>
      <c r="E155" s="54">
        <v>5.2947030000000002</v>
      </c>
      <c r="F155" s="54">
        <v>3.4339940000000002</v>
      </c>
      <c r="G155" s="54">
        <v>1.749741</v>
      </c>
      <c r="H155" s="71" t="s">
        <v>460</v>
      </c>
      <c r="I155" s="72">
        <v>151</v>
      </c>
    </row>
    <row r="156" spans="1:9" ht="18" customHeight="1" x14ac:dyDescent="0.6">
      <c r="A156" s="56">
        <v>152</v>
      </c>
      <c r="B156" s="57" t="s">
        <v>1445</v>
      </c>
      <c r="C156" s="58">
        <v>0</v>
      </c>
      <c r="D156" s="58">
        <v>0</v>
      </c>
      <c r="E156" s="58">
        <v>0</v>
      </c>
      <c r="F156" s="58">
        <v>13.608781</v>
      </c>
      <c r="G156" s="58">
        <v>1.68757</v>
      </c>
      <c r="H156" s="73" t="s">
        <v>1535</v>
      </c>
      <c r="I156" s="74">
        <v>152</v>
      </c>
    </row>
    <row r="157" spans="1:9" ht="18" customHeight="1" x14ac:dyDescent="0.6">
      <c r="A157" s="52">
        <v>153</v>
      </c>
      <c r="B157" s="53" t="s">
        <v>1447</v>
      </c>
      <c r="C157" s="54">
        <v>0</v>
      </c>
      <c r="D157" s="54">
        <v>0</v>
      </c>
      <c r="E157" s="54">
        <v>0</v>
      </c>
      <c r="F157" s="54">
        <v>0</v>
      </c>
      <c r="G157" s="54">
        <v>1.3875</v>
      </c>
      <c r="H157" s="71" t="s">
        <v>1536</v>
      </c>
      <c r="I157" s="72">
        <v>153</v>
      </c>
    </row>
    <row r="158" spans="1:9" ht="18" customHeight="1" x14ac:dyDescent="0.6">
      <c r="A158" s="56">
        <v>154</v>
      </c>
      <c r="B158" s="57" t="s">
        <v>1449</v>
      </c>
      <c r="C158" s="58">
        <v>13.441089</v>
      </c>
      <c r="D158" s="58">
        <v>7.8343990000000003</v>
      </c>
      <c r="E158" s="58">
        <v>2.0013290000000001</v>
      </c>
      <c r="F158" s="58">
        <v>3.791906</v>
      </c>
      <c r="G158" s="58">
        <v>1.380142</v>
      </c>
      <c r="H158" s="73" t="s">
        <v>1537</v>
      </c>
      <c r="I158" s="74">
        <v>154</v>
      </c>
    </row>
    <row r="159" spans="1:9" ht="18" customHeight="1" x14ac:dyDescent="0.6">
      <c r="A159" s="52">
        <v>155</v>
      </c>
      <c r="B159" s="53" t="s">
        <v>1451</v>
      </c>
      <c r="C159" s="54">
        <v>0</v>
      </c>
      <c r="D159" s="54">
        <v>0</v>
      </c>
      <c r="E159" s="54">
        <v>1.2227999999999999E-2</v>
      </c>
      <c r="F159" s="54">
        <v>0</v>
      </c>
      <c r="G159" s="54">
        <v>1.334168</v>
      </c>
      <c r="H159" s="71" t="s">
        <v>1538</v>
      </c>
      <c r="I159" s="72">
        <v>155</v>
      </c>
    </row>
    <row r="160" spans="1:9" ht="18" customHeight="1" x14ac:dyDescent="0.6">
      <c r="A160" s="56">
        <v>156</v>
      </c>
      <c r="B160" s="57" t="s">
        <v>274</v>
      </c>
      <c r="C160" s="58">
        <v>2.5802770000000002</v>
      </c>
      <c r="D160" s="58">
        <v>4.4821869999999997</v>
      </c>
      <c r="E160" s="58">
        <v>218.17460399999999</v>
      </c>
      <c r="F160" s="58">
        <v>2.9964909999999998</v>
      </c>
      <c r="G160" s="58">
        <v>1.2414400000000001</v>
      </c>
      <c r="H160" s="73" t="s">
        <v>556</v>
      </c>
      <c r="I160" s="74">
        <v>156</v>
      </c>
    </row>
    <row r="161" spans="1:9" ht="18" customHeight="1" x14ac:dyDescent="0.6">
      <c r="A161" s="52">
        <v>157</v>
      </c>
      <c r="B161" s="53" t="s">
        <v>1460</v>
      </c>
      <c r="C161" s="54">
        <v>0.606456</v>
      </c>
      <c r="D161" s="54">
        <v>0.64230600000000004</v>
      </c>
      <c r="E161" s="54">
        <v>0.48518699999999998</v>
      </c>
      <c r="F161" s="54">
        <v>0.46176899999999999</v>
      </c>
      <c r="G161" s="54">
        <v>1.1858169999999999</v>
      </c>
      <c r="H161" s="71" t="s">
        <v>1539</v>
      </c>
      <c r="I161" s="72">
        <v>157</v>
      </c>
    </row>
    <row r="162" spans="1:9" ht="18" customHeight="1" x14ac:dyDescent="0.6">
      <c r="A162" s="56">
        <v>158</v>
      </c>
      <c r="B162" s="57" t="s">
        <v>1454</v>
      </c>
      <c r="C162" s="58">
        <v>0.26103999999999999</v>
      </c>
      <c r="D162" s="58">
        <v>1.0129539999999999</v>
      </c>
      <c r="E162" s="58">
        <v>0.34488200000000002</v>
      </c>
      <c r="F162" s="58">
        <v>1.3657649999999999</v>
      </c>
      <c r="G162" s="58">
        <v>1.1496010000000001</v>
      </c>
      <c r="H162" s="73" t="s">
        <v>1540</v>
      </c>
      <c r="I162" s="74">
        <v>158</v>
      </c>
    </row>
    <row r="163" spans="1:9" ht="18" customHeight="1" x14ac:dyDescent="0.6">
      <c r="A163" s="52">
        <v>159</v>
      </c>
      <c r="B163" s="53" t="s">
        <v>265</v>
      </c>
      <c r="C163" s="54">
        <v>3.1475770000000001</v>
      </c>
      <c r="D163" s="54">
        <v>3.532149</v>
      </c>
      <c r="E163" s="54">
        <v>8.1845060000000007</v>
      </c>
      <c r="F163" s="54">
        <v>1.996245</v>
      </c>
      <c r="G163" s="54">
        <v>0.95028500000000005</v>
      </c>
      <c r="H163" s="71" t="s">
        <v>457</v>
      </c>
      <c r="I163" s="72">
        <v>159</v>
      </c>
    </row>
    <row r="164" spans="1:9" ht="18" customHeight="1" x14ac:dyDescent="0.6">
      <c r="A164" s="56">
        <v>160</v>
      </c>
      <c r="B164" s="57" t="s">
        <v>1457</v>
      </c>
      <c r="C164" s="58">
        <v>0</v>
      </c>
      <c r="D164" s="58">
        <v>0</v>
      </c>
      <c r="E164" s="58">
        <v>0</v>
      </c>
      <c r="F164" s="58">
        <v>0</v>
      </c>
      <c r="G164" s="58">
        <v>0.92812499999999998</v>
      </c>
      <c r="H164" s="73" t="s">
        <v>1541</v>
      </c>
      <c r="I164" s="74">
        <v>160</v>
      </c>
    </row>
    <row r="165" spans="1:9" ht="18" customHeight="1" x14ac:dyDescent="0.6">
      <c r="A165" s="52">
        <v>161</v>
      </c>
      <c r="B165" s="53" t="s">
        <v>272</v>
      </c>
      <c r="C165" s="54">
        <v>3.2892070000000002</v>
      </c>
      <c r="D165" s="54">
        <v>1.3735109999999999</v>
      </c>
      <c r="E165" s="54">
        <v>1.410088</v>
      </c>
      <c r="F165" s="54">
        <v>0.212201</v>
      </c>
      <c r="G165" s="54">
        <v>0.87192199999999997</v>
      </c>
      <c r="H165" s="71" t="s">
        <v>549</v>
      </c>
      <c r="I165" s="72">
        <v>161</v>
      </c>
    </row>
    <row r="166" spans="1:9" ht="18" customHeight="1" x14ac:dyDescent="0.6">
      <c r="A166" s="56">
        <v>162</v>
      </c>
      <c r="B166" s="57" t="s">
        <v>582</v>
      </c>
      <c r="C166" s="58">
        <v>0</v>
      </c>
      <c r="D166" s="58">
        <v>1.4515999999999999E-2</v>
      </c>
      <c r="E166" s="58">
        <v>0.15406300000000001</v>
      </c>
      <c r="F166" s="58">
        <v>0.25969199999999998</v>
      </c>
      <c r="G166" s="58">
        <v>0.778694</v>
      </c>
      <c r="H166" s="73" t="s">
        <v>1542</v>
      </c>
      <c r="I166" s="74">
        <v>162</v>
      </c>
    </row>
    <row r="167" spans="1:9" ht="18" customHeight="1" x14ac:dyDescent="0.6">
      <c r="A167" s="52">
        <v>163</v>
      </c>
      <c r="B167" s="53" t="s">
        <v>145</v>
      </c>
      <c r="C167" s="54">
        <v>0.75027999999999995</v>
      </c>
      <c r="D167" s="54">
        <v>4.8252999999999997E-2</v>
      </c>
      <c r="E167" s="54">
        <v>0.72975000000000001</v>
      </c>
      <c r="F167" s="54">
        <v>0.85578600000000005</v>
      </c>
      <c r="G167" s="54">
        <v>0.77227299999999999</v>
      </c>
      <c r="H167" s="71" t="s">
        <v>551</v>
      </c>
      <c r="I167" s="72">
        <v>163</v>
      </c>
    </row>
    <row r="168" spans="1:9" ht="18" customHeight="1" x14ac:dyDescent="0.6">
      <c r="A168" s="56">
        <v>164</v>
      </c>
      <c r="B168" s="57" t="s">
        <v>245</v>
      </c>
      <c r="C168" s="58">
        <v>1.616913</v>
      </c>
      <c r="D168" s="58">
        <v>1.951311</v>
      </c>
      <c r="E168" s="58">
        <v>0.56940800000000003</v>
      </c>
      <c r="F168" s="58">
        <v>5.6300000000000002E-4</v>
      </c>
      <c r="G168" s="58">
        <v>0.75296700000000005</v>
      </c>
      <c r="H168" s="73" t="s">
        <v>458</v>
      </c>
      <c r="I168" s="74">
        <v>164</v>
      </c>
    </row>
    <row r="169" spans="1:9" ht="18" customHeight="1" x14ac:dyDescent="0.6">
      <c r="A169" s="52">
        <v>165</v>
      </c>
      <c r="B169" s="53" t="s">
        <v>583</v>
      </c>
      <c r="C169" s="54">
        <v>1.0033190000000001</v>
      </c>
      <c r="D169" s="54">
        <v>0.16347999999999999</v>
      </c>
      <c r="E169" s="54">
        <v>1.9300999999999999E-2</v>
      </c>
      <c r="F169" s="54">
        <v>0.28322399999999998</v>
      </c>
      <c r="G169" s="54">
        <v>0.68999299999999997</v>
      </c>
      <c r="H169" s="71" t="s">
        <v>586</v>
      </c>
      <c r="I169" s="72">
        <v>165</v>
      </c>
    </row>
    <row r="170" spans="1:9" ht="18" customHeight="1" x14ac:dyDescent="0.6">
      <c r="A170" s="56">
        <v>166</v>
      </c>
      <c r="B170" s="57" t="s">
        <v>222</v>
      </c>
      <c r="C170" s="58">
        <v>9.3749999999999997E-3</v>
      </c>
      <c r="D170" s="58">
        <v>4.4294880000000001</v>
      </c>
      <c r="E170" s="58">
        <v>3.6340000000000001E-3</v>
      </c>
      <c r="F170" s="58">
        <v>2.8167000000000001E-2</v>
      </c>
      <c r="G170" s="58">
        <v>0.63252699999999995</v>
      </c>
      <c r="H170" s="73" t="s">
        <v>545</v>
      </c>
      <c r="I170" s="74">
        <v>166</v>
      </c>
    </row>
    <row r="171" spans="1:9" ht="18" customHeight="1" x14ac:dyDescent="0.6">
      <c r="A171" s="52">
        <v>167</v>
      </c>
      <c r="B171" s="53" t="s">
        <v>192</v>
      </c>
      <c r="C171" s="54">
        <v>0.13078999999999999</v>
      </c>
      <c r="D171" s="54">
        <v>0.67395000000000005</v>
      </c>
      <c r="E171" s="54">
        <v>0</v>
      </c>
      <c r="F171" s="54">
        <v>0.69250500000000004</v>
      </c>
      <c r="G171" s="54">
        <v>0.57533000000000001</v>
      </c>
      <c r="H171" s="71" t="s">
        <v>546</v>
      </c>
      <c r="I171" s="72">
        <v>167</v>
      </c>
    </row>
    <row r="172" spans="1:9" ht="18" customHeight="1" x14ac:dyDescent="0.6">
      <c r="A172" s="56">
        <v>168</v>
      </c>
      <c r="B172" s="57" t="s">
        <v>1522</v>
      </c>
      <c r="C172" s="58">
        <v>0.40632699999999999</v>
      </c>
      <c r="D172" s="58">
        <v>0.45760800000000001</v>
      </c>
      <c r="E172" s="58">
        <v>0.22720099999999999</v>
      </c>
      <c r="F172" s="58">
        <v>0.132054</v>
      </c>
      <c r="G172" s="58">
        <v>0.46058700000000002</v>
      </c>
      <c r="H172" s="73" t="s">
        <v>1543</v>
      </c>
      <c r="I172" s="74">
        <v>168</v>
      </c>
    </row>
    <row r="173" spans="1:9" ht="18" customHeight="1" x14ac:dyDescent="0.6">
      <c r="A173" s="52">
        <v>169</v>
      </c>
      <c r="B173" s="53" t="s">
        <v>143</v>
      </c>
      <c r="C173" s="54">
        <v>0</v>
      </c>
      <c r="D173" s="54">
        <v>0.93378000000000005</v>
      </c>
      <c r="E173" s="54">
        <v>2.6825510000000001</v>
      </c>
      <c r="F173" s="54">
        <v>0.25846200000000003</v>
      </c>
      <c r="G173" s="54">
        <v>0.43174299999999999</v>
      </c>
      <c r="H173" s="71" t="s">
        <v>544</v>
      </c>
      <c r="I173" s="72">
        <v>169</v>
      </c>
    </row>
    <row r="174" spans="1:9" ht="18" customHeight="1" x14ac:dyDescent="0.6">
      <c r="A174" s="56">
        <v>170</v>
      </c>
      <c r="B174" s="57" t="s">
        <v>1523</v>
      </c>
      <c r="C174" s="58">
        <v>0.63828700000000005</v>
      </c>
      <c r="D174" s="58">
        <v>0.82943</v>
      </c>
      <c r="E174" s="58">
        <v>1.070589</v>
      </c>
      <c r="F174" s="58">
        <v>2.0938210000000002</v>
      </c>
      <c r="G174" s="58">
        <v>0.39845799999999998</v>
      </c>
      <c r="H174" s="73" t="s">
        <v>1544</v>
      </c>
      <c r="I174" s="74">
        <v>170</v>
      </c>
    </row>
    <row r="175" spans="1:9" ht="18" customHeight="1" x14ac:dyDescent="0.6">
      <c r="A175" s="52">
        <v>171</v>
      </c>
      <c r="B175" s="53" t="s">
        <v>234</v>
      </c>
      <c r="C175" s="54">
        <v>0.96295399999999998</v>
      </c>
      <c r="D175" s="54">
        <v>1.40001</v>
      </c>
      <c r="E175" s="54">
        <v>1.907478</v>
      </c>
      <c r="F175" s="54">
        <v>0.90517000000000003</v>
      </c>
      <c r="G175" s="54">
        <v>0.39411099999999999</v>
      </c>
      <c r="H175" s="71" t="s">
        <v>557</v>
      </c>
      <c r="I175" s="72">
        <v>171</v>
      </c>
    </row>
    <row r="176" spans="1:9" ht="18" customHeight="1" x14ac:dyDescent="0.6">
      <c r="A176" s="56">
        <v>172</v>
      </c>
      <c r="B176" s="57" t="s">
        <v>1471</v>
      </c>
      <c r="C176" s="58">
        <v>0.49760300000000002</v>
      </c>
      <c r="D176" s="58">
        <v>26.756547999999999</v>
      </c>
      <c r="E176" s="58">
        <v>263.525058</v>
      </c>
      <c r="F176" s="58">
        <v>0</v>
      </c>
      <c r="G176" s="58">
        <v>0.315</v>
      </c>
      <c r="H176" s="73" t="s">
        <v>1545</v>
      </c>
      <c r="I176" s="74">
        <v>172</v>
      </c>
    </row>
    <row r="177" spans="1:9" ht="18" customHeight="1" x14ac:dyDescent="0.6">
      <c r="A177" s="52">
        <v>173</v>
      </c>
      <c r="B177" s="53" t="s">
        <v>1524</v>
      </c>
      <c r="C177" s="54">
        <v>0.818052</v>
      </c>
      <c r="D177" s="54">
        <v>7.0092000000000002E-2</v>
      </c>
      <c r="E177" s="54">
        <v>0.218503</v>
      </c>
      <c r="F177" s="54">
        <v>0.30145499999999997</v>
      </c>
      <c r="G177" s="54">
        <v>0.15455099999999999</v>
      </c>
      <c r="H177" s="71" t="s">
        <v>1547</v>
      </c>
      <c r="I177" s="72">
        <v>173</v>
      </c>
    </row>
    <row r="178" spans="1:9" ht="18" customHeight="1" x14ac:dyDescent="0.6">
      <c r="A178" s="56">
        <v>174</v>
      </c>
      <c r="B178" s="57" t="s">
        <v>1474</v>
      </c>
      <c r="C178" s="58">
        <v>33.728838000000003</v>
      </c>
      <c r="D178" s="58">
        <v>121.123375</v>
      </c>
      <c r="E178" s="58">
        <v>108.35053600000001</v>
      </c>
      <c r="F178" s="58">
        <v>3.4129999999999998E-3</v>
      </c>
      <c r="G178" s="58">
        <v>0.13685800000000001</v>
      </c>
      <c r="H178" s="73" t="s">
        <v>1548</v>
      </c>
      <c r="I178" s="74">
        <v>174</v>
      </c>
    </row>
    <row r="179" spans="1:9" ht="18" customHeight="1" x14ac:dyDescent="0.6">
      <c r="A179" s="52">
        <v>175</v>
      </c>
      <c r="B179" s="53" t="s">
        <v>1476</v>
      </c>
      <c r="C179" s="54">
        <v>9.393E-2</v>
      </c>
      <c r="D179" s="54">
        <v>1.2393E-2</v>
      </c>
      <c r="E179" s="54">
        <v>0</v>
      </c>
      <c r="F179" s="54">
        <v>4.2002999999999999E-2</v>
      </c>
      <c r="G179" s="54">
        <v>0.10123</v>
      </c>
      <c r="H179" s="71" t="s">
        <v>1549</v>
      </c>
      <c r="I179" s="72">
        <v>175</v>
      </c>
    </row>
    <row r="180" spans="1:9" ht="18" customHeight="1" x14ac:dyDescent="0.6">
      <c r="A180" s="56">
        <v>176</v>
      </c>
      <c r="B180" s="57" t="s">
        <v>660</v>
      </c>
      <c r="C180" s="58">
        <v>1.1810320000000001</v>
      </c>
      <c r="D180" s="58">
        <v>4.4105809999999996</v>
      </c>
      <c r="E180" s="58">
        <v>5.1752900000000004</v>
      </c>
      <c r="F180" s="58">
        <v>2.5700789999999998</v>
      </c>
      <c r="G180" s="58">
        <v>8.6055000000000006E-2</v>
      </c>
      <c r="H180" s="73" t="s">
        <v>661</v>
      </c>
      <c r="I180" s="74">
        <v>176</v>
      </c>
    </row>
    <row r="181" spans="1:9" ht="18" customHeight="1" x14ac:dyDescent="0.6">
      <c r="A181" s="52">
        <v>177</v>
      </c>
      <c r="B181" s="53" t="s">
        <v>1525</v>
      </c>
      <c r="C181" s="54">
        <v>0</v>
      </c>
      <c r="D181" s="54">
        <v>0</v>
      </c>
      <c r="E181" s="54">
        <v>2.8931209999999998</v>
      </c>
      <c r="F181" s="54">
        <v>0</v>
      </c>
      <c r="G181" s="54">
        <v>7.8756999999999994E-2</v>
      </c>
      <c r="H181" s="71" t="s">
        <v>1550</v>
      </c>
      <c r="I181" s="72">
        <v>177</v>
      </c>
    </row>
    <row r="182" spans="1:9" ht="18" customHeight="1" x14ac:dyDescent="0.6">
      <c r="A182" s="56">
        <v>178</v>
      </c>
      <c r="B182" s="57" t="s">
        <v>1526</v>
      </c>
      <c r="C182" s="58">
        <v>0</v>
      </c>
      <c r="D182" s="58">
        <v>1.6414000000000002E-2</v>
      </c>
      <c r="E182" s="58">
        <v>0</v>
      </c>
      <c r="F182" s="58">
        <v>0.63368599999999997</v>
      </c>
      <c r="G182" s="58">
        <v>7.5429999999999997E-2</v>
      </c>
      <c r="H182" s="73" t="s">
        <v>1551</v>
      </c>
      <c r="I182" s="74">
        <v>178</v>
      </c>
    </row>
    <row r="183" spans="1:9" ht="18" customHeight="1" x14ac:dyDescent="0.6">
      <c r="A183" s="52">
        <v>179</v>
      </c>
      <c r="B183" s="53" t="s">
        <v>1527</v>
      </c>
      <c r="C183" s="54">
        <v>0</v>
      </c>
      <c r="D183" s="54">
        <v>0</v>
      </c>
      <c r="E183" s="54">
        <v>0</v>
      </c>
      <c r="F183" s="54">
        <v>5.1510000000000002E-3</v>
      </c>
      <c r="G183" s="54">
        <v>6.3274999999999998E-2</v>
      </c>
      <c r="H183" s="71" t="s">
        <v>1552</v>
      </c>
      <c r="I183" s="72">
        <v>179</v>
      </c>
    </row>
    <row r="184" spans="1:9" ht="18" customHeight="1" x14ac:dyDescent="0.6">
      <c r="A184" s="56">
        <v>180</v>
      </c>
      <c r="B184" s="57" t="s">
        <v>121</v>
      </c>
      <c r="C184" s="58">
        <v>15.193148000000001</v>
      </c>
      <c r="D184" s="58">
        <v>5.9262119999999996</v>
      </c>
      <c r="E184" s="58">
        <v>0</v>
      </c>
      <c r="F184" s="58">
        <v>1.5730999999999998E-2</v>
      </c>
      <c r="G184" s="58">
        <v>0.26833699999999999</v>
      </c>
      <c r="H184" s="73" t="s">
        <v>1546</v>
      </c>
      <c r="I184" s="74">
        <v>180</v>
      </c>
    </row>
    <row r="185" spans="1:9" ht="18" customHeight="1" thickBot="1" x14ac:dyDescent="0.65">
      <c r="A185" s="52"/>
      <c r="B185" s="53" t="s">
        <v>1528</v>
      </c>
      <c r="C185" s="54">
        <v>102.06351999973413</v>
      </c>
      <c r="D185" s="54">
        <v>268.76325500034727</v>
      </c>
      <c r="E185" s="54">
        <v>1.0419720003847033</v>
      </c>
      <c r="F185" s="54">
        <v>90.631371999625117</v>
      </c>
      <c r="G185" s="54">
        <v>4.4576998800039291E-2</v>
      </c>
      <c r="H185" s="71" t="s">
        <v>1529</v>
      </c>
      <c r="I185" s="72"/>
    </row>
    <row r="186" spans="1:9" ht="21" customHeight="1" thickBot="1" x14ac:dyDescent="0.65">
      <c r="A186" s="75" t="s">
        <v>11</v>
      </c>
      <c r="B186" s="76" t="s">
        <v>250</v>
      </c>
      <c r="C186" s="77">
        <v>651951.96268500003</v>
      </c>
      <c r="D186" s="77">
        <v>1035671.600724</v>
      </c>
      <c r="E186" s="77">
        <v>1541940.862952</v>
      </c>
      <c r="F186" s="77">
        <v>1200069.1302360001</v>
      </c>
      <c r="G186" s="77">
        <v>1145622.731229</v>
      </c>
      <c r="H186" s="78" t="s">
        <v>318</v>
      </c>
      <c r="I186" s="79"/>
    </row>
  </sheetData>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6C34-559B-4524-80C3-8D67DBB1828E}">
  <sheetPr codeName="Sheet21">
    <tabColor rgb="FF9BA8C2"/>
  </sheetPr>
  <dimension ref="A1:IG178"/>
  <sheetViews>
    <sheetView showGridLines="0" rightToLeft="1" zoomScaleNormal="100" workbookViewId="0"/>
  </sheetViews>
  <sheetFormatPr defaultColWidth="0" defaultRowHeight="13.8" x14ac:dyDescent="0.25"/>
  <cols>
    <col min="1" max="2" width="17.09765625" style="165" customWidth="1"/>
    <col min="3" max="240" width="7" style="165" customWidth="1"/>
    <col min="241" max="241" width="4.8984375" style="165" customWidth="1"/>
    <col min="242" max="16384" width="8.8984375" style="165" hidden="1"/>
  </cols>
  <sheetData>
    <row r="1" spans="1:240" ht="57.6" customHeight="1" x14ac:dyDescent="0.25"/>
    <row r="2" spans="1:240" ht="17.399999999999999" customHeight="1" x14ac:dyDescent="0.25">
      <c r="A2" s="19" t="s">
        <v>1482</v>
      </c>
      <c r="B2" s="19"/>
      <c r="C2" s="19"/>
      <c r="D2" s="19"/>
      <c r="E2" s="19"/>
      <c r="F2" s="19"/>
      <c r="G2" s="19"/>
      <c r="H2" s="192"/>
      <c r="I2" s="192"/>
      <c r="J2" s="192"/>
      <c r="K2" s="192"/>
      <c r="L2" s="192"/>
      <c r="M2" s="192"/>
      <c r="N2" s="192"/>
      <c r="O2" s="192"/>
      <c r="P2" s="192"/>
      <c r="Q2" s="192"/>
      <c r="R2" s="192"/>
      <c r="S2" s="192"/>
      <c r="T2" s="192"/>
      <c r="U2" s="192"/>
      <c r="V2" s="192"/>
      <c r="W2" s="192"/>
      <c r="X2" s="192"/>
    </row>
    <row r="3" spans="1:240" ht="17.399999999999999" customHeight="1" x14ac:dyDescent="0.25">
      <c r="A3" s="20" t="s">
        <v>1483</v>
      </c>
      <c r="B3" s="19"/>
      <c r="C3" s="19"/>
      <c r="D3" s="19"/>
      <c r="E3" s="19"/>
      <c r="F3" s="19"/>
      <c r="G3" s="19"/>
      <c r="H3" s="192"/>
      <c r="I3" s="192"/>
      <c r="J3" s="192"/>
      <c r="K3" s="192"/>
      <c r="L3" s="192"/>
      <c r="M3" s="192"/>
      <c r="N3" s="192"/>
      <c r="O3" s="192"/>
      <c r="P3" s="192"/>
      <c r="Q3" s="192"/>
      <c r="R3" s="192"/>
      <c r="S3" s="192"/>
      <c r="T3" s="192"/>
      <c r="U3" s="192"/>
      <c r="V3" s="192"/>
      <c r="W3" s="192"/>
      <c r="X3" s="192"/>
    </row>
    <row r="4" spans="1:240" ht="19.95" customHeight="1" x14ac:dyDescent="0.25">
      <c r="A4" s="374" t="s">
        <v>120</v>
      </c>
      <c r="B4" s="376" t="s">
        <v>322</v>
      </c>
      <c r="C4" s="169" t="s">
        <v>197</v>
      </c>
      <c r="D4" s="170"/>
      <c r="E4" s="170"/>
      <c r="F4" s="170"/>
      <c r="G4" s="170"/>
      <c r="H4" s="170"/>
      <c r="I4" s="170"/>
      <c r="J4" s="170"/>
      <c r="K4" s="170"/>
      <c r="L4" s="170"/>
      <c r="M4" s="193"/>
      <c r="N4" s="177"/>
      <c r="O4" s="169" t="s">
        <v>198</v>
      </c>
      <c r="P4" s="170"/>
      <c r="Q4" s="170"/>
      <c r="R4" s="170"/>
      <c r="S4" s="170"/>
      <c r="T4" s="170"/>
      <c r="U4" s="170"/>
      <c r="V4" s="170"/>
      <c r="W4" s="170"/>
      <c r="X4" s="170"/>
      <c r="Y4" s="170"/>
      <c r="Z4" s="170"/>
      <c r="AA4" s="170"/>
      <c r="AB4" s="170"/>
      <c r="AC4" s="170"/>
      <c r="AD4" s="170"/>
      <c r="AE4" s="170"/>
      <c r="AF4" s="170"/>
      <c r="AG4" s="170"/>
      <c r="AH4" s="166"/>
      <c r="AI4" s="169" t="s">
        <v>199</v>
      </c>
      <c r="AJ4" s="170"/>
      <c r="AK4" s="170"/>
      <c r="AL4" s="170"/>
      <c r="AM4" s="169" t="s">
        <v>102</v>
      </c>
      <c r="AN4" s="170"/>
      <c r="AO4" s="170"/>
      <c r="AP4" s="170"/>
      <c r="AQ4" s="170"/>
      <c r="AR4" s="170"/>
      <c r="AS4" s="170"/>
      <c r="AT4" s="170"/>
      <c r="AU4" s="170"/>
      <c r="AV4" s="170"/>
      <c r="AW4" s="170"/>
      <c r="AX4" s="170"/>
      <c r="AY4" s="170"/>
      <c r="AZ4" s="170"/>
      <c r="BA4" s="170"/>
      <c r="BB4" s="170"/>
      <c r="BC4" s="170"/>
      <c r="BD4" s="170"/>
      <c r="BE4" s="170"/>
      <c r="BF4" s="166"/>
      <c r="BG4" s="170" t="s">
        <v>103</v>
      </c>
      <c r="BH4" s="170"/>
      <c r="BI4" s="170"/>
      <c r="BJ4" s="170"/>
      <c r="BK4" s="170"/>
      <c r="BL4" s="170"/>
      <c r="BM4" s="170"/>
      <c r="BN4" s="166"/>
      <c r="BO4" s="170" t="s">
        <v>104</v>
      </c>
      <c r="BP4" s="170"/>
      <c r="BQ4" s="170"/>
      <c r="BR4" s="170"/>
      <c r="BS4" s="170"/>
      <c r="BT4" s="170"/>
      <c r="BU4" s="170"/>
      <c r="BV4" s="170"/>
      <c r="BW4" s="170"/>
      <c r="BX4" s="170"/>
      <c r="BY4" s="170"/>
      <c r="BZ4" s="170"/>
      <c r="CA4" s="170"/>
      <c r="CB4" s="170"/>
      <c r="CC4" s="170"/>
      <c r="CD4" s="170"/>
      <c r="CE4" s="170"/>
      <c r="CF4" s="170"/>
      <c r="CG4" s="170"/>
      <c r="CH4" s="170"/>
      <c r="CI4" s="170"/>
      <c r="CJ4" s="170"/>
      <c r="CK4" s="170"/>
      <c r="CL4" s="166"/>
      <c r="CM4" s="170" t="s">
        <v>105</v>
      </c>
      <c r="CN4" s="170"/>
      <c r="CO4" s="170"/>
      <c r="CP4" s="170"/>
      <c r="CQ4" s="170"/>
      <c r="CR4" s="166"/>
      <c r="CS4" s="170" t="s">
        <v>106</v>
      </c>
      <c r="CT4" s="170"/>
      <c r="CU4" s="170"/>
      <c r="CV4" s="170"/>
      <c r="CW4" s="170"/>
      <c r="CX4" s="170"/>
      <c r="CY4" s="170"/>
      <c r="CZ4" s="166"/>
      <c r="DA4" s="170" t="s">
        <v>107</v>
      </c>
      <c r="DB4" s="170"/>
      <c r="DC4" s="170"/>
      <c r="DD4" s="170"/>
      <c r="DE4" s="170"/>
      <c r="DF4" s="170"/>
      <c r="DG4" s="170"/>
      <c r="DH4" s="166"/>
      <c r="DI4" s="170" t="s">
        <v>108</v>
      </c>
      <c r="DJ4" s="170"/>
      <c r="DK4" s="170"/>
      <c r="DL4" s="170"/>
      <c r="DM4" s="170"/>
      <c r="DN4" s="170"/>
      <c r="DO4" s="170"/>
      <c r="DP4" s="166"/>
      <c r="DQ4" s="170" t="s">
        <v>109</v>
      </c>
      <c r="DR4" s="170"/>
      <c r="DS4" s="170"/>
      <c r="DT4" s="170"/>
      <c r="DU4" s="170"/>
      <c r="DV4" s="170"/>
      <c r="DW4" s="170"/>
      <c r="DX4" s="170"/>
      <c r="DY4" s="170"/>
      <c r="DZ4" s="170"/>
      <c r="EA4" s="170"/>
      <c r="EB4" s="170"/>
      <c r="EC4" s="170"/>
      <c r="ED4" s="170"/>
      <c r="EE4" s="170"/>
      <c r="EF4" s="170"/>
      <c r="EG4" s="170"/>
      <c r="EH4" s="170"/>
      <c r="EI4" s="170"/>
      <c r="EJ4" s="170"/>
      <c r="EK4" s="170"/>
      <c r="EL4" s="170"/>
      <c r="EM4" s="170"/>
      <c r="EN4" s="170"/>
      <c r="EO4" s="170"/>
      <c r="EP4" s="170"/>
      <c r="EQ4" s="170"/>
      <c r="ER4" s="170"/>
      <c r="ES4" s="170"/>
      <c r="ET4" s="166"/>
      <c r="EU4" s="170" t="s">
        <v>110</v>
      </c>
      <c r="EV4" s="170"/>
      <c r="EW4" s="170"/>
      <c r="EX4" s="170"/>
      <c r="EY4" s="170"/>
      <c r="EZ4" s="170"/>
      <c r="FA4" s="170"/>
      <c r="FB4" s="170"/>
      <c r="FC4" s="170"/>
      <c r="FD4" s="166"/>
      <c r="FE4" s="169" t="s">
        <v>111</v>
      </c>
      <c r="FF4" s="170"/>
      <c r="FG4" s="170"/>
      <c r="FH4" s="170"/>
      <c r="FI4" s="170"/>
      <c r="FJ4" s="170"/>
      <c r="FK4" s="170"/>
      <c r="FL4" s="166"/>
      <c r="FM4" s="169" t="s">
        <v>112</v>
      </c>
      <c r="FN4" s="170"/>
      <c r="FO4" s="170"/>
      <c r="FP4" s="166"/>
      <c r="FQ4" s="170" t="s">
        <v>113</v>
      </c>
      <c r="FR4" s="170"/>
      <c r="FS4" s="170"/>
      <c r="FT4" s="170"/>
      <c r="FU4" s="170"/>
      <c r="FV4" s="170"/>
      <c r="FW4" s="170"/>
      <c r="FX4" s="170"/>
      <c r="FY4" s="170"/>
      <c r="FZ4" s="170"/>
      <c r="GA4" s="170"/>
      <c r="GB4" s="170"/>
      <c r="GC4" s="170"/>
      <c r="GD4" s="170"/>
      <c r="GE4" s="170"/>
      <c r="GF4" s="170"/>
      <c r="GG4" s="170"/>
      <c r="GH4" s="170"/>
      <c r="GI4" s="170"/>
      <c r="GJ4" s="170"/>
      <c r="GK4" s="170"/>
      <c r="GL4" s="170"/>
      <c r="GM4" s="170"/>
      <c r="GN4" s="166"/>
      <c r="GO4" s="170" t="s">
        <v>114</v>
      </c>
      <c r="GP4" s="170"/>
      <c r="GQ4" s="170"/>
      <c r="GR4" s="170"/>
      <c r="GS4" s="170"/>
      <c r="GT4" s="166"/>
      <c r="GU4" s="170" t="s">
        <v>115</v>
      </c>
      <c r="GV4" s="170"/>
      <c r="GW4" s="170"/>
      <c r="GX4" s="170"/>
      <c r="GY4" s="170"/>
      <c r="GZ4" s="170"/>
      <c r="HA4" s="170"/>
      <c r="HB4" s="170"/>
      <c r="HC4" s="170"/>
      <c r="HD4" s="166"/>
      <c r="HE4" s="170" t="s">
        <v>116</v>
      </c>
      <c r="HF4" s="170"/>
      <c r="HG4" s="170"/>
      <c r="HH4" s="170"/>
      <c r="HI4" s="170"/>
      <c r="HJ4" s="170"/>
      <c r="HK4" s="170"/>
      <c r="HL4" s="166"/>
      <c r="HM4" s="170" t="s">
        <v>117</v>
      </c>
      <c r="HN4" s="170"/>
      <c r="HO4" s="170"/>
      <c r="HP4" s="166"/>
      <c r="HQ4" s="170" t="s">
        <v>118</v>
      </c>
      <c r="HR4" s="170"/>
      <c r="HS4" s="170"/>
      <c r="HT4" s="170"/>
      <c r="HU4" s="170"/>
      <c r="HV4" s="170"/>
      <c r="HW4" s="170"/>
      <c r="HX4" s="166"/>
      <c r="HY4" s="170" t="s">
        <v>119</v>
      </c>
      <c r="HZ4" s="170"/>
      <c r="IA4" s="170"/>
      <c r="IB4" s="170"/>
      <c r="IC4" s="170"/>
      <c r="ID4" s="166"/>
      <c r="IE4" s="378" t="s">
        <v>1479</v>
      </c>
      <c r="IF4" s="378" t="s">
        <v>1480</v>
      </c>
    </row>
    <row r="5" spans="1:240" ht="19.8" x14ac:dyDescent="0.25">
      <c r="A5" s="375"/>
      <c r="B5" s="377"/>
      <c r="C5" s="174" t="s">
        <v>1037</v>
      </c>
      <c r="D5" s="180"/>
      <c r="E5" s="180"/>
      <c r="F5" s="181"/>
      <c r="G5" s="182"/>
      <c r="H5" s="180"/>
      <c r="I5" s="180"/>
      <c r="J5" s="180"/>
      <c r="K5" s="180"/>
      <c r="L5" s="180"/>
      <c r="M5" s="194"/>
      <c r="N5" s="178"/>
      <c r="O5" s="174" t="s">
        <v>26</v>
      </c>
      <c r="P5" s="180"/>
      <c r="Q5" s="180"/>
      <c r="R5" s="181"/>
      <c r="S5" s="180"/>
      <c r="T5" s="180"/>
      <c r="U5" s="180"/>
      <c r="V5" s="181"/>
      <c r="W5" s="180"/>
      <c r="X5" s="180"/>
      <c r="Y5" s="180"/>
      <c r="Z5" s="181"/>
      <c r="AA5" s="180"/>
      <c r="AB5" s="180"/>
      <c r="AC5" s="180"/>
      <c r="AD5" s="181"/>
      <c r="AE5" s="180"/>
      <c r="AF5" s="180"/>
      <c r="AG5" s="180"/>
      <c r="AH5" s="167"/>
      <c r="AI5" s="174" t="s">
        <v>1038</v>
      </c>
      <c r="AJ5" s="180"/>
      <c r="AK5" s="180"/>
      <c r="AL5" s="180"/>
      <c r="AM5" s="174" t="s">
        <v>1039</v>
      </c>
      <c r="AN5" s="180"/>
      <c r="AO5" s="189"/>
      <c r="AP5" s="189"/>
      <c r="AQ5" s="189"/>
      <c r="AR5" s="189"/>
      <c r="AS5" s="189"/>
      <c r="AT5" s="189"/>
      <c r="AU5" s="189"/>
      <c r="AV5" s="189"/>
      <c r="AW5" s="189"/>
      <c r="AX5" s="189"/>
      <c r="AY5" s="189"/>
      <c r="AZ5" s="189"/>
      <c r="BA5" s="189"/>
      <c r="BB5" s="189"/>
      <c r="BC5" s="189"/>
      <c r="BD5" s="189"/>
      <c r="BE5" s="180"/>
      <c r="BF5" s="167"/>
      <c r="BG5" s="189" t="s">
        <v>27</v>
      </c>
      <c r="BH5" s="189"/>
      <c r="BI5" s="189"/>
      <c r="BJ5" s="189"/>
      <c r="BK5" s="189"/>
      <c r="BL5" s="189"/>
      <c r="BM5" s="180"/>
      <c r="BN5" s="167"/>
      <c r="BO5" s="189" t="s">
        <v>1040</v>
      </c>
      <c r="BP5" s="189"/>
      <c r="BQ5" s="189"/>
      <c r="BR5" s="189"/>
      <c r="BS5" s="189"/>
      <c r="BT5" s="189"/>
      <c r="BU5" s="189"/>
      <c r="BV5" s="189"/>
      <c r="BW5" s="189"/>
      <c r="BX5" s="189"/>
      <c r="BY5" s="189"/>
      <c r="BZ5" s="189"/>
      <c r="CA5" s="189"/>
      <c r="CB5" s="189"/>
      <c r="CC5" s="189"/>
      <c r="CD5" s="189"/>
      <c r="CE5" s="189"/>
      <c r="CF5" s="189"/>
      <c r="CG5" s="189"/>
      <c r="CH5" s="189"/>
      <c r="CI5" s="189"/>
      <c r="CJ5" s="189"/>
      <c r="CK5" s="180"/>
      <c r="CL5" s="167"/>
      <c r="CM5" s="189" t="s">
        <v>1041</v>
      </c>
      <c r="CN5" s="189"/>
      <c r="CO5" s="189"/>
      <c r="CP5" s="189"/>
      <c r="CQ5" s="180"/>
      <c r="CR5" s="167"/>
      <c r="CS5" s="189" t="s">
        <v>1042</v>
      </c>
      <c r="CT5" s="189"/>
      <c r="CU5" s="189"/>
      <c r="CV5" s="189"/>
      <c r="CW5" s="189"/>
      <c r="CX5" s="189"/>
      <c r="CY5" s="180"/>
      <c r="CZ5" s="167"/>
      <c r="DA5" s="189" t="s">
        <v>1043</v>
      </c>
      <c r="DB5" s="189"/>
      <c r="DC5" s="189"/>
      <c r="DD5" s="189"/>
      <c r="DE5" s="189"/>
      <c r="DF5" s="189"/>
      <c r="DG5" s="180"/>
      <c r="DH5" s="167"/>
      <c r="DI5" s="189" t="s">
        <v>1044</v>
      </c>
      <c r="DJ5" s="189"/>
      <c r="DK5" s="189"/>
      <c r="DL5" s="189"/>
      <c r="DM5" s="189"/>
      <c r="DN5" s="189"/>
      <c r="DO5" s="180"/>
      <c r="DP5" s="167"/>
      <c r="DQ5" s="189" t="s">
        <v>1045</v>
      </c>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0"/>
      <c r="ET5" s="167"/>
      <c r="EU5" s="189" t="s">
        <v>1046</v>
      </c>
      <c r="EV5" s="189"/>
      <c r="EW5" s="189"/>
      <c r="EX5" s="189"/>
      <c r="EY5" s="189"/>
      <c r="EZ5" s="189"/>
      <c r="FA5" s="189"/>
      <c r="FB5" s="189"/>
      <c r="FC5" s="180"/>
      <c r="FD5" s="167"/>
      <c r="FE5" s="190" t="s">
        <v>1047</v>
      </c>
      <c r="FF5" s="189"/>
      <c r="FG5" s="189"/>
      <c r="FH5" s="189"/>
      <c r="FI5" s="189"/>
      <c r="FJ5" s="189"/>
      <c r="FK5" s="180"/>
      <c r="FL5" s="167"/>
      <c r="FM5" s="190" t="s">
        <v>1048</v>
      </c>
      <c r="FN5" s="189"/>
      <c r="FO5" s="180"/>
      <c r="FP5" s="167"/>
      <c r="FQ5" s="189" t="s">
        <v>1049</v>
      </c>
      <c r="FR5" s="189"/>
      <c r="FS5" s="189"/>
      <c r="FT5" s="189"/>
      <c r="FU5" s="189"/>
      <c r="FV5" s="189"/>
      <c r="FW5" s="189"/>
      <c r="FX5" s="189"/>
      <c r="FY5" s="189"/>
      <c r="FZ5" s="189"/>
      <c r="GA5" s="189"/>
      <c r="GB5" s="189"/>
      <c r="GC5" s="189"/>
      <c r="GD5" s="189"/>
      <c r="GE5" s="189"/>
      <c r="GF5" s="189"/>
      <c r="GG5" s="189"/>
      <c r="GH5" s="189"/>
      <c r="GI5" s="189"/>
      <c r="GJ5" s="189"/>
      <c r="GK5" s="189"/>
      <c r="GL5" s="189"/>
      <c r="GM5" s="180"/>
      <c r="GN5" s="167"/>
      <c r="GO5" s="189" t="s">
        <v>1050</v>
      </c>
      <c r="GP5" s="189"/>
      <c r="GQ5" s="189"/>
      <c r="GR5" s="189"/>
      <c r="GS5" s="180"/>
      <c r="GT5" s="167"/>
      <c r="GU5" s="189" t="s">
        <v>1051</v>
      </c>
      <c r="GV5" s="189"/>
      <c r="GW5" s="189"/>
      <c r="GX5" s="189"/>
      <c r="GY5" s="189"/>
      <c r="GZ5" s="189"/>
      <c r="HA5" s="189"/>
      <c r="HB5" s="189"/>
      <c r="HC5" s="180"/>
      <c r="HD5" s="167"/>
      <c r="HE5" s="189" t="s">
        <v>1052</v>
      </c>
      <c r="HF5" s="189"/>
      <c r="HG5" s="189"/>
      <c r="HH5" s="189"/>
      <c r="HI5" s="189"/>
      <c r="HJ5" s="189"/>
      <c r="HK5" s="180"/>
      <c r="HL5" s="167"/>
      <c r="HM5" s="189" t="s">
        <v>1053</v>
      </c>
      <c r="HN5" s="189"/>
      <c r="HO5" s="180"/>
      <c r="HP5" s="167"/>
      <c r="HQ5" s="189" t="s">
        <v>1054</v>
      </c>
      <c r="HR5" s="189"/>
      <c r="HS5" s="189"/>
      <c r="HT5" s="189"/>
      <c r="HU5" s="189"/>
      <c r="HV5" s="189"/>
      <c r="HW5" s="180"/>
      <c r="HX5" s="167"/>
      <c r="HY5" s="189" t="s">
        <v>1055</v>
      </c>
      <c r="HZ5" s="189"/>
      <c r="IA5" s="189"/>
      <c r="IB5" s="189"/>
      <c r="IC5" s="180"/>
      <c r="ID5" s="167"/>
      <c r="IE5" s="379"/>
      <c r="IF5" s="379"/>
    </row>
    <row r="6" spans="1:240" ht="19.8" x14ac:dyDescent="0.25">
      <c r="A6" s="375"/>
      <c r="B6" s="377"/>
      <c r="C6" s="183" t="s">
        <v>1056</v>
      </c>
      <c r="D6" s="184"/>
      <c r="E6" s="184"/>
      <c r="F6" s="184"/>
      <c r="G6" s="184"/>
      <c r="H6" s="184"/>
      <c r="I6" s="184"/>
      <c r="J6" s="184"/>
      <c r="K6" s="184"/>
      <c r="L6" s="184"/>
      <c r="M6" s="195"/>
      <c r="N6" s="179"/>
      <c r="O6" s="183" t="s">
        <v>464</v>
      </c>
      <c r="P6" s="184"/>
      <c r="Q6" s="184"/>
      <c r="R6" s="184"/>
      <c r="S6" s="184"/>
      <c r="T6" s="184"/>
      <c r="U6" s="184"/>
      <c r="V6" s="184"/>
      <c r="W6" s="184"/>
      <c r="X6" s="184"/>
      <c r="Y6" s="184"/>
      <c r="Z6" s="184"/>
      <c r="AA6" s="184"/>
      <c r="AB6" s="184"/>
      <c r="AC6" s="184"/>
      <c r="AD6" s="184"/>
      <c r="AE6" s="184"/>
      <c r="AF6" s="184"/>
      <c r="AG6" s="184"/>
      <c r="AH6" s="176"/>
      <c r="AI6" s="183" t="s">
        <v>1057</v>
      </c>
      <c r="AJ6" s="184"/>
      <c r="AK6" s="184"/>
      <c r="AL6" s="184"/>
      <c r="AM6" s="183" t="s">
        <v>1058</v>
      </c>
      <c r="AN6" s="184"/>
      <c r="AO6" s="184"/>
      <c r="AP6" s="184"/>
      <c r="AQ6" s="184"/>
      <c r="AR6" s="184"/>
      <c r="AS6" s="184"/>
      <c r="AT6" s="184"/>
      <c r="AU6" s="184"/>
      <c r="AV6" s="184"/>
      <c r="AW6" s="184"/>
      <c r="AX6" s="184"/>
      <c r="AY6" s="184"/>
      <c r="AZ6" s="184"/>
      <c r="BA6" s="184"/>
      <c r="BB6" s="184"/>
      <c r="BC6" s="184"/>
      <c r="BD6" s="184"/>
      <c r="BE6" s="184"/>
      <c r="BF6" s="176"/>
      <c r="BG6" s="184" t="s">
        <v>1059</v>
      </c>
      <c r="BH6" s="184"/>
      <c r="BI6" s="184"/>
      <c r="BJ6" s="184"/>
      <c r="BK6" s="184"/>
      <c r="BL6" s="184"/>
      <c r="BM6" s="184"/>
      <c r="BN6" s="176"/>
      <c r="BO6" s="184" t="s">
        <v>1060</v>
      </c>
      <c r="BP6" s="184"/>
      <c r="BQ6" s="184"/>
      <c r="BR6" s="184"/>
      <c r="BS6" s="184"/>
      <c r="BT6" s="184"/>
      <c r="BU6" s="184"/>
      <c r="BV6" s="184"/>
      <c r="BW6" s="184"/>
      <c r="BX6" s="184"/>
      <c r="BY6" s="184"/>
      <c r="BZ6" s="184"/>
      <c r="CA6" s="184"/>
      <c r="CB6" s="184"/>
      <c r="CC6" s="184"/>
      <c r="CD6" s="184"/>
      <c r="CE6" s="184"/>
      <c r="CF6" s="184"/>
      <c r="CG6" s="184"/>
      <c r="CH6" s="184"/>
      <c r="CI6" s="184"/>
      <c r="CJ6" s="184"/>
      <c r="CK6" s="184"/>
      <c r="CL6" s="176"/>
      <c r="CM6" s="184" t="s">
        <v>1061</v>
      </c>
      <c r="CN6" s="184"/>
      <c r="CO6" s="184"/>
      <c r="CP6" s="184"/>
      <c r="CQ6" s="184"/>
      <c r="CR6" s="176"/>
      <c r="CS6" s="184" t="s">
        <v>1062</v>
      </c>
      <c r="CT6" s="184"/>
      <c r="CU6" s="184"/>
      <c r="CV6" s="184"/>
      <c r="CW6" s="184"/>
      <c r="CX6" s="184"/>
      <c r="CY6" s="184"/>
      <c r="CZ6" s="176"/>
      <c r="DA6" s="184" t="s">
        <v>1063</v>
      </c>
      <c r="DB6" s="184"/>
      <c r="DC6" s="184"/>
      <c r="DD6" s="184"/>
      <c r="DE6" s="184"/>
      <c r="DF6" s="184"/>
      <c r="DG6" s="184"/>
      <c r="DH6" s="176"/>
      <c r="DI6" s="184" t="s">
        <v>1064</v>
      </c>
      <c r="DJ6" s="184"/>
      <c r="DK6" s="184"/>
      <c r="DL6" s="184"/>
      <c r="DM6" s="184"/>
      <c r="DN6" s="184"/>
      <c r="DO6" s="184"/>
      <c r="DP6" s="176"/>
      <c r="DQ6" s="184" t="s">
        <v>1065</v>
      </c>
      <c r="DR6" s="184"/>
      <c r="DS6" s="184"/>
      <c r="DT6" s="184"/>
      <c r="DU6" s="184"/>
      <c r="DV6" s="184"/>
      <c r="DW6" s="184"/>
      <c r="DX6" s="184"/>
      <c r="DY6" s="184"/>
      <c r="DZ6" s="184"/>
      <c r="EA6" s="184"/>
      <c r="EB6" s="184"/>
      <c r="EC6" s="184"/>
      <c r="ED6" s="184"/>
      <c r="EE6" s="184"/>
      <c r="EF6" s="184"/>
      <c r="EG6" s="184"/>
      <c r="EH6" s="184"/>
      <c r="EI6" s="184"/>
      <c r="EJ6" s="184"/>
      <c r="EK6" s="184"/>
      <c r="EL6" s="184"/>
      <c r="EM6" s="184"/>
      <c r="EN6" s="184"/>
      <c r="EO6" s="184"/>
      <c r="EP6" s="184"/>
      <c r="EQ6" s="184"/>
      <c r="ER6" s="184"/>
      <c r="ES6" s="184"/>
      <c r="ET6" s="176"/>
      <c r="EU6" s="184" t="s">
        <v>1066</v>
      </c>
      <c r="EV6" s="184"/>
      <c r="EW6" s="184"/>
      <c r="EX6" s="184"/>
      <c r="EY6" s="184"/>
      <c r="EZ6" s="184"/>
      <c r="FA6" s="184"/>
      <c r="FB6" s="184"/>
      <c r="FC6" s="184"/>
      <c r="FD6" s="176"/>
      <c r="FE6" s="183" t="s">
        <v>1067</v>
      </c>
      <c r="FF6" s="184"/>
      <c r="FG6" s="184"/>
      <c r="FH6" s="184"/>
      <c r="FI6" s="184"/>
      <c r="FJ6" s="184"/>
      <c r="FK6" s="184"/>
      <c r="FL6" s="176"/>
      <c r="FM6" s="183" t="s">
        <v>1068</v>
      </c>
      <c r="FN6" s="184"/>
      <c r="FO6" s="184"/>
      <c r="FP6" s="176"/>
      <c r="FQ6" s="184" t="s">
        <v>1069</v>
      </c>
      <c r="FR6" s="184"/>
      <c r="FS6" s="184"/>
      <c r="FT6" s="184"/>
      <c r="FU6" s="184"/>
      <c r="FV6" s="184"/>
      <c r="FW6" s="184"/>
      <c r="FX6" s="184"/>
      <c r="FY6" s="184"/>
      <c r="FZ6" s="184"/>
      <c r="GA6" s="184"/>
      <c r="GB6" s="184"/>
      <c r="GC6" s="184"/>
      <c r="GD6" s="184"/>
      <c r="GE6" s="184"/>
      <c r="GF6" s="184"/>
      <c r="GG6" s="184"/>
      <c r="GH6" s="184"/>
      <c r="GI6" s="184"/>
      <c r="GJ6" s="184"/>
      <c r="GK6" s="184"/>
      <c r="GL6" s="184"/>
      <c r="GM6" s="184"/>
      <c r="GN6" s="176"/>
      <c r="GO6" s="184" t="s">
        <v>1070</v>
      </c>
      <c r="GP6" s="184"/>
      <c r="GQ6" s="184"/>
      <c r="GR6" s="184"/>
      <c r="GS6" s="184"/>
      <c r="GT6" s="176"/>
      <c r="GU6" s="184" t="s">
        <v>1071</v>
      </c>
      <c r="GV6" s="184"/>
      <c r="GW6" s="184"/>
      <c r="GX6" s="184"/>
      <c r="GY6" s="184"/>
      <c r="GZ6" s="184"/>
      <c r="HA6" s="184"/>
      <c r="HB6" s="184"/>
      <c r="HC6" s="184"/>
      <c r="HD6" s="176"/>
      <c r="HE6" s="184" t="s">
        <v>1072</v>
      </c>
      <c r="HF6" s="184"/>
      <c r="HG6" s="184"/>
      <c r="HH6" s="184"/>
      <c r="HI6" s="184"/>
      <c r="HJ6" s="184"/>
      <c r="HK6" s="184"/>
      <c r="HL6" s="176"/>
      <c r="HM6" s="184" t="s">
        <v>1073</v>
      </c>
      <c r="HN6" s="184"/>
      <c r="HO6" s="184"/>
      <c r="HP6" s="176"/>
      <c r="HQ6" s="184" t="s">
        <v>1074</v>
      </c>
      <c r="HR6" s="184"/>
      <c r="HS6" s="184"/>
      <c r="HT6" s="184"/>
      <c r="HU6" s="184"/>
      <c r="HV6" s="184"/>
      <c r="HW6" s="184"/>
      <c r="HX6" s="176"/>
      <c r="HY6" s="184" t="s">
        <v>1075</v>
      </c>
      <c r="HZ6" s="184"/>
      <c r="IA6" s="184"/>
      <c r="IB6" s="184"/>
      <c r="IC6" s="184"/>
      <c r="ID6" s="176"/>
      <c r="IE6" s="379"/>
      <c r="IF6" s="379"/>
    </row>
    <row r="7" spans="1:240" ht="19.95" customHeight="1" x14ac:dyDescent="0.25">
      <c r="A7" s="375"/>
      <c r="B7" s="377"/>
      <c r="C7" s="174" t="s">
        <v>197</v>
      </c>
      <c r="D7" s="167"/>
      <c r="E7" s="174" t="s">
        <v>198</v>
      </c>
      <c r="F7" s="167"/>
      <c r="G7" s="174" t="s">
        <v>199</v>
      </c>
      <c r="H7" s="167"/>
      <c r="I7" s="174" t="s">
        <v>102</v>
      </c>
      <c r="J7" s="167"/>
      <c r="K7" s="174" t="s">
        <v>103</v>
      </c>
      <c r="L7" s="167"/>
      <c r="M7" s="372" t="s">
        <v>1479</v>
      </c>
      <c r="N7" s="371" t="s">
        <v>1480</v>
      </c>
      <c r="O7" s="174" t="s">
        <v>104</v>
      </c>
      <c r="P7" s="167"/>
      <c r="Q7" s="174" t="s">
        <v>105</v>
      </c>
      <c r="R7" s="167"/>
      <c r="S7" s="174" t="s">
        <v>106</v>
      </c>
      <c r="T7" s="167"/>
      <c r="U7" s="174" t="s">
        <v>107</v>
      </c>
      <c r="V7" s="167"/>
      <c r="W7" s="186" t="s">
        <v>108</v>
      </c>
      <c r="X7" s="187"/>
      <c r="Y7" s="174" t="s">
        <v>109</v>
      </c>
      <c r="Z7" s="167"/>
      <c r="AA7" s="174" t="s">
        <v>110</v>
      </c>
      <c r="AB7" s="167"/>
      <c r="AC7" s="174" t="s">
        <v>111</v>
      </c>
      <c r="AD7" s="167"/>
      <c r="AE7" s="174" t="s">
        <v>112</v>
      </c>
      <c r="AF7" s="167"/>
      <c r="AG7" s="372" t="s">
        <v>1479</v>
      </c>
      <c r="AH7" s="371" t="s">
        <v>1480</v>
      </c>
      <c r="AI7" s="174" t="s">
        <v>113</v>
      </c>
      <c r="AJ7" s="167"/>
      <c r="AK7" s="372" t="s">
        <v>1479</v>
      </c>
      <c r="AL7" s="371" t="s">
        <v>1480</v>
      </c>
      <c r="AM7" s="174" t="s">
        <v>114</v>
      </c>
      <c r="AN7" s="167"/>
      <c r="AO7" s="174" t="s">
        <v>115</v>
      </c>
      <c r="AP7" s="167"/>
      <c r="AQ7" s="174" t="s">
        <v>116</v>
      </c>
      <c r="AR7" s="167"/>
      <c r="AS7" s="174" t="s">
        <v>117</v>
      </c>
      <c r="AT7" s="167"/>
      <c r="AU7" s="174" t="s">
        <v>118</v>
      </c>
      <c r="AV7" s="167"/>
      <c r="AW7" s="174" t="s">
        <v>119</v>
      </c>
      <c r="AX7" s="167"/>
      <c r="AY7" s="174" t="s">
        <v>705</v>
      </c>
      <c r="AZ7" s="167"/>
      <c r="BA7" s="174" t="s">
        <v>707</v>
      </c>
      <c r="BB7" s="167"/>
      <c r="BC7" s="174" t="s">
        <v>709</v>
      </c>
      <c r="BD7" s="167"/>
      <c r="BE7" s="372" t="s">
        <v>1479</v>
      </c>
      <c r="BF7" s="371" t="s">
        <v>1480</v>
      </c>
      <c r="BG7" s="174" t="s">
        <v>711</v>
      </c>
      <c r="BH7" s="167"/>
      <c r="BI7" s="174" t="s">
        <v>713</v>
      </c>
      <c r="BJ7" s="167"/>
      <c r="BK7" s="174" t="s">
        <v>715</v>
      </c>
      <c r="BL7" s="167"/>
      <c r="BM7" s="372" t="s">
        <v>1479</v>
      </c>
      <c r="BN7" s="371" t="s">
        <v>1480</v>
      </c>
      <c r="BO7" s="174" t="s">
        <v>717</v>
      </c>
      <c r="BP7" s="167"/>
      <c r="BQ7" s="174" t="s">
        <v>719</v>
      </c>
      <c r="BR7" s="167"/>
      <c r="BS7" s="174" t="s">
        <v>997</v>
      </c>
      <c r="BT7" s="167"/>
      <c r="BU7" s="186" t="s">
        <v>999</v>
      </c>
      <c r="BV7" s="187"/>
      <c r="BW7" s="174" t="s">
        <v>723</v>
      </c>
      <c r="BX7" s="167"/>
      <c r="BY7" s="174" t="s">
        <v>725</v>
      </c>
      <c r="BZ7" s="167"/>
      <c r="CA7" s="174" t="s">
        <v>727</v>
      </c>
      <c r="CB7" s="167"/>
      <c r="CC7" s="174" t="s">
        <v>1076</v>
      </c>
      <c r="CD7" s="167"/>
      <c r="CE7" s="174" t="s">
        <v>1077</v>
      </c>
      <c r="CF7" s="167"/>
      <c r="CG7" s="174" t="s">
        <v>1078</v>
      </c>
      <c r="CH7" s="167"/>
      <c r="CI7" s="174" t="s">
        <v>1079</v>
      </c>
      <c r="CJ7" s="167"/>
      <c r="CK7" s="372" t="s">
        <v>1479</v>
      </c>
      <c r="CL7" s="371" t="s">
        <v>1480</v>
      </c>
      <c r="CM7" s="174" t="s">
        <v>1080</v>
      </c>
      <c r="CN7" s="167"/>
      <c r="CO7" s="174" t="s">
        <v>1081</v>
      </c>
      <c r="CP7" s="167"/>
      <c r="CQ7" s="372" t="s">
        <v>1479</v>
      </c>
      <c r="CR7" s="371" t="s">
        <v>1480</v>
      </c>
      <c r="CS7" s="174" t="s">
        <v>732</v>
      </c>
      <c r="CT7" s="167"/>
      <c r="CU7" s="174" t="s">
        <v>734</v>
      </c>
      <c r="CV7" s="167"/>
      <c r="CW7" s="174" t="s">
        <v>736</v>
      </c>
      <c r="CX7" s="167"/>
      <c r="CY7" s="372" t="s">
        <v>1479</v>
      </c>
      <c r="CZ7" s="371" t="s">
        <v>1480</v>
      </c>
      <c r="DA7" s="174" t="s">
        <v>1082</v>
      </c>
      <c r="DB7" s="167"/>
      <c r="DC7" s="174" t="s">
        <v>1083</v>
      </c>
      <c r="DD7" s="167"/>
      <c r="DE7" s="174" t="s">
        <v>1084</v>
      </c>
      <c r="DF7" s="167"/>
      <c r="DG7" s="372" t="s">
        <v>1479</v>
      </c>
      <c r="DH7" s="371" t="s">
        <v>1480</v>
      </c>
      <c r="DI7" s="174" t="s">
        <v>1085</v>
      </c>
      <c r="DJ7" s="167"/>
      <c r="DK7" s="174" t="s">
        <v>1086</v>
      </c>
      <c r="DL7" s="167"/>
      <c r="DM7" s="174" t="s">
        <v>1087</v>
      </c>
      <c r="DN7" s="167"/>
      <c r="DO7" s="372" t="s">
        <v>1479</v>
      </c>
      <c r="DP7" s="371" t="s">
        <v>1480</v>
      </c>
      <c r="DQ7" s="186" t="s">
        <v>1088</v>
      </c>
      <c r="DR7" s="187"/>
      <c r="DS7" s="186" t="s">
        <v>740</v>
      </c>
      <c r="DT7" s="187"/>
      <c r="DU7" s="186" t="s">
        <v>742</v>
      </c>
      <c r="DV7" s="187"/>
      <c r="DW7" s="186" t="s">
        <v>744</v>
      </c>
      <c r="DX7" s="187"/>
      <c r="DY7" s="174" t="s">
        <v>746</v>
      </c>
      <c r="DZ7" s="167"/>
      <c r="EA7" s="174" t="s">
        <v>748</v>
      </c>
      <c r="EB7" s="167"/>
      <c r="EC7" s="174" t="s">
        <v>750</v>
      </c>
      <c r="ED7" s="167"/>
      <c r="EE7" s="174" t="s">
        <v>752</v>
      </c>
      <c r="EF7" s="167"/>
      <c r="EG7" s="174" t="s">
        <v>754</v>
      </c>
      <c r="EH7" s="167"/>
      <c r="EI7" s="174" t="s">
        <v>756</v>
      </c>
      <c r="EJ7" s="167"/>
      <c r="EK7" s="174" t="s">
        <v>1089</v>
      </c>
      <c r="EL7" s="167"/>
      <c r="EM7" s="174" t="s">
        <v>760</v>
      </c>
      <c r="EN7" s="167"/>
      <c r="EO7" s="174" t="s">
        <v>762</v>
      </c>
      <c r="EP7" s="167"/>
      <c r="EQ7" s="174" t="s">
        <v>764</v>
      </c>
      <c r="ER7" s="167"/>
      <c r="ES7" s="372" t="s">
        <v>1479</v>
      </c>
      <c r="ET7" s="371" t="s">
        <v>1480</v>
      </c>
      <c r="EU7" s="174" t="s">
        <v>766</v>
      </c>
      <c r="EV7" s="167"/>
      <c r="EW7" s="174" t="s">
        <v>768</v>
      </c>
      <c r="EX7" s="167"/>
      <c r="EY7" s="174" t="s">
        <v>770</v>
      </c>
      <c r="EZ7" s="167"/>
      <c r="FA7" s="174" t="s">
        <v>772</v>
      </c>
      <c r="FB7" s="167"/>
      <c r="FC7" s="372" t="s">
        <v>1479</v>
      </c>
      <c r="FD7" s="371" t="s">
        <v>1480</v>
      </c>
      <c r="FE7" s="174" t="s">
        <v>774</v>
      </c>
      <c r="FF7" s="167"/>
      <c r="FG7" s="174" t="s">
        <v>776</v>
      </c>
      <c r="FH7" s="167"/>
      <c r="FI7" s="174" t="s">
        <v>1090</v>
      </c>
      <c r="FJ7" s="167"/>
      <c r="FK7" s="372" t="s">
        <v>1479</v>
      </c>
      <c r="FL7" s="371" t="s">
        <v>1480</v>
      </c>
      <c r="FM7" s="174" t="s">
        <v>780</v>
      </c>
      <c r="FN7" s="167"/>
      <c r="FO7" s="372" t="s">
        <v>1479</v>
      </c>
      <c r="FP7" s="371" t="s">
        <v>1480</v>
      </c>
      <c r="FQ7" s="174" t="s">
        <v>782</v>
      </c>
      <c r="FR7" s="167"/>
      <c r="FS7" s="174" t="s">
        <v>784</v>
      </c>
      <c r="FT7" s="167"/>
      <c r="FU7" s="174" t="s">
        <v>786</v>
      </c>
      <c r="FV7" s="167"/>
      <c r="FW7" s="174" t="s">
        <v>788</v>
      </c>
      <c r="FX7" s="167"/>
      <c r="FY7" s="174" t="s">
        <v>790</v>
      </c>
      <c r="FZ7" s="167"/>
      <c r="GA7" s="174" t="s">
        <v>794</v>
      </c>
      <c r="GB7" s="167"/>
      <c r="GC7" s="174" t="s">
        <v>796</v>
      </c>
      <c r="GD7" s="167"/>
      <c r="GE7" s="174" t="s">
        <v>1091</v>
      </c>
      <c r="GF7" s="167"/>
      <c r="GG7" s="174" t="s">
        <v>800</v>
      </c>
      <c r="GH7" s="167"/>
      <c r="GI7" s="174" t="s">
        <v>802</v>
      </c>
      <c r="GJ7" s="167"/>
      <c r="GK7" s="174" t="s">
        <v>804</v>
      </c>
      <c r="GL7" s="167"/>
      <c r="GM7" s="372" t="s">
        <v>1479</v>
      </c>
      <c r="GN7" s="371" t="s">
        <v>1480</v>
      </c>
      <c r="GO7" s="174" t="s">
        <v>806</v>
      </c>
      <c r="GP7" s="167"/>
      <c r="GQ7" s="174" t="s">
        <v>808</v>
      </c>
      <c r="GR7" s="167"/>
      <c r="GS7" s="372" t="s">
        <v>1479</v>
      </c>
      <c r="GT7" s="371" t="s">
        <v>1480</v>
      </c>
      <c r="GU7" s="174" t="s">
        <v>1092</v>
      </c>
      <c r="GV7" s="167"/>
      <c r="GW7" s="174" t="s">
        <v>810</v>
      </c>
      <c r="GX7" s="167"/>
      <c r="GY7" s="174" t="s">
        <v>812</v>
      </c>
      <c r="GZ7" s="167"/>
      <c r="HA7" s="174" t="s">
        <v>814</v>
      </c>
      <c r="HB7" s="167"/>
      <c r="HC7" s="372" t="s">
        <v>1479</v>
      </c>
      <c r="HD7" s="371" t="s">
        <v>1480</v>
      </c>
      <c r="HE7" s="174" t="s">
        <v>1093</v>
      </c>
      <c r="HF7" s="167"/>
      <c r="HG7" s="174" t="s">
        <v>818</v>
      </c>
      <c r="HH7" s="167"/>
      <c r="HI7" s="174" t="s">
        <v>1094</v>
      </c>
      <c r="HJ7" s="167"/>
      <c r="HK7" s="372" t="s">
        <v>1479</v>
      </c>
      <c r="HL7" s="371" t="s">
        <v>1480</v>
      </c>
      <c r="HM7" s="174" t="s">
        <v>1095</v>
      </c>
      <c r="HN7" s="167"/>
      <c r="HO7" s="372" t="s">
        <v>1479</v>
      </c>
      <c r="HP7" s="371" t="s">
        <v>1480</v>
      </c>
      <c r="HQ7" s="174" t="s">
        <v>1096</v>
      </c>
      <c r="HR7" s="167"/>
      <c r="HS7" s="174" t="s">
        <v>1097</v>
      </c>
      <c r="HT7" s="167"/>
      <c r="HU7" s="174" t="s">
        <v>821</v>
      </c>
      <c r="HV7" s="167"/>
      <c r="HW7" s="372" t="s">
        <v>1479</v>
      </c>
      <c r="HX7" s="371" t="s">
        <v>1480</v>
      </c>
      <c r="HY7" s="174" t="s">
        <v>823</v>
      </c>
      <c r="HZ7" s="167"/>
      <c r="IA7" s="174" t="s">
        <v>1098</v>
      </c>
      <c r="IB7" s="167"/>
      <c r="IC7" s="372" t="s">
        <v>1479</v>
      </c>
      <c r="ID7" s="371" t="s">
        <v>1480</v>
      </c>
      <c r="IE7" s="379"/>
      <c r="IF7" s="379"/>
    </row>
    <row r="8" spans="1:240" ht="19.8" x14ac:dyDescent="0.25">
      <c r="A8" s="375"/>
      <c r="B8" s="377"/>
      <c r="C8" s="173" t="s">
        <v>1099</v>
      </c>
      <c r="D8" s="168"/>
      <c r="E8" s="173" t="s">
        <v>1100</v>
      </c>
      <c r="F8" s="168"/>
      <c r="G8" s="173" t="s">
        <v>1101</v>
      </c>
      <c r="H8" s="168"/>
      <c r="I8" s="173" t="s">
        <v>1102</v>
      </c>
      <c r="J8" s="168"/>
      <c r="K8" s="173" t="s">
        <v>1103</v>
      </c>
      <c r="L8" s="168"/>
      <c r="M8" s="373"/>
      <c r="N8" s="365"/>
      <c r="O8" s="173" t="s">
        <v>1104</v>
      </c>
      <c r="P8" s="168"/>
      <c r="Q8" s="173" t="s">
        <v>1105</v>
      </c>
      <c r="R8" s="168"/>
      <c r="S8" s="173" t="s">
        <v>1106</v>
      </c>
      <c r="T8" s="168"/>
      <c r="U8" s="173" t="s">
        <v>1107</v>
      </c>
      <c r="V8" s="168"/>
      <c r="W8" s="188" t="s">
        <v>1108</v>
      </c>
      <c r="X8" s="168"/>
      <c r="Y8" s="173" t="s">
        <v>1109</v>
      </c>
      <c r="Z8" s="168"/>
      <c r="AA8" s="173" t="s">
        <v>1110</v>
      </c>
      <c r="AB8" s="168"/>
      <c r="AC8" s="173" t="s">
        <v>1111</v>
      </c>
      <c r="AD8" s="168"/>
      <c r="AE8" s="173" t="s">
        <v>1112</v>
      </c>
      <c r="AF8" s="168"/>
      <c r="AG8" s="373"/>
      <c r="AH8" s="365"/>
      <c r="AI8" s="173" t="s">
        <v>1113</v>
      </c>
      <c r="AJ8" s="168"/>
      <c r="AK8" s="373"/>
      <c r="AL8" s="365"/>
      <c r="AM8" s="173" t="s">
        <v>1114</v>
      </c>
      <c r="AN8" s="168"/>
      <c r="AO8" s="173" t="s">
        <v>1115</v>
      </c>
      <c r="AP8" s="168"/>
      <c r="AQ8" s="173" t="s">
        <v>1116</v>
      </c>
      <c r="AR8" s="168"/>
      <c r="AS8" s="173" t="s">
        <v>1117</v>
      </c>
      <c r="AT8" s="168"/>
      <c r="AU8" s="173" t="s">
        <v>1118</v>
      </c>
      <c r="AV8" s="168"/>
      <c r="AW8" s="173" t="s">
        <v>1119</v>
      </c>
      <c r="AX8" s="168"/>
      <c r="AY8" s="173" t="s">
        <v>1120</v>
      </c>
      <c r="AZ8" s="168"/>
      <c r="BA8" s="173" t="s">
        <v>1121</v>
      </c>
      <c r="BB8" s="168"/>
      <c r="BC8" s="173" t="s">
        <v>1122</v>
      </c>
      <c r="BD8" s="168"/>
      <c r="BE8" s="373"/>
      <c r="BF8" s="365"/>
      <c r="BG8" s="173" t="s">
        <v>1123</v>
      </c>
      <c r="BH8" s="168"/>
      <c r="BI8" s="173" t="s">
        <v>1124</v>
      </c>
      <c r="BJ8" s="168"/>
      <c r="BK8" s="173" t="s">
        <v>1125</v>
      </c>
      <c r="BL8" s="168"/>
      <c r="BM8" s="373"/>
      <c r="BN8" s="365"/>
      <c r="BO8" s="173" t="s">
        <v>1126</v>
      </c>
      <c r="BP8" s="168"/>
      <c r="BQ8" s="173" t="s">
        <v>1127</v>
      </c>
      <c r="BR8" s="168"/>
      <c r="BS8" s="173" t="s">
        <v>1128</v>
      </c>
      <c r="BT8" s="168"/>
      <c r="BU8" s="188" t="s">
        <v>1129</v>
      </c>
      <c r="BV8" s="168"/>
      <c r="BW8" s="173" t="s">
        <v>1130</v>
      </c>
      <c r="BX8" s="168"/>
      <c r="BY8" s="173" t="s">
        <v>1131</v>
      </c>
      <c r="BZ8" s="168"/>
      <c r="CA8" s="173" t="s">
        <v>1132</v>
      </c>
      <c r="CB8" s="168"/>
      <c r="CC8" s="173" t="s">
        <v>1133</v>
      </c>
      <c r="CD8" s="168"/>
      <c r="CE8" s="173" t="s">
        <v>1134</v>
      </c>
      <c r="CF8" s="168"/>
      <c r="CG8" s="173" t="s">
        <v>1135</v>
      </c>
      <c r="CH8" s="168"/>
      <c r="CI8" s="173" t="s">
        <v>1136</v>
      </c>
      <c r="CJ8" s="168"/>
      <c r="CK8" s="373"/>
      <c r="CL8" s="365"/>
      <c r="CM8" s="173" t="s">
        <v>1137</v>
      </c>
      <c r="CN8" s="168"/>
      <c r="CO8" s="173" t="s">
        <v>1138</v>
      </c>
      <c r="CP8" s="168"/>
      <c r="CQ8" s="373"/>
      <c r="CR8" s="365"/>
      <c r="CS8" s="173" t="s">
        <v>1139</v>
      </c>
      <c r="CT8" s="168"/>
      <c r="CU8" s="173" t="s">
        <v>1140</v>
      </c>
      <c r="CV8" s="168"/>
      <c r="CW8" s="173" t="s">
        <v>1141</v>
      </c>
      <c r="CX8" s="168"/>
      <c r="CY8" s="373"/>
      <c r="CZ8" s="365"/>
      <c r="DA8" s="173" t="s">
        <v>1142</v>
      </c>
      <c r="DB8" s="168"/>
      <c r="DC8" s="173" t="s">
        <v>1143</v>
      </c>
      <c r="DD8" s="168"/>
      <c r="DE8" s="173" t="s">
        <v>1144</v>
      </c>
      <c r="DF8" s="168"/>
      <c r="DG8" s="373"/>
      <c r="DH8" s="365"/>
      <c r="DI8" s="173" t="s">
        <v>1145</v>
      </c>
      <c r="DJ8" s="168"/>
      <c r="DK8" s="173" t="s">
        <v>1146</v>
      </c>
      <c r="DL8" s="168"/>
      <c r="DM8" s="173" t="s">
        <v>1147</v>
      </c>
      <c r="DN8" s="168"/>
      <c r="DO8" s="373"/>
      <c r="DP8" s="365"/>
      <c r="DQ8" s="188" t="s">
        <v>1148</v>
      </c>
      <c r="DR8" s="168"/>
      <c r="DS8" s="188" t="s">
        <v>1149</v>
      </c>
      <c r="DT8" s="168"/>
      <c r="DU8" s="188" t="s">
        <v>1150</v>
      </c>
      <c r="DV8" s="168"/>
      <c r="DW8" s="188" t="s">
        <v>1151</v>
      </c>
      <c r="DX8" s="168"/>
      <c r="DY8" s="173" t="s">
        <v>1152</v>
      </c>
      <c r="DZ8" s="168"/>
      <c r="EA8" s="173" t="s">
        <v>1153</v>
      </c>
      <c r="EB8" s="168"/>
      <c r="EC8" s="173" t="s">
        <v>1154</v>
      </c>
      <c r="ED8" s="168"/>
      <c r="EE8" s="173" t="s">
        <v>1155</v>
      </c>
      <c r="EF8" s="168"/>
      <c r="EG8" s="173" t="s">
        <v>1156</v>
      </c>
      <c r="EH8" s="168"/>
      <c r="EI8" s="173" t="s">
        <v>1157</v>
      </c>
      <c r="EJ8" s="168"/>
      <c r="EK8" s="173" t="s">
        <v>1158</v>
      </c>
      <c r="EL8" s="168"/>
      <c r="EM8" s="173" t="s">
        <v>1159</v>
      </c>
      <c r="EN8" s="168"/>
      <c r="EO8" s="173" t="s">
        <v>1160</v>
      </c>
      <c r="EP8" s="168"/>
      <c r="EQ8" s="173" t="s">
        <v>1161</v>
      </c>
      <c r="ER8" s="168"/>
      <c r="ES8" s="373"/>
      <c r="ET8" s="365"/>
      <c r="EU8" s="173" t="s">
        <v>1162</v>
      </c>
      <c r="EV8" s="168"/>
      <c r="EW8" s="173" t="s">
        <v>1163</v>
      </c>
      <c r="EX8" s="168"/>
      <c r="EY8" s="173" t="s">
        <v>1164</v>
      </c>
      <c r="EZ8" s="168"/>
      <c r="FA8" s="173" t="s">
        <v>1165</v>
      </c>
      <c r="FB8" s="168"/>
      <c r="FC8" s="373"/>
      <c r="FD8" s="365"/>
      <c r="FE8" s="173" t="s">
        <v>1166</v>
      </c>
      <c r="FF8" s="168"/>
      <c r="FG8" s="173" t="s">
        <v>1167</v>
      </c>
      <c r="FH8" s="168"/>
      <c r="FI8" s="173" t="s">
        <v>1168</v>
      </c>
      <c r="FJ8" s="168"/>
      <c r="FK8" s="373"/>
      <c r="FL8" s="365"/>
      <c r="FM8" s="173" t="s">
        <v>1169</v>
      </c>
      <c r="FN8" s="168"/>
      <c r="FO8" s="373"/>
      <c r="FP8" s="365"/>
      <c r="FQ8" s="173" t="s">
        <v>1170</v>
      </c>
      <c r="FR8" s="168"/>
      <c r="FS8" s="173" t="s">
        <v>1171</v>
      </c>
      <c r="FT8" s="168"/>
      <c r="FU8" s="173" t="s">
        <v>1172</v>
      </c>
      <c r="FV8" s="168"/>
      <c r="FW8" s="173" t="s">
        <v>1173</v>
      </c>
      <c r="FX8" s="168"/>
      <c r="FY8" s="173" t="s">
        <v>1174</v>
      </c>
      <c r="FZ8" s="168"/>
      <c r="GA8" s="173" t="s">
        <v>1175</v>
      </c>
      <c r="GB8" s="168"/>
      <c r="GC8" s="173" t="s">
        <v>1176</v>
      </c>
      <c r="GD8" s="168"/>
      <c r="GE8" s="173" t="s">
        <v>1177</v>
      </c>
      <c r="GF8" s="168"/>
      <c r="GG8" s="173" t="s">
        <v>1178</v>
      </c>
      <c r="GH8" s="168"/>
      <c r="GI8" s="173" t="s">
        <v>1179</v>
      </c>
      <c r="GJ8" s="168"/>
      <c r="GK8" s="173" t="s">
        <v>1180</v>
      </c>
      <c r="GL8" s="168"/>
      <c r="GM8" s="373"/>
      <c r="GN8" s="365"/>
      <c r="GO8" s="173" t="s">
        <v>1181</v>
      </c>
      <c r="GP8" s="168"/>
      <c r="GQ8" s="173" t="s">
        <v>1182</v>
      </c>
      <c r="GR8" s="168"/>
      <c r="GS8" s="373"/>
      <c r="GT8" s="365"/>
      <c r="GU8" s="173" t="s">
        <v>1183</v>
      </c>
      <c r="GV8" s="168"/>
      <c r="GW8" s="173" t="s">
        <v>1184</v>
      </c>
      <c r="GX8" s="168"/>
      <c r="GY8" s="173" t="s">
        <v>1185</v>
      </c>
      <c r="GZ8" s="168"/>
      <c r="HA8" s="173" t="s">
        <v>1186</v>
      </c>
      <c r="HB8" s="168"/>
      <c r="HC8" s="373"/>
      <c r="HD8" s="365"/>
      <c r="HE8" s="173" t="s">
        <v>1187</v>
      </c>
      <c r="HF8" s="168"/>
      <c r="HG8" s="173" t="s">
        <v>1188</v>
      </c>
      <c r="HH8" s="168"/>
      <c r="HI8" s="173" t="s">
        <v>1189</v>
      </c>
      <c r="HJ8" s="168"/>
      <c r="HK8" s="373"/>
      <c r="HL8" s="365"/>
      <c r="HM8" s="173" t="s">
        <v>1190</v>
      </c>
      <c r="HN8" s="168"/>
      <c r="HO8" s="373"/>
      <c r="HP8" s="365"/>
      <c r="HQ8" s="173" t="s">
        <v>1191</v>
      </c>
      <c r="HR8" s="168"/>
      <c r="HS8" s="173" t="s">
        <v>1192</v>
      </c>
      <c r="HT8" s="168"/>
      <c r="HU8" s="173" t="s">
        <v>1193</v>
      </c>
      <c r="HV8" s="168"/>
      <c r="HW8" s="373"/>
      <c r="HX8" s="365"/>
      <c r="HY8" s="173" t="s">
        <v>1194</v>
      </c>
      <c r="HZ8" s="168"/>
      <c r="IA8" s="173" t="s">
        <v>1195</v>
      </c>
      <c r="IB8" s="168"/>
      <c r="IC8" s="373"/>
      <c r="ID8" s="365"/>
      <c r="IE8" s="379"/>
      <c r="IF8" s="379"/>
    </row>
    <row r="9" spans="1:240" ht="19.8" x14ac:dyDescent="0.25">
      <c r="A9" s="375"/>
      <c r="B9" s="377"/>
      <c r="C9" s="175" t="s">
        <v>1196</v>
      </c>
      <c r="D9" s="175"/>
      <c r="E9" s="175" t="s">
        <v>1197</v>
      </c>
      <c r="F9" s="175"/>
      <c r="G9" s="175" t="s">
        <v>1198</v>
      </c>
      <c r="H9" s="175"/>
      <c r="I9" s="175" t="s">
        <v>1199</v>
      </c>
      <c r="J9" s="175"/>
      <c r="K9" s="175" t="s">
        <v>1200</v>
      </c>
      <c r="L9" s="175"/>
      <c r="M9" s="373"/>
      <c r="N9" s="365"/>
      <c r="O9" s="175" t="s">
        <v>1201</v>
      </c>
      <c r="P9" s="175"/>
      <c r="Q9" s="175" t="s">
        <v>1202</v>
      </c>
      <c r="R9" s="175"/>
      <c r="S9" s="175" t="s">
        <v>1203</v>
      </c>
      <c r="T9" s="175"/>
      <c r="U9" s="175" t="s">
        <v>1204</v>
      </c>
      <c r="V9" s="175"/>
      <c r="W9" s="171" t="s">
        <v>1205</v>
      </c>
      <c r="X9" s="172"/>
      <c r="Y9" s="175" t="s">
        <v>1206</v>
      </c>
      <c r="Z9" s="175"/>
      <c r="AA9" s="175" t="s">
        <v>1207</v>
      </c>
      <c r="AB9" s="175"/>
      <c r="AC9" s="175" t="s">
        <v>1208</v>
      </c>
      <c r="AD9" s="175"/>
      <c r="AE9" s="175" t="s">
        <v>1209</v>
      </c>
      <c r="AF9" s="175"/>
      <c r="AG9" s="373"/>
      <c r="AH9" s="365"/>
      <c r="AI9" s="175" t="s">
        <v>1210</v>
      </c>
      <c r="AJ9" s="175"/>
      <c r="AK9" s="373"/>
      <c r="AL9" s="365"/>
      <c r="AM9" s="175" t="s">
        <v>1211</v>
      </c>
      <c r="AN9" s="175"/>
      <c r="AO9" s="175" t="s">
        <v>1212</v>
      </c>
      <c r="AP9" s="175"/>
      <c r="AQ9" s="175" t="s">
        <v>1213</v>
      </c>
      <c r="AR9" s="175"/>
      <c r="AS9" s="175" t="s">
        <v>1214</v>
      </c>
      <c r="AT9" s="175"/>
      <c r="AU9" s="175" t="s">
        <v>1215</v>
      </c>
      <c r="AV9" s="175"/>
      <c r="AW9" s="175" t="s">
        <v>1216</v>
      </c>
      <c r="AX9" s="175"/>
      <c r="AY9" s="175" t="s">
        <v>1217</v>
      </c>
      <c r="AZ9" s="175"/>
      <c r="BA9" s="175" t="s">
        <v>1218</v>
      </c>
      <c r="BB9" s="175"/>
      <c r="BC9" s="175" t="s">
        <v>1219</v>
      </c>
      <c r="BD9" s="175"/>
      <c r="BE9" s="373"/>
      <c r="BF9" s="365"/>
      <c r="BG9" s="175" t="s">
        <v>1220</v>
      </c>
      <c r="BH9" s="175"/>
      <c r="BI9" s="175" t="s">
        <v>1221</v>
      </c>
      <c r="BJ9" s="175"/>
      <c r="BK9" s="175" t="s">
        <v>1222</v>
      </c>
      <c r="BL9" s="175"/>
      <c r="BM9" s="373"/>
      <c r="BN9" s="365"/>
      <c r="BO9" s="175" t="s">
        <v>1223</v>
      </c>
      <c r="BP9" s="175"/>
      <c r="BQ9" s="175" t="s">
        <v>1224</v>
      </c>
      <c r="BR9" s="175"/>
      <c r="BS9" s="175" t="s">
        <v>1225</v>
      </c>
      <c r="BT9" s="175"/>
      <c r="BU9" s="171" t="s">
        <v>1226</v>
      </c>
      <c r="BV9" s="172"/>
      <c r="BW9" s="175" t="s">
        <v>1227</v>
      </c>
      <c r="BX9" s="175"/>
      <c r="BY9" s="175" t="s">
        <v>1228</v>
      </c>
      <c r="BZ9" s="175"/>
      <c r="CA9" s="175" t="s">
        <v>1229</v>
      </c>
      <c r="CB9" s="175"/>
      <c r="CC9" s="175" t="s">
        <v>1230</v>
      </c>
      <c r="CD9" s="175"/>
      <c r="CE9" s="175" t="s">
        <v>1231</v>
      </c>
      <c r="CF9" s="175"/>
      <c r="CG9" s="175" t="s">
        <v>1232</v>
      </c>
      <c r="CH9" s="175"/>
      <c r="CI9" s="175" t="s">
        <v>1233</v>
      </c>
      <c r="CJ9" s="175"/>
      <c r="CK9" s="373"/>
      <c r="CL9" s="365"/>
      <c r="CM9" s="175" t="s">
        <v>1234</v>
      </c>
      <c r="CN9" s="175"/>
      <c r="CO9" s="175" t="s">
        <v>1235</v>
      </c>
      <c r="CP9" s="175"/>
      <c r="CQ9" s="373"/>
      <c r="CR9" s="365"/>
      <c r="CS9" s="175" t="s">
        <v>1236</v>
      </c>
      <c r="CT9" s="175"/>
      <c r="CU9" s="175" t="s">
        <v>1237</v>
      </c>
      <c r="CV9" s="175"/>
      <c r="CW9" s="175" t="s">
        <v>1238</v>
      </c>
      <c r="CX9" s="175"/>
      <c r="CY9" s="373"/>
      <c r="CZ9" s="365"/>
      <c r="DA9" s="175" t="s">
        <v>1239</v>
      </c>
      <c r="DB9" s="175"/>
      <c r="DC9" s="175" t="s">
        <v>1240</v>
      </c>
      <c r="DD9" s="175"/>
      <c r="DE9" s="175" t="s">
        <v>1241</v>
      </c>
      <c r="DF9" s="175"/>
      <c r="DG9" s="373"/>
      <c r="DH9" s="365"/>
      <c r="DI9" s="175" t="s">
        <v>1242</v>
      </c>
      <c r="DJ9" s="175"/>
      <c r="DK9" s="175" t="s">
        <v>1243</v>
      </c>
      <c r="DL9" s="175"/>
      <c r="DM9" s="175" t="s">
        <v>1244</v>
      </c>
      <c r="DN9" s="175"/>
      <c r="DO9" s="373"/>
      <c r="DP9" s="365"/>
      <c r="DQ9" s="171" t="s">
        <v>1245</v>
      </c>
      <c r="DR9" s="172"/>
      <c r="DS9" s="171" t="s">
        <v>1246</v>
      </c>
      <c r="DT9" s="172"/>
      <c r="DU9" s="171" t="s">
        <v>1247</v>
      </c>
      <c r="DV9" s="172"/>
      <c r="DW9" s="171" t="s">
        <v>1248</v>
      </c>
      <c r="DX9" s="172"/>
      <c r="DY9" s="175" t="s">
        <v>1249</v>
      </c>
      <c r="DZ9" s="175"/>
      <c r="EA9" s="175" t="s">
        <v>1250</v>
      </c>
      <c r="EB9" s="175"/>
      <c r="EC9" s="175" t="s">
        <v>1251</v>
      </c>
      <c r="ED9" s="175"/>
      <c r="EE9" s="175" t="s">
        <v>1252</v>
      </c>
      <c r="EF9" s="175"/>
      <c r="EG9" s="175" t="s">
        <v>1253</v>
      </c>
      <c r="EH9" s="175"/>
      <c r="EI9" s="175" t="s">
        <v>1254</v>
      </c>
      <c r="EJ9" s="175"/>
      <c r="EK9" s="175" t="s">
        <v>1255</v>
      </c>
      <c r="EL9" s="175"/>
      <c r="EM9" s="175" t="s">
        <v>1256</v>
      </c>
      <c r="EN9" s="175"/>
      <c r="EO9" s="175" t="s">
        <v>1257</v>
      </c>
      <c r="EP9" s="175"/>
      <c r="EQ9" s="175" t="s">
        <v>1258</v>
      </c>
      <c r="ER9" s="175"/>
      <c r="ES9" s="373"/>
      <c r="ET9" s="365"/>
      <c r="EU9" s="175" t="s">
        <v>1259</v>
      </c>
      <c r="EV9" s="175"/>
      <c r="EW9" s="175" t="s">
        <v>1260</v>
      </c>
      <c r="EX9" s="175"/>
      <c r="EY9" s="175" t="s">
        <v>1261</v>
      </c>
      <c r="EZ9" s="175"/>
      <c r="FA9" s="175" t="s">
        <v>1262</v>
      </c>
      <c r="FB9" s="175"/>
      <c r="FC9" s="373"/>
      <c r="FD9" s="365"/>
      <c r="FE9" s="175" t="s">
        <v>1263</v>
      </c>
      <c r="FF9" s="175"/>
      <c r="FG9" s="175" t="s">
        <v>1264</v>
      </c>
      <c r="FH9" s="175"/>
      <c r="FI9" s="175" t="s">
        <v>1265</v>
      </c>
      <c r="FJ9" s="175"/>
      <c r="FK9" s="373"/>
      <c r="FL9" s="365"/>
      <c r="FM9" s="175" t="s">
        <v>1266</v>
      </c>
      <c r="FN9" s="175"/>
      <c r="FO9" s="373"/>
      <c r="FP9" s="365"/>
      <c r="FQ9" s="175" t="s">
        <v>1267</v>
      </c>
      <c r="FR9" s="175"/>
      <c r="FS9" s="175" t="s">
        <v>1268</v>
      </c>
      <c r="FT9" s="175"/>
      <c r="FU9" s="175" t="s">
        <v>1269</v>
      </c>
      <c r="FV9" s="175"/>
      <c r="FW9" s="175" t="s">
        <v>1270</v>
      </c>
      <c r="FX9" s="175"/>
      <c r="FY9" s="175" t="s">
        <v>1271</v>
      </c>
      <c r="FZ9" s="175"/>
      <c r="GA9" s="175" t="s">
        <v>1272</v>
      </c>
      <c r="GB9" s="175"/>
      <c r="GC9" s="175" t="s">
        <v>1273</v>
      </c>
      <c r="GD9" s="175"/>
      <c r="GE9" s="175" t="s">
        <v>1274</v>
      </c>
      <c r="GF9" s="175"/>
      <c r="GG9" s="175" t="s">
        <v>1275</v>
      </c>
      <c r="GH9" s="175"/>
      <c r="GI9" s="175" t="s">
        <v>1276</v>
      </c>
      <c r="GJ9" s="175"/>
      <c r="GK9" s="175" t="s">
        <v>1277</v>
      </c>
      <c r="GL9" s="175"/>
      <c r="GM9" s="373"/>
      <c r="GN9" s="365"/>
      <c r="GO9" s="175" t="s">
        <v>1278</v>
      </c>
      <c r="GP9" s="175"/>
      <c r="GQ9" s="175" t="s">
        <v>1279</v>
      </c>
      <c r="GR9" s="175"/>
      <c r="GS9" s="373"/>
      <c r="GT9" s="365"/>
      <c r="GU9" s="175" t="s">
        <v>1280</v>
      </c>
      <c r="GV9" s="175"/>
      <c r="GW9" s="175" t="s">
        <v>1281</v>
      </c>
      <c r="GX9" s="175"/>
      <c r="GY9" s="175" t="s">
        <v>1282</v>
      </c>
      <c r="GZ9" s="175"/>
      <c r="HA9" s="175" t="s">
        <v>1283</v>
      </c>
      <c r="HB9" s="175"/>
      <c r="HC9" s="373"/>
      <c r="HD9" s="365"/>
      <c r="HE9" s="175" t="s">
        <v>1284</v>
      </c>
      <c r="HF9" s="175"/>
      <c r="HG9" s="175" t="s">
        <v>1285</v>
      </c>
      <c r="HH9" s="175"/>
      <c r="HI9" s="175" t="s">
        <v>1286</v>
      </c>
      <c r="HJ9" s="175"/>
      <c r="HK9" s="373"/>
      <c r="HL9" s="365"/>
      <c r="HM9" s="175" t="s">
        <v>1287</v>
      </c>
      <c r="HN9" s="175"/>
      <c r="HO9" s="373"/>
      <c r="HP9" s="365"/>
      <c r="HQ9" s="175" t="s">
        <v>1288</v>
      </c>
      <c r="HR9" s="175"/>
      <c r="HS9" s="175" t="s">
        <v>1289</v>
      </c>
      <c r="HT9" s="175"/>
      <c r="HU9" s="175" t="s">
        <v>1290</v>
      </c>
      <c r="HV9" s="175"/>
      <c r="HW9" s="373"/>
      <c r="HX9" s="365"/>
      <c r="HY9" s="175" t="s">
        <v>1291</v>
      </c>
      <c r="HZ9" s="175"/>
      <c r="IA9" s="175" t="s">
        <v>1292</v>
      </c>
      <c r="IB9" s="175"/>
      <c r="IC9" s="373"/>
      <c r="ID9" s="365"/>
      <c r="IE9" s="379"/>
      <c r="IF9" s="379"/>
    </row>
    <row r="10" spans="1:240" ht="35.4" customHeight="1" x14ac:dyDescent="0.25">
      <c r="A10" s="375"/>
      <c r="B10" s="377"/>
      <c r="C10" s="191" t="s">
        <v>902</v>
      </c>
      <c r="D10" s="185" t="s">
        <v>901</v>
      </c>
      <c r="E10" s="191" t="s">
        <v>902</v>
      </c>
      <c r="F10" s="185" t="s">
        <v>901</v>
      </c>
      <c r="G10" s="191" t="s">
        <v>902</v>
      </c>
      <c r="H10" s="185" t="s">
        <v>901</v>
      </c>
      <c r="I10" s="191" t="s">
        <v>902</v>
      </c>
      <c r="J10" s="185" t="s">
        <v>901</v>
      </c>
      <c r="K10" s="191" t="s">
        <v>902</v>
      </c>
      <c r="L10" s="185" t="s">
        <v>901</v>
      </c>
      <c r="M10" s="373"/>
      <c r="N10" s="365"/>
      <c r="O10" s="191" t="s">
        <v>902</v>
      </c>
      <c r="P10" s="185" t="s">
        <v>901</v>
      </c>
      <c r="Q10" s="191" t="s">
        <v>902</v>
      </c>
      <c r="R10" s="185" t="s">
        <v>901</v>
      </c>
      <c r="S10" s="191" t="s">
        <v>902</v>
      </c>
      <c r="T10" s="185" t="s">
        <v>901</v>
      </c>
      <c r="U10" s="191" t="s">
        <v>902</v>
      </c>
      <c r="V10" s="185" t="s">
        <v>901</v>
      </c>
      <c r="W10" s="191" t="s">
        <v>902</v>
      </c>
      <c r="X10" s="185" t="s">
        <v>901</v>
      </c>
      <c r="Y10" s="191" t="s">
        <v>902</v>
      </c>
      <c r="Z10" s="185" t="s">
        <v>901</v>
      </c>
      <c r="AA10" s="191" t="s">
        <v>902</v>
      </c>
      <c r="AB10" s="185" t="s">
        <v>901</v>
      </c>
      <c r="AC10" s="191" t="s">
        <v>902</v>
      </c>
      <c r="AD10" s="185" t="s">
        <v>901</v>
      </c>
      <c r="AE10" s="191" t="s">
        <v>902</v>
      </c>
      <c r="AF10" s="185" t="s">
        <v>901</v>
      </c>
      <c r="AG10" s="373"/>
      <c r="AH10" s="365"/>
      <c r="AI10" s="191" t="s">
        <v>902</v>
      </c>
      <c r="AJ10" s="185" t="s">
        <v>901</v>
      </c>
      <c r="AK10" s="373"/>
      <c r="AL10" s="365"/>
      <c r="AM10" s="191" t="s">
        <v>902</v>
      </c>
      <c r="AN10" s="185" t="s">
        <v>901</v>
      </c>
      <c r="AO10" s="191" t="s">
        <v>902</v>
      </c>
      <c r="AP10" s="185" t="s">
        <v>901</v>
      </c>
      <c r="AQ10" s="191" t="s">
        <v>902</v>
      </c>
      <c r="AR10" s="185" t="s">
        <v>901</v>
      </c>
      <c r="AS10" s="191" t="s">
        <v>902</v>
      </c>
      <c r="AT10" s="185" t="s">
        <v>901</v>
      </c>
      <c r="AU10" s="191" t="s">
        <v>902</v>
      </c>
      <c r="AV10" s="185" t="s">
        <v>901</v>
      </c>
      <c r="AW10" s="191" t="s">
        <v>902</v>
      </c>
      <c r="AX10" s="185" t="s">
        <v>901</v>
      </c>
      <c r="AY10" s="191" t="s">
        <v>902</v>
      </c>
      <c r="AZ10" s="185" t="s">
        <v>901</v>
      </c>
      <c r="BA10" s="191" t="s">
        <v>902</v>
      </c>
      <c r="BB10" s="185" t="s">
        <v>901</v>
      </c>
      <c r="BC10" s="191" t="s">
        <v>902</v>
      </c>
      <c r="BD10" s="185" t="s">
        <v>901</v>
      </c>
      <c r="BE10" s="373"/>
      <c r="BF10" s="365"/>
      <c r="BG10" s="191" t="s">
        <v>902</v>
      </c>
      <c r="BH10" s="185" t="s">
        <v>901</v>
      </c>
      <c r="BI10" s="191" t="s">
        <v>902</v>
      </c>
      <c r="BJ10" s="185" t="s">
        <v>901</v>
      </c>
      <c r="BK10" s="191" t="s">
        <v>902</v>
      </c>
      <c r="BL10" s="185" t="s">
        <v>901</v>
      </c>
      <c r="BM10" s="373"/>
      <c r="BN10" s="365"/>
      <c r="BO10" s="191" t="s">
        <v>902</v>
      </c>
      <c r="BP10" s="185" t="s">
        <v>901</v>
      </c>
      <c r="BQ10" s="191" t="s">
        <v>902</v>
      </c>
      <c r="BR10" s="185" t="s">
        <v>901</v>
      </c>
      <c r="BS10" s="191" t="s">
        <v>902</v>
      </c>
      <c r="BT10" s="185" t="s">
        <v>901</v>
      </c>
      <c r="BU10" s="191" t="s">
        <v>902</v>
      </c>
      <c r="BV10" s="185" t="s">
        <v>901</v>
      </c>
      <c r="BW10" s="191" t="s">
        <v>902</v>
      </c>
      <c r="BX10" s="185" t="s">
        <v>901</v>
      </c>
      <c r="BY10" s="191" t="s">
        <v>902</v>
      </c>
      <c r="BZ10" s="185" t="s">
        <v>901</v>
      </c>
      <c r="CA10" s="191" t="s">
        <v>902</v>
      </c>
      <c r="CB10" s="185" t="s">
        <v>901</v>
      </c>
      <c r="CC10" s="191" t="s">
        <v>902</v>
      </c>
      <c r="CD10" s="185" t="s">
        <v>901</v>
      </c>
      <c r="CE10" s="191" t="s">
        <v>902</v>
      </c>
      <c r="CF10" s="185" t="s">
        <v>901</v>
      </c>
      <c r="CG10" s="191" t="s">
        <v>902</v>
      </c>
      <c r="CH10" s="185" t="s">
        <v>901</v>
      </c>
      <c r="CI10" s="191" t="s">
        <v>902</v>
      </c>
      <c r="CJ10" s="185" t="s">
        <v>901</v>
      </c>
      <c r="CK10" s="373"/>
      <c r="CL10" s="365"/>
      <c r="CM10" s="191" t="s">
        <v>902</v>
      </c>
      <c r="CN10" s="185" t="s">
        <v>901</v>
      </c>
      <c r="CO10" s="191" t="s">
        <v>902</v>
      </c>
      <c r="CP10" s="185" t="s">
        <v>901</v>
      </c>
      <c r="CQ10" s="373"/>
      <c r="CR10" s="365"/>
      <c r="CS10" s="191" t="s">
        <v>902</v>
      </c>
      <c r="CT10" s="185" t="s">
        <v>901</v>
      </c>
      <c r="CU10" s="191" t="s">
        <v>902</v>
      </c>
      <c r="CV10" s="185" t="s">
        <v>901</v>
      </c>
      <c r="CW10" s="191" t="s">
        <v>902</v>
      </c>
      <c r="CX10" s="185" t="s">
        <v>901</v>
      </c>
      <c r="CY10" s="373"/>
      <c r="CZ10" s="365"/>
      <c r="DA10" s="191" t="s">
        <v>902</v>
      </c>
      <c r="DB10" s="185" t="s">
        <v>901</v>
      </c>
      <c r="DC10" s="191" t="s">
        <v>902</v>
      </c>
      <c r="DD10" s="185" t="s">
        <v>901</v>
      </c>
      <c r="DE10" s="191" t="s">
        <v>902</v>
      </c>
      <c r="DF10" s="185" t="s">
        <v>901</v>
      </c>
      <c r="DG10" s="373"/>
      <c r="DH10" s="365"/>
      <c r="DI10" s="191" t="s">
        <v>902</v>
      </c>
      <c r="DJ10" s="185" t="s">
        <v>901</v>
      </c>
      <c r="DK10" s="191" t="s">
        <v>902</v>
      </c>
      <c r="DL10" s="185" t="s">
        <v>901</v>
      </c>
      <c r="DM10" s="191" t="s">
        <v>902</v>
      </c>
      <c r="DN10" s="185" t="s">
        <v>901</v>
      </c>
      <c r="DO10" s="373"/>
      <c r="DP10" s="365"/>
      <c r="DQ10" s="191" t="s">
        <v>902</v>
      </c>
      <c r="DR10" s="185" t="s">
        <v>901</v>
      </c>
      <c r="DS10" s="191" t="s">
        <v>902</v>
      </c>
      <c r="DT10" s="185" t="s">
        <v>901</v>
      </c>
      <c r="DU10" s="191" t="s">
        <v>902</v>
      </c>
      <c r="DV10" s="185" t="s">
        <v>901</v>
      </c>
      <c r="DW10" s="191" t="s">
        <v>902</v>
      </c>
      <c r="DX10" s="185" t="s">
        <v>901</v>
      </c>
      <c r="DY10" s="191" t="s">
        <v>902</v>
      </c>
      <c r="DZ10" s="185" t="s">
        <v>901</v>
      </c>
      <c r="EA10" s="191" t="s">
        <v>902</v>
      </c>
      <c r="EB10" s="185" t="s">
        <v>901</v>
      </c>
      <c r="EC10" s="191" t="s">
        <v>902</v>
      </c>
      <c r="ED10" s="185" t="s">
        <v>901</v>
      </c>
      <c r="EE10" s="191" t="s">
        <v>902</v>
      </c>
      <c r="EF10" s="185" t="s">
        <v>901</v>
      </c>
      <c r="EG10" s="191" t="s">
        <v>902</v>
      </c>
      <c r="EH10" s="185" t="s">
        <v>901</v>
      </c>
      <c r="EI10" s="191" t="s">
        <v>902</v>
      </c>
      <c r="EJ10" s="185" t="s">
        <v>901</v>
      </c>
      <c r="EK10" s="191" t="s">
        <v>902</v>
      </c>
      <c r="EL10" s="185" t="s">
        <v>901</v>
      </c>
      <c r="EM10" s="191" t="s">
        <v>902</v>
      </c>
      <c r="EN10" s="185" t="s">
        <v>901</v>
      </c>
      <c r="EO10" s="191" t="s">
        <v>902</v>
      </c>
      <c r="EP10" s="185" t="s">
        <v>901</v>
      </c>
      <c r="EQ10" s="191" t="s">
        <v>902</v>
      </c>
      <c r="ER10" s="185" t="s">
        <v>901</v>
      </c>
      <c r="ES10" s="373"/>
      <c r="ET10" s="365"/>
      <c r="EU10" s="191" t="s">
        <v>902</v>
      </c>
      <c r="EV10" s="185" t="s">
        <v>901</v>
      </c>
      <c r="EW10" s="191" t="s">
        <v>902</v>
      </c>
      <c r="EX10" s="185" t="s">
        <v>901</v>
      </c>
      <c r="EY10" s="191" t="s">
        <v>902</v>
      </c>
      <c r="EZ10" s="185" t="s">
        <v>901</v>
      </c>
      <c r="FA10" s="191" t="s">
        <v>902</v>
      </c>
      <c r="FB10" s="185" t="s">
        <v>901</v>
      </c>
      <c r="FC10" s="373"/>
      <c r="FD10" s="365"/>
      <c r="FE10" s="191" t="s">
        <v>902</v>
      </c>
      <c r="FF10" s="185" t="s">
        <v>901</v>
      </c>
      <c r="FG10" s="191" t="s">
        <v>902</v>
      </c>
      <c r="FH10" s="185" t="s">
        <v>901</v>
      </c>
      <c r="FI10" s="191" t="s">
        <v>902</v>
      </c>
      <c r="FJ10" s="185" t="s">
        <v>901</v>
      </c>
      <c r="FK10" s="373"/>
      <c r="FL10" s="365"/>
      <c r="FM10" s="191" t="s">
        <v>902</v>
      </c>
      <c r="FN10" s="185" t="s">
        <v>901</v>
      </c>
      <c r="FO10" s="373"/>
      <c r="FP10" s="365"/>
      <c r="FQ10" s="191" t="s">
        <v>902</v>
      </c>
      <c r="FR10" s="185" t="s">
        <v>901</v>
      </c>
      <c r="FS10" s="191" t="s">
        <v>902</v>
      </c>
      <c r="FT10" s="185" t="s">
        <v>901</v>
      </c>
      <c r="FU10" s="191" t="s">
        <v>902</v>
      </c>
      <c r="FV10" s="185" t="s">
        <v>901</v>
      </c>
      <c r="FW10" s="191" t="s">
        <v>902</v>
      </c>
      <c r="FX10" s="185" t="s">
        <v>901</v>
      </c>
      <c r="FY10" s="191" t="s">
        <v>902</v>
      </c>
      <c r="FZ10" s="185" t="s">
        <v>901</v>
      </c>
      <c r="GA10" s="191" t="s">
        <v>902</v>
      </c>
      <c r="GB10" s="185" t="s">
        <v>901</v>
      </c>
      <c r="GC10" s="191" t="s">
        <v>902</v>
      </c>
      <c r="GD10" s="185" t="s">
        <v>901</v>
      </c>
      <c r="GE10" s="191" t="s">
        <v>902</v>
      </c>
      <c r="GF10" s="185" t="s">
        <v>901</v>
      </c>
      <c r="GG10" s="191" t="s">
        <v>902</v>
      </c>
      <c r="GH10" s="185" t="s">
        <v>901</v>
      </c>
      <c r="GI10" s="191" t="s">
        <v>902</v>
      </c>
      <c r="GJ10" s="185" t="s">
        <v>901</v>
      </c>
      <c r="GK10" s="191" t="s">
        <v>902</v>
      </c>
      <c r="GL10" s="185" t="s">
        <v>901</v>
      </c>
      <c r="GM10" s="373"/>
      <c r="GN10" s="365"/>
      <c r="GO10" s="191" t="s">
        <v>902</v>
      </c>
      <c r="GP10" s="185" t="s">
        <v>901</v>
      </c>
      <c r="GQ10" s="191" t="s">
        <v>902</v>
      </c>
      <c r="GR10" s="185" t="s">
        <v>901</v>
      </c>
      <c r="GS10" s="373"/>
      <c r="GT10" s="365"/>
      <c r="GU10" s="191" t="s">
        <v>902</v>
      </c>
      <c r="GV10" s="185" t="s">
        <v>901</v>
      </c>
      <c r="GW10" s="191" t="s">
        <v>902</v>
      </c>
      <c r="GX10" s="185" t="s">
        <v>901</v>
      </c>
      <c r="GY10" s="191" t="s">
        <v>902</v>
      </c>
      <c r="GZ10" s="185" t="s">
        <v>901</v>
      </c>
      <c r="HA10" s="191" t="s">
        <v>902</v>
      </c>
      <c r="HB10" s="185" t="s">
        <v>901</v>
      </c>
      <c r="HC10" s="373"/>
      <c r="HD10" s="365"/>
      <c r="HE10" s="191" t="s">
        <v>902</v>
      </c>
      <c r="HF10" s="185" t="s">
        <v>901</v>
      </c>
      <c r="HG10" s="191" t="s">
        <v>902</v>
      </c>
      <c r="HH10" s="185" t="s">
        <v>901</v>
      </c>
      <c r="HI10" s="191" t="s">
        <v>902</v>
      </c>
      <c r="HJ10" s="185" t="s">
        <v>901</v>
      </c>
      <c r="HK10" s="373"/>
      <c r="HL10" s="365"/>
      <c r="HM10" s="191" t="s">
        <v>902</v>
      </c>
      <c r="HN10" s="185" t="s">
        <v>901</v>
      </c>
      <c r="HO10" s="373"/>
      <c r="HP10" s="365"/>
      <c r="HQ10" s="191" t="s">
        <v>902</v>
      </c>
      <c r="HR10" s="185" t="s">
        <v>901</v>
      </c>
      <c r="HS10" s="191" t="s">
        <v>902</v>
      </c>
      <c r="HT10" s="185" t="s">
        <v>901</v>
      </c>
      <c r="HU10" s="191" t="s">
        <v>902</v>
      </c>
      <c r="HV10" s="185" t="s">
        <v>901</v>
      </c>
      <c r="HW10" s="373"/>
      <c r="HX10" s="365"/>
      <c r="HY10" s="191" t="s">
        <v>902</v>
      </c>
      <c r="HZ10" s="185" t="s">
        <v>901</v>
      </c>
      <c r="IA10" s="191" t="s">
        <v>902</v>
      </c>
      <c r="IB10" s="185" t="s">
        <v>901</v>
      </c>
      <c r="IC10" s="373"/>
      <c r="ID10" s="365"/>
      <c r="IE10" s="379"/>
      <c r="IF10" s="379"/>
    </row>
    <row r="11" spans="1:240" ht="17.399999999999999" customHeight="1" x14ac:dyDescent="0.25">
      <c r="A11" s="196" t="s">
        <v>223</v>
      </c>
      <c r="B11" s="197" t="s">
        <v>1293</v>
      </c>
      <c r="C11" s="198">
        <v>58.943120999999998</v>
      </c>
      <c r="D11" s="198">
        <v>3.3563580000000002</v>
      </c>
      <c r="E11" s="198">
        <v>251.29069899999999</v>
      </c>
      <c r="F11" s="198">
        <v>18.439712</v>
      </c>
      <c r="G11" s="198">
        <v>26.425231</v>
      </c>
      <c r="H11" s="198">
        <v>2.8091900000000001</v>
      </c>
      <c r="I11" s="198">
        <v>1602.9054160000001</v>
      </c>
      <c r="J11" s="198">
        <v>363.26008400000001</v>
      </c>
      <c r="K11" s="198"/>
      <c r="L11" s="198"/>
      <c r="M11" s="198">
        <v>1939.5644669999999</v>
      </c>
      <c r="N11" s="198">
        <v>387.86534399999999</v>
      </c>
      <c r="O11" s="198">
        <v>1.869137</v>
      </c>
      <c r="P11" s="198">
        <v>7.4376999999999999E-2</v>
      </c>
      <c r="Q11" s="198">
        <v>21.167065000000001</v>
      </c>
      <c r="R11" s="198">
        <v>8.9103650000000005</v>
      </c>
      <c r="S11" s="198">
        <v>574.52950699999997</v>
      </c>
      <c r="T11" s="198">
        <v>109.265176</v>
      </c>
      <c r="U11" s="198">
        <v>32.196016999999998</v>
      </c>
      <c r="V11" s="198">
        <v>0.92240999999999995</v>
      </c>
      <c r="W11" s="198">
        <v>4.776319</v>
      </c>
      <c r="X11" s="198">
        <v>1.300719</v>
      </c>
      <c r="Y11" s="198">
        <v>9.4525430000000004</v>
      </c>
      <c r="Z11" s="198">
        <v>2.7794750000000001</v>
      </c>
      <c r="AA11" s="198">
        <v>10.606985999999999</v>
      </c>
      <c r="AB11" s="198">
        <v>0.17380799999999999</v>
      </c>
      <c r="AC11" s="198">
        <v>11.328015000000001</v>
      </c>
      <c r="AD11" s="198">
        <v>0.34585199999999999</v>
      </c>
      <c r="AE11" s="198">
        <v>0.223245</v>
      </c>
      <c r="AF11" s="198">
        <v>5.5937000000000001E-2</v>
      </c>
      <c r="AG11" s="198">
        <v>666.14883399999997</v>
      </c>
      <c r="AH11" s="198">
        <v>123.828119</v>
      </c>
      <c r="AI11" s="198">
        <v>152.39805699999999</v>
      </c>
      <c r="AJ11" s="198">
        <v>19.077048999999999</v>
      </c>
      <c r="AK11" s="198">
        <v>152.39805699999999</v>
      </c>
      <c r="AL11" s="198">
        <v>19.077048999999999</v>
      </c>
      <c r="AM11" s="198">
        <v>194.33823899999999</v>
      </c>
      <c r="AN11" s="198">
        <v>8.8961459999999999</v>
      </c>
      <c r="AO11" s="198">
        <v>222.194571</v>
      </c>
      <c r="AP11" s="198">
        <v>64.038478999999995</v>
      </c>
      <c r="AQ11" s="198">
        <v>57.663342999999998</v>
      </c>
      <c r="AR11" s="198">
        <v>1.907923</v>
      </c>
      <c r="AS11" s="198">
        <v>675.29588100000001</v>
      </c>
      <c r="AT11" s="198">
        <v>62.84975</v>
      </c>
      <c r="AU11" s="198">
        <v>251.125158</v>
      </c>
      <c r="AV11" s="198">
        <v>51.886654999999998</v>
      </c>
      <c r="AW11" s="198">
        <v>91.753967000000003</v>
      </c>
      <c r="AX11" s="198">
        <v>7.1147980000000004</v>
      </c>
      <c r="AY11" s="198">
        <v>120.950829</v>
      </c>
      <c r="AZ11" s="198">
        <v>29.476040000000001</v>
      </c>
      <c r="BA11" s="198">
        <v>47.281505000000003</v>
      </c>
      <c r="BB11" s="198">
        <v>20.005123000000001</v>
      </c>
      <c r="BC11" s="198">
        <v>4.49369</v>
      </c>
      <c r="BD11" s="198">
        <v>0.20338500000000001</v>
      </c>
      <c r="BE11" s="198">
        <v>1665.0971830000001</v>
      </c>
      <c r="BF11" s="198">
        <v>246.378299</v>
      </c>
      <c r="BG11" s="198">
        <v>131.11353700000001</v>
      </c>
      <c r="BH11" s="198">
        <v>806.11369999999999</v>
      </c>
      <c r="BI11" s="198">
        <v>5.0220000000000001E-2</v>
      </c>
      <c r="BJ11" s="198">
        <v>2.4949999999999998E-3</v>
      </c>
      <c r="BK11" s="198">
        <v>27.049157000000001</v>
      </c>
      <c r="BL11" s="198">
        <v>1.722601</v>
      </c>
      <c r="BM11" s="198">
        <v>158.21291400000001</v>
      </c>
      <c r="BN11" s="198">
        <v>807.838796</v>
      </c>
      <c r="BO11" s="198">
        <v>196.06956199999999</v>
      </c>
      <c r="BP11" s="198">
        <v>138.546007</v>
      </c>
      <c r="BQ11" s="198">
        <v>2781.7021249999998</v>
      </c>
      <c r="BR11" s="198">
        <v>902.54586400000005</v>
      </c>
      <c r="BS11" s="198">
        <v>815.85766000000001</v>
      </c>
      <c r="BT11" s="198">
        <v>4.5683389999999999</v>
      </c>
      <c r="BU11" s="198">
        <v>13.273840999999999</v>
      </c>
      <c r="BV11" s="198">
        <v>4.3785270000000001</v>
      </c>
      <c r="BW11" s="198">
        <v>441.60007200000001</v>
      </c>
      <c r="BX11" s="198">
        <v>37.744562999999999</v>
      </c>
      <c r="BY11" s="198">
        <v>433.52049299999999</v>
      </c>
      <c r="BZ11" s="198">
        <v>13.619541999999999</v>
      </c>
      <c r="CA11" s="198">
        <v>529.24386300000003</v>
      </c>
      <c r="CB11" s="198">
        <v>114.397499</v>
      </c>
      <c r="CC11" s="198">
        <v>58.734893999999997</v>
      </c>
      <c r="CD11" s="198">
        <v>19.165911000000001</v>
      </c>
      <c r="CE11" s="198">
        <v>1.962483</v>
      </c>
      <c r="CF11" s="198">
        <v>0.13226299999999999</v>
      </c>
      <c r="CG11" s="198">
        <v>12.227465</v>
      </c>
      <c r="CH11" s="198">
        <v>6.8307000000000007E-2</v>
      </c>
      <c r="CI11" s="198">
        <v>289.55649</v>
      </c>
      <c r="CJ11" s="198">
        <v>76.706123000000005</v>
      </c>
      <c r="CK11" s="198">
        <v>5573.7489480000004</v>
      </c>
      <c r="CL11" s="198">
        <v>1311.8729450000001</v>
      </c>
      <c r="CM11" s="198">
        <v>3993.0329620000002</v>
      </c>
      <c r="CN11" s="198">
        <v>926.44823599999995</v>
      </c>
      <c r="CO11" s="198">
        <v>104.69132999999999</v>
      </c>
      <c r="CP11" s="198">
        <v>14.107214000000001</v>
      </c>
      <c r="CQ11" s="198">
        <v>4097.7242919999999</v>
      </c>
      <c r="CR11" s="198">
        <v>940.55544999999995</v>
      </c>
      <c r="CS11" s="198">
        <v>1.246265</v>
      </c>
      <c r="CT11" s="198">
        <v>0.14177300000000001</v>
      </c>
      <c r="CU11" s="198">
        <v>54.770829999999997</v>
      </c>
      <c r="CV11" s="198">
        <v>2.546373</v>
      </c>
      <c r="CW11" s="198">
        <v>0.87328099999999997</v>
      </c>
      <c r="CX11" s="198">
        <v>2.8969999999999998E-3</v>
      </c>
      <c r="CY11" s="198">
        <v>56.890376000000003</v>
      </c>
      <c r="CZ11" s="198">
        <v>2.6910430000000001</v>
      </c>
      <c r="DA11" s="198">
        <v>58.543491000000003</v>
      </c>
      <c r="DB11" s="198">
        <v>12.260994</v>
      </c>
      <c r="DC11" s="198">
        <v>1.0345279999999999</v>
      </c>
      <c r="DD11" s="198">
        <v>6.9181999999999994E-2</v>
      </c>
      <c r="DE11" s="198">
        <v>0.34697099999999997</v>
      </c>
      <c r="DF11" s="198">
        <v>0.10327600000000001</v>
      </c>
      <c r="DG11" s="198">
        <v>59.924990000000001</v>
      </c>
      <c r="DH11" s="198">
        <v>12.433452000000001</v>
      </c>
      <c r="DI11" s="198">
        <v>23.947662999999999</v>
      </c>
      <c r="DJ11" s="198">
        <v>37.596127000000003</v>
      </c>
      <c r="DK11" s="198">
        <v>308.50143100000003</v>
      </c>
      <c r="DL11" s="198">
        <v>65.054250999999994</v>
      </c>
      <c r="DM11" s="198">
        <v>7.2816929999999997</v>
      </c>
      <c r="DN11" s="198">
        <v>1.159756</v>
      </c>
      <c r="DO11" s="198">
        <v>339.73078700000002</v>
      </c>
      <c r="DP11" s="198">
        <v>103.81013400000001</v>
      </c>
      <c r="DQ11" s="198">
        <v>1.8E-3</v>
      </c>
      <c r="DR11" s="198">
        <v>1.6000000000000001E-4</v>
      </c>
      <c r="DS11" s="198"/>
      <c r="DT11" s="198"/>
      <c r="DU11" s="198">
        <v>2.2777820000000002</v>
      </c>
      <c r="DV11" s="198">
        <v>0.29543399999999997</v>
      </c>
      <c r="DW11" s="198">
        <v>5.999E-3</v>
      </c>
      <c r="DX11" s="198">
        <v>2.5999999999999998E-5</v>
      </c>
      <c r="DY11" s="198">
        <v>42.218972999999998</v>
      </c>
      <c r="DZ11" s="198">
        <v>4.7518000000000002</v>
      </c>
      <c r="EA11" s="198">
        <v>3.8961839999999999</v>
      </c>
      <c r="EB11" s="198">
        <v>0.360564</v>
      </c>
      <c r="EC11" s="198">
        <v>62.846885999999998</v>
      </c>
      <c r="ED11" s="198">
        <v>6.2171539999999998</v>
      </c>
      <c r="EE11" s="198">
        <v>18.061292000000002</v>
      </c>
      <c r="EF11" s="198">
        <v>2.2627830000000002</v>
      </c>
      <c r="EG11" s="198">
        <v>1.498305</v>
      </c>
      <c r="EH11" s="198">
        <v>5.6602E-2</v>
      </c>
      <c r="EI11" s="198">
        <v>4.7531619999999997</v>
      </c>
      <c r="EJ11" s="198">
        <v>0.21859500000000001</v>
      </c>
      <c r="EK11" s="198">
        <v>11.603573000000001</v>
      </c>
      <c r="EL11" s="198">
        <v>0.59000799999999998</v>
      </c>
      <c r="EM11" s="198">
        <v>87.631359000000003</v>
      </c>
      <c r="EN11" s="198">
        <v>1.321509</v>
      </c>
      <c r="EO11" s="198">
        <v>96.846410000000006</v>
      </c>
      <c r="EP11" s="198">
        <v>2.4714999999999998</v>
      </c>
      <c r="EQ11" s="198">
        <v>71.920069999999996</v>
      </c>
      <c r="ER11" s="198">
        <v>30.306066999999999</v>
      </c>
      <c r="ES11" s="198">
        <v>403.56179500000002</v>
      </c>
      <c r="ET11" s="198">
        <v>48.852201999999998</v>
      </c>
      <c r="EU11" s="198">
        <v>37.388150000000003</v>
      </c>
      <c r="EV11" s="198">
        <v>2.5430440000000001</v>
      </c>
      <c r="EW11" s="198">
        <v>2.5599319999999999</v>
      </c>
      <c r="EX11" s="198">
        <v>5.3893000000000003E-2</v>
      </c>
      <c r="EY11" s="198">
        <v>0.25114599999999998</v>
      </c>
      <c r="EZ11" s="198">
        <v>4.2589999999999998E-3</v>
      </c>
      <c r="FA11" s="198">
        <v>0.50831199999999999</v>
      </c>
      <c r="FB11" s="198">
        <v>3.1698999999999998E-2</v>
      </c>
      <c r="FC11" s="198">
        <v>40.707540000000002</v>
      </c>
      <c r="FD11" s="198">
        <v>2.632895</v>
      </c>
      <c r="FE11" s="198">
        <v>235.33372199999999</v>
      </c>
      <c r="FF11" s="198">
        <v>153.779651</v>
      </c>
      <c r="FG11" s="198">
        <v>36.765501</v>
      </c>
      <c r="FH11" s="198">
        <v>34.878036999999999</v>
      </c>
      <c r="FI11" s="198">
        <v>227.06407200000001</v>
      </c>
      <c r="FJ11" s="198">
        <v>66.413717000000005</v>
      </c>
      <c r="FK11" s="198">
        <v>499.16329500000001</v>
      </c>
      <c r="FL11" s="198">
        <v>255.071405</v>
      </c>
      <c r="FM11" s="198">
        <v>3309.5448270000002</v>
      </c>
      <c r="FN11" s="198">
        <v>3.3479000000000002E-2</v>
      </c>
      <c r="FO11" s="198">
        <v>3309.5448270000002</v>
      </c>
      <c r="FP11" s="198">
        <v>3.3479000000000002E-2</v>
      </c>
      <c r="FQ11" s="198">
        <v>207.05726799999999</v>
      </c>
      <c r="FR11" s="198">
        <v>64.239889000000005</v>
      </c>
      <c r="FS11" s="198">
        <v>1134.7127479999999</v>
      </c>
      <c r="FT11" s="198">
        <v>177.29603399999999</v>
      </c>
      <c r="FU11" s="198">
        <v>872.22425099999998</v>
      </c>
      <c r="FV11" s="198">
        <v>28.552828000000002</v>
      </c>
      <c r="FW11" s="198">
        <v>81.354653999999996</v>
      </c>
      <c r="FX11" s="198">
        <v>3.8759109999999999</v>
      </c>
      <c r="FY11" s="198">
        <v>447.68297200000001</v>
      </c>
      <c r="FZ11" s="198">
        <v>41.68412</v>
      </c>
      <c r="GA11" s="198">
        <v>240.088559</v>
      </c>
      <c r="GB11" s="198">
        <v>32.530562000000003</v>
      </c>
      <c r="GC11" s="198">
        <v>39.908772999999997</v>
      </c>
      <c r="GD11" s="198">
        <v>3.356884</v>
      </c>
      <c r="GE11" s="198">
        <v>18.197303999999999</v>
      </c>
      <c r="GF11" s="198">
        <v>0.63549100000000003</v>
      </c>
      <c r="GG11" s="198">
        <v>48.888216</v>
      </c>
      <c r="GH11" s="198">
        <v>1.1377660000000001</v>
      </c>
      <c r="GI11" s="198">
        <v>87.992616999999996</v>
      </c>
      <c r="GJ11" s="198">
        <v>2.4040870000000001</v>
      </c>
      <c r="GK11" s="198">
        <v>71.722689000000003</v>
      </c>
      <c r="GL11" s="198">
        <v>3.3521510000000001</v>
      </c>
      <c r="GM11" s="198">
        <v>3249.8300509999999</v>
      </c>
      <c r="GN11" s="198">
        <v>359.06572299999999</v>
      </c>
      <c r="GO11" s="198">
        <v>3039.1113140000002</v>
      </c>
      <c r="GP11" s="198">
        <v>65.400694999999999</v>
      </c>
      <c r="GQ11" s="198">
        <v>26217.885049</v>
      </c>
      <c r="GR11" s="198">
        <v>82.632125000000002</v>
      </c>
      <c r="GS11" s="198">
        <v>29256.996362999998</v>
      </c>
      <c r="GT11" s="198">
        <v>148.03281999999999</v>
      </c>
      <c r="GU11" s="198">
        <v>19.829353000000001</v>
      </c>
      <c r="GV11" s="198">
        <v>2.5701700000000001</v>
      </c>
      <c r="GW11" s="198">
        <v>2176.5436829999999</v>
      </c>
      <c r="GX11" s="198">
        <v>52.703519999999997</v>
      </c>
      <c r="GY11" s="198">
        <v>92.039606000000006</v>
      </c>
      <c r="GZ11" s="198">
        <v>0.16989099999999999</v>
      </c>
      <c r="HA11" s="198">
        <v>15269.821953999999</v>
      </c>
      <c r="HB11" s="198">
        <v>335.122162</v>
      </c>
      <c r="HC11" s="198">
        <v>17558.234595999998</v>
      </c>
      <c r="HD11" s="198">
        <v>390.565743</v>
      </c>
      <c r="HE11" s="198">
        <v>481.01697799999999</v>
      </c>
      <c r="HF11" s="198">
        <v>4.172199</v>
      </c>
      <c r="HG11" s="198">
        <v>235.072058</v>
      </c>
      <c r="HH11" s="198">
        <v>1.0318590000000001</v>
      </c>
      <c r="HI11" s="198">
        <v>40.095395000000003</v>
      </c>
      <c r="HJ11" s="198">
        <v>0.90969500000000003</v>
      </c>
      <c r="HK11" s="198">
        <v>756.18443100000002</v>
      </c>
      <c r="HL11" s="198">
        <v>6.113753</v>
      </c>
      <c r="HM11" s="198">
        <v>8.1419999999999999E-3</v>
      </c>
      <c r="HN11" s="198">
        <v>1.18E-4</v>
      </c>
      <c r="HO11" s="198">
        <v>8.1419999999999999E-3</v>
      </c>
      <c r="HP11" s="198">
        <v>1.18E-4</v>
      </c>
      <c r="HQ11" s="198">
        <v>119.586975</v>
      </c>
      <c r="HR11" s="198">
        <v>7.5576670000000004</v>
      </c>
      <c r="HS11" s="198">
        <v>30.975825</v>
      </c>
      <c r="HT11" s="198">
        <v>2.3870110000000002</v>
      </c>
      <c r="HU11" s="198">
        <v>160.290435</v>
      </c>
      <c r="HV11" s="198">
        <v>9.3595710000000008</v>
      </c>
      <c r="HW11" s="198">
        <v>310.85323499999998</v>
      </c>
      <c r="HX11" s="198">
        <v>19.304248999999999</v>
      </c>
      <c r="HY11" s="198">
        <v>31.133780999999999</v>
      </c>
      <c r="HZ11" s="198">
        <v>1.1690000000000001E-2</v>
      </c>
      <c r="IA11" s="198">
        <v>187.69476900000001</v>
      </c>
      <c r="IB11" s="198">
        <v>2.893634</v>
      </c>
      <c r="IC11" s="198">
        <v>218.82855000000001</v>
      </c>
      <c r="ID11" s="198">
        <v>2.9053239999999998</v>
      </c>
      <c r="IE11" s="198">
        <v>70313.353673000005</v>
      </c>
      <c r="IF11" s="198">
        <v>5188.9283420000002</v>
      </c>
    </row>
    <row r="12" spans="1:240" ht="17.399999999999999" customHeight="1" x14ac:dyDescent="0.25">
      <c r="A12" s="199" t="s">
        <v>35</v>
      </c>
      <c r="B12" s="200" t="s">
        <v>1294</v>
      </c>
      <c r="C12" s="201">
        <v>5.1000000000000004E-4</v>
      </c>
      <c r="D12" s="201">
        <v>1.0000000000000001E-5</v>
      </c>
      <c r="E12" s="201"/>
      <c r="F12" s="201"/>
      <c r="G12" s="201">
        <v>263.37346600000001</v>
      </c>
      <c r="H12" s="201">
        <v>16.202273999999999</v>
      </c>
      <c r="I12" s="201"/>
      <c r="J12" s="201"/>
      <c r="K12" s="201"/>
      <c r="L12" s="201"/>
      <c r="M12" s="201">
        <v>263.37397600000003</v>
      </c>
      <c r="N12" s="201">
        <v>16.202283999999999</v>
      </c>
      <c r="O12" s="201"/>
      <c r="P12" s="201"/>
      <c r="Q12" s="201"/>
      <c r="R12" s="201"/>
      <c r="S12" s="201">
        <v>28.214966</v>
      </c>
      <c r="T12" s="201">
        <v>6.9576359999999999</v>
      </c>
      <c r="U12" s="201"/>
      <c r="V12" s="201"/>
      <c r="W12" s="201">
        <v>6.0000000000000002E-5</v>
      </c>
      <c r="X12" s="201">
        <v>3.0000000000000001E-5</v>
      </c>
      <c r="Y12" s="201">
        <v>0.64928600000000003</v>
      </c>
      <c r="Z12" s="201">
        <v>0.17224999999999999</v>
      </c>
      <c r="AA12" s="201"/>
      <c r="AB12" s="201"/>
      <c r="AC12" s="201"/>
      <c r="AD12" s="201"/>
      <c r="AE12" s="201"/>
      <c r="AF12" s="201"/>
      <c r="AG12" s="201">
        <v>28.864312000000002</v>
      </c>
      <c r="AH12" s="201">
        <v>7.1299159999999997</v>
      </c>
      <c r="AI12" s="201">
        <v>0.38442799999999999</v>
      </c>
      <c r="AJ12" s="201">
        <v>9.7479999999999997E-2</v>
      </c>
      <c r="AK12" s="201">
        <v>0.38442799999999999</v>
      </c>
      <c r="AL12" s="201">
        <v>9.7479999999999997E-2</v>
      </c>
      <c r="AM12" s="201"/>
      <c r="AN12" s="201"/>
      <c r="AO12" s="201">
        <v>0.255743</v>
      </c>
      <c r="AP12" s="201">
        <v>1.6286999999999999E-2</v>
      </c>
      <c r="AQ12" s="201"/>
      <c r="AR12" s="201"/>
      <c r="AS12" s="201">
        <v>5.5257209999999999</v>
      </c>
      <c r="AT12" s="201">
        <v>0.56256899999999999</v>
      </c>
      <c r="AU12" s="201">
        <v>0.18115300000000001</v>
      </c>
      <c r="AV12" s="201">
        <v>4.3032000000000001E-2</v>
      </c>
      <c r="AW12" s="201">
        <v>6.2025999999999998E-2</v>
      </c>
      <c r="AX12" s="201">
        <v>1.7898000000000001E-2</v>
      </c>
      <c r="AY12" s="201">
        <v>0.111819</v>
      </c>
      <c r="AZ12" s="201">
        <v>2.052E-2</v>
      </c>
      <c r="BA12" s="201"/>
      <c r="BB12" s="201"/>
      <c r="BC12" s="201">
        <v>1.7965100000000001</v>
      </c>
      <c r="BD12" s="201">
        <v>1.5529999999999999E-3</v>
      </c>
      <c r="BE12" s="201">
        <v>7.9329720000000004</v>
      </c>
      <c r="BF12" s="201">
        <v>0.66185899999999998</v>
      </c>
      <c r="BG12" s="201">
        <v>33.525069999999999</v>
      </c>
      <c r="BH12" s="201">
        <v>67.211786000000004</v>
      </c>
      <c r="BI12" s="201">
        <v>2712.830359</v>
      </c>
      <c r="BJ12" s="201">
        <v>478.75867199999999</v>
      </c>
      <c r="BK12" s="201"/>
      <c r="BL12" s="201"/>
      <c r="BM12" s="201">
        <v>2746.3554290000002</v>
      </c>
      <c r="BN12" s="201">
        <v>545.97045800000001</v>
      </c>
      <c r="BO12" s="201">
        <v>438.67163599999998</v>
      </c>
      <c r="BP12" s="201">
        <v>1007.579729</v>
      </c>
      <c r="BQ12" s="201">
        <v>10193.940595</v>
      </c>
      <c r="BR12" s="201">
        <v>5076.9104070000003</v>
      </c>
      <c r="BS12" s="201">
        <v>6.7539999999999996E-3</v>
      </c>
      <c r="BT12" s="201">
        <v>3.8930000000000002E-3</v>
      </c>
      <c r="BU12" s="201"/>
      <c r="BV12" s="201"/>
      <c r="BW12" s="201">
        <v>5.06053</v>
      </c>
      <c r="BX12" s="201">
        <v>0.27238600000000002</v>
      </c>
      <c r="BY12" s="201">
        <v>1.5230109999999999</v>
      </c>
      <c r="BZ12" s="201">
        <v>7.2731000000000004E-2</v>
      </c>
      <c r="CA12" s="201">
        <v>36.807955999999997</v>
      </c>
      <c r="CB12" s="201">
        <v>9.82639</v>
      </c>
      <c r="CC12" s="201">
        <v>4.6188E-2</v>
      </c>
      <c r="CD12" s="201">
        <v>3.2360000000000002E-3</v>
      </c>
      <c r="CE12" s="201"/>
      <c r="CF12" s="201"/>
      <c r="CG12" s="201"/>
      <c r="CH12" s="201"/>
      <c r="CI12" s="201">
        <v>15.102276</v>
      </c>
      <c r="CJ12" s="201">
        <v>3.3927740000000002</v>
      </c>
      <c r="CK12" s="201">
        <v>10691.158946</v>
      </c>
      <c r="CL12" s="201">
        <v>6098.0615459999999</v>
      </c>
      <c r="CM12" s="201">
        <v>9309.7333120000003</v>
      </c>
      <c r="CN12" s="201">
        <v>2429.1994030000001</v>
      </c>
      <c r="CO12" s="201">
        <v>756.952943</v>
      </c>
      <c r="CP12" s="201">
        <v>107.483965</v>
      </c>
      <c r="CQ12" s="201">
        <v>10066.686255000001</v>
      </c>
      <c r="CR12" s="201">
        <v>2536.683368</v>
      </c>
      <c r="CS12" s="201">
        <v>17.846064999999999</v>
      </c>
      <c r="CT12" s="201">
        <v>1.4842489999999999</v>
      </c>
      <c r="CU12" s="201">
        <v>0.60272199999999998</v>
      </c>
      <c r="CV12" s="201">
        <v>5.4476999999999998E-2</v>
      </c>
      <c r="CW12" s="201"/>
      <c r="CX12" s="201"/>
      <c r="CY12" s="201">
        <v>18.448786999999999</v>
      </c>
      <c r="CZ12" s="201">
        <v>1.538726</v>
      </c>
      <c r="DA12" s="201">
        <v>0.227579</v>
      </c>
      <c r="DB12" s="201">
        <v>1.6441999999999998E-2</v>
      </c>
      <c r="DC12" s="201"/>
      <c r="DD12" s="201"/>
      <c r="DE12" s="201"/>
      <c r="DF12" s="201"/>
      <c r="DG12" s="201">
        <v>0.227579</v>
      </c>
      <c r="DH12" s="201">
        <v>1.6441999999999998E-2</v>
      </c>
      <c r="DI12" s="201"/>
      <c r="DJ12" s="201"/>
      <c r="DK12" s="201">
        <v>0.85840399999999994</v>
      </c>
      <c r="DL12" s="201">
        <v>0.36781900000000001</v>
      </c>
      <c r="DM12" s="201">
        <v>7.5864000000000001E-2</v>
      </c>
      <c r="DN12" s="201">
        <v>3.0360000000000001E-3</v>
      </c>
      <c r="DO12" s="201">
        <v>0.93426799999999999</v>
      </c>
      <c r="DP12" s="201">
        <v>0.37085499999999999</v>
      </c>
      <c r="DQ12" s="201"/>
      <c r="DR12" s="201"/>
      <c r="DS12" s="201">
        <v>2.0616979999999998</v>
      </c>
      <c r="DT12" s="201">
        <v>0.36864999999999998</v>
      </c>
      <c r="DU12" s="201">
        <v>5.7749999999999998E-3</v>
      </c>
      <c r="DV12" s="201">
        <v>1.5319999999999999E-3</v>
      </c>
      <c r="DW12" s="201"/>
      <c r="DX12" s="201"/>
      <c r="DY12" s="201">
        <v>1.0473E-2</v>
      </c>
      <c r="DZ12" s="201">
        <v>7.2199999999999999E-4</v>
      </c>
      <c r="EA12" s="201">
        <v>0.50328899999999999</v>
      </c>
      <c r="EB12" s="201">
        <v>9.7392999999999993E-2</v>
      </c>
      <c r="EC12" s="201">
        <v>31.000451000000002</v>
      </c>
      <c r="ED12" s="201">
        <v>3.302489</v>
      </c>
      <c r="EE12" s="201">
        <v>6.8837999999999996E-2</v>
      </c>
      <c r="EF12" s="201">
        <v>3.6200000000000002E-4</v>
      </c>
      <c r="EG12" s="201"/>
      <c r="EH12" s="201"/>
      <c r="EI12" s="201"/>
      <c r="EJ12" s="201"/>
      <c r="EK12" s="201"/>
      <c r="EL12" s="201"/>
      <c r="EM12" s="201">
        <v>30.485579000000001</v>
      </c>
      <c r="EN12" s="201">
        <v>6.6565700000000003</v>
      </c>
      <c r="EO12" s="201">
        <v>115.760542</v>
      </c>
      <c r="EP12" s="201">
        <v>0.70470100000000002</v>
      </c>
      <c r="EQ12" s="201">
        <v>1.7030000000000001E-3</v>
      </c>
      <c r="ER12" s="201">
        <v>9.9999999999999995E-7</v>
      </c>
      <c r="ES12" s="201">
        <v>179.898348</v>
      </c>
      <c r="ET12" s="201">
        <v>11.13242</v>
      </c>
      <c r="EU12" s="201">
        <v>4.4172260000000003</v>
      </c>
      <c r="EV12" s="201">
        <v>0.28084300000000001</v>
      </c>
      <c r="EW12" s="201">
        <v>0.239431</v>
      </c>
      <c r="EX12" s="201">
        <v>4.3841999999999999E-2</v>
      </c>
      <c r="EY12" s="201"/>
      <c r="EZ12" s="201"/>
      <c r="FA12" s="201">
        <v>1.7402999999999998E-2</v>
      </c>
      <c r="FB12" s="201">
        <v>1.3159999999999999E-3</v>
      </c>
      <c r="FC12" s="201">
        <v>4.6740599999999999</v>
      </c>
      <c r="FD12" s="201">
        <v>0.32600099999999999</v>
      </c>
      <c r="FE12" s="201">
        <v>25.049975</v>
      </c>
      <c r="FF12" s="201">
        <v>96.605227999999997</v>
      </c>
      <c r="FG12" s="201">
        <v>33.185065999999999</v>
      </c>
      <c r="FH12" s="201">
        <v>0.51934100000000005</v>
      </c>
      <c r="FI12" s="201">
        <v>2.0498750000000001</v>
      </c>
      <c r="FJ12" s="201">
        <v>0.45106600000000002</v>
      </c>
      <c r="FK12" s="201">
        <v>60.284916000000003</v>
      </c>
      <c r="FL12" s="201">
        <v>97.575635000000005</v>
      </c>
      <c r="FM12" s="201">
        <v>39.142408000000003</v>
      </c>
      <c r="FN12" s="201">
        <v>4.2252999999999999E-2</v>
      </c>
      <c r="FO12" s="201">
        <v>39.142408000000003</v>
      </c>
      <c r="FP12" s="201">
        <v>4.2252999999999999E-2</v>
      </c>
      <c r="FQ12" s="201">
        <v>1.7985610000000001</v>
      </c>
      <c r="FR12" s="201">
        <v>4.205006</v>
      </c>
      <c r="FS12" s="201">
        <v>53.883450000000003</v>
      </c>
      <c r="FT12" s="201">
        <v>5.4078030000000004</v>
      </c>
      <c r="FU12" s="201">
        <v>1016.590614</v>
      </c>
      <c r="FV12" s="201">
        <v>37.080590999999998</v>
      </c>
      <c r="FW12" s="201">
        <v>31.985389000000001</v>
      </c>
      <c r="FX12" s="201">
        <v>1.1227830000000001</v>
      </c>
      <c r="FY12" s="201">
        <v>158.951842</v>
      </c>
      <c r="FZ12" s="201">
        <v>21.829877</v>
      </c>
      <c r="GA12" s="201"/>
      <c r="GB12" s="201"/>
      <c r="GC12" s="201">
        <v>3.2061320000000002</v>
      </c>
      <c r="GD12" s="201">
        <v>2.1490689999999999</v>
      </c>
      <c r="GE12" s="201"/>
      <c r="GF12" s="201"/>
      <c r="GG12" s="201">
        <v>8.9999999999999998E-4</v>
      </c>
      <c r="GH12" s="201">
        <v>2.9999999999999997E-4</v>
      </c>
      <c r="GI12" s="201">
        <v>25.644838</v>
      </c>
      <c r="GJ12" s="201">
        <v>1.068441</v>
      </c>
      <c r="GK12" s="201">
        <v>0.68438600000000005</v>
      </c>
      <c r="GL12" s="201">
        <v>9.5469999999999999E-3</v>
      </c>
      <c r="GM12" s="201">
        <v>1292.746112</v>
      </c>
      <c r="GN12" s="201">
        <v>72.873417000000003</v>
      </c>
      <c r="GO12" s="201">
        <v>343.49998299999999</v>
      </c>
      <c r="GP12" s="201">
        <v>5.3431600000000001</v>
      </c>
      <c r="GQ12" s="201">
        <v>178.75393500000001</v>
      </c>
      <c r="GR12" s="201">
        <v>1.4567650000000001</v>
      </c>
      <c r="GS12" s="201">
        <v>522.253918</v>
      </c>
      <c r="GT12" s="201">
        <v>6.799925</v>
      </c>
      <c r="GU12" s="201">
        <v>0.71209100000000003</v>
      </c>
      <c r="GV12" s="201">
        <v>0.36479400000000001</v>
      </c>
      <c r="GW12" s="201">
        <v>157.75532100000001</v>
      </c>
      <c r="GX12" s="201">
        <v>1.690852</v>
      </c>
      <c r="GY12" s="201">
        <v>21.482175999999999</v>
      </c>
      <c r="GZ12" s="201">
        <v>9.5560000000000003E-3</v>
      </c>
      <c r="HA12" s="201">
        <v>1786.372415</v>
      </c>
      <c r="HB12" s="201">
        <v>9.1865900000000007</v>
      </c>
      <c r="HC12" s="201">
        <v>1966.322003</v>
      </c>
      <c r="HD12" s="201">
        <v>11.251792</v>
      </c>
      <c r="HE12" s="201">
        <v>113.392546</v>
      </c>
      <c r="HF12" s="201">
        <v>0.28642499999999999</v>
      </c>
      <c r="HG12" s="201">
        <v>8.1361209999999993</v>
      </c>
      <c r="HH12" s="201">
        <v>7.7336000000000002E-2</v>
      </c>
      <c r="HI12" s="201">
        <v>3.8681999999999999</v>
      </c>
      <c r="HJ12" s="201">
        <v>8.0874000000000001E-2</v>
      </c>
      <c r="HK12" s="201">
        <v>125.396867</v>
      </c>
      <c r="HL12" s="201">
        <v>0.444635</v>
      </c>
      <c r="HM12" s="201">
        <v>1.7044E-2</v>
      </c>
      <c r="HN12" s="201">
        <v>4.17E-4</v>
      </c>
      <c r="HO12" s="201">
        <v>1.7044E-2</v>
      </c>
      <c r="HP12" s="201">
        <v>4.17E-4</v>
      </c>
      <c r="HQ12" s="201">
        <v>15.640546000000001</v>
      </c>
      <c r="HR12" s="201">
        <v>0.143785</v>
      </c>
      <c r="HS12" s="201">
        <v>12.625457000000001</v>
      </c>
      <c r="HT12" s="201">
        <v>0.23413600000000001</v>
      </c>
      <c r="HU12" s="201">
        <v>1.5639970000000001</v>
      </c>
      <c r="HV12" s="201">
        <v>9.7683999999999993E-2</v>
      </c>
      <c r="HW12" s="201">
        <v>29.83</v>
      </c>
      <c r="HX12" s="201">
        <v>0.475605</v>
      </c>
      <c r="HY12" s="201">
        <v>0.69863500000000001</v>
      </c>
      <c r="HZ12" s="201">
        <v>1.802E-3</v>
      </c>
      <c r="IA12" s="201">
        <v>0.68368499999999999</v>
      </c>
      <c r="IB12" s="201">
        <v>3.0058000000000001E-2</v>
      </c>
      <c r="IC12" s="201">
        <v>1.38232</v>
      </c>
      <c r="ID12" s="201">
        <v>3.1859999999999999E-2</v>
      </c>
      <c r="IE12" s="201">
        <v>28046.314947999999</v>
      </c>
      <c r="IF12" s="201">
        <v>9407.6868940000004</v>
      </c>
    </row>
    <row r="13" spans="1:240" ht="17.399999999999999" customHeight="1" x14ac:dyDescent="0.25">
      <c r="A13" s="196" t="s">
        <v>36</v>
      </c>
      <c r="B13" s="197" t="s">
        <v>1295</v>
      </c>
      <c r="C13" s="198">
        <v>1.4541999999999999E-2</v>
      </c>
      <c r="D13" s="198">
        <v>8.5000000000000006E-5</v>
      </c>
      <c r="E13" s="198"/>
      <c r="F13" s="198"/>
      <c r="G13" s="198">
        <v>0.11523899999999999</v>
      </c>
      <c r="H13" s="198">
        <v>2.7004E-2</v>
      </c>
      <c r="I13" s="198">
        <v>0.90894200000000003</v>
      </c>
      <c r="J13" s="198">
        <v>7.2278999999999996E-2</v>
      </c>
      <c r="K13" s="198">
        <v>0.13464599999999999</v>
      </c>
      <c r="L13" s="198">
        <v>4.7E-2</v>
      </c>
      <c r="M13" s="198">
        <v>1.1733690000000001</v>
      </c>
      <c r="N13" s="198">
        <v>0.146368</v>
      </c>
      <c r="O13" s="198"/>
      <c r="P13" s="198"/>
      <c r="Q13" s="198">
        <v>5.4539999999999998E-2</v>
      </c>
      <c r="R13" s="198">
        <v>4.8000000000000001E-2</v>
      </c>
      <c r="S13" s="198">
        <v>62.690835</v>
      </c>
      <c r="T13" s="198">
        <v>14.170781</v>
      </c>
      <c r="U13" s="198">
        <v>1.554154</v>
      </c>
      <c r="V13" s="198">
        <v>2.7369000000000001E-2</v>
      </c>
      <c r="W13" s="198">
        <v>0.83145100000000005</v>
      </c>
      <c r="X13" s="198">
        <v>0.30076000000000003</v>
      </c>
      <c r="Y13" s="198">
        <v>1.8556509999999999</v>
      </c>
      <c r="Z13" s="198">
        <v>0.55561300000000002</v>
      </c>
      <c r="AA13" s="198"/>
      <c r="AB13" s="198"/>
      <c r="AC13" s="198"/>
      <c r="AD13" s="198"/>
      <c r="AE13" s="198"/>
      <c r="AF13" s="198"/>
      <c r="AG13" s="198">
        <v>66.986631000000003</v>
      </c>
      <c r="AH13" s="198">
        <v>15.102523</v>
      </c>
      <c r="AI13" s="198">
        <v>15.753575</v>
      </c>
      <c r="AJ13" s="198">
        <v>7.5805740000000004</v>
      </c>
      <c r="AK13" s="198">
        <v>15.753575</v>
      </c>
      <c r="AL13" s="198">
        <v>7.5805740000000004</v>
      </c>
      <c r="AM13" s="198"/>
      <c r="AN13" s="198"/>
      <c r="AO13" s="198">
        <v>0.89699300000000004</v>
      </c>
      <c r="AP13" s="198">
        <v>7.0050000000000001E-2</v>
      </c>
      <c r="AQ13" s="198">
        <v>10.645035999999999</v>
      </c>
      <c r="AR13" s="198">
        <v>0.84627300000000005</v>
      </c>
      <c r="AS13" s="198">
        <v>0.38913799999999998</v>
      </c>
      <c r="AT13" s="198">
        <v>8.4140000000000006E-2</v>
      </c>
      <c r="AU13" s="198">
        <v>3.1541570000000001</v>
      </c>
      <c r="AV13" s="198">
        <v>0.47152699999999997</v>
      </c>
      <c r="AW13" s="198">
        <v>3.9981999999999997E-2</v>
      </c>
      <c r="AX13" s="198">
        <v>1.848E-2</v>
      </c>
      <c r="AY13" s="198">
        <v>1.7627949999999999</v>
      </c>
      <c r="AZ13" s="198">
        <v>0.39673999999999998</v>
      </c>
      <c r="BA13" s="198">
        <v>1.8658330000000001</v>
      </c>
      <c r="BB13" s="198">
        <v>0.41183999999999998</v>
      </c>
      <c r="BC13" s="198">
        <v>0.47470000000000001</v>
      </c>
      <c r="BD13" s="198">
        <v>3.0374999999999999E-2</v>
      </c>
      <c r="BE13" s="198">
        <v>19.228634</v>
      </c>
      <c r="BF13" s="198">
        <v>2.3294250000000001</v>
      </c>
      <c r="BG13" s="198">
        <v>59.900266999999999</v>
      </c>
      <c r="BH13" s="198">
        <v>108.86719600000001</v>
      </c>
      <c r="BI13" s="198">
        <v>0.44628000000000001</v>
      </c>
      <c r="BJ13" s="198">
        <v>0.39307700000000001</v>
      </c>
      <c r="BK13" s="198">
        <v>4.5546000000000003E-2</v>
      </c>
      <c r="BL13" s="198">
        <v>0.34358</v>
      </c>
      <c r="BM13" s="198">
        <v>60.392093000000003</v>
      </c>
      <c r="BN13" s="198">
        <v>109.603853</v>
      </c>
      <c r="BO13" s="198">
        <v>1150.9763849999999</v>
      </c>
      <c r="BP13" s="198">
        <v>881.25501199999997</v>
      </c>
      <c r="BQ13" s="198">
        <v>4509.5348029999996</v>
      </c>
      <c r="BR13" s="198">
        <v>2022.4532670000001</v>
      </c>
      <c r="BS13" s="198">
        <v>4.9619999999999997E-2</v>
      </c>
      <c r="BT13" s="198">
        <v>1.07E-4</v>
      </c>
      <c r="BU13" s="198">
        <v>5192.302205</v>
      </c>
      <c r="BV13" s="198">
        <v>2683.0682299999999</v>
      </c>
      <c r="BW13" s="198">
        <v>18.336213000000001</v>
      </c>
      <c r="BX13" s="198">
        <v>1.8477699999999999</v>
      </c>
      <c r="BY13" s="198">
        <v>1.667959</v>
      </c>
      <c r="BZ13" s="198">
        <v>2.5744E-2</v>
      </c>
      <c r="CA13" s="198">
        <v>49.505831999999998</v>
      </c>
      <c r="CB13" s="198">
        <v>15.43272</v>
      </c>
      <c r="CC13" s="198">
        <v>1.8796379999999999</v>
      </c>
      <c r="CD13" s="198">
        <v>0.18179400000000001</v>
      </c>
      <c r="CE13" s="198">
        <v>0.14529800000000001</v>
      </c>
      <c r="CF13" s="198">
        <v>2.4750000000000001E-2</v>
      </c>
      <c r="CG13" s="198">
        <v>3.4719999999999998E-3</v>
      </c>
      <c r="CH13" s="198">
        <v>1.7E-5</v>
      </c>
      <c r="CI13" s="198">
        <v>895.36410699999999</v>
      </c>
      <c r="CJ13" s="198">
        <v>174.520442</v>
      </c>
      <c r="CK13" s="198">
        <v>11819.765531999999</v>
      </c>
      <c r="CL13" s="198">
        <v>5778.8098529999997</v>
      </c>
      <c r="CM13" s="198">
        <v>4736.3692350000001</v>
      </c>
      <c r="CN13" s="198">
        <v>1147.8842560000001</v>
      </c>
      <c r="CO13" s="198">
        <v>243.60612</v>
      </c>
      <c r="CP13" s="198">
        <v>199.82127700000001</v>
      </c>
      <c r="CQ13" s="198">
        <v>4979.9753549999996</v>
      </c>
      <c r="CR13" s="198">
        <v>1347.7055330000001</v>
      </c>
      <c r="CS13" s="198">
        <v>44.096589000000002</v>
      </c>
      <c r="CT13" s="198">
        <v>5.3806700000000003</v>
      </c>
      <c r="CU13" s="198">
        <v>7.5459999999999998E-3</v>
      </c>
      <c r="CV13" s="198">
        <v>7.5000000000000002E-4</v>
      </c>
      <c r="CW13" s="198"/>
      <c r="CX13" s="198"/>
      <c r="CY13" s="198">
        <v>44.104134999999999</v>
      </c>
      <c r="CZ13" s="198">
        <v>5.3814200000000003</v>
      </c>
      <c r="DA13" s="198">
        <v>3.2774999999999999E-2</v>
      </c>
      <c r="DB13" s="198">
        <v>3.4499999999999999E-3</v>
      </c>
      <c r="DC13" s="198"/>
      <c r="DD13" s="198"/>
      <c r="DE13" s="198">
        <v>7.4999999999999993E-5</v>
      </c>
      <c r="DF13" s="198">
        <v>1E-4</v>
      </c>
      <c r="DG13" s="198">
        <v>3.2849999999999997E-2</v>
      </c>
      <c r="DH13" s="198">
        <v>3.5500000000000002E-3</v>
      </c>
      <c r="DI13" s="198">
        <v>136.59921700000001</v>
      </c>
      <c r="DJ13" s="198">
        <v>200.96257199999999</v>
      </c>
      <c r="DK13" s="198">
        <v>53.716796000000002</v>
      </c>
      <c r="DL13" s="198">
        <v>6.225346</v>
      </c>
      <c r="DM13" s="198">
        <v>7.9260000000000008E-3</v>
      </c>
      <c r="DN13" s="198">
        <v>7.2480000000000001E-3</v>
      </c>
      <c r="DO13" s="198">
        <v>190.323939</v>
      </c>
      <c r="DP13" s="198">
        <v>207.195166</v>
      </c>
      <c r="DQ13" s="198"/>
      <c r="DR13" s="198"/>
      <c r="DS13" s="198">
        <v>4.8292599999999997</v>
      </c>
      <c r="DT13" s="198">
        <v>1.8314889999999999</v>
      </c>
      <c r="DU13" s="198">
        <v>1.0111E-2</v>
      </c>
      <c r="DV13" s="198">
        <v>5.0000000000000001E-4</v>
      </c>
      <c r="DW13" s="198"/>
      <c r="DX13" s="198"/>
      <c r="DY13" s="198">
        <v>7.0907049999999998</v>
      </c>
      <c r="DZ13" s="198">
        <v>1.072765</v>
      </c>
      <c r="EA13" s="198">
        <v>6.6203370000000001</v>
      </c>
      <c r="EB13" s="198">
        <v>1.3647009999999999</v>
      </c>
      <c r="EC13" s="198">
        <v>0.185861</v>
      </c>
      <c r="ED13" s="198">
        <v>1.5594E-2</v>
      </c>
      <c r="EE13" s="198">
        <v>0.47240599999999999</v>
      </c>
      <c r="EF13" s="198">
        <v>6.2879000000000004E-2</v>
      </c>
      <c r="EG13" s="198"/>
      <c r="EH13" s="198"/>
      <c r="EI13" s="198">
        <v>6.0902999999999999E-2</v>
      </c>
      <c r="EJ13" s="198">
        <v>8.0420000000000005E-3</v>
      </c>
      <c r="EK13" s="198"/>
      <c r="EL13" s="198"/>
      <c r="EM13" s="198"/>
      <c r="EN13" s="198"/>
      <c r="EO13" s="198">
        <v>2.0983939999999999</v>
      </c>
      <c r="EP13" s="198">
        <v>3.8030000000000001E-2</v>
      </c>
      <c r="EQ13" s="198">
        <v>0.32201299999999999</v>
      </c>
      <c r="ER13" s="198">
        <v>1.7306999999999999E-2</v>
      </c>
      <c r="ES13" s="198">
        <v>21.689990000000002</v>
      </c>
      <c r="ET13" s="198">
        <v>4.4113069999999999</v>
      </c>
      <c r="EU13" s="198">
        <v>0.44601200000000002</v>
      </c>
      <c r="EV13" s="198">
        <v>2.3290999999999999E-2</v>
      </c>
      <c r="EW13" s="198">
        <v>0.33083400000000002</v>
      </c>
      <c r="EX13" s="198">
        <v>6.241E-3</v>
      </c>
      <c r="EY13" s="198"/>
      <c r="EZ13" s="198"/>
      <c r="FA13" s="198"/>
      <c r="FB13" s="198"/>
      <c r="FC13" s="198">
        <v>0.77684600000000004</v>
      </c>
      <c r="FD13" s="198">
        <v>2.9531999999999999E-2</v>
      </c>
      <c r="FE13" s="198">
        <v>3.184965</v>
      </c>
      <c r="FF13" s="198">
        <v>1.988467</v>
      </c>
      <c r="FG13" s="198">
        <v>3.772913</v>
      </c>
      <c r="FH13" s="198">
        <v>2.8580350000000001</v>
      </c>
      <c r="FI13" s="198">
        <v>12.611523999999999</v>
      </c>
      <c r="FJ13" s="198">
        <v>4.6812490000000002</v>
      </c>
      <c r="FK13" s="198">
        <v>19.569402</v>
      </c>
      <c r="FL13" s="198">
        <v>9.5277510000000003</v>
      </c>
      <c r="FM13" s="198">
        <v>2341.2476369999999</v>
      </c>
      <c r="FN13" s="198">
        <v>1.8707999999999999E-2</v>
      </c>
      <c r="FO13" s="198">
        <v>2341.2476369999999</v>
      </c>
      <c r="FP13" s="198">
        <v>1.8707999999999999E-2</v>
      </c>
      <c r="FQ13" s="198">
        <v>29.102352</v>
      </c>
      <c r="FR13" s="198">
        <v>5.2770609999999998</v>
      </c>
      <c r="FS13" s="198">
        <v>55.183345000000003</v>
      </c>
      <c r="FT13" s="198">
        <v>9.6675570000000004</v>
      </c>
      <c r="FU13" s="198">
        <v>1538.7666850000001</v>
      </c>
      <c r="FV13" s="198">
        <v>51.631008999999999</v>
      </c>
      <c r="FW13" s="198">
        <v>365.75095800000003</v>
      </c>
      <c r="FX13" s="198">
        <v>40.074126999999997</v>
      </c>
      <c r="FY13" s="198">
        <v>1766.9045020000001</v>
      </c>
      <c r="FZ13" s="198">
        <v>176.51752099999999</v>
      </c>
      <c r="GA13" s="198">
        <v>22.157136000000001</v>
      </c>
      <c r="GB13" s="198">
        <v>3.1565430000000001</v>
      </c>
      <c r="GC13" s="198">
        <v>69.982271999999995</v>
      </c>
      <c r="GD13" s="198">
        <v>8.9790460000000003</v>
      </c>
      <c r="GE13" s="198">
        <v>0.117775</v>
      </c>
      <c r="GF13" s="198">
        <v>0.11372</v>
      </c>
      <c r="GG13" s="198">
        <v>5.7282950000000001</v>
      </c>
      <c r="GH13" s="198">
        <v>0.108001</v>
      </c>
      <c r="GI13" s="198">
        <v>4.9713060000000002</v>
      </c>
      <c r="GJ13" s="198">
        <v>3.1001000000000001E-2</v>
      </c>
      <c r="GK13" s="198">
        <v>5.0593659999999998</v>
      </c>
      <c r="GL13" s="198">
        <v>0.17510000000000001</v>
      </c>
      <c r="GM13" s="198">
        <v>3863.7239920000002</v>
      </c>
      <c r="GN13" s="198">
        <v>295.73068599999999</v>
      </c>
      <c r="GO13" s="198">
        <v>80.323330999999996</v>
      </c>
      <c r="GP13" s="198">
        <v>2.1271520000000002</v>
      </c>
      <c r="GQ13" s="198">
        <v>59.089396000000001</v>
      </c>
      <c r="GR13" s="198">
        <v>3.305212</v>
      </c>
      <c r="GS13" s="198">
        <v>139.41272699999999</v>
      </c>
      <c r="GT13" s="198">
        <v>5.4323639999999997</v>
      </c>
      <c r="GU13" s="198">
        <v>0.165188</v>
      </c>
      <c r="GV13" s="198">
        <v>1.6959999999999999E-2</v>
      </c>
      <c r="GW13" s="198">
        <v>2.3455050000000002</v>
      </c>
      <c r="GX13" s="198">
        <v>0.116482</v>
      </c>
      <c r="GY13" s="198">
        <v>0.25088700000000003</v>
      </c>
      <c r="GZ13" s="198">
        <v>1.66E-4</v>
      </c>
      <c r="HA13" s="198">
        <v>329.65762100000001</v>
      </c>
      <c r="HB13" s="198">
        <v>22.117916000000001</v>
      </c>
      <c r="HC13" s="198">
        <v>332.41920099999999</v>
      </c>
      <c r="HD13" s="198">
        <v>22.251524</v>
      </c>
      <c r="HE13" s="198">
        <v>22.997537000000001</v>
      </c>
      <c r="HF13" s="198">
        <v>4.7715E-2</v>
      </c>
      <c r="HG13" s="198">
        <v>1.725E-3</v>
      </c>
      <c r="HH13" s="198">
        <v>4.0000000000000003E-5</v>
      </c>
      <c r="HI13" s="198">
        <v>2.8760000000000001E-3</v>
      </c>
      <c r="HJ13" s="198">
        <v>1.5300000000000001E-4</v>
      </c>
      <c r="HK13" s="198">
        <v>23.002137999999999</v>
      </c>
      <c r="HL13" s="198">
        <v>4.7907999999999999E-2</v>
      </c>
      <c r="HM13" s="198"/>
      <c r="HN13" s="198"/>
      <c r="HO13" s="198"/>
      <c r="HP13" s="198"/>
      <c r="HQ13" s="198">
        <v>2.0949</v>
      </c>
      <c r="HR13" s="198">
        <v>0.109141</v>
      </c>
      <c r="HS13" s="198">
        <v>1.7396999999999999E-2</v>
      </c>
      <c r="HT13" s="198">
        <v>7.85E-4</v>
      </c>
      <c r="HU13" s="198"/>
      <c r="HV13" s="198"/>
      <c r="HW13" s="198">
        <v>2.1122969999999999</v>
      </c>
      <c r="HX13" s="198">
        <v>0.109926</v>
      </c>
      <c r="HY13" s="198">
        <v>0.21800600000000001</v>
      </c>
      <c r="HZ13" s="198">
        <v>2.2139999999999998E-3</v>
      </c>
      <c r="IA13" s="198">
        <v>25.605049000000001</v>
      </c>
      <c r="IB13" s="198">
        <v>12.352698999999999</v>
      </c>
      <c r="IC13" s="198">
        <v>25.823055</v>
      </c>
      <c r="ID13" s="198">
        <v>12.354913</v>
      </c>
      <c r="IE13" s="198">
        <v>23967.513397999999</v>
      </c>
      <c r="IF13" s="198">
        <v>7823.772884</v>
      </c>
    </row>
    <row r="14" spans="1:240" ht="17.399999999999999" customHeight="1" x14ac:dyDescent="0.25">
      <c r="A14" s="199" t="s">
        <v>256</v>
      </c>
      <c r="B14" s="200" t="s">
        <v>1296</v>
      </c>
      <c r="C14" s="201">
        <v>4.8523310000000004</v>
      </c>
      <c r="D14" s="201">
        <v>0.21185100000000001</v>
      </c>
      <c r="E14" s="201">
        <v>162.049046</v>
      </c>
      <c r="F14" s="201">
        <v>14.259014000000001</v>
      </c>
      <c r="G14" s="201">
        <v>39.174836999999997</v>
      </c>
      <c r="H14" s="201">
        <v>6.811026</v>
      </c>
      <c r="I14" s="201">
        <v>467.755788</v>
      </c>
      <c r="J14" s="201">
        <v>100.29218299999999</v>
      </c>
      <c r="K14" s="201"/>
      <c r="L14" s="201"/>
      <c r="M14" s="201">
        <v>673.83200199999999</v>
      </c>
      <c r="N14" s="201">
        <v>121.574074</v>
      </c>
      <c r="O14" s="201">
        <v>0.37352999999999997</v>
      </c>
      <c r="P14" s="201">
        <v>0.53005599999999997</v>
      </c>
      <c r="Q14" s="201">
        <v>26.507642000000001</v>
      </c>
      <c r="R14" s="201">
        <v>21.422129000000002</v>
      </c>
      <c r="S14" s="201">
        <v>113.530501</v>
      </c>
      <c r="T14" s="201">
        <v>25.439228</v>
      </c>
      <c r="U14" s="201">
        <v>17.191936999999999</v>
      </c>
      <c r="V14" s="201">
        <v>0.84879300000000002</v>
      </c>
      <c r="W14" s="201">
        <v>5.3127139999999997</v>
      </c>
      <c r="X14" s="201">
        <v>1.0545150000000001</v>
      </c>
      <c r="Y14" s="201">
        <v>1.314044</v>
      </c>
      <c r="Z14" s="201">
        <v>0.335621</v>
      </c>
      <c r="AA14" s="201">
        <v>6.0322300000000002</v>
      </c>
      <c r="AB14" s="201">
        <v>0.37410599999999999</v>
      </c>
      <c r="AC14" s="201">
        <v>7.955203</v>
      </c>
      <c r="AD14" s="201">
        <v>0.61620699999999995</v>
      </c>
      <c r="AE14" s="201">
        <v>2.76E-2</v>
      </c>
      <c r="AF14" s="201">
        <v>3.81E-3</v>
      </c>
      <c r="AG14" s="201">
        <v>178.24540099999999</v>
      </c>
      <c r="AH14" s="201">
        <v>50.624465000000001</v>
      </c>
      <c r="AI14" s="201">
        <v>97.833444999999998</v>
      </c>
      <c r="AJ14" s="201">
        <v>16.562446999999999</v>
      </c>
      <c r="AK14" s="201">
        <v>97.833444999999998</v>
      </c>
      <c r="AL14" s="201">
        <v>16.562446999999999</v>
      </c>
      <c r="AM14" s="201">
        <v>27.873923000000001</v>
      </c>
      <c r="AN14" s="201">
        <v>1.200502</v>
      </c>
      <c r="AO14" s="201">
        <v>101.067088</v>
      </c>
      <c r="AP14" s="201">
        <v>33.703319999999998</v>
      </c>
      <c r="AQ14" s="201">
        <v>16.190466000000001</v>
      </c>
      <c r="AR14" s="201">
        <v>0.40091100000000002</v>
      </c>
      <c r="AS14" s="201">
        <v>138.88189299999999</v>
      </c>
      <c r="AT14" s="201">
        <v>11.760794000000001</v>
      </c>
      <c r="AU14" s="201">
        <v>87.391937999999996</v>
      </c>
      <c r="AV14" s="201">
        <v>20.791051</v>
      </c>
      <c r="AW14" s="201">
        <v>36.893535999999997</v>
      </c>
      <c r="AX14" s="201">
        <v>4.241835</v>
      </c>
      <c r="AY14" s="201">
        <v>78.290203000000005</v>
      </c>
      <c r="AZ14" s="201">
        <v>31.046444999999999</v>
      </c>
      <c r="BA14" s="201">
        <v>7.6390929999999999</v>
      </c>
      <c r="BB14" s="201">
        <v>5.1590720000000001</v>
      </c>
      <c r="BC14" s="201">
        <v>2.9E-5</v>
      </c>
      <c r="BD14" s="201">
        <v>9.9999999999999995E-7</v>
      </c>
      <c r="BE14" s="201">
        <v>494.22816899999998</v>
      </c>
      <c r="BF14" s="201">
        <v>108.30393100000001</v>
      </c>
      <c r="BG14" s="201">
        <v>188.524676</v>
      </c>
      <c r="BH14" s="201">
        <v>860.78434100000004</v>
      </c>
      <c r="BI14" s="201">
        <v>8.9163999999999993E-2</v>
      </c>
      <c r="BJ14" s="201">
        <v>3.8419999999999999E-3</v>
      </c>
      <c r="BK14" s="201">
        <v>0.198933</v>
      </c>
      <c r="BL14" s="201">
        <v>1.4902E-2</v>
      </c>
      <c r="BM14" s="201">
        <v>188.81277299999999</v>
      </c>
      <c r="BN14" s="201">
        <v>860.80308500000001</v>
      </c>
      <c r="BO14" s="201">
        <v>103.762478</v>
      </c>
      <c r="BP14" s="201">
        <v>107.60926000000001</v>
      </c>
      <c r="BQ14" s="201">
        <v>11.587319000000001</v>
      </c>
      <c r="BR14" s="201">
        <v>2.1251259999999998</v>
      </c>
      <c r="BS14" s="201">
        <v>107.32937800000001</v>
      </c>
      <c r="BT14" s="201">
        <v>1.5149060000000001</v>
      </c>
      <c r="BU14" s="201">
        <v>2.4487839999999998</v>
      </c>
      <c r="BV14" s="201">
        <v>4.5529890000000002</v>
      </c>
      <c r="BW14" s="201">
        <v>32.491677000000003</v>
      </c>
      <c r="BX14" s="201">
        <v>4.9745860000000004</v>
      </c>
      <c r="BY14" s="201">
        <v>58.038898000000003</v>
      </c>
      <c r="BZ14" s="201">
        <v>3.3390200000000001</v>
      </c>
      <c r="CA14" s="201">
        <v>105.024056</v>
      </c>
      <c r="CB14" s="201">
        <v>17.080991000000001</v>
      </c>
      <c r="CC14" s="201">
        <v>11.730278</v>
      </c>
      <c r="CD14" s="201">
        <v>9.6730669999999996</v>
      </c>
      <c r="CE14" s="201">
        <v>1.3488800000000001</v>
      </c>
      <c r="CF14" s="201">
        <v>0.14903</v>
      </c>
      <c r="CG14" s="201">
        <v>0.19899900000000001</v>
      </c>
      <c r="CH14" s="201">
        <v>3.2178999999999999E-2</v>
      </c>
      <c r="CI14" s="201">
        <v>47.240422000000002</v>
      </c>
      <c r="CJ14" s="201">
        <v>9.3531829999999996</v>
      </c>
      <c r="CK14" s="201">
        <v>481.20116899999999</v>
      </c>
      <c r="CL14" s="201">
        <v>160.404337</v>
      </c>
      <c r="CM14" s="201">
        <v>317.06498299999998</v>
      </c>
      <c r="CN14" s="201">
        <v>54.138350000000003</v>
      </c>
      <c r="CO14" s="201">
        <v>16.053460000000001</v>
      </c>
      <c r="CP14" s="201">
        <v>1.0604180000000001</v>
      </c>
      <c r="CQ14" s="201">
        <v>333.11844300000001</v>
      </c>
      <c r="CR14" s="201">
        <v>55.198768000000001</v>
      </c>
      <c r="CS14" s="201">
        <v>8.4860000000000005E-3</v>
      </c>
      <c r="CT14" s="201">
        <v>2.8080000000000002E-3</v>
      </c>
      <c r="CU14" s="201">
        <v>3.407826</v>
      </c>
      <c r="CV14" s="201">
        <v>0.140732</v>
      </c>
      <c r="CW14" s="201">
        <v>1.8700000000000001E-2</v>
      </c>
      <c r="CX14" s="201">
        <v>2.9599999999999998E-4</v>
      </c>
      <c r="CY14" s="201">
        <v>3.435012</v>
      </c>
      <c r="CZ14" s="201">
        <v>0.14383599999999999</v>
      </c>
      <c r="DA14" s="201">
        <v>27.082712999999998</v>
      </c>
      <c r="DB14" s="201">
        <v>9.9146830000000001</v>
      </c>
      <c r="DC14" s="201">
        <v>1.554851</v>
      </c>
      <c r="DD14" s="201">
        <v>0.10795</v>
      </c>
      <c r="DE14" s="201">
        <v>0.52112199999999997</v>
      </c>
      <c r="DF14" s="201">
        <v>3.5064999999999999E-2</v>
      </c>
      <c r="DG14" s="201">
        <v>29.158685999999999</v>
      </c>
      <c r="DH14" s="201">
        <v>10.057698</v>
      </c>
      <c r="DI14" s="201">
        <v>0.80923999999999996</v>
      </c>
      <c r="DJ14" s="201">
        <v>1.1061099999999999</v>
      </c>
      <c r="DK14" s="201">
        <v>107.96950699999999</v>
      </c>
      <c r="DL14" s="201">
        <v>28.359589</v>
      </c>
      <c r="DM14" s="201">
        <v>2.1078730000000001</v>
      </c>
      <c r="DN14" s="201">
        <v>0.221003</v>
      </c>
      <c r="DO14" s="201">
        <v>110.88661999999999</v>
      </c>
      <c r="DP14" s="201">
        <v>29.686702</v>
      </c>
      <c r="DQ14" s="201"/>
      <c r="DR14" s="201"/>
      <c r="DS14" s="201">
        <v>4.444E-3</v>
      </c>
      <c r="DT14" s="201">
        <v>2.3E-5</v>
      </c>
      <c r="DU14" s="201">
        <v>0.28527999999999998</v>
      </c>
      <c r="DV14" s="201">
        <v>2.0329E-2</v>
      </c>
      <c r="DW14" s="201">
        <v>3.0914000000000001E-2</v>
      </c>
      <c r="DX14" s="201">
        <v>1.542E-3</v>
      </c>
      <c r="DY14" s="201">
        <v>2.6888109999999998</v>
      </c>
      <c r="DZ14" s="201">
        <v>0.26595099999999999</v>
      </c>
      <c r="EA14" s="201">
        <v>4.501093</v>
      </c>
      <c r="EB14" s="201">
        <v>0.35786499999999999</v>
      </c>
      <c r="EC14" s="201">
        <v>3.2584870000000001</v>
      </c>
      <c r="ED14" s="201">
        <v>0.36614600000000003</v>
      </c>
      <c r="EE14" s="201">
        <v>17.858385999999999</v>
      </c>
      <c r="EF14" s="201">
        <v>1.0784180000000001</v>
      </c>
      <c r="EG14" s="201">
        <v>7.2101999999999999E-2</v>
      </c>
      <c r="EH14" s="201">
        <v>3.2429999999999998E-3</v>
      </c>
      <c r="EI14" s="201">
        <v>2.2763900000000001</v>
      </c>
      <c r="EJ14" s="201">
        <v>0.120921</v>
      </c>
      <c r="EK14" s="201">
        <v>4.6587999999999997E-2</v>
      </c>
      <c r="EL14" s="201">
        <v>4.2339999999999999E-3</v>
      </c>
      <c r="EM14" s="201">
        <v>38.895394000000003</v>
      </c>
      <c r="EN14" s="201">
        <v>0.52028399999999997</v>
      </c>
      <c r="EO14" s="201">
        <v>40.727274999999999</v>
      </c>
      <c r="EP14" s="201">
        <v>0.87812400000000002</v>
      </c>
      <c r="EQ14" s="201">
        <v>11.2445</v>
      </c>
      <c r="ER14" s="201">
        <v>0.30221100000000001</v>
      </c>
      <c r="ES14" s="201">
        <v>121.889664</v>
      </c>
      <c r="ET14" s="201">
        <v>3.9192909999999999</v>
      </c>
      <c r="EU14" s="201">
        <v>5.531784</v>
      </c>
      <c r="EV14" s="201">
        <v>0.19212399999999999</v>
      </c>
      <c r="EW14" s="201">
        <v>2.4987200000000001</v>
      </c>
      <c r="EX14" s="201">
        <v>4.265E-2</v>
      </c>
      <c r="EY14" s="201">
        <v>3.8068999999999999E-2</v>
      </c>
      <c r="EZ14" s="201">
        <v>1.9250000000000001E-3</v>
      </c>
      <c r="FA14" s="201">
        <v>0.33902500000000002</v>
      </c>
      <c r="FB14" s="201">
        <v>9.6570000000000007E-3</v>
      </c>
      <c r="FC14" s="201">
        <v>8.4075980000000001</v>
      </c>
      <c r="FD14" s="201">
        <v>0.24635599999999999</v>
      </c>
      <c r="FE14" s="201">
        <v>53.728031000000001</v>
      </c>
      <c r="FF14" s="201">
        <v>71.265058999999994</v>
      </c>
      <c r="FG14" s="201">
        <v>39.027118000000002</v>
      </c>
      <c r="FH14" s="201">
        <v>38.689281000000001</v>
      </c>
      <c r="FI14" s="201">
        <v>124.819395</v>
      </c>
      <c r="FJ14" s="201">
        <v>50.725724</v>
      </c>
      <c r="FK14" s="201">
        <v>217.574544</v>
      </c>
      <c r="FL14" s="201">
        <v>160.68006399999999</v>
      </c>
      <c r="FM14" s="201">
        <v>239.14191400000001</v>
      </c>
      <c r="FN14" s="201">
        <v>7.1409E-2</v>
      </c>
      <c r="FO14" s="201">
        <v>239.14191400000001</v>
      </c>
      <c r="FP14" s="201">
        <v>7.1409E-2</v>
      </c>
      <c r="FQ14" s="201">
        <v>98.052491000000003</v>
      </c>
      <c r="FR14" s="201">
        <v>38.797249000000001</v>
      </c>
      <c r="FS14" s="201">
        <v>105.32305100000001</v>
      </c>
      <c r="FT14" s="201">
        <v>16.450434000000001</v>
      </c>
      <c r="FU14" s="201">
        <v>8.1204619999999998</v>
      </c>
      <c r="FV14" s="201">
        <v>0.240706</v>
      </c>
      <c r="FW14" s="201">
        <v>1.383213</v>
      </c>
      <c r="FX14" s="201">
        <v>0.18556500000000001</v>
      </c>
      <c r="FY14" s="201">
        <v>295.618517</v>
      </c>
      <c r="FZ14" s="201">
        <v>25.574203000000001</v>
      </c>
      <c r="GA14" s="201">
        <v>6.0005000000000003E-2</v>
      </c>
      <c r="GB14" s="201">
        <v>4.9540000000000001E-3</v>
      </c>
      <c r="GC14" s="201">
        <v>0.61346800000000001</v>
      </c>
      <c r="GD14" s="201">
        <v>4.5185999999999997E-2</v>
      </c>
      <c r="GE14" s="201">
        <v>1.2066429999999999</v>
      </c>
      <c r="GF14" s="201">
        <v>7.9544000000000004E-2</v>
      </c>
      <c r="GG14" s="201">
        <v>0.52573099999999995</v>
      </c>
      <c r="GH14" s="201">
        <v>6.4689999999999999E-3</v>
      </c>
      <c r="GI14" s="201">
        <v>16.742705000000001</v>
      </c>
      <c r="GJ14" s="201">
        <v>0.280553</v>
      </c>
      <c r="GK14" s="201">
        <v>11.763629999999999</v>
      </c>
      <c r="GL14" s="201">
        <v>0.73777599999999999</v>
      </c>
      <c r="GM14" s="201">
        <v>539.40991599999995</v>
      </c>
      <c r="GN14" s="201">
        <v>82.402638999999994</v>
      </c>
      <c r="GO14" s="201">
        <v>330.73506300000003</v>
      </c>
      <c r="GP14" s="201">
        <v>8.7708899999999996</v>
      </c>
      <c r="GQ14" s="201">
        <v>209.529011</v>
      </c>
      <c r="GR14" s="201">
        <v>10.604507</v>
      </c>
      <c r="GS14" s="201">
        <v>540.26407400000005</v>
      </c>
      <c r="GT14" s="201">
        <v>19.375397</v>
      </c>
      <c r="GU14" s="201">
        <v>3.2121650000000002</v>
      </c>
      <c r="GV14" s="201">
        <v>0.40925899999999998</v>
      </c>
      <c r="GW14" s="201">
        <v>33.947761999999997</v>
      </c>
      <c r="GX14" s="201">
        <v>1.5951310000000001</v>
      </c>
      <c r="GY14" s="201">
        <v>2.0024109999999999</v>
      </c>
      <c r="GZ14" s="201">
        <v>9.4359999999999999E-3</v>
      </c>
      <c r="HA14" s="201">
        <v>7360.6287140000004</v>
      </c>
      <c r="HB14" s="201">
        <v>69.108498999999995</v>
      </c>
      <c r="HC14" s="201">
        <v>7399.7910519999996</v>
      </c>
      <c r="HD14" s="201">
        <v>71.122325000000004</v>
      </c>
      <c r="HE14" s="201">
        <v>83.618241999999995</v>
      </c>
      <c r="HF14" s="201">
        <v>0.47719800000000001</v>
      </c>
      <c r="HG14" s="201">
        <v>130.142348</v>
      </c>
      <c r="HH14" s="201">
        <v>1.1996E-2</v>
      </c>
      <c r="HI14" s="201">
        <v>0.14146800000000001</v>
      </c>
      <c r="HJ14" s="201">
        <v>6.0300000000000002E-4</v>
      </c>
      <c r="HK14" s="201">
        <v>213.90205800000001</v>
      </c>
      <c r="HL14" s="201">
        <v>0.48979699999999998</v>
      </c>
      <c r="HM14" s="201">
        <v>9.9349999999999994E-3</v>
      </c>
      <c r="HN14" s="201">
        <v>8.3500000000000002E-4</v>
      </c>
      <c r="HO14" s="201">
        <v>9.9349999999999994E-3</v>
      </c>
      <c r="HP14" s="201">
        <v>8.3500000000000002E-4</v>
      </c>
      <c r="HQ14" s="201">
        <v>33.155133999999997</v>
      </c>
      <c r="HR14" s="201">
        <v>2.599583</v>
      </c>
      <c r="HS14" s="201">
        <v>4.2454429999999999</v>
      </c>
      <c r="HT14" s="201">
        <v>0.24604599999999999</v>
      </c>
      <c r="HU14" s="201">
        <v>36.833002999999998</v>
      </c>
      <c r="HV14" s="201">
        <v>2.350673</v>
      </c>
      <c r="HW14" s="201">
        <v>74.233580000000003</v>
      </c>
      <c r="HX14" s="201">
        <v>5.1963020000000002</v>
      </c>
      <c r="HY14" s="201">
        <v>0.20019899999999999</v>
      </c>
      <c r="HZ14" s="201">
        <v>1.4419999999999999E-3</v>
      </c>
      <c r="IA14" s="201">
        <v>15.225139</v>
      </c>
      <c r="IB14" s="201">
        <v>0.56934899999999999</v>
      </c>
      <c r="IC14" s="201">
        <v>15.425338</v>
      </c>
      <c r="ID14" s="201">
        <v>0.57079100000000005</v>
      </c>
      <c r="IE14" s="201">
        <v>11960.801393</v>
      </c>
      <c r="IF14" s="201">
        <v>1757.4345490000001</v>
      </c>
    </row>
    <row r="15" spans="1:240" ht="17.399999999999999" customHeight="1" x14ac:dyDescent="0.25">
      <c r="A15" s="196" t="s">
        <v>41</v>
      </c>
      <c r="B15" s="197" t="s">
        <v>1297</v>
      </c>
      <c r="C15" s="198">
        <v>5.4669999999999996E-3</v>
      </c>
      <c r="D15" s="198">
        <v>2.5000000000000001E-5</v>
      </c>
      <c r="E15" s="198"/>
      <c r="F15" s="198"/>
      <c r="G15" s="198">
        <v>5.9290760000000002</v>
      </c>
      <c r="H15" s="198">
        <v>0.247977</v>
      </c>
      <c r="I15" s="198">
        <v>2.3152309999999998</v>
      </c>
      <c r="J15" s="198">
        <v>0.21395400000000001</v>
      </c>
      <c r="K15" s="198">
        <v>0.110913</v>
      </c>
      <c r="L15" s="198">
        <v>5.0636E-2</v>
      </c>
      <c r="M15" s="198">
        <v>8.3606870000000004</v>
      </c>
      <c r="N15" s="198">
        <v>0.51259200000000005</v>
      </c>
      <c r="O15" s="198"/>
      <c r="P15" s="198"/>
      <c r="Q15" s="198"/>
      <c r="R15" s="198"/>
      <c r="S15" s="198">
        <v>7.0139950000000004</v>
      </c>
      <c r="T15" s="198">
        <v>0.51150600000000002</v>
      </c>
      <c r="U15" s="198">
        <v>2.1610000000000001E-2</v>
      </c>
      <c r="V15" s="198">
        <v>3.0439999999999998E-3</v>
      </c>
      <c r="W15" s="198">
        <v>1.1000000000000001E-3</v>
      </c>
      <c r="X15" s="198">
        <v>1.5E-3</v>
      </c>
      <c r="Y15" s="198"/>
      <c r="Z15" s="198"/>
      <c r="AA15" s="198"/>
      <c r="AB15" s="198"/>
      <c r="AC15" s="198"/>
      <c r="AD15" s="198"/>
      <c r="AE15" s="198"/>
      <c r="AF15" s="198"/>
      <c r="AG15" s="198">
        <v>7.0367050000000004</v>
      </c>
      <c r="AH15" s="198">
        <v>0.51605000000000001</v>
      </c>
      <c r="AI15" s="198"/>
      <c r="AJ15" s="198"/>
      <c r="AK15" s="198"/>
      <c r="AL15" s="198"/>
      <c r="AM15" s="198"/>
      <c r="AN15" s="198"/>
      <c r="AO15" s="198">
        <v>15.886151</v>
      </c>
      <c r="AP15" s="198">
        <v>6.9349290000000003</v>
      </c>
      <c r="AQ15" s="198">
        <v>0.21132000000000001</v>
      </c>
      <c r="AR15" s="198">
        <v>1.6329999999999999E-3</v>
      </c>
      <c r="AS15" s="198">
        <v>0.10048799999999999</v>
      </c>
      <c r="AT15" s="198">
        <v>1.5131E-2</v>
      </c>
      <c r="AU15" s="198"/>
      <c r="AV15" s="198"/>
      <c r="AW15" s="198">
        <v>1.7399999999999999E-2</v>
      </c>
      <c r="AX15" s="198">
        <v>1.5219999999999999E-3</v>
      </c>
      <c r="AY15" s="198"/>
      <c r="AZ15" s="198"/>
      <c r="BA15" s="198"/>
      <c r="BB15" s="198"/>
      <c r="BC15" s="198"/>
      <c r="BD15" s="198"/>
      <c r="BE15" s="198">
        <v>16.215358999999999</v>
      </c>
      <c r="BF15" s="198">
        <v>6.9532150000000001</v>
      </c>
      <c r="BG15" s="198">
        <v>1.264186</v>
      </c>
      <c r="BH15" s="198">
        <v>3.4249999999999998</v>
      </c>
      <c r="BI15" s="198"/>
      <c r="BJ15" s="198"/>
      <c r="BK15" s="198">
        <v>0.41359800000000002</v>
      </c>
      <c r="BL15" s="198">
        <v>2.3191E-2</v>
      </c>
      <c r="BM15" s="198">
        <v>1.6777839999999999</v>
      </c>
      <c r="BN15" s="198">
        <v>3.448191</v>
      </c>
      <c r="BO15" s="198">
        <v>1.828128</v>
      </c>
      <c r="BP15" s="198">
        <v>0.21704999999999999</v>
      </c>
      <c r="BQ15" s="198">
        <v>3482.6520810000002</v>
      </c>
      <c r="BR15" s="198">
        <v>1036.858017</v>
      </c>
      <c r="BS15" s="198"/>
      <c r="BT15" s="198"/>
      <c r="BU15" s="198">
        <v>3.1222460000000001</v>
      </c>
      <c r="BV15" s="198">
        <v>1.71</v>
      </c>
      <c r="BW15" s="198">
        <v>2.2409999999999999E-3</v>
      </c>
      <c r="BX15" s="198">
        <v>2.3E-5</v>
      </c>
      <c r="BY15" s="198">
        <v>61.609032999999997</v>
      </c>
      <c r="BZ15" s="198">
        <v>0.30693100000000001</v>
      </c>
      <c r="CA15" s="198">
        <v>0.69080900000000001</v>
      </c>
      <c r="CB15" s="198">
        <v>0.107276</v>
      </c>
      <c r="CC15" s="198">
        <v>3.9509999999999997E-3</v>
      </c>
      <c r="CD15" s="198">
        <v>6.2299999999999996E-4</v>
      </c>
      <c r="CE15" s="198"/>
      <c r="CF15" s="198"/>
      <c r="CG15" s="198"/>
      <c r="CH15" s="198"/>
      <c r="CI15" s="198">
        <v>7.2365709999999996</v>
      </c>
      <c r="CJ15" s="198">
        <v>1.1122000000000001</v>
      </c>
      <c r="CK15" s="198">
        <v>3557.1450599999998</v>
      </c>
      <c r="CL15" s="198">
        <v>1040.31212</v>
      </c>
      <c r="CM15" s="198">
        <v>5077.9130400000004</v>
      </c>
      <c r="CN15" s="198">
        <v>1300.3187949999999</v>
      </c>
      <c r="CO15" s="198">
        <v>45.075482000000001</v>
      </c>
      <c r="CP15" s="198">
        <v>5.7930409999999997</v>
      </c>
      <c r="CQ15" s="198">
        <v>5122.9885219999996</v>
      </c>
      <c r="CR15" s="198">
        <v>1306.111836</v>
      </c>
      <c r="CS15" s="198"/>
      <c r="CT15" s="198"/>
      <c r="CU15" s="198">
        <v>1.2572E-2</v>
      </c>
      <c r="CV15" s="198">
        <v>5.0000000000000002E-5</v>
      </c>
      <c r="CW15" s="198"/>
      <c r="CX15" s="198"/>
      <c r="CY15" s="198">
        <v>1.2572E-2</v>
      </c>
      <c r="CZ15" s="198">
        <v>5.0000000000000002E-5</v>
      </c>
      <c r="DA15" s="198">
        <v>6.1810999999999998E-2</v>
      </c>
      <c r="DB15" s="198">
        <v>2.9320000000000001E-3</v>
      </c>
      <c r="DC15" s="198"/>
      <c r="DD15" s="198"/>
      <c r="DE15" s="198">
        <v>9.0000000000000006E-5</v>
      </c>
      <c r="DF15" s="198">
        <v>3.9999999999999998E-6</v>
      </c>
      <c r="DG15" s="198">
        <v>6.1900999999999998E-2</v>
      </c>
      <c r="DH15" s="198">
        <v>2.9359999999999998E-3</v>
      </c>
      <c r="DI15" s="198"/>
      <c r="DJ15" s="198"/>
      <c r="DK15" s="198">
        <v>1.4192E-2</v>
      </c>
      <c r="DL15" s="198">
        <v>3.6200000000000002E-4</v>
      </c>
      <c r="DM15" s="198">
        <v>1.0841E-2</v>
      </c>
      <c r="DN15" s="198">
        <v>7.3999999999999999E-4</v>
      </c>
      <c r="DO15" s="198">
        <v>2.5033E-2</v>
      </c>
      <c r="DP15" s="198">
        <v>1.1019999999999999E-3</v>
      </c>
      <c r="DQ15" s="198"/>
      <c r="DR15" s="198"/>
      <c r="DS15" s="198"/>
      <c r="DT15" s="198"/>
      <c r="DU15" s="198"/>
      <c r="DV15" s="198"/>
      <c r="DW15" s="198"/>
      <c r="DX15" s="198"/>
      <c r="DY15" s="198">
        <v>1.248939</v>
      </c>
      <c r="DZ15" s="198">
        <v>0.123625</v>
      </c>
      <c r="EA15" s="198">
        <v>1.4418E-2</v>
      </c>
      <c r="EB15" s="198">
        <v>1.436E-3</v>
      </c>
      <c r="EC15" s="198">
        <v>0.83253500000000003</v>
      </c>
      <c r="ED15" s="198">
        <v>7.2132000000000002E-2</v>
      </c>
      <c r="EE15" s="198">
        <v>7.0425000000000001E-2</v>
      </c>
      <c r="EF15" s="198">
        <v>1.7470000000000001E-3</v>
      </c>
      <c r="EG15" s="198"/>
      <c r="EH15" s="198"/>
      <c r="EI15" s="198">
        <v>8.0759999999999998E-3</v>
      </c>
      <c r="EJ15" s="198">
        <v>2.9999999999999997E-4</v>
      </c>
      <c r="EK15" s="198"/>
      <c r="EL15" s="198"/>
      <c r="EM15" s="198">
        <v>0.21598600000000001</v>
      </c>
      <c r="EN15" s="198">
        <v>8.3500000000000002E-4</v>
      </c>
      <c r="EO15" s="198">
        <v>0.169211</v>
      </c>
      <c r="EP15" s="198">
        <v>1.836E-3</v>
      </c>
      <c r="EQ15" s="198"/>
      <c r="ER15" s="198"/>
      <c r="ES15" s="198">
        <v>2.55959</v>
      </c>
      <c r="ET15" s="198">
        <v>0.20191100000000001</v>
      </c>
      <c r="EU15" s="198">
        <v>3.8110000000000002E-3</v>
      </c>
      <c r="EV15" s="198">
        <v>1.0900000000000001E-4</v>
      </c>
      <c r="EW15" s="198"/>
      <c r="EX15" s="198"/>
      <c r="EY15" s="198">
        <v>5.7000000000000003E-5</v>
      </c>
      <c r="EZ15" s="198">
        <v>5.1999999999999997E-5</v>
      </c>
      <c r="FA15" s="198"/>
      <c r="FB15" s="198"/>
      <c r="FC15" s="198">
        <v>3.8679999999999999E-3</v>
      </c>
      <c r="FD15" s="198">
        <v>1.6100000000000001E-4</v>
      </c>
      <c r="FE15" s="198">
        <v>1.5062279999999999</v>
      </c>
      <c r="FF15" s="198">
        <v>0.12967500000000001</v>
      </c>
      <c r="FG15" s="198">
        <v>0.50199199999999999</v>
      </c>
      <c r="FH15" s="198">
        <v>1.4770999999999999E-2</v>
      </c>
      <c r="FI15" s="198">
        <v>0.64676500000000003</v>
      </c>
      <c r="FJ15" s="198">
        <v>0.107505</v>
      </c>
      <c r="FK15" s="198">
        <v>2.6549849999999999</v>
      </c>
      <c r="FL15" s="198">
        <v>0.25195099999999998</v>
      </c>
      <c r="FM15" s="198">
        <v>5.6814999999999997E-2</v>
      </c>
      <c r="FN15" s="198"/>
      <c r="FO15" s="198">
        <v>5.6814999999999997E-2</v>
      </c>
      <c r="FP15" s="198"/>
      <c r="FQ15" s="198">
        <v>3.2017479999999998</v>
      </c>
      <c r="FR15" s="198">
        <v>6.5723630000000002</v>
      </c>
      <c r="FS15" s="198">
        <v>46.331516000000001</v>
      </c>
      <c r="FT15" s="198">
        <v>2.0979899999999998</v>
      </c>
      <c r="FU15" s="198">
        <v>8.4433000000000007</v>
      </c>
      <c r="FV15" s="198">
        <v>0.27878199999999997</v>
      </c>
      <c r="FW15" s="198">
        <v>6.1334619999999997</v>
      </c>
      <c r="FX15" s="198">
        <v>0.14171700000000001</v>
      </c>
      <c r="FY15" s="198">
        <v>17.460108000000002</v>
      </c>
      <c r="FZ15" s="198">
        <v>1.782402</v>
      </c>
      <c r="GA15" s="198"/>
      <c r="GB15" s="198"/>
      <c r="GC15" s="198">
        <v>0.30135800000000001</v>
      </c>
      <c r="GD15" s="198">
        <v>2.9551000000000001E-2</v>
      </c>
      <c r="GE15" s="198">
        <v>6.2500000000000003E-3</v>
      </c>
      <c r="GF15" s="198">
        <v>3.8570000000000002E-3</v>
      </c>
      <c r="GG15" s="198">
        <v>34.490869000000004</v>
      </c>
      <c r="GH15" s="198">
        <v>0.86497500000000005</v>
      </c>
      <c r="GI15" s="198">
        <v>0.34360400000000002</v>
      </c>
      <c r="GJ15" s="198">
        <v>1.3029999999999999E-3</v>
      </c>
      <c r="GK15" s="198">
        <v>1.710996</v>
      </c>
      <c r="GL15" s="198">
        <v>4.3990000000000001E-3</v>
      </c>
      <c r="GM15" s="198">
        <v>118.42321099999999</v>
      </c>
      <c r="GN15" s="198">
        <v>11.777339</v>
      </c>
      <c r="GO15" s="198">
        <v>230.30084099999999</v>
      </c>
      <c r="GP15" s="198">
        <v>1.5366930000000001</v>
      </c>
      <c r="GQ15" s="198">
        <v>52.753408</v>
      </c>
      <c r="GR15" s="198">
        <v>1.0249870000000001</v>
      </c>
      <c r="GS15" s="198">
        <v>283.05424900000003</v>
      </c>
      <c r="GT15" s="198">
        <v>2.56168</v>
      </c>
      <c r="GU15" s="198">
        <v>1.1216410000000001</v>
      </c>
      <c r="GV15" s="198">
        <v>5.8700000000000002E-2</v>
      </c>
      <c r="GW15" s="198">
        <v>32.153705000000002</v>
      </c>
      <c r="GX15" s="198">
        <v>0.26413300000000001</v>
      </c>
      <c r="GY15" s="198">
        <v>16.747337000000002</v>
      </c>
      <c r="GZ15" s="198">
        <v>2.5839999999999999E-3</v>
      </c>
      <c r="HA15" s="198">
        <v>2226.261782</v>
      </c>
      <c r="HB15" s="198">
        <v>51.779000000000003</v>
      </c>
      <c r="HC15" s="198">
        <v>2276.2844650000002</v>
      </c>
      <c r="HD15" s="198">
        <v>52.104416999999998</v>
      </c>
      <c r="HE15" s="198">
        <v>158.768137</v>
      </c>
      <c r="HF15" s="198">
        <v>6.5459000000000003E-2</v>
      </c>
      <c r="HG15" s="198">
        <v>8.712548</v>
      </c>
      <c r="HH15" s="198">
        <v>2.1199999999999999E-3</v>
      </c>
      <c r="HI15" s="198"/>
      <c r="HJ15" s="198"/>
      <c r="HK15" s="198">
        <v>167.48068499999999</v>
      </c>
      <c r="HL15" s="198">
        <v>6.7579E-2</v>
      </c>
      <c r="HM15" s="198">
        <v>2.8105999999999999E-2</v>
      </c>
      <c r="HN15" s="198">
        <v>2.1699999999999999E-4</v>
      </c>
      <c r="HO15" s="198">
        <v>2.8105999999999999E-2</v>
      </c>
      <c r="HP15" s="198">
        <v>2.1699999999999999E-4</v>
      </c>
      <c r="HQ15" s="198">
        <v>3.0668690000000001</v>
      </c>
      <c r="HR15" s="198">
        <v>3.9655000000000003E-2</v>
      </c>
      <c r="HS15" s="198">
        <v>6.3984420000000002</v>
      </c>
      <c r="HT15" s="198">
        <v>2.6405000000000001E-2</v>
      </c>
      <c r="HU15" s="198"/>
      <c r="HV15" s="198"/>
      <c r="HW15" s="198">
        <v>9.4653109999999998</v>
      </c>
      <c r="HX15" s="198">
        <v>6.6059999999999994E-2</v>
      </c>
      <c r="HY15" s="198">
        <v>5.9475E-2</v>
      </c>
      <c r="HZ15" s="198">
        <v>1.44E-4</v>
      </c>
      <c r="IA15" s="198">
        <v>0.27578900000000001</v>
      </c>
      <c r="IB15" s="198">
        <v>0.16037999999999999</v>
      </c>
      <c r="IC15" s="198">
        <v>0.33526400000000001</v>
      </c>
      <c r="ID15" s="198">
        <v>0.160524</v>
      </c>
      <c r="IE15" s="198">
        <v>11573.870172000001</v>
      </c>
      <c r="IF15" s="198">
        <v>2425.049931</v>
      </c>
    </row>
    <row r="16" spans="1:240" ht="17.399999999999999" customHeight="1" x14ac:dyDescent="0.25">
      <c r="A16" s="199" t="s">
        <v>45</v>
      </c>
      <c r="B16" s="200" t="s">
        <v>1298</v>
      </c>
      <c r="C16" s="201"/>
      <c r="D16" s="201"/>
      <c r="E16" s="201"/>
      <c r="F16" s="201"/>
      <c r="G16" s="201">
        <v>4.7368800000000002</v>
      </c>
      <c r="H16" s="201">
        <v>0.35750999999999999</v>
      </c>
      <c r="I16" s="201">
        <v>8.3563749999999999</v>
      </c>
      <c r="J16" s="201">
        <v>1.1917230000000001</v>
      </c>
      <c r="K16" s="201"/>
      <c r="L16" s="201"/>
      <c r="M16" s="201">
        <v>13.093254999999999</v>
      </c>
      <c r="N16" s="201">
        <v>1.5492330000000001</v>
      </c>
      <c r="O16" s="201"/>
      <c r="P16" s="201"/>
      <c r="Q16" s="201">
        <v>1.120036</v>
      </c>
      <c r="R16" s="201">
        <v>0.22201899999999999</v>
      </c>
      <c r="S16" s="201">
        <v>68.860197999999997</v>
      </c>
      <c r="T16" s="201">
        <v>14.499207999999999</v>
      </c>
      <c r="U16" s="201">
        <v>2.5814460000000001</v>
      </c>
      <c r="V16" s="201">
        <v>0.15340000000000001</v>
      </c>
      <c r="W16" s="201"/>
      <c r="X16" s="201"/>
      <c r="Y16" s="201"/>
      <c r="Z16" s="201"/>
      <c r="AA16" s="201">
        <v>0.34302100000000002</v>
      </c>
      <c r="AB16" s="201">
        <v>5.2600000000000001E-2</v>
      </c>
      <c r="AC16" s="201"/>
      <c r="AD16" s="201"/>
      <c r="AE16" s="201"/>
      <c r="AF16" s="201"/>
      <c r="AG16" s="201">
        <v>72.904701000000003</v>
      </c>
      <c r="AH16" s="201">
        <v>14.927227</v>
      </c>
      <c r="AI16" s="201">
        <v>9.5336770000000008</v>
      </c>
      <c r="AJ16" s="201">
        <v>2.0556649999999999</v>
      </c>
      <c r="AK16" s="201">
        <v>9.5336770000000008</v>
      </c>
      <c r="AL16" s="201">
        <v>2.0556649999999999</v>
      </c>
      <c r="AM16" s="201"/>
      <c r="AN16" s="201"/>
      <c r="AO16" s="201">
        <v>0.54847800000000002</v>
      </c>
      <c r="AP16" s="201">
        <v>6.4259999999999998E-2</v>
      </c>
      <c r="AQ16" s="201">
        <v>0.43257899999999999</v>
      </c>
      <c r="AR16" s="201">
        <v>2.2605E-2</v>
      </c>
      <c r="AS16" s="201">
        <v>1.724934</v>
      </c>
      <c r="AT16" s="201">
        <v>0.29643599999999998</v>
      </c>
      <c r="AU16" s="201">
        <v>10.119001000000001</v>
      </c>
      <c r="AV16" s="201">
        <v>4.0072029999999996</v>
      </c>
      <c r="AW16" s="201">
        <v>5.344004</v>
      </c>
      <c r="AX16" s="201">
        <v>0.934222</v>
      </c>
      <c r="AY16" s="201">
        <v>11.884434000000001</v>
      </c>
      <c r="AZ16" s="201">
        <v>3.531453</v>
      </c>
      <c r="BA16" s="201">
        <v>0.79764800000000002</v>
      </c>
      <c r="BB16" s="201">
        <v>1.08</v>
      </c>
      <c r="BC16" s="201"/>
      <c r="BD16" s="201"/>
      <c r="BE16" s="201">
        <v>30.851078000000001</v>
      </c>
      <c r="BF16" s="201">
        <v>9.9361789999999992</v>
      </c>
      <c r="BG16" s="201">
        <v>4.4998999999999997E-2</v>
      </c>
      <c r="BH16" s="201">
        <v>8.0250000000000004</v>
      </c>
      <c r="BI16" s="201"/>
      <c r="BJ16" s="201"/>
      <c r="BK16" s="201"/>
      <c r="BL16" s="201"/>
      <c r="BM16" s="201">
        <v>4.4998999999999997E-2</v>
      </c>
      <c r="BN16" s="201">
        <v>8.0250000000000004</v>
      </c>
      <c r="BO16" s="201">
        <v>55.222698999999999</v>
      </c>
      <c r="BP16" s="201">
        <v>27.374707999999998</v>
      </c>
      <c r="BQ16" s="201">
        <v>2308.8799800000002</v>
      </c>
      <c r="BR16" s="201">
        <v>637.20074</v>
      </c>
      <c r="BS16" s="201">
        <v>3.408782</v>
      </c>
      <c r="BT16" s="201">
        <v>9.0648000000000006E-2</v>
      </c>
      <c r="BU16" s="201">
        <v>4.3031309999999996</v>
      </c>
      <c r="BV16" s="201">
        <v>1.1768780000000001</v>
      </c>
      <c r="BW16" s="201">
        <v>47.884852000000002</v>
      </c>
      <c r="BX16" s="201">
        <v>4.3567539999999996</v>
      </c>
      <c r="BY16" s="201">
        <v>3.6267719999999999</v>
      </c>
      <c r="BZ16" s="201">
        <v>0.146568</v>
      </c>
      <c r="CA16" s="201">
        <v>4.0555599999999998</v>
      </c>
      <c r="CB16" s="201">
        <v>0.82481099999999996</v>
      </c>
      <c r="CC16" s="201">
        <v>0.734151</v>
      </c>
      <c r="CD16" s="201">
        <v>5.6389000000000002E-2</v>
      </c>
      <c r="CE16" s="201"/>
      <c r="CF16" s="201"/>
      <c r="CG16" s="201"/>
      <c r="CH16" s="201"/>
      <c r="CI16" s="201">
        <v>89.815622000000005</v>
      </c>
      <c r="CJ16" s="201">
        <v>15.568432</v>
      </c>
      <c r="CK16" s="201">
        <v>2517.9315489999999</v>
      </c>
      <c r="CL16" s="201">
        <v>686.795928</v>
      </c>
      <c r="CM16" s="201">
        <v>7084.811224</v>
      </c>
      <c r="CN16" s="201">
        <v>1646.4929139999999</v>
      </c>
      <c r="CO16" s="201">
        <v>151.80028200000001</v>
      </c>
      <c r="CP16" s="201">
        <v>20.024763</v>
      </c>
      <c r="CQ16" s="201">
        <v>7236.6115060000002</v>
      </c>
      <c r="CR16" s="201">
        <v>1666.517677</v>
      </c>
      <c r="CS16" s="201">
        <v>2.60162</v>
      </c>
      <c r="CT16" s="201">
        <v>0.30368000000000001</v>
      </c>
      <c r="CU16" s="201">
        <v>0.412331</v>
      </c>
      <c r="CV16" s="201">
        <v>1.503E-2</v>
      </c>
      <c r="CW16" s="201"/>
      <c r="CX16" s="201"/>
      <c r="CY16" s="201">
        <v>3.013951</v>
      </c>
      <c r="CZ16" s="201">
        <v>0.31870999999999999</v>
      </c>
      <c r="DA16" s="201">
        <v>3.8782999999999998E-2</v>
      </c>
      <c r="DB16" s="201">
        <v>8.0000000000000002E-3</v>
      </c>
      <c r="DC16" s="201"/>
      <c r="DD16" s="201"/>
      <c r="DE16" s="201"/>
      <c r="DF16" s="201"/>
      <c r="DG16" s="201">
        <v>3.8782999999999998E-2</v>
      </c>
      <c r="DH16" s="201">
        <v>8.0000000000000002E-3</v>
      </c>
      <c r="DI16" s="201"/>
      <c r="DJ16" s="201"/>
      <c r="DK16" s="201">
        <v>0.170844</v>
      </c>
      <c r="DL16" s="201">
        <v>5.4024000000000003E-2</v>
      </c>
      <c r="DM16" s="201">
        <v>0.56086599999999998</v>
      </c>
      <c r="DN16" s="201">
        <v>0.336289</v>
      </c>
      <c r="DO16" s="201">
        <v>0.73170999999999997</v>
      </c>
      <c r="DP16" s="201">
        <v>0.39031300000000002</v>
      </c>
      <c r="DQ16" s="201"/>
      <c r="DR16" s="201"/>
      <c r="DS16" s="201">
        <v>1.473751</v>
      </c>
      <c r="DT16" s="201">
        <v>0.29147200000000001</v>
      </c>
      <c r="DU16" s="201">
        <v>4.2404999999999998E-2</v>
      </c>
      <c r="DV16" s="201">
        <v>2.6678E-2</v>
      </c>
      <c r="DW16" s="201"/>
      <c r="DX16" s="201"/>
      <c r="DY16" s="201">
        <v>36.555207000000003</v>
      </c>
      <c r="DZ16" s="201">
        <v>4.8430939999999998</v>
      </c>
      <c r="EA16" s="201">
        <v>5.8970000000000002E-2</v>
      </c>
      <c r="EB16" s="201">
        <v>3.1451E-2</v>
      </c>
      <c r="EC16" s="201">
        <v>0.58291099999999996</v>
      </c>
      <c r="ED16" s="201">
        <v>4.2437000000000002E-2</v>
      </c>
      <c r="EE16" s="201">
        <v>0.33280599999999999</v>
      </c>
      <c r="EF16" s="201">
        <v>4.1909000000000002E-2</v>
      </c>
      <c r="EG16" s="201">
        <v>3.0829999999999998E-3</v>
      </c>
      <c r="EH16" s="201">
        <v>1.0399999999999999E-4</v>
      </c>
      <c r="EI16" s="201">
        <v>2.9000020000000002</v>
      </c>
      <c r="EJ16" s="201">
        <v>0.20486499999999999</v>
      </c>
      <c r="EK16" s="201"/>
      <c r="EL16" s="201"/>
      <c r="EM16" s="201"/>
      <c r="EN16" s="201"/>
      <c r="EO16" s="201">
        <v>11.320895999999999</v>
      </c>
      <c r="EP16" s="201">
        <v>6.5237000000000003E-2</v>
      </c>
      <c r="EQ16" s="201">
        <v>0.26537500000000003</v>
      </c>
      <c r="ER16" s="201">
        <v>1.5629000000000001E-2</v>
      </c>
      <c r="ES16" s="201">
        <v>53.535406000000002</v>
      </c>
      <c r="ET16" s="201">
        <v>5.5628760000000002</v>
      </c>
      <c r="EU16" s="201">
        <v>3.8960000000000002E-2</v>
      </c>
      <c r="EV16" s="201">
        <v>7.7000000000000001E-5</v>
      </c>
      <c r="EW16" s="201"/>
      <c r="EX16" s="201"/>
      <c r="EY16" s="201"/>
      <c r="EZ16" s="201"/>
      <c r="FA16" s="201"/>
      <c r="FB16" s="201"/>
      <c r="FC16" s="201">
        <v>3.8960000000000002E-2</v>
      </c>
      <c r="FD16" s="201">
        <v>7.7000000000000001E-5</v>
      </c>
      <c r="FE16" s="201">
        <v>7.7682950000000002</v>
      </c>
      <c r="FF16" s="201">
        <v>2.026297</v>
      </c>
      <c r="FG16" s="201">
        <v>2.7816770000000002</v>
      </c>
      <c r="FH16" s="201">
        <v>0.36398399999999997</v>
      </c>
      <c r="FI16" s="201">
        <v>0.52778099999999994</v>
      </c>
      <c r="FJ16" s="201">
        <v>0.31382599999999999</v>
      </c>
      <c r="FK16" s="201">
        <v>11.077753</v>
      </c>
      <c r="FL16" s="201">
        <v>2.704107</v>
      </c>
      <c r="FM16" s="201">
        <v>42.882928</v>
      </c>
      <c r="FN16" s="201">
        <v>4.3689999999999996E-3</v>
      </c>
      <c r="FO16" s="201">
        <v>42.882928</v>
      </c>
      <c r="FP16" s="201">
        <v>4.3689999999999996E-3</v>
      </c>
      <c r="FQ16" s="201">
        <v>264.86632700000001</v>
      </c>
      <c r="FR16" s="201">
        <v>120.10305700000001</v>
      </c>
      <c r="FS16" s="201">
        <v>11.757807</v>
      </c>
      <c r="FT16" s="201">
        <v>1.0983039999999999</v>
      </c>
      <c r="FU16" s="201">
        <v>1.2428E-2</v>
      </c>
      <c r="FV16" s="201">
        <v>1.3200000000000001E-4</v>
      </c>
      <c r="FW16" s="201">
        <v>2.0690000000000001E-3</v>
      </c>
      <c r="FX16" s="201">
        <v>4.8000000000000001E-4</v>
      </c>
      <c r="FY16" s="201">
        <v>74.693343999999996</v>
      </c>
      <c r="FZ16" s="201">
        <v>6.3820170000000003</v>
      </c>
      <c r="GA16" s="201">
        <v>31.074470000000002</v>
      </c>
      <c r="GB16" s="201">
        <v>4.1375960000000003</v>
      </c>
      <c r="GC16" s="201">
        <v>1.5662229999999999</v>
      </c>
      <c r="GD16" s="201">
        <v>0.10739700000000001</v>
      </c>
      <c r="GE16" s="201">
        <v>2.0999999999999999E-3</v>
      </c>
      <c r="GF16" s="201">
        <v>3.2000000000000002E-3</v>
      </c>
      <c r="GG16" s="201"/>
      <c r="GH16" s="201"/>
      <c r="GI16" s="201">
        <v>1.5778719999999999</v>
      </c>
      <c r="GJ16" s="201">
        <v>7.8069999999999997E-3</v>
      </c>
      <c r="GK16" s="201">
        <v>26.534079999999999</v>
      </c>
      <c r="GL16" s="201">
        <v>1.0551299999999999</v>
      </c>
      <c r="GM16" s="201">
        <v>412.08672000000001</v>
      </c>
      <c r="GN16" s="201">
        <v>132.89511999999999</v>
      </c>
      <c r="GO16" s="201">
        <v>515.85761300000001</v>
      </c>
      <c r="GP16" s="201">
        <v>3.69075</v>
      </c>
      <c r="GQ16" s="201">
        <v>152.371354</v>
      </c>
      <c r="GR16" s="201">
        <v>0.63117299999999998</v>
      </c>
      <c r="GS16" s="201">
        <v>668.22896700000001</v>
      </c>
      <c r="GT16" s="201">
        <v>4.321923</v>
      </c>
      <c r="GU16" s="201">
        <v>0.52332599999999996</v>
      </c>
      <c r="GV16" s="201">
        <v>7.9866999999999994E-2</v>
      </c>
      <c r="GW16" s="201">
        <v>18.709195999999999</v>
      </c>
      <c r="GX16" s="201">
        <v>0.84289700000000001</v>
      </c>
      <c r="GY16" s="201">
        <v>16.620298999999999</v>
      </c>
      <c r="GZ16" s="201">
        <v>2.346E-3</v>
      </c>
      <c r="HA16" s="201">
        <v>5.4050000000000002</v>
      </c>
      <c r="HB16" s="201">
        <v>7.9850000000000003</v>
      </c>
      <c r="HC16" s="201">
        <v>41.257821</v>
      </c>
      <c r="HD16" s="201">
        <v>8.9101099999999995</v>
      </c>
      <c r="HE16" s="201">
        <v>105.638756</v>
      </c>
      <c r="HF16" s="201">
        <v>0.36803900000000001</v>
      </c>
      <c r="HG16" s="201">
        <v>0.92600199999999999</v>
      </c>
      <c r="HH16" s="201">
        <v>1.668E-3</v>
      </c>
      <c r="HI16" s="201"/>
      <c r="HJ16" s="201"/>
      <c r="HK16" s="201">
        <v>106.564758</v>
      </c>
      <c r="HL16" s="201">
        <v>0.36970700000000001</v>
      </c>
      <c r="HM16" s="201">
        <v>18.036961000000002</v>
      </c>
      <c r="HN16" s="201">
        <v>3.4805999999999997E-2</v>
      </c>
      <c r="HO16" s="201">
        <v>18.036961000000002</v>
      </c>
      <c r="HP16" s="201">
        <v>3.4805999999999997E-2</v>
      </c>
      <c r="HQ16" s="201">
        <v>0.36300900000000003</v>
      </c>
      <c r="HR16" s="201">
        <v>4.7856000000000003E-2</v>
      </c>
      <c r="HS16" s="201">
        <v>16.944807000000001</v>
      </c>
      <c r="HT16" s="201">
        <v>0.13903699999999999</v>
      </c>
      <c r="HU16" s="201">
        <v>13.575150000000001</v>
      </c>
      <c r="HV16" s="201">
        <v>1.7587550000000001</v>
      </c>
      <c r="HW16" s="201">
        <v>30.882966</v>
      </c>
      <c r="HX16" s="201">
        <v>1.945648</v>
      </c>
      <c r="HY16" s="201">
        <v>1.125E-2</v>
      </c>
      <c r="HZ16" s="201">
        <v>4.7399999999999997E-4</v>
      </c>
      <c r="IA16" s="201">
        <v>0.45170300000000002</v>
      </c>
      <c r="IB16" s="201">
        <v>0.123253</v>
      </c>
      <c r="IC16" s="201">
        <v>0.462953</v>
      </c>
      <c r="ID16" s="201">
        <v>0.123727</v>
      </c>
      <c r="IE16" s="201">
        <v>11269.811401999999</v>
      </c>
      <c r="IF16" s="201">
        <v>2547.3964019999999</v>
      </c>
    </row>
    <row r="17" spans="1:240" ht="17.399999999999999" customHeight="1" x14ac:dyDescent="0.25">
      <c r="A17" s="196" t="s">
        <v>156</v>
      </c>
      <c r="B17" s="197" t="s">
        <v>331</v>
      </c>
      <c r="C17" s="198">
        <v>0.50508299999999995</v>
      </c>
      <c r="D17" s="198">
        <v>2.124E-3</v>
      </c>
      <c r="E17" s="198"/>
      <c r="F17" s="198"/>
      <c r="G17" s="198">
        <v>11.153639999999999</v>
      </c>
      <c r="H17" s="198">
        <v>0.53592499999999998</v>
      </c>
      <c r="I17" s="198">
        <v>4.2191340000000004</v>
      </c>
      <c r="J17" s="198">
        <v>0.33646100000000001</v>
      </c>
      <c r="K17" s="198"/>
      <c r="L17" s="198"/>
      <c r="M17" s="198">
        <v>15.877857000000001</v>
      </c>
      <c r="N17" s="198">
        <v>0.87451000000000001</v>
      </c>
      <c r="O17" s="198"/>
      <c r="P17" s="198"/>
      <c r="Q17" s="198">
        <v>0.113728</v>
      </c>
      <c r="R17" s="198">
        <v>2.5250000000000002E-2</v>
      </c>
      <c r="S17" s="198">
        <v>36.416967999999997</v>
      </c>
      <c r="T17" s="198">
        <v>2.8327749999999998</v>
      </c>
      <c r="U17" s="198">
        <v>1.8507370000000001</v>
      </c>
      <c r="V17" s="198">
        <v>5.1334999999999999E-2</v>
      </c>
      <c r="W17" s="198"/>
      <c r="X17" s="198"/>
      <c r="Y17" s="198">
        <v>9.9667000000000006E-2</v>
      </c>
      <c r="Z17" s="198">
        <v>9.0639999999999991E-3</v>
      </c>
      <c r="AA17" s="198"/>
      <c r="AB17" s="198"/>
      <c r="AC17" s="198">
        <v>10.479464999999999</v>
      </c>
      <c r="AD17" s="198">
        <v>0.80556000000000005</v>
      </c>
      <c r="AE17" s="198"/>
      <c r="AF17" s="198"/>
      <c r="AG17" s="198">
        <v>48.960565000000003</v>
      </c>
      <c r="AH17" s="198">
        <v>3.7239840000000002</v>
      </c>
      <c r="AI17" s="198">
        <v>1.7297E-2</v>
      </c>
      <c r="AJ17" s="198">
        <v>4.0700000000000003E-4</v>
      </c>
      <c r="AK17" s="198">
        <v>1.7297E-2</v>
      </c>
      <c r="AL17" s="198">
        <v>4.0700000000000003E-4</v>
      </c>
      <c r="AM17" s="198">
        <v>1.5472E-2</v>
      </c>
      <c r="AN17" s="198">
        <v>1.1999999999999999E-3</v>
      </c>
      <c r="AO17" s="198">
        <v>0.31712800000000002</v>
      </c>
      <c r="AP17" s="198">
        <v>1.133E-2</v>
      </c>
      <c r="AQ17" s="198">
        <v>0.55508100000000005</v>
      </c>
      <c r="AR17" s="198">
        <v>1.1769999999999999E-2</v>
      </c>
      <c r="AS17" s="198">
        <v>11.881399999999999</v>
      </c>
      <c r="AT17" s="198">
        <v>0.77330600000000005</v>
      </c>
      <c r="AU17" s="198">
        <v>6.0414000000000003</v>
      </c>
      <c r="AV17" s="198">
        <v>1.1034079999999999</v>
      </c>
      <c r="AW17" s="198">
        <v>2.4081950000000001</v>
      </c>
      <c r="AX17" s="198">
        <v>0.54801599999999995</v>
      </c>
      <c r="AY17" s="198">
        <v>5.8926350000000003</v>
      </c>
      <c r="AZ17" s="198">
        <v>1.0113399999999999</v>
      </c>
      <c r="BA17" s="198"/>
      <c r="BB17" s="198"/>
      <c r="BC17" s="198">
        <v>2.0844000000000001E-2</v>
      </c>
      <c r="BD17" s="198">
        <v>3.7100000000000002E-4</v>
      </c>
      <c r="BE17" s="198">
        <v>27.132155000000001</v>
      </c>
      <c r="BF17" s="198">
        <v>3.4607410000000001</v>
      </c>
      <c r="BG17" s="198">
        <v>118.383813</v>
      </c>
      <c r="BH17" s="198">
        <v>591.90897700000005</v>
      </c>
      <c r="BI17" s="198"/>
      <c r="BJ17" s="198"/>
      <c r="BK17" s="198">
        <v>4.4009E-2</v>
      </c>
      <c r="BL17" s="198">
        <v>1.5575E-2</v>
      </c>
      <c r="BM17" s="198">
        <v>118.42782200000001</v>
      </c>
      <c r="BN17" s="198">
        <v>591.92455199999995</v>
      </c>
      <c r="BO17" s="198">
        <v>52.358755000000002</v>
      </c>
      <c r="BP17" s="198">
        <v>102.74605</v>
      </c>
      <c r="BQ17" s="198">
        <v>1974.7384669999999</v>
      </c>
      <c r="BR17" s="198">
        <v>521.449071</v>
      </c>
      <c r="BS17" s="198">
        <v>4.2913420000000002</v>
      </c>
      <c r="BT17" s="198">
        <v>8.8950000000000001E-3</v>
      </c>
      <c r="BU17" s="198">
        <v>3111.9025029999998</v>
      </c>
      <c r="BV17" s="198">
        <v>1506.65176</v>
      </c>
      <c r="BW17" s="198">
        <v>14.246967</v>
      </c>
      <c r="BX17" s="198">
        <v>1.2235480000000001</v>
      </c>
      <c r="BY17" s="198">
        <v>116.77584400000001</v>
      </c>
      <c r="BZ17" s="198">
        <v>0.65214799999999995</v>
      </c>
      <c r="CA17" s="198">
        <v>2.3697279999999998</v>
      </c>
      <c r="CB17" s="198">
        <v>0.41696699999999998</v>
      </c>
      <c r="CC17" s="198">
        <v>0.30043599999999998</v>
      </c>
      <c r="CD17" s="198">
        <v>4.7785000000000001E-2</v>
      </c>
      <c r="CE17" s="198"/>
      <c r="CF17" s="198"/>
      <c r="CG17" s="198">
        <v>1.764</v>
      </c>
      <c r="CH17" s="198">
        <v>0.23519999999999999</v>
      </c>
      <c r="CI17" s="198">
        <v>369.30627099999998</v>
      </c>
      <c r="CJ17" s="198">
        <v>23.350048000000001</v>
      </c>
      <c r="CK17" s="198">
        <v>5648.0543129999996</v>
      </c>
      <c r="CL17" s="198">
        <v>2156.7814720000001</v>
      </c>
      <c r="CM17" s="198">
        <v>285.91983800000003</v>
      </c>
      <c r="CN17" s="198">
        <v>61.035789999999999</v>
      </c>
      <c r="CO17" s="198">
        <v>84.851337999999998</v>
      </c>
      <c r="CP17" s="198">
        <v>10.30231</v>
      </c>
      <c r="CQ17" s="198">
        <v>370.77117600000003</v>
      </c>
      <c r="CR17" s="198">
        <v>71.338099999999997</v>
      </c>
      <c r="CS17" s="198"/>
      <c r="CT17" s="198"/>
      <c r="CU17" s="198">
        <v>0.58925700000000003</v>
      </c>
      <c r="CV17" s="198">
        <v>6.5300000000000002E-3</v>
      </c>
      <c r="CW17" s="198"/>
      <c r="CX17" s="198"/>
      <c r="CY17" s="198">
        <v>0.58925700000000003</v>
      </c>
      <c r="CZ17" s="198">
        <v>6.5300000000000002E-3</v>
      </c>
      <c r="DA17" s="198">
        <v>0.215865</v>
      </c>
      <c r="DB17" s="198">
        <v>6.646E-3</v>
      </c>
      <c r="DC17" s="198">
        <v>13.826536000000001</v>
      </c>
      <c r="DD17" s="198">
        <v>7.5640000000000004E-3</v>
      </c>
      <c r="DE17" s="198">
        <v>4.0439999999999999E-3</v>
      </c>
      <c r="DF17" s="198">
        <v>2.9999999999999997E-4</v>
      </c>
      <c r="DG17" s="198">
        <v>14.046445</v>
      </c>
      <c r="DH17" s="198">
        <v>1.451E-2</v>
      </c>
      <c r="DI17" s="198"/>
      <c r="DJ17" s="198"/>
      <c r="DK17" s="198">
        <v>13.341676</v>
      </c>
      <c r="DL17" s="198">
        <v>2.029973</v>
      </c>
      <c r="DM17" s="198">
        <v>0.71127099999999999</v>
      </c>
      <c r="DN17" s="198">
        <v>5.262E-2</v>
      </c>
      <c r="DO17" s="198">
        <v>14.052947</v>
      </c>
      <c r="DP17" s="198">
        <v>2.0825930000000001</v>
      </c>
      <c r="DQ17" s="198">
        <v>0.34435500000000002</v>
      </c>
      <c r="DR17" s="198">
        <v>1.3999999999999999E-4</v>
      </c>
      <c r="DS17" s="198"/>
      <c r="DT17" s="198"/>
      <c r="DU17" s="198"/>
      <c r="DV17" s="198"/>
      <c r="DW17" s="198"/>
      <c r="DX17" s="198"/>
      <c r="DY17" s="198">
        <v>148.52517499999999</v>
      </c>
      <c r="DZ17" s="198">
        <v>15.891662</v>
      </c>
      <c r="EA17" s="198">
        <v>11.134130000000001</v>
      </c>
      <c r="EB17" s="198">
        <v>1.8254189999999999</v>
      </c>
      <c r="EC17" s="198">
        <v>117.11114000000001</v>
      </c>
      <c r="ED17" s="198">
        <v>11.727648</v>
      </c>
      <c r="EE17" s="198">
        <v>91.473735000000005</v>
      </c>
      <c r="EF17" s="198">
        <v>8.3159790000000005</v>
      </c>
      <c r="EG17" s="198"/>
      <c r="EH17" s="198"/>
      <c r="EI17" s="198">
        <v>0.103654</v>
      </c>
      <c r="EJ17" s="198">
        <v>7.2499999999999995E-4</v>
      </c>
      <c r="EK17" s="198"/>
      <c r="EL17" s="198"/>
      <c r="EM17" s="198">
        <v>0.82058200000000003</v>
      </c>
      <c r="EN17" s="198">
        <v>2.2950000000000002E-3</v>
      </c>
      <c r="EO17" s="198">
        <v>1.056891</v>
      </c>
      <c r="EP17" s="198">
        <v>3.2224000000000003E-2</v>
      </c>
      <c r="EQ17" s="198">
        <v>0.331204</v>
      </c>
      <c r="ER17" s="198">
        <v>2.0733000000000001E-2</v>
      </c>
      <c r="ES17" s="198">
        <v>370.90086600000001</v>
      </c>
      <c r="ET17" s="198">
        <v>37.816825000000001</v>
      </c>
      <c r="EU17" s="198">
        <v>0.13636599999999999</v>
      </c>
      <c r="EV17" s="198">
        <v>2.8600000000000001E-4</v>
      </c>
      <c r="EW17" s="198">
        <v>2.9919999999999999E-3</v>
      </c>
      <c r="EX17" s="198">
        <v>1.4E-5</v>
      </c>
      <c r="EY17" s="198"/>
      <c r="EZ17" s="198"/>
      <c r="FA17" s="198"/>
      <c r="FB17" s="198"/>
      <c r="FC17" s="198">
        <v>0.13935800000000001</v>
      </c>
      <c r="FD17" s="198">
        <v>2.9999999999999997E-4</v>
      </c>
      <c r="FE17" s="198">
        <v>0.24251600000000001</v>
      </c>
      <c r="FF17" s="198">
        <v>1.9023000000000002E-2</v>
      </c>
      <c r="FG17" s="198">
        <v>7.154172</v>
      </c>
      <c r="FH17" s="198">
        <v>2.8539970000000001</v>
      </c>
      <c r="FI17" s="198">
        <v>45.624943999999999</v>
      </c>
      <c r="FJ17" s="198">
        <v>20.645879999999998</v>
      </c>
      <c r="FK17" s="198">
        <v>53.021631999999997</v>
      </c>
      <c r="FL17" s="198">
        <v>23.518899999999999</v>
      </c>
      <c r="FM17" s="198">
        <v>44.876175000000003</v>
      </c>
      <c r="FN17" s="198">
        <v>2.5999999999999998E-5</v>
      </c>
      <c r="FO17" s="198">
        <v>44.876175000000003</v>
      </c>
      <c r="FP17" s="198">
        <v>2.5999999999999998E-5</v>
      </c>
      <c r="FQ17" s="198">
        <v>41.707655000000003</v>
      </c>
      <c r="FR17" s="198">
        <v>8.3945030000000003</v>
      </c>
      <c r="FS17" s="198">
        <v>78.071568999999997</v>
      </c>
      <c r="FT17" s="198">
        <v>15.001771</v>
      </c>
      <c r="FU17" s="198">
        <v>14.013311</v>
      </c>
      <c r="FV17" s="198">
        <v>0.42657800000000001</v>
      </c>
      <c r="FW17" s="198">
        <v>0.41909999999999997</v>
      </c>
      <c r="FX17" s="198">
        <v>2.1701999999999999E-2</v>
      </c>
      <c r="FY17" s="198">
        <v>441.64790599999998</v>
      </c>
      <c r="FZ17" s="198">
        <v>32.029891999999997</v>
      </c>
      <c r="GA17" s="198"/>
      <c r="GB17" s="198"/>
      <c r="GC17" s="198">
        <v>1.2310000000000001E-3</v>
      </c>
      <c r="GD17" s="198">
        <v>2E-3</v>
      </c>
      <c r="GE17" s="198">
        <v>1.6049999999999998E-2</v>
      </c>
      <c r="GF17" s="198">
        <v>6.3499999999999997E-3</v>
      </c>
      <c r="GG17" s="198">
        <v>198.44150300000001</v>
      </c>
      <c r="GH17" s="198">
        <v>4.7007810000000001</v>
      </c>
      <c r="GI17" s="198">
        <v>8.7899879999999992</v>
      </c>
      <c r="GJ17" s="198">
        <v>1.0799E-2</v>
      </c>
      <c r="GK17" s="198">
        <v>0.12479899999999999</v>
      </c>
      <c r="GL17" s="198">
        <v>4.1029999999999999E-3</v>
      </c>
      <c r="GM17" s="198">
        <v>783.23311200000001</v>
      </c>
      <c r="GN17" s="198">
        <v>60.598478999999998</v>
      </c>
      <c r="GO17" s="198">
        <v>1003.850717</v>
      </c>
      <c r="GP17" s="198">
        <v>7.1002729999999996</v>
      </c>
      <c r="GQ17" s="198">
        <v>163.211232</v>
      </c>
      <c r="GR17" s="198">
        <v>8.1689399999999992</v>
      </c>
      <c r="GS17" s="198">
        <v>1167.0619489999999</v>
      </c>
      <c r="GT17" s="198">
        <v>15.269213000000001</v>
      </c>
      <c r="GU17" s="198">
        <v>1.4329430000000001</v>
      </c>
      <c r="GV17" s="198">
        <v>6.8709000000000006E-2</v>
      </c>
      <c r="GW17" s="198">
        <v>60.484265000000001</v>
      </c>
      <c r="GX17" s="198">
        <v>1.294856</v>
      </c>
      <c r="GY17" s="198">
        <v>1181.5252849999999</v>
      </c>
      <c r="GZ17" s="198">
        <v>1.169154</v>
      </c>
      <c r="HA17" s="198">
        <v>27.358502999999999</v>
      </c>
      <c r="HB17" s="198">
        <v>5.1539999999999997E-3</v>
      </c>
      <c r="HC17" s="198">
        <v>1270.8009959999999</v>
      </c>
      <c r="HD17" s="198">
        <v>2.5378729999999998</v>
      </c>
      <c r="HE17" s="198">
        <v>132.519677</v>
      </c>
      <c r="HF17" s="198">
        <v>0.16353899999999999</v>
      </c>
      <c r="HG17" s="198">
        <v>10.665001999999999</v>
      </c>
      <c r="HH17" s="198">
        <v>1.805E-3</v>
      </c>
      <c r="HI17" s="198"/>
      <c r="HJ17" s="198"/>
      <c r="HK17" s="198">
        <v>143.18467899999999</v>
      </c>
      <c r="HL17" s="198">
        <v>0.16534399999999999</v>
      </c>
      <c r="HM17" s="198">
        <v>136.533649</v>
      </c>
      <c r="HN17" s="198">
        <v>8.6309999999999998E-3</v>
      </c>
      <c r="HO17" s="198">
        <v>136.533649</v>
      </c>
      <c r="HP17" s="198">
        <v>8.6309999999999998E-3</v>
      </c>
      <c r="HQ17" s="198">
        <v>4.3829989999999999</v>
      </c>
      <c r="HR17" s="198">
        <v>0.12531700000000001</v>
      </c>
      <c r="HS17" s="198">
        <v>23.695941000000001</v>
      </c>
      <c r="HT17" s="198">
        <v>0.19967799999999999</v>
      </c>
      <c r="HU17" s="198">
        <v>9.5357999999999998E-2</v>
      </c>
      <c r="HV17" s="198">
        <v>8.6300000000000005E-3</v>
      </c>
      <c r="HW17" s="198">
        <v>28.174298</v>
      </c>
      <c r="HX17" s="198">
        <v>0.333625</v>
      </c>
      <c r="HY17" s="198">
        <v>299.00835899999998</v>
      </c>
      <c r="HZ17" s="198">
        <v>4.9090000000000002E-3</v>
      </c>
      <c r="IA17" s="198">
        <v>4.2880950000000002</v>
      </c>
      <c r="IB17" s="198">
        <v>0.79393199999999997</v>
      </c>
      <c r="IC17" s="198">
        <v>303.29645399999998</v>
      </c>
      <c r="ID17" s="198">
        <v>0.79884100000000002</v>
      </c>
      <c r="IE17" s="198">
        <v>10559.153001999999</v>
      </c>
      <c r="IF17" s="198">
        <v>2971.2554559999999</v>
      </c>
    </row>
    <row r="18" spans="1:240" ht="17.399999999999999" customHeight="1" x14ac:dyDescent="0.25">
      <c r="A18" s="199" t="s">
        <v>39</v>
      </c>
      <c r="B18" s="200" t="s">
        <v>1299</v>
      </c>
      <c r="C18" s="201"/>
      <c r="D18" s="201"/>
      <c r="E18" s="201">
        <v>0.65834999999999999</v>
      </c>
      <c r="F18" s="201">
        <v>0.52668000000000004</v>
      </c>
      <c r="G18" s="201">
        <v>28.787507000000002</v>
      </c>
      <c r="H18" s="201">
        <v>2.194302</v>
      </c>
      <c r="I18" s="201">
        <v>77.827881000000005</v>
      </c>
      <c r="J18" s="201">
        <v>4.2746760000000004</v>
      </c>
      <c r="K18" s="201">
        <v>1.0019499999999999</v>
      </c>
      <c r="L18" s="201">
        <v>0.143654</v>
      </c>
      <c r="M18" s="201">
        <v>108.275688</v>
      </c>
      <c r="N18" s="201">
        <v>7.1393120000000003</v>
      </c>
      <c r="O18" s="201">
        <v>4.6004420000000001</v>
      </c>
      <c r="P18" s="201">
        <v>0.34573900000000002</v>
      </c>
      <c r="Q18" s="201">
        <v>0.57913700000000001</v>
      </c>
      <c r="R18" s="201">
        <v>0.39045000000000002</v>
      </c>
      <c r="S18" s="201">
        <v>25.458891999999999</v>
      </c>
      <c r="T18" s="201">
        <v>11.581802</v>
      </c>
      <c r="U18" s="201">
        <v>116.003902</v>
      </c>
      <c r="V18" s="201">
        <v>9.058624</v>
      </c>
      <c r="W18" s="201">
        <v>0.47249999999999998</v>
      </c>
      <c r="X18" s="201">
        <v>1.2699999999999999E-2</v>
      </c>
      <c r="Y18" s="201">
        <v>0.64280199999999998</v>
      </c>
      <c r="Z18" s="201">
        <v>7.8645999999999994E-2</v>
      </c>
      <c r="AA18" s="201">
        <v>0.98044699999999996</v>
      </c>
      <c r="AB18" s="201">
        <v>3.0180999999999999E-2</v>
      </c>
      <c r="AC18" s="201"/>
      <c r="AD18" s="201"/>
      <c r="AE18" s="201"/>
      <c r="AF18" s="201"/>
      <c r="AG18" s="201">
        <v>148.738122</v>
      </c>
      <c r="AH18" s="201">
        <v>21.498142000000001</v>
      </c>
      <c r="AI18" s="201">
        <v>11.1374</v>
      </c>
      <c r="AJ18" s="201">
        <v>1.2454499999999999</v>
      </c>
      <c r="AK18" s="201">
        <v>11.1374</v>
      </c>
      <c r="AL18" s="201">
        <v>1.2454499999999999</v>
      </c>
      <c r="AM18" s="201">
        <v>3.0600000000000001E-4</v>
      </c>
      <c r="AN18" s="201">
        <v>5.0000000000000004E-6</v>
      </c>
      <c r="AO18" s="201">
        <v>49.042104999999999</v>
      </c>
      <c r="AP18" s="201">
        <v>17.888784999999999</v>
      </c>
      <c r="AQ18" s="201">
        <v>56.344681999999999</v>
      </c>
      <c r="AR18" s="201">
        <v>3.9563730000000001</v>
      </c>
      <c r="AS18" s="201">
        <v>13.804674</v>
      </c>
      <c r="AT18" s="201">
        <v>1.647186</v>
      </c>
      <c r="AU18" s="201">
        <v>10.090104</v>
      </c>
      <c r="AV18" s="201">
        <v>3.7957339999999999</v>
      </c>
      <c r="AW18" s="201">
        <v>5.8832440000000004</v>
      </c>
      <c r="AX18" s="201">
        <v>0.63211899999999999</v>
      </c>
      <c r="AY18" s="201">
        <v>4.5178459999999996</v>
      </c>
      <c r="AZ18" s="201">
        <v>1.8916649999999999</v>
      </c>
      <c r="BA18" s="201">
        <v>5.8304830000000001</v>
      </c>
      <c r="BB18" s="201">
        <v>0.53544000000000003</v>
      </c>
      <c r="BC18" s="201">
        <v>2.562E-3</v>
      </c>
      <c r="BD18" s="201">
        <v>9.9999999999999995E-7</v>
      </c>
      <c r="BE18" s="201">
        <v>145.516006</v>
      </c>
      <c r="BF18" s="201">
        <v>30.347308000000002</v>
      </c>
      <c r="BG18" s="201">
        <v>32.611552000000003</v>
      </c>
      <c r="BH18" s="201">
        <v>115.093064</v>
      </c>
      <c r="BI18" s="201"/>
      <c r="BJ18" s="201"/>
      <c r="BK18" s="201">
        <v>0.25389</v>
      </c>
      <c r="BL18" s="201">
        <v>4.5136000000000003E-2</v>
      </c>
      <c r="BM18" s="201">
        <v>32.865442000000002</v>
      </c>
      <c r="BN18" s="201">
        <v>115.1382</v>
      </c>
      <c r="BO18" s="201">
        <v>403.10929599999997</v>
      </c>
      <c r="BP18" s="201">
        <v>274.80998199999999</v>
      </c>
      <c r="BQ18" s="201">
        <v>1059.364339</v>
      </c>
      <c r="BR18" s="201">
        <v>464.56674600000002</v>
      </c>
      <c r="BS18" s="201">
        <v>66.823296999999997</v>
      </c>
      <c r="BT18" s="201">
        <v>0.748228</v>
      </c>
      <c r="BU18" s="201">
        <v>7.3761270000000003</v>
      </c>
      <c r="BV18" s="201">
        <v>2.4258890000000002</v>
      </c>
      <c r="BW18" s="201">
        <v>100.839676</v>
      </c>
      <c r="BX18" s="201">
        <v>9.489274</v>
      </c>
      <c r="BY18" s="201">
        <v>25.862480000000001</v>
      </c>
      <c r="BZ18" s="201">
        <v>1.526686</v>
      </c>
      <c r="CA18" s="201">
        <v>12.925549999999999</v>
      </c>
      <c r="CB18" s="201">
        <v>3.044896</v>
      </c>
      <c r="CC18" s="201">
        <v>32.651803999999998</v>
      </c>
      <c r="CD18" s="201">
        <v>2.7157279999999999</v>
      </c>
      <c r="CE18" s="201"/>
      <c r="CF18" s="201"/>
      <c r="CG18" s="201"/>
      <c r="CH18" s="201"/>
      <c r="CI18" s="201">
        <v>82.306952999999993</v>
      </c>
      <c r="CJ18" s="201">
        <v>9.5516020000000008</v>
      </c>
      <c r="CK18" s="201">
        <v>1791.2595220000001</v>
      </c>
      <c r="CL18" s="201">
        <v>768.87903100000005</v>
      </c>
      <c r="CM18" s="201">
        <v>4841.6770299999998</v>
      </c>
      <c r="CN18" s="201">
        <v>1084.5147360000001</v>
      </c>
      <c r="CO18" s="201">
        <v>59.599907999999999</v>
      </c>
      <c r="CP18" s="201">
        <v>12.201268000000001</v>
      </c>
      <c r="CQ18" s="201">
        <v>4901.276938</v>
      </c>
      <c r="CR18" s="201">
        <v>1096.7160040000001</v>
      </c>
      <c r="CS18" s="201"/>
      <c r="CT18" s="201"/>
      <c r="CU18" s="201">
        <v>0.643536</v>
      </c>
      <c r="CV18" s="201">
        <v>5.0959999999999998E-2</v>
      </c>
      <c r="CW18" s="201"/>
      <c r="CX18" s="201"/>
      <c r="CY18" s="201">
        <v>0.643536</v>
      </c>
      <c r="CZ18" s="201">
        <v>5.0959999999999998E-2</v>
      </c>
      <c r="DA18" s="201">
        <v>5.7360439999999997</v>
      </c>
      <c r="DB18" s="201">
        <v>2.0078260000000001</v>
      </c>
      <c r="DC18" s="201"/>
      <c r="DD18" s="201"/>
      <c r="DE18" s="201"/>
      <c r="DF18" s="201"/>
      <c r="DG18" s="201">
        <v>5.7360439999999997</v>
      </c>
      <c r="DH18" s="201">
        <v>2.0078260000000001</v>
      </c>
      <c r="DI18" s="201"/>
      <c r="DJ18" s="201"/>
      <c r="DK18" s="201">
        <v>422.62039199999998</v>
      </c>
      <c r="DL18" s="201">
        <v>53.179558999999998</v>
      </c>
      <c r="DM18" s="201">
        <v>5.8290480000000002</v>
      </c>
      <c r="DN18" s="201">
        <v>1.465025</v>
      </c>
      <c r="DO18" s="201">
        <v>428.44943999999998</v>
      </c>
      <c r="DP18" s="201">
        <v>54.644584000000002</v>
      </c>
      <c r="DQ18" s="201"/>
      <c r="DR18" s="201"/>
      <c r="DS18" s="201">
        <v>1.3284000000000001E-2</v>
      </c>
      <c r="DT18" s="201">
        <v>9.3199999999999999E-4</v>
      </c>
      <c r="DU18" s="201">
        <v>9.5086000000000004E-2</v>
      </c>
      <c r="DV18" s="201">
        <v>3.5599999999999998E-3</v>
      </c>
      <c r="DW18" s="201">
        <v>4.8799999999999998E-3</v>
      </c>
      <c r="DX18" s="201">
        <v>1.7650000000000001E-3</v>
      </c>
      <c r="DY18" s="201">
        <v>25.066293000000002</v>
      </c>
      <c r="DZ18" s="201">
        <v>2.5006719999999998</v>
      </c>
      <c r="EA18" s="201">
        <v>3.9779900000000001</v>
      </c>
      <c r="EB18" s="201">
        <v>0.395843</v>
      </c>
      <c r="EC18" s="201">
        <v>15.854126000000001</v>
      </c>
      <c r="ED18" s="201">
        <v>1.99248</v>
      </c>
      <c r="EE18" s="201">
        <v>2.38157</v>
      </c>
      <c r="EF18" s="201">
        <v>0.22957900000000001</v>
      </c>
      <c r="EG18" s="201">
        <v>3.4598999999999998E-2</v>
      </c>
      <c r="EH18" s="201">
        <v>4.9179999999999996E-3</v>
      </c>
      <c r="EI18" s="201">
        <v>1.3281019999999999</v>
      </c>
      <c r="EJ18" s="201">
        <v>9.2543E-2</v>
      </c>
      <c r="EK18" s="201">
        <v>3.0000000000000001E-3</v>
      </c>
      <c r="EL18" s="201">
        <v>2E-3</v>
      </c>
      <c r="EM18" s="201">
        <v>5.7003999999999999E-2</v>
      </c>
      <c r="EN18" s="201">
        <v>2.797E-3</v>
      </c>
      <c r="EO18" s="201">
        <v>1.5467770000000001</v>
      </c>
      <c r="EP18" s="201">
        <v>5.9789000000000002E-2</v>
      </c>
      <c r="EQ18" s="201">
        <v>0.56928000000000001</v>
      </c>
      <c r="ER18" s="201">
        <v>4.5245E-2</v>
      </c>
      <c r="ES18" s="201">
        <v>50.931990999999996</v>
      </c>
      <c r="ET18" s="201">
        <v>5.3321230000000002</v>
      </c>
      <c r="EU18" s="201"/>
      <c r="EV18" s="201"/>
      <c r="EW18" s="201"/>
      <c r="EX18" s="201"/>
      <c r="EY18" s="201"/>
      <c r="EZ18" s="201"/>
      <c r="FA18" s="201"/>
      <c r="FB18" s="201"/>
      <c r="FC18" s="201"/>
      <c r="FD18" s="201"/>
      <c r="FE18" s="201">
        <v>9.1159579999999991</v>
      </c>
      <c r="FF18" s="201">
        <v>6.7988080000000002</v>
      </c>
      <c r="FG18" s="201">
        <v>22.964262999999999</v>
      </c>
      <c r="FH18" s="201">
        <v>22.921797000000002</v>
      </c>
      <c r="FI18" s="201">
        <v>74.308335999999997</v>
      </c>
      <c r="FJ18" s="201">
        <v>39.393791999999998</v>
      </c>
      <c r="FK18" s="201">
        <v>106.38855700000001</v>
      </c>
      <c r="FL18" s="201">
        <v>69.114396999999997</v>
      </c>
      <c r="FM18" s="201">
        <v>2.324846</v>
      </c>
      <c r="FN18" s="201">
        <v>3.0000000000000001E-6</v>
      </c>
      <c r="FO18" s="201">
        <v>2.324846</v>
      </c>
      <c r="FP18" s="201">
        <v>3.0000000000000001E-6</v>
      </c>
      <c r="FQ18" s="201">
        <v>11.300167999999999</v>
      </c>
      <c r="FR18" s="201">
        <v>5.3605429999999998</v>
      </c>
      <c r="FS18" s="201">
        <v>58.093761000000001</v>
      </c>
      <c r="FT18" s="201">
        <v>12.900347</v>
      </c>
      <c r="FU18" s="201">
        <v>20.395503999999999</v>
      </c>
      <c r="FV18" s="201">
        <v>0.57016999999999995</v>
      </c>
      <c r="FW18" s="201"/>
      <c r="FX18" s="201"/>
      <c r="FY18" s="201">
        <v>781.23842000000002</v>
      </c>
      <c r="FZ18" s="201">
        <v>70.428765999999996</v>
      </c>
      <c r="GA18" s="201">
        <v>6.5564999999999998E-2</v>
      </c>
      <c r="GB18" s="201">
        <v>3.9899999999999996E-3</v>
      </c>
      <c r="GC18" s="201">
        <v>9.9328760000000003</v>
      </c>
      <c r="GD18" s="201">
        <v>0.66336399999999995</v>
      </c>
      <c r="GE18" s="201">
        <v>0.317357</v>
      </c>
      <c r="GF18" s="201">
        <v>1.5699999999999999E-2</v>
      </c>
      <c r="GG18" s="201"/>
      <c r="GH18" s="201"/>
      <c r="GI18" s="201">
        <v>2.2464629999999999</v>
      </c>
      <c r="GJ18" s="201">
        <v>9.0520000000000003E-2</v>
      </c>
      <c r="GK18" s="201">
        <v>87.196960000000004</v>
      </c>
      <c r="GL18" s="201">
        <v>3.7558240000000001</v>
      </c>
      <c r="GM18" s="201">
        <v>970.78707399999996</v>
      </c>
      <c r="GN18" s="201">
        <v>93.789224000000004</v>
      </c>
      <c r="GO18" s="201">
        <v>187.920975</v>
      </c>
      <c r="GP18" s="201">
        <v>8.3466719999999999</v>
      </c>
      <c r="GQ18" s="201">
        <v>174.81164999999999</v>
      </c>
      <c r="GR18" s="201">
        <v>7.0348750000000004</v>
      </c>
      <c r="GS18" s="201">
        <v>362.73262499999998</v>
      </c>
      <c r="GT18" s="201">
        <v>15.381546999999999</v>
      </c>
      <c r="GU18" s="201">
        <v>4.5772830000000004</v>
      </c>
      <c r="GV18" s="201">
        <v>0.13191</v>
      </c>
      <c r="GW18" s="201">
        <v>495.88655799999998</v>
      </c>
      <c r="GX18" s="201">
        <v>25.240223</v>
      </c>
      <c r="GY18" s="201">
        <v>5.6860000000000001E-3</v>
      </c>
      <c r="GZ18" s="201">
        <v>1.0000000000000001E-5</v>
      </c>
      <c r="HA18" s="201">
        <v>152.447295</v>
      </c>
      <c r="HB18" s="201">
        <v>27.733843</v>
      </c>
      <c r="HC18" s="201">
        <v>652.91682200000002</v>
      </c>
      <c r="HD18" s="201">
        <v>53.105986000000001</v>
      </c>
      <c r="HE18" s="201">
        <v>23.514676000000001</v>
      </c>
      <c r="HF18" s="201">
        <v>6.1529E-2</v>
      </c>
      <c r="HG18" s="201"/>
      <c r="HH18" s="201"/>
      <c r="HI18" s="201">
        <v>3.2330000000000002E-3</v>
      </c>
      <c r="HJ18" s="201">
        <v>4.0099999999999999E-4</v>
      </c>
      <c r="HK18" s="201">
        <v>23.517909</v>
      </c>
      <c r="HL18" s="201">
        <v>6.1929999999999999E-2</v>
      </c>
      <c r="HM18" s="201"/>
      <c r="HN18" s="201"/>
      <c r="HO18" s="201"/>
      <c r="HP18" s="201"/>
      <c r="HQ18" s="201">
        <v>13.13279</v>
      </c>
      <c r="HR18" s="201">
        <v>0.39232299999999998</v>
      </c>
      <c r="HS18" s="201">
        <v>3.4868000000000003E-2</v>
      </c>
      <c r="HT18" s="201">
        <v>1.1233999999999999E-2</v>
      </c>
      <c r="HU18" s="201">
        <v>0.495</v>
      </c>
      <c r="HV18" s="201">
        <v>2.0278999999999998E-2</v>
      </c>
      <c r="HW18" s="201">
        <v>13.662658</v>
      </c>
      <c r="HX18" s="201">
        <v>0.42383599999999999</v>
      </c>
      <c r="HY18" s="201">
        <v>0.44028400000000001</v>
      </c>
      <c r="HZ18" s="201">
        <v>3.8479999999999999E-3</v>
      </c>
      <c r="IA18" s="201">
        <v>18.068563000000001</v>
      </c>
      <c r="IB18" s="201">
        <v>20.952653999999999</v>
      </c>
      <c r="IC18" s="201">
        <v>18.508846999999999</v>
      </c>
      <c r="ID18" s="201">
        <v>20.956502</v>
      </c>
      <c r="IE18" s="201">
        <v>9775.6694669999997</v>
      </c>
      <c r="IF18" s="201">
        <v>2355.8323650000002</v>
      </c>
    </row>
    <row r="19" spans="1:240" ht="17.399999999999999" customHeight="1" x14ac:dyDescent="0.25">
      <c r="A19" s="196" t="s">
        <v>42</v>
      </c>
      <c r="B19" s="197" t="s">
        <v>1300</v>
      </c>
      <c r="C19" s="198">
        <v>0.16703000000000001</v>
      </c>
      <c r="D19" s="198">
        <v>6.4949999999999994E-2</v>
      </c>
      <c r="E19" s="198"/>
      <c r="F19" s="198"/>
      <c r="G19" s="198"/>
      <c r="H19" s="198"/>
      <c r="I19" s="198">
        <v>1.2080000000000001E-3</v>
      </c>
      <c r="J19" s="198">
        <v>9.6100000000000005E-4</v>
      </c>
      <c r="K19" s="198"/>
      <c r="L19" s="198"/>
      <c r="M19" s="198">
        <v>0.168238</v>
      </c>
      <c r="N19" s="198">
        <v>6.5910999999999997E-2</v>
      </c>
      <c r="O19" s="198"/>
      <c r="P19" s="198"/>
      <c r="Q19" s="198"/>
      <c r="R19" s="198"/>
      <c r="S19" s="198">
        <v>2.4050989999999999</v>
      </c>
      <c r="T19" s="198">
        <v>0.20003599999999999</v>
      </c>
      <c r="U19" s="198">
        <v>7.7923999999999993E-2</v>
      </c>
      <c r="V19" s="198">
        <v>4.8050000000000002E-3</v>
      </c>
      <c r="W19" s="198"/>
      <c r="X19" s="198"/>
      <c r="Y19" s="198"/>
      <c r="Z19" s="198"/>
      <c r="AA19" s="198"/>
      <c r="AB19" s="198"/>
      <c r="AC19" s="198"/>
      <c r="AD19" s="198"/>
      <c r="AE19" s="198">
        <v>1.107E-2</v>
      </c>
      <c r="AF19" s="198">
        <v>2.4610000000000001E-3</v>
      </c>
      <c r="AG19" s="198">
        <v>2.4940929999999999</v>
      </c>
      <c r="AH19" s="198">
        <v>0.20730199999999999</v>
      </c>
      <c r="AI19" s="198">
        <v>9.5084789999999995</v>
      </c>
      <c r="AJ19" s="198">
        <v>2.5450949999999999</v>
      </c>
      <c r="AK19" s="198">
        <v>9.5084789999999995</v>
      </c>
      <c r="AL19" s="198">
        <v>2.5450949999999999</v>
      </c>
      <c r="AM19" s="198"/>
      <c r="AN19" s="198"/>
      <c r="AO19" s="198">
        <v>1.0677000000000001E-2</v>
      </c>
      <c r="AP19" s="198">
        <v>1.2620000000000001E-3</v>
      </c>
      <c r="AQ19" s="198"/>
      <c r="AR19" s="198"/>
      <c r="AS19" s="198">
        <v>1.632789</v>
      </c>
      <c r="AT19" s="198">
        <v>0.15537200000000001</v>
      </c>
      <c r="AU19" s="198">
        <v>2.3007939999999998</v>
      </c>
      <c r="AV19" s="198">
        <v>0.31924000000000002</v>
      </c>
      <c r="AW19" s="198">
        <v>4.4941000000000002E-2</v>
      </c>
      <c r="AX19" s="198">
        <v>6.3439999999999998E-3</v>
      </c>
      <c r="AY19" s="198">
        <v>3.6193149999999998</v>
      </c>
      <c r="AZ19" s="198">
        <v>0.53656400000000004</v>
      </c>
      <c r="BA19" s="198">
        <v>1.197057</v>
      </c>
      <c r="BB19" s="198">
        <v>0.453349</v>
      </c>
      <c r="BC19" s="198"/>
      <c r="BD19" s="198"/>
      <c r="BE19" s="198">
        <v>8.8055730000000008</v>
      </c>
      <c r="BF19" s="198">
        <v>1.4721310000000001</v>
      </c>
      <c r="BG19" s="198">
        <v>12.692301</v>
      </c>
      <c r="BH19" s="198">
        <v>5.8691000000000004</v>
      </c>
      <c r="BI19" s="198">
        <v>0.27035700000000001</v>
      </c>
      <c r="BJ19" s="198">
        <v>4.9158E-2</v>
      </c>
      <c r="BK19" s="198"/>
      <c r="BL19" s="198"/>
      <c r="BM19" s="198">
        <v>12.962657999999999</v>
      </c>
      <c r="BN19" s="198">
        <v>5.9182579999999998</v>
      </c>
      <c r="BO19" s="198">
        <v>7.0151149999999998</v>
      </c>
      <c r="BP19" s="198">
        <v>2.0803530000000001</v>
      </c>
      <c r="BQ19" s="198">
        <v>4316.2615800000003</v>
      </c>
      <c r="BR19" s="198">
        <v>1135.2405060000001</v>
      </c>
      <c r="BS19" s="198">
        <v>26.363994000000002</v>
      </c>
      <c r="BT19" s="198">
        <v>0.18642</v>
      </c>
      <c r="BU19" s="198"/>
      <c r="BV19" s="198"/>
      <c r="BW19" s="198">
        <v>253.875091</v>
      </c>
      <c r="BX19" s="198">
        <v>24.334499999999998</v>
      </c>
      <c r="BY19" s="198">
        <v>2.9652750000000001</v>
      </c>
      <c r="BZ19" s="198">
        <v>7.4373999999999996E-2</v>
      </c>
      <c r="CA19" s="198">
        <v>0.17296900000000001</v>
      </c>
      <c r="CB19" s="198">
        <v>2.3085000000000001E-2</v>
      </c>
      <c r="CC19" s="198">
        <v>2.2419999999999999E-2</v>
      </c>
      <c r="CD19" s="198">
        <v>5.5170000000000002E-3</v>
      </c>
      <c r="CE19" s="198"/>
      <c r="CF19" s="198"/>
      <c r="CG19" s="198"/>
      <c r="CH19" s="198"/>
      <c r="CI19" s="198">
        <v>28.734974000000001</v>
      </c>
      <c r="CJ19" s="198">
        <v>3.9938400000000001</v>
      </c>
      <c r="CK19" s="198">
        <v>4635.4114179999997</v>
      </c>
      <c r="CL19" s="198">
        <v>1165.9385950000001</v>
      </c>
      <c r="CM19" s="198">
        <v>2996.3606169999998</v>
      </c>
      <c r="CN19" s="198">
        <v>743.17343600000004</v>
      </c>
      <c r="CO19" s="198">
        <v>424.17923100000002</v>
      </c>
      <c r="CP19" s="198">
        <v>57.028947000000002</v>
      </c>
      <c r="CQ19" s="198">
        <v>3420.5398479999999</v>
      </c>
      <c r="CR19" s="198">
        <v>800.20238300000005</v>
      </c>
      <c r="CS19" s="198"/>
      <c r="CT19" s="198"/>
      <c r="CU19" s="198">
        <v>0.72052099999999997</v>
      </c>
      <c r="CV19" s="198">
        <v>2.2235000000000001E-2</v>
      </c>
      <c r="CW19" s="198"/>
      <c r="CX19" s="198"/>
      <c r="CY19" s="198">
        <v>0.72052099999999997</v>
      </c>
      <c r="CZ19" s="198">
        <v>2.2235000000000001E-2</v>
      </c>
      <c r="DA19" s="198">
        <v>2.8554010000000001</v>
      </c>
      <c r="DB19" s="198">
        <v>0.38287700000000002</v>
      </c>
      <c r="DC19" s="198"/>
      <c r="DD19" s="198"/>
      <c r="DE19" s="198"/>
      <c r="DF19" s="198"/>
      <c r="DG19" s="198">
        <v>2.8554010000000001</v>
      </c>
      <c r="DH19" s="198">
        <v>0.38287700000000002</v>
      </c>
      <c r="DI19" s="198"/>
      <c r="DJ19" s="198"/>
      <c r="DK19" s="198">
        <v>1.8716919999999999</v>
      </c>
      <c r="DL19" s="198">
        <v>1.1134E-2</v>
      </c>
      <c r="DM19" s="198">
        <v>4.2285000000000003E-2</v>
      </c>
      <c r="DN19" s="198">
        <v>1.0009999999999999E-3</v>
      </c>
      <c r="DO19" s="198">
        <v>1.913977</v>
      </c>
      <c r="DP19" s="198">
        <v>1.2135E-2</v>
      </c>
      <c r="DQ19" s="198"/>
      <c r="DR19" s="198"/>
      <c r="DS19" s="198"/>
      <c r="DT19" s="198"/>
      <c r="DU19" s="198"/>
      <c r="DV19" s="198"/>
      <c r="DW19" s="198"/>
      <c r="DX19" s="198"/>
      <c r="DY19" s="198">
        <v>36.489694999999998</v>
      </c>
      <c r="DZ19" s="198">
        <v>4.5435869999999996</v>
      </c>
      <c r="EA19" s="198">
        <v>4.1617470000000001</v>
      </c>
      <c r="EB19" s="198">
        <v>0.80471199999999998</v>
      </c>
      <c r="EC19" s="198">
        <v>37.185510000000001</v>
      </c>
      <c r="ED19" s="198">
        <v>4.020397</v>
      </c>
      <c r="EE19" s="198">
        <v>16.206378000000001</v>
      </c>
      <c r="EF19" s="198">
        <v>1.6353949999999999</v>
      </c>
      <c r="EG19" s="198"/>
      <c r="EH19" s="198"/>
      <c r="EI19" s="198">
        <v>3.7399999999999998E-4</v>
      </c>
      <c r="EJ19" s="198">
        <v>1.0000000000000001E-5</v>
      </c>
      <c r="EK19" s="198"/>
      <c r="EL19" s="198"/>
      <c r="EM19" s="198">
        <v>5.1800000000000001E-4</v>
      </c>
      <c r="EN19" s="198">
        <v>1.0000000000000001E-5</v>
      </c>
      <c r="EO19" s="198">
        <v>9.5853999999999995E-2</v>
      </c>
      <c r="EP19" s="198">
        <v>1.8467999999999998E-2</v>
      </c>
      <c r="EQ19" s="198">
        <v>2.8273E-2</v>
      </c>
      <c r="ER19" s="198">
        <v>2.4299999999999999E-3</v>
      </c>
      <c r="ES19" s="198">
        <v>94.168349000000006</v>
      </c>
      <c r="ET19" s="198">
        <v>11.025009000000001</v>
      </c>
      <c r="EU19" s="198"/>
      <c r="EV19" s="198"/>
      <c r="EW19" s="198">
        <v>1.6219999999999998E-2</v>
      </c>
      <c r="EX19" s="198">
        <v>6.4999999999999994E-5</v>
      </c>
      <c r="EY19" s="198"/>
      <c r="EZ19" s="198"/>
      <c r="FA19" s="198"/>
      <c r="FB19" s="198"/>
      <c r="FC19" s="198">
        <v>1.6219999999999998E-2</v>
      </c>
      <c r="FD19" s="198">
        <v>6.4999999999999994E-5</v>
      </c>
      <c r="FE19" s="198">
        <v>5.6009000000000003E-2</v>
      </c>
      <c r="FF19" s="198">
        <v>1.0544E-2</v>
      </c>
      <c r="FG19" s="198">
        <v>17.535008999999999</v>
      </c>
      <c r="FH19" s="198">
        <v>19.200261000000001</v>
      </c>
      <c r="FI19" s="198">
        <v>0.43758599999999997</v>
      </c>
      <c r="FJ19" s="198">
        <v>0.119204</v>
      </c>
      <c r="FK19" s="198">
        <v>18.028604000000001</v>
      </c>
      <c r="FL19" s="198">
        <v>19.330009</v>
      </c>
      <c r="FM19" s="198">
        <v>24.339741</v>
      </c>
      <c r="FN19" s="198">
        <v>3.4999999999999997E-5</v>
      </c>
      <c r="FO19" s="198">
        <v>24.339741</v>
      </c>
      <c r="FP19" s="198">
        <v>3.4999999999999997E-5</v>
      </c>
      <c r="FQ19" s="198">
        <v>38.277385000000002</v>
      </c>
      <c r="FR19" s="198">
        <v>12.676036</v>
      </c>
      <c r="FS19" s="198">
        <v>3.466561</v>
      </c>
      <c r="FT19" s="198">
        <v>0.46493699999999999</v>
      </c>
      <c r="FU19" s="198">
        <v>40.940871000000001</v>
      </c>
      <c r="FV19" s="198">
        <v>1.488345</v>
      </c>
      <c r="FW19" s="198"/>
      <c r="FX19" s="198"/>
      <c r="FY19" s="198">
        <v>40.685710999999998</v>
      </c>
      <c r="FZ19" s="198">
        <v>4.7424980000000003</v>
      </c>
      <c r="GA19" s="198"/>
      <c r="GB19" s="198"/>
      <c r="GC19" s="198">
        <v>0.46657900000000002</v>
      </c>
      <c r="GD19" s="198">
        <v>8.0073000000000005E-2</v>
      </c>
      <c r="GE19" s="198">
        <v>1.0290000000000001E-2</v>
      </c>
      <c r="GF19" s="198">
        <v>9.6100000000000005E-4</v>
      </c>
      <c r="GG19" s="198">
        <v>0.26133000000000001</v>
      </c>
      <c r="GH19" s="198">
        <v>9.0449999999999992E-3</v>
      </c>
      <c r="GI19" s="198">
        <v>0.755386</v>
      </c>
      <c r="GJ19" s="198">
        <v>9.1430000000000001E-3</v>
      </c>
      <c r="GK19" s="198">
        <v>0.171541</v>
      </c>
      <c r="GL19" s="198">
        <v>3.5010000000000002E-3</v>
      </c>
      <c r="GM19" s="198">
        <v>125.03565399999999</v>
      </c>
      <c r="GN19" s="198">
        <v>19.474539</v>
      </c>
      <c r="GO19" s="198">
        <v>615.24834699999997</v>
      </c>
      <c r="GP19" s="198">
        <v>1.0797950000000001</v>
      </c>
      <c r="GQ19" s="198">
        <v>15.595684</v>
      </c>
      <c r="GR19" s="198">
        <v>0.41687099999999999</v>
      </c>
      <c r="GS19" s="198">
        <v>630.84403099999997</v>
      </c>
      <c r="GT19" s="198">
        <v>1.4966660000000001</v>
      </c>
      <c r="GU19" s="198">
        <v>4.3041000000000003E-2</v>
      </c>
      <c r="GV19" s="198">
        <v>1.8858E-2</v>
      </c>
      <c r="GW19" s="198">
        <v>53.606920000000002</v>
      </c>
      <c r="GX19" s="198">
        <v>1.189049</v>
      </c>
      <c r="GY19" s="198">
        <v>18.676181</v>
      </c>
      <c r="GZ19" s="198">
        <v>1.8925000000000001E-2</v>
      </c>
      <c r="HA19" s="198"/>
      <c r="HB19" s="198"/>
      <c r="HC19" s="198">
        <v>72.326142000000004</v>
      </c>
      <c r="HD19" s="198">
        <v>1.2268319999999999</v>
      </c>
      <c r="HE19" s="198">
        <v>11.956758000000001</v>
      </c>
      <c r="HF19" s="198">
        <v>4.7500000000000001E-2</v>
      </c>
      <c r="HG19" s="198"/>
      <c r="HH19" s="198"/>
      <c r="HI19" s="198"/>
      <c r="HJ19" s="198"/>
      <c r="HK19" s="198">
        <v>11.956758000000001</v>
      </c>
      <c r="HL19" s="198">
        <v>4.7500000000000001E-2</v>
      </c>
      <c r="HM19" s="198"/>
      <c r="HN19" s="198"/>
      <c r="HO19" s="198"/>
      <c r="HP19" s="198"/>
      <c r="HQ19" s="198">
        <v>12.465609000000001</v>
      </c>
      <c r="HR19" s="198">
        <v>0.33394299999999999</v>
      </c>
      <c r="HS19" s="198">
        <v>68.523757000000003</v>
      </c>
      <c r="HT19" s="198">
        <v>1.576346</v>
      </c>
      <c r="HU19" s="198">
        <v>1.273E-3</v>
      </c>
      <c r="HV19" s="198"/>
      <c r="HW19" s="198">
        <v>80.990639000000002</v>
      </c>
      <c r="HX19" s="198">
        <v>1.9102889999999999</v>
      </c>
      <c r="HY19" s="198">
        <v>85.010486</v>
      </c>
      <c r="HZ19" s="198">
        <v>5.9220000000000002E-3</v>
      </c>
      <c r="IA19" s="198">
        <v>0.58071499999999998</v>
      </c>
      <c r="IB19" s="198">
        <v>0.218358</v>
      </c>
      <c r="IC19" s="198">
        <v>85.591200999999998</v>
      </c>
      <c r="ID19" s="198">
        <v>0.22428000000000001</v>
      </c>
      <c r="IE19" s="198">
        <v>9238.6775450000005</v>
      </c>
      <c r="IF19" s="198">
        <v>2031.502146</v>
      </c>
    </row>
    <row r="20" spans="1:240" ht="17.399999999999999" customHeight="1" x14ac:dyDescent="0.25">
      <c r="A20" s="199" t="s">
        <v>157</v>
      </c>
      <c r="B20" s="200" t="s">
        <v>1301</v>
      </c>
      <c r="C20" s="201">
        <v>0.37577500000000003</v>
      </c>
      <c r="D20" s="201">
        <v>8.1365000000000007E-2</v>
      </c>
      <c r="E20" s="201">
        <v>18.493452999999999</v>
      </c>
      <c r="F20" s="201">
        <v>1.1893130000000001</v>
      </c>
      <c r="G20" s="201">
        <v>1.224324</v>
      </c>
      <c r="H20" s="201">
        <v>7.5221999999999997E-2</v>
      </c>
      <c r="I20" s="201">
        <v>463.14974799999999</v>
      </c>
      <c r="J20" s="201">
        <v>69.547072</v>
      </c>
      <c r="K20" s="201"/>
      <c r="L20" s="201"/>
      <c r="M20" s="201">
        <v>483.24329999999998</v>
      </c>
      <c r="N20" s="201">
        <v>70.892972</v>
      </c>
      <c r="O20" s="201">
        <v>0.753</v>
      </c>
      <c r="P20" s="201">
        <v>3.2000000000000002E-3</v>
      </c>
      <c r="Q20" s="201">
        <v>2.990955</v>
      </c>
      <c r="R20" s="201">
        <v>0.35003400000000001</v>
      </c>
      <c r="S20" s="201">
        <v>73.302597000000006</v>
      </c>
      <c r="T20" s="201">
        <v>11.523505</v>
      </c>
      <c r="U20" s="201">
        <v>122.426503</v>
      </c>
      <c r="V20" s="201">
        <v>7.8524219999999998</v>
      </c>
      <c r="W20" s="201">
        <v>3.0466380000000002</v>
      </c>
      <c r="X20" s="201">
        <v>0.51875800000000005</v>
      </c>
      <c r="Y20" s="201">
        <v>23.090153000000001</v>
      </c>
      <c r="Z20" s="201">
        <v>11.595119</v>
      </c>
      <c r="AA20" s="201">
        <v>0.98463900000000004</v>
      </c>
      <c r="AB20" s="201">
        <v>1.5278999999999999E-2</v>
      </c>
      <c r="AC20" s="201">
        <v>0.90098800000000001</v>
      </c>
      <c r="AD20" s="201">
        <v>6.2429999999999999E-2</v>
      </c>
      <c r="AE20" s="201"/>
      <c r="AF20" s="201"/>
      <c r="AG20" s="201">
        <v>227.495473</v>
      </c>
      <c r="AH20" s="201">
        <v>31.920746999999999</v>
      </c>
      <c r="AI20" s="201">
        <v>303.84834499999999</v>
      </c>
      <c r="AJ20" s="201">
        <v>59.808903999999998</v>
      </c>
      <c r="AK20" s="201">
        <v>303.84834499999999</v>
      </c>
      <c r="AL20" s="201">
        <v>59.808903999999998</v>
      </c>
      <c r="AM20" s="201">
        <v>34.051223</v>
      </c>
      <c r="AN20" s="201">
        <v>4.7340910000000003</v>
      </c>
      <c r="AO20" s="201">
        <v>494.07043900000002</v>
      </c>
      <c r="AP20" s="201">
        <v>189.103343</v>
      </c>
      <c r="AQ20" s="201">
        <v>6.4258940000000004</v>
      </c>
      <c r="AR20" s="201">
        <v>0.53477399999999997</v>
      </c>
      <c r="AS20" s="201">
        <v>218.78335200000001</v>
      </c>
      <c r="AT20" s="201">
        <v>25.903089999999999</v>
      </c>
      <c r="AU20" s="201">
        <v>78.897413999999998</v>
      </c>
      <c r="AV20" s="201">
        <v>20.378592999999999</v>
      </c>
      <c r="AW20" s="201">
        <v>43.847721</v>
      </c>
      <c r="AX20" s="201">
        <v>5.2619899999999999</v>
      </c>
      <c r="AY20" s="201">
        <v>349.57387599999998</v>
      </c>
      <c r="AZ20" s="201">
        <v>145.72395800000001</v>
      </c>
      <c r="BA20" s="201">
        <v>8.6806160000000006</v>
      </c>
      <c r="BB20" s="201">
        <v>6.7133200000000004</v>
      </c>
      <c r="BC20" s="201"/>
      <c r="BD20" s="201"/>
      <c r="BE20" s="201">
        <v>1234.3305350000001</v>
      </c>
      <c r="BF20" s="201">
        <v>398.35315900000001</v>
      </c>
      <c r="BG20" s="201">
        <v>225.99555599999999</v>
      </c>
      <c r="BH20" s="201">
        <v>1025.9774640000001</v>
      </c>
      <c r="BI20" s="201">
        <v>5.1426559999999997</v>
      </c>
      <c r="BJ20" s="201">
        <v>27.344200000000001</v>
      </c>
      <c r="BK20" s="201"/>
      <c r="BL20" s="201"/>
      <c r="BM20" s="201">
        <v>231.13821200000001</v>
      </c>
      <c r="BN20" s="201">
        <v>1053.3216640000001</v>
      </c>
      <c r="BO20" s="201">
        <v>365.40471100000002</v>
      </c>
      <c r="BP20" s="201">
        <v>699.05648799999994</v>
      </c>
      <c r="BQ20" s="201">
        <v>412.17721999999998</v>
      </c>
      <c r="BR20" s="201">
        <v>103.623767</v>
      </c>
      <c r="BS20" s="201">
        <v>115.195813</v>
      </c>
      <c r="BT20" s="201">
        <v>4.6906150000000002</v>
      </c>
      <c r="BU20" s="201">
        <v>67.656673999999995</v>
      </c>
      <c r="BV20" s="201">
        <v>46.774655000000003</v>
      </c>
      <c r="BW20" s="201">
        <v>21.963633999999999</v>
      </c>
      <c r="BX20" s="201">
        <v>3.4982739999999999</v>
      </c>
      <c r="BY20" s="201">
        <v>38.984724999999997</v>
      </c>
      <c r="BZ20" s="201">
        <v>3.2455590000000001</v>
      </c>
      <c r="CA20" s="201">
        <v>60.492111000000001</v>
      </c>
      <c r="CB20" s="201">
        <v>13.131532999999999</v>
      </c>
      <c r="CC20" s="201">
        <v>25.05696</v>
      </c>
      <c r="CD20" s="201">
        <v>5.9003009999999998</v>
      </c>
      <c r="CE20" s="201">
        <v>3.5000000000000001E-3</v>
      </c>
      <c r="CF20" s="201">
        <v>5.0000000000000001E-4</v>
      </c>
      <c r="CG20" s="201">
        <v>7.9991999999999994E-2</v>
      </c>
      <c r="CH20" s="201">
        <v>8.5000000000000006E-3</v>
      </c>
      <c r="CI20" s="201">
        <v>128.89204599999999</v>
      </c>
      <c r="CJ20" s="201">
        <v>25.229043000000001</v>
      </c>
      <c r="CK20" s="201">
        <v>1235.9073860000001</v>
      </c>
      <c r="CL20" s="201">
        <v>905.15923499999997</v>
      </c>
      <c r="CM20" s="201">
        <v>2429.6132480000001</v>
      </c>
      <c r="CN20" s="201">
        <v>570.68297099999995</v>
      </c>
      <c r="CO20" s="201">
        <v>32.842314000000002</v>
      </c>
      <c r="CP20" s="201">
        <v>6.032025</v>
      </c>
      <c r="CQ20" s="201">
        <v>2462.4555620000001</v>
      </c>
      <c r="CR20" s="201">
        <v>576.71499600000004</v>
      </c>
      <c r="CS20" s="201">
        <v>1.95E-2</v>
      </c>
      <c r="CT20" s="201">
        <v>1.2999999999999999E-2</v>
      </c>
      <c r="CU20" s="201">
        <v>0.185557</v>
      </c>
      <c r="CV20" s="201">
        <v>1.1494000000000001E-2</v>
      </c>
      <c r="CW20" s="201"/>
      <c r="CX20" s="201"/>
      <c r="CY20" s="201">
        <v>0.20505699999999999</v>
      </c>
      <c r="CZ20" s="201">
        <v>2.4493999999999998E-2</v>
      </c>
      <c r="DA20" s="201">
        <v>27.743300000000001</v>
      </c>
      <c r="DB20" s="201">
        <v>13.777262</v>
      </c>
      <c r="DC20" s="201">
        <v>0.19800599999999999</v>
      </c>
      <c r="DD20" s="201">
        <v>1.4944000000000001E-2</v>
      </c>
      <c r="DE20" s="201">
        <v>1.4161999999999999E-2</v>
      </c>
      <c r="DF20" s="201">
        <v>3.7199999999999999E-4</v>
      </c>
      <c r="DG20" s="201">
        <v>27.955468</v>
      </c>
      <c r="DH20" s="201">
        <v>13.792578000000001</v>
      </c>
      <c r="DI20" s="201"/>
      <c r="DJ20" s="201"/>
      <c r="DK20" s="201">
        <v>217.127218</v>
      </c>
      <c r="DL20" s="201">
        <v>89.151487000000003</v>
      </c>
      <c r="DM20" s="201">
        <v>2.648695</v>
      </c>
      <c r="DN20" s="201">
        <v>0.20332</v>
      </c>
      <c r="DO20" s="201">
        <v>219.775913</v>
      </c>
      <c r="DP20" s="201">
        <v>89.354806999999994</v>
      </c>
      <c r="DQ20" s="201"/>
      <c r="DR20" s="201"/>
      <c r="DS20" s="201">
        <v>4.1281999999999999E-2</v>
      </c>
      <c r="DT20" s="201">
        <v>1.5E-5</v>
      </c>
      <c r="DU20" s="201">
        <v>2.3259999999999999E-3</v>
      </c>
      <c r="DV20" s="201">
        <v>9.5000000000000005E-5</v>
      </c>
      <c r="DW20" s="201"/>
      <c r="DX20" s="201"/>
      <c r="DY20" s="201">
        <v>16.614577000000001</v>
      </c>
      <c r="DZ20" s="201">
        <v>2.1984669999999999</v>
      </c>
      <c r="EA20" s="201">
        <v>16.228698999999999</v>
      </c>
      <c r="EB20" s="201">
        <v>2.461687</v>
      </c>
      <c r="EC20" s="201">
        <v>16.465281999999998</v>
      </c>
      <c r="ED20" s="201">
        <v>2.5277750000000001</v>
      </c>
      <c r="EE20" s="201">
        <v>3.4706269999999999</v>
      </c>
      <c r="EF20" s="201">
        <v>0.39951999999999999</v>
      </c>
      <c r="EG20" s="201">
        <v>0.29211700000000002</v>
      </c>
      <c r="EH20" s="201">
        <v>2.9964999999999999E-2</v>
      </c>
      <c r="EI20" s="201">
        <v>3.8999999999999999E-5</v>
      </c>
      <c r="EJ20" s="201">
        <v>5.0000000000000004E-6</v>
      </c>
      <c r="EK20" s="201">
        <v>0.32634400000000002</v>
      </c>
      <c r="EL20" s="201">
        <v>3.7074000000000003E-2</v>
      </c>
      <c r="EM20" s="201">
        <v>1.2236119999999999</v>
      </c>
      <c r="EN20" s="201">
        <v>3.0325000000000001E-2</v>
      </c>
      <c r="EO20" s="201">
        <v>7.1812430000000003</v>
      </c>
      <c r="EP20" s="201">
        <v>0.33989799999999998</v>
      </c>
      <c r="EQ20" s="201">
        <v>2.9888840000000001</v>
      </c>
      <c r="ER20" s="201">
        <v>0.29622300000000001</v>
      </c>
      <c r="ES20" s="201">
        <v>64.835031999999998</v>
      </c>
      <c r="ET20" s="201">
        <v>8.3210490000000004</v>
      </c>
      <c r="EU20" s="201">
        <v>0.267457</v>
      </c>
      <c r="EV20" s="201">
        <v>1.2675000000000001E-2</v>
      </c>
      <c r="EW20" s="201">
        <v>0.20966699999999999</v>
      </c>
      <c r="EX20" s="201">
        <v>1.1148E-2</v>
      </c>
      <c r="EY20" s="201">
        <v>4.6838999999999999E-2</v>
      </c>
      <c r="EZ20" s="201">
        <v>2.03E-4</v>
      </c>
      <c r="FA20" s="201">
        <v>1.6130000000000001E-3</v>
      </c>
      <c r="FB20" s="201">
        <v>5.0000000000000001E-4</v>
      </c>
      <c r="FC20" s="201">
        <v>0.52557600000000004</v>
      </c>
      <c r="FD20" s="201">
        <v>2.4525999999999999E-2</v>
      </c>
      <c r="FE20" s="201">
        <v>72.683770999999993</v>
      </c>
      <c r="FF20" s="201">
        <v>104.511506</v>
      </c>
      <c r="FG20" s="201">
        <v>150.99262200000001</v>
      </c>
      <c r="FH20" s="201">
        <v>247.977116</v>
      </c>
      <c r="FI20" s="201">
        <v>79.765013999999994</v>
      </c>
      <c r="FJ20" s="201">
        <v>47.056522999999999</v>
      </c>
      <c r="FK20" s="201">
        <v>303.44140700000003</v>
      </c>
      <c r="FL20" s="201">
        <v>399.54514499999999</v>
      </c>
      <c r="FM20" s="201">
        <v>0.81018299999999999</v>
      </c>
      <c r="FN20" s="201">
        <v>3.1700000000000001E-4</v>
      </c>
      <c r="FO20" s="201">
        <v>0.81018299999999999</v>
      </c>
      <c r="FP20" s="201">
        <v>3.1700000000000001E-4</v>
      </c>
      <c r="FQ20" s="201">
        <v>225.69070400000001</v>
      </c>
      <c r="FR20" s="201">
        <v>89.059875000000005</v>
      </c>
      <c r="FS20" s="201">
        <v>116.178119</v>
      </c>
      <c r="FT20" s="201">
        <v>32.583671000000002</v>
      </c>
      <c r="FU20" s="201">
        <v>6.4691749999999999</v>
      </c>
      <c r="FV20" s="201">
        <v>0.13072600000000001</v>
      </c>
      <c r="FW20" s="201">
        <v>0.12191200000000001</v>
      </c>
      <c r="FX20" s="201">
        <v>3.7650000000000003E-2</v>
      </c>
      <c r="FY20" s="201">
        <v>288.767852</v>
      </c>
      <c r="FZ20" s="201">
        <v>23.774099</v>
      </c>
      <c r="GA20" s="201">
        <v>1.4400000000000001E-3</v>
      </c>
      <c r="GB20" s="201">
        <v>6.8399999999999997E-3</v>
      </c>
      <c r="GC20" s="201">
        <v>5.3425E-2</v>
      </c>
      <c r="GD20" s="201">
        <v>7.0499999999999998E-3</v>
      </c>
      <c r="GE20" s="201">
        <v>2.5839999999999999E-3</v>
      </c>
      <c r="GF20" s="201">
        <v>4.6500000000000003E-4</v>
      </c>
      <c r="GG20" s="201"/>
      <c r="GH20" s="201"/>
      <c r="GI20" s="201">
        <v>0.58438900000000005</v>
      </c>
      <c r="GJ20" s="201">
        <v>3.0227E-2</v>
      </c>
      <c r="GK20" s="201">
        <v>55.849409000000001</v>
      </c>
      <c r="GL20" s="201">
        <v>2.350031</v>
      </c>
      <c r="GM20" s="201">
        <v>693.71900900000003</v>
      </c>
      <c r="GN20" s="201">
        <v>147.98063400000001</v>
      </c>
      <c r="GO20" s="201">
        <v>49.649366999999998</v>
      </c>
      <c r="GP20" s="201">
        <v>2.7679589999999998</v>
      </c>
      <c r="GQ20" s="201">
        <v>78.342889999999997</v>
      </c>
      <c r="GR20" s="201">
        <v>4.93391</v>
      </c>
      <c r="GS20" s="201">
        <v>127.992257</v>
      </c>
      <c r="GT20" s="201">
        <v>7.7018690000000003</v>
      </c>
      <c r="GU20" s="201">
        <v>0.14105400000000001</v>
      </c>
      <c r="GV20" s="201">
        <v>2.162E-2</v>
      </c>
      <c r="GW20" s="201">
        <v>276.62564300000003</v>
      </c>
      <c r="GX20" s="201">
        <v>5.2761459999999998</v>
      </c>
      <c r="GY20" s="201">
        <v>11.775862</v>
      </c>
      <c r="GZ20" s="201">
        <v>2.3453999999999999E-2</v>
      </c>
      <c r="HA20" s="201">
        <v>6.3797999999999994E-2</v>
      </c>
      <c r="HB20" s="201">
        <v>7.2020000000000001E-3</v>
      </c>
      <c r="HC20" s="201">
        <v>288.606357</v>
      </c>
      <c r="HD20" s="201">
        <v>5.3284219999999998</v>
      </c>
      <c r="HE20" s="201">
        <v>8.0943349999999992</v>
      </c>
      <c r="HF20" s="201">
        <v>0.16844899999999999</v>
      </c>
      <c r="HG20" s="201">
        <v>1.763482</v>
      </c>
      <c r="HH20" s="201">
        <v>0.26011499999999999</v>
      </c>
      <c r="HI20" s="201"/>
      <c r="HJ20" s="201"/>
      <c r="HK20" s="201">
        <v>9.8578170000000007</v>
      </c>
      <c r="HL20" s="201">
        <v>0.428564</v>
      </c>
      <c r="HM20" s="201"/>
      <c r="HN20" s="201"/>
      <c r="HO20" s="201"/>
      <c r="HP20" s="201"/>
      <c r="HQ20" s="201">
        <v>7.4526560000000002</v>
      </c>
      <c r="HR20" s="201">
        <v>0.80014300000000005</v>
      </c>
      <c r="HS20" s="201">
        <v>0.19182299999999999</v>
      </c>
      <c r="HT20" s="201">
        <v>2.1964000000000001E-2</v>
      </c>
      <c r="HU20" s="201">
        <v>45.008327999999999</v>
      </c>
      <c r="HV20" s="201">
        <v>4.820468</v>
      </c>
      <c r="HW20" s="201">
        <v>52.652807000000003</v>
      </c>
      <c r="HX20" s="201">
        <v>5.6425749999999999</v>
      </c>
      <c r="HY20" s="201">
        <v>1.4331E-2</v>
      </c>
      <c r="HZ20" s="201">
        <v>8.3100000000000003E-4</v>
      </c>
      <c r="IA20" s="201">
        <v>3.2217750000000001</v>
      </c>
      <c r="IB20" s="201">
        <v>1.5205489999999999</v>
      </c>
      <c r="IC20" s="201">
        <v>3.2361059999999999</v>
      </c>
      <c r="ID20" s="201">
        <v>1.52138</v>
      </c>
      <c r="IE20" s="201">
        <v>7972.0318020000004</v>
      </c>
      <c r="IF20" s="201">
        <v>3775.838037</v>
      </c>
    </row>
    <row r="21" spans="1:240" ht="17.399999999999999" customHeight="1" x14ac:dyDescent="0.25">
      <c r="A21" s="196" t="s">
        <v>257</v>
      </c>
      <c r="B21" s="197" t="s">
        <v>1302</v>
      </c>
      <c r="C21" s="198">
        <v>64.131044000000003</v>
      </c>
      <c r="D21" s="198">
        <v>2.8613369999999998</v>
      </c>
      <c r="E21" s="198">
        <v>307.51176700000002</v>
      </c>
      <c r="F21" s="198">
        <v>18.459724000000001</v>
      </c>
      <c r="G21" s="198">
        <v>34.332070000000002</v>
      </c>
      <c r="H21" s="198">
        <v>4.5015419999999997</v>
      </c>
      <c r="I21" s="198">
        <v>991.09598000000005</v>
      </c>
      <c r="J21" s="198">
        <v>139.164387</v>
      </c>
      <c r="K21" s="198"/>
      <c r="L21" s="198"/>
      <c r="M21" s="198">
        <v>1397.0708609999999</v>
      </c>
      <c r="N21" s="198">
        <v>164.98698999999999</v>
      </c>
      <c r="O21" s="198">
        <v>0.1048</v>
      </c>
      <c r="P21" s="198">
        <v>0.33274999999999999</v>
      </c>
      <c r="Q21" s="198">
        <v>53.734814999999998</v>
      </c>
      <c r="R21" s="198">
        <v>31.498992000000001</v>
      </c>
      <c r="S21" s="198">
        <v>171.32237499999999</v>
      </c>
      <c r="T21" s="198">
        <v>38.357244999999999</v>
      </c>
      <c r="U21" s="198">
        <v>80.787333000000004</v>
      </c>
      <c r="V21" s="198">
        <v>2.283404</v>
      </c>
      <c r="W21" s="198">
        <v>3.7961459999999998</v>
      </c>
      <c r="X21" s="198">
        <v>0.69159499999999996</v>
      </c>
      <c r="Y21" s="198">
        <v>9.2342809999999993</v>
      </c>
      <c r="Z21" s="198">
        <v>3.8237950000000001</v>
      </c>
      <c r="AA21" s="198">
        <v>14.373937</v>
      </c>
      <c r="AB21" s="198">
        <v>0.172065</v>
      </c>
      <c r="AC21" s="198">
        <v>12.481987999999999</v>
      </c>
      <c r="AD21" s="198">
        <v>0.73121000000000003</v>
      </c>
      <c r="AE21" s="198">
        <v>5.0000000000000001E-3</v>
      </c>
      <c r="AF21" s="198">
        <v>1E-3</v>
      </c>
      <c r="AG21" s="198">
        <v>345.84067499999998</v>
      </c>
      <c r="AH21" s="198">
        <v>77.892055999999997</v>
      </c>
      <c r="AI21" s="198">
        <v>110.80010799999999</v>
      </c>
      <c r="AJ21" s="198">
        <v>15.964466</v>
      </c>
      <c r="AK21" s="198">
        <v>110.80010799999999</v>
      </c>
      <c r="AL21" s="198">
        <v>15.964466</v>
      </c>
      <c r="AM21" s="198">
        <v>94.997236999999998</v>
      </c>
      <c r="AN21" s="198">
        <v>5.5494630000000003</v>
      </c>
      <c r="AO21" s="198">
        <v>102.94136</v>
      </c>
      <c r="AP21" s="198">
        <v>30.807352999999999</v>
      </c>
      <c r="AQ21" s="198">
        <v>53.303621999999997</v>
      </c>
      <c r="AR21" s="198">
        <v>0.99892999999999998</v>
      </c>
      <c r="AS21" s="198">
        <v>354.24960800000002</v>
      </c>
      <c r="AT21" s="198">
        <v>26.842769000000001</v>
      </c>
      <c r="AU21" s="198">
        <v>179.29575700000001</v>
      </c>
      <c r="AV21" s="198">
        <v>41.058182000000002</v>
      </c>
      <c r="AW21" s="198">
        <v>92.019544999999994</v>
      </c>
      <c r="AX21" s="198">
        <v>8.346425</v>
      </c>
      <c r="AY21" s="198">
        <v>122.565178</v>
      </c>
      <c r="AZ21" s="198">
        <v>43.207138</v>
      </c>
      <c r="BA21" s="198">
        <v>19.288167000000001</v>
      </c>
      <c r="BB21" s="198">
        <v>10.995621999999999</v>
      </c>
      <c r="BC21" s="198">
        <v>0.21</v>
      </c>
      <c r="BD21" s="198">
        <v>6.0000000000000001E-3</v>
      </c>
      <c r="BE21" s="198">
        <v>1018.8704739999999</v>
      </c>
      <c r="BF21" s="198">
        <v>167.811882</v>
      </c>
      <c r="BG21" s="198">
        <v>92.877228000000002</v>
      </c>
      <c r="BH21" s="198">
        <v>568.04572399999995</v>
      </c>
      <c r="BI21" s="198"/>
      <c r="BJ21" s="198"/>
      <c r="BK21" s="198">
        <v>3.9150999999999998E-2</v>
      </c>
      <c r="BL21" s="198">
        <v>1E-3</v>
      </c>
      <c r="BM21" s="198">
        <v>92.916379000000006</v>
      </c>
      <c r="BN21" s="198">
        <v>568.04672400000004</v>
      </c>
      <c r="BO21" s="198">
        <v>32.200583000000002</v>
      </c>
      <c r="BP21" s="198">
        <v>40.474350000000001</v>
      </c>
      <c r="BQ21" s="198">
        <v>56.735633999999997</v>
      </c>
      <c r="BR21" s="198">
        <v>20.923214999999999</v>
      </c>
      <c r="BS21" s="198">
        <v>199.41683699999999</v>
      </c>
      <c r="BT21" s="198">
        <v>2.2520150000000001</v>
      </c>
      <c r="BU21" s="198">
        <v>12.401267000000001</v>
      </c>
      <c r="BV21" s="198">
        <v>7.0415200000000002</v>
      </c>
      <c r="BW21" s="198">
        <v>87.290921999999995</v>
      </c>
      <c r="BX21" s="198">
        <v>23.79954</v>
      </c>
      <c r="BY21" s="198">
        <v>133.89952600000001</v>
      </c>
      <c r="BZ21" s="198">
        <v>4.2624420000000001</v>
      </c>
      <c r="CA21" s="198">
        <v>487.60401000000002</v>
      </c>
      <c r="CB21" s="198">
        <v>94.101917</v>
      </c>
      <c r="CC21" s="198">
        <v>71.788480000000007</v>
      </c>
      <c r="CD21" s="198">
        <v>76.018876000000006</v>
      </c>
      <c r="CE21" s="198"/>
      <c r="CF21" s="198"/>
      <c r="CG21" s="198">
        <v>6.9246000000000002E-2</v>
      </c>
      <c r="CH21" s="198">
        <v>8.7900000000000001E-4</v>
      </c>
      <c r="CI21" s="198">
        <v>150.82798399999999</v>
      </c>
      <c r="CJ21" s="198">
        <v>64.664456000000001</v>
      </c>
      <c r="CK21" s="198">
        <v>1232.2344889999999</v>
      </c>
      <c r="CL21" s="198">
        <v>333.53921000000003</v>
      </c>
      <c r="CM21" s="198">
        <v>521.48421599999995</v>
      </c>
      <c r="CN21" s="198">
        <v>81.503189000000006</v>
      </c>
      <c r="CO21" s="198">
        <v>6.0343580000000001</v>
      </c>
      <c r="CP21" s="198">
        <v>0.57201100000000005</v>
      </c>
      <c r="CQ21" s="198">
        <v>527.51857399999994</v>
      </c>
      <c r="CR21" s="198">
        <v>82.075199999999995</v>
      </c>
      <c r="CS21" s="198"/>
      <c r="CT21" s="198"/>
      <c r="CU21" s="198">
        <v>1.713754</v>
      </c>
      <c r="CV21" s="198">
        <v>4.4596999999999998E-2</v>
      </c>
      <c r="CW21" s="198">
        <v>1.2491E-2</v>
      </c>
      <c r="CX21" s="198">
        <v>2.7320000000000001E-3</v>
      </c>
      <c r="CY21" s="198">
        <v>1.726245</v>
      </c>
      <c r="CZ21" s="198">
        <v>4.7329000000000003E-2</v>
      </c>
      <c r="DA21" s="198">
        <v>69.534683999999999</v>
      </c>
      <c r="DB21" s="198">
        <v>23.816761</v>
      </c>
      <c r="DC21" s="198">
        <v>3.8448999999999997E-2</v>
      </c>
      <c r="DD21" s="198">
        <v>8.0000000000000004E-4</v>
      </c>
      <c r="DE21" s="198">
        <v>0.231767</v>
      </c>
      <c r="DF21" s="198">
        <v>1.4900999999999999E-2</v>
      </c>
      <c r="DG21" s="198">
        <v>69.804900000000004</v>
      </c>
      <c r="DH21" s="198">
        <v>23.832462</v>
      </c>
      <c r="DI21" s="198"/>
      <c r="DJ21" s="198"/>
      <c r="DK21" s="198">
        <v>247.91688199999999</v>
      </c>
      <c r="DL21" s="198">
        <v>31.445983999999999</v>
      </c>
      <c r="DM21" s="198">
        <v>10.935387</v>
      </c>
      <c r="DN21" s="198">
        <v>0.56737300000000002</v>
      </c>
      <c r="DO21" s="198">
        <v>258.85226899999998</v>
      </c>
      <c r="DP21" s="198">
        <v>32.013356999999999</v>
      </c>
      <c r="DQ21" s="198"/>
      <c r="DR21" s="198"/>
      <c r="DS21" s="198">
        <v>0.01</v>
      </c>
      <c r="DT21" s="198">
        <v>2.5000000000000001E-2</v>
      </c>
      <c r="DU21" s="198">
        <v>2.9499999999999998E-2</v>
      </c>
      <c r="DV21" s="198">
        <v>5.3099999999999996E-3</v>
      </c>
      <c r="DW21" s="198">
        <v>3.8860000000000001E-3</v>
      </c>
      <c r="DX21" s="198">
        <v>1.07E-3</v>
      </c>
      <c r="DY21" s="198">
        <v>3.1156259999999998</v>
      </c>
      <c r="DZ21" s="198">
        <v>0.15989200000000001</v>
      </c>
      <c r="EA21" s="198">
        <v>1.1439999999999999</v>
      </c>
      <c r="EB21" s="198">
        <v>0.20119600000000001</v>
      </c>
      <c r="EC21" s="198">
        <v>6.0503359999999997</v>
      </c>
      <c r="ED21" s="198">
        <v>0.88594600000000001</v>
      </c>
      <c r="EE21" s="198">
        <v>10.993370000000001</v>
      </c>
      <c r="EF21" s="198">
        <v>1.322414</v>
      </c>
      <c r="EG21" s="198">
        <v>0.60498399999999997</v>
      </c>
      <c r="EH21" s="198">
        <v>6.0184000000000001E-2</v>
      </c>
      <c r="EI21" s="198">
        <v>0.60807</v>
      </c>
      <c r="EJ21" s="198">
        <v>4.4206000000000002E-2</v>
      </c>
      <c r="EK21" s="198">
        <v>4.3561920000000001</v>
      </c>
      <c r="EL21" s="198">
        <v>0.27509899999999998</v>
      </c>
      <c r="EM21" s="198">
        <v>29.392375999999999</v>
      </c>
      <c r="EN21" s="198">
        <v>0.32941599999999999</v>
      </c>
      <c r="EO21" s="198">
        <v>24.731961999999999</v>
      </c>
      <c r="EP21" s="198">
        <v>0.72987199999999997</v>
      </c>
      <c r="EQ21" s="198">
        <v>5.5488189999999999</v>
      </c>
      <c r="ER21" s="198">
        <v>1.7173039999999999</v>
      </c>
      <c r="ES21" s="198">
        <v>86.589121000000006</v>
      </c>
      <c r="ET21" s="198">
        <v>5.7569090000000003</v>
      </c>
      <c r="EU21" s="198">
        <v>3.8151130000000002</v>
      </c>
      <c r="EV21" s="198">
        <v>64.075097999999997</v>
      </c>
      <c r="EW21" s="198">
        <v>5.5225039999999996</v>
      </c>
      <c r="EX21" s="198">
        <v>6.0504000000000002E-2</v>
      </c>
      <c r="EY21" s="198">
        <v>5.3657300000000001</v>
      </c>
      <c r="EZ21" s="198">
        <v>0.434313</v>
      </c>
      <c r="FA21" s="198">
        <v>0.70940999999999999</v>
      </c>
      <c r="FB21" s="198">
        <v>5.7090000000000002E-2</v>
      </c>
      <c r="FC21" s="198">
        <v>15.412756999999999</v>
      </c>
      <c r="FD21" s="198">
        <v>64.627004999999997</v>
      </c>
      <c r="FE21" s="198">
        <v>191.79393899999999</v>
      </c>
      <c r="FF21" s="198">
        <v>233.31253899999999</v>
      </c>
      <c r="FG21" s="198">
        <v>17.454070999999999</v>
      </c>
      <c r="FH21" s="198">
        <v>14.748514</v>
      </c>
      <c r="FI21" s="198">
        <v>90.871178</v>
      </c>
      <c r="FJ21" s="198">
        <v>33.455430999999997</v>
      </c>
      <c r="FK21" s="198">
        <v>300.11918800000001</v>
      </c>
      <c r="FL21" s="198">
        <v>281.51648399999999</v>
      </c>
      <c r="FM21" s="198">
        <v>48.454873999999997</v>
      </c>
      <c r="FN21" s="198">
        <v>1.145E-3</v>
      </c>
      <c r="FO21" s="198">
        <v>48.454873999999997</v>
      </c>
      <c r="FP21" s="198">
        <v>1.145E-3</v>
      </c>
      <c r="FQ21" s="198">
        <v>312.49158</v>
      </c>
      <c r="FR21" s="198">
        <v>136.249742</v>
      </c>
      <c r="FS21" s="198">
        <v>200.14967200000001</v>
      </c>
      <c r="FT21" s="198">
        <v>39.565697999999998</v>
      </c>
      <c r="FU21" s="198">
        <v>31.427503000000002</v>
      </c>
      <c r="FV21" s="198">
        <v>1.439586</v>
      </c>
      <c r="FW21" s="198">
        <v>7.2432759999999998</v>
      </c>
      <c r="FX21" s="198">
        <v>0.43081700000000001</v>
      </c>
      <c r="FY21" s="198">
        <v>174.14998399999999</v>
      </c>
      <c r="FZ21" s="198">
        <v>14.959681</v>
      </c>
      <c r="GA21" s="198">
        <v>0.52192400000000005</v>
      </c>
      <c r="GB21" s="198">
        <v>5.8040000000000001E-2</v>
      </c>
      <c r="GC21" s="198">
        <v>1.987277</v>
      </c>
      <c r="GD21" s="198">
        <v>0.142128</v>
      </c>
      <c r="GE21" s="198">
        <v>19.740281</v>
      </c>
      <c r="GF21" s="198">
        <v>0.64396299999999995</v>
      </c>
      <c r="GG21" s="198">
        <v>2.0370000000000002E-3</v>
      </c>
      <c r="GH21" s="198">
        <v>4.1999999999999998E-5</v>
      </c>
      <c r="GI21" s="198">
        <v>71.221486999999996</v>
      </c>
      <c r="GJ21" s="198">
        <v>0.15353700000000001</v>
      </c>
      <c r="GK21" s="198">
        <v>4.0963690000000001</v>
      </c>
      <c r="GL21" s="198">
        <v>0.24068000000000001</v>
      </c>
      <c r="GM21" s="198">
        <v>823.03138999999999</v>
      </c>
      <c r="GN21" s="198">
        <v>193.883914</v>
      </c>
      <c r="GO21" s="198">
        <v>235.02989500000001</v>
      </c>
      <c r="GP21" s="198">
        <v>5.5065239999999998</v>
      </c>
      <c r="GQ21" s="198">
        <v>462.86889100000002</v>
      </c>
      <c r="GR21" s="198">
        <v>12.685779999999999</v>
      </c>
      <c r="GS21" s="198">
        <v>697.89878599999997</v>
      </c>
      <c r="GT21" s="198">
        <v>18.192304</v>
      </c>
      <c r="GU21" s="198">
        <v>0.33551300000000001</v>
      </c>
      <c r="GV21" s="198">
        <v>0.129993</v>
      </c>
      <c r="GW21" s="198">
        <v>34.149476</v>
      </c>
      <c r="GX21" s="198">
        <v>1.888592</v>
      </c>
      <c r="GY21" s="198">
        <v>1.8289999999999999E-3</v>
      </c>
      <c r="GZ21" s="198">
        <v>1.9000000000000001E-5</v>
      </c>
      <c r="HA21" s="198">
        <v>189.39814000000001</v>
      </c>
      <c r="HB21" s="198">
        <v>2.2600500000000001</v>
      </c>
      <c r="HC21" s="198">
        <v>223.88495800000001</v>
      </c>
      <c r="HD21" s="198">
        <v>4.2786540000000004</v>
      </c>
      <c r="HE21" s="198">
        <v>64.292071000000007</v>
      </c>
      <c r="HF21" s="198">
        <v>0.53476699999999999</v>
      </c>
      <c r="HG21" s="198">
        <v>2.148695</v>
      </c>
      <c r="HH21" s="198">
        <v>5.496E-3</v>
      </c>
      <c r="HI21" s="198">
        <v>2.5000000000000001E-3</v>
      </c>
      <c r="HJ21" s="198">
        <v>4.0000000000000002E-4</v>
      </c>
      <c r="HK21" s="198">
        <v>66.443265999999994</v>
      </c>
      <c r="HL21" s="198">
        <v>0.540663</v>
      </c>
      <c r="HM21" s="198">
        <v>6.8374000000000004E-2</v>
      </c>
      <c r="HN21" s="198">
        <v>3.8299999999999999E-4</v>
      </c>
      <c r="HO21" s="198">
        <v>6.8374000000000004E-2</v>
      </c>
      <c r="HP21" s="198">
        <v>3.8299999999999999E-4</v>
      </c>
      <c r="HQ21" s="198">
        <v>70.706179000000006</v>
      </c>
      <c r="HR21" s="198">
        <v>5.1490330000000002</v>
      </c>
      <c r="HS21" s="198">
        <v>2.615666</v>
      </c>
      <c r="HT21" s="198">
        <v>0.123885</v>
      </c>
      <c r="HU21" s="198">
        <v>100.085911</v>
      </c>
      <c r="HV21" s="198">
        <v>5.078595</v>
      </c>
      <c r="HW21" s="198">
        <v>173.40775600000001</v>
      </c>
      <c r="HX21" s="198">
        <v>10.351513000000001</v>
      </c>
      <c r="HY21" s="198">
        <v>0.466173</v>
      </c>
      <c r="HZ21" s="198">
        <v>3.297E-3</v>
      </c>
      <c r="IA21" s="198">
        <v>3.1551650000000002</v>
      </c>
      <c r="IB21" s="198">
        <v>0.471134</v>
      </c>
      <c r="IC21" s="198">
        <v>3.6213380000000002</v>
      </c>
      <c r="ID21" s="198">
        <v>0.47443099999999999</v>
      </c>
      <c r="IE21" s="198">
        <v>7494.5667819999999</v>
      </c>
      <c r="IF21" s="198">
        <v>2045.833081</v>
      </c>
    </row>
    <row r="22" spans="1:240" ht="17.399999999999999" customHeight="1" x14ac:dyDescent="0.25">
      <c r="A22" s="199" t="s">
        <v>54</v>
      </c>
      <c r="B22" s="200" t="s">
        <v>1303</v>
      </c>
      <c r="C22" s="201">
        <v>1.1557500000000001</v>
      </c>
      <c r="D22" s="201">
        <v>0.21428</v>
      </c>
      <c r="E22" s="201">
        <v>39.011840999999997</v>
      </c>
      <c r="F22" s="201">
        <v>4.7770400000000004</v>
      </c>
      <c r="G22" s="201"/>
      <c r="H22" s="201"/>
      <c r="I22" s="201">
        <v>455.35591499999998</v>
      </c>
      <c r="J22" s="201">
        <v>58.419144000000003</v>
      </c>
      <c r="K22" s="201"/>
      <c r="L22" s="201"/>
      <c r="M22" s="201">
        <v>495.523506</v>
      </c>
      <c r="N22" s="201">
        <v>63.410463999999997</v>
      </c>
      <c r="O22" s="201">
        <v>13.007745</v>
      </c>
      <c r="P22" s="201">
        <v>5.1360000000000003E-2</v>
      </c>
      <c r="Q22" s="201">
        <v>0.14544699999999999</v>
      </c>
      <c r="R22" s="201">
        <v>2.181E-2</v>
      </c>
      <c r="S22" s="201">
        <v>3.1476890000000002</v>
      </c>
      <c r="T22" s="201">
        <v>1.0588379999999999</v>
      </c>
      <c r="U22" s="201">
        <v>5.9351260000000003</v>
      </c>
      <c r="V22" s="201">
        <v>0.312413</v>
      </c>
      <c r="W22" s="201"/>
      <c r="X22" s="201"/>
      <c r="Y22" s="201">
        <v>0.48152200000000001</v>
      </c>
      <c r="Z22" s="201">
        <v>0.23876800000000001</v>
      </c>
      <c r="AA22" s="201">
        <v>0.76134199999999996</v>
      </c>
      <c r="AB22" s="201">
        <v>2.823E-3</v>
      </c>
      <c r="AC22" s="201">
        <v>0.101546</v>
      </c>
      <c r="AD22" s="201">
        <v>3.4420000000000002E-3</v>
      </c>
      <c r="AE22" s="201">
        <v>1.7459999999999999E-3</v>
      </c>
      <c r="AF22" s="201">
        <v>2.8299999999999999E-4</v>
      </c>
      <c r="AG22" s="201">
        <v>23.582163000000001</v>
      </c>
      <c r="AH22" s="201">
        <v>1.689737</v>
      </c>
      <c r="AI22" s="201">
        <v>3.1492469999999999</v>
      </c>
      <c r="AJ22" s="201">
        <v>0.384878</v>
      </c>
      <c r="AK22" s="201">
        <v>3.1492469999999999</v>
      </c>
      <c r="AL22" s="201">
        <v>0.384878</v>
      </c>
      <c r="AM22" s="201">
        <v>11.952722</v>
      </c>
      <c r="AN22" s="201">
        <v>2.6244589999999999</v>
      </c>
      <c r="AO22" s="201">
        <v>55.000546999999997</v>
      </c>
      <c r="AP22" s="201">
        <v>12.546519999999999</v>
      </c>
      <c r="AQ22" s="201">
        <v>1.490397</v>
      </c>
      <c r="AR22" s="201">
        <v>4.4327999999999999E-2</v>
      </c>
      <c r="AS22" s="201">
        <v>826.62120300000004</v>
      </c>
      <c r="AT22" s="201">
        <v>119.87595</v>
      </c>
      <c r="AU22" s="201">
        <v>17.367816000000001</v>
      </c>
      <c r="AV22" s="201">
        <v>3.9968530000000002</v>
      </c>
      <c r="AW22" s="201">
        <v>67.374947000000006</v>
      </c>
      <c r="AX22" s="201">
        <v>10.337422999999999</v>
      </c>
      <c r="AY22" s="201">
        <v>71.783321000000001</v>
      </c>
      <c r="AZ22" s="201">
        <v>10.775274</v>
      </c>
      <c r="BA22" s="201">
        <v>53.713861000000001</v>
      </c>
      <c r="BB22" s="201">
        <v>21.356400000000001</v>
      </c>
      <c r="BC22" s="201"/>
      <c r="BD22" s="201"/>
      <c r="BE22" s="201">
        <v>1105.3048140000001</v>
      </c>
      <c r="BF22" s="201">
        <v>181.55720700000001</v>
      </c>
      <c r="BG22" s="201">
        <v>41.720509</v>
      </c>
      <c r="BH22" s="201">
        <v>109.72352600000001</v>
      </c>
      <c r="BI22" s="201">
        <v>8.3454809999999995</v>
      </c>
      <c r="BJ22" s="201">
        <v>0.66015999999999997</v>
      </c>
      <c r="BK22" s="201">
        <v>1.5E-3</v>
      </c>
      <c r="BL22" s="201">
        <v>1E-4</v>
      </c>
      <c r="BM22" s="201">
        <v>50.067489999999999</v>
      </c>
      <c r="BN22" s="201">
        <v>110.383786</v>
      </c>
      <c r="BO22" s="201">
        <v>6.0677599999999998</v>
      </c>
      <c r="BP22" s="201">
        <v>3.2938809999999998</v>
      </c>
      <c r="BQ22" s="201">
        <v>66.333547999999993</v>
      </c>
      <c r="BR22" s="201">
        <v>10.568076</v>
      </c>
      <c r="BS22" s="201">
        <v>300.92362400000002</v>
      </c>
      <c r="BT22" s="201">
        <v>2.6694719999999998</v>
      </c>
      <c r="BU22" s="201">
        <v>91.504844000000006</v>
      </c>
      <c r="BV22" s="201">
        <v>44.054053000000003</v>
      </c>
      <c r="BW22" s="201">
        <v>67.661876000000007</v>
      </c>
      <c r="BX22" s="201">
        <v>12.894538000000001</v>
      </c>
      <c r="BY22" s="201">
        <v>92.989182</v>
      </c>
      <c r="BZ22" s="201">
        <v>9.714817</v>
      </c>
      <c r="CA22" s="201">
        <v>55.600312000000002</v>
      </c>
      <c r="CB22" s="201">
        <v>6.5931189999999997</v>
      </c>
      <c r="CC22" s="201">
        <v>4.2263919999999997</v>
      </c>
      <c r="CD22" s="201">
        <v>0.36721700000000002</v>
      </c>
      <c r="CE22" s="201">
        <v>2.9371999999999998</v>
      </c>
      <c r="CF22" s="201">
        <v>0.34230300000000002</v>
      </c>
      <c r="CG22" s="201">
        <v>0.134544</v>
      </c>
      <c r="CH22" s="201">
        <v>1.6799000000000001E-2</v>
      </c>
      <c r="CI22" s="201">
        <v>7.564025</v>
      </c>
      <c r="CJ22" s="201">
        <v>1.860063</v>
      </c>
      <c r="CK22" s="201">
        <v>695.943307</v>
      </c>
      <c r="CL22" s="201">
        <v>92.374337999999995</v>
      </c>
      <c r="CM22" s="201">
        <v>459.35814299999998</v>
      </c>
      <c r="CN22" s="201">
        <v>93.171116999999995</v>
      </c>
      <c r="CO22" s="201">
        <v>6.0632070000000002</v>
      </c>
      <c r="CP22" s="201">
        <v>0.73295299999999997</v>
      </c>
      <c r="CQ22" s="201">
        <v>465.42135000000002</v>
      </c>
      <c r="CR22" s="201">
        <v>93.904070000000004</v>
      </c>
      <c r="CS22" s="201"/>
      <c r="CT22" s="201"/>
      <c r="CU22" s="201"/>
      <c r="CV22" s="201"/>
      <c r="CW22" s="201"/>
      <c r="CX22" s="201"/>
      <c r="CY22" s="201"/>
      <c r="CZ22" s="201"/>
      <c r="DA22" s="201">
        <v>4.0742500000000001</v>
      </c>
      <c r="DB22" s="201">
        <v>0.59953800000000002</v>
      </c>
      <c r="DC22" s="201">
        <v>0.10871699999999999</v>
      </c>
      <c r="DD22" s="201">
        <v>4.1804000000000001E-2</v>
      </c>
      <c r="DE22" s="201"/>
      <c r="DF22" s="201"/>
      <c r="DG22" s="201">
        <v>4.1829669999999997</v>
      </c>
      <c r="DH22" s="201">
        <v>0.64134199999999997</v>
      </c>
      <c r="DI22" s="201"/>
      <c r="DJ22" s="201"/>
      <c r="DK22" s="201">
        <v>148.47673700000001</v>
      </c>
      <c r="DL22" s="201">
        <v>18.888152000000002</v>
      </c>
      <c r="DM22" s="201">
        <v>2.0482E-2</v>
      </c>
      <c r="DN22" s="201">
        <v>1.4197E-2</v>
      </c>
      <c r="DO22" s="201">
        <v>148.497219</v>
      </c>
      <c r="DP22" s="201">
        <v>18.902349000000001</v>
      </c>
      <c r="DQ22" s="201"/>
      <c r="DR22" s="201"/>
      <c r="DS22" s="201"/>
      <c r="DT22" s="201"/>
      <c r="DU22" s="201">
        <v>0.18418899999999999</v>
      </c>
      <c r="DV22" s="201">
        <v>5.5037000000000003E-2</v>
      </c>
      <c r="DW22" s="201"/>
      <c r="DX22" s="201"/>
      <c r="DY22" s="201">
        <v>11.500002</v>
      </c>
      <c r="DZ22" s="201">
        <v>1.9786220000000001</v>
      </c>
      <c r="EA22" s="201">
        <v>1.4244079999999999</v>
      </c>
      <c r="EB22" s="201">
        <v>0.18580099999999999</v>
      </c>
      <c r="EC22" s="201">
        <v>3.345326</v>
      </c>
      <c r="ED22" s="201">
        <v>0.44729600000000003</v>
      </c>
      <c r="EE22" s="201">
        <v>1.118344</v>
      </c>
      <c r="EF22" s="201">
        <v>0.13256599999999999</v>
      </c>
      <c r="EG22" s="201"/>
      <c r="EH22" s="201"/>
      <c r="EI22" s="201">
        <v>5.6558270000000004</v>
      </c>
      <c r="EJ22" s="201">
        <v>1.7669999999999999</v>
      </c>
      <c r="EK22" s="201"/>
      <c r="EL22" s="201"/>
      <c r="EM22" s="201"/>
      <c r="EN22" s="201"/>
      <c r="EO22" s="201">
        <v>0.38466499999999998</v>
      </c>
      <c r="EP22" s="201">
        <v>3.8327E-2</v>
      </c>
      <c r="EQ22" s="201">
        <v>0.11242199999999999</v>
      </c>
      <c r="ER22" s="201">
        <v>1.5365999999999999E-2</v>
      </c>
      <c r="ES22" s="201">
        <v>23.725183000000001</v>
      </c>
      <c r="ET22" s="201">
        <v>4.6200150000000004</v>
      </c>
      <c r="EU22" s="201">
        <v>6.8999999999999999E-3</v>
      </c>
      <c r="EV22" s="201">
        <v>3.0000000000000001E-5</v>
      </c>
      <c r="EW22" s="201">
        <v>0.01</v>
      </c>
      <c r="EX22" s="201">
        <v>1E-3</v>
      </c>
      <c r="EY22" s="201"/>
      <c r="EZ22" s="201"/>
      <c r="FA22" s="201"/>
      <c r="FB22" s="201"/>
      <c r="FC22" s="201">
        <v>1.6899999999999998E-2</v>
      </c>
      <c r="FD22" s="201">
        <v>1.0300000000000001E-3</v>
      </c>
      <c r="FE22" s="201">
        <v>47.894958000000003</v>
      </c>
      <c r="FF22" s="201">
        <v>59.844644000000002</v>
      </c>
      <c r="FG22" s="201">
        <v>30.950762000000001</v>
      </c>
      <c r="FH22" s="201">
        <v>44.119611999999996</v>
      </c>
      <c r="FI22" s="201">
        <v>111.84211999999999</v>
      </c>
      <c r="FJ22" s="201">
        <v>61.229691000000003</v>
      </c>
      <c r="FK22" s="201">
        <v>190.68783999999999</v>
      </c>
      <c r="FL22" s="201">
        <v>165.19394700000001</v>
      </c>
      <c r="FM22" s="201">
        <v>315.617389</v>
      </c>
      <c r="FN22" s="201">
        <v>1.4220000000000001E-3</v>
      </c>
      <c r="FO22" s="201">
        <v>315.617389</v>
      </c>
      <c r="FP22" s="201">
        <v>1.4220000000000001E-3</v>
      </c>
      <c r="FQ22" s="201">
        <v>385.33873</v>
      </c>
      <c r="FR22" s="201">
        <v>170.619834</v>
      </c>
      <c r="FS22" s="201">
        <v>95.936879000000005</v>
      </c>
      <c r="FT22" s="201">
        <v>10.20345</v>
      </c>
      <c r="FU22" s="201">
        <v>538.00331800000004</v>
      </c>
      <c r="FV22" s="201">
        <v>21.643401000000001</v>
      </c>
      <c r="FW22" s="201">
        <v>1.6461E-2</v>
      </c>
      <c r="FX22" s="201">
        <v>5.3899999999999998E-4</v>
      </c>
      <c r="FY22" s="201">
        <v>549.97408700000005</v>
      </c>
      <c r="FZ22" s="201">
        <v>45.711081999999998</v>
      </c>
      <c r="GA22" s="201"/>
      <c r="GB22" s="201"/>
      <c r="GC22" s="201">
        <v>9.0951000000000004E-2</v>
      </c>
      <c r="GD22" s="201">
        <v>5.8780000000000004E-3</v>
      </c>
      <c r="GE22" s="201"/>
      <c r="GF22" s="201"/>
      <c r="GG22" s="201">
        <v>6.3658000000000006E-2</v>
      </c>
      <c r="GH22" s="201">
        <v>3.0349999999999999E-3</v>
      </c>
      <c r="GI22" s="201">
        <v>2.3351250000000001</v>
      </c>
      <c r="GJ22" s="201">
        <v>0.15301300000000001</v>
      </c>
      <c r="GK22" s="201">
        <v>6.6043339999999997</v>
      </c>
      <c r="GL22" s="201">
        <v>0.51627000000000001</v>
      </c>
      <c r="GM22" s="201">
        <v>1578.3635429999999</v>
      </c>
      <c r="GN22" s="201">
        <v>248.85650200000001</v>
      </c>
      <c r="GO22" s="201">
        <v>410.79033700000002</v>
      </c>
      <c r="GP22" s="201">
        <v>32.267225000000003</v>
      </c>
      <c r="GQ22" s="201">
        <v>592.44075899999996</v>
      </c>
      <c r="GR22" s="201">
        <v>27.188673000000001</v>
      </c>
      <c r="GS22" s="201">
        <v>1003.231096</v>
      </c>
      <c r="GT22" s="201">
        <v>59.455897999999998</v>
      </c>
      <c r="GU22" s="201">
        <v>0.46042499999999997</v>
      </c>
      <c r="GV22" s="201">
        <v>6.3E-2</v>
      </c>
      <c r="GW22" s="201">
        <v>147.03840099999999</v>
      </c>
      <c r="GX22" s="201">
        <v>4.3812939999999996</v>
      </c>
      <c r="GY22" s="201">
        <v>0.26626100000000003</v>
      </c>
      <c r="GZ22" s="201">
        <v>9.6000000000000002E-5</v>
      </c>
      <c r="HA22" s="201"/>
      <c r="HB22" s="201"/>
      <c r="HC22" s="201">
        <v>147.76508699999999</v>
      </c>
      <c r="HD22" s="201">
        <v>4.4443900000000003</v>
      </c>
      <c r="HE22" s="201">
        <v>41.308802999999997</v>
      </c>
      <c r="HF22" s="201">
        <v>0.21473200000000001</v>
      </c>
      <c r="HG22" s="201">
        <v>0.72375100000000003</v>
      </c>
      <c r="HH22" s="201">
        <v>9.0499999999999999E-4</v>
      </c>
      <c r="HI22" s="201"/>
      <c r="HJ22" s="201"/>
      <c r="HK22" s="201">
        <v>42.032553999999998</v>
      </c>
      <c r="HL22" s="201">
        <v>0.215637</v>
      </c>
      <c r="HM22" s="201"/>
      <c r="HN22" s="201"/>
      <c r="HO22" s="201"/>
      <c r="HP22" s="201"/>
      <c r="HQ22" s="201">
        <v>3.615348</v>
      </c>
      <c r="HR22" s="201">
        <v>0.427178</v>
      </c>
      <c r="HS22" s="201">
        <v>0.91912499999999997</v>
      </c>
      <c r="HT22" s="201">
        <v>5.6059999999999999E-2</v>
      </c>
      <c r="HU22" s="201">
        <v>174.227204</v>
      </c>
      <c r="HV22" s="201">
        <v>12.125018000000001</v>
      </c>
      <c r="HW22" s="201">
        <v>178.76167699999999</v>
      </c>
      <c r="HX22" s="201">
        <v>12.608256000000001</v>
      </c>
      <c r="HY22" s="201"/>
      <c r="HZ22" s="201"/>
      <c r="IA22" s="201">
        <v>0.85161200000000004</v>
      </c>
      <c r="IB22" s="201">
        <v>0.40352300000000002</v>
      </c>
      <c r="IC22" s="201">
        <v>0.85161200000000004</v>
      </c>
      <c r="ID22" s="201">
        <v>0.40352300000000002</v>
      </c>
      <c r="IE22" s="201">
        <v>6472.7249439999996</v>
      </c>
      <c r="IF22" s="201">
        <v>1059.0487909999999</v>
      </c>
    </row>
    <row r="23" spans="1:240" ht="17.399999999999999" customHeight="1" x14ac:dyDescent="0.25">
      <c r="A23" s="196" t="s">
        <v>57</v>
      </c>
      <c r="B23" s="197" t="s">
        <v>1304</v>
      </c>
      <c r="C23" s="198">
        <v>16.937566</v>
      </c>
      <c r="D23" s="198">
        <v>5.2942999999999997E-2</v>
      </c>
      <c r="E23" s="198">
        <v>0.74538400000000005</v>
      </c>
      <c r="F23" s="198">
        <v>0.14782400000000001</v>
      </c>
      <c r="G23" s="198">
        <v>0.4234</v>
      </c>
      <c r="H23" s="198">
        <v>6.3930000000000001E-2</v>
      </c>
      <c r="I23" s="198">
        <v>332.24963200000002</v>
      </c>
      <c r="J23" s="198">
        <v>34.556482000000003</v>
      </c>
      <c r="K23" s="198"/>
      <c r="L23" s="198"/>
      <c r="M23" s="198">
        <v>350.35598199999998</v>
      </c>
      <c r="N23" s="198">
        <v>34.821179000000001</v>
      </c>
      <c r="O23" s="198">
        <v>0.44480999999999998</v>
      </c>
      <c r="P23" s="198">
        <v>1.687E-2</v>
      </c>
      <c r="Q23" s="198">
        <v>8.3672149999999998</v>
      </c>
      <c r="R23" s="198">
        <v>2.3433120000000001</v>
      </c>
      <c r="S23" s="198">
        <v>179.09885399999999</v>
      </c>
      <c r="T23" s="198">
        <v>80.649861000000001</v>
      </c>
      <c r="U23" s="198">
        <v>38.157195000000002</v>
      </c>
      <c r="V23" s="198">
        <v>2.301361</v>
      </c>
      <c r="W23" s="198">
        <v>5.252319</v>
      </c>
      <c r="X23" s="198">
        <v>2.0809859999999998</v>
      </c>
      <c r="Y23" s="198">
        <v>13.174130999999999</v>
      </c>
      <c r="Z23" s="198">
        <v>9.680142</v>
      </c>
      <c r="AA23" s="198">
        <v>11.177156</v>
      </c>
      <c r="AB23" s="198">
        <v>0.92839300000000002</v>
      </c>
      <c r="AC23" s="198">
        <v>2.7457250000000002</v>
      </c>
      <c r="AD23" s="198">
        <v>0.197688</v>
      </c>
      <c r="AE23" s="198">
        <v>2.8E-3</v>
      </c>
      <c r="AF23" s="198">
        <v>2.8E-3</v>
      </c>
      <c r="AG23" s="198">
        <v>258.42020500000001</v>
      </c>
      <c r="AH23" s="198">
        <v>98.201413000000002</v>
      </c>
      <c r="AI23" s="198">
        <v>37.920461000000003</v>
      </c>
      <c r="AJ23" s="198">
        <v>5.5316130000000001</v>
      </c>
      <c r="AK23" s="198">
        <v>37.920461000000003</v>
      </c>
      <c r="AL23" s="198">
        <v>5.5316130000000001</v>
      </c>
      <c r="AM23" s="198">
        <v>2.247671</v>
      </c>
      <c r="AN23" s="198">
        <v>0.13978099999999999</v>
      </c>
      <c r="AO23" s="198">
        <v>146.90966700000001</v>
      </c>
      <c r="AP23" s="198">
        <v>40.955779999999997</v>
      </c>
      <c r="AQ23" s="198">
        <v>11.194592999999999</v>
      </c>
      <c r="AR23" s="198">
        <v>1.109397</v>
      </c>
      <c r="AS23" s="198">
        <v>399.94077399999998</v>
      </c>
      <c r="AT23" s="198">
        <v>60.219200999999998</v>
      </c>
      <c r="AU23" s="198">
        <v>507.23921300000001</v>
      </c>
      <c r="AV23" s="198">
        <v>178.41272900000001</v>
      </c>
      <c r="AW23" s="198">
        <v>69.785955000000001</v>
      </c>
      <c r="AX23" s="198">
        <v>29.796842000000002</v>
      </c>
      <c r="AY23" s="198">
        <v>112.808274</v>
      </c>
      <c r="AZ23" s="198">
        <v>41.547412999999999</v>
      </c>
      <c r="BA23" s="198">
        <v>20.225787</v>
      </c>
      <c r="BB23" s="198">
        <v>3.7837049999999999</v>
      </c>
      <c r="BC23" s="198">
        <v>10.196391999999999</v>
      </c>
      <c r="BD23" s="198">
        <v>0.72038599999999997</v>
      </c>
      <c r="BE23" s="198">
        <v>1280.5483260000001</v>
      </c>
      <c r="BF23" s="198">
        <v>356.68523399999998</v>
      </c>
      <c r="BG23" s="198">
        <v>160.73564500000001</v>
      </c>
      <c r="BH23" s="198">
        <v>1216.6348310000001</v>
      </c>
      <c r="BI23" s="198"/>
      <c r="BJ23" s="198"/>
      <c r="BK23" s="198">
        <v>1.324732</v>
      </c>
      <c r="BL23" s="198">
        <v>0.113359</v>
      </c>
      <c r="BM23" s="198">
        <v>162.06037699999999</v>
      </c>
      <c r="BN23" s="198">
        <v>1216.74819</v>
      </c>
      <c r="BO23" s="198">
        <v>5.6880170000000003</v>
      </c>
      <c r="BP23" s="198">
        <v>4.0890319999999996</v>
      </c>
      <c r="BQ23" s="198">
        <v>20.453707999999999</v>
      </c>
      <c r="BR23" s="198">
        <v>4.8479390000000002</v>
      </c>
      <c r="BS23" s="198">
        <v>44.948407000000003</v>
      </c>
      <c r="BT23" s="198">
        <v>3.0958489999999999</v>
      </c>
      <c r="BU23" s="198">
        <v>8.9307379999999998</v>
      </c>
      <c r="BV23" s="198">
        <v>3.164012</v>
      </c>
      <c r="BW23" s="198">
        <v>75.659608000000006</v>
      </c>
      <c r="BX23" s="198">
        <v>20.377958</v>
      </c>
      <c r="BY23" s="198">
        <v>33.784357999999997</v>
      </c>
      <c r="BZ23" s="198">
        <v>1.689581</v>
      </c>
      <c r="CA23" s="198">
        <v>15.385173</v>
      </c>
      <c r="CB23" s="198">
        <v>4.0055059999999996</v>
      </c>
      <c r="CC23" s="198">
        <v>22.04757</v>
      </c>
      <c r="CD23" s="198">
        <v>7.653867</v>
      </c>
      <c r="CE23" s="198"/>
      <c r="CF23" s="198"/>
      <c r="CG23" s="198"/>
      <c r="CH23" s="198"/>
      <c r="CI23" s="198">
        <v>9.966405</v>
      </c>
      <c r="CJ23" s="198">
        <v>2.5684969999999998</v>
      </c>
      <c r="CK23" s="198">
        <v>236.86398399999999</v>
      </c>
      <c r="CL23" s="198">
        <v>51.492241</v>
      </c>
      <c r="CM23" s="198">
        <v>1174.1690550000001</v>
      </c>
      <c r="CN23" s="198">
        <v>215.442351</v>
      </c>
      <c r="CO23" s="198">
        <v>10.122892</v>
      </c>
      <c r="CP23" s="198">
        <v>1.5846519999999999</v>
      </c>
      <c r="CQ23" s="198">
        <v>1184.2919469999999</v>
      </c>
      <c r="CR23" s="198">
        <v>217.02700300000001</v>
      </c>
      <c r="CS23" s="198"/>
      <c r="CT23" s="198"/>
      <c r="CU23" s="198">
        <v>0.85536900000000005</v>
      </c>
      <c r="CV23" s="198">
        <v>4.2215999999999997E-2</v>
      </c>
      <c r="CW23" s="198"/>
      <c r="CX23" s="198"/>
      <c r="CY23" s="198">
        <v>0.85536900000000005</v>
      </c>
      <c r="CZ23" s="198">
        <v>4.2215999999999997E-2</v>
      </c>
      <c r="DA23" s="198">
        <v>115.830029</v>
      </c>
      <c r="DB23" s="198">
        <v>33.451658999999999</v>
      </c>
      <c r="DC23" s="198">
        <v>5.6727530000000002</v>
      </c>
      <c r="DD23" s="198">
        <v>0.44615899999999997</v>
      </c>
      <c r="DE23" s="198">
        <v>4.5387389999999996</v>
      </c>
      <c r="DF23" s="198">
        <v>0.14244999999999999</v>
      </c>
      <c r="DG23" s="198">
        <v>126.041521</v>
      </c>
      <c r="DH23" s="198">
        <v>34.040267999999998</v>
      </c>
      <c r="DI23" s="198"/>
      <c r="DJ23" s="198"/>
      <c r="DK23" s="198">
        <v>202.119553</v>
      </c>
      <c r="DL23" s="198">
        <v>64.607145000000003</v>
      </c>
      <c r="DM23" s="198">
        <v>0.481182</v>
      </c>
      <c r="DN23" s="198">
        <v>7.7384999999999995E-2</v>
      </c>
      <c r="DO23" s="198">
        <v>202.60073499999999</v>
      </c>
      <c r="DP23" s="198">
        <v>64.684529999999995</v>
      </c>
      <c r="DQ23" s="198"/>
      <c r="DR23" s="198"/>
      <c r="DS23" s="198"/>
      <c r="DT23" s="198"/>
      <c r="DU23" s="198">
        <v>0.15914200000000001</v>
      </c>
      <c r="DV23" s="198">
        <v>4.1572999999999999E-2</v>
      </c>
      <c r="DW23" s="198">
        <v>1.4400000000000001E-3</v>
      </c>
      <c r="DX23" s="198">
        <v>8.0000000000000004E-4</v>
      </c>
      <c r="DY23" s="198">
        <v>32.974850000000004</v>
      </c>
      <c r="DZ23" s="198">
        <v>2.7853129999999999</v>
      </c>
      <c r="EA23" s="198">
        <v>1.5295620000000001</v>
      </c>
      <c r="EB23" s="198">
        <v>0.40731299999999998</v>
      </c>
      <c r="EC23" s="198">
        <v>18.185556999999999</v>
      </c>
      <c r="ED23" s="198">
        <v>2.2593899999999998</v>
      </c>
      <c r="EE23" s="198">
        <v>31.428598999999998</v>
      </c>
      <c r="EF23" s="198">
        <v>2.9598840000000002</v>
      </c>
      <c r="EG23" s="198">
        <v>8.0095460000000003</v>
      </c>
      <c r="EH23" s="198">
        <v>1.088789</v>
      </c>
      <c r="EI23" s="198">
        <v>7.4482520000000001</v>
      </c>
      <c r="EJ23" s="198">
        <v>0.84727600000000003</v>
      </c>
      <c r="EK23" s="198">
        <v>2.1074790000000001</v>
      </c>
      <c r="EL23" s="198">
        <v>0.16325799999999999</v>
      </c>
      <c r="EM23" s="198">
        <v>42.954484999999998</v>
      </c>
      <c r="EN23" s="198">
        <v>2.4225240000000001</v>
      </c>
      <c r="EO23" s="198">
        <v>5.9333999999999998</v>
      </c>
      <c r="EP23" s="198">
        <v>0.33535999999999999</v>
      </c>
      <c r="EQ23" s="198">
        <v>27.536023</v>
      </c>
      <c r="ER23" s="198">
        <v>3.9526560000000002</v>
      </c>
      <c r="ES23" s="198">
        <v>178.26833500000001</v>
      </c>
      <c r="ET23" s="198">
        <v>17.264136000000001</v>
      </c>
      <c r="EU23" s="198">
        <v>4.8652559999999996</v>
      </c>
      <c r="EV23" s="198">
        <v>0.22686300000000001</v>
      </c>
      <c r="EW23" s="198">
        <v>2.1548000000000001E-2</v>
      </c>
      <c r="EX23" s="198">
        <v>1.696E-3</v>
      </c>
      <c r="EY23" s="198">
        <v>1.1000000000000001E-3</v>
      </c>
      <c r="EZ23" s="198">
        <v>4.0499999999999998E-4</v>
      </c>
      <c r="FA23" s="198">
        <v>2.503E-2</v>
      </c>
      <c r="FB23" s="198">
        <v>3.5599999999999998E-3</v>
      </c>
      <c r="FC23" s="198">
        <v>4.9129339999999999</v>
      </c>
      <c r="FD23" s="198">
        <v>0.23252400000000001</v>
      </c>
      <c r="FE23" s="198">
        <v>128.538747</v>
      </c>
      <c r="FF23" s="198">
        <v>161.58666400000001</v>
      </c>
      <c r="FG23" s="198">
        <v>51.637689000000002</v>
      </c>
      <c r="FH23" s="198">
        <v>73.973248999999996</v>
      </c>
      <c r="FI23" s="198">
        <v>35.801003000000001</v>
      </c>
      <c r="FJ23" s="198">
        <v>15.675338999999999</v>
      </c>
      <c r="FK23" s="198">
        <v>215.977439</v>
      </c>
      <c r="FL23" s="198">
        <v>251.235252</v>
      </c>
      <c r="FM23" s="198">
        <v>1.9771460000000001</v>
      </c>
      <c r="FN23" s="198">
        <v>0.30205599999999999</v>
      </c>
      <c r="FO23" s="198">
        <v>1.9771460000000001</v>
      </c>
      <c r="FP23" s="198">
        <v>0.30205599999999999</v>
      </c>
      <c r="FQ23" s="198">
        <v>6.665057</v>
      </c>
      <c r="FR23" s="198">
        <v>0.68778099999999998</v>
      </c>
      <c r="FS23" s="198">
        <v>15.515343</v>
      </c>
      <c r="FT23" s="198">
        <v>2.2931879999999998</v>
      </c>
      <c r="FU23" s="198">
        <v>241.42541299999999</v>
      </c>
      <c r="FV23" s="198">
        <v>9.8151340000000005</v>
      </c>
      <c r="FW23" s="198">
        <v>17.768706000000002</v>
      </c>
      <c r="FX23" s="198">
        <v>0.126192</v>
      </c>
      <c r="FY23" s="198">
        <v>58.579960999999997</v>
      </c>
      <c r="FZ23" s="198">
        <v>4.0172559999999997</v>
      </c>
      <c r="GA23" s="198">
        <v>2.0000000000000001E-4</v>
      </c>
      <c r="GB23" s="198">
        <v>1.5999999999999999E-5</v>
      </c>
      <c r="GC23" s="198">
        <v>17.818921</v>
      </c>
      <c r="GD23" s="198">
        <v>0.59406899999999996</v>
      </c>
      <c r="GE23" s="198">
        <v>4.0502789999999997</v>
      </c>
      <c r="GF23" s="198">
        <v>0.27953800000000001</v>
      </c>
      <c r="GG23" s="198">
        <v>0.64276200000000006</v>
      </c>
      <c r="GH23" s="198">
        <v>0.127412</v>
      </c>
      <c r="GI23" s="198">
        <v>0.92942599999999997</v>
      </c>
      <c r="GJ23" s="198">
        <v>6.7442000000000002E-2</v>
      </c>
      <c r="GK23" s="198">
        <v>15.058799</v>
      </c>
      <c r="GL23" s="198">
        <v>0.79997700000000005</v>
      </c>
      <c r="GM23" s="198">
        <v>378.45486699999998</v>
      </c>
      <c r="GN23" s="198">
        <v>18.808005000000001</v>
      </c>
      <c r="GO23" s="198">
        <v>12.051170000000001</v>
      </c>
      <c r="GP23" s="198">
        <v>0.92131300000000005</v>
      </c>
      <c r="GQ23" s="198">
        <v>112.392713</v>
      </c>
      <c r="GR23" s="198">
        <v>5.205133</v>
      </c>
      <c r="GS23" s="198">
        <v>124.443883</v>
      </c>
      <c r="GT23" s="198">
        <v>6.1264459999999996</v>
      </c>
      <c r="GU23" s="198">
        <v>1.7500000000000002E-2</v>
      </c>
      <c r="GV23" s="198">
        <v>1E-3</v>
      </c>
      <c r="GW23" s="198">
        <v>60.847060999999997</v>
      </c>
      <c r="GX23" s="198">
        <v>4.2002569999999997</v>
      </c>
      <c r="GY23" s="198"/>
      <c r="GZ23" s="198"/>
      <c r="HA23" s="198"/>
      <c r="HB23" s="198"/>
      <c r="HC23" s="198">
        <v>60.864561000000002</v>
      </c>
      <c r="HD23" s="198">
        <v>4.201257</v>
      </c>
      <c r="HE23" s="198">
        <v>3.197508</v>
      </c>
      <c r="HF23" s="198">
        <v>8.2392000000000007E-2</v>
      </c>
      <c r="HG23" s="198">
        <v>0.67064999999999997</v>
      </c>
      <c r="HH23" s="198">
        <v>4.0854000000000001E-2</v>
      </c>
      <c r="HI23" s="198">
        <v>2.4499999999999999E-3</v>
      </c>
      <c r="HJ23" s="198">
        <v>8.0000000000000007E-5</v>
      </c>
      <c r="HK23" s="198">
        <v>3.8706079999999998</v>
      </c>
      <c r="HL23" s="198">
        <v>0.12332600000000001</v>
      </c>
      <c r="HM23" s="198">
        <v>6.4050000000000001E-3</v>
      </c>
      <c r="HN23" s="198">
        <v>8.9999999999999998E-4</v>
      </c>
      <c r="HO23" s="198">
        <v>6.4050000000000001E-3</v>
      </c>
      <c r="HP23" s="198">
        <v>8.9999999999999998E-4</v>
      </c>
      <c r="HQ23" s="198">
        <v>12.351811</v>
      </c>
      <c r="HR23" s="198">
        <v>1.9597869999999999</v>
      </c>
      <c r="HS23" s="198">
        <v>0.33136500000000002</v>
      </c>
      <c r="HT23" s="198">
        <v>4.1292000000000002E-2</v>
      </c>
      <c r="HU23" s="198">
        <v>322.98887400000001</v>
      </c>
      <c r="HV23" s="198">
        <v>30.660488999999998</v>
      </c>
      <c r="HW23" s="198">
        <v>335.67205000000001</v>
      </c>
      <c r="HX23" s="198">
        <v>32.661568000000003</v>
      </c>
      <c r="HY23" s="198">
        <v>1.4267999999999999E-2</v>
      </c>
      <c r="HZ23" s="198">
        <v>2.5099999999999998E-4</v>
      </c>
      <c r="IA23" s="198">
        <v>3.221244</v>
      </c>
      <c r="IB23" s="198">
        <v>1.044314</v>
      </c>
      <c r="IC23" s="198">
        <v>3.2355119999999999</v>
      </c>
      <c r="ID23" s="198">
        <v>1.044565</v>
      </c>
      <c r="IE23" s="198">
        <v>5147.6426469999997</v>
      </c>
      <c r="IF23" s="198">
        <v>2411.2739219999999</v>
      </c>
    </row>
    <row r="24" spans="1:240" ht="17.399999999999999" customHeight="1" x14ac:dyDescent="0.25">
      <c r="A24" s="199" t="s">
        <v>162</v>
      </c>
      <c r="B24" s="200" t="s">
        <v>1305</v>
      </c>
      <c r="C24" s="201">
        <v>3.6690320000000001</v>
      </c>
      <c r="D24" s="201">
        <v>0.121646</v>
      </c>
      <c r="E24" s="201">
        <v>18.126906000000002</v>
      </c>
      <c r="F24" s="201">
        <v>1.2185330000000001</v>
      </c>
      <c r="G24" s="201"/>
      <c r="H24" s="201"/>
      <c r="I24" s="201">
        <v>544.32638899999995</v>
      </c>
      <c r="J24" s="201">
        <v>59.317723999999998</v>
      </c>
      <c r="K24" s="201"/>
      <c r="L24" s="201"/>
      <c r="M24" s="201">
        <v>566.12232700000004</v>
      </c>
      <c r="N24" s="201">
        <v>60.657902999999997</v>
      </c>
      <c r="O24" s="201">
        <v>0.1106</v>
      </c>
      <c r="P24" s="201">
        <v>7.2800000000000002E-4</v>
      </c>
      <c r="Q24" s="201">
        <v>6.1002159999999996</v>
      </c>
      <c r="R24" s="201">
        <v>1.333372</v>
      </c>
      <c r="S24" s="201">
        <v>75.368938999999997</v>
      </c>
      <c r="T24" s="201">
        <v>16.790582000000001</v>
      </c>
      <c r="U24" s="201">
        <v>5.3401519999999998</v>
      </c>
      <c r="V24" s="201">
        <v>7.4650999999999995E-2</v>
      </c>
      <c r="W24" s="201">
        <v>0.83682000000000001</v>
      </c>
      <c r="X24" s="201">
        <v>0.12545000000000001</v>
      </c>
      <c r="Y24" s="201">
        <v>14.29745</v>
      </c>
      <c r="Z24" s="201">
        <v>2.8635709999999999</v>
      </c>
      <c r="AA24" s="201">
        <v>1.049625</v>
      </c>
      <c r="AB24" s="201">
        <v>0.14197299999999999</v>
      </c>
      <c r="AC24" s="201">
        <v>0.77576400000000001</v>
      </c>
      <c r="AD24" s="201">
        <v>6.8372000000000002E-2</v>
      </c>
      <c r="AE24" s="201"/>
      <c r="AF24" s="201"/>
      <c r="AG24" s="201">
        <v>103.879566</v>
      </c>
      <c r="AH24" s="201">
        <v>21.398699000000001</v>
      </c>
      <c r="AI24" s="201">
        <v>23.167833000000002</v>
      </c>
      <c r="AJ24" s="201">
        <v>2.4547850000000002</v>
      </c>
      <c r="AK24" s="201">
        <v>23.167833000000002</v>
      </c>
      <c r="AL24" s="201">
        <v>2.4547850000000002</v>
      </c>
      <c r="AM24" s="201">
        <v>9.7400579999999994</v>
      </c>
      <c r="AN24" s="201">
        <v>0.92463499999999998</v>
      </c>
      <c r="AO24" s="201">
        <v>33.724333000000001</v>
      </c>
      <c r="AP24" s="201">
        <v>11.036305</v>
      </c>
      <c r="AQ24" s="201">
        <v>23.013698000000002</v>
      </c>
      <c r="AR24" s="201">
        <v>0.598715</v>
      </c>
      <c r="AS24" s="201">
        <v>209.40400199999999</v>
      </c>
      <c r="AT24" s="201">
        <v>18.660896999999999</v>
      </c>
      <c r="AU24" s="201">
        <v>192.78206700000001</v>
      </c>
      <c r="AV24" s="201">
        <v>51.544629</v>
      </c>
      <c r="AW24" s="201">
        <v>51.408116</v>
      </c>
      <c r="AX24" s="201">
        <v>3.7175060000000002</v>
      </c>
      <c r="AY24" s="201">
        <v>155.10303400000001</v>
      </c>
      <c r="AZ24" s="201">
        <v>68.197045000000003</v>
      </c>
      <c r="BA24" s="201">
        <v>23.993673000000001</v>
      </c>
      <c r="BB24" s="201">
        <v>10.120547999999999</v>
      </c>
      <c r="BC24" s="201"/>
      <c r="BD24" s="201"/>
      <c r="BE24" s="201">
        <v>699.16898100000003</v>
      </c>
      <c r="BF24" s="201">
        <v>164.80027999999999</v>
      </c>
      <c r="BG24" s="201">
        <v>30.377447</v>
      </c>
      <c r="BH24" s="201">
        <v>167.47305499999999</v>
      </c>
      <c r="BI24" s="201">
        <v>0.20180600000000001</v>
      </c>
      <c r="BJ24" s="201">
        <v>7.4999999999999997E-2</v>
      </c>
      <c r="BK24" s="201">
        <v>0.163216</v>
      </c>
      <c r="BL24" s="201">
        <v>4.5615000000000003E-2</v>
      </c>
      <c r="BM24" s="201">
        <v>30.742469</v>
      </c>
      <c r="BN24" s="201">
        <v>167.59367</v>
      </c>
      <c r="BO24" s="201">
        <v>7.8844950000000003</v>
      </c>
      <c r="BP24" s="201">
        <v>34.316567999999997</v>
      </c>
      <c r="BQ24" s="201">
        <v>499.63034299999998</v>
      </c>
      <c r="BR24" s="201">
        <v>204.28817599999999</v>
      </c>
      <c r="BS24" s="201">
        <v>128.49121500000001</v>
      </c>
      <c r="BT24" s="201">
        <v>2.7414610000000001</v>
      </c>
      <c r="BU24" s="201">
        <v>12.207625999999999</v>
      </c>
      <c r="BV24" s="201">
        <v>4.3575100000000004</v>
      </c>
      <c r="BW24" s="201">
        <v>115.18746899999999</v>
      </c>
      <c r="BX24" s="201">
        <v>16.932896</v>
      </c>
      <c r="BY24" s="201">
        <v>96.757420999999994</v>
      </c>
      <c r="BZ24" s="201">
        <v>5.343407</v>
      </c>
      <c r="CA24" s="201">
        <v>200.36981</v>
      </c>
      <c r="CB24" s="201">
        <v>40.400891999999999</v>
      </c>
      <c r="CC24" s="201">
        <v>26.309054</v>
      </c>
      <c r="CD24" s="201">
        <v>24.143339999999998</v>
      </c>
      <c r="CE24" s="201"/>
      <c r="CF24" s="201"/>
      <c r="CG24" s="201">
        <v>4.725E-3</v>
      </c>
      <c r="CH24" s="201">
        <v>1E-3</v>
      </c>
      <c r="CI24" s="201">
        <v>28.544350999999999</v>
      </c>
      <c r="CJ24" s="201">
        <v>4.968566</v>
      </c>
      <c r="CK24" s="201">
        <v>1115.3865089999999</v>
      </c>
      <c r="CL24" s="201">
        <v>337.49381599999998</v>
      </c>
      <c r="CM24" s="201">
        <v>424.337557</v>
      </c>
      <c r="CN24" s="201">
        <v>90.290645999999995</v>
      </c>
      <c r="CO24" s="201">
        <v>17.151865000000001</v>
      </c>
      <c r="CP24" s="201">
        <v>0.23888200000000001</v>
      </c>
      <c r="CQ24" s="201">
        <v>441.48942199999999</v>
      </c>
      <c r="CR24" s="201">
        <v>90.529527999999999</v>
      </c>
      <c r="CS24" s="201"/>
      <c r="CT24" s="201"/>
      <c r="CU24" s="201">
        <v>1.0956520000000001</v>
      </c>
      <c r="CV24" s="201">
        <v>3.8618E-2</v>
      </c>
      <c r="CW24" s="201"/>
      <c r="CX24" s="201"/>
      <c r="CY24" s="201">
        <v>1.0956520000000001</v>
      </c>
      <c r="CZ24" s="201">
        <v>3.8618E-2</v>
      </c>
      <c r="DA24" s="201">
        <v>5.1779469999999996</v>
      </c>
      <c r="DB24" s="201">
        <v>1.105588</v>
      </c>
      <c r="DC24" s="201">
        <v>7.9654000000000003E-2</v>
      </c>
      <c r="DD24" s="201">
        <v>8.0129999999999993E-3</v>
      </c>
      <c r="DE24" s="201">
        <v>0.14499799999999999</v>
      </c>
      <c r="DF24" s="201">
        <v>1.7669000000000001E-2</v>
      </c>
      <c r="DG24" s="201">
        <v>5.4025990000000004</v>
      </c>
      <c r="DH24" s="201">
        <v>1.13127</v>
      </c>
      <c r="DI24" s="201"/>
      <c r="DJ24" s="201"/>
      <c r="DK24" s="201">
        <v>67.758314999999996</v>
      </c>
      <c r="DL24" s="201">
        <v>8.5126270000000002</v>
      </c>
      <c r="DM24" s="201">
        <v>1.5682700000000001</v>
      </c>
      <c r="DN24" s="201">
        <v>0.18821099999999999</v>
      </c>
      <c r="DO24" s="201">
        <v>69.326584999999994</v>
      </c>
      <c r="DP24" s="201">
        <v>8.7008379999999992</v>
      </c>
      <c r="DQ24" s="201"/>
      <c r="DR24" s="201"/>
      <c r="DS24" s="201">
        <v>1.4208E-2</v>
      </c>
      <c r="DT24" s="201">
        <v>2.7E-4</v>
      </c>
      <c r="DU24" s="201">
        <v>1.3125E-2</v>
      </c>
      <c r="DV24" s="201">
        <v>1.024E-3</v>
      </c>
      <c r="DW24" s="201"/>
      <c r="DX24" s="201"/>
      <c r="DY24" s="201">
        <v>0.11261</v>
      </c>
      <c r="DZ24" s="201">
        <v>1.2999999999999999E-2</v>
      </c>
      <c r="EA24" s="201">
        <v>0.39268500000000001</v>
      </c>
      <c r="EB24" s="201">
        <v>5.2845999999999997E-2</v>
      </c>
      <c r="EC24" s="201">
        <v>10.828488999999999</v>
      </c>
      <c r="ED24" s="201">
        <v>1.0377179999999999</v>
      </c>
      <c r="EE24" s="201">
        <v>4.8586739999999997</v>
      </c>
      <c r="EF24" s="201">
        <v>0.61694199999999999</v>
      </c>
      <c r="EG24" s="201">
        <v>0.13611999999999999</v>
      </c>
      <c r="EH24" s="201">
        <v>1.7850000000000001E-2</v>
      </c>
      <c r="EI24" s="201">
        <v>0.37992900000000002</v>
      </c>
      <c r="EJ24" s="201">
        <v>3.4264000000000003E-2</v>
      </c>
      <c r="EK24" s="201">
        <v>7.1140059999999998</v>
      </c>
      <c r="EL24" s="201">
        <v>0.40628799999999998</v>
      </c>
      <c r="EM24" s="201">
        <v>5.5594650000000003</v>
      </c>
      <c r="EN24" s="201">
        <v>0.17815800000000001</v>
      </c>
      <c r="EO24" s="201">
        <v>6.5741800000000001</v>
      </c>
      <c r="EP24" s="201">
        <v>0.188744</v>
      </c>
      <c r="EQ24" s="201">
        <v>0.53606399999999998</v>
      </c>
      <c r="ER24" s="201">
        <v>0.10288799999999999</v>
      </c>
      <c r="ES24" s="201">
        <v>36.519554999999997</v>
      </c>
      <c r="ET24" s="201">
        <v>2.6499920000000001</v>
      </c>
      <c r="EU24" s="201">
        <v>0.48223199999999999</v>
      </c>
      <c r="EV24" s="201">
        <v>1.6448999999999998E-2</v>
      </c>
      <c r="EW24" s="201">
        <v>5.9569999999999996E-3</v>
      </c>
      <c r="EX24" s="201">
        <v>2.0699999999999999E-4</v>
      </c>
      <c r="EY24" s="201">
        <v>2.8142E-2</v>
      </c>
      <c r="EZ24" s="201">
        <v>7.0499999999999998E-3</v>
      </c>
      <c r="FA24" s="201">
        <v>4.7711000000000003E-2</v>
      </c>
      <c r="FB24" s="201">
        <v>2.9450000000000001E-3</v>
      </c>
      <c r="FC24" s="201">
        <v>0.56404200000000004</v>
      </c>
      <c r="FD24" s="201">
        <v>2.6651000000000001E-2</v>
      </c>
      <c r="FE24" s="201">
        <v>56.475256999999999</v>
      </c>
      <c r="FF24" s="201">
        <v>26.136931000000001</v>
      </c>
      <c r="FG24" s="201">
        <v>10.004331000000001</v>
      </c>
      <c r="FH24" s="201">
        <v>5.5467019999999998</v>
      </c>
      <c r="FI24" s="201">
        <v>91.696388999999996</v>
      </c>
      <c r="FJ24" s="201">
        <v>7.5787100000000001</v>
      </c>
      <c r="FK24" s="201">
        <v>158.17597699999999</v>
      </c>
      <c r="FL24" s="201">
        <v>39.262343000000001</v>
      </c>
      <c r="FM24" s="201">
        <v>6.1728149999999999</v>
      </c>
      <c r="FN24" s="201">
        <v>2.0856E-2</v>
      </c>
      <c r="FO24" s="201">
        <v>6.1728149999999999</v>
      </c>
      <c r="FP24" s="201">
        <v>2.0856E-2</v>
      </c>
      <c r="FQ24" s="201">
        <v>71.810284999999993</v>
      </c>
      <c r="FR24" s="201">
        <v>23.030329999999999</v>
      </c>
      <c r="FS24" s="201">
        <v>250.67488900000001</v>
      </c>
      <c r="FT24" s="201">
        <v>22.690099</v>
      </c>
      <c r="FU24" s="201">
        <v>30.356853999999998</v>
      </c>
      <c r="FV24" s="201">
        <v>1.0260050000000001</v>
      </c>
      <c r="FW24" s="201">
        <v>1.4603390000000001</v>
      </c>
      <c r="FX24" s="201">
        <v>0.23286200000000001</v>
      </c>
      <c r="FY24" s="201">
        <v>246.36291800000001</v>
      </c>
      <c r="FZ24" s="201">
        <v>19.223126000000001</v>
      </c>
      <c r="GA24" s="201">
        <v>17.818123</v>
      </c>
      <c r="GB24" s="201">
        <v>2.10839</v>
      </c>
      <c r="GC24" s="201">
        <v>1.647823</v>
      </c>
      <c r="GD24" s="201">
        <v>0.14818500000000001</v>
      </c>
      <c r="GE24" s="201">
        <v>7.8339949999999998</v>
      </c>
      <c r="GF24" s="201">
        <v>0.27747500000000003</v>
      </c>
      <c r="GG24" s="201">
        <v>3.019E-3</v>
      </c>
      <c r="GH24" s="201">
        <v>2.5999999999999998E-4</v>
      </c>
      <c r="GI24" s="201">
        <v>7.1483559999999997</v>
      </c>
      <c r="GJ24" s="201">
        <v>5.9382999999999998E-2</v>
      </c>
      <c r="GK24" s="201">
        <v>2.489992</v>
      </c>
      <c r="GL24" s="201">
        <v>0.28621600000000003</v>
      </c>
      <c r="GM24" s="201">
        <v>637.60659299999998</v>
      </c>
      <c r="GN24" s="201">
        <v>69.082330999999996</v>
      </c>
      <c r="GO24" s="201">
        <v>279.35443700000002</v>
      </c>
      <c r="GP24" s="201">
        <v>7.136177</v>
      </c>
      <c r="GQ24" s="201">
        <v>177.581402</v>
      </c>
      <c r="GR24" s="201">
        <v>3.1353800000000001</v>
      </c>
      <c r="GS24" s="201">
        <v>456.93583899999999</v>
      </c>
      <c r="GT24" s="201">
        <v>10.271557</v>
      </c>
      <c r="GU24" s="201">
        <v>0.32335999999999998</v>
      </c>
      <c r="GV24" s="201">
        <v>3.1837999999999998E-2</v>
      </c>
      <c r="GW24" s="201">
        <v>107.17885699999999</v>
      </c>
      <c r="GX24" s="201">
        <v>6.1664890000000003</v>
      </c>
      <c r="GY24" s="201"/>
      <c r="GZ24" s="201"/>
      <c r="HA24" s="201">
        <v>311.284783</v>
      </c>
      <c r="HB24" s="201">
        <v>31.419737000000001</v>
      </c>
      <c r="HC24" s="201">
        <v>418.78699999999998</v>
      </c>
      <c r="HD24" s="201">
        <v>37.618063999999997</v>
      </c>
      <c r="HE24" s="201">
        <v>59.10425</v>
      </c>
      <c r="HF24" s="201">
        <v>0.347499</v>
      </c>
      <c r="HG24" s="201">
        <v>0.369867</v>
      </c>
      <c r="HH24" s="201">
        <v>1.686E-3</v>
      </c>
      <c r="HI24" s="201">
        <v>2.104E-3</v>
      </c>
      <c r="HJ24" s="201">
        <v>2.2000000000000001E-4</v>
      </c>
      <c r="HK24" s="201">
        <v>59.476221000000002</v>
      </c>
      <c r="HL24" s="201">
        <v>0.34940500000000002</v>
      </c>
      <c r="HM24" s="201">
        <v>9.4000000000000004E-3</v>
      </c>
      <c r="HN24" s="201">
        <v>5.2399999999999999E-3</v>
      </c>
      <c r="HO24" s="201">
        <v>9.4000000000000004E-3</v>
      </c>
      <c r="HP24" s="201">
        <v>5.2399999999999999E-3</v>
      </c>
      <c r="HQ24" s="201">
        <v>16.830472</v>
      </c>
      <c r="HR24" s="201">
        <v>1.1471340000000001</v>
      </c>
      <c r="HS24" s="201">
        <v>0.64580099999999996</v>
      </c>
      <c r="HT24" s="201">
        <v>3.5577999999999999E-2</v>
      </c>
      <c r="HU24" s="201">
        <v>104.01953399999999</v>
      </c>
      <c r="HV24" s="201">
        <v>6.2176330000000002</v>
      </c>
      <c r="HW24" s="201">
        <v>121.495807</v>
      </c>
      <c r="HX24" s="201">
        <v>7.4003449999999997</v>
      </c>
      <c r="HY24" s="201"/>
      <c r="HZ24" s="201"/>
      <c r="IA24" s="201">
        <v>2.7337050000000001</v>
      </c>
      <c r="IB24" s="201">
        <v>0.21858900000000001</v>
      </c>
      <c r="IC24" s="201">
        <v>2.7337050000000001</v>
      </c>
      <c r="ID24" s="201">
        <v>0.21858900000000001</v>
      </c>
      <c r="IE24" s="201">
        <v>4954.2588969999997</v>
      </c>
      <c r="IF24" s="201">
        <v>1021.70478</v>
      </c>
    </row>
    <row r="25" spans="1:240" ht="17.399999999999999" customHeight="1" x14ac:dyDescent="0.25">
      <c r="A25" s="196" t="s">
        <v>158</v>
      </c>
      <c r="B25" s="197" t="s">
        <v>1306</v>
      </c>
      <c r="C25" s="198"/>
      <c r="D25" s="198"/>
      <c r="E25" s="198">
        <v>0.58521400000000001</v>
      </c>
      <c r="F25" s="198">
        <v>5.0360000000000002E-2</v>
      </c>
      <c r="G25" s="198">
        <v>0.22725000000000001</v>
      </c>
      <c r="H25" s="198">
        <v>2.3E-2</v>
      </c>
      <c r="I25" s="198">
        <v>1.3142100000000001</v>
      </c>
      <c r="J25" s="198">
        <v>7.2541999999999995E-2</v>
      </c>
      <c r="K25" s="198"/>
      <c r="L25" s="198"/>
      <c r="M25" s="198">
        <v>2.126674</v>
      </c>
      <c r="N25" s="198">
        <v>0.145902</v>
      </c>
      <c r="O25" s="198">
        <v>0.31535000000000002</v>
      </c>
      <c r="P25" s="198">
        <v>0.11</v>
      </c>
      <c r="Q25" s="198"/>
      <c r="R25" s="198"/>
      <c r="S25" s="198">
        <v>2.7290640000000002</v>
      </c>
      <c r="T25" s="198">
        <v>0.59215499999999999</v>
      </c>
      <c r="U25" s="198">
        <v>0.22065699999999999</v>
      </c>
      <c r="V25" s="198">
        <v>3.9649999999999998E-3</v>
      </c>
      <c r="W25" s="198"/>
      <c r="X25" s="198"/>
      <c r="Y25" s="198">
        <v>7.5849999999999997E-3</v>
      </c>
      <c r="Z25" s="198">
        <v>5.9999999999999995E-4</v>
      </c>
      <c r="AA25" s="198">
        <v>5.6813000000000002E-2</v>
      </c>
      <c r="AB25" s="198">
        <v>2.5475000000000001E-2</v>
      </c>
      <c r="AC25" s="198"/>
      <c r="AD25" s="198"/>
      <c r="AE25" s="198"/>
      <c r="AF25" s="198"/>
      <c r="AG25" s="198">
        <v>3.329469</v>
      </c>
      <c r="AH25" s="198">
        <v>0.73219500000000004</v>
      </c>
      <c r="AI25" s="198">
        <v>4.2268819999999998</v>
      </c>
      <c r="AJ25" s="198">
        <v>2.6575139999999999</v>
      </c>
      <c r="AK25" s="198">
        <v>4.2268819999999998</v>
      </c>
      <c r="AL25" s="198">
        <v>2.6575139999999999</v>
      </c>
      <c r="AM25" s="198">
        <v>1.329002</v>
      </c>
      <c r="AN25" s="198">
        <v>0.64571299999999998</v>
      </c>
      <c r="AO25" s="198">
        <v>0.45950000000000002</v>
      </c>
      <c r="AP25" s="198">
        <v>3.5000000000000003E-2</v>
      </c>
      <c r="AQ25" s="198"/>
      <c r="AR25" s="198"/>
      <c r="AS25" s="198">
        <v>3.7436039999999999</v>
      </c>
      <c r="AT25" s="198">
        <v>0.24773100000000001</v>
      </c>
      <c r="AU25" s="198">
        <v>4.3320999999999998E-2</v>
      </c>
      <c r="AV25" s="198">
        <v>3.2377999999999997E-2</v>
      </c>
      <c r="AW25" s="198">
        <v>3.1422029999999999</v>
      </c>
      <c r="AX25" s="198">
        <v>1.728907</v>
      </c>
      <c r="AY25" s="198">
        <v>0.39396599999999998</v>
      </c>
      <c r="AZ25" s="198">
        <v>9.3600000000000003E-2</v>
      </c>
      <c r="BA25" s="198">
        <v>2.386889</v>
      </c>
      <c r="BB25" s="198">
        <v>1.155951</v>
      </c>
      <c r="BC25" s="198"/>
      <c r="BD25" s="198"/>
      <c r="BE25" s="198">
        <v>11.498485000000001</v>
      </c>
      <c r="BF25" s="198">
        <v>3.9392800000000001</v>
      </c>
      <c r="BG25" s="198">
        <v>4.3148390000000001</v>
      </c>
      <c r="BH25" s="198">
        <v>9.0555000000000003</v>
      </c>
      <c r="BI25" s="198">
        <v>5.5460000000000002E-2</v>
      </c>
      <c r="BJ25" s="198">
        <v>2.7730000000000001E-2</v>
      </c>
      <c r="BK25" s="198">
        <v>0.2</v>
      </c>
      <c r="BL25" s="198">
        <v>1.7850000000000001E-2</v>
      </c>
      <c r="BM25" s="198">
        <v>4.5702990000000003</v>
      </c>
      <c r="BN25" s="198">
        <v>9.1010799999999996</v>
      </c>
      <c r="BO25" s="198">
        <v>6.3332920000000001</v>
      </c>
      <c r="BP25" s="198">
        <v>4.5850470000000003</v>
      </c>
      <c r="BQ25" s="198">
        <v>860.18266200000005</v>
      </c>
      <c r="BR25" s="198">
        <v>468.65035399999999</v>
      </c>
      <c r="BS25" s="198">
        <v>2.6371120000000001</v>
      </c>
      <c r="BT25" s="198">
        <v>4.8840000000000003E-3</v>
      </c>
      <c r="BU25" s="198">
        <v>895.138957</v>
      </c>
      <c r="BV25" s="198">
        <v>401.66365999999999</v>
      </c>
      <c r="BW25" s="198">
        <v>2.7928549999999999</v>
      </c>
      <c r="BX25" s="198">
        <v>0.23849999999999999</v>
      </c>
      <c r="BY25" s="198">
        <v>0.121105</v>
      </c>
      <c r="BZ25" s="198">
        <v>1.7735000000000001E-2</v>
      </c>
      <c r="CA25" s="198">
        <v>2.365764</v>
      </c>
      <c r="CB25" s="198">
        <v>0.54569999999999996</v>
      </c>
      <c r="CC25" s="198">
        <v>4.8352950000000003</v>
      </c>
      <c r="CD25" s="198">
        <v>0.30314799999999997</v>
      </c>
      <c r="CE25" s="198"/>
      <c r="CF25" s="198"/>
      <c r="CG25" s="198">
        <v>2.3594E-2</v>
      </c>
      <c r="CH25" s="198">
        <v>2.5900000000000001E-4</v>
      </c>
      <c r="CI25" s="198">
        <v>349.74565100000001</v>
      </c>
      <c r="CJ25" s="198">
        <v>60.291631000000002</v>
      </c>
      <c r="CK25" s="198">
        <v>2124.1762869999998</v>
      </c>
      <c r="CL25" s="198">
        <v>936.30091800000002</v>
      </c>
      <c r="CM25" s="198">
        <v>1645.03577</v>
      </c>
      <c r="CN25" s="198">
        <v>420.33793500000002</v>
      </c>
      <c r="CO25" s="198">
        <v>36.905735999999997</v>
      </c>
      <c r="CP25" s="198">
        <v>210.00278900000001</v>
      </c>
      <c r="CQ25" s="198">
        <v>1681.9415059999999</v>
      </c>
      <c r="CR25" s="198">
        <v>630.34072400000002</v>
      </c>
      <c r="CS25" s="198">
        <v>22.770427999999999</v>
      </c>
      <c r="CT25" s="198">
        <v>6.4935369999999999</v>
      </c>
      <c r="CU25" s="198"/>
      <c r="CV25" s="198"/>
      <c r="CW25" s="198"/>
      <c r="CX25" s="198"/>
      <c r="CY25" s="198">
        <v>22.770427999999999</v>
      </c>
      <c r="CZ25" s="198">
        <v>6.4935369999999999</v>
      </c>
      <c r="DA25" s="198">
        <v>4.9200000000000003E-4</v>
      </c>
      <c r="DB25" s="198">
        <v>2.1599999999999999E-4</v>
      </c>
      <c r="DC25" s="198"/>
      <c r="DD25" s="198"/>
      <c r="DE25" s="198"/>
      <c r="DF25" s="198"/>
      <c r="DG25" s="198">
        <v>4.9200000000000003E-4</v>
      </c>
      <c r="DH25" s="198">
        <v>2.1599999999999999E-4</v>
      </c>
      <c r="DI25" s="198">
        <v>0.89088500000000004</v>
      </c>
      <c r="DJ25" s="198">
        <v>1.1735599999999999</v>
      </c>
      <c r="DK25" s="198">
        <v>8.2403469999999999</v>
      </c>
      <c r="DL25" s="198">
        <v>1.420053</v>
      </c>
      <c r="DM25" s="198">
        <v>0.10237499999999999</v>
      </c>
      <c r="DN25" s="198">
        <v>0.138319</v>
      </c>
      <c r="DO25" s="198">
        <v>9.2336069999999992</v>
      </c>
      <c r="DP25" s="198">
        <v>2.731932</v>
      </c>
      <c r="DQ25" s="198"/>
      <c r="DR25" s="198"/>
      <c r="DS25" s="198">
        <v>3.0693999999999999</v>
      </c>
      <c r="DT25" s="198">
        <v>1.1443080000000001</v>
      </c>
      <c r="DU25" s="198">
        <v>0.13589599999999999</v>
      </c>
      <c r="DV25" s="198">
        <v>0.10353900000000001</v>
      </c>
      <c r="DW25" s="198"/>
      <c r="DX25" s="198"/>
      <c r="DY25" s="198">
        <v>3.3089650000000002</v>
      </c>
      <c r="DZ25" s="198">
        <v>0.82095899999999999</v>
      </c>
      <c r="EA25" s="198"/>
      <c r="EB25" s="198"/>
      <c r="EC25" s="198">
        <v>1.835628</v>
      </c>
      <c r="ED25" s="198">
        <v>0.214142</v>
      </c>
      <c r="EE25" s="198">
        <v>5.7770000000000002E-2</v>
      </c>
      <c r="EF25" s="198">
        <v>6.3759999999999997E-3</v>
      </c>
      <c r="EG25" s="198"/>
      <c r="EH25" s="198"/>
      <c r="EI25" s="198"/>
      <c r="EJ25" s="198"/>
      <c r="EK25" s="198">
        <v>0.203401</v>
      </c>
      <c r="EL25" s="198">
        <v>7.1620000000000003E-2</v>
      </c>
      <c r="EM25" s="198"/>
      <c r="EN25" s="198"/>
      <c r="EO25" s="198">
        <v>0.89102499999999996</v>
      </c>
      <c r="EP25" s="198">
        <v>1.82745</v>
      </c>
      <c r="EQ25" s="198">
        <v>1.2030000000000001</v>
      </c>
      <c r="ER25" s="198">
        <v>1.601</v>
      </c>
      <c r="ES25" s="198">
        <v>10.705085</v>
      </c>
      <c r="ET25" s="198">
        <v>5.7893939999999997</v>
      </c>
      <c r="EU25" s="198"/>
      <c r="EV25" s="198"/>
      <c r="EW25" s="198"/>
      <c r="EX25" s="198"/>
      <c r="EY25" s="198"/>
      <c r="EZ25" s="198"/>
      <c r="FA25" s="198"/>
      <c r="FB25" s="198"/>
      <c r="FC25" s="198"/>
      <c r="FD25" s="198"/>
      <c r="FE25" s="198">
        <v>0.141955</v>
      </c>
      <c r="FF25" s="198">
        <v>9.7500000000000003E-2</v>
      </c>
      <c r="FG25" s="198"/>
      <c r="FH25" s="198"/>
      <c r="FI25" s="198">
        <v>3.6940740000000001</v>
      </c>
      <c r="FJ25" s="198">
        <v>0.76466500000000004</v>
      </c>
      <c r="FK25" s="198">
        <v>3.8360289999999999</v>
      </c>
      <c r="FL25" s="198">
        <v>0.86216499999999996</v>
      </c>
      <c r="FM25" s="198"/>
      <c r="FN25" s="198"/>
      <c r="FO25" s="198"/>
      <c r="FP25" s="198"/>
      <c r="FQ25" s="198">
        <v>4.7193399999999999</v>
      </c>
      <c r="FR25" s="198">
        <v>1.2121869999999999</v>
      </c>
      <c r="FS25" s="198">
        <v>10.133373000000001</v>
      </c>
      <c r="FT25" s="198">
        <v>1.2736240000000001</v>
      </c>
      <c r="FU25" s="198">
        <v>0.39926299999999998</v>
      </c>
      <c r="FV25" s="198">
        <v>5.0700000000000002E-2</v>
      </c>
      <c r="FW25" s="198">
        <v>0.11325</v>
      </c>
      <c r="FX25" s="198">
        <v>1.8884999999999999E-2</v>
      </c>
      <c r="FY25" s="198">
        <v>25.052099999999999</v>
      </c>
      <c r="FZ25" s="198">
        <v>4.0172980000000003</v>
      </c>
      <c r="GA25" s="198">
        <v>85.744501</v>
      </c>
      <c r="GB25" s="198">
        <v>10.966048000000001</v>
      </c>
      <c r="GC25" s="198"/>
      <c r="GD25" s="198"/>
      <c r="GE25" s="198">
        <v>9.4420000000000004E-2</v>
      </c>
      <c r="GF25" s="198">
        <v>0.94294999999999995</v>
      </c>
      <c r="GG25" s="198"/>
      <c r="GH25" s="198"/>
      <c r="GI25" s="198">
        <v>1.1817500000000001</v>
      </c>
      <c r="GJ25" s="198">
        <v>1.2728E-2</v>
      </c>
      <c r="GK25" s="198">
        <v>6.234E-2</v>
      </c>
      <c r="GL25" s="198">
        <v>4.3070000000000001E-3</v>
      </c>
      <c r="GM25" s="198">
        <v>127.500337</v>
      </c>
      <c r="GN25" s="198">
        <v>18.498726999999999</v>
      </c>
      <c r="GO25" s="198">
        <v>13.238659999999999</v>
      </c>
      <c r="GP25" s="198">
        <v>2.0708890000000002</v>
      </c>
      <c r="GQ25" s="198">
        <v>16.989488999999999</v>
      </c>
      <c r="GR25" s="198">
        <v>0.22359100000000001</v>
      </c>
      <c r="GS25" s="198">
        <v>30.228148999999998</v>
      </c>
      <c r="GT25" s="198">
        <v>2.2944800000000001</v>
      </c>
      <c r="GU25" s="198">
        <v>3.7499999999999999E-3</v>
      </c>
      <c r="GV25" s="198">
        <v>2.5000000000000001E-3</v>
      </c>
      <c r="GW25" s="198">
        <v>0.664995</v>
      </c>
      <c r="GX25" s="198">
        <v>8.5754999999999998E-2</v>
      </c>
      <c r="GY25" s="198">
        <v>8.3727999999999997E-2</v>
      </c>
      <c r="GZ25" s="198">
        <v>3.3599999999999998E-4</v>
      </c>
      <c r="HA25" s="198"/>
      <c r="HB25" s="198"/>
      <c r="HC25" s="198">
        <v>0.75247299999999995</v>
      </c>
      <c r="HD25" s="198">
        <v>8.8591000000000003E-2</v>
      </c>
      <c r="HE25" s="198">
        <v>4.4052470000000001</v>
      </c>
      <c r="HF25" s="198">
        <v>3.1601999999999998E-2</v>
      </c>
      <c r="HG25" s="198"/>
      <c r="HH25" s="198"/>
      <c r="HI25" s="198"/>
      <c r="HJ25" s="198"/>
      <c r="HK25" s="198">
        <v>4.4052470000000001</v>
      </c>
      <c r="HL25" s="198">
        <v>3.1601999999999998E-2</v>
      </c>
      <c r="HM25" s="198"/>
      <c r="HN25" s="198"/>
      <c r="HO25" s="198"/>
      <c r="HP25" s="198"/>
      <c r="HQ25" s="198">
        <v>4.4083160000000001</v>
      </c>
      <c r="HR25" s="198">
        <v>4.9090299999999996</v>
      </c>
      <c r="HS25" s="198"/>
      <c r="HT25" s="198"/>
      <c r="HU25" s="198">
        <v>4.4999999999999997E-3</v>
      </c>
      <c r="HV25" s="198">
        <v>8.5000000000000006E-5</v>
      </c>
      <c r="HW25" s="198">
        <v>4.4128160000000003</v>
      </c>
      <c r="HX25" s="198">
        <v>4.9091149999999999</v>
      </c>
      <c r="HY25" s="198">
        <v>1.5E-3</v>
      </c>
      <c r="HZ25" s="198">
        <v>4.6999999999999997E-5</v>
      </c>
      <c r="IA25" s="198">
        <v>22.923110000000001</v>
      </c>
      <c r="IB25" s="198">
        <v>21.840029999999999</v>
      </c>
      <c r="IC25" s="198">
        <v>22.924610000000001</v>
      </c>
      <c r="ID25" s="198">
        <v>21.840077000000001</v>
      </c>
      <c r="IE25" s="198">
        <v>4068.6388750000001</v>
      </c>
      <c r="IF25" s="198">
        <v>1646.757449</v>
      </c>
    </row>
    <row r="26" spans="1:240" ht="17.399999999999999" customHeight="1" x14ac:dyDescent="0.25">
      <c r="A26" s="199" t="s">
        <v>60</v>
      </c>
      <c r="B26" s="200" t="s">
        <v>1307</v>
      </c>
      <c r="C26" s="201"/>
      <c r="D26" s="201"/>
      <c r="E26" s="201"/>
      <c r="F26" s="201"/>
      <c r="G26" s="201">
        <v>3.9100000000000002E-4</v>
      </c>
      <c r="H26" s="201">
        <v>2.4000000000000001E-5</v>
      </c>
      <c r="I26" s="201"/>
      <c r="J26" s="201"/>
      <c r="K26" s="201"/>
      <c r="L26" s="201"/>
      <c r="M26" s="201">
        <v>3.9100000000000002E-4</v>
      </c>
      <c r="N26" s="201">
        <v>2.4000000000000001E-5</v>
      </c>
      <c r="O26" s="201"/>
      <c r="P26" s="201"/>
      <c r="Q26" s="201"/>
      <c r="R26" s="201"/>
      <c r="S26" s="201">
        <v>0.36485899999999999</v>
      </c>
      <c r="T26" s="201">
        <v>6.0781000000000002E-2</v>
      </c>
      <c r="U26" s="201"/>
      <c r="V26" s="201"/>
      <c r="W26" s="201"/>
      <c r="X26" s="201"/>
      <c r="Y26" s="201">
        <v>4.0964580000000002</v>
      </c>
      <c r="Z26" s="201">
        <v>1.976</v>
      </c>
      <c r="AA26" s="201"/>
      <c r="AB26" s="201"/>
      <c r="AC26" s="201">
        <v>5.8272999999999998E-2</v>
      </c>
      <c r="AD26" s="201">
        <v>1.35E-4</v>
      </c>
      <c r="AE26" s="201"/>
      <c r="AF26" s="201"/>
      <c r="AG26" s="201">
        <v>4.51959</v>
      </c>
      <c r="AH26" s="201">
        <v>2.0369160000000002</v>
      </c>
      <c r="AI26" s="201">
        <v>0.34617799999999999</v>
      </c>
      <c r="AJ26" s="201">
        <v>8.0000000000000002E-3</v>
      </c>
      <c r="AK26" s="201">
        <v>0.34617799999999999</v>
      </c>
      <c r="AL26" s="201">
        <v>8.0000000000000002E-3</v>
      </c>
      <c r="AM26" s="201"/>
      <c r="AN26" s="201"/>
      <c r="AO26" s="201">
        <v>23.959004</v>
      </c>
      <c r="AP26" s="201">
        <v>11.695021000000001</v>
      </c>
      <c r="AQ26" s="201"/>
      <c r="AR26" s="201"/>
      <c r="AS26" s="201"/>
      <c r="AT26" s="201"/>
      <c r="AU26" s="201"/>
      <c r="AV26" s="201"/>
      <c r="AW26" s="201">
        <v>2.8000000000000001E-2</v>
      </c>
      <c r="AX26" s="201">
        <v>8.0000000000000004E-4</v>
      </c>
      <c r="AY26" s="201"/>
      <c r="AZ26" s="201"/>
      <c r="BA26" s="201"/>
      <c r="BB26" s="201"/>
      <c r="BC26" s="201"/>
      <c r="BD26" s="201"/>
      <c r="BE26" s="201">
        <v>23.987003999999999</v>
      </c>
      <c r="BF26" s="201">
        <v>11.695821</v>
      </c>
      <c r="BG26" s="201">
        <v>3.1284019999999999</v>
      </c>
      <c r="BH26" s="201">
        <v>0.50543800000000005</v>
      </c>
      <c r="BI26" s="201"/>
      <c r="BJ26" s="201"/>
      <c r="BK26" s="201"/>
      <c r="BL26" s="201"/>
      <c r="BM26" s="201">
        <v>3.1284019999999999</v>
      </c>
      <c r="BN26" s="201">
        <v>0.50543800000000005</v>
      </c>
      <c r="BO26" s="201">
        <v>2.0500219999999998</v>
      </c>
      <c r="BP26" s="201">
        <v>0.98634699999999997</v>
      </c>
      <c r="BQ26" s="201">
        <v>92.299633</v>
      </c>
      <c r="BR26" s="201">
        <v>11.853733</v>
      </c>
      <c r="BS26" s="201">
        <v>50.104671000000003</v>
      </c>
      <c r="BT26" s="201">
        <v>0.26125300000000001</v>
      </c>
      <c r="BU26" s="201">
        <v>49.445588999999998</v>
      </c>
      <c r="BV26" s="201">
        <v>13.918461000000001</v>
      </c>
      <c r="BW26" s="201">
        <v>50.918810999999998</v>
      </c>
      <c r="BX26" s="201">
        <v>4.8359949999999996</v>
      </c>
      <c r="BY26" s="201">
        <v>0.123728</v>
      </c>
      <c r="BZ26" s="201">
        <v>1.6083E-2</v>
      </c>
      <c r="CA26" s="201">
        <v>1.6572739999999999</v>
      </c>
      <c r="CB26" s="201">
        <v>0.23080000000000001</v>
      </c>
      <c r="CC26" s="201">
        <v>10.969218</v>
      </c>
      <c r="CD26" s="201">
        <v>1.6131819999999999</v>
      </c>
      <c r="CE26" s="201"/>
      <c r="CF26" s="201"/>
      <c r="CG26" s="201"/>
      <c r="CH26" s="201"/>
      <c r="CI26" s="201">
        <v>125.635571</v>
      </c>
      <c r="CJ26" s="201">
        <v>18.063036</v>
      </c>
      <c r="CK26" s="201">
        <v>383.20451700000001</v>
      </c>
      <c r="CL26" s="201">
        <v>51.778889999999997</v>
      </c>
      <c r="CM26" s="201">
        <v>3072.5339210000002</v>
      </c>
      <c r="CN26" s="201">
        <v>696.14432699999998</v>
      </c>
      <c r="CO26" s="201">
        <v>3.902838</v>
      </c>
      <c r="CP26" s="201">
        <v>0.69661899999999999</v>
      </c>
      <c r="CQ26" s="201">
        <v>3076.4367590000002</v>
      </c>
      <c r="CR26" s="201">
        <v>696.84094600000003</v>
      </c>
      <c r="CS26" s="201"/>
      <c r="CT26" s="201"/>
      <c r="CU26" s="201"/>
      <c r="CV26" s="201"/>
      <c r="CW26" s="201"/>
      <c r="CX26" s="201"/>
      <c r="CY26" s="201"/>
      <c r="CZ26" s="201"/>
      <c r="DA26" s="201"/>
      <c r="DB26" s="201"/>
      <c r="DC26" s="201"/>
      <c r="DD26" s="201"/>
      <c r="DE26" s="201"/>
      <c r="DF26" s="201"/>
      <c r="DG26" s="201"/>
      <c r="DH26" s="201"/>
      <c r="DI26" s="201"/>
      <c r="DJ26" s="201"/>
      <c r="DK26" s="201">
        <v>168.563695</v>
      </c>
      <c r="DL26" s="201">
        <v>23.664172000000001</v>
      </c>
      <c r="DM26" s="201">
        <v>0.71819999999999995</v>
      </c>
      <c r="DN26" s="201">
        <v>7.5023999999999993E-2</v>
      </c>
      <c r="DO26" s="201">
        <v>169.28189499999999</v>
      </c>
      <c r="DP26" s="201">
        <v>23.739196</v>
      </c>
      <c r="DQ26" s="201"/>
      <c r="DR26" s="201"/>
      <c r="DS26" s="201"/>
      <c r="DT26" s="201"/>
      <c r="DU26" s="201"/>
      <c r="DV26" s="201"/>
      <c r="DW26" s="201"/>
      <c r="DX26" s="201"/>
      <c r="DY26" s="201">
        <v>17.503211</v>
      </c>
      <c r="DZ26" s="201">
        <v>1.6966950000000001</v>
      </c>
      <c r="EA26" s="201">
        <v>2.3222749999999999</v>
      </c>
      <c r="EB26" s="201">
        <v>0.41487800000000002</v>
      </c>
      <c r="EC26" s="201">
        <v>7.3189840000000004</v>
      </c>
      <c r="ED26" s="201">
        <v>0.89940500000000001</v>
      </c>
      <c r="EE26" s="201">
        <v>14.887687</v>
      </c>
      <c r="EF26" s="201">
        <v>1.3446279999999999</v>
      </c>
      <c r="EG26" s="201"/>
      <c r="EH26" s="201"/>
      <c r="EI26" s="201"/>
      <c r="EJ26" s="201"/>
      <c r="EK26" s="201"/>
      <c r="EL26" s="201"/>
      <c r="EM26" s="201"/>
      <c r="EN26" s="201"/>
      <c r="EO26" s="201">
        <v>1.366269</v>
      </c>
      <c r="EP26" s="201">
        <v>7.4999999999999997E-2</v>
      </c>
      <c r="EQ26" s="201"/>
      <c r="ER26" s="201"/>
      <c r="ES26" s="201">
        <v>43.398426000000001</v>
      </c>
      <c r="ET26" s="201">
        <v>4.430606</v>
      </c>
      <c r="EU26" s="201"/>
      <c r="EV26" s="201"/>
      <c r="EW26" s="201"/>
      <c r="EX26" s="201"/>
      <c r="EY26" s="201">
        <v>5.4999999999999997E-3</v>
      </c>
      <c r="EZ26" s="201">
        <v>5.0000000000000001E-4</v>
      </c>
      <c r="FA26" s="201"/>
      <c r="FB26" s="201"/>
      <c r="FC26" s="201">
        <v>5.4999999999999997E-3</v>
      </c>
      <c r="FD26" s="201">
        <v>5.0000000000000001E-4</v>
      </c>
      <c r="FE26" s="201">
        <v>0.72011499999999995</v>
      </c>
      <c r="FF26" s="201">
        <v>0.198101</v>
      </c>
      <c r="FG26" s="201"/>
      <c r="FH26" s="201"/>
      <c r="FI26" s="201">
        <v>15.097289999999999</v>
      </c>
      <c r="FJ26" s="201">
        <v>5.762956</v>
      </c>
      <c r="FK26" s="201">
        <v>15.817405000000001</v>
      </c>
      <c r="FL26" s="201">
        <v>5.9610570000000003</v>
      </c>
      <c r="FM26" s="201"/>
      <c r="FN26" s="201"/>
      <c r="FO26" s="201"/>
      <c r="FP26" s="201"/>
      <c r="FQ26" s="201">
        <v>28.259119999999999</v>
      </c>
      <c r="FR26" s="201">
        <v>9.3672640000000005</v>
      </c>
      <c r="FS26" s="201">
        <v>1.612179</v>
      </c>
      <c r="FT26" s="201">
        <v>0.16838</v>
      </c>
      <c r="FU26" s="201">
        <v>2.7367409999999999</v>
      </c>
      <c r="FV26" s="201">
        <v>8.8347999999999996E-2</v>
      </c>
      <c r="FW26" s="201"/>
      <c r="FX26" s="201"/>
      <c r="FY26" s="201">
        <v>47.814112000000002</v>
      </c>
      <c r="FZ26" s="201">
        <v>1.812964</v>
      </c>
      <c r="GA26" s="201"/>
      <c r="GB26" s="201"/>
      <c r="GC26" s="201">
        <v>2.2837499999999999</v>
      </c>
      <c r="GD26" s="201">
        <v>0.17025000000000001</v>
      </c>
      <c r="GE26" s="201"/>
      <c r="GF26" s="201"/>
      <c r="GG26" s="201"/>
      <c r="GH26" s="201"/>
      <c r="GI26" s="201"/>
      <c r="GJ26" s="201"/>
      <c r="GK26" s="201">
        <v>7.7767900000000001</v>
      </c>
      <c r="GL26" s="201">
        <v>0.354514</v>
      </c>
      <c r="GM26" s="201">
        <v>90.482692</v>
      </c>
      <c r="GN26" s="201">
        <v>11.96172</v>
      </c>
      <c r="GO26" s="201">
        <v>141.40544700000001</v>
      </c>
      <c r="GP26" s="201">
        <v>4.3720379999999999</v>
      </c>
      <c r="GQ26" s="201">
        <v>56.836303999999998</v>
      </c>
      <c r="GR26" s="201">
        <v>2.1023019999999999</v>
      </c>
      <c r="GS26" s="201">
        <v>198.24175099999999</v>
      </c>
      <c r="GT26" s="201">
        <v>6.4743399999999998</v>
      </c>
      <c r="GU26" s="201"/>
      <c r="GV26" s="201"/>
      <c r="GW26" s="201">
        <v>58.375829000000003</v>
      </c>
      <c r="GX26" s="201">
        <v>1.117491</v>
      </c>
      <c r="GY26" s="201"/>
      <c r="GZ26" s="201"/>
      <c r="HA26" s="201"/>
      <c r="HB26" s="201"/>
      <c r="HC26" s="201">
        <v>58.375829000000003</v>
      </c>
      <c r="HD26" s="201">
        <v>1.117491</v>
      </c>
      <c r="HE26" s="201">
        <v>0.17585899999999999</v>
      </c>
      <c r="HF26" s="201">
        <v>4.6680000000000003E-3</v>
      </c>
      <c r="HG26" s="201"/>
      <c r="HH26" s="201"/>
      <c r="HI26" s="201"/>
      <c r="HJ26" s="201"/>
      <c r="HK26" s="201">
        <v>0.17585899999999999</v>
      </c>
      <c r="HL26" s="201">
        <v>4.6680000000000003E-3</v>
      </c>
      <c r="HM26" s="201">
        <v>9.9595000000000003E-2</v>
      </c>
      <c r="HN26" s="201">
        <v>1.7217E-2</v>
      </c>
      <c r="HO26" s="201">
        <v>9.9595000000000003E-2</v>
      </c>
      <c r="HP26" s="201">
        <v>1.7217E-2</v>
      </c>
      <c r="HQ26" s="201">
        <v>3.5721999999999997E-2</v>
      </c>
      <c r="HR26" s="201">
        <v>1.1993999999999999E-2</v>
      </c>
      <c r="HS26" s="201"/>
      <c r="HT26" s="201"/>
      <c r="HU26" s="201"/>
      <c r="HV26" s="201"/>
      <c r="HW26" s="201">
        <v>3.5721999999999997E-2</v>
      </c>
      <c r="HX26" s="201">
        <v>1.1993999999999999E-2</v>
      </c>
      <c r="HY26" s="201"/>
      <c r="HZ26" s="201"/>
      <c r="IA26" s="201">
        <v>0.246723</v>
      </c>
      <c r="IB26" s="201">
        <v>0.15995899999999999</v>
      </c>
      <c r="IC26" s="201">
        <v>0.246723</v>
      </c>
      <c r="ID26" s="201">
        <v>0.15995899999999999</v>
      </c>
      <c r="IE26" s="201">
        <v>4067.7842380000002</v>
      </c>
      <c r="IF26" s="201">
        <v>816.74478299999998</v>
      </c>
    </row>
    <row r="27" spans="1:240" ht="17.399999999999999" customHeight="1" x14ac:dyDescent="0.25">
      <c r="A27" s="196" t="s">
        <v>235</v>
      </c>
      <c r="B27" s="197" t="s">
        <v>1308</v>
      </c>
      <c r="C27" s="198">
        <v>9.2161000000000007E-2</v>
      </c>
      <c r="D27" s="198">
        <v>2.4399999999999999E-4</v>
      </c>
      <c r="E27" s="198"/>
      <c r="F27" s="198"/>
      <c r="G27" s="198">
        <v>32.029977000000002</v>
      </c>
      <c r="H27" s="198">
        <v>1.9219999999999999</v>
      </c>
      <c r="I27" s="198">
        <v>1.2999999999999999E-5</v>
      </c>
      <c r="J27" s="198">
        <v>5.0000000000000004E-6</v>
      </c>
      <c r="K27" s="198"/>
      <c r="L27" s="198"/>
      <c r="M27" s="198">
        <v>32.122151000000002</v>
      </c>
      <c r="N27" s="198">
        <v>1.9222490000000001</v>
      </c>
      <c r="O27" s="198"/>
      <c r="P27" s="198"/>
      <c r="Q27" s="198"/>
      <c r="R27" s="198"/>
      <c r="S27" s="198">
        <v>0.58913099999999996</v>
      </c>
      <c r="T27" s="198">
        <v>1.2958000000000001E-2</v>
      </c>
      <c r="U27" s="198">
        <v>5.2016E-2</v>
      </c>
      <c r="V27" s="198">
        <v>2.9799999999999998E-4</v>
      </c>
      <c r="W27" s="198"/>
      <c r="X27" s="198"/>
      <c r="Y27" s="198">
        <v>0.09</v>
      </c>
      <c r="Z27" s="198">
        <v>1.8799999999999999E-3</v>
      </c>
      <c r="AA27" s="198"/>
      <c r="AB27" s="198"/>
      <c r="AC27" s="198"/>
      <c r="AD27" s="198"/>
      <c r="AE27" s="198"/>
      <c r="AF27" s="198"/>
      <c r="AG27" s="198">
        <v>0.73114699999999999</v>
      </c>
      <c r="AH27" s="198">
        <v>1.5136E-2</v>
      </c>
      <c r="AI27" s="198">
        <v>5.9743079999999997</v>
      </c>
      <c r="AJ27" s="198">
        <v>0.83296599999999998</v>
      </c>
      <c r="AK27" s="198">
        <v>5.9743079999999997</v>
      </c>
      <c r="AL27" s="198">
        <v>0.83296599999999998</v>
      </c>
      <c r="AM27" s="198">
        <v>1.0832539999999999</v>
      </c>
      <c r="AN27" s="198">
        <v>2.2435E-2</v>
      </c>
      <c r="AO27" s="198">
        <v>5.2052000000000001E-2</v>
      </c>
      <c r="AP27" s="198">
        <v>5.3689999999999996E-3</v>
      </c>
      <c r="AQ27" s="198"/>
      <c r="AR27" s="198"/>
      <c r="AS27" s="198">
        <v>5.3747000000000003E-2</v>
      </c>
      <c r="AT27" s="198">
        <v>1.1365999999999999E-2</v>
      </c>
      <c r="AU27" s="198">
        <v>0.48935800000000002</v>
      </c>
      <c r="AV27" s="198">
        <v>7.9953999999999997E-2</v>
      </c>
      <c r="AW27" s="198">
        <v>0.14799200000000001</v>
      </c>
      <c r="AX27" s="198">
        <v>8.6020000000000003E-3</v>
      </c>
      <c r="AY27" s="198">
        <v>2.2800000000000001E-4</v>
      </c>
      <c r="AZ27" s="198">
        <v>8.0000000000000007E-5</v>
      </c>
      <c r="BA27" s="198"/>
      <c r="BB27" s="198"/>
      <c r="BC27" s="198"/>
      <c r="BD27" s="198"/>
      <c r="BE27" s="198">
        <v>1.8266309999999999</v>
      </c>
      <c r="BF27" s="198">
        <v>0.127806</v>
      </c>
      <c r="BG27" s="198">
        <v>0.79270200000000002</v>
      </c>
      <c r="BH27" s="198">
        <v>0.42435</v>
      </c>
      <c r="BI27" s="198">
        <v>157.821663</v>
      </c>
      <c r="BJ27" s="198">
        <v>33.601416</v>
      </c>
      <c r="BK27" s="198">
        <v>1.088E-3</v>
      </c>
      <c r="BL27" s="198">
        <v>3.0000000000000001E-5</v>
      </c>
      <c r="BM27" s="198">
        <v>158.615453</v>
      </c>
      <c r="BN27" s="198">
        <v>34.025796</v>
      </c>
      <c r="BO27" s="198">
        <v>1.8663019999999999</v>
      </c>
      <c r="BP27" s="198">
        <v>0.66621699999999995</v>
      </c>
      <c r="BQ27" s="198">
        <v>1538.102167</v>
      </c>
      <c r="BR27" s="198">
        <v>510.27345200000002</v>
      </c>
      <c r="BS27" s="198">
        <v>3.2950000000000002E-3</v>
      </c>
      <c r="BT27" s="198">
        <v>1.5200000000000001E-4</v>
      </c>
      <c r="BU27" s="198">
        <v>10.377969</v>
      </c>
      <c r="BV27" s="198">
        <v>6.0004439999999999</v>
      </c>
      <c r="BW27" s="198">
        <v>6.1907940000000004</v>
      </c>
      <c r="BX27" s="198">
        <v>0.47084300000000001</v>
      </c>
      <c r="BY27" s="198">
        <v>0.213528</v>
      </c>
      <c r="BZ27" s="198">
        <v>1.0647E-2</v>
      </c>
      <c r="CA27" s="198">
        <v>9.6000000000000002E-5</v>
      </c>
      <c r="CB27" s="198">
        <v>1.1E-5</v>
      </c>
      <c r="CC27" s="198">
        <v>1.47E-4</v>
      </c>
      <c r="CD27" s="198">
        <v>4.6E-5</v>
      </c>
      <c r="CE27" s="198"/>
      <c r="CF27" s="198"/>
      <c r="CG27" s="198"/>
      <c r="CH27" s="198"/>
      <c r="CI27" s="198">
        <v>0.59509500000000004</v>
      </c>
      <c r="CJ27" s="198">
        <v>0.31924999999999998</v>
      </c>
      <c r="CK27" s="198">
        <v>1557.349393</v>
      </c>
      <c r="CL27" s="198">
        <v>517.74106200000006</v>
      </c>
      <c r="CM27" s="198">
        <v>1230.4265740000001</v>
      </c>
      <c r="CN27" s="198">
        <v>304.80115899999998</v>
      </c>
      <c r="CO27" s="198">
        <v>13.882269000000001</v>
      </c>
      <c r="CP27" s="198">
        <v>1.635829</v>
      </c>
      <c r="CQ27" s="198">
        <v>1244.308843</v>
      </c>
      <c r="CR27" s="198">
        <v>306.43698799999999</v>
      </c>
      <c r="CS27" s="198">
        <v>2.63625</v>
      </c>
      <c r="CT27" s="198">
        <v>4.4150000000000002E-2</v>
      </c>
      <c r="CU27" s="198">
        <v>1.586454</v>
      </c>
      <c r="CV27" s="198">
        <v>3.7109999999999999E-3</v>
      </c>
      <c r="CW27" s="198"/>
      <c r="CX27" s="198"/>
      <c r="CY27" s="198">
        <v>4.2227040000000002</v>
      </c>
      <c r="CZ27" s="198">
        <v>4.7861000000000001E-2</v>
      </c>
      <c r="DA27" s="198">
        <v>2.7320630000000001</v>
      </c>
      <c r="DB27" s="198">
        <v>2.4509150000000002</v>
      </c>
      <c r="DC27" s="198"/>
      <c r="DD27" s="198"/>
      <c r="DE27" s="198"/>
      <c r="DF27" s="198"/>
      <c r="DG27" s="198">
        <v>2.7320630000000001</v>
      </c>
      <c r="DH27" s="198">
        <v>2.4509150000000002</v>
      </c>
      <c r="DI27" s="198"/>
      <c r="DJ27" s="198"/>
      <c r="DK27" s="198">
        <v>0.80285099999999998</v>
      </c>
      <c r="DL27" s="198">
        <v>0.32776300000000003</v>
      </c>
      <c r="DM27" s="198">
        <v>5.6559999999999996E-3</v>
      </c>
      <c r="DN27" s="198">
        <v>2.2399999999999998E-3</v>
      </c>
      <c r="DO27" s="198">
        <v>0.80850699999999998</v>
      </c>
      <c r="DP27" s="198">
        <v>0.33000299999999999</v>
      </c>
      <c r="DQ27" s="198"/>
      <c r="DR27" s="198"/>
      <c r="DS27" s="198"/>
      <c r="DT27" s="198"/>
      <c r="DU27" s="198">
        <v>2.1289999999999998E-3</v>
      </c>
      <c r="DV27" s="198">
        <v>1.2E-4</v>
      </c>
      <c r="DW27" s="198"/>
      <c r="DX27" s="198"/>
      <c r="DY27" s="198">
        <v>0.99004599999999998</v>
      </c>
      <c r="DZ27" s="198">
        <v>0.10134899999999999</v>
      </c>
      <c r="EA27" s="198">
        <v>5.083901</v>
      </c>
      <c r="EB27" s="198">
        <v>0.91471499999999994</v>
      </c>
      <c r="EC27" s="198">
        <v>0.99041400000000002</v>
      </c>
      <c r="ED27" s="198">
        <v>0.13646800000000001</v>
      </c>
      <c r="EE27" s="198">
        <v>0.49704900000000002</v>
      </c>
      <c r="EF27" s="198">
        <v>4.7816999999999998E-2</v>
      </c>
      <c r="EG27" s="198"/>
      <c r="EH27" s="198"/>
      <c r="EI27" s="198">
        <v>0.1125</v>
      </c>
      <c r="EJ27" s="198">
        <v>2E-3</v>
      </c>
      <c r="EK27" s="198"/>
      <c r="EL27" s="198"/>
      <c r="EM27" s="198">
        <v>7.0412590000000002</v>
      </c>
      <c r="EN27" s="198">
        <v>1.0426E-2</v>
      </c>
      <c r="EO27" s="198">
        <v>7.8654109999999999</v>
      </c>
      <c r="EP27" s="198">
        <v>5.6168999999999997E-2</v>
      </c>
      <c r="EQ27" s="198">
        <v>0.33356200000000003</v>
      </c>
      <c r="ER27" s="198">
        <v>8.3680000000000004E-3</v>
      </c>
      <c r="ES27" s="198">
        <v>22.916270999999998</v>
      </c>
      <c r="ET27" s="198">
        <v>1.2774319999999999</v>
      </c>
      <c r="EU27" s="198">
        <v>1.397872</v>
      </c>
      <c r="EV27" s="198">
        <v>7.8209999999999998E-3</v>
      </c>
      <c r="EW27" s="198">
        <v>5.2394999999999997E-2</v>
      </c>
      <c r="EX27" s="198">
        <v>1.73E-3</v>
      </c>
      <c r="EY27" s="198"/>
      <c r="EZ27" s="198"/>
      <c r="FA27" s="198"/>
      <c r="FB27" s="198"/>
      <c r="FC27" s="198">
        <v>1.450267</v>
      </c>
      <c r="FD27" s="198">
        <v>9.5510000000000005E-3</v>
      </c>
      <c r="FE27" s="198">
        <v>0.31428099999999998</v>
      </c>
      <c r="FF27" s="198">
        <v>1.9E-2</v>
      </c>
      <c r="FG27" s="198">
        <v>1.470704</v>
      </c>
      <c r="FH27" s="198">
        <v>0.27406599999999998</v>
      </c>
      <c r="FI27" s="198">
        <v>1.43588</v>
      </c>
      <c r="FJ27" s="198">
        <v>0.81901999999999997</v>
      </c>
      <c r="FK27" s="198">
        <v>3.2208649999999999</v>
      </c>
      <c r="FL27" s="198">
        <v>1.1120859999999999</v>
      </c>
      <c r="FM27" s="198">
        <v>3.2118519999999999</v>
      </c>
      <c r="FN27" s="198">
        <v>5.1699999999999999E-4</v>
      </c>
      <c r="FO27" s="198">
        <v>3.2118519999999999</v>
      </c>
      <c r="FP27" s="198">
        <v>5.1699999999999999E-4</v>
      </c>
      <c r="FQ27" s="198">
        <v>167.78131999999999</v>
      </c>
      <c r="FR27" s="198">
        <v>55.399040999999997</v>
      </c>
      <c r="FS27" s="198">
        <v>1.1475880000000001</v>
      </c>
      <c r="FT27" s="198">
        <v>0.12903400000000001</v>
      </c>
      <c r="FU27" s="198">
        <v>0.1125</v>
      </c>
      <c r="FV27" s="198">
        <v>3.0000000000000001E-3</v>
      </c>
      <c r="FW27" s="198">
        <v>3.8026930000000001</v>
      </c>
      <c r="FX27" s="198">
        <v>0.13797000000000001</v>
      </c>
      <c r="FY27" s="198">
        <v>66.443691000000001</v>
      </c>
      <c r="FZ27" s="198">
        <v>7.4441620000000004</v>
      </c>
      <c r="GA27" s="198">
        <v>1.3834340000000001</v>
      </c>
      <c r="GB27" s="198">
        <v>0.19883100000000001</v>
      </c>
      <c r="GC27" s="198">
        <v>1.3560030000000001</v>
      </c>
      <c r="GD27" s="198">
        <v>0.10150000000000001</v>
      </c>
      <c r="GE27" s="198">
        <v>2.102E-2</v>
      </c>
      <c r="GF27" s="198">
        <v>1.8332999999999999E-2</v>
      </c>
      <c r="GG27" s="198"/>
      <c r="GH27" s="198"/>
      <c r="GI27" s="198">
        <v>116.99955199999999</v>
      </c>
      <c r="GJ27" s="198">
        <v>0.91141899999999998</v>
      </c>
      <c r="GK27" s="198">
        <v>1.538E-2</v>
      </c>
      <c r="GL27" s="198">
        <v>6.1199999999999996E-3</v>
      </c>
      <c r="GM27" s="198">
        <v>359.06318099999999</v>
      </c>
      <c r="GN27" s="198">
        <v>64.349410000000006</v>
      </c>
      <c r="GO27" s="198">
        <v>34.083551</v>
      </c>
      <c r="GP27" s="198">
        <v>1.3775219999999999</v>
      </c>
      <c r="GQ27" s="198">
        <v>20.386334000000002</v>
      </c>
      <c r="GR27" s="198">
        <v>9.1074000000000002E-2</v>
      </c>
      <c r="GS27" s="198">
        <v>54.469884999999998</v>
      </c>
      <c r="GT27" s="198">
        <v>1.468596</v>
      </c>
      <c r="GU27" s="198">
        <v>0.66705199999999998</v>
      </c>
      <c r="GV27" s="198">
        <v>8.8353000000000001E-2</v>
      </c>
      <c r="GW27" s="198">
        <v>461.24433599999998</v>
      </c>
      <c r="GX27" s="198">
        <v>7.9382270000000004</v>
      </c>
      <c r="GY27" s="198">
        <v>101.83413299999999</v>
      </c>
      <c r="GZ27" s="198">
        <v>3.2404000000000002E-2</v>
      </c>
      <c r="HA27" s="198">
        <v>3.4471910000000001</v>
      </c>
      <c r="HB27" s="198">
        <v>8.5349999999999992E-3</v>
      </c>
      <c r="HC27" s="198">
        <v>567.19271200000003</v>
      </c>
      <c r="HD27" s="198">
        <v>8.0675190000000008</v>
      </c>
      <c r="HE27" s="198">
        <v>9.6086989999999997</v>
      </c>
      <c r="HF27" s="198">
        <v>2.0788000000000001E-2</v>
      </c>
      <c r="HG27" s="198">
        <v>0.23679600000000001</v>
      </c>
      <c r="HH27" s="198">
        <v>1.5899999999999999E-4</v>
      </c>
      <c r="HI27" s="198">
        <v>5.0707000000000002E-2</v>
      </c>
      <c r="HJ27" s="198">
        <v>3.6000000000000002E-4</v>
      </c>
      <c r="HK27" s="198">
        <v>9.8962020000000006</v>
      </c>
      <c r="HL27" s="198">
        <v>2.1307E-2</v>
      </c>
      <c r="HM27" s="198"/>
      <c r="HN27" s="198"/>
      <c r="HO27" s="198"/>
      <c r="HP27" s="198"/>
      <c r="HQ27" s="198">
        <v>3.9154140000000002</v>
      </c>
      <c r="HR27" s="198">
        <v>0.13814899999999999</v>
      </c>
      <c r="HS27" s="198">
        <v>2.4989000000000001E-2</v>
      </c>
      <c r="HT27" s="198">
        <v>3.19E-4</v>
      </c>
      <c r="HU27" s="198">
        <v>8.2872000000000001E-2</v>
      </c>
      <c r="HV27" s="198">
        <v>3.6000000000000002E-4</v>
      </c>
      <c r="HW27" s="198">
        <v>4.0232749999999999</v>
      </c>
      <c r="HX27" s="198">
        <v>0.13882800000000001</v>
      </c>
      <c r="HY27" s="198">
        <v>2.168123</v>
      </c>
      <c r="HZ27" s="198">
        <v>2.9399999999999999E-3</v>
      </c>
      <c r="IA27" s="198">
        <v>0.49313000000000001</v>
      </c>
      <c r="IB27" s="198">
        <v>0.110626</v>
      </c>
      <c r="IC27" s="198">
        <v>2.6612529999999999</v>
      </c>
      <c r="ID27" s="198">
        <v>0.113566</v>
      </c>
      <c r="IE27" s="198">
        <v>4036.7969629999998</v>
      </c>
      <c r="IF27" s="198">
        <v>940.48959400000001</v>
      </c>
    </row>
    <row r="28" spans="1:240" ht="17.399999999999999" customHeight="1" x14ac:dyDescent="0.25">
      <c r="A28" s="199" t="s">
        <v>38</v>
      </c>
      <c r="B28" s="200" t="s">
        <v>1309</v>
      </c>
      <c r="C28" s="201"/>
      <c r="D28" s="201"/>
      <c r="E28" s="201"/>
      <c r="F28" s="201"/>
      <c r="G28" s="201">
        <v>31.424544999999998</v>
      </c>
      <c r="H28" s="201">
        <v>1.6995119999999999</v>
      </c>
      <c r="I28" s="201">
        <v>1.0059999999999999E-3</v>
      </c>
      <c r="J28" s="201">
        <v>4.0000000000000003E-5</v>
      </c>
      <c r="K28" s="201"/>
      <c r="L28" s="201"/>
      <c r="M28" s="201">
        <v>31.425550999999999</v>
      </c>
      <c r="N28" s="201">
        <v>1.699552</v>
      </c>
      <c r="O28" s="201"/>
      <c r="P28" s="201"/>
      <c r="Q28" s="201"/>
      <c r="R28" s="201"/>
      <c r="S28" s="201">
        <v>1.044046</v>
      </c>
      <c r="T28" s="201">
        <v>0.106365</v>
      </c>
      <c r="U28" s="201">
        <v>1.17E-3</v>
      </c>
      <c r="V28" s="201">
        <v>8.3999999999999995E-5</v>
      </c>
      <c r="W28" s="201"/>
      <c r="X28" s="201"/>
      <c r="Y28" s="201">
        <v>0.61633700000000002</v>
      </c>
      <c r="Z28" s="201">
        <v>3.6799999999999999E-2</v>
      </c>
      <c r="AA28" s="201"/>
      <c r="AB28" s="201"/>
      <c r="AC28" s="201"/>
      <c r="AD28" s="201"/>
      <c r="AE28" s="201"/>
      <c r="AF28" s="201"/>
      <c r="AG28" s="201">
        <v>1.6615530000000001</v>
      </c>
      <c r="AH28" s="201">
        <v>0.14324899999999999</v>
      </c>
      <c r="AI28" s="201">
        <v>5.9220000000000002E-2</v>
      </c>
      <c r="AJ28" s="201">
        <v>2.8000000000000001E-2</v>
      </c>
      <c r="AK28" s="201">
        <v>5.9220000000000002E-2</v>
      </c>
      <c r="AL28" s="201">
        <v>2.8000000000000001E-2</v>
      </c>
      <c r="AM28" s="201"/>
      <c r="AN28" s="201"/>
      <c r="AO28" s="201">
        <v>0.20616499999999999</v>
      </c>
      <c r="AP28" s="201">
        <v>5.4339999999999996E-3</v>
      </c>
      <c r="AQ28" s="201">
        <v>0.56814399999999998</v>
      </c>
      <c r="AR28" s="201">
        <v>4.1989999999999996E-3</v>
      </c>
      <c r="AS28" s="201"/>
      <c r="AT28" s="201"/>
      <c r="AU28" s="201"/>
      <c r="AV28" s="201"/>
      <c r="AW28" s="201"/>
      <c r="AX28" s="201"/>
      <c r="AY28" s="201">
        <v>5.2587000000000002E-2</v>
      </c>
      <c r="AZ28" s="201">
        <v>1.0290000000000001E-2</v>
      </c>
      <c r="BA28" s="201"/>
      <c r="BB28" s="201"/>
      <c r="BC28" s="201"/>
      <c r="BD28" s="201"/>
      <c r="BE28" s="201">
        <v>0.82689599999999996</v>
      </c>
      <c r="BF28" s="201">
        <v>1.9923E-2</v>
      </c>
      <c r="BG28" s="201">
        <v>1.457058</v>
      </c>
      <c r="BH28" s="201">
        <v>3.3701910000000002</v>
      </c>
      <c r="BI28" s="201">
        <v>79.823907000000005</v>
      </c>
      <c r="BJ28" s="201">
        <v>21.509779000000002</v>
      </c>
      <c r="BK28" s="201"/>
      <c r="BL28" s="201"/>
      <c r="BM28" s="201">
        <v>81.280964999999995</v>
      </c>
      <c r="BN28" s="201">
        <v>24.87997</v>
      </c>
      <c r="BO28" s="201">
        <v>637.72991300000001</v>
      </c>
      <c r="BP28" s="201">
        <v>493.82937800000002</v>
      </c>
      <c r="BQ28" s="201">
        <v>1300.6958099999999</v>
      </c>
      <c r="BR28" s="201">
        <v>653.94469200000003</v>
      </c>
      <c r="BS28" s="201">
        <v>0.24801500000000001</v>
      </c>
      <c r="BT28" s="201">
        <v>5.2499999999999997E-4</v>
      </c>
      <c r="BU28" s="201">
        <v>109.64582299999999</v>
      </c>
      <c r="BV28" s="201">
        <v>81.507999999999996</v>
      </c>
      <c r="BW28" s="201">
        <v>4.5748740000000003</v>
      </c>
      <c r="BX28" s="201">
        <v>0.40992899999999999</v>
      </c>
      <c r="BY28" s="201"/>
      <c r="BZ28" s="201"/>
      <c r="CA28" s="201">
        <v>0.227187</v>
      </c>
      <c r="CB28" s="201">
        <v>9.7659999999999997E-2</v>
      </c>
      <c r="CC28" s="201"/>
      <c r="CD28" s="201"/>
      <c r="CE28" s="201"/>
      <c r="CF28" s="201"/>
      <c r="CG28" s="201"/>
      <c r="CH28" s="201"/>
      <c r="CI28" s="201">
        <v>2.1875149999999999</v>
      </c>
      <c r="CJ28" s="201">
        <v>0.65078100000000005</v>
      </c>
      <c r="CK28" s="201">
        <v>2055.3091370000002</v>
      </c>
      <c r="CL28" s="201">
        <v>1230.440965</v>
      </c>
      <c r="CM28" s="201">
        <v>292.44278100000002</v>
      </c>
      <c r="CN28" s="201">
        <v>47.244007000000003</v>
      </c>
      <c r="CO28" s="201">
        <v>13.059005000000001</v>
      </c>
      <c r="CP28" s="201">
        <v>5.4165679999999998</v>
      </c>
      <c r="CQ28" s="201">
        <v>305.50178599999998</v>
      </c>
      <c r="CR28" s="201">
        <v>52.660575000000001</v>
      </c>
      <c r="CS28" s="201"/>
      <c r="CT28" s="201"/>
      <c r="CU28" s="201"/>
      <c r="CV28" s="201"/>
      <c r="CW28" s="201"/>
      <c r="CX28" s="201"/>
      <c r="CY28" s="201"/>
      <c r="CZ28" s="201"/>
      <c r="DA28" s="201"/>
      <c r="DB28" s="201"/>
      <c r="DC28" s="201"/>
      <c r="DD28" s="201"/>
      <c r="DE28" s="201"/>
      <c r="DF28" s="201"/>
      <c r="DG28" s="201"/>
      <c r="DH28" s="201"/>
      <c r="DI28" s="201"/>
      <c r="DJ28" s="201"/>
      <c r="DK28" s="201">
        <v>1.9949999999999998E-3</v>
      </c>
      <c r="DL28" s="201">
        <v>3.9500000000000004E-3</v>
      </c>
      <c r="DM28" s="201">
        <v>1.0798E-2</v>
      </c>
      <c r="DN28" s="201">
        <v>7.1100000000000004E-4</v>
      </c>
      <c r="DO28" s="201">
        <v>1.2793000000000001E-2</v>
      </c>
      <c r="DP28" s="201">
        <v>4.6610000000000002E-3</v>
      </c>
      <c r="DQ28" s="201"/>
      <c r="DR28" s="201"/>
      <c r="DS28" s="201"/>
      <c r="DT28" s="201"/>
      <c r="DU28" s="201"/>
      <c r="DV28" s="201"/>
      <c r="DW28" s="201"/>
      <c r="DX28" s="201"/>
      <c r="DY28" s="201">
        <v>1.841615</v>
      </c>
      <c r="DZ28" s="201">
        <v>0.19272700000000001</v>
      </c>
      <c r="EA28" s="201"/>
      <c r="EB28" s="201"/>
      <c r="EC28" s="201"/>
      <c r="ED28" s="201"/>
      <c r="EE28" s="201"/>
      <c r="EF28" s="201"/>
      <c r="EG28" s="201"/>
      <c r="EH28" s="201"/>
      <c r="EI28" s="201"/>
      <c r="EJ28" s="201"/>
      <c r="EK28" s="201"/>
      <c r="EL28" s="201"/>
      <c r="EM28" s="201"/>
      <c r="EN28" s="201"/>
      <c r="EO28" s="201"/>
      <c r="EP28" s="201"/>
      <c r="EQ28" s="201"/>
      <c r="ER28" s="201"/>
      <c r="ES28" s="201">
        <v>1.841615</v>
      </c>
      <c r="ET28" s="201">
        <v>0.19272700000000001</v>
      </c>
      <c r="EU28" s="201"/>
      <c r="EV28" s="201"/>
      <c r="EW28" s="201"/>
      <c r="EX28" s="201"/>
      <c r="EY28" s="201"/>
      <c r="EZ28" s="201"/>
      <c r="FA28" s="201"/>
      <c r="FB28" s="201"/>
      <c r="FC28" s="201"/>
      <c r="FD28" s="201"/>
      <c r="FE28" s="201">
        <v>8.8099999999999995E-4</v>
      </c>
      <c r="FF28" s="201">
        <v>9.9299999999999996E-4</v>
      </c>
      <c r="FG28" s="201">
        <v>0.27074999999999999</v>
      </c>
      <c r="FH28" s="201">
        <v>8.0140000000000003E-3</v>
      </c>
      <c r="FI28" s="201">
        <v>0.18451100000000001</v>
      </c>
      <c r="FJ28" s="201">
        <v>3.5570999999999998E-2</v>
      </c>
      <c r="FK28" s="201">
        <v>0.45614199999999999</v>
      </c>
      <c r="FL28" s="201">
        <v>4.4578E-2</v>
      </c>
      <c r="FM28" s="201">
        <v>0.77864199999999995</v>
      </c>
      <c r="FN28" s="201">
        <v>7.5900000000000002E-4</v>
      </c>
      <c r="FO28" s="201">
        <v>0.77864199999999995</v>
      </c>
      <c r="FP28" s="201">
        <v>7.5900000000000002E-4</v>
      </c>
      <c r="FQ28" s="201">
        <v>0.27058599999999999</v>
      </c>
      <c r="FR28" s="201">
        <v>4.3459999999999999E-2</v>
      </c>
      <c r="FS28" s="201">
        <v>1.423127</v>
      </c>
      <c r="FT28" s="201">
        <v>5.1854999999999998E-2</v>
      </c>
      <c r="FU28" s="201">
        <v>609.28725999999995</v>
      </c>
      <c r="FV28" s="201">
        <v>18.443532999999999</v>
      </c>
      <c r="FW28" s="201">
        <v>6.8946529999999999</v>
      </c>
      <c r="FX28" s="201">
        <v>0.29026299999999999</v>
      </c>
      <c r="FY28" s="201">
        <v>675.75970299999994</v>
      </c>
      <c r="FZ28" s="201">
        <v>81.092651000000004</v>
      </c>
      <c r="GA28" s="201"/>
      <c r="GB28" s="201"/>
      <c r="GC28" s="201"/>
      <c r="GD28" s="201"/>
      <c r="GE28" s="201"/>
      <c r="GF28" s="201"/>
      <c r="GG28" s="201">
        <v>30.986584000000001</v>
      </c>
      <c r="GH28" s="201">
        <v>0.75600000000000001</v>
      </c>
      <c r="GI28" s="201">
        <v>5.9979999999999999E-3</v>
      </c>
      <c r="GJ28" s="201">
        <v>5.6999999999999998E-4</v>
      </c>
      <c r="GK28" s="201">
        <v>0.186338</v>
      </c>
      <c r="GL28" s="201">
        <v>6.4670000000000005E-2</v>
      </c>
      <c r="GM28" s="201">
        <v>1324.814249</v>
      </c>
      <c r="GN28" s="201">
        <v>100.743002</v>
      </c>
      <c r="GO28" s="201">
        <v>8.8321280000000009</v>
      </c>
      <c r="GP28" s="201">
        <v>0.33139099999999999</v>
      </c>
      <c r="GQ28" s="201">
        <v>7.5655580000000002</v>
      </c>
      <c r="GR28" s="201">
        <v>0.17381199999999999</v>
      </c>
      <c r="GS28" s="201">
        <v>16.397686</v>
      </c>
      <c r="GT28" s="201">
        <v>0.50520299999999996</v>
      </c>
      <c r="GU28" s="201"/>
      <c r="GV28" s="201"/>
      <c r="GW28" s="201">
        <v>0.71587400000000001</v>
      </c>
      <c r="GX28" s="201">
        <v>1.8738999999999999E-2</v>
      </c>
      <c r="GY28" s="201">
        <v>1.1545E-2</v>
      </c>
      <c r="GZ28" s="201">
        <v>2.5300000000000002E-4</v>
      </c>
      <c r="HA28" s="201"/>
      <c r="HB28" s="201"/>
      <c r="HC28" s="201">
        <v>0.72741900000000004</v>
      </c>
      <c r="HD28" s="201">
        <v>1.8991999999999998E-2</v>
      </c>
      <c r="HE28" s="201">
        <v>25.01981</v>
      </c>
      <c r="HF28" s="201">
        <v>0.103438</v>
      </c>
      <c r="HG28" s="201"/>
      <c r="HH28" s="201"/>
      <c r="HI28" s="201"/>
      <c r="HJ28" s="201"/>
      <c r="HK28" s="201">
        <v>25.01981</v>
      </c>
      <c r="HL28" s="201">
        <v>0.103438</v>
      </c>
      <c r="HM28" s="201">
        <v>11.728664999999999</v>
      </c>
      <c r="HN28" s="201">
        <v>1.3339E-2</v>
      </c>
      <c r="HO28" s="201">
        <v>11.728664999999999</v>
      </c>
      <c r="HP28" s="201">
        <v>1.3339E-2</v>
      </c>
      <c r="HQ28" s="201"/>
      <c r="HR28" s="201"/>
      <c r="HS28" s="201">
        <v>4.5294000000000001E-2</v>
      </c>
      <c r="HT28" s="201">
        <v>3.2499999999999999E-4</v>
      </c>
      <c r="HU28" s="201"/>
      <c r="HV28" s="201"/>
      <c r="HW28" s="201">
        <v>4.5294000000000001E-2</v>
      </c>
      <c r="HX28" s="201">
        <v>3.2499999999999999E-4</v>
      </c>
      <c r="HY28" s="201"/>
      <c r="HZ28" s="201"/>
      <c r="IA28" s="201">
        <v>0.49305100000000002</v>
      </c>
      <c r="IB28" s="201">
        <v>8.3641999999999994E-2</v>
      </c>
      <c r="IC28" s="201">
        <v>0.49305100000000002</v>
      </c>
      <c r="ID28" s="201">
        <v>8.3641999999999994E-2</v>
      </c>
      <c r="IE28" s="201">
        <v>3858.380474</v>
      </c>
      <c r="IF28" s="201">
        <v>1411.5829000000001</v>
      </c>
    </row>
    <row r="29" spans="1:240" ht="17.399999999999999" customHeight="1" x14ac:dyDescent="0.25">
      <c r="A29" s="196" t="s">
        <v>224</v>
      </c>
      <c r="B29" s="197" t="s">
        <v>1310</v>
      </c>
      <c r="C29" s="198"/>
      <c r="D29" s="198"/>
      <c r="E29" s="198"/>
      <c r="F29" s="198"/>
      <c r="G29" s="198"/>
      <c r="H29" s="198"/>
      <c r="I29" s="198">
        <v>8.6610000000000003E-3</v>
      </c>
      <c r="J29" s="198">
        <v>1.95E-4</v>
      </c>
      <c r="K29" s="198"/>
      <c r="L29" s="198"/>
      <c r="M29" s="198">
        <v>8.6610000000000003E-3</v>
      </c>
      <c r="N29" s="198">
        <v>1.95E-4</v>
      </c>
      <c r="O29" s="198"/>
      <c r="P29" s="198"/>
      <c r="Q29" s="198"/>
      <c r="R29" s="198"/>
      <c r="S29" s="198">
        <v>1.2767729999999999</v>
      </c>
      <c r="T29" s="198">
        <v>6.4326999999999995E-2</v>
      </c>
      <c r="U29" s="198">
        <v>2.335747</v>
      </c>
      <c r="V29" s="198">
        <v>0.20816899999999999</v>
      </c>
      <c r="W29" s="198"/>
      <c r="X29" s="198"/>
      <c r="Y29" s="198"/>
      <c r="Z29" s="198"/>
      <c r="AA29" s="198"/>
      <c r="AB29" s="198"/>
      <c r="AC29" s="198"/>
      <c r="AD29" s="198"/>
      <c r="AE29" s="198"/>
      <c r="AF29" s="198"/>
      <c r="AG29" s="198">
        <v>3.61252</v>
      </c>
      <c r="AH29" s="198">
        <v>0.27249600000000002</v>
      </c>
      <c r="AI29" s="198"/>
      <c r="AJ29" s="198"/>
      <c r="AK29" s="198"/>
      <c r="AL29" s="198"/>
      <c r="AM29" s="198">
        <v>7.6759999999999997E-3</v>
      </c>
      <c r="AN29" s="198">
        <v>8.4099999999999995E-4</v>
      </c>
      <c r="AO29" s="198">
        <v>2.2952309999999998</v>
      </c>
      <c r="AP29" s="198">
        <v>4.4740000000000002E-2</v>
      </c>
      <c r="AQ29" s="198"/>
      <c r="AR29" s="198"/>
      <c r="AS29" s="198">
        <v>0.205293</v>
      </c>
      <c r="AT29" s="198">
        <v>3.8270000000000001E-3</v>
      </c>
      <c r="AU29" s="198">
        <v>0.46923999999999999</v>
      </c>
      <c r="AV29" s="198">
        <v>4.1921E-2</v>
      </c>
      <c r="AW29" s="198">
        <v>0.225269</v>
      </c>
      <c r="AX29" s="198">
        <v>1.5458E-2</v>
      </c>
      <c r="AY29" s="198">
        <v>6.1679999999999999E-3</v>
      </c>
      <c r="AZ29" s="198">
        <v>6.9979999999999999E-3</v>
      </c>
      <c r="BA29" s="198"/>
      <c r="BB29" s="198"/>
      <c r="BC29" s="198"/>
      <c r="BD29" s="198"/>
      <c r="BE29" s="198">
        <v>3.2088770000000002</v>
      </c>
      <c r="BF29" s="198">
        <v>0.113785</v>
      </c>
      <c r="BG29" s="198">
        <v>3.266613</v>
      </c>
      <c r="BH29" s="198">
        <v>0.30692999999999998</v>
      </c>
      <c r="BI29" s="198">
        <v>9.9676000000000001E-2</v>
      </c>
      <c r="BJ29" s="198">
        <v>5.1199999999999998E-4</v>
      </c>
      <c r="BK29" s="198"/>
      <c r="BL29" s="198"/>
      <c r="BM29" s="198">
        <v>3.3662890000000001</v>
      </c>
      <c r="BN29" s="198">
        <v>0.30744199999999999</v>
      </c>
      <c r="BO29" s="198">
        <v>146.785021</v>
      </c>
      <c r="BP29" s="198">
        <v>10.234947</v>
      </c>
      <c r="BQ29" s="198">
        <v>589.245859</v>
      </c>
      <c r="BR29" s="198">
        <v>286.27424400000001</v>
      </c>
      <c r="BS29" s="198">
        <v>31.486035000000001</v>
      </c>
      <c r="BT29" s="198">
        <v>3.6510000000000002E-3</v>
      </c>
      <c r="BU29" s="198"/>
      <c r="BV29" s="198"/>
      <c r="BW29" s="198">
        <v>47.047414000000003</v>
      </c>
      <c r="BX29" s="198">
        <v>4.611402</v>
      </c>
      <c r="BY29" s="198">
        <v>1.2520000000000001E-3</v>
      </c>
      <c r="BZ29" s="198">
        <v>1.7000000000000001E-4</v>
      </c>
      <c r="CA29" s="198">
        <v>1.157E-3</v>
      </c>
      <c r="CB29" s="198">
        <v>6.0800000000000003E-4</v>
      </c>
      <c r="CC29" s="198"/>
      <c r="CD29" s="198"/>
      <c r="CE29" s="198"/>
      <c r="CF29" s="198"/>
      <c r="CG29" s="198"/>
      <c r="CH29" s="198"/>
      <c r="CI29" s="198">
        <v>30.10003</v>
      </c>
      <c r="CJ29" s="198">
        <v>0.71383399999999997</v>
      </c>
      <c r="CK29" s="198">
        <v>844.66676800000005</v>
      </c>
      <c r="CL29" s="198">
        <v>301.83885600000002</v>
      </c>
      <c r="CM29" s="198">
        <v>1069.256085</v>
      </c>
      <c r="CN29" s="198">
        <v>270.02460100000002</v>
      </c>
      <c r="CO29" s="198">
        <v>1.2193579999999999</v>
      </c>
      <c r="CP29" s="198">
        <v>0.140961</v>
      </c>
      <c r="CQ29" s="198">
        <v>1070.475443</v>
      </c>
      <c r="CR29" s="198">
        <v>270.16556200000002</v>
      </c>
      <c r="CS29" s="198">
        <v>11.561961</v>
      </c>
      <c r="CT29" s="198">
        <v>0.468163</v>
      </c>
      <c r="CU29" s="198">
        <v>20.609611000000001</v>
      </c>
      <c r="CV29" s="198">
        <v>1.6459000000000001E-2</v>
      </c>
      <c r="CW29" s="198">
        <v>0.21063599999999999</v>
      </c>
      <c r="CX29" s="198">
        <v>6.1399999999999996E-4</v>
      </c>
      <c r="CY29" s="198">
        <v>32.382207999999999</v>
      </c>
      <c r="CZ29" s="198">
        <v>0.485236</v>
      </c>
      <c r="DA29" s="198">
        <v>5.4456999999999998E-2</v>
      </c>
      <c r="DB29" s="198">
        <v>1.7937000000000002E-2</v>
      </c>
      <c r="DC29" s="198">
        <v>1.3282E-2</v>
      </c>
      <c r="DD29" s="198">
        <v>5.6599999999999999E-4</v>
      </c>
      <c r="DE29" s="198">
        <v>8.4476999999999997E-2</v>
      </c>
      <c r="DF29" s="198">
        <v>1.8900000000000001E-4</v>
      </c>
      <c r="DG29" s="198">
        <v>0.15221599999999999</v>
      </c>
      <c r="DH29" s="198">
        <v>1.8692E-2</v>
      </c>
      <c r="DI29" s="198"/>
      <c r="DJ29" s="198"/>
      <c r="DK29" s="198">
        <v>0.21484300000000001</v>
      </c>
      <c r="DL29" s="198">
        <v>8.6168999999999996E-2</v>
      </c>
      <c r="DM29" s="198">
        <v>2.1571E-2</v>
      </c>
      <c r="DN29" s="198">
        <v>1.0690000000000001E-3</v>
      </c>
      <c r="DO29" s="198">
        <v>0.23641400000000001</v>
      </c>
      <c r="DP29" s="198">
        <v>8.7237999999999996E-2</v>
      </c>
      <c r="DQ29" s="198"/>
      <c r="DR29" s="198"/>
      <c r="DS29" s="198"/>
      <c r="DT29" s="198"/>
      <c r="DU29" s="198"/>
      <c r="DV29" s="198"/>
      <c r="DW29" s="198"/>
      <c r="DX29" s="198"/>
      <c r="DY29" s="198">
        <v>3.3632200000000001</v>
      </c>
      <c r="DZ29" s="198">
        <v>0.36609900000000001</v>
      </c>
      <c r="EA29" s="198">
        <v>19.357142</v>
      </c>
      <c r="EB29" s="198">
        <v>3.579628</v>
      </c>
      <c r="EC29" s="198">
        <v>0.771366</v>
      </c>
      <c r="ED29" s="198">
        <v>9.5827999999999997E-2</v>
      </c>
      <c r="EE29" s="198">
        <v>3.6446710000000002</v>
      </c>
      <c r="EF29" s="198">
        <v>0.31712800000000002</v>
      </c>
      <c r="EG29" s="198"/>
      <c r="EH29" s="198"/>
      <c r="EI29" s="198">
        <v>0.55962500000000004</v>
      </c>
      <c r="EJ29" s="198">
        <v>2.8867E-2</v>
      </c>
      <c r="EK29" s="198"/>
      <c r="EL29" s="198"/>
      <c r="EM29" s="198">
        <v>21.095564</v>
      </c>
      <c r="EN29" s="198">
        <v>0.114853</v>
      </c>
      <c r="EO29" s="198">
        <v>13.286512999999999</v>
      </c>
      <c r="EP29" s="198">
        <v>1.5844E-2</v>
      </c>
      <c r="EQ29" s="198">
        <v>3.8436999999999999E-2</v>
      </c>
      <c r="ER29" s="198">
        <v>9.4300000000000004E-4</v>
      </c>
      <c r="ES29" s="198">
        <v>62.116537999999998</v>
      </c>
      <c r="ET29" s="198">
        <v>4.51919</v>
      </c>
      <c r="EU29" s="198">
        <v>13.258001999999999</v>
      </c>
      <c r="EV29" s="198">
        <v>1.1892E-2</v>
      </c>
      <c r="EW29" s="198">
        <v>0.54711900000000002</v>
      </c>
      <c r="EX29" s="198">
        <v>9.1399999999999999E-4</v>
      </c>
      <c r="EY29" s="198"/>
      <c r="EZ29" s="198"/>
      <c r="FA29" s="198"/>
      <c r="FB29" s="198"/>
      <c r="FC29" s="198">
        <v>13.805121</v>
      </c>
      <c r="FD29" s="198">
        <v>1.2806E-2</v>
      </c>
      <c r="FE29" s="198">
        <v>3.7483170000000001</v>
      </c>
      <c r="FF29" s="198">
        <v>1.0600309999999999</v>
      </c>
      <c r="FG29" s="198">
        <v>24.878625</v>
      </c>
      <c r="FH29" s="198">
        <v>25.030916000000001</v>
      </c>
      <c r="FI29" s="198">
        <v>6.2834640000000004</v>
      </c>
      <c r="FJ29" s="198">
        <v>2.540397</v>
      </c>
      <c r="FK29" s="198">
        <v>34.910406000000002</v>
      </c>
      <c r="FL29" s="198">
        <v>28.631343999999999</v>
      </c>
      <c r="FM29" s="198">
        <v>255.143145</v>
      </c>
      <c r="FN29" s="198">
        <v>0.203205</v>
      </c>
      <c r="FO29" s="198">
        <v>255.143145</v>
      </c>
      <c r="FP29" s="198">
        <v>0.203205</v>
      </c>
      <c r="FQ29" s="198">
        <v>233.574262</v>
      </c>
      <c r="FR29" s="198">
        <v>90.598110000000005</v>
      </c>
      <c r="FS29" s="198">
        <v>2.4867750000000002</v>
      </c>
      <c r="FT29" s="198">
        <v>4.1944000000000002E-2</v>
      </c>
      <c r="FU29" s="198">
        <v>12.213760000000001</v>
      </c>
      <c r="FV29" s="198">
        <v>0.35127000000000003</v>
      </c>
      <c r="FW29" s="198">
        <v>0.105146</v>
      </c>
      <c r="FX29" s="198">
        <v>1.46E-4</v>
      </c>
      <c r="FY29" s="198">
        <v>405.10993999999999</v>
      </c>
      <c r="FZ29" s="198">
        <v>47.751376</v>
      </c>
      <c r="GA29" s="198">
        <v>2.2372380000000001</v>
      </c>
      <c r="GB29" s="198">
        <v>0.29388999999999998</v>
      </c>
      <c r="GC29" s="198">
        <v>28.973772</v>
      </c>
      <c r="GD29" s="198">
        <v>4.611993</v>
      </c>
      <c r="GE29" s="198"/>
      <c r="GF29" s="198"/>
      <c r="GG29" s="198">
        <v>6.6959999999999997</v>
      </c>
      <c r="GH29" s="198">
        <v>0.14399999999999999</v>
      </c>
      <c r="GI29" s="198">
        <v>4.3335299999999997</v>
      </c>
      <c r="GJ29" s="198">
        <v>2.7362999999999998E-2</v>
      </c>
      <c r="GK29" s="198">
        <v>4.0941999999999999E-2</v>
      </c>
      <c r="GL29" s="198">
        <v>9.0600000000000001E-4</v>
      </c>
      <c r="GM29" s="198">
        <v>695.77136499999995</v>
      </c>
      <c r="GN29" s="198">
        <v>143.820998</v>
      </c>
      <c r="GO29" s="198">
        <v>90.862700000000004</v>
      </c>
      <c r="GP29" s="198">
        <v>0.61978999999999995</v>
      </c>
      <c r="GQ29" s="198">
        <v>31.597207999999998</v>
      </c>
      <c r="GR29" s="198">
        <v>0.27027099999999998</v>
      </c>
      <c r="GS29" s="198">
        <v>122.459908</v>
      </c>
      <c r="GT29" s="198">
        <v>0.89006099999999999</v>
      </c>
      <c r="GU29" s="198">
        <v>1.3933789999999999</v>
      </c>
      <c r="GV29" s="198">
        <v>7.3444999999999996E-2</v>
      </c>
      <c r="GW29" s="198">
        <v>39.184891</v>
      </c>
      <c r="GX29" s="198">
        <v>0.126358</v>
      </c>
      <c r="GY29" s="198">
        <v>283.14899000000003</v>
      </c>
      <c r="GZ29" s="198">
        <v>2.1169E-2</v>
      </c>
      <c r="HA29" s="198">
        <v>85.984717000000003</v>
      </c>
      <c r="HB29" s="198">
        <v>4.5386870000000004</v>
      </c>
      <c r="HC29" s="198">
        <v>409.71197699999999</v>
      </c>
      <c r="HD29" s="198">
        <v>4.7596590000000001</v>
      </c>
      <c r="HE29" s="198">
        <v>23.668735000000002</v>
      </c>
      <c r="HF29" s="198">
        <v>7.7990000000000004E-2</v>
      </c>
      <c r="HG29" s="198">
        <v>3.664523</v>
      </c>
      <c r="HH29" s="198">
        <v>1.08E-4</v>
      </c>
      <c r="HI29" s="198">
        <v>1.323E-3</v>
      </c>
      <c r="HJ29" s="198">
        <v>1.95E-4</v>
      </c>
      <c r="HK29" s="198">
        <v>27.334581</v>
      </c>
      <c r="HL29" s="198">
        <v>7.8293000000000001E-2</v>
      </c>
      <c r="HM29" s="198">
        <v>1.155648</v>
      </c>
      <c r="HN29" s="198">
        <v>3.0309999999999998E-3</v>
      </c>
      <c r="HO29" s="198">
        <v>1.155648</v>
      </c>
      <c r="HP29" s="198">
        <v>3.0309999999999998E-3</v>
      </c>
      <c r="HQ29" s="198">
        <v>0.78033200000000003</v>
      </c>
      <c r="HR29" s="198">
        <v>1.4285000000000001E-2</v>
      </c>
      <c r="HS29" s="198">
        <v>7.3810019999999996</v>
      </c>
      <c r="HT29" s="198">
        <v>9.1191999999999995E-2</v>
      </c>
      <c r="HU29" s="198">
        <v>4.0025999999999999E-2</v>
      </c>
      <c r="HV29" s="198">
        <v>3.2299999999999999E-4</v>
      </c>
      <c r="HW29" s="198">
        <v>8.2013599999999993</v>
      </c>
      <c r="HX29" s="198">
        <v>0.10580000000000001</v>
      </c>
      <c r="HY29" s="198">
        <v>72.181729000000004</v>
      </c>
      <c r="HZ29" s="198">
        <v>5.7930000000000004E-3</v>
      </c>
      <c r="IA29" s="198">
        <v>0.72750800000000004</v>
      </c>
      <c r="IB29" s="198">
        <v>0.115713</v>
      </c>
      <c r="IC29" s="198">
        <v>72.909237000000005</v>
      </c>
      <c r="ID29" s="198">
        <v>0.121506</v>
      </c>
      <c r="IE29" s="198">
        <v>3661.628682</v>
      </c>
      <c r="IF29" s="198">
        <v>756.43539499999997</v>
      </c>
    </row>
    <row r="30" spans="1:240" ht="17.399999999999999" customHeight="1" x14ac:dyDescent="0.25">
      <c r="A30" s="199" t="s">
        <v>56</v>
      </c>
      <c r="B30" s="200" t="s">
        <v>1311</v>
      </c>
      <c r="C30" s="201">
        <v>0.76146199999999997</v>
      </c>
      <c r="D30" s="201">
        <v>3.1120000000000002E-3</v>
      </c>
      <c r="E30" s="201"/>
      <c r="F30" s="201"/>
      <c r="G30" s="201">
        <v>2.1437000000000001E-2</v>
      </c>
      <c r="H30" s="201">
        <v>5.5999999999999995E-4</v>
      </c>
      <c r="I30" s="201">
        <v>1.1042909999999999</v>
      </c>
      <c r="J30" s="201">
        <v>5.3282000000000003E-2</v>
      </c>
      <c r="K30" s="201"/>
      <c r="L30" s="201"/>
      <c r="M30" s="201">
        <v>1.8871899999999999</v>
      </c>
      <c r="N30" s="201">
        <v>5.6953999999999998E-2</v>
      </c>
      <c r="O30" s="201"/>
      <c r="P30" s="201"/>
      <c r="Q30" s="201">
        <v>9.2036999999999994E-2</v>
      </c>
      <c r="R30" s="201">
        <v>2.9222999999999999E-2</v>
      </c>
      <c r="S30" s="201">
        <v>31.668168000000001</v>
      </c>
      <c r="T30" s="201">
        <v>2.9770180000000002</v>
      </c>
      <c r="U30" s="201">
        <v>0.46642800000000001</v>
      </c>
      <c r="V30" s="201">
        <v>4.5345999999999997E-2</v>
      </c>
      <c r="W30" s="201">
        <v>7.2405999999999998E-2</v>
      </c>
      <c r="X30" s="201">
        <v>1.1975E-2</v>
      </c>
      <c r="Y30" s="201">
        <v>7.4553999999999995E-2</v>
      </c>
      <c r="Z30" s="201">
        <v>1.4742E-2</v>
      </c>
      <c r="AA30" s="201">
        <v>1.0800000000000001E-2</v>
      </c>
      <c r="AB30" s="201">
        <v>3.0000000000000001E-5</v>
      </c>
      <c r="AC30" s="201">
        <v>0.442637</v>
      </c>
      <c r="AD30" s="201">
        <v>3.4122E-2</v>
      </c>
      <c r="AE30" s="201"/>
      <c r="AF30" s="201"/>
      <c r="AG30" s="201">
        <v>32.827030000000001</v>
      </c>
      <c r="AH30" s="201">
        <v>3.1124559999999999</v>
      </c>
      <c r="AI30" s="201">
        <v>8.3284420000000008</v>
      </c>
      <c r="AJ30" s="201">
        <v>2.3637700000000001</v>
      </c>
      <c r="AK30" s="201">
        <v>8.3284420000000008</v>
      </c>
      <c r="AL30" s="201">
        <v>2.3637700000000001</v>
      </c>
      <c r="AM30" s="201"/>
      <c r="AN30" s="201"/>
      <c r="AO30" s="201">
        <v>1.2068300000000001</v>
      </c>
      <c r="AP30" s="201">
        <v>7.7633999999999995E-2</v>
      </c>
      <c r="AQ30" s="201">
        <v>0.104646</v>
      </c>
      <c r="AR30" s="201">
        <v>3.4880000000000002E-3</v>
      </c>
      <c r="AS30" s="201">
        <v>1.6755059999999999</v>
      </c>
      <c r="AT30" s="201">
        <v>0.132827</v>
      </c>
      <c r="AU30" s="201">
        <v>1.844562</v>
      </c>
      <c r="AV30" s="201">
        <v>0.57393099999999997</v>
      </c>
      <c r="AW30" s="201">
        <v>0.40939999999999999</v>
      </c>
      <c r="AX30" s="201">
        <v>3.8700999999999999E-2</v>
      </c>
      <c r="AY30" s="201">
        <v>4.7128519999999998</v>
      </c>
      <c r="AZ30" s="201">
        <v>1.509763</v>
      </c>
      <c r="BA30" s="201"/>
      <c r="BB30" s="201"/>
      <c r="BC30" s="201">
        <v>9.5200000000000005E-4</v>
      </c>
      <c r="BD30" s="201">
        <v>3.4E-5</v>
      </c>
      <c r="BE30" s="201">
        <v>9.9547480000000004</v>
      </c>
      <c r="BF30" s="201">
        <v>2.3363779999999998</v>
      </c>
      <c r="BG30" s="201">
        <v>0.44230599999999998</v>
      </c>
      <c r="BH30" s="201">
        <v>0.55460699999999996</v>
      </c>
      <c r="BI30" s="201">
        <v>6.6572999999999993E-2</v>
      </c>
      <c r="BJ30" s="201">
        <v>1.776E-3</v>
      </c>
      <c r="BK30" s="201">
        <v>0.12761400000000001</v>
      </c>
      <c r="BL30" s="201">
        <v>1.11E-2</v>
      </c>
      <c r="BM30" s="201">
        <v>0.63649299999999998</v>
      </c>
      <c r="BN30" s="201">
        <v>0.56748299999999996</v>
      </c>
      <c r="BO30" s="201">
        <v>5.2858559999999999</v>
      </c>
      <c r="BP30" s="201">
        <v>0.49839800000000001</v>
      </c>
      <c r="BQ30" s="201">
        <v>18.865622999999999</v>
      </c>
      <c r="BR30" s="201">
        <v>12.01571</v>
      </c>
      <c r="BS30" s="201">
        <v>0.62434800000000001</v>
      </c>
      <c r="BT30" s="201">
        <v>1.616E-3</v>
      </c>
      <c r="BU30" s="201">
        <v>2.1384400000000001</v>
      </c>
      <c r="BV30" s="201">
        <v>1.0762</v>
      </c>
      <c r="BW30" s="201">
        <v>43.401465999999999</v>
      </c>
      <c r="BX30" s="201">
        <v>11.128824</v>
      </c>
      <c r="BY30" s="201">
        <v>7.131532</v>
      </c>
      <c r="BZ30" s="201">
        <v>9.239E-2</v>
      </c>
      <c r="CA30" s="201">
        <v>0.97228499999999995</v>
      </c>
      <c r="CB30" s="201">
        <v>9.7199999999999995E-3</v>
      </c>
      <c r="CC30" s="201">
        <v>6.1000000000000004E-3</v>
      </c>
      <c r="CD30" s="201">
        <v>3.0000000000000001E-6</v>
      </c>
      <c r="CE30" s="201"/>
      <c r="CF30" s="201"/>
      <c r="CG30" s="201">
        <v>3.7925E-2</v>
      </c>
      <c r="CH30" s="201">
        <v>9.8999999999999994E-5</v>
      </c>
      <c r="CI30" s="201">
        <v>4.9978290000000003</v>
      </c>
      <c r="CJ30" s="201">
        <v>0.41828500000000002</v>
      </c>
      <c r="CK30" s="201">
        <v>83.461404000000002</v>
      </c>
      <c r="CL30" s="201">
        <v>25.241244999999999</v>
      </c>
      <c r="CM30" s="201">
        <v>271.551942</v>
      </c>
      <c r="CN30" s="201">
        <v>71.127793999999994</v>
      </c>
      <c r="CO30" s="201">
        <v>30.238071999999999</v>
      </c>
      <c r="CP30" s="201">
        <v>2.3576950000000001</v>
      </c>
      <c r="CQ30" s="201">
        <v>301.79001399999999</v>
      </c>
      <c r="CR30" s="201">
        <v>73.485489000000001</v>
      </c>
      <c r="CS30" s="201"/>
      <c r="CT30" s="201"/>
      <c r="CU30" s="201">
        <v>0.18998699999999999</v>
      </c>
      <c r="CV30" s="201">
        <v>4.3251999999999999E-2</v>
      </c>
      <c r="CW30" s="201"/>
      <c r="CX30" s="201"/>
      <c r="CY30" s="201">
        <v>0.18998699999999999</v>
      </c>
      <c r="CZ30" s="201">
        <v>4.3251999999999999E-2</v>
      </c>
      <c r="DA30" s="201">
        <v>0.176646</v>
      </c>
      <c r="DB30" s="201">
        <v>7.548E-3</v>
      </c>
      <c r="DC30" s="201">
        <v>22.578681</v>
      </c>
      <c r="DD30" s="201">
        <v>2.5385999999999999E-2</v>
      </c>
      <c r="DE30" s="201">
        <v>1.5E-3</v>
      </c>
      <c r="DF30" s="201">
        <v>7.3999999999999996E-5</v>
      </c>
      <c r="DG30" s="201">
        <v>22.756827000000001</v>
      </c>
      <c r="DH30" s="201">
        <v>3.3008000000000003E-2</v>
      </c>
      <c r="DI30" s="201"/>
      <c r="DJ30" s="201"/>
      <c r="DK30" s="201">
        <v>2.1609539999999998</v>
      </c>
      <c r="DL30" s="201">
        <v>1.030724</v>
      </c>
      <c r="DM30" s="201">
        <v>0.38472299999999998</v>
      </c>
      <c r="DN30" s="201">
        <v>3.6355999999999999E-2</v>
      </c>
      <c r="DO30" s="201">
        <v>2.545677</v>
      </c>
      <c r="DP30" s="201">
        <v>1.06708</v>
      </c>
      <c r="DQ30" s="201"/>
      <c r="DR30" s="201"/>
      <c r="DS30" s="201"/>
      <c r="DT30" s="201"/>
      <c r="DU30" s="201"/>
      <c r="DV30" s="201"/>
      <c r="DW30" s="201"/>
      <c r="DX30" s="201"/>
      <c r="DY30" s="201">
        <v>12.523289</v>
      </c>
      <c r="DZ30" s="201">
        <v>1.469082</v>
      </c>
      <c r="EA30" s="201">
        <v>5.0827629999999999</v>
      </c>
      <c r="EB30" s="201">
        <v>0.96719299999999997</v>
      </c>
      <c r="EC30" s="201">
        <v>4.0408229999999996</v>
      </c>
      <c r="ED30" s="201">
        <v>0.35256999999999999</v>
      </c>
      <c r="EE30" s="201">
        <v>0.57916900000000004</v>
      </c>
      <c r="EF30" s="201">
        <v>3.8309999999999997E-2</v>
      </c>
      <c r="EG30" s="201"/>
      <c r="EH30" s="201"/>
      <c r="EI30" s="201">
        <v>1.3090000000000001E-3</v>
      </c>
      <c r="EJ30" s="201">
        <v>1.54E-4</v>
      </c>
      <c r="EK30" s="201"/>
      <c r="EL30" s="201"/>
      <c r="EM30" s="201">
        <v>3.9959000000000001E-2</v>
      </c>
      <c r="EN30" s="201">
        <v>4.08E-4</v>
      </c>
      <c r="EO30" s="201">
        <v>5.188307</v>
      </c>
      <c r="EP30" s="201">
        <v>8.9647000000000004E-2</v>
      </c>
      <c r="EQ30" s="201">
        <v>1.116633</v>
      </c>
      <c r="ER30" s="201">
        <v>4.1623E-2</v>
      </c>
      <c r="ES30" s="201">
        <v>28.572251999999999</v>
      </c>
      <c r="ET30" s="201">
        <v>2.958987</v>
      </c>
      <c r="EU30" s="201">
        <v>1.1969999999999999E-3</v>
      </c>
      <c r="EV30" s="201">
        <v>9.0000000000000006E-5</v>
      </c>
      <c r="EW30" s="201">
        <v>3.8900000000000002E-4</v>
      </c>
      <c r="EX30" s="201">
        <v>9.0000000000000006E-5</v>
      </c>
      <c r="EY30" s="201"/>
      <c r="EZ30" s="201"/>
      <c r="FA30" s="201"/>
      <c r="FB30" s="201"/>
      <c r="FC30" s="201">
        <v>1.586E-3</v>
      </c>
      <c r="FD30" s="201">
        <v>1.8000000000000001E-4</v>
      </c>
      <c r="FE30" s="201">
        <v>2.423934</v>
      </c>
      <c r="FF30" s="201">
        <v>1.0492790000000001</v>
      </c>
      <c r="FG30" s="201">
        <v>7.5747960000000001</v>
      </c>
      <c r="FH30" s="201">
        <v>6.4553130000000003</v>
      </c>
      <c r="FI30" s="201">
        <v>1.8262510000000001</v>
      </c>
      <c r="FJ30" s="201">
        <v>0.657084</v>
      </c>
      <c r="FK30" s="201">
        <v>11.824980999999999</v>
      </c>
      <c r="FL30" s="201">
        <v>8.1616759999999999</v>
      </c>
      <c r="FM30" s="201">
        <v>369.02452099999999</v>
      </c>
      <c r="FN30" s="201">
        <v>3.7300000000000001E-4</v>
      </c>
      <c r="FO30" s="201">
        <v>369.02452099999999</v>
      </c>
      <c r="FP30" s="201">
        <v>3.7300000000000001E-4</v>
      </c>
      <c r="FQ30" s="201">
        <v>1.3733340000000001</v>
      </c>
      <c r="FR30" s="201">
        <v>3.2524999999999998E-2</v>
      </c>
      <c r="FS30" s="201">
        <v>8.5599989999999995</v>
      </c>
      <c r="FT30" s="201">
        <v>0.69094500000000003</v>
      </c>
      <c r="FU30" s="201">
        <v>23.478131999999999</v>
      </c>
      <c r="FV30" s="201">
        <v>0.80760399999999999</v>
      </c>
      <c r="FW30" s="201">
        <v>0.27746900000000002</v>
      </c>
      <c r="FX30" s="201">
        <v>1.3359999999999999E-3</v>
      </c>
      <c r="FY30" s="201">
        <v>202.920321</v>
      </c>
      <c r="FZ30" s="201">
        <v>12.692226</v>
      </c>
      <c r="GA30" s="201"/>
      <c r="GB30" s="201"/>
      <c r="GC30" s="201">
        <v>1.4136150000000001</v>
      </c>
      <c r="GD30" s="201">
        <v>0.111405</v>
      </c>
      <c r="GE30" s="201">
        <v>1.2149999999999999E-2</v>
      </c>
      <c r="GF30" s="201">
        <v>2.1884000000000001E-2</v>
      </c>
      <c r="GG30" s="201">
        <v>24.828014</v>
      </c>
      <c r="GH30" s="201">
        <v>0.615873</v>
      </c>
      <c r="GI30" s="201">
        <v>43.325074000000001</v>
      </c>
      <c r="GJ30" s="201">
        <v>0.57017600000000002</v>
      </c>
      <c r="GK30" s="201">
        <v>3.3146969999999998</v>
      </c>
      <c r="GL30" s="201">
        <v>6.0169999999999998E-3</v>
      </c>
      <c r="GM30" s="201">
        <v>309.50280500000002</v>
      </c>
      <c r="GN30" s="201">
        <v>15.549991</v>
      </c>
      <c r="GO30" s="201">
        <v>1690.7248199999999</v>
      </c>
      <c r="GP30" s="201">
        <v>0.89211600000000002</v>
      </c>
      <c r="GQ30" s="201">
        <v>119.587307</v>
      </c>
      <c r="GR30" s="201">
        <v>1.39177</v>
      </c>
      <c r="GS30" s="201">
        <v>1810.3121269999999</v>
      </c>
      <c r="GT30" s="201">
        <v>2.2838859999999999</v>
      </c>
      <c r="GU30" s="201">
        <v>0.52799399999999996</v>
      </c>
      <c r="GV30" s="201">
        <v>5.0063999999999997E-2</v>
      </c>
      <c r="GW30" s="201">
        <v>160.02598</v>
      </c>
      <c r="GX30" s="201">
        <v>0.54059299999999999</v>
      </c>
      <c r="GY30" s="201">
        <v>125.181254</v>
      </c>
      <c r="GZ30" s="201">
        <v>7.9620999999999997E-2</v>
      </c>
      <c r="HA30" s="201">
        <v>0.17488699999999999</v>
      </c>
      <c r="HB30" s="201">
        <v>8.7900000000000001E-4</v>
      </c>
      <c r="HC30" s="201">
        <v>285.91011500000002</v>
      </c>
      <c r="HD30" s="201">
        <v>0.671157</v>
      </c>
      <c r="HE30" s="201">
        <v>107.38118799999999</v>
      </c>
      <c r="HF30" s="201">
        <v>0.22925699999999999</v>
      </c>
      <c r="HG30" s="201">
        <v>0.438081</v>
      </c>
      <c r="HH30" s="201">
        <v>7.2199999999999999E-4</v>
      </c>
      <c r="HI30" s="201">
        <v>0.109157</v>
      </c>
      <c r="HJ30" s="201">
        <v>1.077E-3</v>
      </c>
      <c r="HK30" s="201">
        <v>107.928426</v>
      </c>
      <c r="HL30" s="201">
        <v>0.23105600000000001</v>
      </c>
      <c r="HM30" s="201">
        <v>8.6932999999999996E-2</v>
      </c>
      <c r="HN30" s="201">
        <v>1.08E-4</v>
      </c>
      <c r="HO30" s="201">
        <v>8.6932999999999996E-2</v>
      </c>
      <c r="HP30" s="201">
        <v>1.08E-4</v>
      </c>
      <c r="HQ30" s="201">
        <v>3.3556279999999998</v>
      </c>
      <c r="HR30" s="201">
        <v>0.323656</v>
      </c>
      <c r="HS30" s="201">
        <v>200.95972800000001</v>
      </c>
      <c r="HT30" s="201">
        <v>1.1722779999999999</v>
      </c>
      <c r="HU30" s="201">
        <v>0.400621</v>
      </c>
      <c r="HV30" s="201">
        <v>1.9189999999999999E-3</v>
      </c>
      <c r="HW30" s="201">
        <v>204.71597700000001</v>
      </c>
      <c r="HX30" s="201">
        <v>1.4978530000000001</v>
      </c>
      <c r="HY30" s="201">
        <v>34.700167</v>
      </c>
      <c r="HZ30" s="201">
        <v>8.6060000000000008E-3</v>
      </c>
      <c r="IA30" s="201">
        <v>6.3731470000000003</v>
      </c>
      <c r="IB30" s="201">
        <v>0.85826499999999994</v>
      </c>
      <c r="IC30" s="201">
        <v>41.073314000000003</v>
      </c>
      <c r="ID30" s="201">
        <v>0.86687099999999995</v>
      </c>
      <c r="IE30" s="201">
        <v>3633.3308489999999</v>
      </c>
      <c r="IF30" s="201">
        <v>140.52925300000001</v>
      </c>
    </row>
    <row r="31" spans="1:240" ht="17.399999999999999" customHeight="1" x14ac:dyDescent="0.25">
      <c r="A31" s="196" t="s">
        <v>161</v>
      </c>
      <c r="B31" s="197" t="s">
        <v>1312</v>
      </c>
      <c r="C31" s="198">
        <v>0.105437</v>
      </c>
      <c r="D31" s="198">
        <v>2.22E-4</v>
      </c>
      <c r="E31" s="198"/>
      <c r="F31" s="198"/>
      <c r="G31" s="198"/>
      <c r="H31" s="198"/>
      <c r="I31" s="198">
        <v>0.45813799999999999</v>
      </c>
      <c r="J31" s="198">
        <v>3.2584000000000002E-2</v>
      </c>
      <c r="K31" s="198"/>
      <c r="L31" s="198"/>
      <c r="M31" s="198">
        <v>0.56357500000000005</v>
      </c>
      <c r="N31" s="198">
        <v>3.2806000000000002E-2</v>
      </c>
      <c r="O31" s="198"/>
      <c r="P31" s="198"/>
      <c r="Q31" s="198"/>
      <c r="R31" s="198"/>
      <c r="S31" s="198">
        <v>0.55914699999999995</v>
      </c>
      <c r="T31" s="198">
        <v>0.10487299999999999</v>
      </c>
      <c r="U31" s="198">
        <v>6.2380999999999999E-2</v>
      </c>
      <c r="V31" s="198">
        <v>8.2889999999999995E-3</v>
      </c>
      <c r="W31" s="198">
        <v>5.4030000000000002E-2</v>
      </c>
      <c r="X31" s="198">
        <v>5.4000000000000003E-3</v>
      </c>
      <c r="Y31" s="198"/>
      <c r="Z31" s="198"/>
      <c r="AA31" s="198"/>
      <c r="AB31" s="198"/>
      <c r="AC31" s="198">
        <v>4.8895000000000001E-2</v>
      </c>
      <c r="AD31" s="198">
        <v>1.9E-3</v>
      </c>
      <c r="AE31" s="198"/>
      <c r="AF31" s="198"/>
      <c r="AG31" s="198">
        <v>0.72445300000000001</v>
      </c>
      <c r="AH31" s="198">
        <v>0.120462</v>
      </c>
      <c r="AI31" s="198"/>
      <c r="AJ31" s="198"/>
      <c r="AK31" s="198"/>
      <c r="AL31" s="198"/>
      <c r="AM31" s="198">
        <v>0.29358800000000002</v>
      </c>
      <c r="AN31" s="198">
        <v>1.7788000000000002E-2</v>
      </c>
      <c r="AO31" s="198">
        <v>6.0800000000000003E-3</v>
      </c>
      <c r="AP31" s="198">
        <v>1.15E-3</v>
      </c>
      <c r="AQ31" s="198"/>
      <c r="AR31" s="198"/>
      <c r="AS31" s="198">
        <v>0.142536</v>
      </c>
      <c r="AT31" s="198">
        <v>1.0662E-2</v>
      </c>
      <c r="AU31" s="198">
        <v>8.1573999999999994E-2</v>
      </c>
      <c r="AV31" s="198">
        <v>8.9499999999999996E-3</v>
      </c>
      <c r="AW31" s="198">
        <v>0.31763799999999998</v>
      </c>
      <c r="AX31" s="198">
        <v>1.6279999999999999E-2</v>
      </c>
      <c r="AY31" s="198">
        <v>4.3409999999999997E-2</v>
      </c>
      <c r="AZ31" s="198">
        <v>9.1299999999999992E-3</v>
      </c>
      <c r="BA31" s="198"/>
      <c r="BB31" s="198"/>
      <c r="BC31" s="198"/>
      <c r="BD31" s="198"/>
      <c r="BE31" s="198">
        <v>0.884826</v>
      </c>
      <c r="BF31" s="198">
        <v>6.3960000000000003E-2</v>
      </c>
      <c r="BG31" s="198">
        <v>5.3060150000000004</v>
      </c>
      <c r="BH31" s="198">
        <v>12.352463999999999</v>
      </c>
      <c r="BI31" s="198">
        <v>0.12524199999999999</v>
      </c>
      <c r="BJ31" s="198">
        <v>6.6795999999999994E-2</v>
      </c>
      <c r="BK31" s="198"/>
      <c r="BL31" s="198"/>
      <c r="BM31" s="198">
        <v>5.4312569999999996</v>
      </c>
      <c r="BN31" s="198">
        <v>12.41926</v>
      </c>
      <c r="BO31" s="198">
        <v>20.146642</v>
      </c>
      <c r="BP31" s="198">
        <v>14.254538999999999</v>
      </c>
      <c r="BQ31" s="198">
        <v>637.12120500000003</v>
      </c>
      <c r="BR31" s="198">
        <v>438.23296699999997</v>
      </c>
      <c r="BS31" s="198"/>
      <c r="BT31" s="198"/>
      <c r="BU31" s="198">
        <v>1902.0470270000001</v>
      </c>
      <c r="BV31" s="198">
        <v>1294.0340200000001</v>
      </c>
      <c r="BW31" s="198">
        <v>22.537886</v>
      </c>
      <c r="BX31" s="198">
        <v>1.6398539999999999</v>
      </c>
      <c r="BY31" s="198">
        <v>0.108013</v>
      </c>
      <c r="BZ31" s="198">
        <v>3.2339999999999999E-3</v>
      </c>
      <c r="CA31" s="198">
        <v>0.75441999999999998</v>
      </c>
      <c r="CB31" s="198">
        <v>0.2094</v>
      </c>
      <c r="CC31" s="198"/>
      <c r="CD31" s="198"/>
      <c r="CE31" s="198"/>
      <c r="CF31" s="198"/>
      <c r="CG31" s="198"/>
      <c r="CH31" s="198"/>
      <c r="CI31" s="198">
        <v>2.038567</v>
      </c>
      <c r="CJ31" s="198">
        <v>0.40212700000000001</v>
      </c>
      <c r="CK31" s="198">
        <v>2584.7537600000001</v>
      </c>
      <c r="CL31" s="198">
        <v>1748.7761410000001</v>
      </c>
      <c r="CM31" s="198">
        <v>306.94241499999998</v>
      </c>
      <c r="CN31" s="198">
        <v>76.962261999999996</v>
      </c>
      <c r="CO31" s="198">
        <v>133.37505300000001</v>
      </c>
      <c r="CP31" s="198">
        <v>21.173946000000001</v>
      </c>
      <c r="CQ31" s="198">
        <v>440.31746800000002</v>
      </c>
      <c r="CR31" s="198">
        <v>98.136207999999996</v>
      </c>
      <c r="CS31" s="198"/>
      <c r="CT31" s="198"/>
      <c r="CU31" s="198">
        <v>9.5100000000000002E-4</v>
      </c>
      <c r="CV31" s="198">
        <v>7.9999999999999996E-6</v>
      </c>
      <c r="CW31" s="198"/>
      <c r="CX31" s="198"/>
      <c r="CY31" s="198">
        <v>9.5100000000000002E-4</v>
      </c>
      <c r="CZ31" s="198">
        <v>7.9999999999999996E-6</v>
      </c>
      <c r="DA31" s="198">
        <v>0.58781899999999998</v>
      </c>
      <c r="DB31" s="198">
        <v>0.17633099999999999</v>
      </c>
      <c r="DC31" s="198"/>
      <c r="DD31" s="198"/>
      <c r="DE31" s="198"/>
      <c r="DF31" s="198"/>
      <c r="DG31" s="198">
        <v>0.58781899999999998</v>
      </c>
      <c r="DH31" s="198">
        <v>0.17633099999999999</v>
      </c>
      <c r="DI31" s="198"/>
      <c r="DJ31" s="198"/>
      <c r="DK31" s="198">
        <v>3.3746779999999998</v>
      </c>
      <c r="DL31" s="198">
        <v>0.38774700000000001</v>
      </c>
      <c r="DM31" s="198">
        <v>8.0000000000000002E-3</v>
      </c>
      <c r="DN31" s="198">
        <v>5.0000000000000001E-3</v>
      </c>
      <c r="DO31" s="198">
        <v>3.3826779999999999</v>
      </c>
      <c r="DP31" s="198">
        <v>0.39274700000000001</v>
      </c>
      <c r="DQ31" s="198"/>
      <c r="DR31" s="198"/>
      <c r="DS31" s="198"/>
      <c r="DT31" s="198"/>
      <c r="DU31" s="198"/>
      <c r="DV31" s="198"/>
      <c r="DW31" s="198"/>
      <c r="DX31" s="198"/>
      <c r="DY31" s="198">
        <v>1.2010700000000001</v>
      </c>
      <c r="DZ31" s="198">
        <v>4.0253999999999998E-2</v>
      </c>
      <c r="EA31" s="198"/>
      <c r="EB31" s="198"/>
      <c r="EC31" s="198">
        <v>45.542980999999997</v>
      </c>
      <c r="ED31" s="198">
        <v>6.4167990000000001</v>
      </c>
      <c r="EE31" s="198">
        <v>1.631875</v>
      </c>
      <c r="EF31" s="198">
        <v>0.12418999999999999</v>
      </c>
      <c r="EG31" s="198"/>
      <c r="EH31" s="198"/>
      <c r="EI31" s="198"/>
      <c r="EJ31" s="198"/>
      <c r="EK31" s="198"/>
      <c r="EL31" s="198"/>
      <c r="EM31" s="198"/>
      <c r="EN31" s="198"/>
      <c r="EO31" s="198">
        <v>1.6025999999999999E-2</v>
      </c>
      <c r="EP31" s="198">
        <v>5.0350000000000004E-3</v>
      </c>
      <c r="EQ31" s="198"/>
      <c r="ER31" s="198"/>
      <c r="ES31" s="198">
        <v>48.391952000000003</v>
      </c>
      <c r="ET31" s="198">
        <v>6.5862780000000001</v>
      </c>
      <c r="EU31" s="198"/>
      <c r="EV31" s="198"/>
      <c r="EW31" s="198">
        <v>6.4499999999999996E-4</v>
      </c>
      <c r="EX31" s="198">
        <v>1.0000000000000001E-5</v>
      </c>
      <c r="EY31" s="198">
        <v>1.5699999999999999E-4</v>
      </c>
      <c r="EZ31" s="198">
        <v>1.0000000000000001E-5</v>
      </c>
      <c r="FA31" s="198"/>
      <c r="FB31" s="198"/>
      <c r="FC31" s="198">
        <v>8.0199999999999998E-4</v>
      </c>
      <c r="FD31" s="198">
        <v>2.0000000000000002E-5</v>
      </c>
      <c r="FE31" s="198">
        <v>0.204453</v>
      </c>
      <c r="FF31" s="198">
        <v>3.95E-2</v>
      </c>
      <c r="FG31" s="198">
        <v>1.4325669999999999</v>
      </c>
      <c r="FH31" s="198">
        <v>4.0483999999999999E-2</v>
      </c>
      <c r="FI31" s="198">
        <v>0.17743900000000001</v>
      </c>
      <c r="FJ31" s="198">
        <v>3.2843999999999998E-2</v>
      </c>
      <c r="FK31" s="198">
        <v>1.814459</v>
      </c>
      <c r="FL31" s="198">
        <v>0.112828</v>
      </c>
      <c r="FM31" s="198">
        <v>82.528333000000003</v>
      </c>
      <c r="FN31" s="198">
        <v>6.8999999999999997E-5</v>
      </c>
      <c r="FO31" s="198">
        <v>82.528333000000003</v>
      </c>
      <c r="FP31" s="198">
        <v>6.8999999999999997E-5</v>
      </c>
      <c r="FQ31" s="198"/>
      <c r="FR31" s="198"/>
      <c r="FS31" s="198">
        <v>3.3588559999999998</v>
      </c>
      <c r="FT31" s="198">
        <v>1.611656</v>
      </c>
      <c r="FU31" s="198">
        <v>33.464143</v>
      </c>
      <c r="FV31" s="198">
        <v>1.2467360000000001</v>
      </c>
      <c r="FW31" s="198">
        <v>4.3905E-2</v>
      </c>
      <c r="FX31" s="198">
        <v>1.2654E-2</v>
      </c>
      <c r="FY31" s="198">
        <v>295.22920199999999</v>
      </c>
      <c r="FZ31" s="198">
        <v>36.659596000000001</v>
      </c>
      <c r="GA31" s="198"/>
      <c r="GB31" s="198"/>
      <c r="GC31" s="198">
        <v>1.85531</v>
      </c>
      <c r="GD31" s="198">
        <v>0.15761600000000001</v>
      </c>
      <c r="GE31" s="198">
        <v>1.2999999999999999E-2</v>
      </c>
      <c r="GF31" s="198">
        <v>4.0000000000000001E-3</v>
      </c>
      <c r="GG31" s="198"/>
      <c r="GH31" s="198"/>
      <c r="GI31" s="198">
        <v>1.7941780000000001</v>
      </c>
      <c r="GJ31" s="198">
        <v>5.4140000000000004E-3</v>
      </c>
      <c r="GK31" s="198">
        <v>6.7076999999999998E-2</v>
      </c>
      <c r="GL31" s="198">
        <v>5.9560000000000004E-3</v>
      </c>
      <c r="GM31" s="198">
        <v>335.825671</v>
      </c>
      <c r="GN31" s="198">
        <v>39.703628000000002</v>
      </c>
      <c r="GO31" s="198">
        <v>12.968598999999999</v>
      </c>
      <c r="GP31" s="198">
        <v>0.27146100000000001</v>
      </c>
      <c r="GQ31" s="198">
        <v>1.279874</v>
      </c>
      <c r="GR31" s="198">
        <v>0.124719</v>
      </c>
      <c r="GS31" s="198">
        <v>14.248473000000001</v>
      </c>
      <c r="GT31" s="198">
        <v>0.39617999999999998</v>
      </c>
      <c r="GU31" s="198">
        <v>7.1060000000000003E-3</v>
      </c>
      <c r="GV31" s="198">
        <v>3.8999999999999998E-3</v>
      </c>
      <c r="GW31" s="198">
        <v>0.63805900000000004</v>
      </c>
      <c r="GX31" s="198">
        <v>0.35269099999999998</v>
      </c>
      <c r="GY31" s="198">
        <v>0.14365700000000001</v>
      </c>
      <c r="GZ31" s="198">
        <v>7.8200000000000003E-4</v>
      </c>
      <c r="HA31" s="198"/>
      <c r="HB31" s="198"/>
      <c r="HC31" s="198">
        <v>0.78882200000000002</v>
      </c>
      <c r="HD31" s="198">
        <v>0.357373</v>
      </c>
      <c r="HE31" s="198">
        <v>0.30577799999999999</v>
      </c>
      <c r="HF31" s="198">
        <v>3.4979999999999998E-3</v>
      </c>
      <c r="HG31" s="198">
        <v>1.3365E-2</v>
      </c>
      <c r="HH31" s="198">
        <v>1.5E-5</v>
      </c>
      <c r="HI31" s="198"/>
      <c r="HJ31" s="198"/>
      <c r="HK31" s="198">
        <v>0.31914300000000001</v>
      </c>
      <c r="HL31" s="198">
        <v>3.5130000000000001E-3</v>
      </c>
      <c r="HM31" s="198"/>
      <c r="HN31" s="198"/>
      <c r="HO31" s="198"/>
      <c r="HP31" s="198"/>
      <c r="HQ31" s="198">
        <v>1.4641E-2</v>
      </c>
      <c r="HR31" s="198">
        <v>7.3700000000000002E-4</v>
      </c>
      <c r="HS31" s="198">
        <v>2.4919999999999999E-3</v>
      </c>
      <c r="HT31" s="198">
        <v>2.9E-5</v>
      </c>
      <c r="HU31" s="198">
        <v>1.0383999999999999E-2</v>
      </c>
      <c r="HV31" s="198">
        <v>1.9239999999999999E-3</v>
      </c>
      <c r="HW31" s="198">
        <v>2.7517E-2</v>
      </c>
      <c r="HX31" s="198">
        <v>2.6900000000000001E-3</v>
      </c>
      <c r="HY31" s="198">
        <v>0.75011300000000003</v>
      </c>
      <c r="HZ31" s="198">
        <v>9.2999999999999997E-5</v>
      </c>
      <c r="IA31" s="198">
        <v>0.15406</v>
      </c>
      <c r="IB31" s="198">
        <v>5.1070999999999998E-2</v>
      </c>
      <c r="IC31" s="198">
        <v>0.904173</v>
      </c>
      <c r="ID31" s="198">
        <v>5.1164000000000001E-2</v>
      </c>
      <c r="IE31" s="198">
        <v>3521.4961320000002</v>
      </c>
      <c r="IF31" s="198">
        <v>1907.331666</v>
      </c>
    </row>
    <row r="32" spans="1:240" ht="17.399999999999999" customHeight="1" x14ac:dyDescent="0.25">
      <c r="A32" s="199" t="s">
        <v>258</v>
      </c>
      <c r="B32" s="200" t="s">
        <v>1313</v>
      </c>
      <c r="C32" s="201">
        <v>110.916591</v>
      </c>
      <c r="D32" s="201">
        <v>5.0136799999999999</v>
      </c>
      <c r="E32" s="201">
        <v>6.7120160000000002</v>
      </c>
      <c r="F32" s="201">
        <v>0.571515</v>
      </c>
      <c r="G32" s="201">
        <v>4.9127130000000001</v>
      </c>
      <c r="H32" s="201">
        <v>0.27968599999999999</v>
      </c>
      <c r="I32" s="201">
        <v>32.125379000000002</v>
      </c>
      <c r="J32" s="201">
        <v>1.711419</v>
      </c>
      <c r="K32" s="201"/>
      <c r="L32" s="201"/>
      <c r="M32" s="201">
        <v>154.66669899999999</v>
      </c>
      <c r="N32" s="201">
        <v>7.5762999999999998</v>
      </c>
      <c r="O32" s="201">
        <v>0.86529999999999996</v>
      </c>
      <c r="P32" s="201">
        <v>1.1904600000000001</v>
      </c>
      <c r="Q32" s="201">
        <v>52.889659999999999</v>
      </c>
      <c r="R32" s="201">
        <v>26.918172999999999</v>
      </c>
      <c r="S32" s="201">
        <v>87.107765999999998</v>
      </c>
      <c r="T32" s="201">
        <v>15.218227000000001</v>
      </c>
      <c r="U32" s="201">
        <v>23.973436</v>
      </c>
      <c r="V32" s="201">
        <v>0.67152900000000004</v>
      </c>
      <c r="W32" s="201">
        <v>2.52637</v>
      </c>
      <c r="X32" s="201">
        <v>0.37218600000000002</v>
      </c>
      <c r="Y32" s="201">
        <v>0.798651</v>
      </c>
      <c r="Z32" s="201">
        <v>0.19261300000000001</v>
      </c>
      <c r="AA32" s="201">
        <v>5.7057950000000002</v>
      </c>
      <c r="AB32" s="201">
        <v>2.7297999999999999E-2</v>
      </c>
      <c r="AC32" s="201">
        <v>1.626771</v>
      </c>
      <c r="AD32" s="201">
        <v>7.5064000000000006E-2</v>
      </c>
      <c r="AE32" s="201"/>
      <c r="AF32" s="201"/>
      <c r="AG32" s="201">
        <v>175.49374900000001</v>
      </c>
      <c r="AH32" s="201">
        <v>44.665550000000003</v>
      </c>
      <c r="AI32" s="201">
        <v>8.6455120000000001</v>
      </c>
      <c r="AJ32" s="201">
        <v>0.99168900000000004</v>
      </c>
      <c r="AK32" s="201">
        <v>8.6455120000000001</v>
      </c>
      <c r="AL32" s="201">
        <v>0.99168900000000004</v>
      </c>
      <c r="AM32" s="201">
        <v>12.245718999999999</v>
      </c>
      <c r="AN32" s="201">
        <v>0.95138500000000004</v>
      </c>
      <c r="AO32" s="201">
        <v>29.388976</v>
      </c>
      <c r="AP32" s="201">
        <v>9.4720019999999998</v>
      </c>
      <c r="AQ32" s="201">
        <v>38.209705999999997</v>
      </c>
      <c r="AR32" s="201">
        <v>0.73307500000000003</v>
      </c>
      <c r="AS32" s="201">
        <v>137.32447999999999</v>
      </c>
      <c r="AT32" s="201">
        <v>9.1882409999999997</v>
      </c>
      <c r="AU32" s="201">
        <v>30.897708000000002</v>
      </c>
      <c r="AV32" s="201">
        <v>6.9491750000000003</v>
      </c>
      <c r="AW32" s="201">
        <v>15.68051</v>
      </c>
      <c r="AX32" s="201">
        <v>1.014205</v>
      </c>
      <c r="AY32" s="201">
        <v>43.681708999999998</v>
      </c>
      <c r="AZ32" s="201">
        <v>17.362953999999998</v>
      </c>
      <c r="BA32" s="201">
        <v>24.962624999999999</v>
      </c>
      <c r="BB32" s="201">
        <v>10.710334</v>
      </c>
      <c r="BC32" s="201"/>
      <c r="BD32" s="201"/>
      <c r="BE32" s="201">
        <v>332.39143300000001</v>
      </c>
      <c r="BF32" s="201">
        <v>56.381371000000001</v>
      </c>
      <c r="BG32" s="201">
        <v>24.266055000000001</v>
      </c>
      <c r="BH32" s="201">
        <v>125.27399800000001</v>
      </c>
      <c r="BI32" s="201"/>
      <c r="BJ32" s="201"/>
      <c r="BK32" s="201">
        <v>0.47554400000000002</v>
      </c>
      <c r="BL32" s="201">
        <v>7.2113999999999998E-2</v>
      </c>
      <c r="BM32" s="201">
        <v>24.741599000000001</v>
      </c>
      <c r="BN32" s="201">
        <v>125.34611200000001</v>
      </c>
      <c r="BO32" s="201">
        <v>17.538689000000002</v>
      </c>
      <c r="BP32" s="201">
        <v>24.8504</v>
      </c>
      <c r="BQ32" s="201">
        <v>18.658826000000001</v>
      </c>
      <c r="BR32" s="201">
        <v>3.3092009999999998</v>
      </c>
      <c r="BS32" s="201">
        <v>0.81877699999999998</v>
      </c>
      <c r="BT32" s="201">
        <v>0.111832</v>
      </c>
      <c r="BU32" s="201">
        <v>3.1994919999999998</v>
      </c>
      <c r="BV32" s="201">
        <v>1.8010029999999999</v>
      </c>
      <c r="BW32" s="201">
        <v>26.857344000000001</v>
      </c>
      <c r="BX32" s="201">
        <v>4.5518749999999999</v>
      </c>
      <c r="BY32" s="201">
        <v>60.414369000000001</v>
      </c>
      <c r="BZ32" s="201">
        <v>1.2372540000000001</v>
      </c>
      <c r="CA32" s="201">
        <v>74.378510000000006</v>
      </c>
      <c r="CB32" s="201">
        <v>12.759453000000001</v>
      </c>
      <c r="CC32" s="201">
        <v>0.68877100000000002</v>
      </c>
      <c r="CD32" s="201">
        <v>0.126114</v>
      </c>
      <c r="CE32" s="201">
        <v>4.7734199999999998</v>
      </c>
      <c r="CF32" s="201">
        <v>0.57035000000000002</v>
      </c>
      <c r="CG32" s="201">
        <v>1.7539999999999999E-3</v>
      </c>
      <c r="CH32" s="201">
        <v>2.0000000000000001E-4</v>
      </c>
      <c r="CI32" s="201">
        <v>45.630524000000001</v>
      </c>
      <c r="CJ32" s="201">
        <v>5.0765380000000002</v>
      </c>
      <c r="CK32" s="201">
        <v>252.960476</v>
      </c>
      <c r="CL32" s="201">
        <v>54.394219999999997</v>
      </c>
      <c r="CM32" s="201">
        <v>161.727214</v>
      </c>
      <c r="CN32" s="201">
        <v>26.090841999999999</v>
      </c>
      <c r="CO32" s="201">
        <v>2.0828229999999999</v>
      </c>
      <c r="CP32" s="201">
        <v>0.91220900000000005</v>
      </c>
      <c r="CQ32" s="201">
        <v>163.81003699999999</v>
      </c>
      <c r="CR32" s="201">
        <v>27.003050999999999</v>
      </c>
      <c r="CS32" s="201"/>
      <c r="CT32" s="201"/>
      <c r="CU32" s="201">
        <v>1.210982</v>
      </c>
      <c r="CV32" s="201">
        <v>6.8251999999999993E-2</v>
      </c>
      <c r="CW32" s="201">
        <v>3.0752000000000002E-2</v>
      </c>
      <c r="CX32" s="201">
        <v>3.5260000000000001E-3</v>
      </c>
      <c r="CY32" s="201">
        <v>1.2417339999999999</v>
      </c>
      <c r="CZ32" s="201">
        <v>7.1777999999999995E-2</v>
      </c>
      <c r="DA32" s="201">
        <v>12.513254</v>
      </c>
      <c r="DB32" s="201">
        <v>3.5592730000000001</v>
      </c>
      <c r="DC32" s="201">
        <v>0.159362</v>
      </c>
      <c r="DD32" s="201">
        <v>1.3125E-2</v>
      </c>
      <c r="DE32" s="201">
        <v>0.37457400000000002</v>
      </c>
      <c r="DF32" s="201">
        <v>5.1588000000000002E-2</v>
      </c>
      <c r="DG32" s="201">
        <v>13.047190000000001</v>
      </c>
      <c r="DH32" s="201">
        <v>3.6239859999999999</v>
      </c>
      <c r="DI32" s="201">
        <v>2.8E-3</v>
      </c>
      <c r="DJ32" s="201">
        <v>1.6000000000000001E-3</v>
      </c>
      <c r="DK32" s="201">
        <v>86.246171000000004</v>
      </c>
      <c r="DL32" s="201">
        <v>9.1581890000000001</v>
      </c>
      <c r="DM32" s="201">
        <v>7.4942739999999999</v>
      </c>
      <c r="DN32" s="201">
        <v>0.365817</v>
      </c>
      <c r="DO32" s="201">
        <v>93.743245000000002</v>
      </c>
      <c r="DP32" s="201">
        <v>9.5256059999999998</v>
      </c>
      <c r="DQ32" s="201"/>
      <c r="DR32" s="201"/>
      <c r="DS32" s="201">
        <v>2.4599999999999999E-3</v>
      </c>
      <c r="DT32" s="201">
        <v>2.4000000000000001E-5</v>
      </c>
      <c r="DU32" s="201">
        <v>0.16383700000000001</v>
      </c>
      <c r="DV32" s="201">
        <v>2.1270000000000001E-2</v>
      </c>
      <c r="DW32" s="201"/>
      <c r="DX32" s="201"/>
      <c r="DY32" s="201">
        <v>0.493672</v>
      </c>
      <c r="DZ32" s="201">
        <v>6.4792000000000002E-2</v>
      </c>
      <c r="EA32" s="201">
        <v>2.8779149999999998</v>
      </c>
      <c r="EB32" s="201">
        <v>0.53776599999999997</v>
      </c>
      <c r="EC32" s="201">
        <v>3.0713439999999999</v>
      </c>
      <c r="ED32" s="201">
        <v>0.33824500000000002</v>
      </c>
      <c r="EE32" s="201">
        <v>13.148617</v>
      </c>
      <c r="EF32" s="201">
        <v>1.216545</v>
      </c>
      <c r="EG32" s="201">
        <v>4.4880000000000003E-2</v>
      </c>
      <c r="EH32" s="201">
        <v>8.5459999999999998E-3</v>
      </c>
      <c r="EI32" s="201">
        <v>0.350381</v>
      </c>
      <c r="EJ32" s="201">
        <v>2.8634E-2</v>
      </c>
      <c r="EK32" s="201">
        <v>5.3167629999999999</v>
      </c>
      <c r="EL32" s="201">
        <v>0.35506399999999999</v>
      </c>
      <c r="EM32" s="201">
        <v>2.0819580000000002</v>
      </c>
      <c r="EN32" s="201">
        <v>6.4599000000000004E-2</v>
      </c>
      <c r="EO32" s="201">
        <v>23.71049</v>
      </c>
      <c r="EP32" s="201">
        <v>0.66458799999999996</v>
      </c>
      <c r="EQ32" s="201">
        <v>8.8285850000000003</v>
      </c>
      <c r="ER32" s="201">
        <v>0.73375100000000004</v>
      </c>
      <c r="ES32" s="201">
        <v>60.090902</v>
      </c>
      <c r="ET32" s="201">
        <v>4.0338240000000001</v>
      </c>
      <c r="EU32" s="201">
        <v>2.752186</v>
      </c>
      <c r="EV32" s="201">
        <v>3.0780999999999999E-2</v>
      </c>
      <c r="EW32" s="201">
        <v>2.3023199999999999</v>
      </c>
      <c r="EX32" s="201">
        <v>2.7847E-2</v>
      </c>
      <c r="EY32" s="201">
        <v>0.100517</v>
      </c>
      <c r="EZ32" s="201">
        <v>9.9520000000000008E-3</v>
      </c>
      <c r="FA32" s="201">
        <v>0.116253</v>
      </c>
      <c r="FB32" s="201">
        <v>7.3249999999999999E-3</v>
      </c>
      <c r="FC32" s="201">
        <v>5.2712760000000003</v>
      </c>
      <c r="FD32" s="201">
        <v>7.5905E-2</v>
      </c>
      <c r="FE32" s="201">
        <v>50.171911000000001</v>
      </c>
      <c r="FF32" s="201">
        <v>43.363218000000003</v>
      </c>
      <c r="FG32" s="201">
        <v>5.7522890000000002</v>
      </c>
      <c r="FH32" s="201">
        <v>4.1067210000000003</v>
      </c>
      <c r="FI32" s="201">
        <v>24.673024000000002</v>
      </c>
      <c r="FJ32" s="201">
        <v>10.339915</v>
      </c>
      <c r="FK32" s="201">
        <v>80.597223999999997</v>
      </c>
      <c r="FL32" s="201">
        <v>57.809854000000001</v>
      </c>
      <c r="FM32" s="201">
        <v>134.72358600000001</v>
      </c>
      <c r="FN32" s="201">
        <v>3.8180000000000002E-3</v>
      </c>
      <c r="FO32" s="201">
        <v>134.72358600000001</v>
      </c>
      <c r="FP32" s="201">
        <v>3.8180000000000002E-3</v>
      </c>
      <c r="FQ32" s="201">
        <v>9.8214699999999997</v>
      </c>
      <c r="FR32" s="201">
        <v>3.0576810000000001</v>
      </c>
      <c r="FS32" s="201">
        <v>51.903419</v>
      </c>
      <c r="FT32" s="201">
        <v>10.772169</v>
      </c>
      <c r="FU32" s="201">
        <v>5.7957140000000003</v>
      </c>
      <c r="FV32" s="201">
        <v>0.153581</v>
      </c>
      <c r="FW32" s="201">
        <v>2.6576019999999998</v>
      </c>
      <c r="FX32" s="201">
        <v>0.16245999999999999</v>
      </c>
      <c r="FY32" s="201">
        <v>13.535169</v>
      </c>
      <c r="FZ32" s="201">
        <v>1.123426</v>
      </c>
      <c r="GA32" s="201">
        <v>27.644168000000001</v>
      </c>
      <c r="GB32" s="201">
        <v>3.1546500000000002</v>
      </c>
      <c r="GC32" s="201">
        <v>2.667805</v>
      </c>
      <c r="GD32" s="201">
        <v>0.19628399999999999</v>
      </c>
      <c r="GE32" s="201">
        <v>7.9152509999999996</v>
      </c>
      <c r="GF32" s="201">
        <v>0.254608</v>
      </c>
      <c r="GG32" s="201">
        <v>4.0890999999999997E-2</v>
      </c>
      <c r="GH32" s="201">
        <v>9.2280000000000001E-3</v>
      </c>
      <c r="GI32" s="201">
        <v>7.3533140000000001</v>
      </c>
      <c r="GJ32" s="201">
        <v>9.4674999999999995E-2</v>
      </c>
      <c r="GK32" s="201">
        <v>1.6097060000000001</v>
      </c>
      <c r="GL32" s="201">
        <v>0.166522</v>
      </c>
      <c r="GM32" s="201">
        <v>130.94450900000001</v>
      </c>
      <c r="GN32" s="201">
        <v>19.145284</v>
      </c>
      <c r="GO32" s="201">
        <v>434.47716400000002</v>
      </c>
      <c r="GP32" s="201">
        <v>3.696815</v>
      </c>
      <c r="GQ32" s="201">
        <v>107.130883</v>
      </c>
      <c r="GR32" s="201">
        <v>2.8445839999999998</v>
      </c>
      <c r="GS32" s="201">
        <v>541.60804700000006</v>
      </c>
      <c r="GT32" s="201">
        <v>6.5413990000000002</v>
      </c>
      <c r="GU32" s="201">
        <v>1.6793709999999999</v>
      </c>
      <c r="GV32" s="201">
        <v>0.18219199999999999</v>
      </c>
      <c r="GW32" s="201">
        <v>697.04712600000005</v>
      </c>
      <c r="GX32" s="201">
        <v>11.174223</v>
      </c>
      <c r="GY32" s="201">
        <v>1.7614999999999999E-2</v>
      </c>
      <c r="GZ32" s="201">
        <v>9.3999999999999997E-4</v>
      </c>
      <c r="HA32" s="201">
        <v>446.38613199999998</v>
      </c>
      <c r="HB32" s="201">
        <v>5.7971149999999998</v>
      </c>
      <c r="HC32" s="201">
        <v>1145.1302439999999</v>
      </c>
      <c r="HD32" s="201">
        <v>17.15447</v>
      </c>
      <c r="HE32" s="201">
        <v>46.449646999999999</v>
      </c>
      <c r="HF32" s="201">
        <v>0.27055699999999999</v>
      </c>
      <c r="HG32" s="201">
        <v>2.861764</v>
      </c>
      <c r="HH32" s="201">
        <v>2.1570000000000001E-3</v>
      </c>
      <c r="HI32" s="201">
        <v>8.4905999999999995E-2</v>
      </c>
      <c r="HJ32" s="201">
        <v>2.336E-3</v>
      </c>
      <c r="HK32" s="201">
        <v>49.396317000000003</v>
      </c>
      <c r="HL32" s="201">
        <v>0.27505000000000002</v>
      </c>
      <c r="HM32" s="201">
        <v>2.4197E-2</v>
      </c>
      <c r="HN32" s="201">
        <v>7.2999999999999996E-4</v>
      </c>
      <c r="HO32" s="201">
        <v>2.4197E-2</v>
      </c>
      <c r="HP32" s="201">
        <v>7.2999999999999996E-4</v>
      </c>
      <c r="HQ32" s="201">
        <v>28.151302000000001</v>
      </c>
      <c r="HR32" s="201">
        <v>3.4885120000000001</v>
      </c>
      <c r="HS32" s="201">
        <v>2.965684</v>
      </c>
      <c r="HT32" s="201">
        <v>9.9062999999999998E-2</v>
      </c>
      <c r="HU32" s="201">
        <v>27.251961999999999</v>
      </c>
      <c r="HV32" s="201">
        <v>1.3952800000000001</v>
      </c>
      <c r="HW32" s="201">
        <v>58.368948000000003</v>
      </c>
      <c r="HX32" s="201">
        <v>4.9828549999999998</v>
      </c>
      <c r="HY32" s="201">
        <v>0.77803</v>
      </c>
      <c r="HZ32" s="201">
        <v>3.9119999999999997E-3</v>
      </c>
      <c r="IA32" s="201">
        <v>2.9884019999999998</v>
      </c>
      <c r="IB32" s="201">
        <v>0.38186100000000001</v>
      </c>
      <c r="IC32" s="201">
        <v>3.766432</v>
      </c>
      <c r="ID32" s="201">
        <v>0.38577299999999998</v>
      </c>
      <c r="IE32" s="201">
        <v>3430.663356</v>
      </c>
      <c r="IF32" s="201">
        <v>439.98862500000001</v>
      </c>
    </row>
    <row r="33" spans="1:240" ht="17.399999999999999" customHeight="1" x14ac:dyDescent="0.25">
      <c r="A33" s="196" t="s">
        <v>232</v>
      </c>
      <c r="B33" s="197" t="s">
        <v>1314</v>
      </c>
      <c r="C33" s="198"/>
      <c r="D33" s="198"/>
      <c r="E33" s="198">
        <v>0.36569000000000002</v>
      </c>
      <c r="F33" s="198">
        <v>2.5003999999999998E-2</v>
      </c>
      <c r="G33" s="198">
        <v>9.3899899999999992</v>
      </c>
      <c r="H33" s="198">
        <v>0.29246299999999997</v>
      </c>
      <c r="I33" s="198">
        <v>0.87733499999999998</v>
      </c>
      <c r="J33" s="198">
        <v>6.4688999999999997E-2</v>
      </c>
      <c r="K33" s="198"/>
      <c r="L33" s="198"/>
      <c r="M33" s="198">
        <v>10.633015</v>
      </c>
      <c r="N33" s="198">
        <v>0.382156</v>
      </c>
      <c r="O33" s="198"/>
      <c r="P33" s="198"/>
      <c r="Q33" s="198">
        <v>1.7774000000000002E-2</v>
      </c>
      <c r="R33" s="198">
        <v>4.0860000000000002E-3</v>
      </c>
      <c r="S33" s="198">
        <v>10.345098999999999</v>
      </c>
      <c r="T33" s="198">
        <v>0.88216600000000001</v>
      </c>
      <c r="U33" s="198">
        <v>3.4715999999999997E-2</v>
      </c>
      <c r="V33" s="198">
        <v>7.1999999999999998E-3</v>
      </c>
      <c r="W33" s="198"/>
      <c r="X33" s="198"/>
      <c r="Y33" s="198">
        <v>0.80374900000000005</v>
      </c>
      <c r="Z33" s="198">
        <v>6.8178000000000002E-2</v>
      </c>
      <c r="AA33" s="198">
        <v>0.18058099999999999</v>
      </c>
      <c r="AB33" s="198">
        <v>9.1199999999999996E-3</v>
      </c>
      <c r="AC33" s="198"/>
      <c r="AD33" s="198"/>
      <c r="AE33" s="198"/>
      <c r="AF33" s="198"/>
      <c r="AG33" s="198">
        <v>11.381919</v>
      </c>
      <c r="AH33" s="198">
        <v>0.97075</v>
      </c>
      <c r="AI33" s="198">
        <v>0.230327</v>
      </c>
      <c r="AJ33" s="198">
        <v>2.3733000000000001E-2</v>
      </c>
      <c r="AK33" s="198">
        <v>0.230327</v>
      </c>
      <c r="AL33" s="198">
        <v>2.3733000000000001E-2</v>
      </c>
      <c r="AM33" s="198"/>
      <c r="AN33" s="198"/>
      <c r="AO33" s="198">
        <v>1.173251</v>
      </c>
      <c r="AP33" s="198">
        <v>0.14963599999999999</v>
      </c>
      <c r="AQ33" s="198">
        <v>8.2500000000000004E-3</v>
      </c>
      <c r="AR33" s="198">
        <v>2.2699999999999999E-4</v>
      </c>
      <c r="AS33" s="198">
        <v>1.4594990000000001</v>
      </c>
      <c r="AT33" s="198">
        <v>0.15812499999999999</v>
      </c>
      <c r="AU33" s="198">
        <v>0.738487</v>
      </c>
      <c r="AV33" s="198">
        <v>0.112537</v>
      </c>
      <c r="AW33" s="198">
        <v>9.5529000000000003E-2</v>
      </c>
      <c r="AX33" s="198">
        <v>1.388E-2</v>
      </c>
      <c r="AY33" s="198">
        <v>4.8042790000000002</v>
      </c>
      <c r="AZ33" s="198">
        <v>0.81660299999999997</v>
      </c>
      <c r="BA33" s="198"/>
      <c r="BB33" s="198"/>
      <c r="BC33" s="198"/>
      <c r="BD33" s="198"/>
      <c r="BE33" s="198">
        <v>8.2792949999999994</v>
      </c>
      <c r="BF33" s="198">
        <v>1.2510079999999999</v>
      </c>
      <c r="BG33" s="198">
        <v>1.151195</v>
      </c>
      <c r="BH33" s="198">
        <v>2.34</v>
      </c>
      <c r="BI33" s="198">
        <v>2.7272000000000001E-2</v>
      </c>
      <c r="BJ33" s="198">
        <v>1.0453E-2</v>
      </c>
      <c r="BK33" s="198"/>
      <c r="BL33" s="198"/>
      <c r="BM33" s="198">
        <v>1.1784669999999999</v>
      </c>
      <c r="BN33" s="198">
        <v>2.3504529999999999</v>
      </c>
      <c r="BO33" s="198">
        <v>486.00016499999998</v>
      </c>
      <c r="BP33" s="198">
        <v>472.00021600000002</v>
      </c>
      <c r="BQ33" s="198">
        <v>5.9014639999999998</v>
      </c>
      <c r="BR33" s="198">
        <v>1.2925599999999999</v>
      </c>
      <c r="BS33" s="198"/>
      <c r="BT33" s="198"/>
      <c r="BU33" s="198">
        <v>1614.140768</v>
      </c>
      <c r="BV33" s="198">
        <v>887.82640000000004</v>
      </c>
      <c r="BW33" s="198">
        <v>32.906025</v>
      </c>
      <c r="BX33" s="198">
        <v>3.06</v>
      </c>
      <c r="BY33" s="198">
        <v>0.121238</v>
      </c>
      <c r="BZ33" s="198">
        <v>9.2750000000000003E-3</v>
      </c>
      <c r="CA33" s="198">
        <v>1.3159350000000001</v>
      </c>
      <c r="CB33" s="198">
        <v>0.16334399999999999</v>
      </c>
      <c r="CC33" s="198">
        <v>1.8990000000000001E-3</v>
      </c>
      <c r="CD33" s="198">
        <v>1.0000000000000001E-5</v>
      </c>
      <c r="CE33" s="198"/>
      <c r="CF33" s="198"/>
      <c r="CG33" s="198"/>
      <c r="CH33" s="198"/>
      <c r="CI33" s="198">
        <v>3.0900979999999998</v>
      </c>
      <c r="CJ33" s="198">
        <v>0.25598700000000002</v>
      </c>
      <c r="CK33" s="198">
        <v>2143.4775920000002</v>
      </c>
      <c r="CL33" s="198">
        <v>1364.607792</v>
      </c>
      <c r="CM33" s="198">
        <v>89.989264000000006</v>
      </c>
      <c r="CN33" s="198">
        <v>22.681405999999999</v>
      </c>
      <c r="CO33" s="198">
        <v>3.309857</v>
      </c>
      <c r="CP33" s="198">
        <v>0.250305</v>
      </c>
      <c r="CQ33" s="198">
        <v>93.299121</v>
      </c>
      <c r="CR33" s="198">
        <v>22.931711</v>
      </c>
      <c r="CS33" s="198"/>
      <c r="CT33" s="198"/>
      <c r="CU33" s="198">
        <v>4.0860000000000002E-3</v>
      </c>
      <c r="CV33" s="198">
        <v>2.0000000000000002E-5</v>
      </c>
      <c r="CW33" s="198"/>
      <c r="CX33" s="198"/>
      <c r="CY33" s="198">
        <v>4.0860000000000002E-3</v>
      </c>
      <c r="CZ33" s="198">
        <v>2.0000000000000002E-5</v>
      </c>
      <c r="DA33" s="198"/>
      <c r="DB33" s="198"/>
      <c r="DC33" s="198"/>
      <c r="DD33" s="198"/>
      <c r="DE33" s="198"/>
      <c r="DF33" s="198"/>
      <c r="DG33" s="198"/>
      <c r="DH33" s="198"/>
      <c r="DI33" s="198"/>
      <c r="DJ33" s="198"/>
      <c r="DK33" s="198">
        <v>2.1719999999999999E-3</v>
      </c>
      <c r="DL33" s="198">
        <v>1.2999999999999999E-3</v>
      </c>
      <c r="DM33" s="198">
        <v>0.36941800000000002</v>
      </c>
      <c r="DN33" s="198">
        <v>1.9400000000000001E-2</v>
      </c>
      <c r="DO33" s="198">
        <v>0.37158999999999998</v>
      </c>
      <c r="DP33" s="198">
        <v>2.07E-2</v>
      </c>
      <c r="DQ33" s="198"/>
      <c r="DR33" s="198"/>
      <c r="DS33" s="198"/>
      <c r="DT33" s="198"/>
      <c r="DU33" s="198"/>
      <c r="DV33" s="198"/>
      <c r="DW33" s="198"/>
      <c r="DX33" s="198"/>
      <c r="DY33" s="198">
        <v>38.934106</v>
      </c>
      <c r="DZ33" s="198">
        <v>3.993757</v>
      </c>
      <c r="EA33" s="198"/>
      <c r="EB33" s="198"/>
      <c r="EC33" s="198">
        <v>2.5107569999999999</v>
      </c>
      <c r="ED33" s="198">
        <v>0.23416000000000001</v>
      </c>
      <c r="EE33" s="198">
        <v>7.2628709999999996</v>
      </c>
      <c r="EF33" s="198">
        <v>0.76577600000000001</v>
      </c>
      <c r="EG33" s="198"/>
      <c r="EH33" s="198"/>
      <c r="EI33" s="198">
        <v>0.545126</v>
      </c>
      <c r="EJ33" s="198">
        <v>0.15359999999999999</v>
      </c>
      <c r="EK33" s="198"/>
      <c r="EL33" s="198"/>
      <c r="EM33" s="198">
        <v>2.689E-3</v>
      </c>
      <c r="EN33" s="198">
        <v>2.0000000000000002E-5</v>
      </c>
      <c r="EO33" s="198">
        <v>1.1217520000000001</v>
      </c>
      <c r="EP33" s="198">
        <v>4.0281999999999998E-2</v>
      </c>
      <c r="EQ33" s="198">
        <v>3.2670999999999999E-2</v>
      </c>
      <c r="ER33" s="198">
        <v>4.0099999999999997E-3</v>
      </c>
      <c r="ES33" s="198">
        <v>50.409972000000003</v>
      </c>
      <c r="ET33" s="198">
        <v>5.191605</v>
      </c>
      <c r="EU33" s="198"/>
      <c r="EV33" s="198"/>
      <c r="EW33" s="198">
        <v>4.5030000000000001E-3</v>
      </c>
      <c r="EX33" s="198">
        <v>1.0000000000000001E-5</v>
      </c>
      <c r="EY33" s="198"/>
      <c r="EZ33" s="198"/>
      <c r="FA33" s="198"/>
      <c r="FB33" s="198"/>
      <c r="FC33" s="198">
        <v>4.5030000000000001E-3</v>
      </c>
      <c r="FD33" s="198">
        <v>1.0000000000000001E-5</v>
      </c>
      <c r="FE33" s="198">
        <v>2.2015829999999998</v>
      </c>
      <c r="FF33" s="198">
        <v>0.25928400000000001</v>
      </c>
      <c r="FG33" s="198">
        <v>0.30920799999999998</v>
      </c>
      <c r="FH33" s="198">
        <v>0.15346000000000001</v>
      </c>
      <c r="FI33" s="198">
        <v>13.433172000000001</v>
      </c>
      <c r="FJ33" s="198">
        <v>4.4519590000000004</v>
      </c>
      <c r="FK33" s="198">
        <v>15.943963</v>
      </c>
      <c r="FL33" s="198">
        <v>4.8647030000000004</v>
      </c>
      <c r="FM33" s="198">
        <v>7.5546000000000002E-2</v>
      </c>
      <c r="FN33" s="198"/>
      <c r="FO33" s="198">
        <v>7.5546000000000002E-2</v>
      </c>
      <c r="FP33" s="198"/>
      <c r="FQ33" s="198">
        <v>0.77859400000000001</v>
      </c>
      <c r="FR33" s="198">
        <v>0.14405999999999999</v>
      </c>
      <c r="FS33" s="198">
        <v>0.47729500000000002</v>
      </c>
      <c r="FT33" s="198">
        <v>2.7139E-2</v>
      </c>
      <c r="FU33" s="198">
        <v>1.4584649999999999</v>
      </c>
      <c r="FV33" s="198">
        <v>6.9093000000000002E-2</v>
      </c>
      <c r="FW33" s="198"/>
      <c r="FX33" s="198"/>
      <c r="FY33" s="198">
        <v>2.427311</v>
      </c>
      <c r="FZ33" s="198">
        <v>0.21029</v>
      </c>
      <c r="GA33" s="198"/>
      <c r="GB33" s="198"/>
      <c r="GC33" s="198">
        <v>0.26514799999999999</v>
      </c>
      <c r="GD33" s="198">
        <v>5.8290000000000002E-2</v>
      </c>
      <c r="GE33" s="198"/>
      <c r="GF33" s="198"/>
      <c r="GG33" s="198"/>
      <c r="GH33" s="198"/>
      <c r="GI33" s="198">
        <v>1.014867</v>
      </c>
      <c r="GJ33" s="198">
        <v>3.5140000000000002E-3</v>
      </c>
      <c r="GK33" s="198">
        <v>18.488737</v>
      </c>
      <c r="GL33" s="198">
        <v>0.77580000000000005</v>
      </c>
      <c r="GM33" s="198">
        <v>24.910416999999999</v>
      </c>
      <c r="GN33" s="198">
        <v>1.2881860000000001</v>
      </c>
      <c r="GO33" s="198">
        <v>9.5019729999999996</v>
      </c>
      <c r="GP33" s="198">
        <v>0.189503</v>
      </c>
      <c r="GQ33" s="198">
        <v>15.399843000000001</v>
      </c>
      <c r="GR33" s="198">
        <v>0.26813199999999998</v>
      </c>
      <c r="GS33" s="198">
        <v>24.901816</v>
      </c>
      <c r="GT33" s="198">
        <v>0.45763500000000001</v>
      </c>
      <c r="GU33" s="198">
        <v>3.7830000000000003E-2</v>
      </c>
      <c r="GV33" s="198">
        <v>1.3990000000000001E-3</v>
      </c>
      <c r="GW33" s="198">
        <v>855.41649099999995</v>
      </c>
      <c r="GX33" s="198">
        <v>0.551431</v>
      </c>
      <c r="GY33" s="198">
        <v>4.8424000000000002E-2</v>
      </c>
      <c r="GZ33" s="198">
        <v>5.2999999999999998E-4</v>
      </c>
      <c r="HA33" s="198"/>
      <c r="HB33" s="198"/>
      <c r="HC33" s="198">
        <v>855.502745</v>
      </c>
      <c r="HD33" s="198">
        <v>0.55335999999999996</v>
      </c>
      <c r="HE33" s="198">
        <v>24.218530999999999</v>
      </c>
      <c r="HF33" s="198">
        <v>2.5062999999999998E-2</v>
      </c>
      <c r="HG33" s="198">
        <v>0.143487</v>
      </c>
      <c r="HH33" s="198">
        <v>9.9599999999999992E-4</v>
      </c>
      <c r="HI33" s="198">
        <v>0.176063</v>
      </c>
      <c r="HJ33" s="198">
        <v>4.08E-4</v>
      </c>
      <c r="HK33" s="198">
        <v>24.538080999999998</v>
      </c>
      <c r="HL33" s="198">
        <v>2.6467000000000001E-2</v>
      </c>
      <c r="HM33" s="198"/>
      <c r="HN33" s="198"/>
      <c r="HO33" s="198"/>
      <c r="HP33" s="198"/>
      <c r="HQ33" s="198">
        <v>2.604822</v>
      </c>
      <c r="HR33" s="198">
        <v>0.40895799999999999</v>
      </c>
      <c r="HS33" s="198">
        <v>42.489755000000002</v>
      </c>
      <c r="HT33" s="198">
        <v>6.3777E-2</v>
      </c>
      <c r="HU33" s="198">
        <v>5.9999999999999995E-4</v>
      </c>
      <c r="HV33" s="198">
        <v>5.0000000000000001E-4</v>
      </c>
      <c r="HW33" s="198">
        <v>45.095177</v>
      </c>
      <c r="HX33" s="198">
        <v>0.47323500000000002</v>
      </c>
      <c r="HY33" s="198">
        <v>0.85630300000000004</v>
      </c>
      <c r="HZ33" s="198">
        <v>2.686E-3</v>
      </c>
      <c r="IA33" s="198">
        <v>0.52464299999999997</v>
      </c>
      <c r="IB33" s="198">
        <v>0.124366</v>
      </c>
      <c r="IC33" s="198">
        <v>1.380946</v>
      </c>
      <c r="ID33" s="198">
        <v>0.127052</v>
      </c>
      <c r="IE33" s="198">
        <v>3311.6185780000001</v>
      </c>
      <c r="IF33" s="198">
        <v>1405.5205759999999</v>
      </c>
    </row>
    <row r="34" spans="1:240" ht="17.399999999999999" customHeight="1" x14ac:dyDescent="0.25">
      <c r="A34" s="199" t="s">
        <v>46</v>
      </c>
      <c r="B34" s="200" t="s">
        <v>1315</v>
      </c>
      <c r="C34" s="201">
        <v>2.0153999999999998E-2</v>
      </c>
      <c r="D34" s="201">
        <v>1.2799999999999999E-4</v>
      </c>
      <c r="E34" s="201">
        <v>1.998043</v>
      </c>
      <c r="F34" s="201">
        <v>0.194295</v>
      </c>
      <c r="G34" s="201"/>
      <c r="H34" s="201"/>
      <c r="I34" s="201"/>
      <c r="J34" s="201"/>
      <c r="K34" s="201"/>
      <c r="L34" s="201"/>
      <c r="M34" s="201">
        <v>2.0181969999999998</v>
      </c>
      <c r="N34" s="201">
        <v>0.19442300000000001</v>
      </c>
      <c r="O34" s="201"/>
      <c r="P34" s="201"/>
      <c r="Q34" s="201"/>
      <c r="R34" s="201"/>
      <c r="S34" s="201">
        <v>0.42838999999999999</v>
      </c>
      <c r="T34" s="201">
        <v>5.4189000000000001E-2</v>
      </c>
      <c r="U34" s="201"/>
      <c r="V34" s="201"/>
      <c r="W34" s="201"/>
      <c r="X34" s="201"/>
      <c r="Y34" s="201"/>
      <c r="Z34" s="201"/>
      <c r="AA34" s="201"/>
      <c r="AB34" s="201"/>
      <c r="AC34" s="201">
        <v>8.5913000000000003E-2</v>
      </c>
      <c r="AD34" s="201">
        <v>2.7420000000000001E-3</v>
      </c>
      <c r="AE34" s="201"/>
      <c r="AF34" s="201"/>
      <c r="AG34" s="201">
        <v>0.51430299999999995</v>
      </c>
      <c r="AH34" s="201">
        <v>5.6931000000000002E-2</v>
      </c>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v>9.3910599999999995</v>
      </c>
      <c r="BH34" s="201">
        <v>12.624000000000001</v>
      </c>
      <c r="BI34" s="201"/>
      <c r="BJ34" s="201"/>
      <c r="BK34" s="201">
        <v>1.9254E-2</v>
      </c>
      <c r="BL34" s="201">
        <v>1.335E-3</v>
      </c>
      <c r="BM34" s="201">
        <v>9.4103139999999996</v>
      </c>
      <c r="BN34" s="201">
        <v>12.625335</v>
      </c>
      <c r="BO34" s="201">
        <v>197.192758</v>
      </c>
      <c r="BP34" s="201">
        <v>430.69404600000001</v>
      </c>
      <c r="BQ34" s="201">
        <v>0.40210200000000001</v>
      </c>
      <c r="BR34" s="201">
        <v>0.13786100000000001</v>
      </c>
      <c r="BS34" s="201"/>
      <c r="BT34" s="201"/>
      <c r="BU34" s="201">
        <v>1898.290992</v>
      </c>
      <c r="BV34" s="201">
        <v>924.47939599999995</v>
      </c>
      <c r="BW34" s="201">
        <v>7.5387750000000002</v>
      </c>
      <c r="BX34" s="201">
        <v>0.74</v>
      </c>
      <c r="BY34" s="201"/>
      <c r="BZ34" s="201"/>
      <c r="CA34" s="201">
        <v>1.2063140000000001</v>
      </c>
      <c r="CB34" s="201">
        <v>0.392208</v>
      </c>
      <c r="CC34" s="201"/>
      <c r="CD34" s="201"/>
      <c r="CE34" s="201"/>
      <c r="CF34" s="201"/>
      <c r="CG34" s="201"/>
      <c r="CH34" s="201"/>
      <c r="CI34" s="201"/>
      <c r="CJ34" s="201"/>
      <c r="CK34" s="201">
        <v>2104.6309409999999</v>
      </c>
      <c r="CL34" s="201">
        <v>1356.4435109999999</v>
      </c>
      <c r="CM34" s="201">
        <v>963.31669199999999</v>
      </c>
      <c r="CN34" s="201">
        <v>233.225561</v>
      </c>
      <c r="CO34" s="201">
        <v>27.433973999999999</v>
      </c>
      <c r="CP34" s="201">
        <v>4.8416689999999996</v>
      </c>
      <c r="CQ34" s="201">
        <v>990.75066600000002</v>
      </c>
      <c r="CR34" s="201">
        <v>238.06723</v>
      </c>
      <c r="CS34" s="201">
        <v>0.27</v>
      </c>
      <c r="CT34" s="201">
        <v>1.7500000000000002E-2</v>
      </c>
      <c r="CU34" s="201"/>
      <c r="CV34" s="201"/>
      <c r="CW34" s="201"/>
      <c r="CX34" s="201"/>
      <c r="CY34" s="201">
        <v>0.27</v>
      </c>
      <c r="CZ34" s="201">
        <v>1.7500000000000002E-2</v>
      </c>
      <c r="DA34" s="201"/>
      <c r="DB34" s="201"/>
      <c r="DC34" s="201"/>
      <c r="DD34" s="201"/>
      <c r="DE34" s="201"/>
      <c r="DF34" s="201"/>
      <c r="DG34" s="201"/>
      <c r="DH34" s="201"/>
      <c r="DI34" s="201"/>
      <c r="DJ34" s="201"/>
      <c r="DK34" s="201">
        <v>0.46700700000000001</v>
      </c>
      <c r="DL34" s="201">
        <v>0.110413</v>
      </c>
      <c r="DM34" s="201">
        <v>2.111E-3</v>
      </c>
      <c r="DN34" s="201">
        <v>1.1E-4</v>
      </c>
      <c r="DO34" s="201">
        <v>0.46911799999999998</v>
      </c>
      <c r="DP34" s="201">
        <v>0.110523</v>
      </c>
      <c r="DQ34" s="201"/>
      <c r="DR34" s="201"/>
      <c r="DS34" s="201"/>
      <c r="DT34" s="201"/>
      <c r="DU34" s="201"/>
      <c r="DV34" s="201"/>
      <c r="DW34" s="201"/>
      <c r="DX34" s="201"/>
      <c r="DY34" s="201">
        <v>0.78113600000000005</v>
      </c>
      <c r="DZ34" s="201">
        <v>5.8842999999999999E-2</v>
      </c>
      <c r="EA34" s="201"/>
      <c r="EB34" s="201"/>
      <c r="EC34" s="201"/>
      <c r="ED34" s="201"/>
      <c r="EE34" s="201"/>
      <c r="EF34" s="201"/>
      <c r="EG34" s="201"/>
      <c r="EH34" s="201"/>
      <c r="EI34" s="201"/>
      <c r="EJ34" s="201"/>
      <c r="EK34" s="201"/>
      <c r="EL34" s="201"/>
      <c r="EM34" s="201">
        <v>2.6580000000000002E-3</v>
      </c>
      <c r="EN34" s="201">
        <v>1E-4</v>
      </c>
      <c r="EO34" s="201"/>
      <c r="EP34" s="201"/>
      <c r="EQ34" s="201">
        <v>1.4943E-2</v>
      </c>
      <c r="ER34" s="201">
        <v>1.16E-4</v>
      </c>
      <c r="ES34" s="201">
        <v>0.79873700000000003</v>
      </c>
      <c r="ET34" s="201">
        <v>5.9059E-2</v>
      </c>
      <c r="EU34" s="201">
        <v>3.2291E-2</v>
      </c>
      <c r="EV34" s="201">
        <v>1.46E-4</v>
      </c>
      <c r="EW34" s="201">
        <v>5.7000000000000003E-5</v>
      </c>
      <c r="EX34" s="201">
        <v>9.9999999999999995E-7</v>
      </c>
      <c r="EY34" s="201"/>
      <c r="EZ34" s="201"/>
      <c r="FA34" s="201"/>
      <c r="FB34" s="201"/>
      <c r="FC34" s="201">
        <v>3.2348000000000002E-2</v>
      </c>
      <c r="FD34" s="201">
        <v>1.47E-4</v>
      </c>
      <c r="FE34" s="201">
        <v>0.23735000000000001</v>
      </c>
      <c r="FF34" s="201">
        <v>0.11755699999999999</v>
      </c>
      <c r="FG34" s="201"/>
      <c r="FH34" s="201"/>
      <c r="FI34" s="201">
        <v>11.794651999999999</v>
      </c>
      <c r="FJ34" s="201">
        <v>2.5672470000000001</v>
      </c>
      <c r="FK34" s="201">
        <v>12.032002</v>
      </c>
      <c r="FL34" s="201">
        <v>2.6848040000000002</v>
      </c>
      <c r="FM34" s="201"/>
      <c r="FN34" s="201"/>
      <c r="FO34" s="201"/>
      <c r="FP34" s="201"/>
      <c r="FQ34" s="201">
        <v>0.16407099999999999</v>
      </c>
      <c r="FR34" s="201">
        <v>3.7269999999999998E-3</v>
      </c>
      <c r="FS34" s="201">
        <v>0.90854299999999999</v>
      </c>
      <c r="FT34" s="201">
        <v>0.25455299999999997</v>
      </c>
      <c r="FU34" s="201">
        <v>1.181551</v>
      </c>
      <c r="FV34" s="201">
        <v>4.1417000000000002E-2</v>
      </c>
      <c r="FW34" s="201">
        <v>5.2382999999999999E-2</v>
      </c>
      <c r="FX34" s="201">
        <v>6.9999999999999994E-5</v>
      </c>
      <c r="FY34" s="201">
        <v>42.367534999999997</v>
      </c>
      <c r="FZ34" s="201">
        <v>5.2899380000000003</v>
      </c>
      <c r="GA34" s="201"/>
      <c r="GB34" s="201"/>
      <c r="GC34" s="201"/>
      <c r="GD34" s="201"/>
      <c r="GE34" s="201">
        <v>3.5000000000000001E-3</v>
      </c>
      <c r="GF34" s="201">
        <v>5.4999999999999997E-3</v>
      </c>
      <c r="GG34" s="201"/>
      <c r="GH34" s="201"/>
      <c r="GI34" s="201">
        <v>5.5578000000000002E-2</v>
      </c>
      <c r="GJ34" s="201">
        <v>9.0000000000000006E-5</v>
      </c>
      <c r="GK34" s="201"/>
      <c r="GL34" s="201"/>
      <c r="GM34" s="201">
        <v>44.733161000000003</v>
      </c>
      <c r="GN34" s="201">
        <v>5.5952950000000001</v>
      </c>
      <c r="GO34" s="201">
        <v>27.670442999999999</v>
      </c>
      <c r="GP34" s="201">
        <v>0.55446600000000001</v>
      </c>
      <c r="GQ34" s="201">
        <v>0.64284699999999995</v>
      </c>
      <c r="GR34" s="201">
        <v>4.1590000000000004E-3</v>
      </c>
      <c r="GS34" s="201">
        <v>28.313289999999999</v>
      </c>
      <c r="GT34" s="201">
        <v>0.55862500000000004</v>
      </c>
      <c r="GU34" s="201"/>
      <c r="GV34" s="201"/>
      <c r="GW34" s="201">
        <v>48.246887000000001</v>
      </c>
      <c r="GX34" s="201">
        <v>0.41360799999999998</v>
      </c>
      <c r="GY34" s="201"/>
      <c r="GZ34" s="201"/>
      <c r="HA34" s="201"/>
      <c r="HB34" s="201"/>
      <c r="HC34" s="201">
        <v>48.246887000000001</v>
      </c>
      <c r="HD34" s="201">
        <v>0.41360799999999998</v>
      </c>
      <c r="HE34" s="201">
        <v>11.050227</v>
      </c>
      <c r="HF34" s="201">
        <v>9.1202000000000005E-2</v>
      </c>
      <c r="HG34" s="201"/>
      <c r="HH34" s="201"/>
      <c r="HI34" s="201"/>
      <c r="HJ34" s="201"/>
      <c r="HK34" s="201">
        <v>11.050227</v>
      </c>
      <c r="HL34" s="201">
        <v>9.1202000000000005E-2</v>
      </c>
      <c r="HM34" s="201"/>
      <c r="HN34" s="201"/>
      <c r="HO34" s="201"/>
      <c r="HP34" s="201"/>
      <c r="HQ34" s="201">
        <v>1.6899999999999999E-4</v>
      </c>
      <c r="HR34" s="201">
        <v>3.4999999999999997E-5</v>
      </c>
      <c r="HS34" s="201">
        <v>2.9799999999999998E-4</v>
      </c>
      <c r="HT34" s="201">
        <v>4.0000000000000003E-5</v>
      </c>
      <c r="HU34" s="201"/>
      <c r="HV34" s="201"/>
      <c r="HW34" s="201">
        <v>4.6700000000000002E-4</v>
      </c>
      <c r="HX34" s="201">
        <v>7.4999999999999993E-5</v>
      </c>
      <c r="HY34" s="201">
        <v>3.9104999999999999</v>
      </c>
      <c r="HZ34" s="201">
        <v>1.1682E-2</v>
      </c>
      <c r="IA34" s="201">
        <v>0.107862</v>
      </c>
      <c r="IB34" s="201">
        <v>4.0536999999999997E-2</v>
      </c>
      <c r="IC34" s="201">
        <v>4.0183619999999998</v>
      </c>
      <c r="ID34" s="201">
        <v>5.2219000000000002E-2</v>
      </c>
      <c r="IE34" s="201">
        <v>3257.2890200000002</v>
      </c>
      <c r="IF34" s="201">
        <v>1616.970487</v>
      </c>
    </row>
    <row r="35" spans="1:240" ht="17.399999999999999" customHeight="1" x14ac:dyDescent="0.25">
      <c r="A35" s="196" t="s">
        <v>163</v>
      </c>
      <c r="B35" s="197" t="s">
        <v>1316</v>
      </c>
      <c r="C35" s="198">
        <v>5.0870000000000004E-3</v>
      </c>
      <c r="D35" s="198">
        <v>7.3999999999999996E-5</v>
      </c>
      <c r="E35" s="198"/>
      <c r="F35" s="198"/>
      <c r="G35" s="198"/>
      <c r="H35" s="198"/>
      <c r="I35" s="198">
        <v>1.0870000000000001E-3</v>
      </c>
      <c r="J35" s="198">
        <v>1.4999999999999999E-4</v>
      </c>
      <c r="K35" s="198"/>
      <c r="L35" s="198"/>
      <c r="M35" s="198">
        <v>6.1739999999999998E-3</v>
      </c>
      <c r="N35" s="198">
        <v>2.24E-4</v>
      </c>
      <c r="O35" s="198"/>
      <c r="P35" s="198"/>
      <c r="Q35" s="198"/>
      <c r="R35" s="198"/>
      <c r="S35" s="198">
        <v>0.22167500000000001</v>
      </c>
      <c r="T35" s="198">
        <v>2.2357999999999999E-2</v>
      </c>
      <c r="U35" s="198">
        <v>0.28685699999999997</v>
      </c>
      <c r="V35" s="198">
        <v>2.48E-3</v>
      </c>
      <c r="W35" s="198"/>
      <c r="X35" s="198"/>
      <c r="Y35" s="198">
        <v>0.118668</v>
      </c>
      <c r="Z35" s="198">
        <v>2.8279999999999998E-3</v>
      </c>
      <c r="AA35" s="198"/>
      <c r="AB35" s="198"/>
      <c r="AC35" s="198"/>
      <c r="AD35" s="198"/>
      <c r="AE35" s="198"/>
      <c r="AF35" s="198"/>
      <c r="AG35" s="198">
        <v>0.62719999999999998</v>
      </c>
      <c r="AH35" s="198">
        <v>2.7666E-2</v>
      </c>
      <c r="AI35" s="198"/>
      <c r="AJ35" s="198"/>
      <c r="AK35" s="198"/>
      <c r="AL35" s="198"/>
      <c r="AM35" s="198"/>
      <c r="AN35" s="198"/>
      <c r="AO35" s="198"/>
      <c r="AP35" s="198"/>
      <c r="AQ35" s="198"/>
      <c r="AR35" s="198"/>
      <c r="AS35" s="198"/>
      <c r="AT35" s="198"/>
      <c r="AU35" s="198"/>
      <c r="AV35" s="198"/>
      <c r="AW35" s="198"/>
      <c r="AX35" s="198"/>
      <c r="AY35" s="198"/>
      <c r="AZ35" s="198"/>
      <c r="BA35" s="198">
        <v>0.38821899999999998</v>
      </c>
      <c r="BB35" s="198">
        <v>0.15375</v>
      </c>
      <c r="BC35" s="198">
        <v>0.144207</v>
      </c>
      <c r="BD35" s="198">
        <v>1.64E-3</v>
      </c>
      <c r="BE35" s="198">
        <v>0.53242599999999995</v>
      </c>
      <c r="BF35" s="198">
        <v>0.15539</v>
      </c>
      <c r="BG35" s="198">
        <v>0.144758</v>
      </c>
      <c r="BH35" s="198">
        <v>0.156</v>
      </c>
      <c r="BI35" s="198"/>
      <c r="BJ35" s="198"/>
      <c r="BK35" s="198"/>
      <c r="BL35" s="198"/>
      <c r="BM35" s="198">
        <v>0.144758</v>
      </c>
      <c r="BN35" s="198">
        <v>0.156</v>
      </c>
      <c r="BO35" s="198">
        <v>1.0154920000000001</v>
      </c>
      <c r="BP35" s="198">
        <v>0.40875</v>
      </c>
      <c r="BQ35" s="198">
        <v>28.418042</v>
      </c>
      <c r="BR35" s="198">
        <v>3.1178650000000001</v>
      </c>
      <c r="BS35" s="198">
        <v>1.643548</v>
      </c>
      <c r="BT35" s="198">
        <v>4.0800000000000003E-3</v>
      </c>
      <c r="BU35" s="198"/>
      <c r="BV35" s="198"/>
      <c r="BW35" s="198"/>
      <c r="BX35" s="198"/>
      <c r="BY35" s="198">
        <v>7.6821000000000002</v>
      </c>
      <c r="BZ35" s="198">
        <v>2.6589999999999999E-2</v>
      </c>
      <c r="CA35" s="198"/>
      <c r="CB35" s="198"/>
      <c r="CC35" s="198">
        <v>1.6100000000000001E-4</v>
      </c>
      <c r="CD35" s="198">
        <v>1.1900000000000001E-4</v>
      </c>
      <c r="CE35" s="198"/>
      <c r="CF35" s="198"/>
      <c r="CG35" s="198"/>
      <c r="CH35" s="198"/>
      <c r="CI35" s="198"/>
      <c r="CJ35" s="198"/>
      <c r="CK35" s="198">
        <v>38.759343000000001</v>
      </c>
      <c r="CL35" s="198">
        <v>3.557404</v>
      </c>
      <c r="CM35" s="198">
        <v>6.7969660000000003</v>
      </c>
      <c r="CN35" s="198">
        <v>1.4021459999999999</v>
      </c>
      <c r="CO35" s="198">
        <v>1.9798E-2</v>
      </c>
      <c r="CP35" s="198">
        <v>3.4E-5</v>
      </c>
      <c r="CQ35" s="198">
        <v>6.816764</v>
      </c>
      <c r="CR35" s="198">
        <v>1.40218</v>
      </c>
      <c r="CS35" s="198"/>
      <c r="CT35" s="198"/>
      <c r="CU35" s="198">
        <v>3.4697390000000001</v>
      </c>
      <c r="CV35" s="198">
        <v>2.8660000000000001E-3</v>
      </c>
      <c r="CW35" s="198">
        <v>9.3550000000000005E-3</v>
      </c>
      <c r="CX35" s="198">
        <v>2.5000000000000001E-5</v>
      </c>
      <c r="CY35" s="198">
        <v>3.4790939999999999</v>
      </c>
      <c r="CZ35" s="198">
        <v>2.8909999999999999E-3</v>
      </c>
      <c r="DA35" s="198">
        <v>2.8001999999999999E-2</v>
      </c>
      <c r="DB35" s="198">
        <v>1.8730000000000001E-3</v>
      </c>
      <c r="DC35" s="198"/>
      <c r="DD35" s="198"/>
      <c r="DE35" s="198"/>
      <c r="DF35" s="198"/>
      <c r="DG35" s="198">
        <v>2.8001999999999999E-2</v>
      </c>
      <c r="DH35" s="198">
        <v>1.8730000000000001E-3</v>
      </c>
      <c r="DI35" s="198"/>
      <c r="DJ35" s="198"/>
      <c r="DK35" s="198">
        <v>6.5833000000000003E-2</v>
      </c>
      <c r="DL35" s="198">
        <v>5.058E-3</v>
      </c>
      <c r="DM35" s="198">
        <v>4.9249999999999997E-3</v>
      </c>
      <c r="DN35" s="198">
        <v>1.859E-3</v>
      </c>
      <c r="DO35" s="198">
        <v>7.0758000000000001E-2</v>
      </c>
      <c r="DP35" s="198">
        <v>6.9170000000000004E-3</v>
      </c>
      <c r="DQ35" s="198"/>
      <c r="DR35" s="198"/>
      <c r="DS35" s="198"/>
      <c r="DT35" s="198"/>
      <c r="DU35" s="198">
        <v>3.803E-3</v>
      </c>
      <c r="DV35" s="198">
        <v>3.0000000000000001E-5</v>
      </c>
      <c r="DW35" s="198"/>
      <c r="DX35" s="198"/>
      <c r="DY35" s="198"/>
      <c r="DZ35" s="198"/>
      <c r="EA35" s="198"/>
      <c r="EB35" s="198"/>
      <c r="EC35" s="198"/>
      <c r="ED35" s="198"/>
      <c r="EE35" s="198">
        <v>5.1729999999999996E-3</v>
      </c>
      <c r="EF35" s="198">
        <v>2.7430000000000002E-3</v>
      </c>
      <c r="EG35" s="198"/>
      <c r="EH35" s="198"/>
      <c r="EI35" s="198"/>
      <c r="EJ35" s="198"/>
      <c r="EK35" s="198"/>
      <c r="EL35" s="198"/>
      <c r="EM35" s="198">
        <v>7.6108999999999996E-2</v>
      </c>
      <c r="EN35" s="198">
        <v>3.0899999999999998E-4</v>
      </c>
      <c r="EO35" s="198">
        <v>0.28225699999999998</v>
      </c>
      <c r="EP35" s="198">
        <v>5.2999999999999998E-4</v>
      </c>
      <c r="EQ35" s="198">
        <v>1.7927999999999999E-2</v>
      </c>
      <c r="ER35" s="198">
        <v>7.9999999999999996E-6</v>
      </c>
      <c r="ES35" s="198">
        <v>0.38527</v>
      </c>
      <c r="ET35" s="198">
        <v>3.62E-3</v>
      </c>
      <c r="EU35" s="198">
        <v>0.76115500000000003</v>
      </c>
      <c r="EV35" s="198">
        <v>8.0699999999999999E-4</v>
      </c>
      <c r="EW35" s="198">
        <v>3.0977999999999999E-2</v>
      </c>
      <c r="EX35" s="198">
        <v>6.4999999999999994E-5</v>
      </c>
      <c r="EY35" s="198"/>
      <c r="EZ35" s="198"/>
      <c r="FA35" s="198"/>
      <c r="FB35" s="198"/>
      <c r="FC35" s="198">
        <v>0.79213299999999998</v>
      </c>
      <c r="FD35" s="198">
        <v>8.7200000000000005E-4</v>
      </c>
      <c r="FE35" s="198">
        <v>0.85962700000000003</v>
      </c>
      <c r="FF35" s="198">
        <v>3.5658000000000002E-2</v>
      </c>
      <c r="FG35" s="198">
        <v>1.057687</v>
      </c>
      <c r="FH35" s="198">
        <v>2.3664999999999999E-2</v>
      </c>
      <c r="FI35" s="198">
        <v>2.8378E-2</v>
      </c>
      <c r="FJ35" s="198">
        <v>3.4000000000000002E-4</v>
      </c>
      <c r="FK35" s="198">
        <v>1.945692</v>
      </c>
      <c r="FL35" s="198">
        <v>5.9663000000000001E-2</v>
      </c>
      <c r="FM35" s="198">
        <v>2841.3083449999999</v>
      </c>
      <c r="FN35" s="198">
        <v>1.2146000000000001E-2</v>
      </c>
      <c r="FO35" s="198">
        <v>2841.3083449999999</v>
      </c>
      <c r="FP35" s="198">
        <v>1.2146000000000001E-2</v>
      </c>
      <c r="FQ35" s="198">
        <v>1.4318000000000001E-2</v>
      </c>
      <c r="FR35" s="198">
        <v>6.9379999999999997E-3</v>
      </c>
      <c r="FS35" s="198">
        <v>8.8465000000000002E-2</v>
      </c>
      <c r="FT35" s="198">
        <v>1.3259999999999999E-3</v>
      </c>
      <c r="FU35" s="198">
        <v>1.9650000000000002E-3</v>
      </c>
      <c r="FV35" s="198">
        <v>5.0000000000000002E-5</v>
      </c>
      <c r="FW35" s="198"/>
      <c r="FX35" s="198"/>
      <c r="FY35" s="198">
        <v>65.386105999999998</v>
      </c>
      <c r="FZ35" s="198">
        <v>5.2674640000000004</v>
      </c>
      <c r="GA35" s="198"/>
      <c r="GB35" s="198"/>
      <c r="GC35" s="198">
        <v>0.32624999999999998</v>
      </c>
      <c r="GD35" s="198">
        <v>2.4396999999999999E-2</v>
      </c>
      <c r="GE35" s="198"/>
      <c r="GF35" s="198"/>
      <c r="GG35" s="198"/>
      <c r="GH35" s="198"/>
      <c r="GI35" s="198">
        <v>4.3491000000000002E-2</v>
      </c>
      <c r="GJ35" s="198">
        <v>3.4220000000000001E-3</v>
      </c>
      <c r="GK35" s="198">
        <v>0.38484800000000002</v>
      </c>
      <c r="GL35" s="198">
        <v>1.6639999999999999E-2</v>
      </c>
      <c r="GM35" s="198">
        <v>66.245442999999995</v>
      </c>
      <c r="GN35" s="198">
        <v>5.3202369999999997</v>
      </c>
      <c r="GO35" s="198">
        <v>9.8766700000000007</v>
      </c>
      <c r="GP35" s="198">
        <v>3.1357999999999997E-2</v>
      </c>
      <c r="GQ35" s="198">
        <v>68.338694000000004</v>
      </c>
      <c r="GR35" s="198">
        <v>2.4235E-2</v>
      </c>
      <c r="GS35" s="198">
        <v>78.215363999999994</v>
      </c>
      <c r="GT35" s="198">
        <v>5.5592999999999997E-2</v>
      </c>
      <c r="GU35" s="198"/>
      <c r="GV35" s="198"/>
      <c r="GW35" s="198">
        <v>1.035391</v>
      </c>
      <c r="GX35" s="198">
        <v>1.6869999999999999E-3</v>
      </c>
      <c r="GY35" s="198">
        <v>42.109023000000001</v>
      </c>
      <c r="GZ35" s="198">
        <v>1.7614999999999999E-2</v>
      </c>
      <c r="HA35" s="198">
        <v>2.4091000000000001E-2</v>
      </c>
      <c r="HB35" s="198">
        <v>2.05E-4</v>
      </c>
      <c r="HC35" s="198">
        <v>43.168505000000003</v>
      </c>
      <c r="HD35" s="198">
        <v>1.9507E-2</v>
      </c>
      <c r="HE35" s="198">
        <v>13.150701</v>
      </c>
      <c r="HF35" s="198">
        <v>2.0136000000000001E-2</v>
      </c>
      <c r="HG35" s="198">
        <v>108.362168</v>
      </c>
      <c r="HH35" s="198">
        <v>1.624E-3</v>
      </c>
      <c r="HI35" s="198"/>
      <c r="HJ35" s="198"/>
      <c r="HK35" s="198">
        <v>121.51286899999999</v>
      </c>
      <c r="HL35" s="198">
        <v>2.1760000000000002E-2</v>
      </c>
      <c r="HM35" s="198">
        <v>4.0131940000000004</v>
      </c>
      <c r="HN35" s="198">
        <v>1.895E-3</v>
      </c>
      <c r="HO35" s="198">
        <v>4.0131940000000004</v>
      </c>
      <c r="HP35" s="198">
        <v>1.895E-3</v>
      </c>
      <c r="HQ35" s="198">
        <v>0.45980799999999999</v>
      </c>
      <c r="HR35" s="198">
        <v>2.611E-3</v>
      </c>
      <c r="HS35" s="198">
        <v>4.2091000000000003E-2</v>
      </c>
      <c r="HT35" s="198">
        <v>1.1230000000000001E-3</v>
      </c>
      <c r="HU35" s="198">
        <v>0.63696699999999995</v>
      </c>
      <c r="HV35" s="198">
        <v>7.5000000000000002E-4</v>
      </c>
      <c r="HW35" s="198">
        <v>1.1388659999999999</v>
      </c>
      <c r="HX35" s="198">
        <v>4.4840000000000001E-3</v>
      </c>
      <c r="HY35" s="198">
        <v>0.58918599999999999</v>
      </c>
      <c r="HZ35" s="198">
        <v>1.544E-3</v>
      </c>
      <c r="IA35" s="198">
        <v>0.78073899999999996</v>
      </c>
      <c r="IB35" s="198">
        <v>3.8119E-2</v>
      </c>
      <c r="IC35" s="198">
        <v>1.3699250000000001</v>
      </c>
      <c r="ID35" s="198">
        <v>3.9662999999999997E-2</v>
      </c>
      <c r="IE35" s="198">
        <v>3210.560125</v>
      </c>
      <c r="IF35" s="198">
        <v>10.849985</v>
      </c>
    </row>
    <row r="36" spans="1:240" ht="17.399999999999999" customHeight="1" x14ac:dyDescent="0.25">
      <c r="A36" s="199" t="s">
        <v>160</v>
      </c>
      <c r="B36" s="200" t="s">
        <v>1317</v>
      </c>
      <c r="C36" s="201">
        <v>3.1897000000000002E-2</v>
      </c>
      <c r="D36" s="201">
        <v>1.4200000000000001E-4</v>
      </c>
      <c r="E36" s="201">
        <v>0.45600000000000002</v>
      </c>
      <c r="F36" s="201">
        <v>0.25600000000000001</v>
      </c>
      <c r="G36" s="201">
        <v>3.1329850000000001</v>
      </c>
      <c r="H36" s="201">
        <v>0.177591</v>
      </c>
      <c r="I36" s="201">
        <v>7.5649930000000003</v>
      </c>
      <c r="J36" s="201">
        <v>0.60421100000000005</v>
      </c>
      <c r="K36" s="201">
        <v>0.05</v>
      </c>
      <c r="L36" s="201">
        <v>2.5000000000000001E-2</v>
      </c>
      <c r="M36" s="201">
        <v>11.235875</v>
      </c>
      <c r="N36" s="201">
        <v>1.0629439999999999</v>
      </c>
      <c r="O36" s="201"/>
      <c r="P36" s="201"/>
      <c r="Q36" s="201">
        <v>3.5799999999999998E-3</v>
      </c>
      <c r="R36" s="201">
        <v>8.1999999999999998E-4</v>
      </c>
      <c r="S36" s="201">
        <v>44.819209999999998</v>
      </c>
      <c r="T36" s="201">
        <v>3.7050640000000001</v>
      </c>
      <c r="U36" s="201">
        <v>0.32113700000000001</v>
      </c>
      <c r="V36" s="201">
        <v>1.4392E-2</v>
      </c>
      <c r="W36" s="201">
        <v>7.6800000000000002E-3</v>
      </c>
      <c r="X36" s="201">
        <v>4.0000000000000002E-4</v>
      </c>
      <c r="Y36" s="201">
        <v>0.24950800000000001</v>
      </c>
      <c r="Z36" s="201">
        <v>4.2788E-2</v>
      </c>
      <c r="AA36" s="201">
        <v>0.62936400000000003</v>
      </c>
      <c r="AB36" s="201">
        <v>1.1529999999999999E-3</v>
      </c>
      <c r="AC36" s="201">
        <v>8.7469999999999996E-3</v>
      </c>
      <c r="AD36" s="201">
        <v>2.0999999999999999E-3</v>
      </c>
      <c r="AE36" s="201"/>
      <c r="AF36" s="201"/>
      <c r="AG36" s="201">
        <v>46.039225999999999</v>
      </c>
      <c r="AH36" s="201">
        <v>3.7667169999999999</v>
      </c>
      <c r="AI36" s="201"/>
      <c r="AJ36" s="201"/>
      <c r="AK36" s="201"/>
      <c r="AL36" s="201"/>
      <c r="AM36" s="201">
        <v>0.17813000000000001</v>
      </c>
      <c r="AN36" s="201">
        <v>7.4999999999999997E-3</v>
      </c>
      <c r="AO36" s="201">
        <v>1.004097</v>
      </c>
      <c r="AP36" s="201">
        <v>7.6512999999999998E-2</v>
      </c>
      <c r="AQ36" s="201">
        <v>1.061626</v>
      </c>
      <c r="AR36" s="201">
        <v>4.9725999999999999E-2</v>
      </c>
      <c r="AS36" s="201">
        <v>7.7645960000000001</v>
      </c>
      <c r="AT36" s="201">
        <v>0.76649299999999998</v>
      </c>
      <c r="AU36" s="201">
        <v>0.98532799999999998</v>
      </c>
      <c r="AV36" s="201">
        <v>0.19688</v>
      </c>
      <c r="AW36" s="201">
        <v>0.93485600000000002</v>
      </c>
      <c r="AX36" s="201">
        <v>9.6630999999999995E-2</v>
      </c>
      <c r="AY36" s="201">
        <v>1.225441</v>
      </c>
      <c r="AZ36" s="201">
        <v>0.27882600000000002</v>
      </c>
      <c r="BA36" s="201"/>
      <c r="BB36" s="201"/>
      <c r="BC36" s="201"/>
      <c r="BD36" s="201"/>
      <c r="BE36" s="201">
        <v>13.154074</v>
      </c>
      <c r="BF36" s="201">
        <v>1.472569</v>
      </c>
      <c r="BG36" s="201">
        <v>23.860751</v>
      </c>
      <c r="BH36" s="201">
        <v>19.798365</v>
      </c>
      <c r="BI36" s="201">
        <v>13.197710000000001</v>
      </c>
      <c r="BJ36" s="201">
        <v>5.55389</v>
      </c>
      <c r="BK36" s="201"/>
      <c r="BL36" s="201"/>
      <c r="BM36" s="201">
        <v>37.058461000000001</v>
      </c>
      <c r="BN36" s="201">
        <v>25.352255</v>
      </c>
      <c r="BO36" s="201">
        <v>136.87227100000001</v>
      </c>
      <c r="BP36" s="201">
        <v>64.454166999999998</v>
      </c>
      <c r="BQ36" s="201">
        <v>357.09789599999999</v>
      </c>
      <c r="BR36" s="201">
        <v>132.21255600000001</v>
      </c>
      <c r="BS36" s="201">
        <v>0.44389099999999998</v>
      </c>
      <c r="BT36" s="201">
        <v>1.7883E-2</v>
      </c>
      <c r="BU36" s="201"/>
      <c r="BV36" s="201"/>
      <c r="BW36" s="201"/>
      <c r="BX36" s="201"/>
      <c r="BY36" s="201">
        <v>6.0204500000000003</v>
      </c>
      <c r="BZ36" s="201">
        <v>9.4211000000000003E-2</v>
      </c>
      <c r="CA36" s="201">
        <v>0.66137100000000004</v>
      </c>
      <c r="CB36" s="201">
        <v>0.13767299999999999</v>
      </c>
      <c r="CC36" s="201">
        <v>0.104056</v>
      </c>
      <c r="CD36" s="201">
        <v>1.7637E-2</v>
      </c>
      <c r="CE36" s="201"/>
      <c r="CF36" s="201"/>
      <c r="CG36" s="201"/>
      <c r="CH36" s="201"/>
      <c r="CI36" s="201">
        <v>1.057269</v>
      </c>
      <c r="CJ36" s="201">
        <v>9.4686999999999993E-2</v>
      </c>
      <c r="CK36" s="201">
        <v>502.257204</v>
      </c>
      <c r="CL36" s="201">
        <v>197.02881400000001</v>
      </c>
      <c r="CM36" s="201">
        <v>1718.3042129999999</v>
      </c>
      <c r="CN36" s="201">
        <v>394.965442</v>
      </c>
      <c r="CO36" s="201">
        <v>49.984499999999997</v>
      </c>
      <c r="CP36" s="201">
        <v>9.5365529999999996</v>
      </c>
      <c r="CQ36" s="201">
        <v>1768.2887129999999</v>
      </c>
      <c r="CR36" s="201">
        <v>404.50199500000002</v>
      </c>
      <c r="CS36" s="201">
        <v>5.2275</v>
      </c>
      <c r="CT36" s="201">
        <v>0.11194999999999999</v>
      </c>
      <c r="CU36" s="201"/>
      <c r="CV36" s="201"/>
      <c r="CW36" s="201"/>
      <c r="CX36" s="201"/>
      <c r="CY36" s="201">
        <v>5.2275</v>
      </c>
      <c r="CZ36" s="201">
        <v>0.11194999999999999</v>
      </c>
      <c r="DA36" s="201">
        <v>1.8964000000000002E-2</v>
      </c>
      <c r="DB36" s="201">
        <v>2.258E-3</v>
      </c>
      <c r="DC36" s="201"/>
      <c r="DD36" s="201"/>
      <c r="DE36" s="201"/>
      <c r="DF36" s="201"/>
      <c r="DG36" s="201">
        <v>1.8964000000000002E-2</v>
      </c>
      <c r="DH36" s="201">
        <v>2.258E-3</v>
      </c>
      <c r="DI36" s="201">
        <v>1.159321</v>
      </c>
      <c r="DJ36" s="201">
        <v>3.8816799999999998</v>
      </c>
      <c r="DK36" s="201">
        <v>9.0832569999999997</v>
      </c>
      <c r="DL36" s="201">
        <v>1.006991</v>
      </c>
      <c r="DM36" s="201">
        <v>0.431973</v>
      </c>
      <c r="DN36" s="201">
        <v>2.5298000000000001E-2</v>
      </c>
      <c r="DO36" s="201">
        <v>10.674550999999999</v>
      </c>
      <c r="DP36" s="201">
        <v>4.9139689999999998</v>
      </c>
      <c r="DQ36" s="201"/>
      <c r="DR36" s="201"/>
      <c r="DS36" s="201"/>
      <c r="DT36" s="201"/>
      <c r="DU36" s="201">
        <v>5.0500000000000002E-4</v>
      </c>
      <c r="DV36" s="201">
        <v>7.6000000000000004E-5</v>
      </c>
      <c r="DW36" s="201"/>
      <c r="DX36" s="201"/>
      <c r="DY36" s="201">
        <v>2.0889160000000002</v>
      </c>
      <c r="DZ36" s="201">
        <v>0.26782099999999998</v>
      </c>
      <c r="EA36" s="201">
        <v>0.86254299999999995</v>
      </c>
      <c r="EB36" s="201">
        <v>0.16916800000000001</v>
      </c>
      <c r="EC36" s="201"/>
      <c r="ED36" s="201"/>
      <c r="EE36" s="201">
        <v>2.8615330000000001</v>
      </c>
      <c r="EF36" s="201">
        <v>7.7170000000000002E-2</v>
      </c>
      <c r="EG36" s="201"/>
      <c r="EH36" s="201"/>
      <c r="EI36" s="201">
        <v>8.5795999999999997E-2</v>
      </c>
      <c r="EJ36" s="201">
        <v>8.7000000000000001E-4</v>
      </c>
      <c r="EK36" s="201"/>
      <c r="EL36" s="201"/>
      <c r="EM36" s="201">
        <v>9.7137000000000001E-2</v>
      </c>
      <c r="EN36" s="201">
        <v>1.518E-3</v>
      </c>
      <c r="EO36" s="201">
        <v>0.27302100000000001</v>
      </c>
      <c r="EP36" s="201">
        <v>2.1052000000000001E-2</v>
      </c>
      <c r="EQ36" s="201">
        <v>0.203183</v>
      </c>
      <c r="ER36" s="201">
        <v>9.5700000000000004E-3</v>
      </c>
      <c r="ES36" s="201">
        <v>6.4726340000000002</v>
      </c>
      <c r="ET36" s="201">
        <v>0.54724499999999998</v>
      </c>
      <c r="EU36" s="201">
        <v>2.2248E-2</v>
      </c>
      <c r="EV36" s="201">
        <v>3.3500000000000001E-4</v>
      </c>
      <c r="EW36" s="201">
        <v>5.3410000000000003E-3</v>
      </c>
      <c r="EX36" s="201">
        <v>7.2999999999999999E-5</v>
      </c>
      <c r="EY36" s="201"/>
      <c r="EZ36" s="201"/>
      <c r="FA36" s="201"/>
      <c r="FB36" s="201"/>
      <c r="FC36" s="201">
        <v>2.7588999999999999E-2</v>
      </c>
      <c r="FD36" s="201">
        <v>4.08E-4</v>
      </c>
      <c r="FE36" s="201">
        <v>2.2601079999999998</v>
      </c>
      <c r="FF36" s="201">
        <v>8.4354600000000008</v>
      </c>
      <c r="FG36" s="201">
        <v>4.2665920000000002</v>
      </c>
      <c r="FH36" s="201">
        <v>0.12958700000000001</v>
      </c>
      <c r="FI36" s="201">
        <v>3.0452E-2</v>
      </c>
      <c r="FJ36" s="201">
        <v>3.5199999999999999E-4</v>
      </c>
      <c r="FK36" s="201">
        <v>6.5571520000000003</v>
      </c>
      <c r="FL36" s="201">
        <v>8.5653989999999993</v>
      </c>
      <c r="FM36" s="201">
        <v>22.718250000000001</v>
      </c>
      <c r="FN36" s="201">
        <v>7.8999999999999996E-5</v>
      </c>
      <c r="FO36" s="201">
        <v>22.718250000000001</v>
      </c>
      <c r="FP36" s="201">
        <v>7.8999999999999996E-5</v>
      </c>
      <c r="FQ36" s="201">
        <v>5.1109749999999998</v>
      </c>
      <c r="FR36" s="201">
        <v>15.926363</v>
      </c>
      <c r="FS36" s="201">
        <v>18.728088</v>
      </c>
      <c r="FT36" s="201">
        <v>6.6043000000000003</v>
      </c>
      <c r="FU36" s="201">
        <v>112.96738499999999</v>
      </c>
      <c r="FV36" s="201">
        <v>5.0417459999999998</v>
      </c>
      <c r="FW36" s="201">
        <v>4.5202280000000004</v>
      </c>
      <c r="FX36" s="201">
        <v>0.19189999999999999</v>
      </c>
      <c r="FY36" s="201">
        <v>249.50071500000001</v>
      </c>
      <c r="FZ36" s="201">
        <v>31.103971999999999</v>
      </c>
      <c r="GA36" s="201">
        <v>3.4525619999999999</v>
      </c>
      <c r="GB36" s="201">
        <v>0.46853</v>
      </c>
      <c r="GC36" s="201">
        <v>2.2929909999999998</v>
      </c>
      <c r="GD36" s="201">
        <v>0.73418700000000003</v>
      </c>
      <c r="GE36" s="201">
        <v>2.0000000000000001E-4</v>
      </c>
      <c r="GF36" s="201">
        <v>2E-3</v>
      </c>
      <c r="GG36" s="201">
        <v>5.6300000000000002E-4</v>
      </c>
      <c r="GH36" s="201">
        <v>1E-4</v>
      </c>
      <c r="GI36" s="201">
        <v>1.760429</v>
      </c>
      <c r="GJ36" s="201">
        <v>1.5027E-2</v>
      </c>
      <c r="GK36" s="201">
        <v>1.9609000000000001E-2</v>
      </c>
      <c r="GL36" s="201">
        <v>3.3089E-2</v>
      </c>
      <c r="GM36" s="201">
        <v>398.353745</v>
      </c>
      <c r="GN36" s="201">
        <v>60.121214000000002</v>
      </c>
      <c r="GO36" s="201">
        <v>90.587777000000003</v>
      </c>
      <c r="GP36" s="201">
        <v>0.198577</v>
      </c>
      <c r="GQ36" s="201">
        <v>14.301104</v>
      </c>
      <c r="GR36" s="201">
        <v>1.0733950000000001</v>
      </c>
      <c r="GS36" s="201">
        <v>104.888881</v>
      </c>
      <c r="GT36" s="201">
        <v>1.2719720000000001</v>
      </c>
      <c r="GU36" s="201">
        <v>1.213093</v>
      </c>
      <c r="GV36" s="201">
        <v>0.79193400000000003</v>
      </c>
      <c r="GW36" s="201">
        <v>10.372137</v>
      </c>
      <c r="GX36" s="201">
        <v>0.21822</v>
      </c>
      <c r="GY36" s="201">
        <v>4.1540499999999998</v>
      </c>
      <c r="GZ36" s="201">
        <v>1.1950000000000001E-3</v>
      </c>
      <c r="HA36" s="201">
        <v>41.797499999999999</v>
      </c>
      <c r="HB36" s="201">
        <v>3.1139999999999999</v>
      </c>
      <c r="HC36" s="201">
        <v>57.53678</v>
      </c>
      <c r="HD36" s="201">
        <v>4.1253489999999999</v>
      </c>
      <c r="HE36" s="201">
        <v>8.6732410000000009</v>
      </c>
      <c r="HF36" s="201">
        <v>4.7447000000000003E-2</v>
      </c>
      <c r="HG36" s="201">
        <v>0.439471</v>
      </c>
      <c r="HH36" s="201">
        <v>2.3000000000000001E-4</v>
      </c>
      <c r="HI36" s="201"/>
      <c r="HJ36" s="201"/>
      <c r="HK36" s="201">
        <v>9.1127120000000001</v>
      </c>
      <c r="HL36" s="201">
        <v>4.7676999999999997E-2</v>
      </c>
      <c r="HM36" s="201"/>
      <c r="HN36" s="201"/>
      <c r="HO36" s="201"/>
      <c r="HP36" s="201"/>
      <c r="HQ36" s="201">
        <v>6.3590999999999995E-2</v>
      </c>
      <c r="HR36" s="201">
        <v>4.5009999999999998E-3</v>
      </c>
      <c r="HS36" s="201">
        <v>0.31938299999999997</v>
      </c>
      <c r="HT36" s="201">
        <v>3.2499999999999999E-4</v>
      </c>
      <c r="HU36" s="201">
        <v>4.8710000000000003E-2</v>
      </c>
      <c r="HV36" s="201">
        <v>6.4499999999999996E-4</v>
      </c>
      <c r="HW36" s="201">
        <v>0.43168400000000001</v>
      </c>
      <c r="HX36" s="201">
        <v>5.4710000000000002E-3</v>
      </c>
      <c r="HY36" s="201"/>
      <c r="HZ36" s="201"/>
      <c r="IA36" s="201">
        <v>1.2432559999999999</v>
      </c>
      <c r="IB36" s="201">
        <v>0.90050600000000003</v>
      </c>
      <c r="IC36" s="201">
        <v>1.2432559999999999</v>
      </c>
      <c r="ID36" s="201">
        <v>0.90050600000000003</v>
      </c>
      <c r="IE36" s="201">
        <v>3001.297251</v>
      </c>
      <c r="IF36" s="201">
        <v>713.79879100000005</v>
      </c>
    </row>
    <row r="37" spans="1:240" ht="17.399999999999999" customHeight="1" x14ac:dyDescent="0.25">
      <c r="A37" s="196" t="s">
        <v>43</v>
      </c>
      <c r="B37" s="197" t="s">
        <v>1318</v>
      </c>
      <c r="C37" s="198">
        <v>5.6167000000000002E-2</v>
      </c>
      <c r="D37" s="198">
        <v>4.5199999999999998E-4</v>
      </c>
      <c r="E37" s="198">
        <v>3.379305</v>
      </c>
      <c r="F37" s="198">
        <v>0.39610899999999999</v>
      </c>
      <c r="G37" s="198"/>
      <c r="H37" s="198"/>
      <c r="I37" s="198">
        <v>5.4797999999999999E-2</v>
      </c>
      <c r="J37" s="198">
        <v>6.1899999999999998E-4</v>
      </c>
      <c r="K37" s="198"/>
      <c r="L37" s="198"/>
      <c r="M37" s="198">
        <v>3.4902700000000002</v>
      </c>
      <c r="N37" s="198">
        <v>0.39717999999999998</v>
      </c>
      <c r="O37" s="198"/>
      <c r="P37" s="198"/>
      <c r="Q37" s="198"/>
      <c r="R37" s="198"/>
      <c r="S37" s="198">
        <v>7.7038209999999996</v>
      </c>
      <c r="T37" s="198">
        <v>0.82762500000000006</v>
      </c>
      <c r="U37" s="198">
        <v>9.0600000000000001E-4</v>
      </c>
      <c r="V37" s="198">
        <v>2.5000000000000001E-4</v>
      </c>
      <c r="W37" s="198"/>
      <c r="X37" s="198"/>
      <c r="Y37" s="198"/>
      <c r="Z37" s="198"/>
      <c r="AA37" s="198">
        <v>0.191333</v>
      </c>
      <c r="AB37" s="198">
        <v>8.5700000000000001E-4</v>
      </c>
      <c r="AC37" s="198">
        <v>5.3411E-2</v>
      </c>
      <c r="AD37" s="198">
        <v>3.4400000000000001E-4</v>
      </c>
      <c r="AE37" s="198"/>
      <c r="AF37" s="198"/>
      <c r="AG37" s="198">
        <v>7.949471</v>
      </c>
      <c r="AH37" s="198">
        <v>0.82907600000000004</v>
      </c>
      <c r="AI37" s="198">
        <v>6.8370000000000002E-3</v>
      </c>
      <c r="AJ37" s="198">
        <v>1.354E-3</v>
      </c>
      <c r="AK37" s="198">
        <v>6.8370000000000002E-3</v>
      </c>
      <c r="AL37" s="198">
        <v>1.354E-3</v>
      </c>
      <c r="AM37" s="198"/>
      <c r="AN37" s="198"/>
      <c r="AO37" s="198">
        <v>0.64349800000000001</v>
      </c>
      <c r="AP37" s="198">
        <v>0.31170199999999998</v>
      </c>
      <c r="AQ37" s="198">
        <v>8.012E-3</v>
      </c>
      <c r="AR37" s="198">
        <v>8.0000000000000004E-4</v>
      </c>
      <c r="AS37" s="198">
        <v>1.943597</v>
      </c>
      <c r="AT37" s="198">
        <v>0.20188500000000001</v>
      </c>
      <c r="AU37" s="198">
        <v>0.94721599999999995</v>
      </c>
      <c r="AV37" s="198">
        <v>0.47254299999999999</v>
      </c>
      <c r="AW37" s="198">
        <v>0.14030300000000001</v>
      </c>
      <c r="AX37" s="198">
        <v>2.6627999999999999E-2</v>
      </c>
      <c r="AY37" s="198">
        <v>0.47005000000000002</v>
      </c>
      <c r="AZ37" s="198">
        <v>8.5891999999999996E-2</v>
      </c>
      <c r="BA37" s="198"/>
      <c r="BB37" s="198"/>
      <c r="BC37" s="198"/>
      <c r="BD37" s="198"/>
      <c r="BE37" s="198">
        <v>4.1526759999999996</v>
      </c>
      <c r="BF37" s="198">
        <v>1.09945</v>
      </c>
      <c r="BG37" s="198">
        <v>2.6161490000000001</v>
      </c>
      <c r="BH37" s="198">
        <v>2.1280000000000001</v>
      </c>
      <c r="BI37" s="198"/>
      <c r="BJ37" s="198"/>
      <c r="BK37" s="198"/>
      <c r="BL37" s="198"/>
      <c r="BM37" s="198">
        <v>2.6161490000000001</v>
      </c>
      <c r="BN37" s="198">
        <v>2.1280000000000001</v>
      </c>
      <c r="BO37" s="198">
        <v>13.126492000000001</v>
      </c>
      <c r="BP37" s="198">
        <v>1.863578</v>
      </c>
      <c r="BQ37" s="198">
        <v>34.924655000000001</v>
      </c>
      <c r="BR37" s="198">
        <v>14.082533</v>
      </c>
      <c r="BS37" s="198">
        <v>26.570326999999999</v>
      </c>
      <c r="BT37" s="198">
        <v>6.5638000000000002E-2</v>
      </c>
      <c r="BU37" s="198"/>
      <c r="BV37" s="198"/>
      <c r="BW37" s="198">
        <v>1.3255429999999999</v>
      </c>
      <c r="BX37" s="198">
        <v>1.2739E-2</v>
      </c>
      <c r="BY37" s="198">
        <v>2.4186550000000002</v>
      </c>
      <c r="BZ37" s="198">
        <v>3.2356000000000003E-2</v>
      </c>
      <c r="CA37" s="198">
        <v>1.8799999999999999E-4</v>
      </c>
      <c r="CB37" s="198">
        <v>1.8E-5</v>
      </c>
      <c r="CC37" s="198"/>
      <c r="CD37" s="198"/>
      <c r="CE37" s="198"/>
      <c r="CF37" s="198"/>
      <c r="CG37" s="198">
        <v>8.9355000000000004E-2</v>
      </c>
      <c r="CH37" s="198">
        <v>1.44E-4</v>
      </c>
      <c r="CI37" s="198">
        <v>5.6865379999999996</v>
      </c>
      <c r="CJ37" s="198">
        <v>1.262424</v>
      </c>
      <c r="CK37" s="198">
        <v>84.141752999999994</v>
      </c>
      <c r="CL37" s="198">
        <v>17.319430000000001</v>
      </c>
      <c r="CM37" s="198">
        <v>79.177513000000005</v>
      </c>
      <c r="CN37" s="198">
        <v>14.782463999999999</v>
      </c>
      <c r="CO37" s="198">
        <v>4.230124</v>
      </c>
      <c r="CP37" s="198">
        <v>0.31259100000000001</v>
      </c>
      <c r="CQ37" s="198">
        <v>83.407636999999994</v>
      </c>
      <c r="CR37" s="198">
        <v>15.095055</v>
      </c>
      <c r="CS37" s="198"/>
      <c r="CT37" s="198"/>
      <c r="CU37" s="198">
        <v>1.5376860000000001</v>
      </c>
      <c r="CV37" s="198">
        <v>4.3740000000000003E-3</v>
      </c>
      <c r="CW37" s="198"/>
      <c r="CX37" s="198"/>
      <c r="CY37" s="198">
        <v>1.5376860000000001</v>
      </c>
      <c r="CZ37" s="198">
        <v>4.3740000000000003E-3</v>
      </c>
      <c r="DA37" s="198">
        <v>0.63116799999999995</v>
      </c>
      <c r="DB37" s="198">
        <v>5.4567999999999998E-2</v>
      </c>
      <c r="DC37" s="198"/>
      <c r="DD37" s="198"/>
      <c r="DE37" s="198">
        <v>1.3219E-2</v>
      </c>
      <c r="DF37" s="198">
        <v>1.1900000000000001E-4</v>
      </c>
      <c r="DG37" s="198">
        <v>0.64438700000000004</v>
      </c>
      <c r="DH37" s="198">
        <v>5.4686999999999999E-2</v>
      </c>
      <c r="DI37" s="198"/>
      <c r="DJ37" s="198"/>
      <c r="DK37" s="198">
        <v>0.566743</v>
      </c>
      <c r="DL37" s="198">
        <v>1.1058E-2</v>
      </c>
      <c r="DM37" s="198">
        <v>0.488736</v>
      </c>
      <c r="DN37" s="198">
        <v>8.5889999999999994E-3</v>
      </c>
      <c r="DO37" s="198">
        <v>1.0554790000000001</v>
      </c>
      <c r="DP37" s="198">
        <v>1.9647000000000001E-2</v>
      </c>
      <c r="DQ37" s="198"/>
      <c r="DR37" s="198"/>
      <c r="DS37" s="198"/>
      <c r="DT37" s="198"/>
      <c r="DU37" s="198">
        <v>4.7850000000000002E-3</v>
      </c>
      <c r="DV37" s="198">
        <v>6.3699999999999998E-4</v>
      </c>
      <c r="DW37" s="198"/>
      <c r="DX37" s="198"/>
      <c r="DY37" s="198">
        <v>2.8118270000000001</v>
      </c>
      <c r="DZ37" s="198">
        <v>0.233373</v>
      </c>
      <c r="EA37" s="198">
        <v>1.4729999999999999E-3</v>
      </c>
      <c r="EB37" s="198">
        <v>5.0000000000000004E-6</v>
      </c>
      <c r="EC37" s="198">
        <v>0.128411</v>
      </c>
      <c r="ED37" s="198">
        <v>7.9159999999999994E-3</v>
      </c>
      <c r="EE37" s="198">
        <v>9.7302E-2</v>
      </c>
      <c r="EF37" s="198">
        <v>8.1869999999999998E-3</v>
      </c>
      <c r="EG37" s="198"/>
      <c r="EH37" s="198"/>
      <c r="EI37" s="198">
        <v>7.5577000000000005E-2</v>
      </c>
      <c r="EJ37" s="198">
        <v>1.031E-3</v>
      </c>
      <c r="EK37" s="198">
        <v>4.4149999999999997E-3</v>
      </c>
      <c r="EL37" s="198">
        <v>1.0000000000000001E-5</v>
      </c>
      <c r="EM37" s="198">
        <v>0.27429100000000001</v>
      </c>
      <c r="EN37" s="198">
        <v>3.127E-3</v>
      </c>
      <c r="EO37" s="198">
        <v>5.5358280000000004</v>
      </c>
      <c r="EP37" s="198">
        <v>2.8385000000000001E-2</v>
      </c>
      <c r="EQ37" s="198">
        <v>0.64320900000000003</v>
      </c>
      <c r="ER37" s="198">
        <v>8.9985999999999997E-2</v>
      </c>
      <c r="ES37" s="198">
        <v>9.5771180000000005</v>
      </c>
      <c r="ET37" s="198">
        <v>0.37265700000000002</v>
      </c>
      <c r="EU37" s="198">
        <v>2.1732399999999998</v>
      </c>
      <c r="EV37" s="198">
        <v>2.0070000000000001E-3</v>
      </c>
      <c r="EW37" s="198">
        <v>3.5996E-2</v>
      </c>
      <c r="EX37" s="198">
        <v>1.84E-4</v>
      </c>
      <c r="EY37" s="198"/>
      <c r="EZ37" s="198"/>
      <c r="FA37" s="198">
        <v>0.31118400000000002</v>
      </c>
      <c r="FB37" s="198">
        <v>2.5999999999999998E-4</v>
      </c>
      <c r="FC37" s="198">
        <v>2.5204200000000001</v>
      </c>
      <c r="FD37" s="198">
        <v>2.4510000000000001E-3</v>
      </c>
      <c r="FE37" s="198">
        <v>0.354319</v>
      </c>
      <c r="FF37" s="198">
        <v>0.12482799999999999</v>
      </c>
      <c r="FG37" s="198">
        <v>1.6332279999999999</v>
      </c>
      <c r="FH37" s="198">
        <v>3.7088999999999997E-2</v>
      </c>
      <c r="FI37" s="198">
        <v>1.2272240000000001</v>
      </c>
      <c r="FJ37" s="198">
        <v>0.15384200000000001</v>
      </c>
      <c r="FK37" s="198">
        <v>3.2147709999999998</v>
      </c>
      <c r="FL37" s="198">
        <v>0.31575900000000001</v>
      </c>
      <c r="FM37" s="198">
        <v>20.930104</v>
      </c>
      <c r="FN37" s="198">
        <v>1.8699999999999999E-4</v>
      </c>
      <c r="FO37" s="198">
        <v>20.930104</v>
      </c>
      <c r="FP37" s="198">
        <v>1.8699999999999999E-4</v>
      </c>
      <c r="FQ37" s="198">
        <v>6.6699999999999995E-4</v>
      </c>
      <c r="FR37" s="198">
        <v>6.6000000000000005E-5</v>
      </c>
      <c r="FS37" s="198">
        <v>1.7595620000000001</v>
      </c>
      <c r="FT37" s="198">
        <v>3.2051999999999997E-2</v>
      </c>
      <c r="FU37" s="198">
        <v>1.319966</v>
      </c>
      <c r="FV37" s="198">
        <v>4.7981000000000003E-2</v>
      </c>
      <c r="FW37" s="198">
        <v>5.0000000000000001E-4</v>
      </c>
      <c r="FX37" s="198">
        <v>3.1500000000000001E-4</v>
      </c>
      <c r="FY37" s="198">
        <v>111.698708</v>
      </c>
      <c r="FZ37" s="198">
        <v>13.091561</v>
      </c>
      <c r="GA37" s="198"/>
      <c r="GB37" s="198"/>
      <c r="GC37" s="198"/>
      <c r="GD37" s="198"/>
      <c r="GE37" s="198">
        <v>6.5630000000000003E-3</v>
      </c>
      <c r="GF37" s="198">
        <v>1.8200000000000001E-4</v>
      </c>
      <c r="GG37" s="198">
        <v>11.512714000000001</v>
      </c>
      <c r="GH37" s="198">
        <v>0.23400000000000001</v>
      </c>
      <c r="GI37" s="198">
        <v>4.946828</v>
      </c>
      <c r="GJ37" s="198">
        <v>1.5543E-2</v>
      </c>
      <c r="GK37" s="198">
        <v>0.23872099999999999</v>
      </c>
      <c r="GL37" s="198">
        <v>7.8230000000000001E-3</v>
      </c>
      <c r="GM37" s="198">
        <v>131.484229</v>
      </c>
      <c r="GN37" s="198">
        <v>13.429523</v>
      </c>
      <c r="GO37" s="198">
        <v>1119.658686</v>
      </c>
      <c r="GP37" s="198">
        <v>0.31310500000000002</v>
      </c>
      <c r="GQ37" s="198">
        <v>64.663757000000004</v>
      </c>
      <c r="GR37" s="198">
        <v>0.24390200000000001</v>
      </c>
      <c r="GS37" s="198">
        <v>1184.322443</v>
      </c>
      <c r="GT37" s="198">
        <v>0.55700700000000003</v>
      </c>
      <c r="GU37" s="198">
        <v>22.800297</v>
      </c>
      <c r="GV37" s="198">
        <v>0.12906999999999999</v>
      </c>
      <c r="GW37" s="198">
        <v>41.546163</v>
      </c>
      <c r="GX37" s="198">
        <v>0.11057500000000001</v>
      </c>
      <c r="GY37" s="198">
        <v>126.544949</v>
      </c>
      <c r="GZ37" s="198">
        <v>7.6006000000000004E-2</v>
      </c>
      <c r="HA37" s="198">
        <v>6.4018179999999996</v>
      </c>
      <c r="HB37" s="198">
        <v>1.0832E-2</v>
      </c>
      <c r="HC37" s="198">
        <v>197.293227</v>
      </c>
      <c r="HD37" s="198">
        <v>0.32648300000000002</v>
      </c>
      <c r="HE37" s="198">
        <v>55.327441</v>
      </c>
      <c r="HF37" s="198">
        <v>0.11910900000000001</v>
      </c>
      <c r="HG37" s="198">
        <v>4.1385350000000001</v>
      </c>
      <c r="HH37" s="198">
        <v>2.4910000000000002E-3</v>
      </c>
      <c r="HI37" s="198"/>
      <c r="HJ37" s="198"/>
      <c r="HK37" s="198">
        <v>59.465975999999998</v>
      </c>
      <c r="HL37" s="198">
        <v>0.1216</v>
      </c>
      <c r="HM37" s="198">
        <v>1092.722712</v>
      </c>
      <c r="HN37" s="198">
        <v>0.20680000000000001</v>
      </c>
      <c r="HO37" s="198">
        <v>1092.722712</v>
      </c>
      <c r="HP37" s="198">
        <v>0.20680000000000001</v>
      </c>
      <c r="HQ37" s="198">
        <v>2.9846270000000001</v>
      </c>
      <c r="HR37" s="198">
        <v>4.8980000000000003E-2</v>
      </c>
      <c r="HS37" s="198">
        <v>7.862857</v>
      </c>
      <c r="HT37" s="198">
        <v>3.0283999999999998E-2</v>
      </c>
      <c r="HU37" s="198">
        <v>0.31101600000000001</v>
      </c>
      <c r="HV37" s="198">
        <v>6.0390000000000001E-3</v>
      </c>
      <c r="HW37" s="198">
        <v>11.1585</v>
      </c>
      <c r="HX37" s="198">
        <v>8.5303000000000004E-2</v>
      </c>
      <c r="HY37" s="198">
        <v>86.805923000000007</v>
      </c>
      <c r="HZ37" s="198">
        <v>1.5335E-2</v>
      </c>
      <c r="IA37" s="198">
        <v>1.027865</v>
      </c>
      <c r="IB37" s="198">
        <v>0.14116000000000001</v>
      </c>
      <c r="IC37" s="198">
        <v>87.833787999999998</v>
      </c>
      <c r="ID37" s="198">
        <v>0.156495</v>
      </c>
      <c r="IE37" s="198">
        <v>2989.5256330000002</v>
      </c>
      <c r="IF37" s="198">
        <v>52.522517999999998</v>
      </c>
    </row>
    <row r="38" spans="1:240" ht="17.399999999999999" customHeight="1" x14ac:dyDescent="0.25">
      <c r="A38" s="199" t="s">
        <v>55</v>
      </c>
      <c r="B38" s="200" t="s">
        <v>1319</v>
      </c>
      <c r="C38" s="201">
        <v>1.0108000000000001E-2</v>
      </c>
      <c r="D38" s="201">
        <v>1.5999999999999999E-5</v>
      </c>
      <c r="E38" s="201">
        <v>1.8275E-2</v>
      </c>
      <c r="F38" s="201">
        <v>4.0000000000000002E-4</v>
      </c>
      <c r="G38" s="201">
        <v>2.9718710000000002</v>
      </c>
      <c r="H38" s="201">
        <v>0.169768</v>
      </c>
      <c r="I38" s="201">
        <v>1.0579999999999999E-3</v>
      </c>
      <c r="J38" s="201">
        <v>1.833E-3</v>
      </c>
      <c r="K38" s="201"/>
      <c r="L38" s="201"/>
      <c r="M38" s="201">
        <v>3.001312</v>
      </c>
      <c r="N38" s="201">
        <v>0.172017</v>
      </c>
      <c r="O38" s="201"/>
      <c r="P38" s="201"/>
      <c r="Q38" s="201">
        <v>2.7E-2</v>
      </c>
      <c r="R38" s="201">
        <v>2.29E-2</v>
      </c>
      <c r="S38" s="201">
        <v>76.557366000000002</v>
      </c>
      <c r="T38" s="201">
        <v>9.1040759999999992</v>
      </c>
      <c r="U38" s="201">
        <v>0.32211699999999999</v>
      </c>
      <c r="V38" s="201">
        <v>1.5785E-2</v>
      </c>
      <c r="W38" s="201">
        <v>2.1700000000000001E-2</v>
      </c>
      <c r="X38" s="201">
        <v>3.5799999999999998E-2</v>
      </c>
      <c r="Y38" s="201"/>
      <c r="Z38" s="201"/>
      <c r="AA38" s="201">
        <v>2.5593919999999999</v>
      </c>
      <c r="AB38" s="201">
        <v>8.9529999999999992E-3</v>
      </c>
      <c r="AC38" s="201"/>
      <c r="AD38" s="201"/>
      <c r="AE38" s="201">
        <v>6.9999999999999999E-4</v>
      </c>
      <c r="AF38" s="201">
        <v>2.3999999999999998E-3</v>
      </c>
      <c r="AG38" s="201">
        <v>79.488275000000002</v>
      </c>
      <c r="AH38" s="201">
        <v>9.1899139999999999</v>
      </c>
      <c r="AI38" s="201">
        <v>0.71065500000000004</v>
      </c>
      <c r="AJ38" s="201">
        <v>0.174543</v>
      </c>
      <c r="AK38" s="201">
        <v>0.71065500000000004</v>
      </c>
      <c r="AL38" s="201">
        <v>0.174543</v>
      </c>
      <c r="AM38" s="201"/>
      <c r="AN38" s="201"/>
      <c r="AO38" s="201">
        <v>0.12210600000000001</v>
      </c>
      <c r="AP38" s="201">
        <v>1.0773E-2</v>
      </c>
      <c r="AQ38" s="201">
        <v>0.18920000000000001</v>
      </c>
      <c r="AR38" s="201">
        <v>3.078E-3</v>
      </c>
      <c r="AS38" s="201">
        <v>1.0476669999999999</v>
      </c>
      <c r="AT38" s="201">
        <v>7.9246999999999998E-2</v>
      </c>
      <c r="AU38" s="201">
        <v>6.5532999999999994E-2</v>
      </c>
      <c r="AV38" s="201">
        <v>1.6E-2</v>
      </c>
      <c r="AW38" s="201">
        <v>1.4128369999999999</v>
      </c>
      <c r="AX38" s="201">
        <v>0.56173799999999996</v>
      </c>
      <c r="AY38" s="201">
        <v>7.3154999999999998E-2</v>
      </c>
      <c r="AZ38" s="201">
        <v>2.3040000000000001E-2</v>
      </c>
      <c r="BA38" s="201"/>
      <c r="BB38" s="201"/>
      <c r="BC38" s="201"/>
      <c r="BD38" s="201"/>
      <c r="BE38" s="201">
        <v>2.910498</v>
      </c>
      <c r="BF38" s="201">
        <v>0.69387600000000005</v>
      </c>
      <c r="BG38" s="201">
        <v>0.255685</v>
      </c>
      <c r="BH38" s="201">
        <v>0.301923</v>
      </c>
      <c r="BI38" s="201"/>
      <c r="BJ38" s="201"/>
      <c r="BK38" s="201"/>
      <c r="BL38" s="201"/>
      <c r="BM38" s="201">
        <v>0.255685</v>
      </c>
      <c r="BN38" s="201">
        <v>0.301923</v>
      </c>
      <c r="BO38" s="201">
        <v>884.66055200000005</v>
      </c>
      <c r="BP38" s="201">
        <v>1277.852547</v>
      </c>
      <c r="BQ38" s="201">
        <v>19.022313</v>
      </c>
      <c r="BR38" s="201">
        <v>2.715754</v>
      </c>
      <c r="BS38" s="201">
        <v>49.429837999999997</v>
      </c>
      <c r="BT38" s="201">
        <v>0.105078</v>
      </c>
      <c r="BU38" s="201">
        <v>3.359626</v>
      </c>
      <c r="BV38" s="201">
        <v>0.59824100000000002</v>
      </c>
      <c r="BW38" s="201">
        <v>42.494126999999999</v>
      </c>
      <c r="BX38" s="201">
        <v>4.2559560000000003</v>
      </c>
      <c r="BY38" s="201">
        <v>48.611932000000003</v>
      </c>
      <c r="BZ38" s="201">
        <v>4.5101839999999997</v>
      </c>
      <c r="CA38" s="201">
        <v>5.770276</v>
      </c>
      <c r="CB38" s="201">
        <v>1.566392</v>
      </c>
      <c r="CC38" s="201">
        <v>1.720164</v>
      </c>
      <c r="CD38" s="201">
        <v>0.17</v>
      </c>
      <c r="CE38" s="201"/>
      <c r="CF38" s="201"/>
      <c r="CG38" s="201"/>
      <c r="CH38" s="201"/>
      <c r="CI38" s="201">
        <v>78.445181000000005</v>
      </c>
      <c r="CJ38" s="201">
        <v>12.541755</v>
      </c>
      <c r="CK38" s="201">
        <v>1133.514009</v>
      </c>
      <c r="CL38" s="201">
        <v>1304.3159069999999</v>
      </c>
      <c r="CM38" s="201">
        <v>1318.765656</v>
      </c>
      <c r="CN38" s="201">
        <v>304.60562900000002</v>
      </c>
      <c r="CO38" s="201">
        <v>1.544E-3</v>
      </c>
      <c r="CP38" s="201">
        <v>3.9999999999999998E-6</v>
      </c>
      <c r="CQ38" s="201">
        <v>1318.7672</v>
      </c>
      <c r="CR38" s="201">
        <v>304.60563300000001</v>
      </c>
      <c r="CS38" s="201"/>
      <c r="CT38" s="201"/>
      <c r="CU38" s="201">
        <v>2.8E-5</v>
      </c>
      <c r="CV38" s="201">
        <v>1.0000000000000001E-5</v>
      </c>
      <c r="CW38" s="201"/>
      <c r="CX38" s="201"/>
      <c r="CY38" s="201">
        <v>2.8E-5</v>
      </c>
      <c r="CZ38" s="201">
        <v>1.0000000000000001E-5</v>
      </c>
      <c r="DA38" s="201">
        <v>0.139765</v>
      </c>
      <c r="DB38" s="201">
        <v>0.11700000000000001</v>
      </c>
      <c r="DC38" s="201"/>
      <c r="DD38" s="201"/>
      <c r="DE38" s="201">
        <v>3.3230000000000003E-2</v>
      </c>
      <c r="DF38" s="201">
        <v>1.9940000000000001E-3</v>
      </c>
      <c r="DG38" s="201">
        <v>0.17299500000000001</v>
      </c>
      <c r="DH38" s="201">
        <v>0.118994</v>
      </c>
      <c r="DI38" s="201"/>
      <c r="DJ38" s="201"/>
      <c r="DK38" s="201">
        <v>63.842784000000002</v>
      </c>
      <c r="DL38" s="201">
        <v>9.0140879999999992</v>
      </c>
      <c r="DM38" s="201">
        <v>0.63327</v>
      </c>
      <c r="DN38" s="201">
        <v>5.1497000000000001E-2</v>
      </c>
      <c r="DO38" s="201">
        <v>64.476054000000005</v>
      </c>
      <c r="DP38" s="201">
        <v>9.0655850000000004</v>
      </c>
      <c r="DQ38" s="201"/>
      <c r="DR38" s="201"/>
      <c r="DS38" s="201"/>
      <c r="DT38" s="201"/>
      <c r="DU38" s="201"/>
      <c r="DV38" s="201"/>
      <c r="DW38" s="201"/>
      <c r="DX38" s="201"/>
      <c r="DY38" s="201">
        <v>1.7000000000000001E-2</v>
      </c>
      <c r="DZ38" s="201">
        <v>0.01</v>
      </c>
      <c r="EA38" s="201"/>
      <c r="EB38" s="201"/>
      <c r="EC38" s="201">
        <v>21.523002000000002</v>
      </c>
      <c r="ED38" s="201">
        <v>3.2897430000000001</v>
      </c>
      <c r="EE38" s="201">
        <v>0.77025100000000002</v>
      </c>
      <c r="EF38" s="201">
        <v>2.4400000000000002E-2</v>
      </c>
      <c r="EG38" s="201"/>
      <c r="EH38" s="201"/>
      <c r="EI38" s="201"/>
      <c r="EJ38" s="201"/>
      <c r="EK38" s="201"/>
      <c r="EL38" s="201"/>
      <c r="EM38" s="201">
        <v>0.53703999999999996</v>
      </c>
      <c r="EN38" s="201">
        <v>3.576E-2</v>
      </c>
      <c r="EO38" s="201">
        <v>10.47339</v>
      </c>
      <c r="EP38" s="201">
        <v>0.34774100000000002</v>
      </c>
      <c r="EQ38" s="201">
        <v>4.7999E-2</v>
      </c>
      <c r="ER38" s="201">
        <v>1.6509999999999999E-3</v>
      </c>
      <c r="ES38" s="201">
        <v>33.368682</v>
      </c>
      <c r="ET38" s="201">
        <v>3.709295</v>
      </c>
      <c r="EU38" s="201">
        <v>1.8959999999999999E-3</v>
      </c>
      <c r="EV38" s="201">
        <v>2.3699999999999999E-4</v>
      </c>
      <c r="EW38" s="201"/>
      <c r="EX38" s="201"/>
      <c r="EY38" s="201"/>
      <c r="EZ38" s="201"/>
      <c r="FA38" s="201"/>
      <c r="FB38" s="201"/>
      <c r="FC38" s="201">
        <v>1.8959999999999999E-3</v>
      </c>
      <c r="FD38" s="201">
        <v>2.3699999999999999E-4</v>
      </c>
      <c r="FE38" s="201">
        <v>0.20771400000000001</v>
      </c>
      <c r="FF38" s="201">
        <v>3.9902E-2</v>
      </c>
      <c r="FG38" s="201">
        <v>2.996372</v>
      </c>
      <c r="FH38" s="201">
        <v>0.658246</v>
      </c>
      <c r="FI38" s="201">
        <v>17.306187999999999</v>
      </c>
      <c r="FJ38" s="201">
        <v>9.2486270000000008</v>
      </c>
      <c r="FK38" s="201">
        <v>20.510273999999999</v>
      </c>
      <c r="FL38" s="201">
        <v>9.9467750000000006</v>
      </c>
      <c r="FM38" s="201">
        <v>2.2610000000000002E-2</v>
      </c>
      <c r="FN38" s="201">
        <v>7.5000000000000002E-4</v>
      </c>
      <c r="FO38" s="201">
        <v>2.2610000000000002E-2</v>
      </c>
      <c r="FP38" s="201">
        <v>7.5000000000000002E-4</v>
      </c>
      <c r="FQ38" s="201">
        <v>0.165904</v>
      </c>
      <c r="FR38" s="201">
        <v>2.4382000000000001E-2</v>
      </c>
      <c r="FS38" s="201">
        <v>4.2430110000000001</v>
      </c>
      <c r="FT38" s="201">
        <v>1.2323500000000001</v>
      </c>
      <c r="FU38" s="201">
        <v>21.377634</v>
      </c>
      <c r="FV38" s="201">
        <v>0.68005000000000004</v>
      </c>
      <c r="FW38" s="201"/>
      <c r="FX38" s="201"/>
      <c r="FY38" s="201">
        <v>23.228501000000001</v>
      </c>
      <c r="FZ38" s="201">
        <v>1.9885379999999999</v>
      </c>
      <c r="GA38" s="201">
        <v>2.463117</v>
      </c>
      <c r="GB38" s="201">
        <v>0.29629499999999998</v>
      </c>
      <c r="GC38" s="201">
        <v>2.225295</v>
      </c>
      <c r="GD38" s="201">
        <v>0.16401499999999999</v>
      </c>
      <c r="GE38" s="201">
        <v>0.11514199999999999</v>
      </c>
      <c r="GF38" s="201">
        <v>8.6661000000000002E-2</v>
      </c>
      <c r="GG38" s="201"/>
      <c r="GH38" s="201"/>
      <c r="GI38" s="201">
        <v>7.62E-3</v>
      </c>
      <c r="GJ38" s="201">
        <v>8.9599999999999999E-4</v>
      </c>
      <c r="GK38" s="201">
        <v>15.301125000000001</v>
      </c>
      <c r="GL38" s="201">
        <v>0.894679</v>
      </c>
      <c r="GM38" s="201">
        <v>69.127348999999995</v>
      </c>
      <c r="GN38" s="201">
        <v>5.3678660000000002</v>
      </c>
      <c r="GO38" s="201">
        <v>43.660556999999997</v>
      </c>
      <c r="GP38" s="201">
        <v>0.90719000000000005</v>
      </c>
      <c r="GQ38" s="201">
        <v>5.8267689999999996</v>
      </c>
      <c r="GR38" s="201">
        <v>0.19512699999999999</v>
      </c>
      <c r="GS38" s="201">
        <v>49.487326000000003</v>
      </c>
      <c r="GT38" s="201">
        <v>1.102317</v>
      </c>
      <c r="GU38" s="201"/>
      <c r="GV38" s="201"/>
      <c r="GW38" s="201">
        <v>17.283643000000001</v>
      </c>
      <c r="GX38" s="201">
        <v>0.173454</v>
      </c>
      <c r="GY38" s="201">
        <v>0.744838</v>
      </c>
      <c r="GZ38" s="201">
        <v>2.6200000000000003E-4</v>
      </c>
      <c r="HA38" s="201"/>
      <c r="HB38" s="201"/>
      <c r="HC38" s="201">
        <v>18.028480999999999</v>
      </c>
      <c r="HD38" s="201">
        <v>0.17371600000000001</v>
      </c>
      <c r="HE38" s="201">
        <v>1.163303</v>
      </c>
      <c r="HF38" s="201">
        <v>3.124E-3</v>
      </c>
      <c r="HG38" s="201">
        <v>8.1033999999999995E-2</v>
      </c>
      <c r="HH38" s="201">
        <v>6.9999999999999999E-4</v>
      </c>
      <c r="HI38" s="201"/>
      <c r="HJ38" s="201"/>
      <c r="HK38" s="201">
        <v>1.244337</v>
      </c>
      <c r="HL38" s="201">
        <v>3.8240000000000001E-3</v>
      </c>
      <c r="HM38" s="201"/>
      <c r="HN38" s="201"/>
      <c r="HO38" s="201"/>
      <c r="HP38" s="201"/>
      <c r="HQ38" s="201">
        <v>0.32890799999999998</v>
      </c>
      <c r="HR38" s="201">
        <v>5.4488000000000002E-2</v>
      </c>
      <c r="HS38" s="201">
        <v>1.4628E-2</v>
      </c>
      <c r="HT38" s="201">
        <v>9.0600000000000001E-4</v>
      </c>
      <c r="HU38" s="201">
        <v>9.698E-3</v>
      </c>
      <c r="HV38" s="201">
        <v>1.2736000000000001E-2</v>
      </c>
      <c r="HW38" s="201">
        <v>0.35323399999999999</v>
      </c>
      <c r="HX38" s="201">
        <v>6.8129999999999996E-2</v>
      </c>
      <c r="HY38" s="201">
        <v>0.21565899999999999</v>
      </c>
      <c r="HZ38" s="201">
        <v>2.5560000000000001E-3</v>
      </c>
      <c r="IA38" s="201">
        <v>1.5368930000000001</v>
      </c>
      <c r="IB38" s="201">
        <v>0.43737100000000001</v>
      </c>
      <c r="IC38" s="201">
        <v>1.7525520000000001</v>
      </c>
      <c r="ID38" s="201">
        <v>0.43992700000000001</v>
      </c>
      <c r="IE38" s="201">
        <v>2797.193452</v>
      </c>
      <c r="IF38" s="201">
        <v>1649.451239</v>
      </c>
    </row>
    <row r="39" spans="1:240" ht="17.399999999999999" customHeight="1" x14ac:dyDescent="0.25">
      <c r="A39" s="196" t="s">
        <v>44</v>
      </c>
      <c r="B39" s="197" t="s">
        <v>1320</v>
      </c>
      <c r="C39" s="198">
        <v>0.106021</v>
      </c>
      <c r="D39" s="198">
        <v>2.4781000000000001E-2</v>
      </c>
      <c r="E39" s="198"/>
      <c r="F39" s="198"/>
      <c r="G39" s="198">
        <v>1.4543999999999999</v>
      </c>
      <c r="H39" s="198">
        <v>9.6000000000000002E-2</v>
      </c>
      <c r="I39" s="198">
        <v>0.28416200000000003</v>
      </c>
      <c r="J39" s="198">
        <v>4.1066999999999999E-2</v>
      </c>
      <c r="K39" s="198"/>
      <c r="L39" s="198"/>
      <c r="M39" s="198">
        <v>1.8445830000000001</v>
      </c>
      <c r="N39" s="198">
        <v>0.16184799999999999</v>
      </c>
      <c r="O39" s="198"/>
      <c r="P39" s="198"/>
      <c r="Q39" s="198">
        <v>9.7280000000000005E-3</v>
      </c>
      <c r="R39" s="198">
        <v>2.6819999999999999E-3</v>
      </c>
      <c r="S39" s="198">
        <v>15.166522000000001</v>
      </c>
      <c r="T39" s="198">
        <v>1.7574069999999999</v>
      </c>
      <c r="U39" s="198">
        <v>1.0171619999999999</v>
      </c>
      <c r="V39" s="198">
        <v>0.06</v>
      </c>
      <c r="W39" s="198">
        <v>2.3400000000000001E-3</v>
      </c>
      <c r="X39" s="198">
        <v>4.0000000000000001E-3</v>
      </c>
      <c r="Y39" s="198">
        <v>7.6000000000000004E-5</v>
      </c>
      <c r="Z39" s="198">
        <v>1.05E-4</v>
      </c>
      <c r="AA39" s="198">
        <v>3.746E-2</v>
      </c>
      <c r="AB39" s="198">
        <v>1.0432E-2</v>
      </c>
      <c r="AC39" s="198">
        <v>0.25502000000000002</v>
      </c>
      <c r="AD39" s="198">
        <v>2.1610000000000001E-2</v>
      </c>
      <c r="AE39" s="198"/>
      <c r="AF39" s="198"/>
      <c r="AG39" s="198">
        <v>16.488308</v>
      </c>
      <c r="AH39" s="198">
        <v>1.856236</v>
      </c>
      <c r="AI39" s="198">
        <v>394.04728999999998</v>
      </c>
      <c r="AJ39" s="198">
        <v>104.890264</v>
      </c>
      <c r="AK39" s="198">
        <v>394.04728999999998</v>
      </c>
      <c r="AL39" s="198">
        <v>104.890264</v>
      </c>
      <c r="AM39" s="198"/>
      <c r="AN39" s="198"/>
      <c r="AO39" s="198">
        <v>1.8598589999999999</v>
      </c>
      <c r="AP39" s="198">
        <v>9.3573000000000003E-2</v>
      </c>
      <c r="AQ39" s="198">
        <v>4.4280739999999996</v>
      </c>
      <c r="AR39" s="198">
        <v>0.105755</v>
      </c>
      <c r="AS39" s="198">
        <v>3.3117800000000002</v>
      </c>
      <c r="AT39" s="198">
        <v>0.32318400000000003</v>
      </c>
      <c r="AU39" s="198">
        <v>1.5237160000000001</v>
      </c>
      <c r="AV39" s="198">
        <v>0.36413400000000001</v>
      </c>
      <c r="AW39" s="198">
        <v>0.18262100000000001</v>
      </c>
      <c r="AX39" s="198">
        <v>4.0497999999999999E-2</v>
      </c>
      <c r="AY39" s="198">
        <v>1.137653</v>
      </c>
      <c r="AZ39" s="198">
        <v>0.184833</v>
      </c>
      <c r="BA39" s="198"/>
      <c r="BB39" s="198"/>
      <c r="BC39" s="198">
        <v>2.62548</v>
      </c>
      <c r="BD39" s="198">
        <v>3.5685000000000001E-2</v>
      </c>
      <c r="BE39" s="198">
        <v>15.069183000000001</v>
      </c>
      <c r="BF39" s="198">
        <v>1.147662</v>
      </c>
      <c r="BG39" s="198">
        <v>4.4736739999999999</v>
      </c>
      <c r="BH39" s="198">
        <v>2.2760850000000001</v>
      </c>
      <c r="BI39" s="198">
        <v>4.9799999999999996E-4</v>
      </c>
      <c r="BJ39" s="198">
        <v>4.0000000000000003E-5</v>
      </c>
      <c r="BK39" s="198">
        <v>1.145E-3</v>
      </c>
      <c r="BL39" s="198">
        <v>1.4E-5</v>
      </c>
      <c r="BM39" s="198">
        <v>4.4753170000000004</v>
      </c>
      <c r="BN39" s="198">
        <v>2.2761390000000001</v>
      </c>
      <c r="BO39" s="198">
        <v>7.3182349999999996</v>
      </c>
      <c r="BP39" s="198">
        <v>2.0556549999999998</v>
      </c>
      <c r="BQ39" s="198">
        <v>760.38711699999999</v>
      </c>
      <c r="BR39" s="198">
        <v>197.423912</v>
      </c>
      <c r="BS39" s="198">
        <v>0.65959599999999996</v>
      </c>
      <c r="BT39" s="198">
        <v>1.062E-3</v>
      </c>
      <c r="BU39" s="198"/>
      <c r="BV39" s="198"/>
      <c r="BW39" s="198">
        <v>4.0820129999999999</v>
      </c>
      <c r="BX39" s="198">
        <v>0.381687</v>
      </c>
      <c r="BY39" s="198">
        <v>11.104691000000001</v>
      </c>
      <c r="BZ39" s="198">
        <v>5.5018999999999998E-2</v>
      </c>
      <c r="CA39" s="198"/>
      <c r="CB39" s="198"/>
      <c r="CC39" s="198">
        <v>0.26116899999999998</v>
      </c>
      <c r="CD39" s="198">
        <v>2.9611999999999999E-2</v>
      </c>
      <c r="CE39" s="198"/>
      <c r="CF39" s="198"/>
      <c r="CG39" s="198"/>
      <c r="CH39" s="198"/>
      <c r="CI39" s="198">
        <v>5.1417520000000003</v>
      </c>
      <c r="CJ39" s="198">
        <v>1.520014</v>
      </c>
      <c r="CK39" s="198">
        <v>788.95457299999998</v>
      </c>
      <c r="CL39" s="198">
        <v>201.466961</v>
      </c>
      <c r="CM39" s="198">
        <v>210.73865900000001</v>
      </c>
      <c r="CN39" s="198">
        <v>49.995421</v>
      </c>
      <c r="CO39" s="198">
        <v>38.58587</v>
      </c>
      <c r="CP39" s="198">
        <v>3.3307669999999998</v>
      </c>
      <c r="CQ39" s="198">
        <v>249.32452900000001</v>
      </c>
      <c r="CR39" s="198">
        <v>53.326188000000002</v>
      </c>
      <c r="CS39" s="198"/>
      <c r="CT39" s="198"/>
      <c r="CU39" s="198">
        <v>1.278743</v>
      </c>
      <c r="CV39" s="198">
        <v>2.1749999999999999E-3</v>
      </c>
      <c r="CW39" s="198"/>
      <c r="CX39" s="198"/>
      <c r="CY39" s="198">
        <v>1.278743</v>
      </c>
      <c r="CZ39" s="198">
        <v>2.1749999999999999E-3</v>
      </c>
      <c r="DA39" s="198">
        <v>1.0285359999999999</v>
      </c>
      <c r="DB39" s="198">
        <v>0.109321</v>
      </c>
      <c r="DC39" s="198"/>
      <c r="DD39" s="198"/>
      <c r="DE39" s="198"/>
      <c r="DF39" s="198"/>
      <c r="DG39" s="198">
        <v>1.0285359999999999</v>
      </c>
      <c r="DH39" s="198">
        <v>0.109321</v>
      </c>
      <c r="DI39" s="198"/>
      <c r="DJ39" s="198"/>
      <c r="DK39" s="198">
        <v>2.8471E-2</v>
      </c>
      <c r="DL39" s="198">
        <v>6.7120000000000001E-3</v>
      </c>
      <c r="DM39" s="198">
        <v>0.369809</v>
      </c>
      <c r="DN39" s="198">
        <v>8.0180000000000008E-3</v>
      </c>
      <c r="DO39" s="198">
        <v>0.39828000000000002</v>
      </c>
      <c r="DP39" s="198">
        <v>1.473E-2</v>
      </c>
      <c r="DQ39" s="198"/>
      <c r="DR39" s="198"/>
      <c r="DS39" s="198"/>
      <c r="DT39" s="198"/>
      <c r="DU39" s="198"/>
      <c r="DV39" s="198"/>
      <c r="DW39" s="198"/>
      <c r="DX39" s="198"/>
      <c r="DY39" s="198">
        <v>11.88294</v>
      </c>
      <c r="DZ39" s="198">
        <v>1.408531</v>
      </c>
      <c r="EA39" s="198"/>
      <c r="EB39" s="198"/>
      <c r="EC39" s="198">
        <v>6.5969360000000004</v>
      </c>
      <c r="ED39" s="198">
        <v>0.62606600000000001</v>
      </c>
      <c r="EE39" s="198">
        <v>16.943538</v>
      </c>
      <c r="EF39" s="198">
        <v>1.4881180000000001</v>
      </c>
      <c r="EG39" s="198"/>
      <c r="EH39" s="198"/>
      <c r="EI39" s="198">
        <v>5.9890000000000004E-3</v>
      </c>
      <c r="EJ39" s="198">
        <v>3.0000000000000001E-6</v>
      </c>
      <c r="EK39" s="198"/>
      <c r="EL39" s="198"/>
      <c r="EM39" s="198">
        <v>0.54710000000000003</v>
      </c>
      <c r="EN39" s="198">
        <v>9.6849999999999992E-3</v>
      </c>
      <c r="EO39" s="198">
        <v>0.30554300000000001</v>
      </c>
      <c r="EP39" s="198">
        <v>7.3309999999999998E-3</v>
      </c>
      <c r="EQ39" s="198">
        <v>36.514980999999999</v>
      </c>
      <c r="ER39" s="198">
        <v>8.5229999999999993E-3</v>
      </c>
      <c r="ES39" s="198">
        <v>72.797027</v>
      </c>
      <c r="ET39" s="198">
        <v>3.548257</v>
      </c>
      <c r="EU39" s="198">
        <v>0.58495900000000001</v>
      </c>
      <c r="EV39" s="198">
        <v>6.87E-4</v>
      </c>
      <c r="EW39" s="198"/>
      <c r="EX39" s="198"/>
      <c r="EY39" s="198"/>
      <c r="EZ39" s="198"/>
      <c r="FA39" s="198"/>
      <c r="FB39" s="198"/>
      <c r="FC39" s="198">
        <v>0.58495900000000001</v>
      </c>
      <c r="FD39" s="198">
        <v>6.87E-4</v>
      </c>
      <c r="FE39" s="198">
        <v>0.39734000000000003</v>
      </c>
      <c r="FF39" s="198">
        <v>8.1700000000000002E-4</v>
      </c>
      <c r="FG39" s="198">
        <v>31.976234000000002</v>
      </c>
      <c r="FH39" s="198">
        <v>48.213999999999999</v>
      </c>
      <c r="FI39" s="198">
        <v>0.642787</v>
      </c>
      <c r="FJ39" s="198">
        <v>5.6188000000000002E-2</v>
      </c>
      <c r="FK39" s="198">
        <v>33.016361000000003</v>
      </c>
      <c r="FL39" s="198">
        <v>48.271005000000002</v>
      </c>
      <c r="FM39" s="198">
        <v>3.3289999999999999E-3</v>
      </c>
      <c r="FN39" s="198">
        <v>2.0000000000000002E-5</v>
      </c>
      <c r="FO39" s="198">
        <v>3.3289999999999999E-3</v>
      </c>
      <c r="FP39" s="198">
        <v>2.0000000000000002E-5</v>
      </c>
      <c r="FQ39" s="198">
        <v>1.1488959999999999</v>
      </c>
      <c r="FR39" s="198">
        <v>0.30016900000000002</v>
      </c>
      <c r="FS39" s="198">
        <v>19.046769999999999</v>
      </c>
      <c r="FT39" s="198">
        <v>8.5652270000000001</v>
      </c>
      <c r="FU39" s="198">
        <v>0.74060700000000002</v>
      </c>
      <c r="FV39" s="198">
        <v>3.7234000000000003E-2</v>
      </c>
      <c r="FW39" s="198">
        <v>2.9792049999999999</v>
      </c>
      <c r="FX39" s="198">
        <v>0.311336</v>
      </c>
      <c r="FY39" s="198">
        <v>291.16559000000001</v>
      </c>
      <c r="FZ39" s="198">
        <v>26.544354999999999</v>
      </c>
      <c r="GA39" s="198"/>
      <c r="GB39" s="198"/>
      <c r="GC39" s="198">
        <v>1.533598</v>
      </c>
      <c r="GD39" s="198">
        <v>0.11452900000000001</v>
      </c>
      <c r="GE39" s="198"/>
      <c r="GF39" s="198"/>
      <c r="GG39" s="198">
        <v>3.1940740000000001</v>
      </c>
      <c r="GH39" s="198">
        <v>0.11783299999999999</v>
      </c>
      <c r="GI39" s="198">
        <v>6.8966029999999998</v>
      </c>
      <c r="GJ39" s="198">
        <v>1.8148000000000001E-2</v>
      </c>
      <c r="GK39" s="198">
        <v>5.7700000000000004E-4</v>
      </c>
      <c r="GL39" s="198">
        <v>6.3E-5</v>
      </c>
      <c r="GM39" s="198">
        <v>326.70591999999999</v>
      </c>
      <c r="GN39" s="198">
        <v>36.008893999999998</v>
      </c>
      <c r="GO39" s="198">
        <v>375.46701200000001</v>
      </c>
      <c r="GP39" s="198">
        <v>0.80055799999999999</v>
      </c>
      <c r="GQ39" s="198">
        <v>90.269357999999997</v>
      </c>
      <c r="GR39" s="198">
        <v>0.32225300000000001</v>
      </c>
      <c r="GS39" s="198">
        <v>465.73637000000002</v>
      </c>
      <c r="GT39" s="198">
        <v>1.122811</v>
      </c>
      <c r="GU39" s="198">
        <v>0.476298</v>
      </c>
      <c r="GV39" s="198">
        <v>4.5074000000000003E-2</v>
      </c>
      <c r="GW39" s="198">
        <v>9.6021210000000004</v>
      </c>
      <c r="GX39" s="198">
        <v>0.18116499999999999</v>
      </c>
      <c r="GY39" s="198">
        <v>92.296324999999996</v>
      </c>
      <c r="GZ39" s="198">
        <v>3.1252000000000002E-2</v>
      </c>
      <c r="HA39" s="198">
        <v>7.9450000000000007E-3</v>
      </c>
      <c r="HB39" s="198">
        <v>4.0400000000000001E-4</v>
      </c>
      <c r="HC39" s="198">
        <v>102.382689</v>
      </c>
      <c r="HD39" s="198">
        <v>0.25789499999999999</v>
      </c>
      <c r="HE39" s="198">
        <v>75.842043000000004</v>
      </c>
      <c r="HF39" s="198">
        <v>0.222971</v>
      </c>
      <c r="HG39" s="198">
        <v>0.17627699999999999</v>
      </c>
      <c r="HH39" s="198">
        <v>1E-4</v>
      </c>
      <c r="HI39" s="198"/>
      <c r="HJ39" s="198"/>
      <c r="HK39" s="198">
        <v>76.018320000000003</v>
      </c>
      <c r="HL39" s="198">
        <v>0.22307099999999999</v>
      </c>
      <c r="HM39" s="198"/>
      <c r="HN39" s="198"/>
      <c r="HO39" s="198"/>
      <c r="HP39" s="198"/>
      <c r="HQ39" s="198">
        <v>0.89503100000000002</v>
      </c>
      <c r="HR39" s="198">
        <v>2.3082999999999999E-2</v>
      </c>
      <c r="HS39" s="198">
        <v>21.378655999999999</v>
      </c>
      <c r="HT39" s="198">
        <v>0.279916</v>
      </c>
      <c r="HU39" s="198">
        <v>0.138408</v>
      </c>
      <c r="HV39" s="198">
        <v>6.3500000000000004E-4</v>
      </c>
      <c r="HW39" s="198">
        <v>22.412095000000001</v>
      </c>
      <c r="HX39" s="198">
        <v>0.30363400000000001</v>
      </c>
      <c r="HY39" s="198">
        <v>1.5535650000000001</v>
      </c>
      <c r="HZ39" s="198">
        <v>2.8879999999999999E-3</v>
      </c>
      <c r="IA39" s="198">
        <v>1.27338</v>
      </c>
      <c r="IB39" s="198">
        <v>0.121146</v>
      </c>
      <c r="IC39" s="198">
        <v>2.8269449999999998</v>
      </c>
      <c r="ID39" s="198">
        <v>0.12403400000000001</v>
      </c>
      <c r="IE39" s="198">
        <v>2575.3933569999999</v>
      </c>
      <c r="IF39" s="198">
        <v>455.11183199999999</v>
      </c>
    </row>
    <row r="40" spans="1:240" ht="17.399999999999999" customHeight="1" x14ac:dyDescent="0.25">
      <c r="A40" s="199" t="s">
        <v>159</v>
      </c>
      <c r="B40" s="200" t="s">
        <v>1321</v>
      </c>
      <c r="C40" s="201"/>
      <c r="D40" s="201"/>
      <c r="E40" s="201">
        <v>28.8</v>
      </c>
      <c r="F40" s="201">
        <v>0.372</v>
      </c>
      <c r="G40" s="201"/>
      <c r="H40" s="201"/>
      <c r="I40" s="201">
        <v>0.72446999999999995</v>
      </c>
      <c r="J40" s="201">
        <v>3.9071000000000002E-2</v>
      </c>
      <c r="K40" s="201"/>
      <c r="L40" s="201"/>
      <c r="M40" s="201">
        <v>29.524470000000001</v>
      </c>
      <c r="N40" s="201">
        <v>0.41107100000000002</v>
      </c>
      <c r="O40" s="201"/>
      <c r="P40" s="201"/>
      <c r="Q40" s="201"/>
      <c r="R40" s="201"/>
      <c r="S40" s="201">
        <v>18.840313999999999</v>
      </c>
      <c r="T40" s="201">
        <v>5.6841059999999999</v>
      </c>
      <c r="U40" s="201">
        <v>1.1832000000000001E-2</v>
      </c>
      <c r="V40" s="201">
        <v>1.155E-3</v>
      </c>
      <c r="W40" s="201"/>
      <c r="X40" s="201"/>
      <c r="Y40" s="201">
        <v>0.3</v>
      </c>
      <c r="Z40" s="201">
        <v>0.1075</v>
      </c>
      <c r="AA40" s="201"/>
      <c r="AB40" s="201"/>
      <c r="AC40" s="201"/>
      <c r="AD40" s="201"/>
      <c r="AE40" s="201"/>
      <c r="AF40" s="201"/>
      <c r="AG40" s="201">
        <v>19.152145999999998</v>
      </c>
      <c r="AH40" s="201">
        <v>5.7927609999999996</v>
      </c>
      <c r="AI40" s="201">
        <v>2.0540669999999999</v>
      </c>
      <c r="AJ40" s="201">
        <v>0.78895999999999999</v>
      </c>
      <c r="AK40" s="201">
        <v>2.0540669999999999</v>
      </c>
      <c r="AL40" s="201">
        <v>0.78895999999999999</v>
      </c>
      <c r="AM40" s="201">
        <v>0.67956899999999998</v>
      </c>
      <c r="AN40" s="201">
        <v>6.1977999999999998E-2</v>
      </c>
      <c r="AO40" s="201"/>
      <c r="AP40" s="201"/>
      <c r="AQ40" s="201"/>
      <c r="AR40" s="201"/>
      <c r="AS40" s="201">
        <v>4.0484099999999996</v>
      </c>
      <c r="AT40" s="201">
        <v>0.190887</v>
      </c>
      <c r="AU40" s="201">
        <v>8.5319999999999997E-3</v>
      </c>
      <c r="AV40" s="201">
        <v>2.6540000000000001E-3</v>
      </c>
      <c r="AW40" s="201">
        <v>0.13771600000000001</v>
      </c>
      <c r="AX40" s="201">
        <v>4.7731000000000003E-2</v>
      </c>
      <c r="AY40" s="201">
        <v>0.12567800000000001</v>
      </c>
      <c r="AZ40" s="201">
        <v>2.4011999999999999E-2</v>
      </c>
      <c r="BA40" s="201">
        <v>162.135886</v>
      </c>
      <c r="BB40" s="201">
        <v>58.941890999999998</v>
      </c>
      <c r="BC40" s="201"/>
      <c r="BD40" s="201"/>
      <c r="BE40" s="201">
        <v>167.13579100000001</v>
      </c>
      <c r="BF40" s="201">
        <v>59.269153000000003</v>
      </c>
      <c r="BG40" s="201">
        <v>21.843871</v>
      </c>
      <c r="BH40" s="201">
        <v>82.114170999999999</v>
      </c>
      <c r="BI40" s="201"/>
      <c r="BJ40" s="201"/>
      <c r="BK40" s="201"/>
      <c r="BL40" s="201"/>
      <c r="BM40" s="201">
        <v>21.843871</v>
      </c>
      <c r="BN40" s="201">
        <v>82.114170999999999</v>
      </c>
      <c r="BO40" s="201">
        <v>6.711983</v>
      </c>
      <c r="BP40" s="201">
        <v>4.1661900000000003</v>
      </c>
      <c r="BQ40" s="201">
        <v>12.556899</v>
      </c>
      <c r="BR40" s="201">
        <v>6.721533</v>
      </c>
      <c r="BS40" s="201"/>
      <c r="BT40" s="201"/>
      <c r="BU40" s="201">
        <v>1555.208398</v>
      </c>
      <c r="BV40" s="201">
        <v>930</v>
      </c>
      <c r="BW40" s="201">
        <v>2.5991749999999998</v>
      </c>
      <c r="BX40" s="201">
        <v>0.22925599999999999</v>
      </c>
      <c r="BY40" s="201"/>
      <c r="BZ40" s="201"/>
      <c r="CA40" s="201">
        <v>0.68796800000000002</v>
      </c>
      <c r="CB40" s="201">
        <v>0.31997999999999999</v>
      </c>
      <c r="CC40" s="201"/>
      <c r="CD40" s="201"/>
      <c r="CE40" s="201"/>
      <c r="CF40" s="201"/>
      <c r="CG40" s="201"/>
      <c r="CH40" s="201"/>
      <c r="CI40" s="201">
        <v>127.561528</v>
      </c>
      <c r="CJ40" s="201">
        <v>23.318171</v>
      </c>
      <c r="CK40" s="201">
        <v>1705.325951</v>
      </c>
      <c r="CL40" s="201">
        <v>964.75513000000001</v>
      </c>
      <c r="CM40" s="201">
        <v>550.85663299999999</v>
      </c>
      <c r="CN40" s="201">
        <v>154.550622</v>
      </c>
      <c r="CO40" s="201">
        <v>3.9876390000000002</v>
      </c>
      <c r="CP40" s="201">
        <v>2.2352189999999998</v>
      </c>
      <c r="CQ40" s="201">
        <v>554.84427200000005</v>
      </c>
      <c r="CR40" s="201">
        <v>156.785841</v>
      </c>
      <c r="CS40" s="201">
        <v>2.8482E-2</v>
      </c>
      <c r="CT40" s="201">
        <v>1.0499999999999999E-3</v>
      </c>
      <c r="CU40" s="201"/>
      <c r="CV40" s="201"/>
      <c r="CW40" s="201"/>
      <c r="CX40" s="201"/>
      <c r="CY40" s="201">
        <v>2.8482E-2</v>
      </c>
      <c r="CZ40" s="201">
        <v>1.0499999999999999E-3</v>
      </c>
      <c r="DA40" s="201"/>
      <c r="DB40" s="201"/>
      <c r="DC40" s="201"/>
      <c r="DD40" s="201"/>
      <c r="DE40" s="201"/>
      <c r="DF40" s="201"/>
      <c r="DG40" s="201"/>
      <c r="DH40" s="201"/>
      <c r="DI40" s="201"/>
      <c r="DJ40" s="201"/>
      <c r="DK40" s="201">
        <v>1.619442</v>
      </c>
      <c r="DL40" s="201">
        <v>0.22675300000000001</v>
      </c>
      <c r="DM40" s="201">
        <v>1.3081000000000001E-2</v>
      </c>
      <c r="DN40" s="201">
        <v>2.7300000000000002E-4</v>
      </c>
      <c r="DO40" s="201">
        <v>1.6325229999999999</v>
      </c>
      <c r="DP40" s="201">
        <v>0.22702600000000001</v>
      </c>
      <c r="DQ40" s="201"/>
      <c r="DR40" s="201"/>
      <c r="DS40" s="201"/>
      <c r="DT40" s="201"/>
      <c r="DU40" s="201"/>
      <c r="DV40" s="201"/>
      <c r="DW40" s="201"/>
      <c r="DX40" s="201"/>
      <c r="DY40" s="201">
        <v>4.8460369999999999</v>
      </c>
      <c r="DZ40" s="201">
        <v>0.72745000000000004</v>
      </c>
      <c r="EA40" s="201">
        <v>1.0239609999999999</v>
      </c>
      <c r="EB40" s="201">
        <v>0.216943</v>
      </c>
      <c r="EC40" s="201">
        <v>0.31729200000000002</v>
      </c>
      <c r="ED40" s="201">
        <v>3.5180999999999997E-2</v>
      </c>
      <c r="EE40" s="201"/>
      <c r="EF40" s="201"/>
      <c r="EG40" s="201"/>
      <c r="EH40" s="201"/>
      <c r="EI40" s="201">
        <v>2.4202999999999999E-2</v>
      </c>
      <c r="EJ40" s="201">
        <v>6.7409999999999996E-3</v>
      </c>
      <c r="EK40" s="201">
        <v>0.13134399999999999</v>
      </c>
      <c r="EL40" s="201">
        <v>2.6373000000000001E-2</v>
      </c>
      <c r="EM40" s="201">
        <v>1.199E-3</v>
      </c>
      <c r="EN40" s="201">
        <v>3.6000000000000002E-4</v>
      </c>
      <c r="EO40" s="201">
        <v>2.0723999999999999E-2</v>
      </c>
      <c r="EP40" s="201">
        <v>2.2799999999999999E-3</v>
      </c>
      <c r="EQ40" s="201"/>
      <c r="ER40" s="201"/>
      <c r="ES40" s="201">
        <v>6.3647600000000004</v>
      </c>
      <c r="ET40" s="201">
        <v>1.015328</v>
      </c>
      <c r="EU40" s="201"/>
      <c r="EV40" s="201"/>
      <c r="EW40" s="201"/>
      <c r="EX40" s="201"/>
      <c r="EY40" s="201"/>
      <c r="EZ40" s="201"/>
      <c r="FA40" s="201"/>
      <c r="FB40" s="201"/>
      <c r="FC40" s="201"/>
      <c r="FD40" s="201"/>
      <c r="FE40" s="201">
        <v>0.219581</v>
      </c>
      <c r="FF40" s="201">
        <v>0.10184600000000001</v>
      </c>
      <c r="FG40" s="201"/>
      <c r="FH40" s="201"/>
      <c r="FI40" s="201">
        <v>8.4165449999999993</v>
      </c>
      <c r="FJ40" s="201">
        <v>0.67491699999999999</v>
      </c>
      <c r="FK40" s="201">
        <v>8.6361260000000009</v>
      </c>
      <c r="FL40" s="201">
        <v>0.77676299999999998</v>
      </c>
      <c r="FM40" s="201">
        <v>2.5316000000000002E-2</v>
      </c>
      <c r="FN40" s="201"/>
      <c r="FO40" s="201">
        <v>2.5316000000000002E-2</v>
      </c>
      <c r="FP40" s="201"/>
      <c r="FQ40" s="201">
        <v>0.13142499999999999</v>
      </c>
      <c r="FR40" s="201">
        <v>7.9680000000000001E-2</v>
      </c>
      <c r="FS40" s="201"/>
      <c r="FT40" s="201"/>
      <c r="FU40" s="201">
        <v>1.6108750000000001</v>
      </c>
      <c r="FV40" s="201">
        <v>4.6589999999999999E-2</v>
      </c>
      <c r="FW40" s="201">
        <v>0.17588999999999999</v>
      </c>
      <c r="FX40" s="201">
        <v>6.7650000000000002E-2</v>
      </c>
      <c r="FY40" s="201"/>
      <c r="FZ40" s="201"/>
      <c r="GA40" s="201"/>
      <c r="GB40" s="201"/>
      <c r="GC40" s="201"/>
      <c r="GD40" s="201"/>
      <c r="GE40" s="201"/>
      <c r="GF40" s="201"/>
      <c r="GG40" s="201"/>
      <c r="GH40" s="201"/>
      <c r="GI40" s="201"/>
      <c r="GJ40" s="201"/>
      <c r="GK40" s="201"/>
      <c r="GL40" s="201"/>
      <c r="GM40" s="201">
        <v>1.9181900000000001</v>
      </c>
      <c r="GN40" s="201">
        <v>0.19392000000000001</v>
      </c>
      <c r="GO40" s="201">
        <v>0.198383</v>
      </c>
      <c r="GP40" s="201">
        <v>5.5565000000000003E-2</v>
      </c>
      <c r="GQ40" s="201"/>
      <c r="GR40" s="201"/>
      <c r="GS40" s="201">
        <v>0.198383</v>
      </c>
      <c r="GT40" s="201">
        <v>5.5565000000000003E-2</v>
      </c>
      <c r="GU40" s="201"/>
      <c r="GV40" s="201"/>
      <c r="GW40" s="201">
        <v>1.2337499999999999</v>
      </c>
      <c r="GX40" s="201">
        <v>2.0785000000000001E-2</v>
      </c>
      <c r="GY40" s="201"/>
      <c r="GZ40" s="201"/>
      <c r="HA40" s="201"/>
      <c r="HB40" s="201"/>
      <c r="HC40" s="201">
        <v>1.2337499999999999</v>
      </c>
      <c r="HD40" s="201">
        <v>2.0785000000000001E-2</v>
      </c>
      <c r="HE40" s="201">
        <v>9.0414999999999995E-2</v>
      </c>
      <c r="HF40" s="201">
        <v>9.9200000000000004E-4</v>
      </c>
      <c r="HG40" s="201"/>
      <c r="HH40" s="201"/>
      <c r="HI40" s="201"/>
      <c r="HJ40" s="201"/>
      <c r="HK40" s="201">
        <v>9.0414999999999995E-2</v>
      </c>
      <c r="HL40" s="201">
        <v>9.9200000000000004E-4</v>
      </c>
      <c r="HM40" s="201"/>
      <c r="HN40" s="201"/>
      <c r="HO40" s="201"/>
      <c r="HP40" s="201"/>
      <c r="HQ40" s="201">
        <v>3.555E-3</v>
      </c>
      <c r="HR40" s="201">
        <v>2.8639999999999998E-3</v>
      </c>
      <c r="HS40" s="201">
        <v>3.7161E-2</v>
      </c>
      <c r="HT40" s="201">
        <v>4.6210000000000001E-3</v>
      </c>
      <c r="HU40" s="201"/>
      <c r="HV40" s="201"/>
      <c r="HW40" s="201">
        <v>4.0716000000000002E-2</v>
      </c>
      <c r="HX40" s="201">
        <v>7.4850000000000003E-3</v>
      </c>
      <c r="HY40" s="201">
        <v>3.6749999999999999E-3</v>
      </c>
      <c r="HZ40" s="201">
        <v>3.7599999999999998E-4</v>
      </c>
      <c r="IA40" s="201">
        <v>3.3656039999999998</v>
      </c>
      <c r="IB40" s="201">
        <v>0.40154000000000001</v>
      </c>
      <c r="IC40" s="201">
        <v>3.3692790000000001</v>
      </c>
      <c r="ID40" s="201">
        <v>0.401916</v>
      </c>
      <c r="IE40" s="201">
        <v>2523.4185080000002</v>
      </c>
      <c r="IF40" s="201">
        <v>1272.617917</v>
      </c>
    </row>
    <row r="41" spans="1:240" ht="17.399999999999999" customHeight="1" x14ac:dyDescent="0.25">
      <c r="A41" s="196" t="s">
        <v>37</v>
      </c>
      <c r="B41" s="197" t="s">
        <v>1322</v>
      </c>
      <c r="C41" s="198">
        <v>5.0549999999999996E-3</v>
      </c>
      <c r="D41" s="198">
        <v>1.0000000000000001E-5</v>
      </c>
      <c r="E41" s="198"/>
      <c r="F41" s="198"/>
      <c r="G41" s="198">
        <v>8.7228480000000008</v>
      </c>
      <c r="H41" s="198">
        <v>0.37268499999999999</v>
      </c>
      <c r="I41" s="198"/>
      <c r="J41" s="198"/>
      <c r="K41" s="198"/>
      <c r="L41" s="198"/>
      <c r="M41" s="198">
        <v>8.7279029999999995</v>
      </c>
      <c r="N41" s="198">
        <v>0.372695</v>
      </c>
      <c r="O41" s="198"/>
      <c r="P41" s="198"/>
      <c r="Q41" s="198"/>
      <c r="R41" s="198"/>
      <c r="S41" s="198">
        <v>1.1781250000000001</v>
      </c>
      <c r="T41" s="198">
        <v>4.5338999999999997E-2</v>
      </c>
      <c r="U41" s="198"/>
      <c r="V41" s="198"/>
      <c r="W41" s="198"/>
      <c r="X41" s="198"/>
      <c r="Y41" s="198"/>
      <c r="Z41" s="198"/>
      <c r="AA41" s="198"/>
      <c r="AB41" s="198"/>
      <c r="AC41" s="198"/>
      <c r="AD41" s="198"/>
      <c r="AE41" s="198"/>
      <c r="AF41" s="198"/>
      <c r="AG41" s="198">
        <v>1.1781250000000001</v>
      </c>
      <c r="AH41" s="198">
        <v>4.5338999999999997E-2</v>
      </c>
      <c r="AI41" s="198"/>
      <c r="AJ41" s="198"/>
      <c r="AK41" s="198"/>
      <c r="AL41" s="198"/>
      <c r="AM41" s="198"/>
      <c r="AN41" s="198"/>
      <c r="AO41" s="198"/>
      <c r="AP41" s="198"/>
      <c r="AQ41" s="198">
        <v>1.0214000000000001E-2</v>
      </c>
      <c r="AR41" s="198">
        <v>4.2000000000000002E-4</v>
      </c>
      <c r="AS41" s="198"/>
      <c r="AT41" s="198"/>
      <c r="AU41" s="198">
        <v>0.45577600000000001</v>
      </c>
      <c r="AV41" s="198">
        <v>6.5994999999999998E-2</v>
      </c>
      <c r="AW41" s="198"/>
      <c r="AX41" s="198"/>
      <c r="AY41" s="198"/>
      <c r="AZ41" s="198"/>
      <c r="BA41" s="198"/>
      <c r="BB41" s="198"/>
      <c r="BC41" s="198"/>
      <c r="BD41" s="198"/>
      <c r="BE41" s="198">
        <v>0.46599000000000002</v>
      </c>
      <c r="BF41" s="198">
        <v>6.6415000000000002E-2</v>
      </c>
      <c r="BG41" s="198">
        <v>0.74405600000000005</v>
      </c>
      <c r="BH41" s="198">
        <v>0.42042000000000002</v>
      </c>
      <c r="BI41" s="198"/>
      <c r="BJ41" s="198"/>
      <c r="BK41" s="198"/>
      <c r="BL41" s="198"/>
      <c r="BM41" s="198">
        <v>0.74405600000000005</v>
      </c>
      <c r="BN41" s="198">
        <v>0.42042000000000002</v>
      </c>
      <c r="BO41" s="198">
        <v>54.587102999999999</v>
      </c>
      <c r="BP41" s="198">
        <v>38.256937999999998</v>
      </c>
      <c r="BQ41" s="198">
        <v>933.54269799999997</v>
      </c>
      <c r="BR41" s="198">
        <v>745.86649</v>
      </c>
      <c r="BS41" s="198"/>
      <c r="BT41" s="198"/>
      <c r="BU41" s="198">
        <v>22.755413000000001</v>
      </c>
      <c r="BV41" s="198">
        <v>13.351599999999999</v>
      </c>
      <c r="BW41" s="198">
        <v>0.71562800000000004</v>
      </c>
      <c r="BX41" s="198">
        <v>0.06</v>
      </c>
      <c r="BY41" s="198"/>
      <c r="BZ41" s="198"/>
      <c r="CA41" s="198">
        <v>0.83890699999999996</v>
      </c>
      <c r="CB41" s="198">
        <v>0.13350999999999999</v>
      </c>
      <c r="CC41" s="198">
        <v>4.7953999999999997E-2</v>
      </c>
      <c r="CD41" s="198">
        <v>2.4710000000000001E-3</v>
      </c>
      <c r="CE41" s="198"/>
      <c r="CF41" s="198"/>
      <c r="CG41" s="198">
        <v>1.8749999999999999E-3</v>
      </c>
      <c r="CH41" s="198">
        <v>5.0000000000000001E-4</v>
      </c>
      <c r="CI41" s="198">
        <v>1.6919379999999999</v>
      </c>
      <c r="CJ41" s="198">
        <v>0.101483</v>
      </c>
      <c r="CK41" s="198">
        <v>1014.181516</v>
      </c>
      <c r="CL41" s="198">
        <v>797.77299200000004</v>
      </c>
      <c r="CM41" s="198">
        <v>144.988564</v>
      </c>
      <c r="CN41" s="198">
        <v>30.426072999999999</v>
      </c>
      <c r="CO41" s="198">
        <v>3.2744909999999998</v>
      </c>
      <c r="CP41" s="198">
        <v>3.2419419999999999</v>
      </c>
      <c r="CQ41" s="198">
        <v>148.26305500000001</v>
      </c>
      <c r="CR41" s="198">
        <v>33.668014999999997</v>
      </c>
      <c r="CS41" s="198">
        <v>0.23325000000000001</v>
      </c>
      <c r="CT41" s="198">
        <v>7.4999999999999997E-3</v>
      </c>
      <c r="CU41" s="198">
        <v>3.5899999999999999E-3</v>
      </c>
      <c r="CV41" s="198">
        <v>1.109E-3</v>
      </c>
      <c r="CW41" s="198"/>
      <c r="CX41" s="198"/>
      <c r="CY41" s="198">
        <v>0.23683999999999999</v>
      </c>
      <c r="CZ41" s="198">
        <v>8.6090000000000003E-3</v>
      </c>
      <c r="DA41" s="198"/>
      <c r="DB41" s="198"/>
      <c r="DC41" s="198"/>
      <c r="DD41" s="198"/>
      <c r="DE41" s="198"/>
      <c r="DF41" s="198"/>
      <c r="DG41" s="198"/>
      <c r="DH41" s="198"/>
      <c r="DI41" s="198">
        <v>7.6499999999999997E-3</v>
      </c>
      <c r="DJ41" s="198">
        <v>2.3219999999999998E-3</v>
      </c>
      <c r="DK41" s="198">
        <v>6.5910999999999997E-2</v>
      </c>
      <c r="DL41" s="198">
        <v>5.8799999999999998E-3</v>
      </c>
      <c r="DM41" s="198">
        <v>4.0099999999999999E-4</v>
      </c>
      <c r="DN41" s="198">
        <v>5.0000000000000004E-6</v>
      </c>
      <c r="DO41" s="198">
        <v>7.3962E-2</v>
      </c>
      <c r="DP41" s="198">
        <v>8.2070000000000008E-3</v>
      </c>
      <c r="DQ41" s="198"/>
      <c r="DR41" s="198"/>
      <c r="DS41" s="198"/>
      <c r="DT41" s="198"/>
      <c r="DU41" s="198"/>
      <c r="DV41" s="198"/>
      <c r="DW41" s="198"/>
      <c r="DX41" s="198"/>
      <c r="DY41" s="198"/>
      <c r="DZ41" s="198"/>
      <c r="EA41" s="198"/>
      <c r="EB41" s="198"/>
      <c r="EC41" s="198">
        <v>7.0481000000000002E-2</v>
      </c>
      <c r="ED41" s="198">
        <v>6.862E-3</v>
      </c>
      <c r="EE41" s="198"/>
      <c r="EF41" s="198"/>
      <c r="EG41" s="198"/>
      <c r="EH41" s="198"/>
      <c r="EI41" s="198"/>
      <c r="EJ41" s="198"/>
      <c r="EK41" s="198"/>
      <c r="EL41" s="198"/>
      <c r="EM41" s="198"/>
      <c r="EN41" s="198"/>
      <c r="EO41" s="198">
        <v>1.586E-3</v>
      </c>
      <c r="EP41" s="198">
        <v>1.5999999999999999E-5</v>
      </c>
      <c r="EQ41" s="198"/>
      <c r="ER41" s="198"/>
      <c r="ES41" s="198">
        <v>7.2067000000000006E-2</v>
      </c>
      <c r="ET41" s="198">
        <v>6.8780000000000004E-3</v>
      </c>
      <c r="EU41" s="198"/>
      <c r="EV41" s="198"/>
      <c r="EW41" s="198"/>
      <c r="EX41" s="198"/>
      <c r="EY41" s="198"/>
      <c r="EZ41" s="198"/>
      <c r="FA41" s="198"/>
      <c r="FB41" s="198"/>
      <c r="FC41" s="198"/>
      <c r="FD41" s="198"/>
      <c r="FE41" s="198">
        <v>0.30670199999999997</v>
      </c>
      <c r="FF41" s="198">
        <v>0.80750999999999995</v>
      </c>
      <c r="FG41" s="198"/>
      <c r="FH41" s="198"/>
      <c r="FI41" s="198">
        <v>0.123428</v>
      </c>
      <c r="FJ41" s="198">
        <v>8.5050000000000004E-3</v>
      </c>
      <c r="FK41" s="198">
        <v>0.43013000000000001</v>
      </c>
      <c r="FL41" s="198">
        <v>0.81601500000000005</v>
      </c>
      <c r="FM41" s="198">
        <v>6.6983490000000003</v>
      </c>
      <c r="FN41" s="198">
        <v>6.0000000000000002E-6</v>
      </c>
      <c r="FO41" s="198">
        <v>6.6983490000000003</v>
      </c>
      <c r="FP41" s="198">
        <v>6.0000000000000002E-6</v>
      </c>
      <c r="FQ41" s="198">
        <v>3.861437</v>
      </c>
      <c r="FR41" s="198">
        <v>1.0257E-2</v>
      </c>
      <c r="FS41" s="198">
        <v>11.686404</v>
      </c>
      <c r="FT41" s="198">
        <v>1.0543750000000001</v>
      </c>
      <c r="FU41" s="198">
        <v>583.45952699999998</v>
      </c>
      <c r="FV41" s="198">
        <v>17.824653999999999</v>
      </c>
      <c r="FW41" s="198">
        <v>26.640488000000001</v>
      </c>
      <c r="FX41" s="198">
        <v>0.84407600000000005</v>
      </c>
      <c r="FY41" s="198">
        <v>421.64675699999998</v>
      </c>
      <c r="FZ41" s="198">
        <v>49.402360000000002</v>
      </c>
      <c r="GA41" s="198"/>
      <c r="GB41" s="198"/>
      <c r="GC41" s="198">
        <v>0.503054</v>
      </c>
      <c r="GD41" s="198">
        <v>6.9506999999999999E-2</v>
      </c>
      <c r="GE41" s="198"/>
      <c r="GF41" s="198"/>
      <c r="GG41" s="198">
        <v>210.42147900000001</v>
      </c>
      <c r="GH41" s="198">
        <v>5.0880000000000001</v>
      </c>
      <c r="GI41" s="198">
        <v>0.63604300000000003</v>
      </c>
      <c r="GJ41" s="198">
        <v>1.3727E-2</v>
      </c>
      <c r="GK41" s="198"/>
      <c r="GL41" s="198"/>
      <c r="GM41" s="198">
        <v>1258.8551890000001</v>
      </c>
      <c r="GN41" s="198">
        <v>74.306956</v>
      </c>
      <c r="GO41" s="198">
        <v>33.316940000000002</v>
      </c>
      <c r="GP41" s="198">
        <v>0.29566900000000002</v>
      </c>
      <c r="GQ41" s="198">
        <v>24.945595000000001</v>
      </c>
      <c r="GR41" s="198">
        <v>1.0001340000000001</v>
      </c>
      <c r="GS41" s="198">
        <v>58.262535</v>
      </c>
      <c r="GT41" s="198">
        <v>1.295803</v>
      </c>
      <c r="GU41" s="198">
        <v>0.75749999999999995</v>
      </c>
      <c r="GV41" s="198">
        <v>1.7219999999999999E-2</v>
      </c>
      <c r="GW41" s="198">
        <v>7.0624750000000001</v>
      </c>
      <c r="GX41" s="198">
        <v>5.1286999999999999E-2</v>
      </c>
      <c r="GY41" s="198">
        <v>1.1602140000000001</v>
      </c>
      <c r="GZ41" s="198">
        <v>7.9500000000000003E-4</v>
      </c>
      <c r="HA41" s="198"/>
      <c r="HB41" s="198"/>
      <c r="HC41" s="198">
        <v>8.9801889999999993</v>
      </c>
      <c r="HD41" s="198">
        <v>6.9302000000000002E-2</v>
      </c>
      <c r="HE41" s="198">
        <v>5.7930989999999998</v>
      </c>
      <c r="HF41" s="198">
        <v>5.1777999999999998E-2</v>
      </c>
      <c r="HG41" s="198">
        <v>4.2507000000000003E-2</v>
      </c>
      <c r="HH41" s="198"/>
      <c r="HI41" s="198"/>
      <c r="HJ41" s="198"/>
      <c r="HK41" s="198">
        <v>5.8356060000000003</v>
      </c>
      <c r="HL41" s="198">
        <v>5.1777999999999998E-2</v>
      </c>
      <c r="HM41" s="198"/>
      <c r="HN41" s="198"/>
      <c r="HO41" s="198"/>
      <c r="HP41" s="198"/>
      <c r="HQ41" s="198"/>
      <c r="HR41" s="198"/>
      <c r="HS41" s="198">
        <v>9.5904000000000003E-2</v>
      </c>
      <c r="HT41" s="198">
        <v>2.019E-3</v>
      </c>
      <c r="HU41" s="198"/>
      <c r="HV41" s="198"/>
      <c r="HW41" s="198">
        <v>9.5904000000000003E-2</v>
      </c>
      <c r="HX41" s="198">
        <v>2.019E-3</v>
      </c>
      <c r="HY41" s="198">
        <v>0.44577099999999997</v>
      </c>
      <c r="HZ41" s="198">
        <v>2.1800000000000001E-4</v>
      </c>
      <c r="IA41" s="198">
        <v>0.62135899999999999</v>
      </c>
      <c r="IB41" s="198">
        <v>8.8160000000000002E-2</v>
      </c>
      <c r="IC41" s="198">
        <v>1.0671299999999999</v>
      </c>
      <c r="ID41" s="198">
        <v>8.8377999999999998E-2</v>
      </c>
      <c r="IE41" s="198">
        <v>2514.1685459999999</v>
      </c>
      <c r="IF41" s="198">
        <v>908.99982699999998</v>
      </c>
    </row>
    <row r="42" spans="1:240" ht="17.399999999999999" customHeight="1" x14ac:dyDescent="0.25">
      <c r="A42" s="199" t="s">
        <v>59</v>
      </c>
      <c r="B42" s="200" t="s">
        <v>1323</v>
      </c>
      <c r="C42" s="201"/>
      <c r="D42" s="201"/>
      <c r="E42" s="201">
        <v>0.28603000000000001</v>
      </c>
      <c r="F42" s="201">
        <v>0.26141999999999999</v>
      </c>
      <c r="G42" s="201">
        <v>10.523972000000001</v>
      </c>
      <c r="H42" s="201">
        <v>0.919983</v>
      </c>
      <c r="I42" s="201"/>
      <c r="J42" s="201"/>
      <c r="K42" s="201">
        <v>0.19946</v>
      </c>
      <c r="L42" s="201">
        <v>7.6660000000000006E-2</v>
      </c>
      <c r="M42" s="201">
        <v>11.009461999999999</v>
      </c>
      <c r="N42" s="201">
        <v>1.2580629999999999</v>
      </c>
      <c r="O42" s="201"/>
      <c r="P42" s="201"/>
      <c r="Q42" s="201"/>
      <c r="R42" s="201"/>
      <c r="S42" s="201">
        <v>3.2973000000000002E-2</v>
      </c>
      <c r="T42" s="201">
        <v>5.8719999999999996E-3</v>
      </c>
      <c r="U42" s="201"/>
      <c r="V42" s="201"/>
      <c r="W42" s="201"/>
      <c r="X42" s="201"/>
      <c r="Y42" s="201"/>
      <c r="Z42" s="201"/>
      <c r="AA42" s="201"/>
      <c r="AB42" s="201"/>
      <c r="AC42" s="201"/>
      <c r="AD42" s="201"/>
      <c r="AE42" s="201"/>
      <c r="AF42" s="201"/>
      <c r="AG42" s="201">
        <v>3.2973000000000002E-2</v>
      </c>
      <c r="AH42" s="201">
        <v>5.8719999999999996E-3</v>
      </c>
      <c r="AI42" s="201">
        <v>5.288653</v>
      </c>
      <c r="AJ42" s="201">
        <v>2.3586930000000002</v>
      </c>
      <c r="AK42" s="201">
        <v>5.288653</v>
      </c>
      <c r="AL42" s="201">
        <v>2.3586930000000002</v>
      </c>
      <c r="AM42" s="201">
        <v>0.103835</v>
      </c>
      <c r="AN42" s="201">
        <v>5.1520000000000003E-2</v>
      </c>
      <c r="AO42" s="201"/>
      <c r="AP42" s="201"/>
      <c r="AQ42" s="201"/>
      <c r="AR42" s="201"/>
      <c r="AS42" s="201"/>
      <c r="AT42" s="201"/>
      <c r="AU42" s="201"/>
      <c r="AV42" s="201"/>
      <c r="AW42" s="201"/>
      <c r="AX42" s="201"/>
      <c r="AY42" s="201"/>
      <c r="AZ42" s="201"/>
      <c r="BA42" s="201">
        <v>50.594455000000004</v>
      </c>
      <c r="BB42" s="201">
        <v>18.681304000000001</v>
      </c>
      <c r="BC42" s="201"/>
      <c r="BD42" s="201"/>
      <c r="BE42" s="201">
        <v>50.69829</v>
      </c>
      <c r="BF42" s="201">
        <v>18.732824000000001</v>
      </c>
      <c r="BG42" s="201">
        <v>2.1198239999999999</v>
      </c>
      <c r="BH42" s="201">
        <v>4.2770000000000001</v>
      </c>
      <c r="BI42" s="201">
        <v>0.51022500000000004</v>
      </c>
      <c r="BJ42" s="201">
        <v>0.22708</v>
      </c>
      <c r="BK42" s="201"/>
      <c r="BL42" s="201"/>
      <c r="BM42" s="201">
        <v>2.6300490000000001</v>
      </c>
      <c r="BN42" s="201">
        <v>4.5040800000000001</v>
      </c>
      <c r="BO42" s="201">
        <v>8.0423840000000002</v>
      </c>
      <c r="BP42" s="201">
        <v>4.5082339999999999</v>
      </c>
      <c r="BQ42" s="201">
        <v>440.76821699999999</v>
      </c>
      <c r="BR42" s="201">
        <v>215.36784</v>
      </c>
      <c r="BS42" s="201"/>
      <c r="BT42" s="201"/>
      <c r="BU42" s="201">
        <v>21.081578</v>
      </c>
      <c r="BV42" s="201">
        <v>9.0719999999999992</v>
      </c>
      <c r="BW42" s="201">
        <v>0.80217000000000005</v>
      </c>
      <c r="BX42" s="201">
        <v>5.1128E-2</v>
      </c>
      <c r="BY42" s="201"/>
      <c r="BZ42" s="201"/>
      <c r="CA42" s="201">
        <v>2.4851079999999999</v>
      </c>
      <c r="CB42" s="201">
        <v>1.02546</v>
      </c>
      <c r="CC42" s="201"/>
      <c r="CD42" s="201"/>
      <c r="CE42" s="201"/>
      <c r="CF42" s="201"/>
      <c r="CG42" s="201"/>
      <c r="CH42" s="201"/>
      <c r="CI42" s="201">
        <v>12.166772999999999</v>
      </c>
      <c r="CJ42" s="201">
        <v>0.67459999999999998</v>
      </c>
      <c r="CK42" s="201">
        <v>485.34622999999999</v>
      </c>
      <c r="CL42" s="201">
        <v>230.699262</v>
      </c>
      <c r="CM42" s="201">
        <v>1725.9951920000001</v>
      </c>
      <c r="CN42" s="201">
        <v>459.39756799999998</v>
      </c>
      <c r="CO42" s="201">
        <v>22.413021000000001</v>
      </c>
      <c r="CP42" s="201">
        <v>3.6869900000000002</v>
      </c>
      <c r="CQ42" s="201">
        <v>1748.4082129999999</v>
      </c>
      <c r="CR42" s="201">
        <v>463.08455800000002</v>
      </c>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v>1.8500000000000001E-3</v>
      </c>
      <c r="ED42" s="201">
        <v>2.9599999999999998E-4</v>
      </c>
      <c r="EE42" s="201"/>
      <c r="EF42" s="201"/>
      <c r="EG42" s="201"/>
      <c r="EH42" s="201"/>
      <c r="EI42" s="201"/>
      <c r="EJ42" s="201"/>
      <c r="EK42" s="201"/>
      <c r="EL42" s="201"/>
      <c r="EM42" s="201"/>
      <c r="EN42" s="201"/>
      <c r="EO42" s="201"/>
      <c r="EP42" s="201"/>
      <c r="EQ42" s="201"/>
      <c r="ER42" s="201"/>
      <c r="ES42" s="201">
        <v>1.8500000000000001E-3</v>
      </c>
      <c r="ET42" s="201">
        <v>2.9599999999999998E-4</v>
      </c>
      <c r="EU42" s="201">
        <v>1.6816999999999999E-2</v>
      </c>
      <c r="EV42" s="201">
        <v>1.1E-4</v>
      </c>
      <c r="EW42" s="201"/>
      <c r="EX42" s="201"/>
      <c r="EY42" s="201"/>
      <c r="EZ42" s="201"/>
      <c r="FA42" s="201"/>
      <c r="FB42" s="201"/>
      <c r="FC42" s="201">
        <v>1.6816999999999999E-2</v>
      </c>
      <c r="FD42" s="201">
        <v>1.1E-4</v>
      </c>
      <c r="FE42" s="201">
        <v>0.800786</v>
      </c>
      <c r="FF42" s="201">
        <v>0.22750000000000001</v>
      </c>
      <c r="FG42" s="201"/>
      <c r="FH42" s="201"/>
      <c r="FI42" s="201">
        <v>7.1146000000000001E-2</v>
      </c>
      <c r="FJ42" s="201">
        <v>9.0530000000000003E-3</v>
      </c>
      <c r="FK42" s="201">
        <v>0.87193200000000004</v>
      </c>
      <c r="FL42" s="201">
        <v>0.23655300000000001</v>
      </c>
      <c r="FM42" s="201"/>
      <c r="FN42" s="201"/>
      <c r="FO42" s="201"/>
      <c r="FP42" s="201"/>
      <c r="FQ42" s="201">
        <v>0.29658800000000002</v>
      </c>
      <c r="FR42" s="201">
        <v>2.6402999999999999E-2</v>
      </c>
      <c r="FS42" s="201">
        <v>0.20982100000000001</v>
      </c>
      <c r="FT42" s="201">
        <v>1.0936E-2</v>
      </c>
      <c r="FU42" s="201"/>
      <c r="FV42" s="201"/>
      <c r="FW42" s="201"/>
      <c r="FX42" s="201"/>
      <c r="FY42" s="201">
        <v>99.565483999999998</v>
      </c>
      <c r="FZ42" s="201">
        <v>12.147415000000001</v>
      </c>
      <c r="GA42" s="201"/>
      <c r="GB42" s="201"/>
      <c r="GC42" s="201">
        <v>4.5449999999999997E-2</v>
      </c>
      <c r="GD42" s="201">
        <v>3.0599999999999998E-3</v>
      </c>
      <c r="GE42" s="201"/>
      <c r="GF42" s="201"/>
      <c r="GG42" s="201"/>
      <c r="GH42" s="201"/>
      <c r="GI42" s="201">
        <v>8.7368000000000001E-2</v>
      </c>
      <c r="GJ42" s="201">
        <v>1.093E-3</v>
      </c>
      <c r="GK42" s="201">
        <v>0.12564</v>
      </c>
      <c r="GL42" s="201">
        <v>2.02E-4</v>
      </c>
      <c r="GM42" s="201">
        <v>100.33035099999999</v>
      </c>
      <c r="GN42" s="201">
        <v>12.189109</v>
      </c>
      <c r="GO42" s="201">
        <v>3.5789659999999999</v>
      </c>
      <c r="GP42" s="201">
        <v>0.144756</v>
      </c>
      <c r="GQ42" s="201">
        <v>2.954634</v>
      </c>
      <c r="GR42" s="201">
        <v>7.927E-3</v>
      </c>
      <c r="GS42" s="201">
        <v>6.5335999999999999</v>
      </c>
      <c r="GT42" s="201">
        <v>0.15268300000000001</v>
      </c>
      <c r="GU42" s="201"/>
      <c r="GV42" s="201"/>
      <c r="GW42" s="201">
        <v>0.11312</v>
      </c>
      <c r="GX42" s="201">
        <v>1.15E-2</v>
      </c>
      <c r="GY42" s="201"/>
      <c r="GZ42" s="201"/>
      <c r="HA42" s="201"/>
      <c r="HB42" s="201"/>
      <c r="HC42" s="201">
        <v>0.11312</v>
      </c>
      <c r="HD42" s="201">
        <v>1.15E-2</v>
      </c>
      <c r="HE42" s="201">
        <v>5.3451089999999999</v>
      </c>
      <c r="HF42" s="201">
        <v>6.5009999999999998E-3</v>
      </c>
      <c r="HG42" s="201"/>
      <c r="HH42" s="201"/>
      <c r="HI42" s="201"/>
      <c r="HJ42" s="201"/>
      <c r="HK42" s="201">
        <v>5.3451089999999999</v>
      </c>
      <c r="HL42" s="201">
        <v>6.5009999999999998E-3</v>
      </c>
      <c r="HM42" s="201"/>
      <c r="HN42" s="201"/>
      <c r="HO42" s="201"/>
      <c r="HP42" s="201"/>
      <c r="HQ42" s="201"/>
      <c r="HR42" s="201"/>
      <c r="HS42" s="201"/>
      <c r="HT42" s="201"/>
      <c r="HU42" s="201"/>
      <c r="HV42" s="201"/>
      <c r="HW42" s="201"/>
      <c r="HX42" s="201"/>
      <c r="HY42" s="201">
        <v>5.6249999999999998E-3</v>
      </c>
      <c r="HZ42" s="201">
        <v>5.6999999999999998E-4</v>
      </c>
      <c r="IA42" s="201">
        <v>3.8159999999999999E-2</v>
      </c>
      <c r="IB42" s="201">
        <v>4.3239999999999997E-3</v>
      </c>
      <c r="IC42" s="201">
        <v>4.3784999999999998E-2</v>
      </c>
      <c r="ID42" s="201">
        <v>4.8939999999999999E-3</v>
      </c>
      <c r="IE42" s="201">
        <v>2416.6704340000001</v>
      </c>
      <c r="IF42" s="201">
        <v>733.24499800000001</v>
      </c>
    </row>
    <row r="43" spans="1:240" ht="17.399999999999999" customHeight="1" x14ac:dyDescent="0.25">
      <c r="A43" s="196" t="s">
        <v>225</v>
      </c>
      <c r="B43" s="197" t="s">
        <v>1324</v>
      </c>
      <c r="C43" s="198">
        <v>7.0708999999999994E-2</v>
      </c>
      <c r="D43" s="198">
        <v>1.84E-4</v>
      </c>
      <c r="E43" s="198"/>
      <c r="F43" s="198"/>
      <c r="G43" s="198"/>
      <c r="H43" s="198"/>
      <c r="I43" s="198">
        <v>2.3464990000000001</v>
      </c>
      <c r="J43" s="198">
        <v>9.2088000000000003E-2</v>
      </c>
      <c r="K43" s="198"/>
      <c r="L43" s="198"/>
      <c r="M43" s="198">
        <v>2.417208</v>
      </c>
      <c r="N43" s="198">
        <v>9.2272000000000007E-2</v>
      </c>
      <c r="O43" s="198"/>
      <c r="P43" s="198"/>
      <c r="Q43" s="198"/>
      <c r="R43" s="198"/>
      <c r="S43" s="198">
        <v>62.162407000000002</v>
      </c>
      <c r="T43" s="198">
        <v>14.663463</v>
      </c>
      <c r="U43" s="198">
        <v>2.6252000000000001E-2</v>
      </c>
      <c r="V43" s="198">
        <v>5.2099999999999998E-4</v>
      </c>
      <c r="W43" s="198"/>
      <c r="X43" s="198"/>
      <c r="Y43" s="198">
        <v>0.88847799999999999</v>
      </c>
      <c r="Z43" s="198">
        <v>0.24560000000000001</v>
      </c>
      <c r="AA43" s="198">
        <v>0.12379999999999999</v>
      </c>
      <c r="AB43" s="198">
        <v>2.5500000000000002E-4</v>
      </c>
      <c r="AC43" s="198"/>
      <c r="AD43" s="198"/>
      <c r="AE43" s="198"/>
      <c r="AF43" s="198"/>
      <c r="AG43" s="198">
        <v>63.200937000000003</v>
      </c>
      <c r="AH43" s="198">
        <v>14.909839</v>
      </c>
      <c r="AI43" s="198">
        <v>0.35224699999999998</v>
      </c>
      <c r="AJ43" s="198">
        <v>0.21235999999999999</v>
      </c>
      <c r="AK43" s="198">
        <v>0.35224699999999998</v>
      </c>
      <c r="AL43" s="198">
        <v>0.21235999999999999</v>
      </c>
      <c r="AM43" s="198"/>
      <c r="AN43" s="198"/>
      <c r="AO43" s="198">
        <v>4.065048</v>
      </c>
      <c r="AP43" s="198">
        <v>2.504</v>
      </c>
      <c r="AQ43" s="198"/>
      <c r="AR43" s="198"/>
      <c r="AS43" s="198">
        <v>0.73306099999999996</v>
      </c>
      <c r="AT43" s="198">
        <v>7.4126999999999998E-2</v>
      </c>
      <c r="AU43" s="198"/>
      <c r="AV43" s="198"/>
      <c r="AW43" s="198">
        <v>0.494975</v>
      </c>
      <c r="AX43" s="198">
        <v>4.0065000000000003E-2</v>
      </c>
      <c r="AY43" s="198">
        <v>0.41680600000000001</v>
      </c>
      <c r="AZ43" s="198">
        <v>6.1620000000000001E-2</v>
      </c>
      <c r="BA43" s="198">
        <v>1.0101000000000001E-2</v>
      </c>
      <c r="BB43" s="198">
        <v>0.12720000000000001</v>
      </c>
      <c r="BC43" s="198"/>
      <c r="BD43" s="198"/>
      <c r="BE43" s="198">
        <v>5.7199910000000003</v>
      </c>
      <c r="BF43" s="198">
        <v>2.8070119999999998</v>
      </c>
      <c r="BG43" s="198">
        <v>19.499704000000001</v>
      </c>
      <c r="BH43" s="198">
        <v>39.082079999999998</v>
      </c>
      <c r="BI43" s="198"/>
      <c r="BJ43" s="198"/>
      <c r="BK43" s="198"/>
      <c r="BL43" s="198"/>
      <c r="BM43" s="198">
        <v>19.499704000000001</v>
      </c>
      <c r="BN43" s="198">
        <v>39.082079999999998</v>
      </c>
      <c r="BO43" s="198">
        <v>384.96441299999998</v>
      </c>
      <c r="BP43" s="198">
        <v>1126.1900049999999</v>
      </c>
      <c r="BQ43" s="198">
        <v>1055.6993500000001</v>
      </c>
      <c r="BR43" s="198">
        <v>595.69356800000003</v>
      </c>
      <c r="BS43" s="198">
        <v>1.4976210000000001</v>
      </c>
      <c r="BT43" s="198">
        <v>1.0560000000000001E-3</v>
      </c>
      <c r="BU43" s="198"/>
      <c r="BV43" s="198"/>
      <c r="BW43" s="198">
        <v>1.887E-3</v>
      </c>
      <c r="BX43" s="198">
        <v>1.5100000000000001E-4</v>
      </c>
      <c r="BY43" s="198">
        <v>0.84692400000000001</v>
      </c>
      <c r="BZ43" s="198">
        <v>1.1264E-2</v>
      </c>
      <c r="CA43" s="198">
        <v>2.1128710000000002</v>
      </c>
      <c r="CB43" s="198">
        <v>0.60962400000000005</v>
      </c>
      <c r="CC43" s="198"/>
      <c r="CD43" s="198"/>
      <c r="CE43" s="198"/>
      <c r="CF43" s="198"/>
      <c r="CG43" s="198"/>
      <c r="CH43" s="198"/>
      <c r="CI43" s="198">
        <v>38.040359000000002</v>
      </c>
      <c r="CJ43" s="198">
        <v>0.60715699999999995</v>
      </c>
      <c r="CK43" s="198">
        <v>1483.163425</v>
      </c>
      <c r="CL43" s="198">
        <v>1723.1128249999999</v>
      </c>
      <c r="CM43" s="198">
        <v>500.03834999999998</v>
      </c>
      <c r="CN43" s="198">
        <v>117.50264900000001</v>
      </c>
      <c r="CO43" s="198">
        <v>32.326526000000001</v>
      </c>
      <c r="CP43" s="198">
        <v>5.8901209999999997</v>
      </c>
      <c r="CQ43" s="198">
        <v>532.36487599999998</v>
      </c>
      <c r="CR43" s="198">
        <v>123.39277</v>
      </c>
      <c r="CS43" s="198">
        <v>26.182929999999999</v>
      </c>
      <c r="CT43" s="198">
        <v>1.0253000000000001</v>
      </c>
      <c r="CU43" s="198">
        <v>4.3922999999999997E-2</v>
      </c>
      <c r="CV43" s="198">
        <v>1.0000000000000001E-5</v>
      </c>
      <c r="CW43" s="198"/>
      <c r="CX43" s="198"/>
      <c r="CY43" s="198">
        <v>26.226852999999998</v>
      </c>
      <c r="CZ43" s="198">
        <v>1.0253099999999999</v>
      </c>
      <c r="DA43" s="198"/>
      <c r="DB43" s="198"/>
      <c r="DC43" s="198"/>
      <c r="DD43" s="198"/>
      <c r="DE43" s="198"/>
      <c r="DF43" s="198"/>
      <c r="DG43" s="198"/>
      <c r="DH43" s="198"/>
      <c r="DI43" s="198">
        <v>5.0629999999999998E-3</v>
      </c>
      <c r="DJ43" s="198">
        <v>1.0809999999999999E-3</v>
      </c>
      <c r="DK43" s="198">
        <v>8.732761</v>
      </c>
      <c r="DL43" s="198">
        <v>0.95413899999999996</v>
      </c>
      <c r="DM43" s="198">
        <v>4.4094000000000001E-2</v>
      </c>
      <c r="DN43" s="198">
        <v>0.23799200000000001</v>
      </c>
      <c r="DO43" s="198">
        <v>8.7819179999999992</v>
      </c>
      <c r="DP43" s="198">
        <v>1.1932119999999999</v>
      </c>
      <c r="DQ43" s="198"/>
      <c r="DR43" s="198"/>
      <c r="DS43" s="198"/>
      <c r="DT43" s="198"/>
      <c r="DU43" s="198"/>
      <c r="DV43" s="198"/>
      <c r="DW43" s="198"/>
      <c r="DX43" s="198"/>
      <c r="DY43" s="198">
        <v>9.2969089999999994</v>
      </c>
      <c r="DZ43" s="198">
        <v>1.1152759999999999</v>
      </c>
      <c r="EA43" s="198"/>
      <c r="EB43" s="198"/>
      <c r="EC43" s="198">
        <v>9.5636690000000009</v>
      </c>
      <c r="ED43" s="198">
        <v>0.68377299999999996</v>
      </c>
      <c r="EE43" s="198"/>
      <c r="EF43" s="198"/>
      <c r="EG43" s="198"/>
      <c r="EH43" s="198"/>
      <c r="EI43" s="198"/>
      <c r="EJ43" s="198"/>
      <c r="EK43" s="198"/>
      <c r="EL43" s="198"/>
      <c r="EM43" s="198"/>
      <c r="EN43" s="198"/>
      <c r="EO43" s="198">
        <v>1.4E-3</v>
      </c>
      <c r="EP43" s="198">
        <v>2.3999999999999998E-3</v>
      </c>
      <c r="EQ43" s="198"/>
      <c r="ER43" s="198"/>
      <c r="ES43" s="198">
        <v>18.861978000000001</v>
      </c>
      <c r="ET43" s="198">
        <v>1.8014490000000001</v>
      </c>
      <c r="EU43" s="198"/>
      <c r="EV43" s="198"/>
      <c r="EW43" s="198"/>
      <c r="EX43" s="198"/>
      <c r="EY43" s="198"/>
      <c r="EZ43" s="198"/>
      <c r="FA43" s="198"/>
      <c r="FB43" s="198"/>
      <c r="FC43" s="198"/>
      <c r="FD43" s="198"/>
      <c r="FE43" s="198">
        <v>0.101941</v>
      </c>
      <c r="FF43" s="198">
        <v>4.2500000000000003E-2</v>
      </c>
      <c r="FG43" s="198">
        <v>5.1538360000000001</v>
      </c>
      <c r="FH43" s="198">
        <v>0.186528</v>
      </c>
      <c r="FI43" s="198">
        <v>2.9812999999999999E-2</v>
      </c>
      <c r="FJ43" s="198">
        <v>1.7179999999999999E-3</v>
      </c>
      <c r="FK43" s="198">
        <v>5.28559</v>
      </c>
      <c r="FL43" s="198">
        <v>0.23074600000000001</v>
      </c>
      <c r="FM43" s="198"/>
      <c r="FN43" s="198"/>
      <c r="FO43" s="198"/>
      <c r="FP43" s="198"/>
      <c r="FQ43" s="198">
        <v>5.8442000000000001E-2</v>
      </c>
      <c r="FR43" s="198">
        <v>6.0099999999999997E-4</v>
      </c>
      <c r="FS43" s="198">
        <v>3.306781</v>
      </c>
      <c r="FT43" s="198">
        <v>0.23616500000000001</v>
      </c>
      <c r="FU43" s="198">
        <v>2.0740999999999999E-2</v>
      </c>
      <c r="FV43" s="198">
        <v>2.31E-4</v>
      </c>
      <c r="FW43" s="198">
        <v>2.0227999999999999E-2</v>
      </c>
      <c r="FX43" s="198">
        <v>9.9999999999999995E-7</v>
      </c>
      <c r="FY43" s="198">
        <v>0.98472300000000001</v>
      </c>
      <c r="FZ43" s="198">
        <v>4.0565999999999998E-2</v>
      </c>
      <c r="GA43" s="198"/>
      <c r="GB43" s="198"/>
      <c r="GC43" s="198"/>
      <c r="GD43" s="198"/>
      <c r="GE43" s="198"/>
      <c r="GF43" s="198"/>
      <c r="GG43" s="198"/>
      <c r="GH43" s="198"/>
      <c r="GI43" s="198">
        <v>3.4037440000000001</v>
      </c>
      <c r="GJ43" s="198">
        <v>6.8479999999999999E-3</v>
      </c>
      <c r="GK43" s="198">
        <v>8.6620000000000003E-2</v>
      </c>
      <c r="GL43" s="198">
        <v>5.7200000000000003E-4</v>
      </c>
      <c r="GM43" s="198">
        <v>7.8812790000000001</v>
      </c>
      <c r="GN43" s="198">
        <v>0.28498400000000002</v>
      </c>
      <c r="GO43" s="198">
        <v>25.722899000000002</v>
      </c>
      <c r="GP43" s="198">
        <v>0.188032</v>
      </c>
      <c r="GQ43" s="198">
        <v>2.0270109999999999</v>
      </c>
      <c r="GR43" s="198">
        <v>3.9155000000000002E-2</v>
      </c>
      <c r="GS43" s="198">
        <v>27.74991</v>
      </c>
      <c r="GT43" s="198">
        <v>0.227187</v>
      </c>
      <c r="GU43" s="198">
        <v>0.16666</v>
      </c>
      <c r="GV43" s="198">
        <v>1.0319999999999999E-2</v>
      </c>
      <c r="GW43" s="198">
        <v>0.23557400000000001</v>
      </c>
      <c r="GX43" s="198">
        <v>6.1499999999999999E-4</v>
      </c>
      <c r="GY43" s="198">
        <v>1.0721670000000001</v>
      </c>
      <c r="GZ43" s="198">
        <v>1.529E-2</v>
      </c>
      <c r="HA43" s="198">
        <v>176.25</v>
      </c>
      <c r="HB43" s="198">
        <v>9.8640000000000008</v>
      </c>
      <c r="HC43" s="198">
        <v>177.724401</v>
      </c>
      <c r="HD43" s="198">
        <v>9.8902249999999992</v>
      </c>
      <c r="HE43" s="198">
        <v>6.94787</v>
      </c>
      <c r="HF43" s="198">
        <v>1.1547E-2</v>
      </c>
      <c r="HG43" s="198">
        <v>7.9569000000000001E-2</v>
      </c>
      <c r="HH43" s="198">
        <v>1.8200000000000001E-4</v>
      </c>
      <c r="HI43" s="198"/>
      <c r="HJ43" s="198"/>
      <c r="HK43" s="198">
        <v>7.0274390000000002</v>
      </c>
      <c r="HL43" s="198">
        <v>1.1729E-2</v>
      </c>
      <c r="HM43" s="198"/>
      <c r="HN43" s="198"/>
      <c r="HO43" s="198"/>
      <c r="HP43" s="198"/>
      <c r="HQ43" s="198">
        <v>9.9500000000000005E-3</v>
      </c>
      <c r="HR43" s="198">
        <v>1.14E-2</v>
      </c>
      <c r="HS43" s="198">
        <v>8.9999999999999998E-4</v>
      </c>
      <c r="HT43" s="198">
        <v>3.0000000000000001E-3</v>
      </c>
      <c r="HU43" s="198">
        <v>2.6580000000000002E-3</v>
      </c>
      <c r="HV43" s="198">
        <v>2.0000000000000002E-5</v>
      </c>
      <c r="HW43" s="198">
        <v>1.3507999999999999E-2</v>
      </c>
      <c r="HX43" s="198">
        <v>1.4420000000000001E-2</v>
      </c>
      <c r="HY43" s="198">
        <v>2.3126000000000001E-2</v>
      </c>
      <c r="HZ43" s="198">
        <v>1.8799999999999999E-4</v>
      </c>
      <c r="IA43" s="198">
        <v>1.3359099999999999</v>
      </c>
      <c r="IB43" s="198">
        <v>1.4580439999999999</v>
      </c>
      <c r="IC43" s="198">
        <v>1.3590359999999999</v>
      </c>
      <c r="ID43" s="198">
        <v>1.458232</v>
      </c>
      <c r="IE43" s="198">
        <v>2387.6302999999998</v>
      </c>
      <c r="IF43" s="198">
        <v>1919.746652</v>
      </c>
    </row>
    <row r="44" spans="1:240" ht="17.399999999999999" customHeight="1" x14ac:dyDescent="0.25">
      <c r="A44" s="199" t="s">
        <v>226</v>
      </c>
      <c r="B44" s="200" t="s">
        <v>1325</v>
      </c>
      <c r="C44" s="201">
        <v>0.213835</v>
      </c>
      <c r="D44" s="201">
        <v>1.0200000000000001E-3</v>
      </c>
      <c r="E44" s="201"/>
      <c r="F44" s="201"/>
      <c r="G44" s="201">
        <v>7.4012630000000001</v>
      </c>
      <c r="H44" s="201">
        <v>0.40755599999999997</v>
      </c>
      <c r="I44" s="201">
        <v>1.884E-3</v>
      </c>
      <c r="J44" s="201">
        <v>2.3000000000000001E-4</v>
      </c>
      <c r="K44" s="201"/>
      <c r="L44" s="201"/>
      <c r="M44" s="201">
        <v>7.6169820000000001</v>
      </c>
      <c r="N44" s="201">
        <v>0.408806</v>
      </c>
      <c r="O44" s="201"/>
      <c r="P44" s="201"/>
      <c r="Q44" s="201"/>
      <c r="R44" s="201"/>
      <c r="S44" s="201">
        <v>4.6933930000000004</v>
      </c>
      <c r="T44" s="201">
        <v>0.55746700000000005</v>
      </c>
      <c r="U44" s="201">
        <v>4.0000000000000001E-3</v>
      </c>
      <c r="V44" s="201">
        <v>8.9999999999999993E-3</v>
      </c>
      <c r="W44" s="201"/>
      <c r="X44" s="201"/>
      <c r="Y44" s="201">
        <v>3.2250000000000001E-2</v>
      </c>
      <c r="Z44" s="201">
        <v>0.02</v>
      </c>
      <c r="AA44" s="201"/>
      <c r="AB44" s="201"/>
      <c r="AC44" s="201"/>
      <c r="AD44" s="201"/>
      <c r="AE44" s="201"/>
      <c r="AF44" s="201"/>
      <c r="AG44" s="201">
        <v>4.7296430000000003</v>
      </c>
      <c r="AH44" s="201">
        <v>0.58646699999999996</v>
      </c>
      <c r="AI44" s="201"/>
      <c r="AJ44" s="201"/>
      <c r="AK44" s="201"/>
      <c r="AL44" s="201"/>
      <c r="AM44" s="201">
        <v>0.289935</v>
      </c>
      <c r="AN44" s="201">
        <v>2.5590000000000002E-2</v>
      </c>
      <c r="AO44" s="201">
        <v>1.0756209999999999</v>
      </c>
      <c r="AP44" s="201">
        <v>0.51015999999999995</v>
      </c>
      <c r="AQ44" s="201"/>
      <c r="AR44" s="201"/>
      <c r="AS44" s="201">
        <v>0.69114200000000003</v>
      </c>
      <c r="AT44" s="201">
        <v>0.118379</v>
      </c>
      <c r="AU44" s="201"/>
      <c r="AV44" s="201"/>
      <c r="AW44" s="201">
        <v>1E-3</v>
      </c>
      <c r="AX44" s="201">
        <v>2E-3</v>
      </c>
      <c r="AY44" s="201"/>
      <c r="AZ44" s="201"/>
      <c r="BA44" s="201"/>
      <c r="BB44" s="201"/>
      <c r="BC44" s="201"/>
      <c r="BD44" s="201"/>
      <c r="BE44" s="201">
        <v>2.0576979999999998</v>
      </c>
      <c r="BF44" s="201">
        <v>0.65612899999999996</v>
      </c>
      <c r="BG44" s="201">
        <v>14.282467</v>
      </c>
      <c r="BH44" s="201">
        <v>54.800468000000002</v>
      </c>
      <c r="BI44" s="201"/>
      <c r="BJ44" s="201"/>
      <c r="BK44" s="201"/>
      <c r="BL44" s="201"/>
      <c r="BM44" s="201">
        <v>14.282467</v>
      </c>
      <c r="BN44" s="201">
        <v>54.800468000000002</v>
      </c>
      <c r="BO44" s="201">
        <v>77.303809999999999</v>
      </c>
      <c r="BP44" s="201">
        <v>55.257828000000003</v>
      </c>
      <c r="BQ44" s="201">
        <v>429.68233099999998</v>
      </c>
      <c r="BR44" s="201">
        <v>157.97680600000001</v>
      </c>
      <c r="BS44" s="201">
        <v>4.8311E-2</v>
      </c>
      <c r="BT44" s="201">
        <v>1.15E-4</v>
      </c>
      <c r="BU44" s="201">
        <v>655.80066899999997</v>
      </c>
      <c r="BV44" s="201">
        <v>449.7704</v>
      </c>
      <c r="BW44" s="201">
        <v>1.461938</v>
      </c>
      <c r="BX44" s="201">
        <v>0.140375</v>
      </c>
      <c r="BY44" s="201">
        <v>7.8250000000000004E-3</v>
      </c>
      <c r="BZ44" s="201">
        <v>4.57E-4</v>
      </c>
      <c r="CA44" s="201">
        <v>0.63748300000000002</v>
      </c>
      <c r="CB44" s="201">
        <v>5.8798999999999997E-2</v>
      </c>
      <c r="CC44" s="201">
        <v>2.277917</v>
      </c>
      <c r="CD44" s="201">
        <v>0.16358800000000001</v>
      </c>
      <c r="CE44" s="201"/>
      <c r="CF44" s="201"/>
      <c r="CG44" s="201"/>
      <c r="CH44" s="201"/>
      <c r="CI44" s="201">
        <v>192.87719899999999</v>
      </c>
      <c r="CJ44" s="201">
        <v>30.772748</v>
      </c>
      <c r="CK44" s="201">
        <v>1360.097483</v>
      </c>
      <c r="CL44" s="201">
        <v>694.14111600000001</v>
      </c>
      <c r="CM44" s="201">
        <v>724.30762600000003</v>
      </c>
      <c r="CN44" s="201">
        <v>166.54609300000001</v>
      </c>
      <c r="CO44" s="201">
        <v>12.117015</v>
      </c>
      <c r="CP44" s="201">
        <v>2.077928</v>
      </c>
      <c r="CQ44" s="201">
        <v>736.42464099999995</v>
      </c>
      <c r="CR44" s="201">
        <v>168.624021</v>
      </c>
      <c r="CS44" s="201">
        <v>2.8459999999999999E-2</v>
      </c>
      <c r="CT44" s="201">
        <v>0.10736</v>
      </c>
      <c r="CU44" s="201"/>
      <c r="CV44" s="201"/>
      <c r="CW44" s="201"/>
      <c r="CX44" s="201"/>
      <c r="CY44" s="201">
        <v>2.8459999999999999E-2</v>
      </c>
      <c r="CZ44" s="201">
        <v>0.10736</v>
      </c>
      <c r="DA44" s="201">
        <v>9.01E-4</v>
      </c>
      <c r="DB44" s="201">
        <v>4.3000000000000002E-5</v>
      </c>
      <c r="DC44" s="201"/>
      <c r="DD44" s="201"/>
      <c r="DE44" s="201">
        <v>2E-3</v>
      </c>
      <c r="DF44" s="201">
        <v>4.0000000000000002E-4</v>
      </c>
      <c r="DG44" s="201">
        <v>2.9009999999999999E-3</v>
      </c>
      <c r="DH44" s="201">
        <v>4.4299999999999998E-4</v>
      </c>
      <c r="DI44" s="201"/>
      <c r="DJ44" s="201"/>
      <c r="DK44" s="201">
        <v>66.025276000000005</v>
      </c>
      <c r="DL44" s="201">
        <v>4.8888559999999996</v>
      </c>
      <c r="DM44" s="201">
        <v>1.449E-3</v>
      </c>
      <c r="DN44" s="201">
        <v>8.4900000000000004E-4</v>
      </c>
      <c r="DO44" s="201">
        <v>66.026724999999999</v>
      </c>
      <c r="DP44" s="201">
        <v>4.8897050000000002</v>
      </c>
      <c r="DQ44" s="201"/>
      <c r="DR44" s="201"/>
      <c r="DS44" s="201"/>
      <c r="DT44" s="201"/>
      <c r="DU44" s="201"/>
      <c r="DV44" s="201"/>
      <c r="DW44" s="201"/>
      <c r="DX44" s="201"/>
      <c r="DY44" s="201">
        <v>8.6988839999999996</v>
      </c>
      <c r="DZ44" s="201">
        <v>0.66424099999999997</v>
      </c>
      <c r="EA44" s="201">
        <v>0.68506900000000004</v>
      </c>
      <c r="EB44" s="201">
        <v>0.12179</v>
      </c>
      <c r="EC44" s="201">
        <v>1.679786</v>
      </c>
      <c r="ED44" s="201">
        <v>0.18597900000000001</v>
      </c>
      <c r="EE44" s="201">
        <v>4.7715E-2</v>
      </c>
      <c r="EF44" s="201">
        <v>2.2699999999999999E-3</v>
      </c>
      <c r="EG44" s="201"/>
      <c r="EH44" s="201"/>
      <c r="EI44" s="201"/>
      <c r="EJ44" s="201"/>
      <c r="EK44" s="201"/>
      <c r="EL44" s="201"/>
      <c r="EM44" s="201">
        <v>0.11199099999999999</v>
      </c>
      <c r="EN44" s="201">
        <v>9.273E-3</v>
      </c>
      <c r="EO44" s="201">
        <v>0.66761099999999995</v>
      </c>
      <c r="EP44" s="201">
        <v>4.5148000000000001E-2</v>
      </c>
      <c r="EQ44" s="201">
        <v>1.5E-3</v>
      </c>
      <c r="ER44" s="201">
        <v>2E-3</v>
      </c>
      <c r="ES44" s="201">
        <v>11.892556000000001</v>
      </c>
      <c r="ET44" s="201">
        <v>1.0307010000000001</v>
      </c>
      <c r="EU44" s="201"/>
      <c r="EV44" s="201"/>
      <c r="EW44" s="201"/>
      <c r="EX44" s="201"/>
      <c r="EY44" s="201"/>
      <c r="EZ44" s="201"/>
      <c r="FA44" s="201"/>
      <c r="FB44" s="201"/>
      <c r="FC44" s="201"/>
      <c r="FD44" s="201"/>
      <c r="FE44" s="201">
        <v>7.0218040000000004</v>
      </c>
      <c r="FF44" s="201">
        <v>7.8971900000000002</v>
      </c>
      <c r="FG44" s="201">
        <v>0.87180500000000005</v>
      </c>
      <c r="FH44" s="201">
        <v>7.9482999999999998E-2</v>
      </c>
      <c r="FI44" s="201">
        <v>7.2424989999999996</v>
      </c>
      <c r="FJ44" s="201">
        <v>1.5050969999999999</v>
      </c>
      <c r="FK44" s="201">
        <v>15.136108</v>
      </c>
      <c r="FL44" s="201">
        <v>9.4817699999999991</v>
      </c>
      <c r="FM44" s="201"/>
      <c r="FN44" s="201"/>
      <c r="FO44" s="201"/>
      <c r="FP44" s="201"/>
      <c r="FQ44" s="201"/>
      <c r="FR44" s="201"/>
      <c r="FS44" s="201">
        <v>3.96191</v>
      </c>
      <c r="FT44" s="201">
        <v>7.0099999999999996E-2</v>
      </c>
      <c r="FU44" s="201">
        <v>2.3259720000000002</v>
      </c>
      <c r="FV44" s="201">
        <v>8.0190999999999998E-2</v>
      </c>
      <c r="FW44" s="201">
        <v>0.94566499999999998</v>
      </c>
      <c r="FX44" s="201">
        <v>5.9215999999999998E-2</v>
      </c>
      <c r="FY44" s="201">
        <v>5.5555599999999998</v>
      </c>
      <c r="FZ44" s="201">
        <v>0.31918600000000003</v>
      </c>
      <c r="GA44" s="201"/>
      <c r="GB44" s="201"/>
      <c r="GC44" s="201">
        <v>1.344652</v>
      </c>
      <c r="GD44" s="201">
        <v>6.5006999999999995E-2</v>
      </c>
      <c r="GE44" s="201">
        <v>0.01</v>
      </c>
      <c r="GF44" s="201">
        <v>1.6800000000000001E-3</v>
      </c>
      <c r="GG44" s="201"/>
      <c r="GH44" s="201"/>
      <c r="GI44" s="201">
        <v>1.3911929999999999</v>
      </c>
      <c r="GJ44" s="201">
        <v>1.5278E-2</v>
      </c>
      <c r="GK44" s="201">
        <v>1.234064</v>
      </c>
      <c r="GL44" s="201">
        <v>4.7549000000000001E-2</v>
      </c>
      <c r="GM44" s="201">
        <v>16.769016000000001</v>
      </c>
      <c r="GN44" s="201">
        <v>0.65820699999999999</v>
      </c>
      <c r="GO44" s="201">
        <v>65.157938999999999</v>
      </c>
      <c r="GP44" s="201">
        <v>2.6150250000000002</v>
      </c>
      <c r="GQ44" s="201">
        <v>2.9040460000000001</v>
      </c>
      <c r="GR44" s="201">
        <v>9.6625000000000003E-2</v>
      </c>
      <c r="GS44" s="201">
        <v>68.061985000000007</v>
      </c>
      <c r="GT44" s="201">
        <v>2.7116500000000001</v>
      </c>
      <c r="GU44" s="201">
        <v>4.5189E-2</v>
      </c>
      <c r="GV44" s="201">
        <v>4.0000000000000002E-4</v>
      </c>
      <c r="GW44" s="201">
        <v>7.9504859999999997</v>
      </c>
      <c r="GX44" s="201">
        <v>6.0645999999999999E-2</v>
      </c>
      <c r="GY44" s="201">
        <v>0.40102199999999999</v>
      </c>
      <c r="GZ44" s="201">
        <v>7.2199999999999999E-4</v>
      </c>
      <c r="HA44" s="201"/>
      <c r="HB44" s="201"/>
      <c r="HC44" s="201">
        <v>8.3966969999999996</v>
      </c>
      <c r="HD44" s="201">
        <v>6.1768000000000003E-2</v>
      </c>
      <c r="HE44" s="201">
        <v>4.5507080000000002</v>
      </c>
      <c r="HF44" s="201">
        <v>1.0102999999999999E-2</v>
      </c>
      <c r="HG44" s="201">
        <v>0.204788</v>
      </c>
      <c r="HH44" s="201">
        <v>6.0300000000000002E-4</v>
      </c>
      <c r="HI44" s="201"/>
      <c r="HJ44" s="201"/>
      <c r="HK44" s="201">
        <v>4.7554959999999999</v>
      </c>
      <c r="HL44" s="201">
        <v>1.0706E-2</v>
      </c>
      <c r="HM44" s="201"/>
      <c r="HN44" s="201"/>
      <c r="HO44" s="201"/>
      <c r="HP44" s="201"/>
      <c r="HQ44" s="201">
        <v>5.4923E-2</v>
      </c>
      <c r="HR44" s="201">
        <v>2.8511999999999999E-2</v>
      </c>
      <c r="HS44" s="201">
        <v>0.14529</v>
      </c>
      <c r="HT44" s="201">
        <v>1.454E-3</v>
      </c>
      <c r="HU44" s="201"/>
      <c r="HV44" s="201"/>
      <c r="HW44" s="201">
        <v>0.200213</v>
      </c>
      <c r="HX44" s="201">
        <v>2.9966E-2</v>
      </c>
      <c r="HY44" s="201"/>
      <c r="HZ44" s="201"/>
      <c r="IA44" s="201">
        <v>0.54065799999999997</v>
      </c>
      <c r="IB44" s="201">
        <v>0.213059</v>
      </c>
      <c r="IC44" s="201">
        <v>0.54065799999999997</v>
      </c>
      <c r="ID44" s="201">
        <v>0.213059</v>
      </c>
      <c r="IE44" s="201">
        <v>2317.0197290000001</v>
      </c>
      <c r="IF44" s="201">
        <v>938.41234199999997</v>
      </c>
    </row>
    <row r="45" spans="1:240" ht="17.399999999999999" customHeight="1" x14ac:dyDescent="0.25">
      <c r="A45" s="196" t="s">
        <v>40</v>
      </c>
      <c r="B45" s="197" t="s">
        <v>1326</v>
      </c>
      <c r="C45" s="198">
        <v>5.0790000000000002E-3</v>
      </c>
      <c r="D45" s="198">
        <v>5.7000000000000003E-5</v>
      </c>
      <c r="E45" s="198"/>
      <c r="F45" s="198"/>
      <c r="G45" s="198">
        <v>20.469873</v>
      </c>
      <c r="H45" s="198">
        <v>1.1634960000000001</v>
      </c>
      <c r="I45" s="198">
        <v>0.28847899999999999</v>
      </c>
      <c r="J45" s="198">
        <v>1.7056999999999999E-2</v>
      </c>
      <c r="K45" s="198"/>
      <c r="L45" s="198"/>
      <c r="M45" s="198">
        <v>20.763431000000001</v>
      </c>
      <c r="N45" s="198">
        <v>1.1806099999999999</v>
      </c>
      <c r="O45" s="198"/>
      <c r="P45" s="198"/>
      <c r="Q45" s="198"/>
      <c r="R45" s="198"/>
      <c r="S45" s="198">
        <v>2.3509999999999998E-3</v>
      </c>
      <c r="T45" s="198">
        <v>1.06E-4</v>
      </c>
      <c r="U45" s="198"/>
      <c r="V45" s="198"/>
      <c r="W45" s="198"/>
      <c r="X45" s="198"/>
      <c r="Y45" s="198"/>
      <c r="Z45" s="198"/>
      <c r="AA45" s="198"/>
      <c r="AB45" s="198"/>
      <c r="AC45" s="198"/>
      <c r="AD45" s="198"/>
      <c r="AE45" s="198"/>
      <c r="AF45" s="198"/>
      <c r="AG45" s="198">
        <v>2.3509999999999998E-3</v>
      </c>
      <c r="AH45" s="198">
        <v>1.06E-4</v>
      </c>
      <c r="AI45" s="198">
        <v>8.2784999999999997E-2</v>
      </c>
      <c r="AJ45" s="198">
        <v>7.2999999999999996E-4</v>
      </c>
      <c r="AK45" s="198">
        <v>8.2784999999999997E-2</v>
      </c>
      <c r="AL45" s="198">
        <v>7.2999999999999996E-4</v>
      </c>
      <c r="AM45" s="198"/>
      <c r="AN45" s="198"/>
      <c r="AO45" s="198"/>
      <c r="AP45" s="198"/>
      <c r="AQ45" s="198"/>
      <c r="AR45" s="198"/>
      <c r="AS45" s="198">
        <v>0.64605999999999997</v>
      </c>
      <c r="AT45" s="198">
        <v>6.7601999999999995E-2</v>
      </c>
      <c r="AU45" s="198"/>
      <c r="AV45" s="198"/>
      <c r="AW45" s="198"/>
      <c r="AX45" s="198"/>
      <c r="AY45" s="198"/>
      <c r="AZ45" s="198"/>
      <c r="BA45" s="198"/>
      <c r="BB45" s="198"/>
      <c r="BC45" s="198"/>
      <c r="BD45" s="198"/>
      <c r="BE45" s="198">
        <v>0.64605999999999997</v>
      </c>
      <c r="BF45" s="198">
        <v>6.7601999999999995E-2</v>
      </c>
      <c r="BG45" s="198">
        <v>2.5947480000000001</v>
      </c>
      <c r="BH45" s="198">
        <v>6.8548609999999996</v>
      </c>
      <c r="BI45" s="198">
        <v>6.0506209999999996</v>
      </c>
      <c r="BJ45" s="198">
        <v>0.40114100000000003</v>
      </c>
      <c r="BK45" s="198"/>
      <c r="BL45" s="198"/>
      <c r="BM45" s="198">
        <v>8.6453690000000005</v>
      </c>
      <c r="BN45" s="198">
        <v>7.2560019999999996</v>
      </c>
      <c r="BO45" s="198">
        <v>312.14353899999998</v>
      </c>
      <c r="BP45" s="198">
        <v>222.00005200000001</v>
      </c>
      <c r="BQ45" s="198">
        <v>1003.565105</v>
      </c>
      <c r="BR45" s="198">
        <v>650.51326600000004</v>
      </c>
      <c r="BS45" s="198"/>
      <c r="BT45" s="198"/>
      <c r="BU45" s="198"/>
      <c r="BV45" s="198"/>
      <c r="BW45" s="198">
        <v>1.4036660000000001</v>
      </c>
      <c r="BX45" s="198">
        <v>0.10004</v>
      </c>
      <c r="BY45" s="198"/>
      <c r="BZ45" s="198"/>
      <c r="CA45" s="198">
        <v>0.47475400000000001</v>
      </c>
      <c r="CB45" s="198">
        <v>0.12636500000000001</v>
      </c>
      <c r="CC45" s="198"/>
      <c r="CD45" s="198"/>
      <c r="CE45" s="198"/>
      <c r="CF45" s="198"/>
      <c r="CG45" s="198"/>
      <c r="CH45" s="198"/>
      <c r="CI45" s="198">
        <v>1.7781279999999999</v>
      </c>
      <c r="CJ45" s="198">
        <v>0.27189600000000003</v>
      </c>
      <c r="CK45" s="198">
        <v>1319.365192</v>
      </c>
      <c r="CL45" s="198">
        <v>873.011619</v>
      </c>
      <c r="CM45" s="198">
        <v>309.20404600000001</v>
      </c>
      <c r="CN45" s="198">
        <v>80.701858999999999</v>
      </c>
      <c r="CO45" s="198">
        <v>8.2865559999999991</v>
      </c>
      <c r="CP45" s="198">
        <v>1.4462470000000001</v>
      </c>
      <c r="CQ45" s="198">
        <v>317.49060200000002</v>
      </c>
      <c r="CR45" s="198">
        <v>82.148105999999999</v>
      </c>
      <c r="CS45" s="198"/>
      <c r="CT45" s="198"/>
      <c r="CU45" s="198"/>
      <c r="CV45" s="198"/>
      <c r="CW45" s="198"/>
      <c r="CX45" s="198"/>
      <c r="CY45" s="198"/>
      <c r="CZ45" s="198"/>
      <c r="DA45" s="198"/>
      <c r="DB45" s="198"/>
      <c r="DC45" s="198"/>
      <c r="DD45" s="198"/>
      <c r="DE45" s="198"/>
      <c r="DF45" s="198"/>
      <c r="DG45" s="198"/>
      <c r="DH45" s="198"/>
      <c r="DI45" s="198"/>
      <c r="DJ45" s="198"/>
      <c r="DK45" s="198">
        <v>1.701E-3</v>
      </c>
      <c r="DL45" s="198">
        <v>2.6200000000000003E-4</v>
      </c>
      <c r="DM45" s="198">
        <v>8.6600000000000002E-4</v>
      </c>
      <c r="DN45" s="198">
        <v>4.2000000000000002E-4</v>
      </c>
      <c r="DO45" s="198">
        <v>2.5669999999999998E-3</v>
      </c>
      <c r="DP45" s="198">
        <v>6.8199999999999999E-4</v>
      </c>
      <c r="DQ45" s="198"/>
      <c r="DR45" s="198"/>
      <c r="DS45" s="198"/>
      <c r="DT45" s="198"/>
      <c r="DU45" s="198"/>
      <c r="DV45" s="198"/>
      <c r="DW45" s="198"/>
      <c r="DX45" s="198"/>
      <c r="DY45" s="198">
        <v>0.174128</v>
      </c>
      <c r="DZ45" s="198">
        <v>1.4876E-2</v>
      </c>
      <c r="EA45" s="198"/>
      <c r="EB45" s="198"/>
      <c r="EC45" s="198">
        <v>0.183922</v>
      </c>
      <c r="ED45" s="198">
        <v>2.0990999999999999E-2</v>
      </c>
      <c r="EE45" s="198"/>
      <c r="EF45" s="198"/>
      <c r="EG45" s="198"/>
      <c r="EH45" s="198"/>
      <c r="EI45" s="198"/>
      <c r="EJ45" s="198"/>
      <c r="EK45" s="198"/>
      <c r="EL45" s="198"/>
      <c r="EM45" s="198">
        <v>4.4999999999999999E-4</v>
      </c>
      <c r="EN45" s="198">
        <v>2.0000000000000002E-5</v>
      </c>
      <c r="EO45" s="198"/>
      <c r="EP45" s="198"/>
      <c r="EQ45" s="198">
        <v>7.7999999999999999E-5</v>
      </c>
      <c r="ER45" s="198">
        <v>5.0000000000000004E-6</v>
      </c>
      <c r="ES45" s="198">
        <v>0.35857800000000001</v>
      </c>
      <c r="ET45" s="198">
        <v>3.5892E-2</v>
      </c>
      <c r="EU45" s="198"/>
      <c r="EV45" s="198"/>
      <c r="EW45" s="198"/>
      <c r="EX45" s="198"/>
      <c r="EY45" s="198"/>
      <c r="EZ45" s="198"/>
      <c r="FA45" s="198"/>
      <c r="FB45" s="198"/>
      <c r="FC45" s="198"/>
      <c r="FD45" s="198"/>
      <c r="FE45" s="198">
        <v>0.51553599999999999</v>
      </c>
      <c r="FF45" s="198">
        <v>0.86634599999999995</v>
      </c>
      <c r="FG45" s="198">
        <v>8.6920070000000003</v>
      </c>
      <c r="FH45" s="198">
        <v>9.9231339999999992</v>
      </c>
      <c r="FI45" s="198">
        <v>2.8541370000000001</v>
      </c>
      <c r="FJ45" s="198">
        <v>0.72811199999999998</v>
      </c>
      <c r="FK45" s="198">
        <v>12.061680000000001</v>
      </c>
      <c r="FL45" s="198">
        <v>11.517592</v>
      </c>
      <c r="FM45" s="198"/>
      <c r="FN45" s="198"/>
      <c r="FO45" s="198"/>
      <c r="FP45" s="198"/>
      <c r="FQ45" s="198"/>
      <c r="FR45" s="198"/>
      <c r="FS45" s="198">
        <v>0.93854099999999996</v>
      </c>
      <c r="FT45" s="198">
        <v>0.21259900000000001</v>
      </c>
      <c r="FU45" s="198">
        <v>303.95557300000002</v>
      </c>
      <c r="FV45" s="198">
        <v>8.7133529999999997</v>
      </c>
      <c r="FW45" s="198"/>
      <c r="FX45" s="198"/>
      <c r="FY45" s="198">
        <v>218.11384000000001</v>
      </c>
      <c r="FZ45" s="198">
        <v>27.235994999999999</v>
      </c>
      <c r="GA45" s="198"/>
      <c r="GB45" s="198"/>
      <c r="GC45" s="198"/>
      <c r="GD45" s="198"/>
      <c r="GE45" s="198"/>
      <c r="GF45" s="198"/>
      <c r="GG45" s="198"/>
      <c r="GH45" s="198"/>
      <c r="GI45" s="198">
        <v>5.8299999999999997E-4</v>
      </c>
      <c r="GJ45" s="198">
        <v>2.5300000000000002E-4</v>
      </c>
      <c r="GK45" s="198">
        <v>5.0460000000000001E-3</v>
      </c>
      <c r="GL45" s="198">
        <v>1.7E-5</v>
      </c>
      <c r="GM45" s="198">
        <v>523.01358300000004</v>
      </c>
      <c r="GN45" s="198">
        <v>36.162216999999998</v>
      </c>
      <c r="GO45" s="198">
        <v>5.1076899999999998</v>
      </c>
      <c r="GP45" s="198">
        <v>3.0141000000000001E-2</v>
      </c>
      <c r="GQ45" s="198">
        <v>1.3255030000000001</v>
      </c>
      <c r="GR45" s="198">
        <v>2.4499999999999999E-3</v>
      </c>
      <c r="GS45" s="198">
        <v>6.4331930000000002</v>
      </c>
      <c r="GT45" s="198">
        <v>3.2591000000000002E-2</v>
      </c>
      <c r="GU45" s="198">
        <v>8.8638999999999996E-2</v>
      </c>
      <c r="GV45" s="198">
        <v>9.5399999999999999E-4</v>
      </c>
      <c r="GW45" s="198">
        <v>4.9054E-2</v>
      </c>
      <c r="GX45" s="198">
        <v>6.02E-4</v>
      </c>
      <c r="GY45" s="198">
        <v>0.98308899999999999</v>
      </c>
      <c r="GZ45" s="198">
        <v>6.6100000000000002E-4</v>
      </c>
      <c r="HA45" s="198"/>
      <c r="HB45" s="198"/>
      <c r="HC45" s="198">
        <v>1.1207819999999999</v>
      </c>
      <c r="HD45" s="198">
        <v>2.2169999999999998E-3</v>
      </c>
      <c r="HE45" s="198">
        <v>2.3969999999999998E-3</v>
      </c>
      <c r="HF45" s="198">
        <v>1.7000000000000001E-4</v>
      </c>
      <c r="HG45" s="198"/>
      <c r="HH45" s="198"/>
      <c r="HI45" s="198"/>
      <c r="HJ45" s="198"/>
      <c r="HK45" s="198">
        <v>2.3969999999999998E-3</v>
      </c>
      <c r="HL45" s="198">
        <v>1.7000000000000001E-4</v>
      </c>
      <c r="HM45" s="198"/>
      <c r="HN45" s="198"/>
      <c r="HO45" s="198"/>
      <c r="HP45" s="198"/>
      <c r="HQ45" s="198">
        <v>5.6249999999999998E-3</v>
      </c>
      <c r="HR45" s="198">
        <v>4.3999999999999999E-5</v>
      </c>
      <c r="HS45" s="198"/>
      <c r="HT45" s="198"/>
      <c r="HU45" s="198">
        <v>5.2599999999999999E-4</v>
      </c>
      <c r="HV45" s="198">
        <v>8.7999999999999998E-5</v>
      </c>
      <c r="HW45" s="198">
        <v>6.1510000000000002E-3</v>
      </c>
      <c r="HX45" s="198">
        <v>1.3200000000000001E-4</v>
      </c>
      <c r="HY45" s="198"/>
      <c r="HZ45" s="198"/>
      <c r="IA45" s="198">
        <v>4.2869999999999998E-2</v>
      </c>
      <c r="IB45" s="198">
        <v>5.2370000000000003E-3</v>
      </c>
      <c r="IC45" s="198">
        <v>4.2869999999999998E-2</v>
      </c>
      <c r="ID45" s="198">
        <v>5.2370000000000003E-3</v>
      </c>
      <c r="IE45" s="198">
        <v>2210.0375909999998</v>
      </c>
      <c r="IF45" s="198">
        <v>1011.421505</v>
      </c>
    </row>
    <row r="46" spans="1:240" ht="17.399999999999999" customHeight="1" x14ac:dyDescent="0.25">
      <c r="A46" s="199" t="s">
        <v>164</v>
      </c>
      <c r="B46" s="200" t="s">
        <v>1327</v>
      </c>
      <c r="C46" s="201"/>
      <c r="D46" s="201"/>
      <c r="E46" s="201">
        <v>8.9570380000000007</v>
      </c>
      <c r="F46" s="201">
        <v>0.16051000000000001</v>
      </c>
      <c r="G46" s="201"/>
      <c r="H46" s="201"/>
      <c r="I46" s="201">
        <v>79.989580000000004</v>
      </c>
      <c r="J46" s="201">
        <v>4.7938859999999996</v>
      </c>
      <c r="K46" s="201"/>
      <c r="L46" s="201"/>
      <c r="M46" s="201">
        <v>88.946618000000001</v>
      </c>
      <c r="N46" s="201">
        <v>4.954396</v>
      </c>
      <c r="O46" s="201">
        <v>0.16</v>
      </c>
      <c r="P46" s="201">
        <v>1E-3</v>
      </c>
      <c r="Q46" s="201">
        <v>1.770003</v>
      </c>
      <c r="R46" s="201">
        <v>0.29466599999999998</v>
      </c>
      <c r="S46" s="201">
        <v>12.89202</v>
      </c>
      <c r="T46" s="201">
        <v>1.3321149999999999</v>
      </c>
      <c r="U46" s="201">
        <v>22.803955999999999</v>
      </c>
      <c r="V46" s="201">
        <v>0.77837400000000001</v>
      </c>
      <c r="W46" s="201">
        <v>0.68997399999999998</v>
      </c>
      <c r="X46" s="201">
        <v>9.7129999999999994E-2</v>
      </c>
      <c r="Y46" s="201">
        <v>3.5615839999999999</v>
      </c>
      <c r="Z46" s="201">
        <v>0.42625999999999997</v>
      </c>
      <c r="AA46" s="201">
        <v>0.92549000000000003</v>
      </c>
      <c r="AB46" s="201">
        <v>4.5301000000000001E-2</v>
      </c>
      <c r="AC46" s="201">
        <v>0.34295599999999998</v>
      </c>
      <c r="AD46" s="201">
        <v>2.5004999999999999E-2</v>
      </c>
      <c r="AE46" s="201"/>
      <c r="AF46" s="201"/>
      <c r="AG46" s="201">
        <v>43.145983000000001</v>
      </c>
      <c r="AH46" s="201">
        <v>2.999851</v>
      </c>
      <c r="AI46" s="201">
        <v>143.726833</v>
      </c>
      <c r="AJ46" s="201">
        <v>22.903578</v>
      </c>
      <c r="AK46" s="201">
        <v>143.726833</v>
      </c>
      <c r="AL46" s="201">
        <v>22.903578</v>
      </c>
      <c r="AM46" s="201">
        <v>5.7002639999999998</v>
      </c>
      <c r="AN46" s="201">
        <v>0.38864100000000001</v>
      </c>
      <c r="AO46" s="201">
        <v>684.255945</v>
      </c>
      <c r="AP46" s="201">
        <v>250.736369</v>
      </c>
      <c r="AQ46" s="201">
        <v>0.555948</v>
      </c>
      <c r="AR46" s="201">
        <v>3.7224E-2</v>
      </c>
      <c r="AS46" s="201">
        <v>144.98256599999999</v>
      </c>
      <c r="AT46" s="201">
        <v>18.382231999999998</v>
      </c>
      <c r="AU46" s="201">
        <v>16.325682</v>
      </c>
      <c r="AV46" s="201">
        <v>1.879937</v>
      </c>
      <c r="AW46" s="201">
        <v>9.4418439999999997</v>
      </c>
      <c r="AX46" s="201">
        <v>1.155378</v>
      </c>
      <c r="AY46" s="201">
        <v>64.578790999999995</v>
      </c>
      <c r="AZ46" s="201">
        <v>18.413212000000001</v>
      </c>
      <c r="BA46" s="201">
        <v>3.5324949999999999</v>
      </c>
      <c r="BB46" s="201">
        <v>0.71595600000000004</v>
      </c>
      <c r="BC46" s="201"/>
      <c r="BD46" s="201"/>
      <c r="BE46" s="201">
        <v>929.37353499999995</v>
      </c>
      <c r="BF46" s="201">
        <v>291.70894900000002</v>
      </c>
      <c r="BG46" s="201">
        <v>0.49903900000000001</v>
      </c>
      <c r="BH46" s="201">
        <v>1.0604499999999999</v>
      </c>
      <c r="BI46" s="201"/>
      <c r="BJ46" s="201"/>
      <c r="BK46" s="201"/>
      <c r="BL46" s="201"/>
      <c r="BM46" s="201">
        <v>0.49903900000000001</v>
      </c>
      <c r="BN46" s="201">
        <v>1.0604499999999999</v>
      </c>
      <c r="BO46" s="201">
        <v>1.5121560000000001</v>
      </c>
      <c r="BP46" s="201">
        <v>1.4456199999999999</v>
      </c>
      <c r="BQ46" s="201">
        <v>2.9078249999999999</v>
      </c>
      <c r="BR46" s="201">
        <v>0.57667000000000002</v>
      </c>
      <c r="BS46" s="201">
        <v>65.315218999999999</v>
      </c>
      <c r="BT46" s="201">
        <v>6.695119</v>
      </c>
      <c r="BU46" s="201">
        <v>2.4857</v>
      </c>
      <c r="BV46" s="201">
        <v>0.97160999999999997</v>
      </c>
      <c r="BW46" s="201">
        <v>7.2205709999999996</v>
      </c>
      <c r="BX46" s="201">
        <v>0.70930000000000004</v>
      </c>
      <c r="BY46" s="201">
        <v>11.368295</v>
      </c>
      <c r="BZ46" s="201">
        <v>0.30598199999999998</v>
      </c>
      <c r="CA46" s="201">
        <v>2.2445490000000001</v>
      </c>
      <c r="CB46" s="201">
        <v>0.15470400000000001</v>
      </c>
      <c r="CC46" s="201">
        <v>2.0135079999999999</v>
      </c>
      <c r="CD46" s="201">
        <v>0.82408899999999996</v>
      </c>
      <c r="CE46" s="201"/>
      <c r="CF46" s="201"/>
      <c r="CG46" s="201">
        <v>0.31678099999999998</v>
      </c>
      <c r="CH46" s="201">
        <v>1.7999999999999999E-2</v>
      </c>
      <c r="CI46" s="201">
        <v>0.62794000000000005</v>
      </c>
      <c r="CJ46" s="201">
        <v>0.16125700000000001</v>
      </c>
      <c r="CK46" s="201">
        <v>96.012544000000005</v>
      </c>
      <c r="CL46" s="201">
        <v>11.862351</v>
      </c>
      <c r="CM46" s="201">
        <v>184.93275600000001</v>
      </c>
      <c r="CN46" s="201">
        <v>34.884371999999999</v>
      </c>
      <c r="CO46" s="201">
        <v>8.60623</v>
      </c>
      <c r="CP46" s="201">
        <v>0.60829599999999995</v>
      </c>
      <c r="CQ46" s="201">
        <v>193.53898599999999</v>
      </c>
      <c r="CR46" s="201">
        <v>35.492668000000002</v>
      </c>
      <c r="CS46" s="201"/>
      <c r="CT46" s="201"/>
      <c r="CU46" s="201">
        <v>5.3657570000000003</v>
      </c>
      <c r="CV46" s="201">
        <v>0.31559999999999999</v>
      </c>
      <c r="CW46" s="201"/>
      <c r="CX46" s="201"/>
      <c r="CY46" s="201">
        <v>5.3657570000000003</v>
      </c>
      <c r="CZ46" s="201">
        <v>0.31559999999999999</v>
      </c>
      <c r="DA46" s="201">
        <v>7.4626039999999998</v>
      </c>
      <c r="DB46" s="201">
        <v>0.34849799999999997</v>
      </c>
      <c r="DC46" s="201">
        <v>3.7247000000000002E-2</v>
      </c>
      <c r="DD46" s="201">
        <v>2.2950000000000002E-2</v>
      </c>
      <c r="DE46" s="201">
        <v>6.3320000000000001E-2</v>
      </c>
      <c r="DF46" s="201">
        <v>8.0000000000000002E-3</v>
      </c>
      <c r="DG46" s="201">
        <v>7.5631709999999996</v>
      </c>
      <c r="DH46" s="201">
        <v>0.37944800000000001</v>
      </c>
      <c r="DI46" s="201"/>
      <c r="DJ46" s="201"/>
      <c r="DK46" s="201">
        <v>5.345478</v>
      </c>
      <c r="DL46" s="201">
        <v>0.64237900000000003</v>
      </c>
      <c r="DM46" s="201">
        <v>0.37562699999999999</v>
      </c>
      <c r="DN46" s="201">
        <v>2.7900000000000001E-2</v>
      </c>
      <c r="DO46" s="201">
        <v>5.7211049999999997</v>
      </c>
      <c r="DP46" s="201">
        <v>0.67027899999999996</v>
      </c>
      <c r="DQ46" s="201"/>
      <c r="DR46" s="201"/>
      <c r="DS46" s="201"/>
      <c r="DT46" s="201"/>
      <c r="DU46" s="201">
        <v>3.0300000000000001E-3</v>
      </c>
      <c r="DV46" s="201">
        <v>1E-4</v>
      </c>
      <c r="DW46" s="201">
        <v>0.13517999999999999</v>
      </c>
      <c r="DX46" s="201">
        <v>0.01</v>
      </c>
      <c r="DY46" s="201">
        <v>14.106792</v>
      </c>
      <c r="DZ46" s="201">
        <v>1.8185880000000001</v>
      </c>
      <c r="EA46" s="201">
        <v>4.9747029999999999</v>
      </c>
      <c r="EB46" s="201">
        <v>0.106706</v>
      </c>
      <c r="EC46" s="201">
        <v>4.7107330000000003</v>
      </c>
      <c r="ED46" s="201">
        <v>0.46296799999999999</v>
      </c>
      <c r="EE46" s="201">
        <v>0.78952800000000001</v>
      </c>
      <c r="EF46" s="201">
        <v>0.25346999999999997</v>
      </c>
      <c r="EG46" s="201">
        <v>1.147</v>
      </c>
      <c r="EH46" s="201">
        <v>4.2999999999999997E-2</v>
      </c>
      <c r="EI46" s="201">
        <v>3.007E-2</v>
      </c>
      <c r="EJ46" s="201">
        <v>2.0999999999999999E-3</v>
      </c>
      <c r="EK46" s="201">
        <v>0.552593</v>
      </c>
      <c r="EL46" s="201">
        <v>8.2000000000000007E-3</v>
      </c>
      <c r="EM46" s="201">
        <v>0.53935200000000005</v>
      </c>
      <c r="EN46" s="201">
        <v>2.47E-2</v>
      </c>
      <c r="EO46" s="201">
        <v>6.5470620000000004</v>
      </c>
      <c r="EP46" s="201">
        <v>0.26379000000000002</v>
      </c>
      <c r="EQ46" s="201">
        <v>4.0862489999999996</v>
      </c>
      <c r="ER46" s="201">
        <v>0.39654400000000001</v>
      </c>
      <c r="ES46" s="201">
        <v>37.622292000000002</v>
      </c>
      <c r="ET46" s="201">
        <v>3.3901659999999998</v>
      </c>
      <c r="EU46" s="201">
        <v>3.8322340000000001</v>
      </c>
      <c r="EV46" s="201">
        <v>4.9521999999999997E-2</v>
      </c>
      <c r="EW46" s="201"/>
      <c r="EX46" s="201"/>
      <c r="EY46" s="201"/>
      <c r="EZ46" s="201"/>
      <c r="FA46" s="201"/>
      <c r="FB46" s="201"/>
      <c r="FC46" s="201">
        <v>3.8322340000000001</v>
      </c>
      <c r="FD46" s="201">
        <v>4.9521999999999997E-2</v>
      </c>
      <c r="FE46" s="201">
        <v>1.80945</v>
      </c>
      <c r="FF46" s="201">
        <v>0.60704400000000003</v>
      </c>
      <c r="FG46" s="201">
        <v>2.3668689999999999</v>
      </c>
      <c r="FH46" s="201">
        <v>1.1672</v>
      </c>
      <c r="FI46" s="201">
        <v>1.62846</v>
      </c>
      <c r="FJ46" s="201">
        <v>0.27474500000000002</v>
      </c>
      <c r="FK46" s="201">
        <v>5.8047789999999999</v>
      </c>
      <c r="FL46" s="201">
        <v>2.0489890000000002</v>
      </c>
      <c r="FM46" s="201">
        <v>0.16514599999999999</v>
      </c>
      <c r="FN46" s="201">
        <v>2.3719E-2</v>
      </c>
      <c r="FO46" s="201">
        <v>0.16514599999999999</v>
      </c>
      <c r="FP46" s="201">
        <v>2.3719E-2</v>
      </c>
      <c r="FQ46" s="201">
        <v>70.784542000000002</v>
      </c>
      <c r="FR46" s="201">
        <v>30.050191999999999</v>
      </c>
      <c r="FS46" s="201">
        <v>34.974755999999999</v>
      </c>
      <c r="FT46" s="201">
        <v>7.4734420000000004</v>
      </c>
      <c r="FU46" s="201">
        <v>9.8439289999999993</v>
      </c>
      <c r="FV46" s="201">
        <v>0.26943699999999998</v>
      </c>
      <c r="FW46" s="201">
        <v>2.6624999999999999E-2</v>
      </c>
      <c r="FX46" s="201">
        <v>2.0999999999999999E-3</v>
      </c>
      <c r="FY46" s="201">
        <v>5.7657090000000002</v>
      </c>
      <c r="FZ46" s="201">
        <v>0.41871399999999998</v>
      </c>
      <c r="GA46" s="201">
        <v>0.11354</v>
      </c>
      <c r="GB46" s="201">
        <v>6.0000000000000001E-3</v>
      </c>
      <c r="GC46" s="201">
        <v>0.31183300000000003</v>
      </c>
      <c r="GD46" s="201">
        <v>0.04</v>
      </c>
      <c r="GE46" s="201">
        <v>0.25770100000000001</v>
      </c>
      <c r="GF46" s="201">
        <v>1.3650000000000001E-2</v>
      </c>
      <c r="GG46" s="201">
        <v>1.823793</v>
      </c>
      <c r="GH46" s="201">
        <v>0.112816</v>
      </c>
      <c r="GI46" s="201">
        <v>1.7203740000000001</v>
      </c>
      <c r="GJ46" s="201">
        <v>0.11831</v>
      </c>
      <c r="GK46" s="201">
        <v>4.0570180000000002</v>
      </c>
      <c r="GL46" s="201">
        <v>0.17433599999999999</v>
      </c>
      <c r="GM46" s="201">
        <v>129.67982000000001</v>
      </c>
      <c r="GN46" s="201">
        <v>38.678997000000003</v>
      </c>
      <c r="GO46" s="201">
        <v>16.131038</v>
      </c>
      <c r="GP46" s="201">
        <v>1.3845829999999999</v>
      </c>
      <c r="GQ46" s="201">
        <v>59.798893999999997</v>
      </c>
      <c r="GR46" s="201">
        <v>2.986157</v>
      </c>
      <c r="GS46" s="201">
        <v>75.929931999999994</v>
      </c>
      <c r="GT46" s="201">
        <v>4.3707399999999996</v>
      </c>
      <c r="GU46" s="201">
        <v>0.63835600000000003</v>
      </c>
      <c r="GV46" s="201">
        <v>0.124101</v>
      </c>
      <c r="GW46" s="201">
        <v>161.467118</v>
      </c>
      <c r="GX46" s="201">
        <v>8.0041170000000008</v>
      </c>
      <c r="GY46" s="201"/>
      <c r="GZ46" s="201"/>
      <c r="HA46" s="201">
        <v>1.2999999999999999E-2</v>
      </c>
      <c r="HB46" s="201">
        <v>2E-3</v>
      </c>
      <c r="HC46" s="201">
        <v>162.11847399999999</v>
      </c>
      <c r="HD46" s="201">
        <v>8.1302179999999993</v>
      </c>
      <c r="HE46" s="201">
        <v>0.570044</v>
      </c>
      <c r="HF46" s="201">
        <v>3.7444999999999999E-2</v>
      </c>
      <c r="HG46" s="201"/>
      <c r="HH46" s="201"/>
      <c r="HI46" s="201"/>
      <c r="HJ46" s="201"/>
      <c r="HK46" s="201">
        <v>0.570044</v>
      </c>
      <c r="HL46" s="201">
        <v>3.7444999999999999E-2</v>
      </c>
      <c r="HM46" s="201"/>
      <c r="HN46" s="201"/>
      <c r="HO46" s="201"/>
      <c r="HP46" s="201"/>
      <c r="HQ46" s="201">
        <v>5.3225170000000004</v>
      </c>
      <c r="HR46" s="201">
        <v>1.8140579999999999</v>
      </c>
      <c r="HS46" s="201">
        <v>0.171455</v>
      </c>
      <c r="HT46" s="201">
        <v>4.1000000000000003E-3</v>
      </c>
      <c r="HU46" s="201">
        <v>1.089035</v>
      </c>
      <c r="HV46" s="201">
        <v>2.4219000000000001E-2</v>
      </c>
      <c r="HW46" s="201">
        <v>6.5830070000000003</v>
      </c>
      <c r="HX46" s="201">
        <v>1.8423769999999999</v>
      </c>
      <c r="HY46" s="201">
        <v>7.0000000000000001E-3</v>
      </c>
      <c r="HZ46" s="201">
        <v>2.0000000000000001E-4</v>
      </c>
      <c r="IA46" s="201">
        <v>49.445766999999996</v>
      </c>
      <c r="IB46" s="201">
        <v>13.868594</v>
      </c>
      <c r="IC46" s="201">
        <v>49.452767000000001</v>
      </c>
      <c r="ID46" s="201">
        <v>13.868793999999999</v>
      </c>
      <c r="IE46" s="201">
        <v>1985.6520660000001</v>
      </c>
      <c r="IF46" s="201">
        <v>444.78853700000002</v>
      </c>
    </row>
    <row r="47" spans="1:240" ht="17.399999999999999" customHeight="1" x14ac:dyDescent="0.25">
      <c r="A47" s="196" t="s">
        <v>48</v>
      </c>
      <c r="B47" s="197" t="s">
        <v>1328</v>
      </c>
      <c r="C47" s="198"/>
      <c r="D47" s="198"/>
      <c r="E47" s="198"/>
      <c r="F47" s="198"/>
      <c r="G47" s="198"/>
      <c r="H47" s="198"/>
      <c r="I47" s="198"/>
      <c r="J47" s="198"/>
      <c r="K47" s="198"/>
      <c r="L47" s="198"/>
      <c r="M47" s="198"/>
      <c r="N47" s="198"/>
      <c r="O47" s="198"/>
      <c r="P47" s="198"/>
      <c r="Q47" s="198"/>
      <c r="R47" s="198"/>
      <c r="S47" s="198">
        <v>0.21935099999999999</v>
      </c>
      <c r="T47" s="198">
        <v>3.4873000000000001E-2</v>
      </c>
      <c r="U47" s="198"/>
      <c r="V47" s="198"/>
      <c r="W47" s="198"/>
      <c r="X47" s="198"/>
      <c r="Y47" s="198"/>
      <c r="Z47" s="198"/>
      <c r="AA47" s="198"/>
      <c r="AB47" s="198"/>
      <c r="AC47" s="198"/>
      <c r="AD47" s="198"/>
      <c r="AE47" s="198"/>
      <c r="AF47" s="198"/>
      <c r="AG47" s="198">
        <v>0.21935099999999999</v>
      </c>
      <c r="AH47" s="198">
        <v>3.4873000000000001E-2</v>
      </c>
      <c r="AI47" s="198"/>
      <c r="AJ47" s="198"/>
      <c r="AK47" s="198"/>
      <c r="AL47" s="198"/>
      <c r="AM47" s="198"/>
      <c r="AN47" s="198"/>
      <c r="AO47" s="198"/>
      <c r="AP47" s="198"/>
      <c r="AQ47" s="198"/>
      <c r="AR47" s="198"/>
      <c r="AS47" s="198"/>
      <c r="AT47" s="198"/>
      <c r="AU47" s="198"/>
      <c r="AV47" s="198"/>
      <c r="AW47" s="198">
        <v>2.7563000000000001E-2</v>
      </c>
      <c r="AX47" s="198">
        <v>1E-3</v>
      </c>
      <c r="AY47" s="198">
        <v>0.38958399999999999</v>
      </c>
      <c r="AZ47" s="198">
        <v>3.5784000000000003E-2</v>
      </c>
      <c r="BA47" s="198"/>
      <c r="BB47" s="198"/>
      <c r="BC47" s="198">
        <v>3.3399999999999999E-4</v>
      </c>
      <c r="BD47" s="198">
        <v>3.0000000000000001E-6</v>
      </c>
      <c r="BE47" s="198">
        <v>0.41748099999999999</v>
      </c>
      <c r="BF47" s="198">
        <v>3.6787E-2</v>
      </c>
      <c r="BG47" s="198"/>
      <c r="BH47" s="198"/>
      <c r="BI47" s="198">
        <v>1.1794230000000001</v>
      </c>
      <c r="BJ47" s="198">
        <v>0.23930999999999999</v>
      </c>
      <c r="BK47" s="198"/>
      <c r="BL47" s="198"/>
      <c r="BM47" s="198">
        <v>1.1794230000000001</v>
      </c>
      <c r="BN47" s="198">
        <v>0.23930999999999999</v>
      </c>
      <c r="BO47" s="198"/>
      <c r="BP47" s="198"/>
      <c r="BQ47" s="198">
        <v>1.178631</v>
      </c>
      <c r="BR47" s="198">
        <v>0.19750000000000001</v>
      </c>
      <c r="BS47" s="198"/>
      <c r="BT47" s="198"/>
      <c r="BU47" s="198"/>
      <c r="BV47" s="198"/>
      <c r="BW47" s="198">
        <v>0.231902</v>
      </c>
      <c r="BX47" s="198">
        <v>3.2759999999999998E-3</v>
      </c>
      <c r="BY47" s="198">
        <v>0.28265699999999999</v>
      </c>
      <c r="BZ47" s="198">
        <v>6.3829999999999998E-3</v>
      </c>
      <c r="CA47" s="198"/>
      <c r="CB47" s="198"/>
      <c r="CC47" s="198"/>
      <c r="CD47" s="198"/>
      <c r="CE47" s="198"/>
      <c r="CF47" s="198"/>
      <c r="CG47" s="198"/>
      <c r="CH47" s="198"/>
      <c r="CI47" s="198"/>
      <c r="CJ47" s="198"/>
      <c r="CK47" s="198">
        <v>1.69319</v>
      </c>
      <c r="CL47" s="198">
        <v>0.20715900000000001</v>
      </c>
      <c r="CM47" s="198">
        <v>816.69492000000002</v>
      </c>
      <c r="CN47" s="198">
        <v>210.53849500000001</v>
      </c>
      <c r="CO47" s="198">
        <v>23.442005999999999</v>
      </c>
      <c r="CP47" s="198">
        <v>3.8838149999999998</v>
      </c>
      <c r="CQ47" s="198">
        <v>840.13692600000002</v>
      </c>
      <c r="CR47" s="198">
        <v>214.42231000000001</v>
      </c>
      <c r="CS47" s="198"/>
      <c r="CT47" s="198"/>
      <c r="CU47" s="198"/>
      <c r="CV47" s="198"/>
      <c r="CW47" s="198"/>
      <c r="CX47" s="198"/>
      <c r="CY47" s="198"/>
      <c r="CZ47" s="198"/>
      <c r="DA47" s="198"/>
      <c r="DB47" s="198"/>
      <c r="DC47" s="198"/>
      <c r="DD47" s="198"/>
      <c r="DE47" s="198"/>
      <c r="DF47" s="198"/>
      <c r="DG47" s="198"/>
      <c r="DH47" s="198"/>
      <c r="DI47" s="198"/>
      <c r="DJ47" s="198"/>
      <c r="DK47" s="198">
        <v>6.7349999999999997E-3</v>
      </c>
      <c r="DL47" s="198">
        <v>5.8500000000000002E-4</v>
      </c>
      <c r="DM47" s="198">
        <v>8.6239999999999997E-2</v>
      </c>
      <c r="DN47" s="198">
        <v>2.2000000000000001E-4</v>
      </c>
      <c r="DO47" s="198">
        <v>9.2975000000000002E-2</v>
      </c>
      <c r="DP47" s="198">
        <v>8.0500000000000005E-4</v>
      </c>
      <c r="DQ47" s="198"/>
      <c r="DR47" s="198"/>
      <c r="DS47" s="198"/>
      <c r="DT47" s="198"/>
      <c r="DU47" s="198"/>
      <c r="DV47" s="198"/>
      <c r="DW47" s="198"/>
      <c r="DX47" s="198"/>
      <c r="DY47" s="198">
        <v>1.1684E-2</v>
      </c>
      <c r="DZ47" s="198">
        <v>6.1700000000000004E-4</v>
      </c>
      <c r="EA47" s="198">
        <v>0.179288</v>
      </c>
      <c r="EB47" s="198">
        <v>3.8878999999999997E-2</v>
      </c>
      <c r="EC47" s="198">
        <v>2.8705280000000002</v>
      </c>
      <c r="ED47" s="198">
        <v>0.27931099999999998</v>
      </c>
      <c r="EE47" s="198">
        <v>1.605329</v>
      </c>
      <c r="EF47" s="198">
        <v>0.121952</v>
      </c>
      <c r="EG47" s="198"/>
      <c r="EH47" s="198"/>
      <c r="EI47" s="198">
        <v>3.7669999999999999E-3</v>
      </c>
      <c r="EJ47" s="198">
        <v>4.2000000000000002E-4</v>
      </c>
      <c r="EK47" s="198"/>
      <c r="EL47" s="198"/>
      <c r="EM47" s="198"/>
      <c r="EN47" s="198"/>
      <c r="EO47" s="198">
        <v>4.8479999999999999E-3</v>
      </c>
      <c r="EP47" s="198">
        <v>3.7399999999999998E-4</v>
      </c>
      <c r="EQ47" s="198"/>
      <c r="ER47" s="198"/>
      <c r="ES47" s="198">
        <v>4.6754439999999997</v>
      </c>
      <c r="ET47" s="198">
        <v>0.44155299999999997</v>
      </c>
      <c r="EU47" s="198"/>
      <c r="EV47" s="198"/>
      <c r="EW47" s="198"/>
      <c r="EX47" s="198"/>
      <c r="EY47" s="198"/>
      <c r="EZ47" s="198"/>
      <c r="FA47" s="198"/>
      <c r="FB47" s="198"/>
      <c r="FC47" s="198"/>
      <c r="FD47" s="198"/>
      <c r="FE47" s="198"/>
      <c r="FF47" s="198"/>
      <c r="FG47" s="198"/>
      <c r="FH47" s="198"/>
      <c r="FI47" s="198"/>
      <c r="FJ47" s="198"/>
      <c r="FK47" s="198"/>
      <c r="FL47" s="198"/>
      <c r="FM47" s="198"/>
      <c r="FN47" s="198"/>
      <c r="FO47" s="198"/>
      <c r="FP47" s="198"/>
      <c r="FQ47" s="198">
        <v>49.217654000000003</v>
      </c>
      <c r="FR47" s="198">
        <v>16.294370000000001</v>
      </c>
      <c r="FS47" s="198">
        <v>5.7840999999999997E-2</v>
      </c>
      <c r="FT47" s="198">
        <v>2.8389999999999999E-3</v>
      </c>
      <c r="FU47" s="198">
        <v>7.1666819999999998</v>
      </c>
      <c r="FV47" s="198">
        <v>0.33540500000000001</v>
      </c>
      <c r="FW47" s="198"/>
      <c r="FX47" s="198"/>
      <c r="FY47" s="198">
        <v>52.604633</v>
      </c>
      <c r="FZ47" s="198">
        <v>6.0336600000000002</v>
      </c>
      <c r="GA47" s="198">
        <v>1.5635540000000001</v>
      </c>
      <c r="GB47" s="198">
        <v>0.211423</v>
      </c>
      <c r="GC47" s="198">
        <v>0.411694</v>
      </c>
      <c r="GD47" s="198">
        <v>2.5000000000000001E-2</v>
      </c>
      <c r="GE47" s="198">
        <v>0.642343</v>
      </c>
      <c r="GF47" s="198">
        <v>5.0569999999999999E-3</v>
      </c>
      <c r="GG47" s="198">
        <v>4.2472659999999998</v>
      </c>
      <c r="GH47" s="198">
        <v>0.24959000000000001</v>
      </c>
      <c r="GI47" s="198">
        <v>6.3720000000000001E-3</v>
      </c>
      <c r="GJ47" s="198">
        <v>2.5000000000000001E-4</v>
      </c>
      <c r="GK47" s="198"/>
      <c r="GL47" s="198"/>
      <c r="GM47" s="198">
        <v>115.91803899999999</v>
      </c>
      <c r="GN47" s="198">
        <v>23.157594</v>
      </c>
      <c r="GO47" s="198">
        <v>478.67130100000003</v>
      </c>
      <c r="GP47" s="198">
        <v>0.73572400000000004</v>
      </c>
      <c r="GQ47" s="198">
        <v>109.158587</v>
      </c>
      <c r="GR47" s="198">
        <v>0.17956800000000001</v>
      </c>
      <c r="GS47" s="198">
        <v>587.82988799999998</v>
      </c>
      <c r="GT47" s="198">
        <v>0.91529199999999999</v>
      </c>
      <c r="GU47" s="198">
        <v>0.51743899999999998</v>
      </c>
      <c r="GV47" s="198">
        <v>4.4116000000000002E-2</v>
      </c>
      <c r="GW47" s="198">
        <v>0.14499999999999999</v>
      </c>
      <c r="GX47" s="198">
        <v>6.1450000000000003E-3</v>
      </c>
      <c r="GY47" s="198">
        <v>4.8969800000000001</v>
      </c>
      <c r="GZ47" s="198">
        <v>2.0939999999999999E-3</v>
      </c>
      <c r="HA47" s="198"/>
      <c r="HB47" s="198"/>
      <c r="HC47" s="198">
        <v>5.5594190000000001</v>
      </c>
      <c r="HD47" s="198">
        <v>5.2354999999999999E-2</v>
      </c>
      <c r="HE47" s="198">
        <v>2.8475470000000001</v>
      </c>
      <c r="HF47" s="198">
        <v>1.3069000000000001E-2</v>
      </c>
      <c r="HG47" s="198">
        <v>0.18587300000000001</v>
      </c>
      <c r="HH47" s="198">
        <v>2.2800000000000001E-4</v>
      </c>
      <c r="HI47" s="198"/>
      <c r="HJ47" s="198"/>
      <c r="HK47" s="198">
        <v>3.03342</v>
      </c>
      <c r="HL47" s="198">
        <v>1.3297E-2</v>
      </c>
      <c r="HM47" s="198"/>
      <c r="HN47" s="198"/>
      <c r="HO47" s="198"/>
      <c r="HP47" s="198"/>
      <c r="HQ47" s="198">
        <v>0.190002</v>
      </c>
      <c r="HR47" s="198">
        <v>1.2470000000000001E-3</v>
      </c>
      <c r="HS47" s="198">
        <v>21.918434999999999</v>
      </c>
      <c r="HT47" s="198">
        <v>2.9846000000000001E-2</v>
      </c>
      <c r="HU47" s="198">
        <v>6.9342000000000001E-2</v>
      </c>
      <c r="HV47" s="198">
        <v>5.6499999999999996E-4</v>
      </c>
      <c r="HW47" s="198">
        <v>22.177779000000001</v>
      </c>
      <c r="HX47" s="198">
        <v>3.1657999999999999E-2</v>
      </c>
      <c r="HY47" s="198"/>
      <c r="HZ47" s="198"/>
      <c r="IA47" s="198">
        <v>40.786271999999997</v>
      </c>
      <c r="IB47" s="198">
        <v>7.3987999999999998E-2</v>
      </c>
      <c r="IC47" s="198">
        <v>40.786271999999997</v>
      </c>
      <c r="ID47" s="198">
        <v>7.3987999999999998E-2</v>
      </c>
      <c r="IE47" s="198">
        <v>1623.719607</v>
      </c>
      <c r="IF47" s="198">
        <v>239.626981</v>
      </c>
    </row>
    <row r="48" spans="1:240" ht="17.399999999999999" customHeight="1" x14ac:dyDescent="0.25">
      <c r="A48" s="199" t="s">
        <v>227</v>
      </c>
      <c r="B48" s="200" t="s">
        <v>1329</v>
      </c>
      <c r="C48" s="201">
        <v>6.3374E-2</v>
      </c>
      <c r="D48" s="201">
        <v>4.2583999999999997E-2</v>
      </c>
      <c r="E48" s="201"/>
      <c r="F48" s="201"/>
      <c r="G48" s="201"/>
      <c r="H48" s="201"/>
      <c r="I48" s="201"/>
      <c r="J48" s="201"/>
      <c r="K48" s="201"/>
      <c r="L48" s="201"/>
      <c r="M48" s="201">
        <v>6.3374E-2</v>
      </c>
      <c r="N48" s="201">
        <v>4.2583999999999997E-2</v>
      </c>
      <c r="O48" s="201"/>
      <c r="P48" s="201"/>
      <c r="Q48" s="201"/>
      <c r="R48" s="201"/>
      <c r="S48" s="201">
        <v>15.54251</v>
      </c>
      <c r="T48" s="201">
        <v>1.382001</v>
      </c>
      <c r="U48" s="201">
        <v>1.0352E-2</v>
      </c>
      <c r="V48" s="201">
        <v>3.1500000000000001E-4</v>
      </c>
      <c r="W48" s="201"/>
      <c r="X48" s="201"/>
      <c r="Y48" s="201">
        <v>7.7010000000000004E-3</v>
      </c>
      <c r="Z48" s="201">
        <v>2.5000000000000001E-4</v>
      </c>
      <c r="AA48" s="201"/>
      <c r="AB48" s="201"/>
      <c r="AC48" s="201"/>
      <c r="AD48" s="201"/>
      <c r="AE48" s="201"/>
      <c r="AF48" s="201"/>
      <c r="AG48" s="201">
        <v>15.560563</v>
      </c>
      <c r="AH48" s="201">
        <v>1.382566</v>
      </c>
      <c r="AI48" s="201">
        <v>0.32667800000000002</v>
      </c>
      <c r="AJ48" s="201">
        <v>4.6036000000000001E-2</v>
      </c>
      <c r="AK48" s="201">
        <v>0.32667800000000002</v>
      </c>
      <c r="AL48" s="201">
        <v>4.6036000000000001E-2</v>
      </c>
      <c r="AM48" s="201"/>
      <c r="AN48" s="201"/>
      <c r="AO48" s="201">
        <v>6.7029999999999998E-3</v>
      </c>
      <c r="AP48" s="201">
        <v>7.0399999999999998E-4</v>
      </c>
      <c r="AQ48" s="201">
        <v>3.2808999999999998E-2</v>
      </c>
      <c r="AR48" s="201">
        <v>3.4299999999999999E-4</v>
      </c>
      <c r="AS48" s="201">
        <v>0.27239999999999998</v>
      </c>
      <c r="AT48" s="201">
        <v>2.281E-2</v>
      </c>
      <c r="AU48" s="201">
        <v>1.8288150000000001</v>
      </c>
      <c r="AV48" s="201">
        <v>0.18962399999999999</v>
      </c>
      <c r="AW48" s="201">
        <v>0.21213000000000001</v>
      </c>
      <c r="AX48" s="201">
        <v>3.7428999999999997E-2</v>
      </c>
      <c r="AY48" s="201"/>
      <c r="AZ48" s="201"/>
      <c r="BA48" s="201"/>
      <c r="BB48" s="201"/>
      <c r="BC48" s="201"/>
      <c r="BD48" s="201"/>
      <c r="BE48" s="201">
        <v>2.3528570000000002</v>
      </c>
      <c r="BF48" s="201">
        <v>0.25091000000000002</v>
      </c>
      <c r="BG48" s="201">
        <v>5.9325890000000001</v>
      </c>
      <c r="BH48" s="201">
        <v>6.9526849999999998</v>
      </c>
      <c r="BI48" s="201">
        <v>1.928E-3</v>
      </c>
      <c r="BJ48" s="201">
        <v>3.3E-4</v>
      </c>
      <c r="BK48" s="201">
        <v>0.51988199999999996</v>
      </c>
      <c r="BL48" s="201">
        <v>2.3677E-2</v>
      </c>
      <c r="BM48" s="201">
        <v>6.4543990000000004</v>
      </c>
      <c r="BN48" s="201">
        <v>6.9766919999999999</v>
      </c>
      <c r="BO48" s="201">
        <v>6.2483779999999998</v>
      </c>
      <c r="BP48" s="201">
        <v>1.423759</v>
      </c>
      <c r="BQ48" s="201">
        <v>33.534891000000002</v>
      </c>
      <c r="BR48" s="201">
        <v>12.331816</v>
      </c>
      <c r="BS48" s="201">
        <v>5.7712890000000003</v>
      </c>
      <c r="BT48" s="201">
        <v>1.4159E-2</v>
      </c>
      <c r="BU48" s="201"/>
      <c r="BV48" s="201"/>
      <c r="BW48" s="201">
        <v>0.36977900000000002</v>
      </c>
      <c r="BX48" s="201">
        <v>4.2216999999999998E-2</v>
      </c>
      <c r="BY48" s="201">
        <v>0.10427699999999999</v>
      </c>
      <c r="BZ48" s="201">
        <v>2.2399999999999998E-3</v>
      </c>
      <c r="CA48" s="201">
        <v>0.34720299999999998</v>
      </c>
      <c r="CB48" s="201">
        <v>4.6367999999999999E-2</v>
      </c>
      <c r="CC48" s="201"/>
      <c r="CD48" s="201"/>
      <c r="CE48" s="201"/>
      <c r="CF48" s="201"/>
      <c r="CG48" s="201"/>
      <c r="CH48" s="201"/>
      <c r="CI48" s="201">
        <v>484.92326700000001</v>
      </c>
      <c r="CJ48" s="201">
        <v>30.320218000000001</v>
      </c>
      <c r="CK48" s="201">
        <v>531.29908399999999</v>
      </c>
      <c r="CL48" s="201">
        <v>44.180776999999999</v>
      </c>
      <c r="CM48" s="201">
        <v>47.922111000000001</v>
      </c>
      <c r="CN48" s="201">
        <v>7.9035869999999999</v>
      </c>
      <c r="CO48" s="201">
        <v>34.955153000000003</v>
      </c>
      <c r="CP48" s="201">
        <v>5.2140870000000001</v>
      </c>
      <c r="CQ48" s="201">
        <v>82.877263999999997</v>
      </c>
      <c r="CR48" s="201">
        <v>13.117673999999999</v>
      </c>
      <c r="CS48" s="201"/>
      <c r="CT48" s="201"/>
      <c r="CU48" s="201">
        <v>0.222164</v>
      </c>
      <c r="CV48" s="201">
        <v>3.2933999999999998E-2</v>
      </c>
      <c r="CW48" s="201"/>
      <c r="CX48" s="201"/>
      <c r="CY48" s="201">
        <v>0.222164</v>
      </c>
      <c r="CZ48" s="201">
        <v>3.2933999999999998E-2</v>
      </c>
      <c r="DA48" s="201">
        <v>1.6622650000000001</v>
      </c>
      <c r="DB48" s="201">
        <v>0.25051899999999999</v>
      </c>
      <c r="DC48" s="201">
        <v>1.2716999999999999E-2</v>
      </c>
      <c r="DD48" s="201">
        <v>6.0700000000000001E-4</v>
      </c>
      <c r="DE48" s="201"/>
      <c r="DF48" s="201"/>
      <c r="DG48" s="201">
        <v>1.674982</v>
      </c>
      <c r="DH48" s="201">
        <v>0.25112600000000002</v>
      </c>
      <c r="DI48" s="201"/>
      <c r="DJ48" s="201"/>
      <c r="DK48" s="201">
        <v>0.54337000000000002</v>
      </c>
      <c r="DL48" s="201">
        <v>4.1163999999999999E-2</v>
      </c>
      <c r="DM48" s="201">
        <v>0.60698099999999999</v>
      </c>
      <c r="DN48" s="201">
        <v>2.9859999999999999E-3</v>
      </c>
      <c r="DO48" s="201">
        <v>1.1503509999999999</v>
      </c>
      <c r="DP48" s="201">
        <v>4.4150000000000002E-2</v>
      </c>
      <c r="DQ48" s="201"/>
      <c r="DR48" s="201"/>
      <c r="DS48" s="201"/>
      <c r="DT48" s="201"/>
      <c r="DU48" s="201">
        <v>2.5357999999999999E-2</v>
      </c>
      <c r="DV48" s="201">
        <v>4.2999999999999999E-4</v>
      </c>
      <c r="DW48" s="201"/>
      <c r="DX48" s="201"/>
      <c r="DY48" s="201">
        <v>4.6259439999999996</v>
      </c>
      <c r="DZ48" s="201">
        <v>0.50427900000000003</v>
      </c>
      <c r="EA48" s="201">
        <v>7.6234140000000004</v>
      </c>
      <c r="EB48" s="201">
        <v>1.447654</v>
      </c>
      <c r="EC48" s="201">
        <v>5.8909570000000002</v>
      </c>
      <c r="ED48" s="201">
        <v>0.497917</v>
      </c>
      <c r="EE48" s="201">
        <v>1.0491E-2</v>
      </c>
      <c r="EF48" s="201">
        <v>8.7500000000000002E-4</v>
      </c>
      <c r="EG48" s="201"/>
      <c r="EH48" s="201"/>
      <c r="EI48" s="201">
        <v>1.4729999999999999E-3</v>
      </c>
      <c r="EJ48" s="201">
        <v>4.8000000000000001E-4</v>
      </c>
      <c r="EK48" s="201"/>
      <c r="EL48" s="201"/>
      <c r="EM48" s="201">
        <v>3.0852999999999998E-2</v>
      </c>
      <c r="EN48" s="201">
        <v>1.049E-3</v>
      </c>
      <c r="EO48" s="201">
        <v>0.28097800000000001</v>
      </c>
      <c r="EP48" s="201">
        <v>4.6499999999999996E-3</v>
      </c>
      <c r="EQ48" s="201">
        <v>7.527177</v>
      </c>
      <c r="ER48" s="201">
        <v>0.98158000000000001</v>
      </c>
      <c r="ES48" s="201">
        <v>26.016645</v>
      </c>
      <c r="ET48" s="201">
        <v>3.438914</v>
      </c>
      <c r="EU48" s="201"/>
      <c r="EV48" s="201"/>
      <c r="EW48" s="201">
        <v>3.4320000000000003E-2</v>
      </c>
      <c r="EX48" s="201">
        <v>1.7210000000000001E-3</v>
      </c>
      <c r="EY48" s="201"/>
      <c r="EZ48" s="201"/>
      <c r="FA48" s="201"/>
      <c r="FB48" s="201"/>
      <c r="FC48" s="201">
        <v>3.4320000000000003E-2</v>
      </c>
      <c r="FD48" s="201">
        <v>1.7210000000000001E-3</v>
      </c>
      <c r="FE48" s="201">
        <v>4.165089</v>
      </c>
      <c r="FF48" s="201">
        <v>0.17576</v>
      </c>
      <c r="FG48" s="201">
        <v>18.690141000000001</v>
      </c>
      <c r="FH48" s="201">
        <v>23.305267000000001</v>
      </c>
      <c r="FI48" s="201">
        <v>1.384206</v>
      </c>
      <c r="FJ48" s="201">
        <v>0.26767299999999999</v>
      </c>
      <c r="FK48" s="201">
        <v>24.239436000000001</v>
      </c>
      <c r="FL48" s="201">
        <v>23.748699999999999</v>
      </c>
      <c r="FM48" s="201">
        <v>26.002157</v>
      </c>
      <c r="FN48" s="201">
        <v>9.7970000000000002E-3</v>
      </c>
      <c r="FO48" s="201">
        <v>26.002157</v>
      </c>
      <c r="FP48" s="201">
        <v>9.7970000000000002E-3</v>
      </c>
      <c r="FQ48" s="201">
        <v>7.9620000000000003E-3</v>
      </c>
      <c r="FR48" s="201">
        <v>1.5597E-2</v>
      </c>
      <c r="FS48" s="201">
        <v>6.1033520000000001</v>
      </c>
      <c r="FT48" s="201">
        <v>0.35783799999999999</v>
      </c>
      <c r="FU48" s="201">
        <v>21.069616</v>
      </c>
      <c r="FV48" s="201">
        <v>0.79530599999999996</v>
      </c>
      <c r="FW48" s="201">
        <v>7.6449999999999999E-3</v>
      </c>
      <c r="FX48" s="201">
        <v>1.9000000000000001E-4</v>
      </c>
      <c r="FY48" s="201">
        <v>133.905877</v>
      </c>
      <c r="FZ48" s="201">
        <v>9.3044930000000008</v>
      </c>
      <c r="GA48" s="201">
        <v>2.226499</v>
      </c>
      <c r="GB48" s="201">
        <v>0.29317700000000002</v>
      </c>
      <c r="GC48" s="201">
        <v>0.25552799999999998</v>
      </c>
      <c r="GD48" s="201">
        <v>1.8720000000000001E-2</v>
      </c>
      <c r="GE48" s="201">
        <v>2.0630000000000002E-3</v>
      </c>
      <c r="GF48" s="201">
        <v>1.6999999999999999E-3</v>
      </c>
      <c r="GG48" s="201">
        <v>0.81958699999999995</v>
      </c>
      <c r="GH48" s="201">
        <v>1.8780999999999999E-2</v>
      </c>
      <c r="GI48" s="201">
        <v>2.0310389999999998</v>
      </c>
      <c r="GJ48" s="201">
        <v>9.4280000000000006E-3</v>
      </c>
      <c r="GK48" s="201">
        <v>4.9949E-2</v>
      </c>
      <c r="GL48" s="201">
        <v>1.139E-3</v>
      </c>
      <c r="GM48" s="201">
        <v>166.479117</v>
      </c>
      <c r="GN48" s="201">
        <v>10.816369</v>
      </c>
      <c r="GO48" s="201">
        <v>181.91598300000001</v>
      </c>
      <c r="GP48" s="201">
        <v>0.98411199999999999</v>
      </c>
      <c r="GQ48" s="201">
        <v>101.69568200000001</v>
      </c>
      <c r="GR48" s="201">
        <v>0.31139800000000001</v>
      </c>
      <c r="GS48" s="201">
        <v>283.61166500000002</v>
      </c>
      <c r="GT48" s="201">
        <v>1.2955099999999999</v>
      </c>
      <c r="GU48" s="201">
        <v>2.3720840000000001</v>
      </c>
      <c r="GV48" s="201">
        <v>5.2415000000000003E-2</v>
      </c>
      <c r="GW48" s="201">
        <v>19.159320999999998</v>
      </c>
      <c r="GX48" s="201">
        <v>0.249857</v>
      </c>
      <c r="GY48" s="201">
        <v>282.314457</v>
      </c>
      <c r="GZ48" s="201">
        <v>8.5483000000000003E-2</v>
      </c>
      <c r="HA48" s="201">
        <v>4.4303179999999998</v>
      </c>
      <c r="HB48" s="201">
        <v>3.2584000000000002E-2</v>
      </c>
      <c r="HC48" s="201">
        <v>308.27618000000001</v>
      </c>
      <c r="HD48" s="201">
        <v>0.42033900000000002</v>
      </c>
      <c r="HE48" s="201">
        <v>76.678065000000004</v>
      </c>
      <c r="HF48" s="201">
        <v>0.23008500000000001</v>
      </c>
      <c r="HG48" s="201">
        <v>0.18590699999999999</v>
      </c>
      <c r="HH48" s="201">
        <v>4.2000000000000002E-4</v>
      </c>
      <c r="HI48" s="201"/>
      <c r="HJ48" s="201"/>
      <c r="HK48" s="201">
        <v>76.863972000000004</v>
      </c>
      <c r="HL48" s="201">
        <v>0.23050499999999999</v>
      </c>
      <c r="HM48" s="201">
        <v>3.8170000000000001E-3</v>
      </c>
      <c r="HN48" s="201">
        <v>5.8999999999999998E-5</v>
      </c>
      <c r="HO48" s="201">
        <v>3.8170000000000001E-3</v>
      </c>
      <c r="HP48" s="201">
        <v>5.8999999999999998E-5</v>
      </c>
      <c r="HQ48" s="201">
        <v>13.632108000000001</v>
      </c>
      <c r="HR48" s="201">
        <v>4.7585000000000002E-2</v>
      </c>
      <c r="HS48" s="201">
        <v>2.696126</v>
      </c>
      <c r="HT48" s="201">
        <v>4.9311000000000001E-2</v>
      </c>
      <c r="HU48" s="201">
        <v>0.20522099999999999</v>
      </c>
      <c r="HV48" s="201">
        <v>4.9799999999999996E-4</v>
      </c>
      <c r="HW48" s="201">
        <v>16.533455</v>
      </c>
      <c r="HX48" s="201">
        <v>9.7393999999999994E-2</v>
      </c>
      <c r="HY48" s="201">
        <v>32.798108999999997</v>
      </c>
      <c r="HZ48" s="201">
        <v>6.2630000000000003E-3</v>
      </c>
      <c r="IA48" s="201">
        <v>1.010607</v>
      </c>
      <c r="IB48" s="201">
        <v>0.14294699999999999</v>
      </c>
      <c r="IC48" s="201">
        <v>33.808715999999997</v>
      </c>
      <c r="ID48" s="201">
        <v>0.14921000000000001</v>
      </c>
      <c r="IE48" s="201">
        <v>1603.8511960000001</v>
      </c>
      <c r="IF48" s="201">
        <v>106.533967</v>
      </c>
    </row>
    <row r="49" spans="1:240" ht="17.399999999999999" customHeight="1" x14ac:dyDescent="0.25">
      <c r="A49" s="196" t="s">
        <v>52</v>
      </c>
      <c r="B49" s="197" t="s">
        <v>1330</v>
      </c>
      <c r="C49" s="198">
        <v>5.0549999999999996E-3</v>
      </c>
      <c r="D49" s="198">
        <v>1.0000000000000001E-5</v>
      </c>
      <c r="E49" s="198">
        <v>2.16</v>
      </c>
      <c r="F49" s="198">
        <v>3.1E-2</v>
      </c>
      <c r="G49" s="198"/>
      <c r="H49" s="198"/>
      <c r="I49" s="198">
        <v>0.487099</v>
      </c>
      <c r="J49" s="198">
        <v>3.8318999999999999E-2</v>
      </c>
      <c r="K49" s="198"/>
      <c r="L49" s="198"/>
      <c r="M49" s="198">
        <v>2.6521539999999999</v>
      </c>
      <c r="N49" s="198">
        <v>6.9329000000000002E-2</v>
      </c>
      <c r="O49" s="198"/>
      <c r="P49" s="198"/>
      <c r="Q49" s="198">
        <v>1.9962000000000001E-2</v>
      </c>
      <c r="R49" s="198">
        <v>4.104E-3</v>
      </c>
      <c r="S49" s="198">
        <v>4.8831389999999999</v>
      </c>
      <c r="T49" s="198">
        <v>1.0831740000000001</v>
      </c>
      <c r="U49" s="198"/>
      <c r="V49" s="198"/>
      <c r="W49" s="198"/>
      <c r="X49" s="198"/>
      <c r="Y49" s="198"/>
      <c r="Z49" s="198"/>
      <c r="AA49" s="198"/>
      <c r="AB49" s="198"/>
      <c r="AC49" s="198"/>
      <c r="AD49" s="198"/>
      <c r="AE49" s="198"/>
      <c r="AF49" s="198"/>
      <c r="AG49" s="198">
        <v>4.9031010000000004</v>
      </c>
      <c r="AH49" s="198">
        <v>1.087278</v>
      </c>
      <c r="AI49" s="198"/>
      <c r="AJ49" s="198"/>
      <c r="AK49" s="198"/>
      <c r="AL49" s="198"/>
      <c r="AM49" s="198"/>
      <c r="AN49" s="198"/>
      <c r="AO49" s="198">
        <v>143.686511</v>
      </c>
      <c r="AP49" s="198">
        <v>44.551591000000002</v>
      </c>
      <c r="AQ49" s="198"/>
      <c r="AR49" s="198"/>
      <c r="AS49" s="198">
        <v>0.88672200000000001</v>
      </c>
      <c r="AT49" s="198">
        <v>0.128444</v>
      </c>
      <c r="AU49" s="198">
        <v>5.7313000000000003E-2</v>
      </c>
      <c r="AV49" s="198">
        <v>1.2815999999999999E-2</v>
      </c>
      <c r="AW49" s="198">
        <v>4.0000000000000001E-3</v>
      </c>
      <c r="AX49" s="198">
        <v>8.0000000000000002E-3</v>
      </c>
      <c r="AY49" s="198">
        <v>0.766212</v>
      </c>
      <c r="AZ49" s="198">
        <v>0.38541799999999998</v>
      </c>
      <c r="BA49" s="198">
        <v>4.6292910000000003</v>
      </c>
      <c r="BB49" s="198">
        <v>1.4576</v>
      </c>
      <c r="BC49" s="198"/>
      <c r="BD49" s="198"/>
      <c r="BE49" s="198">
        <v>150.03004899999999</v>
      </c>
      <c r="BF49" s="198">
        <v>46.543869000000001</v>
      </c>
      <c r="BG49" s="198">
        <v>16.749447</v>
      </c>
      <c r="BH49" s="198">
        <v>105.40600000000001</v>
      </c>
      <c r="BI49" s="198"/>
      <c r="BJ49" s="198"/>
      <c r="BK49" s="198"/>
      <c r="BL49" s="198"/>
      <c r="BM49" s="198">
        <v>16.749447</v>
      </c>
      <c r="BN49" s="198">
        <v>105.40600000000001</v>
      </c>
      <c r="BO49" s="198">
        <v>35.806904000000003</v>
      </c>
      <c r="BP49" s="198">
        <v>25.865600000000001</v>
      </c>
      <c r="BQ49" s="198">
        <v>21.508814999999998</v>
      </c>
      <c r="BR49" s="198">
        <v>3.6848399999999999</v>
      </c>
      <c r="BS49" s="198">
        <v>0.65826399999999996</v>
      </c>
      <c r="BT49" s="198">
        <v>2.2369999999999998E-3</v>
      </c>
      <c r="BU49" s="198">
        <v>364.02808199999998</v>
      </c>
      <c r="BV49" s="198">
        <v>164.55884</v>
      </c>
      <c r="BW49" s="198">
        <v>1.5803210000000001</v>
      </c>
      <c r="BX49" s="198">
        <v>0.17541899999999999</v>
      </c>
      <c r="BY49" s="198"/>
      <c r="BZ49" s="198"/>
      <c r="CA49" s="198">
        <v>1.739825</v>
      </c>
      <c r="CB49" s="198">
        <v>0.46016899999999999</v>
      </c>
      <c r="CC49" s="198">
        <v>1.4079010000000001</v>
      </c>
      <c r="CD49" s="198">
        <v>0.23908499999999999</v>
      </c>
      <c r="CE49" s="198"/>
      <c r="CF49" s="198"/>
      <c r="CG49" s="198"/>
      <c r="CH49" s="198"/>
      <c r="CI49" s="198">
        <v>24.264061999999999</v>
      </c>
      <c r="CJ49" s="198">
        <v>4.1534399999999998</v>
      </c>
      <c r="CK49" s="198">
        <v>450.99417399999999</v>
      </c>
      <c r="CL49" s="198">
        <v>199.13963000000001</v>
      </c>
      <c r="CM49" s="198">
        <v>858.26290100000006</v>
      </c>
      <c r="CN49" s="198">
        <v>212.561871</v>
      </c>
      <c r="CO49" s="198">
        <v>1.346E-3</v>
      </c>
      <c r="CP49" s="198">
        <v>1.6000000000000001E-4</v>
      </c>
      <c r="CQ49" s="198">
        <v>858.26424699999995</v>
      </c>
      <c r="CR49" s="198">
        <v>212.56203099999999</v>
      </c>
      <c r="CS49" s="198"/>
      <c r="CT49" s="198"/>
      <c r="CU49" s="198"/>
      <c r="CV49" s="198"/>
      <c r="CW49" s="198"/>
      <c r="CX49" s="198"/>
      <c r="CY49" s="198"/>
      <c r="CZ49" s="198"/>
      <c r="DA49" s="198"/>
      <c r="DB49" s="198"/>
      <c r="DC49" s="198"/>
      <c r="DD49" s="198"/>
      <c r="DE49" s="198">
        <v>7.326E-3</v>
      </c>
      <c r="DF49" s="198">
        <v>1.8332999999999999E-2</v>
      </c>
      <c r="DG49" s="198">
        <v>7.326E-3</v>
      </c>
      <c r="DH49" s="198">
        <v>1.8332999999999999E-2</v>
      </c>
      <c r="DI49" s="198">
        <v>0.290987</v>
      </c>
      <c r="DJ49" s="198">
        <v>0.15509000000000001</v>
      </c>
      <c r="DK49" s="198">
        <v>4.1741489999999999</v>
      </c>
      <c r="DL49" s="198">
        <v>1.9851319999999999</v>
      </c>
      <c r="DM49" s="198">
        <v>7.0267999999999997E-2</v>
      </c>
      <c r="DN49" s="198">
        <v>1.5834999999999998E-2</v>
      </c>
      <c r="DO49" s="198">
        <v>4.5354039999999998</v>
      </c>
      <c r="DP49" s="198">
        <v>2.1560570000000001</v>
      </c>
      <c r="DQ49" s="198"/>
      <c r="DR49" s="198"/>
      <c r="DS49" s="198"/>
      <c r="DT49" s="198"/>
      <c r="DU49" s="198"/>
      <c r="DV49" s="198"/>
      <c r="DW49" s="198"/>
      <c r="DX49" s="198"/>
      <c r="DY49" s="198"/>
      <c r="DZ49" s="198"/>
      <c r="EA49" s="198"/>
      <c r="EB49" s="198"/>
      <c r="EC49" s="198">
        <v>0.33562799999999998</v>
      </c>
      <c r="ED49" s="198">
        <v>3.0693999999999999E-2</v>
      </c>
      <c r="EE49" s="198">
        <v>0.55553399999999997</v>
      </c>
      <c r="EF49" s="198">
        <v>5.6741E-2</v>
      </c>
      <c r="EG49" s="198"/>
      <c r="EH49" s="198"/>
      <c r="EI49" s="198"/>
      <c r="EJ49" s="198"/>
      <c r="EK49" s="198"/>
      <c r="EL49" s="198"/>
      <c r="EM49" s="198"/>
      <c r="EN49" s="198"/>
      <c r="EO49" s="198">
        <v>0.56057699999999999</v>
      </c>
      <c r="EP49" s="198">
        <v>9.1585E-2</v>
      </c>
      <c r="EQ49" s="198">
        <v>2.2849000000000001E-2</v>
      </c>
      <c r="ER49" s="198">
        <v>8.8299999999999993E-3</v>
      </c>
      <c r="ES49" s="198">
        <v>1.474588</v>
      </c>
      <c r="ET49" s="198">
        <v>0.18784999999999999</v>
      </c>
      <c r="EU49" s="198"/>
      <c r="EV49" s="198"/>
      <c r="EW49" s="198">
        <v>4.8263E-2</v>
      </c>
      <c r="EX49" s="198">
        <v>5.0000000000000001E-4</v>
      </c>
      <c r="EY49" s="198"/>
      <c r="EZ49" s="198"/>
      <c r="FA49" s="198"/>
      <c r="FB49" s="198"/>
      <c r="FC49" s="198">
        <v>4.8263E-2</v>
      </c>
      <c r="FD49" s="198">
        <v>5.0000000000000001E-4</v>
      </c>
      <c r="FE49" s="198">
        <v>0.21406900000000001</v>
      </c>
      <c r="FF49" s="198">
        <v>0.10092</v>
      </c>
      <c r="FG49" s="198"/>
      <c r="FH49" s="198"/>
      <c r="FI49" s="198">
        <v>0.72747099999999998</v>
      </c>
      <c r="FJ49" s="198">
        <v>0.22628899999999999</v>
      </c>
      <c r="FK49" s="198">
        <v>0.94154000000000004</v>
      </c>
      <c r="FL49" s="198">
        <v>0.32720900000000003</v>
      </c>
      <c r="FM49" s="198"/>
      <c r="FN49" s="198"/>
      <c r="FO49" s="198"/>
      <c r="FP49" s="198"/>
      <c r="FQ49" s="198">
        <v>0.12698699999999999</v>
      </c>
      <c r="FR49" s="198">
        <v>0.03</v>
      </c>
      <c r="FS49" s="198">
        <v>0.1</v>
      </c>
      <c r="FT49" s="198">
        <v>2.1999999999999999E-2</v>
      </c>
      <c r="FU49" s="198"/>
      <c r="FV49" s="198"/>
      <c r="FW49" s="198"/>
      <c r="FX49" s="198"/>
      <c r="FY49" s="198">
        <v>2.9295629999999999</v>
      </c>
      <c r="FZ49" s="198">
        <v>0.34581200000000001</v>
      </c>
      <c r="GA49" s="198"/>
      <c r="GB49" s="198"/>
      <c r="GC49" s="198"/>
      <c r="GD49" s="198"/>
      <c r="GE49" s="198">
        <v>0.49839099999999997</v>
      </c>
      <c r="GF49" s="198">
        <v>6.7673999999999998E-2</v>
      </c>
      <c r="GG49" s="198"/>
      <c r="GH49" s="198"/>
      <c r="GI49" s="198"/>
      <c r="GJ49" s="198"/>
      <c r="GK49" s="198">
        <v>0.44372200000000001</v>
      </c>
      <c r="GL49" s="198">
        <v>3.6165999999999997E-2</v>
      </c>
      <c r="GM49" s="198">
        <v>4.0986630000000002</v>
      </c>
      <c r="GN49" s="198">
        <v>0.50165199999999999</v>
      </c>
      <c r="GO49" s="198">
        <v>5.3970840000000004</v>
      </c>
      <c r="GP49" s="198">
        <v>0.14347699999999999</v>
      </c>
      <c r="GQ49" s="198">
        <v>4.2155050000000003</v>
      </c>
      <c r="GR49" s="198">
        <v>0.22470300000000001</v>
      </c>
      <c r="GS49" s="198">
        <v>9.6125889999999998</v>
      </c>
      <c r="GT49" s="198">
        <v>0.36818000000000001</v>
      </c>
      <c r="GU49" s="198"/>
      <c r="GV49" s="198"/>
      <c r="GW49" s="198">
        <v>0.211427</v>
      </c>
      <c r="GX49" s="198">
        <v>1.0004000000000001E-2</v>
      </c>
      <c r="GY49" s="198">
        <v>1.8561000000000001E-2</v>
      </c>
      <c r="GZ49" s="198">
        <v>1.7699999999999999E-4</v>
      </c>
      <c r="HA49" s="198"/>
      <c r="HB49" s="198"/>
      <c r="HC49" s="198">
        <v>0.229988</v>
      </c>
      <c r="HD49" s="198">
        <v>1.0181000000000001E-2</v>
      </c>
      <c r="HE49" s="198">
        <v>6.0060000000000002E-2</v>
      </c>
      <c r="HF49" s="198">
        <v>4.15E-3</v>
      </c>
      <c r="HG49" s="198"/>
      <c r="HH49" s="198"/>
      <c r="HI49" s="198"/>
      <c r="HJ49" s="198"/>
      <c r="HK49" s="198">
        <v>6.0060000000000002E-2</v>
      </c>
      <c r="HL49" s="198">
        <v>4.15E-3</v>
      </c>
      <c r="HM49" s="198"/>
      <c r="HN49" s="198"/>
      <c r="HO49" s="198"/>
      <c r="HP49" s="198"/>
      <c r="HQ49" s="198">
        <v>2.2332000000000001E-2</v>
      </c>
      <c r="HR49" s="198">
        <v>3.2259999999999997E-2</v>
      </c>
      <c r="HS49" s="198">
        <v>6.0000000000000001E-3</v>
      </c>
      <c r="HT49" s="198">
        <v>2.9999999999999997E-4</v>
      </c>
      <c r="HU49" s="198"/>
      <c r="HV49" s="198"/>
      <c r="HW49" s="198">
        <v>2.8332E-2</v>
      </c>
      <c r="HX49" s="198">
        <v>3.2559999999999999E-2</v>
      </c>
      <c r="HY49" s="198"/>
      <c r="HZ49" s="198"/>
      <c r="IA49" s="198">
        <v>1.253371</v>
      </c>
      <c r="IB49" s="198">
        <v>0.38087199999999999</v>
      </c>
      <c r="IC49" s="198">
        <v>1.253371</v>
      </c>
      <c r="ID49" s="198">
        <v>0.38087199999999999</v>
      </c>
      <c r="IE49" s="198">
        <v>1505.883296</v>
      </c>
      <c r="IF49" s="198">
        <v>568.79568099999995</v>
      </c>
    </row>
    <row r="50" spans="1:240" ht="17.399999999999999" customHeight="1" x14ac:dyDescent="0.25">
      <c r="A50" s="199" t="s">
        <v>47</v>
      </c>
      <c r="B50" s="200" t="s">
        <v>1331</v>
      </c>
      <c r="C50" s="201"/>
      <c r="D50" s="201"/>
      <c r="E50" s="201"/>
      <c r="F50" s="201"/>
      <c r="G50" s="201"/>
      <c r="H50" s="201"/>
      <c r="I50" s="201">
        <v>4.5499999999999999E-2</v>
      </c>
      <c r="J50" s="201">
        <v>6.9999999999999999E-4</v>
      </c>
      <c r="K50" s="201"/>
      <c r="L50" s="201"/>
      <c r="M50" s="201">
        <v>4.5499999999999999E-2</v>
      </c>
      <c r="N50" s="201">
        <v>6.9999999999999999E-4</v>
      </c>
      <c r="O50" s="201"/>
      <c r="P50" s="201"/>
      <c r="Q50" s="201"/>
      <c r="R50" s="201"/>
      <c r="S50" s="201">
        <v>1.8754519999999999</v>
      </c>
      <c r="T50" s="201">
        <v>0.31834200000000001</v>
      </c>
      <c r="U50" s="201">
        <v>1.178059</v>
      </c>
      <c r="V50" s="201">
        <v>1.575E-2</v>
      </c>
      <c r="W50" s="201">
        <v>0.111258</v>
      </c>
      <c r="X50" s="201">
        <v>0.10340000000000001</v>
      </c>
      <c r="Y50" s="201">
        <v>1.2410600000000001</v>
      </c>
      <c r="Z50" s="201">
        <v>0.80015000000000003</v>
      </c>
      <c r="AA50" s="201">
        <v>0.14005500000000001</v>
      </c>
      <c r="AB50" s="201">
        <v>4.1999999999999997E-3</v>
      </c>
      <c r="AC50" s="201">
        <v>0.16700000000000001</v>
      </c>
      <c r="AD50" s="201">
        <v>1E-3</v>
      </c>
      <c r="AE50" s="201"/>
      <c r="AF50" s="201"/>
      <c r="AG50" s="201">
        <v>4.7128839999999999</v>
      </c>
      <c r="AH50" s="201">
        <v>1.242842</v>
      </c>
      <c r="AI50" s="201">
        <v>2E-3</v>
      </c>
      <c r="AJ50" s="201">
        <v>4.0000000000000001E-3</v>
      </c>
      <c r="AK50" s="201">
        <v>2E-3</v>
      </c>
      <c r="AL50" s="201">
        <v>4.0000000000000001E-3</v>
      </c>
      <c r="AM50" s="201"/>
      <c r="AN50" s="201"/>
      <c r="AO50" s="201">
        <v>1.1188100000000001</v>
      </c>
      <c r="AP50" s="201">
        <v>0.61191499999999999</v>
      </c>
      <c r="AQ50" s="201"/>
      <c r="AR50" s="201"/>
      <c r="AS50" s="201">
        <v>1.0276339999999999</v>
      </c>
      <c r="AT50" s="201">
        <v>0.22045999999999999</v>
      </c>
      <c r="AU50" s="201"/>
      <c r="AV50" s="201"/>
      <c r="AW50" s="201">
        <v>1.7821E-2</v>
      </c>
      <c r="AX50" s="201">
        <v>2.325E-2</v>
      </c>
      <c r="AY50" s="201">
        <v>0.51944999999999997</v>
      </c>
      <c r="AZ50" s="201">
        <v>1.1299999999999999E-2</v>
      </c>
      <c r="BA50" s="201">
        <v>7.7417E-2</v>
      </c>
      <c r="BB50" s="201">
        <v>2.8000000000000001E-2</v>
      </c>
      <c r="BC50" s="201"/>
      <c r="BD50" s="201"/>
      <c r="BE50" s="201">
        <v>2.7611319999999999</v>
      </c>
      <c r="BF50" s="201">
        <v>0.89492499999999997</v>
      </c>
      <c r="BG50" s="201">
        <v>4.5770359999999997</v>
      </c>
      <c r="BH50" s="201">
        <v>9.4345999999999997</v>
      </c>
      <c r="BI50" s="201"/>
      <c r="BJ50" s="201"/>
      <c r="BK50" s="201"/>
      <c r="BL50" s="201"/>
      <c r="BM50" s="201">
        <v>4.5770359999999997</v>
      </c>
      <c r="BN50" s="201">
        <v>9.4345999999999997</v>
      </c>
      <c r="BO50" s="201">
        <v>18.874853000000002</v>
      </c>
      <c r="BP50" s="201">
        <v>8.3784080000000003</v>
      </c>
      <c r="BQ50" s="201">
        <v>10.798704000000001</v>
      </c>
      <c r="BR50" s="201">
        <v>2.5028920000000001</v>
      </c>
      <c r="BS50" s="201">
        <v>1.9896389999999999</v>
      </c>
      <c r="BT50" s="201">
        <v>7.0239999999999999E-3</v>
      </c>
      <c r="BU50" s="201"/>
      <c r="BV50" s="201"/>
      <c r="BW50" s="201">
        <v>1.8812329999999999</v>
      </c>
      <c r="BX50" s="201">
        <v>0.22081500000000001</v>
      </c>
      <c r="BY50" s="201">
        <v>1.71644</v>
      </c>
      <c r="BZ50" s="201">
        <v>7.6827000000000006E-2</v>
      </c>
      <c r="CA50" s="201">
        <v>2.2282160000000002</v>
      </c>
      <c r="CB50" s="201">
        <v>0.4012</v>
      </c>
      <c r="CC50" s="201">
        <v>0.24271999999999999</v>
      </c>
      <c r="CD50" s="201">
        <v>4.8799999999999999E-4</v>
      </c>
      <c r="CE50" s="201"/>
      <c r="CF50" s="201"/>
      <c r="CG50" s="201"/>
      <c r="CH50" s="201"/>
      <c r="CI50" s="201">
        <v>62.259186999999997</v>
      </c>
      <c r="CJ50" s="201">
        <v>11.083824999999999</v>
      </c>
      <c r="CK50" s="201">
        <v>99.990992000000006</v>
      </c>
      <c r="CL50" s="201">
        <v>22.671479000000001</v>
      </c>
      <c r="CM50" s="201">
        <v>915.67927599999996</v>
      </c>
      <c r="CN50" s="201">
        <v>241.388734</v>
      </c>
      <c r="CO50" s="201">
        <v>6.8644999999999998E-2</v>
      </c>
      <c r="CP50" s="201">
        <v>2.2141999999999998E-2</v>
      </c>
      <c r="CQ50" s="201">
        <v>915.74792100000002</v>
      </c>
      <c r="CR50" s="201">
        <v>241.410876</v>
      </c>
      <c r="CS50" s="201">
        <v>1.9173690000000001</v>
      </c>
      <c r="CT50" s="201">
        <v>0.80217000000000005</v>
      </c>
      <c r="CU50" s="201">
        <v>0.155977</v>
      </c>
      <c r="CV50" s="201">
        <v>8.0459999999999993E-3</v>
      </c>
      <c r="CW50" s="201">
        <v>2.7E-2</v>
      </c>
      <c r="CX50" s="201">
        <v>5.7000000000000002E-2</v>
      </c>
      <c r="CY50" s="201">
        <v>2.100346</v>
      </c>
      <c r="CZ50" s="201">
        <v>0.86721599999999999</v>
      </c>
      <c r="DA50" s="201">
        <v>5.0500000000000002E-4</v>
      </c>
      <c r="DB50" s="201">
        <v>1E-3</v>
      </c>
      <c r="DC50" s="201"/>
      <c r="DD50" s="201"/>
      <c r="DE50" s="201">
        <v>1.7798999999999999E-2</v>
      </c>
      <c r="DF50" s="201">
        <v>5.0000000000000001E-4</v>
      </c>
      <c r="DG50" s="201">
        <v>1.8304000000000001E-2</v>
      </c>
      <c r="DH50" s="201">
        <v>1.5E-3</v>
      </c>
      <c r="DI50" s="201">
        <v>0.33945799999999998</v>
      </c>
      <c r="DJ50" s="201">
        <v>0.53458000000000006</v>
      </c>
      <c r="DK50" s="201">
        <v>10.883222</v>
      </c>
      <c r="DL50" s="201">
        <v>0.71083099999999999</v>
      </c>
      <c r="DM50" s="201">
        <v>6.2995999999999996E-2</v>
      </c>
      <c r="DN50" s="201">
        <v>6.8402000000000004E-2</v>
      </c>
      <c r="DO50" s="201">
        <v>11.285676</v>
      </c>
      <c r="DP50" s="201">
        <v>1.3138129999999999</v>
      </c>
      <c r="DQ50" s="201"/>
      <c r="DR50" s="201"/>
      <c r="DS50" s="201"/>
      <c r="DT50" s="201"/>
      <c r="DU50" s="201"/>
      <c r="DV50" s="201"/>
      <c r="DW50" s="201"/>
      <c r="DX50" s="201"/>
      <c r="DY50" s="201">
        <v>1.2828079999999999</v>
      </c>
      <c r="DZ50" s="201">
        <v>0.137127</v>
      </c>
      <c r="EA50" s="201">
        <v>1.4319E-2</v>
      </c>
      <c r="EB50" s="201">
        <v>1.5E-3</v>
      </c>
      <c r="EC50" s="201"/>
      <c r="ED50" s="201"/>
      <c r="EE50" s="201">
        <v>0.36655900000000002</v>
      </c>
      <c r="EF50" s="201">
        <v>2.2527999999999999E-2</v>
      </c>
      <c r="EG50" s="201"/>
      <c r="EH50" s="201"/>
      <c r="EI50" s="201"/>
      <c r="EJ50" s="201"/>
      <c r="EK50" s="201"/>
      <c r="EL50" s="201"/>
      <c r="EM50" s="201">
        <v>0.85069499999999998</v>
      </c>
      <c r="EN50" s="201">
        <v>0.50649900000000003</v>
      </c>
      <c r="EO50" s="201">
        <v>1.1390990000000001</v>
      </c>
      <c r="EP50" s="201">
        <v>0.19828100000000001</v>
      </c>
      <c r="EQ50" s="201">
        <v>1.3202E-2</v>
      </c>
      <c r="ER50" s="201">
        <v>1.0829999999999999E-2</v>
      </c>
      <c r="ES50" s="201">
        <v>3.6666820000000002</v>
      </c>
      <c r="ET50" s="201">
        <v>0.87676500000000002</v>
      </c>
      <c r="EU50" s="201">
        <v>0.121254</v>
      </c>
      <c r="EV50" s="201">
        <v>8.5299999999999994E-3</v>
      </c>
      <c r="EW50" s="201">
        <v>6.0697000000000001E-2</v>
      </c>
      <c r="EX50" s="201">
        <v>2.428E-3</v>
      </c>
      <c r="EY50" s="201"/>
      <c r="EZ50" s="201"/>
      <c r="FA50" s="201"/>
      <c r="FB50" s="201"/>
      <c r="FC50" s="201">
        <v>0.181951</v>
      </c>
      <c r="FD50" s="201">
        <v>1.0958000000000001E-2</v>
      </c>
      <c r="FE50" s="201">
        <v>0.252747</v>
      </c>
      <c r="FF50" s="201">
        <v>5.5876000000000002E-2</v>
      </c>
      <c r="FG50" s="201">
        <v>1.111E-2</v>
      </c>
      <c r="FH50" s="201">
        <v>1.183E-3</v>
      </c>
      <c r="FI50" s="201">
        <v>6.763204</v>
      </c>
      <c r="FJ50" s="201">
        <v>0.29552099999999998</v>
      </c>
      <c r="FK50" s="201">
        <v>7.0270609999999998</v>
      </c>
      <c r="FL50" s="201">
        <v>0.35258</v>
      </c>
      <c r="FM50" s="201">
        <v>2.9190000000000002E-3</v>
      </c>
      <c r="FN50" s="201">
        <v>4.4999999999999999E-4</v>
      </c>
      <c r="FO50" s="201">
        <v>2.9190000000000002E-3</v>
      </c>
      <c r="FP50" s="201">
        <v>4.4999999999999999E-4</v>
      </c>
      <c r="FQ50" s="201">
        <v>0.812948</v>
      </c>
      <c r="FR50" s="201">
        <v>7.7203999999999995E-2</v>
      </c>
      <c r="FS50" s="201">
        <v>6.7801E-2</v>
      </c>
      <c r="FT50" s="201">
        <v>1.3887E-2</v>
      </c>
      <c r="FU50" s="201">
        <v>0.177672</v>
      </c>
      <c r="FV50" s="201">
        <v>1.2395E-2</v>
      </c>
      <c r="FW50" s="201">
        <v>3.3868000000000002E-2</v>
      </c>
      <c r="FX50" s="201">
        <v>1.407E-3</v>
      </c>
      <c r="FY50" s="201">
        <v>0.43076799999999998</v>
      </c>
      <c r="FZ50" s="201">
        <v>2.7597E-2</v>
      </c>
      <c r="GA50" s="201"/>
      <c r="GB50" s="201"/>
      <c r="GC50" s="201"/>
      <c r="GD50" s="201"/>
      <c r="GE50" s="201">
        <v>3.1184E-2</v>
      </c>
      <c r="GF50" s="201">
        <v>8.5400000000000004E-2</v>
      </c>
      <c r="GG50" s="201"/>
      <c r="GH50" s="201"/>
      <c r="GI50" s="201">
        <v>0.66795199999999999</v>
      </c>
      <c r="GJ50" s="201">
        <v>2.1970000000000002E-3</v>
      </c>
      <c r="GK50" s="201">
        <v>26.764135</v>
      </c>
      <c r="GL50" s="201">
        <v>1.0147699999999999</v>
      </c>
      <c r="GM50" s="201">
        <v>28.986328</v>
      </c>
      <c r="GN50" s="201">
        <v>1.2348570000000001</v>
      </c>
      <c r="GO50" s="201">
        <v>35.618341000000001</v>
      </c>
      <c r="GP50" s="201">
        <v>0.42218</v>
      </c>
      <c r="GQ50" s="201">
        <v>1.962561</v>
      </c>
      <c r="GR50" s="201">
        <v>8.0916000000000002E-2</v>
      </c>
      <c r="GS50" s="201">
        <v>37.580902000000002</v>
      </c>
      <c r="GT50" s="201">
        <v>0.50309599999999999</v>
      </c>
      <c r="GU50" s="201"/>
      <c r="GV50" s="201"/>
      <c r="GW50" s="201">
        <v>1.0037529999999999</v>
      </c>
      <c r="GX50" s="201">
        <v>0.23677200000000001</v>
      </c>
      <c r="GY50" s="201"/>
      <c r="GZ50" s="201"/>
      <c r="HA50" s="201">
        <v>376.245</v>
      </c>
      <c r="HB50" s="201">
        <v>4.5449999999999999</v>
      </c>
      <c r="HC50" s="201">
        <v>377.24875300000002</v>
      </c>
      <c r="HD50" s="201">
        <v>4.7817720000000001</v>
      </c>
      <c r="HE50" s="201">
        <v>2.9628739999999998</v>
      </c>
      <c r="HF50" s="201">
        <v>4.8989999999999997E-3</v>
      </c>
      <c r="HG50" s="201">
        <v>1.869E-3</v>
      </c>
      <c r="HH50" s="201">
        <v>4.0000000000000002E-4</v>
      </c>
      <c r="HI50" s="201"/>
      <c r="HJ50" s="201"/>
      <c r="HK50" s="201">
        <v>2.9647429999999999</v>
      </c>
      <c r="HL50" s="201">
        <v>5.2989999999999999E-3</v>
      </c>
      <c r="HM50" s="201"/>
      <c r="HN50" s="201"/>
      <c r="HO50" s="201"/>
      <c r="HP50" s="201"/>
      <c r="HQ50" s="201">
        <v>0.32161699999999999</v>
      </c>
      <c r="HR50" s="201">
        <v>0.14193</v>
      </c>
      <c r="HS50" s="201">
        <v>3.3558999999999999E-2</v>
      </c>
      <c r="HT50" s="201">
        <v>3.7799999999999999E-3</v>
      </c>
      <c r="HU50" s="201">
        <v>2.504E-2</v>
      </c>
      <c r="HV50" s="201">
        <v>1.65E-3</v>
      </c>
      <c r="HW50" s="201">
        <v>0.380216</v>
      </c>
      <c r="HX50" s="201">
        <v>0.14735999999999999</v>
      </c>
      <c r="HY50" s="201"/>
      <c r="HZ50" s="201"/>
      <c r="IA50" s="201">
        <v>1.9840629999999999</v>
      </c>
      <c r="IB50" s="201">
        <v>1.510705</v>
      </c>
      <c r="IC50" s="201">
        <v>1.9840629999999999</v>
      </c>
      <c r="ID50" s="201">
        <v>1.510705</v>
      </c>
      <c r="IE50" s="201">
        <v>1501.2654090000001</v>
      </c>
      <c r="IF50" s="201">
        <v>287.26579299999997</v>
      </c>
    </row>
    <row r="51" spans="1:240" ht="17.399999999999999" customHeight="1" x14ac:dyDescent="0.25">
      <c r="A51" s="196" t="s">
        <v>58</v>
      </c>
      <c r="B51" s="197" t="s">
        <v>1332</v>
      </c>
      <c r="C51" s="198">
        <v>5.0619999999999997E-3</v>
      </c>
      <c r="D51" s="198">
        <v>2.3E-5</v>
      </c>
      <c r="E51" s="198"/>
      <c r="F51" s="198"/>
      <c r="G51" s="198"/>
      <c r="H51" s="198"/>
      <c r="I51" s="198">
        <v>4.6099999999999998E-4</v>
      </c>
      <c r="J51" s="198">
        <v>6.0999999999999999E-5</v>
      </c>
      <c r="K51" s="198"/>
      <c r="L51" s="198"/>
      <c r="M51" s="198">
        <v>5.5230000000000001E-3</v>
      </c>
      <c r="N51" s="198">
        <v>8.3999999999999995E-5</v>
      </c>
      <c r="O51" s="198">
        <v>9.7000000000000005E-4</v>
      </c>
      <c r="P51" s="198">
        <v>1.2999999999999999E-5</v>
      </c>
      <c r="Q51" s="198"/>
      <c r="R51" s="198"/>
      <c r="S51" s="198">
        <v>0.33843800000000002</v>
      </c>
      <c r="T51" s="198">
        <v>4.3395000000000003E-2</v>
      </c>
      <c r="U51" s="198">
        <v>9.8150000000000008E-3</v>
      </c>
      <c r="V51" s="198">
        <v>3.4400000000000001E-4</v>
      </c>
      <c r="W51" s="198">
        <v>1.1360000000000001E-3</v>
      </c>
      <c r="X51" s="198">
        <v>5.5999999999999999E-5</v>
      </c>
      <c r="Y51" s="198"/>
      <c r="Z51" s="198"/>
      <c r="AA51" s="198">
        <v>2.9090000000000001E-3</v>
      </c>
      <c r="AB51" s="198">
        <v>4.1999999999999998E-5</v>
      </c>
      <c r="AC51" s="198"/>
      <c r="AD51" s="198"/>
      <c r="AE51" s="198"/>
      <c r="AF51" s="198"/>
      <c r="AG51" s="198">
        <v>0.35326800000000003</v>
      </c>
      <c r="AH51" s="198">
        <v>4.385E-2</v>
      </c>
      <c r="AI51" s="198"/>
      <c r="AJ51" s="198"/>
      <c r="AK51" s="198"/>
      <c r="AL51" s="198"/>
      <c r="AM51" s="198"/>
      <c r="AN51" s="198"/>
      <c r="AO51" s="198"/>
      <c r="AP51" s="198"/>
      <c r="AQ51" s="198"/>
      <c r="AR51" s="198"/>
      <c r="AS51" s="198">
        <v>6.7060000000000002E-3</v>
      </c>
      <c r="AT51" s="198">
        <v>2.0599999999999999E-4</v>
      </c>
      <c r="AU51" s="198">
        <v>0.53435100000000002</v>
      </c>
      <c r="AV51" s="198">
        <v>9.8256999999999997E-2</v>
      </c>
      <c r="AW51" s="198">
        <v>1.0189999999999999E-3</v>
      </c>
      <c r="AX51" s="198">
        <v>1.8E-5</v>
      </c>
      <c r="AY51" s="198">
        <v>9.2359999999999998E-2</v>
      </c>
      <c r="AZ51" s="198">
        <v>1.6733000000000001E-2</v>
      </c>
      <c r="BA51" s="198"/>
      <c r="BB51" s="198"/>
      <c r="BC51" s="198"/>
      <c r="BD51" s="198"/>
      <c r="BE51" s="198">
        <v>0.634436</v>
      </c>
      <c r="BF51" s="198">
        <v>0.115214</v>
      </c>
      <c r="BG51" s="198">
        <v>9.2699999999999998E-4</v>
      </c>
      <c r="BH51" s="198">
        <v>2.5999999999999998E-5</v>
      </c>
      <c r="BI51" s="198"/>
      <c r="BJ51" s="198"/>
      <c r="BK51" s="198"/>
      <c r="BL51" s="198"/>
      <c r="BM51" s="198">
        <v>9.2699999999999998E-4</v>
      </c>
      <c r="BN51" s="198">
        <v>2.5999999999999998E-5</v>
      </c>
      <c r="BO51" s="198">
        <v>0.22487499999999999</v>
      </c>
      <c r="BP51" s="198">
        <v>5.8874999999999997E-2</v>
      </c>
      <c r="BQ51" s="198">
        <v>0.1017</v>
      </c>
      <c r="BR51" s="198">
        <v>4.8000000000000001E-2</v>
      </c>
      <c r="BS51" s="198"/>
      <c r="BT51" s="198"/>
      <c r="BU51" s="198"/>
      <c r="BV51" s="198"/>
      <c r="BW51" s="198">
        <v>8.6541000000000007E-2</v>
      </c>
      <c r="BX51" s="198">
        <v>8.0280000000000004E-3</v>
      </c>
      <c r="BY51" s="198">
        <v>9.5399999999999999E-4</v>
      </c>
      <c r="BZ51" s="198">
        <v>4.8000000000000001E-5</v>
      </c>
      <c r="CA51" s="198">
        <v>7.4571999999999999E-2</v>
      </c>
      <c r="CB51" s="198">
        <v>7.7409999999999996E-3</v>
      </c>
      <c r="CC51" s="198">
        <v>4.9298000000000002E-2</v>
      </c>
      <c r="CD51" s="198">
        <v>1.3349E-2</v>
      </c>
      <c r="CE51" s="198"/>
      <c r="CF51" s="198"/>
      <c r="CG51" s="198"/>
      <c r="CH51" s="198"/>
      <c r="CI51" s="198">
        <v>14.062066</v>
      </c>
      <c r="CJ51" s="198">
        <v>2.4200499999999998</v>
      </c>
      <c r="CK51" s="198">
        <v>14.600006</v>
      </c>
      <c r="CL51" s="198">
        <v>2.5560909999999999</v>
      </c>
      <c r="CM51" s="198">
        <v>644.46396400000003</v>
      </c>
      <c r="CN51" s="198">
        <v>151.40131500000001</v>
      </c>
      <c r="CO51" s="198">
        <v>5.8329999999999996E-3</v>
      </c>
      <c r="CP51" s="198">
        <v>1.0499999999999999E-3</v>
      </c>
      <c r="CQ51" s="198">
        <v>644.46979699999997</v>
      </c>
      <c r="CR51" s="198">
        <v>151.402365</v>
      </c>
      <c r="CS51" s="198"/>
      <c r="CT51" s="198"/>
      <c r="CU51" s="198">
        <v>2.336E-3</v>
      </c>
      <c r="CV51" s="198">
        <v>1.55E-4</v>
      </c>
      <c r="CW51" s="198"/>
      <c r="CX51" s="198"/>
      <c r="CY51" s="198">
        <v>2.336E-3</v>
      </c>
      <c r="CZ51" s="198">
        <v>1.55E-4</v>
      </c>
      <c r="DA51" s="198">
        <v>4.7381E-2</v>
      </c>
      <c r="DB51" s="198">
        <v>2.3432999999999999E-2</v>
      </c>
      <c r="DC51" s="198"/>
      <c r="DD51" s="198"/>
      <c r="DE51" s="198"/>
      <c r="DF51" s="198"/>
      <c r="DG51" s="198">
        <v>4.7381E-2</v>
      </c>
      <c r="DH51" s="198">
        <v>2.3432999999999999E-2</v>
      </c>
      <c r="DI51" s="198"/>
      <c r="DJ51" s="198"/>
      <c r="DK51" s="198">
        <v>0.429039</v>
      </c>
      <c r="DL51" s="198">
        <v>0.175292</v>
      </c>
      <c r="DM51" s="198">
        <v>3.3300000000000002E-4</v>
      </c>
      <c r="DN51" s="198">
        <v>4.6999999999999997E-5</v>
      </c>
      <c r="DO51" s="198">
        <v>0.42937199999999998</v>
      </c>
      <c r="DP51" s="198">
        <v>0.17533899999999999</v>
      </c>
      <c r="DQ51" s="198"/>
      <c r="DR51" s="198"/>
      <c r="DS51" s="198"/>
      <c r="DT51" s="198"/>
      <c r="DU51" s="198"/>
      <c r="DV51" s="198"/>
      <c r="DW51" s="198"/>
      <c r="DX51" s="198"/>
      <c r="DY51" s="198"/>
      <c r="DZ51" s="198"/>
      <c r="EA51" s="198"/>
      <c r="EB51" s="198"/>
      <c r="EC51" s="198">
        <v>0.36840600000000001</v>
      </c>
      <c r="ED51" s="198">
        <v>3.4208000000000002E-2</v>
      </c>
      <c r="EE51" s="198">
        <v>2.594E-3</v>
      </c>
      <c r="EF51" s="198">
        <v>1.55E-4</v>
      </c>
      <c r="EG51" s="198"/>
      <c r="EH51" s="198"/>
      <c r="EI51" s="198"/>
      <c r="EJ51" s="198"/>
      <c r="EK51" s="198"/>
      <c r="EL51" s="198"/>
      <c r="EM51" s="198">
        <v>9.221E-3</v>
      </c>
      <c r="EN51" s="198">
        <v>4.7899999999999999E-4</v>
      </c>
      <c r="EO51" s="198">
        <v>1.21E-4</v>
      </c>
      <c r="EP51" s="198">
        <v>8.3999999999999995E-5</v>
      </c>
      <c r="EQ51" s="198">
        <v>5.1404999999999999E-2</v>
      </c>
      <c r="ER51" s="198">
        <v>2.0599999999999999E-4</v>
      </c>
      <c r="ES51" s="198">
        <v>0.43174699999999999</v>
      </c>
      <c r="ET51" s="198">
        <v>3.5131999999999997E-2</v>
      </c>
      <c r="EU51" s="198">
        <v>1.818E-3</v>
      </c>
      <c r="EV51" s="198">
        <v>2.6999999999999999E-5</v>
      </c>
      <c r="EW51" s="198"/>
      <c r="EX51" s="198"/>
      <c r="EY51" s="198"/>
      <c r="EZ51" s="198"/>
      <c r="FA51" s="198">
        <v>2.0999999999999999E-5</v>
      </c>
      <c r="FB51" s="198">
        <v>2.6999999999999999E-5</v>
      </c>
      <c r="FC51" s="198">
        <v>1.8389999999999999E-3</v>
      </c>
      <c r="FD51" s="198">
        <v>5.3999999999999998E-5</v>
      </c>
      <c r="FE51" s="198">
        <v>8.3835000000000007E-2</v>
      </c>
      <c r="FF51" s="198">
        <v>4.3999999999999997E-2</v>
      </c>
      <c r="FG51" s="198">
        <v>5.9290000000000002E-3</v>
      </c>
      <c r="FH51" s="198">
        <v>9.5000000000000005E-5</v>
      </c>
      <c r="FI51" s="198">
        <v>4.680199</v>
      </c>
      <c r="FJ51" s="198">
        <v>2.8684620000000001</v>
      </c>
      <c r="FK51" s="198">
        <v>4.7699629999999997</v>
      </c>
      <c r="FL51" s="198">
        <v>2.9125570000000001</v>
      </c>
      <c r="FM51" s="198">
        <v>1.6325149999999999</v>
      </c>
      <c r="FN51" s="198">
        <v>9.9999999999999995E-7</v>
      </c>
      <c r="FO51" s="198">
        <v>1.6325149999999999</v>
      </c>
      <c r="FP51" s="198">
        <v>9.9999999999999995E-7</v>
      </c>
      <c r="FQ51" s="198"/>
      <c r="FR51" s="198"/>
      <c r="FS51" s="198">
        <v>0.104641</v>
      </c>
      <c r="FT51" s="198">
        <v>4.6680000000000003E-3</v>
      </c>
      <c r="FU51" s="198">
        <v>143.552978</v>
      </c>
      <c r="FV51" s="198">
        <v>4.2067300000000003</v>
      </c>
      <c r="FW51" s="198"/>
      <c r="FX51" s="198"/>
      <c r="FY51" s="198">
        <v>47.026184000000001</v>
      </c>
      <c r="FZ51" s="198">
        <v>6.0555070000000004</v>
      </c>
      <c r="GA51" s="198"/>
      <c r="GB51" s="198"/>
      <c r="GC51" s="198"/>
      <c r="GD51" s="198"/>
      <c r="GE51" s="198"/>
      <c r="GF51" s="198"/>
      <c r="GG51" s="198"/>
      <c r="GH51" s="198"/>
      <c r="GI51" s="198">
        <v>1.9222E-2</v>
      </c>
      <c r="GJ51" s="198">
        <v>6.0300000000000002E-4</v>
      </c>
      <c r="GK51" s="198">
        <v>13.97542</v>
      </c>
      <c r="GL51" s="198">
        <v>0.56450699999999998</v>
      </c>
      <c r="GM51" s="198">
        <v>204.67844500000001</v>
      </c>
      <c r="GN51" s="198">
        <v>10.832015</v>
      </c>
      <c r="GO51" s="198">
        <v>9.6868999999999997E-2</v>
      </c>
      <c r="GP51" s="198">
        <v>3.0690000000000001E-3</v>
      </c>
      <c r="GQ51" s="198">
        <v>0.73545000000000005</v>
      </c>
      <c r="GR51" s="198">
        <v>1.361E-3</v>
      </c>
      <c r="GS51" s="198">
        <v>0.83231900000000003</v>
      </c>
      <c r="GT51" s="198">
        <v>4.4299999999999999E-3</v>
      </c>
      <c r="GU51" s="198"/>
      <c r="GV51" s="198"/>
      <c r="GW51" s="198">
        <v>0.100359</v>
      </c>
      <c r="GX51" s="198">
        <v>3.0998000000000001E-2</v>
      </c>
      <c r="GY51" s="198">
        <v>0.58985200000000004</v>
      </c>
      <c r="GZ51" s="198">
        <v>1.2489999999999999E-3</v>
      </c>
      <c r="HA51" s="198">
        <v>2.6807270000000001</v>
      </c>
      <c r="HB51" s="198">
        <v>0.79949999999999999</v>
      </c>
      <c r="HC51" s="198">
        <v>3.3709380000000002</v>
      </c>
      <c r="HD51" s="198">
        <v>0.83174700000000001</v>
      </c>
      <c r="HE51" s="198">
        <v>0.47362100000000001</v>
      </c>
      <c r="HF51" s="198">
        <v>5.31E-4</v>
      </c>
      <c r="HG51" s="198">
        <v>3.9999999999999998E-6</v>
      </c>
      <c r="HH51" s="198">
        <v>2.6999999999999999E-5</v>
      </c>
      <c r="HI51" s="198">
        <v>1.524E-3</v>
      </c>
      <c r="HJ51" s="198">
        <v>1.7899999999999999E-4</v>
      </c>
      <c r="HK51" s="198">
        <v>0.47514899999999999</v>
      </c>
      <c r="HL51" s="198">
        <v>7.3700000000000002E-4</v>
      </c>
      <c r="HM51" s="198"/>
      <c r="HN51" s="198"/>
      <c r="HO51" s="198"/>
      <c r="HP51" s="198"/>
      <c r="HQ51" s="198">
        <v>4.6839999999999998E-3</v>
      </c>
      <c r="HR51" s="198">
        <v>3.4600000000000001E-4</v>
      </c>
      <c r="HS51" s="198"/>
      <c r="HT51" s="198"/>
      <c r="HU51" s="198">
        <v>9.11E-3</v>
      </c>
      <c r="HV51" s="198">
        <v>6.0999999999999999E-5</v>
      </c>
      <c r="HW51" s="198">
        <v>1.3794000000000001E-2</v>
      </c>
      <c r="HX51" s="198">
        <v>4.0700000000000003E-4</v>
      </c>
      <c r="HY51" s="198"/>
      <c r="HZ51" s="198"/>
      <c r="IA51" s="198">
        <v>0.128883</v>
      </c>
      <c r="IB51" s="198">
        <v>3.5191E-2</v>
      </c>
      <c r="IC51" s="198">
        <v>0.128883</v>
      </c>
      <c r="ID51" s="198">
        <v>3.5191E-2</v>
      </c>
      <c r="IE51" s="198">
        <v>876.87863800000002</v>
      </c>
      <c r="IF51" s="198">
        <v>168.968828</v>
      </c>
    </row>
    <row r="52" spans="1:240" ht="17.399999999999999" customHeight="1" x14ac:dyDescent="0.25">
      <c r="A52" s="199" t="s">
        <v>65</v>
      </c>
      <c r="B52" s="200" t="s">
        <v>1333</v>
      </c>
      <c r="C52" s="201"/>
      <c r="D52" s="201"/>
      <c r="E52" s="201">
        <v>6.3954999999999998E-2</v>
      </c>
      <c r="F52" s="201">
        <v>5.326E-3</v>
      </c>
      <c r="G52" s="201">
        <v>1.914631</v>
      </c>
      <c r="H52" s="201">
        <v>0.10742400000000001</v>
      </c>
      <c r="I52" s="201">
        <v>1.8900950000000001</v>
      </c>
      <c r="J52" s="201">
        <v>8.3978999999999998E-2</v>
      </c>
      <c r="K52" s="201"/>
      <c r="L52" s="201"/>
      <c r="M52" s="201">
        <v>3.868681</v>
      </c>
      <c r="N52" s="201">
        <v>0.19672899999999999</v>
      </c>
      <c r="O52" s="201"/>
      <c r="P52" s="201"/>
      <c r="Q52" s="201"/>
      <c r="R52" s="201"/>
      <c r="S52" s="201">
        <v>0.47662700000000002</v>
      </c>
      <c r="T52" s="201">
        <v>7.4206999999999995E-2</v>
      </c>
      <c r="U52" s="201"/>
      <c r="V52" s="201"/>
      <c r="W52" s="201"/>
      <c r="X52" s="201"/>
      <c r="Y52" s="201">
        <v>1.087488</v>
      </c>
      <c r="Z52" s="201">
        <v>0.50375000000000003</v>
      </c>
      <c r="AA52" s="201"/>
      <c r="AB52" s="201"/>
      <c r="AC52" s="201"/>
      <c r="AD52" s="201"/>
      <c r="AE52" s="201"/>
      <c r="AF52" s="201"/>
      <c r="AG52" s="201">
        <v>1.5641149999999999</v>
      </c>
      <c r="AH52" s="201">
        <v>0.57795700000000005</v>
      </c>
      <c r="AI52" s="201"/>
      <c r="AJ52" s="201"/>
      <c r="AK52" s="201"/>
      <c r="AL52" s="201"/>
      <c r="AM52" s="201"/>
      <c r="AN52" s="201"/>
      <c r="AO52" s="201">
        <v>11.696619</v>
      </c>
      <c r="AP52" s="201">
        <v>5.6655920000000002</v>
      </c>
      <c r="AQ52" s="201"/>
      <c r="AR52" s="201"/>
      <c r="AS52" s="201">
        <v>0.72059099999999998</v>
      </c>
      <c r="AT52" s="201">
        <v>6.4751000000000003E-2</v>
      </c>
      <c r="AU52" s="201">
        <v>0.27466800000000002</v>
      </c>
      <c r="AV52" s="201">
        <v>0.221383</v>
      </c>
      <c r="AW52" s="201"/>
      <c r="AX52" s="201"/>
      <c r="AY52" s="201">
        <v>8.9195999999999998E-2</v>
      </c>
      <c r="AZ52" s="201">
        <v>1.8839999999999999E-2</v>
      </c>
      <c r="BA52" s="201"/>
      <c r="BB52" s="201"/>
      <c r="BC52" s="201"/>
      <c r="BD52" s="201"/>
      <c r="BE52" s="201">
        <v>12.781074</v>
      </c>
      <c r="BF52" s="201">
        <v>5.9705659999999998</v>
      </c>
      <c r="BG52" s="201">
        <v>1.8680000000000001E-3</v>
      </c>
      <c r="BH52" s="201">
        <v>8.4900000000000004E-4</v>
      </c>
      <c r="BI52" s="201"/>
      <c r="BJ52" s="201"/>
      <c r="BK52" s="201"/>
      <c r="BL52" s="201"/>
      <c r="BM52" s="201">
        <v>1.8680000000000001E-3</v>
      </c>
      <c r="BN52" s="201">
        <v>8.4900000000000004E-4</v>
      </c>
      <c r="BO52" s="201">
        <v>3.5978059999999998</v>
      </c>
      <c r="BP52" s="201">
        <v>0.61255899999999996</v>
      </c>
      <c r="BQ52" s="201">
        <v>4.6275230000000001</v>
      </c>
      <c r="BR52" s="201">
        <v>0.86154699999999995</v>
      </c>
      <c r="BS52" s="201">
        <v>0.60198700000000005</v>
      </c>
      <c r="BT52" s="201">
        <v>1.601E-3</v>
      </c>
      <c r="BU52" s="201">
        <v>0.48871900000000001</v>
      </c>
      <c r="BV52" s="201">
        <v>0.13903599999999999</v>
      </c>
      <c r="BW52" s="201">
        <v>29.862404000000002</v>
      </c>
      <c r="BX52" s="201">
        <v>3.0106679999999999</v>
      </c>
      <c r="BY52" s="201">
        <v>5.0175299999999998</v>
      </c>
      <c r="BZ52" s="201">
        <v>0.57435199999999997</v>
      </c>
      <c r="CA52" s="201">
        <v>7.8330489999999999</v>
      </c>
      <c r="CB52" s="201">
        <v>1.2434719999999999</v>
      </c>
      <c r="CC52" s="201"/>
      <c r="CD52" s="201"/>
      <c r="CE52" s="201"/>
      <c r="CF52" s="201"/>
      <c r="CG52" s="201"/>
      <c r="CH52" s="201"/>
      <c r="CI52" s="201">
        <v>3.678258</v>
      </c>
      <c r="CJ52" s="201">
        <v>0.29776599999999998</v>
      </c>
      <c r="CK52" s="201">
        <v>55.707276</v>
      </c>
      <c r="CL52" s="201">
        <v>6.7410009999999998</v>
      </c>
      <c r="CM52" s="201">
        <v>621.17138799999998</v>
      </c>
      <c r="CN52" s="201">
        <v>144.786393</v>
      </c>
      <c r="CO52" s="201">
        <v>1.66723</v>
      </c>
      <c r="CP52" s="201">
        <v>0.3024</v>
      </c>
      <c r="CQ52" s="201">
        <v>622.838618</v>
      </c>
      <c r="CR52" s="201">
        <v>145.08879300000001</v>
      </c>
      <c r="CS52" s="201"/>
      <c r="CT52" s="201"/>
      <c r="CU52" s="201"/>
      <c r="CV52" s="201"/>
      <c r="CW52" s="201"/>
      <c r="CX52" s="201"/>
      <c r="CY52" s="201"/>
      <c r="CZ52" s="201"/>
      <c r="DA52" s="201"/>
      <c r="DB52" s="201"/>
      <c r="DC52" s="201"/>
      <c r="DD52" s="201"/>
      <c r="DE52" s="201"/>
      <c r="DF52" s="201"/>
      <c r="DG52" s="201"/>
      <c r="DH52" s="201"/>
      <c r="DI52" s="201"/>
      <c r="DJ52" s="201"/>
      <c r="DK52" s="201">
        <v>2.0726209999999998</v>
      </c>
      <c r="DL52" s="201">
        <v>0.59613099999999997</v>
      </c>
      <c r="DM52" s="201">
        <v>1.18E-4</v>
      </c>
      <c r="DN52" s="201">
        <v>8.3999999999999995E-5</v>
      </c>
      <c r="DO52" s="201">
        <v>2.0727389999999999</v>
      </c>
      <c r="DP52" s="201">
        <v>0.59621500000000005</v>
      </c>
      <c r="DQ52" s="201"/>
      <c r="DR52" s="201"/>
      <c r="DS52" s="201"/>
      <c r="DT52" s="201"/>
      <c r="DU52" s="201"/>
      <c r="DV52" s="201"/>
      <c r="DW52" s="201"/>
      <c r="DX52" s="201"/>
      <c r="DY52" s="201">
        <v>0.39409899999999998</v>
      </c>
      <c r="DZ52" s="201">
        <v>7.4646000000000004E-2</v>
      </c>
      <c r="EA52" s="201">
        <v>1.7857000000000001E-2</v>
      </c>
      <c r="EB52" s="201">
        <v>2.2800000000000001E-4</v>
      </c>
      <c r="EC52" s="201">
        <v>7.8828259999999997</v>
      </c>
      <c r="ED52" s="201">
        <v>0.99931999999999999</v>
      </c>
      <c r="EE52" s="201">
        <v>0.40094999999999997</v>
      </c>
      <c r="EF52" s="201">
        <v>7.2027999999999995E-2</v>
      </c>
      <c r="EG52" s="201"/>
      <c r="EH52" s="201"/>
      <c r="EI52" s="201"/>
      <c r="EJ52" s="201"/>
      <c r="EK52" s="201"/>
      <c r="EL52" s="201"/>
      <c r="EM52" s="201"/>
      <c r="EN52" s="201"/>
      <c r="EO52" s="201"/>
      <c r="EP52" s="201"/>
      <c r="EQ52" s="201"/>
      <c r="ER52" s="201"/>
      <c r="ES52" s="201">
        <v>8.6957319999999996</v>
      </c>
      <c r="ET52" s="201">
        <v>1.1462220000000001</v>
      </c>
      <c r="EU52" s="201"/>
      <c r="EV52" s="201"/>
      <c r="EW52" s="201"/>
      <c r="EX52" s="201"/>
      <c r="EY52" s="201"/>
      <c r="EZ52" s="201"/>
      <c r="FA52" s="201"/>
      <c r="FB52" s="201"/>
      <c r="FC52" s="201"/>
      <c r="FD52" s="201"/>
      <c r="FE52" s="201">
        <v>0.47044399999999997</v>
      </c>
      <c r="FF52" s="201">
        <v>8.9538999999999994E-2</v>
      </c>
      <c r="FG52" s="201">
        <v>3.1823769999999998</v>
      </c>
      <c r="FH52" s="201">
        <v>3.4161100000000002</v>
      </c>
      <c r="FI52" s="201">
        <v>4.4676410000000004</v>
      </c>
      <c r="FJ52" s="201">
        <v>1.141977</v>
      </c>
      <c r="FK52" s="201">
        <v>8.1204619999999998</v>
      </c>
      <c r="FL52" s="201">
        <v>4.6476259999999998</v>
      </c>
      <c r="FM52" s="201"/>
      <c r="FN52" s="201"/>
      <c r="FO52" s="201"/>
      <c r="FP52" s="201"/>
      <c r="FQ52" s="201"/>
      <c r="FR52" s="201"/>
      <c r="FS52" s="201">
        <v>2.9039999999999999E-3</v>
      </c>
      <c r="FT52" s="201">
        <v>1.26E-4</v>
      </c>
      <c r="FU52" s="201">
        <v>1.7170829999999999</v>
      </c>
      <c r="FV52" s="201">
        <v>0.14774899999999999</v>
      </c>
      <c r="FW52" s="201"/>
      <c r="FX52" s="201"/>
      <c r="FY52" s="201">
        <v>33.965181000000001</v>
      </c>
      <c r="FZ52" s="201">
        <v>2.7000929999999999</v>
      </c>
      <c r="GA52" s="201">
        <v>2.3836249999999999</v>
      </c>
      <c r="GB52" s="201">
        <v>0.29424</v>
      </c>
      <c r="GC52" s="201">
        <v>0.28297600000000001</v>
      </c>
      <c r="GD52" s="201">
        <v>1.32E-2</v>
      </c>
      <c r="GE52" s="201"/>
      <c r="GF52" s="201"/>
      <c r="GG52" s="201"/>
      <c r="GH52" s="201"/>
      <c r="GI52" s="201">
        <v>0.182588</v>
      </c>
      <c r="GJ52" s="201">
        <v>2.1000000000000001E-4</v>
      </c>
      <c r="GK52" s="201">
        <v>14.916869</v>
      </c>
      <c r="GL52" s="201">
        <v>0.69570399999999999</v>
      </c>
      <c r="GM52" s="201">
        <v>53.451225999999998</v>
      </c>
      <c r="GN52" s="201">
        <v>3.8513220000000001</v>
      </c>
      <c r="GO52" s="201">
        <v>17.147860999999999</v>
      </c>
      <c r="GP52" s="201">
        <v>0.35359600000000002</v>
      </c>
      <c r="GQ52" s="201">
        <v>0.73288200000000003</v>
      </c>
      <c r="GR52" s="201">
        <v>3.8075999999999999E-2</v>
      </c>
      <c r="GS52" s="201">
        <v>17.880742999999999</v>
      </c>
      <c r="GT52" s="201">
        <v>0.39167200000000002</v>
      </c>
      <c r="GU52" s="201"/>
      <c r="GV52" s="201"/>
      <c r="GW52" s="201">
        <v>44.473216999999998</v>
      </c>
      <c r="GX52" s="201">
        <v>0.81069800000000003</v>
      </c>
      <c r="GY52" s="201">
        <v>3.6668020000000001</v>
      </c>
      <c r="GZ52" s="201">
        <v>1.1745999999999999E-2</v>
      </c>
      <c r="HA52" s="201"/>
      <c r="HB52" s="201"/>
      <c r="HC52" s="201">
        <v>48.140019000000002</v>
      </c>
      <c r="HD52" s="201">
        <v>0.82244399999999995</v>
      </c>
      <c r="HE52" s="201">
        <v>0.436809</v>
      </c>
      <c r="HF52" s="201">
        <v>8.3100000000000003E-4</v>
      </c>
      <c r="HG52" s="201"/>
      <c r="HH52" s="201"/>
      <c r="HI52" s="201"/>
      <c r="HJ52" s="201"/>
      <c r="HK52" s="201">
        <v>0.436809</v>
      </c>
      <c r="HL52" s="201">
        <v>8.3100000000000003E-4</v>
      </c>
      <c r="HM52" s="201"/>
      <c r="HN52" s="201"/>
      <c r="HO52" s="201"/>
      <c r="HP52" s="201"/>
      <c r="HQ52" s="201"/>
      <c r="HR52" s="201"/>
      <c r="HS52" s="201"/>
      <c r="HT52" s="201"/>
      <c r="HU52" s="201">
        <v>0.14624999999999999</v>
      </c>
      <c r="HV52" s="201">
        <v>1.6360000000000001E-3</v>
      </c>
      <c r="HW52" s="201">
        <v>0.14624999999999999</v>
      </c>
      <c r="HX52" s="201">
        <v>1.6360000000000001E-3</v>
      </c>
      <c r="HY52" s="201">
        <v>0.99465300000000001</v>
      </c>
      <c r="HZ52" s="201">
        <v>1.1E-4</v>
      </c>
      <c r="IA52" s="201">
        <v>0.862452</v>
      </c>
      <c r="IB52" s="201">
        <v>0.33721600000000002</v>
      </c>
      <c r="IC52" s="201">
        <v>1.857105</v>
      </c>
      <c r="ID52" s="201">
        <v>0.33732600000000001</v>
      </c>
      <c r="IE52" s="201">
        <v>837.56271700000002</v>
      </c>
      <c r="IF52" s="201">
        <v>170.37118899999999</v>
      </c>
    </row>
    <row r="53" spans="1:240" ht="17.399999999999999" customHeight="1" x14ac:dyDescent="0.25">
      <c r="A53" s="196" t="s">
        <v>51</v>
      </c>
      <c r="B53" s="197" t="s">
        <v>1334</v>
      </c>
      <c r="C53" s="198"/>
      <c r="D53" s="198"/>
      <c r="E53" s="198">
        <v>4.5835369999999998</v>
      </c>
      <c r="F53" s="198">
        <v>0.23549999999999999</v>
      </c>
      <c r="G53" s="198"/>
      <c r="H53" s="198"/>
      <c r="I53" s="198">
        <v>0.350574</v>
      </c>
      <c r="J53" s="198">
        <v>0.01</v>
      </c>
      <c r="K53" s="198"/>
      <c r="L53" s="198"/>
      <c r="M53" s="198">
        <v>4.9341109999999997</v>
      </c>
      <c r="N53" s="198">
        <v>0.2455</v>
      </c>
      <c r="O53" s="198"/>
      <c r="P53" s="198"/>
      <c r="Q53" s="198"/>
      <c r="R53" s="198"/>
      <c r="S53" s="198">
        <v>4.1941290000000002</v>
      </c>
      <c r="T53" s="198">
        <v>1.0814029999999999</v>
      </c>
      <c r="U53" s="198"/>
      <c r="V53" s="198"/>
      <c r="W53" s="198"/>
      <c r="X53" s="198"/>
      <c r="Y53" s="198">
        <v>0.122625</v>
      </c>
      <c r="Z53" s="198">
        <v>9.8000000000000004E-2</v>
      </c>
      <c r="AA53" s="198"/>
      <c r="AB53" s="198"/>
      <c r="AC53" s="198"/>
      <c r="AD53" s="198"/>
      <c r="AE53" s="198"/>
      <c r="AF53" s="198"/>
      <c r="AG53" s="198">
        <v>4.3167540000000004</v>
      </c>
      <c r="AH53" s="198">
        <v>1.179403</v>
      </c>
      <c r="AI53" s="198"/>
      <c r="AJ53" s="198"/>
      <c r="AK53" s="198"/>
      <c r="AL53" s="198"/>
      <c r="AM53" s="198"/>
      <c r="AN53" s="198"/>
      <c r="AO53" s="198">
        <v>172.14604</v>
      </c>
      <c r="AP53" s="198">
        <v>72.493335999999999</v>
      </c>
      <c r="AQ53" s="198"/>
      <c r="AR53" s="198"/>
      <c r="AS53" s="198">
        <v>0.14261599999999999</v>
      </c>
      <c r="AT53" s="198">
        <v>3.0009999999999998E-2</v>
      </c>
      <c r="AU53" s="198">
        <v>0.29991600000000002</v>
      </c>
      <c r="AV53" s="198">
        <v>6.5481999999999999E-2</v>
      </c>
      <c r="AW53" s="198"/>
      <c r="AX53" s="198"/>
      <c r="AY53" s="198">
        <v>0.52221300000000004</v>
      </c>
      <c r="AZ53" s="198">
        <v>0.24662300000000001</v>
      </c>
      <c r="BA53" s="198">
        <v>1.6788339999999999</v>
      </c>
      <c r="BB53" s="198">
        <v>0.41299999999999998</v>
      </c>
      <c r="BC53" s="198"/>
      <c r="BD53" s="198"/>
      <c r="BE53" s="198">
        <v>174.78961899999999</v>
      </c>
      <c r="BF53" s="198">
        <v>73.248451000000003</v>
      </c>
      <c r="BG53" s="198">
        <v>10.910634</v>
      </c>
      <c r="BH53" s="198">
        <v>9.6610499999999995</v>
      </c>
      <c r="BI53" s="198"/>
      <c r="BJ53" s="198"/>
      <c r="BK53" s="198"/>
      <c r="BL53" s="198"/>
      <c r="BM53" s="198">
        <v>10.910634</v>
      </c>
      <c r="BN53" s="198">
        <v>9.6610499999999995</v>
      </c>
      <c r="BO53" s="198">
        <v>0.33433299999999999</v>
      </c>
      <c r="BP53" s="198">
        <v>0.2044</v>
      </c>
      <c r="BQ53" s="198">
        <v>9.2230349999999994</v>
      </c>
      <c r="BR53" s="198">
        <v>1.3839999999999999</v>
      </c>
      <c r="BS53" s="198">
        <v>0.82370600000000005</v>
      </c>
      <c r="BT53" s="198">
        <v>6.4099999999999997E-4</v>
      </c>
      <c r="BU53" s="198">
        <v>204.97343000000001</v>
      </c>
      <c r="BV53" s="198">
        <v>110.300121</v>
      </c>
      <c r="BW53" s="198">
        <v>1.198167</v>
      </c>
      <c r="BX53" s="198">
        <v>0.18215999999999999</v>
      </c>
      <c r="BY53" s="198"/>
      <c r="BZ53" s="198"/>
      <c r="CA53" s="198"/>
      <c r="CB53" s="198"/>
      <c r="CC53" s="198">
        <v>0.39685599999999999</v>
      </c>
      <c r="CD53" s="198">
        <v>2.9700000000000001E-2</v>
      </c>
      <c r="CE53" s="198"/>
      <c r="CF53" s="198"/>
      <c r="CG53" s="198"/>
      <c r="CH53" s="198"/>
      <c r="CI53" s="198">
        <v>19.509077000000001</v>
      </c>
      <c r="CJ53" s="198">
        <v>3.3093759999999999</v>
      </c>
      <c r="CK53" s="198">
        <v>236.45860400000001</v>
      </c>
      <c r="CL53" s="198">
        <v>115.410398</v>
      </c>
      <c r="CM53" s="198">
        <v>322.06424700000002</v>
      </c>
      <c r="CN53" s="198">
        <v>78.504801999999998</v>
      </c>
      <c r="CO53" s="198"/>
      <c r="CP53" s="198"/>
      <c r="CQ53" s="198">
        <v>322.06424700000002</v>
      </c>
      <c r="CR53" s="198">
        <v>78.504801999999998</v>
      </c>
      <c r="CS53" s="198"/>
      <c r="CT53" s="198"/>
      <c r="CU53" s="198">
        <v>3.4000000000000002E-2</v>
      </c>
      <c r="CV53" s="198">
        <v>1.9E-2</v>
      </c>
      <c r="CW53" s="198"/>
      <c r="CX53" s="198"/>
      <c r="CY53" s="198">
        <v>3.4000000000000002E-2</v>
      </c>
      <c r="CZ53" s="198">
        <v>1.9E-2</v>
      </c>
      <c r="DA53" s="198"/>
      <c r="DB53" s="198"/>
      <c r="DC53" s="198"/>
      <c r="DD53" s="198"/>
      <c r="DE53" s="198"/>
      <c r="DF53" s="198"/>
      <c r="DG53" s="198"/>
      <c r="DH53" s="198"/>
      <c r="DI53" s="198"/>
      <c r="DJ53" s="198"/>
      <c r="DK53" s="198">
        <v>4.2174259999999997</v>
      </c>
      <c r="DL53" s="198">
        <v>2.3378049999999999</v>
      </c>
      <c r="DM53" s="198">
        <v>1.9845999999999999E-2</v>
      </c>
      <c r="DN53" s="198">
        <v>9.2999999999999999E-2</v>
      </c>
      <c r="DO53" s="198">
        <v>4.2372719999999999</v>
      </c>
      <c r="DP53" s="198">
        <v>2.4308049999999999</v>
      </c>
      <c r="DQ53" s="198"/>
      <c r="DR53" s="198"/>
      <c r="DS53" s="198"/>
      <c r="DT53" s="198"/>
      <c r="DU53" s="198"/>
      <c r="DV53" s="198"/>
      <c r="DW53" s="198"/>
      <c r="DX53" s="198"/>
      <c r="DY53" s="198"/>
      <c r="DZ53" s="198"/>
      <c r="EA53" s="198">
        <v>2.0579999999999999E-3</v>
      </c>
      <c r="EB53" s="198">
        <v>2E-3</v>
      </c>
      <c r="EC53" s="198">
        <v>0.56851300000000005</v>
      </c>
      <c r="ED53" s="198">
        <v>3.6450000000000003E-2</v>
      </c>
      <c r="EE53" s="198">
        <v>0.30029</v>
      </c>
      <c r="EF53" s="198">
        <v>5.3470999999999998E-2</v>
      </c>
      <c r="EG53" s="198"/>
      <c r="EH53" s="198"/>
      <c r="EI53" s="198"/>
      <c r="EJ53" s="198"/>
      <c r="EK53" s="198"/>
      <c r="EL53" s="198"/>
      <c r="EM53" s="198"/>
      <c r="EN53" s="198"/>
      <c r="EO53" s="198">
        <v>9.4990000000000005E-3</v>
      </c>
      <c r="EP53" s="198">
        <v>6.0400000000000004E-4</v>
      </c>
      <c r="EQ53" s="198">
        <v>35.264285000000001</v>
      </c>
      <c r="ER53" s="198">
        <v>18.990713</v>
      </c>
      <c r="ES53" s="198">
        <v>36.144644999999997</v>
      </c>
      <c r="ET53" s="198">
        <v>19.083238000000001</v>
      </c>
      <c r="EU53" s="198">
        <v>3.4000000000000002E-2</v>
      </c>
      <c r="EV53" s="198">
        <v>1.9E-2</v>
      </c>
      <c r="EW53" s="198">
        <v>1.31E-3</v>
      </c>
      <c r="EX53" s="198">
        <v>1.5E-5</v>
      </c>
      <c r="EY53" s="198"/>
      <c r="EZ53" s="198"/>
      <c r="FA53" s="198"/>
      <c r="FB53" s="198"/>
      <c r="FC53" s="198">
        <v>3.5310000000000001E-2</v>
      </c>
      <c r="FD53" s="198">
        <v>1.9015000000000001E-2</v>
      </c>
      <c r="FE53" s="198">
        <v>0.19527700000000001</v>
      </c>
      <c r="FF53" s="198">
        <v>0.13569800000000001</v>
      </c>
      <c r="FG53" s="198"/>
      <c r="FH53" s="198"/>
      <c r="FI53" s="198">
        <v>0.64140399999999997</v>
      </c>
      <c r="FJ53" s="198">
        <v>0.27291300000000002</v>
      </c>
      <c r="FK53" s="198">
        <v>0.83668100000000001</v>
      </c>
      <c r="FL53" s="198">
        <v>0.408611</v>
      </c>
      <c r="FM53" s="198"/>
      <c r="FN53" s="198"/>
      <c r="FO53" s="198"/>
      <c r="FP53" s="198"/>
      <c r="FQ53" s="198"/>
      <c r="FR53" s="198"/>
      <c r="FS53" s="198"/>
      <c r="FT53" s="198"/>
      <c r="FU53" s="198"/>
      <c r="FV53" s="198"/>
      <c r="FW53" s="198"/>
      <c r="FX53" s="198"/>
      <c r="FY53" s="198">
        <v>2.8733819999999999</v>
      </c>
      <c r="FZ53" s="198">
        <v>0.11444500000000001</v>
      </c>
      <c r="GA53" s="198"/>
      <c r="GB53" s="198"/>
      <c r="GC53" s="198"/>
      <c r="GD53" s="198"/>
      <c r="GE53" s="198"/>
      <c r="GF53" s="198"/>
      <c r="GG53" s="198"/>
      <c r="GH53" s="198"/>
      <c r="GI53" s="198"/>
      <c r="GJ53" s="198"/>
      <c r="GK53" s="198">
        <v>1.2808250000000001</v>
      </c>
      <c r="GL53" s="198">
        <v>3.1335000000000002E-2</v>
      </c>
      <c r="GM53" s="198">
        <v>4.1542070000000004</v>
      </c>
      <c r="GN53" s="198">
        <v>0.14577999999999999</v>
      </c>
      <c r="GO53" s="198">
        <v>0.77864699999999998</v>
      </c>
      <c r="GP53" s="198">
        <v>4.5987E-2</v>
      </c>
      <c r="GQ53" s="198">
        <v>2.5000000000000001E-3</v>
      </c>
      <c r="GR53" s="198">
        <v>2.9999999999999997E-4</v>
      </c>
      <c r="GS53" s="198">
        <v>0.78114700000000004</v>
      </c>
      <c r="GT53" s="198">
        <v>4.6287000000000002E-2</v>
      </c>
      <c r="GU53" s="198"/>
      <c r="GV53" s="198"/>
      <c r="GW53" s="198">
        <v>0.03</v>
      </c>
      <c r="GX53" s="198">
        <v>0.01</v>
      </c>
      <c r="GY53" s="198"/>
      <c r="GZ53" s="198"/>
      <c r="HA53" s="198"/>
      <c r="HB53" s="198"/>
      <c r="HC53" s="198">
        <v>0.03</v>
      </c>
      <c r="HD53" s="198">
        <v>0.01</v>
      </c>
      <c r="HE53" s="198">
        <v>3.4275E-2</v>
      </c>
      <c r="HF53" s="198">
        <v>1.7290000000000001E-3</v>
      </c>
      <c r="HG53" s="198"/>
      <c r="HH53" s="198"/>
      <c r="HI53" s="198"/>
      <c r="HJ53" s="198"/>
      <c r="HK53" s="198">
        <v>3.4275E-2</v>
      </c>
      <c r="HL53" s="198">
        <v>1.7290000000000001E-3</v>
      </c>
      <c r="HM53" s="198"/>
      <c r="HN53" s="198"/>
      <c r="HO53" s="198"/>
      <c r="HP53" s="198"/>
      <c r="HQ53" s="198">
        <v>2.4725E-2</v>
      </c>
      <c r="HR53" s="198">
        <v>1.7770000000000001E-2</v>
      </c>
      <c r="HS53" s="198">
        <v>3.5499999999999997E-2</v>
      </c>
      <c r="HT53" s="198">
        <v>1.9E-2</v>
      </c>
      <c r="HU53" s="198"/>
      <c r="HV53" s="198"/>
      <c r="HW53" s="198">
        <v>6.0225000000000001E-2</v>
      </c>
      <c r="HX53" s="198">
        <v>3.6769999999999997E-2</v>
      </c>
      <c r="HY53" s="198"/>
      <c r="HZ53" s="198"/>
      <c r="IA53" s="198">
        <v>0.11676</v>
      </c>
      <c r="IB53" s="198">
        <v>3.0376E-2</v>
      </c>
      <c r="IC53" s="198">
        <v>0.11676</v>
      </c>
      <c r="ID53" s="198">
        <v>3.0376E-2</v>
      </c>
      <c r="IE53" s="198">
        <v>799.938491</v>
      </c>
      <c r="IF53" s="198">
        <v>300.48121500000002</v>
      </c>
    </row>
    <row r="54" spans="1:240" ht="17.399999999999999" customHeight="1" x14ac:dyDescent="0.25">
      <c r="A54" s="199" t="s">
        <v>67</v>
      </c>
      <c r="B54" s="200" t="s">
        <v>1335</v>
      </c>
      <c r="C54" s="201"/>
      <c r="D54" s="201"/>
      <c r="E54" s="201">
        <v>0.54381000000000002</v>
      </c>
      <c r="F54" s="201">
        <v>5.8638000000000003E-2</v>
      </c>
      <c r="G54" s="201"/>
      <c r="H54" s="201"/>
      <c r="I54" s="201">
        <v>60.651961</v>
      </c>
      <c r="J54" s="201">
        <v>5.1954339999999997</v>
      </c>
      <c r="K54" s="201"/>
      <c r="L54" s="201"/>
      <c r="M54" s="201">
        <v>61.195771000000001</v>
      </c>
      <c r="N54" s="201">
        <v>5.2540719999999999</v>
      </c>
      <c r="O54" s="201"/>
      <c r="P54" s="201"/>
      <c r="Q54" s="201">
        <v>0.42136600000000002</v>
      </c>
      <c r="R54" s="201">
        <v>8.5860000000000006E-2</v>
      </c>
      <c r="S54" s="201">
        <v>21.644425999999999</v>
      </c>
      <c r="T54" s="201">
        <v>3.9971230000000002</v>
      </c>
      <c r="U54" s="201">
        <v>8.6638999999999994E-2</v>
      </c>
      <c r="V54" s="201">
        <v>2.928E-3</v>
      </c>
      <c r="W54" s="201"/>
      <c r="X54" s="201"/>
      <c r="Y54" s="201">
        <v>8.7870000000000004E-2</v>
      </c>
      <c r="Z54" s="201">
        <v>0.04</v>
      </c>
      <c r="AA54" s="201">
        <v>2.24E-2</v>
      </c>
      <c r="AB54" s="201">
        <v>2.4800000000000001E-4</v>
      </c>
      <c r="AC54" s="201"/>
      <c r="AD54" s="201"/>
      <c r="AE54" s="201"/>
      <c r="AF54" s="201"/>
      <c r="AG54" s="201">
        <v>22.262701</v>
      </c>
      <c r="AH54" s="201">
        <v>4.1261590000000004</v>
      </c>
      <c r="AI54" s="201">
        <v>15.782036</v>
      </c>
      <c r="AJ54" s="201">
        <v>1.895729</v>
      </c>
      <c r="AK54" s="201">
        <v>15.782036</v>
      </c>
      <c r="AL54" s="201">
        <v>1.895729</v>
      </c>
      <c r="AM54" s="201"/>
      <c r="AN54" s="201"/>
      <c r="AO54" s="201">
        <v>32.735179000000002</v>
      </c>
      <c r="AP54" s="201">
        <v>12.558329000000001</v>
      </c>
      <c r="AQ54" s="201">
        <v>0.14444499999999999</v>
      </c>
      <c r="AR54" s="201">
        <v>1.4756E-2</v>
      </c>
      <c r="AS54" s="201">
        <v>56.579532999999998</v>
      </c>
      <c r="AT54" s="201">
        <v>8.2760099999999994</v>
      </c>
      <c r="AU54" s="201">
        <v>3.7905980000000001</v>
      </c>
      <c r="AV54" s="201">
        <v>1.620509</v>
      </c>
      <c r="AW54" s="201">
        <v>23.542024000000001</v>
      </c>
      <c r="AX54" s="201">
        <v>2.4226169999999998</v>
      </c>
      <c r="AY54" s="201">
        <v>43.283079000000001</v>
      </c>
      <c r="AZ54" s="201">
        <v>16.216842</v>
      </c>
      <c r="BA54" s="201">
        <v>9.2794000000000001E-2</v>
      </c>
      <c r="BB54" s="201">
        <v>2.5000000000000001E-2</v>
      </c>
      <c r="BC54" s="201"/>
      <c r="BD54" s="201"/>
      <c r="BE54" s="201">
        <v>160.167652</v>
      </c>
      <c r="BF54" s="201">
        <v>41.134062999999998</v>
      </c>
      <c r="BG54" s="201">
        <v>4.8133480000000004</v>
      </c>
      <c r="BH54" s="201">
        <v>19.351721000000001</v>
      </c>
      <c r="BI54" s="201"/>
      <c r="BJ54" s="201"/>
      <c r="BK54" s="201">
        <v>1E-4</v>
      </c>
      <c r="BL54" s="201">
        <v>3.0000000000000001E-5</v>
      </c>
      <c r="BM54" s="201">
        <v>4.8134480000000002</v>
      </c>
      <c r="BN54" s="201">
        <v>19.351751</v>
      </c>
      <c r="BO54" s="201">
        <v>12.495062000000001</v>
      </c>
      <c r="BP54" s="201">
        <v>14.33588</v>
      </c>
      <c r="BQ54" s="201">
        <v>12.405602999999999</v>
      </c>
      <c r="BR54" s="201">
        <v>2.2221899999999999</v>
      </c>
      <c r="BS54" s="201">
        <v>59.706873000000002</v>
      </c>
      <c r="BT54" s="201">
        <v>0.84467000000000003</v>
      </c>
      <c r="BU54" s="201">
        <v>2.3992909999999998</v>
      </c>
      <c r="BV54" s="201">
        <v>0.96193799999999996</v>
      </c>
      <c r="BW54" s="201">
        <v>9.4580739999999999</v>
      </c>
      <c r="BX54" s="201">
        <v>0.97982499999999995</v>
      </c>
      <c r="BY54" s="201">
        <v>14.1669</v>
      </c>
      <c r="BZ54" s="201">
        <v>1.8230189999999999</v>
      </c>
      <c r="CA54" s="201">
        <v>14.232602</v>
      </c>
      <c r="CB54" s="201">
        <v>3.2340360000000001</v>
      </c>
      <c r="CC54" s="201">
        <v>3.6641460000000001</v>
      </c>
      <c r="CD54" s="201">
        <v>0.42220200000000002</v>
      </c>
      <c r="CE54" s="201"/>
      <c r="CF54" s="201"/>
      <c r="CG54" s="201"/>
      <c r="CH54" s="201"/>
      <c r="CI54" s="201">
        <v>10.623716</v>
      </c>
      <c r="CJ54" s="201">
        <v>2.3518560000000002</v>
      </c>
      <c r="CK54" s="201">
        <v>139.15226699999999</v>
      </c>
      <c r="CL54" s="201">
        <v>27.175616000000002</v>
      </c>
      <c r="CM54" s="201">
        <v>226.975977</v>
      </c>
      <c r="CN54" s="201">
        <v>54.122447000000001</v>
      </c>
      <c r="CO54" s="201">
        <v>1.3310219999999999</v>
      </c>
      <c r="CP54" s="201">
        <v>0.18601899999999999</v>
      </c>
      <c r="CQ54" s="201">
        <v>228.30699899999999</v>
      </c>
      <c r="CR54" s="201">
        <v>54.308466000000003</v>
      </c>
      <c r="CS54" s="201">
        <v>5.0000000000000001E-4</v>
      </c>
      <c r="CT54" s="201">
        <v>2.0000000000000001E-4</v>
      </c>
      <c r="CU54" s="201">
        <v>9.75E-3</v>
      </c>
      <c r="CV54" s="201">
        <v>4.28E-4</v>
      </c>
      <c r="CW54" s="201"/>
      <c r="CX54" s="201"/>
      <c r="CY54" s="201">
        <v>1.025E-2</v>
      </c>
      <c r="CZ54" s="201">
        <v>6.2799999999999998E-4</v>
      </c>
      <c r="DA54" s="201">
        <v>0.44099899999999997</v>
      </c>
      <c r="DB54" s="201">
        <v>0.171379</v>
      </c>
      <c r="DC54" s="201"/>
      <c r="DD54" s="201"/>
      <c r="DE54" s="201">
        <v>6.6E-3</v>
      </c>
      <c r="DF54" s="201">
        <v>9.6400000000000001E-4</v>
      </c>
      <c r="DG54" s="201">
        <v>0.44759900000000002</v>
      </c>
      <c r="DH54" s="201">
        <v>0.172343</v>
      </c>
      <c r="DI54" s="201"/>
      <c r="DJ54" s="201"/>
      <c r="DK54" s="201">
        <v>0.97502100000000003</v>
      </c>
      <c r="DL54" s="201">
        <v>0.109708</v>
      </c>
      <c r="DM54" s="201">
        <v>0.16109100000000001</v>
      </c>
      <c r="DN54" s="201">
        <v>0.105764</v>
      </c>
      <c r="DO54" s="201">
        <v>1.136112</v>
      </c>
      <c r="DP54" s="201">
        <v>0.215472</v>
      </c>
      <c r="DQ54" s="201"/>
      <c r="DR54" s="201"/>
      <c r="DS54" s="201"/>
      <c r="DT54" s="201"/>
      <c r="DU54" s="201"/>
      <c r="DV54" s="201"/>
      <c r="DW54" s="201"/>
      <c r="DX54" s="201"/>
      <c r="DY54" s="201"/>
      <c r="DZ54" s="201"/>
      <c r="EA54" s="201">
        <v>4.1536039999999996</v>
      </c>
      <c r="EB54" s="201">
        <v>0.57833900000000005</v>
      </c>
      <c r="EC54" s="201">
        <v>1.5997840000000001</v>
      </c>
      <c r="ED54" s="201">
        <v>0.220332</v>
      </c>
      <c r="EE54" s="201">
        <v>0.53885000000000005</v>
      </c>
      <c r="EF54" s="201">
        <v>5.5315000000000003E-2</v>
      </c>
      <c r="EG54" s="201">
        <v>3.0249999999999999E-3</v>
      </c>
      <c r="EH54" s="201">
        <v>1.1999999999999999E-3</v>
      </c>
      <c r="EI54" s="201">
        <v>9.5006999999999994E-2</v>
      </c>
      <c r="EJ54" s="201">
        <v>2.4021000000000001E-2</v>
      </c>
      <c r="EK54" s="201"/>
      <c r="EL54" s="201"/>
      <c r="EM54" s="201">
        <v>1.0383E-2</v>
      </c>
      <c r="EN54" s="201">
        <v>3.0500000000000002E-3</v>
      </c>
      <c r="EO54" s="201">
        <v>0.65705999999999998</v>
      </c>
      <c r="EP54" s="201">
        <v>1.2932000000000001E-2</v>
      </c>
      <c r="EQ54" s="201">
        <v>9.9939999999999994E-3</v>
      </c>
      <c r="ER54" s="201">
        <v>3.1100000000000002E-4</v>
      </c>
      <c r="ES54" s="201">
        <v>7.0677070000000004</v>
      </c>
      <c r="ET54" s="201">
        <v>0.89549999999999996</v>
      </c>
      <c r="EU54" s="201">
        <v>2.1302000000000001E-2</v>
      </c>
      <c r="EV54" s="201">
        <v>7.7999999999999999E-4</v>
      </c>
      <c r="EW54" s="201"/>
      <c r="EX54" s="201"/>
      <c r="EY54" s="201"/>
      <c r="EZ54" s="201"/>
      <c r="FA54" s="201"/>
      <c r="FB54" s="201"/>
      <c r="FC54" s="201">
        <v>2.1302000000000001E-2</v>
      </c>
      <c r="FD54" s="201">
        <v>7.7999999999999999E-4</v>
      </c>
      <c r="FE54" s="201">
        <v>5.3076239999999997</v>
      </c>
      <c r="FF54" s="201">
        <v>4.6640750000000004</v>
      </c>
      <c r="FG54" s="201">
        <v>25.501828</v>
      </c>
      <c r="FH54" s="201">
        <v>36.587361999999999</v>
      </c>
      <c r="FI54" s="201">
        <v>6.0643669999999998</v>
      </c>
      <c r="FJ54" s="201">
        <v>2.0992259999999998</v>
      </c>
      <c r="FK54" s="201">
        <v>36.873818999999997</v>
      </c>
      <c r="FL54" s="201">
        <v>43.350662999999997</v>
      </c>
      <c r="FM54" s="201"/>
      <c r="FN54" s="201"/>
      <c r="FO54" s="201"/>
      <c r="FP54" s="201"/>
      <c r="FQ54" s="201">
        <v>10.943569</v>
      </c>
      <c r="FR54" s="201">
        <v>5.7014550000000002</v>
      </c>
      <c r="FS54" s="201">
        <v>2.9243610000000002</v>
      </c>
      <c r="FT54" s="201">
        <v>0.38517200000000001</v>
      </c>
      <c r="FU54" s="201">
        <v>2.445252</v>
      </c>
      <c r="FV54" s="201">
        <v>9.6933000000000005E-2</v>
      </c>
      <c r="FW54" s="201"/>
      <c r="FX54" s="201"/>
      <c r="FY54" s="201">
        <v>30.623982999999999</v>
      </c>
      <c r="FZ54" s="201">
        <v>3.01457</v>
      </c>
      <c r="GA54" s="201">
        <v>15.263047</v>
      </c>
      <c r="GB54" s="201">
        <v>2.10751</v>
      </c>
      <c r="GC54" s="201"/>
      <c r="GD54" s="201"/>
      <c r="GE54" s="201"/>
      <c r="GF54" s="201"/>
      <c r="GG54" s="201"/>
      <c r="GH54" s="201"/>
      <c r="GI54" s="201">
        <v>1.4499999999999999E-3</v>
      </c>
      <c r="GJ54" s="201">
        <v>3.4000000000000002E-4</v>
      </c>
      <c r="GK54" s="201">
        <v>1.413627</v>
      </c>
      <c r="GL54" s="201">
        <v>6.8825999999999998E-2</v>
      </c>
      <c r="GM54" s="201">
        <v>63.615288999999997</v>
      </c>
      <c r="GN54" s="201">
        <v>11.374806</v>
      </c>
      <c r="GO54" s="201">
        <v>3.9728330000000001</v>
      </c>
      <c r="GP54" s="201">
        <v>0.212671</v>
      </c>
      <c r="GQ54" s="201">
        <v>3.857443</v>
      </c>
      <c r="GR54" s="201">
        <v>0.33650000000000002</v>
      </c>
      <c r="GS54" s="201">
        <v>7.8302759999999996</v>
      </c>
      <c r="GT54" s="201">
        <v>0.54917099999999996</v>
      </c>
      <c r="GU54" s="201"/>
      <c r="GV54" s="201"/>
      <c r="GW54" s="201">
        <v>2.4821140000000002</v>
      </c>
      <c r="GX54" s="201">
        <v>8.7188000000000002E-2</v>
      </c>
      <c r="GY54" s="201"/>
      <c r="GZ54" s="201"/>
      <c r="HA54" s="201">
        <v>3</v>
      </c>
      <c r="HB54" s="201">
        <v>0.54500000000000004</v>
      </c>
      <c r="HC54" s="201">
        <v>5.4821140000000002</v>
      </c>
      <c r="HD54" s="201">
        <v>0.63218799999999997</v>
      </c>
      <c r="HE54" s="201">
        <v>0.82861499999999999</v>
      </c>
      <c r="HF54" s="201">
        <v>2.5694999999999999E-2</v>
      </c>
      <c r="HG54" s="201">
        <v>2.172E-2</v>
      </c>
      <c r="HH54" s="201">
        <v>9.6000000000000002E-5</v>
      </c>
      <c r="HI54" s="201"/>
      <c r="HJ54" s="201"/>
      <c r="HK54" s="201">
        <v>0.85033499999999995</v>
      </c>
      <c r="HL54" s="201">
        <v>2.5791000000000001E-2</v>
      </c>
      <c r="HM54" s="201"/>
      <c r="HN54" s="201"/>
      <c r="HO54" s="201"/>
      <c r="HP54" s="201"/>
      <c r="HQ54" s="201">
        <v>0.165689</v>
      </c>
      <c r="HR54" s="201">
        <v>1.839E-2</v>
      </c>
      <c r="HS54" s="201">
        <v>0.55770600000000004</v>
      </c>
      <c r="HT54" s="201">
        <v>0.25048500000000001</v>
      </c>
      <c r="HU54" s="201">
        <v>5.4976739999999999</v>
      </c>
      <c r="HV54" s="201">
        <v>0.34586099999999997</v>
      </c>
      <c r="HW54" s="201">
        <v>6.221069</v>
      </c>
      <c r="HX54" s="201">
        <v>0.61473599999999995</v>
      </c>
      <c r="HY54" s="201">
        <v>9.5630000000000003E-3</v>
      </c>
      <c r="HZ54" s="201">
        <v>1.9599999999999999E-4</v>
      </c>
      <c r="IA54" s="201">
        <v>8.9294049999999991</v>
      </c>
      <c r="IB54" s="201">
        <v>1.0895539999999999</v>
      </c>
      <c r="IC54" s="201">
        <v>8.9389679999999991</v>
      </c>
      <c r="ID54" s="201">
        <v>1.08975</v>
      </c>
      <c r="IE54" s="201">
        <v>770.17571399999997</v>
      </c>
      <c r="IF54" s="201">
        <v>212.16768400000001</v>
      </c>
    </row>
    <row r="55" spans="1:240" ht="17.399999999999999" customHeight="1" x14ac:dyDescent="0.25">
      <c r="A55" s="196" t="s">
        <v>63</v>
      </c>
      <c r="B55" s="197" t="s">
        <v>1336</v>
      </c>
      <c r="C55" s="198"/>
      <c r="D55" s="198"/>
      <c r="E55" s="198"/>
      <c r="F55" s="198"/>
      <c r="G55" s="198">
        <v>1.2106779999999999</v>
      </c>
      <c r="H55" s="198">
        <v>4.1381000000000001E-2</v>
      </c>
      <c r="I55" s="198">
        <v>3.843299</v>
      </c>
      <c r="J55" s="198">
        <v>0.16999900000000001</v>
      </c>
      <c r="K55" s="198">
        <v>5.5279000000000002E-2</v>
      </c>
      <c r="L55" s="198">
        <v>2.7189999999999999E-2</v>
      </c>
      <c r="M55" s="198">
        <v>5.1092560000000002</v>
      </c>
      <c r="N55" s="198">
        <v>0.23857</v>
      </c>
      <c r="O55" s="198"/>
      <c r="P55" s="198"/>
      <c r="Q55" s="198"/>
      <c r="R55" s="198"/>
      <c r="S55" s="198">
        <v>0.60601300000000002</v>
      </c>
      <c r="T55" s="198">
        <v>2.4472000000000001E-2</v>
      </c>
      <c r="U55" s="198"/>
      <c r="V55" s="198"/>
      <c r="W55" s="198"/>
      <c r="X55" s="198"/>
      <c r="Y55" s="198"/>
      <c r="Z55" s="198"/>
      <c r="AA55" s="198"/>
      <c r="AB55" s="198"/>
      <c r="AC55" s="198"/>
      <c r="AD55" s="198"/>
      <c r="AE55" s="198"/>
      <c r="AF55" s="198"/>
      <c r="AG55" s="198">
        <v>0.60601300000000002</v>
      </c>
      <c r="AH55" s="198">
        <v>2.4472000000000001E-2</v>
      </c>
      <c r="AI55" s="198"/>
      <c r="AJ55" s="198"/>
      <c r="AK55" s="198"/>
      <c r="AL55" s="198"/>
      <c r="AM55" s="198">
        <v>2.1389999999999998E-3</v>
      </c>
      <c r="AN55" s="198">
        <v>1.0000000000000001E-5</v>
      </c>
      <c r="AO55" s="198"/>
      <c r="AP55" s="198"/>
      <c r="AQ55" s="198"/>
      <c r="AR55" s="198"/>
      <c r="AS55" s="198">
        <v>1.418118</v>
      </c>
      <c r="AT55" s="198">
        <v>0.10566399999999999</v>
      </c>
      <c r="AU55" s="198">
        <v>3.2179999999999999E-3</v>
      </c>
      <c r="AV55" s="198">
        <v>1.6000000000000001E-4</v>
      </c>
      <c r="AW55" s="198"/>
      <c r="AX55" s="198"/>
      <c r="AY55" s="198"/>
      <c r="AZ55" s="198"/>
      <c r="BA55" s="198"/>
      <c r="BB55" s="198"/>
      <c r="BC55" s="198"/>
      <c r="BD55" s="198"/>
      <c r="BE55" s="198">
        <v>1.423475</v>
      </c>
      <c r="BF55" s="198">
        <v>0.105834</v>
      </c>
      <c r="BG55" s="198"/>
      <c r="BH55" s="198"/>
      <c r="BI55" s="198">
        <v>10.58675</v>
      </c>
      <c r="BJ55" s="198">
        <v>51.22</v>
      </c>
      <c r="BK55" s="198">
        <v>0.01</v>
      </c>
      <c r="BL55" s="198">
        <v>5.8E-5</v>
      </c>
      <c r="BM55" s="198">
        <v>10.59675</v>
      </c>
      <c r="BN55" s="198">
        <v>51.220058000000002</v>
      </c>
      <c r="BO55" s="198"/>
      <c r="BP55" s="198"/>
      <c r="BQ55" s="198">
        <v>2.1671230000000001</v>
      </c>
      <c r="BR55" s="198">
        <v>0.99412599999999995</v>
      </c>
      <c r="BS55" s="198"/>
      <c r="BT55" s="198"/>
      <c r="BU55" s="198">
        <v>0.12568499999999999</v>
      </c>
      <c r="BV55" s="198">
        <v>7.1999999999999995E-2</v>
      </c>
      <c r="BW55" s="198">
        <v>1.8799999999999999E-4</v>
      </c>
      <c r="BX55" s="198">
        <v>1.4E-3</v>
      </c>
      <c r="BY55" s="198"/>
      <c r="BZ55" s="198"/>
      <c r="CA55" s="198"/>
      <c r="CB55" s="198"/>
      <c r="CC55" s="198">
        <v>8.1030000000000008E-3</v>
      </c>
      <c r="CD55" s="198">
        <v>1.1230000000000001E-3</v>
      </c>
      <c r="CE55" s="198"/>
      <c r="CF55" s="198"/>
      <c r="CG55" s="198"/>
      <c r="CH55" s="198"/>
      <c r="CI55" s="198">
        <v>1.6199999999999999E-2</v>
      </c>
      <c r="CJ55" s="198">
        <v>3.3000000000000003E-5</v>
      </c>
      <c r="CK55" s="198">
        <v>2.3172990000000002</v>
      </c>
      <c r="CL55" s="198">
        <v>1.0686819999999999</v>
      </c>
      <c r="CM55" s="198">
        <v>161.49598499999999</v>
      </c>
      <c r="CN55" s="198">
        <v>45.781945999999998</v>
      </c>
      <c r="CO55" s="198">
        <v>0.27172499999999999</v>
      </c>
      <c r="CP55" s="198">
        <v>7.3249999999999999E-3</v>
      </c>
      <c r="CQ55" s="198">
        <v>161.76770999999999</v>
      </c>
      <c r="CR55" s="198">
        <v>45.789270999999999</v>
      </c>
      <c r="CS55" s="198">
        <v>3.2870430000000002</v>
      </c>
      <c r="CT55" s="198">
        <v>0.311</v>
      </c>
      <c r="CU55" s="198">
        <v>0.173487</v>
      </c>
      <c r="CV55" s="198">
        <v>7.5699999999999997E-4</v>
      </c>
      <c r="CW55" s="198">
        <v>0.246945</v>
      </c>
      <c r="CX55" s="198">
        <v>2.8500000000000001E-2</v>
      </c>
      <c r="CY55" s="198">
        <v>3.7074750000000001</v>
      </c>
      <c r="CZ55" s="198">
        <v>0.34025699999999998</v>
      </c>
      <c r="DA55" s="198">
        <v>1.42E-3</v>
      </c>
      <c r="DB55" s="198">
        <v>4.0000000000000003E-5</v>
      </c>
      <c r="DC55" s="198"/>
      <c r="DD55" s="198"/>
      <c r="DE55" s="198"/>
      <c r="DF55" s="198"/>
      <c r="DG55" s="198">
        <v>1.42E-3</v>
      </c>
      <c r="DH55" s="198">
        <v>4.0000000000000003E-5</v>
      </c>
      <c r="DI55" s="198"/>
      <c r="DJ55" s="198"/>
      <c r="DK55" s="198">
        <v>4.4749999999999998E-2</v>
      </c>
      <c r="DL55" s="198">
        <v>1.665E-3</v>
      </c>
      <c r="DM55" s="198">
        <v>1.1349999999999999E-3</v>
      </c>
      <c r="DN55" s="198">
        <v>1.55E-4</v>
      </c>
      <c r="DO55" s="198">
        <v>4.5885000000000002E-2</v>
      </c>
      <c r="DP55" s="198">
        <v>1.82E-3</v>
      </c>
      <c r="DQ55" s="198"/>
      <c r="DR55" s="198"/>
      <c r="DS55" s="198"/>
      <c r="DT55" s="198"/>
      <c r="DU55" s="198"/>
      <c r="DV55" s="198"/>
      <c r="DW55" s="198"/>
      <c r="DX55" s="198"/>
      <c r="DY55" s="198"/>
      <c r="DZ55" s="198"/>
      <c r="EA55" s="198"/>
      <c r="EB55" s="198"/>
      <c r="EC55" s="198">
        <v>3.0866000000000001E-2</v>
      </c>
      <c r="ED55" s="198">
        <v>3.4299999999999999E-3</v>
      </c>
      <c r="EE55" s="198"/>
      <c r="EF55" s="198"/>
      <c r="EG55" s="198"/>
      <c r="EH55" s="198"/>
      <c r="EI55" s="198"/>
      <c r="EJ55" s="198"/>
      <c r="EK55" s="198"/>
      <c r="EL55" s="198"/>
      <c r="EM55" s="198">
        <v>2.405E-3</v>
      </c>
      <c r="EN55" s="198">
        <v>3.3500000000000001E-4</v>
      </c>
      <c r="EO55" s="198">
        <v>1.040205</v>
      </c>
      <c r="EP55" s="198">
        <v>1.4809999999999999E-3</v>
      </c>
      <c r="EQ55" s="198">
        <v>9.0790000000000003E-3</v>
      </c>
      <c r="ER55" s="198">
        <v>1.94E-4</v>
      </c>
      <c r="ES55" s="198">
        <v>1.0825549999999999</v>
      </c>
      <c r="ET55" s="198">
        <v>5.4400000000000004E-3</v>
      </c>
      <c r="EU55" s="198">
        <v>4.4396999999999999E-2</v>
      </c>
      <c r="EV55" s="198">
        <v>6.4999999999999994E-5</v>
      </c>
      <c r="EW55" s="198">
        <v>1.774E-3</v>
      </c>
      <c r="EX55" s="198">
        <v>5.0000000000000002E-5</v>
      </c>
      <c r="EY55" s="198">
        <v>9.4700000000000003E-4</v>
      </c>
      <c r="EZ55" s="198">
        <v>9.7999999999999997E-5</v>
      </c>
      <c r="FA55" s="198">
        <v>2.4000000000000001E-4</v>
      </c>
      <c r="FB55" s="198">
        <v>1E-4</v>
      </c>
      <c r="FC55" s="198">
        <v>4.7357999999999997E-2</v>
      </c>
      <c r="FD55" s="198">
        <v>3.1300000000000002E-4</v>
      </c>
      <c r="FE55" s="198">
        <v>0.18881000000000001</v>
      </c>
      <c r="FF55" s="198">
        <v>2.3361E-2</v>
      </c>
      <c r="FG55" s="198">
        <v>0.132414</v>
      </c>
      <c r="FH55" s="198">
        <v>6.1630000000000001E-3</v>
      </c>
      <c r="FI55" s="198">
        <v>0.54165300000000005</v>
      </c>
      <c r="FJ55" s="198">
        <v>0.349887</v>
      </c>
      <c r="FK55" s="198">
        <v>0.86287700000000001</v>
      </c>
      <c r="FL55" s="198">
        <v>0.379411</v>
      </c>
      <c r="FM55" s="198">
        <v>73.319939000000005</v>
      </c>
      <c r="FN55" s="198">
        <v>1.9000000000000001E-4</v>
      </c>
      <c r="FO55" s="198">
        <v>73.319939000000005</v>
      </c>
      <c r="FP55" s="198">
        <v>1.9000000000000001E-4</v>
      </c>
      <c r="FQ55" s="198">
        <v>117.158738</v>
      </c>
      <c r="FR55" s="198">
        <v>50.530259999999998</v>
      </c>
      <c r="FS55" s="198">
        <v>1.73292</v>
      </c>
      <c r="FT55" s="198">
        <v>6.7704E-2</v>
      </c>
      <c r="FU55" s="198">
        <v>9.9166469999999993</v>
      </c>
      <c r="FV55" s="198">
        <v>1.119318</v>
      </c>
      <c r="FW55" s="198">
        <v>3.0062449999999998</v>
      </c>
      <c r="FX55" s="198">
        <v>8.8192000000000006E-2</v>
      </c>
      <c r="FY55" s="198">
        <v>10.676937000000001</v>
      </c>
      <c r="FZ55" s="198">
        <v>2.6625860000000001</v>
      </c>
      <c r="GA55" s="198"/>
      <c r="GB55" s="198"/>
      <c r="GC55" s="198"/>
      <c r="GD55" s="198"/>
      <c r="GE55" s="198"/>
      <c r="GF55" s="198"/>
      <c r="GG55" s="198"/>
      <c r="GH55" s="198"/>
      <c r="GI55" s="198">
        <v>4.1231999999999998E-2</v>
      </c>
      <c r="GJ55" s="198">
        <v>1.1900000000000001E-4</v>
      </c>
      <c r="GK55" s="198">
        <v>2.127E-3</v>
      </c>
      <c r="GL55" s="198">
        <v>1.1E-4</v>
      </c>
      <c r="GM55" s="198">
        <v>142.53484599999999</v>
      </c>
      <c r="GN55" s="198">
        <v>54.468288999999999</v>
      </c>
      <c r="GO55" s="198">
        <v>152.51553200000001</v>
      </c>
      <c r="GP55" s="198">
        <v>8.2728999999999997E-2</v>
      </c>
      <c r="GQ55" s="198">
        <v>44.241864</v>
      </c>
      <c r="GR55" s="198">
        <v>9.7295000000000006E-2</v>
      </c>
      <c r="GS55" s="198">
        <v>196.757396</v>
      </c>
      <c r="GT55" s="198">
        <v>0.18002399999999999</v>
      </c>
      <c r="GU55" s="198"/>
      <c r="GV55" s="198"/>
      <c r="GW55" s="198">
        <v>48.700097999999997</v>
      </c>
      <c r="GX55" s="198">
        <v>0.29130499999999998</v>
      </c>
      <c r="GY55" s="198">
        <v>0.137965</v>
      </c>
      <c r="GZ55" s="198">
        <v>2.31E-4</v>
      </c>
      <c r="HA55" s="198"/>
      <c r="HB55" s="198"/>
      <c r="HC55" s="198">
        <v>48.838062999999998</v>
      </c>
      <c r="HD55" s="198">
        <v>0.29153600000000002</v>
      </c>
      <c r="HE55" s="198">
        <v>0.58278200000000002</v>
      </c>
      <c r="HF55" s="198">
        <v>1.2669999999999999E-3</v>
      </c>
      <c r="HG55" s="198">
        <v>101.74754799999999</v>
      </c>
      <c r="HH55" s="198">
        <v>5.9540000000000001E-3</v>
      </c>
      <c r="HI55" s="198"/>
      <c r="HJ55" s="198"/>
      <c r="HK55" s="198">
        <v>102.33033</v>
      </c>
      <c r="HL55" s="198">
        <v>7.221E-3</v>
      </c>
      <c r="HM55" s="198"/>
      <c r="HN55" s="198"/>
      <c r="HO55" s="198"/>
      <c r="HP55" s="198"/>
      <c r="HQ55" s="198">
        <v>0.109046</v>
      </c>
      <c r="HR55" s="198">
        <v>4.64E-4</v>
      </c>
      <c r="HS55" s="198">
        <v>5.8555000000000003E-2</v>
      </c>
      <c r="HT55" s="198">
        <v>2.2070000000000002E-3</v>
      </c>
      <c r="HU55" s="198">
        <v>0.18629399999999999</v>
      </c>
      <c r="HV55" s="198">
        <v>3.6699999999999998E-4</v>
      </c>
      <c r="HW55" s="198">
        <v>0.35389500000000002</v>
      </c>
      <c r="HX55" s="198">
        <v>3.0379999999999999E-3</v>
      </c>
      <c r="HY55" s="198">
        <v>4.4887499999999996</v>
      </c>
      <c r="HZ55" s="198">
        <v>3.9500000000000001E-4</v>
      </c>
      <c r="IA55" s="198">
        <v>0.31501200000000001</v>
      </c>
      <c r="IB55" s="198">
        <v>1.2096000000000001E-2</v>
      </c>
      <c r="IC55" s="198">
        <v>4.8037619999999999</v>
      </c>
      <c r="ID55" s="198">
        <v>1.2491E-2</v>
      </c>
      <c r="IE55" s="198">
        <v>756.506304</v>
      </c>
      <c r="IF55" s="198">
        <v>154.136957</v>
      </c>
    </row>
    <row r="56" spans="1:240" ht="17.399999999999999" customHeight="1" x14ac:dyDescent="0.25">
      <c r="A56" s="199" t="s">
        <v>53</v>
      </c>
      <c r="B56" s="200" t="s">
        <v>1337</v>
      </c>
      <c r="C56" s="201"/>
      <c r="D56" s="201"/>
      <c r="E56" s="201"/>
      <c r="F56" s="201"/>
      <c r="G56" s="201"/>
      <c r="H56" s="201"/>
      <c r="I56" s="201">
        <v>20.926380000000002</v>
      </c>
      <c r="J56" s="201">
        <v>3.2304349999999999</v>
      </c>
      <c r="K56" s="201"/>
      <c r="L56" s="201"/>
      <c r="M56" s="201">
        <v>20.926380000000002</v>
      </c>
      <c r="N56" s="201">
        <v>3.2304349999999999</v>
      </c>
      <c r="O56" s="201"/>
      <c r="P56" s="201"/>
      <c r="Q56" s="201">
        <v>1.3377300000000001</v>
      </c>
      <c r="R56" s="201">
        <v>0.36308699999999999</v>
      </c>
      <c r="S56" s="201">
        <v>18.090733</v>
      </c>
      <c r="T56" s="201">
        <v>5.760732</v>
      </c>
      <c r="U56" s="201">
        <v>5.0000000000000001E-3</v>
      </c>
      <c r="V56" s="201">
        <v>4.4999999999999997E-3</v>
      </c>
      <c r="W56" s="201">
        <v>3.5000000000000001E-3</v>
      </c>
      <c r="X56" s="201">
        <v>1.5E-3</v>
      </c>
      <c r="Y56" s="201">
        <v>0.34016200000000002</v>
      </c>
      <c r="Z56" s="201">
        <v>0.1973</v>
      </c>
      <c r="AA56" s="201"/>
      <c r="AB56" s="201"/>
      <c r="AC56" s="201"/>
      <c r="AD56" s="201"/>
      <c r="AE56" s="201"/>
      <c r="AF56" s="201"/>
      <c r="AG56" s="201">
        <v>19.777125000000002</v>
      </c>
      <c r="AH56" s="201">
        <v>6.3271189999999997</v>
      </c>
      <c r="AI56" s="201"/>
      <c r="AJ56" s="201"/>
      <c r="AK56" s="201"/>
      <c r="AL56" s="201"/>
      <c r="AM56" s="201"/>
      <c r="AN56" s="201"/>
      <c r="AO56" s="201">
        <v>130.86470399999999</v>
      </c>
      <c r="AP56" s="201">
        <v>50.239199999999997</v>
      </c>
      <c r="AQ56" s="201">
        <v>2.8035000000000001E-2</v>
      </c>
      <c r="AR56" s="201">
        <v>2.1949999999999999E-3</v>
      </c>
      <c r="AS56" s="201">
        <v>4.4281680000000003</v>
      </c>
      <c r="AT56" s="201">
        <v>0.58518400000000004</v>
      </c>
      <c r="AU56" s="201">
        <v>11.179709000000001</v>
      </c>
      <c r="AV56" s="201">
        <v>3.202159</v>
      </c>
      <c r="AW56" s="201">
        <v>2.3415819999999998</v>
      </c>
      <c r="AX56" s="201">
        <v>0.368201</v>
      </c>
      <c r="AY56" s="201">
        <v>8.0640750000000008</v>
      </c>
      <c r="AZ56" s="201">
        <v>3.0997889999999999</v>
      </c>
      <c r="BA56" s="201"/>
      <c r="BB56" s="201"/>
      <c r="BC56" s="201">
        <v>0.2</v>
      </c>
      <c r="BD56" s="201">
        <v>0.03</v>
      </c>
      <c r="BE56" s="201">
        <v>157.10627299999999</v>
      </c>
      <c r="BF56" s="201">
        <v>57.526727999999999</v>
      </c>
      <c r="BG56" s="201">
        <v>0.67080899999999999</v>
      </c>
      <c r="BH56" s="201">
        <v>0.77125299999999997</v>
      </c>
      <c r="BI56" s="201"/>
      <c r="BJ56" s="201"/>
      <c r="BK56" s="201"/>
      <c r="BL56" s="201"/>
      <c r="BM56" s="201">
        <v>0.67080899999999999</v>
      </c>
      <c r="BN56" s="201">
        <v>0.77125299999999997</v>
      </c>
      <c r="BO56" s="201">
        <v>0.68280700000000005</v>
      </c>
      <c r="BP56" s="201">
        <v>0.1925</v>
      </c>
      <c r="BQ56" s="201"/>
      <c r="BR56" s="201"/>
      <c r="BS56" s="201"/>
      <c r="BT56" s="201"/>
      <c r="BU56" s="201">
        <v>5.5488780000000002</v>
      </c>
      <c r="BV56" s="201">
        <v>2.6255799999999998</v>
      </c>
      <c r="BW56" s="201">
        <v>3.9775670000000001</v>
      </c>
      <c r="BX56" s="201">
        <v>0.99896399999999996</v>
      </c>
      <c r="BY56" s="201">
        <v>6.3299999999999999E-4</v>
      </c>
      <c r="BZ56" s="201">
        <v>1.6659999999999999E-3</v>
      </c>
      <c r="CA56" s="201">
        <v>0.323737</v>
      </c>
      <c r="CB56" s="201">
        <v>6.2546000000000004E-2</v>
      </c>
      <c r="CC56" s="201">
        <v>0.923844</v>
      </c>
      <c r="CD56" s="201">
        <v>0.42852000000000001</v>
      </c>
      <c r="CE56" s="201"/>
      <c r="CF56" s="201"/>
      <c r="CG56" s="201"/>
      <c r="CH56" s="201"/>
      <c r="CI56" s="201">
        <v>8.4917359999999995</v>
      </c>
      <c r="CJ56" s="201">
        <v>0.35891299999999998</v>
      </c>
      <c r="CK56" s="201">
        <v>19.949202</v>
      </c>
      <c r="CL56" s="201">
        <v>4.6686889999999996</v>
      </c>
      <c r="CM56" s="201">
        <v>371.72752100000002</v>
      </c>
      <c r="CN56" s="201">
        <v>87.399377000000001</v>
      </c>
      <c r="CO56" s="201">
        <v>2.4353859999999998</v>
      </c>
      <c r="CP56" s="201">
        <v>0.370786</v>
      </c>
      <c r="CQ56" s="201">
        <v>374.16290700000002</v>
      </c>
      <c r="CR56" s="201">
        <v>87.770162999999997</v>
      </c>
      <c r="CS56" s="201"/>
      <c r="CT56" s="201"/>
      <c r="CU56" s="201"/>
      <c r="CV56" s="201"/>
      <c r="CW56" s="201"/>
      <c r="CX56" s="201"/>
      <c r="CY56" s="201"/>
      <c r="CZ56" s="201"/>
      <c r="DA56" s="201">
        <v>0.93652299999999999</v>
      </c>
      <c r="DB56" s="201">
        <v>0.24648400000000001</v>
      </c>
      <c r="DC56" s="201"/>
      <c r="DD56" s="201"/>
      <c r="DE56" s="201">
        <v>0.275202</v>
      </c>
      <c r="DF56" s="201">
        <v>2.8273E-2</v>
      </c>
      <c r="DG56" s="201">
        <v>1.2117249999999999</v>
      </c>
      <c r="DH56" s="201">
        <v>0.27475699999999997</v>
      </c>
      <c r="DI56" s="201"/>
      <c r="DJ56" s="201"/>
      <c r="DK56" s="201">
        <v>18.841449000000001</v>
      </c>
      <c r="DL56" s="201">
        <v>6.7435710000000002</v>
      </c>
      <c r="DM56" s="201">
        <v>1.7232000000000001E-2</v>
      </c>
      <c r="DN56" s="201">
        <v>5.3263999999999999E-2</v>
      </c>
      <c r="DO56" s="201">
        <v>18.858681000000001</v>
      </c>
      <c r="DP56" s="201">
        <v>6.7968349999999997</v>
      </c>
      <c r="DQ56" s="201"/>
      <c r="DR56" s="201"/>
      <c r="DS56" s="201"/>
      <c r="DT56" s="201"/>
      <c r="DU56" s="201"/>
      <c r="DV56" s="201"/>
      <c r="DW56" s="201">
        <v>0.23807500000000001</v>
      </c>
      <c r="DX56" s="201">
        <v>5.5962999999999999E-2</v>
      </c>
      <c r="DY56" s="201">
        <v>1.0044059999999999</v>
      </c>
      <c r="DZ56" s="201">
        <v>0.123247</v>
      </c>
      <c r="EA56" s="201">
        <v>0.28037000000000001</v>
      </c>
      <c r="EB56" s="201">
        <v>8.5879999999999998E-2</v>
      </c>
      <c r="EC56" s="201">
        <v>2.65E-3</v>
      </c>
      <c r="ED56" s="201">
        <v>4.0000000000000001E-3</v>
      </c>
      <c r="EE56" s="201">
        <v>1.0616220000000001</v>
      </c>
      <c r="EF56" s="201">
        <v>0.203212</v>
      </c>
      <c r="EG56" s="201"/>
      <c r="EH56" s="201"/>
      <c r="EI56" s="201">
        <v>3.5999999999999999E-3</v>
      </c>
      <c r="EJ56" s="201">
        <v>5.3340000000000002E-3</v>
      </c>
      <c r="EK56" s="201"/>
      <c r="EL56" s="201"/>
      <c r="EM56" s="201">
        <v>3.9550000000000002E-2</v>
      </c>
      <c r="EN56" s="201">
        <v>1.1004999999999999E-2</v>
      </c>
      <c r="EO56" s="201">
        <v>0.75083100000000003</v>
      </c>
      <c r="EP56" s="201">
        <v>0.20636099999999999</v>
      </c>
      <c r="EQ56" s="201">
        <v>5.9482E-2</v>
      </c>
      <c r="ER56" s="201">
        <v>1.8967000000000001E-2</v>
      </c>
      <c r="ES56" s="201">
        <v>3.4405860000000001</v>
      </c>
      <c r="ET56" s="201">
        <v>0.71396899999999996</v>
      </c>
      <c r="EU56" s="201">
        <v>0.18465899999999999</v>
      </c>
      <c r="EV56" s="201">
        <v>1.9598000000000001E-2</v>
      </c>
      <c r="EW56" s="201">
        <v>4.1399999999999999E-2</v>
      </c>
      <c r="EX56" s="201">
        <v>8.2679999999999993E-3</v>
      </c>
      <c r="EY56" s="201"/>
      <c r="EZ56" s="201"/>
      <c r="FA56" s="201"/>
      <c r="FB56" s="201"/>
      <c r="FC56" s="201">
        <v>0.22605900000000001</v>
      </c>
      <c r="FD56" s="201">
        <v>2.7865999999999998E-2</v>
      </c>
      <c r="FE56" s="201">
        <v>0.70663299999999996</v>
      </c>
      <c r="FF56" s="201">
        <v>0.98691300000000004</v>
      </c>
      <c r="FG56" s="201">
        <v>2.92E-2</v>
      </c>
      <c r="FH56" s="201">
        <v>2.9499999999999998E-2</v>
      </c>
      <c r="FI56" s="201">
        <v>1.075923</v>
      </c>
      <c r="FJ56" s="201">
        <v>0.643289</v>
      </c>
      <c r="FK56" s="201">
        <v>1.8117559999999999</v>
      </c>
      <c r="FL56" s="201">
        <v>1.659702</v>
      </c>
      <c r="FM56" s="201">
        <v>8.5100000000000002E-3</v>
      </c>
      <c r="FN56" s="201">
        <v>1.6659999999999999E-3</v>
      </c>
      <c r="FO56" s="201">
        <v>8.5100000000000002E-3</v>
      </c>
      <c r="FP56" s="201">
        <v>1.6659999999999999E-3</v>
      </c>
      <c r="FQ56" s="201">
        <v>1.528565</v>
      </c>
      <c r="FR56" s="201">
        <v>0.642258</v>
      </c>
      <c r="FS56" s="201">
        <v>2.4374799999999999</v>
      </c>
      <c r="FT56" s="201">
        <v>0.42988300000000002</v>
      </c>
      <c r="FU56" s="201"/>
      <c r="FV56" s="201"/>
      <c r="FW56" s="201">
        <v>2.2000000000000001E-3</v>
      </c>
      <c r="FX56" s="201">
        <v>2.5000000000000001E-3</v>
      </c>
      <c r="FY56" s="201">
        <v>4.6961320000000004</v>
      </c>
      <c r="FZ56" s="201">
        <v>0.34543400000000002</v>
      </c>
      <c r="GA56" s="201"/>
      <c r="GB56" s="201"/>
      <c r="GC56" s="201">
        <v>0.100088</v>
      </c>
      <c r="GD56" s="201">
        <v>4.0300999999999997E-2</v>
      </c>
      <c r="GE56" s="201">
        <v>0.57140000000000002</v>
      </c>
      <c r="GF56" s="201">
        <v>0.174813</v>
      </c>
      <c r="GG56" s="201"/>
      <c r="GH56" s="201"/>
      <c r="GI56" s="201"/>
      <c r="GJ56" s="201"/>
      <c r="GK56" s="201">
        <v>0.04</v>
      </c>
      <c r="GL56" s="201">
        <v>8.0000000000000002E-3</v>
      </c>
      <c r="GM56" s="201">
        <v>9.3758649999999992</v>
      </c>
      <c r="GN56" s="201">
        <v>1.643189</v>
      </c>
      <c r="GO56" s="201">
        <v>1.8917999999999999</v>
      </c>
      <c r="GP56" s="201">
        <v>0.14884</v>
      </c>
      <c r="GQ56" s="201">
        <v>2.8938519999999999</v>
      </c>
      <c r="GR56" s="201">
        <v>0.37081900000000001</v>
      </c>
      <c r="GS56" s="201">
        <v>4.7856519999999998</v>
      </c>
      <c r="GT56" s="201">
        <v>0.51965899999999998</v>
      </c>
      <c r="GU56" s="201"/>
      <c r="GV56" s="201"/>
      <c r="GW56" s="201">
        <v>16.565231000000001</v>
      </c>
      <c r="GX56" s="201">
        <v>0.26486700000000002</v>
      </c>
      <c r="GY56" s="201"/>
      <c r="GZ56" s="201"/>
      <c r="HA56" s="201"/>
      <c r="HB56" s="201"/>
      <c r="HC56" s="201">
        <v>16.565231000000001</v>
      </c>
      <c r="HD56" s="201">
        <v>0.26486700000000002</v>
      </c>
      <c r="HE56" s="201"/>
      <c r="HF56" s="201"/>
      <c r="HG56" s="201"/>
      <c r="HH56" s="201"/>
      <c r="HI56" s="201"/>
      <c r="HJ56" s="201"/>
      <c r="HK56" s="201"/>
      <c r="HL56" s="201"/>
      <c r="HM56" s="201"/>
      <c r="HN56" s="201"/>
      <c r="HO56" s="201"/>
      <c r="HP56" s="201"/>
      <c r="HQ56" s="201">
        <v>0.69500099999999998</v>
      </c>
      <c r="HR56" s="201">
        <v>0.196573</v>
      </c>
      <c r="HS56" s="201">
        <v>3.2899999999999999E-2</v>
      </c>
      <c r="HT56" s="201">
        <v>6.9499999999999996E-3</v>
      </c>
      <c r="HU56" s="201"/>
      <c r="HV56" s="201"/>
      <c r="HW56" s="201">
        <v>0.72790100000000002</v>
      </c>
      <c r="HX56" s="201">
        <v>0.20352300000000001</v>
      </c>
      <c r="HY56" s="201"/>
      <c r="HZ56" s="201"/>
      <c r="IA56" s="201">
        <v>1.1258809999999999</v>
      </c>
      <c r="IB56" s="201">
        <v>1.425996</v>
      </c>
      <c r="IC56" s="201">
        <v>1.1258809999999999</v>
      </c>
      <c r="ID56" s="201">
        <v>1.425996</v>
      </c>
      <c r="IE56" s="201">
        <v>650.73054300000001</v>
      </c>
      <c r="IF56" s="201">
        <v>173.82641599999999</v>
      </c>
    </row>
    <row r="57" spans="1:240" ht="17.399999999999999" customHeight="1" x14ac:dyDescent="0.25">
      <c r="A57" s="196" t="s">
        <v>66</v>
      </c>
      <c r="B57" s="197" t="s">
        <v>1338</v>
      </c>
      <c r="C57" s="198"/>
      <c r="D57" s="198"/>
      <c r="E57" s="198">
        <v>1.5324260000000001</v>
      </c>
      <c r="F57" s="198">
        <v>7.4630000000000002E-2</v>
      </c>
      <c r="G57" s="198"/>
      <c r="H57" s="198"/>
      <c r="I57" s="198">
        <v>29.022984999999998</v>
      </c>
      <c r="J57" s="198">
        <v>7.1918639999999998</v>
      </c>
      <c r="K57" s="198"/>
      <c r="L57" s="198"/>
      <c r="M57" s="198">
        <v>30.555410999999999</v>
      </c>
      <c r="N57" s="198">
        <v>7.2664939999999998</v>
      </c>
      <c r="O57" s="198"/>
      <c r="P57" s="198"/>
      <c r="Q57" s="198"/>
      <c r="R57" s="198"/>
      <c r="S57" s="198">
        <v>0.975997</v>
      </c>
      <c r="T57" s="198">
        <v>0.252973</v>
      </c>
      <c r="U57" s="198">
        <v>3.2664949999999999</v>
      </c>
      <c r="V57" s="198">
        <v>0.100803</v>
      </c>
      <c r="W57" s="198">
        <v>1.5759999999999999E-3</v>
      </c>
      <c r="X57" s="198">
        <v>8.5800000000000004E-4</v>
      </c>
      <c r="Y57" s="198">
        <v>0.35572399999999998</v>
      </c>
      <c r="Z57" s="198">
        <v>5.7282E-2</v>
      </c>
      <c r="AA57" s="198">
        <v>6.646E-3</v>
      </c>
      <c r="AB57" s="198">
        <v>4.2499999999999998E-4</v>
      </c>
      <c r="AC57" s="198"/>
      <c r="AD57" s="198"/>
      <c r="AE57" s="198">
        <v>0.26641100000000001</v>
      </c>
      <c r="AF57" s="198">
        <v>2.5905999999999998E-2</v>
      </c>
      <c r="AG57" s="198">
        <v>4.8728490000000004</v>
      </c>
      <c r="AH57" s="198">
        <v>0.438247</v>
      </c>
      <c r="AI57" s="198">
        <v>2.9277999999999998E-2</v>
      </c>
      <c r="AJ57" s="198">
        <v>3.0200000000000001E-3</v>
      </c>
      <c r="AK57" s="198">
        <v>2.9277999999999998E-2</v>
      </c>
      <c r="AL57" s="198">
        <v>3.0200000000000001E-3</v>
      </c>
      <c r="AM57" s="198">
        <v>4.2629E-2</v>
      </c>
      <c r="AN57" s="198">
        <v>1.7570000000000001E-3</v>
      </c>
      <c r="AO57" s="198">
        <v>7.9520999999999997</v>
      </c>
      <c r="AP57" s="198">
        <v>0.57743299999999997</v>
      </c>
      <c r="AQ57" s="198">
        <v>0.55229899999999998</v>
      </c>
      <c r="AR57" s="198">
        <v>6.1318999999999999E-2</v>
      </c>
      <c r="AS57" s="198">
        <v>31.102042000000001</v>
      </c>
      <c r="AT57" s="198">
        <v>4.261037</v>
      </c>
      <c r="AU57" s="198">
        <v>13.000947</v>
      </c>
      <c r="AV57" s="198">
        <v>2.5967199999999999</v>
      </c>
      <c r="AW57" s="198">
        <v>5.3147330000000004</v>
      </c>
      <c r="AX57" s="198">
        <v>1.2061919999999999</v>
      </c>
      <c r="AY57" s="198">
        <v>20.392863999999999</v>
      </c>
      <c r="AZ57" s="198">
        <v>4.3539960000000004</v>
      </c>
      <c r="BA57" s="198"/>
      <c r="BB57" s="198"/>
      <c r="BC57" s="198">
        <v>0.34649999999999997</v>
      </c>
      <c r="BD57" s="198">
        <v>1.866E-2</v>
      </c>
      <c r="BE57" s="198">
        <v>78.704114000000004</v>
      </c>
      <c r="BF57" s="198">
        <v>13.077114</v>
      </c>
      <c r="BG57" s="198">
        <v>0.24901200000000001</v>
      </c>
      <c r="BH57" s="198">
        <v>0.30720399999999998</v>
      </c>
      <c r="BI57" s="198"/>
      <c r="BJ57" s="198"/>
      <c r="BK57" s="198"/>
      <c r="BL57" s="198"/>
      <c r="BM57" s="198">
        <v>0.24901200000000001</v>
      </c>
      <c r="BN57" s="198">
        <v>0.30720399999999998</v>
      </c>
      <c r="BO57" s="198">
        <v>1.028929</v>
      </c>
      <c r="BP57" s="198">
        <v>0.22952</v>
      </c>
      <c r="BQ57" s="198">
        <v>6.3798539999999999</v>
      </c>
      <c r="BR57" s="198">
        <v>1.064891</v>
      </c>
      <c r="BS57" s="198">
        <v>28.002806</v>
      </c>
      <c r="BT57" s="198">
        <v>0.50977399999999995</v>
      </c>
      <c r="BU57" s="198">
        <v>5.2647269999999997</v>
      </c>
      <c r="BV57" s="198">
        <v>1.0375460000000001</v>
      </c>
      <c r="BW57" s="198">
        <v>3.5931380000000002</v>
      </c>
      <c r="BX57" s="198">
        <v>0.767486</v>
      </c>
      <c r="BY57" s="198">
        <v>6.2622730000000004</v>
      </c>
      <c r="BZ57" s="198">
        <v>0.43244300000000002</v>
      </c>
      <c r="CA57" s="198">
        <v>1.9161109999999999</v>
      </c>
      <c r="CB57" s="198">
        <v>0.317131</v>
      </c>
      <c r="CC57" s="198">
        <v>6.9999999999999999E-6</v>
      </c>
      <c r="CD57" s="198">
        <v>3.4999999999999997E-5</v>
      </c>
      <c r="CE57" s="198"/>
      <c r="CF57" s="198"/>
      <c r="CG57" s="198"/>
      <c r="CH57" s="198"/>
      <c r="CI57" s="198">
        <v>1.9779139999999999</v>
      </c>
      <c r="CJ57" s="198">
        <v>8.6653999999999995E-2</v>
      </c>
      <c r="CK57" s="198">
        <v>54.425758999999999</v>
      </c>
      <c r="CL57" s="198">
        <v>4.4454799999999999</v>
      </c>
      <c r="CM57" s="198">
        <v>161.81256300000001</v>
      </c>
      <c r="CN57" s="198">
        <v>33.652025999999999</v>
      </c>
      <c r="CO57" s="198">
        <v>1.591008</v>
      </c>
      <c r="CP57" s="198">
        <v>0.148732</v>
      </c>
      <c r="CQ57" s="198">
        <v>163.403571</v>
      </c>
      <c r="CR57" s="198">
        <v>33.800758000000002</v>
      </c>
      <c r="CS57" s="198"/>
      <c r="CT57" s="198"/>
      <c r="CU57" s="198">
        <v>4.3062000000000003E-2</v>
      </c>
      <c r="CV57" s="198">
        <v>2.2147E-2</v>
      </c>
      <c r="CW57" s="198"/>
      <c r="CX57" s="198"/>
      <c r="CY57" s="198">
        <v>4.3062000000000003E-2</v>
      </c>
      <c r="CZ57" s="198">
        <v>2.2147E-2</v>
      </c>
      <c r="DA57" s="198">
        <v>6.6420999999999994E-2</v>
      </c>
      <c r="DB57" s="198">
        <v>1.8643E-2</v>
      </c>
      <c r="DC57" s="198"/>
      <c r="DD57" s="198"/>
      <c r="DE57" s="198">
        <v>7.5868000000000005E-2</v>
      </c>
      <c r="DF57" s="198">
        <v>1.3377E-2</v>
      </c>
      <c r="DG57" s="198">
        <v>0.142289</v>
      </c>
      <c r="DH57" s="198">
        <v>3.202E-2</v>
      </c>
      <c r="DI57" s="198"/>
      <c r="DJ57" s="198"/>
      <c r="DK57" s="198">
        <v>150.75946500000001</v>
      </c>
      <c r="DL57" s="198">
        <v>8.0779700000000005</v>
      </c>
      <c r="DM57" s="198">
        <v>3.7938740000000002</v>
      </c>
      <c r="DN57" s="198">
        <v>0.31210599999999999</v>
      </c>
      <c r="DO57" s="198">
        <v>154.55333899999999</v>
      </c>
      <c r="DP57" s="198">
        <v>8.3900760000000005</v>
      </c>
      <c r="DQ57" s="198"/>
      <c r="DR57" s="198"/>
      <c r="DS57" s="198"/>
      <c r="DT57" s="198"/>
      <c r="DU57" s="198"/>
      <c r="DV57" s="198"/>
      <c r="DW57" s="198"/>
      <c r="DX57" s="198"/>
      <c r="DY57" s="198">
        <v>5.4891120000000004</v>
      </c>
      <c r="DZ57" s="198">
        <v>0.61200399999999999</v>
      </c>
      <c r="EA57" s="198">
        <v>2.92E-2</v>
      </c>
      <c r="EB57" s="198">
        <v>5.7166000000000002E-2</v>
      </c>
      <c r="EC57" s="198">
        <v>1.9463900000000001</v>
      </c>
      <c r="ED57" s="198">
        <v>0.30219800000000002</v>
      </c>
      <c r="EE57" s="198">
        <v>0.59320200000000001</v>
      </c>
      <c r="EF57" s="198">
        <v>4.8405999999999998E-2</v>
      </c>
      <c r="EG57" s="198">
        <v>2.712E-3</v>
      </c>
      <c r="EH57" s="198">
        <v>1.4999999999999999E-4</v>
      </c>
      <c r="EI57" s="198"/>
      <c r="EJ57" s="198"/>
      <c r="EK57" s="198">
        <v>0.133828</v>
      </c>
      <c r="EL57" s="198">
        <v>2.7720000000000002E-3</v>
      </c>
      <c r="EM57" s="198">
        <v>0.99134699999999998</v>
      </c>
      <c r="EN57" s="198">
        <v>7.3271000000000003E-2</v>
      </c>
      <c r="EO57" s="198">
        <v>0.54323600000000005</v>
      </c>
      <c r="EP57" s="198">
        <v>5.8027000000000002E-2</v>
      </c>
      <c r="EQ57" s="198">
        <v>3.0252999999999999E-2</v>
      </c>
      <c r="ER57" s="198">
        <v>1.3278E-2</v>
      </c>
      <c r="ES57" s="198">
        <v>9.7592800000000004</v>
      </c>
      <c r="ET57" s="198">
        <v>1.1672720000000001</v>
      </c>
      <c r="EU57" s="198">
        <v>0.28414099999999998</v>
      </c>
      <c r="EV57" s="198">
        <v>2.1464E-2</v>
      </c>
      <c r="EW57" s="198"/>
      <c r="EX57" s="198"/>
      <c r="EY57" s="198"/>
      <c r="EZ57" s="198"/>
      <c r="FA57" s="198">
        <v>1.0985999999999999E-2</v>
      </c>
      <c r="FB57" s="198">
        <v>4.0860000000000002E-3</v>
      </c>
      <c r="FC57" s="198">
        <v>0.29512699999999997</v>
      </c>
      <c r="FD57" s="198">
        <v>2.555E-2</v>
      </c>
      <c r="FE57" s="198">
        <v>1.5680179999999999</v>
      </c>
      <c r="FF57" s="198">
        <v>0.54220699999999999</v>
      </c>
      <c r="FG57" s="198">
        <v>7.2882829999999998</v>
      </c>
      <c r="FH57" s="198">
        <v>10.698995</v>
      </c>
      <c r="FI57" s="198">
        <v>34.093753</v>
      </c>
      <c r="FJ57" s="198">
        <v>0.71113899999999997</v>
      </c>
      <c r="FK57" s="198">
        <v>42.950054000000002</v>
      </c>
      <c r="FL57" s="198">
        <v>11.952341000000001</v>
      </c>
      <c r="FM57" s="198">
        <v>1.2194E-2</v>
      </c>
      <c r="FN57" s="198">
        <v>5.1919999999999996E-3</v>
      </c>
      <c r="FO57" s="198">
        <v>1.2194E-2</v>
      </c>
      <c r="FP57" s="198">
        <v>5.1919999999999996E-3</v>
      </c>
      <c r="FQ57" s="198">
        <v>0.42032599999999998</v>
      </c>
      <c r="FR57" s="198">
        <v>3.9961000000000003E-2</v>
      </c>
      <c r="FS57" s="198">
        <v>0.58430400000000005</v>
      </c>
      <c r="FT57" s="198">
        <v>1.4406E-2</v>
      </c>
      <c r="FU57" s="198">
        <v>9.7219999999999995</v>
      </c>
      <c r="FV57" s="198">
        <v>0.56137400000000004</v>
      </c>
      <c r="FW57" s="198">
        <v>0.19642899999999999</v>
      </c>
      <c r="FX57" s="198">
        <v>0.02</v>
      </c>
      <c r="FY57" s="198">
        <v>19.633835999999999</v>
      </c>
      <c r="FZ57" s="198">
        <v>0.73644600000000005</v>
      </c>
      <c r="GA57" s="198"/>
      <c r="GB57" s="198"/>
      <c r="GC57" s="198">
        <v>5.6194000000000001E-2</v>
      </c>
      <c r="GD57" s="198">
        <v>3.0000000000000001E-3</v>
      </c>
      <c r="GE57" s="198">
        <v>2.81E-3</v>
      </c>
      <c r="GF57" s="198">
        <v>5.3330000000000001E-3</v>
      </c>
      <c r="GG57" s="198"/>
      <c r="GH57" s="198"/>
      <c r="GI57" s="198">
        <v>1.923E-3</v>
      </c>
      <c r="GJ57" s="198">
        <v>3.921E-3</v>
      </c>
      <c r="GK57" s="198">
        <v>3.1674020000000001</v>
      </c>
      <c r="GL57" s="198">
        <v>0.13352700000000001</v>
      </c>
      <c r="GM57" s="198">
        <v>33.785223999999999</v>
      </c>
      <c r="GN57" s="198">
        <v>1.517968</v>
      </c>
      <c r="GO57" s="198">
        <v>28.907692000000001</v>
      </c>
      <c r="GP57" s="198">
        <v>2.1148500000000001</v>
      </c>
      <c r="GQ57" s="198">
        <v>6.587764</v>
      </c>
      <c r="GR57" s="198">
        <v>0.50151199999999996</v>
      </c>
      <c r="GS57" s="198">
        <v>35.495455999999997</v>
      </c>
      <c r="GT57" s="198">
        <v>2.6163620000000001</v>
      </c>
      <c r="GU57" s="198">
        <v>3.5000000000000001E-3</v>
      </c>
      <c r="GV57" s="198">
        <v>2E-3</v>
      </c>
      <c r="GW57" s="198">
        <v>24.700174000000001</v>
      </c>
      <c r="GX57" s="198">
        <v>3.4661870000000001</v>
      </c>
      <c r="GY57" s="198"/>
      <c r="GZ57" s="198"/>
      <c r="HA57" s="198"/>
      <c r="HB57" s="198"/>
      <c r="HC57" s="198">
        <v>24.703673999999999</v>
      </c>
      <c r="HD57" s="198">
        <v>3.4681869999999999</v>
      </c>
      <c r="HE57" s="198">
        <v>10.336959999999999</v>
      </c>
      <c r="HF57" s="198">
        <v>5.5756E-2</v>
      </c>
      <c r="HG57" s="198">
        <v>1.49E-3</v>
      </c>
      <c r="HH57" s="198">
        <v>4.6999999999999997E-5</v>
      </c>
      <c r="HI57" s="198"/>
      <c r="HJ57" s="198"/>
      <c r="HK57" s="198">
        <v>10.33845</v>
      </c>
      <c r="HL57" s="198">
        <v>5.5802999999999998E-2</v>
      </c>
      <c r="HM57" s="198"/>
      <c r="HN57" s="198"/>
      <c r="HO57" s="198"/>
      <c r="HP57" s="198"/>
      <c r="HQ57" s="198">
        <v>0.42885499999999999</v>
      </c>
      <c r="HR57" s="198">
        <v>5.5946000000000003E-2</v>
      </c>
      <c r="HS57" s="198">
        <v>9.1889999999999993E-3</v>
      </c>
      <c r="HT57" s="198">
        <v>1.2086E-2</v>
      </c>
      <c r="HU57" s="198">
        <v>7.2525999999999993E-2</v>
      </c>
      <c r="HV57" s="198">
        <v>1.6206000000000002E-2</v>
      </c>
      <c r="HW57" s="198">
        <v>0.51056999999999997</v>
      </c>
      <c r="HX57" s="198">
        <v>8.4237999999999993E-2</v>
      </c>
      <c r="HY57" s="198"/>
      <c r="HZ57" s="198"/>
      <c r="IA57" s="198">
        <v>0.15089</v>
      </c>
      <c r="IB57" s="198">
        <v>6.7835000000000006E-2</v>
      </c>
      <c r="IC57" s="198">
        <v>0.15089</v>
      </c>
      <c r="ID57" s="198">
        <v>6.7835000000000006E-2</v>
      </c>
      <c r="IE57" s="198">
        <v>644.979603</v>
      </c>
      <c r="IF57" s="198">
        <v>88.743307999999999</v>
      </c>
    </row>
    <row r="58" spans="1:240" ht="17.399999999999999" customHeight="1" x14ac:dyDescent="0.25">
      <c r="A58" s="199" t="s">
        <v>73</v>
      </c>
      <c r="B58" s="200" t="s">
        <v>1339</v>
      </c>
      <c r="C58" s="201"/>
      <c r="D58" s="201"/>
      <c r="E58" s="201">
        <v>4.5718649999999998</v>
      </c>
      <c r="F58" s="201">
        <v>2.1756000000000002</v>
      </c>
      <c r="G58" s="201"/>
      <c r="H58" s="201"/>
      <c r="I58" s="201">
        <v>1.06935</v>
      </c>
      <c r="J58" s="201">
        <v>6.0505999999999997E-2</v>
      </c>
      <c r="K58" s="201"/>
      <c r="L58" s="201"/>
      <c r="M58" s="201">
        <v>5.6412149999999999</v>
      </c>
      <c r="N58" s="201">
        <v>2.2361059999999999</v>
      </c>
      <c r="O58" s="201"/>
      <c r="P58" s="201"/>
      <c r="Q58" s="201">
        <v>2.0999999999999999E-3</v>
      </c>
      <c r="R58" s="201">
        <v>2.7999999999999998E-4</v>
      </c>
      <c r="S58" s="201">
        <v>25.650196999999999</v>
      </c>
      <c r="T58" s="201">
        <v>8.4949139999999996</v>
      </c>
      <c r="U58" s="201">
        <v>64.841671000000005</v>
      </c>
      <c r="V58" s="201">
        <v>3.190868</v>
      </c>
      <c r="W58" s="201">
        <v>0.113148</v>
      </c>
      <c r="X58" s="201">
        <v>2.4080000000000001E-2</v>
      </c>
      <c r="Y58" s="201">
        <v>1.7592209999999999</v>
      </c>
      <c r="Z58" s="201">
        <v>1</v>
      </c>
      <c r="AA58" s="201"/>
      <c r="AB58" s="201"/>
      <c r="AC58" s="201">
        <v>8.9999999999999998E-4</v>
      </c>
      <c r="AD58" s="201">
        <v>2.4000000000000001E-4</v>
      </c>
      <c r="AE58" s="201"/>
      <c r="AF58" s="201"/>
      <c r="AG58" s="201">
        <v>92.367237000000003</v>
      </c>
      <c r="AH58" s="201">
        <v>12.710381999999999</v>
      </c>
      <c r="AI58" s="201">
        <v>1.2481880000000001</v>
      </c>
      <c r="AJ58" s="201">
        <v>0.27950000000000003</v>
      </c>
      <c r="AK58" s="201">
        <v>1.2481880000000001</v>
      </c>
      <c r="AL58" s="201">
        <v>0.27950000000000003</v>
      </c>
      <c r="AM58" s="201">
        <v>0.74339999999999995</v>
      </c>
      <c r="AN58" s="201">
        <v>0.3024</v>
      </c>
      <c r="AO58" s="201">
        <v>4.2692540000000001</v>
      </c>
      <c r="AP58" s="201">
        <v>2.4352939999999998</v>
      </c>
      <c r="AQ58" s="201"/>
      <c r="AR58" s="201"/>
      <c r="AS58" s="201">
        <v>3.2275999999999999E-2</v>
      </c>
      <c r="AT58" s="201">
        <v>8.6070000000000001E-3</v>
      </c>
      <c r="AU58" s="201">
        <v>0.50044100000000002</v>
      </c>
      <c r="AV58" s="201">
        <v>0.141514</v>
      </c>
      <c r="AW58" s="201">
        <v>9.6749999999999996E-3</v>
      </c>
      <c r="AX58" s="201">
        <v>2.0639999999999999E-3</v>
      </c>
      <c r="AY58" s="201">
        <v>1.286E-3</v>
      </c>
      <c r="AZ58" s="201">
        <v>6.8499999999999995E-4</v>
      </c>
      <c r="BA58" s="201">
        <v>4.5197000000000001E-2</v>
      </c>
      <c r="BB58" s="201">
        <v>0.02</v>
      </c>
      <c r="BC58" s="201"/>
      <c r="BD58" s="201"/>
      <c r="BE58" s="201">
        <v>5.6015290000000002</v>
      </c>
      <c r="BF58" s="201">
        <v>2.9105639999999999</v>
      </c>
      <c r="BG58" s="201">
        <v>0.39123000000000002</v>
      </c>
      <c r="BH58" s="201">
        <v>1.028</v>
      </c>
      <c r="BI58" s="201"/>
      <c r="BJ58" s="201"/>
      <c r="BK58" s="201"/>
      <c r="BL58" s="201"/>
      <c r="BM58" s="201">
        <v>0.39123000000000002</v>
      </c>
      <c r="BN58" s="201">
        <v>1.028</v>
      </c>
      <c r="BO58" s="201">
        <v>12.495217</v>
      </c>
      <c r="BP58" s="201">
        <v>5.8638450000000004</v>
      </c>
      <c r="BQ58" s="201">
        <v>10.133307</v>
      </c>
      <c r="BR58" s="201">
        <v>3.1015600000000001</v>
      </c>
      <c r="BS58" s="201"/>
      <c r="BT58" s="201"/>
      <c r="BU58" s="201"/>
      <c r="BV58" s="201"/>
      <c r="BW58" s="201">
        <v>0.15375</v>
      </c>
      <c r="BX58" s="201">
        <v>4.9000000000000002E-2</v>
      </c>
      <c r="BY58" s="201"/>
      <c r="BZ58" s="201"/>
      <c r="CA58" s="201">
        <v>7.3815679999999997</v>
      </c>
      <c r="CB58" s="201">
        <v>3.36402</v>
      </c>
      <c r="CC58" s="201">
        <v>3.5639999999999998E-2</v>
      </c>
      <c r="CD58" s="201">
        <v>4.4000000000000003E-3</v>
      </c>
      <c r="CE58" s="201"/>
      <c r="CF58" s="201"/>
      <c r="CG58" s="201"/>
      <c r="CH58" s="201"/>
      <c r="CI58" s="201">
        <v>0.30061100000000002</v>
      </c>
      <c r="CJ58" s="201">
        <v>9.6643999999999994E-2</v>
      </c>
      <c r="CK58" s="201">
        <v>30.500093</v>
      </c>
      <c r="CL58" s="201">
        <v>12.479469</v>
      </c>
      <c r="CM58" s="201">
        <v>359.52768200000003</v>
      </c>
      <c r="CN58" s="201">
        <v>83.661788000000001</v>
      </c>
      <c r="CO58" s="201">
        <v>0.136707</v>
      </c>
      <c r="CP58" s="201">
        <v>8.9049999999999997E-3</v>
      </c>
      <c r="CQ58" s="201">
        <v>359.66438900000003</v>
      </c>
      <c r="CR58" s="201">
        <v>83.670693</v>
      </c>
      <c r="CS58" s="201"/>
      <c r="CT58" s="201"/>
      <c r="CU58" s="201"/>
      <c r="CV58" s="201"/>
      <c r="CW58" s="201"/>
      <c r="CX58" s="201"/>
      <c r="CY58" s="201"/>
      <c r="CZ58" s="201"/>
      <c r="DA58" s="201">
        <v>0.55267999999999995</v>
      </c>
      <c r="DB58" s="201">
        <v>0.1215</v>
      </c>
      <c r="DC58" s="201"/>
      <c r="DD58" s="201"/>
      <c r="DE58" s="201"/>
      <c r="DF58" s="201"/>
      <c r="DG58" s="201">
        <v>0.55267999999999995</v>
      </c>
      <c r="DH58" s="201">
        <v>0.1215</v>
      </c>
      <c r="DI58" s="201"/>
      <c r="DJ58" s="201"/>
      <c r="DK58" s="201">
        <v>6.5236289999999997</v>
      </c>
      <c r="DL58" s="201">
        <v>2.6450300000000002</v>
      </c>
      <c r="DM58" s="201"/>
      <c r="DN58" s="201"/>
      <c r="DO58" s="201">
        <v>6.5236289999999997</v>
      </c>
      <c r="DP58" s="201">
        <v>2.6450300000000002</v>
      </c>
      <c r="DQ58" s="201"/>
      <c r="DR58" s="201"/>
      <c r="DS58" s="201"/>
      <c r="DT58" s="201"/>
      <c r="DU58" s="201"/>
      <c r="DV58" s="201"/>
      <c r="DW58" s="201"/>
      <c r="DX58" s="201"/>
      <c r="DY58" s="201"/>
      <c r="DZ58" s="201"/>
      <c r="EA58" s="201">
        <v>3.6849959999999999</v>
      </c>
      <c r="EB58" s="201">
        <v>0.65064200000000005</v>
      </c>
      <c r="EC58" s="201">
        <v>0.455627</v>
      </c>
      <c r="ED58" s="201">
        <v>7.2286000000000003E-2</v>
      </c>
      <c r="EE58" s="201"/>
      <c r="EF58" s="201"/>
      <c r="EG58" s="201"/>
      <c r="EH58" s="201"/>
      <c r="EI58" s="201"/>
      <c r="EJ58" s="201"/>
      <c r="EK58" s="201"/>
      <c r="EL58" s="201"/>
      <c r="EM58" s="201"/>
      <c r="EN58" s="201"/>
      <c r="EO58" s="201"/>
      <c r="EP58" s="201"/>
      <c r="EQ58" s="201"/>
      <c r="ER58" s="201"/>
      <c r="ES58" s="201">
        <v>4.1406229999999997</v>
      </c>
      <c r="ET58" s="201">
        <v>0.72292800000000002</v>
      </c>
      <c r="EU58" s="201"/>
      <c r="EV58" s="201"/>
      <c r="EW58" s="201"/>
      <c r="EX58" s="201"/>
      <c r="EY58" s="201"/>
      <c r="EZ58" s="201"/>
      <c r="FA58" s="201"/>
      <c r="FB58" s="201"/>
      <c r="FC58" s="201"/>
      <c r="FD58" s="201"/>
      <c r="FE58" s="201">
        <v>1.241225</v>
      </c>
      <c r="FF58" s="201">
        <v>1.086441</v>
      </c>
      <c r="FG58" s="201">
        <v>31.332899999999999</v>
      </c>
      <c r="FH58" s="201">
        <v>42.522775000000003</v>
      </c>
      <c r="FI58" s="201">
        <v>2.6691760000000002</v>
      </c>
      <c r="FJ58" s="201">
        <v>1.034867</v>
      </c>
      <c r="FK58" s="201">
        <v>35.243301000000002</v>
      </c>
      <c r="FL58" s="201">
        <v>44.644083000000002</v>
      </c>
      <c r="FM58" s="201"/>
      <c r="FN58" s="201"/>
      <c r="FO58" s="201"/>
      <c r="FP58" s="201"/>
      <c r="FQ58" s="201">
        <v>0.70874999999999999</v>
      </c>
      <c r="FR58" s="201">
        <v>0.17499999999999999</v>
      </c>
      <c r="FS58" s="201">
        <v>3.3122500000000001</v>
      </c>
      <c r="FT58" s="201">
        <v>0.36748399999999998</v>
      </c>
      <c r="FU58" s="201"/>
      <c r="FV58" s="201"/>
      <c r="FW58" s="201"/>
      <c r="FX58" s="201"/>
      <c r="FY58" s="201">
        <v>10.19092</v>
      </c>
      <c r="FZ58" s="201">
        <v>0.90738399999999997</v>
      </c>
      <c r="GA58" s="201"/>
      <c r="GB58" s="201"/>
      <c r="GC58" s="201"/>
      <c r="GD58" s="201"/>
      <c r="GE58" s="201"/>
      <c r="GF58" s="201"/>
      <c r="GG58" s="201"/>
      <c r="GH58" s="201"/>
      <c r="GI58" s="201">
        <v>0.02</v>
      </c>
      <c r="GJ58" s="201">
        <v>2.4E-2</v>
      </c>
      <c r="GK58" s="201"/>
      <c r="GL58" s="201"/>
      <c r="GM58" s="201">
        <v>14.231920000000001</v>
      </c>
      <c r="GN58" s="201">
        <v>1.473868</v>
      </c>
      <c r="GO58" s="201">
        <v>0.46643299999999999</v>
      </c>
      <c r="GP58" s="201">
        <v>0.11777799999999999</v>
      </c>
      <c r="GQ58" s="201">
        <v>0.82442700000000002</v>
      </c>
      <c r="GR58" s="201">
        <v>8.0172999999999994E-2</v>
      </c>
      <c r="GS58" s="201">
        <v>1.2908599999999999</v>
      </c>
      <c r="GT58" s="201">
        <v>0.19795099999999999</v>
      </c>
      <c r="GU58" s="201">
        <v>1.1999999999999999E-3</v>
      </c>
      <c r="GV58" s="201">
        <v>1E-4</v>
      </c>
      <c r="GW58" s="201">
        <v>0.48802499999999999</v>
      </c>
      <c r="GX58" s="201">
        <v>0.11125</v>
      </c>
      <c r="GY58" s="201"/>
      <c r="GZ58" s="201"/>
      <c r="HA58" s="201"/>
      <c r="HB58" s="201"/>
      <c r="HC58" s="201">
        <v>0.48922500000000002</v>
      </c>
      <c r="HD58" s="201">
        <v>0.11135</v>
      </c>
      <c r="HE58" s="201">
        <v>3.5E-4</v>
      </c>
      <c r="HF58" s="201">
        <v>7.8799999999999996E-4</v>
      </c>
      <c r="HG58" s="201"/>
      <c r="HH58" s="201"/>
      <c r="HI58" s="201"/>
      <c r="HJ58" s="201"/>
      <c r="HK58" s="201">
        <v>3.5E-4</v>
      </c>
      <c r="HL58" s="201">
        <v>7.8799999999999996E-4</v>
      </c>
      <c r="HM58" s="201"/>
      <c r="HN58" s="201"/>
      <c r="HO58" s="201"/>
      <c r="HP58" s="201"/>
      <c r="HQ58" s="201"/>
      <c r="HR58" s="201"/>
      <c r="HS58" s="201"/>
      <c r="HT58" s="201"/>
      <c r="HU58" s="201">
        <v>0.118612</v>
      </c>
      <c r="HV58" s="201">
        <v>1.3799999999999999E-3</v>
      </c>
      <c r="HW58" s="201">
        <v>0.118612</v>
      </c>
      <c r="HX58" s="201">
        <v>1.3799999999999999E-3</v>
      </c>
      <c r="HY58" s="201"/>
      <c r="HZ58" s="201"/>
      <c r="IA58" s="201">
        <v>8.9470000000000001E-3</v>
      </c>
      <c r="IB58" s="201">
        <v>9.9950000000000004E-3</v>
      </c>
      <c r="IC58" s="201">
        <v>8.9470000000000001E-3</v>
      </c>
      <c r="ID58" s="201">
        <v>9.9950000000000004E-3</v>
      </c>
      <c r="IE58" s="201">
        <v>558.01402800000005</v>
      </c>
      <c r="IF58" s="201">
        <v>165.24358699999999</v>
      </c>
    </row>
    <row r="59" spans="1:240" ht="17.399999999999999" customHeight="1" x14ac:dyDescent="0.25">
      <c r="A59" s="196" t="s">
        <v>165</v>
      </c>
      <c r="B59" s="197" t="s">
        <v>1340</v>
      </c>
      <c r="C59" s="198"/>
      <c r="D59" s="198"/>
      <c r="E59" s="198"/>
      <c r="F59" s="198"/>
      <c r="G59" s="198">
        <v>1.6597139999999999</v>
      </c>
      <c r="H59" s="198">
        <v>8.3839999999999998E-2</v>
      </c>
      <c r="I59" s="198"/>
      <c r="J59" s="198"/>
      <c r="K59" s="198"/>
      <c r="L59" s="198"/>
      <c r="M59" s="198">
        <v>1.6597139999999999</v>
      </c>
      <c r="N59" s="198">
        <v>8.3839999999999998E-2</v>
      </c>
      <c r="O59" s="198"/>
      <c r="P59" s="198"/>
      <c r="Q59" s="198"/>
      <c r="R59" s="198"/>
      <c r="S59" s="198">
        <v>0.184611</v>
      </c>
      <c r="T59" s="198">
        <v>1.6001999999999999E-2</v>
      </c>
      <c r="U59" s="198"/>
      <c r="V59" s="198"/>
      <c r="W59" s="198"/>
      <c r="X59" s="198"/>
      <c r="Y59" s="198"/>
      <c r="Z59" s="198"/>
      <c r="AA59" s="198"/>
      <c r="AB59" s="198"/>
      <c r="AC59" s="198"/>
      <c r="AD59" s="198"/>
      <c r="AE59" s="198"/>
      <c r="AF59" s="198"/>
      <c r="AG59" s="198">
        <v>0.184611</v>
      </c>
      <c r="AH59" s="198">
        <v>1.6001999999999999E-2</v>
      </c>
      <c r="AI59" s="198"/>
      <c r="AJ59" s="198"/>
      <c r="AK59" s="198"/>
      <c r="AL59" s="198"/>
      <c r="AM59" s="198"/>
      <c r="AN59" s="198"/>
      <c r="AO59" s="198">
        <v>0.124457</v>
      </c>
      <c r="AP59" s="198">
        <v>1.2768E-2</v>
      </c>
      <c r="AQ59" s="198"/>
      <c r="AR59" s="198"/>
      <c r="AS59" s="198"/>
      <c r="AT59" s="198"/>
      <c r="AU59" s="198"/>
      <c r="AV59" s="198"/>
      <c r="AW59" s="198">
        <v>1.8180000000000002E-2</v>
      </c>
      <c r="AX59" s="198">
        <v>1.1039999999999999E-2</v>
      </c>
      <c r="AY59" s="198"/>
      <c r="AZ59" s="198"/>
      <c r="BA59" s="198"/>
      <c r="BB59" s="198"/>
      <c r="BC59" s="198"/>
      <c r="BD59" s="198"/>
      <c r="BE59" s="198">
        <v>0.14263700000000001</v>
      </c>
      <c r="BF59" s="198">
        <v>2.3807999999999999E-2</v>
      </c>
      <c r="BG59" s="198">
        <v>1.3125329999999999</v>
      </c>
      <c r="BH59" s="198">
        <v>1.7569999999999999</v>
      </c>
      <c r="BI59" s="198"/>
      <c r="BJ59" s="198"/>
      <c r="BK59" s="198"/>
      <c r="BL59" s="198"/>
      <c r="BM59" s="198">
        <v>1.3125329999999999</v>
      </c>
      <c r="BN59" s="198">
        <v>1.7569999999999999</v>
      </c>
      <c r="BO59" s="198">
        <v>0.69593799999999995</v>
      </c>
      <c r="BP59" s="198">
        <v>0.84750000000000003</v>
      </c>
      <c r="BQ59" s="198"/>
      <c r="BR59" s="198"/>
      <c r="BS59" s="198"/>
      <c r="BT59" s="198"/>
      <c r="BU59" s="198">
        <v>452.58859999999999</v>
      </c>
      <c r="BV59" s="198">
        <v>311.05399999999997</v>
      </c>
      <c r="BW59" s="198">
        <v>5.6951999999999998</v>
      </c>
      <c r="BX59" s="198">
        <v>0.48</v>
      </c>
      <c r="BY59" s="198"/>
      <c r="BZ59" s="198"/>
      <c r="CA59" s="198"/>
      <c r="CB59" s="198"/>
      <c r="CC59" s="198"/>
      <c r="CD59" s="198"/>
      <c r="CE59" s="198"/>
      <c r="CF59" s="198"/>
      <c r="CG59" s="198"/>
      <c r="CH59" s="198"/>
      <c r="CI59" s="198"/>
      <c r="CJ59" s="198"/>
      <c r="CK59" s="198">
        <v>458.979738</v>
      </c>
      <c r="CL59" s="198">
        <v>312.38150000000002</v>
      </c>
      <c r="CM59" s="198">
        <v>17.942767</v>
      </c>
      <c r="CN59" s="198">
        <v>5.7766349999999997</v>
      </c>
      <c r="CO59" s="198"/>
      <c r="CP59" s="198"/>
      <c r="CQ59" s="198">
        <v>17.942767</v>
      </c>
      <c r="CR59" s="198">
        <v>5.7766349999999997</v>
      </c>
      <c r="CS59" s="198"/>
      <c r="CT59" s="198"/>
      <c r="CU59" s="198"/>
      <c r="CV59" s="198"/>
      <c r="CW59" s="198"/>
      <c r="CX59" s="198"/>
      <c r="CY59" s="198"/>
      <c r="CZ59" s="198"/>
      <c r="DA59" s="198">
        <v>1.586E-3</v>
      </c>
      <c r="DB59" s="198">
        <v>1E-4</v>
      </c>
      <c r="DC59" s="198"/>
      <c r="DD59" s="198"/>
      <c r="DE59" s="198"/>
      <c r="DF59" s="198"/>
      <c r="DG59" s="198">
        <v>1.586E-3</v>
      </c>
      <c r="DH59" s="198">
        <v>1E-4</v>
      </c>
      <c r="DI59" s="198"/>
      <c r="DJ59" s="198"/>
      <c r="DK59" s="198">
        <v>3.7499999999999999E-3</v>
      </c>
      <c r="DL59" s="198">
        <v>7.3769999999999999E-3</v>
      </c>
      <c r="DM59" s="198"/>
      <c r="DN59" s="198"/>
      <c r="DO59" s="198">
        <v>3.7499999999999999E-3</v>
      </c>
      <c r="DP59" s="198">
        <v>7.3769999999999999E-3</v>
      </c>
      <c r="DQ59" s="198"/>
      <c r="DR59" s="198"/>
      <c r="DS59" s="198"/>
      <c r="DT59" s="198"/>
      <c r="DU59" s="198"/>
      <c r="DV59" s="198"/>
      <c r="DW59" s="198"/>
      <c r="DX59" s="198"/>
      <c r="DY59" s="198">
        <v>14.437619</v>
      </c>
      <c r="DZ59" s="198">
        <v>1.4904189999999999</v>
      </c>
      <c r="EA59" s="198"/>
      <c r="EB59" s="198"/>
      <c r="EC59" s="198">
        <v>0.130331</v>
      </c>
      <c r="ED59" s="198">
        <v>1.1897E-2</v>
      </c>
      <c r="EE59" s="198">
        <v>1.5062880000000001</v>
      </c>
      <c r="EF59" s="198">
        <v>0.16297600000000001</v>
      </c>
      <c r="EG59" s="198"/>
      <c r="EH59" s="198"/>
      <c r="EI59" s="198"/>
      <c r="EJ59" s="198"/>
      <c r="EK59" s="198"/>
      <c r="EL59" s="198"/>
      <c r="EM59" s="198"/>
      <c r="EN59" s="198"/>
      <c r="EO59" s="198"/>
      <c r="EP59" s="198"/>
      <c r="EQ59" s="198">
        <v>0.84960000000000002</v>
      </c>
      <c r="ER59" s="198">
        <v>3.7000000000000002E-3</v>
      </c>
      <c r="ES59" s="198">
        <v>16.923838</v>
      </c>
      <c r="ET59" s="198">
        <v>1.668992</v>
      </c>
      <c r="EU59" s="198"/>
      <c r="EV59" s="198"/>
      <c r="EW59" s="198"/>
      <c r="EX59" s="198"/>
      <c r="EY59" s="198"/>
      <c r="EZ59" s="198"/>
      <c r="FA59" s="198"/>
      <c r="FB59" s="198"/>
      <c r="FC59" s="198"/>
      <c r="FD59" s="198"/>
      <c r="FE59" s="198">
        <v>0.770258</v>
      </c>
      <c r="FF59" s="198">
        <v>4.6589999999999999E-3</v>
      </c>
      <c r="FG59" s="198"/>
      <c r="FH59" s="198"/>
      <c r="FI59" s="198">
        <v>4.7023669999999997</v>
      </c>
      <c r="FJ59" s="198">
        <v>1.6178140000000001</v>
      </c>
      <c r="FK59" s="198">
        <v>5.4726249999999999</v>
      </c>
      <c r="FL59" s="198">
        <v>1.6224730000000001</v>
      </c>
      <c r="FM59" s="198"/>
      <c r="FN59" s="198"/>
      <c r="FO59" s="198"/>
      <c r="FP59" s="198"/>
      <c r="FQ59" s="198"/>
      <c r="FR59" s="198"/>
      <c r="FS59" s="198">
        <v>8.2261000000000001E-2</v>
      </c>
      <c r="FT59" s="198">
        <v>2.0000000000000001E-4</v>
      </c>
      <c r="FU59" s="198"/>
      <c r="FV59" s="198"/>
      <c r="FW59" s="198"/>
      <c r="FX59" s="198"/>
      <c r="FY59" s="198">
        <v>9.5630000000000003E-3</v>
      </c>
      <c r="FZ59" s="198">
        <v>1.7899999999999999E-4</v>
      </c>
      <c r="GA59" s="198"/>
      <c r="GB59" s="198"/>
      <c r="GC59" s="198"/>
      <c r="GD59" s="198"/>
      <c r="GE59" s="198"/>
      <c r="GF59" s="198"/>
      <c r="GG59" s="198"/>
      <c r="GH59" s="198"/>
      <c r="GI59" s="198">
        <v>0.65916200000000003</v>
      </c>
      <c r="GJ59" s="198">
        <v>7.0899999999999999E-4</v>
      </c>
      <c r="GK59" s="198">
        <v>0.30515599999999998</v>
      </c>
      <c r="GL59" s="198">
        <v>1.0845E-2</v>
      </c>
      <c r="GM59" s="198">
        <v>1.0561419999999999</v>
      </c>
      <c r="GN59" s="198">
        <v>1.1932999999999999E-2</v>
      </c>
      <c r="GO59" s="198">
        <v>1.1436010000000001</v>
      </c>
      <c r="GP59" s="198">
        <v>0.107543</v>
      </c>
      <c r="GQ59" s="198">
        <v>1.184537</v>
      </c>
      <c r="GR59" s="198">
        <v>5.3800000000000002E-3</v>
      </c>
      <c r="GS59" s="198">
        <v>2.328138</v>
      </c>
      <c r="GT59" s="198">
        <v>0.112923</v>
      </c>
      <c r="GU59" s="198"/>
      <c r="GV59" s="198"/>
      <c r="GW59" s="198"/>
      <c r="GX59" s="198"/>
      <c r="GY59" s="198">
        <v>0.14619099999999999</v>
      </c>
      <c r="GZ59" s="198">
        <v>1E-4</v>
      </c>
      <c r="HA59" s="198">
        <v>9.3092330000000008</v>
      </c>
      <c r="HB59" s="198">
        <v>1.1309E-2</v>
      </c>
      <c r="HC59" s="198">
        <v>9.4554240000000007</v>
      </c>
      <c r="HD59" s="198">
        <v>1.1409000000000001E-2</v>
      </c>
      <c r="HE59" s="198">
        <v>1.480356</v>
      </c>
      <c r="HF59" s="198">
        <v>5.0100000000000003E-4</v>
      </c>
      <c r="HG59" s="198">
        <v>1.3773000000000001E-2</v>
      </c>
      <c r="HH59" s="198">
        <v>1E-4</v>
      </c>
      <c r="HI59" s="198"/>
      <c r="HJ59" s="198"/>
      <c r="HK59" s="198">
        <v>1.494129</v>
      </c>
      <c r="HL59" s="198">
        <v>6.0099999999999997E-4</v>
      </c>
      <c r="HM59" s="198"/>
      <c r="HN59" s="198"/>
      <c r="HO59" s="198"/>
      <c r="HP59" s="198"/>
      <c r="HQ59" s="198">
        <v>0.30039399999999999</v>
      </c>
      <c r="HR59" s="198">
        <v>4.471E-2</v>
      </c>
      <c r="HS59" s="198"/>
      <c r="HT59" s="198"/>
      <c r="HU59" s="198"/>
      <c r="HV59" s="198"/>
      <c r="HW59" s="198">
        <v>0.30039399999999999</v>
      </c>
      <c r="HX59" s="198">
        <v>4.471E-2</v>
      </c>
      <c r="HY59" s="198"/>
      <c r="HZ59" s="198"/>
      <c r="IA59" s="198">
        <v>5.9070999999999999E-2</v>
      </c>
      <c r="IB59" s="198">
        <v>7.4180000000000001E-3</v>
      </c>
      <c r="IC59" s="198">
        <v>5.9070999999999999E-2</v>
      </c>
      <c r="ID59" s="198">
        <v>7.4180000000000001E-3</v>
      </c>
      <c r="IE59" s="198">
        <v>517.31709699999999</v>
      </c>
      <c r="IF59" s="198">
        <v>323.52672100000001</v>
      </c>
    </row>
    <row r="60" spans="1:240" ht="17.399999999999999" customHeight="1" x14ac:dyDescent="0.25">
      <c r="A60" s="199" t="s">
        <v>167</v>
      </c>
      <c r="B60" s="200" t="s">
        <v>1341</v>
      </c>
      <c r="C60" s="201"/>
      <c r="D60" s="201"/>
      <c r="E60" s="201">
        <v>0.28060600000000002</v>
      </c>
      <c r="F60" s="201">
        <v>1.4075000000000001E-2</v>
      </c>
      <c r="G60" s="201"/>
      <c r="H60" s="201"/>
      <c r="I60" s="201"/>
      <c r="J60" s="201"/>
      <c r="K60" s="201"/>
      <c r="L60" s="201"/>
      <c r="M60" s="201">
        <v>0.28060600000000002</v>
      </c>
      <c r="N60" s="201">
        <v>1.4075000000000001E-2</v>
      </c>
      <c r="O60" s="201"/>
      <c r="P60" s="201"/>
      <c r="Q60" s="201"/>
      <c r="R60" s="201"/>
      <c r="S60" s="201">
        <v>0.64415599999999995</v>
      </c>
      <c r="T60" s="201">
        <v>0.13647899999999999</v>
      </c>
      <c r="U60" s="201"/>
      <c r="V60" s="201"/>
      <c r="W60" s="201"/>
      <c r="X60" s="201"/>
      <c r="Y60" s="201"/>
      <c r="Z60" s="201"/>
      <c r="AA60" s="201"/>
      <c r="AB60" s="201"/>
      <c r="AC60" s="201">
        <v>1E-3</v>
      </c>
      <c r="AD60" s="201">
        <v>1E-4</v>
      </c>
      <c r="AE60" s="201"/>
      <c r="AF60" s="201"/>
      <c r="AG60" s="201">
        <v>0.64515599999999995</v>
      </c>
      <c r="AH60" s="201">
        <v>0.13657900000000001</v>
      </c>
      <c r="AI60" s="201"/>
      <c r="AJ60" s="201"/>
      <c r="AK60" s="201"/>
      <c r="AL60" s="201"/>
      <c r="AM60" s="201"/>
      <c r="AN60" s="201"/>
      <c r="AO60" s="201">
        <v>1.5544960000000001</v>
      </c>
      <c r="AP60" s="201">
        <v>0.84005799999999997</v>
      </c>
      <c r="AQ60" s="201"/>
      <c r="AR60" s="201"/>
      <c r="AS60" s="201">
        <v>0.54459100000000005</v>
      </c>
      <c r="AT60" s="201">
        <v>8.8095999999999994E-2</v>
      </c>
      <c r="AU60" s="201">
        <v>0.199438</v>
      </c>
      <c r="AV60" s="201">
        <v>5.6390000000000003E-2</v>
      </c>
      <c r="AW60" s="201">
        <v>6.4772999999999997E-2</v>
      </c>
      <c r="AX60" s="201">
        <v>7.6039999999999996E-3</v>
      </c>
      <c r="AY60" s="201"/>
      <c r="AZ60" s="201"/>
      <c r="BA60" s="201"/>
      <c r="BB60" s="201"/>
      <c r="BC60" s="201"/>
      <c r="BD60" s="201"/>
      <c r="BE60" s="201">
        <v>2.3632979999999999</v>
      </c>
      <c r="BF60" s="201">
        <v>0.99214800000000003</v>
      </c>
      <c r="BG60" s="201">
        <v>35.193930000000002</v>
      </c>
      <c r="BH60" s="201">
        <v>247.41162</v>
      </c>
      <c r="BI60" s="201"/>
      <c r="BJ60" s="201"/>
      <c r="BK60" s="201"/>
      <c r="BL60" s="201"/>
      <c r="BM60" s="201">
        <v>35.193930000000002</v>
      </c>
      <c r="BN60" s="201">
        <v>247.41162</v>
      </c>
      <c r="BO60" s="201">
        <v>3.5388359999999999</v>
      </c>
      <c r="BP60" s="201">
        <v>1.5114000000000001</v>
      </c>
      <c r="BQ60" s="201">
        <v>2.6854659999999999</v>
      </c>
      <c r="BR60" s="201">
        <v>0.41694999999999999</v>
      </c>
      <c r="BS60" s="201"/>
      <c r="BT60" s="201"/>
      <c r="BU60" s="201"/>
      <c r="BV60" s="201"/>
      <c r="BW60" s="201">
        <v>1.6835720000000001</v>
      </c>
      <c r="BX60" s="201">
        <v>0.167991</v>
      </c>
      <c r="BY60" s="201">
        <v>2.7000000000000001E-3</v>
      </c>
      <c r="BZ60" s="201">
        <v>6.0000000000000001E-3</v>
      </c>
      <c r="CA60" s="201"/>
      <c r="CB60" s="201"/>
      <c r="CC60" s="201"/>
      <c r="CD60" s="201"/>
      <c r="CE60" s="201"/>
      <c r="CF60" s="201"/>
      <c r="CG60" s="201"/>
      <c r="CH60" s="201"/>
      <c r="CI60" s="201"/>
      <c r="CJ60" s="201"/>
      <c r="CK60" s="201">
        <v>7.9105740000000004</v>
      </c>
      <c r="CL60" s="201">
        <v>2.102341</v>
      </c>
      <c r="CM60" s="201">
        <v>425.85915199999999</v>
      </c>
      <c r="CN60" s="201">
        <v>106.396776</v>
      </c>
      <c r="CO60" s="201">
        <v>0.139569</v>
      </c>
      <c r="CP60" s="201">
        <v>0.19183500000000001</v>
      </c>
      <c r="CQ60" s="201">
        <v>425.99872099999999</v>
      </c>
      <c r="CR60" s="201">
        <v>106.588611</v>
      </c>
      <c r="CS60" s="201"/>
      <c r="CT60" s="201"/>
      <c r="CU60" s="201"/>
      <c r="CV60" s="201"/>
      <c r="CW60" s="201"/>
      <c r="CX60" s="201"/>
      <c r="CY60" s="201"/>
      <c r="CZ60" s="201"/>
      <c r="DA60" s="201"/>
      <c r="DB60" s="201"/>
      <c r="DC60" s="201"/>
      <c r="DD60" s="201"/>
      <c r="DE60" s="201"/>
      <c r="DF60" s="201"/>
      <c r="DG60" s="201"/>
      <c r="DH60" s="201"/>
      <c r="DI60" s="201"/>
      <c r="DJ60" s="201"/>
      <c r="DK60" s="201"/>
      <c r="DL60" s="201"/>
      <c r="DM60" s="201">
        <v>0.36099999999999999</v>
      </c>
      <c r="DN60" s="201">
        <v>2.6554999999999999E-2</v>
      </c>
      <c r="DO60" s="201">
        <v>0.36099999999999999</v>
      </c>
      <c r="DP60" s="201">
        <v>2.6554999999999999E-2</v>
      </c>
      <c r="DQ60" s="201"/>
      <c r="DR60" s="201"/>
      <c r="DS60" s="201"/>
      <c r="DT60" s="201"/>
      <c r="DU60" s="201"/>
      <c r="DV60" s="201"/>
      <c r="DW60" s="201"/>
      <c r="DX60" s="201"/>
      <c r="DY60" s="201"/>
      <c r="DZ60" s="201"/>
      <c r="EA60" s="201"/>
      <c r="EB60" s="201"/>
      <c r="EC60" s="201">
        <v>1.108188</v>
      </c>
      <c r="ED60" s="201">
        <v>0.124749</v>
      </c>
      <c r="EE60" s="201">
        <v>7.0000000000000001E-3</v>
      </c>
      <c r="EF60" s="201">
        <v>1.9E-2</v>
      </c>
      <c r="EG60" s="201"/>
      <c r="EH60" s="201"/>
      <c r="EI60" s="201"/>
      <c r="EJ60" s="201"/>
      <c r="EK60" s="201"/>
      <c r="EL60" s="201"/>
      <c r="EM60" s="201">
        <v>2.75E-2</v>
      </c>
      <c r="EN60" s="201">
        <v>1.2E-2</v>
      </c>
      <c r="EO60" s="201">
        <v>4.8250000000000001E-2</v>
      </c>
      <c r="EP60" s="201">
        <v>9.0999999999999998E-2</v>
      </c>
      <c r="EQ60" s="201"/>
      <c r="ER60" s="201"/>
      <c r="ES60" s="201">
        <v>1.1909380000000001</v>
      </c>
      <c r="ET60" s="201">
        <v>0.246749</v>
      </c>
      <c r="EU60" s="201"/>
      <c r="EV60" s="201"/>
      <c r="EW60" s="201"/>
      <c r="EX60" s="201"/>
      <c r="EY60" s="201"/>
      <c r="EZ60" s="201"/>
      <c r="FA60" s="201"/>
      <c r="FB60" s="201"/>
      <c r="FC60" s="201"/>
      <c r="FD60" s="201"/>
      <c r="FE60" s="201">
        <v>0.15740699999999999</v>
      </c>
      <c r="FF60" s="201">
        <v>3.8346999999999999E-2</v>
      </c>
      <c r="FG60" s="201">
        <v>2E-3</v>
      </c>
      <c r="FH60" s="201">
        <v>3.0000000000000001E-3</v>
      </c>
      <c r="FI60" s="201"/>
      <c r="FJ60" s="201"/>
      <c r="FK60" s="201">
        <v>0.15940699999999999</v>
      </c>
      <c r="FL60" s="201">
        <v>4.1347000000000002E-2</v>
      </c>
      <c r="FM60" s="201"/>
      <c r="FN60" s="201"/>
      <c r="FO60" s="201"/>
      <c r="FP60" s="201"/>
      <c r="FQ60" s="201"/>
      <c r="FR60" s="201"/>
      <c r="FS60" s="201">
        <v>0.16394300000000001</v>
      </c>
      <c r="FT60" s="201">
        <v>1.9494000000000001E-2</v>
      </c>
      <c r="FU60" s="201">
        <v>0.88036300000000001</v>
      </c>
      <c r="FV60" s="201">
        <v>2.6974999999999999E-2</v>
      </c>
      <c r="FW60" s="201"/>
      <c r="FX60" s="201"/>
      <c r="FY60" s="201">
        <v>4.4099999999999999E-4</v>
      </c>
      <c r="FZ60" s="201">
        <v>8.0000000000000007E-5</v>
      </c>
      <c r="GA60" s="201"/>
      <c r="GB60" s="201"/>
      <c r="GC60" s="201"/>
      <c r="GD60" s="201"/>
      <c r="GE60" s="201">
        <v>3.2050000000000002E-2</v>
      </c>
      <c r="GF60" s="201">
        <v>7.0999999999999994E-2</v>
      </c>
      <c r="GG60" s="201"/>
      <c r="GH60" s="201"/>
      <c r="GI60" s="201">
        <v>0.77496699999999996</v>
      </c>
      <c r="GJ60" s="201">
        <v>3.0499999999999999E-4</v>
      </c>
      <c r="GK60" s="201">
        <v>1.2E-4</v>
      </c>
      <c r="GL60" s="201">
        <v>1.8E-5</v>
      </c>
      <c r="GM60" s="201">
        <v>1.8518840000000001</v>
      </c>
      <c r="GN60" s="201">
        <v>0.117872</v>
      </c>
      <c r="GO60" s="201">
        <v>1.074659</v>
      </c>
      <c r="GP60" s="201">
        <v>1.4402999999999999E-2</v>
      </c>
      <c r="GQ60" s="201">
        <v>16.047630000000002</v>
      </c>
      <c r="GR60" s="201">
        <v>0.13463600000000001</v>
      </c>
      <c r="GS60" s="201">
        <v>17.122288999999999</v>
      </c>
      <c r="GT60" s="201">
        <v>0.149039</v>
      </c>
      <c r="GU60" s="201"/>
      <c r="GV60" s="201"/>
      <c r="GW60" s="201">
        <v>0.463756</v>
      </c>
      <c r="GX60" s="201">
        <v>4.1259999999999998E-2</v>
      </c>
      <c r="GY60" s="201"/>
      <c r="GZ60" s="201"/>
      <c r="HA60" s="201"/>
      <c r="HB60" s="201"/>
      <c r="HC60" s="201">
        <v>0.463756</v>
      </c>
      <c r="HD60" s="201">
        <v>4.1259999999999998E-2</v>
      </c>
      <c r="HE60" s="201">
        <v>3.0345E-2</v>
      </c>
      <c r="HF60" s="201">
        <v>5.3999999999999998E-5</v>
      </c>
      <c r="HG60" s="201"/>
      <c r="HH60" s="201"/>
      <c r="HI60" s="201"/>
      <c r="HJ60" s="201"/>
      <c r="HK60" s="201">
        <v>3.0345E-2</v>
      </c>
      <c r="HL60" s="201">
        <v>5.3999999999999998E-5</v>
      </c>
      <c r="HM60" s="201"/>
      <c r="HN60" s="201"/>
      <c r="HO60" s="201"/>
      <c r="HP60" s="201"/>
      <c r="HQ60" s="201">
        <v>6.3399999999999998E-2</v>
      </c>
      <c r="HR60" s="201">
        <v>5.5500000000000001E-2</v>
      </c>
      <c r="HS60" s="201"/>
      <c r="HT60" s="201"/>
      <c r="HU60" s="201"/>
      <c r="HV60" s="201"/>
      <c r="HW60" s="201">
        <v>6.3399999999999998E-2</v>
      </c>
      <c r="HX60" s="201">
        <v>5.5500000000000001E-2</v>
      </c>
      <c r="HY60" s="201"/>
      <c r="HZ60" s="201"/>
      <c r="IA60" s="201">
        <v>8.3400000000000002E-2</v>
      </c>
      <c r="IB60" s="201">
        <v>4.4617999999999998E-2</v>
      </c>
      <c r="IC60" s="201">
        <v>8.3400000000000002E-2</v>
      </c>
      <c r="ID60" s="201">
        <v>4.4617999999999998E-2</v>
      </c>
      <c r="IE60" s="201">
        <v>493.718704</v>
      </c>
      <c r="IF60" s="201">
        <v>357.968368</v>
      </c>
    </row>
    <row r="61" spans="1:240" ht="17.399999999999999" customHeight="1" x14ac:dyDescent="0.25">
      <c r="A61" s="196" t="s">
        <v>62</v>
      </c>
      <c r="B61" s="197" t="s">
        <v>1342</v>
      </c>
      <c r="C61" s="198"/>
      <c r="D61" s="198"/>
      <c r="E61" s="198"/>
      <c r="F61" s="198"/>
      <c r="G61" s="198"/>
      <c r="H61" s="198"/>
      <c r="I61" s="198"/>
      <c r="J61" s="198"/>
      <c r="K61" s="198"/>
      <c r="L61" s="198"/>
      <c r="M61" s="198"/>
      <c r="N61" s="198"/>
      <c r="O61" s="198"/>
      <c r="P61" s="198"/>
      <c r="Q61" s="198"/>
      <c r="R61" s="198"/>
      <c r="S61" s="198">
        <v>8.4360000000000008E-3</v>
      </c>
      <c r="T61" s="198">
        <v>1.771E-3</v>
      </c>
      <c r="U61" s="198"/>
      <c r="V61" s="198"/>
      <c r="W61" s="198"/>
      <c r="X61" s="198"/>
      <c r="Y61" s="198"/>
      <c r="Z61" s="198"/>
      <c r="AA61" s="198"/>
      <c r="AB61" s="198"/>
      <c r="AC61" s="198"/>
      <c r="AD61" s="198"/>
      <c r="AE61" s="198"/>
      <c r="AF61" s="198"/>
      <c r="AG61" s="198">
        <v>8.4360000000000008E-3</v>
      </c>
      <c r="AH61" s="198">
        <v>1.771E-3</v>
      </c>
      <c r="AI61" s="198"/>
      <c r="AJ61" s="198"/>
      <c r="AK61" s="198"/>
      <c r="AL61" s="198"/>
      <c r="AM61" s="198"/>
      <c r="AN61" s="198"/>
      <c r="AO61" s="198"/>
      <c r="AP61" s="198"/>
      <c r="AQ61" s="198"/>
      <c r="AR61" s="198"/>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198">
        <v>32.826712999999998</v>
      </c>
      <c r="BP61" s="198">
        <v>8.53125</v>
      </c>
      <c r="BQ61" s="198"/>
      <c r="BR61" s="198"/>
      <c r="BS61" s="198"/>
      <c r="BT61" s="198"/>
      <c r="BU61" s="198"/>
      <c r="BV61" s="198"/>
      <c r="BW61" s="198">
        <v>2.2668979999999999</v>
      </c>
      <c r="BX61" s="198">
        <v>0.20902499999999999</v>
      </c>
      <c r="BY61" s="198"/>
      <c r="BZ61" s="198"/>
      <c r="CA61" s="198"/>
      <c r="CB61" s="198"/>
      <c r="CC61" s="198"/>
      <c r="CD61" s="198"/>
      <c r="CE61" s="198"/>
      <c r="CF61" s="198"/>
      <c r="CG61" s="198"/>
      <c r="CH61" s="198"/>
      <c r="CI61" s="198"/>
      <c r="CJ61" s="198"/>
      <c r="CK61" s="198">
        <v>35.093611000000003</v>
      </c>
      <c r="CL61" s="198">
        <v>8.7402750000000005</v>
      </c>
      <c r="CM61" s="198">
        <v>308.27435400000002</v>
      </c>
      <c r="CN61" s="198">
        <v>73.981565000000003</v>
      </c>
      <c r="CO61" s="198">
        <v>5.0000000000000004E-6</v>
      </c>
      <c r="CP61" s="198">
        <v>5.0000000000000004E-6</v>
      </c>
      <c r="CQ61" s="198">
        <v>308.274359</v>
      </c>
      <c r="CR61" s="198">
        <v>73.981570000000005</v>
      </c>
      <c r="CS61" s="198"/>
      <c r="CT61" s="198"/>
      <c r="CU61" s="198">
        <v>2.3029999999999999E-3</v>
      </c>
      <c r="CV61" s="198">
        <v>6.0000000000000002E-5</v>
      </c>
      <c r="CW61" s="198"/>
      <c r="CX61" s="198"/>
      <c r="CY61" s="198">
        <v>2.3029999999999999E-3</v>
      </c>
      <c r="CZ61" s="198">
        <v>6.0000000000000002E-5</v>
      </c>
      <c r="DA61" s="198">
        <v>6.4899999999999995E-4</v>
      </c>
      <c r="DB61" s="198">
        <v>1.0000000000000001E-5</v>
      </c>
      <c r="DC61" s="198"/>
      <c r="DD61" s="198"/>
      <c r="DE61" s="198"/>
      <c r="DF61" s="198"/>
      <c r="DG61" s="198">
        <v>6.4899999999999995E-4</v>
      </c>
      <c r="DH61" s="198">
        <v>1.0000000000000001E-5</v>
      </c>
      <c r="DI61" s="198"/>
      <c r="DJ61" s="198"/>
      <c r="DK61" s="198"/>
      <c r="DL61" s="198"/>
      <c r="DM61" s="198">
        <v>2.833E-3</v>
      </c>
      <c r="DN61" s="198">
        <v>3.4999999999999997E-5</v>
      </c>
      <c r="DO61" s="198">
        <v>2.833E-3</v>
      </c>
      <c r="DP61" s="198">
        <v>3.4999999999999997E-5</v>
      </c>
      <c r="DQ61" s="198"/>
      <c r="DR61" s="198"/>
      <c r="DS61" s="198">
        <v>2.4600000000000002E-4</v>
      </c>
      <c r="DT61" s="198">
        <v>5.9999999999999995E-4</v>
      </c>
      <c r="DU61" s="198"/>
      <c r="DV61" s="198"/>
      <c r="DW61" s="198"/>
      <c r="DX61" s="198"/>
      <c r="DY61" s="198">
        <v>0.10875799999999999</v>
      </c>
      <c r="DZ61" s="198">
        <v>1.1776E-2</v>
      </c>
      <c r="EA61" s="198"/>
      <c r="EB61" s="198"/>
      <c r="EC61" s="198">
        <v>3.6530420000000001</v>
      </c>
      <c r="ED61" s="198">
        <v>0.36987500000000001</v>
      </c>
      <c r="EE61" s="198"/>
      <c r="EF61" s="198"/>
      <c r="EG61" s="198"/>
      <c r="EH61" s="198"/>
      <c r="EI61" s="198"/>
      <c r="EJ61" s="198"/>
      <c r="EK61" s="198"/>
      <c r="EL61" s="198"/>
      <c r="EM61" s="198">
        <v>3.8999999999999999E-5</v>
      </c>
      <c r="EN61" s="198">
        <v>3.0000000000000001E-6</v>
      </c>
      <c r="EO61" s="198">
        <v>3.8059999999999999E-3</v>
      </c>
      <c r="EP61" s="198">
        <v>1.1609999999999999E-3</v>
      </c>
      <c r="EQ61" s="198"/>
      <c r="ER61" s="198"/>
      <c r="ES61" s="198">
        <v>3.7658909999999999</v>
      </c>
      <c r="ET61" s="198">
        <v>0.38341500000000001</v>
      </c>
      <c r="EU61" s="198">
        <v>8.4699999999999999E-4</v>
      </c>
      <c r="EV61" s="198">
        <v>3.4999999999999997E-5</v>
      </c>
      <c r="EW61" s="198"/>
      <c r="EX61" s="198"/>
      <c r="EY61" s="198"/>
      <c r="EZ61" s="198"/>
      <c r="FA61" s="198">
        <v>3.6499999999999998E-4</v>
      </c>
      <c r="FB61" s="198">
        <v>3.0000000000000001E-6</v>
      </c>
      <c r="FC61" s="198">
        <v>1.212E-3</v>
      </c>
      <c r="FD61" s="198">
        <v>3.8000000000000002E-5</v>
      </c>
      <c r="FE61" s="198">
        <v>1.7103E-2</v>
      </c>
      <c r="FF61" s="198">
        <v>1.18E-4</v>
      </c>
      <c r="FG61" s="198"/>
      <c r="FH61" s="198"/>
      <c r="FI61" s="198">
        <v>1.0747150000000001</v>
      </c>
      <c r="FJ61" s="198">
        <v>0.65329400000000004</v>
      </c>
      <c r="FK61" s="198">
        <v>1.091818</v>
      </c>
      <c r="FL61" s="198">
        <v>0.65341199999999999</v>
      </c>
      <c r="FM61" s="198">
        <v>8.7000000000000001E-4</v>
      </c>
      <c r="FN61" s="198">
        <v>3.4999999999999997E-5</v>
      </c>
      <c r="FO61" s="198">
        <v>8.7000000000000001E-4</v>
      </c>
      <c r="FP61" s="198">
        <v>3.4999999999999997E-5</v>
      </c>
      <c r="FQ61" s="198">
        <v>140.547179</v>
      </c>
      <c r="FR61" s="198">
        <v>50.960763</v>
      </c>
      <c r="FS61" s="198">
        <v>0.21923100000000001</v>
      </c>
      <c r="FT61" s="198">
        <v>2.5739999999999999E-3</v>
      </c>
      <c r="FU61" s="198"/>
      <c r="FV61" s="198"/>
      <c r="FW61" s="198"/>
      <c r="FX61" s="198"/>
      <c r="FY61" s="198"/>
      <c r="FZ61" s="198"/>
      <c r="GA61" s="198"/>
      <c r="GB61" s="198"/>
      <c r="GC61" s="198"/>
      <c r="GD61" s="198"/>
      <c r="GE61" s="198">
        <v>9.3800000000000003E-4</v>
      </c>
      <c r="GF61" s="198">
        <v>1.1999999999999999E-3</v>
      </c>
      <c r="GG61" s="198"/>
      <c r="GH61" s="198"/>
      <c r="GI61" s="198">
        <v>1.13E-4</v>
      </c>
      <c r="GJ61" s="198">
        <v>1.5E-5</v>
      </c>
      <c r="GK61" s="198">
        <v>0.96991499999999997</v>
      </c>
      <c r="GL61" s="198">
        <v>3.6999999999999999E-4</v>
      </c>
      <c r="GM61" s="198">
        <v>141.73737600000001</v>
      </c>
      <c r="GN61" s="198">
        <v>50.964922000000001</v>
      </c>
      <c r="GO61" s="198">
        <v>1.4812399999999999</v>
      </c>
      <c r="GP61" s="198">
        <v>0.41299000000000002</v>
      </c>
      <c r="GQ61" s="198">
        <v>0.27541399999999999</v>
      </c>
      <c r="GR61" s="198">
        <v>1.7346E-2</v>
      </c>
      <c r="GS61" s="198">
        <v>1.7566539999999999</v>
      </c>
      <c r="GT61" s="198">
        <v>0.430336</v>
      </c>
      <c r="GU61" s="198"/>
      <c r="GV61" s="198"/>
      <c r="GW61" s="198">
        <v>0.12</v>
      </c>
      <c r="GX61" s="198">
        <v>1.4499999999999999E-3</v>
      </c>
      <c r="GY61" s="198">
        <v>2.7061000000000002E-2</v>
      </c>
      <c r="GZ61" s="198">
        <v>1.5560000000000001E-3</v>
      </c>
      <c r="HA61" s="198"/>
      <c r="HB61" s="198"/>
      <c r="HC61" s="198">
        <v>0.147061</v>
      </c>
      <c r="HD61" s="198">
        <v>3.006E-3</v>
      </c>
      <c r="HE61" s="198">
        <v>0.12950600000000001</v>
      </c>
      <c r="HF61" s="198">
        <v>3.4629999999999999E-3</v>
      </c>
      <c r="HG61" s="198"/>
      <c r="HH61" s="198"/>
      <c r="HI61" s="198"/>
      <c r="HJ61" s="198"/>
      <c r="HK61" s="198">
        <v>0.12950600000000001</v>
      </c>
      <c r="HL61" s="198">
        <v>3.4629999999999999E-3</v>
      </c>
      <c r="HM61" s="198">
        <v>2.4800000000000001E-4</v>
      </c>
      <c r="HN61" s="198">
        <v>1.2E-5</v>
      </c>
      <c r="HO61" s="198">
        <v>2.4800000000000001E-4</v>
      </c>
      <c r="HP61" s="198">
        <v>1.2E-5</v>
      </c>
      <c r="HQ61" s="198">
        <v>0.11341</v>
      </c>
      <c r="HR61" s="198">
        <v>6.2940000000000001E-3</v>
      </c>
      <c r="HS61" s="198">
        <v>0.19755900000000001</v>
      </c>
      <c r="HT61" s="198">
        <v>5.9620000000000003E-3</v>
      </c>
      <c r="HU61" s="198">
        <v>4.8000000000000001E-5</v>
      </c>
      <c r="HV61" s="198">
        <v>5.0000000000000004E-6</v>
      </c>
      <c r="HW61" s="198">
        <v>0.31101699999999999</v>
      </c>
      <c r="HX61" s="198">
        <v>1.2260999999999999E-2</v>
      </c>
      <c r="HY61" s="198">
        <v>0.205064</v>
      </c>
      <c r="HZ61" s="198">
        <v>4.5000000000000003E-5</v>
      </c>
      <c r="IA61" s="198">
        <v>4.4339999999999997E-2</v>
      </c>
      <c r="IB61" s="198">
        <v>1.1648E-2</v>
      </c>
      <c r="IC61" s="198">
        <v>0.24940399999999999</v>
      </c>
      <c r="ID61" s="198">
        <v>1.1693E-2</v>
      </c>
      <c r="IE61" s="198">
        <v>492.57324799999998</v>
      </c>
      <c r="IF61" s="198">
        <v>135.18631400000001</v>
      </c>
    </row>
    <row r="62" spans="1:240" ht="17.399999999999999" customHeight="1" x14ac:dyDescent="0.25">
      <c r="A62" s="199" t="s">
        <v>1343</v>
      </c>
      <c r="B62" s="200" t="s">
        <v>1344</v>
      </c>
      <c r="C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1"/>
      <c r="BA62" s="201"/>
      <c r="BB62" s="201"/>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v>1.216135</v>
      </c>
      <c r="CN62" s="201">
        <v>0.19448399999999999</v>
      </c>
      <c r="CO62" s="201"/>
      <c r="CP62" s="201"/>
      <c r="CQ62" s="201">
        <v>1.216135</v>
      </c>
      <c r="CR62" s="201">
        <v>0.19448399999999999</v>
      </c>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c r="EX62" s="201"/>
      <c r="EY62" s="201"/>
      <c r="EZ62" s="201"/>
      <c r="FA62" s="201"/>
      <c r="FB62" s="201"/>
      <c r="FC62" s="201"/>
      <c r="FD62" s="201"/>
      <c r="FE62" s="201"/>
      <c r="FF62" s="201"/>
      <c r="FG62" s="201"/>
      <c r="FH62" s="201"/>
      <c r="FI62" s="201">
        <v>0.34367199999999998</v>
      </c>
      <c r="FJ62" s="201">
        <v>0.17584</v>
      </c>
      <c r="FK62" s="201">
        <v>0.34367199999999998</v>
      </c>
      <c r="FL62" s="201">
        <v>0.17584</v>
      </c>
      <c r="FM62" s="201"/>
      <c r="FN62" s="201"/>
      <c r="FO62" s="201"/>
      <c r="FP62" s="201"/>
      <c r="FQ62" s="201"/>
      <c r="FR62" s="201"/>
      <c r="FS62" s="201"/>
      <c r="FT62" s="201"/>
      <c r="FU62" s="201"/>
      <c r="FV62" s="201"/>
      <c r="FW62" s="201"/>
      <c r="FX62" s="201"/>
      <c r="FY62" s="201"/>
      <c r="FZ62" s="201"/>
      <c r="GA62" s="201"/>
      <c r="GB62" s="201"/>
      <c r="GC62" s="201"/>
      <c r="GD62" s="201"/>
      <c r="GE62" s="201"/>
      <c r="GF62" s="201"/>
      <c r="GG62" s="201"/>
      <c r="GH62" s="201"/>
      <c r="GI62" s="201"/>
      <c r="GJ62" s="201"/>
      <c r="GK62" s="201"/>
      <c r="GL62" s="201"/>
      <c r="GM62" s="201"/>
      <c r="GN62" s="201"/>
      <c r="GO62" s="201"/>
      <c r="GP62" s="201"/>
      <c r="GQ62" s="201"/>
      <c r="GR62" s="201"/>
      <c r="GS62" s="201"/>
      <c r="GT62" s="201"/>
      <c r="GU62" s="201"/>
      <c r="GV62" s="201"/>
      <c r="GW62" s="201"/>
      <c r="GX62" s="201"/>
      <c r="GY62" s="201"/>
      <c r="GZ62" s="201"/>
      <c r="HA62" s="201">
        <v>431.25</v>
      </c>
      <c r="HB62" s="201">
        <v>3.2530000000000001</v>
      </c>
      <c r="HC62" s="201">
        <v>431.25</v>
      </c>
      <c r="HD62" s="201">
        <v>3.2530000000000001</v>
      </c>
      <c r="HE62" s="201"/>
      <c r="HF62" s="201"/>
      <c r="HG62" s="201"/>
      <c r="HH62" s="201"/>
      <c r="HI62" s="201"/>
      <c r="HJ62" s="201"/>
      <c r="HK62" s="201"/>
      <c r="HL62" s="201"/>
      <c r="HM62" s="201"/>
      <c r="HN62" s="201"/>
      <c r="HO62" s="201"/>
      <c r="HP62" s="201"/>
      <c r="HQ62" s="201"/>
      <c r="HR62" s="201"/>
      <c r="HS62" s="201"/>
      <c r="HT62" s="201"/>
      <c r="HU62" s="201"/>
      <c r="HV62" s="201"/>
      <c r="HW62" s="201"/>
      <c r="HX62" s="201"/>
      <c r="HY62" s="201"/>
      <c r="HZ62" s="201"/>
      <c r="IA62" s="201"/>
      <c r="IB62" s="201"/>
      <c r="IC62" s="201"/>
      <c r="ID62" s="201"/>
      <c r="IE62" s="201">
        <v>432.80980699999998</v>
      </c>
      <c r="IF62" s="201">
        <v>3.6233240000000002</v>
      </c>
    </row>
    <row r="63" spans="1:240" ht="17.399999999999999" customHeight="1" x14ac:dyDescent="0.25">
      <c r="A63" s="196" t="s">
        <v>49</v>
      </c>
      <c r="B63" s="197" t="s">
        <v>1345</v>
      </c>
      <c r="C63" s="198">
        <v>6.2014E-2</v>
      </c>
      <c r="D63" s="198">
        <v>2.9100000000000003E-4</v>
      </c>
      <c r="E63" s="198"/>
      <c r="F63" s="198"/>
      <c r="G63" s="198"/>
      <c r="H63" s="198"/>
      <c r="I63" s="198">
        <v>5.5141650000000002</v>
      </c>
      <c r="J63" s="198">
        <v>0.16370899999999999</v>
      </c>
      <c r="K63" s="198"/>
      <c r="L63" s="198"/>
      <c r="M63" s="198">
        <v>5.5761789999999998</v>
      </c>
      <c r="N63" s="198">
        <v>0.16400000000000001</v>
      </c>
      <c r="O63" s="198"/>
      <c r="P63" s="198"/>
      <c r="Q63" s="198">
        <v>0.142789</v>
      </c>
      <c r="R63" s="198">
        <v>3.1203000000000002E-2</v>
      </c>
      <c r="S63" s="198">
        <v>45.531224999999999</v>
      </c>
      <c r="T63" s="198">
        <v>3.4872489999999998</v>
      </c>
      <c r="U63" s="198">
        <v>8.0248E-2</v>
      </c>
      <c r="V63" s="198">
        <v>1.4012999999999999E-2</v>
      </c>
      <c r="W63" s="198">
        <v>5.3829000000000002E-2</v>
      </c>
      <c r="X63" s="198">
        <v>2.4610000000000001E-3</v>
      </c>
      <c r="Y63" s="198"/>
      <c r="Z63" s="198"/>
      <c r="AA63" s="198"/>
      <c r="AB63" s="198"/>
      <c r="AC63" s="198"/>
      <c r="AD63" s="198"/>
      <c r="AE63" s="198"/>
      <c r="AF63" s="198"/>
      <c r="AG63" s="198">
        <v>45.808090999999997</v>
      </c>
      <c r="AH63" s="198">
        <v>3.534926</v>
      </c>
      <c r="AI63" s="198"/>
      <c r="AJ63" s="198"/>
      <c r="AK63" s="198"/>
      <c r="AL63" s="198"/>
      <c r="AM63" s="198"/>
      <c r="AN63" s="198"/>
      <c r="AO63" s="198">
        <v>4.7720000000000002E-3</v>
      </c>
      <c r="AP63" s="198">
        <v>2.02E-4</v>
      </c>
      <c r="AQ63" s="198">
        <v>6.5499999999999998E-4</v>
      </c>
      <c r="AR63" s="198">
        <v>2.5000000000000001E-5</v>
      </c>
      <c r="AS63" s="198">
        <v>3.282775</v>
      </c>
      <c r="AT63" s="198">
        <v>0.27525500000000003</v>
      </c>
      <c r="AU63" s="198">
        <v>3.8219729999999998</v>
      </c>
      <c r="AV63" s="198">
        <v>0.315361</v>
      </c>
      <c r="AW63" s="198">
        <v>0.111141</v>
      </c>
      <c r="AX63" s="198">
        <v>2.1307E-2</v>
      </c>
      <c r="AY63" s="198">
        <v>1.0572520000000001</v>
      </c>
      <c r="AZ63" s="198">
        <v>0.31474400000000002</v>
      </c>
      <c r="BA63" s="198"/>
      <c r="BB63" s="198"/>
      <c r="BC63" s="198"/>
      <c r="BD63" s="198"/>
      <c r="BE63" s="198">
        <v>8.2785679999999999</v>
      </c>
      <c r="BF63" s="198">
        <v>0.926894</v>
      </c>
      <c r="BG63" s="198"/>
      <c r="BH63" s="198"/>
      <c r="BI63" s="198"/>
      <c r="BJ63" s="198"/>
      <c r="BK63" s="198"/>
      <c r="BL63" s="198"/>
      <c r="BM63" s="198"/>
      <c r="BN63" s="198"/>
      <c r="BO63" s="198">
        <v>2.0073639999999999</v>
      </c>
      <c r="BP63" s="198">
        <v>0.65161599999999997</v>
      </c>
      <c r="BQ63" s="198">
        <v>1.5907340000000001</v>
      </c>
      <c r="BR63" s="198">
        <v>0.28389999999999999</v>
      </c>
      <c r="BS63" s="198"/>
      <c r="BT63" s="198"/>
      <c r="BU63" s="198">
        <v>0.70475399999999999</v>
      </c>
      <c r="BV63" s="198">
        <v>0.27783999999999998</v>
      </c>
      <c r="BW63" s="198">
        <v>0.20571300000000001</v>
      </c>
      <c r="BX63" s="198">
        <v>6.4159999999999998E-3</v>
      </c>
      <c r="BY63" s="198">
        <v>0.48353499999999999</v>
      </c>
      <c r="BZ63" s="198">
        <v>1.5424999999999999E-2</v>
      </c>
      <c r="CA63" s="198">
        <v>5.5999999999999999E-5</v>
      </c>
      <c r="CB63" s="198">
        <v>9.9999999999999995E-7</v>
      </c>
      <c r="CC63" s="198"/>
      <c r="CD63" s="198"/>
      <c r="CE63" s="198"/>
      <c r="CF63" s="198"/>
      <c r="CG63" s="198">
        <v>7.1882000000000001E-2</v>
      </c>
      <c r="CH63" s="198">
        <v>6.0000000000000001E-3</v>
      </c>
      <c r="CI63" s="198">
        <v>119.51378699999999</v>
      </c>
      <c r="CJ63" s="198">
        <v>1.3703810000000001</v>
      </c>
      <c r="CK63" s="198">
        <v>124.577825</v>
      </c>
      <c r="CL63" s="198">
        <v>2.6115789999999999</v>
      </c>
      <c r="CM63" s="198">
        <v>14.740459</v>
      </c>
      <c r="CN63" s="198">
        <v>2.9462480000000002</v>
      </c>
      <c r="CO63" s="198">
        <v>5.4822000000000003E-2</v>
      </c>
      <c r="CP63" s="198">
        <v>1.0177E-2</v>
      </c>
      <c r="CQ63" s="198">
        <v>14.795280999999999</v>
      </c>
      <c r="CR63" s="198">
        <v>2.9564249999999999</v>
      </c>
      <c r="CS63" s="198"/>
      <c r="CT63" s="198"/>
      <c r="CU63" s="198">
        <v>6.9490999999999997E-2</v>
      </c>
      <c r="CV63" s="198">
        <v>5.5699999999999999E-4</v>
      </c>
      <c r="CW63" s="198"/>
      <c r="CX63" s="198"/>
      <c r="CY63" s="198">
        <v>6.9490999999999997E-2</v>
      </c>
      <c r="CZ63" s="198">
        <v>5.5699999999999999E-4</v>
      </c>
      <c r="DA63" s="198">
        <v>0.424651</v>
      </c>
      <c r="DB63" s="198">
        <v>4.2032E-2</v>
      </c>
      <c r="DC63" s="198"/>
      <c r="DD63" s="198"/>
      <c r="DE63" s="198"/>
      <c r="DF63" s="198"/>
      <c r="DG63" s="198">
        <v>0.424651</v>
      </c>
      <c r="DH63" s="198">
        <v>4.2032E-2</v>
      </c>
      <c r="DI63" s="198"/>
      <c r="DJ63" s="198"/>
      <c r="DK63" s="198">
        <v>6.0798839999999998</v>
      </c>
      <c r="DL63" s="198">
        <v>0.74502500000000005</v>
      </c>
      <c r="DM63" s="198">
        <v>0.13819999999999999</v>
      </c>
      <c r="DN63" s="198">
        <v>7.6829999999999997E-3</v>
      </c>
      <c r="DO63" s="198">
        <v>6.2180840000000002</v>
      </c>
      <c r="DP63" s="198">
        <v>0.75270800000000004</v>
      </c>
      <c r="DQ63" s="198"/>
      <c r="DR63" s="198"/>
      <c r="DS63" s="198"/>
      <c r="DT63" s="198"/>
      <c r="DU63" s="198"/>
      <c r="DV63" s="198"/>
      <c r="DW63" s="198"/>
      <c r="DX63" s="198"/>
      <c r="DY63" s="198">
        <v>5.4819889999999996</v>
      </c>
      <c r="DZ63" s="198">
        <v>0.49359199999999998</v>
      </c>
      <c r="EA63" s="198">
        <v>0.96927399999999997</v>
      </c>
      <c r="EB63" s="198">
        <v>0.18270800000000001</v>
      </c>
      <c r="EC63" s="198">
        <v>5.5530590000000002</v>
      </c>
      <c r="ED63" s="198">
        <v>0.54122300000000001</v>
      </c>
      <c r="EE63" s="198">
        <v>6.6672999999999996E-2</v>
      </c>
      <c r="EF63" s="198">
        <v>1.1398999999999999E-2</v>
      </c>
      <c r="EG63" s="198"/>
      <c r="EH63" s="198"/>
      <c r="EI63" s="198"/>
      <c r="EJ63" s="198"/>
      <c r="EK63" s="198"/>
      <c r="EL63" s="198"/>
      <c r="EM63" s="198">
        <v>2.5439949999999998</v>
      </c>
      <c r="EN63" s="198">
        <v>3.3496999999999999E-2</v>
      </c>
      <c r="EO63" s="198">
        <v>0.73471900000000001</v>
      </c>
      <c r="EP63" s="198">
        <v>2.9335E-2</v>
      </c>
      <c r="EQ63" s="198">
        <v>0.22725300000000001</v>
      </c>
      <c r="ER63" s="198">
        <v>1.9717999999999999E-2</v>
      </c>
      <c r="ES63" s="198">
        <v>15.576962</v>
      </c>
      <c r="ET63" s="198">
        <v>1.311472</v>
      </c>
      <c r="EU63" s="198">
        <v>3.7532000000000003E-2</v>
      </c>
      <c r="EV63" s="198">
        <v>2.1599999999999999E-4</v>
      </c>
      <c r="EW63" s="198">
        <v>9.8900000000000008E-4</v>
      </c>
      <c r="EX63" s="198">
        <v>1.2E-5</v>
      </c>
      <c r="EY63" s="198"/>
      <c r="EZ63" s="198"/>
      <c r="FA63" s="198"/>
      <c r="FB63" s="198"/>
      <c r="FC63" s="198">
        <v>3.8521E-2</v>
      </c>
      <c r="FD63" s="198">
        <v>2.2800000000000001E-4</v>
      </c>
      <c r="FE63" s="198"/>
      <c r="FF63" s="198"/>
      <c r="FG63" s="198">
        <v>1.17397</v>
      </c>
      <c r="FH63" s="198">
        <v>3.1565999999999997E-2</v>
      </c>
      <c r="FI63" s="198">
        <v>0.93082200000000004</v>
      </c>
      <c r="FJ63" s="198">
        <v>0.28597400000000001</v>
      </c>
      <c r="FK63" s="198">
        <v>2.1047920000000002</v>
      </c>
      <c r="FL63" s="198">
        <v>0.31753999999999999</v>
      </c>
      <c r="FM63" s="198">
        <v>0.90332000000000001</v>
      </c>
      <c r="FN63" s="198">
        <v>6.0000000000000002E-6</v>
      </c>
      <c r="FO63" s="198">
        <v>0.90332000000000001</v>
      </c>
      <c r="FP63" s="198">
        <v>6.0000000000000002E-6</v>
      </c>
      <c r="FQ63" s="198">
        <v>9.3655050000000006</v>
      </c>
      <c r="FR63" s="198">
        <v>2.5004900000000001</v>
      </c>
      <c r="FS63" s="198">
        <v>5.8347449999999998</v>
      </c>
      <c r="FT63" s="198">
        <v>1.436623</v>
      </c>
      <c r="FU63" s="198"/>
      <c r="FV63" s="198"/>
      <c r="FW63" s="198">
        <v>10.843451</v>
      </c>
      <c r="FX63" s="198">
        <v>0.33427400000000002</v>
      </c>
      <c r="FY63" s="198">
        <v>35.054220999999998</v>
      </c>
      <c r="FZ63" s="198">
        <v>2.7471299999999998</v>
      </c>
      <c r="GA63" s="198"/>
      <c r="GB63" s="198"/>
      <c r="GC63" s="198">
        <v>1.4149999999999999E-2</v>
      </c>
      <c r="GD63" s="198">
        <v>2E-3</v>
      </c>
      <c r="GE63" s="198">
        <v>7.7625E-2</v>
      </c>
      <c r="GF63" s="198">
        <v>4.9699999999999996E-3</v>
      </c>
      <c r="GG63" s="198"/>
      <c r="GH63" s="198"/>
      <c r="GI63" s="198">
        <v>1.2319249999999999</v>
      </c>
      <c r="GJ63" s="198">
        <v>1.3730000000000001E-3</v>
      </c>
      <c r="GK63" s="198"/>
      <c r="GL63" s="198"/>
      <c r="GM63" s="198">
        <v>62.421621999999999</v>
      </c>
      <c r="GN63" s="198">
        <v>7.0268600000000001</v>
      </c>
      <c r="GO63" s="198">
        <v>87.764832999999996</v>
      </c>
      <c r="GP63" s="198">
        <v>0.163214</v>
      </c>
      <c r="GQ63" s="198">
        <v>5.6771779999999996</v>
      </c>
      <c r="GR63" s="198">
        <v>8.0944000000000002E-2</v>
      </c>
      <c r="GS63" s="198">
        <v>93.442010999999994</v>
      </c>
      <c r="GT63" s="198">
        <v>0.24415799999999999</v>
      </c>
      <c r="GU63" s="198">
        <v>6.0568999999999998E-2</v>
      </c>
      <c r="GV63" s="198">
        <v>8.9999999999999998E-4</v>
      </c>
      <c r="GW63" s="198">
        <v>0.17060900000000001</v>
      </c>
      <c r="GX63" s="198">
        <v>7.0879999999999997E-3</v>
      </c>
      <c r="GY63" s="198">
        <v>21.669308000000001</v>
      </c>
      <c r="GZ63" s="198">
        <v>8.4799999999999997E-3</v>
      </c>
      <c r="HA63" s="198"/>
      <c r="HB63" s="198"/>
      <c r="HC63" s="198">
        <v>21.900486000000001</v>
      </c>
      <c r="HD63" s="198">
        <v>1.6468E-2</v>
      </c>
      <c r="HE63" s="198">
        <v>13.424617</v>
      </c>
      <c r="HF63" s="198">
        <v>1.6226000000000001E-2</v>
      </c>
      <c r="HG63" s="198">
        <v>0.23618900000000001</v>
      </c>
      <c r="HH63" s="198">
        <v>3.7130000000000002E-3</v>
      </c>
      <c r="HI63" s="198"/>
      <c r="HJ63" s="198"/>
      <c r="HK63" s="198">
        <v>13.660805999999999</v>
      </c>
      <c r="HL63" s="198">
        <v>1.9938999999999998E-2</v>
      </c>
      <c r="HM63" s="198"/>
      <c r="HN63" s="198"/>
      <c r="HO63" s="198"/>
      <c r="HP63" s="198"/>
      <c r="HQ63" s="198">
        <v>0.19878399999999999</v>
      </c>
      <c r="HR63" s="198">
        <v>2.5353000000000001E-2</v>
      </c>
      <c r="HS63" s="198">
        <v>0.43850899999999998</v>
      </c>
      <c r="HT63" s="198">
        <v>1.4250000000000001E-3</v>
      </c>
      <c r="HU63" s="198">
        <v>7.7499999999999997E-4</v>
      </c>
      <c r="HV63" s="198">
        <v>2.0000000000000002E-5</v>
      </c>
      <c r="HW63" s="198">
        <v>0.63806799999999997</v>
      </c>
      <c r="HX63" s="198">
        <v>2.6797999999999999E-2</v>
      </c>
      <c r="HY63" s="198">
        <v>3.1636999999999998E-2</v>
      </c>
      <c r="HZ63" s="198">
        <v>2.8E-5</v>
      </c>
      <c r="IA63" s="198">
        <v>0.98579300000000003</v>
      </c>
      <c r="IB63" s="198">
        <v>0.18651599999999999</v>
      </c>
      <c r="IC63" s="198">
        <v>1.0174300000000001</v>
      </c>
      <c r="ID63" s="198">
        <v>0.18654399999999999</v>
      </c>
      <c r="IE63" s="198">
        <v>417.45218799999998</v>
      </c>
      <c r="IF63" s="198">
        <v>20.139133999999999</v>
      </c>
    </row>
    <row r="64" spans="1:240" ht="17.399999999999999" customHeight="1" x14ac:dyDescent="0.25">
      <c r="A64" s="199" t="s">
        <v>68</v>
      </c>
      <c r="B64" s="200" t="s">
        <v>1346</v>
      </c>
      <c r="C64" s="201"/>
      <c r="D64" s="201"/>
      <c r="E64" s="201">
        <v>0.45294800000000002</v>
      </c>
      <c r="F64" s="201">
        <v>4.19E-2</v>
      </c>
      <c r="G64" s="201"/>
      <c r="H64" s="201"/>
      <c r="I64" s="201">
        <v>0.87897099999999995</v>
      </c>
      <c r="J64" s="201">
        <v>0.15507000000000001</v>
      </c>
      <c r="K64" s="201"/>
      <c r="L64" s="201"/>
      <c r="M64" s="201">
        <v>1.3319190000000001</v>
      </c>
      <c r="N64" s="201">
        <v>0.19697000000000001</v>
      </c>
      <c r="O64" s="201"/>
      <c r="P64" s="201"/>
      <c r="Q64" s="201"/>
      <c r="R64" s="201"/>
      <c r="S64" s="201">
        <v>0.18917400000000001</v>
      </c>
      <c r="T64" s="201">
        <v>5.9207999999999997E-2</v>
      </c>
      <c r="U64" s="201">
        <v>7.8799999999999996E-4</v>
      </c>
      <c r="V64" s="201">
        <v>2.0000000000000001E-4</v>
      </c>
      <c r="W64" s="201">
        <v>1.558E-2</v>
      </c>
      <c r="X64" s="201">
        <v>1.2E-2</v>
      </c>
      <c r="Y64" s="201"/>
      <c r="Z64" s="201"/>
      <c r="AA64" s="201"/>
      <c r="AB64" s="201"/>
      <c r="AC64" s="201">
        <v>3.5000000000000001E-3</v>
      </c>
      <c r="AD64" s="201">
        <v>5.0000000000000002E-5</v>
      </c>
      <c r="AE64" s="201"/>
      <c r="AF64" s="201"/>
      <c r="AG64" s="201">
        <v>0.20904200000000001</v>
      </c>
      <c r="AH64" s="201">
        <v>7.1457999999999994E-2</v>
      </c>
      <c r="AI64" s="201"/>
      <c r="AJ64" s="201"/>
      <c r="AK64" s="201"/>
      <c r="AL64" s="201"/>
      <c r="AM64" s="201"/>
      <c r="AN64" s="201"/>
      <c r="AO64" s="201">
        <v>7.0689609999999998</v>
      </c>
      <c r="AP64" s="201">
        <v>2.3276659999999998</v>
      </c>
      <c r="AQ64" s="201"/>
      <c r="AR64" s="201"/>
      <c r="AS64" s="201">
        <v>0.23153099999999999</v>
      </c>
      <c r="AT64" s="201">
        <v>9.4081999999999999E-2</v>
      </c>
      <c r="AU64" s="201">
        <v>0.37458000000000002</v>
      </c>
      <c r="AV64" s="201">
        <v>0.120521</v>
      </c>
      <c r="AW64" s="201">
        <v>7.7000000000000002E-3</v>
      </c>
      <c r="AX64" s="201">
        <v>1.1999999999999999E-3</v>
      </c>
      <c r="AY64" s="201">
        <v>5.8687999999999997E-2</v>
      </c>
      <c r="AZ64" s="201">
        <v>2.0088000000000002E-2</v>
      </c>
      <c r="BA64" s="201"/>
      <c r="BB64" s="201"/>
      <c r="BC64" s="201"/>
      <c r="BD64" s="201"/>
      <c r="BE64" s="201">
        <v>7.74146</v>
      </c>
      <c r="BF64" s="201">
        <v>2.5635569999999999</v>
      </c>
      <c r="BG64" s="201">
        <v>28.982455999999999</v>
      </c>
      <c r="BH64" s="201">
        <v>239.58</v>
      </c>
      <c r="BI64" s="201"/>
      <c r="BJ64" s="201"/>
      <c r="BK64" s="201"/>
      <c r="BL64" s="201"/>
      <c r="BM64" s="201">
        <v>28.982455999999999</v>
      </c>
      <c r="BN64" s="201">
        <v>239.58</v>
      </c>
      <c r="BO64" s="201">
        <v>4.0398329999999998</v>
      </c>
      <c r="BP64" s="201">
        <v>1.943738</v>
      </c>
      <c r="BQ64" s="201">
        <v>0.68338500000000002</v>
      </c>
      <c r="BR64" s="201">
        <v>0.26123000000000002</v>
      </c>
      <c r="BS64" s="201">
        <v>0.31662400000000002</v>
      </c>
      <c r="BT64" s="201">
        <v>2.1998E-2</v>
      </c>
      <c r="BU64" s="201"/>
      <c r="BV64" s="201"/>
      <c r="BW64" s="201">
        <v>0.196376</v>
      </c>
      <c r="BX64" s="201">
        <v>6.1760000000000002E-2</v>
      </c>
      <c r="BY64" s="201">
        <v>3.9121000000000003E-2</v>
      </c>
      <c r="BZ64" s="201">
        <v>6.868E-3</v>
      </c>
      <c r="CA64" s="201">
        <v>7.6470000000000002E-3</v>
      </c>
      <c r="CB64" s="201">
        <v>8.8000000000000003E-4</v>
      </c>
      <c r="CC64" s="201">
        <v>2.4750000000000002E-3</v>
      </c>
      <c r="CD64" s="201">
        <v>4.0000000000000001E-3</v>
      </c>
      <c r="CE64" s="201"/>
      <c r="CF64" s="201"/>
      <c r="CG64" s="201"/>
      <c r="CH64" s="201"/>
      <c r="CI64" s="201"/>
      <c r="CJ64" s="201"/>
      <c r="CK64" s="201">
        <v>5.2854609999999997</v>
      </c>
      <c r="CL64" s="201">
        <v>2.3004739999999999</v>
      </c>
      <c r="CM64" s="201">
        <v>315.11776900000001</v>
      </c>
      <c r="CN64" s="201">
        <v>80.091883999999993</v>
      </c>
      <c r="CO64" s="201">
        <v>8.0338000000000007E-2</v>
      </c>
      <c r="CP64" s="201">
        <v>0.20499999999999999</v>
      </c>
      <c r="CQ64" s="201">
        <v>315.19810699999999</v>
      </c>
      <c r="CR64" s="201">
        <v>80.296884000000006</v>
      </c>
      <c r="CS64" s="201"/>
      <c r="CT64" s="201"/>
      <c r="CU64" s="201"/>
      <c r="CV64" s="201"/>
      <c r="CW64" s="201"/>
      <c r="CX64" s="201"/>
      <c r="CY64" s="201"/>
      <c r="CZ64" s="201"/>
      <c r="DA64" s="201"/>
      <c r="DB64" s="201"/>
      <c r="DC64" s="201"/>
      <c r="DD64" s="201"/>
      <c r="DE64" s="201"/>
      <c r="DF64" s="201"/>
      <c r="DG64" s="201"/>
      <c r="DH64" s="201"/>
      <c r="DI64" s="201"/>
      <c r="DJ64" s="201"/>
      <c r="DK64" s="201">
        <v>8.2948999999999995E-2</v>
      </c>
      <c r="DL64" s="201">
        <v>5.1202999999999999E-2</v>
      </c>
      <c r="DM64" s="201">
        <v>4.4886000000000002E-2</v>
      </c>
      <c r="DN64" s="201">
        <v>6.046E-2</v>
      </c>
      <c r="DO64" s="201">
        <v>0.127835</v>
      </c>
      <c r="DP64" s="201">
        <v>0.111663</v>
      </c>
      <c r="DQ64" s="201"/>
      <c r="DR64" s="201"/>
      <c r="DS64" s="201"/>
      <c r="DT64" s="201"/>
      <c r="DU64" s="201"/>
      <c r="DV64" s="201"/>
      <c r="DW64" s="201"/>
      <c r="DX64" s="201"/>
      <c r="DY64" s="201"/>
      <c r="DZ64" s="201"/>
      <c r="EA64" s="201"/>
      <c r="EB64" s="201"/>
      <c r="EC64" s="201">
        <v>5.6836440000000001</v>
      </c>
      <c r="ED64" s="201">
        <v>0.65474100000000002</v>
      </c>
      <c r="EE64" s="201"/>
      <c r="EF64" s="201"/>
      <c r="EG64" s="201"/>
      <c r="EH64" s="201"/>
      <c r="EI64" s="201"/>
      <c r="EJ64" s="201"/>
      <c r="EK64" s="201"/>
      <c r="EL64" s="201"/>
      <c r="EM64" s="201">
        <v>0.34527000000000002</v>
      </c>
      <c r="EN64" s="201">
        <v>0.27800000000000002</v>
      </c>
      <c r="EO64" s="201">
        <v>0.97052499999999997</v>
      </c>
      <c r="EP64" s="201">
        <v>0.18117</v>
      </c>
      <c r="EQ64" s="201"/>
      <c r="ER64" s="201"/>
      <c r="ES64" s="201">
        <v>6.9994389999999997</v>
      </c>
      <c r="ET64" s="201">
        <v>1.1139110000000001</v>
      </c>
      <c r="EU64" s="201">
        <v>1.5E-3</v>
      </c>
      <c r="EV64" s="201">
        <v>5.0000000000000001E-4</v>
      </c>
      <c r="EW64" s="201"/>
      <c r="EX64" s="201"/>
      <c r="EY64" s="201"/>
      <c r="EZ64" s="201"/>
      <c r="FA64" s="201"/>
      <c r="FB64" s="201"/>
      <c r="FC64" s="201">
        <v>1.5E-3</v>
      </c>
      <c r="FD64" s="201">
        <v>5.0000000000000001E-4</v>
      </c>
      <c r="FE64" s="201">
        <v>0.34103899999999998</v>
      </c>
      <c r="FF64" s="201">
        <v>0.122794</v>
      </c>
      <c r="FG64" s="201"/>
      <c r="FH64" s="201"/>
      <c r="FI64" s="201">
        <v>0.205903</v>
      </c>
      <c r="FJ64" s="201">
        <v>1.8929000000000001E-2</v>
      </c>
      <c r="FK64" s="201">
        <v>0.54694200000000004</v>
      </c>
      <c r="FL64" s="201">
        <v>0.14172299999999999</v>
      </c>
      <c r="FM64" s="201"/>
      <c r="FN64" s="201"/>
      <c r="FO64" s="201"/>
      <c r="FP64" s="201"/>
      <c r="FQ64" s="201">
        <v>0.157941</v>
      </c>
      <c r="FR64" s="201">
        <v>2.18E-2</v>
      </c>
      <c r="FS64" s="201">
        <v>1.0298890000000001</v>
      </c>
      <c r="FT64" s="201">
        <v>0.14561399999999999</v>
      </c>
      <c r="FU64" s="201"/>
      <c r="FV64" s="201"/>
      <c r="FW64" s="201"/>
      <c r="FX64" s="201"/>
      <c r="FY64" s="201">
        <v>0.76843399999999995</v>
      </c>
      <c r="FZ64" s="201">
        <v>8.3155999999999994E-2</v>
      </c>
      <c r="GA64" s="201"/>
      <c r="GB64" s="201"/>
      <c r="GC64" s="201"/>
      <c r="GD64" s="201"/>
      <c r="GE64" s="201">
        <v>2.3599999999999999E-2</v>
      </c>
      <c r="GF64" s="201">
        <v>2.0199999999999999E-2</v>
      </c>
      <c r="GG64" s="201"/>
      <c r="GH64" s="201"/>
      <c r="GI64" s="201"/>
      <c r="GJ64" s="201"/>
      <c r="GK64" s="201"/>
      <c r="GL64" s="201"/>
      <c r="GM64" s="201">
        <v>1.9798640000000001</v>
      </c>
      <c r="GN64" s="201">
        <v>0.27077000000000001</v>
      </c>
      <c r="GO64" s="201">
        <v>7.8170109999999999</v>
      </c>
      <c r="GP64" s="201">
        <v>0.122892</v>
      </c>
      <c r="GQ64" s="201">
        <v>0.27222099999999999</v>
      </c>
      <c r="GR64" s="201">
        <v>1.0867E-2</v>
      </c>
      <c r="GS64" s="201">
        <v>8.0892320000000009</v>
      </c>
      <c r="GT64" s="201">
        <v>0.13375899999999999</v>
      </c>
      <c r="GU64" s="201"/>
      <c r="GV64" s="201"/>
      <c r="GW64" s="201">
        <v>1.946447</v>
      </c>
      <c r="GX64" s="201">
        <v>3.7964999999999999E-2</v>
      </c>
      <c r="GY64" s="201"/>
      <c r="GZ64" s="201"/>
      <c r="HA64" s="201"/>
      <c r="HB64" s="201"/>
      <c r="HC64" s="201">
        <v>1.946447</v>
      </c>
      <c r="HD64" s="201">
        <v>3.7964999999999999E-2</v>
      </c>
      <c r="HE64" s="201"/>
      <c r="HF64" s="201"/>
      <c r="HG64" s="201"/>
      <c r="HH64" s="201"/>
      <c r="HI64" s="201"/>
      <c r="HJ64" s="201"/>
      <c r="HK64" s="201"/>
      <c r="HL64" s="201"/>
      <c r="HM64" s="201"/>
      <c r="HN64" s="201"/>
      <c r="HO64" s="201"/>
      <c r="HP64" s="201"/>
      <c r="HQ64" s="201">
        <v>2.402E-2</v>
      </c>
      <c r="HR64" s="201">
        <v>1.7999999999999999E-2</v>
      </c>
      <c r="HS64" s="201"/>
      <c r="HT64" s="201"/>
      <c r="HU64" s="201"/>
      <c r="HV64" s="201"/>
      <c r="HW64" s="201">
        <v>2.402E-2</v>
      </c>
      <c r="HX64" s="201">
        <v>1.7999999999999999E-2</v>
      </c>
      <c r="HY64" s="201"/>
      <c r="HZ64" s="201"/>
      <c r="IA64" s="201">
        <v>0.51930100000000001</v>
      </c>
      <c r="IB64" s="201">
        <v>0.59079599999999999</v>
      </c>
      <c r="IC64" s="201">
        <v>0.51930100000000001</v>
      </c>
      <c r="ID64" s="201">
        <v>0.59079599999999999</v>
      </c>
      <c r="IE64" s="201">
        <v>378.983025</v>
      </c>
      <c r="IF64" s="201">
        <v>327.42842999999999</v>
      </c>
    </row>
    <row r="65" spans="1:240" ht="17.399999999999999" customHeight="1" x14ac:dyDescent="0.25">
      <c r="A65" s="196" t="s">
        <v>61</v>
      </c>
      <c r="B65" s="197" t="s">
        <v>1347</v>
      </c>
      <c r="C65" s="198"/>
      <c r="D65" s="198"/>
      <c r="E65" s="198"/>
      <c r="F65" s="198"/>
      <c r="G65" s="198"/>
      <c r="H65" s="198"/>
      <c r="I65" s="198">
        <v>0.45860200000000001</v>
      </c>
      <c r="J65" s="198">
        <v>6.1323999999999997E-2</v>
      </c>
      <c r="K65" s="198"/>
      <c r="L65" s="198"/>
      <c r="M65" s="198">
        <v>0.45860200000000001</v>
      </c>
      <c r="N65" s="198">
        <v>6.1323999999999997E-2</v>
      </c>
      <c r="O65" s="198"/>
      <c r="P65" s="198"/>
      <c r="Q65" s="198"/>
      <c r="R65" s="198"/>
      <c r="S65" s="198">
        <v>0.29225000000000001</v>
      </c>
      <c r="T65" s="198">
        <v>5.4897000000000001E-2</v>
      </c>
      <c r="U65" s="198"/>
      <c r="V65" s="198"/>
      <c r="W65" s="198"/>
      <c r="X65" s="198"/>
      <c r="Y65" s="198"/>
      <c r="Z65" s="198"/>
      <c r="AA65" s="198"/>
      <c r="AB65" s="198"/>
      <c r="AC65" s="198"/>
      <c r="AD65" s="198"/>
      <c r="AE65" s="198"/>
      <c r="AF65" s="198"/>
      <c r="AG65" s="198">
        <v>0.29225000000000001</v>
      </c>
      <c r="AH65" s="198">
        <v>5.4897000000000001E-2</v>
      </c>
      <c r="AI65" s="198"/>
      <c r="AJ65" s="198"/>
      <c r="AK65" s="198"/>
      <c r="AL65" s="198"/>
      <c r="AM65" s="198"/>
      <c r="AN65" s="198"/>
      <c r="AO65" s="198">
        <v>0.10996499999999999</v>
      </c>
      <c r="AP65" s="198">
        <v>7.8130000000000005E-3</v>
      </c>
      <c r="AQ65" s="198"/>
      <c r="AR65" s="198"/>
      <c r="AS65" s="198">
        <v>0.40876899999999999</v>
      </c>
      <c r="AT65" s="198">
        <v>3.9695000000000001E-2</v>
      </c>
      <c r="AU65" s="198">
        <v>5.3887999999999998E-2</v>
      </c>
      <c r="AV65" s="198">
        <v>1.9060000000000001E-2</v>
      </c>
      <c r="AW65" s="198"/>
      <c r="AX65" s="198"/>
      <c r="AY65" s="198">
        <v>0.149261</v>
      </c>
      <c r="AZ65" s="198">
        <v>2.0441999999999998E-2</v>
      </c>
      <c r="BA65" s="198"/>
      <c r="BB65" s="198"/>
      <c r="BC65" s="198"/>
      <c r="BD65" s="198"/>
      <c r="BE65" s="198">
        <v>0.72188300000000005</v>
      </c>
      <c r="BF65" s="198">
        <v>8.7010000000000004E-2</v>
      </c>
      <c r="BG65" s="198"/>
      <c r="BH65" s="198"/>
      <c r="BI65" s="198"/>
      <c r="BJ65" s="198"/>
      <c r="BK65" s="198"/>
      <c r="BL65" s="198"/>
      <c r="BM65" s="198"/>
      <c r="BN65" s="198"/>
      <c r="BO65" s="198">
        <v>132.19278800000001</v>
      </c>
      <c r="BP65" s="198">
        <v>69</v>
      </c>
      <c r="BQ65" s="198">
        <v>0.37008799999999997</v>
      </c>
      <c r="BR65" s="198">
        <v>0.13958999999999999</v>
      </c>
      <c r="BS65" s="198"/>
      <c r="BT65" s="198"/>
      <c r="BU65" s="198">
        <v>59.063249999999996</v>
      </c>
      <c r="BV65" s="198">
        <v>45.000999999999998</v>
      </c>
      <c r="BW65" s="198"/>
      <c r="BX65" s="198"/>
      <c r="BY65" s="198"/>
      <c r="BZ65" s="198"/>
      <c r="CA65" s="198"/>
      <c r="CB65" s="198"/>
      <c r="CC65" s="198"/>
      <c r="CD65" s="198"/>
      <c r="CE65" s="198"/>
      <c r="CF65" s="198"/>
      <c r="CG65" s="198"/>
      <c r="CH65" s="198"/>
      <c r="CI65" s="198"/>
      <c r="CJ65" s="198"/>
      <c r="CK65" s="198">
        <v>191.626126</v>
      </c>
      <c r="CL65" s="198">
        <v>114.14059</v>
      </c>
      <c r="CM65" s="198">
        <v>148.96331499999999</v>
      </c>
      <c r="CN65" s="198">
        <v>33.994036000000001</v>
      </c>
      <c r="CO65" s="198"/>
      <c r="CP65" s="198"/>
      <c r="CQ65" s="198">
        <v>148.96331499999999</v>
      </c>
      <c r="CR65" s="198">
        <v>33.994036000000001</v>
      </c>
      <c r="CS65" s="198"/>
      <c r="CT65" s="198"/>
      <c r="CU65" s="198"/>
      <c r="CV65" s="198"/>
      <c r="CW65" s="198"/>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v>0.321463</v>
      </c>
      <c r="ED65" s="198">
        <v>2.8771000000000001E-2</v>
      </c>
      <c r="EE65" s="198"/>
      <c r="EF65" s="198"/>
      <c r="EG65" s="198"/>
      <c r="EH65" s="198"/>
      <c r="EI65" s="198"/>
      <c r="EJ65" s="198"/>
      <c r="EK65" s="198"/>
      <c r="EL65" s="198"/>
      <c r="EM65" s="198"/>
      <c r="EN65" s="198"/>
      <c r="EO65" s="198"/>
      <c r="EP65" s="198"/>
      <c r="EQ65" s="198"/>
      <c r="ER65" s="198"/>
      <c r="ES65" s="198">
        <v>0.321463</v>
      </c>
      <c r="ET65" s="198">
        <v>2.8771000000000001E-2</v>
      </c>
      <c r="EU65" s="198"/>
      <c r="EV65" s="198"/>
      <c r="EW65" s="198"/>
      <c r="EX65" s="198"/>
      <c r="EY65" s="198"/>
      <c r="EZ65" s="198"/>
      <c r="FA65" s="198"/>
      <c r="FB65" s="198"/>
      <c r="FC65" s="198"/>
      <c r="FD65" s="198"/>
      <c r="FE65" s="198">
        <v>9.3191999999999997E-2</v>
      </c>
      <c r="FF65" s="198">
        <v>1.7472000000000001E-2</v>
      </c>
      <c r="FG65" s="198"/>
      <c r="FH65" s="198"/>
      <c r="FI65" s="198">
        <v>0.54795400000000005</v>
      </c>
      <c r="FJ65" s="198">
        <v>0.16836400000000001</v>
      </c>
      <c r="FK65" s="198">
        <v>0.64114599999999999</v>
      </c>
      <c r="FL65" s="198">
        <v>0.185836</v>
      </c>
      <c r="FM65" s="198"/>
      <c r="FN65" s="198"/>
      <c r="FO65" s="198"/>
      <c r="FP65" s="198"/>
      <c r="FQ65" s="198"/>
      <c r="FR65" s="198"/>
      <c r="FS65" s="198">
        <v>1.5434E-2</v>
      </c>
      <c r="FT65" s="198">
        <v>1.4400000000000001E-3</v>
      </c>
      <c r="FU65" s="198">
        <v>2.083367</v>
      </c>
      <c r="FV65" s="198">
        <v>6.4981999999999998E-2</v>
      </c>
      <c r="FW65" s="198"/>
      <c r="FX65" s="198"/>
      <c r="FY65" s="198">
        <v>0.29029700000000003</v>
      </c>
      <c r="FZ65" s="198">
        <v>2.5690000000000001E-2</v>
      </c>
      <c r="GA65" s="198"/>
      <c r="GB65" s="198"/>
      <c r="GC65" s="198"/>
      <c r="GD65" s="198"/>
      <c r="GE65" s="198"/>
      <c r="GF65" s="198"/>
      <c r="GG65" s="198"/>
      <c r="GH65" s="198"/>
      <c r="GI65" s="198"/>
      <c r="GJ65" s="198"/>
      <c r="GK65" s="198"/>
      <c r="GL65" s="198"/>
      <c r="GM65" s="198">
        <v>2.3890980000000002</v>
      </c>
      <c r="GN65" s="198">
        <v>9.2111999999999999E-2</v>
      </c>
      <c r="GO65" s="198">
        <v>0.115397</v>
      </c>
      <c r="GP65" s="198">
        <v>5.8320000000000004E-3</v>
      </c>
      <c r="GQ65" s="198">
        <v>5.4600000000000003E-2</v>
      </c>
      <c r="GR65" s="198">
        <v>6.6E-4</v>
      </c>
      <c r="GS65" s="198">
        <v>0.16999700000000001</v>
      </c>
      <c r="GT65" s="198">
        <v>6.4920000000000004E-3</v>
      </c>
      <c r="GU65" s="198"/>
      <c r="GV65" s="198"/>
      <c r="GW65" s="198"/>
      <c r="GX65" s="198"/>
      <c r="GY65" s="198">
        <v>0.24510999999999999</v>
      </c>
      <c r="GZ65" s="198">
        <v>8.6000000000000003E-5</v>
      </c>
      <c r="HA65" s="198"/>
      <c r="HB65" s="198"/>
      <c r="HC65" s="198">
        <v>0.24510999999999999</v>
      </c>
      <c r="HD65" s="198">
        <v>8.6000000000000003E-5</v>
      </c>
      <c r="HE65" s="198">
        <v>0.31209399999999998</v>
      </c>
      <c r="HF65" s="198">
        <v>5.0000000000000001E-4</v>
      </c>
      <c r="HG65" s="198"/>
      <c r="HH65" s="198"/>
      <c r="HI65" s="198"/>
      <c r="HJ65" s="198"/>
      <c r="HK65" s="198">
        <v>0.31209399999999998</v>
      </c>
      <c r="HL65" s="198">
        <v>5.0000000000000001E-4</v>
      </c>
      <c r="HM65" s="198"/>
      <c r="HN65" s="198"/>
      <c r="HO65" s="198"/>
      <c r="HP65" s="198"/>
      <c r="HQ65" s="198">
        <v>1.8799999999999999E-4</v>
      </c>
      <c r="HR65" s="198">
        <v>7.7000000000000001E-5</v>
      </c>
      <c r="HS65" s="198">
        <v>1.9538549999999999</v>
      </c>
      <c r="HT65" s="198">
        <v>3.7130000000000002E-3</v>
      </c>
      <c r="HU65" s="198"/>
      <c r="HV65" s="198"/>
      <c r="HW65" s="198">
        <v>1.954043</v>
      </c>
      <c r="HX65" s="198">
        <v>3.79E-3</v>
      </c>
      <c r="HY65" s="198"/>
      <c r="HZ65" s="198"/>
      <c r="IA65" s="198">
        <v>2.0284E-2</v>
      </c>
      <c r="IB65" s="198">
        <v>1.3270000000000001E-3</v>
      </c>
      <c r="IC65" s="198">
        <v>2.0284E-2</v>
      </c>
      <c r="ID65" s="198">
        <v>1.3270000000000001E-3</v>
      </c>
      <c r="IE65" s="198">
        <v>348.11541099999999</v>
      </c>
      <c r="IF65" s="198">
        <v>148.65677099999999</v>
      </c>
    </row>
    <row r="66" spans="1:240" ht="17.399999999999999" customHeight="1" x14ac:dyDescent="0.25">
      <c r="A66" s="199" t="s">
        <v>76</v>
      </c>
      <c r="B66" s="200" t="s">
        <v>1348</v>
      </c>
      <c r="C66" s="201"/>
      <c r="D66" s="201"/>
      <c r="E66" s="201"/>
      <c r="F66" s="201"/>
      <c r="G66" s="201"/>
      <c r="H66" s="201"/>
      <c r="I66" s="201">
        <v>21.061900000000001</v>
      </c>
      <c r="J66" s="201">
        <v>3.305428</v>
      </c>
      <c r="K66" s="201"/>
      <c r="L66" s="201"/>
      <c r="M66" s="201">
        <v>21.061900000000001</v>
      </c>
      <c r="N66" s="201">
        <v>3.305428</v>
      </c>
      <c r="O66" s="201"/>
      <c r="P66" s="201"/>
      <c r="Q66" s="201">
        <v>0.11583</v>
      </c>
      <c r="R66" s="201">
        <v>2.1964999999999998E-2</v>
      </c>
      <c r="S66" s="201">
        <v>0.91293599999999997</v>
      </c>
      <c r="T66" s="201">
        <v>0.17398</v>
      </c>
      <c r="U66" s="201">
        <v>9.9166950000000007</v>
      </c>
      <c r="V66" s="201">
        <v>0.647096</v>
      </c>
      <c r="W66" s="201"/>
      <c r="X66" s="201"/>
      <c r="Y66" s="201">
        <v>0.74099499999999996</v>
      </c>
      <c r="Z66" s="201">
        <v>0.41499999999999998</v>
      </c>
      <c r="AA66" s="201">
        <v>4.0875000000000002E-2</v>
      </c>
      <c r="AB66" s="201">
        <v>3.7260000000000001E-3</v>
      </c>
      <c r="AC66" s="201"/>
      <c r="AD66" s="201"/>
      <c r="AE66" s="201"/>
      <c r="AF66" s="201"/>
      <c r="AG66" s="201">
        <v>11.727331</v>
      </c>
      <c r="AH66" s="201">
        <v>1.2617670000000001</v>
      </c>
      <c r="AI66" s="201">
        <v>5.1096459999999997</v>
      </c>
      <c r="AJ66" s="201">
        <v>1.1174930000000001</v>
      </c>
      <c r="AK66" s="201">
        <v>5.1096459999999997</v>
      </c>
      <c r="AL66" s="201">
        <v>1.1174930000000001</v>
      </c>
      <c r="AM66" s="201"/>
      <c r="AN66" s="201"/>
      <c r="AO66" s="201">
        <v>124.683922</v>
      </c>
      <c r="AP66" s="201">
        <v>45.596671999999998</v>
      </c>
      <c r="AQ66" s="201">
        <v>5.1554000000000003E-2</v>
      </c>
      <c r="AR66" s="201">
        <v>5.7419999999999997E-3</v>
      </c>
      <c r="AS66" s="201">
        <v>67.373982999999996</v>
      </c>
      <c r="AT66" s="201">
        <v>9.0884520000000002</v>
      </c>
      <c r="AU66" s="201">
        <v>10.569051999999999</v>
      </c>
      <c r="AV66" s="201">
        <v>1.6510959999999999</v>
      </c>
      <c r="AW66" s="201">
        <v>2.5575040000000002</v>
      </c>
      <c r="AX66" s="201">
        <v>0.44347599999999998</v>
      </c>
      <c r="AY66" s="201">
        <v>20.215478000000001</v>
      </c>
      <c r="AZ66" s="201">
        <v>10.957575</v>
      </c>
      <c r="BA66" s="201"/>
      <c r="BB66" s="201"/>
      <c r="BC66" s="201"/>
      <c r="BD66" s="201"/>
      <c r="BE66" s="201">
        <v>225.451493</v>
      </c>
      <c r="BF66" s="201">
        <v>67.743013000000005</v>
      </c>
      <c r="BG66" s="201">
        <v>2.9484E-2</v>
      </c>
      <c r="BH66" s="201">
        <v>0.22819999999999999</v>
      </c>
      <c r="BI66" s="201"/>
      <c r="BJ66" s="201"/>
      <c r="BK66" s="201"/>
      <c r="BL66" s="201"/>
      <c r="BM66" s="201">
        <v>2.9484E-2</v>
      </c>
      <c r="BN66" s="201">
        <v>0.22819999999999999</v>
      </c>
      <c r="BO66" s="201">
        <v>0.21318300000000001</v>
      </c>
      <c r="BP66" s="201">
        <v>0.12862499999999999</v>
      </c>
      <c r="BQ66" s="201">
        <v>0.20846300000000001</v>
      </c>
      <c r="BR66" s="201">
        <v>4.8287999999999998E-2</v>
      </c>
      <c r="BS66" s="201">
        <v>0.13322000000000001</v>
      </c>
      <c r="BT66" s="201">
        <v>1.678E-3</v>
      </c>
      <c r="BU66" s="201"/>
      <c r="BV66" s="201"/>
      <c r="BW66" s="201"/>
      <c r="BX66" s="201"/>
      <c r="BY66" s="201">
        <v>1.746105</v>
      </c>
      <c r="BZ66" s="201">
        <v>1.9032E-2</v>
      </c>
      <c r="CA66" s="201">
        <v>4.339207</v>
      </c>
      <c r="CB66" s="201">
        <v>0.63492300000000002</v>
      </c>
      <c r="CC66" s="201"/>
      <c r="CD66" s="201"/>
      <c r="CE66" s="201"/>
      <c r="CF66" s="201"/>
      <c r="CG66" s="201"/>
      <c r="CH66" s="201"/>
      <c r="CI66" s="201">
        <v>0.21567600000000001</v>
      </c>
      <c r="CJ66" s="201">
        <v>2.3408000000000002E-2</v>
      </c>
      <c r="CK66" s="201">
        <v>6.8558539999999999</v>
      </c>
      <c r="CL66" s="201">
        <v>0.85595399999999999</v>
      </c>
      <c r="CM66" s="201">
        <v>4.1325510000000003</v>
      </c>
      <c r="CN66" s="201">
        <v>1.0725420000000001</v>
      </c>
      <c r="CO66" s="201">
        <v>1.67133</v>
      </c>
      <c r="CP66" s="201">
        <v>0.50404300000000002</v>
      </c>
      <c r="CQ66" s="201">
        <v>5.8038809999999996</v>
      </c>
      <c r="CR66" s="201">
        <v>1.5765849999999999</v>
      </c>
      <c r="CS66" s="201"/>
      <c r="CT66" s="201"/>
      <c r="CU66" s="201"/>
      <c r="CV66" s="201"/>
      <c r="CW66" s="201"/>
      <c r="CX66" s="201"/>
      <c r="CY66" s="201"/>
      <c r="CZ66" s="201"/>
      <c r="DA66" s="201">
        <v>5.7641999999999999E-2</v>
      </c>
      <c r="DB66" s="201">
        <v>2.3050000000000002E-3</v>
      </c>
      <c r="DC66" s="201"/>
      <c r="DD66" s="201"/>
      <c r="DE66" s="201"/>
      <c r="DF66" s="201"/>
      <c r="DG66" s="201">
        <v>5.7641999999999999E-2</v>
      </c>
      <c r="DH66" s="201">
        <v>2.3050000000000002E-3</v>
      </c>
      <c r="DI66" s="201"/>
      <c r="DJ66" s="201"/>
      <c r="DK66" s="201">
        <v>5.7473989999999997</v>
      </c>
      <c r="DL66" s="201">
        <v>3.5966960000000001</v>
      </c>
      <c r="DM66" s="201">
        <v>5.5099999999999995E-4</v>
      </c>
      <c r="DN66" s="201">
        <v>3.5500000000000001E-4</v>
      </c>
      <c r="DO66" s="201">
        <v>5.7479500000000003</v>
      </c>
      <c r="DP66" s="201">
        <v>3.597051</v>
      </c>
      <c r="DQ66" s="201"/>
      <c r="DR66" s="201"/>
      <c r="DS66" s="201"/>
      <c r="DT66" s="201"/>
      <c r="DU66" s="201"/>
      <c r="DV66" s="201"/>
      <c r="DW66" s="201"/>
      <c r="DX66" s="201"/>
      <c r="DY66" s="201"/>
      <c r="DZ66" s="201"/>
      <c r="EA66" s="201"/>
      <c r="EB66" s="201"/>
      <c r="EC66" s="201">
        <v>1.5025E-2</v>
      </c>
      <c r="ED66" s="201">
        <v>2.2989999999999998E-3</v>
      </c>
      <c r="EE66" s="201">
        <v>2.7349999999999999E-2</v>
      </c>
      <c r="EF66" s="201">
        <v>1.1999999999999999E-3</v>
      </c>
      <c r="EG66" s="201"/>
      <c r="EH66" s="201"/>
      <c r="EI66" s="201"/>
      <c r="EJ66" s="201"/>
      <c r="EK66" s="201"/>
      <c r="EL66" s="201"/>
      <c r="EM66" s="201">
        <v>1.8E-3</v>
      </c>
      <c r="EN66" s="201">
        <v>5.0000000000000001E-4</v>
      </c>
      <c r="EO66" s="201">
        <v>1.8013000000000001E-2</v>
      </c>
      <c r="EP66" s="201">
        <v>2.5860000000000002E-3</v>
      </c>
      <c r="EQ66" s="201">
        <v>3.8958E-2</v>
      </c>
      <c r="ER66" s="201">
        <v>3.5460000000000001E-3</v>
      </c>
      <c r="ES66" s="201">
        <v>0.101146</v>
      </c>
      <c r="ET66" s="201">
        <v>1.0130999999999999E-2</v>
      </c>
      <c r="EU66" s="201"/>
      <c r="EV66" s="201"/>
      <c r="EW66" s="201"/>
      <c r="EX66" s="201"/>
      <c r="EY66" s="201"/>
      <c r="EZ66" s="201"/>
      <c r="FA66" s="201"/>
      <c r="FB66" s="201"/>
      <c r="FC66" s="201"/>
      <c r="FD66" s="201"/>
      <c r="FE66" s="201">
        <v>0.917659</v>
      </c>
      <c r="FF66" s="201">
        <v>0.41192899999999999</v>
      </c>
      <c r="FG66" s="201">
        <v>12.781463</v>
      </c>
      <c r="FH66" s="201">
        <v>18.532661000000001</v>
      </c>
      <c r="FI66" s="201">
        <v>15.515207</v>
      </c>
      <c r="FJ66" s="201">
        <v>9.261476</v>
      </c>
      <c r="FK66" s="201">
        <v>29.214328999999999</v>
      </c>
      <c r="FL66" s="201">
        <v>28.206066</v>
      </c>
      <c r="FM66" s="201"/>
      <c r="FN66" s="201"/>
      <c r="FO66" s="201"/>
      <c r="FP66" s="201"/>
      <c r="FQ66" s="201">
        <v>8.6402000000000007E-2</v>
      </c>
      <c r="FR66" s="201">
        <v>1.2895E-2</v>
      </c>
      <c r="FS66" s="201"/>
      <c r="FT66" s="201"/>
      <c r="FU66" s="201">
        <v>1.0563180000000001</v>
      </c>
      <c r="FV66" s="201">
        <v>2.0892000000000001E-2</v>
      </c>
      <c r="FW66" s="201"/>
      <c r="FX66" s="201"/>
      <c r="FY66" s="201">
        <v>6.8459580000000004</v>
      </c>
      <c r="FZ66" s="201">
        <v>0.230571</v>
      </c>
      <c r="GA66" s="201"/>
      <c r="GB66" s="201"/>
      <c r="GC66" s="201"/>
      <c r="GD66" s="201"/>
      <c r="GE66" s="201"/>
      <c r="GF66" s="201"/>
      <c r="GG66" s="201"/>
      <c r="GH66" s="201"/>
      <c r="GI66" s="201"/>
      <c r="GJ66" s="201"/>
      <c r="GK66" s="201">
        <v>1.4529609999999999</v>
      </c>
      <c r="GL66" s="201">
        <v>7.6690999999999995E-2</v>
      </c>
      <c r="GM66" s="201">
        <v>9.4416390000000003</v>
      </c>
      <c r="GN66" s="201">
        <v>0.34104899999999999</v>
      </c>
      <c r="GO66" s="201">
        <v>0.68353799999999998</v>
      </c>
      <c r="GP66" s="201">
        <v>1.7177000000000001E-2</v>
      </c>
      <c r="GQ66" s="201">
        <v>11.151721</v>
      </c>
      <c r="GR66" s="201">
        <v>0.66636399999999996</v>
      </c>
      <c r="GS66" s="201">
        <v>11.835259000000001</v>
      </c>
      <c r="GT66" s="201">
        <v>0.68354099999999995</v>
      </c>
      <c r="GU66" s="201"/>
      <c r="GV66" s="201"/>
      <c r="GW66" s="201">
        <v>9.7999999999999997E-4</v>
      </c>
      <c r="GX66" s="201">
        <v>2.0000000000000001E-4</v>
      </c>
      <c r="GY66" s="201"/>
      <c r="GZ66" s="201"/>
      <c r="HA66" s="201"/>
      <c r="HB66" s="201"/>
      <c r="HC66" s="201">
        <v>9.7999999999999997E-4</v>
      </c>
      <c r="HD66" s="201">
        <v>2.0000000000000001E-4</v>
      </c>
      <c r="HE66" s="201">
        <v>2.3435999999999998E-2</v>
      </c>
      <c r="HF66" s="201">
        <v>4.6799999999999999E-4</v>
      </c>
      <c r="HG66" s="201"/>
      <c r="HH66" s="201"/>
      <c r="HI66" s="201"/>
      <c r="HJ66" s="201"/>
      <c r="HK66" s="201">
        <v>2.3435999999999998E-2</v>
      </c>
      <c r="HL66" s="201">
        <v>4.6799999999999999E-4</v>
      </c>
      <c r="HM66" s="201"/>
      <c r="HN66" s="201"/>
      <c r="HO66" s="201"/>
      <c r="HP66" s="201"/>
      <c r="HQ66" s="201">
        <v>1.7403999999999999E-2</v>
      </c>
      <c r="HR66" s="201">
        <v>1.8500000000000001E-3</v>
      </c>
      <c r="HS66" s="201"/>
      <c r="HT66" s="201"/>
      <c r="HU66" s="201"/>
      <c r="HV66" s="201"/>
      <c r="HW66" s="201">
        <v>1.7403999999999999E-2</v>
      </c>
      <c r="HX66" s="201">
        <v>1.8500000000000001E-3</v>
      </c>
      <c r="HY66" s="201"/>
      <c r="HZ66" s="201"/>
      <c r="IA66" s="201">
        <v>1.504E-2</v>
      </c>
      <c r="IB66" s="201">
        <v>1.35E-2</v>
      </c>
      <c r="IC66" s="201">
        <v>1.504E-2</v>
      </c>
      <c r="ID66" s="201">
        <v>1.35E-2</v>
      </c>
      <c r="IE66" s="201">
        <v>332.49441400000001</v>
      </c>
      <c r="IF66" s="201">
        <v>108.94460100000001</v>
      </c>
    </row>
    <row r="67" spans="1:240" ht="17.399999999999999" customHeight="1" x14ac:dyDescent="0.25">
      <c r="A67" s="196" t="s">
        <v>50</v>
      </c>
      <c r="B67" s="197" t="s">
        <v>1349</v>
      </c>
      <c r="C67" s="198"/>
      <c r="D67" s="198"/>
      <c r="E67" s="198"/>
      <c r="F67" s="198"/>
      <c r="G67" s="198"/>
      <c r="H67" s="198"/>
      <c r="I67" s="198"/>
      <c r="J67" s="198"/>
      <c r="K67" s="198"/>
      <c r="L67" s="198"/>
      <c r="M67" s="198"/>
      <c r="N67" s="198"/>
      <c r="O67" s="198"/>
      <c r="P67" s="198"/>
      <c r="Q67" s="198"/>
      <c r="R67" s="198"/>
      <c r="S67" s="198">
        <v>0.18266499999999999</v>
      </c>
      <c r="T67" s="198">
        <v>7.3798000000000002E-2</v>
      </c>
      <c r="U67" s="198">
        <v>3.0227200000000001</v>
      </c>
      <c r="V67" s="198">
        <v>6.7000000000000004E-2</v>
      </c>
      <c r="W67" s="198">
        <v>2.3064999999999999E-2</v>
      </c>
      <c r="X67" s="198">
        <v>2.9000000000000001E-2</v>
      </c>
      <c r="Y67" s="198"/>
      <c r="Z67" s="198"/>
      <c r="AA67" s="198"/>
      <c r="AB67" s="198"/>
      <c r="AC67" s="198"/>
      <c r="AD67" s="198"/>
      <c r="AE67" s="198"/>
      <c r="AF67" s="198"/>
      <c r="AG67" s="198">
        <v>3.22845</v>
      </c>
      <c r="AH67" s="198">
        <v>0.169798</v>
      </c>
      <c r="AI67" s="198"/>
      <c r="AJ67" s="198"/>
      <c r="AK67" s="198"/>
      <c r="AL67" s="198"/>
      <c r="AM67" s="198"/>
      <c r="AN67" s="198"/>
      <c r="AO67" s="198">
        <v>0.432</v>
      </c>
      <c r="AP67" s="198">
        <v>0.24</v>
      </c>
      <c r="AQ67" s="198"/>
      <c r="AR67" s="198"/>
      <c r="AS67" s="198"/>
      <c r="AT67" s="198"/>
      <c r="AU67" s="198"/>
      <c r="AV67" s="198"/>
      <c r="AW67" s="198">
        <v>9.5E-4</v>
      </c>
      <c r="AX67" s="198">
        <v>4.4999999999999997E-3</v>
      </c>
      <c r="AY67" s="198"/>
      <c r="AZ67" s="198"/>
      <c r="BA67" s="198"/>
      <c r="BB67" s="198"/>
      <c r="BC67" s="198"/>
      <c r="BD67" s="198"/>
      <c r="BE67" s="198">
        <v>0.43295</v>
      </c>
      <c r="BF67" s="198">
        <v>0.2445</v>
      </c>
      <c r="BG67" s="198">
        <v>91.623380999999995</v>
      </c>
      <c r="BH67" s="198">
        <v>757.13699999999994</v>
      </c>
      <c r="BI67" s="198"/>
      <c r="BJ67" s="198"/>
      <c r="BK67" s="198"/>
      <c r="BL67" s="198"/>
      <c r="BM67" s="198">
        <v>91.623380999999995</v>
      </c>
      <c r="BN67" s="198">
        <v>757.13699999999994</v>
      </c>
      <c r="BO67" s="198">
        <v>1.969913</v>
      </c>
      <c r="BP67" s="198">
        <v>0.81335000000000002</v>
      </c>
      <c r="BQ67" s="198">
        <v>1.3919999999999999</v>
      </c>
      <c r="BR67" s="198">
        <v>0.2</v>
      </c>
      <c r="BS67" s="198"/>
      <c r="BT67" s="198"/>
      <c r="BU67" s="198"/>
      <c r="BV67" s="198"/>
      <c r="BW67" s="198">
        <v>2.5000000000000001E-3</v>
      </c>
      <c r="BX67" s="198">
        <v>8.0000000000000002E-3</v>
      </c>
      <c r="BY67" s="198">
        <v>3.0000000000000001E-3</v>
      </c>
      <c r="BZ67" s="198">
        <v>5.0000000000000002E-5</v>
      </c>
      <c r="CA67" s="198">
        <v>2.0699999999999998E-3</v>
      </c>
      <c r="CB67" s="198">
        <v>2E-3</v>
      </c>
      <c r="CC67" s="198"/>
      <c r="CD67" s="198"/>
      <c r="CE67" s="198"/>
      <c r="CF67" s="198"/>
      <c r="CG67" s="198"/>
      <c r="CH67" s="198"/>
      <c r="CI67" s="198"/>
      <c r="CJ67" s="198"/>
      <c r="CK67" s="198">
        <v>3.3694829999999998</v>
      </c>
      <c r="CL67" s="198">
        <v>1.0234000000000001</v>
      </c>
      <c r="CM67" s="198">
        <v>184.92502099999999</v>
      </c>
      <c r="CN67" s="198">
        <v>46.584947999999997</v>
      </c>
      <c r="CO67" s="198">
        <v>2.545E-3</v>
      </c>
      <c r="CP67" s="198">
        <v>3.5999999999999997E-2</v>
      </c>
      <c r="CQ67" s="198">
        <v>184.92756600000001</v>
      </c>
      <c r="CR67" s="198">
        <v>46.620947999999999</v>
      </c>
      <c r="CS67" s="198">
        <v>0.93076400000000004</v>
      </c>
      <c r="CT67" s="198">
        <v>0.67659999999999998</v>
      </c>
      <c r="CU67" s="198"/>
      <c r="CV67" s="198"/>
      <c r="CW67" s="198"/>
      <c r="CX67" s="198"/>
      <c r="CY67" s="198">
        <v>0.93076400000000004</v>
      </c>
      <c r="CZ67" s="198">
        <v>0.67659999999999998</v>
      </c>
      <c r="DA67" s="198">
        <v>4.0400000000000002E-3</v>
      </c>
      <c r="DB67" s="198">
        <v>3.0000000000000001E-3</v>
      </c>
      <c r="DC67" s="198"/>
      <c r="DD67" s="198"/>
      <c r="DE67" s="198"/>
      <c r="DF67" s="198"/>
      <c r="DG67" s="198">
        <v>4.0400000000000002E-3</v>
      </c>
      <c r="DH67" s="198">
        <v>3.0000000000000001E-3</v>
      </c>
      <c r="DI67" s="198"/>
      <c r="DJ67" s="198"/>
      <c r="DK67" s="198"/>
      <c r="DL67" s="198"/>
      <c r="DM67" s="198">
        <v>1.4999999999999999E-2</v>
      </c>
      <c r="DN67" s="198">
        <v>9.9000000000000005E-2</v>
      </c>
      <c r="DO67" s="198">
        <v>1.4999999999999999E-2</v>
      </c>
      <c r="DP67" s="198">
        <v>9.9000000000000005E-2</v>
      </c>
      <c r="DQ67" s="198"/>
      <c r="DR67" s="198"/>
      <c r="DS67" s="198"/>
      <c r="DT67" s="198"/>
      <c r="DU67" s="198"/>
      <c r="DV67" s="198"/>
      <c r="DW67" s="198"/>
      <c r="DX67" s="198"/>
      <c r="DY67" s="198">
        <v>6.0000000000000001E-3</v>
      </c>
      <c r="DZ67" s="198">
        <v>2.5000000000000001E-3</v>
      </c>
      <c r="EA67" s="198"/>
      <c r="EB67" s="198"/>
      <c r="EC67" s="198"/>
      <c r="ED67" s="198"/>
      <c r="EE67" s="198">
        <v>1.6625000000000001E-2</v>
      </c>
      <c r="EF67" s="198">
        <v>1.3849999999999999E-2</v>
      </c>
      <c r="EG67" s="198"/>
      <c r="EH67" s="198"/>
      <c r="EI67" s="198"/>
      <c r="EJ67" s="198"/>
      <c r="EK67" s="198"/>
      <c r="EL67" s="198"/>
      <c r="EM67" s="198">
        <v>0.11985999999999999</v>
      </c>
      <c r="EN67" s="198">
        <v>0.1575</v>
      </c>
      <c r="EO67" s="198">
        <v>5.9040000000000002E-2</v>
      </c>
      <c r="EP67" s="198">
        <v>7.3400000000000007E-2</v>
      </c>
      <c r="EQ67" s="198">
        <v>1.2411999999999999E-2</v>
      </c>
      <c r="ER67" s="198">
        <v>4.0000000000000001E-3</v>
      </c>
      <c r="ES67" s="198">
        <v>0.21393699999999999</v>
      </c>
      <c r="ET67" s="198">
        <v>0.25124999999999997</v>
      </c>
      <c r="EU67" s="198">
        <v>1.01E-3</v>
      </c>
      <c r="EV67" s="198">
        <v>4.0000000000000001E-3</v>
      </c>
      <c r="EW67" s="198"/>
      <c r="EX67" s="198"/>
      <c r="EY67" s="198"/>
      <c r="EZ67" s="198"/>
      <c r="FA67" s="198"/>
      <c r="FB67" s="198"/>
      <c r="FC67" s="198">
        <v>1.01E-3</v>
      </c>
      <c r="FD67" s="198">
        <v>4.0000000000000001E-3</v>
      </c>
      <c r="FE67" s="198">
        <v>3.15E-3</v>
      </c>
      <c r="FF67" s="198">
        <v>4.4999999999999997E-3</v>
      </c>
      <c r="FG67" s="198">
        <v>1.111E-2</v>
      </c>
      <c r="FH67" s="198">
        <v>1.2999999999999999E-2</v>
      </c>
      <c r="FI67" s="198"/>
      <c r="FJ67" s="198"/>
      <c r="FK67" s="198">
        <v>1.426E-2</v>
      </c>
      <c r="FL67" s="198">
        <v>1.7500000000000002E-2</v>
      </c>
      <c r="FM67" s="198"/>
      <c r="FN67" s="198"/>
      <c r="FO67" s="198"/>
      <c r="FP67" s="198"/>
      <c r="FQ67" s="198"/>
      <c r="FR67" s="198"/>
      <c r="FS67" s="198"/>
      <c r="FT67" s="198"/>
      <c r="FU67" s="198"/>
      <c r="FV67" s="198"/>
      <c r="FW67" s="198"/>
      <c r="FX67" s="198"/>
      <c r="FY67" s="198"/>
      <c r="FZ67" s="198"/>
      <c r="GA67" s="198"/>
      <c r="GB67" s="198"/>
      <c r="GC67" s="198"/>
      <c r="GD67" s="198"/>
      <c r="GE67" s="198">
        <v>5.1290000000000002E-2</v>
      </c>
      <c r="GF67" s="198">
        <v>8.9300000000000004E-2</v>
      </c>
      <c r="GG67" s="198"/>
      <c r="GH67" s="198"/>
      <c r="GI67" s="198"/>
      <c r="GJ67" s="198"/>
      <c r="GK67" s="198"/>
      <c r="GL67" s="198"/>
      <c r="GM67" s="198">
        <v>5.1290000000000002E-2</v>
      </c>
      <c r="GN67" s="198">
        <v>8.9300000000000004E-2</v>
      </c>
      <c r="GO67" s="198">
        <v>7.6550000000000003E-3</v>
      </c>
      <c r="GP67" s="198">
        <v>1.1119E-2</v>
      </c>
      <c r="GQ67" s="198">
        <v>0.41103400000000001</v>
      </c>
      <c r="GR67" s="198">
        <v>4.4340999999999998E-2</v>
      </c>
      <c r="GS67" s="198">
        <v>0.41868899999999998</v>
      </c>
      <c r="GT67" s="198">
        <v>5.5460000000000002E-2</v>
      </c>
      <c r="GU67" s="198"/>
      <c r="GV67" s="198"/>
      <c r="GW67" s="198">
        <v>0.96199999999999997</v>
      </c>
      <c r="GX67" s="198">
        <v>4.972E-2</v>
      </c>
      <c r="GY67" s="198"/>
      <c r="GZ67" s="198"/>
      <c r="HA67" s="198"/>
      <c r="HB67" s="198"/>
      <c r="HC67" s="198">
        <v>0.96199999999999997</v>
      </c>
      <c r="HD67" s="198">
        <v>4.972E-2</v>
      </c>
      <c r="HE67" s="198"/>
      <c r="HF67" s="198"/>
      <c r="HG67" s="198"/>
      <c r="HH67" s="198"/>
      <c r="HI67" s="198"/>
      <c r="HJ67" s="198"/>
      <c r="HK67" s="198"/>
      <c r="HL67" s="198"/>
      <c r="HM67" s="198"/>
      <c r="HN67" s="198"/>
      <c r="HO67" s="198"/>
      <c r="HP67" s="198"/>
      <c r="HQ67" s="198">
        <v>4.3729999999999998E-2</v>
      </c>
      <c r="HR67" s="198">
        <v>6.9000000000000006E-2</v>
      </c>
      <c r="HS67" s="198"/>
      <c r="HT67" s="198"/>
      <c r="HU67" s="198"/>
      <c r="HV67" s="198"/>
      <c r="HW67" s="198">
        <v>4.3729999999999998E-2</v>
      </c>
      <c r="HX67" s="198">
        <v>6.9000000000000006E-2</v>
      </c>
      <c r="HY67" s="198"/>
      <c r="HZ67" s="198"/>
      <c r="IA67" s="198">
        <v>0.19547100000000001</v>
      </c>
      <c r="IB67" s="198">
        <v>0.30485000000000001</v>
      </c>
      <c r="IC67" s="198">
        <v>0.19547100000000001</v>
      </c>
      <c r="ID67" s="198">
        <v>0.30485000000000001</v>
      </c>
      <c r="IE67" s="198">
        <v>286.43202100000002</v>
      </c>
      <c r="IF67" s="198">
        <v>806.81532600000003</v>
      </c>
    </row>
    <row r="68" spans="1:240" ht="17.399999999999999" customHeight="1" x14ac:dyDescent="0.25">
      <c r="A68" s="199" t="s">
        <v>69</v>
      </c>
      <c r="B68" s="200" t="s">
        <v>1350</v>
      </c>
      <c r="C68" s="201"/>
      <c r="D68" s="201"/>
      <c r="E68" s="201"/>
      <c r="F68" s="201"/>
      <c r="G68" s="201"/>
      <c r="H68" s="201"/>
      <c r="I68" s="201"/>
      <c r="J68" s="201"/>
      <c r="K68" s="201"/>
      <c r="L68" s="201"/>
      <c r="M68" s="201"/>
      <c r="N68" s="201"/>
      <c r="O68" s="201"/>
      <c r="P68" s="201"/>
      <c r="Q68" s="201">
        <v>1.34E-2</v>
      </c>
      <c r="R68" s="201">
        <v>4.8999999999999998E-3</v>
      </c>
      <c r="S68" s="201">
        <v>4.8784539999999996</v>
      </c>
      <c r="T68" s="201">
        <v>0.63350600000000001</v>
      </c>
      <c r="U68" s="201">
        <v>5.5999999999999999E-3</v>
      </c>
      <c r="V68" s="201">
        <v>1.8800000000000001E-2</v>
      </c>
      <c r="W68" s="201"/>
      <c r="X68" s="201"/>
      <c r="Y68" s="201"/>
      <c r="Z68" s="201"/>
      <c r="AA68" s="201"/>
      <c r="AB68" s="201"/>
      <c r="AC68" s="201"/>
      <c r="AD68" s="201"/>
      <c r="AE68" s="201"/>
      <c r="AF68" s="201"/>
      <c r="AG68" s="201">
        <v>4.8974539999999998</v>
      </c>
      <c r="AH68" s="201">
        <v>0.65720599999999996</v>
      </c>
      <c r="AI68" s="201"/>
      <c r="AJ68" s="201"/>
      <c r="AK68" s="201"/>
      <c r="AL68" s="201"/>
      <c r="AM68" s="201"/>
      <c r="AN68" s="201"/>
      <c r="AO68" s="201">
        <v>7.2378999999999999E-2</v>
      </c>
      <c r="AP68" s="201">
        <v>1.6429999999999999E-3</v>
      </c>
      <c r="AQ68" s="201"/>
      <c r="AR68" s="201"/>
      <c r="AS68" s="201">
        <v>0.94750999999999996</v>
      </c>
      <c r="AT68" s="201">
        <v>9.3270000000000006E-2</v>
      </c>
      <c r="AU68" s="201">
        <v>1.4499789999999999</v>
      </c>
      <c r="AV68" s="201">
        <v>0.133934</v>
      </c>
      <c r="AW68" s="201">
        <v>0.12798899999999999</v>
      </c>
      <c r="AX68" s="201">
        <v>2.4118000000000001E-2</v>
      </c>
      <c r="AY68" s="201">
        <v>0.175395</v>
      </c>
      <c r="AZ68" s="201">
        <v>3.1495000000000002E-2</v>
      </c>
      <c r="BA68" s="201"/>
      <c r="BB68" s="201"/>
      <c r="BC68" s="201">
        <v>4.6999999999999999E-4</v>
      </c>
      <c r="BD68" s="201">
        <v>1.9999999999999999E-6</v>
      </c>
      <c r="BE68" s="201">
        <v>2.7737219999999998</v>
      </c>
      <c r="BF68" s="201">
        <v>0.28446199999999999</v>
      </c>
      <c r="BG68" s="201">
        <v>2.2862390000000001</v>
      </c>
      <c r="BH68" s="201">
        <v>0.71443400000000001</v>
      </c>
      <c r="BI68" s="201"/>
      <c r="BJ68" s="201"/>
      <c r="BK68" s="201"/>
      <c r="BL68" s="201"/>
      <c r="BM68" s="201">
        <v>2.2862390000000001</v>
      </c>
      <c r="BN68" s="201">
        <v>0.71443400000000001</v>
      </c>
      <c r="BO68" s="201"/>
      <c r="BP68" s="201"/>
      <c r="BQ68" s="201"/>
      <c r="BR68" s="201"/>
      <c r="BS68" s="201"/>
      <c r="BT68" s="201"/>
      <c r="BU68" s="201"/>
      <c r="BV68" s="201"/>
      <c r="BW68" s="201"/>
      <c r="BX68" s="201"/>
      <c r="BY68" s="201"/>
      <c r="BZ68" s="201"/>
      <c r="CA68" s="201"/>
      <c r="CB68" s="201"/>
      <c r="CC68" s="201">
        <v>1.13E-4</v>
      </c>
      <c r="CD68" s="201">
        <v>1.5E-5</v>
      </c>
      <c r="CE68" s="201"/>
      <c r="CF68" s="201"/>
      <c r="CG68" s="201"/>
      <c r="CH68" s="201"/>
      <c r="CI68" s="201">
        <v>0.89151999999999998</v>
      </c>
      <c r="CJ68" s="201">
        <v>1.2366E-2</v>
      </c>
      <c r="CK68" s="201">
        <v>0.89163300000000001</v>
      </c>
      <c r="CL68" s="201">
        <v>1.2381E-2</v>
      </c>
      <c r="CM68" s="201">
        <v>240.90290300000001</v>
      </c>
      <c r="CN68" s="201">
        <v>60.021076000000001</v>
      </c>
      <c r="CO68" s="201"/>
      <c r="CP68" s="201"/>
      <c r="CQ68" s="201">
        <v>240.90290300000001</v>
      </c>
      <c r="CR68" s="201">
        <v>60.021076000000001</v>
      </c>
      <c r="CS68" s="201"/>
      <c r="CT68" s="201"/>
      <c r="CU68" s="201">
        <v>1.8749999999999999E-2</v>
      </c>
      <c r="CV68" s="201">
        <v>5.0000000000000004E-6</v>
      </c>
      <c r="CW68" s="201"/>
      <c r="CX68" s="201"/>
      <c r="CY68" s="201">
        <v>1.8749999999999999E-2</v>
      </c>
      <c r="CZ68" s="201">
        <v>5.0000000000000004E-6</v>
      </c>
      <c r="DA68" s="201">
        <v>0.63570599999999999</v>
      </c>
      <c r="DB68" s="201">
        <v>5.6350000000000003E-3</v>
      </c>
      <c r="DC68" s="201"/>
      <c r="DD68" s="201"/>
      <c r="DE68" s="201"/>
      <c r="DF68" s="201"/>
      <c r="DG68" s="201">
        <v>0.63570599999999999</v>
      </c>
      <c r="DH68" s="201">
        <v>5.6350000000000003E-3</v>
      </c>
      <c r="DI68" s="201"/>
      <c r="DJ68" s="201"/>
      <c r="DK68" s="201">
        <v>0.56328999999999996</v>
      </c>
      <c r="DL68" s="201">
        <v>0.3498</v>
      </c>
      <c r="DM68" s="201">
        <v>0.71008099999999996</v>
      </c>
      <c r="DN68" s="201">
        <v>3.0068000000000001E-2</v>
      </c>
      <c r="DO68" s="201">
        <v>1.273371</v>
      </c>
      <c r="DP68" s="201">
        <v>0.37986799999999998</v>
      </c>
      <c r="DQ68" s="201"/>
      <c r="DR68" s="201"/>
      <c r="DS68" s="201"/>
      <c r="DT68" s="201"/>
      <c r="DU68" s="201"/>
      <c r="DV68" s="201"/>
      <c r="DW68" s="201"/>
      <c r="DX68" s="201"/>
      <c r="DY68" s="201">
        <v>3.8479999999999999E-3</v>
      </c>
      <c r="DZ68" s="201">
        <v>2.7900000000000001E-4</v>
      </c>
      <c r="EA68" s="201"/>
      <c r="EB68" s="201"/>
      <c r="EC68" s="201"/>
      <c r="ED68" s="201"/>
      <c r="EE68" s="201"/>
      <c r="EF68" s="201"/>
      <c r="EG68" s="201">
        <v>2.34E-4</v>
      </c>
      <c r="EH68" s="201">
        <v>5.0000000000000004E-6</v>
      </c>
      <c r="EI68" s="201"/>
      <c r="EJ68" s="201"/>
      <c r="EK68" s="201"/>
      <c r="EL68" s="201"/>
      <c r="EM68" s="201">
        <v>2.0709999999999999E-3</v>
      </c>
      <c r="EN68" s="201">
        <v>1E-4</v>
      </c>
      <c r="EO68" s="201">
        <v>6.8178000000000002E-2</v>
      </c>
      <c r="EP68" s="201">
        <v>1.0200000000000001E-3</v>
      </c>
      <c r="EQ68" s="201">
        <v>3.7499999999999999E-3</v>
      </c>
      <c r="ER68" s="201">
        <v>5.0000000000000004E-6</v>
      </c>
      <c r="ES68" s="201">
        <v>7.8080999999999998E-2</v>
      </c>
      <c r="ET68" s="201">
        <v>1.4090000000000001E-3</v>
      </c>
      <c r="EU68" s="201"/>
      <c r="EV68" s="201"/>
      <c r="EW68" s="201"/>
      <c r="EX68" s="201"/>
      <c r="EY68" s="201"/>
      <c r="EZ68" s="201"/>
      <c r="FA68" s="201"/>
      <c r="FB68" s="201"/>
      <c r="FC68" s="201"/>
      <c r="FD68" s="201"/>
      <c r="FE68" s="201"/>
      <c r="FF68" s="201"/>
      <c r="FG68" s="201"/>
      <c r="FH68" s="201"/>
      <c r="FI68" s="201"/>
      <c r="FJ68" s="201"/>
      <c r="FK68" s="201"/>
      <c r="FL68" s="201"/>
      <c r="FM68" s="201"/>
      <c r="FN68" s="201"/>
      <c r="FO68" s="201"/>
      <c r="FP68" s="201"/>
      <c r="FQ68" s="201"/>
      <c r="FR68" s="201"/>
      <c r="FS68" s="201">
        <v>7.8829999999999994E-3</v>
      </c>
      <c r="FT68" s="201">
        <v>6.8999999999999997E-5</v>
      </c>
      <c r="FU68" s="201">
        <v>1.8799999999999999E-4</v>
      </c>
      <c r="FV68" s="201">
        <v>5.0000000000000004E-6</v>
      </c>
      <c r="FW68" s="201"/>
      <c r="FX68" s="201"/>
      <c r="FY68" s="201"/>
      <c r="FZ68" s="201"/>
      <c r="GA68" s="201"/>
      <c r="GB68" s="201"/>
      <c r="GC68" s="201"/>
      <c r="GD68" s="201"/>
      <c r="GE68" s="201">
        <v>2.8E-3</v>
      </c>
      <c r="GF68" s="201">
        <v>4.8999999999999998E-3</v>
      </c>
      <c r="GG68" s="201"/>
      <c r="GH68" s="201"/>
      <c r="GI68" s="201">
        <v>8.8832260000000005</v>
      </c>
      <c r="GJ68" s="201">
        <v>1.8089000000000001E-2</v>
      </c>
      <c r="GK68" s="201">
        <v>1.8799999999999999E-4</v>
      </c>
      <c r="GL68" s="201">
        <v>5.0000000000000004E-6</v>
      </c>
      <c r="GM68" s="201">
        <v>8.894285</v>
      </c>
      <c r="GN68" s="201">
        <v>2.3068000000000002E-2</v>
      </c>
      <c r="GO68" s="201">
        <v>2.049099</v>
      </c>
      <c r="GP68" s="201">
        <v>1.2977000000000001E-2</v>
      </c>
      <c r="GQ68" s="201">
        <v>5.5112059999999996</v>
      </c>
      <c r="GR68" s="201">
        <v>8.6233000000000004E-2</v>
      </c>
      <c r="GS68" s="201">
        <v>7.5603049999999996</v>
      </c>
      <c r="GT68" s="201">
        <v>9.9210000000000007E-2</v>
      </c>
      <c r="GU68" s="201"/>
      <c r="GV68" s="201"/>
      <c r="GW68" s="201">
        <v>7.2478000000000001E-2</v>
      </c>
      <c r="GX68" s="201">
        <v>1.818E-3</v>
      </c>
      <c r="GY68" s="201">
        <v>9.3010830000000002</v>
      </c>
      <c r="GZ68" s="201">
        <v>2.7360000000000002E-3</v>
      </c>
      <c r="HA68" s="201"/>
      <c r="HB68" s="201"/>
      <c r="HC68" s="201">
        <v>9.3735610000000005</v>
      </c>
      <c r="HD68" s="201">
        <v>4.5539999999999999E-3</v>
      </c>
      <c r="HE68" s="201">
        <v>5.0000249999999999</v>
      </c>
      <c r="HF68" s="201">
        <v>9.5359999999999993E-3</v>
      </c>
      <c r="HG68" s="201"/>
      <c r="HH68" s="201"/>
      <c r="HI68" s="201"/>
      <c r="HJ68" s="201"/>
      <c r="HK68" s="201">
        <v>5.0000249999999999</v>
      </c>
      <c r="HL68" s="201">
        <v>9.5359999999999993E-3</v>
      </c>
      <c r="HM68" s="201"/>
      <c r="HN68" s="201"/>
      <c r="HO68" s="201"/>
      <c r="HP68" s="201"/>
      <c r="HQ68" s="201">
        <v>8.2022999999999999E-2</v>
      </c>
      <c r="HR68" s="201">
        <v>3.9039999999999999E-3</v>
      </c>
      <c r="HS68" s="201">
        <v>1.4999999999999999E-4</v>
      </c>
      <c r="HT68" s="201">
        <v>5.0000000000000004E-6</v>
      </c>
      <c r="HU68" s="201">
        <v>6.1980000000000004E-3</v>
      </c>
      <c r="HV68" s="201">
        <v>1.8599999999999999E-4</v>
      </c>
      <c r="HW68" s="201">
        <v>8.8371000000000005E-2</v>
      </c>
      <c r="HX68" s="201">
        <v>4.0949999999999997E-3</v>
      </c>
      <c r="HY68" s="201">
        <v>0.38645600000000002</v>
      </c>
      <c r="HZ68" s="201">
        <v>4.7199999999999998E-4</v>
      </c>
      <c r="IA68" s="201">
        <v>0.17510300000000001</v>
      </c>
      <c r="IB68" s="201">
        <v>1.3788999999999999E-2</v>
      </c>
      <c r="IC68" s="201">
        <v>0.56155900000000003</v>
      </c>
      <c r="ID68" s="201">
        <v>1.4260999999999999E-2</v>
      </c>
      <c r="IE68" s="201">
        <v>285.23596500000002</v>
      </c>
      <c r="IF68" s="201">
        <v>62.231200000000001</v>
      </c>
    </row>
    <row r="69" spans="1:240" ht="17.399999999999999" customHeight="1" x14ac:dyDescent="0.25">
      <c r="A69" s="196" t="s">
        <v>64</v>
      </c>
      <c r="B69" s="197" t="s">
        <v>1351</v>
      </c>
      <c r="C69" s="198"/>
      <c r="D69" s="198"/>
      <c r="E69" s="198">
        <v>4.0038429999999998</v>
      </c>
      <c r="F69" s="198">
        <v>0.26250000000000001</v>
      </c>
      <c r="G69" s="198"/>
      <c r="H69" s="198"/>
      <c r="I69" s="198"/>
      <c r="J69" s="198"/>
      <c r="K69" s="198"/>
      <c r="L69" s="198"/>
      <c r="M69" s="198">
        <v>4.0038429999999998</v>
      </c>
      <c r="N69" s="198">
        <v>0.26250000000000001</v>
      </c>
      <c r="O69" s="198"/>
      <c r="P69" s="198"/>
      <c r="Q69" s="198"/>
      <c r="R69" s="198"/>
      <c r="S69" s="198">
        <v>3.2740999999999999E-2</v>
      </c>
      <c r="T69" s="198">
        <v>5.8389999999999996E-3</v>
      </c>
      <c r="U69" s="198"/>
      <c r="V69" s="198"/>
      <c r="W69" s="198"/>
      <c r="X69" s="198"/>
      <c r="Y69" s="198"/>
      <c r="Z69" s="198"/>
      <c r="AA69" s="198"/>
      <c r="AB69" s="198"/>
      <c r="AC69" s="198"/>
      <c r="AD69" s="198"/>
      <c r="AE69" s="198"/>
      <c r="AF69" s="198"/>
      <c r="AG69" s="198">
        <v>3.2740999999999999E-2</v>
      </c>
      <c r="AH69" s="198">
        <v>5.8389999999999996E-3</v>
      </c>
      <c r="AI69" s="198"/>
      <c r="AJ69" s="198"/>
      <c r="AK69" s="198"/>
      <c r="AL69" s="198"/>
      <c r="AM69" s="198"/>
      <c r="AN69" s="198"/>
      <c r="AO69" s="198">
        <v>2.0392649999999999</v>
      </c>
      <c r="AP69" s="198">
        <v>1.08</v>
      </c>
      <c r="AQ69" s="198"/>
      <c r="AR69" s="198"/>
      <c r="AS69" s="198"/>
      <c r="AT69" s="198"/>
      <c r="AU69" s="198"/>
      <c r="AV69" s="198"/>
      <c r="AW69" s="198"/>
      <c r="AX69" s="198"/>
      <c r="AY69" s="198"/>
      <c r="AZ69" s="198"/>
      <c r="BA69" s="198"/>
      <c r="BB69" s="198"/>
      <c r="BC69" s="198"/>
      <c r="BD69" s="198"/>
      <c r="BE69" s="198">
        <v>2.0392649999999999</v>
      </c>
      <c r="BF69" s="198">
        <v>1.08</v>
      </c>
      <c r="BG69" s="198">
        <v>101.185062</v>
      </c>
      <c r="BH69" s="198">
        <v>794.36300000000006</v>
      </c>
      <c r="BI69" s="198"/>
      <c r="BJ69" s="198"/>
      <c r="BK69" s="198"/>
      <c r="BL69" s="198"/>
      <c r="BM69" s="198">
        <v>101.185062</v>
      </c>
      <c r="BN69" s="198">
        <v>794.36300000000006</v>
      </c>
      <c r="BO69" s="198"/>
      <c r="BP69" s="198"/>
      <c r="BQ69" s="198">
        <v>0.26250000000000001</v>
      </c>
      <c r="BR69" s="198">
        <v>0.04</v>
      </c>
      <c r="BS69" s="198"/>
      <c r="BT69" s="198"/>
      <c r="BU69" s="198">
        <v>59.198551000000002</v>
      </c>
      <c r="BV69" s="198">
        <v>27.55</v>
      </c>
      <c r="BW69" s="198"/>
      <c r="BX69" s="198"/>
      <c r="BY69" s="198"/>
      <c r="BZ69" s="198"/>
      <c r="CA69" s="198"/>
      <c r="CB69" s="198"/>
      <c r="CC69" s="198"/>
      <c r="CD69" s="198"/>
      <c r="CE69" s="198"/>
      <c r="CF69" s="198"/>
      <c r="CG69" s="198"/>
      <c r="CH69" s="198"/>
      <c r="CI69" s="198"/>
      <c r="CJ69" s="198"/>
      <c r="CK69" s="198">
        <v>59.461050999999998</v>
      </c>
      <c r="CL69" s="198">
        <v>27.59</v>
      </c>
      <c r="CM69" s="198">
        <v>103.77128</v>
      </c>
      <c r="CN69" s="198">
        <v>29.491600999999999</v>
      </c>
      <c r="CO69" s="198"/>
      <c r="CP69" s="198"/>
      <c r="CQ69" s="198">
        <v>103.77128</v>
      </c>
      <c r="CR69" s="198">
        <v>29.491600999999999</v>
      </c>
      <c r="CS69" s="198"/>
      <c r="CT69" s="198"/>
      <c r="CU69" s="198"/>
      <c r="CV69" s="198"/>
      <c r="CW69" s="198"/>
      <c r="CX69" s="198"/>
      <c r="CY69" s="198"/>
      <c r="CZ69" s="198"/>
      <c r="DA69" s="198"/>
      <c r="DB69" s="198"/>
      <c r="DC69" s="198"/>
      <c r="DD69" s="198"/>
      <c r="DE69" s="198"/>
      <c r="DF69" s="198"/>
      <c r="DG69" s="198"/>
      <c r="DH69" s="198"/>
      <c r="DI69" s="198"/>
      <c r="DJ69" s="198"/>
      <c r="DK69" s="198">
        <v>2.7871269999999999</v>
      </c>
      <c r="DL69" s="198">
        <v>1.4746699999999999</v>
      </c>
      <c r="DM69" s="198"/>
      <c r="DN69" s="198"/>
      <c r="DO69" s="198">
        <v>2.7871269999999999</v>
      </c>
      <c r="DP69" s="198">
        <v>1.4746699999999999</v>
      </c>
      <c r="DQ69" s="198"/>
      <c r="DR69" s="198"/>
      <c r="DS69" s="198"/>
      <c r="DT69" s="198"/>
      <c r="DU69" s="198"/>
      <c r="DV69" s="198"/>
      <c r="DW69" s="198"/>
      <c r="DX69" s="198"/>
      <c r="DY69" s="198"/>
      <c r="DZ69" s="198"/>
      <c r="EA69" s="198"/>
      <c r="EB69" s="198"/>
      <c r="EC69" s="198">
        <v>1.2579E-2</v>
      </c>
      <c r="ED69" s="198">
        <v>1.3799999999999999E-4</v>
      </c>
      <c r="EE69" s="198"/>
      <c r="EF69" s="198"/>
      <c r="EG69" s="198"/>
      <c r="EH69" s="198"/>
      <c r="EI69" s="198"/>
      <c r="EJ69" s="198"/>
      <c r="EK69" s="198"/>
      <c r="EL69" s="198"/>
      <c r="EM69" s="198"/>
      <c r="EN69" s="198"/>
      <c r="EO69" s="198"/>
      <c r="EP69" s="198"/>
      <c r="EQ69" s="198"/>
      <c r="ER69" s="198"/>
      <c r="ES69" s="198">
        <v>1.2579E-2</v>
      </c>
      <c r="ET69" s="198">
        <v>1.3799999999999999E-4</v>
      </c>
      <c r="EU69" s="198"/>
      <c r="EV69" s="198"/>
      <c r="EW69" s="198"/>
      <c r="EX69" s="198"/>
      <c r="EY69" s="198"/>
      <c r="EZ69" s="198"/>
      <c r="FA69" s="198"/>
      <c r="FB69" s="198"/>
      <c r="FC69" s="198"/>
      <c r="FD69" s="198"/>
      <c r="FE69" s="198"/>
      <c r="FF69" s="198"/>
      <c r="FG69" s="198"/>
      <c r="FH69" s="198"/>
      <c r="FI69" s="198">
        <v>7.2563000000000002E-2</v>
      </c>
      <c r="FJ69" s="198">
        <v>5.1700000000000001E-3</v>
      </c>
      <c r="FK69" s="198">
        <v>7.2563000000000002E-2</v>
      </c>
      <c r="FL69" s="198">
        <v>5.1700000000000001E-3</v>
      </c>
      <c r="FM69" s="198"/>
      <c r="FN69" s="198"/>
      <c r="FO69" s="198"/>
      <c r="FP69" s="198"/>
      <c r="FQ69" s="198"/>
      <c r="FR69" s="198"/>
      <c r="FS69" s="198">
        <v>6.0374999999999998E-2</v>
      </c>
      <c r="FT69" s="198">
        <v>8.0000000000000002E-3</v>
      </c>
      <c r="FU69" s="198"/>
      <c r="FV69" s="198"/>
      <c r="FW69" s="198">
        <v>2.5249999999999999E-3</v>
      </c>
      <c r="FX69" s="198">
        <v>5.4500000000000002E-4</v>
      </c>
      <c r="FY69" s="198">
        <v>0.183419</v>
      </c>
      <c r="FZ69" s="198">
        <v>5.9439999999999996E-3</v>
      </c>
      <c r="GA69" s="198"/>
      <c r="GB69" s="198"/>
      <c r="GC69" s="198"/>
      <c r="GD69" s="198"/>
      <c r="GE69" s="198"/>
      <c r="GF69" s="198"/>
      <c r="GG69" s="198"/>
      <c r="GH69" s="198"/>
      <c r="GI69" s="198">
        <v>2.7780000000000001E-3</v>
      </c>
      <c r="GJ69" s="198">
        <v>5.0000000000000004E-6</v>
      </c>
      <c r="GK69" s="198">
        <v>3.1539999999999999E-2</v>
      </c>
      <c r="GL69" s="198">
        <v>5.4999999999999997E-3</v>
      </c>
      <c r="GM69" s="198">
        <v>0.28063700000000003</v>
      </c>
      <c r="GN69" s="198">
        <v>1.9994000000000001E-2</v>
      </c>
      <c r="GO69" s="198">
        <v>0.301348</v>
      </c>
      <c r="GP69" s="198">
        <v>1.4615E-2</v>
      </c>
      <c r="GQ69" s="198">
        <v>3.15E-2</v>
      </c>
      <c r="GR69" s="198">
        <v>2E-3</v>
      </c>
      <c r="GS69" s="198">
        <v>0.33284799999999998</v>
      </c>
      <c r="GT69" s="198">
        <v>1.6615000000000001E-2</v>
      </c>
      <c r="GU69" s="198"/>
      <c r="GV69" s="198"/>
      <c r="GW69" s="198">
        <v>1.459543</v>
      </c>
      <c r="GX69" s="198">
        <v>6.83E-2</v>
      </c>
      <c r="GY69" s="198"/>
      <c r="GZ69" s="198"/>
      <c r="HA69" s="198"/>
      <c r="HB69" s="198"/>
      <c r="HC69" s="198">
        <v>1.459543</v>
      </c>
      <c r="HD69" s="198">
        <v>6.83E-2</v>
      </c>
      <c r="HE69" s="198">
        <v>0.152945</v>
      </c>
      <c r="HF69" s="198">
        <v>5.2499999999999997E-4</v>
      </c>
      <c r="HG69" s="198"/>
      <c r="HH69" s="198"/>
      <c r="HI69" s="198"/>
      <c r="HJ69" s="198"/>
      <c r="HK69" s="198">
        <v>0.152945</v>
      </c>
      <c r="HL69" s="198">
        <v>5.2499999999999997E-4</v>
      </c>
      <c r="HM69" s="198"/>
      <c r="HN69" s="198"/>
      <c r="HO69" s="198"/>
      <c r="HP69" s="198"/>
      <c r="HQ69" s="198">
        <v>2.8875000000000001E-2</v>
      </c>
      <c r="HR69" s="198">
        <v>5.0000000000000001E-3</v>
      </c>
      <c r="HS69" s="198"/>
      <c r="HT69" s="198"/>
      <c r="HU69" s="198"/>
      <c r="HV69" s="198"/>
      <c r="HW69" s="198">
        <v>2.8875000000000001E-2</v>
      </c>
      <c r="HX69" s="198">
        <v>5.0000000000000001E-3</v>
      </c>
      <c r="HY69" s="198"/>
      <c r="HZ69" s="198"/>
      <c r="IA69" s="198">
        <v>3.2902000000000001E-2</v>
      </c>
      <c r="IB69" s="198">
        <v>1.2394000000000001E-2</v>
      </c>
      <c r="IC69" s="198">
        <v>3.2902000000000001E-2</v>
      </c>
      <c r="ID69" s="198">
        <v>1.2394000000000001E-2</v>
      </c>
      <c r="IE69" s="198">
        <v>275.65326099999999</v>
      </c>
      <c r="IF69" s="198">
        <v>854.39574600000003</v>
      </c>
    </row>
    <row r="70" spans="1:240" ht="17.399999999999999" customHeight="1" x14ac:dyDescent="0.25">
      <c r="A70" s="199" t="s">
        <v>170</v>
      </c>
      <c r="B70" s="200" t="s">
        <v>1352</v>
      </c>
      <c r="C70" s="201">
        <v>4.9749000000000002E-2</v>
      </c>
      <c r="D70" s="201">
        <v>2.3599999999999999E-4</v>
      </c>
      <c r="E70" s="201"/>
      <c r="F70" s="201"/>
      <c r="G70" s="201"/>
      <c r="H70" s="201"/>
      <c r="I70" s="201">
        <v>3.1628769999999999</v>
      </c>
      <c r="J70" s="201">
        <v>0.17453399999999999</v>
      </c>
      <c r="K70" s="201"/>
      <c r="L70" s="201"/>
      <c r="M70" s="201">
        <v>3.2126260000000002</v>
      </c>
      <c r="N70" s="201">
        <v>0.17477000000000001</v>
      </c>
      <c r="O70" s="201"/>
      <c r="P70" s="201"/>
      <c r="Q70" s="201"/>
      <c r="R70" s="201"/>
      <c r="S70" s="201">
        <v>0.92652199999999996</v>
      </c>
      <c r="T70" s="201">
        <v>0.12089800000000001</v>
      </c>
      <c r="U70" s="201"/>
      <c r="V70" s="201"/>
      <c r="W70" s="201"/>
      <c r="X70" s="201"/>
      <c r="Y70" s="201"/>
      <c r="Z70" s="201"/>
      <c r="AA70" s="201"/>
      <c r="AB70" s="201"/>
      <c r="AC70" s="201"/>
      <c r="AD70" s="201"/>
      <c r="AE70" s="201"/>
      <c r="AF70" s="201"/>
      <c r="AG70" s="201">
        <v>0.92652199999999996</v>
      </c>
      <c r="AH70" s="201">
        <v>0.12089800000000001</v>
      </c>
      <c r="AI70" s="201"/>
      <c r="AJ70" s="201"/>
      <c r="AK70" s="201"/>
      <c r="AL70" s="201"/>
      <c r="AM70" s="201"/>
      <c r="AN70" s="201"/>
      <c r="AO70" s="201">
        <v>0.87784399999999996</v>
      </c>
      <c r="AP70" s="201">
        <v>4.2902999999999997E-2</v>
      </c>
      <c r="AQ70" s="201">
        <v>0.31720100000000001</v>
      </c>
      <c r="AR70" s="201">
        <v>1.8835000000000001E-2</v>
      </c>
      <c r="AS70" s="201">
        <v>2.34158</v>
      </c>
      <c r="AT70" s="201">
        <v>0.18376100000000001</v>
      </c>
      <c r="AU70" s="201">
        <v>5.4010000000000004E-3</v>
      </c>
      <c r="AV70" s="201">
        <v>1.098E-3</v>
      </c>
      <c r="AW70" s="201">
        <v>0.14399999999999999</v>
      </c>
      <c r="AX70" s="201">
        <v>0.27800000000000002</v>
      </c>
      <c r="AY70" s="201"/>
      <c r="AZ70" s="201"/>
      <c r="BA70" s="201"/>
      <c r="BB70" s="201"/>
      <c r="BC70" s="201"/>
      <c r="BD70" s="201"/>
      <c r="BE70" s="201">
        <v>3.686026</v>
      </c>
      <c r="BF70" s="201">
        <v>0.52459699999999998</v>
      </c>
      <c r="BG70" s="201">
        <v>1.0491379999999999</v>
      </c>
      <c r="BH70" s="201">
        <v>2.5</v>
      </c>
      <c r="BI70" s="201"/>
      <c r="BJ70" s="201"/>
      <c r="BK70" s="201"/>
      <c r="BL70" s="201"/>
      <c r="BM70" s="201">
        <v>1.0491379999999999</v>
      </c>
      <c r="BN70" s="201">
        <v>2.5</v>
      </c>
      <c r="BO70" s="201">
        <v>8.9704999999999993E-2</v>
      </c>
      <c r="BP70" s="201">
        <v>5.0428000000000001E-2</v>
      </c>
      <c r="BQ70" s="201">
        <v>34.853676</v>
      </c>
      <c r="BR70" s="201">
        <v>33.509301000000001</v>
      </c>
      <c r="BS70" s="201"/>
      <c r="BT70" s="201"/>
      <c r="BU70" s="201">
        <v>64.666017999999994</v>
      </c>
      <c r="BV70" s="201">
        <v>51.094000000000001</v>
      </c>
      <c r="BW70" s="201">
        <v>7.4993000000000004E-2</v>
      </c>
      <c r="BX70" s="201">
        <v>1.2E-2</v>
      </c>
      <c r="BY70" s="201"/>
      <c r="BZ70" s="201"/>
      <c r="CA70" s="201"/>
      <c r="CB70" s="201"/>
      <c r="CC70" s="201"/>
      <c r="CD70" s="201"/>
      <c r="CE70" s="201"/>
      <c r="CF70" s="201"/>
      <c r="CG70" s="201"/>
      <c r="CH70" s="201"/>
      <c r="CI70" s="201">
        <v>3.9561639999999998</v>
      </c>
      <c r="CJ70" s="201">
        <v>0.50569600000000003</v>
      </c>
      <c r="CK70" s="201">
        <v>103.640556</v>
      </c>
      <c r="CL70" s="201">
        <v>85.171424999999999</v>
      </c>
      <c r="CM70" s="201">
        <v>137.54541900000001</v>
      </c>
      <c r="CN70" s="201">
        <v>35.194997000000001</v>
      </c>
      <c r="CO70" s="201">
        <v>0.47051599999999999</v>
      </c>
      <c r="CP70" s="201">
        <v>4.3099999999999999E-2</v>
      </c>
      <c r="CQ70" s="201">
        <v>138.01593500000001</v>
      </c>
      <c r="CR70" s="201">
        <v>35.238097000000003</v>
      </c>
      <c r="CS70" s="201"/>
      <c r="CT70" s="201"/>
      <c r="CU70" s="201"/>
      <c r="CV70" s="201"/>
      <c r="CW70" s="201"/>
      <c r="CX70" s="201"/>
      <c r="CY70" s="201"/>
      <c r="CZ70" s="201"/>
      <c r="DA70" s="201"/>
      <c r="DB70" s="201"/>
      <c r="DC70" s="201"/>
      <c r="DD70" s="201"/>
      <c r="DE70" s="201"/>
      <c r="DF70" s="201"/>
      <c r="DG70" s="201"/>
      <c r="DH70" s="201"/>
      <c r="DI70" s="201"/>
      <c r="DJ70" s="201"/>
      <c r="DK70" s="201">
        <v>0.101095</v>
      </c>
      <c r="DL70" s="201">
        <v>6.1539999999999997E-3</v>
      </c>
      <c r="DM70" s="201"/>
      <c r="DN70" s="201"/>
      <c r="DO70" s="201">
        <v>0.101095</v>
      </c>
      <c r="DP70" s="201">
        <v>6.1539999999999997E-3</v>
      </c>
      <c r="DQ70" s="201"/>
      <c r="DR70" s="201"/>
      <c r="DS70" s="201"/>
      <c r="DT70" s="201"/>
      <c r="DU70" s="201"/>
      <c r="DV70" s="201"/>
      <c r="DW70" s="201"/>
      <c r="DX70" s="201"/>
      <c r="DY70" s="201"/>
      <c r="DZ70" s="201"/>
      <c r="EA70" s="201"/>
      <c r="EB70" s="201"/>
      <c r="EC70" s="201">
        <v>0.16886200000000001</v>
      </c>
      <c r="ED70" s="201">
        <v>5.8583999999999997E-2</v>
      </c>
      <c r="EE70" s="201">
        <v>6.7622000000000002E-2</v>
      </c>
      <c r="EF70" s="201">
        <v>0.16853499999999999</v>
      </c>
      <c r="EG70" s="201"/>
      <c r="EH70" s="201"/>
      <c r="EI70" s="201"/>
      <c r="EJ70" s="201"/>
      <c r="EK70" s="201"/>
      <c r="EL70" s="201"/>
      <c r="EM70" s="201"/>
      <c r="EN70" s="201"/>
      <c r="EO70" s="201">
        <v>0.19606399999999999</v>
      </c>
      <c r="EP70" s="201">
        <v>0.42026400000000003</v>
      </c>
      <c r="EQ70" s="201">
        <v>0.2452</v>
      </c>
      <c r="ER70" s="201">
        <v>0.40343000000000001</v>
      </c>
      <c r="ES70" s="201">
        <v>0.67774800000000002</v>
      </c>
      <c r="ET70" s="201">
        <v>1.050813</v>
      </c>
      <c r="EU70" s="201"/>
      <c r="EV70" s="201"/>
      <c r="EW70" s="201"/>
      <c r="EX70" s="201"/>
      <c r="EY70" s="201"/>
      <c r="EZ70" s="201"/>
      <c r="FA70" s="201"/>
      <c r="FB70" s="201"/>
      <c r="FC70" s="201"/>
      <c r="FD70" s="201"/>
      <c r="FE70" s="201">
        <v>0.13559199999999999</v>
      </c>
      <c r="FF70" s="201">
        <v>5.7500000000000002E-2</v>
      </c>
      <c r="FG70" s="201">
        <v>1.724234</v>
      </c>
      <c r="FH70" s="201">
        <v>7.7088000000000004E-2</v>
      </c>
      <c r="FI70" s="201">
        <v>0.12809699999999999</v>
      </c>
      <c r="FJ70" s="201">
        <v>1.6271000000000001E-2</v>
      </c>
      <c r="FK70" s="201">
        <v>1.9879230000000001</v>
      </c>
      <c r="FL70" s="201">
        <v>0.15085899999999999</v>
      </c>
      <c r="FM70" s="201"/>
      <c r="FN70" s="201"/>
      <c r="FO70" s="201"/>
      <c r="FP70" s="201"/>
      <c r="FQ70" s="201"/>
      <c r="FR70" s="201"/>
      <c r="FS70" s="201"/>
      <c r="FT70" s="201"/>
      <c r="FU70" s="201"/>
      <c r="FV70" s="201"/>
      <c r="FW70" s="201"/>
      <c r="FX70" s="201"/>
      <c r="FY70" s="201"/>
      <c r="FZ70" s="201"/>
      <c r="GA70" s="201"/>
      <c r="GB70" s="201"/>
      <c r="GC70" s="201"/>
      <c r="GD70" s="201"/>
      <c r="GE70" s="201">
        <v>0.651725</v>
      </c>
      <c r="GF70" s="201">
        <v>1.4043319999999999</v>
      </c>
      <c r="GG70" s="201"/>
      <c r="GH70" s="201"/>
      <c r="GI70" s="201">
        <v>0.109125</v>
      </c>
      <c r="GJ70" s="201">
        <v>2.5000000000000001E-3</v>
      </c>
      <c r="GK70" s="201">
        <v>4.143E-3</v>
      </c>
      <c r="GL70" s="201">
        <v>3.0000000000000001E-6</v>
      </c>
      <c r="GM70" s="201">
        <v>0.76499300000000003</v>
      </c>
      <c r="GN70" s="201">
        <v>1.4068350000000001</v>
      </c>
      <c r="GO70" s="201">
        <v>1.679292</v>
      </c>
      <c r="GP70" s="201">
        <v>0.29767500000000002</v>
      </c>
      <c r="GQ70" s="201">
        <v>3.048899</v>
      </c>
      <c r="GR70" s="201">
        <v>0.177063</v>
      </c>
      <c r="GS70" s="201">
        <v>4.7281909999999998</v>
      </c>
      <c r="GT70" s="201">
        <v>0.47473799999999999</v>
      </c>
      <c r="GU70" s="201"/>
      <c r="GV70" s="201"/>
      <c r="GW70" s="201">
        <v>1.0380510000000001</v>
      </c>
      <c r="GX70" s="201">
        <v>1.7646999999999999E-2</v>
      </c>
      <c r="GY70" s="201">
        <v>1.129313</v>
      </c>
      <c r="GZ70" s="201">
        <v>9.0799999999999995E-4</v>
      </c>
      <c r="HA70" s="201"/>
      <c r="HB70" s="201"/>
      <c r="HC70" s="201">
        <v>2.1673640000000001</v>
      </c>
      <c r="HD70" s="201">
        <v>1.8554999999999999E-2</v>
      </c>
      <c r="HE70" s="201">
        <v>4.8455999999999999E-2</v>
      </c>
      <c r="HF70" s="201">
        <v>1.0709999999999999E-3</v>
      </c>
      <c r="HG70" s="201"/>
      <c r="HH70" s="201"/>
      <c r="HI70" s="201"/>
      <c r="HJ70" s="201"/>
      <c r="HK70" s="201">
        <v>4.8455999999999999E-2</v>
      </c>
      <c r="HL70" s="201">
        <v>1.0709999999999999E-3</v>
      </c>
      <c r="HM70" s="201"/>
      <c r="HN70" s="201"/>
      <c r="HO70" s="201"/>
      <c r="HP70" s="201"/>
      <c r="HQ70" s="201">
        <v>0.77274100000000001</v>
      </c>
      <c r="HR70" s="201">
        <v>1.0809169999999999</v>
      </c>
      <c r="HS70" s="201"/>
      <c r="HT70" s="201"/>
      <c r="HU70" s="201"/>
      <c r="HV70" s="201"/>
      <c r="HW70" s="201">
        <v>0.77274100000000001</v>
      </c>
      <c r="HX70" s="201">
        <v>1.0809169999999999</v>
      </c>
      <c r="HY70" s="201"/>
      <c r="HZ70" s="201"/>
      <c r="IA70" s="201">
        <v>13.135854999999999</v>
      </c>
      <c r="IB70" s="201">
        <v>12.754992</v>
      </c>
      <c r="IC70" s="201">
        <v>13.135854999999999</v>
      </c>
      <c r="ID70" s="201">
        <v>12.754992</v>
      </c>
      <c r="IE70" s="201">
        <v>274.91516899999999</v>
      </c>
      <c r="IF70" s="201">
        <v>140.67472100000001</v>
      </c>
    </row>
    <row r="71" spans="1:240" ht="17.399999999999999" customHeight="1" x14ac:dyDescent="0.25">
      <c r="A71" s="196" t="s">
        <v>71</v>
      </c>
      <c r="B71" s="197" t="s">
        <v>1353</v>
      </c>
      <c r="C71" s="198"/>
      <c r="D71" s="198"/>
      <c r="E71" s="198"/>
      <c r="F71" s="198"/>
      <c r="G71" s="198"/>
      <c r="H71" s="198"/>
      <c r="I71" s="198"/>
      <c r="J71" s="198"/>
      <c r="K71" s="198"/>
      <c r="L71" s="198"/>
      <c r="M71" s="198"/>
      <c r="N71" s="198"/>
      <c r="O71" s="198"/>
      <c r="P71" s="198"/>
      <c r="Q71" s="198"/>
      <c r="R71" s="198"/>
      <c r="S71" s="198">
        <v>2.2839999999999999E-2</v>
      </c>
      <c r="T71" s="198">
        <v>2.7590000000000002E-3</v>
      </c>
      <c r="U71" s="198"/>
      <c r="V71" s="198"/>
      <c r="W71" s="198"/>
      <c r="X71" s="198"/>
      <c r="Y71" s="198"/>
      <c r="Z71" s="198"/>
      <c r="AA71" s="198"/>
      <c r="AB71" s="198"/>
      <c r="AC71" s="198"/>
      <c r="AD71" s="198"/>
      <c r="AE71" s="198"/>
      <c r="AF71" s="198"/>
      <c r="AG71" s="198">
        <v>2.2839999999999999E-2</v>
      </c>
      <c r="AH71" s="198">
        <v>2.7590000000000002E-3</v>
      </c>
      <c r="AI71" s="198"/>
      <c r="AJ71" s="198"/>
      <c r="AK71" s="198"/>
      <c r="AL71" s="198"/>
      <c r="AM71" s="198"/>
      <c r="AN71" s="198"/>
      <c r="AO71" s="198">
        <v>10.126184</v>
      </c>
      <c r="AP71" s="198">
        <v>3.879</v>
      </c>
      <c r="AQ71" s="198"/>
      <c r="AR71" s="198"/>
      <c r="AS71" s="198"/>
      <c r="AT71" s="198"/>
      <c r="AU71" s="198"/>
      <c r="AV71" s="198"/>
      <c r="AW71" s="198"/>
      <c r="AX71" s="198"/>
      <c r="AY71" s="198"/>
      <c r="AZ71" s="198"/>
      <c r="BA71" s="198"/>
      <c r="BB71" s="198"/>
      <c r="BC71" s="198"/>
      <c r="BD71" s="198"/>
      <c r="BE71" s="198">
        <v>10.126184</v>
      </c>
      <c r="BF71" s="198">
        <v>3.879</v>
      </c>
      <c r="BG71" s="198"/>
      <c r="BH71" s="198"/>
      <c r="BI71" s="198"/>
      <c r="BJ71" s="198"/>
      <c r="BK71" s="198"/>
      <c r="BL71" s="198"/>
      <c r="BM71" s="198"/>
      <c r="BN71" s="198"/>
      <c r="BO71" s="198"/>
      <c r="BP71" s="198"/>
      <c r="BQ71" s="198">
        <v>8.4440000000000001E-2</v>
      </c>
      <c r="BR71" s="198">
        <v>7.2579999999999997E-3</v>
      </c>
      <c r="BS71" s="198"/>
      <c r="BT71" s="198"/>
      <c r="BU71" s="198">
        <v>4.5601919999999998</v>
      </c>
      <c r="BV71" s="198">
        <v>2.6208</v>
      </c>
      <c r="BW71" s="198"/>
      <c r="BX71" s="198"/>
      <c r="BY71" s="198"/>
      <c r="BZ71" s="198"/>
      <c r="CA71" s="198">
        <v>0.44194499999999998</v>
      </c>
      <c r="CB71" s="198">
        <v>5.4755999999999999E-2</v>
      </c>
      <c r="CC71" s="198"/>
      <c r="CD71" s="198"/>
      <c r="CE71" s="198"/>
      <c r="CF71" s="198"/>
      <c r="CG71" s="198"/>
      <c r="CH71" s="198"/>
      <c r="CI71" s="198">
        <v>26.791186</v>
      </c>
      <c r="CJ71" s="198">
        <v>4.4022990000000002</v>
      </c>
      <c r="CK71" s="198">
        <v>31.877763000000002</v>
      </c>
      <c r="CL71" s="198">
        <v>7.0851129999999998</v>
      </c>
      <c r="CM71" s="198">
        <v>50.327325000000002</v>
      </c>
      <c r="CN71" s="198">
        <v>10.287684</v>
      </c>
      <c r="CO71" s="198">
        <v>0.76800900000000005</v>
      </c>
      <c r="CP71" s="198">
        <v>0.113165</v>
      </c>
      <c r="CQ71" s="198">
        <v>51.095334000000001</v>
      </c>
      <c r="CR71" s="198">
        <v>10.400848999999999</v>
      </c>
      <c r="CS71" s="198"/>
      <c r="CT71" s="198"/>
      <c r="CU71" s="198"/>
      <c r="CV71" s="198"/>
      <c r="CW71" s="198"/>
      <c r="CX71" s="198"/>
      <c r="CY71" s="198"/>
      <c r="CZ71" s="198"/>
      <c r="DA71" s="198"/>
      <c r="DB71" s="198"/>
      <c r="DC71" s="198"/>
      <c r="DD71" s="198"/>
      <c r="DE71" s="198"/>
      <c r="DF71" s="198"/>
      <c r="DG71" s="198"/>
      <c r="DH71" s="198"/>
      <c r="DI71" s="198"/>
      <c r="DJ71" s="198"/>
      <c r="DK71" s="198">
        <v>0.103768</v>
      </c>
      <c r="DL71" s="198">
        <v>4.6900999999999998E-2</v>
      </c>
      <c r="DM71" s="198">
        <v>9.9700000000000006E-4</v>
      </c>
      <c r="DN71" s="198">
        <v>1E-4</v>
      </c>
      <c r="DO71" s="198">
        <v>0.104765</v>
      </c>
      <c r="DP71" s="198">
        <v>4.7001000000000001E-2</v>
      </c>
      <c r="DQ71" s="198"/>
      <c r="DR71" s="198"/>
      <c r="DS71" s="198"/>
      <c r="DT71" s="198"/>
      <c r="DU71" s="198"/>
      <c r="DV71" s="198"/>
      <c r="DW71" s="198"/>
      <c r="DX71" s="198"/>
      <c r="DY71" s="198">
        <v>9.1968060000000005</v>
      </c>
      <c r="DZ71" s="198">
        <v>1.0256289999999999</v>
      </c>
      <c r="EA71" s="198"/>
      <c r="EB71" s="198"/>
      <c r="EC71" s="198"/>
      <c r="ED71" s="198"/>
      <c r="EE71" s="198">
        <v>1.0306949999999999</v>
      </c>
      <c r="EF71" s="198">
        <v>0.104369</v>
      </c>
      <c r="EG71" s="198"/>
      <c r="EH71" s="198"/>
      <c r="EI71" s="198"/>
      <c r="EJ71" s="198"/>
      <c r="EK71" s="198"/>
      <c r="EL71" s="198"/>
      <c r="EM71" s="198"/>
      <c r="EN71" s="198"/>
      <c r="EO71" s="198">
        <v>2.0492E-2</v>
      </c>
      <c r="EP71" s="198">
        <v>6.4999999999999997E-4</v>
      </c>
      <c r="EQ71" s="198"/>
      <c r="ER71" s="198"/>
      <c r="ES71" s="198">
        <v>10.247992999999999</v>
      </c>
      <c r="ET71" s="198">
        <v>1.1306480000000001</v>
      </c>
      <c r="EU71" s="198"/>
      <c r="EV71" s="198"/>
      <c r="EW71" s="198"/>
      <c r="EX71" s="198"/>
      <c r="EY71" s="198"/>
      <c r="EZ71" s="198"/>
      <c r="FA71" s="198"/>
      <c r="FB71" s="198"/>
      <c r="FC71" s="198"/>
      <c r="FD71" s="198"/>
      <c r="FE71" s="198">
        <v>2.1840000000000002E-3</v>
      </c>
      <c r="FF71" s="198">
        <v>5.0000000000000002E-5</v>
      </c>
      <c r="FG71" s="198"/>
      <c r="FH71" s="198"/>
      <c r="FI71" s="198"/>
      <c r="FJ71" s="198"/>
      <c r="FK71" s="198">
        <v>2.1840000000000002E-3</v>
      </c>
      <c r="FL71" s="198">
        <v>5.0000000000000002E-5</v>
      </c>
      <c r="FM71" s="198"/>
      <c r="FN71" s="198"/>
      <c r="FO71" s="198"/>
      <c r="FP71" s="198"/>
      <c r="FQ71" s="198">
        <v>100.93914700000001</v>
      </c>
      <c r="FR71" s="198">
        <v>46.714134000000001</v>
      </c>
      <c r="FS71" s="198">
        <v>4.5093000000000001E-2</v>
      </c>
      <c r="FT71" s="198">
        <v>1.7129999999999999E-3</v>
      </c>
      <c r="FU71" s="198"/>
      <c r="FV71" s="198"/>
      <c r="FW71" s="198"/>
      <c r="FX71" s="198"/>
      <c r="FY71" s="198">
        <v>23.731563999999999</v>
      </c>
      <c r="FZ71" s="198">
        <v>2.7491150000000002</v>
      </c>
      <c r="GA71" s="198"/>
      <c r="GB71" s="198"/>
      <c r="GC71" s="198"/>
      <c r="GD71" s="198"/>
      <c r="GE71" s="198">
        <v>3.0000000000000001E-3</v>
      </c>
      <c r="GF71" s="198">
        <v>2.9999999999999997E-4</v>
      </c>
      <c r="GG71" s="198"/>
      <c r="GH71" s="198"/>
      <c r="GI71" s="198">
        <v>0.53914300000000004</v>
      </c>
      <c r="GJ71" s="198">
        <v>6.0179999999999999E-3</v>
      </c>
      <c r="GK71" s="198"/>
      <c r="GL71" s="198"/>
      <c r="GM71" s="198">
        <v>125.257947</v>
      </c>
      <c r="GN71" s="198">
        <v>49.47128</v>
      </c>
      <c r="GO71" s="198">
        <v>7.9039739999999998</v>
      </c>
      <c r="GP71" s="198">
        <v>0.228877</v>
      </c>
      <c r="GQ71" s="198">
        <v>1.2742990000000001</v>
      </c>
      <c r="GR71" s="198">
        <v>0.106948</v>
      </c>
      <c r="GS71" s="198">
        <v>9.1782730000000008</v>
      </c>
      <c r="GT71" s="198">
        <v>0.33582499999999998</v>
      </c>
      <c r="GU71" s="198"/>
      <c r="GV71" s="198"/>
      <c r="GW71" s="198">
        <v>4.4484599999999999</v>
      </c>
      <c r="GX71" s="198">
        <v>0.105865</v>
      </c>
      <c r="GY71" s="198"/>
      <c r="GZ71" s="198"/>
      <c r="HA71" s="198"/>
      <c r="HB71" s="198"/>
      <c r="HC71" s="198">
        <v>4.4484599999999999</v>
      </c>
      <c r="HD71" s="198">
        <v>0.105865</v>
      </c>
      <c r="HE71" s="198">
        <v>6.5858420000000004</v>
      </c>
      <c r="HF71" s="198">
        <v>6.2240000000000004E-3</v>
      </c>
      <c r="HG71" s="198"/>
      <c r="HH71" s="198"/>
      <c r="HI71" s="198"/>
      <c r="HJ71" s="198"/>
      <c r="HK71" s="198">
        <v>6.5858420000000004</v>
      </c>
      <c r="HL71" s="198">
        <v>6.2240000000000004E-3</v>
      </c>
      <c r="HM71" s="198"/>
      <c r="HN71" s="198"/>
      <c r="HO71" s="198"/>
      <c r="HP71" s="198"/>
      <c r="HQ71" s="198">
        <v>3.0000000000000001E-3</v>
      </c>
      <c r="HR71" s="198">
        <v>3.6000000000000002E-4</v>
      </c>
      <c r="HS71" s="198">
        <v>0.20077200000000001</v>
      </c>
      <c r="HT71" s="198">
        <v>2.225E-3</v>
      </c>
      <c r="HU71" s="198"/>
      <c r="HV71" s="198"/>
      <c r="HW71" s="198">
        <v>0.20377200000000001</v>
      </c>
      <c r="HX71" s="198">
        <v>2.5850000000000001E-3</v>
      </c>
      <c r="HY71" s="198">
        <v>6.1209999999999997E-3</v>
      </c>
      <c r="HZ71" s="198">
        <v>1.2E-4</v>
      </c>
      <c r="IA71" s="198">
        <v>4.0554E-2</v>
      </c>
      <c r="IB71" s="198">
        <v>1.2199E-2</v>
      </c>
      <c r="IC71" s="198">
        <v>4.6675000000000001E-2</v>
      </c>
      <c r="ID71" s="198">
        <v>1.2319E-2</v>
      </c>
      <c r="IE71" s="198">
        <v>249.19803200000001</v>
      </c>
      <c r="IF71" s="198">
        <v>72.479517999999999</v>
      </c>
    </row>
    <row r="72" spans="1:240" ht="17.399999999999999" customHeight="1" x14ac:dyDescent="0.25">
      <c r="A72" s="199" t="s">
        <v>81</v>
      </c>
      <c r="B72" s="200" t="s">
        <v>1354</v>
      </c>
      <c r="C72" s="201"/>
      <c r="D72" s="201"/>
      <c r="E72" s="201">
        <v>5.04</v>
      </c>
      <c r="F72" s="201">
        <v>6.2E-2</v>
      </c>
      <c r="G72" s="201"/>
      <c r="H72" s="201"/>
      <c r="I72" s="201">
        <v>1.7399999999999999E-2</v>
      </c>
      <c r="J72" s="201">
        <v>2E-3</v>
      </c>
      <c r="K72" s="201"/>
      <c r="L72" s="201"/>
      <c r="M72" s="201">
        <v>5.0574000000000003</v>
      </c>
      <c r="N72" s="201">
        <v>6.4000000000000001E-2</v>
      </c>
      <c r="O72" s="201"/>
      <c r="P72" s="201"/>
      <c r="Q72" s="201"/>
      <c r="R72" s="201"/>
      <c r="S72" s="201">
        <v>1.0877669999999999</v>
      </c>
      <c r="T72" s="201">
        <v>0.27699800000000002</v>
      </c>
      <c r="U72" s="201">
        <v>6.0672999999999998E-2</v>
      </c>
      <c r="V72" s="201">
        <v>1.835E-3</v>
      </c>
      <c r="W72" s="201">
        <v>9.8399999999999998E-3</v>
      </c>
      <c r="X72" s="201">
        <v>5.0000000000000001E-3</v>
      </c>
      <c r="Y72" s="201"/>
      <c r="Z72" s="201"/>
      <c r="AA72" s="201">
        <v>1.0244E-2</v>
      </c>
      <c r="AB72" s="201">
        <v>1E-3</v>
      </c>
      <c r="AC72" s="201"/>
      <c r="AD72" s="201"/>
      <c r="AE72" s="201"/>
      <c r="AF72" s="201"/>
      <c r="AG72" s="201">
        <v>1.1685239999999999</v>
      </c>
      <c r="AH72" s="201">
        <v>0.284833</v>
      </c>
      <c r="AI72" s="201">
        <v>3.9280000000000002E-2</v>
      </c>
      <c r="AJ72" s="201">
        <v>6.4999999999999997E-3</v>
      </c>
      <c r="AK72" s="201">
        <v>3.9280000000000002E-2</v>
      </c>
      <c r="AL72" s="201">
        <v>6.4999999999999997E-3</v>
      </c>
      <c r="AM72" s="201">
        <v>8.4844000000000003E-2</v>
      </c>
      <c r="AN72" s="201">
        <v>1.9975E-2</v>
      </c>
      <c r="AO72" s="201">
        <v>0.3987</v>
      </c>
      <c r="AP72" s="201">
        <v>0.24099999999999999</v>
      </c>
      <c r="AQ72" s="201"/>
      <c r="AR72" s="201"/>
      <c r="AS72" s="201"/>
      <c r="AT72" s="201"/>
      <c r="AU72" s="201">
        <v>1.4586490000000001</v>
      </c>
      <c r="AV72" s="201">
        <v>0.39793000000000001</v>
      </c>
      <c r="AW72" s="201">
        <v>0.54897099999999999</v>
      </c>
      <c r="AX72" s="201">
        <v>0.19181500000000001</v>
      </c>
      <c r="AY72" s="201">
        <v>0.65635399999999999</v>
      </c>
      <c r="AZ72" s="201">
        <v>0.15809500000000001</v>
      </c>
      <c r="BA72" s="201"/>
      <c r="BB72" s="201"/>
      <c r="BC72" s="201"/>
      <c r="BD72" s="201"/>
      <c r="BE72" s="201">
        <v>3.1475179999999998</v>
      </c>
      <c r="BF72" s="201">
        <v>1.008815</v>
      </c>
      <c r="BG72" s="201">
        <v>4.8062079999999998</v>
      </c>
      <c r="BH72" s="201">
        <v>40.851847999999997</v>
      </c>
      <c r="BI72" s="201"/>
      <c r="BJ72" s="201"/>
      <c r="BK72" s="201"/>
      <c r="BL72" s="201"/>
      <c r="BM72" s="201">
        <v>4.8062079999999998</v>
      </c>
      <c r="BN72" s="201">
        <v>40.851847999999997</v>
      </c>
      <c r="BO72" s="201">
        <v>0.53625</v>
      </c>
      <c r="BP72" s="201">
        <v>0.27912599999999999</v>
      </c>
      <c r="BQ72" s="201"/>
      <c r="BR72" s="201"/>
      <c r="BS72" s="201"/>
      <c r="BT72" s="201"/>
      <c r="BU72" s="201"/>
      <c r="BV72" s="201"/>
      <c r="BW72" s="201">
        <v>4.0140000000000002E-3</v>
      </c>
      <c r="BX72" s="201">
        <v>5.0000000000000001E-4</v>
      </c>
      <c r="BY72" s="201">
        <v>6.4000000000000003E-3</v>
      </c>
      <c r="BZ72" s="201">
        <v>8.9999999999999993E-3</v>
      </c>
      <c r="CA72" s="201">
        <v>9.5999999999999992E-3</v>
      </c>
      <c r="CB72" s="201">
        <v>1E-3</v>
      </c>
      <c r="CC72" s="201"/>
      <c r="CD72" s="201"/>
      <c r="CE72" s="201"/>
      <c r="CF72" s="201"/>
      <c r="CG72" s="201"/>
      <c r="CH72" s="201"/>
      <c r="CI72" s="201"/>
      <c r="CJ72" s="201"/>
      <c r="CK72" s="201">
        <v>0.55626399999999998</v>
      </c>
      <c r="CL72" s="201">
        <v>0.28962599999999999</v>
      </c>
      <c r="CM72" s="201">
        <v>210.74865800000001</v>
      </c>
      <c r="CN72" s="201">
        <v>51.572828999999999</v>
      </c>
      <c r="CO72" s="201">
        <v>6.0031000000000001E-2</v>
      </c>
      <c r="CP72" s="201">
        <v>0.151</v>
      </c>
      <c r="CQ72" s="201">
        <v>210.80868899999999</v>
      </c>
      <c r="CR72" s="201">
        <v>51.723829000000002</v>
      </c>
      <c r="CS72" s="201"/>
      <c r="CT72" s="201"/>
      <c r="CU72" s="201"/>
      <c r="CV72" s="201"/>
      <c r="CW72" s="201"/>
      <c r="CX72" s="201"/>
      <c r="CY72" s="201"/>
      <c r="CZ72" s="201"/>
      <c r="DA72" s="201"/>
      <c r="DB72" s="201"/>
      <c r="DC72" s="201"/>
      <c r="DD72" s="201"/>
      <c r="DE72" s="201">
        <v>2E-3</v>
      </c>
      <c r="DF72" s="201">
        <v>3.6800000000000001E-3</v>
      </c>
      <c r="DG72" s="201">
        <v>2E-3</v>
      </c>
      <c r="DH72" s="201">
        <v>3.6800000000000001E-3</v>
      </c>
      <c r="DI72" s="201"/>
      <c r="DJ72" s="201"/>
      <c r="DK72" s="201">
        <v>5.7400000000000003E-3</v>
      </c>
      <c r="DL72" s="201">
        <v>5.0000000000000001E-4</v>
      </c>
      <c r="DM72" s="201">
        <v>2.4167999999999999E-2</v>
      </c>
      <c r="DN72" s="201">
        <v>5.1166999999999997E-2</v>
      </c>
      <c r="DO72" s="201">
        <v>2.9908000000000001E-2</v>
      </c>
      <c r="DP72" s="201">
        <v>5.1666999999999998E-2</v>
      </c>
      <c r="DQ72" s="201"/>
      <c r="DR72" s="201"/>
      <c r="DS72" s="201"/>
      <c r="DT72" s="201"/>
      <c r="DU72" s="201"/>
      <c r="DV72" s="201"/>
      <c r="DW72" s="201"/>
      <c r="DX72" s="201"/>
      <c r="DY72" s="201">
        <v>6.2475000000000003E-2</v>
      </c>
      <c r="DZ72" s="201">
        <v>1.1650000000000001E-2</v>
      </c>
      <c r="EA72" s="201"/>
      <c r="EB72" s="201"/>
      <c r="EC72" s="201">
        <v>1.75E-3</v>
      </c>
      <c r="ED72" s="201">
        <v>2E-3</v>
      </c>
      <c r="EE72" s="201">
        <v>1.306737</v>
      </c>
      <c r="EF72" s="201">
        <v>0.35828300000000002</v>
      </c>
      <c r="EG72" s="201"/>
      <c r="EH72" s="201"/>
      <c r="EI72" s="201"/>
      <c r="EJ72" s="201"/>
      <c r="EK72" s="201"/>
      <c r="EL72" s="201"/>
      <c r="EM72" s="201"/>
      <c r="EN72" s="201"/>
      <c r="EO72" s="201">
        <v>0.49669999999999997</v>
      </c>
      <c r="EP72" s="201">
        <v>0.38512999999999997</v>
      </c>
      <c r="EQ72" s="201">
        <v>1E-3</v>
      </c>
      <c r="ER72" s="201">
        <v>8.0000000000000002E-3</v>
      </c>
      <c r="ES72" s="201">
        <v>1.868662</v>
      </c>
      <c r="ET72" s="201">
        <v>0.76506300000000005</v>
      </c>
      <c r="EU72" s="201"/>
      <c r="EV72" s="201"/>
      <c r="EW72" s="201">
        <v>2.06E-2</v>
      </c>
      <c r="EX72" s="201">
        <v>5.0000000000000001E-3</v>
      </c>
      <c r="EY72" s="201"/>
      <c r="EZ72" s="201"/>
      <c r="FA72" s="201"/>
      <c r="FB72" s="201"/>
      <c r="FC72" s="201">
        <v>2.06E-2</v>
      </c>
      <c r="FD72" s="201">
        <v>5.0000000000000001E-3</v>
      </c>
      <c r="FE72" s="201"/>
      <c r="FF72" s="201"/>
      <c r="FG72" s="201">
        <v>0.17385</v>
      </c>
      <c r="FH72" s="201">
        <v>5.6000000000000001E-2</v>
      </c>
      <c r="FI72" s="201"/>
      <c r="FJ72" s="201"/>
      <c r="FK72" s="201">
        <v>0.17385</v>
      </c>
      <c r="FL72" s="201">
        <v>5.6000000000000001E-2</v>
      </c>
      <c r="FM72" s="201"/>
      <c r="FN72" s="201"/>
      <c r="FO72" s="201"/>
      <c r="FP72" s="201"/>
      <c r="FQ72" s="201"/>
      <c r="FR72" s="201"/>
      <c r="FS72" s="201">
        <v>9.6674999999999997E-2</v>
      </c>
      <c r="FT72" s="201">
        <v>3.4285999999999997E-2</v>
      </c>
      <c r="FU72" s="201"/>
      <c r="FV72" s="201"/>
      <c r="FW72" s="201"/>
      <c r="FX72" s="201"/>
      <c r="FY72" s="201">
        <v>0.227155</v>
      </c>
      <c r="FZ72" s="201">
        <v>1.6559000000000001E-2</v>
      </c>
      <c r="GA72" s="201"/>
      <c r="GB72" s="201"/>
      <c r="GC72" s="201"/>
      <c r="GD72" s="201"/>
      <c r="GE72" s="201">
        <v>0.12433</v>
      </c>
      <c r="GF72" s="201">
        <v>0.25059999999999999</v>
      </c>
      <c r="GG72" s="201"/>
      <c r="GH72" s="201"/>
      <c r="GI72" s="201"/>
      <c r="GJ72" s="201"/>
      <c r="GK72" s="201">
        <v>0.82737099999999997</v>
      </c>
      <c r="GL72" s="201">
        <v>5.1887999999999997E-2</v>
      </c>
      <c r="GM72" s="201">
        <v>1.275531</v>
      </c>
      <c r="GN72" s="201">
        <v>0.35333300000000001</v>
      </c>
      <c r="GO72" s="201">
        <v>15.058109</v>
      </c>
      <c r="GP72" s="201">
        <v>1.07003</v>
      </c>
      <c r="GQ72" s="201">
        <v>1.55E-2</v>
      </c>
      <c r="GR72" s="201">
        <v>1.3950000000000001E-2</v>
      </c>
      <c r="GS72" s="201">
        <v>15.073608999999999</v>
      </c>
      <c r="GT72" s="201">
        <v>1.0839799999999999</v>
      </c>
      <c r="GU72" s="201"/>
      <c r="GV72" s="201"/>
      <c r="GW72" s="201">
        <v>1.64435</v>
      </c>
      <c r="GX72" s="201">
        <v>2.6734999999999998E-2</v>
      </c>
      <c r="GY72" s="201"/>
      <c r="GZ72" s="201"/>
      <c r="HA72" s="201"/>
      <c r="HB72" s="201"/>
      <c r="HC72" s="201">
        <v>1.64435</v>
      </c>
      <c r="HD72" s="201">
        <v>2.6734999999999998E-2</v>
      </c>
      <c r="HE72" s="201"/>
      <c r="HF72" s="201"/>
      <c r="HG72" s="201"/>
      <c r="HH72" s="201"/>
      <c r="HI72" s="201"/>
      <c r="HJ72" s="201"/>
      <c r="HK72" s="201"/>
      <c r="HL72" s="201"/>
      <c r="HM72" s="201"/>
      <c r="HN72" s="201"/>
      <c r="HO72" s="201"/>
      <c r="HP72" s="201"/>
      <c r="HQ72" s="201">
        <v>6.1350000000000002E-2</v>
      </c>
      <c r="HR72" s="201">
        <v>6.8099999999999994E-2</v>
      </c>
      <c r="HS72" s="201"/>
      <c r="HT72" s="201"/>
      <c r="HU72" s="201"/>
      <c r="HV72" s="201"/>
      <c r="HW72" s="201">
        <v>6.1350000000000002E-2</v>
      </c>
      <c r="HX72" s="201">
        <v>6.8099999999999994E-2</v>
      </c>
      <c r="HY72" s="201"/>
      <c r="HZ72" s="201"/>
      <c r="IA72" s="201">
        <v>0.27421600000000002</v>
      </c>
      <c r="IB72" s="201">
        <v>0.261986</v>
      </c>
      <c r="IC72" s="201">
        <v>0.27421600000000002</v>
      </c>
      <c r="ID72" s="201">
        <v>0.261986</v>
      </c>
      <c r="IE72" s="201">
        <v>246.007959</v>
      </c>
      <c r="IF72" s="201">
        <v>96.904995</v>
      </c>
    </row>
    <row r="73" spans="1:240" ht="17.399999999999999" customHeight="1" x14ac:dyDescent="0.25">
      <c r="A73" s="196" t="s">
        <v>171</v>
      </c>
      <c r="B73" s="197" t="s">
        <v>1355</v>
      </c>
      <c r="C73" s="198">
        <v>1.5200000000000001E-3</v>
      </c>
      <c r="D73" s="198">
        <v>9.0000000000000002E-6</v>
      </c>
      <c r="E73" s="198"/>
      <c r="F73" s="198"/>
      <c r="G73" s="198">
        <v>2.1634E-2</v>
      </c>
      <c r="H73" s="198">
        <v>3.3599999999999998E-4</v>
      </c>
      <c r="I73" s="198">
        <v>0.11434800000000001</v>
      </c>
      <c r="J73" s="198">
        <v>5.8079999999999998E-3</v>
      </c>
      <c r="K73" s="198"/>
      <c r="L73" s="198"/>
      <c r="M73" s="198">
        <v>0.13750200000000001</v>
      </c>
      <c r="N73" s="198">
        <v>6.1529999999999996E-3</v>
      </c>
      <c r="O73" s="198"/>
      <c r="P73" s="198"/>
      <c r="Q73" s="198"/>
      <c r="R73" s="198"/>
      <c r="S73" s="198">
        <v>5.571027</v>
      </c>
      <c r="T73" s="198">
        <v>1.2325900000000001</v>
      </c>
      <c r="U73" s="198">
        <v>0.205875</v>
      </c>
      <c r="V73" s="198">
        <v>5.2199999999999998E-3</v>
      </c>
      <c r="W73" s="198"/>
      <c r="X73" s="198"/>
      <c r="Y73" s="198">
        <v>2.7698100000000001</v>
      </c>
      <c r="Z73" s="198">
        <v>0.61685100000000004</v>
      </c>
      <c r="AA73" s="198"/>
      <c r="AB73" s="198"/>
      <c r="AC73" s="198"/>
      <c r="AD73" s="198"/>
      <c r="AE73" s="198"/>
      <c r="AF73" s="198"/>
      <c r="AG73" s="198">
        <v>8.5467119999999994</v>
      </c>
      <c r="AH73" s="198">
        <v>1.8546609999999999</v>
      </c>
      <c r="AI73" s="198">
        <v>1.7941389999999999</v>
      </c>
      <c r="AJ73" s="198">
        <v>0.63642399999999999</v>
      </c>
      <c r="AK73" s="198">
        <v>1.7941389999999999</v>
      </c>
      <c r="AL73" s="198">
        <v>0.63642399999999999</v>
      </c>
      <c r="AM73" s="198"/>
      <c r="AN73" s="198"/>
      <c r="AO73" s="198">
        <v>0.171877</v>
      </c>
      <c r="AP73" s="198">
        <v>1.3113E-2</v>
      </c>
      <c r="AQ73" s="198"/>
      <c r="AR73" s="198"/>
      <c r="AS73" s="198"/>
      <c r="AT73" s="198"/>
      <c r="AU73" s="198"/>
      <c r="AV73" s="198"/>
      <c r="AW73" s="198">
        <v>0.01</v>
      </c>
      <c r="AX73" s="198">
        <v>0.02</v>
      </c>
      <c r="AY73" s="198"/>
      <c r="AZ73" s="198"/>
      <c r="BA73" s="198">
        <v>0.38092799999999999</v>
      </c>
      <c r="BB73" s="198">
        <v>0.13500000000000001</v>
      </c>
      <c r="BC73" s="198"/>
      <c r="BD73" s="198"/>
      <c r="BE73" s="198">
        <v>0.562805</v>
      </c>
      <c r="BF73" s="198">
        <v>0.16811300000000001</v>
      </c>
      <c r="BG73" s="198">
        <v>0.22384200000000001</v>
      </c>
      <c r="BH73" s="198">
        <v>0.36599999999999999</v>
      </c>
      <c r="BI73" s="198"/>
      <c r="BJ73" s="198"/>
      <c r="BK73" s="198"/>
      <c r="BL73" s="198"/>
      <c r="BM73" s="198">
        <v>0.22384200000000001</v>
      </c>
      <c r="BN73" s="198">
        <v>0.36599999999999999</v>
      </c>
      <c r="BO73" s="198">
        <v>0.400478</v>
      </c>
      <c r="BP73" s="198">
        <v>0.26900000000000002</v>
      </c>
      <c r="BQ73" s="198">
        <v>1.2357800000000001</v>
      </c>
      <c r="BR73" s="198">
        <v>0.42208200000000001</v>
      </c>
      <c r="BS73" s="198"/>
      <c r="BT73" s="198"/>
      <c r="BU73" s="198">
        <v>67.469302999999996</v>
      </c>
      <c r="BV73" s="198">
        <v>52.42</v>
      </c>
      <c r="BW73" s="198">
        <v>1.646943</v>
      </c>
      <c r="BX73" s="198">
        <v>0.24440000000000001</v>
      </c>
      <c r="BY73" s="198"/>
      <c r="BZ73" s="198"/>
      <c r="CA73" s="198"/>
      <c r="CB73" s="198"/>
      <c r="CC73" s="198"/>
      <c r="CD73" s="198"/>
      <c r="CE73" s="198"/>
      <c r="CF73" s="198"/>
      <c r="CG73" s="198"/>
      <c r="CH73" s="198"/>
      <c r="CI73" s="198">
        <v>0.81005099999999997</v>
      </c>
      <c r="CJ73" s="198">
        <v>0.45029999999999998</v>
      </c>
      <c r="CK73" s="198">
        <v>71.562555000000003</v>
      </c>
      <c r="CL73" s="198">
        <v>53.805782000000001</v>
      </c>
      <c r="CM73" s="198">
        <v>129.583451</v>
      </c>
      <c r="CN73" s="198">
        <v>34.288142000000001</v>
      </c>
      <c r="CO73" s="198">
        <v>2.3377189999999999</v>
      </c>
      <c r="CP73" s="198">
        <v>0.38682</v>
      </c>
      <c r="CQ73" s="198">
        <v>131.92116999999999</v>
      </c>
      <c r="CR73" s="198">
        <v>34.674962000000001</v>
      </c>
      <c r="CS73" s="198"/>
      <c r="CT73" s="198"/>
      <c r="CU73" s="198"/>
      <c r="CV73" s="198"/>
      <c r="CW73" s="198"/>
      <c r="CX73" s="198"/>
      <c r="CY73" s="198"/>
      <c r="CZ73" s="198"/>
      <c r="DA73" s="198"/>
      <c r="DB73" s="198"/>
      <c r="DC73" s="198"/>
      <c r="DD73" s="198"/>
      <c r="DE73" s="198"/>
      <c r="DF73" s="198"/>
      <c r="DG73" s="198"/>
      <c r="DH73" s="198"/>
      <c r="DI73" s="198">
        <v>0.153553</v>
      </c>
      <c r="DJ73" s="198">
        <v>0.245195</v>
      </c>
      <c r="DK73" s="198">
        <v>6.7582950000000004</v>
      </c>
      <c r="DL73" s="198">
        <v>4.4331170000000002</v>
      </c>
      <c r="DM73" s="198">
        <v>0.02</v>
      </c>
      <c r="DN73" s="198">
        <v>2.58E-2</v>
      </c>
      <c r="DO73" s="198">
        <v>6.9318479999999996</v>
      </c>
      <c r="DP73" s="198">
        <v>4.7041120000000003</v>
      </c>
      <c r="DQ73" s="198"/>
      <c r="DR73" s="198"/>
      <c r="DS73" s="198"/>
      <c r="DT73" s="198"/>
      <c r="DU73" s="198"/>
      <c r="DV73" s="198"/>
      <c r="DW73" s="198"/>
      <c r="DX73" s="198"/>
      <c r="DY73" s="198"/>
      <c r="DZ73" s="198"/>
      <c r="EA73" s="198"/>
      <c r="EB73" s="198"/>
      <c r="EC73" s="198">
        <v>6.7634E-2</v>
      </c>
      <c r="ED73" s="198">
        <v>5.7279999999999996E-3</v>
      </c>
      <c r="EE73" s="198">
        <v>0.11688999999999999</v>
      </c>
      <c r="EF73" s="198">
        <v>0.01</v>
      </c>
      <c r="EG73" s="198"/>
      <c r="EH73" s="198"/>
      <c r="EI73" s="198"/>
      <c r="EJ73" s="198"/>
      <c r="EK73" s="198"/>
      <c r="EL73" s="198"/>
      <c r="EM73" s="198"/>
      <c r="EN73" s="198"/>
      <c r="EO73" s="198">
        <v>1.1469999999999999E-2</v>
      </c>
      <c r="EP73" s="198">
        <v>2.5499999999999998E-2</v>
      </c>
      <c r="EQ73" s="198">
        <v>1.4999999999999999E-2</v>
      </c>
      <c r="ER73" s="198">
        <v>0.02</v>
      </c>
      <c r="ES73" s="198">
        <v>0.21099399999999999</v>
      </c>
      <c r="ET73" s="198">
        <v>6.1227999999999998E-2</v>
      </c>
      <c r="EU73" s="198"/>
      <c r="EV73" s="198"/>
      <c r="EW73" s="198"/>
      <c r="EX73" s="198"/>
      <c r="EY73" s="198"/>
      <c r="EZ73" s="198"/>
      <c r="FA73" s="198"/>
      <c r="FB73" s="198"/>
      <c r="FC73" s="198"/>
      <c r="FD73" s="198"/>
      <c r="FE73" s="198">
        <v>0.98385299999999998</v>
      </c>
      <c r="FF73" s="198">
        <v>0.44019999999999998</v>
      </c>
      <c r="FG73" s="198">
        <v>0.109461</v>
      </c>
      <c r="FH73" s="198">
        <v>4.1599999999999996E-3</v>
      </c>
      <c r="FI73" s="198">
        <v>6.123E-2</v>
      </c>
      <c r="FJ73" s="198">
        <v>1.0881E-2</v>
      </c>
      <c r="FK73" s="198">
        <v>1.154544</v>
      </c>
      <c r="FL73" s="198">
        <v>0.45524100000000001</v>
      </c>
      <c r="FM73" s="198"/>
      <c r="FN73" s="198"/>
      <c r="FO73" s="198"/>
      <c r="FP73" s="198"/>
      <c r="FQ73" s="198"/>
      <c r="FR73" s="198"/>
      <c r="FS73" s="198">
        <v>0.105</v>
      </c>
      <c r="FT73" s="198">
        <v>0.18804000000000001</v>
      </c>
      <c r="FU73" s="198"/>
      <c r="FV73" s="198"/>
      <c r="FW73" s="198"/>
      <c r="FX73" s="198"/>
      <c r="FY73" s="198">
        <v>0.66220800000000002</v>
      </c>
      <c r="FZ73" s="198">
        <v>4.2576999999999997E-2</v>
      </c>
      <c r="GA73" s="198"/>
      <c r="GB73" s="198"/>
      <c r="GC73" s="198">
        <v>1.0244899999999999</v>
      </c>
      <c r="GD73" s="198">
        <v>0.11795</v>
      </c>
      <c r="GE73" s="198">
        <v>4.4999999999999997E-3</v>
      </c>
      <c r="GF73" s="198">
        <v>1.2449999999999999E-2</v>
      </c>
      <c r="GG73" s="198"/>
      <c r="GH73" s="198"/>
      <c r="GI73" s="198"/>
      <c r="GJ73" s="198"/>
      <c r="GK73" s="198"/>
      <c r="GL73" s="198"/>
      <c r="GM73" s="198">
        <v>1.796198</v>
      </c>
      <c r="GN73" s="198">
        <v>0.36101699999999998</v>
      </c>
      <c r="GO73" s="198">
        <v>1.6525000000000001E-2</v>
      </c>
      <c r="GP73" s="198">
        <v>2.0289999999999999E-2</v>
      </c>
      <c r="GQ73" s="198">
        <v>5.2776000000000003E-2</v>
      </c>
      <c r="GR73" s="198">
        <v>4.1199999999999999E-4</v>
      </c>
      <c r="GS73" s="198">
        <v>6.9301000000000001E-2</v>
      </c>
      <c r="GT73" s="198">
        <v>2.0702000000000002E-2</v>
      </c>
      <c r="GU73" s="198"/>
      <c r="GV73" s="198"/>
      <c r="GW73" s="198"/>
      <c r="GX73" s="198"/>
      <c r="GY73" s="198"/>
      <c r="GZ73" s="198"/>
      <c r="HA73" s="198">
        <v>15.15</v>
      </c>
      <c r="HB73" s="198">
        <v>0.39900000000000002</v>
      </c>
      <c r="HC73" s="198">
        <v>15.15</v>
      </c>
      <c r="HD73" s="198">
        <v>0.39900000000000002</v>
      </c>
      <c r="HE73" s="198"/>
      <c r="HF73" s="198"/>
      <c r="HG73" s="198"/>
      <c r="HH73" s="198"/>
      <c r="HI73" s="198"/>
      <c r="HJ73" s="198"/>
      <c r="HK73" s="198"/>
      <c r="HL73" s="198"/>
      <c r="HM73" s="198"/>
      <c r="HN73" s="198"/>
      <c r="HO73" s="198"/>
      <c r="HP73" s="198"/>
      <c r="HQ73" s="198">
        <v>5.0999999999999997E-2</v>
      </c>
      <c r="HR73" s="198">
        <v>5.5399999999999998E-2</v>
      </c>
      <c r="HS73" s="198"/>
      <c r="HT73" s="198"/>
      <c r="HU73" s="198"/>
      <c r="HV73" s="198"/>
      <c r="HW73" s="198">
        <v>5.0999999999999997E-2</v>
      </c>
      <c r="HX73" s="198">
        <v>5.5399999999999998E-2</v>
      </c>
      <c r="HY73" s="198"/>
      <c r="HZ73" s="198"/>
      <c r="IA73" s="198">
        <v>5.5247469999999996</v>
      </c>
      <c r="IB73" s="198">
        <v>5.4007009999999998</v>
      </c>
      <c r="IC73" s="198">
        <v>5.5247469999999996</v>
      </c>
      <c r="ID73" s="198">
        <v>5.4007009999999998</v>
      </c>
      <c r="IE73" s="198">
        <v>245.63735700000001</v>
      </c>
      <c r="IF73" s="198">
        <v>102.96949600000001</v>
      </c>
    </row>
    <row r="74" spans="1:240" ht="17.399999999999999" customHeight="1" x14ac:dyDescent="0.25">
      <c r="A74" s="199" t="s">
        <v>72</v>
      </c>
      <c r="B74" s="200" t="s">
        <v>1356</v>
      </c>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c r="AA74" s="201"/>
      <c r="AB74" s="201"/>
      <c r="AC74" s="201"/>
      <c r="AD74" s="201"/>
      <c r="AE74" s="201"/>
      <c r="AF74" s="201"/>
      <c r="AG74" s="201"/>
      <c r="AH74" s="201"/>
      <c r="AI74" s="201"/>
      <c r="AJ74" s="201"/>
      <c r="AK74" s="201"/>
      <c r="AL74" s="201"/>
      <c r="AM74" s="201"/>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v>65.317858999999999</v>
      </c>
      <c r="BJ74" s="201">
        <v>2.6742400000000002</v>
      </c>
      <c r="BK74" s="201"/>
      <c r="BL74" s="201"/>
      <c r="BM74" s="201">
        <v>65.317858999999999</v>
      </c>
      <c r="BN74" s="201">
        <v>2.6742400000000002</v>
      </c>
      <c r="BO74" s="201"/>
      <c r="BP74" s="201"/>
      <c r="BQ74" s="201"/>
      <c r="BR74" s="201"/>
      <c r="BS74" s="201"/>
      <c r="BT74" s="201"/>
      <c r="BU74" s="201">
        <v>58.5</v>
      </c>
      <c r="BV74" s="201">
        <v>30</v>
      </c>
      <c r="BW74" s="201"/>
      <c r="BX74" s="201"/>
      <c r="BY74" s="201"/>
      <c r="BZ74" s="201"/>
      <c r="CA74" s="201"/>
      <c r="CB74" s="201"/>
      <c r="CC74" s="201"/>
      <c r="CD74" s="201"/>
      <c r="CE74" s="201"/>
      <c r="CF74" s="201"/>
      <c r="CG74" s="201"/>
      <c r="CH74" s="201"/>
      <c r="CI74" s="201">
        <v>17.858311</v>
      </c>
      <c r="CJ74" s="201">
        <v>2.82</v>
      </c>
      <c r="CK74" s="201">
        <v>76.358311</v>
      </c>
      <c r="CL74" s="201">
        <v>32.82</v>
      </c>
      <c r="CM74" s="201">
        <v>95.307271999999998</v>
      </c>
      <c r="CN74" s="201">
        <v>22.886604999999999</v>
      </c>
      <c r="CO74" s="201">
        <v>1.850778</v>
      </c>
      <c r="CP74" s="201">
        <v>0.3024</v>
      </c>
      <c r="CQ74" s="201">
        <v>97.158050000000003</v>
      </c>
      <c r="CR74" s="201">
        <v>23.189005000000002</v>
      </c>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c r="EX74" s="201"/>
      <c r="EY74" s="201"/>
      <c r="EZ74" s="201"/>
      <c r="FA74" s="201"/>
      <c r="FB74" s="201"/>
      <c r="FC74" s="201"/>
      <c r="FD74" s="201"/>
      <c r="FE74" s="201"/>
      <c r="FF74" s="201"/>
      <c r="FG74" s="201"/>
      <c r="FH74" s="201"/>
      <c r="FI74" s="201"/>
      <c r="FJ74" s="201"/>
      <c r="FK74" s="201"/>
      <c r="FL74" s="201"/>
      <c r="FM74" s="201"/>
      <c r="FN74" s="201"/>
      <c r="FO74" s="201"/>
      <c r="FP74" s="201"/>
      <c r="FQ74" s="201"/>
      <c r="FR74" s="201"/>
      <c r="FS74" s="201"/>
      <c r="FT74" s="201"/>
      <c r="FU74" s="201"/>
      <c r="FV74" s="201"/>
      <c r="FW74" s="201"/>
      <c r="FX74" s="201"/>
      <c r="FY74" s="201"/>
      <c r="FZ74" s="201"/>
      <c r="GA74" s="201"/>
      <c r="GB74" s="201"/>
      <c r="GC74" s="201"/>
      <c r="GD74" s="201"/>
      <c r="GE74" s="201"/>
      <c r="GF74" s="201"/>
      <c r="GG74" s="201"/>
      <c r="GH74" s="201"/>
      <c r="GI74" s="201"/>
      <c r="GJ74" s="201"/>
      <c r="GK74" s="201"/>
      <c r="GL74" s="201"/>
      <c r="GM74" s="201"/>
      <c r="GN74" s="201"/>
      <c r="GO74" s="201"/>
      <c r="GP74" s="201"/>
      <c r="GQ74" s="201">
        <v>5.4051000000000002E-2</v>
      </c>
      <c r="GR74" s="201">
        <v>1.5699999999999999E-4</v>
      </c>
      <c r="GS74" s="201">
        <v>5.4051000000000002E-2</v>
      </c>
      <c r="GT74" s="201">
        <v>1.5699999999999999E-4</v>
      </c>
      <c r="GU74" s="201"/>
      <c r="GV74" s="201"/>
      <c r="GW74" s="201">
        <v>0.04</v>
      </c>
      <c r="GX74" s="201">
        <v>1.921E-3</v>
      </c>
      <c r="GY74" s="201"/>
      <c r="GZ74" s="201"/>
      <c r="HA74" s="201"/>
      <c r="HB74" s="201"/>
      <c r="HC74" s="201">
        <v>0.04</v>
      </c>
      <c r="HD74" s="201">
        <v>1.921E-3</v>
      </c>
      <c r="HE74" s="201"/>
      <c r="HF74" s="201"/>
      <c r="HG74" s="201"/>
      <c r="HH74" s="201"/>
      <c r="HI74" s="201"/>
      <c r="HJ74" s="201"/>
      <c r="HK74" s="201"/>
      <c r="HL74" s="201"/>
      <c r="HM74" s="201"/>
      <c r="HN74" s="201"/>
      <c r="HO74" s="201"/>
      <c r="HP74" s="201"/>
      <c r="HQ74" s="201"/>
      <c r="HR74" s="201"/>
      <c r="HS74" s="201"/>
      <c r="HT74" s="201"/>
      <c r="HU74" s="201"/>
      <c r="HV74" s="201"/>
      <c r="HW74" s="201"/>
      <c r="HX74" s="201"/>
      <c r="HY74" s="201"/>
      <c r="HZ74" s="201"/>
      <c r="IA74" s="201">
        <v>9.5659999999999999E-3</v>
      </c>
      <c r="IB74" s="201">
        <v>5.424E-3</v>
      </c>
      <c r="IC74" s="201">
        <v>9.5659999999999999E-3</v>
      </c>
      <c r="ID74" s="201">
        <v>5.424E-3</v>
      </c>
      <c r="IE74" s="201">
        <v>238.937837</v>
      </c>
      <c r="IF74" s="201">
        <v>58.690747000000002</v>
      </c>
    </row>
    <row r="75" spans="1:240" ht="17.399999999999999" customHeight="1" x14ac:dyDescent="0.25">
      <c r="A75" s="196" t="s">
        <v>92</v>
      </c>
      <c r="B75" s="197" t="s">
        <v>1357</v>
      </c>
      <c r="C75" s="198">
        <v>5.5700000000000003E-3</v>
      </c>
      <c r="D75" s="198">
        <v>2.9E-5</v>
      </c>
      <c r="E75" s="198">
        <v>2E-3</v>
      </c>
      <c r="F75" s="198">
        <v>5.3999999999999998E-5</v>
      </c>
      <c r="G75" s="198"/>
      <c r="H75" s="198"/>
      <c r="I75" s="198"/>
      <c r="J75" s="198"/>
      <c r="K75" s="198"/>
      <c r="L75" s="198"/>
      <c r="M75" s="198">
        <v>7.5700000000000003E-3</v>
      </c>
      <c r="N75" s="198">
        <v>8.2999999999999998E-5</v>
      </c>
      <c r="O75" s="198"/>
      <c r="P75" s="198"/>
      <c r="Q75" s="198"/>
      <c r="R75" s="198"/>
      <c r="S75" s="198">
        <v>5.3302000000000002E-2</v>
      </c>
      <c r="T75" s="198">
        <v>6.3600000000000002E-3</v>
      </c>
      <c r="U75" s="198">
        <v>6.2299999999999996E-4</v>
      </c>
      <c r="V75" s="198">
        <v>4.9100000000000001E-4</v>
      </c>
      <c r="W75" s="198"/>
      <c r="X75" s="198"/>
      <c r="Y75" s="198"/>
      <c r="Z75" s="198"/>
      <c r="AA75" s="198"/>
      <c r="AB75" s="198"/>
      <c r="AC75" s="198"/>
      <c r="AD75" s="198"/>
      <c r="AE75" s="198"/>
      <c r="AF75" s="198"/>
      <c r="AG75" s="198">
        <v>5.3925000000000001E-2</v>
      </c>
      <c r="AH75" s="198">
        <v>6.8510000000000003E-3</v>
      </c>
      <c r="AI75" s="198"/>
      <c r="AJ75" s="198"/>
      <c r="AK75" s="198"/>
      <c r="AL75" s="198"/>
      <c r="AM75" s="198"/>
      <c r="AN75" s="198"/>
      <c r="AO75" s="198"/>
      <c r="AP75" s="198"/>
      <c r="AQ75" s="198"/>
      <c r="AR75" s="198"/>
      <c r="AS75" s="198">
        <v>0.15104000000000001</v>
      </c>
      <c r="AT75" s="198">
        <v>1.3516E-2</v>
      </c>
      <c r="AU75" s="198">
        <v>0.11691799999999999</v>
      </c>
      <c r="AV75" s="198">
        <v>1.1161000000000001E-2</v>
      </c>
      <c r="AW75" s="198"/>
      <c r="AX75" s="198"/>
      <c r="AY75" s="198">
        <v>7.3683999999999999E-2</v>
      </c>
      <c r="AZ75" s="198">
        <v>1.4926E-2</v>
      </c>
      <c r="BA75" s="198"/>
      <c r="BB75" s="198"/>
      <c r="BC75" s="198"/>
      <c r="BD75" s="198"/>
      <c r="BE75" s="198">
        <v>0.341642</v>
      </c>
      <c r="BF75" s="198">
        <v>3.9602999999999999E-2</v>
      </c>
      <c r="BG75" s="198"/>
      <c r="BH75" s="198"/>
      <c r="BI75" s="198"/>
      <c r="BJ75" s="198"/>
      <c r="BK75" s="198"/>
      <c r="BL75" s="198"/>
      <c r="BM75" s="198"/>
      <c r="BN75" s="198"/>
      <c r="BO75" s="198"/>
      <c r="BP75" s="198"/>
      <c r="BQ75" s="198">
        <v>0.23776600000000001</v>
      </c>
      <c r="BR75" s="198">
        <v>6.7000000000000002E-3</v>
      </c>
      <c r="BS75" s="198">
        <v>2.8479369999999999</v>
      </c>
      <c r="BT75" s="198">
        <v>3.3700000000000001E-4</v>
      </c>
      <c r="BU75" s="198"/>
      <c r="BV75" s="198"/>
      <c r="BW75" s="198"/>
      <c r="BX75" s="198"/>
      <c r="BY75" s="198"/>
      <c r="BZ75" s="198"/>
      <c r="CA75" s="198"/>
      <c r="CB75" s="198"/>
      <c r="CC75" s="198">
        <v>1.3402000000000001E-2</v>
      </c>
      <c r="CD75" s="198">
        <v>1.39E-3</v>
      </c>
      <c r="CE75" s="198"/>
      <c r="CF75" s="198"/>
      <c r="CG75" s="198"/>
      <c r="CH75" s="198"/>
      <c r="CI75" s="198"/>
      <c r="CJ75" s="198"/>
      <c r="CK75" s="198">
        <v>3.0991050000000002</v>
      </c>
      <c r="CL75" s="198">
        <v>8.4270000000000005E-3</v>
      </c>
      <c r="CM75" s="198">
        <v>30.668939999999999</v>
      </c>
      <c r="CN75" s="198">
        <v>7.476693</v>
      </c>
      <c r="CO75" s="198"/>
      <c r="CP75" s="198"/>
      <c r="CQ75" s="198">
        <v>30.668939999999999</v>
      </c>
      <c r="CR75" s="198">
        <v>7.476693</v>
      </c>
      <c r="CS75" s="198"/>
      <c r="CT75" s="198"/>
      <c r="CU75" s="198">
        <v>0.15409400000000001</v>
      </c>
      <c r="CV75" s="198">
        <v>1.25E-4</v>
      </c>
      <c r="CW75" s="198"/>
      <c r="CX75" s="198"/>
      <c r="CY75" s="198">
        <v>0.15409400000000001</v>
      </c>
      <c r="CZ75" s="198">
        <v>1.25E-4</v>
      </c>
      <c r="DA75" s="198"/>
      <c r="DB75" s="198"/>
      <c r="DC75" s="198"/>
      <c r="DD75" s="198"/>
      <c r="DE75" s="198">
        <v>6.7499999999999999E-3</v>
      </c>
      <c r="DF75" s="198">
        <v>5.0000000000000001E-4</v>
      </c>
      <c r="DG75" s="198">
        <v>6.7499999999999999E-3</v>
      </c>
      <c r="DH75" s="198">
        <v>5.0000000000000001E-4</v>
      </c>
      <c r="DI75" s="198"/>
      <c r="DJ75" s="198"/>
      <c r="DK75" s="198"/>
      <c r="DL75" s="198"/>
      <c r="DM75" s="198"/>
      <c r="DN75" s="198"/>
      <c r="DO75" s="198"/>
      <c r="DP75" s="198"/>
      <c r="DQ75" s="198"/>
      <c r="DR75" s="198"/>
      <c r="DS75" s="198"/>
      <c r="DT75" s="198"/>
      <c r="DU75" s="198"/>
      <c r="DV75" s="198"/>
      <c r="DW75" s="198"/>
      <c r="DX75" s="198"/>
      <c r="DY75" s="198"/>
      <c r="DZ75" s="198"/>
      <c r="EA75" s="198">
        <v>37.630817</v>
      </c>
      <c r="EB75" s="198">
        <v>6.601159</v>
      </c>
      <c r="EC75" s="198"/>
      <c r="ED75" s="198"/>
      <c r="EE75" s="198"/>
      <c r="EF75" s="198"/>
      <c r="EG75" s="198"/>
      <c r="EH75" s="198"/>
      <c r="EI75" s="198"/>
      <c r="EJ75" s="198"/>
      <c r="EK75" s="198"/>
      <c r="EL75" s="198"/>
      <c r="EM75" s="198">
        <v>7.8499999999999993E-3</v>
      </c>
      <c r="EN75" s="198">
        <v>1.8200000000000001E-4</v>
      </c>
      <c r="EO75" s="198"/>
      <c r="EP75" s="198"/>
      <c r="EQ75" s="198"/>
      <c r="ER75" s="198"/>
      <c r="ES75" s="198">
        <v>37.638666999999998</v>
      </c>
      <c r="ET75" s="198">
        <v>6.6013409999999997</v>
      </c>
      <c r="EU75" s="198"/>
      <c r="EV75" s="198"/>
      <c r="EW75" s="198"/>
      <c r="EX75" s="198"/>
      <c r="EY75" s="198"/>
      <c r="EZ75" s="198"/>
      <c r="FA75" s="198"/>
      <c r="FB75" s="198"/>
      <c r="FC75" s="198"/>
      <c r="FD75" s="198"/>
      <c r="FE75" s="198">
        <v>1.3879999999999999E-3</v>
      </c>
      <c r="FF75" s="198">
        <v>5.0000000000000001E-4</v>
      </c>
      <c r="FG75" s="198"/>
      <c r="FH75" s="198"/>
      <c r="FI75" s="198">
        <v>0.12733</v>
      </c>
      <c r="FJ75" s="198">
        <v>2.172E-2</v>
      </c>
      <c r="FK75" s="198">
        <v>0.128718</v>
      </c>
      <c r="FL75" s="198">
        <v>2.222E-2</v>
      </c>
      <c r="FM75" s="198"/>
      <c r="FN75" s="198"/>
      <c r="FO75" s="198"/>
      <c r="FP75" s="198"/>
      <c r="FQ75" s="198"/>
      <c r="FR75" s="198"/>
      <c r="FS75" s="198">
        <v>3.2944000000000001E-2</v>
      </c>
      <c r="FT75" s="198">
        <v>7.535E-3</v>
      </c>
      <c r="FU75" s="198"/>
      <c r="FV75" s="198"/>
      <c r="FW75" s="198"/>
      <c r="FX75" s="198"/>
      <c r="FY75" s="198"/>
      <c r="FZ75" s="198"/>
      <c r="GA75" s="198"/>
      <c r="GB75" s="198"/>
      <c r="GC75" s="198"/>
      <c r="GD75" s="198"/>
      <c r="GE75" s="198"/>
      <c r="GF75" s="198"/>
      <c r="GG75" s="198"/>
      <c r="GH75" s="198"/>
      <c r="GI75" s="198">
        <v>0.166606</v>
      </c>
      <c r="GJ75" s="198">
        <v>2.516E-3</v>
      </c>
      <c r="GK75" s="198">
        <v>2.0410999999999999E-2</v>
      </c>
      <c r="GL75" s="198">
        <v>1.3999999999999999E-4</v>
      </c>
      <c r="GM75" s="198">
        <v>0.21996099999999999</v>
      </c>
      <c r="GN75" s="198">
        <v>1.0191E-2</v>
      </c>
      <c r="GO75" s="198">
        <v>82.947655999999995</v>
      </c>
      <c r="GP75" s="198">
        <v>0.10732</v>
      </c>
      <c r="GQ75" s="198">
        <v>33.561194999999998</v>
      </c>
      <c r="GR75" s="198">
        <v>2.9281999999999999E-2</v>
      </c>
      <c r="GS75" s="198">
        <v>116.50885100000001</v>
      </c>
      <c r="GT75" s="198">
        <v>0.136602</v>
      </c>
      <c r="GU75" s="198"/>
      <c r="GV75" s="198"/>
      <c r="GW75" s="198">
        <v>6.8000000000000005E-4</v>
      </c>
      <c r="GX75" s="198">
        <v>2.22E-4</v>
      </c>
      <c r="GY75" s="198">
        <v>41.638804</v>
      </c>
      <c r="GZ75" s="198">
        <v>9.2259999999999998E-3</v>
      </c>
      <c r="HA75" s="198"/>
      <c r="HB75" s="198"/>
      <c r="HC75" s="198">
        <v>41.639484000000003</v>
      </c>
      <c r="HD75" s="198">
        <v>9.4479999999999998E-3</v>
      </c>
      <c r="HE75" s="198">
        <v>6.8602999999999997E-2</v>
      </c>
      <c r="HF75" s="198">
        <v>3.1700000000000001E-4</v>
      </c>
      <c r="HG75" s="198"/>
      <c r="HH75" s="198"/>
      <c r="HI75" s="198"/>
      <c r="HJ75" s="198"/>
      <c r="HK75" s="198">
        <v>6.8602999999999997E-2</v>
      </c>
      <c r="HL75" s="198">
        <v>3.1700000000000001E-4</v>
      </c>
      <c r="HM75" s="198">
        <v>3.7902999999999999E-2</v>
      </c>
      <c r="HN75" s="198">
        <v>5.5999999999999999E-5</v>
      </c>
      <c r="HO75" s="198">
        <v>3.7902999999999999E-2</v>
      </c>
      <c r="HP75" s="198">
        <v>5.5999999999999999E-5</v>
      </c>
      <c r="HQ75" s="198">
        <v>2.8583999999999998E-2</v>
      </c>
      <c r="HR75" s="198">
        <v>2.5969999999999999E-3</v>
      </c>
      <c r="HS75" s="198">
        <v>2.4827999999999999E-2</v>
      </c>
      <c r="HT75" s="198">
        <v>2.8600000000000001E-4</v>
      </c>
      <c r="HU75" s="198"/>
      <c r="HV75" s="198"/>
      <c r="HW75" s="198">
        <v>5.3412000000000001E-2</v>
      </c>
      <c r="HX75" s="198">
        <v>2.8830000000000001E-3</v>
      </c>
      <c r="HY75" s="198"/>
      <c r="HZ75" s="198"/>
      <c r="IA75" s="198">
        <v>4.2062000000000002E-2</v>
      </c>
      <c r="IB75" s="198">
        <v>5.071E-3</v>
      </c>
      <c r="IC75" s="198">
        <v>4.2062000000000002E-2</v>
      </c>
      <c r="ID75" s="198">
        <v>5.071E-3</v>
      </c>
      <c r="IE75" s="198">
        <v>230.66968700000001</v>
      </c>
      <c r="IF75" s="198">
        <v>14.320411</v>
      </c>
    </row>
    <row r="76" spans="1:240" ht="17.399999999999999" customHeight="1" x14ac:dyDescent="0.25">
      <c r="A76" s="199" t="s">
        <v>236</v>
      </c>
      <c r="B76" s="200" t="s">
        <v>1358</v>
      </c>
      <c r="C76" s="201"/>
      <c r="D76" s="201"/>
      <c r="E76" s="201"/>
      <c r="F76" s="201"/>
      <c r="G76" s="201"/>
      <c r="H76" s="201"/>
      <c r="I76" s="201">
        <v>0.74005200000000004</v>
      </c>
      <c r="J76" s="201">
        <v>5.9512000000000002E-2</v>
      </c>
      <c r="K76" s="201"/>
      <c r="L76" s="201"/>
      <c r="M76" s="201">
        <v>0.74005200000000004</v>
      </c>
      <c r="N76" s="201">
        <v>5.9512000000000002E-2</v>
      </c>
      <c r="O76" s="201"/>
      <c r="P76" s="201"/>
      <c r="Q76" s="201"/>
      <c r="R76" s="201"/>
      <c r="S76" s="201">
        <v>2.2718280000000002</v>
      </c>
      <c r="T76" s="201">
        <v>0.62722199999999995</v>
      </c>
      <c r="U76" s="201">
        <v>0.48773699999999998</v>
      </c>
      <c r="V76" s="201">
        <v>2.8322E-2</v>
      </c>
      <c r="W76" s="201"/>
      <c r="X76" s="201"/>
      <c r="Y76" s="201"/>
      <c r="Z76" s="201"/>
      <c r="AA76" s="201">
        <v>5.4457999999999999E-2</v>
      </c>
      <c r="AB76" s="201">
        <v>2.238E-3</v>
      </c>
      <c r="AC76" s="201">
        <v>1.6280000000000001E-3</v>
      </c>
      <c r="AD76" s="201">
        <v>3.7500000000000001E-4</v>
      </c>
      <c r="AE76" s="201"/>
      <c r="AF76" s="201"/>
      <c r="AG76" s="201">
        <v>2.8156509999999999</v>
      </c>
      <c r="AH76" s="201">
        <v>0.65815699999999999</v>
      </c>
      <c r="AI76" s="201"/>
      <c r="AJ76" s="201"/>
      <c r="AK76" s="201"/>
      <c r="AL76" s="201"/>
      <c r="AM76" s="201"/>
      <c r="AN76" s="201"/>
      <c r="AO76" s="201">
        <v>2.5052050000000001</v>
      </c>
      <c r="AP76" s="201">
        <v>1.1759999999999999</v>
      </c>
      <c r="AQ76" s="201"/>
      <c r="AR76" s="201"/>
      <c r="AS76" s="201">
        <v>0.113396</v>
      </c>
      <c r="AT76" s="201">
        <v>1.5858000000000001E-2</v>
      </c>
      <c r="AU76" s="201"/>
      <c r="AV76" s="201"/>
      <c r="AW76" s="201">
        <v>0.57378700000000005</v>
      </c>
      <c r="AX76" s="201">
        <v>4.8680000000000001E-2</v>
      </c>
      <c r="AY76" s="201">
        <v>0.35687799999999997</v>
      </c>
      <c r="AZ76" s="201">
        <v>0.10022399999999999</v>
      </c>
      <c r="BA76" s="201"/>
      <c r="BB76" s="201"/>
      <c r="BC76" s="201"/>
      <c r="BD76" s="201"/>
      <c r="BE76" s="201">
        <v>3.5492659999999998</v>
      </c>
      <c r="BF76" s="201">
        <v>1.340762</v>
      </c>
      <c r="BG76" s="201">
        <v>0.48574699999999998</v>
      </c>
      <c r="BH76" s="201">
        <v>0.9</v>
      </c>
      <c r="BI76" s="201"/>
      <c r="BJ76" s="201"/>
      <c r="BK76" s="201"/>
      <c r="BL76" s="201"/>
      <c r="BM76" s="201">
        <v>0.48574699999999998</v>
      </c>
      <c r="BN76" s="201">
        <v>0.9</v>
      </c>
      <c r="BO76" s="201"/>
      <c r="BP76" s="201"/>
      <c r="BQ76" s="201"/>
      <c r="BR76" s="201"/>
      <c r="BS76" s="201">
        <v>16.149868999999999</v>
      </c>
      <c r="BT76" s="201">
        <v>5.1776999999999997E-2</v>
      </c>
      <c r="BU76" s="201"/>
      <c r="BV76" s="201"/>
      <c r="BW76" s="201">
        <v>4.1074039999999998</v>
      </c>
      <c r="BX76" s="201">
        <v>0.61283500000000002</v>
      </c>
      <c r="BY76" s="201"/>
      <c r="BZ76" s="201"/>
      <c r="CA76" s="201">
        <v>2.8499999999999999E-4</v>
      </c>
      <c r="CB76" s="201">
        <v>3.1E-4</v>
      </c>
      <c r="CC76" s="201">
        <v>2.0000000000000002E-5</v>
      </c>
      <c r="CD76" s="201">
        <v>5.0000000000000004E-6</v>
      </c>
      <c r="CE76" s="201"/>
      <c r="CF76" s="201"/>
      <c r="CG76" s="201"/>
      <c r="CH76" s="201"/>
      <c r="CI76" s="201">
        <v>24.159444000000001</v>
      </c>
      <c r="CJ76" s="201">
        <v>4.3100059999999996</v>
      </c>
      <c r="CK76" s="201">
        <v>44.417022000000003</v>
      </c>
      <c r="CL76" s="201">
        <v>4.974933</v>
      </c>
      <c r="CM76" s="201">
        <v>82.080890999999994</v>
      </c>
      <c r="CN76" s="201">
        <v>21.361986999999999</v>
      </c>
      <c r="CO76" s="201">
        <v>6.6150000000000002E-3</v>
      </c>
      <c r="CP76" s="201">
        <v>2.0000000000000001E-4</v>
      </c>
      <c r="CQ76" s="201">
        <v>82.087506000000005</v>
      </c>
      <c r="CR76" s="201">
        <v>21.362186999999999</v>
      </c>
      <c r="CS76" s="201"/>
      <c r="CT76" s="201"/>
      <c r="CU76" s="201"/>
      <c r="CV76" s="201"/>
      <c r="CW76" s="201"/>
      <c r="CX76" s="201"/>
      <c r="CY76" s="201"/>
      <c r="CZ76" s="201"/>
      <c r="DA76" s="201">
        <v>1.4033E-2</v>
      </c>
      <c r="DB76" s="201">
        <v>4.2100000000000002E-3</v>
      </c>
      <c r="DC76" s="201"/>
      <c r="DD76" s="201"/>
      <c r="DE76" s="201"/>
      <c r="DF76" s="201"/>
      <c r="DG76" s="201">
        <v>1.4033E-2</v>
      </c>
      <c r="DH76" s="201">
        <v>4.2100000000000002E-3</v>
      </c>
      <c r="DI76" s="201"/>
      <c r="DJ76" s="201"/>
      <c r="DK76" s="201">
        <v>5.2702439999999999</v>
      </c>
      <c r="DL76" s="201">
        <v>2.0551309999999998</v>
      </c>
      <c r="DM76" s="201">
        <v>0.79773499999999997</v>
      </c>
      <c r="DN76" s="201">
        <v>0.236928</v>
      </c>
      <c r="DO76" s="201">
        <v>6.0679790000000002</v>
      </c>
      <c r="DP76" s="201">
        <v>2.2920590000000001</v>
      </c>
      <c r="DQ76" s="201"/>
      <c r="DR76" s="201"/>
      <c r="DS76" s="201"/>
      <c r="DT76" s="201"/>
      <c r="DU76" s="201"/>
      <c r="DV76" s="201"/>
      <c r="DW76" s="201"/>
      <c r="DX76" s="201"/>
      <c r="DY76" s="201">
        <v>3.9496000000000003E-2</v>
      </c>
      <c r="DZ76" s="201">
        <v>6.8400000000000004E-4</v>
      </c>
      <c r="EA76" s="201"/>
      <c r="EB76" s="201"/>
      <c r="EC76" s="201"/>
      <c r="ED76" s="201"/>
      <c r="EE76" s="201">
        <v>0.15994900000000001</v>
      </c>
      <c r="EF76" s="201">
        <v>6.9899999999999997E-3</v>
      </c>
      <c r="EG76" s="201"/>
      <c r="EH76" s="201"/>
      <c r="EI76" s="201"/>
      <c r="EJ76" s="201"/>
      <c r="EK76" s="201"/>
      <c r="EL76" s="201"/>
      <c r="EM76" s="201">
        <v>0.51910900000000004</v>
      </c>
      <c r="EN76" s="201">
        <v>5.0049999999999997E-2</v>
      </c>
      <c r="EO76" s="201">
        <v>3.0482960000000001</v>
      </c>
      <c r="EP76" s="201">
        <v>0.15587500000000001</v>
      </c>
      <c r="EQ76" s="201"/>
      <c r="ER76" s="201"/>
      <c r="ES76" s="201">
        <v>3.7668499999999998</v>
      </c>
      <c r="ET76" s="201">
        <v>0.21359900000000001</v>
      </c>
      <c r="EU76" s="201">
        <v>1.0252000000000001E-2</v>
      </c>
      <c r="EV76" s="201">
        <v>1.3999999999999999E-4</v>
      </c>
      <c r="EW76" s="201"/>
      <c r="EX76" s="201"/>
      <c r="EY76" s="201"/>
      <c r="EZ76" s="201"/>
      <c r="FA76" s="201"/>
      <c r="FB76" s="201"/>
      <c r="FC76" s="201">
        <v>1.0252000000000001E-2</v>
      </c>
      <c r="FD76" s="201">
        <v>1.3999999999999999E-4</v>
      </c>
      <c r="FE76" s="201">
        <v>1.2692460000000001</v>
      </c>
      <c r="FF76" s="201">
        <v>1.04464</v>
      </c>
      <c r="FG76" s="201"/>
      <c r="FH76" s="201"/>
      <c r="FI76" s="201">
        <v>1.0606869999999999</v>
      </c>
      <c r="FJ76" s="201">
        <v>0.59161799999999998</v>
      </c>
      <c r="FK76" s="201">
        <v>2.329933</v>
      </c>
      <c r="FL76" s="201">
        <v>1.636258</v>
      </c>
      <c r="FM76" s="201">
        <v>7.9120000000000006E-3</v>
      </c>
      <c r="FN76" s="201">
        <v>2.3679999999999999E-3</v>
      </c>
      <c r="FO76" s="201">
        <v>7.9120000000000006E-3</v>
      </c>
      <c r="FP76" s="201">
        <v>2.3679999999999999E-3</v>
      </c>
      <c r="FQ76" s="201">
        <v>3.4243999999999997E-2</v>
      </c>
      <c r="FR76" s="201">
        <v>3.6840000000000002E-3</v>
      </c>
      <c r="FS76" s="201">
        <v>0.17404700000000001</v>
      </c>
      <c r="FT76" s="201">
        <v>1.6969000000000001E-2</v>
      </c>
      <c r="FU76" s="201"/>
      <c r="FV76" s="201"/>
      <c r="FW76" s="201">
        <v>1.7981E-2</v>
      </c>
      <c r="FX76" s="201">
        <v>6.9999999999999999E-4</v>
      </c>
      <c r="FY76" s="201">
        <v>4.5562310000000004</v>
      </c>
      <c r="FZ76" s="201">
        <v>0.30670999999999998</v>
      </c>
      <c r="GA76" s="201"/>
      <c r="GB76" s="201"/>
      <c r="GC76" s="201"/>
      <c r="GD76" s="201"/>
      <c r="GE76" s="201"/>
      <c r="GF76" s="201"/>
      <c r="GG76" s="201"/>
      <c r="GH76" s="201"/>
      <c r="GI76" s="201"/>
      <c r="GJ76" s="201"/>
      <c r="GK76" s="201">
        <v>1.193E-3</v>
      </c>
      <c r="GL76" s="201">
        <v>1.6200000000000001E-4</v>
      </c>
      <c r="GM76" s="201">
        <v>4.7836959999999999</v>
      </c>
      <c r="GN76" s="201">
        <v>0.32822499999999999</v>
      </c>
      <c r="GO76" s="201">
        <v>1.010343</v>
      </c>
      <c r="GP76" s="201">
        <v>0.107415</v>
      </c>
      <c r="GQ76" s="201">
        <v>0.119701</v>
      </c>
      <c r="GR76" s="201">
        <v>7.6839999999999999E-3</v>
      </c>
      <c r="GS76" s="201">
        <v>1.130044</v>
      </c>
      <c r="GT76" s="201">
        <v>0.11509900000000001</v>
      </c>
      <c r="GU76" s="201"/>
      <c r="GV76" s="201"/>
      <c r="GW76" s="201">
        <v>0.73151100000000002</v>
      </c>
      <c r="GX76" s="201">
        <v>2.8996999999999998E-2</v>
      </c>
      <c r="GY76" s="201">
        <v>1.642274</v>
      </c>
      <c r="GZ76" s="201">
        <v>2.7529999999999998E-3</v>
      </c>
      <c r="HA76" s="201"/>
      <c r="HB76" s="201"/>
      <c r="HC76" s="201">
        <v>2.3737849999999998</v>
      </c>
      <c r="HD76" s="201">
        <v>3.175E-2</v>
      </c>
      <c r="HE76" s="201"/>
      <c r="HF76" s="201"/>
      <c r="HG76" s="201"/>
      <c r="HH76" s="201"/>
      <c r="HI76" s="201"/>
      <c r="HJ76" s="201"/>
      <c r="HK76" s="201"/>
      <c r="HL76" s="201"/>
      <c r="HM76" s="201"/>
      <c r="HN76" s="201"/>
      <c r="HO76" s="201"/>
      <c r="HP76" s="201"/>
      <c r="HQ76" s="201">
        <v>4.0927999999999999E-2</v>
      </c>
      <c r="HR76" s="201">
        <v>6.9999999999999999E-4</v>
      </c>
      <c r="HS76" s="201"/>
      <c r="HT76" s="201"/>
      <c r="HU76" s="201"/>
      <c r="HV76" s="201"/>
      <c r="HW76" s="201">
        <v>4.0927999999999999E-2</v>
      </c>
      <c r="HX76" s="201">
        <v>6.9999999999999999E-4</v>
      </c>
      <c r="HY76" s="201"/>
      <c r="HZ76" s="201"/>
      <c r="IA76" s="201">
        <v>4.5597690000000002</v>
      </c>
      <c r="IB76" s="201">
        <v>2.3175460000000001</v>
      </c>
      <c r="IC76" s="201">
        <v>4.5597690000000002</v>
      </c>
      <c r="ID76" s="201">
        <v>2.3175460000000001</v>
      </c>
      <c r="IE76" s="201">
        <v>159.18042500000001</v>
      </c>
      <c r="IF76" s="201">
        <v>36.237504999999999</v>
      </c>
    </row>
    <row r="77" spans="1:240" ht="17.399999999999999" customHeight="1" x14ac:dyDescent="0.25">
      <c r="A77" s="196" t="s">
        <v>248</v>
      </c>
      <c r="B77" s="197" t="s">
        <v>1359</v>
      </c>
      <c r="C77" s="198">
        <v>5.1149999999999998E-3</v>
      </c>
      <c r="D77" s="198">
        <v>1.2799999999999999E-4</v>
      </c>
      <c r="E77" s="198"/>
      <c r="F77" s="198"/>
      <c r="G77" s="198">
        <v>57.702962999999997</v>
      </c>
      <c r="H77" s="198">
        <v>3.782743</v>
      </c>
      <c r="I77" s="198"/>
      <c r="J77" s="198"/>
      <c r="K77" s="198"/>
      <c r="L77" s="198"/>
      <c r="M77" s="198">
        <v>57.708078</v>
      </c>
      <c r="N77" s="198">
        <v>3.7828710000000001</v>
      </c>
      <c r="O77" s="198"/>
      <c r="P77" s="198"/>
      <c r="Q77" s="198"/>
      <c r="R77" s="198"/>
      <c r="S77" s="198">
        <v>7.424525</v>
      </c>
      <c r="T77" s="198">
        <v>0.95510799999999996</v>
      </c>
      <c r="U77" s="198"/>
      <c r="V77" s="198"/>
      <c r="W77" s="198"/>
      <c r="X77" s="198"/>
      <c r="Y77" s="198"/>
      <c r="Z77" s="198"/>
      <c r="AA77" s="198"/>
      <c r="AB77" s="198"/>
      <c r="AC77" s="198"/>
      <c r="AD77" s="198"/>
      <c r="AE77" s="198"/>
      <c r="AF77" s="198"/>
      <c r="AG77" s="198">
        <v>7.424525</v>
      </c>
      <c r="AH77" s="198">
        <v>0.95510799999999996</v>
      </c>
      <c r="AI77" s="198"/>
      <c r="AJ77" s="198"/>
      <c r="AK77" s="198"/>
      <c r="AL77" s="198"/>
      <c r="AM77" s="198"/>
      <c r="AN77" s="198"/>
      <c r="AO77" s="198">
        <v>0.18525</v>
      </c>
      <c r="AP77" s="198">
        <v>1.6250000000000001E-2</v>
      </c>
      <c r="AQ77" s="198"/>
      <c r="AR77" s="198"/>
      <c r="AS77" s="198"/>
      <c r="AT77" s="198"/>
      <c r="AU77" s="198"/>
      <c r="AV77" s="198"/>
      <c r="AW77" s="198"/>
      <c r="AX77" s="198"/>
      <c r="AY77" s="198">
        <v>4.7579359999999999</v>
      </c>
      <c r="AZ77" s="198">
        <v>2.1928009999999998</v>
      </c>
      <c r="BA77" s="198"/>
      <c r="BB77" s="198"/>
      <c r="BC77" s="198"/>
      <c r="BD77" s="198"/>
      <c r="BE77" s="198">
        <v>4.9431859999999999</v>
      </c>
      <c r="BF77" s="198">
        <v>2.2090510000000001</v>
      </c>
      <c r="BG77" s="198">
        <v>1.8799999999999999E-4</v>
      </c>
      <c r="BH77" s="198">
        <v>6.8999999999999997E-5</v>
      </c>
      <c r="BI77" s="198"/>
      <c r="BJ77" s="198"/>
      <c r="BK77" s="198"/>
      <c r="BL77" s="198"/>
      <c r="BM77" s="198">
        <v>1.8799999999999999E-4</v>
      </c>
      <c r="BN77" s="198">
        <v>6.8999999999999997E-5</v>
      </c>
      <c r="BO77" s="198">
        <v>3.8219999999999997E-2</v>
      </c>
      <c r="BP77" s="198">
        <v>2.24E-2</v>
      </c>
      <c r="BQ77" s="198">
        <v>6.7400149999999996</v>
      </c>
      <c r="BR77" s="198">
        <v>0.70970999999999995</v>
      </c>
      <c r="BS77" s="198"/>
      <c r="BT77" s="198"/>
      <c r="BU77" s="198"/>
      <c r="BV77" s="198"/>
      <c r="BW77" s="198">
        <v>0.221411</v>
      </c>
      <c r="BX77" s="198">
        <v>8.7309999999999992E-3</v>
      </c>
      <c r="BY77" s="198">
        <v>0.170741</v>
      </c>
      <c r="BZ77" s="198">
        <v>7.8569999999999994E-3</v>
      </c>
      <c r="CA77" s="198">
        <v>7.7660000000000003E-3</v>
      </c>
      <c r="CB77" s="198">
        <v>9.9999999999999995E-7</v>
      </c>
      <c r="CC77" s="198"/>
      <c r="CD77" s="198"/>
      <c r="CE77" s="198"/>
      <c r="CF77" s="198"/>
      <c r="CG77" s="198"/>
      <c r="CH77" s="198"/>
      <c r="CI77" s="198">
        <v>7.0710999999999996E-2</v>
      </c>
      <c r="CJ77" s="198">
        <v>6.5240000000000003E-3</v>
      </c>
      <c r="CK77" s="198">
        <v>7.2488640000000002</v>
      </c>
      <c r="CL77" s="198">
        <v>0.75522299999999998</v>
      </c>
      <c r="CM77" s="198">
        <v>22.648309000000001</v>
      </c>
      <c r="CN77" s="198">
        <v>4.6339880000000004</v>
      </c>
      <c r="CO77" s="198">
        <v>14.12717</v>
      </c>
      <c r="CP77" s="198">
        <v>1.262481</v>
      </c>
      <c r="CQ77" s="198">
        <v>36.775478999999997</v>
      </c>
      <c r="CR77" s="198">
        <v>5.8964689999999997</v>
      </c>
      <c r="CS77" s="198"/>
      <c r="CT77" s="198"/>
      <c r="CU77" s="198"/>
      <c r="CV77" s="198"/>
      <c r="CW77" s="198"/>
      <c r="CX77" s="198"/>
      <c r="CY77" s="198"/>
      <c r="CZ77" s="198"/>
      <c r="DA77" s="198">
        <v>0.19875599999999999</v>
      </c>
      <c r="DB77" s="198">
        <v>2.1810000000000002E-3</v>
      </c>
      <c r="DC77" s="198"/>
      <c r="DD77" s="198"/>
      <c r="DE77" s="198"/>
      <c r="DF77" s="198"/>
      <c r="DG77" s="198">
        <v>0.19875599999999999</v>
      </c>
      <c r="DH77" s="198">
        <v>2.1810000000000002E-3</v>
      </c>
      <c r="DI77" s="198"/>
      <c r="DJ77" s="198"/>
      <c r="DK77" s="198">
        <v>5.0403159999999998</v>
      </c>
      <c r="DL77" s="198">
        <v>0.250392</v>
      </c>
      <c r="DM77" s="198"/>
      <c r="DN77" s="198"/>
      <c r="DO77" s="198">
        <v>5.0403159999999998</v>
      </c>
      <c r="DP77" s="198">
        <v>0.250392</v>
      </c>
      <c r="DQ77" s="198"/>
      <c r="DR77" s="198"/>
      <c r="DS77" s="198"/>
      <c r="DT77" s="198"/>
      <c r="DU77" s="198"/>
      <c r="DV77" s="198"/>
      <c r="DW77" s="198"/>
      <c r="DX77" s="198"/>
      <c r="DY77" s="198">
        <v>3.5533160000000001</v>
      </c>
      <c r="DZ77" s="198">
        <v>0.40657399999999999</v>
      </c>
      <c r="EA77" s="198"/>
      <c r="EB77" s="198"/>
      <c r="EC77" s="198"/>
      <c r="ED77" s="198"/>
      <c r="EE77" s="198"/>
      <c r="EF77" s="198"/>
      <c r="EG77" s="198"/>
      <c r="EH77" s="198"/>
      <c r="EI77" s="198">
        <v>0.71500200000000003</v>
      </c>
      <c r="EJ77" s="198">
        <v>4.0162000000000003E-2</v>
      </c>
      <c r="EK77" s="198"/>
      <c r="EL77" s="198"/>
      <c r="EM77" s="198"/>
      <c r="EN77" s="198"/>
      <c r="EO77" s="198"/>
      <c r="EP77" s="198"/>
      <c r="EQ77" s="198"/>
      <c r="ER77" s="198"/>
      <c r="ES77" s="198">
        <v>4.2683179999999998</v>
      </c>
      <c r="ET77" s="198">
        <v>0.44673600000000002</v>
      </c>
      <c r="EU77" s="198"/>
      <c r="EV77" s="198"/>
      <c r="EW77" s="198"/>
      <c r="EX77" s="198"/>
      <c r="EY77" s="198"/>
      <c r="EZ77" s="198"/>
      <c r="FA77" s="198"/>
      <c r="FB77" s="198"/>
      <c r="FC77" s="198"/>
      <c r="FD77" s="198"/>
      <c r="FE77" s="198"/>
      <c r="FF77" s="198"/>
      <c r="FG77" s="198"/>
      <c r="FH77" s="198"/>
      <c r="FI77" s="198"/>
      <c r="FJ77" s="198"/>
      <c r="FK77" s="198"/>
      <c r="FL77" s="198"/>
      <c r="FM77" s="198">
        <v>1.2400000000000001E-4</v>
      </c>
      <c r="FN77" s="198">
        <v>1.4E-5</v>
      </c>
      <c r="FO77" s="198">
        <v>1.2400000000000001E-4</v>
      </c>
      <c r="FP77" s="198">
        <v>1.4E-5</v>
      </c>
      <c r="FQ77" s="198"/>
      <c r="FR77" s="198"/>
      <c r="FS77" s="198">
        <v>1.825E-3</v>
      </c>
      <c r="FT77" s="198">
        <v>7.1000000000000005E-5</v>
      </c>
      <c r="FU77" s="198"/>
      <c r="FV77" s="198"/>
      <c r="FW77" s="198"/>
      <c r="FX77" s="198"/>
      <c r="FY77" s="198">
        <v>0.863066</v>
      </c>
      <c r="FZ77" s="198">
        <v>2.7394000000000002E-2</v>
      </c>
      <c r="GA77" s="198"/>
      <c r="GB77" s="198"/>
      <c r="GC77" s="198"/>
      <c r="GD77" s="198"/>
      <c r="GE77" s="198"/>
      <c r="GF77" s="198"/>
      <c r="GG77" s="198"/>
      <c r="GH77" s="198"/>
      <c r="GI77" s="198">
        <v>3.5400000000000001E-2</v>
      </c>
      <c r="GJ77" s="198">
        <v>9.2E-5</v>
      </c>
      <c r="GK77" s="198"/>
      <c r="GL77" s="198"/>
      <c r="GM77" s="198">
        <v>0.90029099999999995</v>
      </c>
      <c r="GN77" s="198">
        <v>2.7557000000000002E-2</v>
      </c>
      <c r="GO77" s="198">
        <v>13.110906</v>
      </c>
      <c r="GP77" s="198">
        <v>0.825291</v>
      </c>
      <c r="GQ77" s="198"/>
      <c r="GR77" s="198"/>
      <c r="GS77" s="198">
        <v>13.110906</v>
      </c>
      <c r="GT77" s="198">
        <v>0.825291</v>
      </c>
      <c r="GU77" s="198"/>
      <c r="GV77" s="198"/>
      <c r="GW77" s="198">
        <v>1.1242669999999999</v>
      </c>
      <c r="GX77" s="198">
        <v>6.0390000000000001E-3</v>
      </c>
      <c r="GY77" s="198"/>
      <c r="GZ77" s="198"/>
      <c r="HA77" s="198"/>
      <c r="HB77" s="198"/>
      <c r="HC77" s="198">
        <v>1.1242669999999999</v>
      </c>
      <c r="HD77" s="198">
        <v>6.0390000000000001E-3</v>
      </c>
      <c r="HE77" s="198">
        <v>12.496798</v>
      </c>
      <c r="HF77" s="198">
        <v>4.0967000000000003E-2</v>
      </c>
      <c r="HG77" s="198"/>
      <c r="HH77" s="198"/>
      <c r="HI77" s="198"/>
      <c r="HJ77" s="198"/>
      <c r="HK77" s="198">
        <v>12.496798</v>
      </c>
      <c r="HL77" s="198">
        <v>4.0967000000000003E-2</v>
      </c>
      <c r="HM77" s="198"/>
      <c r="HN77" s="198"/>
      <c r="HO77" s="198"/>
      <c r="HP77" s="198"/>
      <c r="HQ77" s="198"/>
      <c r="HR77" s="198"/>
      <c r="HS77" s="198"/>
      <c r="HT77" s="198"/>
      <c r="HU77" s="198">
        <v>1.8207999999999998E-2</v>
      </c>
      <c r="HV77" s="198">
        <v>4.1E-5</v>
      </c>
      <c r="HW77" s="198">
        <v>1.8207999999999998E-2</v>
      </c>
      <c r="HX77" s="198">
        <v>4.1E-5</v>
      </c>
      <c r="HY77" s="198">
        <v>4.0125000000000001E-2</v>
      </c>
      <c r="HZ77" s="198">
        <v>8.2000000000000001E-5</v>
      </c>
      <c r="IA77" s="198">
        <v>5.9164000000000001E-2</v>
      </c>
      <c r="IB77" s="198">
        <v>5.5170000000000002E-3</v>
      </c>
      <c r="IC77" s="198">
        <v>9.9289000000000002E-2</v>
      </c>
      <c r="ID77" s="198">
        <v>5.5989999999999998E-3</v>
      </c>
      <c r="IE77" s="198">
        <v>151.35759300000001</v>
      </c>
      <c r="IF77" s="198">
        <v>15.203607999999999</v>
      </c>
    </row>
    <row r="78" spans="1:240" ht="17.399999999999999" customHeight="1" x14ac:dyDescent="0.25">
      <c r="A78" s="199" t="s">
        <v>173</v>
      </c>
      <c r="B78" s="200" t="s">
        <v>1360</v>
      </c>
      <c r="C78" s="201"/>
      <c r="D78" s="201"/>
      <c r="E78" s="201">
        <v>7.2</v>
      </c>
      <c r="F78" s="201">
        <v>9.2999999999999999E-2</v>
      </c>
      <c r="G78" s="201"/>
      <c r="H78" s="201"/>
      <c r="I78" s="201">
        <v>0.58159499999999997</v>
      </c>
      <c r="J78" s="201">
        <v>0.103126</v>
      </c>
      <c r="K78" s="201"/>
      <c r="L78" s="201"/>
      <c r="M78" s="201">
        <v>7.7815950000000003</v>
      </c>
      <c r="N78" s="201">
        <v>0.19612599999999999</v>
      </c>
      <c r="O78" s="201"/>
      <c r="P78" s="201"/>
      <c r="Q78" s="201"/>
      <c r="R78" s="201"/>
      <c r="S78" s="201">
        <v>1.3729929999999999</v>
      </c>
      <c r="T78" s="201">
        <v>0.361956</v>
      </c>
      <c r="U78" s="201"/>
      <c r="V78" s="201"/>
      <c r="W78" s="201">
        <v>1.5E-3</v>
      </c>
      <c r="X78" s="201">
        <v>4.0000000000000001E-3</v>
      </c>
      <c r="Y78" s="201"/>
      <c r="Z78" s="201"/>
      <c r="AA78" s="201">
        <v>0.14688000000000001</v>
      </c>
      <c r="AB78" s="201">
        <v>5.7600000000000001E-4</v>
      </c>
      <c r="AC78" s="201"/>
      <c r="AD78" s="201"/>
      <c r="AE78" s="201"/>
      <c r="AF78" s="201"/>
      <c r="AG78" s="201">
        <v>1.5213730000000001</v>
      </c>
      <c r="AH78" s="201">
        <v>0.36653200000000002</v>
      </c>
      <c r="AI78" s="201">
        <v>1.75E-3</v>
      </c>
      <c r="AJ78" s="201">
        <v>4.0000000000000001E-3</v>
      </c>
      <c r="AK78" s="201">
        <v>1.75E-3</v>
      </c>
      <c r="AL78" s="201">
        <v>4.0000000000000001E-3</v>
      </c>
      <c r="AM78" s="201">
        <v>8.8438000000000003E-2</v>
      </c>
      <c r="AN78" s="201">
        <v>1.7250000000000001E-2</v>
      </c>
      <c r="AO78" s="201">
        <v>0.53692799999999996</v>
      </c>
      <c r="AP78" s="201">
        <v>0.48</v>
      </c>
      <c r="AQ78" s="201"/>
      <c r="AR78" s="201"/>
      <c r="AS78" s="201">
        <v>0.34808</v>
      </c>
      <c r="AT78" s="201">
        <v>6.7554000000000003E-2</v>
      </c>
      <c r="AU78" s="201">
        <v>7.0116009999999998</v>
      </c>
      <c r="AV78" s="201">
        <v>1.829278</v>
      </c>
      <c r="AW78" s="201">
        <v>7.3089529999999998</v>
      </c>
      <c r="AX78" s="201">
        <v>1.4158919999999999</v>
      </c>
      <c r="AY78" s="201">
        <v>6.5412749999999997</v>
      </c>
      <c r="AZ78" s="201">
        <v>1.5689059999999999</v>
      </c>
      <c r="BA78" s="201"/>
      <c r="BB78" s="201"/>
      <c r="BC78" s="201"/>
      <c r="BD78" s="201"/>
      <c r="BE78" s="201">
        <v>21.835274999999999</v>
      </c>
      <c r="BF78" s="201">
        <v>5.3788799999999997</v>
      </c>
      <c r="BG78" s="201"/>
      <c r="BH78" s="201"/>
      <c r="BI78" s="201"/>
      <c r="BJ78" s="201"/>
      <c r="BK78" s="201">
        <v>1.35E-2</v>
      </c>
      <c r="BL78" s="201">
        <v>1.02E-4</v>
      </c>
      <c r="BM78" s="201">
        <v>1.35E-2</v>
      </c>
      <c r="BN78" s="201">
        <v>1.02E-4</v>
      </c>
      <c r="BO78" s="201">
        <v>5.1558320000000002</v>
      </c>
      <c r="BP78" s="201">
        <v>2.0717120000000002</v>
      </c>
      <c r="BQ78" s="201">
        <v>1.0025500000000001</v>
      </c>
      <c r="BR78" s="201">
        <v>0.15079999999999999</v>
      </c>
      <c r="BS78" s="201"/>
      <c r="BT78" s="201"/>
      <c r="BU78" s="201"/>
      <c r="BV78" s="201"/>
      <c r="BW78" s="201">
        <v>6.0802459999999998</v>
      </c>
      <c r="BX78" s="201">
        <v>0.42068299999999997</v>
      </c>
      <c r="BY78" s="201">
        <v>5.5888590000000002</v>
      </c>
      <c r="BZ78" s="201">
        <v>0.19623699999999999</v>
      </c>
      <c r="CA78" s="201">
        <v>0.18285000000000001</v>
      </c>
      <c r="CB78" s="201">
        <v>3.6799999999999999E-2</v>
      </c>
      <c r="CC78" s="201"/>
      <c r="CD78" s="201"/>
      <c r="CE78" s="201"/>
      <c r="CF78" s="201"/>
      <c r="CG78" s="201"/>
      <c r="CH78" s="201"/>
      <c r="CI78" s="201"/>
      <c r="CJ78" s="201"/>
      <c r="CK78" s="201">
        <v>18.010337</v>
      </c>
      <c r="CL78" s="201">
        <v>2.8762319999999999</v>
      </c>
      <c r="CM78" s="201">
        <v>72.610772999999995</v>
      </c>
      <c r="CN78" s="201">
        <v>16.921599000000001</v>
      </c>
      <c r="CO78" s="201">
        <v>6.2911999999999996E-2</v>
      </c>
      <c r="CP78" s="201">
        <v>0.11175</v>
      </c>
      <c r="CQ78" s="201">
        <v>72.673685000000006</v>
      </c>
      <c r="CR78" s="201">
        <v>17.033349000000001</v>
      </c>
      <c r="CS78" s="201"/>
      <c r="CT78" s="201"/>
      <c r="CU78" s="201"/>
      <c r="CV78" s="201"/>
      <c r="CW78" s="201"/>
      <c r="CX78" s="201"/>
      <c r="CY78" s="201"/>
      <c r="CZ78" s="201"/>
      <c r="DA78" s="201">
        <v>8.5100000000000002E-3</v>
      </c>
      <c r="DB78" s="201">
        <v>2.0500000000000001E-2</v>
      </c>
      <c r="DC78" s="201"/>
      <c r="DD78" s="201"/>
      <c r="DE78" s="201">
        <v>4.7999999999999996E-3</v>
      </c>
      <c r="DF78" s="201">
        <v>1E-3</v>
      </c>
      <c r="DG78" s="201">
        <v>1.3310000000000001E-2</v>
      </c>
      <c r="DH78" s="201">
        <v>2.1499999999999998E-2</v>
      </c>
      <c r="DI78" s="201"/>
      <c r="DJ78" s="201"/>
      <c r="DK78" s="201">
        <v>4.3748000000000002E-2</v>
      </c>
      <c r="DL78" s="201">
        <v>2.102E-2</v>
      </c>
      <c r="DM78" s="201">
        <v>4.2540000000000001E-2</v>
      </c>
      <c r="DN78" s="201">
        <v>0.15473000000000001</v>
      </c>
      <c r="DO78" s="201">
        <v>8.6288000000000004E-2</v>
      </c>
      <c r="DP78" s="201">
        <v>0.17574999999999999</v>
      </c>
      <c r="DQ78" s="201"/>
      <c r="DR78" s="201"/>
      <c r="DS78" s="201"/>
      <c r="DT78" s="201"/>
      <c r="DU78" s="201"/>
      <c r="DV78" s="201"/>
      <c r="DW78" s="201"/>
      <c r="DX78" s="201"/>
      <c r="DY78" s="201">
        <v>1.5150000000000001E-3</v>
      </c>
      <c r="DZ78" s="201">
        <v>2E-3</v>
      </c>
      <c r="EA78" s="201"/>
      <c r="EB78" s="201"/>
      <c r="EC78" s="201"/>
      <c r="ED78" s="201"/>
      <c r="EE78" s="201">
        <v>1.3785E-2</v>
      </c>
      <c r="EF78" s="201">
        <v>2.2749999999999999E-2</v>
      </c>
      <c r="EG78" s="201"/>
      <c r="EH78" s="201"/>
      <c r="EI78" s="201"/>
      <c r="EJ78" s="201"/>
      <c r="EK78" s="201"/>
      <c r="EL78" s="201"/>
      <c r="EM78" s="201"/>
      <c r="EN78" s="201"/>
      <c r="EO78" s="201">
        <v>0.30249799999999999</v>
      </c>
      <c r="EP78" s="201">
        <v>7.4340000000000003E-2</v>
      </c>
      <c r="EQ78" s="201">
        <v>4.6709999999999998E-3</v>
      </c>
      <c r="ER78" s="201">
        <v>2.0479999999999999E-3</v>
      </c>
      <c r="ES78" s="201">
        <v>0.32246900000000001</v>
      </c>
      <c r="ET78" s="201">
        <v>0.10113800000000001</v>
      </c>
      <c r="EU78" s="201"/>
      <c r="EV78" s="201"/>
      <c r="EW78" s="201"/>
      <c r="EX78" s="201"/>
      <c r="EY78" s="201"/>
      <c r="EZ78" s="201"/>
      <c r="FA78" s="201"/>
      <c r="FB78" s="201"/>
      <c r="FC78" s="201"/>
      <c r="FD78" s="201"/>
      <c r="FE78" s="201">
        <v>0.30452800000000002</v>
      </c>
      <c r="FF78" s="201">
        <v>0.21890299999999999</v>
      </c>
      <c r="FG78" s="201">
        <v>0.110155</v>
      </c>
      <c r="FH78" s="201">
        <v>0.2046</v>
      </c>
      <c r="FI78" s="201">
        <v>0.14200099999999999</v>
      </c>
      <c r="FJ78" s="201">
        <v>3.0478000000000002E-2</v>
      </c>
      <c r="FK78" s="201">
        <v>0.55668399999999996</v>
      </c>
      <c r="FL78" s="201">
        <v>0.45398100000000002</v>
      </c>
      <c r="FM78" s="201"/>
      <c r="FN78" s="201"/>
      <c r="FO78" s="201"/>
      <c r="FP78" s="201"/>
      <c r="FQ78" s="201"/>
      <c r="FR78" s="201"/>
      <c r="FS78" s="201"/>
      <c r="FT78" s="201"/>
      <c r="FU78" s="201"/>
      <c r="FV78" s="201"/>
      <c r="FW78" s="201"/>
      <c r="FX78" s="201"/>
      <c r="FY78" s="201">
        <v>0.31169799999999998</v>
      </c>
      <c r="FZ78" s="201">
        <v>3.0099999999999998E-2</v>
      </c>
      <c r="GA78" s="201"/>
      <c r="GB78" s="201"/>
      <c r="GC78" s="201">
        <v>2.8230000000000002E-2</v>
      </c>
      <c r="GD78" s="201">
        <v>1.0813E-2</v>
      </c>
      <c r="GE78" s="201">
        <v>2.9100000000000001E-2</v>
      </c>
      <c r="GF78" s="201">
        <v>4.7E-2</v>
      </c>
      <c r="GG78" s="201"/>
      <c r="GH78" s="201"/>
      <c r="GI78" s="201"/>
      <c r="GJ78" s="201"/>
      <c r="GK78" s="201">
        <v>5.0900000000000001E-4</v>
      </c>
      <c r="GL78" s="201">
        <v>1.17E-4</v>
      </c>
      <c r="GM78" s="201">
        <v>0.369537</v>
      </c>
      <c r="GN78" s="201">
        <v>8.8029999999999997E-2</v>
      </c>
      <c r="GO78" s="201">
        <v>8.3199999999999993E-3</v>
      </c>
      <c r="GP78" s="201">
        <v>0.01</v>
      </c>
      <c r="GQ78" s="201">
        <v>0.11873300000000001</v>
      </c>
      <c r="GR78" s="201">
        <v>7.3750999999999997E-2</v>
      </c>
      <c r="GS78" s="201">
        <v>0.127053</v>
      </c>
      <c r="GT78" s="201">
        <v>8.3751000000000006E-2</v>
      </c>
      <c r="GU78" s="201"/>
      <c r="GV78" s="201"/>
      <c r="GW78" s="201">
        <v>1.5351600000000001</v>
      </c>
      <c r="GX78" s="201">
        <v>9.2128000000000002E-2</v>
      </c>
      <c r="GY78" s="201"/>
      <c r="GZ78" s="201"/>
      <c r="HA78" s="201">
        <v>19.3521</v>
      </c>
      <c r="HB78" s="201">
        <v>0.24970000000000001</v>
      </c>
      <c r="HC78" s="201">
        <v>20.887260000000001</v>
      </c>
      <c r="HD78" s="201">
        <v>0.34182800000000002</v>
      </c>
      <c r="HE78" s="201">
        <v>1.8714000000000001E-2</v>
      </c>
      <c r="HF78" s="201">
        <v>1.2400000000000001E-4</v>
      </c>
      <c r="HG78" s="201"/>
      <c r="HH78" s="201"/>
      <c r="HI78" s="201"/>
      <c r="HJ78" s="201"/>
      <c r="HK78" s="201">
        <v>1.8714000000000001E-2</v>
      </c>
      <c r="HL78" s="201">
        <v>1.2400000000000001E-4</v>
      </c>
      <c r="HM78" s="201"/>
      <c r="HN78" s="201"/>
      <c r="HO78" s="201"/>
      <c r="HP78" s="201"/>
      <c r="HQ78" s="201">
        <v>0.43508000000000002</v>
      </c>
      <c r="HR78" s="201">
        <v>0.30913400000000002</v>
      </c>
      <c r="HS78" s="201">
        <v>6.4999999999999997E-4</v>
      </c>
      <c r="HT78" s="201">
        <v>5.0000000000000001E-4</v>
      </c>
      <c r="HU78" s="201"/>
      <c r="HV78" s="201"/>
      <c r="HW78" s="201">
        <v>0.43573000000000001</v>
      </c>
      <c r="HX78" s="201">
        <v>0.30963400000000002</v>
      </c>
      <c r="HY78" s="201"/>
      <c r="HZ78" s="201"/>
      <c r="IA78" s="201">
        <v>0.49913000000000002</v>
      </c>
      <c r="IB78" s="201">
        <v>0.485647</v>
      </c>
      <c r="IC78" s="201">
        <v>0.49913000000000002</v>
      </c>
      <c r="ID78" s="201">
        <v>0.485647</v>
      </c>
      <c r="IE78" s="201">
        <v>145.15369000000001</v>
      </c>
      <c r="IF78" s="201">
        <v>27.916604</v>
      </c>
    </row>
    <row r="79" spans="1:240" ht="17.399999999999999" customHeight="1" x14ac:dyDescent="0.25">
      <c r="A79" s="196" t="s">
        <v>172</v>
      </c>
      <c r="B79" s="197" t="s">
        <v>1361</v>
      </c>
      <c r="C79" s="198">
        <v>5.0720000000000001E-3</v>
      </c>
      <c r="D79" s="198">
        <v>4.3999999999999999E-5</v>
      </c>
      <c r="E79" s="198"/>
      <c r="F79" s="198"/>
      <c r="G79" s="198"/>
      <c r="H79" s="198"/>
      <c r="I79" s="198"/>
      <c r="J79" s="198"/>
      <c r="K79" s="198"/>
      <c r="L79" s="198"/>
      <c r="M79" s="198">
        <v>5.0720000000000001E-3</v>
      </c>
      <c r="N79" s="198">
        <v>4.3999999999999999E-5</v>
      </c>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v>12.249088</v>
      </c>
      <c r="BH79" s="198">
        <v>99.05</v>
      </c>
      <c r="BI79" s="198"/>
      <c r="BJ79" s="198"/>
      <c r="BK79" s="198"/>
      <c r="BL79" s="198"/>
      <c r="BM79" s="198">
        <v>12.249088</v>
      </c>
      <c r="BN79" s="198">
        <v>99.05</v>
      </c>
      <c r="BO79" s="198"/>
      <c r="BP79" s="198"/>
      <c r="BQ79" s="198">
        <v>3.232488</v>
      </c>
      <c r="BR79" s="198">
        <v>0.94221900000000003</v>
      </c>
      <c r="BS79" s="198"/>
      <c r="BT79" s="198"/>
      <c r="BU79" s="198">
        <v>0.77490000000000003</v>
      </c>
      <c r="BV79" s="198">
        <v>0.504</v>
      </c>
      <c r="BW79" s="198"/>
      <c r="BX79" s="198"/>
      <c r="BY79" s="198"/>
      <c r="BZ79" s="198"/>
      <c r="CA79" s="198"/>
      <c r="CB79" s="198"/>
      <c r="CC79" s="198"/>
      <c r="CD79" s="198"/>
      <c r="CE79" s="198"/>
      <c r="CF79" s="198"/>
      <c r="CG79" s="198"/>
      <c r="CH79" s="198"/>
      <c r="CI79" s="198">
        <v>10.220544</v>
      </c>
      <c r="CJ79" s="198">
        <v>1.6699649999999999</v>
      </c>
      <c r="CK79" s="198">
        <v>14.227931999999999</v>
      </c>
      <c r="CL79" s="198">
        <v>3.1161840000000001</v>
      </c>
      <c r="CM79" s="198">
        <v>87.938546000000002</v>
      </c>
      <c r="CN79" s="198">
        <v>21.240200000000002</v>
      </c>
      <c r="CO79" s="198">
        <v>2.3803000000000001E-2</v>
      </c>
      <c r="CP79" s="198">
        <v>3.0000000000000001E-5</v>
      </c>
      <c r="CQ79" s="198">
        <v>87.962349000000003</v>
      </c>
      <c r="CR79" s="198">
        <v>21.24023</v>
      </c>
      <c r="CS79" s="198"/>
      <c r="CT79" s="198"/>
      <c r="CU79" s="198"/>
      <c r="CV79" s="198"/>
      <c r="CW79" s="198"/>
      <c r="CX79" s="198"/>
      <c r="CY79" s="198"/>
      <c r="CZ79" s="198"/>
      <c r="DA79" s="198"/>
      <c r="DB79" s="198"/>
      <c r="DC79" s="198"/>
      <c r="DD79" s="198"/>
      <c r="DE79" s="198"/>
      <c r="DF79" s="198"/>
      <c r="DG79" s="198"/>
      <c r="DH79" s="198"/>
      <c r="DI79" s="198"/>
      <c r="DJ79" s="198"/>
      <c r="DK79" s="198">
        <v>0.30808000000000002</v>
      </c>
      <c r="DL79" s="198">
        <v>0.202851</v>
      </c>
      <c r="DM79" s="198"/>
      <c r="DN79" s="198"/>
      <c r="DO79" s="198">
        <v>0.30808000000000002</v>
      </c>
      <c r="DP79" s="198">
        <v>0.202851</v>
      </c>
      <c r="DQ79" s="198"/>
      <c r="DR79" s="198"/>
      <c r="DS79" s="198"/>
      <c r="DT79" s="198"/>
      <c r="DU79" s="198"/>
      <c r="DV79" s="198"/>
      <c r="DW79" s="198"/>
      <c r="DX79" s="198"/>
      <c r="DY79" s="198">
        <v>6.0205000000000002E-2</v>
      </c>
      <c r="DZ79" s="198">
        <v>5.3229999999999996E-3</v>
      </c>
      <c r="EA79" s="198"/>
      <c r="EB79" s="198"/>
      <c r="EC79" s="198">
        <v>0.21137900000000001</v>
      </c>
      <c r="ED79" s="198">
        <v>1.8723E-2</v>
      </c>
      <c r="EE79" s="198"/>
      <c r="EF79" s="198"/>
      <c r="EG79" s="198"/>
      <c r="EH79" s="198"/>
      <c r="EI79" s="198"/>
      <c r="EJ79" s="198"/>
      <c r="EK79" s="198"/>
      <c r="EL79" s="198"/>
      <c r="EM79" s="198"/>
      <c r="EN79" s="198"/>
      <c r="EO79" s="198"/>
      <c r="EP79" s="198"/>
      <c r="EQ79" s="198"/>
      <c r="ER79" s="198"/>
      <c r="ES79" s="198">
        <v>0.27158399999999999</v>
      </c>
      <c r="ET79" s="198">
        <v>2.4046000000000001E-2</v>
      </c>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v>3.7331000000000003E-2</v>
      </c>
      <c r="FR79" s="198">
        <v>3.1100000000000002E-4</v>
      </c>
      <c r="FS79" s="198">
        <v>1.0408249999999999</v>
      </c>
      <c r="FT79" s="198">
        <v>8.2407999999999995E-2</v>
      </c>
      <c r="FU79" s="198"/>
      <c r="FV79" s="198"/>
      <c r="FW79" s="198"/>
      <c r="FX79" s="198"/>
      <c r="FY79" s="198"/>
      <c r="FZ79" s="198"/>
      <c r="GA79" s="198"/>
      <c r="GB79" s="198"/>
      <c r="GC79" s="198">
        <v>0.21224999999999999</v>
      </c>
      <c r="GD79" s="198">
        <v>2.5000000000000001E-2</v>
      </c>
      <c r="GE79" s="198"/>
      <c r="GF79" s="198"/>
      <c r="GG79" s="198"/>
      <c r="GH79" s="198"/>
      <c r="GI79" s="198"/>
      <c r="GJ79" s="198"/>
      <c r="GK79" s="198"/>
      <c r="GL79" s="198"/>
      <c r="GM79" s="198">
        <v>1.2904059999999999</v>
      </c>
      <c r="GN79" s="198">
        <v>0.107719</v>
      </c>
      <c r="GO79" s="198">
        <v>7.8426869999999997</v>
      </c>
      <c r="GP79" s="198">
        <v>9.4640000000000002E-2</v>
      </c>
      <c r="GQ79" s="198">
        <v>13.977042000000001</v>
      </c>
      <c r="GR79" s="198">
        <v>8.5934999999999997E-2</v>
      </c>
      <c r="GS79" s="198">
        <v>21.819728999999999</v>
      </c>
      <c r="GT79" s="198">
        <v>0.18057500000000001</v>
      </c>
      <c r="GU79" s="198"/>
      <c r="GV79" s="198"/>
      <c r="GW79" s="198"/>
      <c r="GX79" s="198"/>
      <c r="GY79" s="198"/>
      <c r="GZ79" s="198"/>
      <c r="HA79" s="198"/>
      <c r="HB79" s="198"/>
      <c r="HC79" s="198"/>
      <c r="HD79" s="198"/>
      <c r="HE79" s="198">
        <v>0.31897300000000001</v>
      </c>
      <c r="HF79" s="198">
        <v>1.4270000000000001E-3</v>
      </c>
      <c r="HG79" s="198"/>
      <c r="HH79" s="198"/>
      <c r="HI79" s="198"/>
      <c r="HJ79" s="198"/>
      <c r="HK79" s="198">
        <v>0.31897300000000001</v>
      </c>
      <c r="HL79" s="198">
        <v>1.4270000000000001E-3</v>
      </c>
      <c r="HM79" s="198"/>
      <c r="HN79" s="198"/>
      <c r="HO79" s="198"/>
      <c r="HP79" s="198"/>
      <c r="HQ79" s="198"/>
      <c r="HR79" s="198"/>
      <c r="HS79" s="198"/>
      <c r="HT79" s="198"/>
      <c r="HU79" s="198">
        <v>1.9376999999999998E-2</v>
      </c>
      <c r="HV79" s="198">
        <v>1.5E-5</v>
      </c>
      <c r="HW79" s="198">
        <v>1.9376999999999998E-2</v>
      </c>
      <c r="HX79" s="198">
        <v>1.5E-5</v>
      </c>
      <c r="HY79" s="198"/>
      <c r="HZ79" s="198"/>
      <c r="IA79" s="198">
        <v>0.36111500000000002</v>
      </c>
      <c r="IB79" s="198">
        <v>0.15021999999999999</v>
      </c>
      <c r="IC79" s="198">
        <v>0.36111500000000002</v>
      </c>
      <c r="ID79" s="198">
        <v>0.15021999999999999</v>
      </c>
      <c r="IE79" s="198">
        <v>138.83370500000001</v>
      </c>
      <c r="IF79" s="198">
        <v>124.073311</v>
      </c>
    </row>
    <row r="80" spans="1:240" ht="17.399999999999999" customHeight="1" x14ac:dyDescent="0.25">
      <c r="A80" s="199" t="s">
        <v>74</v>
      </c>
      <c r="B80" s="200" t="s">
        <v>1362</v>
      </c>
      <c r="C80" s="201"/>
      <c r="D80" s="201"/>
      <c r="E80" s="201">
        <v>2.1395870000000001</v>
      </c>
      <c r="F80" s="201">
        <v>0.18193999999999999</v>
      </c>
      <c r="G80" s="201"/>
      <c r="H80" s="201"/>
      <c r="I80" s="201"/>
      <c r="J80" s="201"/>
      <c r="K80" s="201"/>
      <c r="L80" s="201"/>
      <c r="M80" s="201">
        <v>2.1395870000000001</v>
      </c>
      <c r="N80" s="201">
        <v>0.18193999999999999</v>
      </c>
      <c r="O80" s="201"/>
      <c r="P80" s="201"/>
      <c r="Q80" s="201"/>
      <c r="R80" s="201"/>
      <c r="S80" s="201">
        <v>0.20615700000000001</v>
      </c>
      <c r="T80" s="201">
        <v>2.4320000000000001E-2</v>
      </c>
      <c r="U80" s="201"/>
      <c r="V80" s="201"/>
      <c r="W80" s="201"/>
      <c r="X80" s="201"/>
      <c r="Y80" s="201"/>
      <c r="Z80" s="201"/>
      <c r="AA80" s="201"/>
      <c r="AB80" s="201"/>
      <c r="AC80" s="201"/>
      <c r="AD80" s="201"/>
      <c r="AE80" s="201"/>
      <c r="AF80" s="201"/>
      <c r="AG80" s="201">
        <v>0.20615700000000001</v>
      </c>
      <c r="AH80" s="201">
        <v>2.4320000000000001E-2</v>
      </c>
      <c r="AI80" s="201"/>
      <c r="AJ80" s="201"/>
      <c r="AK80" s="201"/>
      <c r="AL80" s="201"/>
      <c r="AM80" s="201"/>
      <c r="AN80" s="201"/>
      <c r="AO80" s="201">
        <v>0.195162</v>
      </c>
      <c r="AP80" s="201">
        <v>1.2810999999999999E-2</v>
      </c>
      <c r="AQ80" s="201"/>
      <c r="AR80" s="201"/>
      <c r="AS80" s="201"/>
      <c r="AT80" s="201"/>
      <c r="AU80" s="201"/>
      <c r="AV80" s="201"/>
      <c r="AW80" s="201"/>
      <c r="AX80" s="201"/>
      <c r="AY80" s="201">
        <v>3.2874E-2</v>
      </c>
      <c r="AZ80" s="201">
        <v>1.1329000000000001E-2</v>
      </c>
      <c r="BA80" s="201"/>
      <c r="BB80" s="201"/>
      <c r="BC80" s="201"/>
      <c r="BD80" s="201"/>
      <c r="BE80" s="201">
        <v>0.22803599999999999</v>
      </c>
      <c r="BF80" s="201">
        <v>2.4140000000000002E-2</v>
      </c>
      <c r="BG80" s="201"/>
      <c r="BH80" s="201"/>
      <c r="BI80" s="201"/>
      <c r="BJ80" s="201"/>
      <c r="BK80" s="201"/>
      <c r="BL80" s="201"/>
      <c r="BM80" s="201"/>
      <c r="BN80" s="201"/>
      <c r="BO80" s="201"/>
      <c r="BP80" s="201"/>
      <c r="BQ80" s="201"/>
      <c r="BR80" s="201"/>
      <c r="BS80" s="201"/>
      <c r="BT80" s="201"/>
      <c r="BU80" s="201">
        <v>0.28747499999999998</v>
      </c>
      <c r="BV80" s="201">
        <v>4.8000000000000001E-2</v>
      </c>
      <c r="BW80" s="201"/>
      <c r="BX80" s="201"/>
      <c r="BY80" s="201"/>
      <c r="BZ80" s="201"/>
      <c r="CA80" s="201"/>
      <c r="CB80" s="201"/>
      <c r="CC80" s="201"/>
      <c r="CD80" s="201"/>
      <c r="CE80" s="201"/>
      <c r="CF80" s="201"/>
      <c r="CG80" s="201"/>
      <c r="CH80" s="201"/>
      <c r="CI80" s="201"/>
      <c r="CJ80" s="201"/>
      <c r="CK80" s="201">
        <v>0.28747499999999998</v>
      </c>
      <c r="CL80" s="201">
        <v>4.8000000000000001E-2</v>
      </c>
      <c r="CM80" s="201">
        <v>110.332351</v>
      </c>
      <c r="CN80" s="201">
        <v>29.141732000000001</v>
      </c>
      <c r="CO80" s="201">
        <v>0.82886400000000005</v>
      </c>
      <c r="CP80" s="201">
        <v>0.11703</v>
      </c>
      <c r="CQ80" s="201">
        <v>111.161215</v>
      </c>
      <c r="CR80" s="201">
        <v>29.258762000000001</v>
      </c>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v>0.09</v>
      </c>
      <c r="EJ80" s="201">
        <v>1.0035000000000001E-2</v>
      </c>
      <c r="EK80" s="201"/>
      <c r="EL80" s="201"/>
      <c r="EM80" s="201"/>
      <c r="EN80" s="201"/>
      <c r="EO80" s="201"/>
      <c r="EP80" s="201"/>
      <c r="EQ80" s="201"/>
      <c r="ER80" s="201"/>
      <c r="ES80" s="201">
        <v>0.09</v>
      </c>
      <c r="ET80" s="201">
        <v>1.0035000000000001E-2</v>
      </c>
      <c r="EU80" s="201"/>
      <c r="EV80" s="201"/>
      <c r="EW80" s="201"/>
      <c r="EX80" s="201"/>
      <c r="EY80" s="201"/>
      <c r="EZ80" s="201"/>
      <c r="FA80" s="201"/>
      <c r="FB80" s="201"/>
      <c r="FC80" s="201"/>
      <c r="FD80" s="201"/>
      <c r="FE80" s="201">
        <v>0.13196099999999999</v>
      </c>
      <c r="FF80" s="201">
        <v>8.1759999999999999E-2</v>
      </c>
      <c r="FG80" s="201">
        <v>0.100453</v>
      </c>
      <c r="FH80" s="201">
        <v>0.10273599999999999</v>
      </c>
      <c r="FI80" s="201">
        <v>8.1669000000000005E-2</v>
      </c>
      <c r="FJ80" s="201">
        <v>1.1655E-2</v>
      </c>
      <c r="FK80" s="201">
        <v>0.314083</v>
      </c>
      <c r="FL80" s="201">
        <v>0.19615099999999999</v>
      </c>
      <c r="FM80" s="201"/>
      <c r="FN80" s="201"/>
      <c r="FO80" s="201"/>
      <c r="FP80" s="201"/>
      <c r="FQ80" s="201">
        <v>2.3649999999999999E-3</v>
      </c>
      <c r="FR80" s="201">
        <v>4.6E-5</v>
      </c>
      <c r="FS80" s="201">
        <v>0.61766500000000002</v>
      </c>
      <c r="FT80" s="201">
        <v>8.5110000000000005E-2</v>
      </c>
      <c r="FU80" s="201"/>
      <c r="FV80" s="201"/>
      <c r="FW80" s="201"/>
      <c r="FX80" s="201"/>
      <c r="FY80" s="201">
        <v>0.123361</v>
      </c>
      <c r="FZ80" s="201">
        <v>3.9719999999999998E-3</v>
      </c>
      <c r="GA80" s="201"/>
      <c r="GB80" s="201"/>
      <c r="GC80" s="201"/>
      <c r="GD80" s="201"/>
      <c r="GE80" s="201"/>
      <c r="GF80" s="201"/>
      <c r="GG80" s="201"/>
      <c r="GH80" s="201"/>
      <c r="GI80" s="201">
        <v>1.0359999999999999E-2</v>
      </c>
      <c r="GJ80" s="201">
        <v>4.6700000000000002E-4</v>
      </c>
      <c r="GK80" s="201">
        <v>3.8106000000000001E-2</v>
      </c>
      <c r="GL80" s="201">
        <v>1.2570000000000001E-3</v>
      </c>
      <c r="GM80" s="201">
        <v>0.79185700000000003</v>
      </c>
      <c r="GN80" s="201">
        <v>9.0852000000000002E-2</v>
      </c>
      <c r="GO80" s="201">
        <v>10.512631000000001</v>
      </c>
      <c r="GP80" s="201">
        <v>0.52641700000000002</v>
      </c>
      <c r="GQ80" s="201">
        <v>2.5498349999999999</v>
      </c>
      <c r="GR80" s="201">
        <v>2.0348000000000002E-2</v>
      </c>
      <c r="GS80" s="201">
        <v>13.062466000000001</v>
      </c>
      <c r="GT80" s="201">
        <v>0.54676499999999995</v>
      </c>
      <c r="GU80" s="201"/>
      <c r="GV80" s="201"/>
      <c r="GW80" s="201"/>
      <c r="GX80" s="201"/>
      <c r="GY80" s="201"/>
      <c r="GZ80" s="201"/>
      <c r="HA80" s="201"/>
      <c r="HB80" s="201"/>
      <c r="HC80" s="201"/>
      <c r="HD80" s="201"/>
      <c r="HE80" s="201">
        <v>4.4349460000000001</v>
      </c>
      <c r="HF80" s="201">
        <v>3.6350000000000002E-3</v>
      </c>
      <c r="HG80" s="201"/>
      <c r="HH80" s="201"/>
      <c r="HI80" s="201"/>
      <c r="HJ80" s="201"/>
      <c r="HK80" s="201">
        <v>4.4349460000000001</v>
      </c>
      <c r="HL80" s="201">
        <v>3.6350000000000002E-3</v>
      </c>
      <c r="HM80" s="201">
        <v>3.6075000000000003E-2</v>
      </c>
      <c r="HN80" s="201">
        <v>4.3999999999999999E-5</v>
      </c>
      <c r="HO80" s="201">
        <v>3.6075000000000003E-2</v>
      </c>
      <c r="HP80" s="201">
        <v>4.3999999999999999E-5</v>
      </c>
      <c r="HQ80" s="201">
        <v>1.348E-3</v>
      </c>
      <c r="HR80" s="201">
        <v>2.3E-5</v>
      </c>
      <c r="HS80" s="201"/>
      <c r="HT80" s="201"/>
      <c r="HU80" s="201">
        <v>4.065E-3</v>
      </c>
      <c r="HV80" s="201">
        <v>1.74E-4</v>
      </c>
      <c r="HW80" s="201">
        <v>5.4130000000000003E-3</v>
      </c>
      <c r="HX80" s="201">
        <v>1.9699999999999999E-4</v>
      </c>
      <c r="HY80" s="201">
        <v>7.5677999999999995E-2</v>
      </c>
      <c r="HZ80" s="201">
        <v>1.75E-4</v>
      </c>
      <c r="IA80" s="201">
        <v>7.7378000000000002E-2</v>
      </c>
      <c r="IB80" s="201">
        <v>2.1682E-2</v>
      </c>
      <c r="IC80" s="201">
        <v>0.153056</v>
      </c>
      <c r="ID80" s="201">
        <v>2.1857000000000001E-2</v>
      </c>
      <c r="IE80" s="201">
        <v>132.91036600000001</v>
      </c>
      <c r="IF80" s="201">
        <v>30.406697999999999</v>
      </c>
    </row>
    <row r="81" spans="1:240" ht="17.399999999999999" customHeight="1" x14ac:dyDescent="0.25">
      <c r="A81" s="196" t="s">
        <v>229</v>
      </c>
      <c r="B81" s="197" t="s">
        <v>1363</v>
      </c>
      <c r="C81" s="198">
        <v>3.0206E-2</v>
      </c>
      <c r="D81" s="198">
        <v>1.47E-4</v>
      </c>
      <c r="E81" s="198"/>
      <c r="F81" s="198"/>
      <c r="G81" s="198"/>
      <c r="H81" s="198"/>
      <c r="I81" s="198">
        <v>1.642965</v>
      </c>
      <c r="J81" s="198">
        <v>8.8078000000000004E-2</v>
      </c>
      <c r="K81" s="198"/>
      <c r="L81" s="198"/>
      <c r="M81" s="198">
        <v>1.673171</v>
      </c>
      <c r="N81" s="198">
        <v>8.8224999999999998E-2</v>
      </c>
      <c r="O81" s="198"/>
      <c r="P81" s="198"/>
      <c r="Q81" s="198"/>
      <c r="R81" s="198"/>
      <c r="S81" s="198">
        <v>0.36806</v>
      </c>
      <c r="T81" s="198">
        <v>4.1965000000000002E-2</v>
      </c>
      <c r="U81" s="198"/>
      <c r="V81" s="198"/>
      <c r="W81" s="198"/>
      <c r="X81" s="198"/>
      <c r="Y81" s="198"/>
      <c r="Z81" s="198"/>
      <c r="AA81" s="198"/>
      <c r="AB81" s="198"/>
      <c r="AC81" s="198"/>
      <c r="AD81" s="198"/>
      <c r="AE81" s="198"/>
      <c r="AF81" s="198"/>
      <c r="AG81" s="198">
        <v>0.36806</v>
      </c>
      <c r="AH81" s="198">
        <v>4.1965000000000002E-2</v>
      </c>
      <c r="AI81" s="198"/>
      <c r="AJ81" s="198"/>
      <c r="AK81" s="198"/>
      <c r="AL81" s="198"/>
      <c r="AM81" s="198"/>
      <c r="AN81" s="198"/>
      <c r="AO81" s="198"/>
      <c r="AP81" s="198"/>
      <c r="AQ81" s="198"/>
      <c r="AR81" s="198"/>
      <c r="AS81" s="198"/>
      <c r="AT81" s="198"/>
      <c r="AU81" s="198">
        <v>4.6146E-2</v>
      </c>
      <c r="AV81" s="198">
        <v>2.1736999999999999E-2</v>
      </c>
      <c r="AW81" s="198"/>
      <c r="AX81" s="198"/>
      <c r="AY81" s="198"/>
      <c r="AZ81" s="198"/>
      <c r="BA81" s="198"/>
      <c r="BB81" s="198"/>
      <c r="BC81" s="198"/>
      <c r="BD81" s="198"/>
      <c r="BE81" s="198">
        <v>4.6146E-2</v>
      </c>
      <c r="BF81" s="198">
        <v>2.1736999999999999E-2</v>
      </c>
      <c r="BG81" s="198"/>
      <c r="BH81" s="198"/>
      <c r="BI81" s="198"/>
      <c r="BJ81" s="198"/>
      <c r="BK81" s="198"/>
      <c r="BL81" s="198"/>
      <c r="BM81" s="198"/>
      <c r="BN81" s="198"/>
      <c r="BO81" s="198">
        <v>6.3909999999999995E-2</v>
      </c>
      <c r="BP81" s="198">
        <v>2.5999999999999999E-2</v>
      </c>
      <c r="BQ81" s="198"/>
      <c r="BR81" s="198"/>
      <c r="BS81" s="198">
        <v>0.39685399999999998</v>
      </c>
      <c r="BT81" s="198">
        <v>8.0900000000000004E-4</v>
      </c>
      <c r="BU81" s="198"/>
      <c r="BV81" s="198"/>
      <c r="BW81" s="198">
        <v>0.41669400000000001</v>
      </c>
      <c r="BX81" s="198">
        <v>0.23321600000000001</v>
      </c>
      <c r="BY81" s="198">
        <v>3.3203999999999997E-2</v>
      </c>
      <c r="BZ81" s="198">
        <v>7.8799999999999996E-4</v>
      </c>
      <c r="CA81" s="198"/>
      <c r="CB81" s="198"/>
      <c r="CC81" s="198"/>
      <c r="CD81" s="198"/>
      <c r="CE81" s="198"/>
      <c r="CF81" s="198"/>
      <c r="CG81" s="198"/>
      <c r="CH81" s="198"/>
      <c r="CI81" s="198"/>
      <c r="CJ81" s="198"/>
      <c r="CK81" s="198">
        <v>0.91066199999999997</v>
      </c>
      <c r="CL81" s="198">
        <v>0.26081300000000002</v>
      </c>
      <c r="CM81" s="198">
        <v>26.631530999999999</v>
      </c>
      <c r="CN81" s="198">
        <v>5.888979</v>
      </c>
      <c r="CO81" s="198"/>
      <c r="CP81" s="198"/>
      <c r="CQ81" s="198">
        <v>26.631530999999999</v>
      </c>
      <c r="CR81" s="198">
        <v>5.888979</v>
      </c>
      <c r="CS81" s="198"/>
      <c r="CT81" s="198"/>
      <c r="CU81" s="198"/>
      <c r="CV81" s="198"/>
      <c r="CW81" s="198"/>
      <c r="CX81" s="198"/>
      <c r="CY81" s="198"/>
      <c r="CZ81" s="198"/>
      <c r="DA81" s="198">
        <v>3.5590000000000001E-3</v>
      </c>
      <c r="DB81" s="198">
        <v>1.11E-4</v>
      </c>
      <c r="DC81" s="198"/>
      <c r="DD81" s="198"/>
      <c r="DE81" s="198"/>
      <c r="DF81" s="198"/>
      <c r="DG81" s="198">
        <v>3.5590000000000001E-3</v>
      </c>
      <c r="DH81" s="198">
        <v>1.11E-4</v>
      </c>
      <c r="DI81" s="198"/>
      <c r="DJ81" s="198"/>
      <c r="DK81" s="198">
        <v>2.2309999999999999E-3</v>
      </c>
      <c r="DL81" s="198">
        <v>5.0000000000000001E-3</v>
      </c>
      <c r="DM81" s="198">
        <v>0.73600699999999997</v>
      </c>
      <c r="DN81" s="198">
        <v>7.5960000000000003E-3</v>
      </c>
      <c r="DO81" s="198">
        <v>0.73823799999999995</v>
      </c>
      <c r="DP81" s="198">
        <v>1.2596E-2</v>
      </c>
      <c r="DQ81" s="198"/>
      <c r="DR81" s="198"/>
      <c r="DS81" s="198"/>
      <c r="DT81" s="198"/>
      <c r="DU81" s="198"/>
      <c r="DV81" s="198"/>
      <c r="DW81" s="198"/>
      <c r="DX81" s="198"/>
      <c r="DY81" s="198">
        <v>4.5796599999999996</v>
      </c>
      <c r="DZ81" s="198">
        <v>0.53804600000000002</v>
      </c>
      <c r="EA81" s="198"/>
      <c r="EB81" s="198"/>
      <c r="EC81" s="198"/>
      <c r="ED81" s="198"/>
      <c r="EE81" s="198"/>
      <c r="EF81" s="198"/>
      <c r="EG81" s="198"/>
      <c r="EH81" s="198"/>
      <c r="EI81" s="198"/>
      <c r="EJ81" s="198"/>
      <c r="EK81" s="198"/>
      <c r="EL81" s="198"/>
      <c r="EM81" s="198"/>
      <c r="EN81" s="198"/>
      <c r="EO81" s="198"/>
      <c r="EP81" s="198"/>
      <c r="EQ81" s="198"/>
      <c r="ER81" s="198"/>
      <c r="ES81" s="198">
        <v>4.5796599999999996</v>
      </c>
      <c r="ET81" s="198">
        <v>0.53804600000000002</v>
      </c>
      <c r="EU81" s="198"/>
      <c r="EV81" s="198"/>
      <c r="EW81" s="198"/>
      <c r="EX81" s="198"/>
      <c r="EY81" s="198"/>
      <c r="EZ81" s="198"/>
      <c r="FA81" s="198"/>
      <c r="FB81" s="198"/>
      <c r="FC81" s="198"/>
      <c r="FD81" s="198"/>
      <c r="FE81" s="198"/>
      <c r="FF81" s="198"/>
      <c r="FG81" s="198">
        <v>0.34373300000000001</v>
      </c>
      <c r="FH81" s="198">
        <v>0.53134700000000001</v>
      </c>
      <c r="FI81" s="198">
        <v>1.5380780000000001</v>
      </c>
      <c r="FJ81" s="198">
        <v>0.81995300000000004</v>
      </c>
      <c r="FK81" s="198">
        <v>1.8818109999999999</v>
      </c>
      <c r="FL81" s="198">
        <v>1.3512999999999999</v>
      </c>
      <c r="FM81" s="198"/>
      <c r="FN81" s="198"/>
      <c r="FO81" s="198"/>
      <c r="FP81" s="198"/>
      <c r="FQ81" s="198"/>
      <c r="FR81" s="198"/>
      <c r="FS81" s="198">
        <v>8.2266000000000006E-2</v>
      </c>
      <c r="FT81" s="198">
        <v>1.9713000000000001E-2</v>
      </c>
      <c r="FU81" s="198">
        <v>0.63250099999999998</v>
      </c>
      <c r="FV81" s="198">
        <v>2.3560000000000001E-2</v>
      </c>
      <c r="FW81" s="198"/>
      <c r="FX81" s="198"/>
      <c r="FY81" s="198"/>
      <c r="FZ81" s="198"/>
      <c r="GA81" s="198"/>
      <c r="GB81" s="198"/>
      <c r="GC81" s="198"/>
      <c r="GD81" s="198"/>
      <c r="GE81" s="198"/>
      <c r="GF81" s="198"/>
      <c r="GG81" s="198"/>
      <c r="GH81" s="198"/>
      <c r="GI81" s="198"/>
      <c r="GJ81" s="198"/>
      <c r="GK81" s="198"/>
      <c r="GL81" s="198"/>
      <c r="GM81" s="198">
        <v>0.71476700000000004</v>
      </c>
      <c r="GN81" s="198">
        <v>4.3272999999999999E-2</v>
      </c>
      <c r="GO81" s="198">
        <v>81.131439</v>
      </c>
      <c r="GP81" s="198">
        <v>1.6091000000000001E-2</v>
      </c>
      <c r="GQ81" s="198">
        <v>4.3654539999999997</v>
      </c>
      <c r="GR81" s="198">
        <v>0.15667200000000001</v>
      </c>
      <c r="GS81" s="198">
        <v>85.496893</v>
      </c>
      <c r="GT81" s="198">
        <v>0.172763</v>
      </c>
      <c r="GU81" s="198">
        <v>0.13193299999999999</v>
      </c>
      <c r="GV81" s="198">
        <v>3.3397000000000003E-2</v>
      </c>
      <c r="GW81" s="198">
        <v>1.15E-2</v>
      </c>
      <c r="GX81" s="198">
        <v>3.0000000000000001E-3</v>
      </c>
      <c r="GY81" s="198">
        <v>0.74966699999999997</v>
      </c>
      <c r="GZ81" s="198">
        <v>1.075E-3</v>
      </c>
      <c r="HA81" s="198"/>
      <c r="HB81" s="198"/>
      <c r="HC81" s="198">
        <v>0.8931</v>
      </c>
      <c r="HD81" s="198">
        <v>3.7471999999999998E-2</v>
      </c>
      <c r="HE81" s="198"/>
      <c r="HF81" s="198"/>
      <c r="HG81" s="198">
        <v>1.8525659999999999</v>
      </c>
      <c r="HH81" s="198">
        <v>2.1999999999999999E-5</v>
      </c>
      <c r="HI81" s="198"/>
      <c r="HJ81" s="198"/>
      <c r="HK81" s="198">
        <v>1.8525659999999999</v>
      </c>
      <c r="HL81" s="198">
        <v>2.1999999999999999E-5</v>
      </c>
      <c r="HM81" s="198"/>
      <c r="HN81" s="198"/>
      <c r="HO81" s="198"/>
      <c r="HP81" s="198"/>
      <c r="HQ81" s="198">
        <v>1.0085E-2</v>
      </c>
      <c r="HR81" s="198">
        <v>4.7100000000000001E-4</v>
      </c>
      <c r="HS81" s="198">
        <v>6.0535610000000002</v>
      </c>
      <c r="HT81" s="198">
        <v>8.7580000000000005E-2</v>
      </c>
      <c r="HU81" s="198"/>
      <c r="HV81" s="198"/>
      <c r="HW81" s="198">
        <v>6.0636460000000003</v>
      </c>
      <c r="HX81" s="198">
        <v>8.8051000000000004E-2</v>
      </c>
      <c r="HY81" s="198"/>
      <c r="HZ81" s="198"/>
      <c r="IA81" s="198">
        <v>0.17438200000000001</v>
      </c>
      <c r="IB81" s="198">
        <v>1.8932000000000001E-2</v>
      </c>
      <c r="IC81" s="198">
        <v>0.17438200000000001</v>
      </c>
      <c r="ID81" s="198">
        <v>1.8932000000000001E-2</v>
      </c>
      <c r="IE81" s="198">
        <v>132.02819199999999</v>
      </c>
      <c r="IF81" s="198">
        <v>8.5642849999999999</v>
      </c>
    </row>
    <row r="82" spans="1:240" ht="17.399999999999999" customHeight="1" x14ac:dyDescent="0.25">
      <c r="A82" s="199" t="s">
        <v>174</v>
      </c>
      <c r="B82" s="200" t="s">
        <v>1364</v>
      </c>
      <c r="C82" s="201"/>
      <c r="D82" s="201"/>
      <c r="E82" s="201">
        <v>2.17889</v>
      </c>
      <c r="F82" s="201">
        <v>0.86748000000000003</v>
      </c>
      <c r="G82" s="201"/>
      <c r="H82" s="201"/>
      <c r="I82" s="201"/>
      <c r="J82" s="201"/>
      <c r="K82" s="201"/>
      <c r="L82" s="201"/>
      <c r="M82" s="201">
        <v>2.17889</v>
      </c>
      <c r="N82" s="201">
        <v>0.86748000000000003</v>
      </c>
      <c r="O82" s="201"/>
      <c r="P82" s="201"/>
      <c r="Q82" s="201"/>
      <c r="R82" s="201"/>
      <c r="S82" s="201">
        <v>1.7649999999999999E-2</v>
      </c>
      <c r="T82" s="201">
        <v>3.15E-3</v>
      </c>
      <c r="U82" s="201"/>
      <c r="V82" s="201"/>
      <c r="W82" s="201"/>
      <c r="X82" s="201"/>
      <c r="Y82" s="201"/>
      <c r="Z82" s="201"/>
      <c r="AA82" s="201"/>
      <c r="AB82" s="201"/>
      <c r="AC82" s="201"/>
      <c r="AD82" s="201"/>
      <c r="AE82" s="201"/>
      <c r="AF82" s="201"/>
      <c r="AG82" s="201">
        <v>1.7649999999999999E-2</v>
      </c>
      <c r="AH82" s="201">
        <v>3.15E-3</v>
      </c>
      <c r="AI82" s="201"/>
      <c r="AJ82" s="201"/>
      <c r="AK82" s="201"/>
      <c r="AL82" s="201"/>
      <c r="AM82" s="201"/>
      <c r="AN82" s="201"/>
      <c r="AO82" s="201">
        <v>0.24015600000000001</v>
      </c>
      <c r="AP82" s="201">
        <v>0.13589999999999999</v>
      </c>
      <c r="AQ82" s="201"/>
      <c r="AR82" s="201"/>
      <c r="AS82" s="201"/>
      <c r="AT82" s="201"/>
      <c r="AU82" s="201"/>
      <c r="AV82" s="201"/>
      <c r="AW82" s="201"/>
      <c r="AX82" s="201"/>
      <c r="AY82" s="201"/>
      <c r="AZ82" s="201"/>
      <c r="BA82" s="201"/>
      <c r="BB82" s="201"/>
      <c r="BC82" s="201"/>
      <c r="BD82" s="201"/>
      <c r="BE82" s="201">
        <v>0.24015600000000001</v>
      </c>
      <c r="BF82" s="201">
        <v>0.13589999999999999</v>
      </c>
      <c r="BG82" s="201"/>
      <c r="BH82" s="201"/>
      <c r="BI82" s="201"/>
      <c r="BJ82" s="201"/>
      <c r="BK82" s="201"/>
      <c r="BL82" s="201"/>
      <c r="BM82" s="201"/>
      <c r="BN82" s="201"/>
      <c r="BO82" s="201">
        <v>0.84948000000000001</v>
      </c>
      <c r="BP82" s="201">
        <v>0.45944000000000002</v>
      </c>
      <c r="BQ82" s="201">
        <v>0.14249999999999999</v>
      </c>
      <c r="BR82" s="201">
        <v>0.02</v>
      </c>
      <c r="BS82" s="201"/>
      <c r="BT82" s="201"/>
      <c r="BU82" s="201"/>
      <c r="BV82" s="201"/>
      <c r="BW82" s="201">
        <v>0.27281300000000003</v>
      </c>
      <c r="BX82" s="201">
        <v>2.5000000000000001E-2</v>
      </c>
      <c r="BY82" s="201"/>
      <c r="BZ82" s="201"/>
      <c r="CA82" s="201">
        <v>2.3205</v>
      </c>
      <c r="CB82" s="201">
        <v>0.42</v>
      </c>
      <c r="CC82" s="201">
        <v>1.418649</v>
      </c>
      <c r="CD82" s="201">
        <v>0.16342200000000001</v>
      </c>
      <c r="CE82" s="201"/>
      <c r="CF82" s="201"/>
      <c r="CG82" s="201"/>
      <c r="CH82" s="201"/>
      <c r="CI82" s="201"/>
      <c r="CJ82" s="201"/>
      <c r="CK82" s="201">
        <v>5.0039420000000003</v>
      </c>
      <c r="CL82" s="201">
        <v>1.0878620000000001</v>
      </c>
      <c r="CM82" s="201">
        <v>115.716171</v>
      </c>
      <c r="CN82" s="201">
        <v>26.431111999999999</v>
      </c>
      <c r="CO82" s="201">
        <v>0.11514199999999999</v>
      </c>
      <c r="CP82" s="201">
        <v>9.4799999999999995E-4</v>
      </c>
      <c r="CQ82" s="201">
        <v>115.83131299999999</v>
      </c>
      <c r="CR82" s="201">
        <v>26.43206</v>
      </c>
      <c r="CS82" s="201"/>
      <c r="CT82" s="201"/>
      <c r="CU82" s="201"/>
      <c r="CV82" s="201"/>
      <c r="CW82" s="201"/>
      <c r="CX82" s="201"/>
      <c r="CY82" s="201"/>
      <c r="CZ82" s="201"/>
      <c r="DA82" s="201"/>
      <c r="DB82" s="201"/>
      <c r="DC82" s="201"/>
      <c r="DD82" s="201"/>
      <c r="DE82" s="201"/>
      <c r="DF82" s="201"/>
      <c r="DG82" s="201"/>
      <c r="DH82" s="201"/>
      <c r="DI82" s="201"/>
      <c r="DJ82" s="201"/>
      <c r="DK82" s="201">
        <v>1.8265E-2</v>
      </c>
      <c r="DL82" s="201">
        <v>9.19E-4</v>
      </c>
      <c r="DM82" s="201"/>
      <c r="DN82" s="201"/>
      <c r="DO82" s="201">
        <v>1.8265E-2</v>
      </c>
      <c r="DP82" s="201">
        <v>9.19E-4</v>
      </c>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c r="EX82" s="201"/>
      <c r="EY82" s="201"/>
      <c r="EZ82" s="201"/>
      <c r="FA82" s="201"/>
      <c r="FB82" s="201"/>
      <c r="FC82" s="201"/>
      <c r="FD82" s="201"/>
      <c r="FE82" s="201"/>
      <c r="FF82" s="201"/>
      <c r="FG82" s="201"/>
      <c r="FH82" s="201"/>
      <c r="FI82" s="201"/>
      <c r="FJ82" s="201"/>
      <c r="FK82" s="201"/>
      <c r="FL82" s="201"/>
      <c r="FM82" s="201"/>
      <c r="FN82" s="201"/>
      <c r="FO82" s="201"/>
      <c r="FP82" s="201"/>
      <c r="FQ82" s="201"/>
      <c r="FR82" s="201"/>
      <c r="FS82" s="201">
        <v>2.2637640000000001</v>
      </c>
      <c r="FT82" s="201">
        <v>1.1311819999999999</v>
      </c>
      <c r="FU82" s="201"/>
      <c r="FV82" s="201"/>
      <c r="FW82" s="201"/>
      <c r="FX82" s="201"/>
      <c r="FY82" s="201">
        <v>1.4082000000000001E-2</v>
      </c>
      <c r="FZ82" s="201">
        <v>1.2517E-2</v>
      </c>
      <c r="GA82" s="201"/>
      <c r="GB82" s="201"/>
      <c r="GC82" s="201"/>
      <c r="GD82" s="201"/>
      <c r="GE82" s="201"/>
      <c r="GF82" s="201"/>
      <c r="GG82" s="201"/>
      <c r="GH82" s="201"/>
      <c r="GI82" s="201">
        <v>0.46455600000000002</v>
      </c>
      <c r="GJ82" s="201">
        <v>5.2700000000000002E-4</v>
      </c>
      <c r="GK82" s="201"/>
      <c r="GL82" s="201"/>
      <c r="GM82" s="201">
        <v>2.7424019999999998</v>
      </c>
      <c r="GN82" s="201">
        <v>1.144226</v>
      </c>
      <c r="GO82" s="201">
        <v>1.241406</v>
      </c>
      <c r="GP82" s="201">
        <v>3.1800000000000002E-2</v>
      </c>
      <c r="GQ82" s="201">
        <v>0.60205200000000003</v>
      </c>
      <c r="GR82" s="201">
        <v>8.5099999999999998E-4</v>
      </c>
      <c r="GS82" s="201">
        <v>1.843458</v>
      </c>
      <c r="GT82" s="201">
        <v>3.2650999999999999E-2</v>
      </c>
      <c r="GU82" s="201"/>
      <c r="GV82" s="201"/>
      <c r="GW82" s="201"/>
      <c r="GX82" s="201"/>
      <c r="GY82" s="201"/>
      <c r="GZ82" s="201"/>
      <c r="HA82" s="201"/>
      <c r="HB82" s="201"/>
      <c r="HC82" s="201"/>
      <c r="HD82" s="201"/>
      <c r="HE82" s="201">
        <v>1.4926999999999999</v>
      </c>
      <c r="HF82" s="201">
        <v>1.634E-3</v>
      </c>
      <c r="HG82" s="201"/>
      <c r="HH82" s="201"/>
      <c r="HI82" s="201"/>
      <c r="HJ82" s="201"/>
      <c r="HK82" s="201">
        <v>1.4926999999999999</v>
      </c>
      <c r="HL82" s="201">
        <v>1.634E-3</v>
      </c>
      <c r="HM82" s="201"/>
      <c r="HN82" s="201"/>
      <c r="HO82" s="201"/>
      <c r="HP82" s="201"/>
      <c r="HQ82" s="201"/>
      <c r="HR82" s="201"/>
      <c r="HS82" s="201"/>
      <c r="HT82" s="201"/>
      <c r="HU82" s="201"/>
      <c r="HV82" s="201"/>
      <c r="HW82" s="201"/>
      <c r="HX82" s="201"/>
      <c r="HY82" s="201"/>
      <c r="HZ82" s="201"/>
      <c r="IA82" s="201">
        <v>4.5510000000000004E-3</v>
      </c>
      <c r="IB82" s="201">
        <v>9.9700000000000006E-4</v>
      </c>
      <c r="IC82" s="201">
        <v>4.5510000000000004E-3</v>
      </c>
      <c r="ID82" s="201">
        <v>9.9700000000000006E-4</v>
      </c>
      <c r="IE82" s="201">
        <v>129.37332699999999</v>
      </c>
      <c r="IF82" s="201">
        <v>29.706879000000001</v>
      </c>
    </row>
    <row r="83" spans="1:240" ht="17.399999999999999" customHeight="1" x14ac:dyDescent="0.25">
      <c r="A83" s="196" t="s">
        <v>183</v>
      </c>
      <c r="B83" s="197" t="s">
        <v>1365</v>
      </c>
      <c r="C83" s="198"/>
      <c r="D83" s="198"/>
      <c r="E83" s="198"/>
      <c r="F83" s="198"/>
      <c r="G83" s="198"/>
      <c r="H83" s="198"/>
      <c r="I83" s="198"/>
      <c r="J83" s="198"/>
      <c r="K83" s="198"/>
      <c r="L83" s="198"/>
      <c r="M83" s="198"/>
      <c r="N83" s="198"/>
      <c r="O83" s="198"/>
      <c r="P83" s="198"/>
      <c r="Q83" s="198"/>
      <c r="R83" s="198"/>
      <c r="S83" s="198">
        <v>9.8379999999999995E-2</v>
      </c>
      <c r="T83" s="198">
        <v>1.5599E-2</v>
      </c>
      <c r="U83" s="198"/>
      <c r="V83" s="198"/>
      <c r="W83" s="198"/>
      <c r="X83" s="198"/>
      <c r="Y83" s="198"/>
      <c r="Z83" s="198"/>
      <c r="AA83" s="198"/>
      <c r="AB83" s="198"/>
      <c r="AC83" s="198"/>
      <c r="AD83" s="198"/>
      <c r="AE83" s="198"/>
      <c r="AF83" s="198"/>
      <c r="AG83" s="198">
        <v>9.8379999999999995E-2</v>
      </c>
      <c r="AH83" s="198">
        <v>1.5599E-2</v>
      </c>
      <c r="AI83" s="198"/>
      <c r="AJ83" s="198"/>
      <c r="AK83" s="198"/>
      <c r="AL83" s="198"/>
      <c r="AM83" s="198"/>
      <c r="AN83" s="198"/>
      <c r="AO83" s="198"/>
      <c r="AP83" s="198"/>
      <c r="AQ83" s="198"/>
      <c r="AR83" s="198"/>
      <c r="AS83" s="198">
        <v>0.49984000000000001</v>
      </c>
      <c r="AT83" s="198">
        <v>4.5520999999999999E-2</v>
      </c>
      <c r="AU83" s="198"/>
      <c r="AV83" s="198"/>
      <c r="AW83" s="198">
        <v>1.0189999999999999E-3</v>
      </c>
      <c r="AX83" s="198">
        <v>1.8E-5</v>
      </c>
      <c r="AY83" s="198">
        <v>1.9009999999999999E-3</v>
      </c>
      <c r="AZ83" s="198">
        <v>3.8200000000000002E-4</v>
      </c>
      <c r="BA83" s="198"/>
      <c r="BB83" s="198"/>
      <c r="BC83" s="198"/>
      <c r="BD83" s="198"/>
      <c r="BE83" s="198">
        <v>0.50275999999999998</v>
      </c>
      <c r="BF83" s="198">
        <v>4.5920999999999997E-2</v>
      </c>
      <c r="BG83" s="198">
        <v>5.476E-3</v>
      </c>
      <c r="BH83" s="198">
        <v>1.6500000000000001E-2</v>
      </c>
      <c r="BI83" s="198"/>
      <c r="BJ83" s="198"/>
      <c r="BK83" s="198"/>
      <c r="BL83" s="198"/>
      <c r="BM83" s="198">
        <v>5.476E-3</v>
      </c>
      <c r="BN83" s="198">
        <v>1.6500000000000001E-2</v>
      </c>
      <c r="BO83" s="198"/>
      <c r="BP83" s="198"/>
      <c r="BQ83" s="198"/>
      <c r="BR83" s="198"/>
      <c r="BS83" s="198"/>
      <c r="BT83" s="198"/>
      <c r="BU83" s="198"/>
      <c r="BV83" s="198"/>
      <c r="BW83" s="198"/>
      <c r="BX83" s="198"/>
      <c r="BY83" s="198"/>
      <c r="BZ83" s="198"/>
      <c r="CA83" s="198"/>
      <c r="CB83" s="198"/>
      <c r="CC83" s="198"/>
      <c r="CD83" s="198"/>
      <c r="CE83" s="198"/>
      <c r="CF83" s="198"/>
      <c r="CG83" s="198"/>
      <c r="CH83" s="198"/>
      <c r="CI83" s="198">
        <v>3.8900000000000002E-4</v>
      </c>
      <c r="CJ83" s="198">
        <v>5.2999999999999998E-4</v>
      </c>
      <c r="CK83" s="198">
        <v>3.8900000000000002E-4</v>
      </c>
      <c r="CL83" s="198">
        <v>5.2999999999999998E-4</v>
      </c>
      <c r="CM83" s="198">
        <v>83.020072999999996</v>
      </c>
      <c r="CN83" s="198">
        <v>20.842597999999999</v>
      </c>
      <c r="CO83" s="198">
        <v>8.2179999999999996E-3</v>
      </c>
      <c r="CP83" s="198">
        <v>2.0699999999999998E-3</v>
      </c>
      <c r="CQ83" s="198">
        <v>83.028290999999996</v>
      </c>
      <c r="CR83" s="198">
        <v>20.844667999999999</v>
      </c>
      <c r="CS83" s="198"/>
      <c r="CT83" s="198"/>
      <c r="CU83" s="198"/>
      <c r="CV83" s="198"/>
      <c r="CW83" s="198"/>
      <c r="CX83" s="198"/>
      <c r="CY83" s="198"/>
      <c r="CZ83" s="198"/>
      <c r="DA83" s="198">
        <v>2.3688000000000001E-2</v>
      </c>
      <c r="DB83" s="198">
        <v>6.6505999999999996E-2</v>
      </c>
      <c r="DC83" s="198"/>
      <c r="DD83" s="198"/>
      <c r="DE83" s="198"/>
      <c r="DF83" s="198"/>
      <c r="DG83" s="198">
        <v>2.3688000000000001E-2</v>
      </c>
      <c r="DH83" s="198">
        <v>6.6505999999999996E-2</v>
      </c>
      <c r="DI83" s="198"/>
      <c r="DJ83" s="198"/>
      <c r="DK83" s="198"/>
      <c r="DL83" s="198"/>
      <c r="DM83" s="198"/>
      <c r="DN83" s="198"/>
      <c r="DO83" s="198"/>
      <c r="DP83" s="198"/>
      <c r="DQ83" s="198"/>
      <c r="DR83" s="198"/>
      <c r="DS83" s="198">
        <v>0.32400099999999998</v>
      </c>
      <c r="DT83" s="198">
        <v>6.3454999999999998E-2</v>
      </c>
      <c r="DU83" s="198"/>
      <c r="DV83" s="198"/>
      <c r="DW83" s="198"/>
      <c r="DX83" s="198"/>
      <c r="DY83" s="198">
        <v>0.74878299999999998</v>
      </c>
      <c r="DZ83" s="198">
        <v>7.3534000000000002E-2</v>
      </c>
      <c r="EA83" s="198"/>
      <c r="EB83" s="198"/>
      <c r="EC83" s="198"/>
      <c r="ED83" s="198"/>
      <c r="EE83" s="198"/>
      <c r="EF83" s="198"/>
      <c r="EG83" s="198"/>
      <c r="EH83" s="198"/>
      <c r="EI83" s="198"/>
      <c r="EJ83" s="198"/>
      <c r="EK83" s="198"/>
      <c r="EL83" s="198"/>
      <c r="EM83" s="198">
        <v>3.1689999999999999E-3</v>
      </c>
      <c r="EN83" s="198">
        <v>2.92E-4</v>
      </c>
      <c r="EO83" s="198"/>
      <c r="EP83" s="198"/>
      <c r="EQ83" s="198"/>
      <c r="ER83" s="198"/>
      <c r="ES83" s="198">
        <v>1.0759529999999999</v>
      </c>
      <c r="ET83" s="198">
        <v>0.13728099999999999</v>
      </c>
      <c r="EU83" s="198"/>
      <c r="EV83" s="198"/>
      <c r="EW83" s="198"/>
      <c r="EX83" s="198"/>
      <c r="EY83" s="198"/>
      <c r="EZ83" s="198"/>
      <c r="FA83" s="198"/>
      <c r="FB83" s="198"/>
      <c r="FC83" s="198"/>
      <c r="FD83" s="198"/>
      <c r="FE83" s="198"/>
      <c r="FF83" s="198"/>
      <c r="FG83" s="198"/>
      <c r="FH83" s="198"/>
      <c r="FI83" s="198"/>
      <c r="FJ83" s="198"/>
      <c r="FK83" s="198"/>
      <c r="FL83" s="198"/>
      <c r="FM83" s="198">
        <v>1.3792E-2</v>
      </c>
      <c r="FN83" s="198">
        <v>9.9999999999999995E-7</v>
      </c>
      <c r="FO83" s="198">
        <v>1.3792E-2</v>
      </c>
      <c r="FP83" s="198">
        <v>9.9999999999999995E-7</v>
      </c>
      <c r="FQ83" s="198">
        <v>4.7128999999999997E-2</v>
      </c>
      <c r="FR83" s="198">
        <v>6.0759999999999998E-3</v>
      </c>
      <c r="FS83" s="198">
        <v>0.157892</v>
      </c>
      <c r="FT83" s="198">
        <v>1.2834999999999999E-2</v>
      </c>
      <c r="FU83" s="198"/>
      <c r="FV83" s="198"/>
      <c r="FW83" s="198"/>
      <c r="FX83" s="198"/>
      <c r="FY83" s="198"/>
      <c r="FZ83" s="198"/>
      <c r="GA83" s="198"/>
      <c r="GB83" s="198"/>
      <c r="GC83" s="198"/>
      <c r="GD83" s="198"/>
      <c r="GE83" s="198"/>
      <c r="GF83" s="198"/>
      <c r="GG83" s="198"/>
      <c r="GH83" s="198"/>
      <c r="GI83" s="198">
        <v>0.805342</v>
      </c>
      <c r="GJ83" s="198">
        <v>4.8500000000000003E-4</v>
      </c>
      <c r="GK83" s="198"/>
      <c r="GL83" s="198"/>
      <c r="GM83" s="198">
        <v>1.0103629999999999</v>
      </c>
      <c r="GN83" s="198">
        <v>1.9396E-2</v>
      </c>
      <c r="GO83" s="198">
        <v>3.1994669999999998</v>
      </c>
      <c r="GP83" s="198">
        <v>5.2039000000000002E-2</v>
      </c>
      <c r="GQ83" s="198">
        <v>1.736478</v>
      </c>
      <c r="GR83" s="198">
        <v>2.3670000000000002E-3</v>
      </c>
      <c r="GS83" s="198">
        <v>4.9359450000000002</v>
      </c>
      <c r="GT83" s="198">
        <v>5.4406000000000003E-2</v>
      </c>
      <c r="GU83" s="198"/>
      <c r="GV83" s="198"/>
      <c r="GW83" s="198">
        <v>3.5799999999999998E-2</v>
      </c>
      <c r="GX83" s="198">
        <v>6.0499999999999998E-3</v>
      </c>
      <c r="GY83" s="198">
        <v>3.59456</v>
      </c>
      <c r="GZ83" s="198">
        <v>3.1459999999999999E-3</v>
      </c>
      <c r="HA83" s="198">
        <v>26.512499999999999</v>
      </c>
      <c r="HB83" s="198">
        <v>1.875</v>
      </c>
      <c r="HC83" s="198">
        <v>30.142859999999999</v>
      </c>
      <c r="HD83" s="198">
        <v>1.884196</v>
      </c>
      <c r="HE83" s="198">
        <v>2.296576</v>
      </c>
      <c r="HF83" s="198">
        <v>4.0379999999999999E-3</v>
      </c>
      <c r="HG83" s="198">
        <v>1.6406E-2</v>
      </c>
      <c r="HH83" s="198">
        <v>1.3200000000000001E-4</v>
      </c>
      <c r="HI83" s="198"/>
      <c r="HJ83" s="198"/>
      <c r="HK83" s="198">
        <v>2.3129819999999999</v>
      </c>
      <c r="HL83" s="198">
        <v>4.1700000000000001E-3</v>
      </c>
      <c r="HM83" s="198"/>
      <c r="HN83" s="198"/>
      <c r="HO83" s="198"/>
      <c r="HP83" s="198"/>
      <c r="HQ83" s="198"/>
      <c r="HR83" s="198"/>
      <c r="HS83" s="198"/>
      <c r="HT83" s="198"/>
      <c r="HU83" s="198"/>
      <c r="HV83" s="198"/>
      <c r="HW83" s="198"/>
      <c r="HX83" s="198"/>
      <c r="HY83" s="198">
        <v>9.1984999999999997E-2</v>
      </c>
      <c r="HZ83" s="198">
        <v>4.06E-4</v>
      </c>
      <c r="IA83" s="198">
        <v>4.0698999999999999E-2</v>
      </c>
      <c r="IB83" s="198">
        <v>5.2512999999999997E-2</v>
      </c>
      <c r="IC83" s="198">
        <v>0.132684</v>
      </c>
      <c r="ID83" s="198">
        <v>5.2919000000000001E-2</v>
      </c>
      <c r="IE83" s="198">
        <v>123.283563</v>
      </c>
      <c r="IF83" s="198">
        <v>23.142092999999999</v>
      </c>
    </row>
    <row r="84" spans="1:240" ht="17.399999999999999" customHeight="1" x14ac:dyDescent="0.25">
      <c r="A84" s="199" t="s">
        <v>77</v>
      </c>
      <c r="B84" s="200" t="s">
        <v>1366</v>
      </c>
      <c r="C84" s="201"/>
      <c r="D84" s="201"/>
      <c r="E84" s="201"/>
      <c r="F84" s="201"/>
      <c r="G84" s="201"/>
      <c r="H84" s="201"/>
      <c r="I84" s="201">
        <v>57.050097999999998</v>
      </c>
      <c r="J84" s="201">
        <v>11.132961999999999</v>
      </c>
      <c r="K84" s="201"/>
      <c r="L84" s="201"/>
      <c r="M84" s="201">
        <v>57.050097999999998</v>
      </c>
      <c r="N84" s="201">
        <v>11.132961999999999</v>
      </c>
      <c r="O84" s="201"/>
      <c r="P84" s="201"/>
      <c r="Q84" s="201">
        <v>1.7409999999999998E-2</v>
      </c>
      <c r="R84" s="201">
        <v>1.65E-3</v>
      </c>
      <c r="S84" s="201">
        <v>1.812678</v>
      </c>
      <c r="T84" s="201">
        <v>0.47287800000000002</v>
      </c>
      <c r="U84" s="201">
        <v>0.28758800000000001</v>
      </c>
      <c r="V84" s="201">
        <v>1.7999999999999999E-2</v>
      </c>
      <c r="W84" s="201">
        <v>1.9E-2</v>
      </c>
      <c r="X84" s="201">
        <v>6.2565999999999997E-2</v>
      </c>
      <c r="Y84" s="201">
        <v>2.5000000000000001E-4</v>
      </c>
      <c r="Z84" s="201">
        <v>5.0000000000000001E-4</v>
      </c>
      <c r="AA84" s="201">
        <v>2.7004E-2</v>
      </c>
      <c r="AB84" s="201">
        <v>2.0999999999999999E-5</v>
      </c>
      <c r="AC84" s="201"/>
      <c r="AD84" s="201"/>
      <c r="AE84" s="201"/>
      <c r="AF84" s="201"/>
      <c r="AG84" s="201">
        <v>2.1639300000000001</v>
      </c>
      <c r="AH84" s="201">
        <v>0.55561499999999997</v>
      </c>
      <c r="AI84" s="201"/>
      <c r="AJ84" s="201"/>
      <c r="AK84" s="201"/>
      <c r="AL84" s="201"/>
      <c r="AM84" s="201">
        <v>2.702E-3</v>
      </c>
      <c r="AN84" s="201">
        <v>9.6000000000000002E-5</v>
      </c>
      <c r="AO84" s="201">
        <v>2.494E-2</v>
      </c>
      <c r="AP84" s="201">
        <v>5.6065999999999998E-2</v>
      </c>
      <c r="AQ84" s="201"/>
      <c r="AR84" s="201"/>
      <c r="AS84" s="201">
        <v>1.3988750000000001</v>
      </c>
      <c r="AT84" s="201">
        <v>0.28140599999999999</v>
      </c>
      <c r="AU84" s="201">
        <v>0.74817</v>
      </c>
      <c r="AV84" s="201">
        <v>0.15030499999999999</v>
      </c>
      <c r="AW84" s="201">
        <v>0.70865199999999995</v>
      </c>
      <c r="AX84" s="201">
        <v>9.9901000000000004E-2</v>
      </c>
      <c r="AY84" s="201">
        <v>0.55754199999999998</v>
      </c>
      <c r="AZ84" s="201">
        <v>0.203127</v>
      </c>
      <c r="BA84" s="201"/>
      <c r="BB84" s="201"/>
      <c r="BC84" s="201"/>
      <c r="BD84" s="201"/>
      <c r="BE84" s="201">
        <v>3.4408810000000001</v>
      </c>
      <c r="BF84" s="201">
        <v>0.79090099999999997</v>
      </c>
      <c r="BG84" s="201">
        <v>0.589175</v>
      </c>
      <c r="BH84" s="201">
        <v>0.34692000000000001</v>
      </c>
      <c r="BI84" s="201"/>
      <c r="BJ84" s="201"/>
      <c r="BK84" s="201"/>
      <c r="BL84" s="201"/>
      <c r="BM84" s="201">
        <v>0.589175</v>
      </c>
      <c r="BN84" s="201">
        <v>0.34692000000000001</v>
      </c>
      <c r="BO84" s="201"/>
      <c r="BP84" s="201"/>
      <c r="BQ84" s="201">
        <v>0.59624999999999995</v>
      </c>
      <c r="BR84" s="201">
        <v>0.08</v>
      </c>
      <c r="BS84" s="201">
        <v>0.20227999999999999</v>
      </c>
      <c r="BT84" s="201">
        <v>5.5400000000000002E-4</v>
      </c>
      <c r="BU84" s="201"/>
      <c r="BV84" s="201"/>
      <c r="BW84" s="201">
        <v>5.0997250000000003</v>
      </c>
      <c r="BX84" s="201">
        <v>0.48</v>
      </c>
      <c r="BY84" s="201">
        <v>0.43468699999999999</v>
      </c>
      <c r="BZ84" s="201">
        <v>2.3192000000000001E-2</v>
      </c>
      <c r="CA84" s="201">
        <v>0.16018499999999999</v>
      </c>
      <c r="CB84" s="201">
        <v>2.3699999999999999E-2</v>
      </c>
      <c r="CC84" s="201"/>
      <c r="CD84" s="201"/>
      <c r="CE84" s="201"/>
      <c r="CF84" s="201"/>
      <c r="CG84" s="201"/>
      <c r="CH84" s="201"/>
      <c r="CI84" s="201">
        <v>3.2703999999999997E-2</v>
      </c>
      <c r="CJ84" s="201">
        <v>5.0000000000000001E-3</v>
      </c>
      <c r="CK84" s="201">
        <v>6.5258310000000002</v>
      </c>
      <c r="CL84" s="201">
        <v>0.61244600000000005</v>
      </c>
      <c r="CM84" s="201">
        <v>32.681303999999997</v>
      </c>
      <c r="CN84" s="201">
        <v>7.4337609999999996</v>
      </c>
      <c r="CO84" s="201"/>
      <c r="CP84" s="201"/>
      <c r="CQ84" s="201">
        <v>32.681303999999997</v>
      </c>
      <c r="CR84" s="201">
        <v>7.4337609999999996</v>
      </c>
      <c r="CS84" s="201"/>
      <c r="CT84" s="201"/>
      <c r="CU84" s="201"/>
      <c r="CV84" s="201"/>
      <c r="CW84" s="201"/>
      <c r="CX84" s="201"/>
      <c r="CY84" s="201"/>
      <c r="CZ84" s="201"/>
      <c r="DA84" s="201">
        <v>6.6E-3</v>
      </c>
      <c r="DB84" s="201">
        <v>4.0000000000000001E-3</v>
      </c>
      <c r="DC84" s="201"/>
      <c r="DD84" s="201"/>
      <c r="DE84" s="201">
        <v>4.0000000000000002E-4</v>
      </c>
      <c r="DF84" s="201">
        <v>1E-3</v>
      </c>
      <c r="DG84" s="201">
        <v>7.0000000000000001E-3</v>
      </c>
      <c r="DH84" s="201">
        <v>5.0000000000000001E-3</v>
      </c>
      <c r="DI84" s="201"/>
      <c r="DJ84" s="201"/>
      <c r="DK84" s="201">
        <v>9.1196780000000004</v>
      </c>
      <c r="DL84" s="201">
        <v>0.83751100000000001</v>
      </c>
      <c r="DM84" s="201"/>
      <c r="DN84" s="201"/>
      <c r="DO84" s="201">
        <v>9.1196780000000004</v>
      </c>
      <c r="DP84" s="201">
        <v>0.83751100000000001</v>
      </c>
      <c r="DQ84" s="201"/>
      <c r="DR84" s="201"/>
      <c r="DS84" s="201"/>
      <c r="DT84" s="201"/>
      <c r="DU84" s="201"/>
      <c r="DV84" s="201"/>
      <c r="DW84" s="201"/>
      <c r="DX84" s="201"/>
      <c r="DY84" s="201"/>
      <c r="DZ84" s="201"/>
      <c r="EA84" s="201"/>
      <c r="EB84" s="201"/>
      <c r="EC84" s="201"/>
      <c r="ED84" s="201"/>
      <c r="EE84" s="201">
        <v>0.52531799999999995</v>
      </c>
      <c r="EF84" s="201">
        <v>7.0360000000000006E-2</v>
      </c>
      <c r="EG84" s="201"/>
      <c r="EH84" s="201"/>
      <c r="EI84" s="201"/>
      <c r="EJ84" s="201"/>
      <c r="EK84" s="201"/>
      <c r="EL84" s="201"/>
      <c r="EM84" s="201">
        <v>1.95024</v>
      </c>
      <c r="EN84" s="201">
        <v>3.388E-2</v>
      </c>
      <c r="EO84" s="201">
        <v>0.53817999999999999</v>
      </c>
      <c r="EP84" s="201">
        <v>7.5705999999999996E-2</v>
      </c>
      <c r="EQ84" s="201">
        <v>1.7299999999999999E-2</v>
      </c>
      <c r="ER84" s="201">
        <v>5.0000000000000001E-3</v>
      </c>
      <c r="ES84" s="201">
        <v>3.0310380000000001</v>
      </c>
      <c r="ET84" s="201">
        <v>0.184946</v>
      </c>
      <c r="EU84" s="201">
        <v>0.32174999999999998</v>
      </c>
      <c r="EV84" s="201">
        <v>6.4999999999999997E-3</v>
      </c>
      <c r="EW84" s="201"/>
      <c r="EX84" s="201"/>
      <c r="EY84" s="201"/>
      <c r="EZ84" s="201"/>
      <c r="FA84" s="201"/>
      <c r="FB84" s="201"/>
      <c r="FC84" s="201">
        <v>0.32174999999999998</v>
      </c>
      <c r="FD84" s="201">
        <v>6.4999999999999997E-3</v>
      </c>
      <c r="FE84" s="201">
        <v>0.208977</v>
      </c>
      <c r="FF84" s="201">
        <v>1.1564E-2</v>
      </c>
      <c r="FG84" s="201"/>
      <c r="FH84" s="201"/>
      <c r="FI84" s="201">
        <v>0.43852099999999999</v>
      </c>
      <c r="FJ84" s="201">
        <v>5.7000000000000002E-3</v>
      </c>
      <c r="FK84" s="201">
        <v>0.64749800000000002</v>
      </c>
      <c r="FL84" s="201">
        <v>1.7264000000000002E-2</v>
      </c>
      <c r="FM84" s="201"/>
      <c r="FN84" s="201"/>
      <c r="FO84" s="201"/>
      <c r="FP84" s="201"/>
      <c r="FQ84" s="201"/>
      <c r="FR84" s="201"/>
      <c r="FS84" s="201">
        <v>0.14660000000000001</v>
      </c>
      <c r="FT84" s="201">
        <v>2.0799999999999999E-2</v>
      </c>
      <c r="FU84" s="201">
        <v>1.0262E-2</v>
      </c>
      <c r="FV84" s="201">
        <v>2.5000000000000001E-3</v>
      </c>
      <c r="FW84" s="201"/>
      <c r="FX84" s="201"/>
      <c r="FY84" s="201">
        <v>2.0249999999999999E-3</v>
      </c>
      <c r="FZ84" s="201">
        <v>1.1E-4</v>
      </c>
      <c r="GA84" s="201"/>
      <c r="GB84" s="201"/>
      <c r="GC84" s="201"/>
      <c r="GD84" s="201"/>
      <c r="GE84" s="201">
        <v>0.1207</v>
      </c>
      <c r="GF84" s="201">
        <v>0.108066</v>
      </c>
      <c r="GG84" s="201"/>
      <c r="GH84" s="201"/>
      <c r="GI84" s="201">
        <v>6.4799999999999996E-3</v>
      </c>
      <c r="GJ84" s="201">
        <v>6.9999999999999999E-4</v>
      </c>
      <c r="GK84" s="201"/>
      <c r="GL84" s="201"/>
      <c r="GM84" s="201">
        <v>0.28606700000000002</v>
      </c>
      <c r="GN84" s="201">
        <v>0.13217599999999999</v>
      </c>
      <c r="GO84" s="201">
        <v>0.67711100000000002</v>
      </c>
      <c r="GP84" s="201">
        <v>3.6955000000000002E-2</v>
      </c>
      <c r="GQ84" s="201">
        <v>1.0149049999999999</v>
      </c>
      <c r="GR84" s="201">
        <v>2.3505000000000002E-2</v>
      </c>
      <c r="GS84" s="201">
        <v>1.692016</v>
      </c>
      <c r="GT84" s="201">
        <v>6.046E-2</v>
      </c>
      <c r="GU84" s="201"/>
      <c r="GV84" s="201"/>
      <c r="GW84" s="201">
        <v>1.1331</v>
      </c>
      <c r="GX84" s="201">
        <v>6.2960000000000002E-2</v>
      </c>
      <c r="GY84" s="201"/>
      <c r="GZ84" s="201"/>
      <c r="HA84" s="201"/>
      <c r="HB84" s="201"/>
      <c r="HC84" s="201">
        <v>1.1331</v>
      </c>
      <c r="HD84" s="201">
        <v>6.2960000000000002E-2</v>
      </c>
      <c r="HE84" s="201"/>
      <c r="HF84" s="201"/>
      <c r="HG84" s="201">
        <v>0.113496</v>
      </c>
      <c r="HH84" s="201">
        <v>2.4699999999999999E-4</v>
      </c>
      <c r="HI84" s="201"/>
      <c r="HJ84" s="201"/>
      <c r="HK84" s="201">
        <v>0.113496</v>
      </c>
      <c r="HL84" s="201">
        <v>2.4699999999999999E-4</v>
      </c>
      <c r="HM84" s="201"/>
      <c r="HN84" s="201"/>
      <c r="HO84" s="201"/>
      <c r="HP84" s="201"/>
      <c r="HQ84" s="201">
        <v>6.5074999999999994E-2</v>
      </c>
      <c r="HR84" s="201">
        <v>4.1489999999999999E-2</v>
      </c>
      <c r="HS84" s="201"/>
      <c r="HT84" s="201"/>
      <c r="HU84" s="201">
        <v>9.2809999999999993E-3</v>
      </c>
      <c r="HV84" s="201">
        <v>6.9999999999999999E-4</v>
      </c>
      <c r="HW84" s="201">
        <v>7.4356000000000005E-2</v>
      </c>
      <c r="HX84" s="201">
        <v>4.2189999999999998E-2</v>
      </c>
      <c r="HY84" s="201"/>
      <c r="HZ84" s="201"/>
      <c r="IA84" s="201">
        <v>0.15038799999999999</v>
      </c>
      <c r="IB84" s="201">
        <v>0.25042900000000001</v>
      </c>
      <c r="IC84" s="201">
        <v>0.15038799999999999</v>
      </c>
      <c r="ID84" s="201">
        <v>0.25042900000000001</v>
      </c>
      <c r="IE84" s="201">
        <v>119.02760600000001</v>
      </c>
      <c r="IF84" s="201">
        <v>22.472287999999999</v>
      </c>
    </row>
    <row r="85" spans="1:240" ht="17.399999999999999" customHeight="1" x14ac:dyDescent="0.25">
      <c r="A85" s="196" t="s">
        <v>78</v>
      </c>
      <c r="B85" s="197" t="s">
        <v>1367</v>
      </c>
      <c r="C85" s="198">
        <v>1.08375</v>
      </c>
      <c r="D85" s="198">
        <v>0.21</v>
      </c>
      <c r="E85" s="198">
        <v>7.2</v>
      </c>
      <c r="F85" s="198">
        <v>9.2999999999999999E-2</v>
      </c>
      <c r="G85" s="198"/>
      <c r="H85" s="198"/>
      <c r="I85" s="198">
        <v>21.651160000000001</v>
      </c>
      <c r="J85" s="198">
        <v>3.86761</v>
      </c>
      <c r="K85" s="198"/>
      <c r="L85" s="198"/>
      <c r="M85" s="198">
        <v>29.934909999999999</v>
      </c>
      <c r="N85" s="198">
        <v>4.1706099999999999</v>
      </c>
      <c r="O85" s="198"/>
      <c r="P85" s="198"/>
      <c r="Q85" s="198"/>
      <c r="R85" s="198"/>
      <c r="S85" s="198">
        <v>16.927980999999999</v>
      </c>
      <c r="T85" s="198">
        <v>6.9619900000000001</v>
      </c>
      <c r="U85" s="198">
        <v>0.88680999999999999</v>
      </c>
      <c r="V85" s="198">
        <v>2.5586000000000001E-2</v>
      </c>
      <c r="W85" s="198">
        <v>5.7990000000000003E-3</v>
      </c>
      <c r="X85" s="198">
        <v>8.0000000000000002E-3</v>
      </c>
      <c r="Y85" s="198">
        <v>4.4454E-2</v>
      </c>
      <c r="Z85" s="198">
        <v>5.3949999999999996E-3</v>
      </c>
      <c r="AA85" s="198"/>
      <c r="AB85" s="198"/>
      <c r="AC85" s="198"/>
      <c r="AD85" s="198"/>
      <c r="AE85" s="198">
        <v>1.2600000000000001E-3</v>
      </c>
      <c r="AF85" s="198">
        <v>1E-3</v>
      </c>
      <c r="AG85" s="198">
        <v>17.866304</v>
      </c>
      <c r="AH85" s="198">
        <v>7.0019710000000002</v>
      </c>
      <c r="AI85" s="198"/>
      <c r="AJ85" s="198"/>
      <c r="AK85" s="198"/>
      <c r="AL85" s="198"/>
      <c r="AM85" s="198"/>
      <c r="AN85" s="198"/>
      <c r="AO85" s="198">
        <v>7.5996160000000001</v>
      </c>
      <c r="AP85" s="198">
        <v>0.81992200000000004</v>
      </c>
      <c r="AQ85" s="198">
        <v>0.114388</v>
      </c>
      <c r="AR85" s="198">
        <v>1.2463999999999999E-2</v>
      </c>
      <c r="AS85" s="198">
        <v>12.802902</v>
      </c>
      <c r="AT85" s="198">
        <v>1.5737080000000001</v>
      </c>
      <c r="AU85" s="198">
        <v>11.170279000000001</v>
      </c>
      <c r="AV85" s="198">
        <v>3.9544579999999998</v>
      </c>
      <c r="AW85" s="198">
        <v>0.20064000000000001</v>
      </c>
      <c r="AX85" s="198">
        <v>0.44500200000000001</v>
      </c>
      <c r="AY85" s="198">
        <v>2.4460320000000002</v>
      </c>
      <c r="AZ85" s="198">
        <v>0.80469199999999996</v>
      </c>
      <c r="BA85" s="198"/>
      <c r="BB85" s="198"/>
      <c r="BC85" s="198">
        <v>0.95950000000000002</v>
      </c>
      <c r="BD85" s="198">
        <v>0.1123</v>
      </c>
      <c r="BE85" s="198">
        <v>35.293357</v>
      </c>
      <c r="BF85" s="198">
        <v>7.7225460000000004</v>
      </c>
      <c r="BG85" s="198">
        <v>0.83206400000000003</v>
      </c>
      <c r="BH85" s="198">
        <v>1.459438</v>
      </c>
      <c r="BI85" s="198"/>
      <c r="BJ85" s="198"/>
      <c r="BK85" s="198">
        <v>1.4350000000000001E-3</v>
      </c>
      <c r="BL85" s="198">
        <v>5.0000000000000001E-4</v>
      </c>
      <c r="BM85" s="198">
        <v>0.83349899999999999</v>
      </c>
      <c r="BN85" s="198">
        <v>1.459938</v>
      </c>
      <c r="BO85" s="198">
        <v>1.003085</v>
      </c>
      <c r="BP85" s="198">
        <v>0.76839000000000002</v>
      </c>
      <c r="BQ85" s="198">
        <v>8.2857E-2</v>
      </c>
      <c r="BR85" s="198">
        <v>8.0699999999999994E-2</v>
      </c>
      <c r="BS85" s="198">
        <v>3.392093</v>
      </c>
      <c r="BT85" s="198">
        <v>1.3779E-2</v>
      </c>
      <c r="BU85" s="198">
        <v>1.9914999999999999E-2</v>
      </c>
      <c r="BV85" s="198">
        <v>4.0720000000000001E-3</v>
      </c>
      <c r="BW85" s="198">
        <v>4.5617720000000004</v>
      </c>
      <c r="BX85" s="198">
        <v>3.2821099999999999</v>
      </c>
      <c r="BY85" s="198">
        <v>7.9839999999999994E-2</v>
      </c>
      <c r="BZ85" s="198">
        <v>3.6859999999999997E-2</v>
      </c>
      <c r="CA85" s="198">
        <v>0.97075400000000001</v>
      </c>
      <c r="CB85" s="198">
        <v>0.227745</v>
      </c>
      <c r="CC85" s="198">
        <v>2.86E-2</v>
      </c>
      <c r="CD85" s="198">
        <v>2.0500000000000001E-2</v>
      </c>
      <c r="CE85" s="198"/>
      <c r="CF85" s="198"/>
      <c r="CG85" s="198"/>
      <c r="CH85" s="198"/>
      <c r="CI85" s="198">
        <v>0.69734499999999999</v>
      </c>
      <c r="CJ85" s="198">
        <v>0.240205</v>
      </c>
      <c r="CK85" s="198">
        <v>10.836261</v>
      </c>
      <c r="CL85" s="198">
        <v>4.6743610000000002</v>
      </c>
      <c r="CM85" s="198">
        <v>10.419928000000001</v>
      </c>
      <c r="CN85" s="198">
        <v>2.056873</v>
      </c>
      <c r="CO85" s="198">
        <v>3.5249999999999997E-2</v>
      </c>
      <c r="CP85" s="198">
        <v>3.0259999999999999E-2</v>
      </c>
      <c r="CQ85" s="198">
        <v>10.455178</v>
      </c>
      <c r="CR85" s="198">
        <v>2.0871330000000001</v>
      </c>
      <c r="CS85" s="198">
        <v>0.03</v>
      </c>
      <c r="CT85" s="198">
        <v>0.06</v>
      </c>
      <c r="CU85" s="198">
        <v>5.9999999999999995E-4</v>
      </c>
      <c r="CV85" s="198">
        <v>4.0000000000000001E-3</v>
      </c>
      <c r="CW85" s="198"/>
      <c r="CX85" s="198"/>
      <c r="CY85" s="198">
        <v>3.0599999999999999E-2</v>
      </c>
      <c r="CZ85" s="198">
        <v>6.4000000000000001E-2</v>
      </c>
      <c r="DA85" s="198">
        <v>7.6420000000000002E-2</v>
      </c>
      <c r="DB85" s="198">
        <v>2.5000000000000001E-2</v>
      </c>
      <c r="DC85" s="198"/>
      <c r="DD85" s="198"/>
      <c r="DE85" s="198"/>
      <c r="DF85" s="198"/>
      <c r="DG85" s="198">
        <v>7.6420000000000002E-2</v>
      </c>
      <c r="DH85" s="198">
        <v>2.5000000000000001E-2</v>
      </c>
      <c r="DI85" s="198"/>
      <c r="DJ85" s="198"/>
      <c r="DK85" s="198">
        <v>9.4514000000000001E-2</v>
      </c>
      <c r="DL85" s="198">
        <v>2.9936999999999998E-2</v>
      </c>
      <c r="DM85" s="198">
        <v>0.37716300000000003</v>
      </c>
      <c r="DN85" s="198">
        <v>6.1370000000000001E-2</v>
      </c>
      <c r="DO85" s="198">
        <v>0.47167700000000001</v>
      </c>
      <c r="DP85" s="198">
        <v>9.1306999999999999E-2</v>
      </c>
      <c r="DQ85" s="198"/>
      <c r="DR85" s="198"/>
      <c r="DS85" s="198"/>
      <c r="DT85" s="198"/>
      <c r="DU85" s="198"/>
      <c r="DV85" s="198"/>
      <c r="DW85" s="198"/>
      <c r="DX85" s="198"/>
      <c r="DY85" s="198"/>
      <c r="DZ85" s="198"/>
      <c r="EA85" s="198">
        <v>7.732E-2</v>
      </c>
      <c r="EB85" s="198">
        <v>2.1600000000000001E-2</v>
      </c>
      <c r="EC85" s="198">
        <v>3.8699999999999998E-2</v>
      </c>
      <c r="ED85" s="198">
        <v>2.5999999999999998E-4</v>
      </c>
      <c r="EE85" s="198">
        <v>1.0358160000000001</v>
      </c>
      <c r="EF85" s="198">
        <v>0.13553999999999999</v>
      </c>
      <c r="EG85" s="198">
        <v>4.0000000000000001E-3</v>
      </c>
      <c r="EH85" s="198">
        <v>1E-3</v>
      </c>
      <c r="EI85" s="198">
        <v>1.7250000000000001E-2</v>
      </c>
      <c r="EJ85" s="198">
        <v>4.0000000000000002E-4</v>
      </c>
      <c r="EK85" s="198"/>
      <c r="EL85" s="198"/>
      <c r="EM85" s="198">
        <v>7.5255000000000002E-2</v>
      </c>
      <c r="EN85" s="198">
        <v>8.4500000000000006E-2</v>
      </c>
      <c r="EO85" s="198">
        <v>0.55192799999999997</v>
      </c>
      <c r="EP85" s="198">
        <v>1.1571480000000001</v>
      </c>
      <c r="EQ85" s="198">
        <v>1.9720000000000001E-2</v>
      </c>
      <c r="ER85" s="198">
        <v>7.3499999999999996E-2</v>
      </c>
      <c r="ES85" s="198">
        <v>1.8199890000000001</v>
      </c>
      <c r="ET85" s="198">
        <v>1.473948</v>
      </c>
      <c r="EU85" s="198">
        <v>5.5999999999999999E-3</v>
      </c>
      <c r="EV85" s="198">
        <v>1.66E-3</v>
      </c>
      <c r="EW85" s="198"/>
      <c r="EX85" s="198"/>
      <c r="EY85" s="198"/>
      <c r="EZ85" s="198"/>
      <c r="FA85" s="198"/>
      <c r="FB85" s="198"/>
      <c r="FC85" s="198">
        <v>5.5999999999999999E-3</v>
      </c>
      <c r="FD85" s="198">
        <v>1.66E-3</v>
      </c>
      <c r="FE85" s="198">
        <v>3.7399000000000002E-2</v>
      </c>
      <c r="FF85" s="198">
        <v>3.7530000000000001E-2</v>
      </c>
      <c r="FG85" s="198">
        <v>7.5750999999999999E-2</v>
      </c>
      <c r="FH85" s="198">
        <v>4.9000000000000002E-2</v>
      </c>
      <c r="FI85" s="198">
        <v>0.45169900000000002</v>
      </c>
      <c r="FJ85" s="198">
        <v>0.166904</v>
      </c>
      <c r="FK85" s="198">
        <v>0.56484900000000005</v>
      </c>
      <c r="FL85" s="198">
        <v>0.25343399999999999</v>
      </c>
      <c r="FM85" s="198"/>
      <c r="FN85" s="198"/>
      <c r="FO85" s="198"/>
      <c r="FP85" s="198"/>
      <c r="FQ85" s="198">
        <v>1.2481979999999999</v>
      </c>
      <c r="FR85" s="198">
        <v>0.37718000000000002</v>
      </c>
      <c r="FS85" s="198">
        <v>0.31541599999999997</v>
      </c>
      <c r="FT85" s="198">
        <v>0.15390000000000001</v>
      </c>
      <c r="FU85" s="198">
        <v>1.2084299999999999</v>
      </c>
      <c r="FV85" s="198">
        <v>3.9756E-2</v>
      </c>
      <c r="FW85" s="198">
        <v>1E-3</v>
      </c>
      <c r="FX85" s="198">
        <v>2.2200000000000002E-3</v>
      </c>
      <c r="FY85" s="198">
        <v>0.139656</v>
      </c>
      <c r="FZ85" s="198">
        <v>1.7000000000000001E-2</v>
      </c>
      <c r="GA85" s="198"/>
      <c r="GB85" s="198"/>
      <c r="GC85" s="198">
        <v>0.80683099999999996</v>
      </c>
      <c r="GD85" s="198">
        <v>0.23913999999999999</v>
      </c>
      <c r="GE85" s="198">
        <v>7.3786000000000004E-2</v>
      </c>
      <c r="GF85" s="198">
        <v>8.1416000000000002E-2</v>
      </c>
      <c r="GG85" s="198">
        <v>1.5E-3</v>
      </c>
      <c r="GH85" s="198">
        <v>2E-3</v>
      </c>
      <c r="GI85" s="198"/>
      <c r="GJ85" s="198"/>
      <c r="GK85" s="198">
        <v>0.27748</v>
      </c>
      <c r="GL85" s="198">
        <v>2.0049999999999998E-2</v>
      </c>
      <c r="GM85" s="198">
        <v>4.0722969999999998</v>
      </c>
      <c r="GN85" s="198">
        <v>0.93266199999999999</v>
      </c>
      <c r="GO85" s="198">
        <v>0.64877499999999999</v>
      </c>
      <c r="GP85" s="198">
        <v>0.107645</v>
      </c>
      <c r="GQ85" s="198">
        <v>2.645664</v>
      </c>
      <c r="GR85" s="198">
        <v>0.21923799999999999</v>
      </c>
      <c r="GS85" s="198">
        <v>3.2944390000000001</v>
      </c>
      <c r="GT85" s="198">
        <v>0.32688299999999998</v>
      </c>
      <c r="GU85" s="198"/>
      <c r="GV85" s="198"/>
      <c r="GW85" s="198">
        <v>0.59777100000000005</v>
      </c>
      <c r="GX85" s="198">
        <v>0.100415</v>
      </c>
      <c r="GY85" s="198"/>
      <c r="GZ85" s="198"/>
      <c r="HA85" s="198"/>
      <c r="HB85" s="198"/>
      <c r="HC85" s="198">
        <v>0.59777100000000005</v>
      </c>
      <c r="HD85" s="198">
        <v>0.100415</v>
      </c>
      <c r="HE85" s="198">
        <v>2.2499999999999999E-2</v>
      </c>
      <c r="HF85" s="198">
        <v>5.4999999999999997E-3</v>
      </c>
      <c r="HG85" s="198"/>
      <c r="HH85" s="198"/>
      <c r="HI85" s="198"/>
      <c r="HJ85" s="198"/>
      <c r="HK85" s="198">
        <v>2.2499999999999999E-2</v>
      </c>
      <c r="HL85" s="198">
        <v>5.4999999999999997E-3</v>
      </c>
      <c r="HM85" s="198"/>
      <c r="HN85" s="198"/>
      <c r="HO85" s="198"/>
      <c r="HP85" s="198"/>
      <c r="HQ85" s="198">
        <v>0.56219799999999998</v>
      </c>
      <c r="HR85" s="198">
        <v>0.29403499999999999</v>
      </c>
      <c r="HS85" s="198"/>
      <c r="HT85" s="198"/>
      <c r="HU85" s="198">
        <v>0.41455399999999998</v>
      </c>
      <c r="HV85" s="198">
        <v>2.6484000000000001E-2</v>
      </c>
      <c r="HW85" s="198">
        <v>0.97675199999999995</v>
      </c>
      <c r="HX85" s="198">
        <v>0.320519</v>
      </c>
      <c r="HY85" s="198"/>
      <c r="HZ85" s="198"/>
      <c r="IA85" s="198">
        <v>0.49817699999999998</v>
      </c>
      <c r="IB85" s="198">
        <v>1.59494</v>
      </c>
      <c r="IC85" s="198">
        <v>0.49817699999999998</v>
      </c>
      <c r="ID85" s="198">
        <v>1.59494</v>
      </c>
      <c r="IE85" s="198">
        <v>117.65058000000001</v>
      </c>
      <c r="IF85" s="198">
        <v>32.306826999999998</v>
      </c>
    </row>
    <row r="86" spans="1:240" ht="17.399999999999999" customHeight="1" x14ac:dyDescent="0.25">
      <c r="A86" s="199" t="s">
        <v>175</v>
      </c>
      <c r="B86" s="200" t="s">
        <v>1368</v>
      </c>
      <c r="C86" s="201"/>
      <c r="D86" s="201"/>
      <c r="E86" s="201">
        <v>1.115578</v>
      </c>
      <c r="F86" s="201">
        <v>0.50360000000000005</v>
      </c>
      <c r="G86" s="201"/>
      <c r="H86" s="201"/>
      <c r="I86" s="201">
        <v>1.2228680000000001</v>
      </c>
      <c r="J86" s="201">
        <v>0.23417299999999999</v>
      </c>
      <c r="K86" s="201"/>
      <c r="L86" s="201"/>
      <c r="M86" s="201">
        <v>2.3384459999999998</v>
      </c>
      <c r="N86" s="201">
        <v>0.73777300000000001</v>
      </c>
      <c r="O86" s="201"/>
      <c r="P86" s="201"/>
      <c r="Q86" s="201"/>
      <c r="R86" s="201"/>
      <c r="S86" s="201"/>
      <c r="T86" s="201"/>
      <c r="U86" s="201"/>
      <c r="V86" s="201"/>
      <c r="W86" s="201"/>
      <c r="X86" s="201"/>
      <c r="Y86" s="201"/>
      <c r="Z86" s="201"/>
      <c r="AA86" s="201"/>
      <c r="AB86" s="201"/>
      <c r="AC86" s="201">
        <v>0.152444</v>
      </c>
      <c r="AD86" s="201">
        <v>1.5949999999999999E-2</v>
      </c>
      <c r="AE86" s="201"/>
      <c r="AF86" s="201"/>
      <c r="AG86" s="201">
        <v>0.152444</v>
      </c>
      <c r="AH86" s="201">
        <v>1.5949999999999999E-2</v>
      </c>
      <c r="AI86" s="201"/>
      <c r="AJ86" s="201"/>
      <c r="AK86" s="201"/>
      <c r="AL86" s="201"/>
      <c r="AM86" s="201"/>
      <c r="AN86" s="201"/>
      <c r="AO86" s="201">
        <v>0.37254300000000001</v>
      </c>
      <c r="AP86" s="201">
        <v>0.16200000000000001</v>
      </c>
      <c r="AQ86" s="201"/>
      <c r="AR86" s="201"/>
      <c r="AS86" s="201">
        <v>6.6984000000000002E-2</v>
      </c>
      <c r="AT86" s="201">
        <v>1.1197E-2</v>
      </c>
      <c r="AU86" s="201">
        <v>0.19451299999999999</v>
      </c>
      <c r="AV86" s="201">
        <v>5.4426000000000002E-2</v>
      </c>
      <c r="AW86" s="201"/>
      <c r="AX86" s="201"/>
      <c r="AY86" s="201"/>
      <c r="AZ86" s="201"/>
      <c r="BA86" s="201"/>
      <c r="BB86" s="201"/>
      <c r="BC86" s="201"/>
      <c r="BD86" s="201"/>
      <c r="BE86" s="201">
        <v>0.63404000000000005</v>
      </c>
      <c r="BF86" s="201">
        <v>0.22762299999999999</v>
      </c>
      <c r="BG86" s="201"/>
      <c r="BH86" s="201"/>
      <c r="BI86" s="201"/>
      <c r="BJ86" s="201"/>
      <c r="BK86" s="201"/>
      <c r="BL86" s="201"/>
      <c r="BM86" s="201"/>
      <c r="BN86" s="201"/>
      <c r="BO86" s="201">
        <v>0.42371199999999998</v>
      </c>
      <c r="BP86" s="201">
        <v>0.13399800000000001</v>
      </c>
      <c r="BQ86" s="201">
        <v>5.3027999999999999E-2</v>
      </c>
      <c r="BR86" s="201">
        <v>1.72E-2</v>
      </c>
      <c r="BS86" s="201"/>
      <c r="BT86" s="201"/>
      <c r="BU86" s="201"/>
      <c r="BV86" s="201"/>
      <c r="BW86" s="201">
        <v>1.10625</v>
      </c>
      <c r="BX86" s="201">
        <v>0.1</v>
      </c>
      <c r="BY86" s="201"/>
      <c r="BZ86" s="201"/>
      <c r="CA86" s="201">
        <v>3.0949000000000001E-2</v>
      </c>
      <c r="CB86" s="201">
        <v>4.2099999999999999E-4</v>
      </c>
      <c r="CC86" s="201">
        <v>4.6259999999999999E-3</v>
      </c>
      <c r="CD86" s="201"/>
      <c r="CE86" s="201"/>
      <c r="CF86" s="201"/>
      <c r="CG86" s="201"/>
      <c r="CH86" s="201"/>
      <c r="CI86" s="201">
        <v>0.148757</v>
      </c>
      <c r="CJ86" s="201">
        <v>1.8449E-2</v>
      </c>
      <c r="CK86" s="201">
        <v>1.7673220000000001</v>
      </c>
      <c r="CL86" s="201">
        <v>0.27006799999999997</v>
      </c>
      <c r="CM86" s="201">
        <v>41.142668999999998</v>
      </c>
      <c r="CN86" s="201">
        <v>8.8996320000000004</v>
      </c>
      <c r="CO86" s="201"/>
      <c r="CP86" s="201"/>
      <c r="CQ86" s="201">
        <v>41.142668999999998</v>
      </c>
      <c r="CR86" s="201">
        <v>8.8996320000000004</v>
      </c>
      <c r="CS86" s="201"/>
      <c r="CT86" s="201"/>
      <c r="CU86" s="201">
        <v>0.11910999999999999</v>
      </c>
      <c r="CV86" s="201">
        <v>6.0425E-2</v>
      </c>
      <c r="CW86" s="201"/>
      <c r="CX86" s="201"/>
      <c r="CY86" s="201">
        <v>0.11910999999999999</v>
      </c>
      <c r="CZ86" s="201">
        <v>6.0425E-2</v>
      </c>
      <c r="DA86" s="201"/>
      <c r="DB86" s="201"/>
      <c r="DC86" s="201"/>
      <c r="DD86" s="201"/>
      <c r="DE86" s="201"/>
      <c r="DF86" s="201"/>
      <c r="DG86" s="201"/>
      <c r="DH86" s="201"/>
      <c r="DI86" s="201"/>
      <c r="DJ86" s="201"/>
      <c r="DK86" s="201">
        <v>0.83645700000000001</v>
      </c>
      <c r="DL86" s="201">
        <v>6.5341999999999997E-2</v>
      </c>
      <c r="DM86" s="201">
        <v>0.26323099999999999</v>
      </c>
      <c r="DN86" s="201">
        <v>1.9761999999999998E-2</v>
      </c>
      <c r="DO86" s="201">
        <v>1.099688</v>
      </c>
      <c r="DP86" s="201">
        <v>8.5103999999999999E-2</v>
      </c>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v>55.346274000000001</v>
      </c>
      <c r="ER86" s="201">
        <v>23.730823999999998</v>
      </c>
      <c r="ES86" s="201">
        <v>55.346274000000001</v>
      </c>
      <c r="ET86" s="201">
        <v>23.730823999999998</v>
      </c>
      <c r="EU86" s="201">
        <v>0.24990599999999999</v>
      </c>
      <c r="EV86" s="201">
        <v>2.0660000000000001E-2</v>
      </c>
      <c r="EW86" s="201"/>
      <c r="EX86" s="201"/>
      <c r="EY86" s="201"/>
      <c r="EZ86" s="201"/>
      <c r="FA86" s="201"/>
      <c r="FB86" s="201"/>
      <c r="FC86" s="201">
        <v>0.24990599999999999</v>
      </c>
      <c r="FD86" s="201">
        <v>2.0660000000000001E-2</v>
      </c>
      <c r="FE86" s="201">
        <v>0.78445699999999996</v>
      </c>
      <c r="FF86" s="201">
        <v>0.51900000000000002</v>
      </c>
      <c r="FG86" s="201"/>
      <c r="FH86" s="201"/>
      <c r="FI86" s="201"/>
      <c r="FJ86" s="201"/>
      <c r="FK86" s="201">
        <v>0.78445699999999996</v>
      </c>
      <c r="FL86" s="201">
        <v>0.51900000000000002</v>
      </c>
      <c r="FM86" s="201"/>
      <c r="FN86" s="201"/>
      <c r="FO86" s="201"/>
      <c r="FP86" s="201"/>
      <c r="FQ86" s="201"/>
      <c r="FR86" s="201"/>
      <c r="FS86" s="201">
        <v>1.7639999999999999E-3</v>
      </c>
      <c r="FT86" s="201">
        <v>1.12E-4</v>
      </c>
      <c r="FU86" s="201"/>
      <c r="FV86" s="201"/>
      <c r="FW86" s="201"/>
      <c r="FX86" s="201"/>
      <c r="FY86" s="201"/>
      <c r="FZ86" s="201"/>
      <c r="GA86" s="201"/>
      <c r="GB86" s="201"/>
      <c r="GC86" s="201"/>
      <c r="GD86" s="201"/>
      <c r="GE86" s="201"/>
      <c r="GF86" s="201"/>
      <c r="GG86" s="201"/>
      <c r="GH86" s="201"/>
      <c r="GI86" s="201">
        <v>0.29423300000000002</v>
      </c>
      <c r="GJ86" s="201">
        <v>4.9799999999999996E-4</v>
      </c>
      <c r="GK86" s="201"/>
      <c r="GL86" s="201"/>
      <c r="GM86" s="201">
        <v>0.29599700000000001</v>
      </c>
      <c r="GN86" s="201">
        <v>6.0999999999999997E-4</v>
      </c>
      <c r="GO86" s="201">
        <v>0.85701000000000005</v>
      </c>
      <c r="GP86" s="201">
        <v>1.6587999999999999E-2</v>
      </c>
      <c r="GQ86" s="201">
        <v>1.3452390000000001</v>
      </c>
      <c r="GR86" s="201">
        <v>6.8529999999999997E-3</v>
      </c>
      <c r="GS86" s="201">
        <v>2.2022490000000001</v>
      </c>
      <c r="GT86" s="201">
        <v>2.3441E-2</v>
      </c>
      <c r="GU86" s="201">
        <v>6.1197000000000001E-2</v>
      </c>
      <c r="GV86" s="201">
        <v>2.8019999999999998E-3</v>
      </c>
      <c r="GW86" s="201"/>
      <c r="GX86" s="201"/>
      <c r="GY86" s="201"/>
      <c r="GZ86" s="201"/>
      <c r="HA86" s="201"/>
      <c r="HB86" s="201"/>
      <c r="HC86" s="201">
        <v>6.1197000000000001E-2</v>
      </c>
      <c r="HD86" s="201">
        <v>2.8019999999999998E-3</v>
      </c>
      <c r="HE86" s="201">
        <v>3.5719379999999998</v>
      </c>
      <c r="HF86" s="201">
        <v>5.2259999999999997E-3</v>
      </c>
      <c r="HG86" s="201"/>
      <c r="HH86" s="201"/>
      <c r="HI86" s="201"/>
      <c r="HJ86" s="201"/>
      <c r="HK86" s="201">
        <v>3.5719379999999998</v>
      </c>
      <c r="HL86" s="201">
        <v>5.2259999999999997E-3</v>
      </c>
      <c r="HM86" s="201"/>
      <c r="HN86" s="201"/>
      <c r="HO86" s="201"/>
      <c r="HP86" s="201"/>
      <c r="HQ86" s="201"/>
      <c r="HR86" s="201"/>
      <c r="HS86" s="201"/>
      <c r="HT86" s="201"/>
      <c r="HU86" s="201"/>
      <c r="HV86" s="201"/>
      <c r="HW86" s="201"/>
      <c r="HX86" s="201"/>
      <c r="HY86" s="201"/>
      <c r="HZ86" s="201"/>
      <c r="IA86" s="201">
        <v>5.548E-3</v>
      </c>
      <c r="IB86" s="201">
        <v>3.055E-3</v>
      </c>
      <c r="IC86" s="201">
        <v>5.548E-3</v>
      </c>
      <c r="ID86" s="201">
        <v>3.055E-3</v>
      </c>
      <c r="IE86" s="201">
        <v>109.77128500000001</v>
      </c>
      <c r="IF86" s="201">
        <v>34.602193</v>
      </c>
    </row>
    <row r="87" spans="1:240" ht="17.399999999999999" customHeight="1" x14ac:dyDescent="0.25">
      <c r="A87" s="196" t="s">
        <v>169</v>
      </c>
      <c r="B87" s="197" t="s">
        <v>1369</v>
      </c>
      <c r="C87" s="198">
        <v>8.1800000000000004E-4</v>
      </c>
      <c r="D87" s="198">
        <v>2.0000000000000002E-5</v>
      </c>
      <c r="E87" s="198"/>
      <c r="F87" s="198"/>
      <c r="G87" s="198"/>
      <c r="H87" s="198"/>
      <c r="I87" s="198"/>
      <c r="J87" s="198"/>
      <c r="K87" s="198"/>
      <c r="L87" s="198"/>
      <c r="M87" s="198">
        <v>8.1800000000000004E-4</v>
      </c>
      <c r="N87" s="198">
        <v>2.0000000000000002E-5</v>
      </c>
      <c r="O87" s="198"/>
      <c r="P87" s="198"/>
      <c r="Q87" s="198"/>
      <c r="R87" s="198"/>
      <c r="S87" s="198">
        <v>0.11144999999999999</v>
      </c>
      <c r="T87" s="198">
        <v>4.36E-2</v>
      </c>
      <c r="U87" s="198">
        <v>2.5000000000000001E-3</v>
      </c>
      <c r="V87" s="198">
        <v>2E-3</v>
      </c>
      <c r="W87" s="198">
        <v>6.4000000000000003E-3</v>
      </c>
      <c r="X87" s="198">
        <v>7.0000000000000001E-3</v>
      </c>
      <c r="Y87" s="198"/>
      <c r="Z87" s="198"/>
      <c r="AA87" s="198"/>
      <c r="AB87" s="198"/>
      <c r="AC87" s="198"/>
      <c r="AD87" s="198"/>
      <c r="AE87" s="198"/>
      <c r="AF87" s="198"/>
      <c r="AG87" s="198">
        <v>0.12035</v>
      </c>
      <c r="AH87" s="198">
        <v>5.2600000000000001E-2</v>
      </c>
      <c r="AI87" s="198">
        <v>1.051401</v>
      </c>
      <c r="AJ87" s="198">
        <v>0.26829999999999998</v>
      </c>
      <c r="AK87" s="198">
        <v>1.051401</v>
      </c>
      <c r="AL87" s="198">
        <v>0.26829999999999998</v>
      </c>
      <c r="AM87" s="198"/>
      <c r="AN87" s="198"/>
      <c r="AO87" s="198"/>
      <c r="AP87" s="198"/>
      <c r="AQ87" s="198"/>
      <c r="AR87" s="198"/>
      <c r="AS87" s="198">
        <v>8.0000000000000004E-4</v>
      </c>
      <c r="AT87" s="198">
        <v>1.5E-3</v>
      </c>
      <c r="AU87" s="198"/>
      <c r="AV87" s="198"/>
      <c r="AW87" s="198"/>
      <c r="AX87" s="198"/>
      <c r="AY87" s="198"/>
      <c r="AZ87" s="198"/>
      <c r="BA87" s="198"/>
      <c r="BB87" s="198"/>
      <c r="BC87" s="198"/>
      <c r="BD87" s="198"/>
      <c r="BE87" s="198">
        <v>8.0000000000000004E-4</v>
      </c>
      <c r="BF87" s="198">
        <v>1.5E-3</v>
      </c>
      <c r="BG87" s="198"/>
      <c r="BH87" s="198"/>
      <c r="BI87" s="198"/>
      <c r="BJ87" s="198"/>
      <c r="BK87" s="198"/>
      <c r="BL87" s="198"/>
      <c r="BM87" s="198"/>
      <c r="BN87" s="198"/>
      <c r="BO87" s="198">
        <v>6.4400000000000004E-4</v>
      </c>
      <c r="BP87" s="198">
        <v>3.2179999999999999E-3</v>
      </c>
      <c r="BQ87" s="198">
        <v>95.302886000000001</v>
      </c>
      <c r="BR87" s="198">
        <v>27.583970000000001</v>
      </c>
      <c r="BS87" s="198"/>
      <c r="BT87" s="198"/>
      <c r="BU87" s="198"/>
      <c r="BV87" s="198"/>
      <c r="BW87" s="198">
        <v>0.47038000000000002</v>
      </c>
      <c r="BX87" s="198">
        <v>0.04</v>
      </c>
      <c r="BY87" s="198">
        <v>0.123434</v>
      </c>
      <c r="BZ87" s="198">
        <v>2.2162000000000001E-2</v>
      </c>
      <c r="CA87" s="198"/>
      <c r="CB87" s="198"/>
      <c r="CC87" s="198"/>
      <c r="CD87" s="198"/>
      <c r="CE87" s="198"/>
      <c r="CF87" s="198"/>
      <c r="CG87" s="198"/>
      <c r="CH87" s="198"/>
      <c r="CI87" s="198"/>
      <c r="CJ87" s="198"/>
      <c r="CK87" s="198">
        <v>95.897344000000004</v>
      </c>
      <c r="CL87" s="198">
        <v>27.649349999999998</v>
      </c>
      <c r="CM87" s="198">
        <v>4.35548</v>
      </c>
      <c r="CN87" s="198">
        <v>1.046934</v>
      </c>
      <c r="CO87" s="198">
        <v>1.0219999999999999E-3</v>
      </c>
      <c r="CP87" s="198">
        <v>1.76E-4</v>
      </c>
      <c r="CQ87" s="198">
        <v>4.3565019999999999</v>
      </c>
      <c r="CR87" s="198">
        <v>1.04711</v>
      </c>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v>0.192464</v>
      </c>
      <c r="EF87" s="198">
        <v>1.5997999999999998E-2</v>
      </c>
      <c r="EG87" s="198"/>
      <c r="EH87" s="198"/>
      <c r="EI87" s="198"/>
      <c r="EJ87" s="198"/>
      <c r="EK87" s="198"/>
      <c r="EL87" s="198"/>
      <c r="EM87" s="198"/>
      <c r="EN87" s="198"/>
      <c r="EO87" s="198"/>
      <c r="EP87" s="198"/>
      <c r="EQ87" s="198">
        <v>6.4999999999999997E-4</v>
      </c>
      <c r="ER87" s="198">
        <v>2E-3</v>
      </c>
      <c r="ES87" s="198">
        <v>0.19311400000000001</v>
      </c>
      <c r="ET87" s="198">
        <v>1.7998E-2</v>
      </c>
      <c r="EU87" s="198"/>
      <c r="EV87" s="198"/>
      <c r="EW87" s="198"/>
      <c r="EX87" s="198"/>
      <c r="EY87" s="198"/>
      <c r="EZ87" s="198"/>
      <c r="FA87" s="198"/>
      <c r="FB87" s="198"/>
      <c r="FC87" s="198"/>
      <c r="FD87" s="198"/>
      <c r="FE87" s="198"/>
      <c r="FF87" s="198"/>
      <c r="FG87" s="198"/>
      <c r="FH87" s="198"/>
      <c r="FI87" s="198">
        <v>0.11433599999999999</v>
      </c>
      <c r="FJ87" s="198">
        <v>9.8069999999999997E-3</v>
      </c>
      <c r="FK87" s="198">
        <v>0.11433599999999999</v>
      </c>
      <c r="FL87" s="198">
        <v>9.8069999999999997E-3</v>
      </c>
      <c r="FM87" s="198"/>
      <c r="FN87" s="198"/>
      <c r="FO87" s="198"/>
      <c r="FP87" s="198"/>
      <c r="FQ87" s="198"/>
      <c r="FR87" s="198"/>
      <c r="FS87" s="198">
        <v>0.31254500000000002</v>
      </c>
      <c r="FT87" s="198">
        <v>3.6476000000000001E-2</v>
      </c>
      <c r="FU87" s="198">
        <v>0.30962099999999998</v>
      </c>
      <c r="FV87" s="198">
        <v>8.0269999999999994E-3</v>
      </c>
      <c r="FW87" s="198"/>
      <c r="FX87" s="198"/>
      <c r="FY87" s="198"/>
      <c r="FZ87" s="198"/>
      <c r="GA87" s="198"/>
      <c r="GB87" s="198"/>
      <c r="GC87" s="198"/>
      <c r="GD87" s="198"/>
      <c r="GE87" s="198"/>
      <c r="GF87" s="198"/>
      <c r="GG87" s="198"/>
      <c r="GH87" s="198"/>
      <c r="GI87" s="198"/>
      <c r="GJ87" s="198"/>
      <c r="GK87" s="198"/>
      <c r="GL87" s="198"/>
      <c r="GM87" s="198">
        <v>0.622166</v>
      </c>
      <c r="GN87" s="198">
        <v>4.4503000000000001E-2</v>
      </c>
      <c r="GO87" s="198">
        <v>2.5226999999999999E-2</v>
      </c>
      <c r="GP87" s="198">
        <v>1.25E-4</v>
      </c>
      <c r="GQ87" s="198">
        <v>0.84810300000000005</v>
      </c>
      <c r="GR87" s="198">
        <v>1.6511000000000001E-2</v>
      </c>
      <c r="GS87" s="198">
        <v>0.87333000000000005</v>
      </c>
      <c r="GT87" s="198">
        <v>1.6636000000000001E-2</v>
      </c>
      <c r="GU87" s="198"/>
      <c r="GV87" s="198"/>
      <c r="GW87" s="198">
        <v>0.24399999999999999</v>
      </c>
      <c r="GX87" s="198">
        <v>3.0000000000000001E-3</v>
      </c>
      <c r="GY87" s="198">
        <v>2.3230900000000001</v>
      </c>
      <c r="GZ87" s="198">
        <v>1.0629999999999999E-3</v>
      </c>
      <c r="HA87" s="198"/>
      <c r="HB87" s="198"/>
      <c r="HC87" s="198">
        <v>2.5670899999999999</v>
      </c>
      <c r="HD87" s="198">
        <v>4.0629999999999998E-3</v>
      </c>
      <c r="HE87" s="198"/>
      <c r="HF87" s="198"/>
      <c r="HG87" s="198"/>
      <c r="HH87" s="198"/>
      <c r="HI87" s="198"/>
      <c r="HJ87" s="198"/>
      <c r="HK87" s="198"/>
      <c r="HL87" s="198"/>
      <c r="HM87" s="198"/>
      <c r="HN87" s="198"/>
      <c r="HO87" s="198"/>
      <c r="HP87" s="198"/>
      <c r="HQ87" s="198">
        <v>3.712E-3</v>
      </c>
      <c r="HR87" s="198">
        <v>6.4359999999999999E-3</v>
      </c>
      <c r="HS87" s="198"/>
      <c r="HT87" s="198"/>
      <c r="HU87" s="198"/>
      <c r="HV87" s="198"/>
      <c r="HW87" s="198">
        <v>3.712E-3</v>
      </c>
      <c r="HX87" s="198">
        <v>6.4359999999999999E-3</v>
      </c>
      <c r="HY87" s="198"/>
      <c r="HZ87" s="198"/>
      <c r="IA87" s="198">
        <v>2.9069999999999999E-2</v>
      </c>
      <c r="IB87" s="198">
        <v>1.356E-3</v>
      </c>
      <c r="IC87" s="198">
        <v>2.9069999999999999E-2</v>
      </c>
      <c r="ID87" s="198">
        <v>1.356E-3</v>
      </c>
      <c r="IE87" s="198">
        <v>105.830033</v>
      </c>
      <c r="IF87" s="198">
        <v>29.119679000000001</v>
      </c>
    </row>
    <row r="88" spans="1:240" ht="17.399999999999999" customHeight="1" x14ac:dyDescent="0.25">
      <c r="A88" s="199" t="s">
        <v>178</v>
      </c>
      <c r="B88" s="200" t="s">
        <v>1370</v>
      </c>
      <c r="C88" s="201"/>
      <c r="D88" s="201"/>
      <c r="E88" s="201"/>
      <c r="F88" s="201"/>
      <c r="G88" s="201"/>
      <c r="H88" s="201"/>
      <c r="I88" s="201"/>
      <c r="J88" s="201"/>
      <c r="K88" s="201"/>
      <c r="L88" s="201"/>
      <c r="M88" s="201"/>
      <c r="N88" s="201"/>
      <c r="O88" s="201"/>
      <c r="P88" s="201"/>
      <c r="Q88" s="201"/>
      <c r="R88" s="201"/>
      <c r="S88" s="201">
        <v>0.34756199999999998</v>
      </c>
      <c r="T88" s="201">
        <v>8.0847000000000002E-2</v>
      </c>
      <c r="U88" s="201"/>
      <c r="V88" s="201"/>
      <c r="W88" s="201"/>
      <c r="X88" s="201"/>
      <c r="Y88" s="201"/>
      <c r="Z88" s="201"/>
      <c r="AA88" s="201"/>
      <c r="AB88" s="201"/>
      <c r="AC88" s="201"/>
      <c r="AD88" s="201"/>
      <c r="AE88" s="201"/>
      <c r="AF88" s="201"/>
      <c r="AG88" s="201">
        <v>0.34756199999999998</v>
      </c>
      <c r="AH88" s="201">
        <v>8.0847000000000002E-2</v>
      </c>
      <c r="AI88" s="201"/>
      <c r="AJ88" s="201"/>
      <c r="AK88" s="201"/>
      <c r="AL88" s="201"/>
      <c r="AM88" s="201"/>
      <c r="AN88" s="201"/>
      <c r="AO88" s="201">
        <v>3.2957160000000001</v>
      </c>
      <c r="AP88" s="201">
        <v>1.512</v>
      </c>
      <c r="AQ88" s="201"/>
      <c r="AR88" s="201"/>
      <c r="AS88" s="201">
        <v>6.7360000000000003E-2</v>
      </c>
      <c r="AT88" s="201">
        <v>1.1197E-2</v>
      </c>
      <c r="AU88" s="201"/>
      <c r="AV88" s="201"/>
      <c r="AW88" s="201"/>
      <c r="AX88" s="201"/>
      <c r="AY88" s="201">
        <v>1.157E-3</v>
      </c>
      <c r="AZ88" s="201">
        <v>8.3000000000000001E-4</v>
      </c>
      <c r="BA88" s="201">
        <v>6.0782429999999996</v>
      </c>
      <c r="BB88" s="201">
        <v>1.6698</v>
      </c>
      <c r="BC88" s="201"/>
      <c r="BD88" s="201"/>
      <c r="BE88" s="201">
        <v>9.4424759999999992</v>
      </c>
      <c r="BF88" s="201">
        <v>3.1938270000000002</v>
      </c>
      <c r="BG88" s="201"/>
      <c r="BH88" s="201"/>
      <c r="BI88" s="201"/>
      <c r="BJ88" s="201"/>
      <c r="BK88" s="201"/>
      <c r="BL88" s="201"/>
      <c r="BM88" s="201"/>
      <c r="BN88" s="201"/>
      <c r="BO88" s="201">
        <v>0.10725</v>
      </c>
      <c r="BP88" s="201">
        <v>5.2780000000000001E-2</v>
      </c>
      <c r="BQ88" s="201">
        <v>4.3001339999999999</v>
      </c>
      <c r="BR88" s="201">
        <v>1.3839999999999999</v>
      </c>
      <c r="BS88" s="201">
        <v>1.1706939999999999</v>
      </c>
      <c r="BT88" s="201">
        <v>4.8349999999999999E-3</v>
      </c>
      <c r="BU88" s="201"/>
      <c r="BV88" s="201"/>
      <c r="BW88" s="201">
        <v>0.37074699999999999</v>
      </c>
      <c r="BX88" s="201">
        <v>5.0566E-2</v>
      </c>
      <c r="BY88" s="201"/>
      <c r="BZ88" s="201"/>
      <c r="CA88" s="201"/>
      <c r="CB88" s="201"/>
      <c r="CC88" s="201"/>
      <c r="CD88" s="201"/>
      <c r="CE88" s="201"/>
      <c r="CF88" s="201"/>
      <c r="CG88" s="201"/>
      <c r="CH88" s="201"/>
      <c r="CI88" s="201">
        <v>0.19978599999999999</v>
      </c>
      <c r="CJ88" s="201">
        <v>1.2532E-2</v>
      </c>
      <c r="CK88" s="201">
        <v>6.1486109999999998</v>
      </c>
      <c r="CL88" s="201">
        <v>1.504713</v>
      </c>
      <c r="CM88" s="201">
        <v>81.820029000000005</v>
      </c>
      <c r="CN88" s="201">
        <v>22.371314000000002</v>
      </c>
      <c r="CO88" s="201"/>
      <c r="CP88" s="201"/>
      <c r="CQ88" s="201">
        <v>81.820029000000005</v>
      </c>
      <c r="CR88" s="201">
        <v>22.371314000000002</v>
      </c>
      <c r="CS88" s="201"/>
      <c r="CT88" s="201"/>
      <c r="CU88" s="201"/>
      <c r="CV88" s="201"/>
      <c r="CW88" s="201"/>
      <c r="CX88" s="201"/>
      <c r="CY88" s="201"/>
      <c r="CZ88" s="201"/>
      <c r="DA88" s="201"/>
      <c r="DB88" s="201"/>
      <c r="DC88" s="201"/>
      <c r="DD88" s="201"/>
      <c r="DE88" s="201"/>
      <c r="DF88" s="201"/>
      <c r="DG88" s="201"/>
      <c r="DH88" s="201"/>
      <c r="DI88" s="201"/>
      <c r="DJ88" s="201"/>
      <c r="DK88" s="201">
        <v>0.48878500000000003</v>
      </c>
      <c r="DL88" s="201">
        <v>0.258884</v>
      </c>
      <c r="DM88" s="201"/>
      <c r="DN88" s="201"/>
      <c r="DO88" s="201">
        <v>0.48878500000000003</v>
      </c>
      <c r="DP88" s="201">
        <v>0.258884</v>
      </c>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c r="EX88" s="201"/>
      <c r="EY88" s="201"/>
      <c r="EZ88" s="201"/>
      <c r="FA88" s="201"/>
      <c r="FB88" s="201"/>
      <c r="FC88" s="201"/>
      <c r="FD88" s="201"/>
      <c r="FE88" s="201"/>
      <c r="FF88" s="201"/>
      <c r="FG88" s="201"/>
      <c r="FH88" s="201"/>
      <c r="FI88" s="201">
        <v>5.4899999999999997E-2</v>
      </c>
      <c r="FJ88" s="201">
        <v>2.4E-2</v>
      </c>
      <c r="FK88" s="201">
        <v>5.4899999999999997E-2</v>
      </c>
      <c r="FL88" s="201">
        <v>2.4E-2</v>
      </c>
      <c r="FM88" s="201"/>
      <c r="FN88" s="201"/>
      <c r="FO88" s="201"/>
      <c r="FP88" s="201"/>
      <c r="FQ88" s="201"/>
      <c r="FR88" s="201"/>
      <c r="FS88" s="201">
        <v>3.8815000000000002E-2</v>
      </c>
      <c r="FT88" s="201">
        <v>6.4700000000000001E-4</v>
      </c>
      <c r="FU88" s="201"/>
      <c r="FV88" s="201"/>
      <c r="FW88" s="201"/>
      <c r="FX88" s="201"/>
      <c r="FY88" s="201">
        <v>1.512545</v>
      </c>
      <c r="FZ88" s="201">
        <v>0.15195</v>
      </c>
      <c r="GA88" s="201"/>
      <c r="GB88" s="201"/>
      <c r="GC88" s="201"/>
      <c r="GD88" s="201"/>
      <c r="GE88" s="201"/>
      <c r="GF88" s="201"/>
      <c r="GG88" s="201"/>
      <c r="GH88" s="201"/>
      <c r="GI88" s="201"/>
      <c r="GJ88" s="201"/>
      <c r="GK88" s="201"/>
      <c r="GL88" s="201"/>
      <c r="GM88" s="201">
        <v>1.5513600000000001</v>
      </c>
      <c r="GN88" s="201">
        <v>0.15259700000000001</v>
      </c>
      <c r="GO88" s="201">
        <v>4.6124999999999999E-2</v>
      </c>
      <c r="GP88" s="201">
        <v>4.2217999999999999E-2</v>
      </c>
      <c r="GQ88" s="201">
        <v>1.130841</v>
      </c>
      <c r="GR88" s="201">
        <v>2.01E-2</v>
      </c>
      <c r="GS88" s="201">
        <v>1.176966</v>
      </c>
      <c r="GT88" s="201">
        <v>6.2317999999999998E-2</v>
      </c>
      <c r="GU88" s="201"/>
      <c r="GV88" s="201"/>
      <c r="GW88" s="201"/>
      <c r="GX88" s="201"/>
      <c r="GY88" s="201"/>
      <c r="GZ88" s="201"/>
      <c r="HA88" s="201"/>
      <c r="HB88" s="201"/>
      <c r="HC88" s="201"/>
      <c r="HD88" s="201"/>
      <c r="HE88" s="201"/>
      <c r="HF88" s="201"/>
      <c r="HG88" s="201"/>
      <c r="HH88" s="201"/>
      <c r="HI88" s="201">
        <v>7.5750000000000001E-3</v>
      </c>
      <c r="HJ88" s="201">
        <v>2.9500000000000001E-4</v>
      </c>
      <c r="HK88" s="201">
        <v>7.5750000000000001E-3</v>
      </c>
      <c r="HL88" s="201">
        <v>2.9500000000000001E-4</v>
      </c>
      <c r="HM88" s="201"/>
      <c r="HN88" s="201"/>
      <c r="HO88" s="201"/>
      <c r="HP88" s="201"/>
      <c r="HQ88" s="201"/>
      <c r="HR88" s="201"/>
      <c r="HS88" s="201"/>
      <c r="HT88" s="201"/>
      <c r="HU88" s="201"/>
      <c r="HV88" s="201"/>
      <c r="HW88" s="201"/>
      <c r="HX88" s="201"/>
      <c r="HY88" s="201"/>
      <c r="HZ88" s="201"/>
      <c r="IA88" s="201">
        <v>1.0286139999999999</v>
      </c>
      <c r="IB88" s="201">
        <v>0.17441400000000001</v>
      </c>
      <c r="IC88" s="201">
        <v>1.0286139999999999</v>
      </c>
      <c r="ID88" s="201">
        <v>0.17441400000000001</v>
      </c>
      <c r="IE88" s="201">
        <v>102.066878</v>
      </c>
      <c r="IF88" s="201">
        <v>27.823208999999999</v>
      </c>
    </row>
    <row r="89" spans="1:240" ht="17.399999999999999" customHeight="1" x14ac:dyDescent="0.25">
      <c r="A89" s="196" t="s">
        <v>80</v>
      </c>
      <c r="B89" s="197" t="s">
        <v>1371</v>
      </c>
      <c r="C89" s="198"/>
      <c r="D89" s="198"/>
      <c r="E89" s="198">
        <v>7.7958E-2</v>
      </c>
      <c r="F89" s="198">
        <v>0.05</v>
      </c>
      <c r="G89" s="198"/>
      <c r="H89" s="198"/>
      <c r="I89" s="198"/>
      <c r="J89" s="198"/>
      <c r="K89" s="198"/>
      <c r="L89" s="198"/>
      <c r="M89" s="198">
        <v>7.7958E-2</v>
      </c>
      <c r="N89" s="198">
        <v>0.05</v>
      </c>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v>0.124043</v>
      </c>
      <c r="AT89" s="198">
        <v>1.9023999999999999E-2</v>
      </c>
      <c r="AU89" s="198">
        <v>0.42791699999999999</v>
      </c>
      <c r="AV89" s="198">
        <v>3.9668000000000002E-2</v>
      </c>
      <c r="AW89" s="198"/>
      <c r="AX89" s="198"/>
      <c r="AY89" s="198">
        <v>0.21148700000000001</v>
      </c>
      <c r="AZ89" s="198">
        <v>5.3254999999999997E-2</v>
      </c>
      <c r="BA89" s="198"/>
      <c r="BB89" s="198"/>
      <c r="BC89" s="198"/>
      <c r="BD89" s="198"/>
      <c r="BE89" s="198">
        <v>0.76344699999999999</v>
      </c>
      <c r="BF89" s="198">
        <v>0.111947</v>
      </c>
      <c r="BG89" s="198"/>
      <c r="BH89" s="198"/>
      <c r="BI89" s="198"/>
      <c r="BJ89" s="198"/>
      <c r="BK89" s="198"/>
      <c r="BL89" s="198"/>
      <c r="BM89" s="198"/>
      <c r="BN89" s="198"/>
      <c r="BO89" s="198">
        <v>1.903456</v>
      </c>
      <c r="BP89" s="198">
        <v>0.88412599999999997</v>
      </c>
      <c r="BQ89" s="198">
        <v>0.59084999999999999</v>
      </c>
      <c r="BR89" s="198">
        <v>0.08</v>
      </c>
      <c r="BS89" s="198"/>
      <c r="BT89" s="198"/>
      <c r="BU89" s="198"/>
      <c r="BV89" s="198"/>
      <c r="BW89" s="198">
        <v>1.8095699999999999</v>
      </c>
      <c r="BX89" s="198">
        <v>0.16600000000000001</v>
      </c>
      <c r="BY89" s="198"/>
      <c r="BZ89" s="198"/>
      <c r="CA89" s="198"/>
      <c r="CB89" s="198"/>
      <c r="CC89" s="198"/>
      <c r="CD89" s="198"/>
      <c r="CE89" s="198"/>
      <c r="CF89" s="198"/>
      <c r="CG89" s="198"/>
      <c r="CH89" s="198"/>
      <c r="CI89" s="198"/>
      <c r="CJ89" s="198"/>
      <c r="CK89" s="198">
        <v>4.3038759999999998</v>
      </c>
      <c r="CL89" s="198">
        <v>1.130126</v>
      </c>
      <c r="CM89" s="198">
        <v>56.449179000000001</v>
      </c>
      <c r="CN89" s="198">
        <v>13.775650000000001</v>
      </c>
      <c r="CO89" s="198"/>
      <c r="CP89" s="198"/>
      <c r="CQ89" s="198">
        <v>56.449179000000001</v>
      </c>
      <c r="CR89" s="198">
        <v>13.775650000000001</v>
      </c>
      <c r="CS89" s="198"/>
      <c r="CT89" s="198"/>
      <c r="CU89" s="198"/>
      <c r="CV89" s="198"/>
      <c r="CW89" s="198"/>
      <c r="CX89" s="198"/>
      <c r="CY89" s="198"/>
      <c r="CZ89" s="198"/>
      <c r="DA89" s="198"/>
      <c r="DB89" s="198"/>
      <c r="DC89" s="198"/>
      <c r="DD89" s="198"/>
      <c r="DE89" s="198"/>
      <c r="DF89" s="198"/>
      <c r="DG89" s="198"/>
      <c r="DH89" s="198"/>
      <c r="DI89" s="198"/>
      <c r="DJ89" s="198"/>
      <c r="DK89" s="198"/>
      <c r="DL89" s="198"/>
      <c r="DM89" s="198">
        <v>2.826E-3</v>
      </c>
      <c r="DN89" s="198">
        <v>1E-4</v>
      </c>
      <c r="DO89" s="198">
        <v>2.826E-3</v>
      </c>
      <c r="DP89" s="198">
        <v>1E-4</v>
      </c>
      <c r="DQ89" s="198"/>
      <c r="DR89" s="198"/>
      <c r="DS89" s="198"/>
      <c r="DT89" s="198"/>
      <c r="DU89" s="198"/>
      <c r="DV89" s="198"/>
      <c r="DW89" s="198"/>
      <c r="DX89" s="198"/>
      <c r="DY89" s="198"/>
      <c r="DZ89" s="198"/>
      <c r="EA89" s="198"/>
      <c r="EB89" s="198"/>
      <c r="EC89" s="198"/>
      <c r="ED89" s="198"/>
      <c r="EE89" s="198">
        <v>0.28932000000000002</v>
      </c>
      <c r="EF89" s="198">
        <v>4.7761999999999999E-2</v>
      </c>
      <c r="EG89" s="198"/>
      <c r="EH89" s="198"/>
      <c r="EI89" s="198"/>
      <c r="EJ89" s="198"/>
      <c r="EK89" s="198"/>
      <c r="EL89" s="198"/>
      <c r="EM89" s="198"/>
      <c r="EN89" s="198"/>
      <c r="EO89" s="198">
        <v>8.0999999999999996E-4</v>
      </c>
      <c r="EP89" s="198">
        <v>9.9000000000000008E-3</v>
      </c>
      <c r="EQ89" s="198"/>
      <c r="ER89" s="198"/>
      <c r="ES89" s="198">
        <v>0.29013</v>
      </c>
      <c r="ET89" s="198">
        <v>5.7661999999999998E-2</v>
      </c>
      <c r="EU89" s="198"/>
      <c r="EV89" s="198"/>
      <c r="EW89" s="198"/>
      <c r="EX89" s="198"/>
      <c r="EY89" s="198"/>
      <c r="EZ89" s="198"/>
      <c r="FA89" s="198"/>
      <c r="FB89" s="198"/>
      <c r="FC89" s="198"/>
      <c r="FD89" s="198"/>
      <c r="FE89" s="198">
        <v>5.4772000000000001E-2</v>
      </c>
      <c r="FF89" s="198">
        <v>4.3999999999999997E-2</v>
      </c>
      <c r="FG89" s="198"/>
      <c r="FH89" s="198"/>
      <c r="FI89" s="198"/>
      <c r="FJ89" s="198"/>
      <c r="FK89" s="198">
        <v>5.4772000000000001E-2</v>
      </c>
      <c r="FL89" s="198">
        <v>4.3999999999999997E-2</v>
      </c>
      <c r="FM89" s="198"/>
      <c r="FN89" s="198"/>
      <c r="FO89" s="198"/>
      <c r="FP89" s="198"/>
      <c r="FQ89" s="198">
        <v>7.3894000000000001E-2</v>
      </c>
      <c r="FR89" s="198">
        <v>0.04</v>
      </c>
      <c r="FS89" s="198">
        <v>4.5880000000000001E-3</v>
      </c>
      <c r="FT89" s="198">
        <v>1E-3</v>
      </c>
      <c r="FU89" s="198"/>
      <c r="FV89" s="198"/>
      <c r="FW89" s="198"/>
      <c r="FX89" s="198"/>
      <c r="FY89" s="198">
        <v>2.5000000000000001E-3</v>
      </c>
      <c r="FZ89" s="198">
        <v>3.0000000000000001E-3</v>
      </c>
      <c r="GA89" s="198"/>
      <c r="GB89" s="198"/>
      <c r="GC89" s="198"/>
      <c r="GD89" s="198"/>
      <c r="GE89" s="198">
        <v>1E-3</v>
      </c>
      <c r="GF89" s="198">
        <v>4.0000000000000001E-3</v>
      </c>
      <c r="GG89" s="198"/>
      <c r="GH89" s="198"/>
      <c r="GI89" s="198">
        <v>7.0749999999999993E-2</v>
      </c>
      <c r="GJ89" s="198">
        <v>1.0999999999999999E-2</v>
      </c>
      <c r="GK89" s="198"/>
      <c r="GL89" s="198"/>
      <c r="GM89" s="198">
        <v>0.15273200000000001</v>
      </c>
      <c r="GN89" s="198">
        <v>5.8999999999999997E-2</v>
      </c>
      <c r="GO89" s="198">
        <v>25.446995000000001</v>
      </c>
      <c r="GP89" s="198">
        <v>0.59545999999999999</v>
      </c>
      <c r="GQ89" s="198">
        <v>0.69994599999999996</v>
      </c>
      <c r="GR89" s="198">
        <v>7.9899999999999999E-2</v>
      </c>
      <c r="GS89" s="198">
        <v>26.146941000000002</v>
      </c>
      <c r="GT89" s="198">
        <v>0.67535999999999996</v>
      </c>
      <c r="GU89" s="198"/>
      <c r="GV89" s="198"/>
      <c r="GW89" s="198">
        <v>1.071313</v>
      </c>
      <c r="GX89" s="198">
        <v>4.7660000000000001E-2</v>
      </c>
      <c r="GY89" s="198"/>
      <c r="GZ89" s="198"/>
      <c r="HA89" s="198">
        <v>6.2243779999999997</v>
      </c>
      <c r="HB89" s="198">
        <v>7.4999999999999997E-2</v>
      </c>
      <c r="HC89" s="198">
        <v>7.2956909999999997</v>
      </c>
      <c r="HD89" s="198">
        <v>0.12266000000000001</v>
      </c>
      <c r="HE89" s="198"/>
      <c r="HF89" s="198"/>
      <c r="HG89" s="198"/>
      <c r="HH89" s="198"/>
      <c r="HI89" s="198"/>
      <c r="HJ89" s="198"/>
      <c r="HK89" s="198"/>
      <c r="HL89" s="198"/>
      <c r="HM89" s="198"/>
      <c r="HN89" s="198"/>
      <c r="HO89" s="198"/>
      <c r="HP89" s="198"/>
      <c r="HQ89" s="198">
        <v>1.8689999999999998E-2</v>
      </c>
      <c r="HR89" s="198">
        <v>8.9999999999999993E-3</v>
      </c>
      <c r="HS89" s="198"/>
      <c r="HT89" s="198"/>
      <c r="HU89" s="198"/>
      <c r="HV89" s="198"/>
      <c r="HW89" s="198">
        <v>1.8689999999999998E-2</v>
      </c>
      <c r="HX89" s="198">
        <v>8.9999999999999993E-3</v>
      </c>
      <c r="HY89" s="198"/>
      <c r="HZ89" s="198"/>
      <c r="IA89" s="198">
        <v>4.1000000000000003E-3</v>
      </c>
      <c r="IB89" s="198">
        <v>8.9999999999999993E-3</v>
      </c>
      <c r="IC89" s="198">
        <v>4.1000000000000003E-3</v>
      </c>
      <c r="ID89" s="198">
        <v>8.9999999999999993E-3</v>
      </c>
      <c r="IE89" s="198">
        <v>95.560342000000006</v>
      </c>
      <c r="IF89" s="198">
        <v>16.044505000000001</v>
      </c>
    </row>
    <row r="90" spans="1:240" ht="17.399999999999999" customHeight="1" x14ac:dyDescent="0.25">
      <c r="A90" s="199" t="s">
        <v>88</v>
      </c>
      <c r="B90" s="200" t="s">
        <v>1372</v>
      </c>
      <c r="C90" s="201">
        <v>8.4999999999999995E-4</v>
      </c>
      <c r="D90" s="201">
        <v>4.5000000000000003E-5</v>
      </c>
      <c r="E90" s="201"/>
      <c r="F90" s="201"/>
      <c r="G90" s="201"/>
      <c r="H90" s="201"/>
      <c r="I90" s="201"/>
      <c r="J90" s="201"/>
      <c r="K90" s="201"/>
      <c r="L90" s="201"/>
      <c r="M90" s="201">
        <v>8.4999999999999995E-4</v>
      </c>
      <c r="N90" s="201">
        <v>4.5000000000000003E-5</v>
      </c>
      <c r="O90" s="201"/>
      <c r="P90" s="201"/>
      <c r="Q90" s="201"/>
      <c r="R90" s="201"/>
      <c r="S90" s="201">
        <v>0.14302100000000001</v>
      </c>
      <c r="T90" s="201">
        <v>1.1860000000000001E-2</v>
      </c>
      <c r="U90" s="201"/>
      <c r="V90" s="201"/>
      <c r="W90" s="201"/>
      <c r="X90" s="201"/>
      <c r="Y90" s="201"/>
      <c r="Z90" s="201"/>
      <c r="AA90" s="201"/>
      <c r="AB90" s="201"/>
      <c r="AC90" s="201"/>
      <c r="AD90" s="201"/>
      <c r="AE90" s="201"/>
      <c r="AF90" s="201"/>
      <c r="AG90" s="201">
        <v>0.14302100000000001</v>
      </c>
      <c r="AH90" s="201">
        <v>1.1860000000000001E-2</v>
      </c>
      <c r="AI90" s="201"/>
      <c r="AJ90" s="201"/>
      <c r="AK90" s="201"/>
      <c r="AL90" s="201"/>
      <c r="AM90" s="201"/>
      <c r="AN90" s="201"/>
      <c r="AO90" s="201">
        <v>0.99723399999999995</v>
      </c>
      <c r="AP90" s="201">
        <v>0.35199999999999998</v>
      </c>
      <c r="AQ90" s="201"/>
      <c r="AR90" s="201"/>
      <c r="AS90" s="201"/>
      <c r="AT90" s="201"/>
      <c r="AU90" s="201"/>
      <c r="AV90" s="201"/>
      <c r="AW90" s="201">
        <v>0.110251</v>
      </c>
      <c r="AX90" s="201">
        <v>2.4E-2</v>
      </c>
      <c r="AY90" s="201"/>
      <c r="AZ90" s="201"/>
      <c r="BA90" s="201"/>
      <c r="BB90" s="201"/>
      <c r="BC90" s="201"/>
      <c r="BD90" s="201"/>
      <c r="BE90" s="201">
        <v>1.1074850000000001</v>
      </c>
      <c r="BF90" s="201">
        <v>0.376</v>
      </c>
      <c r="BG90" s="201"/>
      <c r="BH90" s="201"/>
      <c r="BI90" s="201"/>
      <c r="BJ90" s="201"/>
      <c r="BK90" s="201"/>
      <c r="BL90" s="201"/>
      <c r="BM90" s="201"/>
      <c r="BN90" s="201"/>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v>64.160998000000006</v>
      </c>
      <c r="CN90" s="201">
        <v>17.26315</v>
      </c>
      <c r="CO90" s="201"/>
      <c r="CP90" s="201"/>
      <c r="CQ90" s="201">
        <v>64.160998000000006</v>
      </c>
      <c r="CR90" s="201">
        <v>17.26315</v>
      </c>
      <c r="CS90" s="201"/>
      <c r="CT90" s="201"/>
      <c r="CU90" s="201"/>
      <c r="CV90" s="201"/>
      <c r="CW90" s="201"/>
      <c r="CX90" s="201"/>
      <c r="CY90" s="201"/>
      <c r="CZ90" s="201"/>
      <c r="DA90" s="201"/>
      <c r="DB90" s="201"/>
      <c r="DC90" s="201"/>
      <c r="DD90" s="201"/>
      <c r="DE90" s="201"/>
      <c r="DF90" s="201"/>
      <c r="DG90" s="201"/>
      <c r="DH90" s="201"/>
      <c r="DI90" s="201"/>
      <c r="DJ90" s="201"/>
      <c r="DK90" s="201"/>
      <c r="DL90" s="201"/>
      <c r="DM90" s="201">
        <v>8.0000000000000002E-3</v>
      </c>
      <c r="DN90" s="201">
        <v>1.0999999999999999E-2</v>
      </c>
      <c r="DO90" s="201">
        <v>8.0000000000000002E-3</v>
      </c>
      <c r="DP90" s="201">
        <v>1.0999999999999999E-2</v>
      </c>
      <c r="DQ90" s="201"/>
      <c r="DR90" s="201"/>
      <c r="DS90" s="201"/>
      <c r="DT90" s="201"/>
      <c r="DU90" s="201"/>
      <c r="DV90" s="201"/>
      <c r="DW90" s="201"/>
      <c r="DX90" s="201"/>
      <c r="DY90" s="201"/>
      <c r="DZ90" s="201"/>
      <c r="EA90" s="201"/>
      <c r="EB90" s="201"/>
      <c r="EC90" s="201">
        <v>0.28312500000000002</v>
      </c>
      <c r="ED90" s="201">
        <v>1.9421999999999998E-2</v>
      </c>
      <c r="EE90" s="201"/>
      <c r="EF90" s="201"/>
      <c r="EG90" s="201"/>
      <c r="EH90" s="201"/>
      <c r="EI90" s="201"/>
      <c r="EJ90" s="201"/>
      <c r="EK90" s="201"/>
      <c r="EL90" s="201"/>
      <c r="EM90" s="201"/>
      <c r="EN90" s="201"/>
      <c r="EO90" s="201"/>
      <c r="EP90" s="201"/>
      <c r="EQ90" s="201"/>
      <c r="ER90" s="201"/>
      <c r="ES90" s="201">
        <v>0.28312500000000002</v>
      </c>
      <c r="ET90" s="201">
        <v>1.9421999999999998E-2</v>
      </c>
      <c r="EU90" s="201"/>
      <c r="EV90" s="201"/>
      <c r="EW90" s="201"/>
      <c r="EX90" s="201"/>
      <c r="EY90" s="201"/>
      <c r="EZ90" s="201"/>
      <c r="FA90" s="201"/>
      <c r="FB90" s="201"/>
      <c r="FC90" s="201"/>
      <c r="FD90" s="201"/>
      <c r="FE90" s="201"/>
      <c r="FF90" s="201"/>
      <c r="FG90" s="201"/>
      <c r="FH90" s="201"/>
      <c r="FI90" s="201">
        <v>0.331318</v>
      </c>
      <c r="FJ90" s="201">
        <v>5.4448999999999997E-2</v>
      </c>
      <c r="FK90" s="201">
        <v>0.331318</v>
      </c>
      <c r="FL90" s="201">
        <v>5.4448999999999997E-2</v>
      </c>
      <c r="FM90" s="201"/>
      <c r="FN90" s="201"/>
      <c r="FO90" s="201"/>
      <c r="FP90" s="201"/>
      <c r="FQ90" s="201"/>
      <c r="FR90" s="201"/>
      <c r="FS90" s="201">
        <v>3.7199999999999999E-4</v>
      </c>
      <c r="FT90" s="201">
        <v>4.3000000000000002E-5</v>
      </c>
      <c r="FU90" s="201"/>
      <c r="FV90" s="201"/>
      <c r="FW90" s="201"/>
      <c r="FX90" s="201"/>
      <c r="FY90" s="201">
        <v>20.884160999999999</v>
      </c>
      <c r="FZ90" s="201">
        <v>1.9718070000000001</v>
      </c>
      <c r="GA90" s="201"/>
      <c r="GB90" s="201"/>
      <c r="GC90" s="201"/>
      <c r="GD90" s="201"/>
      <c r="GE90" s="201"/>
      <c r="GF90" s="201"/>
      <c r="GG90" s="201"/>
      <c r="GH90" s="201"/>
      <c r="GI90" s="201"/>
      <c r="GJ90" s="201"/>
      <c r="GK90" s="201"/>
      <c r="GL90" s="201"/>
      <c r="GM90" s="201">
        <v>20.884533000000001</v>
      </c>
      <c r="GN90" s="201">
        <v>1.9718500000000001</v>
      </c>
      <c r="GO90" s="201">
        <v>0.16326099999999999</v>
      </c>
      <c r="GP90" s="201">
        <v>1.7000000000000001E-4</v>
      </c>
      <c r="GQ90" s="201">
        <v>1.115E-2</v>
      </c>
      <c r="GR90" s="201">
        <v>2.4060000000000002E-3</v>
      </c>
      <c r="GS90" s="201">
        <v>0.17441100000000001</v>
      </c>
      <c r="GT90" s="201">
        <v>2.5760000000000002E-3</v>
      </c>
      <c r="GU90" s="201"/>
      <c r="GV90" s="201"/>
      <c r="GW90" s="201">
        <v>0.58169199999999999</v>
      </c>
      <c r="GX90" s="201">
        <v>2.197E-2</v>
      </c>
      <c r="GY90" s="201"/>
      <c r="GZ90" s="201"/>
      <c r="HA90" s="201"/>
      <c r="HB90" s="201"/>
      <c r="HC90" s="201">
        <v>0.58169199999999999</v>
      </c>
      <c r="HD90" s="201">
        <v>2.197E-2</v>
      </c>
      <c r="HE90" s="201">
        <v>0.14788799999999999</v>
      </c>
      <c r="HF90" s="201">
        <v>9.5000000000000005E-5</v>
      </c>
      <c r="HG90" s="201"/>
      <c r="HH90" s="201"/>
      <c r="HI90" s="201"/>
      <c r="HJ90" s="201"/>
      <c r="HK90" s="201">
        <v>0.14788799999999999</v>
      </c>
      <c r="HL90" s="201">
        <v>9.5000000000000005E-5</v>
      </c>
      <c r="HM90" s="201"/>
      <c r="HN90" s="201"/>
      <c r="HO90" s="201"/>
      <c r="HP90" s="201"/>
      <c r="HQ90" s="201">
        <v>0.117357</v>
      </c>
      <c r="HR90" s="201">
        <v>2.2929999999999999E-3</v>
      </c>
      <c r="HS90" s="201"/>
      <c r="HT90" s="201"/>
      <c r="HU90" s="201">
        <v>1.5709999999999998E-2</v>
      </c>
      <c r="HV90" s="201">
        <v>4.6900000000000002E-4</v>
      </c>
      <c r="HW90" s="201">
        <v>0.13306699999999999</v>
      </c>
      <c r="HX90" s="201">
        <v>2.7620000000000001E-3</v>
      </c>
      <c r="HY90" s="201"/>
      <c r="HZ90" s="201"/>
      <c r="IA90" s="201">
        <v>9.7420000000000007E-3</v>
      </c>
      <c r="IB90" s="201">
        <v>1.557E-3</v>
      </c>
      <c r="IC90" s="201">
        <v>9.7420000000000007E-3</v>
      </c>
      <c r="ID90" s="201">
        <v>1.557E-3</v>
      </c>
      <c r="IE90" s="201">
        <v>87.966130000000007</v>
      </c>
      <c r="IF90" s="201">
        <v>19.736736000000001</v>
      </c>
    </row>
    <row r="91" spans="1:240" ht="17.399999999999999" customHeight="1" x14ac:dyDescent="0.25">
      <c r="A91" s="196" t="s">
        <v>228</v>
      </c>
      <c r="B91" s="197" t="s">
        <v>1373</v>
      </c>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v>1.6038E-2</v>
      </c>
      <c r="AF91" s="198">
        <v>3.8E-3</v>
      </c>
      <c r="AG91" s="198">
        <v>1.6038E-2</v>
      </c>
      <c r="AH91" s="198">
        <v>3.8E-3</v>
      </c>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v>5.4140000000000001E-2</v>
      </c>
      <c r="BH91" s="198">
        <v>2.3E-2</v>
      </c>
      <c r="BI91" s="198"/>
      <c r="BJ91" s="198"/>
      <c r="BK91" s="198"/>
      <c r="BL91" s="198"/>
      <c r="BM91" s="198">
        <v>5.4140000000000001E-2</v>
      </c>
      <c r="BN91" s="198">
        <v>2.3E-2</v>
      </c>
      <c r="BO91" s="198">
        <v>1.5903E-2</v>
      </c>
      <c r="BP91" s="198">
        <v>1.36E-4</v>
      </c>
      <c r="BQ91" s="198">
        <v>6.9690000000000002E-2</v>
      </c>
      <c r="BR91" s="198">
        <v>0.02</v>
      </c>
      <c r="BS91" s="198"/>
      <c r="BT91" s="198"/>
      <c r="BU91" s="198"/>
      <c r="BV91" s="198"/>
      <c r="BW91" s="198"/>
      <c r="BX91" s="198"/>
      <c r="BY91" s="198"/>
      <c r="BZ91" s="198"/>
      <c r="CA91" s="198"/>
      <c r="CB91" s="198"/>
      <c r="CC91" s="198"/>
      <c r="CD91" s="198"/>
      <c r="CE91" s="198"/>
      <c r="CF91" s="198"/>
      <c r="CG91" s="198"/>
      <c r="CH91" s="198"/>
      <c r="CI91" s="198">
        <v>0.193462</v>
      </c>
      <c r="CJ91" s="198">
        <v>8.8540000000000008E-3</v>
      </c>
      <c r="CK91" s="198">
        <v>0.279055</v>
      </c>
      <c r="CL91" s="198">
        <v>2.8989999999999998E-2</v>
      </c>
      <c r="CM91" s="198">
        <v>75.533001999999996</v>
      </c>
      <c r="CN91" s="198">
        <v>18.551828</v>
      </c>
      <c r="CO91" s="198">
        <v>0.51563800000000004</v>
      </c>
      <c r="CP91" s="198">
        <v>0.12005399999999999</v>
      </c>
      <c r="CQ91" s="198">
        <v>76.048640000000006</v>
      </c>
      <c r="CR91" s="198">
        <v>18.671882</v>
      </c>
      <c r="CS91" s="198"/>
      <c r="CT91" s="198"/>
      <c r="CU91" s="198"/>
      <c r="CV91" s="198"/>
      <c r="CW91" s="198"/>
      <c r="CX91" s="198"/>
      <c r="CY91" s="198"/>
      <c r="CZ91" s="198"/>
      <c r="DA91" s="198"/>
      <c r="DB91" s="198"/>
      <c r="DC91" s="198"/>
      <c r="DD91" s="198"/>
      <c r="DE91" s="198"/>
      <c r="DF91" s="198"/>
      <c r="DG91" s="198"/>
      <c r="DH91" s="198"/>
      <c r="DI91" s="198"/>
      <c r="DJ91" s="198"/>
      <c r="DK91" s="198">
        <v>0.56892100000000001</v>
      </c>
      <c r="DL91" s="198">
        <v>2.3345999999999999E-2</v>
      </c>
      <c r="DM91" s="198"/>
      <c r="DN91" s="198"/>
      <c r="DO91" s="198">
        <v>0.56892100000000001</v>
      </c>
      <c r="DP91" s="198">
        <v>2.3345999999999999E-2</v>
      </c>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v>3.3063660000000001</v>
      </c>
      <c r="FJ91" s="198">
        <v>2.0670039999999998</v>
      </c>
      <c r="FK91" s="198">
        <v>3.3063660000000001</v>
      </c>
      <c r="FL91" s="198">
        <v>2.0670039999999998</v>
      </c>
      <c r="FM91" s="198"/>
      <c r="FN91" s="198"/>
      <c r="FO91" s="198"/>
      <c r="FP91" s="198"/>
      <c r="FQ91" s="198"/>
      <c r="FR91" s="198"/>
      <c r="FS91" s="198"/>
      <c r="FT91" s="198"/>
      <c r="FU91" s="198"/>
      <c r="FV91" s="198"/>
      <c r="FW91" s="198"/>
      <c r="FX91" s="198"/>
      <c r="FY91" s="198">
        <v>0.39195000000000002</v>
      </c>
      <c r="FZ91" s="198">
        <v>4.8938000000000002E-2</v>
      </c>
      <c r="GA91" s="198"/>
      <c r="GB91" s="198"/>
      <c r="GC91" s="198"/>
      <c r="GD91" s="198"/>
      <c r="GE91" s="198"/>
      <c r="GF91" s="198"/>
      <c r="GG91" s="198"/>
      <c r="GH91" s="198"/>
      <c r="GI91" s="198">
        <v>3.6242000000000003E-2</v>
      </c>
      <c r="GJ91" s="198">
        <v>3.8000000000000002E-5</v>
      </c>
      <c r="GK91" s="198"/>
      <c r="GL91" s="198"/>
      <c r="GM91" s="198">
        <v>0.42819200000000002</v>
      </c>
      <c r="GN91" s="198">
        <v>4.8975999999999999E-2</v>
      </c>
      <c r="GO91" s="198">
        <v>5.5912000000000003E-2</v>
      </c>
      <c r="GP91" s="198">
        <v>2.9399999999999999E-4</v>
      </c>
      <c r="GQ91" s="198">
        <v>1.2070430000000001</v>
      </c>
      <c r="GR91" s="198">
        <v>9.5429999999999994E-3</v>
      </c>
      <c r="GS91" s="198">
        <v>1.262955</v>
      </c>
      <c r="GT91" s="198">
        <v>9.8370000000000003E-3</v>
      </c>
      <c r="GU91" s="198"/>
      <c r="GV91" s="198"/>
      <c r="GW91" s="198"/>
      <c r="GX91" s="198"/>
      <c r="GY91" s="198"/>
      <c r="GZ91" s="198"/>
      <c r="HA91" s="198"/>
      <c r="HB91" s="198"/>
      <c r="HC91" s="198"/>
      <c r="HD91" s="198"/>
      <c r="HE91" s="198">
        <v>0.34683599999999998</v>
      </c>
      <c r="HF91" s="198">
        <v>3.3799999999999998E-4</v>
      </c>
      <c r="HG91" s="198"/>
      <c r="HH91" s="198"/>
      <c r="HI91" s="198"/>
      <c r="HJ91" s="198"/>
      <c r="HK91" s="198">
        <v>0.34683599999999998</v>
      </c>
      <c r="HL91" s="198">
        <v>3.3799999999999998E-4</v>
      </c>
      <c r="HM91" s="198"/>
      <c r="HN91" s="198"/>
      <c r="HO91" s="198"/>
      <c r="HP91" s="198"/>
      <c r="HQ91" s="198"/>
      <c r="HR91" s="198"/>
      <c r="HS91" s="198"/>
      <c r="HT91" s="198"/>
      <c r="HU91" s="198"/>
      <c r="HV91" s="198"/>
      <c r="HW91" s="198"/>
      <c r="HX91" s="198"/>
      <c r="HY91" s="198"/>
      <c r="HZ91" s="198"/>
      <c r="IA91" s="198">
        <v>1.591E-3</v>
      </c>
      <c r="IB91" s="198">
        <v>4.7100000000000001E-4</v>
      </c>
      <c r="IC91" s="198">
        <v>1.591E-3</v>
      </c>
      <c r="ID91" s="198">
        <v>4.7100000000000001E-4</v>
      </c>
      <c r="IE91" s="198">
        <v>82.312734000000006</v>
      </c>
      <c r="IF91" s="198">
        <v>20.877644</v>
      </c>
    </row>
    <row r="92" spans="1:240" ht="17.399999999999999" customHeight="1" x14ac:dyDescent="0.25">
      <c r="A92" s="199" t="s">
        <v>70</v>
      </c>
      <c r="B92" s="200" t="s">
        <v>1374</v>
      </c>
      <c r="C92" s="201"/>
      <c r="D92" s="201"/>
      <c r="E92" s="201"/>
      <c r="F92" s="201"/>
      <c r="G92" s="201"/>
      <c r="H92" s="201"/>
      <c r="I92" s="201"/>
      <c r="J92" s="201"/>
      <c r="K92" s="201"/>
      <c r="L92" s="201"/>
      <c r="M92" s="201"/>
      <c r="N92" s="201"/>
      <c r="O92" s="201"/>
      <c r="P92" s="201"/>
      <c r="Q92" s="201"/>
      <c r="R92" s="201"/>
      <c r="S92" s="201"/>
      <c r="T92" s="201"/>
      <c r="U92" s="201"/>
      <c r="V92" s="201"/>
      <c r="W92" s="201"/>
      <c r="X92" s="201"/>
      <c r="Y92" s="201"/>
      <c r="Z92" s="201"/>
      <c r="AA92" s="201"/>
      <c r="AB92" s="201"/>
      <c r="AC92" s="201"/>
      <c r="AD92" s="201"/>
      <c r="AE92" s="201"/>
      <c r="AF92" s="201"/>
      <c r="AG92" s="201"/>
      <c r="AH92" s="201"/>
      <c r="AI92" s="201"/>
      <c r="AJ92" s="201"/>
      <c r="AK92" s="201"/>
      <c r="AL92" s="201"/>
      <c r="AM92" s="201"/>
      <c r="AN92" s="201"/>
      <c r="AO92" s="201">
        <v>0.21375</v>
      </c>
      <c r="AP92" s="201">
        <v>0.12</v>
      </c>
      <c r="AQ92" s="201"/>
      <c r="AR92" s="201"/>
      <c r="AS92" s="201"/>
      <c r="AT92" s="201"/>
      <c r="AU92" s="201"/>
      <c r="AV92" s="201"/>
      <c r="AW92" s="201"/>
      <c r="AX92" s="201"/>
      <c r="AY92" s="201"/>
      <c r="AZ92" s="201"/>
      <c r="BA92" s="201"/>
      <c r="BB92" s="201"/>
      <c r="BC92" s="201"/>
      <c r="BD92" s="201"/>
      <c r="BE92" s="201">
        <v>0.21375</v>
      </c>
      <c r="BF92" s="201">
        <v>0.12</v>
      </c>
      <c r="BG92" s="201">
        <v>0.42624499999999999</v>
      </c>
      <c r="BH92" s="201">
        <v>0.62</v>
      </c>
      <c r="BI92" s="201"/>
      <c r="BJ92" s="201"/>
      <c r="BK92" s="201"/>
      <c r="BL92" s="201"/>
      <c r="BM92" s="201">
        <v>0.42624499999999999</v>
      </c>
      <c r="BN92" s="201">
        <v>0.62</v>
      </c>
      <c r="BO92" s="201">
        <v>0.28951700000000002</v>
      </c>
      <c r="BP92" s="201">
        <v>0.36399999999999999</v>
      </c>
      <c r="BQ92" s="201"/>
      <c r="BR92" s="201"/>
      <c r="BS92" s="201"/>
      <c r="BT92" s="201"/>
      <c r="BU92" s="201"/>
      <c r="BV92" s="201"/>
      <c r="BW92" s="201"/>
      <c r="BX92" s="201"/>
      <c r="BY92" s="201"/>
      <c r="BZ92" s="201"/>
      <c r="CA92" s="201"/>
      <c r="CB92" s="201"/>
      <c r="CC92" s="201"/>
      <c r="CD92" s="201"/>
      <c r="CE92" s="201"/>
      <c r="CF92" s="201"/>
      <c r="CG92" s="201"/>
      <c r="CH92" s="201"/>
      <c r="CI92" s="201"/>
      <c r="CJ92" s="201"/>
      <c r="CK92" s="201">
        <v>0.28951700000000002</v>
      </c>
      <c r="CL92" s="201">
        <v>0.36399999999999999</v>
      </c>
      <c r="CM92" s="201">
        <v>73.629127999999994</v>
      </c>
      <c r="CN92" s="201">
        <v>17.832878999999998</v>
      </c>
      <c r="CO92" s="201"/>
      <c r="CP92" s="201"/>
      <c r="CQ92" s="201">
        <v>73.629127999999994</v>
      </c>
      <c r="CR92" s="201">
        <v>17.832878999999998</v>
      </c>
      <c r="CS92" s="201"/>
      <c r="CT92" s="201"/>
      <c r="CU92" s="201"/>
      <c r="CV92" s="201"/>
      <c r="CW92" s="201"/>
      <c r="CX92" s="201"/>
      <c r="CY92" s="201"/>
      <c r="CZ92" s="201"/>
      <c r="DA92" s="201"/>
      <c r="DB92" s="201"/>
      <c r="DC92" s="201"/>
      <c r="DD92" s="201"/>
      <c r="DE92" s="201"/>
      <c r="DF92" s="201"/>
      <c r="DG92" s="201"/>
      <c r="DH92" s="201"/>
      <c r="DI92" s="201"/>
      <c r="DJ92" s="201"/>
      <c r="DK92" s="201">
        <v>1.0664089999999999</v>
      </c>
      <c r="DL92" s="201">
        <v>0.62756199999999995</v>
      </c>
      <c r="DM92" s="201"/>
      <c r="DN92" s="201"/>
      <c r="DO92" s="201">
        <v>1.0664089999999999</v>
      </c>
      <c r="DP92" s="201">
        <v>0.62756199999999995</v>
      </c>
      <c r="DQ92" s="201"/>
      <c r="DR92" s="201"/>
      <c r="DS92" s="201"/>
      <c r="DT92" s="201"/>
      <c r="DU92" s="201"/>
      <c r="DV92" s="201"/>
      <c r="DW92" s="201"/>
      <c r="DX92" s="201"/>
      <c r="DY92" s="201"/>
      <c r="DZ92" s="201"/>
      <c r="EA92" s="201"/>
      <c r="EB92" s="201"/>
      <c r="EC92" s="201">
        <v>2.4334829999999998</v>
      </c>
      <c r="ED92" s="201">
        <v>0.28079999999999999</v>
      </c>
      <c r="EE92" s="201"/>
      <c r="EF92" s="201"/>
      <c r="EG92" s="201"/>
      <c r="EH92" s="201"/>
      <c r="EI92" s="201"/>
      <c r="EJ92" s="201"/>
      <c r="EK92" s="201"/>
      <c r="EL92" s="201"/>
      <c r="EM92" s="201"/>
      <c r="EN92" s="201"/>
      <c r="EO92" s="201"/>
      <c r="EP92" s="201"/>
      <c r="EQ92" s="201"/>
      <c r="ER92" s="201"/>
      <c r="ES92" s="201">
        <v>2.4334829999999998</v>
      </c>
      <c r="ET92" s="201">
        <v>0.28079999999999999</v>
      </c>
      <c r="EU92" s="201"/>
      <c r="EV92" s="201"/>
      <c r="EW92" s="201"/>
      <c r="EX92" s="201"/>
      <c r="EY92" s="201"/>
      <c r="EZ92" s="201"/>
      <c r="FA92" s="201"/>
      <c r="FB92" s="201"/>
      <c r="FC92" s="201"/>
      <c r="FD92" s="201"/>
      <c r="FE92" s="201"/>
      <c r="FF92" s="201"/>
      <c r="FG92" s="201"/>
      <c r="FH92" s="201"/>
      <c r="FI92" s="201">
        <v>0.17705599999999999</v>
      </c>
      <c r="FJ92" s="201">
        <v>7.2330000000000005E-2</v>
      </c>
      <c r="FK92" s="201">
        <v>0.17705599999999999</v>
      </c>
      <c r="FL92" s="201">
        <v>7.2330000000000005E-2</v>
      </c>
      <c r="FM92" s="201"/>
      <c r="FN92" s="201"/>
      <c r="FO92" s="201"/>
      <c r="FP92" s="201"/>
      <c r="FQ92" s="201"/>
      <c r="FR92" s="201"/>
      <c r="FS92" s="201"/>
      <c r="FT92" s="201"/>
      <c r="FU92" s="201"/>
      <c r="FV92" s="201"/>
      <c r="FW92" s="201"/>
      <c r="FX92" s="201"/>
      <c r="FY92" s="201"/>
      <c r="FZ92" s="201"/>
      <c r="GA92" s="201"/>
      <c r="GB92" s="201"/>
      <c r="GC92" s="201"/>
      <c r="GD92" s="201"/>
      <c r="GE92" s="201"/>
      <c r="GF92" s="201"/>
      <c r="GG92" s="201"/>
      <c r="GH92" s="201"/>
      <c r="GI92" s="201"/>
      <c r="GJ92" s="201"/>
      <c r="GK92" s="201"/>
      <c r="GL92" s="201"/>
      <c r="GM92" s="201"/>
      <c r="GN92" s="201"/>
      <c r="GO92" s="201"/>
      <c r="GP92" s="201"/>
      <c r="GQ92" s="201"/>
      <c r="GR92" s="201"/>
      <c r="GS92" s="201"/>
      <c r="GT92" s="201"/>
      <c r="GU92" s="201"/>
      <c r="GV92" s="201"/>
      <c r="GW92" s="201"/>
      <c r="GX92" s="201"/>
      <c r="GY92" s="201"/>
      <c r="GZ92" s="201"/>
      <c r="HA92" s="201"/>
      <c r="HB92" s="201"/>
      <c r="HC92" s="201"/>
      <c r="HD92" s="201"/>
      <c r="HE92" s="201"/>
      <c r="HF92" s="201"/>
      <c r="HG92" s="201"/>
      <c r="HH92" s="201"/>
      <c r="HI92" s="201"/>
      <c r="HJ92" s="201"/>
      <c r="HK92" s="201"/>
      <c r="HL92" s="201"/>
      <c r="HM92" s="201"/>
      <c r="HN92" s="201"/>
      <c r="HO92" s="201"/>
      <c r="HP92" s="201"/>
      <c r="HQ92" s="201"/>
      <c r="HR92" s="201"/>
      <c r="HS92" s="201"/>
      <c r="HT92" s="201"/>
      <c r="HU92" s="201"/>
      <c r="HV92" s="201"/>
      <c r="HW92" s="201"/>
      <c r="HX92" s="201"/>
      <c r="HY92" s="201"/>
      <c r="HZ92" s="201"/>
      <c r="IA92" s="201"/>
      <c r="IB92" s="201"/>
      <c r="IC92" s="201"/>
      <c r="ID92" s="201"/>
      <c r="IE92" s="201">
        <v>78.235588000000007</v>
      </c>
      <c r="IF92" s="201">
        <v>19.917570999999999</v>
      </c>
    </row>
    <row r="93" spans="1:240" ht="17.399999999999999" customHeight="1" x14ac:dyDescent="0.25">
      <c r="A93" s="196" t="s">
        <v>176</v>
      </c>
      <c r="B93" s="197" t="s">
        <v>1375</v>
      </c>
      <c r="C93" s="198"/>
      <c r="D93" s="198"/>
      <c r="E93" s="198"/>
      <c r="F93" s="198"/>
      <c r="G93" s="198"/>
      <c r="H93" s="198"/>
      <c r="I93" s="198"/>
      <c r="J93" s="198"/>
      <c r="K93" s="198"/>
      <c r="L93" s="198"/>
      <c r="M93" s="198"/>
      <c r="N93" s="198"/>
      <c r="O93" s="198"/>
      <c r="P93" s="198"/>
      <c r="Q93" s="198"/>
      <c r="R93" s="198"/>
      <c r="S93" s="198">
        <v>0.30249500000000001</v>
      </c>
      <c r="T93" s="198">
        <v>6.5758999999999998E-2</v>
      </c>
      <c r="U93" s="198"/>
      <c r="V93" s="198"/>
      <c r="W93" s="198"/>
      <c r="X93" s="198"/>
      <c r="Y93" s="198">
        <v>4.0139000000000001E-2</v>
      </c>
      <c r="Z93" s="198">
        <v>4.7999999999999996E-3</v>
      </c>
      <c r="AA93" s="198"/>
      <c r="AB93" s="198"/>
      <c r="AC93" s="198"/>
      <c r="AD93" s="198"/>
      <c r="AE93" s="198"/>
      <c r="AF93" s="198"/>
      <c r="AG93" s="198">
        <v>0.34263399999999999</v>
      </c>
      <c r="AH93" s="198">
        <v>7.0558999999999997E-2</v>
      </c>
      <c r="AI93" s="198"/>
      <c r="AJ93" s="198"/>
      <c r="AK93" s="198"/>
      <c r="AL93" s="198"/>
      <c r="AM93" s="198"/>
      <c r="AN93" s="198"/>
      <c r="AO93" s="198">
        <v>0.52353400000000005</v>
      </c>
      <c r="AP93" s="198">
        <v>0.20039999999999999</v>
      </c>
      <c r="AQ93" s="198"/>
      <c r="AR93" s="198"/>
      <c r="AS93" s="198">
        <v>0.28829500000000002</v>
      </c>
      <c r="AT93" s="198">
        <v>5.45E-2</v>
      </c>
      <c r="AU93" s="198">
        <v>1.4421189999999999</v>
      </c>
      <c r="AV93" s="198">
        <v>0.29866399999999999</v>
      </c>
      <c r="AW93" s="198">
        <v>9.6208000000000002E-2</v>
      </c>
      <c r="AX93" s="198">
        <v>1.6299999999999999E-2</v>
      </c>
      <c r="AY93" s="198">
        <v>0.69842300000000002</v>
      </c>
      <c r="AZ93" s="198">
        <v>0.21732499999999999</v>
      </c>
      <c r="BA93" s="198"/>
      <c r="BB93" s="198"/>
      <c r="BC93" s="198"/>
      <c r="BD93" s="198"/>
      <c r="BE93" s="198">
        <v>3.0485790000000001</v>
      </c>
      <c r="BF93" s="198">
        <v>0.78718900000000003</v>
      </c>
      <c r="BG93" s="198">
        <v>11.130516999999999</v>
      </c>
      <c r="BH93" s="198">
        <v>87.447367</v>
      </c>
      <c r="BI93" s="198"/>
      <c r="BJ93" s="198"/>
      <c r="BK93" s="198"/>
      <c r="BL93" s="198"/>
      <c r="BM93" s="198">
        <v>11.130516999999999</v>
      </c>
      <c r="BN93" s="198">
        <v>87.447367</v>
      </c>
      <c r="BO93" s="198">
        <v>1.156134</v>
      </c>
      <c r="BP93" s="198">
        <v>0.55000000000000004</v>
      </c>
      <c r="BQ93" s="198">
        <v>1.6859999999999999</v>
      </c>
      <c r="BR93" s="198">
        <v>0.24</v>
      </c>
      <c r="BS93" s="198">
        <v>9.188E-3</v>
      </c>
      <c r="BT93" s="198">
        <v>2.5000000000000001E-5</v>
      </c>
      <c r="BU93" s="198"/>
      <c r="BV93" s="198"/>
      <c r="BW93" s="198">
        <v>0.34287000000000001</v>
      </c>
      <c r="BX93" s="198">
        <v>0.1042</v>
      </c>
      <c r="BY93" s="198">
        <v>1.5551000000000001E-2</v>
      </c>
      <c r="BZ93" s="198">
        <v>8.5000000000000006E-3</v>
      </c>
      <c r="CA93" s="198"/>
      <c r="CB93" s="198"/>
      <c r="CC93" s="198"/>
      <c r="CD93" s="198"/>
      <c r="CE93" s="198"/>
      <c r="CF93" s="198"/>
      <c r="CG93" s="198"/>
      <c r="CH93" s="198"/>
      <c r="CI93" s="198">
        <v>1.5999999999999999E-5</v>
      </c>
      <c r="CJ93" s="198">
        <v>1.9999999999999999E-6</v>
      </c>
      <c r="CK93" s="198">
        <v>3.209759</v>
      </c>
      <c r="CL93" s="198">
        <v>0.90272699999999995</v>
      </c>
      <c r="CM93" s="198">
        <v>28.869112000000001</v>
      </c>
      <c r="CN93" s="198">
        <v>7.4819550000000001</v>
      </c>
      <c r="CO93" s="198">
        <v>5.9999999999999995E-4</v>
      </c>
      <c r="CP93" s="198">
        <v>5.4999999999999997E-3</v>
      </c>
      <c r="CQ93" s="198">
        <v>28.869712</v>
      </c>
      <c r="CR93" s="198">
        <v>7.4874549999999997</v>
      </c>
      <c r="CS93" s="198"/>
      <c r="CT93" s="198"/>
      <c r="CU93" s="198"/>
      <c r="CV93" s="198"/>
      <c r="CW93" s="198"/>
      <c r="CX93" s="198"/>
      <c r="CY93" s="198"/>
      <c r="CZ93" s="198"/>
      <c r="DA93" s="198">
        <v>8.5000000000000006E-2</v>
      </c>
      <c r="DB93" s="198">
        <v>1.4999999999999999E-2</v>
      </c>
      <c r="DC93" s="198"/>
      <c r="DD93" s="198"/>
      <c r="DE93" s="198">
        <v>0.42144399999999999</v>
      </c>
      <c r="DF93" s="198">
        <v>7.7732999999999997E-2</v>
      </c>
      <c r="DG93" s="198">
        <v>0.50644400000000001</v>
      </c>
      <c r="DH93" s="198">
        <v>9.2732999999999996E-2</v>
      </c>
      <c r="DI93" s="198"/>
      <c r="DJ93" s="198"/>
      <c r="DK93" s="198">
        <v>0.30859500000000001</v>
      </c>
      <c r="DL93" s="198">
        <v>4.6109999999999998E-2</v>
      </c>
      <c r="DM93" s="198">
        <v>0.03</v>
      </c>
      <c r="DN93" s="198">
        <v>7.603E-2</v>
      </c>
      <c r="DO93" s="198">
        <v>0.33859499999999998</v>
      </c>
      <c r="DP93" s="198">
        <v>0.12214</v>
      </c>
      <c r="DQ93" s="198"/>
      <c r="DR93" s="198"/>
      <c r="DS93" s="198"/>
      <c r="DT93" s="198"/>
      <c r="DU93" s="198"/>
      <c r="DV93" s="198"/>
      <c r="DW93" s="198"/>
      <c r="DX93" s="198"/>
      <c r="DY93" s="198"/>
      <c r="DZ93" s="198"/>
      <c r="EA93" s="198"/>
      <c r="EB93" s="198"/>
      <c r="EC93" s="198"/>
      <c r="ED93" s="198"/>
      <c r="EE93" s="198">
        <v>6.2826529999999998</v>
      </c>
      <c r="EF93" s="198">
        <v>0.51888999999999996</v>
      </c>
      <c r="EG93" s="198"/>
      <c r="EH93" s="198"/>
      <c r="EI93" s="198"/>
      <c r="EJ93" s="198"/>
      <c r="EK93" s="198"/>
      <c r="EL93" s="198"/>
      <c r="EM93" s="198"/>
      <c r="EN93" s="198"/>
      <c r="EO93" s="198">
        <v>0.74192000000000002</v>
      </c>
      <c r="EP93" s="198">
        <v>1.126077</v>
      </c>
      <c r="EQ93" s="198">
        <v>4.0072000000000003E-2</v>
      </c>
      <c r="ER93" s="198">
        <v>6.3700000000000007E-2</v>
      </c>
      <c r="ES93" s="198">
        <v>7.0646449999999996</v>
      </c>
      <c r="ET93" s="198">
        <v>1.7086669999999999</v>
      </c>
      <c r="EU93" s="198">
        <v>8.0800000000000002E-4</v>
      </c>
      <c r="EV93" s="198">
        <v>9.0000000000000006E-5</v>
      </c>
      <c r="EW93" s="198"/>
      <c r="EX93" s="198"/>
      <c r="EY93" s="198"/>
      <c r="EZ93" s="198"/>
      <c r="FA93" s="198"/>
      <c r="FB93" s="198"/>
      <c r="FC93" s="198">
        <v>8.0800000000000002E-4</v>
      </c>
      <c r="FD93" s="198">
        <v>9.0000000000000006E-5</v>
      </c>
      <c r="FE93" s="198">
        <v>0.291875</v>
      </c>
      <c r="FF93" s="198">
        <v>9.6794000000000005E-2</v>
      </c>
      <c r="FG93" s="198"/>
      <c r="FH93" s="198"/>
      <c r="FI93" s="198">
        <v>6.6376000000000004E-2</v>
      </c>
      <c r="FJ93" s="198">
        <v>3.1303999999999998E-2</v>
      </c>
      <c r="FK93" s="198">
        <v>0.35825099999999999</v>
      </c>
      <c r="FL93" s="198">
        <v>0.12809799999999999</v>
      </c>
      <c r="FM93" s="198"/>
      <c r="FN93" s="198"/>
      <c r="FO93" s="198"/>
      <c r="FP93" s="198"/>
      <c r="FQ93" s="198">
        <v>0.118723</v>
      </c>
      <c r="FR93" s="198">
        <v>8.5736000000000007E-2</v>
      </c>
      <c r="FS93" s="198"/>
      <c r="FT93" s="198"/>
      <c r="FU93" s="198"/>
      <c r="FV93" s="198"/>
      <c r="FW93" s="198"/>
      <c r="FX93" s="198"/>
      <c r="FY93" s="198">
        <v>6.0099999999999997E-3</v>
      </c>
      <c r="FZ93" s="198">
        <v>4.0000000000000002E-4</v>
      </c>
      <c r="GA93" s="198"/>
      <c r="GB93" s="198"/>
      <c r="GC93" s="198"/>
      <c r="GD93" s="198"/>
      <c r="GE93" s="198">
        <v>9.8015000000000005E-2</v>
      </c>
      <c r="GF93" s="198">
        <v>0.69789900000000005</v>
      </c>
      <c r="GG93" s="198"/>
      <c r="GH93" s="198"/>
      <c r="GI93" s="198"/>
      <c r="GJ93" s="198"/>
      <c r="GK93" s="198"/>
      <c r="GL93" s="198"/>
      <c r="GM93" s="198">
        <v>0.222748</v>
      </c>
      <c r="GN93" s="198">
        <v>0.78403500000000004</v>
      </c>
      <c r="GO93" s="198">
        <v>0.93393400000000004</v>
      </c>
      <c r="GP93" s="198">
        <v>5.7910000000000003E-2</v>
      </c>
      <c r="GQ93" s="198">
        <v>0.230486</v>
      </c>
      <c r="GR93" s="198">
        <v>0.05</v>
      </c>
      <c r="GS93" s="198">
        <v>1.16442</v>
      </c>
      <c r="GT93" s="198">
        <v>0.10791000000000001</v>
      </c>
      <c r="GU93" s="198"/>
      <c r="GV93" s="198"/>
      <c r="GW93" s="198">
        <v>12.256943</v>
      </c>
      <c r="GX93" s="198">
        <v>0.27714800000000001</v>
      </c>
      <c r="GY93" s="198"/>
      <c r="GZ93" s="198"/>
      <c r="HA93" s="198"/>
      <c r="HB93" s="198"/>
      <c r="HC93" s="198">
        <v>12.256943</v>
      </c>
      <c r="HD93" s="198">
        <v>0.27714800000000001</v>
      </c>
      <c r="HE93" s="198">
        <v>1.786E-3</v>
      </c>
      <c r="HF93" s="198">
        <v>7.7000000000000001E-5</v>
      </c>
      <c r="HG93" s="198">
        <v>0.38927499999999998</v>
      </c>
      <c r="HH93" s="198">
        <v>8.4199999999999998E-4</v>
      </c>
      <c r="HI93" s="198"/>
      <c r="HJ93" s="198"/>
      <c r="HK93" s="198">
        <v>0.39106099999999999</v>
      </c>
      <c r="HL93" s="198">
        <v>9.19E-4</v>
      </c>
      <c r="HM93" s="198"/>
      <c r="HN93" s="198"/>
      <c r="HO93" s="198"/>
      <c r="HP93" s="198"/>
      <c r="HQ93" s="198">
        <v>1.1244749999999999</v>
      </c>
      <c r="HR93" s="198">
        <v>7.5953000000000007E-2</v>
      </c>
      <c r="HS93" s="198"/>
      <c r="HT93" s="198"/>
      <c r="HU93" s="198">
        <v>3.96E-3</v>
      </c>
      <c r="HV93" s="198">
        <v>7.3340000000000002E-3</v>
      </c>
      <c r="HW93" s="198">
        <v>1.1284350000000001</v>
      </c>
      <c r="HX93" s="198">
        <v>8.3287E-2</v>
      </c>
      <c r="HY93" s="198"/>
      <c r="HZ93" s="198"/>
      <c r="IA93" s="198">
        <v>9.3817999999999999E-2</v>
      </c>
      <c r="IB93" s="198">
        <v>0.186718</v>
      </c>
      <c r="IC93" s="198">
        <v>9.3817999999999999E-2</v>
      </c>
      <c r="ID93" s="198">
        <v>0.186718</v>
      </c>
      <c r="IE93" s="198">
        <v>70.127369000000002</v>
      </c>
      <c r="IF93" s="198">
        <v>100.18704200000001</v>
      </c>
    </row>
    <row r="94" spans="1:240" ht="17.399999999999999" customHeight="1" x14ac:dyDescent="0.25">
      <c r="A94" s="199" t="s">
        <v>185</v>
      </c>
      <c r="B94" s="200" t="s">
        <v>1376</v>
      </c>
      <c r="C94" s="201"/>
      <c r="D94" s="201"/>
      <c r="E94" s="201"/>
      <c r="F94" s="201"/>
      <c r="G94" s="201"/>
      <c r="H94" s="201"/>
      <c r="I94" s="201">
        <v>2.2567119999999998</v>
      </c>
      <c r="J94" s="201">
        <v>6.4460000000000003E-2</v>
      </c>
      <c r="K94" s="201"/>
      <c r="L94" s="201"/>
      <c r="M94" s="201">
        <v>2.2567119999999998</v>
      </c>
      <c r="N94" s="201">
        <v>6.4460000000000003E-2</v>
      </c>
      <c r="O94" s="201"/>
      <c r="P94" s="201"/>
      <c r="Q94" s="201"/>
      <c r="R94" s="201"/>
      <c r="S94" s="201">
        <v>0.78810199999999997</v>
      </c>
      <c r="T94" s="201">
        <v>8.0529000000000003E-2</v>
      </c>
      <c r="U94" s="201"/>
      <c r="V94" s="201"/>
      <c r="W94" s="201"/>
      <c r="X94" s="201"/>
      <c r="Y94" s="201"/>
      <c r="Z94" s="201"/>
      <c r="AA94" s="201"/>
      <c r="AB94" s="201"/>
      <c r="AC94" s="201"/>
      <c r="AD94" s="201"/>
      <c r="AE94" s="201"/>
      <c r="AF94" s="201"/>
      <c r="AG94" s="201">
        <v>0.78810199999999997</v>
      </c>
      <c r="AH94" s="201">
        <v>8.0529000000000003E-2</v>
      </c>
      <c r="AI94" s="201"/>
      <c r="AJ94" s="201"/>
      <c r="AK94" s="201"/>
      <c r="AL94" s="201"/>
      <c r="AM94" s="201"/>
      <c r="AN94" s="201"/>
      <c r="AO94" s="201"/>
      <c r="AP94" s="201"/>
      <c r="AQ94" s="201"/>
      <c r="AR94" s="201"/>
      <c r="AS94" s="201"/>
      <c r="AT94" s="201"/>
      <c r="AU94" s="201">
        <v>0.110334</v>
      </c>
      <c r="AV94" s="201">
        <v>4.0944000000000001E-2</v>
      </c>
      <c r="AW94" s="201">
        <v>0.204541</v>
      </c>
      <c r="AX94" s="201">
        <v>0.118131</v>
      </c>
      <c r="AY94" s="201">
        <v>0.78707899999999997</v>
      </c>
      <c r="AZ94" s="201">
        <v>0.26384400000000002</v>
      </c>
      <c r="BA94" s="201"/>
      <c r="BB94" s="201"/>
      <c r="BC94" s="201"/>
      <c r="BD94" s="201"/>
      <c r="BE94" s="201">
        <v>1.1019540000000001</v>
      </c>
      <c r="BF94" s="201">
        <v>0.42291899999999999</v>
      </c>
      <c r="BG94" s="201">
        <v>31.586487999999999</v>
      </c>
      <c r="BH94" s="201">
        <v>184.91499999999999</v>
      </c>
      <c r="BI94" s="201"/>
      <c r="BJ94" s="201"/>
      <c r="BK94" s="201"/>
      <c r="BL94" s="201"/>
      <c r="BM94" s="201">
        <v>31.586487999999999</v>
      </c>
      <c r="BN94" s="201">
        <v>184.91499999999999</v>
      </c>
      <c r="BO94" s="201"/>
      <c r="BP94" s="201"/>
      <c r="BQ94" s="201"/>
      <c r="BR94" s="201"/>
      <c r="BS94" s="201">
        <v>0.09</v>
      </c>
      <c r="BT94" s="201">
        <v>3.2499999999999999E-3</v>
      </c>
      <c r="BU94" s="201">
        <v>0.76998599999999995</v>
      </c>
      <c r="BV94" s="201">
        <v>0.504</v>
      </c>
      <c r="BW94" s="201"/>
      <c r="BX94" s="201"/>
      <c r="BY94" s="201"/>
      <c r="BZ94" s="201"/>
      <c r="CA94" s="201"/>
      <c r="CB94" s="201"/>
      <c r="CC94" s="201"/>
      <c r="CD94" s="201"/>
      <c r="CE94" s="201"/>
      <c r="CF94" s="201"/>
      <c r="CG94" s="201"/>
      <c r="CH94" s="201"/>
      <c r="CI94" s="201"/>
      <c r="CJ94" s="201"/>
      <c r="CK94" s="201">
        <v>0.85998600000000003</v>
      </c>
      <c r="CL94" s="201">
        <v>0.50724999999999998</v>
      </c>
      <c r="CM94" s="201">
        <v>17.951374999999999</v>
      </c>
      <c r="CN94" s="201">
        <v>4.5216969999999996</v>
      </c>
      <c r="CO94" s="201"/>
      <c r="CP94" s="201"/>
      <c r="CQ94" s="201">
        <v>17.951374999999999</v>
      </c>
      <c r="CR94" s="201">
        <v>4.5216969999999996</v>
      </c>
      <c r="CS94" s="201"/>
      <c r="CT94" s="201"/>
      <c r="CU94" s="201"/>
      <c r="CV94" s="201"/>
      <c r="CW94" s="201"/>
      <c r="CX94" s="201"/>
      <c r="CY94" s="201"/>
      <c r="CZ94" s="201"/>
      <c r="DA94" s="201"/>
      <c r="DB94" s="201"/>
      <c r="DC94" s="201"/>
      <c r="DD94" s="201"/>
      <c r="DE94" s="201"/>
      <c r="DF94" s="201"/>
      <c r="DG94" s="201"/>
      <c r="DH94" s="201"/>
      <c r="DI94" s="201"/>
      <c r="DJ94" s="201"/>
      <c r="DK94" s="201">
        <v>6.4401570000000001</v>
      </c>
      <c r="DL94" s="201">
        <v>1.8185579999999999</v>
      </c>
      <c r="DM94" s="201"/>
      <c r="DN94" s="201"/>
      <c r="DO94" s="201">
        <v>6.4401570000000001</v>
      </c>
      <c r="DP94" s="201">
        <v>1.8185579999999999</v>
      </c>
      <c r="DQ94" s="201"/>
      <c r="DR94" s="201"/>
      <c r="DS94" s="201"/>
      <c r="DT94" s="201"/>
      <c r="DU94" s="201"/>
      <c r="DV94" s="201"/>
      <c r="DW94" s="201"/>
      <c r="DX94" s="201"/>
      <c r="DY94" s="201">
        <v>3.787E-3</v>
      </c>
      <c r="DZ94" s="201">
        <v>1.9900000000000001E-4</v>
      </c>
      <c r="EA94" s="201"/>
      <c r="EB94" s="201"/>
      <c r="EC94" s="201">
        <v>0.184091</v>
      </c>
      <c r="ED94" s="201">
        <v>1.7755E-2</v>
      </c>
      <c r="EE94" s="201"/>
      <c r="EF94" s="201"/>
      <c r="EG94" s="201"/>
      <c r="EH94" s="201"/>
      <c r="EI94" s="201"/>
      <c r="EJ94" s="201"/>
      <c r="EK94" s="201"/>
      <c r="EL94" s="201"/>
      <c r="EM94" s="201"/>
      <c r="EN94" s="201"/>
      <c r="EO94" s="201">
        <v>4.8006E-2</v>
      </c>
      <c r="EP94" s="201">
        <v>1.5280000000000001E-3</v>
      </c>
      <c r="EQ94" s="201"/>
      <c r="ER94" s="201"/>
      <c r="ES94" s="201">
        <v>0.23588400000000001</v>
      </c>
      <c r="ET94" s="201">
        <v>1.9481999999999999E-2</v>
      </c>
      <c r="EU94" s="201"/>
      <c r="EV94" s="201"/>
      <c r="EW94" s="201"/>
      <c r="EX94" s="201"/>
      <c r="EY94" s="201"/>
      <c r="EZ94" s="201"/>
      <c r="FA94" s="201"/>
      <c r="FB94" s="201"/>
      <c r="FC94" s="201"/>
      <c r="FD94" s="201"/>
      <c r="FE94" s="201"/>
      <c r="FF94" s="201"/>
      <c r="FG94" s="201">
        <v>0.38086999999999999</v>
      </c>
      <c r="FH94" s="201">
        <v>1.0229E-2</v>
      </c>
      <c r="FI94" s="201"/>
      <c r="FJ94" s="201"/>
      <c r="FK94" s="201">
        <v>0.38086999999999999</v>
      </c>
      <c r="FL94" s="201">
        <v>1.0229E-2</v>
      </c>
      <c r="FM94" s="201"/>
      <c r="FN94" s="201"/>
      <c r="FO94" s="201"/>
      <c r="FP94" s="201"/>
      <c r="FQ94" s="201"/>
      <c r="FR94" s="201"/>
      <c r="FS94" s="201"/>
      <c r="FT94" s="201"/>
      <c r="FU94" s="201"/>
      <c r="FV94" s="201"/>
      <c r="FW94" s="201"/>
      <c r="FX94" s="201"/>
      <c r="FY94" s="201">
        <v>0.600943</v>
      </c>
      <c r="FZ94" s="201">
        <v>4.1289999999999999E-3</v>
      </c>
      <c r="GA94" s="201"/>
      <c r="GB94" s="201"/>
      <c r="GC94" s="201"/>
      <c r="GD94" s="201"/>
      <c r="GE94" s="201"/>
      <c r="GF94" s="201"/>
      <c r="GG94" s="201"/>
      <c r="GH94" s="201"/>
      <c r="GI94" s="201">
        <v>4.4639999999999999E-2</v>
      </c>
      <c r="GJ94" s="201">
        <v>2.96E-3</v>
      </c>
      <c r="GK94" s="201"/>
      <c r="GL94" s="201"/>
      <c r="GM94" s="201">
        <v>0.64558300000000002</v>
      </c>
      <c r="GN94" s="201">
        <v>7.0889999999999998E-3</v>
      </c>
      <c r="GO94" s="201">
        <v>2.2137190000000002</v>
      </c>
      <c r="GP94" s="201">
        <v>9.7755999999999996E-2</v>
      </c>
      <c r="GQ94" s="201">
        <v>4.7343999999999997E-2</v>
      </c>
      <c r="GR94" s="201">
        <v>3.0899999999999998E-4</v>
      </c>
      <c r="GS94" s="201">
        <v>2.261063</v>
      </c>
      <c r="GT94" s="201">
        <v>9.8064999999999999E-2</v>
      </c>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v>7.3959999999999998E-3</v>
      </c>
      <c r="HR94" s="201">
        <v>2.9E-4</v>
      </c>
      <c r="HS94" s="201"/>
      <c r="HT94" s="201"/>
      <c r="HU94" s="201"/>
      <c r="HV94" s="201"/>
      <c r="HW94" s="201">
        <v>7.3959999999999998E-3</v>
      </c>
      <c r="HX94" s="201">
        <v>2.9E-4</v>
      </c>
      <c r="HY94" s="201"/>
      <c r="HZ94" s="201"/>
      <c r="IA94" s="201">
        <v>1.8863999999999999E-2</v>
      </c>
      <c r="IB94" s="201">
        <v>6.3499999999999997E-3</v>
      </c>
      <c r="IC94" s="201">
        <v>1.8863999999999999E-2</v>
      </c>
      <c r="ID94" s="201">
        <v>6.3499999999999997E-3</v>
      </c>
      <c r="IE94" s="201">
        <v>64.534434000000005</v>
      </c>
      <c r="IF94" s="201">
        <v>192.47191799999999</v>
      </c>
    </row>
    <row r="95" spans="1:240" ht="17.399999999999999" customHeight="1" x14ac:dyDescent="0.25">
      <c r="A95" s="196" t="s">
        <v>187</v>
      </c>
      <c r="B95" s="197" t="s">
        <v>1377</v>
      </c>
      <c r="C95" s="198"/>
      <c r="D95" s="198"/>
      <c r="E95" s="198"/>
      <c r="F95" s="198"/>
      <c r="G95" s="198">
        <v>37.905588999999999</v>
      </c>
      <c r="H95" s="198">
        <v>2.6003780000000001</v>
      </c>
      <c r="I95" s="198"/>
      <c r="J95" s="198"/>
      <c r="K95" s="198"/>
      <c r="L95" s="198"/>
      <c r="M95" s="198">
        <v>37.905588999999999</v>
      </c>
      <c r="N95" s="198">
        <v>2.6003780000000001</v>
      </c>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v>23.542113000000001</v>
      </c>
      <c r="CN95" s="198">
        <v>5.6103880000000004</v>
      </c>
      <c r="CO95" s="198">
        <v>0.31087900000000002</v>
      </c>
      <c r="CP95" s="198">
        <v>1.7326999999999999E-2</v>
      </c>
      <c r="CQ95" s="198">
        <v>23.852992</v>
      </c>
      <c r="CR95" s="198">
        <v>5.6277150000000002</v>
      </c>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v>5.1886000000000002E-2</v>
      </c>
      <c r="EN95" s="198">
        <v>6.9999999999999994E-5</v>
      </c>
      <c r="EO95" s="198"/>
      <c r="EP95" s="198"/>
      <c r="EQ95" s="198"/>
      <c r="ER95" s="198"/>
      <c r="ES95" s="198">
        <v>5.1886000000000002E-2</v>
      </c>
      <c r="ET95" s="198">
        <v>6.9999999999999994E-5</v>
      </c>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v>7.6629999999999997E-3</v>
      </c>
      <c r="GZ95" s="198">
        <v>2.5000000000000001E-5</v>
      </c>
      <c r="HA95" s="198"/>
      <c r="HB95" s="198"/>
      <c r="HC95" s="198">
        <v>7.6629999999999997E-3</v>
      </c>
      <c r="HD95" s="198">
        <v>2.5000000000000001E-5</v>
      </c>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v>61.818129999999996</v>
      </c>
      <c r="IF95" s="198">
        <v>8.2281879999999994</v>
      </c>
    </row>
    <row r="96" spans="1:240" ht="17.399999999999999" customHeight="1" x14ac:dyDescent="0.25">
      <c r="A96" s="199" t="s">
        <v>87</v>
      </c>
      <c r="B96" s="200" t="s">
        <v>1378</v>
      </c>
      <c r="C96" s="201"/>
      <c r="D96" s="201"/>
      <c r="E96" s="201"/>
      <c r="F96" s="201"/>
      <c r="G96" s="201"/>
      <c r="H96" s="201"/>
      <c r="I96" s="201"/>
      <c r="J96" s="201"/>
      <c r="K96" s="201"/>
      <c r="L96" s="201"/>
      <c r="M96" s="201"/>
      <c r="N96" s="201"/>
      <c r="O96" s="201"/>
      <c r="P96" s="201"/>
      <c r="Q96" s="201"/>
      <c r="R96" s="201"/>
      <c r="S96" s="201">
        <v>0.367174</v>
      </c>
      <c r="T96" s="201">
        <v>3.6502E-2</v>
      </c>
      <c r="U96" s="201">
        <v>4.1999999999999997E-3</v>
      </c>
      <c r="V96" s="201">
        <v>4.0000000000000001E-3</v>
      </c>
      <c r="W96" s="201"/>
      <c r="X96" s="201"/>
      <c r="Y96" s="201"/>
      <c r="Z96" s="201"/>
      <c r="AA96" s="201"/>
      <c r="AB96" s="201"/>
      <c r="AC96" s="201"/>
      <c r="AD96" s="201"/>
      <c r="AE96" s="201"/>
      <c r="AF96" s="201"/>
      <c r="AG96" s="201">
        <v>0.37137399999999998</v>
      </c>
      <c r="AH96" s="201">
        <v>4.0502000000000003E-2</v>
      </c>
      <c r="AI96" s="201"/>
      <c r="AJ96" s="201"/>
      <c r="AK96" s="201"/>
      <c r="AL96" s="201"/>
      <c r="AM96" s="201"/>
      <c r="AN96" s="201"/>
      <c r="AO96" s="201"/>
      <c r="AP96" s="201"/>
      <c r="AQ96" s="201"/>
      <c r="AR96" s="201"/>
      <c r="AS96" s="201">
        <v>0.144788</v>
      </c>
      <c r="AT96" s="201">
        <v>9.1680000000000008E-3</v>
      </c>
      <c r="AU96" s="201">
        <v>1.25E-3</v>
      </c>
      <c r="AV96" s="201">
        <v>4.0000000000000001E-3</v>
      </c>
      <c r="AW96" s="201"/>
      <c r="AX96" s="201"/>
      <c r="AY96" s="201"/>
      <c r="AZ96" s="201"/>
      <c r="BA96" s="201"/>
      <c r="BB96" s="201"/>
      <c r="BC96" s="201"/>
      <c r="BD96" s="201"/>
      <c r="BE96" s="201">
        <v>0.146038</v>
      </c>
      <c r="BF96" s="201">
        <v>1.3167999999999999E-2</v>
      </c>
      <c r="BG96" s="201"/>
      <c r="BH96" s="201"/>
      <c r="BI96" s="201"/>
      <c r="BJ96" s="201"/>
      <c r="BK96" s="201"/>
      <c r="BL96" s="201"/>
      <c r="BM96" s="201"/>
      <c r="BN96" s="201"/>
      <c r="BO96" s="201">
        <v>5.6249999999999998E-3</v>
      </c>
      <c r="BP96" s="201">
        <v>0.01</v>
      </c>
      <c r="BQ96" s="201">
        <v>31.736699999999999</v>
      </c>
      <c r="BR96" s="201">
        <v>31.5395</v>
      </c>
      <c r="BS96" s="201"/>
      <c r="BT96" s="201"/>
      <c r="BU96" s="201"/>
      <c r="BV96" s="201"/>
      <c r="BW96" s="201"/>
      <c r="BX96" s="201"/>
      <c r="BY96" s="201"/>
      <c r="BZ96" s="201"/>
      <c r="CA96" s="201"/>
      <c r="CB96" s="201"/>
      <c r="CC96" s="201"/>
      <c r="CD96" s="201"/>
      <c r="CE96" s="201"/>
      <c r="CF96" s="201"/>
      <c r="CG96" s="201"/>
      <c r="CH96" s="201"/>
      <c r="CI96" s="201">
        <v>2.3900000000000001E-4</v>
      </c>
      <c r="CJ96" s="201">
        <v>6.3999999999999997E-5</v>
      </c>
      <c r="CK96" s="201">
        <v>31.742564000000002</v>
      </c>
      <c r="CL96" s="201">
        <v>31.549564</v>
      </c>
      <c r="CM96" s="201">
        <v>21.461020999999999</v>
      </c>
      <c r="CN96" s="201">
        <v>5.6041559999999997</v>
      </c>
      <c r="CO96" s="201">
        <v>2.2128510000000001</v>
      </c>
      <c r="CP96" s="201">
        <v>0.36287999999999998</v>
      </c>
      <c r="CQ96" s="201">
        <v>23.673871999999999</v>
      </c>
      <c r="CR96" s="201">
        <v>5.9670360000000002</v>
      </c>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v>0.234654</v>
      </c>
      <c r="DV96" s="201">
        <v>5.62E-4</v>
      </c>
      <c r="DW96" s="201"/>
      <c r="DX96" s="201"/>
      <c r="DY96" s="201"/>
      <c r="DZ96" s="201"/>
      <c r="EA96" s="201">
        <v>0.19447700000000001</v>
      </c>
      <c r="EB96" s="201">
        <v>3.9047999999999999E-2</v>
      </c>
      <c r="EC96" s="201"/>
      <c r="ED96" s="201"/>
      <c r="EE96" s="201"/>
      <c r="EF96" s="201"/>
      <c r="EG96" s="201"/>
      <c r="EH96" s="201"/>
      <c r="EI96" s="201"/>
      <c r="EJ96" s="201"/>
      <c r="EK96" s="201"/>
      <c r="EL96" s="201"/>
      <c r="EM96" s="201"/>
      <c r="EN96" s="201"/>
      <c r="EO96" s="201"/>
      <c r="EP96" s="201"/>
      <c r="EQ96" s="201"/>
      <c r="ER96" s="201"/>
      <c r="ES96" s="201">
        <v>0.42913099999999998</v>
      </c>
      <c r="ET96" s="201">
        <v>3.9609999999999999E-2</v>
      </c>
      <c r="EU96" s="201"/>
      <c r="EV96" s="201"/>
      <c r="EW96" s="201"/>
      <c r="EX96" s="201"/>
      <c r="EY96" s="201"/>
      <c r="EZ96" s="201"/>
      <c r="FA96" s="201"/>
      <c r="FB96" s="201"/>
      <c r="FC96" s="201"/>
      <c r="FD96" s="201"/>
      <c r="FE96" s="201"/>
      <c r="FF96" s="201"/>
      <c r="FG96" s="201"/>
      <c r="FH96" s="201"/>
      <c r="FI96" s="201"/>
      <c r="FJ96" s="201"/>
      <c r="FK96" s="201"/>
      <c r="FL96" s="201"/>
      <c r="FM96" s="201"/>
      <c r="FN96" s="201"/>
      <c r="FO96" s="201"/>
      <c r="FP96" s="201"/>
      <c r="FQ96" s="201"/>
      <c r="FR96" s="201"/>
      <c r="FS96" s="201">
        <v>0.28551100000000001</v>
      </c>
      <c r="FT96" s="201">
        <v>2.3422999999999999E-2</v>
      </c>
      <c r="FU96" s="201"/>
      <c r="FV96" s="201"/>
      <c r="FW96" s="201"/>
      <c r="FX96" s="201"/>
      <c r="FY96" s="201">
        <v>1.6155870000000001</v>
      </c>
      <c r="FZ96" s="201">
        <v>0.14809</v>
      </c>
      <c r="GA96" s="201"/>
      <c r="GB96" s="201"/>
      <c r="GC96" s="201"/>
      <c r="GD96" s="201"/>
      <c r="GE96" s="201">
        <v>8.9999999999999998E-4</v>
      </c>
      <c r="GF96" s="201">
        <v>4.0000000000000001E-3</v>
      </c>
      <c r="GG96" s="201"/>
      <c r="GH96" s="201"/>
      <c r="GI96" s="201"/>
      <c r="GJ96" s="201"/>
      <c r="GK96" s="201"/>
      <c r="GL96" s="201"/>
      <c r="GM96" s="201">
        <v>1.9019980000000001</v>
      </c>
      <c r="GN96" s="201">
        <v>0.175513</v>
      </c>
      <c r="GO96" s="201"/>
      <c r="GP96" s="201"/>
      <c r="GQ96" s="201">
        <v>0.32323299999999999</v>
      </c>
      <c r="GR96" s="201">
        <v>3.4299999999999999E-4</v>
      </c>
      <c r="GS96" s="201">
        <v>0.32323299999999999</v>
      </c>
      <c r="GT96" s="201">
        <v>3.4299999999999999E-4</v>
      </c>
      <c r="GU96" s="201"/>
      <c r="GV96" s="201"/>
      <c r="GW96" s="201">
        <v>0.15</v>
      </c>
      <c r="GX96" s="201">
        <v>1.921E-3</v>
      </c>
      <c r="GY96" s="201">
        <v>0.222522</v>
      </c>
      <c r="GZ96" s="201">
        <v>2.9999999999999997E-4</v>
      </c>
      <c r="HA96" s="201"/>
      <c r="HB96" s="201"/>
      <c r="HC96" s="201">
        <v>0.37252200000000002</v>
      </c>
      <c r="HD96" s="201">
        <v>2.2209999999999999E-3</v>
      </c>
      <c r="HE96" s="201">
        <v>6.3E-2</v>
      </c>
      <c r="HF96" s="201">
        <v>3.6499999999999998E-4</v>
      </c>
      <c r="HG96" s="201"/>
      <c r="HH96" s="201"/>
      <c r="HI96" s="201"/>
      <c r="HJ96" s="201"/>
      <c r="HK96" s="201">
        <v>6.3E-2</v>
      </c>
      <c r="HL96" s="201">
        <v>3.6499999999999998E-4</v>
      </c>
      <c r="HM96" s="201"/>
      <c r="HN96" s="201"/>
      <c r="HO96" s="201"/>
      <c r="HP96" s="201"/>
      <c r="HQ96" s="201"/>
      <c r="HR96" s="201"/>
      <c r="HS96" s="201"/>
      <c r="HT96" s="201"/>
      <c r="HU96" s="201"/>
      <c r="HV96" s="201"/>
      <c r="HW96" s="201"/>
      <c r="HX96" s="201"/>
      <c r="HY96" s="201"/>
      <c r="HZ96" s="201"/>
      <c r="IA96" s="201">
        <v>1.1108E-2</v>
      </c>
      <c r="IB96" s="201">
        <v>3.3500000000000001E-4</v>
      </c>
      <c r="IC96" s="201">
        <v>1.1108E-2</v>
      </c>
      <c r="ID96" s="201">
        <v>3.3500000000000001E-4</v>
      </c>
      <c r="IE96" s="201">
        <v>59.034840000000003</v>
      </c>
      <c r="IF96" s="201">
        <v>37.788657000000001</v>
      </c>
    </row>
    <row r="97" spans="1:240" ht="17.399999999999999" customHeight="1" x14ac:dyDescent="0.25">
      <c r="A97" s="196" t="s">
        <v>75</v>
      </c>
      <c r="B97" s="197" t="s">
        <v>1379</v>
      </c>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v>0.14077700000000001</v>
      </c>
      <c r="BP97" s="198">
        <v>4.7500000000000001E-2</v>
      </c>
      <c r="BQ97" s="198"/>
      <c r="BR97" s="198"/>
      <c r="BS97" s="198"/>
      <c r="BT97" s="198"/>
      <c r="BU97" s="198"/>
      <c r="BV97" s="198"/>
      <c r="BW97" s="198"/>
      <c r="BX97" s="198"/>
      <c r="BY97" s="198"/>
      <c r="BZ97" s="198"/>
      <c r="CA97" s="198"/>
      <c r="CB97" s="198"/>
      <c r="CC97" s="198"/>
      <c r="CD97" s="198"/>
      <c r="CE97" s="198"/>
      <c r="CF97" s="198"/>
      <c r="CG97" s="198"/>
      <c r="CH97" s="198"/>
      <c r="CI97" s="198"/>
      <c r="CJ97" s="198"/>
      <c r="CK97" s="198">
        <v>0.14077700000000001</v>
      </c>
      <c r="CL97" s="198">
        <v>4.7500000000000001E-2</v>
      </c>
      <c r="CM97" s="198">
        <v>53.003625</v>
      </c>
      <c r="CN97" s="198">
        <v>11.211072</v>
      </c>
      <c r="CO97" s="198"/>
      <c r="CP97" s="198"/>
      <c r="CQ97" s="198">
        <v>53.003625</v>
      </c>
      <c r="CR97" s="198">
        <v>11.211072</v>
      </c>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v>3.8708710000000002</v>
      </c>
      <c r="FJ97" s="198">
        <v>2.3642249999999998</v>
      </c>
      <c r="FK97" s="198">
        <v>3.8708710000000002</v>
      </c>
      <c r="FL97" s="198">
        <v>2.3642249999999998</v>
      </c>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v>1.109E-3</v>
      </c>
      <c r="IB97" s="198">
        <v>1.7699999999999999E-4</v>
      </c>
      <c r="IC97" s="198">
        <v>1.109E-3</v>
      </c>
      <c r="ID97" s="198">
        <v>1.7699999999999999E-4</v>
      </c>
      <c r="IE97" s="198">
        <v>57.016382</v>
      </c>
      <c r="IF97" s="198">
        <v>13.622973999999999</v>
      </c>
    </row>
    <row r="98" spans="1:240" ht="17.399999999999999" customHeight="1" x14ac:dyDescent="0.25">
      <c r="A98" s="199" t="s">
        <v>142</v>
      </c>
      <c r="B98" s="200" t="s">
        <v>1380</v>
      </c>
      <c r="C98" s="201"/>
      <c r="D98" s="201"/>
      <c r="E98" s="201"/>
      <c r="F98" s="201"/>
      <c r="G98" s="201"/>
      <c r="H98" s="201"/>
      <c r="I98" s="201"/>
      <c r="J98" s="201"/>
      <c r="K98" s="201"/>
      <c r="L98" s="201"/>
      <c r="M98" s="201"/>
      <c r="N98" s="201"/>
      <c r="O98" s="201"/>
      <c r="P98" s="201"/>
      <c r="Q98" s="201"/>
      <c r="R98" s="201"/>
      <c r="S98" s="201"/>
      <c r="T98" s="201"/>
      <c r="U98" s="201"/>
      <c r="V98" s="201"/>
      <c r="W98" s="201"/>
      <c r="X98" s="201"/>
      <c r="Y98" s="201"/>
      <c r="Z98" s="201"/>
      <c r="AA98" s="201"/>
      <c r="AB98" s="201"/>
      <c r="AC98" s="201"/>
      <c r="AD98" s="201"/>
      <c r="AE98" s="201"/>
      <c r="AF98" s="201"/>
      <c r="AG98" s="201"/>
      <c r="AH98" s="201"/>
      <c r="AI98" s="201"/>
      <c r="AJ98" s="201"/>
      <c r="AK98" s="201"/>
      <c r="AL98" s="201"/>
      <c r="AM98" s="201"/>
      <c r="AN98" s="201"/>
      <c r="AO98" s="201"/>
      <c r="AP98" s="201"/>
      <c r="AQ98" s="201"/>
      <c r="AR98" s="201"/>
      <c r="AS98" s="201"/>
      <c r="AT98" s="201"/>
      <c r="AU98" s="201"/>
      <c r="AV98" s="201"/>
      <c r="AW98" s="201"/>
      <c r="AX98" s="201"/>
      <c r="AY98" s="201"/>
      <c r="AZ98" s="201"/>
      <c r="BA98" s="201"/>
      <c r="BB98" s="201"/>
      <c r="BC98" s="201"/>
      <c r="BD98" s="201"/>
      <c r="BE98" s="201"/>
      <c r="BF98" s="201"/>
      <c r="BG98" s="201"/>
      <c r="BH98" s="201"/>
      <c r="BI98" s="201"/>
      <c r="BJ98" s="201"/>
      <c r="BK98" s="201">
        <v>1.2800000000000001E-3</v>
      </c>
      <c r="BL98" s="201">
        <v>1.2E-4</v>
      </c>
      <c r="BM98" s="201">
        <v>1.2800000000000001E-3</v>
      </c>
      <c r="BN98" s="201">
        <v>1.2E-4</v>
      </c>
      <c r="BO98" s="201">
        <v>1.2579</v>
      </c>
      <c r="BP98" s="201">
        <v>0.49875000000000003</v>
      </c>
      <c r="BQ98" s="201">
        <v>17.505248000000002</v>
      </c>
      <c r="BR98" s="201">
        <v>6.7631069999999998</v>
      </c>
      <c r="BS98" s="201"/>
      <c r="BT98" s="201"/>
      <c r="BU98" s="201"/>
      <c r="BV98" s="201"/>
      <c r="BW98" s="201"/>
      <c r="BX98" s="201"/>
      <c r="BY98" s="201"/>
      <c r="BZ98" s="201"/>
      <c r="CA98" s="201">
        <v>0.46034999999999998</v>
      </c>
      <c r="CB98" s="201">
        <v>8.7999999999999995E-2</v>
      </c>
      <c r="CC98" s="201"/>
      <c r="CD98" s="201"/>
      <c r="CE98" s="201"/>
      <c r="CF98" s="201"/>
      <c r="CG98" s="201"/>
      <c r="CH98" s="201"/>
      <c r="CI98" s="201"/>
      <c r="CJ98" s="201"/>
      <c r="CK98" s="201">
        <v>19.223497999999999</v>
      </c>
      <c r="CL98" s="201">
        <v>7.3498570000000001</v>
      </c>
      <c r="CM98" s="201">
        <v>29.971989000000001</v>
      </c>
      <c r="CN98" s="201">
        <v>8.567679</v>
      </c>
      <c r="CO98" s="201"/>
      <c r="CP98" s="201"/>
      <c r="CQ98" s="201">
        <v>29.971989000000001</v>
      </c>
      <c r="CR98" s="201">
        <v>8.567679</v>
      </c>
      <c r="CS98" s="201"/>
      <c r="CT98" s="201"/>
      <c r="CU98" s="201"/>
      <c r="CV98" s="201"/>
      <c r="CW98" s="201"/>
      <c r="CX98" s="201"/>
      <c r="CY98" s="201"/>
      <c r="CZ98" s="201"/>
      <c r="DA98" s="201">
        <v>2.8730000000000001E-3</v>
      </c>
      <c r="DB98" s="201">
        <v>2.4000000000000001E-4</v>
      </c>
      <c r="DC98" s="201"/>
      <c r="DD98" s="201"/>
      <c r="DE98" s="201"/>
      <c r="DF98" s="201"/>
      <c r="DG98" s="201">
        <v>2.8730000000000001E-3</v>
      </c>
      <c r="DH98" s="201">
        <v>2.4000000000000001E-4</v>
      </c>
      <c r="DI98" s="201"/>
      <c r="DJ98" s="201"/>
      <c r="DK98" s="201">
        <v>1.8799999999999999E-4</v>
      </c>
      <c r="DL98" s="201">
        <v>1.2E-4</v>
      </c>
      <c r="DM98" s="201"/>
      <c r="DN98" s="201"/>
      <c r="DO98" s="201">
        <v>1.8799999999999999E-4</v>
      </c>
      <c r="DP98" s="201">
        <v>1.2E-4</v>
      </c>
      <c r="DQ98" s="201"/>
      <c r="DR98" s="201"/>
      <c r="DS98" s="201"/>
      <c r="DT98" s="201"/>
      <c r="DU98" s="201"/>
      <c r="DV98" s="201"/>
      <c r="DW98" s="201"/>
      <c r="DX98" s="201"/>
      <c r="DY98" s="201"/>
      <c r="DZ98" s="201"/>
      <c r="EA98" s="201"/>
      <c r="EB98" s="201"/>
      <c r="EC98" s="201"/>
      <c r="ED98" s="201"/>
      <c r="EE98" s="201"/>
      <c r="EF98" s="201"/>
      <c r="EG98" s="201"/>
      <c r="EH98" s="201"/>
      <c r="EI98" s="201"/>
      <c r="EJ98" s="201"/>
      <c r="EK98" s="201"/>
      <c r="EL98" s="201"/>
      <c r="EM98" s="201"/>
      <c r="EN98" s="201"/>
      <c r="EO98" s="201"/>
      <c r="EP98" s="201"/>
      <c r="EQ98" s="201"/>
      <c r="ER98" s="201"/>
      <c r="ES98" s="201"/>
      <c r="ET98" s="201"/>
      <c r="EU98" s="201"/>
      <c r="EV98" s="201"/>
      <c r="EW98" s="201"/>
      <c r="EX98" s="201"/>
      <c r="EY98" s="201"/>
      <c r="EZ98" s="201"/>
      <c r="FA98" s="201"/>
      <c r="FB98" s="201"/>
      <c r="FC98" s="201"/>
      <c r="FD98" s="201"/>
      <c r="FE98" s="201"/>
      <c r="FF98" s="201"/>
      <c r="FG98" s="201"/>
      <c r="FH98" s="201"/>
      <c r="FI98" s="201"/>
      <c r="FJ98" s="201"/>
      <c r="FK98" s="201"/>
      <c r="FL98" s="201"/>
      <c r="FM98" s="201"/>
      <c r="FN98" s="201"/>
      <c r="FO98" s="201"/>
      <c r="FP98" s="201"/>
      <c r="FQ98" s="201"/>
      <c r="FR98" s="201"/>
      <c r="FS98" s="201"/>
      <c r="FT98" s="201"/>
      <c r="FU98" s="201"/>
      <c r="FV98" s="201"/>
      <c r="FW98" s="201"/>
      <c r="FX98" s="201"/>
      <c r="FY98" s="201"/>
      <c r="FZ98" s="201"/>
      <c r="GA98" s="201"/>
      <c r="GB98" s="201"/>
      <c r="GC98" s="201"/>
      <c r="GD98" s="201"/>
      <c r="GE98" s="201"/>
      <c r="GF98" s="201"/>
      <c r="GG98" s="201"/>
      <c r="GH98" s="201"/>
      <c r="GI98" s="201"/>
      <c r="GJ98" s="201"/>
      <c r="GK98" s="201"/>
      <c r="GL98" s="201"/>
      <c r="GM98" s="201"/>
      <c r="GN98" s="201"/>
      <c r="GO98" s="201">
        <v>9.7881999999999997E-2</v>
      </c>
      <c r="GP98" s="201">
        <v>6.7400000000000003E-3</v>
      </c>
      <c r="GQ98" s="201">
        <v>1.9883</v>
      </c>
      <c r="GR98" s="201">
        <v>1.5814999999999999E-2</v>
      </c>
      <c r="GS98" s="201">
        <v>2.086182</v>
      </c>
      <c r="GT98" s="201">
        <v>2.2554999999999999E-2</v>
      </c>
      <c r="GU98" s="201"/>
      <c r="GV98" s="201"/>
      <c r="GW98" s="201"/>
      <c r="GX98" s="201"/>
      <c r="GY98" s="201">
        <v>3.1393999999999998E-2</v>
      </c>
      <c r="GZ98" s="201">
        <v>1.093E-3</v>
      </c>
      <c r="HA98" s="201"/>
      <c r="HB98" s="201"/>
      <c r="HC98" s="201">
        <v>3.1393999999999998E-2</v>
      </c>
      <c r="HD98" s="201">
        <v>1.093E-3</v>
      </c>
      <c r="HE98" s="201">
        <v>0.34750700000000001</v>
      </c>
      <c r="HF98" s="201">
        <v>1.03E-4</v>
      </c>
      <c r="HG98" s="201"/>
      <c r="HH98" s="201"/>
      <c r="HI98" s="201"/>
      <c r="HJ98" s="201"/>
      <c r="HK98" s="201">
        <v>0.34750700000000001</v>
      </c>
      <c r="HL98" s="201">
        <v>1.03E-4</v>
      </c>
      <c r="HM98" s="201"/>
      <c r="HN98" s="201"/>
      <c r="HO98" s="201"/>
      <c r="HP98" s="201"/>
      <c r="HQ98" s="201">
        <v>8.4379999999999993E-3</v>
      </c>
      <c r="HR98" s="201">
        <v>1.2E-4</v>
      </c>
      <c r="HS98" s="201">
        <v>0.20269300000000001</v>
      </c>
      <c r="HT98" s="201">
        <v>4.9370000000000004E-3</v>
      </c>
      <c r="HU98" s="201">
        <v>1.4999999999999999E-4</v>
      </c>
      <c r="HV98" s="201">
        <v>1.2E-4</v>
      </c>
      <c r="HW98" s="201">
        <v>0.211281</v>
      </c>
      <c r="HX98" s="201">
        <v>5.1770000000000002E-3</v>
      </c>
      <c r="HY98" s="201"/>
      <c r="HZ98" s="201"/>
      <c r="IA98" s="201">
        <v>6.3210000000000002E-3</v>
      </c>
      <c r="IB98" s="201">
        <v>5.1699999999999999E-4</v>
      </c>
      <c r="IC98" s="201">
        <v>6.3210000000000002E-3</v>
      </c>
      <c r="ID98" s="201">
        <v>5.1699999999999999E-4</v>
      </c>
      <c r="IE98" s="201">
        <v>51.882513000000003</v>
      </c>
      <c r="IF98" s="201">
        <v>15.947461000000001</v>
      </c>
    </row>
    <row r="99" spans="1:240" ht="17.399999999999999" customHeight="1" x14ac:dyDescent="0.25">
      <c r="A99" s="196" t="s">
        <v>238</v>
      </c>
      <c r="B99" s="197" t="s">
        <v>1381</v>
      </c>
      <c r="C99" s="198"/>
      <c r="D99" s="198"/>
      <c r="E99" s="198"/>
      <c r="F99" s="198"/>
      <c r="G99" s="198"/>
      <c r="H99" s="198"/>
      <c r="I99" s="198">
        <v>0.14390800000000001</v>
      </c>
      <c r="J99" s="198">
        <v>9.3500000000000007E-3</v>
      </c>
      <c r="K99" s="198"/>
      <c r="L99" s="198"/>
      <c r="M99" s="198">
        <v>0.14390800000000001</v>
      </c>
      <c r="N99" s="198">
        <v>9.3500000000000007E-3</v>
      </c>
      <c r="O99" s="198"/>
      <c r="P99" s="198"/>
      <c r="Q99" s="198">
        <v>3.0234E-2</v>
      </c>
      <c r="R99" s="198">
        <v>5.7879999999999997E-3</v>
      </c>
      <c r="S99" s="198">
        <v>0.29260199999999997</v>
      </c>
      <c r="T99" s="198">
        <v>5.4649000000000003E-2</v>
      </c>
      <c r="U99" s="198">
        <v>6.2174E-2</v>
      </c>
      <c r="V99" s="198">
        <v>3.8500000000000001E-3</v>
      </c>
      <c r="W99" s="198">
        <v>5.8278999999999997E-2</v>
      </c>
      <c r="X99" s="198">
        <v>1.001E-2</v>
      </c>
      <c r="Y99" s="198"/>
      <c r="Z99" s="198"/>
      <c r="AA99" s="198"/>
      <c r="AB99" s="198"/>
      <c r="AC99" s="198"/>
      <c r="AD99" s="198"/>
      <c r="AE99" s="198"/>
      <c r="AF99" s="198"/>
      <c r="AG99" s="198">
        <v>0.44328899999999999</v>
      </c>
      <c r="AH99" s="198">
        <v>7.4297000000000002E-2</v>
      </c>
      <c r="AI99" s="198">
        <v>3.7227000000000003E-2</v>
      </c>
      <c r="AJ99" s="198">
        <v>1.5337999999999999E-2</v>
      </c>
      <c r="AK99" s="198">
        <v>3.7227000000000003E-2</v>
      </c>
      <c r="AL99" s="198">
        <v>1.5337999999999999E-2</v>
      </c>
      <c r="AM99" s="198">
        <v>1.32E-3</v>
      </c>
      <c r="AN99" s="198">
        <v>3.1E-4</v>
      </c>
      <c r="AO99" s="198">
        <v>37.209732000000002</v>
      </c>
      <c r="AP99" s="198">
        <v>15.511435000000001</v>
      </c>
      <c r="AQ99" s="198">
        <v>4.0200000000000001E-3</v>
      </c>
      <c r="AR99" s="198">
        <v>6.9999999999999999E-4</v>
      </c>
      <c r="AS99" s="198">
        <v>7.1376999999999996E-2</v>
      </c>
      <c r="AT99" s="198">
        <v>9.6600000000000002E-3</v>
      </c>
      <c r="AU99" s="198">
        <v>2.6407E-2</v>
      </c>
      <c r="AV99" s="198">
        <v>6.3099999999999996E-3</v>
      </c>
      <c r="AW99" s="198">
        <v>0.773922</v>
      </c>
      <c r="AX99" s="198">
        <v>0.29383799999999999</v>
      </c>
      <c r="AY99" s="198"/>
      <c r="AZ99" s="198"/>
      <c r="BA99" s="198"/>
      <c r="BB99" s="198"/>
      <c r="BC99" s="198"/>
      <c r="BD99" s="198"/>
      <c r="BE99" s="198">
        <v>38.086778000000002</v>
      </c>
      <c r="BF99" s="198">
        <v>15.822253</v>
      </c>
      <c r="BG99" s="198">
        <v>4.2745290000000002</v>
      </c>
      <c r="BH99" s="198">
        <v>12.911350000000001</v>
      </c>
      <c r="BI99" s="198"/>
      <c r="BJ99" s="198"/>
      <c r="BK99" s="198"/>
      <c r="BL99" s="198"/>
      <c r="BM99" s="198">
        <v>4.2745290000000002</v>
      </c>
      <c r="BN99" s="198">
        <v>12.911350000000001</v>
      </c>
      <c r="BO99" s="198">
        <v>1.54935</v>
      </c>
      <c r="BP99" s="198">
        <v>0.61129999999999995</v>
      </c>
      <c r="BQ99" s="198"/>
      <c r="BR99" s="198"/>
      <c r="BS99" s="198"/>
      <c r="BT99" s="198"/>
      <c r="BU99" s="198"/>
      <c r="BV99" s="198"/>
      <c r="BW99" s="198">
        <v>2.3997999999999998E-2</v>
      </c>
      <c r="BX99" s="198">
        <v>9.6000000000000002E-4</v>
      </c>
      <c r="BY99" s="198">
        <v>2.4308E-2</v>
      </c>
      <c r="BZ99" s="198">
        <v>5.2769999999999996E-3</v>
      </c>
      <c r="CA99" s="198">
        <v>7.4091000000000004E-2</v>
      </c>
      <c r="CB99" s="198">
        <v>1.1597E-2</v>
      </c>
      <c r="CC99" s="198"/>
      <c r="CD99" s="198"/>
      <c r="CE99" s="198"/>
      <c r="CF99" s="198"/>
      <c r="CG99" s="198">
        <v>1.0560000000000001E-3</v>
      </c>
      <c r="CH99" s="198">
        <v>2.0000000000000001E-4</v>
      </c>
      <c r="CI99" s="198">
        <v>6.6185999999999995E-2</v>
      </c>
      <c r="CJ99" s="198">
        <v>8.0000000000000002E-3</v>
      </c>
      <c r="CK99" s="198">
        <v>1.7389889999999999</v>
      </c>
      <c r="CL99" s="198">
        <v>0.63733399999999996</v>
      </c>
      <c r="CM99" s="198">
        <v>4.9880000000000001E-2</v>
      </c>
      <c r="CN99" s="198">
        <v>3.1233E-2</v>
      </c>
      <c r="CO99" s="198">
        <v>2.5305999999999999E-2</v>
      </c>
      <c r="CP99" s="198">
        <v>1.1062000000000001E-2</v>
      </c>
      <c r="CQ99" s="198">
        <v>7.5186000000000003E-2</v>
      </c>
      <c r="CR99" s="198">
        <v>4.2294999999999999E-2</v>
      </c>
      <c r="CS99" s="198"/>
      <c r="CT99" s="198"/>
      <c r="CU99" s="198"/>
      <c r="CV99" s="198"/>
      <c r="CW99" s="198"/>
      <c r="CX99" s="198"/>
      <c r="CY99" s="198"/>
      <c r="CZ99" s="198"/>
      <c r="DA99" s="198">
        <v>2.6270000000000002E-2</v>
      </c>
      <c r="DB99" s="198">
        <v>7.0000000000000001E-3</v>
      </c>
      <c r="DC99" s="198"/>
      <c r="DD99" s="198"/>
      <c r="DE99" s="198"/>
      <c r="DF99" s="198"/>
      <c r="DG99" s="198">
        <v>2.6270000000000002E-2</v>
      </c>
      <c r="DH99" s="198">
        <v>7.0000000000000001E-3</v>
      </c>
      <c r="DI99" s="198"/>
      <c r="DJ99" s="198"/>
      <c r="DK99" s="198">
        <v>0.14510700000000001</v>
      </c>
      <c r="DL99" s="198">
        <v>6.5600000000000006E-2</v>
      </c>
      <c r="DM99" s="198"/>
      <c r="DN99" s="198"/>
      <c r="DO99" s="198">
        <v>0.14510700000000001</v>
      </c>
      <c r="DP99" s="198">
        <v>6.5600000000000006E-2</v>
      </c>
      <c r="DQ99" s="198"/>
      <c r="DR99" s="198"/>
      <c r="DS99" s="198"/>
      <c r="DT99" s="198"/>
      <c r="DU99" s="198"/>
      <c r="DV99" s="198"/>
      <c r="DW99" s="198"/>
      <c r="DX99" s="198"/>
      <c r="DY99" s="198"/>
      <c r="DZ99" s="198"/>
      <c r="EA99" s="198"/>
      <c r="EB99" s="198"/>
      <c r="EC99" s="198">
        <v>6.0000000000000001E-3</v>
      </c>
      <c r="ED99" s="198">
        <v>3.0000000000000001E-3</v>
      </c>
      <c r="EE99" s="198">
        <v>2.7375E-2</v>
      </c>
      <c r="EF99" s="198">
        <v>1.49E-2</v>
      </c>
      <c r="EG99" s="198"/>
      <c r="EH99" s="198"/>
      <c r="EI99" s="198"/>
      <c r="EJ99" s="198"/>
      <c r="EK99" s="198"/>
      <c r="EL99" s="198"/>
      <c r="EM99" s="198"/>
      <c r="EN99" s="198"/>
      <c r="EO99" s="198">
        <v>0.11749999999999999</v>
      </c>
      <c r="EP99" s="198">
        <v>6.3899999999999998E-2</v>
      </c>
      <c r="EQ99" s="198">
        <v>4.3623000000000002E-2</v>
      </c>
      <c r="ER99" s="198">
        <v>4.496E-3</v>
      </c>
      <c r="ES99" s="198">
        <v>0.194498</v>
      </c>
      <c r="ET99" s="198">
        <v>8.6295999999999998E-2</v>
      </c>
      <c r="EU99" s="198"/>
      <c r="EV99" s="198"/>
      <c r="EW99" s="198"/>
      <c r="EX99" s="198"/>
      <c r="EY99" s="198"/>
      <c r="EZ99" s="198"/>
      <c r="FA99" s="198"/>
      <c r="FB99" s="198"/>
      <c r="FC99" s="198"/>
      <c r="FD99" s="198"/>
      <c r="FE99" s="198"/>
      <c r="FF99" s="198"/>
      <c r="FG99" s="198">
        <v>2.049E-3</v>
      </c>
      <c r="FH99" s="198">
        <v>1E-4</v>
      </c>
      <c r="FI99" s="198">
        <v>2.2359140000000002</v>
      </c>
      <c r="FJ99" s="198">
        <v>1.3668739999999999</v>
      </c>
      <c r="FK99" s="198">
        <v>2.2379630000000001</v>
      </c>
      <c r="FL99" s="198">
        <v>1.3669739999999999</v>
      </c>
      <c r="FM99" s="198">
        <v>3.9598000000000001E-2</v>
      </c>
      <c r="FN99" s="198">
        <v>6.0920000000000002E-3</v>
      </c>
      <c r="FO99" s="198">
        <v>3.9598000000000001E-2</v>
      </c>
      <c r="FP99" s="198">
        <v>6.0920000000000002E-3</v>
      </c>
      <c r="FQ99" s="198"/>
      <c r="FR99" s="198"/>
      <c r="FS99" s="198">
        <v>1.7459999999999999E-3</v>
      </c>
      <c r="FT99" s="198">
        <v>5.0000000000000001E-4</v>
      </c>
      <c r="FU99" s="198">
        <v>2.4476999999999999E-2</v>
      </c>
      <c r="FV99" s="198">
        <v>6.4999999999999997E-3</v>
      </c>
      <c r="FW99" s="198"/>
      <c r="FX99" s="198"/>
      <c r="FY99" s="198">
        <v>4.8570000000000002E-3</v>
      </c>
      <c r="FZ99" s="198">
        <v>1.217E-3</v>
      </c>
      <c r="GA99" s="198"/>
      <c r="GB99" s="198"/>
      <c r="GC99" s="198">
        <v>0.2646</v>
      </c>
      <c r="GD99" s="198">
        <v>0.1714</v>
      </c>
      <c r="GE99" s="198">
        <v>0.12719</v>
      </c>
      <c r="GF99" s="198">
        <v>3.2666000000000001E-2</v>
      </c>
      <c r="GG99" s="198"/>
      <c r="GH99" s="198"/>
      <c r="GI99" s="198"/>
      <c r="GJ99" s="198"/>
      <c r="GK99" s="198"/>
      <c r="GL99" s="198"/>
      <c r="GM99" s="198">
        <v>0.42287000000000002</v>
      </c>
      <c r="GN99" s="198">
        <v>0.212283</v>
      </c>
      <c r="GO99" s="198">
        <v>0.31278499999999998</v>
      </c>
      <c r="GP99" s="198">
        <v>0.14074300000000001</v>
      </c>
      <c r="GQ99" s="198">
        <v>0.28688399999999997</v>
      </c>
      <c r="GR99" s="198">
        <v>9.1929999999999998E-2</v>
      </c>
      <c r="GS99" s="198">
        <v>0.59966900000000001</v>
      </c>
      <c r="GT99" s="198">
        <v>0.23267299999999999</v>
      </c>
      <c r="GU99" s="198">
        <v>3.0804999999999999E-2</v>
      </c>
      <c r="GV99" s="198">
        <v>4.0400000000000002E-3</v>
      </c>
      <c r="GW99" s="198">
        <v>0.35236600000000001</v>
      </c>
      <c r="GX99" s="198">
        <v>2.7199999999999998E-2</v>
      </c>
      <c r="GY99" s="198"/>
      <c r="GZ99" s="198"/>
      <c r="HA99" s="198"/>
      <c r="HB99" s="198"/>
      <c r="HC99" s="198">
        <v>0.38317099999999998</v>
      </c>
      <c r="HD99" s="198">
        <v>3.124E-2</v>
      </c>
      <c r="HE99" s="198"/>
      <c r="HF99" s="198"/>
      <c r="HG99" s="198"/>
      <c r="HH99" s="198"/>
      <c r="HI99" s="198"/>
      <c r="HJ99" s="198"/>
      <c r="HK99" s="198"/>
      <c r="HL99" s="198"/>
      <c r="HM99" s="198"/>
      <c r="HN99" s="198"/>
      <c r="HO99" s="198"/>
      <c r="HP99" s="198"/>
      <c r="HQ99" s="198">
        <v>0.72106000000000003</v>
      </c>
      <c r="HR99" s="198">
        <v>0.37173600000000001</v>
      </c>
      <c r="HS99" s="198"/>
      <c r="HT99" s="198"/>
      <c r="HU99" s="198">
        <v>3.4236000000000003E-2</v>
      </c>
      <c r="HV99" s="198">
        <v>4.9100000000000003E-3</v>
      </c>
      <c r="HW99" s="198">
        <v>0.75529599999999997</v>
      </c>
      <c r="HX99" s="198">
        <v>0.37664599999999998</v>
      </c>
      <c r="HY99" s="198"/>
      <c r="HZ99" s="198"/>
      <c r="IA99" s="198">
        <v>0.62338499999999997</v>
      </c>
      <c r="IB99" s="198">
        <v>0.44378400000000001</v>
      </c>
      <c r="IC99" s="198">
        <v>0.62338499999999997</v>
      </c>
      <c r="ID99" s="198">
        <v>0.44378400000000001</v>
      </c>
      <c r="IE99" s="198">
        <v>50.227733000000001</v>
      </c>
      <c r="IF99" s="198">
        <v>32.340805000000003</v>
      </c>
    </row>
    <row r="100" spans="1:240" ht="17.399999999999999" customHeight="1" x14ac:dyDescent="0.25">
      <c r="A100" s="199" t="s">
        <v>95</v>
      </c>
      <c r="B100" s="200" t="s">
        <v>1382</v>
      </c>
      <c r="C100" s="201">
        <v>1.0115000000000001E-2</v>
      </c>
      <c r="D100" s="201">
        <v>2.9E-5</v>
      </c>
      <c r="E100" s="201"/>
      <c r="F100" s="201"/>
      <c r="G100" s="201">
        <v>11.128206</v>
      </c>
      <c r="H100" s="201">
        <v>0.753</v>
      </c>
      <c r="I100" s="201"/>
      <c r="J100" s="201"/>
      <c r="K100" s="201"/>
      <c r="L100" s="201"/>
      <c r="M100" s="201">
        <v>11.138320999999999</v>
      </c>
      <c r="N100" s="201">
        <v>0.75302899999999995</v>
      </c>
      <c r="O100" s="201"/>
      <c r="P100" s="201"/>
      <c r="Q100" s="201"/>
      <c r="R100" s="201"/>
      <c r="S100" s="201">
        <v>1.6655E-2</v>
      </c>
      <c r="T100" s="201">
        <v>3.0049999999999999E-3</v>
      </c>
      <c r="U100" s="201"/>
      <c r="V100" s="201"/>
      <c r="W100" s="201"/>
      <c r="X100" s="201"/>
      <c r="Y100" s="201"/>
      <c r="Z100" s="201"/>
      <c r="AA100" s="201"/>
      <c r="AB100" s="201"/>
      <c r="AC100" s="201"/>
      <c r="AD100" s="201"/>
      <c r="AE100" s="201"/>
      <c r="AF100" s="201"/>
      <c r="AG100" s="201">
        <v>1.6655E-2</v>
      </c>
      <c r="AH100" s="201">
        <v>3.0049999999999999E-3</v>
      </c>
      <c r="AI100" s="201"/>
      <c r="AJ100" s="201"/>
      <c r="AK100" s="201"/>
      <c r="AL100" s="201"/>
      <c r="AM100" s="201"/>
      <c r="AN100" s="201"/>
      <c r="AO100" s="201"/>
      <c r="AP100" s="201"/>
      <c r="AQ100" s="201"/>
      <c r="AR100" s="201"/>
      <c r="AS100" s="201"/>
      <c r="AT100" s="201"/>
      <c r="AU100" s="201"/>
      <c r="AV100" s="201"/>
      <c r="AW100" s="201"/>
      <c r="AX100" s="201"/>
      <c r="AY100" s="201"/>
      <c r="AZ100" s="201"/>
      <c r="BA100" s="201"/>
      <c r="BB100" s="201"/>
      <c r="BC100" s="201"/>
      <c r="BD100" s="201"/>
      <c r="BE100" s="201"/>
      <c r="BF100" s="201"/>
      <c r="BG100" s="201"/>
      <c r="BH100" s="201"/>
      <c r="BI100" s="201"/>
      <c r="BJ100" s="201"/>
      <c r="BK100" s="201"/>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v>18.469125999999999</v>
      </c>
      <c r="CN100" s="201">
        <v>4.8118559999999997</v>
      </c>
      <c r="CO100" s="201"/>
      <c r="CP100" s="201"/>
      <c r="CQ100" s="201">
        <v>18.469125999999999</v>
      </c>
      <c r="CR100" s="201">
        <v>4.8118559999999997</v>
      </c>
      <c r="CS100" s="201"/>
      <c r="CT100" s="201"/>
      <c r="CU100" s="201"/>
      <c r="CV100" s="201"/>
      <c r="CW100" s="201"/>
      <c r="CX100" s="201"/>
      <c r="CY100" s="201"/>
      <c r="CZ100" s="201"/>
      <c r="DA100" s="201"/>
      <c r="DB100" s="201"/>
      <c r="DC100" s="201">
        <v>7.4440000000000001E-3</v>
      </c>
      <c r="DD100" s="201">
        <v>1.15E-4</v>
      </c>
      <c r="DE100" s="201"/>
      <c r="DF100" s="201"/>
      <c r="DG100" s="201">
        <v>7.4440000000000001E-3</v>
      </c>
      <c r="DH100" s="201">
        <v>1.15E-4</v>
      </c>
      <c r="DI100" s="201"/>
      <c r="DJ100" s="201"/>
      <c r="DK100" s="201"/>
      <c r="DL100" s="201"/>
      <c r="DM100" s="201"/>
      <c r="DN100" s="201"/>
      <c r="DO100" s="201"/>
      <c r="DP100" s="201"/>
      <c r="DQ100" s="201"/>
      <c r="DR100" s="201"/>
      <c r="DS100" s="201"/>
      <c r="DT100" s="201"/>
      <c r="DU100" s="201"/>
      <c r="DV100" s="201"/>
      <c r="DW100" s="201"/>
      <c r="DX100" s="201"/>
      <c r="DY100" s="201"/>
      <c r="DZ100" s="201"/>
      <c r="EA100" s="201">
        <v>11.384936</v>
      </c>
      <c r="EB100" s="201">
        <v>2.0140729999999998</v>
      </c>
      <c r="EC100" s="201"/>
      <c r="ED100" s="201"/>
      <c r="EE100" s="201"/>
      <c r="EF100" s="201"/>
      <c r="EG100" s="201"/>
      <c r="EH100" s="201"/>
      <c r="EI100" s="201"/>
      <c r="EJ100" s="201"/>
      <c r="EK100" s="201"/>
      <c r="EL100" s="201"/>
      <c r="EM100" s="201"/>
      <c r="EN100" s="201"/>
      <c r="EO100" s="201"/>
      <c r="EP100" s="201"/>
      <c r="EQ100" s="201"/>
      <c r="ER100" s="201"/>
      <c r="ES100" s="201">
        <v>11.384936</v>
      </c>
      <c r="ET100" s="201">
        <v>2.0140729999999998</v>
      </c>
      <c r="EU100" s="201"/>
      <c r="EV100" s="201"/>
      <c r="EW100" s="201"/>
      <c r="EX100" s="201"/>
      <c r="EY100" s="201"/>
      <c r="EZ100" s="201"/>
      <c r="FA100" s="201"/>
      <c r="FB100" s="201"/>
      <c r="FC100" s="201"/>
      <c r="FD100" s="201"/>
      <c r="FE100" s="201"/>
      <c r="FF100" s="201"/>
      <c r="FG100" s="201"/>
      <c r="FH100" s="201"/>
      <c r="FI100" s="201"/>
      <c r="FJ100" s="201"/>
      <c r="FK100" s="201"/>
      <c r="FL100" s="201"/>
      <c r="FM100" s="201"/>
      <c r="FN100" s="201"/>
      <c r="FO100" s="201"/>
      <c r="FP100" s="201"/>
      <c r="FQ100" s="201"/>
      <c r="FR100" s="201"/>
      <c r="FS100" s="201"/>
      <c r="FT100" s="201"/>
      <c r="FU100" s="201"/>
      <c r="FV100" s="201"/>
      <c r="FW100" s="201"/>
      <c r="FX100" s="201"/>
      <c r="FY100" s="201"/>
      <c r="FZ100" s="201"/>
      <c r="GA100" s="201"/>
      <c r="GB100" s="201"/>
      <c r="GC100" s="201"/>
      <c r="GD100" s="201"/>
      <c r="GE100" s="201"/>
      <c r="GF100" s="201"/>
      <c r="GG100" s="201"/>
      <c r="GH100" s="201"/>
      <c r="GI100" s="201">
        <v>4.3623000000000002E-2</v>
      </c>
      <c r="GJ100" s="201">
        <v>5.9999999999999995E-4</v>
      </c>
      <c r="GK100" s="201"/>
      <c r="GL100" s="201"/>
      <c r="GM100" s="201">
        <v>4.3623000000000002E-2</v>
      </c>
      <c r="GN100" s="201">
        <v>5.9999999999999995E-4</v>
      </c>
      <c r="GO100" s="201">
        <v>1.1344460000000001</v>
      </c>
      <c r="GP100" s="201">
        <v>1.107E-2</v>
      </c>
      <c r="GQ100" s="201">
        <v>1.2126250000000001</v>
      </c>
      <c r="GR100" s="201">
        <v>3.3370000000000001E-3</v>
      </c>
      <c r="GS100" s="201">
        <v>2.3470710000000001</v>
      </c>
      <c r="GT100" s="201">
        <v>1.4407E-2</v>
      </c>
      <c r="GU100" s="201">
        <v>1.1953E-2</v>
      </c>
      <c r="GV100" s="201">
        <v>6.5899999999999997E-4</v>
      </c>
      <c r="GW100" s="201"/>
      <c r="GX100" s="201"/>
      <c r="GY100" s="201"/>
      <c r="GZ100" s="201"/>
      <c r="HA100" s="201"/>
      <c r="HB100" s="201"/>
      <c r="HC100" s="201">
        <v>1.1953E-2</v>
      </c>
      <c r="HD100" s="201">
        <v>6.5899999999999997E-4</v>
      </c>
      <c r="HE100" s="201">
        <v>1.412531</v>
      </c>
      <c r="HF100" s="201">
        <v>6.02E-4</v>
      </c>
      <c r="HG100" s="201"/>
      <c r="HH100" s="201"/>
      <c r="HI100" s="201"/>
      <c r="HJ100" s="201"/>
      <c r="HK100" s="201">
        <v>1.412531</v>
      </c>
      <c r="HL100" s="201">
        <v>6.02E-4</v>
      </c>
      <c r="HM100" s="201"/>
      <c r="HN100" s="201"/>
      <c r="HO100" s="201"/>
      <c r="HP100" s="201"/>
      <c r="HQ100" s="201"/>
      <c r="HR100" s="201"/>
      <c r="HS100" s="201"/>
      <c r="HT100" s="201"/>
      <c r="HU100" s="201"/>
      <c r="HV100" s="201"/>
      <c r="HW100" s="201"/>
      <c r="HX100" s="201"/>
      <c r="HY100" s="201">
        <v>4.1979000000000002E-2</v>
      </c>
      <c r="HZ100" s="201">
        <v>2.2699999999999999E-4</v>
      </c>
      <c r="IA100" s="201">
        <v>3.7822000000000001E-2</v>
      </c>
      <c r="IB100" s="201">
        <v>2.8860000000000001E-3</v>
      </c>
      <c r="IC100" s="201">
        <v>7.9800999999999997E-2</v>
      </c>
      <c r="ID100" s="201">
        <v>3.1129999999999999E-3</v>
      </c>
      <c r="IE100" s="201">
        <v>44.911461000000003</v>
      </c>
      <c r="IF100" s="201">
        <v>7.6014590000000002</v>
      </c>
    </row>
    <row r="101" spans="1:240" ht="17.399999999999999" customHeight="1" x14ac:dyDescent="0.25">
      <c r="A101" s="196" t="s">
        <v>260</v>
      </c>
      <c r="B101" s="197" t="s">
        <v>1383</v>
      </c>
      <c r="C101" s="198"/>
      <c r="D101" s="198"/>
      <c r="E101" s="198">
        <v>2.2206000000000001</v>
      </c>
      <c r="F101" s="198">
        <v>6.3E-2</v>
      </c>
      <c r="G101" s="198"/>
      <c r="H101" s="198"/>
      <c r="I101" s="198"/>
      <c r="J101" s="198"/>
      <c r="K101" s="198"/>
      <c r="L101" s="198"/>
      <c r="M101" s="198">
        <v>2.2206000000000001</v>
      </c>
      <c r="N101" s="198">
        <v>6.3E-2</v>
      </c>
      <c r="O101" s="198"/>
      <c r="P101" s="198"/>
      <c r="Q101" s="198"/>
      <c r="R101" s="198"/>
      <c r="S101" s="198">
        <v>0.35259499999999999</v>
      </c>
      <c r="T101" s="198">
        <v>6.4685000000000006E-2</v>
      </c>
      <c r="U101" s="198"/>
      <c r="V101" s="198"/>
      <c r="W101" s="198">
        <v>4.0000000000000001E-3</v>
      </c>
      <c r="X101" s="198">
        <v>5.0000000000000002E-5</v>
      </c>
      <c r="Y101" s="198"/>
      <c r="Z101" s="198"/>
      <c r="AA101" s="198"/>
      <c r="AB101" s="198"/>
      <c r="AC101" s="198"/>
      <c r="AD101" s="198"/>
      <c r="AE101" s="198"/>
      <c r="AF101" s="198"/>
      <c r="AG101" s="198">
        <v>0.356595</v>
      </c>
      <c r="AH101" s="198">
        <v>6.4735000000000001E-2</v>
      </c>
      <c r="AI101" s="198"/>
      <c r="AJ101" s="198"/>
      <c r="AK101" s="198"/>
      <c r="AL101" s="198"/>
      <c r="AM101" s="198"/>
      <c r="AN101" s="198"/>
      <c r="AO101" s="198"/>
      <c r="AP101" s="198"/>
      <c r="AQ101" s="198"/>
      <c r="AR101" s="198"/>
      <c r="AS101" s="198">
        <v>4.0584000000000002E-2</v>
      </c>
      <c r="AT101" s="198">
        <v>7.6449999999999999E-3</v>
      </c>
      <c r="AU101" s="198"/>
      <c r="AV101" s="198"/>
      <c r="AW101" s="198"/>
      <c r="AX101" s="198"/>
      <c r="AY101" s="198">
        <v>0.221473</v>
      </c>
      <c r="AZ101" s="198">
        <v>8.6748000000000006E-2</v>
      </c>
      <c r="BA101" s="198"/>
      <c r="BB101" s="198"/>
      <c r="BC101" s="198"/>
      <c r="BD101" s="198"/>
      <c r="BE101" s="198">
        <v>0.26205699999999998</v>
      </c>
      <c r="BF101" s="198">
        <v>9.4393000000000005E-2</v>
      </c>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v>0.65929400000000005</v>
      </c>
      <c r="CB101" s="198">
        <v>0.12311999999999999</v>
      </c>
      <c r="CC101" s="198"/>
      <c r="CD101" s="198"/>
      <c r="CE101" s="198"/>
      <c r="CF101" s="198"/>
      <c r="CG101" s="198"/>
      <c r="CH101" s="198"/>
      <c r="CI101" s="198"/>
      <c r="CJ101" s="198"/>
      <c r="CK101" s="198">
        <v>0.65929400000000005</v>
      </c>
      <c r="CL101" s="198">
        <v>0.12311999999999999</v>
      </c>
      <c r="CM101" s="198">
        <v>39.123105000000002</v>
      </c>
      <c r="CN101" s="198">
        <v>10.436144000000001</v>
      </c>
      <c r="CO101" s="198"/>
      <c r="CP101" s="198"/>
      <c r="CQ101" s="198">
        <v>39.123105000000002</v>
      </c>
      <c r="CR101" s="198">
        <v>10.436144000000001</v>
      </c>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v>1.2956000000000001E-2</v>
      </c>
      <c r="DN101" s="198">
        <v>3.9599999999999998E-4</v>
      </c>
      <c r="DO101" s="198">
        <v>1.2956000000000001E-2</v>
      </c>
      <c r="DP101" s="198">
        <v>3.9599999999999998E-4</v>
      </c>
      <c r="DQ101" s="198"/>
      <c r="DR101" s="198"/>
      <c r="DS101" s="198"/>
      <c r="DT101" s="198"/>
      <c r="DU101" s="198"/>
      <c r="DV101" s="198"/>
      <c r="DW101" s="198"/>
      <c r="DX101" s="198"/>
      <c r="DY101" s="198"/>
      <c r="DZ101" s="198"/>
      <c r="EA101" s="198"/>
      <c r="EB101" s="198"/>
      <c r="EC101" s="198"/>
      <c r="ED101" s="198"/>
      <c r="EE101" s="198">
        <v>2.8649999999999999E-3</v>
      </c>
      <c r="EF101" s="198">
        <v>3.4009999999999999E-3</v>
      </c>
      <c r="EG101" s="198"/>
      <c r="EH101" s="198"/>
      <c r="EI101" s="198"/>
      <c r="EJ101" s="198"/>
      <c r="EK101" s="198"/>
      <c r="EL101" s="198"/>
      <c r="EM101" s="198"/>
      <c r="EN101" s="198"/>
      <c r="EO101" s="198">
        <v>2.6740000000000002E-3</v>
      </c>
      <c r="EP101" s="198">
        <v>1.5E-5</v>
      </c>
      <c r="EQ101" s="198"/>
      <c r="ER101" s="198"/>
      <c r="ES101" s="198">
        <v>5.5389999999999997E-3</v>
      </c>
      <c r="ET101" s="198">
        <v>3.4160000000000002E-3</v>
      </c>
      <c r="EU101" s="198"/>
      <c r="EV101" s="198"/>
      <c r="EW101" s="198"/>
      <c r="EX101" s="198"/>
      <c r="EY101" s="198"/>
      <c r="EZ101" s="198"/>
      <c r="FA101" s="198"/>
      <c r="FB101" s="198"/>
      <c r="FC101" s="198"/>
      <c r="FD101" s="198"/>
      <c r="FE101" s="198"/>
      <c r="FF101" s="198"/>
      <c r="FG101" s="198">
        <v>1E-3</v>
      </c>
      <c r="FH101" s="198">
        <v>3.0000000000000001E-3</v>
      </c>
      <c r="FI101" s="198"/>
      <c r="FJ101" s="198"/>
      <c r="FK101" s="198">
        <v>1E-3</v>
      </c>
      <c r="FL101" s="198">
        <v>3.0000000000000001E-3</v>
      </c>
      <c r="FM101" s="198"/>
      <c r="FN101" s="198"/>
      <c r="FO101" s="198"/>
      <c r="FP101" s="198"/>
      <c r="FQ101" s="198">
        <v>4.4086E-2</v>
      </c>
      <c r="FR101" s="198">
        <v>6.0000000000000001E-3</v>
      </c>
      <c r="FS101" s="198">
        <v>0.100101</v>
      </c>
      <c r="FT101" s="198">
        <v>1.2E-2</v>
      </c>
      <c r="FU101" s="198"/>
      <c r="FV101" s="198"/>
      <c r="FW101" s="198"/>
      <c r="FX101" s="198"/>
      <c r="FY101" s="198"/>
      <c r="FZ101" s="198"/>
      <c r="GA101" s="198"/>
      <c r="GB101" s="198"/>
      <c r="GC101" s="198"/>
      <c r="GD101" s="198"/>
      <c r="GE101" s="198">
        <v>3.15E-3</v>
      </c>
      <c r="GF101" s="198">
        <v>6.0000000000000001E-3</v>
      </c>
      <c r="GG101" s="198"/>
      <c r="GH101" s="198"/>
      <c r="GI101" s="198"/>
      <c r="GJ101" s="198"/>
      <c r="GK101" s="198"/>
      <c r="GL101" s="198"/>
      <c r="GM101" s="198">
        <v>0.147337</v>
      </c>
      <c r="GN101" s="198">
        <v>2.4E-2</v>
      </c>
      <c r="GO101" s="198"/>
      <c r="GP101" s="198"/>
      <c r="GQ101" s="198">
        <v>1.5478E-2</v>
      </c>
      <c r="GR101" s="198">
        <v>4.2700000000000002E-4</v>
      </c>
      <c r="GS101" s="198">
        <v>1.5478E-2</v>
      </c>
      <c r="GT101" s="198">
        <v>4.2700000000000002E-4</v>
      </c>
      <c r="GU101" s="198"/>
      <c r="GV101" s="198"/>
      <c r="GW101" s="198">
        <v>0.18503800000000001</v>
      </c>
      <c r="GX101" s="198">
        <v>1.1495E-2</v>
      </c>
      <c r="GY101" s="198"/>
      <c r="GZ101" s="198"/>
      <c r="HA101" s="198"/>
      <c r="HB101" s="198"/>
      <c r="HC101" s="198">
        <v>0.18503800000000001</v>
      </c>
      <c r="HD101" s="198">
        <v>1.1495E-2</v>
      </c>
      <c r="HE101" s="198"/>
      <c r="HF101" s="198"/>
      <c r="HG101" s="198"/>
      <c r="HH101" s="198"/>
      <c r="HI101" s="198"/>
      <c r="HJ101" s="198"/>
      <c r="HK101" s="198"/>
      <c r="HL101" s="198"/>
      <c r="HM101" s="198"/>
      <c r="HN101" s="198"/>
      <c r="HO101" s="198"/>
      <c r="HP101" s="198"/>
      <c r="HQ101" s="198">
        <v>1.4E-3</v>
      </c>
      <c r="HR101" s="198">
        <v>1E-3</v>
      </c>
      <c r="HS101" s="198"/>
      <c r="HT101" s="198"/>
      <c r="HU101" s="198"/>
      <c r="HV101" s="198"/>
      <c r="HW101" s="198">
        <v>1.4E-3</v>
      </c>
      <c r="HX101" s="198">
        <v>1E-3</v>
      </c>
      <c r="HY101" s="198"/>
      <c r="HZ101" s="198"/>
      <c r="IA101" s="198">
        <v>8.7193999999999994E-2</v>
      </c>
      <c r="IB101" s="198">
        <v>3.9669999999999997E-2</v>
      </c>
      <c r="IC101" s="198">
        <v>8.7193999999999994E-2</v>
      </c>
      <c r="ID101" s="198">
        <v>3.9669999999999997E-2</v>
      </c>
      <c r="IE101" s="198">
        <v>43.077593</v>
      </c>
      <c r="IF101" s="198">
        <v>10.864796</v>
      </c>
    </row>
    <row r="102" spans="1:240" ht="17.399999999999999" customHeight="1" x14ac:dyDescent="0.25">
      <c r="A102" s="199" t="s">
        <v>96</v>
      </c>
      <c r="B102" s="200" t="s">
        <v>1384</v>
      </c>
      <c r="C102" s="201">
        <v>8.4999999999999995E-4</v>
      </c>
      <c r="D102" s="201">
        <v>1.54E-4</v>
      </c>
      <c r="E102" s="201"/>
      <c r="F102" s="201"/>
      <c r="G102" s="201"/>
      <c r="H102" s="201"/>
      <c r="I102" s="201"/>
      <c r="J102" s="201"/>
      <c r="K102" s="201"/>
      <c r="L102" s="201"/>
      <c r="M102" s="201">
        <v>8.4999999999999995E-4</v>
      </c>
      <c r="N102" s="201">
        <v>1.54E-4</v>
      </c>
      <c r="O102" s="201"/>
      <c r="P102" s="201"/>
      <c r="Q102" s="201"/>
      <c r="R102" s="201"/>
      <c r="S102" s="201">
        <v>8.7651000000000007E-2</v>
      </c>
      <c r="T102" s="201">
        <v>1.5769999999999999E-2</v>
      </c>
      <c r="U102" s="201"/>
      <c r="V102" s="201"/>
      <c r="W102" s="201"/>
      <c r="X102" s="201"/>
      <c r="Y102" s="201"/>
      <c r="Z102" s="201"/>
      <c r="AA102" s="201"/>
      <c r="AB102" s="201"/>
      <c r="AC102" s="201"/>
      <c r="AD102" s="201"/>
      <c r="AE102" s="201"/>
      <c r="AF102" s="201"/>
      <c r="AG102" s="201">
        <v>8.7651000000000007E-2</v>
      </c>
      <c r="AH102" s="201">
        <v>1.5769999999999999E-2</v>
      </c>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v>0.356184</v>
      </c>
      <c r="BP102" s="201">
        <v>1.7814E-2</v>
      </c>
      <c r="BQ102" s="201"/>
      <c r="BR102" s="201"/>
      <c r="BS102" s="201"/>
      <c r="BT102" s="201"/>
      <c r="BU102" s="201"/>
      <c r="BV102" s="201"/>
      <c r="BW102" s="201">
        <v>7.7790999999999999E-2</v>
      </c>
      <c r="BX102" s="201">
        <v>0.01</v>
      </c>
      <c r="BY102" s="201"/>
      <c r="BZ102" s="201"/>
      <c r="CA102" s="201">
        <v>9.3999999999999994E-5</v>
      </c>
      <c r="CB102" s="201">
        <v>2.6999999999999999E-5</v>
      </c>
      <c r="CC102" s="201"/>
      <c r="CD102" s="201"/>
      <c r="CE102" s="201"/>
      <c r="CF102" s="201"/>
      <c r="CG102" s="201"/>
      <c r="CH102" s="201"/>
      <c r="CI102" s="201">
        <v>3.447E-3</v>
      </c>
      <c r="CJ102" s="201">
        <v>2.1999999999999999E-5</v>
      </c>
      <c r="CK102" s="201">
        <v>0.43751600000000002</v>
      </c>
      <c r="CL102" s="201">
        <v>2.7862999999999999E-2</v>
      </c>
      <c r="CM102" s="201">
        <v>2.5930049999999998</v>
      </c>
      <c r="CN102" s="201">
        <v>0.38033400000000001</v>
      </c>
      <c r="CO102" s="201">
        <v>9.0886999999999996E-2</v>
      </c>
      <c r="CP102" s="201">
        <v>1.1E-5</v>
      </c>
      <c r="CQ102" s="201">
        <v>2.6838920000000002</v>
      </c>
      <c r="CR102" s="201">
        <v>0.38034499999999999</v>
      </c>
      <c r="CS102" s="201"/>
      <c r="CT102" s="201"/>
      <c r="CU102" s="201">
        <v>3.7599999999999998E-4</v>
      </c>
      <c r="CV102" s="201">
        <v>3.3000000000000003E-5</v>
      </c>
      <c r="CW102" s="201"/>
      <c r="CX102" s="201"/>
      <c r="CY102" s="201">
        <v>3.7599999999999998E-4</v>
      </c>
      <c r="CZ102" s="201">
        <v>3.3000000000000003E-5</v>
      </c>
      <c r="DA102" s="201">
        <v>1.5533E-2</v>
      </c>
      <c r="DB102" s="201">
        <v>1.08E-4</v>
      </c>
      <c r="DC102" s="201"/>
      <c r="DD102" s="201"/>
      <c r="DE102" s="201"/>
      <c r="DF102" s="201"/>
      <c r="DG102" s="201">
        <v>1.5533E-2</v>
      </c>
      <c r="DH102" s="201">
        <v>1.08E-4</v>
      </c>
      <c r="DI102" s="201"/>
      <c r="DJ102" s="201"/>
      <c r="DK102" s="201"/>
      <c r="DL102" s="201"/>
      <c r="DM102" s="201">
        <v>1.5E-3</v>
      </c>
      <c r="DN102" s="201">
        <v>4.3999999999999999E-5</v>
      </c>
      <c r="DO102" s="201">
        <v>1.5E-3</v>
      </c>
      <c r="DP102" s="201">
        <v>4.3999999999999999E-5</v>
      </c>
      <c r="DQ102" s="201"/>
      <c r="DR102" s="201"/>
      <c r="DS102" s="201"/>
      <c r="DT102" s="201"/>
      <c r="DU102" s="201"/>
      <c r="DV102" s="201"/>
      <c r="DW102" s="201"/>
      <c r="DX102" s="201"/>
      <c r="DY102" s="201"/>
      <c r="DZ102" s="201"/>
      <c r="EA102" s="201">
        <v>2.964108</v>
      </c>
      <c r="EB102" s="201">
        <v>0.51218600000000003</v>
      </c>
      <c r="EC102" s="201">
        <v>9.0039999999999999E-3</v>
      </c>
      <c r="ED102" s="201">
        <v>1.3240000000000001E-3</v>
      </c>
      <c r="EE102" s="201"/>
      <c r="EF102" s="201"/>
      <c r="EG102" s="201"/>
      <c r="EH102" s="201"/>
      <c r="EI102" s="201">
        <v>2.6514690000000001</v>
      </c>
      <c r="EJ102" s="201">
        <v>4.9331E-2</v>
      </c>
      <c r="EK102" s="201"/>
      <c r="EL102" s="201"/>
      <c r="EM102" s="201">
        <v>7.4999999999999993E-5</v>
      </c>
      <c r="EN102" s="201">
        <v>3.0000000000000001E-5</v>
      </c>
      <c r="EO102" s="201"/>
      <c r="EP102" s="201"/>
      <c r="EQ102" s="201">
        <v>1.5699999999999999E-4</v>
      </c>
      <c r="ER102" s="201">
        <v>7.7000000000000001E-5</v>
      </c>
      <c r="ES102" s="201">
        <v>5.6248129999999996</v>
      </c>
      <c r="ET102" s="201">
        <v>0.562948</v>
      </c>
      <c r="EU102" s="201"/>
      <c r="EV102" s="201"/>
      <c r="EW102" s="201"/>
      <c r="EX102" s="201"/>
      <c r="EY102" s="201"/>
      <c r="EZ102" s="201"/>
      <c r="FA102" s="201"/>
      <c r="FB102" s="201"/>
      <c r="FC102" s="201"/>
      <c r="FD102" s="201"/>
      <c r="FE102" s="201"/>
      <c r="FF102" s="201"/>
      <c r="FG102" s="201">
        <v>5.7000000000000003E-5</v>
      </c>
      <c r="FH102" s="201">
        <v>1.01E-4</v>
      </c>
      <c r="FI102" s="201">
        <v>9.4825999999999994E-2</v>
      </c>
      <c r="FJ102" s="201">
        <v>7.6400000000000003E-4</v>
      </c>
      <c r="FK102" s="201">
        <v>9.4882999999999995E-2</v>
      </c>
      <c r="FL102" s="201">
        <v>8.6499999999999999E-4</v>
      </c>
      <c r="FM102" s="201"/>
      <c r="FN102" s="201"/>
      <c r="FO102" s="201"/>
      <c r="FP102" s="201"/>
      <c r="FQ102" s="201"/>
      <c r="FR102" s="201"/>
      <c r="FS102" s="201">
        <v>7.8150000000000008E-3</v>
      </c>
      <c r="FT102" s="201">
        <v>3.1500000000000001E-4</v>
      </c>
      <c r="FU102" s="201"/>
      <c r="FV102" s="201"/>
      <c r="FW102" s="201"/>
      <c r="FX102" s="201"/>
      <c r="FY102" s="201">
        <v>12.219943000000001</v>
      </c>
      <c r="FZ102" s="201">
        <v>0.82655500000000004</v>
      </c>
      <c r="GA102" s="201">
        <v>2.6250000000000002E-3</v>
      </c>
      <c r="GB102" s="201">
        <v>4.9799999999999996E-4</v>
      </c>
      <c r="GC102" s="201"/>
      <c r="GD102" s="201"/>
      <c r="GE102" s="201"/>
      <c r="GF102" s="201"/>
      <c r="GG102" s="201"/>
      <c r="GH102" s="201"/>
      <c r="GI102" s="201">
        <v>1.41E-3</v>
      </c>
      <c r="GJ102" s="201">
        <v>1.2E-5</v>
      </c>
      <c r="GK102" s="201">
        <v>0.47369</v>
      </c>
      <c r="GL102" s="201">
        <v>5.0000000000000001E-4</v>
      </c>
      <c r="GM102" s="201">
        <v>12.705482999999999</v>
      </c>
      <c r="GN102" s="201">
        <v>0.82787999999999995</v>
      </c>
      <c r="GO102" s="201">
        <v>6.0957910000000002</v>
      </c>
      <c r="GP102" s="201">
        <v>9.6529000000000004E-2</v>
      </c>
      <c r="GQ102" s="201">
        <v>12.618283</v>
      </c>
      <c r="GR102" s="201">
        <v>1.6559999999999998E-2</v>
      </c>
      <c r="GS102" s="201">
        <v>18.714074</v>
      </c>
      <c r="GT102" s="201">
        <v>0.113089</v>
      </c>
      <c r="GU102" s="201"/>
      <c r="GV102" s="201"/>
      <c r="GW102" s="201"/>
      <c r="GX102" s="201"/>
      <c r="GY102" s="201">
        <v>1.5422439999999999</v>
      </c>
      <c r="GZ102" s="201">
        <v>2.7700000000000001E-4</v>
      </c>
      <c r="HA102" s="201"/>
      <c r="HB102" s="201"/>
      <c r="HC102" s="201">
        <v>1.5422439999999999</v>
      </c>
      <c r="HD102" s="201">
        <v>2.7700000000000001E-4</v>
      </c>
      <c r="HE102" s="201">
        <v>0.72965100000000005</v>
      </c>
      <c r="HF102" s="201">
        <v>4.5180000000000003E-3</v>
      </c>
      <c r="HG102" s="201"/>
      <c r="HH102" s="201"/>
      <c r="HI102" s="201"/>
      <c r="HJ102" s="201"/>
      <c r="HK102" s="201">
        <v>0.72965100000000005</v>
      </c>
      <c r="HL102" s="201">
        <v>4.5180000000000003E-3</v>
      </c>
      <c r="HM102" s="201"/>
      <c r="HN102" s="201"/>
      <c r="HO102" s="201"/>
      <c r="HP102" s="201"/>
      <c r="HQ102" s="201">
        <v>4.2048000000000002E-2</v>
      </c>
      <c r="HR102" s="201">
        <v>9.0399999999999996E-4</v>
      </c>
      <c r="HS102" s="201"/>
      <c r="HT102" s="201"/>
      <c r="HU102" s="201"/>
      <c r="HV102" s="201"/>
      <c r="HW102" s="201">
        <v>4.2048000000000002E-2</v>
      </c>
      <c r="HX102" s="201">
        <v>9.0399999999999996E-4</v>
      </c>
      <c r="HY102" s="201"/>
      <c r="HZ102" s="201"/>
      <c r="IA102" s="201">
        <v>9.0247999999999995E-2</v>
      </c>
      <c r="IB102" s="201">
        <v>6.365E-3</v>
      </c>
      <c r="IC102" s="201">
        <v>9.0247999999999995E-2</v>
      </c>
      <c r="ID102" s="201">
        <v>6.365E-3</v>
      </c>
      <c r="IE102" s="201">
        <v>42.770761999999998</v>
      </c>
      <c r="IF102" s="201">
        <v>1.941163</v>
      </c>
    </row>
    <row r="103" spans="1:240" ht="17.399999999999999" customHeight="1" x14ac:dyDescent="0.25">
      <c r="A103" s="196" t="s">
        <v>168</v>
      </c>
      <c r="B103" s="197" t="s">
        <v>1385</v>
      </c>
      <c r="C103" s="198"/>
      <c r="D103" s="198"/>
      <c r="E103" s="198"/>
      <c r="F103" s="198"/>
      <c r="G103" s="198"/>
      <c r="H103" s="198"/>
      <c r="I103" s="198"/>
      <c r="J103" s="198"/>
      <c r="K103" s="198"/>
      <c r="L103" s="198"/>
      <c r="M103" s="198"/>
      <c r="N103" s="198"/>
      <c r="O103" s="198"/>
      <c r="P103" s="198"/>
      <c r="Q103" s="198"/>
      <c r="R103" s="198"/>
      <c r="S103" s="198">
        <v>3.7823000000000002E-2</v>
      </c>
      <c r="T103" s="198">
        <v>6.9629999999999996E-3</v>
      </c>
      <c r="U103" s="198"/>
      <c r="V103" s="198"/>
      <c r="W103" s="198"/>
      <c r="X103" s="198"/>
      <c r="Y103" s="198"/>
      <c r="Z103" s="198"/>
      <c r="AA103" s="198"/>
      <c r="AB103" s="198"/>
      <c r="AC103" s="198"/>
      <c r="AD103" s="198"/>
      <c r="AE103" s="198"/>
      <c r="AF103" s="198"/>
      <c r="AG103" s="198">
        <v>3.7823000000000002E-2</v>
      </c>
      <c r="AH103" s="198">
        <v>6.9629999999999996E-3</v>
      </c>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v>6.6000000000000005E-5</v>
      </c>
      <c r="BL103" s="198">
        <v>2.5999999999999998E-5</v>
      </c>
      <c r="BM103" s="198">
        <v>6.6000000000000005E-5</v>
      </c>
      <c r="BN103" s="198">
        <v>2.5999999999999998E-5</v>
      </c>
      <c r="BO103" s="198">
        <v>1.4939100000000001</v>
      </c>
      <c r="BP103" s="198">
        <v>0.60384000000000004</v>
      </c>
      <c r="BQ103" s="198">
        <v>0.71985500000000002</v>
      </c>
      <c r="BR103" s="198">
        <v>8.1040000000000001E-2</v>
      </c>
      <c r="BS103" s="198"/>
      <c r="BT103" s="198"/>
      <c r="BU103" s="198"/>
      <c r="BV103" s="198"/>
      <c r="BW103" s="198"/>
      <c r="BX103" s="198"/>
      <c r="BY103" s="198"/>
      <c r="BZ103" s="198"/>
      <c r="CA103" s="198"/>
      <c r="CB103" s="198"/>
      <c r="CC103" s="198"/>
      <c r="CD103" s="198"/>
      <c r="CE103" s="198"/>
      <c r="CF103" s="198"/>
      <c r="CG103" s="198"/>
      <c r="CH103" s="198"/>
      <c r="CI103" s="198"/>
      <c r="CJ103" s="198"/>
      <c r="CK103" s="198">
        <v>2.213765</v>
      </c>
      <c r="CL103" s="198">
        <v>0.68488000000000004</v>
      </c>
      <c r="CM103" s="198">
        <v>27.555</v>
      </c>
      <c r="CN103" s="198">
        <v>7.1097149999999996</v>
      </c>
      <c r="CO103" s="198">
        <v>9.3214000000000005E-2</v>
      </c>
      <c r="CP103" s="198">
        <v>1.121E-3</v>
      </c>
      <c r="CQ103" s="198">
        <v>27.648213999999999</v>
      </c>
      <c r="CR103" s="198">
        <v>7.1108359999999999</v>
      </c>
      <c r="CS103" s="198"/>
      <c r="CT103" s="198"/>
      <c r="CU103" s="198"/>
      <c r="CV103" s="198"/>
      <c r="CW103" s="198"/>
      <c r="CX103" s="198"/>
      <c r="CY103" s="198"/>
      <c r="CZ103" s="198"/>
      <c r="DA103" s="198"/>
      <c r="DB103" s="198"/>
      <c r="DC103" s="198"/>
      <c r="DD103" s="198"/>
      <c r="DE103" s="198">
        <v>4.5000000000000003E-5</v>
      </c>
      <c r="DF103" s="198">
        <v>2.0000000000000002E-5</v>
      </c>
      <c r="DG103" s="198">
        <v>4.5000000000000003E-5</v>
      </c>
      <c r="DH103" s="198">
        <v>2.0000000000000002E-5</v>
      </c>
      <c r="DI103" s="198"/>
      <c r="DJ103" s="198"/>
      <c r="DK103" s="198">
        <v>1.6000000000000001E-4</v>
      </c>
      <c r="DL103" s="198">
        <v>4.0000000000000003E-5</v>
      </c>
      <c r="DM103" s="198">
        <v>2.6499999999999999E-4</v>
      </c>
      <c r="DN103" s="198">
        <v>2.0000000000000002E-5</v>
      </c>
      <c r="DO103" s="198">
        <v>4.2499999999999998E-4</v>
      </c>
      <c r="DP103" s="198">
        <v>6.0000000000000002E-5</v>
      </c>
      <c r="DQ103" s="198"/>
      <c r="DR103" s="198"/>
      <c r="DS103" s="198"/>
      <c r="DT103" s="198"/>
      <c r="DU103" s="198"/>
      <c r="DV103" s="198"/>
      <c r="DW103" s="198"/>
      <c r="DX103" s="198"/>
      <c r="DY103" s="198">
        <v>1.870986</v>
      </c>
      <c r="DZ103" s="198">
        <v>0.204677</v>
      </c>
      <c r="EA103" s="198">
        <v>0.12467499999999999</v>
      </c>
      <c r="EB103" s="198">
        <v>2.4750000000000001E-2</v>
      </c>
      <c r="EC103" s="198"/>
      <c r="ED103" s="198"/>
      <c r="EE103" s="198">
        <v>0.38168999999999997</v>
      </c>
      <c r="EF103" s="198">
        <v>4.0197999999999998E-2</v>
      </c>
      <c r="EG103" s="198"/>
      <c r="EH103" s="198"/>
      <c r="EI103" s="198"/>
      <c r="EJ103" s="198"/>
      <c r="EK103" s="198"/>
      <c r="EL103" s="198"/>
      <c r="EM103" s="198"/>
      <c r="EN103" s="198"/>
      <c r="EO103" s="198"/>
      <c r="EP103" s="198"/>
      <c r="EQ103" s="198"/>
      <c r="ER103" s="198"/>
      <c r="ES103" s="198">
        <v>2.377351</v>
      </c>
      <c r="ET103" s="198">
        <v>0.269625</v>
      </c>
      <c r="EU103" s="198"/>
      <c r="EV103" s="198"/>
      <c r="EW103" s="198"/>
      <c r="EX103" s="198"/>
      <c r="EY103" s="198"/>
      <c r="EZ103" s="198"/>
      <c r="FA103" s="198"/>
      <c r="FB103" s="198"/>
      <c r="FC103" s="198"/>
      <c r="FD103" s="198"/>
      <c r="FE103" s="198"/>
      <c r="FF103" s="198"/>
      <c r="FG103" s="198"/>
      <c r="FH103" s="198"/>
      <c r="FI103" s="198">
        <v>1.7269620000000001</v>
      </c>
      <c r="FJ103" s="198">
        <v>0.13111400000000001</v>
      </c>
      <c r="FK103" s="198">
        <v>1.7269620000000001</v>
      </c>
      <c r="FL103" s="198">
        <v>0.13111400000000001</v>
      </c>
      <c r="FM103" s="198"/>
      <c r="FN103" s="198"/>
      <c r="FO103" s="198"/>
      <c r="FP103" s="198"/>
      <c r="FQ103" s="198"/>
      <c r="FR103" s="198"/>
      <c r="FS103" s="198">
        <v>7.4828000000000006E-2</v>
      </c>
      <c r="FT103" s="198">
        <v>1.444E-3</v>
      </c>
      <c r="FU103" s="198">
        <v>2.0830000000000002E-3</v>
      </c>
      <c r="FV103" s="198">
        <v>7.9999999999999996E-6</v>
      </c>
      <c r="FW103" s="198"/>
      <c r="FX103" s="198"/>
      <c r="FY103" s="198">
        <v>4.7021300000000004</v>
      </c>
      <c r="FZ103" s="198">
        <v>0.55002899999999999</v>
      </c>
      <c r="GA103" s="198"/>
      <c r="GB103" s="198"/>
      <c r="GC103" s="198"/>
      <c r="GD103" s="198"/>
      <c r="GE103" s="198"/>
      <c r="GF103" s="198"/>
      <c r="GG103" s="198"/>
      <c r="GH103" s="198"/>
      <c r="GI103" s="198">
        <v>7.9389999999999999E-3</v>
      </c>
      <c r="GJ103" s="198">
        <v>3.9999999999999998E-6</v>
      </c>
      <c r="GK103" s="198"/>
      <c r="GL103" s="198"/>
      <c r="GM103" s="198">
        <v>4.7869799999999998</v>
      </c>
      <c r="GN103" s="198">
        <v>0.551485</v>
      </c>
      <c r="GO103" s="198">
        <v>1.19459</v>
      </c>
      <c r="GP103" s="198">
        <v>1.4375000000000001E-2</v>
      </c>
      <c r="GQ103" s="198">
        <v>0.93898899999999996</v>
      </c>
      <c r="GR103" s="198">
        <v>1.5590000000000001E-3</v>
      </c>
      <c r="GS103" s="198">
        <v>2.1335790000000001</v>
      </c>
      <c r="GT103" s="198">
        <v>1.5934E-2</v>
      </c>
      <c r="GU103" s="198"/>
      <c r="GV103" s="198"/>
      <c r="GW103" s="198">
        <v>0.2</v>
      </c>
      <c r="GX103" s="198">
        <v>2E-3</v>
      </c>
      <c r="GY103" s="198"/>
      <c r="GZ103" s="198"/>
      <c r="HA103" s="198"/>
      <c r="HB103" s="198"/>
      <c r="HC103" s="198">
        <v>0.2</v>
      </c>
      <c r="HD103" s="198">
        <v>2E-3</v>
      </c>
      <c r="HE103" s="198">
        <v>0.96353200000000006</v>
      </c>
      <c r="HF103" s="198">
        <v>2.0839999999999999E-3</v>
      </c>
      <c r="HG103" s="198"/>
      <c r="HH103" s="198"/>
      <c r="HI103" s="198"/>
      <c r="HJ103" s="198"/>
      <c r="HK103" s="198">
        <v>0.96353200000000006</v>
      </c>
      <c r="HL103" s="198">
        <v>2.0839999999999999E-3</v>
      </c>
      <c r="HM103" s="198"/>
      <c r="HN103" s="198"/>
      <c r="HO103" s="198"/>
      <c r="HP103" s="198"/>
      <c r="HQ103" s="198"/>
      <c r="HR103" s="198"/>
      <c r="HS103" s="198"/>
      <c r="HT103" s="198"/>
      <c r="HU103" s="198">
        <v>4.6133E-2</v>
      </c>
      <c r="HV103" s="198">
        <v>9.9999999999999995E-7</v>
      </c>
      <c r="HW103" s="198">
        <v>4.6133E-2</v>
      </c>
      <c r="HX103" s="198">
        <v>9.9999999999999995E-7</v>
      </c>
      <c r="HY103" s="198">
        <v>0.378909</v>
      </c>
      <c r="HZ103" s="198">
        <v>3.1500000000000001E-4</v>
      </c>
      <c r="IA103" s="198">
        <v>3.0907E-2</v>
      </c>
      <c r="IB103" s="198">
        <v>5.9309999999999996E-3</v>
      </c>
      <c r="IC103" s="198">
        <v>0.40981600000000001</v>
      </c>
      <c r="ID103" s="198">
        <v>6.2459999999999998E-3</v>
      </c>
      <c r="IE103" s="198">
        <v>42.544691</v>
      </c>
      <c r="IF103" s="198">
        <v>8.7812739999999998</v>
      </c>
    </row>
    <row r="104" spans="1:240" ht="17.399999999999999" customHeight="1" x14ac:dyDescent="0.25">
      <c r="A104" s="199" t="s">
        <v>89</v>
      </c>
      <c r="B104" s="200" t="s">
        <v>1386</v>
      </c>
      <c r="C104" s="201"/>
      <c r="D104" s="201"/>
      <c r="E104" s="201"/>
      <c r="F104" s="201"/>
      <c r="G104" s="201"/>
      <c r="H104" s="201"/>
      <c r="I104" s="201"/>
      <c r="J104" s="201"/>
      <c r="K104" s="201"/>
      <c r="L104" s="201"/>
      <c r="M104" s="201"/>
      <c r="N104" s="201"/>
      <c r="O104" s="201"/>
      <c r="P104" s="201"/>
      <c r="Q104" s="201">
        <v>2.2499999999999998E-3</v>
      </c>
      <c r="R104" s="201">
        <v>3.0000000000000001E-3</v>
      </c>
      <c r="S104" s="201">
        <v>0.62023399999999995</v>
      </c>
      <c r="T104" s="201">
        <v>8.5518999999999998E-2</v>
      </c>
      <c r="U104" s="201">
        <v>9.4000000000000004E-3</v>
      </c>
      <c r="V104" s="201">
        <v>1.04E-2</v>
      </c>
      <c r="W104" s="201"/>
      <c r="X104" s="201"/>
      <c r="Y104" s="201"/>
      <c r="Z104" s="201"/>
      <c r="AA104" s="201"/>
      <c r="AB104" s="201"/>
      <c r="AC104" s="201"/>
      <c r="AD104" s="201"/>
      <c r="AE104" s="201"/>
      <c r="AF104" s="201"/>
      <c r="AG104" s="201">
        <v>0.631884</v>
      </c>
      <c r="AH104" s="201">
        <v>9.8919000000000007E-2</v>
      </c>
      <c r="AI104" s="201"/>
      <c r="AJ104" s="201"/>
      <c r="AK104" s="201"/>
      <c r="AL104" s="201"/>
      <c r="AM104" s="201"/>
      <c r="AN104" s="201"/>
      <c r="AO104" s="201"/>
      <c r="AP104" s="201"/>
      <c r="AQ104" s="201"/>
      <c r="AR104" s="201"/>
      <c r="AS104" s="201"/>
      <c r="AT104" s="201"/>
      <c r="AU104" s="201">
        <v>2.8999999999999998E-3</v>
      </c>
      <c r="AV104" s="201">
        <v>7.4000000000000003E-3</v>
      </c>
      <c r="AW104" s="201"/>
      <c r="AX104" s="201"/>
      <c r="AY104" s="201"/>
      <c r="AZ104" s="201"/>
      <c r="BA104" s="201"/>
      <c r="BB104" s="201"/>
      <c r="BC104" s="201"/>
      <c r="BD104" s="201"/>
      <c r="BE104" s="201">
        <v>2.8999999999999998E-3</v>
      </c>
      <c r="BF104" s="201">
        <v>7.4000000000000003E-3</v>
      </c>
      <c r="BG104" s="201">
        <v>0.19164800000000001</v>
      </c>
      <c r="BH104" s="201">
        <v>2.3068999999999999E-2</v>
      </c>
      <c r="BI104" s="201"/>
      <c r="BJ104" s="201"/>
      <c r="BK104" s="201"/>
      <c r="BL104" s="201"/>
      <c r="BM104" s="201">
        <v>0.19164800000000001</v>
      </c>
      <c r="BN104" s="201">
        <v>2.3068999999999999E-2</v>
      </c>
      <c r="BO104" s="201"/>
      <c r="BP104" s="201"/>
      <c r="BQ104" s="201">
        <v>0.21959500000000001</v>
      </c>
      <c r="BR104" s="201">
        <v>4.0053999999999999E-2</v>
      </c>
      <c r="BS104" s="201"/>
      <c r="BT104" s="201"/>
      <c r="BU104" s="201"/>
      <c r="BV104" s="201"/>
      <c r="BW104" s="201">
        <v>6.7299999999999999E-4</v>
      </c>
      <c r="BX104" s="201">
        <v>1.3200000000000001E-4</v>
      </c>
      <c r="BY104" s="201"/>
      <c r="BZ104" s="201"/>
      <c r="CA104" s="201"/>
      <c r="CB104" s="201"/>
      <c r="CC104" s="201"/>
      <c r="CD104" s="201"/>
      <c r="CE104" s="201"/>
      <c r="CF104" s="201"/>
      <c r="CG104" s="201"/>
      <c r="CH104" s="201"/>
      <c r="CI104" s="201">
        <v>4.4312630000000004</v>
      </c>
      <c r="CJ104" s="201">
        <v>1.0762000000000001E-2</v>
      </c>
      <c r="CK104" s="201">
        <v>4.6515310000000003</v>
      </c>
      <c r="CL104" s="201">
        <v>5.0948E-2</v>
      </c>
      <c r="CM104" s="201">
        <v>3.3719610000000002</v>
      </c>
      <c r="CN104" s="201">
        <v>0.70555699999999999</v>
      </c>
      <c r="CO104" s="201">
        <v>4.7690999999999997E-2</v>
      </c>
      <c r="CP104" s="201">
        <v>1.0280000000000001E-3</v>
      </c>
      <c r="CQ104" s="201">
        <v>3.4196520000000001</v>
      </c>
      <c r="CR104" s="201">
        <v>0.70658500000000002</v>
      </c>
      <c r="CS104" s="201"/>
      <c r="CT104" s="201"/>
      <c r="CU104" s="201"/>
      <c r="CV104" s="201"/>
      <c r="CW104" s="201"/>
      <c r="CX104" s="201"/>
      <c r="CY104" s="201"/>
      <c r="CZ104" s="201"/>
      <c r="DA104" s="201">
        <v>7.5000000000000002E-4</v>
      </c>
      <c r="DB104" s="201">
        <v>1.4999999999999999E-4</v>
      </c>
      <c r="DC104" s="201"/>
      <c r="DD104" s="201"/>
      <c r="DE104" s="201"/>
      <c r="DF104" s="201"/>
      <c r="DG104" s="201">
        <v>7.5000000000000002E-4</v>
      </c>
      <c r="DH104" s="201">
        <v>1.4999999999999999E-4</v>
      </c>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v>5.424E-3</v>
      </c>
      <c r="EP104" s="201">
        <v>2.6899999999999998E-4</v>
      </c>
      <c r="EQ104" s="201">
        <v>6.9999999999999999E-4</v>
      </c>
      <c r="ER104" s="201">
        <v>4.4000000000000003E-3</v>
      </c>
      <c r="ES104" s="201">
        <v>6.1240000000000001E-3</v>
      </c>
      <c r="ET104" s="201">
        <v>4.6690000000000004E-3</v>
      </c>
      <c r="EU104" s="201"/>
      <c r="EV104" s="201"/>
      <c r="EW104" s="201"/>
      <c r="EX104" s="201"/>
      <c r="EY104" s="201"/>
      <c r="EZ104" s="201"/>
      <c r="FA104" s="201"/>
      <c r="FB104" s="201"/>
      <c r="FC104" s="201"/>
      <c r="FD104" s="201"/>
      <c r="FE104" s="201"/>
      <c r="FF104" s="201"/>
      <c r="FG104" s="201"/>
      <c r="FH104" s="201"/>
      <c r="FI104" s="201">
        <v>9.375E-2</v>
      </c>
      <c r="FJ104" s="201">
        <v>1.2999999999999999E-2</v>
      </c>
      <c r="FK104" s="201">
        <v>9.375E-2</v>
      </c>
      <c r="FL104" s="201">
        <v>1.2999999999999999E-2</v>
      </c>
      <c r="FM104" s="201"/>
      <c r="FN104" s="201"/>
      <c r="FO104" s="201"/>
      <c r="FP104" s="201"/>
      <c r="FQ104" s="201"/>
      <c r="FR104" s="201"/>
      <c r="FS104" s="201">
        <v>0.516656</v>
      </c>
      <c r="FT104" s="201">
        <v>1.8341E-2</v>
      </c>
      <c r="FU104" s="201">
        <v>5.2915999999999998E-2</v>
      </c>
      <c r="FV104" s="201">
        <v>4.0000000000000003E-5</v>
      </c>
      <c r="FW104" s="201"/>
      <c r="FX104" s="201"/>
      <c r="FY104" s="201"/>
      <c r="FZ104" s="201"/>
      <c r="GA104" s="201"/>
      <c r="GB104" s="201"/>
      <c r="GC104" s="201"/>
      <c r="GD104" s="201"/>
      <c r="GE104" s="201">
        <v>3.5999999999999999E-3</v>
      </c>
      <c r="GF104" s="201">
        <v>4.4000000000000003E-3</v>
      </c>
      <c r="GG104" s="201"/>
      <c r="GH104" s="201"/>
      <c r="GI104" s="201">
        <v>4.8619630000000003</v>
      </c>
      <c r="GJ104" s="201">
        <v>1.0723999999999999E-2</v>
      </c>
      <c r="GK104" s="201">
        <v>0.15087300000000001</v>
      </c>
      <c r="GL104" s="201">
        <v>6.4729999999999996E-3</v>
      </c>
      <c r="GM104" s="201">
        <v>5.5860079999999996</v>
      </c>
      <c r="GN104" s="201">
        <v>3.9978E-2</v>
      </c>
      <c r="GO104" s="201">
        <v>12.185579000000001</v>
      </c>
      <c r="GP104" s="201">
        <v>1.2949E-2</v>
      </c>
      <c r="GQ104" s="201">
        <v>2.3132609999999998</v>
      </c>
      <c r="GR104" s="201">
        <v>6.4749999999999999E-3</v>
      </c>
      <c r="GS104" s="201">
        <v>14.49884</v>
      </c>
      <c r="GT104" s="201">
        <v>1.9424E-2</v>
      </c>
      <c r="GU104" s="201"/>
      <c r="GV104" s="201"/>
      <c r="GW104" s="201"/>
      <c r="GX104" s="201"/>
      <c r="GY104" s="201">
        <v>1.9137999999999999E-2</v>
      </c>
      <c r="GZ104" s="201">
        <v>2.3E-5</v>
      </c>
      <c r="HA104" s="201"/>
      <c r="HB104" s="201"/>
      <c r="HC104" s="201">
        <v>1.9137999999999999E-2</v>
      </c>
      <c r="HD104" s="201">
        <v>2.3E-5</v>
      </c>
      <c r="HE104" s="201">
        <v>9.4837439999999997</v>
      </c>
      <c r="HF104" s="201">
        <v>1.7392000000000001E-2</v>
      </c>
      <c r="HG104" s="201"/>
      <c r="HH104" s="201"/>
      <c r="HI104" s="201"/>
      <c r="HJ104" s="201"/>
      <c r="HK104" s="201">
        <v>9.4837439999999997</v>
      </c>
      <c r="HL104" s="201">
        <v>1.7392000000000001E-2</v>
      </c>
      <c r="HM104" s="201"/>
      <c r="HN104" s="201"/>
      <c r="HO104" s="201"/>
      <c r="HP104" s="201"/>
      <c r="HQ104" s="201">
        <v>6.3750000000000001E-2</v>
      </c>
      <c r="HR104" s="201">
        <v>5.9500000000000004E-3</v>
      </c>
      <c r="HS104" s="201"/>
      <c r="HT104" s="201"/>
      <c r="HU104" s="201"/>
      <c r="HV104" s="201"/>
      <c r="HW104" s="201">
        <v>6.3750000000000001E-2</v>
      </c>
      <c r="HX104" s="201">
        <v>5.9500000000000004E-3</v>
      </c>
      <c r="HY104" s="201"/>
      <c r="HZ104" s="201"/>
      <c r="IA104" s="201">
        <v>8.0982999999999999E-2</v>
      </c>
      <c r="IB104" s="201">
        <v>2.1555000000000001E-2</v>
      </c>
      <c r="IC104" s="201">
        <v>8.0982999999999999E-2</v>
      </c>
      <c r="ID104" s="201">
        <v>2.1555000000000001E-2</v>
      </c>
      <c r="IE104" s="201">
        <v>38.730702000000001</v>
      </c>
      <c r="IF104" s="201">
        <v>1.0090619999999999</v>
      </c>
    </row>
    <row r="105" spans="1:240" ht="17.399999999999999" customHeight="1" x14ac:dyDescent="0.25">
      <c r="A105" s="196" t="s">
        <v>179</v>
      </c>
      <c r="B105" s="197" t="s">
        <v>1387</v>
      </c>
      <c r="C105" s="198">
        <v>1.6999999999999999E-3</v>
      </c>
      <c r="D105" s="198">
        <v>2.2499999999999999E-4</v>
      </c>
      <c r="E105" s="198"/>
      <c r="F105" s="198"/>
      <c r="G105" s="198"/>
      <c r="H105" s="198"/>
      <c r="I105" s="198"/>
      <c r="J105" s="198"/>
      <c r="K105" s="198"/>
      <c r="L105" s="198"/>
      <c r="M105" s="198">
        <v>1.6999999999999999E-3</v>
      </c>
      <c r="N105" s="198">
        <v>2.2499999999999999E-4</v>
      </c>
      <c r="O105" s="198"/>
      <c r="P105" s="198"/>
      <c r="Q105" s="198"/>
      <c r="R105" s="198"/>
      <c r="S105" s="198">
        <v>8.3599999999999994E-2</v>
      </c>
      <c r="T105" s="198">
        <v>1.2066E-2</v>
      </c>
      <c r="U105" s="198"/>
      <c r="V105" s="198"/>
      <c r="W105" s="198"/>
      <c r="X105" s="198"/>
      <c r="Y105" s="198"/>
      <c r="Z105" s="198"/>
      <c r="AA105" s="198"/>
      <c r="AB105" s="198"/>
      <c r="AC105" s="198"/>
      <c r="AD105" s="198"/>
      <c r="AE105" s="198"/>
      <c r="AF105" s="198"/>
      <c r="AG105" s="198">
        <v>8.3599999999999994E-2</v>
      </c>
      <c r="AH105" s="198">
        <v>1.2066E-2</v>
      </c>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v>0.27374999999999999</v>
      </c>
      <c r="BX105" s="198">
        <v>0.02</v>
      </c>
      <c r="BY105" s="198"/>
      <c r="BZ105" s="198"/>
      <c r="CA105" s="198"/>
      <c r="CB105" s="198"/>
      <c r="CC105" s="198"/>
      <c r="CD105" s="198"/>
      <c r="CE105" s="198"/>
      <c r="CF105" s="198"/>
      <c r="CG105" s="198"/>
      <c r="CH105" s="198"/>
      <c r="CI105" s="198"/>
      <c r="CJ105" s="198"/>
      <c r="CK105" s="198">
        <v>0.27374999999999999</v>
      </c>
      <c r="CL105" s="198">
        <v>0.02</v>
      </c>
      <c r="CM105" s="198">
        <v>34.335355</v>
      </c>
      <c r="CN105" s="198">
        <v>8.2592499999999998</v>
      </c>
      <c r="CO105" s="198"/>
      <c r="CP105" s="198"/>
      <c r="CQ105" s="198">
        <v>34.335355</v>
      </c>
      <c r="CR105" s="198">
        <v>8.2592499999999998</v>
      </c>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v>0.60296499999999997</v>
      </c>
      <c r="DZ105" s="198">
        <v>7.4302000000000007E-2</v>
      </c>
      <c r="EA105" s="198"/>
      <c r="EB105" s="198"/>
      <c r="EC105" s="198"/>
      <c r="ED105" s="198"/>
      <c r="EE105" s="198"/>
      <c r="EF105" s="198"/>
      <c r="EG105" s="198"/>
      <c r="EH105" s="198"/>
      <c r="EI105" s="198"/>
      <c r="EJ105" s="198"/>
      <c r="EK105" s="198"/>
      <c r="EL105" s="198"/>
      <c r="EM105" s="198"/>
      <c r="EN105" s="198"/>
      <c r="EO105" s="198"/>
      <c r="EP105" s="198"/>
      <c r="EQ105" s="198"/>
      <c r="ER105" s="198"/>
      <c r="ES105" s="198">
        <v>0.60296499999999997</v>
      </c>
      <c r="ET105" s="198">
        <v>7.4302000000000007E-2</v>
      </c>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v>1.320381</v>
      </c>
      <c r="FV105" s="198">
        <v>2.2362E-2</v>
      </c>
      <c r="FW105" s="198"/>
      <c r="FX105" s="198"/>
      <c r="FY105" s="198"/>
      <c r="FZ105" s="198"/>
      <c r="GA105" s="198"/>
      <c r="GB105" s="198"/>
      <c r="GC105" s="198"/>
      <c r="GD105" s="198"/>
      <c r="GE105" s="198"/>
      <c r="GF105" s="198"/>
      <c r="GG105" s="198"/>
      <c r="GH105" s="198"/>
      <c r="GI105" s="198"/>
      <c r="GJ105" s="198"/>
      <c r="GK105" s="198"/>
      <c r="GL105" s="198"/>
      <c r="GM105" s="198">
        <v>1.320381</v>
      </c>
      <c r="GN105" s="198">
        <v>2.2362E-2</v>
      </c>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v>0.887961</v>
      </c>
      <c r="IB105" s="198">
        <v>0.33039099999999999</v>
      </c>
      <c r="IC105" s="198">
        <v>0.887961</v>
      </c>
      <c r="ID105" s="198">
        <v>0.33039099999999999</v>
      </c>
      <c r="IE105" s="198">
        <v>37.505712000000003</v>
      </c>
      <c r="IF105" s="198">
        <v>8.7185959999999998</v>
      </c>
    </row>
    <row r="106" spans="1:240" ht="17.399999999999999" customHeight="1" x14ac:dyDescent="0.25">
      <c r="A106" s="199" t="s">
        <v>188</v>
      </c>
      <c r="B106" s="200" t="s">
        <v>1388</v>
      </c>
      <c r="C106" s="201"/>
      <c r="D106" s="201"/>
      <c r="E106" s="201"/>
      <c r="F106" s="201"/>
      <c r="G106" s="201"/>
      <c r="H106" s="201"/>
      <c r="I106" s="201">
        <v>0.212252</v>
      </c>
      <c r="J106" s="201">
        <v>1.6107E-2</v>
      </c>
      <c r="K106" s="201"/>
      <c r="L106" s="201"/>
      <c r="M106" s="201">
        <v>0.212252</v>
      </c>
      <c r="N106" s="201">
        <v>1.6107E-2</v>
      </c>
      <c r="O106" s="201"/>
      <c r="P106" s="201"/>
      <c r="Q106" s="201"/>
      <c r="R106" s="201"/>
      <c r="S106" s="201">
        <v>4.3080000000000002E-3</v>
      </c>
      <c r="T106" s="201">
        <v>8.1499999999999997E-4</v>
      </c>
      <c r="U106" s="201"/>
      <c r="V106" s="201"/>
      <c r="W106" s="201"/>
      <c r="X106" s="201"/>
      <c r="Y106" s="201"/>
      <c r="Z106" s="201"/>
      <c r="AA106" s="201"/>
      <c r="AB106" s="201"/>
      <c r="AC106" s="201"/>
      <c r="AD106" s="201"/>
      <c r="AE106" s="201"/>
      <c r="AF106" s="201"/>
      <c r="AG106" s="201">
        <v>4.3080000000000002E-3</v>
      </c>
      <c r="AH106" s="201">
        <v>8.1499999999999997E-4</v>
      </c>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1">
        <v>18.690113</v>
      </c>
      <c r="BR106" s="201">
        <v>3.1978300000000002</v>
      </c>
      <c r="BS106" s="201"/>
      <c r="BT106" s="201"/>
      <c r="BU106" s="201">
        <v>1.250424</v>
      </c>
      <c r="BV106" s="201">
        <v>1.008</v>
      </c>
      <c r="BW106" s="201"/>
      <c r="BX106" s="201"/>
      <c r="BY106" s="201"/>
      <c r="BZ106" s="201"/>
      <c r="CA106" s="201"/>
      <c r="CB106" s="201"/>
      <c r="CC106" s="201"/>
      <c r="CD106" s="201"/>
      <c r="CE106" s="201"/>
      <c r="CF106" s="201"/>
      <c r="CG106" s="201"/>
      <c r="CH106" s="201"/>
      <c r="CI106" s="201"/>
      <c r="CJ106" s="201"/>
      <c r="CK106" s="201">
        <v>19.940536999999999</v>
      </c>
      <c r="CL106" s="201">
        <v>4.2058299999999997</v>
      </c>
      <c r="CM106" s="201">
        <v>14.78135</v>
      </c>
      <c r="CN106" s="201">
        <v>4.348948</v>
      </c>
      <c r="CO106" s="201">
        <v>0.23517299999999999</v>
      </c>
      <c r="CP106" s="201">
        <v>4.0320000000000002E-2</v>
      </c>
      <c r="CQ106" s="201">
        <v>15.016522999999999</v>
      </c>
      <c r="CR106" s="201">
        <v>4.3892680000000004</v>
      </c>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v>0.93146300000000004</v>
      </c>
      <c r="EN106" s="201">
        <v>2.506E-3</v>
      </c>
      <c r="EO106" s="201"/>
      <c r="EP106" s="201"/>
      <c r="EQ106" s="201"/>
      <c r="ER106" s="201"/>
      <c r="ES106" s="201">
        <v>0.93146300000000004</v>
      </c>
      <c r="ET106" s="201">
        <v>2.506E-3</v>
      </c>
      <c r="EU106" s="201"/>
      <c r="EV106" s="201"/>
      <c r="EW106" s="201"/>
      <c r="EX106" s="201"/>
      <c r="EY106" s="201"/>
      <c r="EZ106" s="201"/>
      <c r="FA106" s="201"/>
      <c r="FB106" s="201"/>
      <c r="FC106" s="201"/>
      <c r="FD106" s="201"/>
      <c r="FE106" s="201"/>
      <c r="FF106" s="201"/>
      <c r="FG106" s="201"/>
      <c r="FH106" s="201"/>
      <c r="FI106" s="201">
        <v>4.0280000000000003E-2</v>
      </c>
      <c r="FJ106" s="201">
        <v>7.7060000000000002E-3</v>
      </c>
      <c r="FK106" s="201">
        <v>4.0280000000000003E-2</v>
      </c>
      <c r="FL106" s="201">
        <v>7.7060000000000002E-3</v>
      </c>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v>0.149255</v>
      </c>
      <c r="GP106" s="201">
        <v>1.7769999999999999E-3</v>
      </c>
      <c r="GQ106" s="201">
        <v>2.1510999999999999E-2</v>
      </c>
      <c r="GR106" s="201">
        <v>5.1000000000000004E-4</v>
      </c>
      <c r="GS106" s="201">
        <v>0.170766</v>
      </c>
      <c r="GT106" s="201">
        <v>2.287E-3</v>
      </c>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v>6.2500000000000003E-3</v>
      </c>
      <c r="IB106" s="201">
        <v>3.5599999999999998E-4</v>
      </c>
      <c r="IC106" s="201">
        <v>6.2500000000000003E-3</v>
      </c>
      <c r="ID106" s="201">
        <v>3.5599999999999998E-4</v>
      </c>
      <c r="IE106" s="201">
        <v>36.322378999999998</v>
      </c>
      <c r="IF106" s="201">
        <v>8.6248749999999994</v>
      </c>
    </row>
    <row r="107" spans="1:240" ht="17.399999999999999" customHeight="1" x14ac:dyDescent="0.25">
      <c r="A107" s="196" t="s">
        <v>237</v>
      </c>
      <c r="B107" s="197" t="s">
        <v>1389</v>
      </c>
      <c r="C107" s="198"/>
      <c r="D107" s="198"/>
      <c r="E107" s="198"/>
      <c r="F107" s="198"/>
      <c r="G107" s="198">
        <v>4.3480090000000002</v>
      </c>
      <c r="H107" s="198">
        <v>0.29578199999999999</v>
      </c>
      <c r="I107" s="198"/>
      <c r="J107" s="198"/>
      <c r="K107" s="198"/>
      <c r="L107" s="198"/>
      <c r="M107" s="198">
        <v>4.3480090000000002</v>
      </c>
      <c r="N107" s="198">
        <v>0.29578199999999999</v>
      </c>
      <c r="O107" s="198"/>
      <c r="P107" s="198"/>
      <c r="Q107" s="198"/>
      <c r="R107" s="198"/>
      <c r="S107" s="198">
        <v>2.4075150000000001</v>
      </c>
      <c r="T107" s="198">
        <v>9.7742999999999997E-2</v>
      </c>
      <c r="U107" s="198"/>
      <c r="V107" s="198"/>
      <c r="W107" s="198"/>
      <c r="X107" s="198"/>
      <c r="Y107" s="198"/>
      <c r="Z107" s="198"/>
      <c r="AA107" s="198"/>
      <c r="AB107" s="198"/>
      <c r="AC107" s="198"/>
      <c r="AD107" s="198"/>
      <c r="AE107" s="198"/>
      <c r="AF107" s="198"/>
      <c r="AG107" s="198">
        <v>2.4075150000000001</v>
      </c>
      <c r="AH107" s="198">
        <v>9.7742999999999997E-2</v>
      </c>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v>0.125578</v>
      </c>
      <c r="BP107" s="198">
        <v>4.7500000000000001E-2</v>
      </c>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v>0.125578</v>
      </c>
      <c r="CL107" s="198">
        <v>4.7500000000000001E-2</v>
      </c>
      <c r="CM107" s="198">
        <v>2.513074</v>
      </c>
      <c r="CN107" s="198">
        <v>0.63005</v>
      </c>
      <c r="CO107" s="198"/>
      <c r="CP107" s="198"/>
      <c r="CQ107" s="198">
        <v>2.513074</v>
      </c>
      <c r="CR107" s="198">
        <v>0.63005</v>
      </c>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v>1.9999999999999999E-6</v>
      </c>
      <c r="EF107" s="198">
        <v>1E-3</v>
      </c>
      <c r="EG107" s="198"/>
      <c r="EH107" s="198"/>
      <c r="EI107" s="198"/>
      <c r="EJ107" s="198"/>
      <c r="EK107" s="198"/>
      <c r="EL107" s="198"/>
      <c r="EM107" s="198"/>
      <c r="EN107" s="198"/>
      <c r="EO107" s="198"/>
      <c r="EP107" s="198"/>
      <c r="EQ107" s="198"/>
      <c r="ER107" s="198"/>
      <c r="ES107" s="198">
        <v>1.9999999999999999E-6</v>
      </c>
      <c r="ET107" s="198">
        <v>1E-3</v>
      </c>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v>24.465957</v>
      </c>
      <c r="GH107" s="198">
        <v>1.370341</v>
      </c>
      <c r="GI107" s="198"/>
      <c r="GJ107" s="198"/>
      <c r="GK107" s="198"/>
      <c r="GL107" s="198"/>
      <c r="GM107" s="198">
        <v>24.465957</v>
      </c>
      <c r="GN107" s="198">
        <v>1.370341</v>
      </c>
      <c r="GO107" s="198">
        <v>0.148365</v>
      </c>
      <c r="GP107" s="198">
        <v>5.1000000000000004E-4</v>
      </c>
      <c r="GQ107" s="198">
        <v>0.59068900000000002</v>
      </c>
      <c r="GR107" s="198">
        <v>4.9100000000000001E-4</v>
      </c>
      <c r="GS107" s="198">
        <v>0.73905399999999999</v>
      </c>
      <c r="GT107" s="198">
        <v>1.0009999999999999E-3</v>
      </c>
      <c r="GU107" s="198"/>
      <c r="GV107" s="198"/>
      <c r="GW107" s="198"/>
      <c r="GX107" s="198"/>
      <c r="GY107" s="198"/>
      <c r="GZ107" s="198"/>
      <c r="HA107" s="198"/>
      <c r="HB107" s="198"/>
      <c r="HC107" s="198"/>
      <c r="HD107" s="198"/>
      <c r="HE107" s="198">
        <v>0.76606200000000002</v>
      </c>
      <c r="HF107" s="198">
        <v>3.7469999999999999E-3</v>
      </c>
      <c r="HG107" s="198"/>
      <c r="HH107" s="198"/>
      <c r="HI107" s="198"/>
      <c r="HJ107" s="198"/>
      <c r="HK107" s="198">
        <v>0.76606200000000002</v>
      </c>
      <c r="HL107" s="198">
        <v>3.7469999999999999E-3</v>
      </c>
      <c r="HM107" s="198"/>
      <c r="HN107" s="198"/>
      <c r="HO107" s="198"/>
      <c r="HP107" s="198"/>
      <c r="HQ107" s="198">
        <v>9.9999999999999995E-7</v>
      </c>
      <c r="HR107" s="198">
        <v>0.01</v>
      </c>
      <c r="HS107" s="198">
        <v>7.3200000000000001E-4</v>
      </c>
      <c r="HT107" s="198">
        <v>9.9999999999999995E-7</v>
      </c>
      <c r="HU107" s="198"/>
      <c r="HV107" s="198"/>
      <c r="HW107" s="198">
        <v>7.3300000000000004E-4</v>
      </c>
      <c r="HX107" s="198">
        <v>1.0000999999999999E-2</v>
      </c>
      <c r="HY107" s="198"/>
      <c r="HZ107" s="198"/>
      <c r="IA107" s="198">
        <v>8.0000000000000002E-3</v>
      </c>
      <c r="IB107" s="198">
        <v>1.5610000000000001E-3</v>
      </c>
      <c r="IC107" s="198">
        <v>8.0000000000000002E-3</v>
      </c>
      <c r="ID107" s="198">
        <v>1.5610000000000001E-3</v>
      </c>
      <c r="IE107" s="198">
        <v>35.373984</v>
      </c>
      <c r="IF107" s="198">
        <v>2.458726</v>
      </c>
    </row>
    <row r="108" spans="1:240" ht="17.399999999999999" customHeight="1" x14ac:dyDescent="0.25">
      <c r="A108" s="199" t="s">
        <v>82</v>
      </c>
      <c r="B108" s="200" t="s">
        <v>1390</v>
      </c>
      <c r="C108" s="201"/>
      <c r="D108" s="201"/>
      <c r="E108" s="201"/>
      <c r="F108" s="201"/>
      <c r="G108" s="201"/>
      <c r="H108" s="201"/>
      <c r="I108" s="201"/>
      <c r="J108" s="201"/>
      <c r="K108" s="201"/>
      <c r="L108" s="201"/>
      <c r="M108" s="201"/>
      <c r="N108" s="201"/>
      <c r="O108" s="201"/>
      <c r="P108" s="201"/>
      <c r="Q108" s="201"/>
      <c r="R108" s="201"/>
      <c r="S108" s="201">
        <v>0.65783000000000003</v>
      </c>
      <c r="T108" s="201">
        <v>0.14672199999999999</v>
      </c>
      <c r="U108" s="201"/>
      <c r="V108" s="201"/>
      <c r="W108" s="201"/>
      <c r="X108" s="201"/>
      <c r="Y108" s="201"/>
      <c r="Z108" s="201"/>
      <c r="AA108" s="201"/>
      <c r="AB108" s="201"/>
      <c r="AC108" s="201"/>
      <c r="AD108" s="201"/>
      <c r="AE108" s="201"/>
      <c r="AF108" s="201"/>
      <c r="AG108" s="201">
        <v>0.65783000000000003</v>
      </c>
      <c r="AH108" s="201">
        <v>0.14672199999999999</v>
      </c>
      <c r="AI108" s="201"/>
      <c r="AJ108" s="201"/>
      <c r="AK108" s="201"/>
      <c r="AL108" s="201"/>
      <c r="AM108" s="201"/>
      <c r="AN108" s="201"/>
      <c r="AO108" s="201">
        <v>8.3699999999999997E-2</v>
      </c>
      <c r="AP108" s="201">
        <v>4.8000000000000001E-2</v>
      </c>
      <c r="AQ108" s="201"/>
      <c r="AR108" s="201"/>
      <c r="AS108" s="201"/>
      <c r="AT108" s="201"/>
      <c r="AU108" s="201"/>
      <c r="AV108" s="201"/>
      <c r="AW108" s="201"/>
      <c r="AX108" s="201"/>
      <c r="AY108" s="201"/>
      <c r="AZ108" s="201"/>
      <c r="BA108" s="201"/>
      <c r="BB108" s="201"/>
      <c r="BC108" s="201"/>
      <c r="BD108" s="201"/>
      <c r="BE108" s="201">
        <v>8.3699999999999997E-2</v>
      </c>
      <c r="BF108" s="201">
        <v>4.8000000000000001E-2</v>
      </c>
      <c r="BG108" s="201"/>
      <c r="BH108" s="201"/>
      <c r="BI108" s="201"/>
      <c r="BJ108" s="201"/>
      <c r="BK108" s="201"/>
      <c r="BL108" s="201"/>
      <c r="BM108" s="201"/>
      <c r="BN108" s="201"/>
      <c r="BO108" s="201"/>
      <c r="BP108" s="201"/>
      <c r="BQ108" s="201">
        <v>0.10867499999999999</v>
      </c>
      <c r="BR108" s="201">
        <v>2.1700000000000001E-2</v>
      </c>
      <c r="BS108" s="201"/>
      <c r="BT108" s="201"/>
      <c r="BU108" s="201"/>
      <c r="BV108" s="201"/>
      <c r="BW108" s="201"/>
      <c r="BX108" s="201"/>
      <c r="BY108" s="201"/>
      <c r="BZ108" s="201"/>
      <c r="CA108" s="201"/>
      <c r="CB108" s="201"/>
      <c r="CC108" s="201"/>
      <c r="CD108" s="201"/>
      <c r="CE108" s="201"/>
      <c r="CF108" s="201"/>
      <c r="CG108" s="201"/>
      <c r="CH108" s="201"/>
      <c r="CI108" s="201"/>
      <c r="CJ108" s="201"/>
      <c r="CK108" s="201">
        <v>0.10867499999999999</v>
      </c>
      <c r="CL108" s="201">
        <v>2.1700000000000001E-2</v>
      </c>
      <c r="CM108" s="201">
        <v>31.851514000000002</v>
      </c>
      <c r="CN108" s="201">
        <v>7.3828849999999999</v>
      </c>
      <c r="CO108" s="201"/>
      <c r="CP108" s="201"/>
      <c r="CQ108" s="201">
        <v>31.851514000000002</v>
      </c>
      <c r="CR108" s="201">
        <v>7.3828849999999999</v>
      </c>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v>2.1808999999999999E-2</v>
      </c>
      <c r="DN108" s="201">
        <v>1.8599999999999999E-4</v>
      </c>
      <c r="DO108" s="201">
        <v>2.1808999999999999E-2</v>
      </c>
      <c r="DP108" s="201">
        <v>1.8599999999999999E-4</v>
      </c>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c r="EX108" s="201"/>
      <c r="EY108" s="201"/>
      <c r="EZ108" s="201"/>
      <c r="FA108" s="201"/>
      <c r="FB108" s="201"/>
      <c r="FC108" s="201"/>
      <c r="FD108" s="201"/>
      <c r="FE108" s="201"/>
      <c r="FF108" s="201"/>
      <c r="FG108" s="201"/>
      <c r="FH108" s="201"/>
      <c r="FI108" s="201"/>
      <c r="FJ108" s="201"/>
      <c r="FK108" s="201"/>
      <c r="FL108" s="201"/>
      <c r="FM108" s="201"/>
      <c r="FN108" s="201"/>
      <c r="FO108" s="201"/>
      <c r="FP108" s="201"/>
      <c r="FQ108" s="201"/>
      <c r="FR108" s="201"/>
      <c r="FS108" s="201"/>
      <c r="FT108" s="201"/>
      <c r="FU108" s="201"/>
      <c r="FV108" s="201"/>
      <c r="FW108" s="201"/>
      <c r="FX108" s="201"/>
      <c r="FY108" s="201"/>
      <c r="FZ108" s="201"/>
      <c r="GA108" s="201"/>
      <c r="GB108" s="201"/>
      <c r="GC108" s="201"/>
      <c r="GD108" s="201"/>
      <c r="GE108" s="201"/>
      <c r="GF108" s="201"/>
      <c r="GG108" s="201"/>
      <c r="GH108" s="201"/>
      <c r="GI108" s="201"/>
      <c r="GJ108" s="201"/>
      <c r="GK108" s="201"/>
      <c r="GL108" s="201"/>
      <c r="GM108" s="201"/>
      <c r="GN108" s="201"/>
      <c r="GO108" s="201"/>
      <c r="GP108" s="201"/>
      <c r="GQ108" s="201"/>
      <c r="GR108" s="201"/>
      <c r="GS108" s="201"/>
      <c r="GT108" s="201"/>
      <c r="GU108" s="201"/>
      <c r="GV108" s="201"/>
      <c r="GW108" s="201"/>
      <c r="GX108" s="201"/>
      <c r="GY108" s="201"/>
      <c r="GZ108" s="201"/>
      <c r="HA108" s="201"/>
      <c r="HB108" s="201"/>
      <c r="HC108" s="201"/>
      <c r="HD108" s="201"/>
      <c r="HE108" s="201"/>
      <c r="HF108" s="201"/>
      <c r="HG108" s="201"/>
      <c r="HH108" s="201"/>
      <c r="HI108" s="201"/>
      <c r="HJ108" s="201"/>
      <c r="HK108" s="201"/>
      <c r="HL108" s="201"/>
      <c r="HM108" s="201"/>
      <c r="HN108" s="201"/>
      <c r="HO108" s="201"/>
      <c r="HP108" s="201"/>
      <c r="HQ108" s="201"/>
      <c r="HR108" s="201"/>
      <c r="HS108" s="201"/>
      <c r="HT108" s="201"/>
      <c r="HU108" s="201"/>
      <c r="HV108" s="201"/>
      <c r="HW108" s="201"/>
      <c r="HX108" s="201"/>
      <c r="HY108" s="201"/>
      <c r="HZ108" s="201"/>
      <c r="IA108" s="201"/>
      <c r="IB108" s="201"/>
      <c r="IC108" s="201"/>
      <c r="ID108" s="201"/>
      <c r="IE108" s="201">
        <v>32.723528000000002</v>
      </c>
      <c r="IF108" s="201">
        <v>7.5994929999999998</v>
      </c>
    </row>
    <row r="109" spans="1:240" ht="17.399999999999999" customHeight="1" x14ac:dyDescent="0.25">
      <c r="A109" s="196" t="s">
        <v>85</v>
      </c>
      <c r="B109" s="197" t="s">
        <v>1391</v>
      </c>
      <c r="C109" s="198"/>
      <c r="D109" s="198"/>
      <c r="E109" s="198"/>
      <c r="F109" s="198"/>
      <c r="G109" s="198"/>
      <c r="H109" s="198"/>
      <c r="I109" s="198"/>
      <c r="J109" s="198"/>
      <c r="K109" s="198"/>
      <c r="L109" s="198"/>
      <c r="M109" s="198"/>
      <c r="N109" s="198"/>
      <c r="O109" s="198"/>
      <c r="P109" s="198"/>
      <c r="Q109" s="198"/>
      <c r="R109" s="198"/>
      <c r="S109" s="198">
        <v>1.6071999999999999E-2</v>
      </c>
      <c r="T109" s="198">
        <v>2.911E-3</v>
      </c>
      <c r="U109" s="198"/>
      <c r="V109" s="198"/>
      <c r="W109" s="198"/>
      <c r="X109" s="198"/>
      <c r="Y109" s="198"/>
      <c r="Z109" s="198"/>
      <c r="AA109" s="198"/>
      <c r="AB109" s="198"/>
      <c r="AC109" s="198"/>
      <c r="AD109" s="198"/>
      <c r="AE109" s="198"/>
      <c r="AF109" s="198"/>
      <c r="AG109" s="198">
        <v>1.6071999999999999E-2</v>
      </c>
      <c r="AH109" s="198">
        <v>2.911E-3</v>
      </c>
      <c r="AI109" s="198"/>
      <c r="AJ109" s="198"/>
      <c r="AK109" s="198"/>
      <c r="AL109" s="198"/>
      <c r="AM109" s="198"/>
      <c r="AN109" s="198"/>
      <c r="AO109" s="198"/>
      <c r="AP109" s="198"/>
      <c r="AQ109" s="198"/>
      <c r="AR109" s="198"/>
      <c r="AS109" s="198"/>
      <c r="AT109" s="198"/>
      <c r="AU109" s="198">
        <v>6.6000000000000003E-2</v>
      </c>
      <c r="AV109" s="198">
        <v>4.3200000000000002E-2</v>
      </c>
      <c r="AW109" s="198"/>
      <c r="AX109" s="198"/>
      <c r="AY109" s="198"/>
      <c r="AZ109" s="198"/>
      <c r="BA109" s="198"/>
      <c r="BB109" s="198"/>
      <c r="BC109" s="198"/>
      <c r="BD109" s="198"/>
      <c r="BE109" s="198">
        <v>6.6000000000000003E-2</v>
      </c>
      <c r="BF109" s="198">
        <v>4.3200000000000002E-2</v>
      </c>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v>24.566424000000001</v>
      </c>
      <c r="CN109" s="198">
        <v>4.1513530000000003</v>
      </c>
      <c r="CO109" s="198"/>
      <c r="CP109" s="198"/>
      <c r="CQ109" s="198">
        <v>24.566424000000001</v>
      </c>
      <c r="CR109" s="198">
        <v>4.1513530000000003</v>
      </c>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v>7.068047</v>
      </c>
      <c r="GP109" s="198">
        <v>0.26449899999999998</v>
      </c>
      <c r="GQ109" s="198">
        <v>0.52261400000000002</v>
      </c>
      <c r="GR109" s="198">
        <v>3.6600000000000001E-3</v>
      </c>
      <c r="GS109" s="198">
        <v>7.5906609999999999</v>
      </c>
      <c r="GT109" s="198">
        <v>0.26815899999999998</v>
      </c>
      <c r="GU109" s="198"/>
      <c r="GV109" s="198"/>
      <c r="GW109" s="198">
        <v>0.44134400000000001</v>
      </c>
      <c r="GX109" s="198">
        <v>7.3000000000000001E-3</v>
      </c>
      <c r="GY109" s="198"/>
      <c r="GZ109" s="198"/>
      <c r="HA109" s="198"/>
      <c r="HB109" s="198"/>
      <c r="HC109" s="198">
        <v>0.44134400000000001</v>
      </c>
      <c r="HD109" s="198">
        <v>7.3000000000000001E-3</v>
      </c>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v>2.6228999999999999E-2</v>
      </c>
      <c r="IB109" s="198">
        <v>1.6018000000000001E-2</v>
      </c>
      <c r="IC109" s="198">
        <v>2.6228999999999999E-2</v>
      </c>
      <c r="ID109" s="198">
        <v>1.6018000000000001E-2</v>
      </c>
      <c r="IE109" s="198">
        <v>32.70673</v>
      </c>
      <c r="IF109" s="198">
        <v>4.4889409999999996</v>
      </c>
    </row>
    <row r="110" spans="1:240" ht="17.399999999999999" customHeight="1" x14ac:dyDescent="0.25">
      <c r="A110" s="199" t="s">
        <v>263</v>
      </c>
      <c r="B110" s="200" t="s">
        <v>1392</v>
      </c>
      <c r="C110" s="201"/>
      <c r="D110" s="201"/>
      <c r="E110" s="201"/>
      <c r="F110" s="201"/>
      <c r="G110" s="201"/>
      <c r="H110" s="201"/>
      <c r="I110" s="201"/>
      <c r="J110" s="201"/>
      <c r="K110" s="201"/>
      <c r="L110" s="201"/>
      <c r="M110" s="201"/>
      <c r="N110" s="201"/>
      <c r="O110" s="201"/>
      <c r="P110" s="201"/>
      <c r="Q110" s="201"/>
      <c r="R110" s="201"/>
      <c r="S110" s="201">
        <v>3.2260000000000001E-3</v>
      </c>
      <c r="T110" s="201">
        <v>3.28E-4</v>
      </c>
      <c r="U110" s="201"/>
      <c r="V110" s="201"/>
      <c r="W110" s="201"/>
      <c r="X110" s="201"/>
      <c r="Y110" s="201"/>
      <c r="Z110" s="201"/>
      <c r="AA110" s="201"/>
      <c r="AB110" s="201"/>
      <c r="AC110" s="201"/>
      <c r="AD110" s="201"/>
      <c r="AE110" s="201"/>
      <c r="AF110" s="201"/>
      <c r="AG110" s="201">
        <v>3.2260000000000001E-3</v>
      </c>
      <c r="AH110" s="201">
        <v>3.28E-4</v>
      </c>
      <c r="AI110" s="201"/>
      <c r="AJ110" s="201"/>
      <c r="AK110" s="201"/>
      <c r="AL110" s="201"/>
      <c r="AM110" s="201"/>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v>0.41889799999999999</v>
      </c>
      <c r="BR110" s="201">
        <v>0.14000000000000001</v>
      </c>
      <c r="BS110" s="201"/>
      <c r="BT110" s="201"/>
      <c r="BU110" s="201">
        <v>18.9375</v>
      </c>
      <c r="BV110" s="201">
        <v>10</v>
      </c>
      <c r="BW110" s="201"/>
      <c r="BX110" s="201"/>
      <c r="BY110" s="201"/>
      <c r="BZ110" s="201"/>
      <c r="CA110" s="201"/>
      <c r="CB110" s="201"/>
      <c r="CC110" s="201"/>
      <c r="CD110" s="201"/>
      <c r="CE110" s="201"/>
      <c r="CF110" s="201"/>
      <c r="CG110" s="201"/>
      <c r="CH110" s="201"/>
      <c r="CI110" s="201">
        <v>0.255247</v>
      </c>
      <c r="CJ110" s="201">
        <v>0.1404</v>
      </c>
      <c r="CK110" s="201">
        <v>19.611644999999999</v>
      </c>
      <c r="CL110" s="201">
        <v>10.2804</v>
      </c>
      <c r="CM110" s="201">
        <v>8.6324609999999993</v>
      </c>
      <c r="CN110" s="201">
        <v>1.895775</v>
      </c>
      <c r="CO110" s="201"/>
      <c r="CP110" s="201"/>
      <c r="CQ110" s="201">
        <v>8.6324609999999993</v>
      </c>
      <c r="CR110" s="201">
        <v>1.895775</v>
      </c>
      <c r="CS110" s="201"/>
      <c r="CT110" s="201"/>
      <c r="CU110" s="201"/>
      <c r="CV110" s="201"/>
      <c r="CW110" s="201"/>
      <c r="CX110" s="201"/>
      <c r="CY110" s="201"/>
      <c r="CZ110" s="201"/>
      <c r="DA110" s="201"/>
      <c r="DB110" s="201"/>
      <c r="DC110" s="201"/>
      <c r="DD110" s="201"/>
      <c r="DE110" s="201"/>
      <c r="DF110" s="201"/>
      <c r="DG110" s="201"/>
      <c r="DH110" s="201"/>
      <c r="DI110" s="201"/>
      <c r="DJ110" s="201"/>
      <c r="DK110" s="201">
        <v>2.1877659999999999</v>
      </c>
      <c r="DL110" s="201">
        <v>0.90224599999999999</v>
      </c>
      <c r="DM110" s="201"/>
      <c r="DN110" s="201"/>
      <c r="DO110" s="201">
        <v>2.1877659999999999</v>
      </c>
      <c r="DP110" s="201">
        <v>0.90224599999999999</v>
      </c>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v>8.5900000000000004E-3</v>
      </c>
      <c r="EP110" s="201">
        <v>3.59E-4</v>
      </c>
      <c r="EQ110" s="201"/>
      <c r="ER110" s="201"/>
      <c r="ES110" s="201">
        <v>8.5900000000000004E-3</v>
      </c>
      <c r="ET110" s="201">
        <v>3.59E-4</v>
      </c>
      <c r="EU110" s="201"/>
      <c r="EV110" s="201"/>
      <c r="EW110" s="201"/>
      <c r="EX110" s="201"/>
      <c r="EY110" s="201"/>
      <c r="EZ110" s="201"/>
      <c r="FA110" s="201"/>
      <c r="FB110" s="201"/>
      <c r="FC110" s="201"/>
      <c r="FD110" s="201"/>
      <c r="FE110" s="201">
        <v>0.11079700000000001</v>
      </c>
      <c r="FF110" s="201">
        <v>2.6655999999999999E-2</v>
      </c>
      <c r="FG110" s="201"/>
      <c r="FH110" s="201"/>
      <c r="FI110" s="201"/>
      <c r="FJ110" s="201"/>
      <c r="FK110" s="201">
        <v>0.11079700000000001</v>
      </c>
      <c r="FL110" s="201">
        <v>2.6655999999999999E-2</v>
      </c>
      <c r="FM110" s="201"/>
      <c r="FN110" s="201"/>
      <c r="FO110" s="201"/>
      <c r="FP110" s="201"/>
      <c r="FQ110" s="201"/>
      <c r="FR110" s="201"/>
      <c r="FS110" s="201">
        <v>0.25672499999999998</v>
      </c>
      <c r="FT110" s="201">
        <v>3.8044000000000001E-2</v>
      </c>
      <c r="FU110" s="201">
        <v>0.51315599999999995</v>
      </c>
      <c r="FV110" s="201">
        <v>1.6434000000000001E-2</v>
      </c>
      <c r="FW110" s="201"/>
      <c r="FX110" s="201"/>
      <c r="FY110" s="201"/>
      <c r="FZ110" s="201"/>
      <c r="GA110" s="201"/>
      <c r="GB110" s="201"/>
      <c r="GC110" s="201"/>
      <c r="GD110" s="201"/>
      <c r="GE110" s="201"/>
      <c r="GF110" s="201"/>
      <c r="GG110" s="201"/>
      <c r="GH110" s="201"/>
      <c r="GI110" s="201"/>
      <c r="GJ110" s="201"/>
      <c r="GK110" s="201"/>
      <c r="GL110" s="201"/>
      <c r="GM110" s="201">
        <v>0.76988100000000004</v>
      </c>
      <c r="GN110" s="201">
        <v>5.4477999999999999E-2</v>
      </c>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v>4.7889999999999999E-3</v>
      </c>
      <c r="IB110" s="201">
        <v>1.4530000000000001E-3</v>
      </c>
      <c r="IC110" s="201">
        <v>4.7889999999999999E-3</v>
      </c>
      <c r="ID110" s="201">
        <v>1.4530000000000001E-3</v>
      </c>
      <c r="IE110" s="201">
        <v>31.329155</v>
      </c>
      <c r="IF110" s="201">
        <v>13.161695</v>
      </c>
    </row>
    <row r="111" spans="1:240" ht="17.399999999999999" customHeight="1" x14ac:dyDescent="0.25">
      <c r="A111" s="196" t="s">
        <v>91</v>
      </c>
      <c r="B111" s="197" t="s">
        <v>1393</v>
      </c>
      <c r="C111" s="198"/>
      <c r="D111" s="198"/>
      <c r="E111" s="198"/>
      <c r="F111" s="198"/>
      <c r="G111" s="198"/>
      <c r="H111" s="198"/>
      <c r="I111" s="198"/>
      <c r="J111" s="198"/>
      <c r="K111" s="198"/>
      <c r="L111" s="198"/>
      <c r="M111" s="198"/>
      <c r="N111" s="198"/>
      <c r="O111" s="198"/>
      <c r="P111" s="198"/>
      <c r="Q111" s="198"/>
      <c r="R111" s="198"/>
      <c r="S111" s="198">
        <v>0.30959199999999998</v>
      </c>
      <c r="T111" s="198">
        <v>4.7711999999999997E-2</v>
      </c>
      <c r="U111" s="198"/>
      <c r="V111" s="198"/>
      <c r="W111" s="198"/>
      <c r="X111" s="198"/>
      <c r="Y111" s="198"/>
      <c r="Z111" s="198"/>
      <c r="AA111" s="198"/>
      <c r="AB111" s="198"/>
      <c r="AC111" s="198"/>
      <c r="AD111" s="198"/>
      <c r="AE111" s="198"/>
      <c r="AF111" s="198"/>
      <c r="AG111" s="198">
        <v>0.30959199999999998</v>
      </c>
      <c r="AH111" s="198">
        <v>4.7711999999999997E-2</v>
      </c>
      <c r="AI111" s="198">
        <v>9.8631999999999997E-2</v>
      </c>
      <c r="AJ111" s="198">
        <v>7.1970000000000006E-2</v>
      </c>
      <c r="AK111" s="198">
        <v>9.8631999999999997E-2</v>
      </c>
      <c r="AL111" s="198">
        <v>7.1970000000000006E-2</v>
      </c>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v>25.646350000000002</v>
      </c>
      <c r="CN111" s="198">
        <v>6.7672499999999998</v>
      </c>
      <c r="CO111" s="198">
        <v>0.58861300000000005</v>
      </c>
      <c r="CP111" s="198">
        <v>0.16128000000000001</v>
      </c>
      <c r="CQ111" s="198">
        <v>26.234963</v>
      </c>
      <c r="CR111" s="198">
        <v>6.9285300000000003</v>
      </c>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v>4.0912920000000002</v>
      </c>
      <c r="ED111" s="198">
        <v>0.37983299999999998</v>
      </c>
      <c r="EE111" s="198"/>
      <c r="EF111" s="198"/>
      <c r="EG111" s="198"/>
      <c r="EH111" s="198"/>
      <c r="EI111" s="198"/>
      <c r="EJ111" s="198"/>
      <c r="EK111" s="198"/>
      <c r="EL111" s="198"/>
      <c r="EM111" s="198"/>
      <c r="EN111" s="198"/>
      <c r="EO111" s="198"/>
      <c r="EP111" s="198"/>
      <c r="EQ111" s="198"/>
      <c r="ER111" s="198"/>
      <c r="ES111" s="198">
        <v>4.0912920000000002</v>
      </c>
      <c r="ET111" s="198">
        <v>0.37983299999999998</v>
      </c>
      <c r="EU111" s="198"/>
      <c r="EV111" s="198"/>
      <c r="EW111" s="198"/>
      <c r="EX111" s="198"/>
      <c r="EY111" s="198"/>
      <c r="EZ111" s="198"/>
      <c r="FA111" s="198"/>
      <c r="FB111" s="198"/>
      <c r="FC111" s="198"/>
      <c r="FD111" s="198"/>
      <c r="FE111" s="198">
        <v>1.1851E-2</v>
      </c>
      <c r="FF111" s="198">
        <v>1.596E-3</v>
      </c>
      <c r="FG111" s="198"/>
      <c r="FH111" s="198"/>
      <c r="FI111" s="198"/>
      <c r="FJ111" s="198"/>
      <c r="FK111" s="198">
        <v>1.1851E-2</v>
      </c>
      <c r="FL111" s="198">
        <v>1.596E-3</v>
      </c>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v>0.5625</v>
      </c>
      <c r="HZ111" s="198">
        <v>1.127E-3</v>
      </c>
      <c r="IA111" s="198">
        <v>1.3107000000000001E-2</v>
      </c>
      <c r="IB111" s="198">
        <v>2.6819999999999999E-3</v>
      </c>
      <c r="IC111" s="198">
        <v>0.57560699999999998</v>
      </c>
      <c r="ID111" s="198">
        <v>3.8089999999999999E-3</v>
      </c>
      <c r="IE111" s="198">
        <v>31.321936999999998</v>
      </c>
      <c r="IF111" s="198">
        <v>7.4334499999999997</v>
      </c>
    </row>
    <row r="112" spans="1:240" ht="17.399999999999999" customHeight="1" x14ac:dyDescent="0.25">
      <c r="A112" s="199" t="s">
        <v>94</v>
      </c>
      <c r="B112" s="200" t="s">
        <v>1394</v>
      </c>
      <c r="C112" s="201"/>
      <c r="D112" s="201"/>
      <c r="E112" s="201"/>
      <c r="F112" s="201"/>
      <c r="G112" s="201"/>
      <c r="H112" s="201"/>
      <c r="I112" s="201">
        <v>1.03227</v>
      </c>
      <c r="J112" s="201">
        <v>0.114914</v>
      </c>
      <c r="K112" s="201"/>
      <c r="L112" s="201"/>
      <c r="M112" s="201">
        <v>1.03227</v>
      </c>
      <c r="N112" s="201">
        <v>0.114914</v>
      </c>
      <c r="O112" s="201"/>
      <c r="P112" s="201"/>
      <c r="Q112" s="201"/>
      <c r="R112" s="201"/>
      <c r="S112" s="201">
        <v>2.0046000000000001E-2</v>
      </c>
      <c r="T112" s="201">
        <v>3.8549999999999999E-3</v>
      </c>
      <c r="U112" s="201"/>
      <c r="V112" s="201"/>
      <c r="W112" s="201"/>
      <c r="X112" s="201"/>
      <c r="Y112" s="201"/>
      <c r="Z112" s="201"/>
      <c r="AA112" s="201"/>
      <c r="AB112" s="201"/>
      <c r="AC112" s="201"/>
      <c r="AD112" s="201"/>
      <c r="AE112" s="201"/>
      <c r="AF112" s="201"/>
      <c r="AG112" s="201">
        <v>2.0046000000000001E-2</v>
      </c>
      <c r="AH112" s="201">
        <v>3.8549999999999999E-3</v>
      </c>
      <c r="AI112" s="201"/>
      <c r="AJ112" s="201"/>
      <c r="AK112" s="201"/>
      <c r="AL112" s="201"/>
      <c r="AM112" s="201"/>
      <c r="AN112" s="201"/>
      <c r="AO112" s="201"/>
      <c r="AP112" s="201"/>
      <c r="AQ112" s="201"/>
      <c r="AR112" s="201"/>
      <c r="AS112" s="201">
        <v>1.0185E-2</v>
      </c>
      <c r="AT112" s="201">
        <v>4.26E-4</v>
      </c>
      <c r="AU112" s="201"/>
      <c r="AV112" s="201"/>
      <c r="AW112" s="201"/>
      <c r="AX112" s="201"/>
      <c r="AY112" s="201"/>
      <c r="AZ112" s="201"/>
      <c r="BA112" s="201"/>
      <c r="BB112" s="201"/>
      <c r="BC112" s="201"/>
      <c r="BD112" s="201"/>
      <c r="BE112" s="201">
        <v>1.0185E-2</v>
      </c>
      <c r="BF112" s="201">
        <v>4.26E-4</v>
      </c>
      <c r="BG112" s="201"/>
      <c r="BH112" s="201"/>
      <c r="BI112" s="201"/>
      <c r="BJ112" s="201"/>
      <c r="BK112" s="201"/>
      <c r="BL112" s="201"/>
      <c r="BM112" s="201"/>
      <c r="BN112" s="201"/>
      <c r="BO112" s="201">
        <v>0.80193000000000003</v>
      </c>
      <c r="BP112" s="201">
        <v>3.5099999999999999E-2</v>
      </c>
      <c r="BQ112" s="201"/>
      <c r="BR112" s="201"/>
      <c r="BS112" s="201"/>
      <c r="BT112" s="201"/>
      <c r="BU112" s="201"/>
      <c r="BV112" s="201"/>
      <c r="BW112" s="201"/>
      <c r="BX112" s="201"/>
      <c r="BY112" s="201"/>
      <c r="BZ112" s="201"/>
      <c r="CA112" s="201"/>
      <c r="CB112" s="201"/>
      <c r="CC112" s="201"/>
      <c r="CD112" s="201"/>
      <c r="CE112" s="201"/>
      <c r="CF112" s="201"/>
      <c r="CG112" s="201"/>
      <c r="CH112" s="201"/>
      <c r="CI112" s="201">
        <v>0.19278000000000001</v>
      </c>
      <c r="CJ112" s="201">
        <v>8.2529999999999999E-3</v>
      </c>
      <c r="CK112" s="201">
        <v>0.99470999999999998</v>
      </c>
      <c r="CL112" s="201">
        <v>4.3353000000000003E-2</v>
      </c>
      <c r="CM112" s="201">
        <v>24.382898999999998</v>
      </c>
      <c r="CN112" s="201">
        <v>5.5237999999999996</v>
      </c>
      <c r="CO112" s="201"/>
      <c r="CP112" s="201"/>
      <c r="CQ112" s="201">
        <v>24.382898999999998</v>
      </c>
      <c r="CR112" s="201">
        <v>5.5237999999999996</v>
      </c>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v>0.42963099999999999</v>
      </c>
      <c r="DZ112" s="201">
        <v>3.8757E-2</v>
      </c>
      <c r="EA112" s="201">
        <v>2.4842559999999998</v>
      </c>
      <c r="EB112" s="201">
        <v>0.41036600000000001</v>
      </c>
      <c r="EC112" s="201"/>
      <c r="ED112" s="201"/>
      <c r="EE112" s="201"/>
      <c r="EF112" s="201"/>
      <c r="EG112" s="201"/>
      <c r="EH112" s="201"/>
      <c r="EI112" s="201"/>
      <c r="EJ112" s="201"/>
      <c r="EK112" s="201"/>
      <c r="EL112" s="201"/>
      <c r="EM112" s="201">
        <v>0.22486400000000001</v>
      </c>
      <c r="EN112" s="201">
        <v>9.2699999999999998E-4</v>
      </c>
      <c r="EO112" s="201">
        <v>0.121088</v>
      </c>
      <c r="EP112" s="201">
        <v>5.0000000000000001E-4</v>
      </c>
      <c r="EQ112" s="201"/>
      <c r="ER112" s="201"/>
      <c r="ES112" s="201">
        <v>3.2598389999999999</v>
      </c>
      <c r="ET112" s="201">
        <v>0.45055000000000001</v>
      </c>
      <c r="EU112" s="201"/>
      <c r="EV112" s="201"/>
      <c r="EW112" s="201"/>
      <c r="EX112" s="201"/>
      <c r="EY112" s="201"/>
      <c r="EZ112" s="201"/>
      <c r="FA112" s="201"/>
      <c r="FB112" s="201"/>
      <c r="FC112" s="201"/>
      <c r="FD112" s="201"/>
      <c r="FE112" s="201"/>
      <c r="FF112" s="201"/>
      <c r="FG112" s="201">
        <v>0.45421699999999998</v>
      </c>
      <c r="FH112" s="201">
        <v>0.37129000000000001</v>
      </c>
      <c r="FI112" s="201"/>
      <c r="FJ112" s="201"/>
      <c r="FK112" s="201">
        <v>0.45421699999999998</v>
      </c>
      <c r="FL112" s="201">
        <v>0.37129000000000001</v>
      </c>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v>0.398088</v>
      </c>
      <c r="GP112" s="201">
        <v>7.92E-3</v>
      </c>
      <c r="GQ112" s="201"/>
      <c r="GR112" s="201"/>
      <c r="GS112" s="201">
        <v>0.398088</v>
      </c>
      <c r="GT112" s="201">
        <v>7.92E-3</v>
      </c>
      <c r="GU112" s="201"/>
      <c r="GV112" s="201"/>
      <c r="GW112" s="201">
        <v>1.7148E-2</v>
      </c>
      <c r="GX112" s="201">
        <v>1.08E-4</v>
      </c>
      <c r="GY112" s="201">
        <v>5.6300000000000002E-4</v>
      </c>
      <c r="GZ112" s="201">
        <v>1.9999999999999999E-6</v>
      </c>
      <c r="HA112" s="201"/>
      <c r="HB112" s="201"/>
      <c r="HC112" s="201">
        <v>1.7711000000000001E-2</v>
      </c>
      <c r="HD112" s="201">
        <v>1.1E-4</v>
      </c>
      <c r="HE112" s="201">
        <v>0.29435899999999998</v>
      </c>
      <c r="HF112" s="201">
        <v>1.3999999999999999E-4</v>
      </c>
      <c r="HG112" s="201"/>
      <c r="HH112" s="201"/>
      <c r="HI112" s="201"/>
      <c r="HJ112" s="201"/>
      <c r="HK112" s="201">
        <v>0.29435899999999998</v>
      </c>
      <c r="HL112" s="201">
        <v>1.3999999999999999E-4</v>
      </c>
      <c r="HM112" s="201"/>
      <c r="HN112" s="201"/>
      <c r="HO112" s="201"/>
      <c r="HP112" s="201"/>
      <c r="HQ112" s="201"/>
      <c r="HR112" s="201"/>
      <c r="HS112" s="201"/>
      <c r="HT112" s="201"/>
      <c r="HU112" s="201"/>
      <c r="HV112" s="201"/>
      <c r="HW112" s="201"/>
      <c r="HX112" s="201"/>
      <c r="HY112" s="201"/>
      <c r="HZ112" s="201"/>
      <c r="IA112" s="201">
        <v>4.4517000000000001E-2</v>
      </c>
      <c r="IB112" s="201">
        <v>2.9360000000000001E-2</v>
      </c>
      <c r="IC112" s="201">
        <v>4.4517000000000001E-2</v>
      </c>
      <c r="ID112" s="201">
        <v>2.9360000000000001E-2</v>
      </c>
      <c r="IE112" s="201">
        <v>30.908840999999999</v>
      </c>
      <c r="IF112" s="201">
        <v>6.5457179999999999</v>
      </c>
    </row>
    <row r="113" spans="1:240" ht="17.399999999999999" customHeight="1" x14ac:dyDescent="0.25">
      <c r="A113" s="196" t="s">
        <v>180</v>
      </c>
      <c r="B113" s="197" t="s">
        <v>1395</v>
      </c>
      <c r="C113" s="198"/>
      <c r="D113" s="198"/>
      <c r="E113" s="198"/>
      <c r="F113" s="198"/>
      <c r="G113" s="198"/>
      <c r="H113" s="198"/>
      <c r="I113" s="198"/>
      <c r="J113" s="198"/>
      <c r="K113" s="198"/>
      <c r="L113" s="198"/>
      <c r="M113" s="198"/>
      <c r="N113" s="198"/>
      <c r="O113" s="198"/>
      <c r="P113" s="198"/>
      <c r="Q113" s="198"/>
      <c r="R113" s="198"/>
      <c r="S113" s="198">
        <v>11.847203</v>
      </c>
      <c r="T113" s="198">
        <v>2.2353200000000002</v>
      </c>
      <c r="U113" s="198"/>
      <c r="V113" s="198"/>
      <c r="W113" s="198"/>
      <c r="X113" s="198"/>
      <c r="Y113" s="198"/>
      <c r="Z113" s="198"/>
      <c r="AA113" s="198"/>
      <c r="AB113" s="198"/>
      <c r="AC113" s="198"/>
      <c r="AD113" s="198"/>
      <c r="AE113" s="198"/>
      <c r="AF113" s="198"/>
      <c r="AG113" s="198">
        <v>11.847203</v>
      </c>
      <c r="AH113" s="198">
        <v>2.2353200000000002</v>
      </c>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v>16.93751</v>
      </c>
      <c r="CN113" s="198">
        <v>3.712161</v>
      </c>
      <c r="CO113" s="198"/>
      <c r="CP113" s="198"/>
      <c r="CQ113" s="198">
        <v>16.93751</v>
      </c>
      <c r="CR113" s="198">
        <v>3.712161</v>
      </c>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v>6.2588000000000005E-2</v>
      </c>
      <c r="FF113" s="198">
        <v>2.375E-2</v>
      </c>
      <c r="FG113" s="198"/>
      <c r="FH113" s="198"/>
      <c r="FI113" s="198"/>
      <c r="FJ113" s="198"/>
      <c r="FK113" s="198">
        <v>6.2588000000000005E-2</v>
      </c>
      <c r="FL113" s="198">
        <v>2.375E-2</v>
      </c>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v>28.847301000000002</v>
      </c>
      <c r="IF113" s="198">
        <v>5.9712310000000004</v>
      </c>
    </row>
    <row r="114" spans="1:240" ht="17.399999999999999" customHeight="1" x14ac:dyDescent="0.25">
      <c r="A114" s="199" t="s">
        <v>84</v>
      </c>
      <c r="B114" s="200" t="s">
        <v>1396</v>
      </c>
      <c r="C114" s="201"/>
      <c r="D114" s="201"/>
      <c r="E114" s="201"/>
      <c r="F114" s="201"/>
      <c r="G114" s="201"/>
      <c r="H114" s="201"/>
      <c r="I114" s="201"/>
      <c r="J114" s="201"/>
      <c r="K114" s="201"/>
      <c r="L114" s="201"/>
      <c r="M114" s="201"/>
      <c r="N114" s="201"/>
      <c r="O114" s="201"/>
      <c r="P114" s="201"/>
      <c r="Q114" s="201"/>
      <c r="R114" s="201"/>
      <c r="S114" s="201">
        <v>4.7021E-2</v>
      </c>
      <c r="T114" s="201">
        <v>8.3099999999999997E-3</v>
      </c>
      <c r="U114" s="201"/>
      <c r="V114" s="201"/>
      <c r="W114" s="201"/>
      <c r="X114" s="201"/>
      <c r="Y114" s="201"/>
      <c r="Z114" s="201"/>
      <c r="AA114" s="201"/>
      <c r="AB114" s="201"/>
      <c r="AC114" s="201"/>
      <c r="AD114" s="201"/>
      <c r="AE114" s="201"/>
      <c r="AF114" s="201"/>
      <c r="AG114" s="201">
        <v>4.7021E-2</v>
      </c>
      <c r="AH114" s="201">
        <v>8.3099999999999997E-3</v>
      </c>
      <c r="AI114" s="201"/>
      <c r="AJ114" s="201"/>
      <c r="AK114" s="201"/>
      <c r="AL114" s="201"/>
      <c r="AM114" s="201"/>
      <c r="AN114" s="201"/>
      <c r="AO114" s="201"/>
      <c r="AP114" s="201"/>
      <c r="AQ114" s="201"/>
      <c r="AR114" s="201"/>
      <c r="AS114" s="201">
        <v>2.5048999999999998E-2</v>
      </c>
      <c r="AT114" s="201">
        <v>5.202E-3</v>
      </c>
      <c r="AU114" s="201"/>
      <c r="AV114" s="201"/>
      <c r="AW114" s="201"/>
      <c r="AX114" s="201"/>
      <c r="AY114" s="201"/>
      <c r="AZ114" s="201"/>
      <c r="BA114" s="201"/>
      <c r="BB114" s="201"/>
      <c r="BC114" s="201"/>
      <c r="BD114" s="201"/>
      <c r="BE114" s="201">
        <v>2.5048999999999998E-2</v>
      </c>
      <c r="BF114" s="201">
        <v>5.202E-3</v>
      </c>
      <c r="BG114" s="201"/>
      <c r="BH114" s="201"/>
      <c r="BI114" s="201"/>
      <c r="BJ114" s="201"/>
      <c r="BK114" s="201"/>
      <c r="BL114" s="201"/>
      <c r="BM114" s="201"/>
      <c r="BN114" s="201"/>
      <c r="BO114" s="201">
        <v>0.554234</v>
      </c>
      <c r="BP114" s="201">
        <v>0.24321000000000001</v>
      </c>
      <c r="BQ114" s="201"/>
      <c r="BR114" s="201"/>
      <c r="BS114" s="201"/>
      <c r="BT114" s="201"/>
      <c r="BU114" s="201">
        <v>1.177662</v>
      </c>
      <c r="BV114" s="201">
        <v>0.72050000000000003</v>
      </c>
      <c r="BW114" s="201"/>
      <c r="BX114" s="201"/>
      <c r="BY114" s="201"/>
      <c r="BZ114" s="201"/>
      <c r="CA114" s="201"/>
      <c r="CB114" s="201"/>
      <c r="CC114" s="201"/>
      <c r="CD114" s="201"/>
      <c r="CE114" s="201"/>
      <c r="CF114" s="201"/>
      <c r="CG114" s="201"/>
      <c r="CH114" s="201"/>
      <c r="CI114" s="201"/>
      <c r="CJ114" s="201"/>
      <c r="CK114" s="201">
        <v>1.7318960000000001</v>
      </c>
      <c r="CL114" s="201">
        <v>0.96370999999999996</v>
      </c>
      <c r="CM114" s="201">
        <v>11.007968999999999</v>
      </c>
      <c r="CN114" s="201">
        <v>2.6956980000000001</v>
      </c>
      <c r="CO114" s="201"/>
      <c r="CP114" s="201"/>
      <c r="CQ114" s="201">
        <v>11.007968999999999</v>
      </c>
      <c r="CR114" s="201">
        <v>2.6956980000000001</v>
      </c>
      <c r="CS114" s="201"/>
      <c r="CT114" s="201"/>
      <c r="CU114" s="201"/>
      <c r="CV114" s="201"/>
      <c r="CW114" s="201"/>
      <c r="CX114" s="201"/>
      <c r="CY114" s="201"/>
      <c r="CZ114" s="201"/>
      <c r="DA114" s="201"/>
      <c r="DB114" s="201"/>
      <c r="DC114" s="201"/>
      <c r="DD114" s="201"/>
      <c r="DE114" s="201"/>
      <c r="DF114" s="201"/>
      <c r="DG114" s="201"/>
      <c r="DH114" s="201"/>
      <c r="DI114" s="201"/>
      <c r="DJ114" s="201"/>
      <c r="DK114" s="201">
        <v>4.5237990000000003</v>
      </c>
      <c r="DL114" s="201">
        <v>2.37399</v>
      </c>
      <c r="DM114" s="201"/>
      <c r="DN114" s="201"/>
      <c r="DO114" s="201">
        <v>4.5237990000000003</v>
      </c>
      <c r="DP114" s="201">
        <v>2.37399</v>
      </c>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v>3.0000000000000001E-3</v>
      </c>
      <c r="EP114" s="201">
        <v>2E-3</v>
      </c>
      <c r="EQ114" s="201"/>
      <c r="ER114" s="201"/>
      <c r="ES114" s="201">
        <v>3.0000000000000001E-3</v>
      </c>
      <c r="ET114" s="201">
        <v>2E-3</v>
      </c>
      <c r="EU114" s="201"/>
      <c r="EV114" s="201"/>
      <c r="EW114" s="201"/>
      <c r="EX114" s="201"/>
      <c r="EY114" s="201"/>
      <c r="EZ114" s="201"/>
      <c r="FA114" s="201"/>
      <c r="FB114" s="201"/>
      <c r="FC114" s="201"/>
      <c r="FD114" s="201"/>
      <c r="FE114" s="201"/>
      <c r="FF114" s="201"/>
      <c r="FG114" s="201"/>
      <c r="FH114" s="201"/>
      <c r="FI114" s="201">
        <v>10.39734</v>
      </c>
      <c r="FJ114" s="201">
        <v>4.2675700000000001</v>
      </c>
      <c r="FK114" s="201">
        <v>10.39734</v>
      </c>
      <c r="FL114" s="201">
        <v>4.2675700000000001</v>
      </c>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v>0.73124999999999996</v>
      </c>
      <c r="GP114" s="201">
        <v>1.9005000000000001E-2</v>
      </c>
      <c r="GQ114" s="201"/>
      <c r="GR114" s="201"/>
      <c r="GS114" s="201">
        <v>0.73124999999999996</v>
      </c>
      <c r="GT114" s="201">
        <v>1.9005000000000001E-2</v>
      </c>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v>8.0999999999999996E-3</v>
      </c>
      <c r="HR114" s="201">
        <v>1.6E-2</v>
      </c>
      <c r="HS114" s="201"/>
      <c r="HT114" s="201"/>
      <c r="HU114" s="201"/>
      <c r="HV114" s="201"/>
      <c r="HW114" s="201">
        <v>8.0999999999999996E-3</v>
      </c>
      <c r="HX114" s="201">
        <v>1.6E-2</v>
      </c>
      <c r="HY114" s="201"/>
      <c r="HZ114" s="201"/>
      <c r="IA114" s="201">
        <v>6.7499999999999999E-3</v>
      </c>
      <c r="IB114" s="201">
        <v>2.1499999999999998E-2</v>
      </c>
      <c r="IC114" s="201">
        <v>6.7499999999999999E-3</v>
      </c>
      <c r="ID114" s="201">
        <v>2.1499999999999998E-2</v>
      </c>
      <c r="IE114" s="201">
        <v>28.482174000000001</v>
      </c>
      <c r="IF114" s="201">
        <v>10.372985</v>
      </c>
    </row>
    <row r="115" spans="1:240" ht="17.399999999999999" customHeight="1" x14ac:dyDescent="0.25">
      <c r="A115" s="196" t="s">
        <v>230</v>
      </c>
      <c r="B115" s="197" t="s">
        <v>1397</v>
      </c>
      <c r="C115" s="198"/>
      <c r="D115" s="198"/>
      <c r="E115" s="198">
        <v>3.6</v>
      </c>
      <c r="F115" s="198">
        <v>4.65E-2</v>
      </c>
      <c r="G115" s="198"/>
      <c r="H115" s="198"/>
      <c r="I115" s="198">
        <v>2.0463170000000002</v>
      </c>
      <c r="J115" s="198">
        <v>7.4262999999999996E-2</v>
      </c>
      <c r="K115" s="198"/>
      <c r="L115" s="198"/>
      <c r="M115" s="198">
        <v>5.6463169999999998</v>
      </c>
      <c r="N115" s="198">
        <v>0.120763</v>
      </c>
      <c r="O115" s="198"/>
      <c r="P115" s="198"/>
      <c r="Q115" s="198"/>
      <c r="R115" s="198"/>
      <c r="S115" s="198">
        <v>1.392936</v>
      </c>
      <c r="T115" s="198">
        <v>0.18368999999999999</v>
      </c>
      <c r="U115" s="198"/>
      <c r="V115" s="198"/>
      <c r="W115" s="198"/>
      <c r="X115" s="198"/>
      <c r="Y115" s="198"/>
      <c r="Z115" s="198"/>
      <c r="AA115" s="198"/>
      <c r="AB115" s="198"/>
      <c r="AC115" s="198"/>
      <c r="AD115" s="198"/>
      <c r="AE115" s="198"/>
      <c r="AF115" s="198"/>
      <c r="AG115" s="198">
        <v>1.392936</v>
      </c>
      <c r="AH115" s="198">
        <v>0.18368999999999999</v>
      </c>
      <c r="AI115" s="198"/>
      <c r="AJ115" s="198"/>
      <c r="AK115" s="198"/>
      <c r="AL115" s="198"/>
      <c r="AM115" s="198"/>
      <c r="AN115" s="198"/>
      <c r="AO115" s="198"/>
      <c r="AP115" s="198"/>
      <c r="AQ115" s="198"/>
      <c r="AR115" s="198"/>
      <c r="AS115" s="198">
        <v>2.3777E-2</v>
      </c>
      <c r="AT115" s="198">
        <v>3.8499999999999998E-4</v>
      </c>
      <c r="AU115" s="198"/>
      <c r="AV115" s="198"/>
      <c r="AW115" s="198"/>
      <c r="AX115" s="198"/>
      <c r="AY115" s="198"/>
      <c r="AZ115" s="198"/>
      <c r="BA115" s="198"/>
      <c r="BB115" s="198"/>
      <c r="BC115" s="198"/>
      <c r="BD115" s="198"/>
      <c r="BE115" s="198">
        <v>2.3777E-2</v>
      </c>
      <c r="BF115" s="198">
        <v>3.8499999999999998E-4</v>
      </c>
      <c r="BG115" s="198">
        <v>1.4203E-2</v>
      </c>
      <c r="BH115" s="198">
        <v>1.575E-2</v>
      </c>
      <c r="BI115" s="198"/>
      <c r="BJ115" s="198"/>
      <c r="BK115" s="198"/>
      <c r="BL115" s="198"/>
      <c r="BM115" s="198">
        <v>1.4203E-2</v>
      </c>
      <c r="BN115" s="198">
        <v>1.575E-2</v>
      </c>
      <c r="BO115" s="198"/>
      <c r="BP115" s="198"/>
      <c r="BQ115" s="198">
        <v>0.111821</v>
      </c>
      <c r="BR115" s="198">
        <v>3.6269999999999997E-2</v>
      </c>
      <c r="BS115" s="198"/>
      <c r="BT115" s="198"/>
      <c r="BU115" s="198">
        <v>0.58624500000000002</v>
      </c>
      <c r="BV115" s="198">
        <v>5.2087000000000001E-2</v>
      </c>
      <c r="BW115" s="198"/>
      <c r="BX115" s="198"/>
      <c r="BY115" s="198"/>
      <c r="BZ115" s="198"/>
      <c r="CA115" s="198"/>
      <c r="CB115" s="198"/>
      <c r="CC115" s="198"/>
      <c r="CD115" s="198"/>
      <c r="CE115" s="198"/>
      <c r="CF115" s="198"/>
      <c r="CG115" s="198"/>
      <c r="CH115" s="198"/>
      <c r="CI115" s="198">
        <v>9.8560599999999994</v>
      </c>
      <c r="CJ115" s="198">
        <v>0.30227700000000002</v>
      </c>
      <c r="CK115" s="198">
        <v>10.554126</v>
      </c>
      <c r="CL115" s="198">
        <v>0.39063399999999998</v>
      </c>
      <c r="CM115" s="198">
        <v>4.7420970000000002</v>
      </c>
      <c r="CN115" s="198">
        <v>1.061869</v>
      </c>
      <c r="CO115" s="198">
        <v>3.2964E-2</v>
      </c>
      <c r="CP115" s="198">
        <v>8.1000000000000004E-5</v>
      </c>
      <c r="CQ115" s="198">
        <v>4.775061</v>
      </c>
      <c r="CR115" s="198">
        <v>1.0619499999999999</v>
      </c>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v>5.1479999999999998E-3</v>
      </c>
      <c r="EF115" s="198">
        <v>1.94E-4</v>
      </c>
      <c r="EG115" s="198"/>
      <c r="EH115" s="198"/>
      <c r="EI115" s="198"/>
      <c r="EJ115" s="198"/>
      <c r="EK115" s="198"/>
      <c r="EL115" s="198"/>
      <c r="EM115" s="198"/>
      <c r="EN115" s="198"/>
      <c r="EO115" s="198"/>
      <c r="EP115" s="198"/>
      <c r="EQ115" s="198"/>
      <c r="ER115" s="198"/>
      <c r="ES115" s="198">
        <v>5.1479999999999998E-3</v>
      </c>
      <c r="ET115" s="198">
        <v>1.94E-4</v>
      </c>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v>0.13770199999999999</v>
      </c>
      <c r="FT115" s="198">
        <v>2.3340000000000001E-3</v>
      </c>
      <c r="FU115" s="198">
        <v>0.67411200000000004</v>
      </c>
      <c r="FV115" s="198">
        <v>2.2481000000000001E-2</v>
      </c>
      <c r="FW115" s="198"/>
      <c r="FX115" s="198"/>
      <c r="FY115" s="198"/>
      <c r="FZ115" s="198"/>
      <c r="GA115" s="198"/>
      <c r="GB115" s="198"/>
      <c r="GC115" s="198"/>
      <c r="GD115" s="198"/>
      <c r="GE115" s="198"/>
      <c r="GF115" s="198"/>
      <c r="GG115" s="198"/>
      <c r="GH115" s="198"/>
      <c r="GI115" s="198">
        <v>0.50948700000000002</v>
      </c>
      <c r="GJ115" s="198">
        <v>5.5630000000000002E-3</v>
      </c>
      <c r="GK115" s="198"/>
      <c r="GL115" s="198"/>
      <c r="GM115" s="198">
        <v>1.3213010000000001</v>
      </c>
      <c r="GN115" s="198">
        <v>3.0377999999999999E-2</v>
      </c>
      <c r="GO115" s="198">
        <v>0.66730699999999998</v>
      </c>
      <c r="GP115" s="198">
        <v>2.8590000000000001E-2</v>
      </c>
      <c r="GQ115" s="198">
        <v>0.18978400000000001</v>
      </c>
      <c r="GR115" s="198">
        <v>3.225E-3</v>
      </c>
      <c r="GS115" s="198">
        <v>0.85709100000000005</v>
      </c>
      <c r="GT115" s="198">
        <v>3.1815000000000003E-2</v>
      </c>
      <c r="GU115" s="198"/>
      <c r="GV115" s="198"/>
      <c r="GW115" s="198"/>
      <c r="GX115" s="198"/>
      <c r="GY115" s="198"/>
      <c r="GZ115" s="198"/>
      <c r="HA115" s="198"/>
      <c r="HB115" s="198"/>
      <c r="HC115" s="198"/>
      <c r="HD115" s="198"/>
      <c r="HE115" s="198">
        <v>1.8018179999999999</v>
      </c>
      <c r="HF115" s="198">
        <v>3.4759999999999999E-3</v>
      </c>
      <c r="HG115" s="198"/>
      <c r="HH115" s="198"/>
      <c r="HI115" s="198"/>
      <c r="HJ115" s="198"/>
      <c r="HK115" s="198">
        <v>1.8018179999999999</v>
      </c>
      <c r="HL115" s="198">
        <v>3.4759999999999999E-3</v>
      </c>
      <c r="HM115" s="198"/>
      <c r="HN115" s="198"/>
      <c r="HO115" s="198"/>
      <c r="HP115" s="198"/>
      <c r="HQ115" s="198">
        <v>5.4375E-2</v>
      </c>
      <c r="HR115" s="198">
        <v>1.6000000000000001E-3</v>
      </c>
      <c r="HS115" s="198"/>
      <c r="HT115" s="198"/>
      <c r="HU115" s="198"/>
      <c r="HV115" s="198"/>
      <c r="HW115" s="198">
        <v>5.4375E-2</v>
      </c>
      <c r="HX115" s="198">
        <v>1.6000000000000001E-3</v>
      </c>
      <c r="HY115" s="198"/>
      <c r="HZ115" s="198"/>
      <c r="IA115" s="198">
        <v>0.112482</v>
      </c>
      <c r="IB115" s="198">
        <v>2.7669999999999999E-3</v>
      </c>
      <c r="IC115" s="198">
        <v>0.112482</v>
      </c>
      <c r="ID115" s="198">
        <v>2.7669999999999999E-3</v>
      </c>
      <c r="IE115" s="198">
        <v>26.558634999999999</v>
      </c>
      <c r="IF115" s="198">
        <v>1.843402</v>
      </c>
    </row>
    <row r="116" spans="1:240" ht="17.399999999999999" customHeight="1" x14ac:dyDescent="0.25">
      <c r="A116" s="199" t="s">
        <v>182</v>
      </c>
      <c r="B116" s="200" t="s">
        <v>1398</v>
      </c>
      <c r="C116" s="201"/>
      <c r="D116" s="201"/>
      <c r="E116" s="201"/>
      <c r="F116" s="201"/>
      <c r="G116" s="201"/>
      <c r="H116" s="201"/>
      <c r="I116" s="201"/>
      <c r="J116" s="201"/>
      <c r="K116" s="201"/>
      <c r="L116" s="201"/>
      <c r="M116" s="201"/>
      <c r="N116" s="201"/>
      <c r="O116" s="201"/>
      <c r="P116" s="201"/>
      <c r="Q116" s="201"/>
      <c r="R116" s="201"/>
      <c r="S116" s="201">
        <v>0.29860300000000001</v>
      </c>
      <c r="T116" s="201">
        <v>1.1214E-2</v>
      </c>
      <c r="U116" s="201"/>
      <c r="V116" s="201"/>
      <c r="W116" s="201"/>
      <c r="X116" s="201"/>
      <c r="Y116" s="201"/>
      <c r="Z116" s="201"/>
      <c r="AA116" s="201"/>
      <c r="AB116" s="201"/>
      <c r="AC116" s="201"/>
      <c r="AD116" s="201"/>
      <c r="AE116" s="201"/>
      <c r="AF116" s="201"/>
      <c r="AG116" s="201">
        <v>0.29860300000000001</v>
      </c>
      <c r="AH116" s="201">
        <v>1.1214E-2</v>
      </c>
      <c r="AI116" s="201"/>
      <c r="AJ116" s="201"/>
      <c r="AK116" s="201"/>
      <c r="AL116" s="201"/>
      <c r="AM116" s="201"/>
      <c r="AN116" s="201"/>
      <c r="AO116" s="201"/>
      <c r="AP116" s="201"/>
      <c r="AQ116" s="201">
        <v>0.21615699999999999</v>
      </c>
      <c r="AR116" s="201">
        <v>7.0799999999999997E-4</v>
      </c>
      <c r="AS116" s="201"/>
      <c r="AT116" s="201"/>
      <c r="AU116" s="201"/>
      <c r="AV116" s="201"/>
      <c r="AW116" s="201">
        <v>7.7423000000000006E-2</v>
      </c>
      <c r="AX116" s="201">
        <v>1.256E-2</v>
      </c>
      <c r="AY116" s="201"/>
      <c r="AZ116" s="201"/>
      <c r="BA116" s="201"/>
      <c r="BB116" s="201"/>
      <c r="BC116" s="201"/>
      <c r="BD116" s="201"/>
      <c r="BE116" s="201">
        <v>0.29358000000000001</v>
      </c>
      <c r="BF116" s="201">
        <v>1.3268E-2</v>
      </c>
      <c r="BG116" s="201"/>
      <c r="BH116" s="201"/>
      <c r="BI116" s="201"/>
      <c r="BJ116" s="201"/>
      <c r="BK116" s="201"/>
      <c r="BL116" s="201"/>
      <c r="BM116" s="201"/>
      <c r="BN116" s="201"/>
      <c r="BO116" s="201"/>
      <c r="BP116" s="201"/>
      <c r="BQ116" s="201"/>
      <c r="BR116" s="201"/>
      <c r="BS116" s="201">
        <v>4.8789999999999997E-3</v>
      </c>
      <c r="BT116" s="201">
        <v>3.6000000000000001E-5</v>
      </c>
      <c r="BU116" s="201"/>
      <c r="BV116" s="201"/>
      <c r="BW116" s="201"/>
      <c r="BX116" s="201"/>
      <c r="BY116" s="201"/>
      <c r="BZ116" s="201"/>
      <c r="CA116" s="201"/>
      <c r="CB116" s="201"/>
      <c r="CC116" s="201">
        <v>0.26395800000000003</v>
      </c>
      <c r="CD116" s="201">
        <v>1.8061000000000001E-2</v>
      </c>
      <c r="CE116" s="201"/>
      <c r="CF116" s="201"/>
      <c r="CG116" s="201"/>
      <c r="CH116" s="201"/>
      <c r="CI116" s="201">
        <v>4.4200000000000001E-4</v>
      </c>
      <c r="CJ116" s="201">
        <v>9.9999999999999995E-7</v>
      </c>
      <c r="CK116" s="201">
        <v>0.26927899999999999</v>
      </c>
      <c r="CL116" s="201">
        <v>1.8098E-2</v>
      </c>
      <c r="CM116" s="201">
        <v>1.18241</v>
      </c>
      <c r="CN116" s="201">
        <v>4.6841000000000001E-2</v>
      </c>
      <c r="CO116" s="201">
        <v>2.2300000000000002E-3</v>
      </c>
      <c r="CP116" s="201">
        <v>1.4E-5</v>
      </c>
      <c r="CQ116" s="201">
        <v>1.1846399999999999</v>
      </c>
      <c r="CR116" s="201">
        <v>4.6855000000000001E-2</v>
      </c>
      <c r="CS116" s="201"/>
      <c r="CT116" s="201"/>
      <c r="CU116" s="201"/>
      <c r="CV116" s="201"/>
      <c r="CW116" s="201"/>
      <c r="CX116" s="201"/>
      <c r="CY116" s="201"/>
      <c r="CZ116" s="201"/>
      <c r="DA116" s="201">
        <v>3.5399999999999999E-4</v>
      </c>
      <c r="DB116" s="201">
        <v>6.0000000000000002E-6</v>
      </c>
      <c r="DC116" s="201"/>
      <c r="DD116" s="201"/>
      <c r="DE116" s="201"/>
      <c r="DF116" s="201"/>
      <c r="DG116" s="201">
        <v>3.5399999999999999E-4</v>
      </c>
      <c r="DH116" s="201">
        <v>6.0000000000000002E-6</v>
      </c>
      <c r="DI116" s="201"/>
      <c r="DJ116" s="201"/>
      <c r="DK116" s="201">
        <v>3.0040000000000002E-3</v>
      </c>
      <c r="DL116" s="201">
        <v>2.34E-4</v>
      </c>
      <c r="DM116" s="201">
        <v>2.5399999999999999E-4</v>
      </c>
      <c r="DN116" s="201">
        <v>1E-4</v>
      </c>
      <c r="DO116" s="201">
        <v>3.258E-3</v>
      </c>
      <c r="DP116" s="201">
        <v>3.3399999999999999E-4</v>
      </c>
      <c r="DQ116" s="201"/>
      <c r="DR116" s="201"/>
      <c r="DS116" s="201"/>
      <c r="DT116" s="201"/>
      <c r="DU116" s="201"/>
      <c r="DV116" s="201"/>
      <c r="DW116" s="201"/>
      <c r="DX116" s="201"/>
      <c r="DY116" s="201"/>
      <c r="DZ116" s="201"/>
      <c r="EA116" s="201"/>
      <c r="EB116" s="201"/>
      <c r="EC116" s="201"/>
      <c r="ED116" s="201"/>
      <c r="EE116" s="201">
        <v>0.53989900000000002</v>
      </c>
      <c r="EF116" s="201">
        <v>4.9932999999999998E-2</v>
      </c>
      <c r="EG116" s="201"/>
      <c r="EH116" s="201"/>
      <c r="EI116" s="201">
        <v>7.9999999999999996E-6</v>
      </c>
      <c r="EJ116" s="201">
        <v>1.0000000000000001E-5</v>
      </c>
      <c r="EK116" s="201"/>
      <c r="EL116" s="201"/>
      <c r="EM116" s="201"/>
      <c r="EN116" s="201"/>
      <c r="EO116" s="201">
        <v>0.102354</v>
      </c>
      <c r="EP116" s="201">
        <v>1.4E-5</v>
      </c>
      <c r="EQ116" s="201"/>
      <c r="ER116" s="201"/>
      <c r="ES116" s="201">
        <v>0.64226099999999997</v>
      </c>
      <c r="ET116" s="201">
        <v>4.9957000000000001E-2</v>
      </c>
      <c r="EU116" s="201"/>
      <c r="EV116" s="201"/>
      <c r="EW116" s="201"/>
      <c r="EX116" s="201"/>
      <c r="EY116" s="201"/>
      <c r="EZ116" s="201"/>
      <c r="FA116" s="201"/>
      <c r="FB116" s="201"/>
      <c r="FC116" s="201"/>
      <c r="FD116" s="201"/>
      <c r="FE116" s="201">
        <v>0.27299600000000002</v>
      </c>
      <c r="FF116" s="201">
        <v>3.9509999999999997E-3</v>
      </c>
      <c r="FG116" s="201">
        <v>0.39382699999999998</v>
      </c>
      <c r="FH116" s="201">
        <v>6.3800000000000003E-3</v>
      </c>
      <c r="FI116" s="201">
        <v>9.9599999999999992E-4</v>
      </c>
      <c r="FJ116" s="201">
        <v>2.3E-5</v>
      </c>
      <c r="FK116" s="201">
        <v>0.66781900000000005</v>
      </c>
      <c r="FL116" s="201">
        <v>1.0354E-2</v>
      </c>
      <c r="FM116" s="201">
        <v>1.3427849999999999</v>
      </c>
      <c r="FN116" s="201">
        <v>6.6000000000000005E-5</v>
      </c>
      <c r="FO116" s="201">
        <v>1.3427849999999999</v>
      </c>
      <c r="FP116" s="201">
        <v>6.6000000000000005E-5</v>
      </c>
      <c r="FQ116" s="201">
        <v>1.748518</v>
      </c>
      <c r="FR116" s="201">
        <v>0.51176100000000002</v>
      </c>
      <c r="FS116" s="201">
        <v>3.605089</v>
      </c>
      <c r="FT116" s="201">
        <v>0.169681</v>
      </c>
      <c r="FU116" s="201">
        <v>1.652E-3</v>
      </c>
      <c r="FV116" s="201">
        <v>1.0000000000000001E-5</v>
      </c>
      <c r="FW116" s="201"/>
      <c r="FX116" s="201"/>
      <c r="FY116" s="201">
        <v>1.2155389999999999</v>
      </c>
      <c r="FZ116" s="201">
        <v>8.1609000000000001E-2</v>
      </c>
      <c r="GA116" s="201"/>
      <c r="GB116" s="201"/>
      <c r="GC116" s="201"/>
      <c r="GD116" s="201"/>
      <c r="GE116" s="201"/>
      <c r="GF116" s="201"/>
      <c r="GG116" s="201"/>
      <c r="GH116" s="201"/>
      <c r="GI116" s="201">
        <v>1.175055</v>
      </c>
      <c r="GJ116" s="201">
        <v>1.0305999999999999E-2</v>
      </c>
      <c r="GK116" s="201">
        <v>3.310956</v>
      </c>
      <c r="GL116" s="201">
        <v>0.1193</v>
      </c>
      <c r="GM116" s="201">
        <v>11.056808999999999</v>
      </c>
      <c r="GN116" s="201">
        <v>0.89266699999999999</v>
      </c>
      <c r="GO116" s="201">
        <v>3.6818330000000001</v>
      </c>
      <c r="GP116" s="201">
        <v>7.4451000000000003E-2</v>
      </c>
      <c r="GQ116" s="201">
        <v>0.40461399999999997</v>
      </c>
      <c r="GR116" s="201">
        <v>1.4345999999999999E-2</v>
      </c>
      <c r="GS116" s="201">
        <v>4.0864469999999997</v>
      </c>
      <c r="GT116" s="201">
        <v>8.8797000000000001E-2</v>
      </c>
      <c r="GU116" s="201"/>
      <c r="GV116" s="201"/>
      <c r="GW116" s="201">
        <v>4.023066</v>
      </c>
      <c r="GX116" s="201">
        <v>1.7794000000000001E-2</v>
      </c>
      <c r="GY116" s="201"/>
      <c r="GZ116" s="201"/>
      <c r="HA116" s="201"/>
      <c r="HB116" s="201"/>
      <c r="HC116" s="201">
        <v>4.023066</v>
      </c>
      <c r="HD116" s="201">
        <v>1.7794000000000001E-2</v>
      </c>
      <c r="HE116" s="201">
        <v>1.09779</v>
      </c>
      <c r="HF116" s="201">
        <v>4.7130000000000002E-3</v>
      </c>
      <c r="HG116" s="201"/>
      <c r="HH116" s="201"/>
      <c r="HI116" s="201"/>
      <c r="HJ116" s="201"/>
      <c r="HK116" s="201">
        <v>1.09779</v>
      </c>
      <c r="HL116" s="201">
        <v>4.7130000000000002E-3</v>
      </c>
      <c r="HM116" s="201"/>
      <c r="HN116" s="201"/>
      <c r="HO116" s="201"/>
      <c r="HP116" s="201"/>
      <c r="HQ116" s="201">
        <v>6.2185999999999998E-2</v>
      </c>
      <c r="HR116" s="201">
        <v>5.13E-4</v>
      </c>
      <c r="HS116" s="201"/>
      <c r="HT116" s="201"/>
      <c r="HU116" s="201">
        <v>4.9550000000000002E-3</v>
      </c>
      <c r="HV116" s="201">
        <v>3.0000000000000001E-5</v>
      </c>
      <c r="HW116" s="201">
        <v>6.7141000000000006E-2</v>
      </c>
      <c r="HX116" s="201">
        <v>5.4299999999999997E-4</v>
      </c>
      <c r="HY116" s="201">
        <v>0.91863799999999995</v>
      </c>
      <c r="HZ116" s="201">
        <v>4.4900000000000002E-4</v>
      </c>
      <c r="IA116" s="201">
        <v>0.22044</v>
      </c>
      <c r="IB116" s="201">
        <v>2.0923000000000001E-2</v>
      </c>
      <c r="IC116" s="201">
        <v>1.139078</v>
      </c>
      <c r="ID116" s="201">
        <v>2.1371999999999999E-2</v>
      </c>
      <c r="IE116" s="201">
        <v>26.172910000000002</v>
      </c>
      <c r="IF116" s="201">
        <v>1.1760379999999999</v>
      </c>
    </row>
    <row r="117" spans="1:240" ht="17.399999999999999" customHeight="1" x14ac:dyDescent="0.25">
      <c r="A117" s="196" t="s">
        <v>100</v>
      </c>
      <c r="B117" s="197" t="s">
        <v>1399</v>
      </c>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v>7.8627029999999998</v>
      </c>
      <c r="CN117" s="198">
        <v>1.7079439999999999</v>
      </c>
      <c r="CO117" s="198">
        <v>2.3415219999999999</v>
      </c>
      <c r="CP117" s="198">
        <v>0.49665300000000001</v>
      </c>
      <c r="CQ117" s="198">
        <v>10.204224999999999</v>
      </c>
      <c r="CR117" s="198">
        <v>2.2045970000000001</v>
      </c>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v>6.1200000000000002E-4</v>
      </c>
      <c r="FT117" s="198">
        <v>1.12E-4</v>
      </c>
      <c r="FU117" s="198"/>
      <c r="FV117" s="198"/>
      <c r="FW117" s="198"/>
      <c r="FX117" s="198"/>
      <c r="FY117" s="198"/>
      <c r="FZ117" s="198"/>
      <c r="GA117" s="198"/>
      <c r="GB117" s="198"/>
      <c r="GC117" s="198"/>
      <c r="GD117" s="198"/>
      <c r="GE117" s="198"/>
      <c r="GF117" s="198"/>
      <c r="GG117" s="198"/>
      <c r="GH117" s="198"/>
      <c r="GI117" s="198"/>
      <c r="GJ117" s="198"/>
      <c r="GK117" s="198"/>
      <c r="GL117" s="198"/>
      <c r="GM117" s="198">
        <v>6.1200000000000002E-4</v>
      </c>
      <c r="GN117" s="198">
        <v>1.12E-4</v>
      </c>
      <c r="GO117" s="198">
        <v>5.0083929999999999</v>
      </c>
      <c r="GP117" s="198">
        <v>7.2697999999999999E-2</v>
      </c>
      <c r="GQ117" s="198">
        <v>8.6400000000000001E-3</v>
      </c>
      <c r="GR117" s="198">
        <v>5.4299999999999997E-4</v>
      </c>
      <c r="GS117" s="198">
        <v>5.0170329999999996</v>
      </c>
      <c r="GT117" s="198">
        <v>7.3241000000000001E-2</v>
      </c>
      <c r="GU117" s="198"/>
      <c r="GV117" s="198"/>
      <c r="GW117" s="198">
        <v>1.1914</v>
      </c>
      <c r="GX117" s="198">
        <v>7.9799999999999992E-3</v>
      </c>
      <c r="GY117" s="198">
        <v>7.9408310000000002</v>
      </c>
      <c r="GZ117" s="198">
        <v>2.5270000000000002E-3</v>
      </c>
      <c r="HA117" s="198"/>
      <c r="HB117" s="198"/>
      <c r="HC117" s="198">
        <v>9.1322310000000009</v>
      </c>
      <c r="HD117" s="198">
        <v>1.0507000000000001E-2</v>
      </c>
      <c r="HE117" s="198">
        <v>0.74756699999999998</v>
      </c>
      <c r="HF117" s="198">
        <v>5.1400000000000003E-4</v>
      </c>
      <c r="HG117" s="198"/>
      <c r="HH117" s="198"/>
      <c r="HI117" s="198"/>
      <c r="HJ117" s="198"/>
      <c r="HK117" s="198">
        <v>0.74756699999999998</v>
      </c>
      <c r="HL117" s="198">
        <v>5.1400000000000003E-4</v>
      </c>
      <c r="HM117" s="198"/>
      <c r="HN117" s="198"/>
      <c r="HO117" s="198"/>
      <c r="HP117" s="198"/>
      <c r="HQ117" s="198"/>
      <c r="HR117" s="198"/>
      <c r="HS117" s="198">
        <v>1.0595939999999999</v>
      </c>
      <c r="HT117" s="198">
        <v>9.1179999999999994E-3</v>
      </c>
      <c r="HU117" s="198"/>
      <c r="HV117" s="198"/>
      <c r="HW117" s="198">
        <v>1.0595939999999999</v>
      </c>
      <c r="HX117" s="198">
        <v>9.1179999999999994E-3</v>
      </c>
      <c r="HY117" s="198"/>
      <c r="HZ117" s="198"/>
      <c r="IA117" s="198">
        <v>1.0820000000000001E-3</v>
      </c>
      <c r="IB117" s="198">
        <v>1.3999999999999999E-4</v>
      </c>
      <c r="IC117" s="198">
        <v>1.0820000000000001E-3</v>
      </c>
      <c r="ID117" s="198">
        <v>1.3999999999999999E-4</v>
      </c>
      <c r="IE117" s="198">
        <v>26.162344000000001</v>
      </c>
      <c r="IF117" s="198">
        <v>2.2982290000000001</v>
      </c>
    </row>
    <row r="118" spans="1:240" ht="17.399999999999999" customHeight="1" x14ac:dyDescent="0.25">
      <c r="A118" s="199" t="s">
        <v>90</v>
      </c>
      <c r="B118" s="200" t="s">
        <v>1400</v>
      </c>
      <c r="C118" s="201"/>
      <c r="D118" s="201"/>
      <c r="E118" s="201"/>
      <c r="F118" s="201"/>
      <c r="G118" s="201"/>
      <c r="H118" s="201"/>
      <c r="I118" s="201"/>
      <c r="J118" s="201"/>
      <c r="K118" s="201"/>
      <c r="L118" s="201"/>
      <c r="M118" s="201"/>
      <c r="N118" s="201"/>
      <c r="O118" s="201"/>
      <c r="P118" s="201"/>
      <c r="Q118" s="201"/>
      <c r="R118" s="201"/>
      <c r="S118" s="201">
        <v>1.1950000000000001E-3</v>
      </c>
      <c r="T118" s="201">
        <v>4.4700000000000002E-4</v>
      </c>
      <c r="U118" s="201"/>
      <c r="V118" s="201"/>
      <c r="W118" s="201"/>
      <c r="X118" s="201"/>
      <c r="Y118" s="201"/>
      <c r="Z118" s="201"/>
      <c r="AA118" s="201"/>
      <c r="AB118" s="201"/>
      <c r="AC118" s="201"/>
      <c r="AD118" s="201"/>
      <c r="AE118" s="201"/>
      <c r="AF118" s="201"/>
      <c r="AG118" s="201">
        <v>1.1950000000000001E-3</v>
      </c>
      <c r="AH118" s="201">
        <v>4.4700000000000002E-4</v>
      </c>
      <c r="AI118" s="201"/>
      <c r="AJ118" s="201"/>
      <c r="AK118" s="201"/>
      <c r="AL118" s="201"/>
      <c r="AM118" s="201"/>
      <c r="AN118" s="201"/>
      <c r="AO118" s="201"/>
      <c r="AP118" s="201"/>
      <c r="AQ118" s="201"/>
      <c r="AR118" s="201"/>
      <c r="AS118" s="201">
        <v>4.3874999999999997E-2</v>
      </c>
      <c r="AT118" s="201">
        <v>6.11E-3</v>
      </c>
      <c r="AU118" s="201">
        <v>6.8773000000000001E-2</v>
      </c>
      <c r="AV118" s="201">
        <v>2.0466000000000002E-2</v>
      </c>
      <c r="AW118" s="201"/>
      <c r="AX118" s="201"/>
      <c r="AY118" s="201">
        <v>8.9758000000000004E-2</v>
      </c>
      <c r="AZ118" s="201">
        <v>1.4885000000000001E-2</v>
      </c>
      <c r="BA118" s="201"/>
      <c r="BB118" s="201"/>
      <c r="BC118" s="201"/>
      <c r="BD118" s="201"/>
      <c r="BE118" s="201">
        <v>0.202406</v>
      </c>
      <c r="BF118" s="201">
        <v>4.1460999999999998E-2</v>
      </c>
      <c r="BG118" s="201"/>
      <c r="BH118" s="201"/>
      <c r="BI118" s="201"/>
      <c r="BJ118" s="201"/>
      <c r="BK118" s="201"/>
      <c r="BL118" s="201"/>
      <c r="BM118" s="201"/>
      <c r="BN118" s="201"/>
      <c r="BO118" s="201">
        <v>0.139427</v>
      </c>
      <c r="BP118" s="201">
        <v>4.7500000000000001E-2</v>
      </c>
      <c r="BQ118" s="201"/>
      <c r="BR118" s="201"/>
      <c r="BS118" s="201"/>
      <c r="BT118" s="201"/>
      <c r="BU118" s="201"/>
      <c r="BV118" s="201"/>
      <c r="BW118" s="201">
        <v>0.88796699999999995</v>
      </c>
      <c r="BX118" s="201">
        <v>7.4999999999999997E-2</v>
      </c>
      <c r="BY118" s="201">
        <v>0.22472600000000001</v>
      </c>
      <c r="BZ118" s="201">
        <v>1.9650000000000002E-3</v>
      </c>
      <c r="CA118" s="201"/>
      <c r="CB118" s="201"/>
      <c r="CC118" s="201">
        <v>9.8428000000000002E-2</v>
      </c>
      <c r="CD118" s="201">
        <v>7.8100000000000001E-3</v>
      </c>
      <c r="CE118" s="201"/>
      <c r="CF118" s="201"/>
      <c r="CG118" s="201"/>
      <c r="CH118" s="201"/>
      <c r="CI118" s="201">
        <v>5.0799999999999999E-4</v>
      </c>
      <c r="CJ118" s="201">
        <v>1E-4</v>
      </c>
      <c r="CK118" s="201">
        <v>1.351056</v>
      </c>
      <c r="CL118" s="201">
        <v>0.13237499999999999</v>
      </c>
      <c r="CM118" s="201">
        <v>20.110952000000001</v>
      </c>
      <c r="CN118" s="201">
        <v>5.7036259999999999</v>
      </c>
      <c r="CO118" s="201"/>
      <c r="CP118" s="201"/>
      <c r="CQ118" s="201">
        <v>20.110952000000001</v>
      </c>
      <c r="CR118" s="201">
        <v>5.7036259999999999</v>
      </c>
      <c r="CS118" s="201"/>
      <c r="CT118" s="201"/>
      <c r="CU118" s="201"/>
      <c r="CV118" s="201"/>
      <c r="CW118" s="201"/>
      <c r="CX118" s="201"/>
      <c r="CY118" s="201"/>
      <c r="CZ118" s="201"/>
      <c r="DA118" s="201"/>
      <c r="DB118" s="201"/>
      <c r="DC118" s="201"/>
      <c r="DD118" s="201"/>
      <c r="DE118" s="201"/>
      <c r="DF118" s="201"/>
      <c r="DG118" s="201"/>
      <c r="DH118" s="201"/>
      <c r="DI118" s="201"/>
      <c r="DJ118" s="201"/>
      <c r="DK118" s="201">
        <v>1.4680310000000001</v>
      </c>
      <c r="DL118" s="201">
        <v>0.82182599999999995</v>
      </c>
      <c r="DM118" s="201"/>
      <c r="DN118" s="201"/>
      <c r="DO118" s="201">
        <v>1.4680310000000001</v>
      </c>
      <c r="DP118" s="201">
        <v>0.82182599999999995</v>
      </c>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v>6.0686999999999998E-2</v>
      </c>
      <c r="FF118" s="201">
        <v>8.3471000000000004E-2</v>
      </c>
      <c r="FG118" s="201">
        <v>4.4416999999999998E-2</v>
      </c>
      <c r="FH118" s="201">
        <v>5.382E-2</v>
      </c>
      <c r="FI118" s="201">
        <v>1.057758</v>
      </c>
      <c r="FJ118" s="201">
        <v>0.50947699999999996</v>
      </c>
      <c r="FK118" s="201">
        <v>1.1628620000000001</v>
      </c>
      <c r="FL118" s="201">
        <v>0.64676800000000001</v>
      </c>
      <c r="FM118" s="201"/>
      <c r="FN118" s="201"/>
      <c r="FO118" s="201"/>
      <c r="FP118" s="201"/>
      <c r="FQ118" s="201"/>
      <c r="FR118" s="201"/>
      <c r="FS118" s="201">
        <v>0.30013099999999998</v>
      </c>
      <c r="FT118" s="201">
        <v>2.0292999999999999E-2</v>
      </c>
      <c r="FU118" s="201"/>
      <c r="FV118" s="201"/>
      <c r="FW118" s="201"/>
      <c r="FX118" s="201"/>
      <c r="FY118" s="201"/>
      <c r="FZ118" s="201"/>
      <c r="GA118" s="201"/>
      <c r="GB118" s="201"/>
      <c r="GC118" s="201"/>
      <c r="GD118" s="201"/>
      <c r="GE118" s="201"/>
      <c r="GF118" s="201"/>
      <c r="GG118" s="201"/>
      <c r="GH118" s="201"/>
      <c r="GI118" s="201"/>
      <c r="GJ118" s="201"/>
      <c r="GK118" s="201"/>
      <c r="GL118" s="201"/>
      <c r="GM118" s="201">
        <v>0.30013099999999998</v>
      </c>
      <c r="GN118" s="201">
        <v>2.0292999999999999E-2</v>
      </c>
      <c r="GO118" s="201">
        <v>6.0705000000000002E-2</v>
      </c>
      <c r="GP118" s="201">
        <v>2.1180000000000001E-3</v>
      </c>
      <c r="GQ118" s="201"/>
      <c r="GR118" s="201"/>
      <c r="GS118" s="201">
        <v>6.0705000000000002E-2</v>
      </c>
      <c r="GT118" s="201">
        <v>2.1180000000000001E-3</v>
      </c>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v>8.2722000000000004E-2</v>
      </c>
      <c r="HR118" s="201">
        <v>7.6519999999999999E-3</v>
      </c>
      <c r="HS118" s="201"/>
      <c r="HT118" s="201"/>
      <c r="HU118" s="201"/>
      <c r="HV118" s="201"/>
      <c r="HW118" s="201">
        <v>8.2722000000000004E-2</v>
      </c>
      <c r="HX118" s="201">
        <v>7.6519999999999999E-3</v>
      </c>
      <c r="HY118" s="201"/>
      <c r="HZ118" s="201"/>
      <c r="IA118" s="201">
        <v>4.6085000000000001E-2</v>
      </c>
      <c r="IB118" s="201">
        <v>3.9280000000000001E-3</v>
      </c>
      <c r="IC118" s="201">
        <v>4.6085000000000001E-2</v>
      </c>
      <c r="ID118" s="201">
        <v>3.9280000000000001E-3</v>
      </c>
      <c r="IE118" s="201">
        <v>24.786145000000001</v>
      </c>
      <c r="IF118" s="201">
        <v>7.3804939999999997</v>
      </c>
    </row>
    <row r="119" spans="1:240" ht="17.399999999999999" customHeight="1" x14ac:dyDescent="0.25">
      <c r="A119" s="196" t="s">
        <v>93</v>
      </c>
      <c r="B119" s="197" t="s">
        <v>1401</v>
      </c>
      <c r="C119" s="198"/>
      <c r="D119" s="198"/>
      <c r="E119" s="198">
        <v>3.6</v>
      </c>
      <c r="F119" s="198">
        <v>4.65E-2</v>
      </c>
      <c r="G119" s="198"/>
      <c r="H119" s="198"/>
      <c r="I119" s="198">
        <v>12.689187</v>
      </c>
      <c r="J119" s="198">
        <v>2.2730700000000001</v>
      </c>
      <c r="K119" s="198"/>
      <c r="L119" s="198"/>
      <c r="M119" s="198">
        <v>16.289186999999998</v>
      </c>
      <c r="N119" s="198">
        <v>2.3195700000000001</v>
      </c>
      <c r="O119" s="198"/>
      <c r="P119" s="198"/>
      <c r="Q119" s="198"/>
      <c r="R119" s="198"/>
      <c r="S119" s="198">
        <v>0.81096199999999996</v>
      </c>
      <c r="T119" s="198">
        <v>0.24702099999999999</v>
      </c>
      <c r="U119" s="198"/>
      <c r="V119" s="198"/>
      <c r="W119" s="198">
        <v>2E-3</v>
      </c>
      <c r="X119" s="198">
        <v>7.0000000000000001E-3</v>
      </c>
      <c r="Y119" s="198"/>
      <c r="Z119" s="198"/>
      <c r="AA119" s="198"/>
      <c r="AB119" s="198"/>
      <c r="AC119" s="198"/>
      <c r="AD119" s="198"/>
      <c r="AE119" s="198"/>
      <c r="AF119" s="198"/>
      <c r="AG119" s="198">
        <v>0.81296199999999996</v>
      </c>
      <c r="AH119" s="198">
        <v>0.254021</v>
      </c>
      <c r="AI119" s="198"/>
      <c r="AJ119" s="198"/>
      <c r="AK119" s="198"/>
      <c r="AL119" s="198"/>
      <c r="AM119" s="198">
        <v>8.9063000000000003E-2</v>
      </c>
      <c r="AN119" s="198">
        <v>1.7250000000000001E-2</v>
      </c>
      <c r="AO119" s="198"/>
      <c r="AP119" s="198"/>
      <c r="AQ119" s="198"/>
      <c r="AR119" s="198"/>
      <c r="AS119" s="198"/>
      <c r="AT119" s="198"/>
      <c r="AU119" s="198">
        <v>2.738969</v>
      </c>
      <c r="AV119" s="198">
        <v>0.95834699999999995</v>
      </c>
      <c r="AW119" s="198"/>
      <c r="AX119" s="198"/>
      <c r="AY119" s="198">
        <v>0.872054</v>
      </c>
      <c r="AZ119" s="198">
        <v>0.31671100000000002</v>
      </c>
      <c r="BA119" s="198"/>
      <c r="BB119" s="198"/>
      <c r="BC119" s="198"/>
      <c r="BD119" s="198"/>
      <c r="BE119" s="198">
        <v>3.7000860000000002</v>
      </c>
      <c r="BF119" s="198">
        <v>1.292308</v>
      </c>
      <c r="BG119" s="198"/>
      <c r="BH119" s="198"/>
      <c r="BI119" s="198"/>
      <c r="BJ119" s="198"/>
      <c r="BK119" s="198"/>
      <c r="BL119" s="198"/>
      <c r="BM119" s="198"/>
      <c r="BN119" s="198"/>
      <c r="BO119" s="198"/>
      <c r="BP119" s="198"/>
      <c r="BQ119" s="198"/>
      <c r="BR119" s="198"/>
      <c r="BS119" s="198"/>
      <c r="BT119" s="198"/>
      <c r="BU119" s="198"/>
      <c r="BV119" s="198"/>
      <c r="BW119" s="198"/>
      <c r="BX119" s="198"/>
      <c r="BY119" s="198">
        <v>2.819E-2</v>
      </c>
      <c r="BZ119" s="198">
        <v>0.03</v>
      </c>
      <c r="CA119" s="198"/>
      <c r="CB119" s="198"/>
      <c r="CC119" s="198"/>
      <c r="CD119" s="198"/>
      <c r="CE119" s="198"/>
      <c r="CF119" s="198"/>
      <c r="CG119" s="198"/>
      <c r="CH119" s="198"/>
      <c r="CI119" s="198"/>
      <c r="CJ119" s="198"/>
      <c r="CK119" s="198">
        <v>2.819E-2</v>
      </c>
      <c r="CL119" s="198">
        <v>0.03</v>
      </c>
      <c r="CM119" s="198">
        <v>1.5529470000000001</v>
      </c>
      <c r="CN119" s="198">
        <v>0.39873599999999998</v>
      </c>
      <c r="CO119" s="198"/>
      <c r="CP119" s="198"/>
      <c r="CQ119" s="198">
        <v>1.5529470000000001</v>
      </c>
      <c r="CR119" s="198">
        <v>0.39873599999999998</v>
      </c>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v>0.01</v>
      </c>
      <c r="DN119" s="198">
        <v>3.3000000000000002E-2</v>
      </c>
      <c r="DO119" s="198">
        <v>0.01</v>
      </c>
      <c r="DP119" s="198">
        <v>3.3000000000000002E-2</v>
      </c>
      <c r="DQ119" s="198"/>
      <c r="DR119" s="198"/>
      <c r="DS119" s="198"/>
      <c r="DT119" s="198"/>
      <c r="DU119" s="198"/>
      <c r="DV119" s="198"/>
      <c r="DW119" s="198"/>
      <c r="DX119" s="198"/>
      <c r="DY119" s="198">
        <v>2.5000000000000001E-3</v>
      </c>
      <c r="DZ119" s="198">
        <v>1E-3</v>
      </c>
      <c r="EA119" s="198"/>
      <c r="EB119" s="198"/>
      <c r="EC119" s="198"/>
      <c r="ED119" s="198"/>
      <c r="EE119" s="198">
        <v>0.131802</v>
      </c>
      <c r="EF119" s="198">
        <v>2.4844000000000001E-2</v>
      </c>
      <c r="EG119" s="198"/>
      <c r="EH119" s="198"/>
      <c r="EI119" s="198"/>
      <c r="EJ119" s="198"/>
      <c r="EK119" s="198"/>
      <c r="EL119" s="198"/>
      <c r="EM119" s="198">
        <v>0.01</v>
      </c>
      <c r="EN119" s="198">
        <v>2.5999999999999999E-2</v>
      </c>
      <c r="EO119" s="198">
        <v>1.35E-2</v>
      </c>
      <c r="EP119" s="198">
        <v>2.3E-2</v>
      </c>
      <c r="EQ119" s="198"/>
      <c r="ER119" s="198"/>
      <c r="ES119" s="198">
        <v>0.157802</v>
      </c>
      <c r="ET119" s="198">
        <v>7.4843999999999994E-2</v>
      </c>
      <c r="EU119" s="198"/>
      <c r="EV119" s="198"/>
      <c r="EW119" s="198"/>
      <c r="EX119" s="198"/>
      <c r="EY119" s="198"/>
      <c r="EZ119" s="198"/>
      <c r="FA119" s="198"/>
      <c r="FB119" s="198"/>
      <c r="FC119" s="198"/>
      <c r="FD119" s="198"/>
      <c r="FE119" s="198"/>
      <c r="FF119" s="198"/>
      <c r="FG119" s="198">
        <v>6.4999999999999997E-3</v>
      </c>
      <c r="FH119" s="198">
        <v>1.6E-2</v>
      </c>
      <c r="FI119" s="198">
        <v>7.1710000000000003E-3</v>
      </c>
      <c r="FJ119" s="198">
        <v>2.3E-3</v>
      </c>
      <c r="FK119" s="198">
        <v>1.3671000000000001E-2</v>
      </c>
      <c r="FL119" s="198">
        <v>1.83E-2</v>
      </c>
      <c r="FM119" s="198"/>
      <c r="FN119" s="198"/>
      <c r="FO119" s="198"/>
      <c r="FP119" s="198"/>
      <c r="FQ119" s="198"/>
      <c r="FR119" s="198"/>
      <c r="FS119" s="198"/>
      <c r="FT119" s="198"/>
      <c r="FU119" s="198"/>
      <c r="FV119" s="198"/>
      <c r="FW119" s="198"/>
      <c r="FX119" s="198"/>
      <c r="FY119" s="198"/>
      <c r="FZ119" s="198"/>
      <c r="GA119" s="198"/>
      <c r="GB119" s="198"/>
      <c r="GC119" s="198"/>
      <c r="GD119" s="198"/>
      <c r="GE119" s="198">
        <v>2.445E-2</v>
      </c>
      <c r="GF119" s="198">
        <v>4.5999999999999999E-2</v>
      </c>
      <c r="GG119" s="198"/>
      <c r="GH119" s="198"/>
      <c r="GI119" s="198"/>
      <c r="GJ119" s="198"/>
      <c r="GK119" s="198">
        <v>9.4999999999999998E-3</v>
      </c>
      <c r="GL119" s="198">
        <v>5.0000000000000001E-3</v>
      </c>
      <c r="GM119" s="198">
        <v>3.3950000000000001E-2</v>
      </c>
      <c r="GN119" s="198">
        <v>5.0999999999999997E-2</v>
      </c>
      <c r="GO119" s="198">
        <v>5.3429999999999997E-3</v>
      </c>
      <c r="GP119" s="198">
        <v>1.6500000000000001E-2</v>
      </c>
      <c r="GQ119" s="198">
        <v>3.2320000000000001E-3</v>
      </c>
      <c r="GR119" s="198">
        <v>1E-3</v>
      </c>
      <c r="GS119" s="198">
        <v>8.5749999999999993E-3</v>
      </c>
      <c r="GT119" s="198">
        <v>1.7500000000000002E-2</v>
      </c>
      <c r="GU119" s="198"/>
      <c r="GV119" s="198"/>
      <c r="GW119" s="198">
        <v>0.33689999999999998</v>
      </c>
      <c r="GX119" s="198">
        <v>3.9669999999999997E-2</v>
      </c>
      <c r="GY119" s="198"/>
      <c r="GZ119" s="198"/>
      <c r="HA119" s="198"/>
      <c r="HB119" s="198"/>
      <c r="HC119" s="198">
        <v>0.33689999999999998</v>
      </c>
      <c r="HD119" s="198">
        <v>3.9669999999999997E-2</v>
      </c>
      <c r="HE119" s="198"/>
      <c r="HF119" s="198"/>
      <c r="HG119" s="198"/>
      <c r="HH119" s="198"/>
      <c r="HI119" s="198"/>
      <c r="HJ119" s="198"/>
      <c r="HK119" s="198"/>
      <c r="HL119" s="198"/>
      <c r="HM119" s="198"/>
      <c r="HN119" s="198"/>
      <c r="HO119" s="198"/>
      <c r="HP119" s="198"/>
      <c r="HQ119" s="198">
        <v>6.6611000000000004E-2</v>
      </c>
      <c r="HR119" s="198">
        <v>5.9200000000000003E-2</v>
      </c>
      <c r="HS119" s="198">
        <v>7.0699999999999995E-4</v>
      </c>
      <c r="HT119" s="198">
        <v>5.0000000000000001E-4</v>
      </c>
      <c r="HU119" s="198"/>
      <c r="HV119" s="198"/>
      <c r="HW119" s="198">
        <v>6.7318000000000003E-2</v>
      </c>
      <c r="HX119" s="198">
        <v>5.9700000000000003E-2</v>
      </c>
      <c r="HY119" s="198"/>
      <c r="HZ119" s="198"/>
      <c r="IA119" s="198">
        <v>8.6150000000000004E-2</v>
      </c>
      <c r="IB119" s="198">
        <v>0.22060199999999999</v>
      </c>
      <c r="IC119" s="198">
        <v>8.6150000000000004E-2</v>
      </c>
      <c r="ID119" s="198">
        <v>0.22060199999999999</v>
      </c>
      <c r="IE119" s="198">
        <v>23.097738</v>
      </c>
      <c r="IF119" s="198">
        <v>4.8092509999999997</v>
      </c>
    </row>
    <row r="120" spans="1:240" ht="17.399999999999999" customHeight="1" x14ac:dyDescent="0.25">
      <c r="A120" s="199" t="s">
        <v>166</v>
      </c>
      <c r="B120" s="200" t="s">
        <v>1402</v>
      </c>
      <c r="C120" s="201"/>
      <c r="D120" s="201"/>
      <c r="E120" s="201">
        <v>17.928812000000001</v>
      </c>
      <c r="F120" s="201">
        <v>1.5622910000000001</v>
      </c>
      <c r="G120" s="201"/>
      <c r="H120" s="201"/>
      <c r="I120" s="201"/>
      <c r="J120" s="201"/>
      <c r="K120" s="201"/>
      <c r="L120" s="201"/>
      <c r="M120" s="201">
        <v>17.928812000000001</v>
      </c>
      <c r="N120" s="201">
        <v>1.5622910000000001</v>
      </c>
      <c r="O120" s="201"/>
      <c r="P120" s="201"/>
      <c r="Q120" s="201"/>
      <c r="R120" s="201"/>
      <c r="S120" s="201"/>
      <c r="T120" s="201"/>
      <c r="U120" s="201"/>
      <c r="V120" s="201"/>
      <c r="W120" s="201"/>
      <c r="X120" s="201"/>
      <c r="Y120" s="201"/>
      <c r="Z120" s="201"/>
      <c r="AA120" s="201"/>
      <c r="AB120" s="201"/>
      <c r="AC120" s="201"/>
      <c r="AD120" s="201"/>
      <c r="AE120" s="201"/>
      <c r="AF120" s="201"/>
      <c r="AG120" s="201"/>
      <c r="AH120" s="201"/>
      <c r="AI120" s="201">
        <v>8.9618000000000003E-2</v>
      </c>
      <c r="AJ120" s="201">
        <v>2.3959999999999999E-2</v>
      </c>
      <c r="AK120" s="201">
        <v>8.9618000000000003E-2</v>
      </c>
      <c r="AL120" s="201">
        <v>2.3959999999999999E-2</v>
      </c>
      <c r="AM120" s="201">
        <v>0.39898600000000001</v>
      </c>
      <c r="AN120" s="201">
        <v>3.6221999999999997E-2</v>
      </c>
      <c r="AO120" s="201"/>
      <c r="AP120" s="201"/>
      <c r="AQ120" s="201"/>
      <c r="AR120" s="201"/>
      <c r="AS120" s="201"/>
      <c r="AT120" s="201"/>
      <c r="AU120" s="201"/>
      <c r="AV120" s="201"/>
      <c r="AW120" s="201"/>
      <c r="AX120" s="201"/>
      <c r="AY120" s="201"/>
      <c r="AZ120" s="201"/>
      <c r="BA120" s="201"/>
      <c r="BB120" s="201"/>
      <c r="BC120" s="201"/>
      <c r="BD120" s="201"/>
      <c r="BE120" s="201">
        <v>0.39898600000000001</v>
      </c>
      <c r="BF120" s="201">
        <v>3.6221999999999997E-2</v>
      </c>
      <c r="BG120" s="201"/>
      <c r="BH120" s="201"/>
      <c r="BI120" s="201"/>
      <c r="BJ120" s="201"/>
      <c r="BK120" s="201"/>
      <c r="BL120" s="201"/>
      <c r="BM120" s="201"/>
      <c r="BN120" s="201"/>
      <c r="BO120" s="201">
        <v>0.28459099999999998</v>
      </c>
      <c r="BP120" s="201">
        <v>4.65E-2</v>
      </c>
      <c r="BQ120" s="201"/>
      <c r="BR120" s="201"/>
      <c r="BS120" s="201"/>
      <c r="BT120" s="201"/>
      <c r="BU120" s="201">
        <v>0.77449500000000004</v>
      </c>
      <c r="BV120" s="201">
        <v>0.24</v>
      </c>
      <c r="BW120" s="201">
        <v>0.19500000000000001</v>
      </c>
      <c r="BX120" s="201">
        <v>1.4999999999999999E-2</v>
      </c>
      <c r="BY120" s="201"/>
      <c r="BZ120" s="201"/>
      <c r="CA120" s="201"/>
      <c r="CB120" s="201"/>
      <c r="CC120" s="201"/>
      <c r="CD120" s="201"/>
      <c r="CE120" s="201"/>
      <c r="CF120" s="201"/>
      <c r="CG120" s="201"/>
      <c r="CH120" s="201"/>
      <c r="CI120" s="201"/>
      <c r="CJ120" s="201"/>
      <c r="CK120" s="201">
        <v>1.254086</v>
      </c>
      <c r="CL120" s="201">
        <v>0.30149999999999999</v>
      </c>
      <c r="CM120" s="201">
        <v>1.5250570000000001</v>
      </c>
      <c r="CN120" s="201">
        <v>0.356153</v>
      </c>
      <c r="CO120" s="201"/>
      <c r="CP120" s="201"/>
      <c r="CQ120" s="201">
        <v>1.5250570000000001</v>
      </c>
      <c r="CR120" s="201">
        <v>0.356153</v>
      </c>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v>2.9565999999999999E-2</v>
      </c>
      <c r="FH120" s="201">
        <v>4.3788000000000001E-2</v>
      </c>
      <c r="FI120" s="201"/>
      <c r="FJ120" s="201"/>
      <c r="FK120" s="201">
        <v>2.9565999999999999E-2</v>
      </c>
      <c r="FL120" s="201">
        <v>4.3788000000000001E-2</v>
      </c>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v>0.1125</v>
      </c>
      <c r="GP120" s="201">
        <v>4.4900000000000002E-4</v>
      </c>
      <c r="GQ120" s="201"/>
      <c r="GR120" s="201"/>
      <c r="GS120" s="201">
        <v>0.1125</v>
      </c>
      <c r="GT120" s="201">
        <v>4.4900000000000002E-4</v>
      </c>
      <c r="GU120" s="201"/>
      <c r="GV120" s="201"/>
      <c r="GW120" s="201"/>
      <c r="GX120" s="201"/>
      <c r="GY120" s="201"/>
      <c r="GZ120" s="201"/>
      <c r="HA120" s="201"/>
      <c r="HB120" s="201"/>
      <c r="HC120" s="201"/>
      <c r="HD120" s="201"/>
      <c r="HE120" s="201">
        <v>0.19894300000000001</v>
      </c>
      <c r="HF120" s="201">
        <v>1.9599999999999999E-4</v>
      </c>
      <c r="HG120" s="201"/>
      <c r="HH120" s="201"/>
      <c r="HI120" s="201"/>
      <c r="HJ120" s="201"/>
      <c r="HK120" s="201">
        <v>0.19894300000000001</v>
      </c>
      <c r="HL120" s="201">
        <v>1.9599999999999999E-4</v>
      </c>
      <c r="HM120" s="201">
        <v>1.439465</v>
      </c>
      <c r="HN120" s="201">
        <v>4.2499999999999998E-4</v>
      </c>
      <c r="HO120" s="201">
        <v>1.439465</v>
      </c>
      <c r="HP120" s="201">
        <v>4.2499999999999998E-4</v>
      </c>
      <c r="HQ120" s="201"/>
      <c r="HR120" s="201"/>
      <c r="HS120" s="201"/>
      <c r="HT120" s="201"/>
      <c r="HU120" s="201"/>
      <c r="HV120" s="201"/>
      <c r="HW120" s="201"/>
      <c r="HX120" s="201"/>
      <c r="HY120" s="201"/>
      <c r="HZ120" s="201"/>
      <c r="IA120" s="201">
        <v>2.7E-2</v>
      </c>
      <c r="IB120" s="201">
        <v>2.14E-4</v>
      </c>
      <c r="IC120" s="201">
        <v>2.7E-2</v>
      </c>
      <c r="ID120" s="201">
        <v>2.14E-4</v>
      </c>
      <c r="IE120" s="201">
        <v>23.004033</v>
      </c>
      <c r="IF120" s="201">
        <v>2.3251979999999999</v>
      </c>
    </row>
    <row r="121" spans="1:240" ht="17.399999999999999" customHeight="1" x14ac:dyDescent="0.25">
      <c r="A121" s="196" t="s">
        <v>221</v>
      </c>
      <c r="B121" s="197" t="s">
        <v>1403</v>
      </c>
      <c r="C121" s="198"/>
      <c r="D121" s="198"/>
      <c r="E121" s="198">
        <v>3.6</v>
      </c>
      <c r="F121" s="198">
        <v>4.65E-2</v>
      </c>
      <c r="G121" s="198"/>
      <c r="H121" s="198"/>
      <c r="I121" s="198"/>
      <c r="J121" s="198"/>
      <c r="K121" s="198"/>
      <c r="L121" s="198"/>
      <c r="M121" s="198">
        <v>3.6</v>
      </c>
      <c r="N121" s="198">
        <v>4.65E-2</v>
      </c>
      <c r="O121" s="198"/>
      <c r="P121" s="198"/>
      <c r="Q121" s="198"/>
      <c r="R121" s="198"/>
      <c r="S121" s="198">
        <v>1.342446</v>
      </c>
      <c r="T121" s="198">
        <v>0.25005699999999997</v>
      </c>
      <c r="U121" s="198"/>
      <c r="V121" s="198"/>
      <c r="W121" s="198"/>
      <c r="X121" s="198"/>
      <c r="Y121" s="198">
        <v>2.4399999999999999E-4</v>
      </c>
      <c r="Z121" s="198">
        <v>6.0000000000000002E-5</v>
      </c>
      <c r="AA121" s="198"/>
      <c r="AB121" s="198"/>
      <c r="AC121" s="198"/>
      <c r="AD121" s="198"/>
      <c r="AE121" s="198"/>
      <c r="AF121" s="198"/>
      <c r="AG121" s="198">
        <v>1.3426899999999999</v>
      </c>
      <c r="AH121" s="198">
        <v>0.25011699999999998</v>
      </c>
      <c r="AI121" s="198"/>
      <c r="AJ121" s="198"/>
      <c r="AK121" s="198"/>
      <c r="AL121" s="198"/>
      <c r="AM121" s="198"/>
      <c r="AN121" s="198"/>
      <c r="AO121" s="198">
        <v>0.13295199999999999</v>
      </c>
      <c r="AP121" s="198">
        <v>3.1649999999999998E-2</v>
      </c>
      <c r="AQ121" s="198"/>
      <c r="AR121" s="198"/>
      <c r="AS121" s="198">
        <v>0.21</v>
      </c>
      <c r="AT121" s="198">
        <v>3.6749999999999998E-2</v>
      </c>
      <c r="AU121" s="198">
        <v>1.7997989999999999</v>
      </c>
      <c r="AV121" s="198">
        <v>0.50225600000000004</v>
      </c>
      <c r="AW121" s="198"/>
      <c r="AX121" s="198"/>
      <c r="AY121" s="198">
        <v>8.2493639999999999</v>
      </c>
      <c r="AZ121" s="198">
        <v>2.4317959999999998</v>
      </c>
      <c r="BA121" s="198"/>
      <c r="BB121" s="198"/>
      <c r="BC121" s="198"/>
      <c r="BD121" s="198"/>
      <c r="BE121" s="198">
        <v>10.392115</v>
      </c>
      <c r="BF121" s="198">
        <v>3.0024519999999999</v>
      </c>
      <c r="BG121" s="198"/>
      <c r="BH121" s="198"/>
      <c r="BI121" s="198"/>
      <c r="BJ121" s="198"/>
      <c r="BK121" s="198"/>
      <c r="BL121" s="198"/>
      <c r="BM121" s="198"/>
      <c r="BN121" s="198"/>
      <c r="BO121" s="198"/>
      <c r="BP121" s="198"/>
      <c r="BQ121" s="198"/>
      <c r="BR121" s="198"/>
      <c r="BS121" s="198"/>
      <c r="BT121" s="198"/>
      <c r="BU121" s="198"/>
      <c r="BV121" s="198"/>
      <c r="BW121" s="198"/>
      <c r="BX121" s="198"/>
      <c r="BY121" s="198">
        <v>0.21038899999999999</v>
      </c>
      <c r="BZ121" s="198">
        <v>9.1020000000000007E-3</v>
      </c>
      <c r="CA121" s="198">
        <v>0.211454</v>
      </c>
      <c r="CB121" s="198">
        <v>3.1840000000000002E-3</v>
      </c>
      <c r="CC121" s="198"/>
      <c r="CD121" s="198"/>
      <c r="CE121" s="198"/>
      <c r="CF121" s="198"/>
      <c r="CG121" s="198"/>
      <c r="CH121" s="198"/>
      <c r="CI121" s="198">
        <v>9.4994999999999996E-2</v>
      </c>
      <c r="CJ121" s="198">
        <v>1.1391999999999999E-2</v>
      </c>
      <c r="CK121" s="198">
        <v>0.51683800000000002</v>
      </c>
      <c r="CL121" s="198">
        <v>2.3678000000000001E-2</v>
      </c>
      <c r="CM121" s="198">
        <v>1.851162</v>
      </c>
      <c r="CN121" s="198">
        <v>0.35068199999999999</v>
      </c>
      <c r="CO121" s="198"/>
      <c r="CP121" s="198"/>
      <c r="CQ121" s="198">
        <v>1.851162</v>
      </c>
      <c r="CR121" s="198">
        <v>0.35068199999999999</v>
      </c>
      <c r="CS121" s="198"/>
      <c r="CT121" s="198"/>
      <c r="CU121" s="198"/>
      <c r="CV121" s="198"/>
      <c r="CW121" s="198"/>
      <c r="CX121" s="198"/>
      <c r="CY121" s="198"/>
      <c r="CZ121" s="198"/>
      <c r="DA121" s="198"/>
      <c r="DB121" s="198"/>
      <c r="DC121" s="198"/>
      <c r="DD121" s="198"/>
      <c r="DE121" s="198">
        <v>0.194243</v>
      </c>
      <c r="DF121" s="198">
        <v>1.7000000000000001E-2</v>
      </c>
      <c r="DG121" s="198">
        <v>0.194243</v>
      </c>
      <c r="DH121" s="198">
        <v>1.7000000000000001E-2</v>
      </c>
      <c r="DI121" s="198"/>
      <c r="DJ121" s="198"/>
      <c r="DK121" s="198"/>
      <c r="DL121" s="198"/>
      <c r="DM121" s="198">
        <v>3.6377E-2</v>
      </c>
      <c r="DN121" s="198">
        <v>6.8589999999999996E-3</v>
      </c>
      <c r="DO121" s="198">
        <v>3.6377E-2</v>
      </c>
      <c r="DP121" s="198">
        <v>6.8589999999999996E-3</v>
      </c>
      <c r="DQ121" s="198"/>
      <c r="DR121" s="198"/>
      <c r="DS121" s="198"/>
      <c r="DT121" s="198"/>
      <c r="DU121" s="198"/>
      <c r="DV121" s="198"/>
      <c r="DW121" s="198"/>
      <c r="DX121" s="198"/>
      <c r="DY121" s="198"/>
      <c r="DZ121" s="198"/>
      <c r="EA121" s="198"/>
      <c r="EB121" s="198"/>
      <c r="EC121" s="198"/>
      <c r="ED121" s="198"/>
      <c r="EE121" s="198">
        <v>0.68201299999999998</v>
      </c>
      <c r="EF121" s="198">
        <v>8.1100000000000005E-2</v>
      </c>
      <c r="EG121" s="198"/>
      <c r="EH121" s="198"/>
      <c r="EI121" s="198"/>
      <c r="EJ121" s="198"/>
      <c r="EK121" s="198"/>
      <c r="EL121" s="198"/>
      <c r="EM121" s="198">
        <v>4.2500999999999997E-2</v>
      </c>
      <c r="EN121" s="198">
        <v>1.6739999999999999E-3</v>
      </c>
      <c r="EO121" s="198">
        <v>1.0336E-2</v>
      </c>
      <c r="EP121" s="198">
        <v>2.0150000000000001E-2</v>
      </c>
      <c r="EQ121" s="198">
        <v>3.0000000000000001E-3</v>
      </c>
      <c r="ER121" s="198">
        <v>7.0000000000000001E-3</v>
      </c>
      <c r="ES121" s="198">
        <v>0.73785000000000001</v>
      </c>
      <c r="ET121" s="198">
        <v>0.10992399999999999</v>
      </c>
      <c r="EU121" s="198">
        <v>1.5579999999999999E-3</v>
      </c>
      <c r="EV121" s="198">
        <v>8.6000000000000003E-5</v>
      </c>
      <c r="EW121" s="198"/>
      <c r="EX121" s="198"/>
      <c r="EY121" s="198">
        <v>7.8299999999999995E-4</v>
      </c>
      <c r="EZ121" s="198">
        <v>1E-4</v>
      </c>
      <c r="FA121" s="198"/>
      <c r="FB121" s="198"/>
      <c r="FC121" s="198">
        <v>2.3410000000000002E-3</v>
      </c>
      <c r="FD121" s="198">
        <v>1.8599999999999999E-4</v>
      </c>
      <c r="FE121" s="198"/>
      <c r="FF121" s="198"/>
      <c r="FG121" s="198">
        <v>4.81E-3</v>
      </c>
      <c r="FH121" s="198">
        <v>1.5E-3</v>
      </c>
      <c r="FI121" s="198">
        <v>1E-3</v>
      </c>
      <c r="FJ121" s="198">
        <v>4.0000000000000001E-3</v>
      </c>
      <c r="FK121" s="198">
        <v>5.8100000000000001E-3</v>
      </c>
      <c r="FL121" s="198">
        <v>5.4999999999999997E-3</v>
      </c>
      <c r="FM121" s="198"/>
      <c r="FN121" s="198"/>
      <c r="FO121" s="198"/>
      <c r="FP121" s="198"/>
      <c r="FQ121" s="198"/>
      <c r="FR121" s="198"/>
      <c r="FS121" s="198">
        <v>1.5049E-2</v>
      </c>
      <c r="FT121" s="198">
        <v>6.9999999999999999E-4</v>
      </c>
      <c r="FU121" s="198"/>
      <c r="FV121" s="198"/>
      <c r="FW121" s="198"/>
      <c r="FX121" s="198"/>
      <c r="FY121" s="198">
        <v>1.6147000000000002E-2</v>
      </c>
      <c r="FZ121" s="198">
        <v>9.9599999999999992E-4</v>
      </c>
      <c r="GA121" s="198"/>
      <c r="GB121" s="198"/>
      <c r="GC121" s="198"/>
      <c r="GD121" s="198"/>
      <c r="GE121" s="198">
        <v>1.8E-3</v>
      </c>
      <c r="GF121" s="198">
        <v>2E-3</v>
      </c>
      <c r="GG121" s="198"/>
      <c r="GH121" s="198"/>
      <c r="GI121" s="198"/>
      <c r="GJ121" s="198"/>
      <c r="GK121" s="198"/>
      <c r="GL121" s="198"/>
      <c r="GM121" s="198">
        <v>3.2995999999999998E-2</v>
      </c>
      <c r="GN121" s="198">
        <v>3.6960000000000001E-3</v>
      </c>
      <c r="GO121" s="198">
        <v>1.4322539999999999</v>
      </c>
      <c r="GP121" s="198">
        <v>2.0516E-2</v>
      </c>
      <c r="GQ121" s="198">
        <v>0.57314200000000004</v>
      </c>
      <c r="GR121" s="198">
        <v>1.487E-3</v>
      </c>
      <c r="GS121" s="198">
        <v>2.0053960000000002</v>
      </c>
      <c r="GT121" s="198">
        <v>2.2003000000000002E-2</v>
      </c>
      <c r="GU121" s="198"/>
      <c r="GV121" s="198"/>
      <c r="GW121" s="198">
        <v>5.0000000000000001E-4</v>
      </c>
      <c r="GX121" s="198">
        <v>6.0000000000000001E-3</v>
      </c>
      <c r="GY121" s="198"/>
      <c r="GZ121" s="198"/>
      <c r="HA121" s="198"/>
      <c r="HB121" s="198"/>
      <c r="HC121" s="198">
        <v>5.0000000000000001E-4</v>
      </c>
      <c r="HD121" s="198">
        <v>6.0000000000000001E-3</v>
      </c>
      <c r="HE121" s="198"/>
      <c r="HF121" s="198"/>
      <c r="HG121" s="198"/>
      <c r="HH121" s="198"/>
      <c r="HI121" s="198"/>
      <c r="HJ121" s="198"/>
      <c r="HK121" s="198"/>
      <c r="HL121" s="198"/>
      <c r="HM121" s="198"/>
      <c r="HN121" s="198"/>
      <c r="HO121" s="198"/>
      <c r="HP121" s="198"/>
      <c r="HQ121" s="198">
        <v>3.8110000000000002E-3</v>
      </c>
      <c r="HR121" s="198">
        <v>2.2880000000000001E-3</v>
      </c>
      <c r="HS121" s="198"/>
      <c r="HT121" s="198"/>
      <c r="HU121" s="198">
        <v>0.03</v>
      </c>
      <c r="HV121" s="198">
        <v>8.2700000000000004E-4</v>
      </c>
      <c r="HW121" s="198">
        <v>3.3811000000000001E-2</v>
      </c>
      <c r="HX121" s="198">
        <v>3.1150000000000001E-3</v>
      </c>
      <c r="HY121" s="198"/>
      <c r="HZ121" s="198"/>
      <c r="IA121" s="198">
        <v>1.1311469999999999</v>
      </c>
      <c r="IB121" s="198">
        <v>1.060924</v>
      </c>
      <c r="IC121" s="198">
        <v>1.1311469999999999</v>
      </c>
      <c r="ID121" s="198">
        <v>1.060924</v>
      </c>
      <c r="IE121" s="198">
        <v>21.883275999999999</v>
      </c>
      <c r="IF121" s="198">
        <v>4.9086360000000004</v>
      </c>
    </row>
    <row r="122" spans="1:240" ht="17.399999999999999" customHeight="1" x14ac:dyDescent="0.25">
      <c r="A122" s="199" t="s">
        <v>83</v>
      </c>
      <c r="B122" s="200" t="s">
        <v>1404</v>
      </c>
      <c r="C122" s="201"/>
      <c r="D122" s="201"/>
      <c r="E122" s="201"/>
      <c r="F122" s="201"/>
      <c r="G122" s="201"/>
      <c r="H122" s="201"/>
      <c r="I122" s="201"/>
      <c r="J122" s="201"/>
      <c r="K122" s="201"/>
      <c r="L122" s="201"/>
      <c r="M122" s="201"/>
      <c r="N122" s="201"/>
      <c r="O122" s="201"/>
      <c r="P122" s="201"/>
      <c r="Q122" s="201"/>
      <c r="R122" s="201"/>
      <c r="S122" s="201"/>
      <c r="T122" s="201"/>
      <c r="U122" s="201"/>
      <c r="V122" s="201"/>
      <c r="W122" s="201"/>
      <c r="X122" s="201"/>
      <c r="Y122" s="201"/>
      <c r="Z122" s="201"/>
      <c r="AA122" s="201"/>
      <c r="AB122" s="201"/>
      <c r="AC122" s="201"/>
      <c r="AD122" s="201"/>
      <c r="AE122" s="201"/>
      <c r="AF122" s="201"/>
      <c r="AG122" s="201"/>
      <c r="AH122" s="201"/>
      <c r="AI122" s="201"/>
      <c r="AJ122" s="201"/>
      <c r="AK122" s="201"/>
      <c r="AL122" s="201"/>
      <c r="AM122" s="201"/>
      <c r="AN122" s="201"/>
      <c r="AO122" s="201">
        <v>0.12825</v>
      </c>
      <c r="AP122" s="201">
        <v>7.1999999999999995E-2</v>
      </c>
      <c r="AQ122" s="201"/>
      <c r="AR122" s="201"/>
      <c r="AS122" s="201"/>
      <c r="AT122" s="201"/>
      <c r="AU122" s="201"/>
      <c r="AV122" s="201"/>
      <c r="AW122" s="201">
        <v>0.194299</v>
      </c>
      <c r="AX122" s="201">
        <v>3.5999999999999997E-2</v>
      </c>
      <c r="AY122" s="201"/>
      <c r="AZ122" s="201"/>
      <c r="BA122" s="201"/>
      <c r="BB122" s="201"/>
      <c r="BC122" s="201"/>
      <c r="BD122" s="201"/>
      <c r="BE122" s="201">
        <v>0.32254899999999997</v>
      </c>
      <c r="BF122" s="201">
        <v>0.108</v>
      </c>
      <c r="BG122" s="201"/>
      <c r="BH122" s="201"/>
      <c r="BI122" s="201"/>
      <c r="BJ122" s="201"/>
      <c r="BK122" s="201"/>
      <c r="BL122" s="201"/>
      <c r="BM122" s="201"/>
      <c r="BN122" s="201"/>
      <c r="BO122" s="201"/>
      <c r="BP122" s="201"/>
      <c r="BQ122" s="201"/>
      <c r="BR122" s="201"/>
      <c r="BS122" s="201"/>
      <c r="BT122" s="201"/>
      <c r="BU122" s="201"/>
      <c r="BV122" s="201"/>
      <c r="BW122" s="201"/>
      <c r="BX122" s="201"/>
      <c r="BY122" s="201"/>
      <c r="BZ122" s="201"/>
      <c r="CA122" s="201">
        <v>0.11025</v>
      </c>
      <c r="CB122" s="201">
        <v>0.02</v>
      </c>
      <c r="CC122" s="201"/>
      <c r="CD122" s="201"/>
      <c r="CE122" s="201"/>
      <c r="CF122" s="201"/>
      <c r="CG122" s="201"/>
      <c r="CH122" s="201"/>
      <c r="CI122" s="201"/>
      <c r="CJ122" s="201"/>
      <c r="CK122" s="201">
        <v>0.11025</v>
      </c>
      <c r="CL122" s="201">
        <v>0.02</v>
      </c>
      <c r="CM122" s="201">
        <v>17.173808999999999</v>
      </c>
      <c r="CN122" s="201">
        <v>4.1019969999999999</v>
      </c>
      <c r="CO122" s="201"/>
      <c r="CP122" s="201"/>
      <c r="CQ122" s="201">
        <v>17.173808999999999</v>
      </c>
      <c r="CR122" s="201">
        <v>4.1019969999999999</v>
      </c>
      <c r="CS122" s="201"/>
      <c r="CT122" s="201"/>
      <c r="CU122" s="201"/>
      <c r="CV122" s="201"/>
      <c r="CW122" s="201"/>
      <c r="CX122" s="201"/>
      <c r="CY122" s="201"/>
      <c r="CZ122" s="201"/>
      <c r="DA122" s="201"/>
      <c r="DB122" s="201"/>
      <c r="DC122" s="201"/>
      <c r="DD122" s="201"/>
      <c r="DE122" s="201"/>
      <c r="DF122" s="201"/>
      <c r="DG122" s="201"/>
      <c r="DH122" s="201"/>
      <c r="DI122" s="201"/>
      <c r="DJ122" s="201"/>
      <c r="DK122" s="201">
        <v>1.599459</v>
      </c>
      <c r="DL122" s="201">
        <v>0.99364600000000003</v>
      </c>
      <c r="DM122" s="201"/>
      <c r="DN122" s="201"/>
      <c r="DO122" s="201">
        <v>1.599459</v>
      </c>
      <c r="DP122" s="201">
        <v>0.99364600000000003</v>
      </c>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v>0.14483499999999999</v>
      </c>
      <c r="FR122" s="201">
        <v>2.044E-2</v>
      </c>
      <c r="FS122" s="201">
        <v>0.43066100000000002</v>
      </c>
      <c r="FT122" s="201">
        <v>6.1225000000000002E-2</v>
      </c>
      <c r="FU122" s="201"/>
      <c r="FV122" s="201"/>
      <c r="FW122" s="201"/>
      <c r="FX122" s="201"/>
      <c r="FY122" s="201"/>
      <c r="FZ122" s="201"/>
      <c r="GA122" s="201"/>
      <c r="GB122" s="201"/>
      <c r="GC122" s="201"/>
      <c r="GD122" s="201"/>
      <c r="GE122" s="201"/>
      <c r="GF122" s="201"/>
      <c r="GG122" s="201"/>
      <c r="GH122" s="201"/>
      <c r="GI122" s="201"/>
      <c r="GJ122" s="201"/>
      <c r="GK122" s="201"/>
      <c r="GL122" s="201"/>
      <c r="GM122" s="201">
        <v>0.57549600000000001</v>
      </c>
      <c r="GN122" s="201">
        <v>8.1665000000000001E-2</v>
      </c>
      <c r="GO122" s="201"/>
      <c r="GP122" s="201"/>
      <c r="GQ122" s="201"/>
      <c r="GR122" s="201"/>
      <c r="GS122" s="201"/>
      <c r="GT122" s="201"/>
      <c r="GU122" s="201"/>
      <c r="GV122" s="201"/>
      <c r="GW122" s="201">
        <v>0.05</v>
      </c>
      <c r="GX122" s="201">
        <v>2.5500000000000002E-3</v>
      </c>
      <c r="GY122" s="201"/>
      <c r="GZ122" s="201"/>
      <c r="HA122" s="201"/>
      <c r="HB122" s="201"/>
      <c r="HC122" s="201">
        <v>0.05</v>
      </c>
      <c r="HD122" s="201">
        <v>2.5500000000000002E-3</v>
      </c>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v>19.831562999999999</v>
      </c>
      <c r="IF122" s="201">
        <v>5.3078580000000004</v>
      </c>
    </row>
    <row r="123" spans="1:240" ht="17.399999999999999" customHeight="1" x14ac:dyDescent="0.25">
      <c r="A123" s="196" t="s">
        <v>262</v>
      </c>
      <c r="B123" s="197" t="s">
        <v>1405</v>
      </c>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v>0.16556399999999999</v>
      </c>
      <c r="AV123" s="198">
        <v>4.9411999999999998E-2</v>
      </c>
      <c r="AW123" s="198"/>
      <c r="AX123" s="198"/>
      <c r="AY123" s="198">
        <v>0.40360000000000001</v>
      </c>
      <c r="AZ123" s="198">
        <v>8.5638000000000006E-2</v>
      </c>
      <c r="BA123" s="198"/>
      <c r="BB123" s="198"/>
      <c r="BC123" s="198"/>
      <c r="BD123" s="198"/>
      <c r="BE123" s="198">
        <v>0.569164</v>
      </c>
      <c r="BF123" s="198">
        <v>0.13505</v>
      </c>
      <c r="BG123" s="198">
        <v>12.624257999999999</v>
      </c>
      <c r="BH123" s="198">
        <v>88.25</v>
      </c>
      <c r="BI123" s="198"/>
      <c r="BJ123" s="198"/>
      <c r="BK123" s="198"/>
      <c r="BL123" s="198"/>
      <c r="BM123" s="198">
        <v>12.624257999999999</v>
      </c>
      <c r="BN123" s="198">
        <v>88.25</v>
      </c>
      <c r="BO123" s="198"/>
      <c r="BP123" s="198"/>
      <c r="BQ123" s="198"/>
      <c r="BR123" s="198"/>
      <c r="BS123" s="198"/>
      <c r="BT123" s="198"/>
      <c r="BU123" s="198"/>
      <c r="BV123" s="198"/>
      <c r="BW123" s="198">
        <v>0.96</v>
      </c>
      <c r="BX123" s="198">
        <v>0.08</v>
      </c>
      <c r="BY123" s="198"/>
      <c r="BZ123" s="198"/>
      <c r="CA123" s="198"/>
      <c r="CB123" s="198"/>
      <c r="CC123" s="198"/>
      <c r="CD123" s="198"/>
      <c r="CE123" s="198"/>
      <c r="CF123" s="198"/>
      <c r="CG123" s="198"/>
      <c r="CH123" s="198"/>
      <c r="CI123" s="198"/>
      <c r="CJ123" s="198"/>
      <c r="CK123" s="198">
        <v>0.96</v>
      </c>
      <c r="CL123" s="198">
        <v>0.08</v>
      </c>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v>4.8855300000000002</v>
      </c>
      <c r="FJ123" s="198">
        <v>2.440817</v>
      </c>
      <c r="FK123" s="198">
        <v>4.8855300000000002</v>
      </c>
      <c r="FL123" s="198">
        <v>2.440817</v>
      </c>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v>19.038951999999998</v>
      </c>
      <c r="IF123" s="198">
        <v>90.905867000000001</v>
      </c>
    </row>
    <row r="124" spans="1:240" ht="17.399999999999999" customHeight="1" x14ac:dyDescent="0.25">
      <c r="A124" s="199" t="s">
        <v>189</v>
      </c>
      <c r="B124" s="200" t="s">
        <v>1406</v>
      </c>
      <c r="C124" s="201"/>
      <c r="D124" s="201"/>
      <c r="E124" s="201"/>
      <c r="F124" s="201"/>
      <c r="G124" s="201"/>
      <c r="H124" s="201"/>
      <c r="I124" s="201"/>
      <c r="J124" s="201"/>
      <c r="K124" s="201"/>
      <c r="L124" s="201"/>
      <c r="M124" s="201"/>
      <c r="N124" s="201"/>
      <c r="O124" s="201"/>
      <c r="P124" s="201"/>
      <c r="Q124" s="201"/>
      <c r="R124" s="201"/>
      <c r="S124" s="201">
        <v>3.5006000000000002E-2</v>
      </c>
      <c r="T124" s="201">
        <v>6.2630000000000003E-3</v>
      </c>
      <c r="U124" s="201"/>
      <c r="V124" s="201"/>
      <c r="W124" s="201"/>
      <c r="X124" s="201"/>
      <c r="Y124" s="201"/>
      <c r="Z124" s="201"/>
      <c r="AA124" s="201"/>
      <c r="AB124" s="201"/>
      <c r="AC124" s="201"/>
      <c r="AD124" s="201"/>
      <c r="AE124" s="201"/>
      <c r="AF124" s="201"/>
      <c r="AG124" s="201">
        <v>3.5006000000000002E-2</v>
      </c>
      <c r="AH124" s="201">
        <v>6.2630000000000003E-3</v>
      </c>
      <c r="AI124" s="201"/>
      <c r="AJ124" s="201"/>
      <c r="AK124" s="201"/>
      <c r="AL124" s="201"/>
      <c r="AM124" s="201"/>
      <c r="AN124" s="201"/>
      <c r="AO124" s="201">
        <v>0.26997300000000002</v>
      </c>
      <c r="AP124" s="201">
        <v>1E-4</v>
      </c>
      <c r="AQ124" s="201"/>
      <c r="AR124" s="201"/>
      <c r="AS124" s="201"/>
      <c r="AT124" s="201"/>
      <c r="AU124" s="201"/>
      <c r="AV124" s="201"/>
      <c r="AW124" s="201"/>
      <c r="AX124" s="201"/>
      <c r="AY124" s="201"/>
      <c r="AZ124" s="201"/>
      <c r="BA124" s="201">
        <v>0.34335599999999999</v>
      </c>
      <c r="BB124" s="201">
        <v>0.1085</v>
      </c>
      <c r="BC124" s="201"/>
      <c r="BD124" s="201"/>
      <c r="BE124" s="201">
        <v>0.61332900000000001</v>
      </c>
      <c r="BF124" s="201">
        <v>0.1086</v>
      </c>
      <c r="BG124" s="201"/>
      <c r="BH124" s="201"/>
      <c r="BI124" s="201"/>
      <c r="BJ124" s="201"/>
      <c r="BK124" s="201"/>
      <c r="BL124" s="201"/>
      <c r="BM124" s="201"/>
      <c r="BN124" s="201"/>
      <c r="BO124" s="201"/>
      <c r="BP124" s="201"/>
      <c r="BQ124" s="201"/>
      <c r="BR124" s="201"/>
      <c r="BS124" s="201"/>
      <c r="BT124" s="201"/>
      <c r="BU124" s="201"/>
      <c r="BV124" s="201"/>
      <c r="BW124" s="201">
        <v>7.2999999999999999E-5</v>
      </c>
      <c r="BX124" s="201">
        <v>1.15E-4</v>
      </c>
      <c r="BY124" s="201"/>
      <c r="BZ124" s="201"/>
      <c r="CA124" s="201"/>
      <c r="CB124" s="201"/>
      <c r="CC124" s="201"/>
      <c r="CD124" s="201"/>
      <c r="CE124" s="201"/>
      <c r="CF124" s="201"/>
      <c r="CG124" s="201"/>
      <c r="CH124" s="201"/>
      <c r="CI124" s="201"/>
      <c r="CJ124" s="201"/>
      <c r="CK124" s="201">
        <v>7.2999999999999999E-5</v>
      </c>
      <c r="CL124" s="201">
        <v>1.15E-4</v>
      </c>
      <c r="CM124" s="201">
        <v>17.480031</v>
      </c>
      <c r="CN124" s="201">
        <v>4.2136500000000003</v>
      </c>
      <c r="CO124" s="201"/>
      <c r="CP124" s="201"/>
      <c r="CQ124" s="201">
        <v>17.480031</v>
      </c>
      <c r="CR124" s="201">
        <v>4.2136500000000003</v>
      </c>
      <c r="CS124" s="201"/>
      <c r="CT124" s="201"/>
      <c r="CU124" s="201"/>
      <c r="CV124" s="201"/>
      <c r="CW124" s="201"/>
      <c r="CX124" s="201"/>
      <c r="CY124" s="201"/>
      <c r="CZ124" s="201"/>
      <c r="DA124" s="201"/>
      <c r="DB124" s="201"/>
      <c r="DC124" s="201"/>
      <c r="DD124" s="201"/>
      <c r="DE124" s="201"/>
      <c r="DF124" s="201"/>
      <c r="DG124" s="201"/>
      <c r="DH124" s="201"/>
      <c r="DI124" s="201"/>
      <c r="DJ124" s="201"/>
      <c r="DK124" s="201">
        <v>0.31934499999999999</v>
      </c>
      <c r="DL124" s="201">
        <v>0.15206900000000001</v>
      </c>
      <c r="DM124" s="201"/>
      <c r="DN124" s="201"/>
      <c r="DO124" s="201">
        <v>0.31934499999999999</v>
      </c>
      <c r="DP124" s="201">
        <v>0.15206900000000001</v>
      </c>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v>0.24562899999999999</v>
      </c>
      <c r="FJ124" s="201">
        <v>9.8278000000000004E-2</v>
      </c>
      <c r="FK124" s="201">
        <v>0.24562899999999999</v>
      </c>
      <c r="FL124" s="201">
        <v>9.8278000000000004E-2</v>
      </c>
      <c r="FM124" s="201"/>
      <c r="FN124" s="201"/>
      <c r="FO124" s="201"/>
      <c r="FP124" s="201"/>
      <c r="FQ124" s="201">
        <v>0.13646800000000001</v>
      </c>
      <c r="FR124" s="201">
        <v>3.14E-3</v>
      </c>
      <c r="FS124" s="201"/>
      <c r="FT124" s="201"/>
      <c r="FU124" s="201"/>
      <c r="FV124" s="201"/>
      <c r="FW124" s="201"/>
      <c r="FX124" s="201"/>
      <c r="FY124" s="201"/>
      <c r="FZ124" s="201"/>
      <c r="GA124" s="201"/>
      <c r="GB124" s="201"/>
      <c r="GC124" s="201"/>
      <c r="GD124" s="201"/>
      <c r="GE124" s="201"/>
      <c r="GF124" s="201"/>
      <c r="GG124" s="201"/>
      <c r="GH124" s="201"/>
      <c r="GI124" s="201"/>
      <c r="GJ124" s="201"/>
      <c r="GK124" s="201">
        <v>0.12704599999999999</v>
      </c>
      <c r="GL124" s="201">
        <v>9.7000000000000003E-3</v>
      </c>
      <c r="GM124" s="201">
        <v>0.26351400000000003</v>
      </c>
      <c r="GN124" s="201">
        <v>1.2840000000000001E-2</v>
      </c>
      <c r="GO124" s="201"/>
      <c r="GP124" s="201"/>
      <c r="GQ124" s="201">
        <v>2.085E-3</v>
      </c>
      <c r="GR124" s="201">
        <v>1.64E-4</v>
      </c>
      <c r="GS124" s="201">
        <v>2.085E-3</v>
      </c>
      <c r="GT124" s="201">
        <v>1.64E-4</v>
      </c>
      <c r="GU124" s="201"/>
      <c r="GV124" s="201"/>
      <c r="GW124" s="201"/>
      <c r="GX124" s="201"/>
      <c r="GY124" s="201"/>
      <c r="GZ124" s="201"/>
      <c r="HA124" s="201"/>
      <c r="HB124" s="201"/>
      <c r="HC124" s="201"/>
      <c r="HD124" s="201"/>
      <c r="HE124" s="201">
        <v>3.9351999999999998E-2</v>
      </c>
      <c r="HF124" s="201">
        <v>1.2210000000000001E-3</v>
      </c>
      <c r="HG124" s="201"/>
      <c r="HH124" s="201"/>
      <c r="HI124" s="201"/>
      <c r="HJ124" s="201"/>
      <c r="HK124" s="201">
        <v>3.9351999999999998E-2</v>
      </c>
      <c r="HL124" s="201">
        <v>1.2210000000000001E-3</v>
      </c>
      <c r="HM124" s="201"/>
      <c r="HN124" s="201"/>
      <c r="HO124" s="201"/>
      <c r="HP124" s="201"/>
      <c r="HQ124" s="201"/>
      <c r="HR124" s="201"/>
      <c r="HS124" s="201"/>
      <c r="HT124" s="201"/>
      <c r="HU124" s="201"/>
      <c r="HV124" s="201"/>
      <c r="HW124" s="201"/>
      <c r="HX124" s="201"/>
      <c r="HY124" s="201"/>
      <c r="HZ124" s="201"/>
      <c r="IA124" s="201">
        <v>2.1273E-2</v>
      </c>
      <c r="IB124" s="201">
        <v>1.325E-3</v>
      </c>
      <c r="IC124" s="201">
        <v>2.1273E-2</v>
      </c>
      <c r="ID124" s="201">
        <v>1.325E-3</v>
      </c>
      <c r="IE124" s="201">
        <v>19.019636999999999</v>
      </c>
      <c r="IF124" s="201">
        <v>4.594525</v>
      </c>
    </row>
    <row r="125" spans="1:240" ht="17.399999999999999" customHeight="1" x14ac:dyDescent="0.25">
      <c r="A125" s="196" t="s">
        <v>195</v>
      </c>
      <c r="B125" s="197" t="s">
        <v>1407</v>
      </c>
      <c r="C125" s="198">
        <v>5.0549999999999996E-3</v>
      </c>
      <c r="D125" s="198">
        <v>1.0000000000000001E-5</v>
      </c>
      <c r="E125" s="198">
        <v>0.11004800000000001</v>
      </c>
      <c r="F125" s="198">
        <v>6.4599999999999996E-3</v>
      </c>
      <c r="G125" s="198">
        <v>9.19E-4</v>
      </c>
      <c r="H125" s="198">
        <v>5.0000000000000001E-4</v>
      </c>
      <c r="I125" s="198">
        <v>1.442955</v>
      </c>
      <c r="J125" s="198">
        <v>7.2971999999999995E-2</v>
      </c>
      <c r="K125" s="198"/>
      <c r="L125" s="198"/>
      <c r="M125" s="198">
        <v>1.5589770000000001</v>
      </c>
      <c r="N125" s="198">
        <v>7.9941999999999999E-2</v>
      </c>
      <c r="O125" s="198"/>
      <c r="P125" s="198"/>
      <c r="Q125" s="198"/>
      <c r="R125" s="198"/>
      <c r="S125" s="198">
        <v>1.8940920000000001</v>
      </c>
      <c r="T125" s="198">
        <v>0.143543</v>
      </c>
      <c r="U125" s="198"/>
      <c r="V125" s="198"/>
      <c r="W125" s="198">
        <v>4.2880000000000001E-3</v>
      </c>
      <c r="X125" s="198">
        <v>6.8199999999999999E-4</v>
      </c>
      <c r="Y125" s="198">
        <v>0.14297699999999999</v>
      </c>
      <c r="Z125" s="198">
        <v>5.7520000000000002E-3</v>
      </c>
      <c r="AA125" s="198"/>
      <c r="AB125" s="198"/>
      <c r="AC125" s="198"/>
      <c r="AD125" s="198"/>
      <c r="AE125" s="198"/>
      <c r="AF125" s="198"/>
      <c r="AG125" s="198">
        <v>2.0413570000000001</v>
      </c>
      <c r="AH125" s="198">
        <v>0.149977</v>
      </c>
      <c r="AI125" s="198"/>
      <c r="AJ125" s="198"/>
      <c r="AK125" s="198"/>
      <c r="AL125" s="198"/>
      <c r="AM125" s="198"/>
      <c r="AN125" s="198"/>
      <c r="AO125" s="198"/>
      <c r="AP125" s="198"/>
      <c r="AQ125" s="198"/>
      <c r="AR125" s="198"/>
      <c r="AS125" s="198">
        <v>0.98602800000000002</v>
      </c>
      <c r="AT125" s="198">
        <v>0.12658900000000001</v>
      </c>
      <c r="AU125" s="198">
        <v>6.5545999999999993E-2</v>
      </c>
      <c r="AV125" s="198">
        <v>1.7715999999999999E-2</v>
      </c>
      <c r="AW125" s="198">
        <v>2.0468E-2</v>
      </c>
      <c r="AX125" s="198">
        <v>2.3999999999999998E-3</v>
      </c>
      <c r="AY125" s="198">
        <v>0.43139300000000003</v>
      </c>
      <c r="AZ125" s="198">
        <v>0.123796</v>
      </c>
      <c r="BA125" s="198"/>
      <c r="BB125" s="198"/>
      <c r="BC125" s="198"/>
      <c r="BD125" s="198"/>
      <c r="BE125" s="198">
        <v>1.5034350000000001</v>
      </c>
      <c r="BF125" s="198">
        <v>0.27050099999999999</v>
      </c>
      <c r="BG125" s="198">
        <v>2.0635439999999998</v>
      </c>
      <c r="BH125" s="198">
        <v>12.7</v>
      </c>
      <c r="BI125" s="198"/>
      <c r="BJ125" s="198"/>
      <c r="BK125" s="198"/>
      <c r="BL125" s="198"/>
      <c r="BM125" s="198">
        <v>2.0635439999999998</v>
      </c>
      <c r="BN125" s="198">
        <v>12.7</v>
      </c>
      <c r="BO125" s="198"/>
      <c r="BP125" s="198"/>
      <c r="BQ125" s="198"/>
      <c r="BR125" s="198"/>
      <c r="BS125" s="198"/>
      <c r="BT125" s="198"/>
      <c r="BU125" s="198"/>
      <c r="BV125" s="198"/>
      <c r="BW125" s="198">
        <v>0.67435500000000004</v>
      </c>
      <c r="BX125" s="198">
        <v>6.6711999999999994E-2</v>
      </c>
      <c r="BY125" s="198"/>
      <c r="BZ125" s="198"/>
      <c r="CA125" s="198">
        <v>1.1105609999999999</v>
      </c>
      <c r="CB125" s="198">
        <v>0.13209699999999999</v>
      </c>
      <c r="CC125" s="198"/>
      <c r="CD125" s="198"/>
      <c r="CE125" s="198"/>
      <c r="CF125" s="198"/>
      <c r="CG125" s="198"/>
      <c r="CH125" s="198"/>
      <c r="CI125" s="198"/>
      <c r="CJ125" s="198"/>
      <c r="CK125" s="198">
        <v>1.7849159999999999</v>
      </c>
      <c r="CL125" s="198">
        <v>0.19880900000000001</v>
      </c>
      <c r="CM125" s="198">
        <v>1.451376</v>
      </c>
      <c r="CN125" s="198">
        <v>0.29721999999999998</v>
      </c>
      <c r="CO125" s="198"/>
      <c r="CP125" s="198"/>
      <c r="CQ125" s="198">
        <v>1.451376</v>
      </c>
      <c r="CR125" s="198">
        <v>0.29721999999999998</v>
      </c>
      <c r="CS125" s="198"/>
      <c r="CT125" s="198"/>
      <c r="CU125" s="198"/>
      <c r="CV125" s="198"/>
      <c r="CW125" s="198"/>
      <c r="CX125" s="198"/>
      <c r="CY125" s="198"/>
      <c r="CZ125" s="198"/>
      <c r="DA125" s="198"/>
      <c r="DB125" s="198"/>
      <c r="DC125" s="198"/>
      <c r="DD125" s="198"/>
      <c r="DE125" s="198"/>
      <c r="DF125" s="198"/>
      <c r="DG125" s="198"/>
      <c r="DH125" s="198"/>
      <c r="DI125" s="198"/>
      <c r="DJ125" s="198"/>
      <c r="DK125" s="198">
        <v>2.5507999999999999E-2</v>
      </c>
      <c r="DL125" s="198">
        <v>1.4549999999999999E-3</v>
      </c>
      <c r="DM125" s="198"/>
      <c r="DN125" s="198"/>
      <c r="DO125" s="198">
        <v>2.5507999999999999E-2</v>
      </c>
      <c r="DP125" s="198">
        <v>1.4549999999999999E-3</v>
      </c>
      <c r="DQ125" s="198"/>
      <c r="DR125" s="198"/>
      <c r="DS125" s="198"/>
      <c r="DT125" s="198"/>
      <c r="DU125" s="198"/>
      <c r="DV125" s="198"/>
      <c r="DW125" s="198"/>
      <c r="DX125" s="198"/>
      <c r="DY125" s="198"/>
      <c r="DZ125" s="198"/>
      <c r="EA125" s="198"/>
      <c r="EB125" s="198"/>
      <c r="EC125" s="198"/>
      <c r="ED125" s="198"/>
      <c r="EE125" s="198">
        <v>7.7563999999999994E-2</v>
      </c>
      <c r="EF125" s="198">
        <v>8.2030000000000002E-3</v>
      </c>
      <c r="EG125" s="198"/>
      <c r="EH125" s="198"/>
      <c r="EI125" s="198"/>
      <c r="EJ125" s="198"/>
      <c r="EK125" s="198"/>
      <c r="EL125" s="198"/>
      <c r="EM125" s="198"/>
      <c r="EN125" s="198"/>
      <c r="EO125" s="198"/>
      <c r="EP125" s="198"/>
      <c r="EQ125" s="198"/>
      <c r="ER125" s="198"/>
      <c r="ES125" s="198">
        <v>7.7563999999999994E-2</v>
      </c>
      <c r="ET125" s="198">
        <v>8.2030000000000002E-3</v>
      </c>
      <c r="EU125" s="198"/>
      <c r="EV125" s="198"/>
      <c r="EW125" s="198"/>
      <c r="EX125" s="198"/>
      <c r="EY125" s="198"/>
      <c r="EZ125" s="198"/>
      <c r="FA125" s="198"/>
      <c r="FB125" s="198"/>
      <c r="FC125" s="198"/>
      <c r="FD125" s="198"/>
      <c r="FE125" s="198"/>
      <c r="FF125" s="198"/>
      <c r="FG125" s="198"/>
      <c r="FH125" s="198"/>
      <c r="FI125" s="198">
        <v>2.2626E-2</v>
      </c>
      <c r="FJ125" s="198">
        <v>1.098E-3</v>
      </c>
      <c r="FK125" s="198">
        <v>2.2626E-2</v>
      </c>
      <c r="FL125" s="198">
        <v>1.098E-3</v>
      </c>
      <c r="FM125" s="198"/>
      <c r="FN125" s="198"/>
      <c r="FO125" s="198"/>
      <c r="FP125" s="198"/>
      <c r="FQ125" s="198">
        <v>0.30171199999999998</v>
      </c>
      <c r="FR125" s="198">
        <v>6.4932000000000004E-2</v>
      </c>
      <c r="FS125" s="198"/>
      <c r="FT125" s="198"/>
      <c r="FU125" s="198">
        <v>4.9349360000000004</v>
      </c>
      <c r="FV125" s="198">
        <v>0.17396500000000001</v>
      </c>
      <c r="FW125" s="198"/>
      <c r="FX125" s="198"/>
      <c r="FY125" s="198"/>
      <c r="FZ125" s="198"/>
      <c r="GA125" s="198"/>
      <c r="GB125" s="198"/>
      <c r="GC125" s="198"/>
      <c r="GD125" s="198"/>
      <c r="GE125" s="198"/>
      <c r="GF125" s="198"/>
      <c r="GG125" s="198"/>
      <c r="GH125" s="198"/>
      <c r="GI125" s="198"/>
      <c r="GJ125" s="198"/>
      <c r="GK125" s="198"/>
      <c r="GL125" s="198"/>
      <c r="GM125" s="198">
        <v>5.2366479999999997</v>
      </c>
      <c r="GN125" s="198">
        <v>0.238897</v>
      </c>
      <c r="GO125" s="198">
        <v>3.4470000000000001E-2</v>
      </c>
      <c r="GP125" s="198">
        <v>4.5000000000000003E-5</v>
      </c>
      <c r="GQ125" s="198">
        <v>5.0652000000000003E-2</v>
      </c>
      <c r="GR125" s="198">
        <v>6.3E-5</v>
      </c>
      <c r="GS125" s="198">
        <v>8.5122000000000003E-2</v>
      </c>
      <c r="GT125" s="198">
        <v>1.08E-4</v>
      </c>
      <c r="GU125" s="198"/>
      <c r="GV125" s="198"/>
      <c r="GW125" s="198"/>
      <c r="GX125" s="198"/>
      <c r="GY125" s="198">
        <v>0.72178200000000003</v>
      </c>
      <c r="GZ125" s="198">
        <v>4.06E-4</v>
      </c>
      <c r="HA125" s="198"/>
      <c r="HB125" s="198"/>
      <c r="HC125" s="198">
        <v>0.72178200000000003</v>
      </c>
      <c r="HD125" s="198">
        <v>4.06E-4</v>
      </c>
      <c r="HE125" s="198">
        <v>1.9498180000000001</v>
      </c>
      <c r="HF125" s="198">
        <v>2.34E-4</v>
      </c>
      <c r="HG125" s="198"/>
      <c r="HH125" s="198"/>
      <c r="HI125" s="198"/>
      <c r="HJ125" s="198"/>
      <c r="HK125" s="198">
        <v>1.9498180000000001</v>
      </c>
      <c r="HL125" s="198">
        <v>2.34E-4</v>
      </c>
      <c r="HM125" s="198"/>
      <c r="HN125" s="198"/>
      <c r="HO125" s="198"/>
      <c r="HP125" s="198"/>
      <c r="HQ125" s="198"/>
      <c r="HR125" s="198"/>
      <c r="HS125" s="198"/>
      <c r="HT125" s="198"/>
      <c r="HU125" s="198"/>
      <c r="HV125" s="198"/>
      <c r="HW125" s="198"/>
      <c r="HX125" s="198"/>
      <c r="HY125" s="198"/>
      <c r="HZ125" s="198"/>
      <c r="IA125" s="198">
        <v>6.4805000000000001E-2</v>
      </c>
      <c r="IB125" s="198">
        <v>2.1129999999999999E-3</v>
      </c>
      <c r="IC125" s="198">
        <v>6.4805000000000001E-2</v>
      </c>
      <c r="ID125" s="198">
        <v>2.1129999999999999E-3</v>
      </c>
      <c r="IE125" s="198">
        <v>18.587478000000001</v>
      </c>
      <c r="IF125" s="198">
        <v>13.948962999999999</v>
      </c>
    </row>
    <row r="126" spans="1:240" ht="17.399999999999999" customHeight="1" x14ac:dyDescent="0.25">
      <c r="A126" s="199" t="s">
        <v>177</v>
      </c>
      <c r="B126" s="200" t="s">
        <v>1408</v>
      </c>
      <c r="C126" s="201"/>
      <c r="D126" s="201"/>
      <c r="E126" s="201"/>
      <c r="F126" s="201"/>
      <c r="G126" s="201"/>
      <c r="H126" s="201"/>
      <c r="I126" s="201"/>
      <c r="J126" s="201"/>
      <c r="K126" s="201"/>
      <c r="L126" s="201"/>
      <c r="M126" s="201"/>
      <c r="N126" s="201"/>
      <c r="O126" s="201"/>
      <c r="P126" s="201"/>
      <c r="Q126" s="201"/>
      <c r="R126" s="201"/>
      <c r="S126" s="201"/>
      <c r="T126" s="201"/>
      <c r="U126" s="201"/>
      <c r="V126" s="201"/>
      <c r="W126" s="201"/>
      <c r="X126" s="201"/>
      <c r="Y126" s="201"/>
      <c r="Z126" s="201"/>
      <c r="AA126" s="201"/>
      <c r="AB126" s="201"/>
      <c r="AC126" s="201"/>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01"/>
      <c r="BD126" s="201"/>
      <c r="BE126" s="201"/>
      <c r="BF126" s="201"/>
      <c r="BG126" s="201">
        <v>1.199881</v>
      </c>
      <c r="BH126" s="201">
        <v>2</v>
      </c>
      <c r="BI126" s="201"/>
      <c r="BJ126" s="201"/>
      <c r="BK126" s="201"/>
      <c r="BL126" s="201"/>
      <c r="BM126" s="201">
        <v>1.199881</v>
      </c>
      <c r="BN126" s="201">
        <v>2</v>
      </c>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v>10.78509</v>
      </c>
      <c r="CN126" s="201">
        <v>2.4419780000000002</v>
      </c>
      <c r="CO126" s="201"/>
      <c r="CP126" s="201"/>
      <c r="CQ126" s="201">
        <v>10.78509</v>
      </c>
      <c r="CR126" s="201">
        <v>2.4419780000000002</v>
      </c>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v>6.2797039999999997</v>
      </c>
      <c r="GP126" s="201">
        <v>0.41432600000000003</v>
      </c>
      <c r="GQ126" s="201"/>
      <c r="GR126" s="201"/>
      <c r="GS126" s="201">
        <v>6.2797039999999997</v>
      </c>
      <c r="GT126" s="201">
        <v>0.41432600000000003</v>
      </c>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v>18.264675</v>
      </c>
      <c r="IF126" s="201">
        <v>4.8563039999999997</v>
      </c>
    </row>
    <row r="127" spans="1:240" ht="17.399999999999999" customHeight="1" x14ac:dyDescent="0.25">
      <c r="A127" s="196" t="s">
        <v>186</v>
      </c>
      <c r="B127" s="197" t="s">
        <v>1409</v>
      </c>
      <c r="C127" s="198"/>
      <c r="D127" s="198"/>
      <c r="E127" s="198"/>
      <c r="F127" s="198"/>
      <c r="G127" s="198"/>
      <c r="H127" s="198"/>
      <c r="I127" s="198"/>
      <c r="J127" s="198"/>
      <c r="K127" s="198"/>
      <c r="L127" s="198"/>
      <c r="M127" s="198"/>
      <c r="N127" s="198"/>
      <c r="O127" s="198"/>
      <c r="P127" s="198"/>
      <c r="Q127" s="198"/>
      <c r="R127" s="198"/>
      <c r="S127" s="198">
        <v>4.1529999999999996E-3</v>
      </c>
      <c r="T127" s="198">
        <v>8.0400000000000003E-4</v>
      </c>
      <c r="U127" s="198"/>
      <c r="V127" s="198"/>
      <c r="W127" s="198"/>
      <c r="X127" s="198"/>
      <c r="Y127" s="198"/>
      <c r="Z127" s="198"/>
      <c r="AA127" s="198"/>
      <c r="AB127" s="198"/>
      <c r="AC127" s="198"/>
      <c r="AD127" s="198"/>
      <c r="AE127" s="198"/>
      <c r="AF127" s="198"/>
      <c r="AG127" s="198">
        <v>4.1529999999999996E-3</v>
      </c>
      <c r="AH127" s="198">
        <v>8.0400000000000003E-4</v>
      </c>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v>7.5592300000000003</v>
      </c>
      <c r="CN127" s="198">
        <v>1.6679999999999999</v>
      </c>
      <c r="CO127" s="198"/>
      <c r="CP127" s="198"/>
      <c r="CQ127" s="198">
        <v>7.5592300000000003</v>
      </c>
      <c r="CR127" s="198">
        <v>1.6679999999999999</v>
      </c>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v>9.1559790000000003</v>
      </c>
      <c r="GP127" s="198">
        <v>0.69710799999999995</v>
      </c>
      <c r="GQ127" s="198"/>
      <c r="GR127" s="198"/>
      <c r="GS127" s="198">
        <v>9.1559790000000003</v>
      </c>
      <c r="GT127" s="198">
        <v>0.69710799999999995</v>
      </c>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v>2.1135000000000001E-2</v>
      </c>
      <c r="IB127" s="198">
        <v>3.1280000000000001E-3</v>
      </c>
      <c r="IC127" s="198">
        <v>2.1135000000000001E-2</v>
      </c>
      <c r="ID127" s="198">
        <v>3.1280000000000001E-3</v>
      </c>
      <c r="IE127" s="198">
        <v>16.740497000000001</v>
      </c>
      <c r="IF127" s="198">
        <v>2.36904</v>
      </c>
    </row>
    <row r="128" spans="1:240" ht="17.399999999999999" customHeight="1" x14ac:dyDescent="0.25">
      <c r="A128" s="199" t="s">
        <v>98</v>
      </c>
      <c r="B128" s="200" t="s">
        <v>1410</v>
      </c>
      <c r="C128" s="201"/>
      <c r="D128" s="201"/>
      <c r="E128" s="201"/>
      <c r="F128" s="201"/>
      <c r="G128" s="201"/>
      <c r="H128" s="201"/>
      <c r="I128" s="201"/>
      <c r="J128" s="201"/>
      <c r="K128" s="201"/>
      <c r="L128" s="201"/>
      <c r="M128" s="201"/>
      <c r="N128" s="201"/>
      <c r="O128" s="201"/>
      <c r="P128" s="201"/>
      <c r="Q128" s="201"/>
      <c r="R128" s="201"/>
      <c r="S128" s="201">
        <v>3.7471429999999999</v>
      </c>
      <c r="T128" s="201">
        <v>0.50635399999999997</v>
      </c>
      <c r="U128" s="201"/>
      <c r="V128" s="201"/>
      <c r="W128" s="201"/>
      <c r="X128" s="201"/>
      <c r="Y128" s="201">
        <v>0.14849499999999999</v>
      </c>
      <c r="Z128" s="201">
        <v>3.4000000000000002E-2</v>
      </c>
      <c r="AA128" s="201"/>
      <c r="AB128" s="201"/>
      <c r="AC128" s="201"/>
      <c r="AD128" s="201"/>
      <c r="AE128" s="201"/>
      <c r="AF128" s="201"/>
      <c r="AG128" s="201">
        <v>3.8956379999999999</v>
      </c>
      <c r="AH128" s="201">
        <v>0.540354</v>
      </c>
      <c r="AI128" s="201"/>
      <c r="AJ128" s="201"/>
      <c r="AK128" s="201"/>
      <c r="AL128" s="201"/>
      <c r="AM128" s="201"/>
      <c r="AN128" s="201"/>
      <c r="AO128" s="201"/>
      <c r="AP128" s="201"/>
      <c r="AQ128" s="201"/>
      <c r="AR128" s="201"/>
      <c r="AS128" s="201">
        <v>3.4710000000000001E-3</v>
      </c>
      <c r="AT128" s="201">
        <v>5.0000000000000002E-5</v>
      </c>
      <c r="AU128" s="201"/>
      <c r="AV128" s="201"/>
      <c r="AW128" s="201"/>
      <c r="AX128" s="201"/>
      <c r="AY128" s="201"/>
      <c r="AZ128" s="201"/>
      <c r="BA128" s="201"/>
      <c r="BB128" s="201"/>
      <c r="BC128" s="201"/>
      <c r="BD128" s="201"/>
      <c r="BE128" s="201">
        <v>3.4710000000000001E-3</v>
      </c>
      <c r="BF128" s="201">
        <v>5.0000000000000002E-5</v>
      </c>
      <c r="BG128" s="201"/>
      <c r="BH128" s="201"/>
      <c r="BI128" s="201"/>
      <c r="BJ128" s="201"/>
      <c r="BK128" s="201"/>
      <c r="BL128" s="201"/>
      <c r="BM128" s="201"/>
      <c r="BN128" s="201"/>
      <c r="BO128" s="201"/>
      <c r="BP128" s="201"/>
      <c r="BQ128" s="201"/>
      <c r="BR128" s="201"/>
      <c r="BS128" s="201"/>
      <c r="BT128" s="201"/>
      <c r="BU128" s="201"/>
      <c r="BV128" s="201"/>
      <c r="BW128" s="201"/>
      <c r="BX128" s="201"/>
      <c r="BY128" s="201">
        <v>0.16628799999999999</v>
      </c>
      <c r="BZ128" s="201">
        <v>1.4469999999999999E-3</v>
      </c>
      <c r="CA128" s="201"/>
      <c r="CB128" s="201"/>
      <c r="CC128" s="201"/>
      <c r="CD128" s="201"/>
      <c r="CE128" s="201"/>
      <c r="CF128" s="201"/>
      <c r="CG128" s="201"/>
      <c r="CH128" s="201"/>
      <c r="CI128" s="201"/>
      <c r="CJ128" s="201"/>
      <c r="CK128" s="201">
        <v>0.16628799999999999</v>
      </c>
      <c r="CL128" s="201">
        <v>1.4469999999999999E-3</v>
      </c>
      <c r="CM128" s="201">
        <v>3.9664739999999998</v>
      </c>
      <c r="CN128" s="201">
        <v>0.72781799999999996</v>
      </c>
      <c r="CO128" s="201"/>
      <c r="CP128" s="201"/>
      <c r="CQ128" s="201">
        <v>3.9664739999999998</v>
      </c>
      <c r="CR128" s="201">
        <v>0.72781799999999996</v>
      </c>
      <c r="CS128" s="201"/>
      <c r="CT128" s="201"/>
      <c r="CU128" s="201"/>
      <c r="CV128" s="201"/>
      <c r="CW128" s="201"/>
      <c r="CX128" s="201"/>
      <c r="CY128" s="201"/>
      <c r="CZ128" s="201"/>
      <c r="DA128" s="201"/>
      <c r="DB128" s="201"/>
      <c r="DC128" s="201"/>
      <c r="DD128" s="201"/>
      <c r="DE128" s="201"/>
      <c r="DF128" s="201"/>
      <c r="DG128" s="201"/>
      <c r="DH128" s="201"/>
      <c r="DI128" s="201"/>
      <c r="DJ128" s="201"/>
      <c r="DK128" s="201">
        <v>3.895E-3</v>
      </c>
      <c r="DL128" s="201">
        <v>5.0000000000000001E-4</v>
      </c>
      <c r="DM128" s="201"/>
      <c r="DN128" s="201"/>
      <c r="DO128" s="201">
        <v>3.895E-3</v>
      </c>
      <c r="DP128" s="201">
        <v>5.0000000000000001E-4</v>
      </c>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v>5.0000000000000001E-3</v>
      </c>
      <c r="ER128" s="201">
        <v>3.0000000000000001E-3</v>
      </c>
      <c r="ES128" s="201">
        <v>5.0000000000000001E-3</v>
      </c>
      <c r="ET128" s="201">
        <v>3.0000000000000001E-3</v>
      </c>
      <c r="EU128" s="201"/>
      <c r="EV128" s="201"/>
      <c r="EW128" s="201"/>
      <c r="EX128" s="201"/>
      <c r="EY128" s="201"/>
      <c r="EZ128" s="201"/>
      <c r="FA128" s="201"/>
      <c r="FB128" s="201"/>
      <c r="FC128" s="201"/>
      <c r="FD128" s="201"/>
      <c r="FE128" s="201">
        <v>4.1531999999999999E-2</v>
      </c>
      <c r="FF128" s="201">
        <v>2.2560000000000002E-3</v>
      </c>
      <c r="FG128" s="201">
        <v>5.7804000000000001E-2</v>
      </c>
      <c r="FH128" s="201">
        <v>5.4999999999999997E-3</v>
      </c>
      <c r="FI128" s="201">
        <v>8.4820000000000007E-2</v>
      </c>
      <c r="FJ128" s="201">
        <v>1.4801999999999999E-2</v>
      </c>
      <c r="FK128" s="201">
        <v>0.18415599999999999</v>
      </c>
      <c r="FL128" s="201">
        <v>2.2558000000000002E-2</v>
      </c>
      <c r="FM128" s="201"/>
      <c r="FN128" s="201"/>
      <c r="FO128" s="201"/>
      <c r="FP128" s="201"/>
      <c r="FQ128" s="201"/>
      <c r="FR128" s="201"/>
      <c r="FS128" s="201"/>
      <c r="FT128" s="201"/>
      <c r="FU128" s="201"/>
      <c r="FV128" s="201"/>
      <c r="FW128" s="201"/>
      <c r="FX128" s="201"/>
      <c r="FY128" s="201">
        <v>7.9941050000000002</v>
      </c>
      <c r="FZ128" s="201">
        <v>0.99812599999999996</v>
      </c>
      <c r="GA128" s="201"/>
      <c r="GB128" s="201"/>
      <c r="GC128" s="201"/>
      <c r="GD128" s="201"/>
      <c r="GE128" s="201"/>
      <c r="GF128" s="201"/>
      <c r="GG128" s="201"/>
      <c r="GH128" s="201"/>
      <c r="GI128" s="201"/>
      <c r="GJ128" s="201"/>
      <c r="GK128" s="201"/>
      <c r="GL128" s="201"/>
      <c r="GM128" s="201">
        <v>7.9941050000000002</v>
      </c>
      <c r="GN128" s="201">
        <v>0.99812599999999996</v>
      </c>
      <c r="GO128" s="201"/>
      <c r="GP128" s="201"/>
      <c r="GQ128" s="201">
        <v>2.1350000000000002E-3</v>
      </c>
      <c r="GR128" s="201">
        <v>1.4999999999999999E-4</v>
      </c>
      <c r="GS128" s="201">
        <v>2.1350000000000002E-3</v>
      </c>
      <c r="GT128" s="201">
        <v>1.4999999999999999E-4</v>
      </c>
      <c r="GU128" s="201"/>
      <c r="GV128" s="201"/>
      <c r="GW128" s="201">
        <v>0.13100000000000001</v>
      </c>
      <c r="GX128" s="201">
        <v>1.2694E-2</v>
      </c>
      <c r="GY128" s="201"/>
      <c r="GZ128" s="201"/>
      <c r="HA128" s="201"/>
      <c r="HB128" s="201"/>
      <c r="HC128" s="201">
        <v>0.13100000000000001</v>
      </c>
      <c r="HD128" s="201">
        <v>1.2694E-2</v>
      </c>
      <c r="HE128" s="201">
        <v>7.8021999999999994E-2</v>
      </c>
      <c r="HF128" s="201">
        <v>2.4800000000000001E-4</v>
      </c>
      <c r="HG128" s="201"/>
      <c r="HH128" s="201"/>
      <c r="HI128" s="201"/>
      <c r="HJ128" s="201"/>
      <c r="HK128" s="201">
        <v>7.8021999999999994E-2</v>
      </c>
      <c r="HL128" s="201">
        <v>2.4800000000000001E-4</v>
      </c>
      <c r="HM128" s="201"/>
      <c r="HN128" s="201"/>
      <c r="HO128" s="201"/>
      <c r="HP128" s="201"/>
      <c r="HQ128" s="201">
        <v>4.2811000000000002E-2</v>
      </c>
      <c r="HR128" s="201">
        <v>7.9649999999999999E-3</v>
      </c>
      <c r="HS128" s="201"/>
      <c r="HT128" s="201"/>
      <c r="HU128" s="201"/>
      <c r="HV128" s="201"/>
      <c r="HW128" s="201">
        <v>4.2811000000000002E-2</v>
      </c>
      <c r="HX128" s="201">
        <v>7.9649999999999999E-3</v>
      </c>
      <c r="HY128" s="201"/>
      <c r="HZ128" s="201"/>
      <c r="IA128" s="201">
        <v>7.8569E-2</v>
      </c>
      <c r="IB128" s="201">
        <v>6.9560000000000004E-3</v>
      </c>
      <c r="IC128" s="201">
        <v>7.8569E-2</v>
      </c>
      <c r="ID128" s="201">
        <v>6.9560000000000004E-3</v>
      </c>
      <c r="IE128" s="201">
        <v>16.551563999999999</v>
      </c>
      <c r="IF128" s="201">
        <v>2.321866</v>
      </c>
    </row>
    <row r="129" spans="1:240" ht="17.399999999999999" customHeight="1" x14ac:dyDescent="0.25">
      <c r="A129" s="196" t="s">
        <v>242</v>
      </c>
      <c r="B129" s="197" t="s">
        <v>1411</v>
      </c>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v>1.7615479999999999</v>
      </c>
      <c r="AJ129" s="198">
        <v>0.52641000000000004</v>
      </c>
      <c r="AK129" s="198">
        <v>1.7615479999999999</v>
      </c>
      <c r="AL129" s="198">
        <v>0.52641000000000004</v>
      </c>
      <c r="AM129" s="198"/>
      <c r="AN129" s="198"/>
      <c r="AO129" s="198"/>
      <c r="AP129" s="198"/>
      <c r="AQ129" s="198"/>
      <c r="AR129" s="198"/>
      <c r="AS129" s="198">
        <v>0.29633599999999999</v>
      </c>
      <c r="AT129" s="198">
        <v>1.9741000000000002E-2</v>
      </c>
      <c r="AU129" s="198">
        <v>0.17372699999999999</v>
      </c>
      <c r="AV129" s="198">
        <v>6.2983999999999998E-2</v>
      </c>
      <c r="AW129" s="198"/>
      <c r="AX129" s="198"/>
      <c r="AY129" s="198">
        <v>0.12854299999999999</v>
      </c>
      <c r="AZ129" s="198">
        <v>1.2354E-2</v>
      </c>
      <c r="BA129" s="198"/>
      <c r="BB129" s="198"/>
      <c r="BC129" s="198"/>
      <c r="BD129" s="198"/>
      <c r="BE129" s="198">
        <v>0.59860599999999997</v>
      </c>
      <c r="BF129" s="198">
        <v>9.5078999999999997E-2</v>
      </c>
      <c r="BG129" s="198"/>
      <c r="BH129" s="198"/>
      <c r="BI129" s="198"/>
      <c r="BJ129" s="198"/>
      <c r="BK129" s="198"/>
      <c r="BL129" s="198"/>
      <c r="BM129" s="198"/>
      <c r="BN129" s="198"/>
      <c r="BO129" s="198"/>
      <c r="BP129" s="198"/>
      <c r="BQ129" s="198">
        <v>0.116648</v>
      </c>
      <c r="BR129" s="198">
        <v>1.975E-2</v>
      </c>
      <c r="BS129" s="198"/>
      <c r="BT129" s="198"/>
      <c r="BU129" s="198"/>
      <c r="BV129" s="198"/>
      <c r="BW129" s="198">
        <v>1.2687280000000001</v>
      </c>
      <c r="BX129" s="198">
        <v>4.2222000000000003E-2</v>
      </c>
      <c r="BY129" s="198"/>
      <c r="BZ129" s="198"/>
      <c r="CA129" s="198"/>
      <c r="CB129" s="198"/>
      <c r="CC129" s="198"/>
      <c r="CD129" s="198"/>
      <c r="CE129" s="198"/>
      <c r="CF129" s="198"/>
      <c r="CG129" s="198"/>
      <c r="CH129" s="198"/>
      <c r="CI129" s="198">
        <v>0.59462400000000004</v>
      </c>
      <c r="CJ129" s="198">
        <v>9.3039999999999998E-3</v>
      </c>
      <c r="CK129" s="198">
        <v>1.98</v>
      </c>
      <c r="CL129" s="198">
        <v>7.1276000000000006E-2</v>
      </c>
      <c r="CM129" s="198">
        <v>0.40212999999999999</v>
      </c>
      <c r="CN129" s="198">
        <v>4.5449999999999997E-2</v>
      </c>
      <c r="CO129" s="198">
        <v>9.3386619999999994</v>
      </c>
      <c r="CP129" s="198">
        <v>0.72337799999999997</v>
      </c>
      <c r="CQ129" s="198">
        <v>9.7407920000000008</v>
      </c>
      <c r="CR129" s="198">
        <v>0.76882799999999996</v>
      </c>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v>0.80841399999999997</v>
      </c>
      <c r="ED129" s="198">
        <v>8.2791000000000003E-2</v>
      </c>
      <c r="EE129" s="198"/>
      <c r="EF129" s="198"/>
      <c r="EG129" s="198"/>
      <c r="EH129" s="198"/>
      <c r="EI129" s="198"/>
      <c r="EJ129" s="198"/>
      <c r="EK129" s="198"/>
      <c r="EL129" s="198"/>
      <c r="EM129" s="198"/>
      <c r="EN129" s="198"/>
      <c r="EO129" s="198"/>
      <c r="EP129" s="198"/>
      <c r="EQ129" s="198"/>
      <c r="ER129" s="198"/>
      <c r="ES129" s="198">
        <v>0.80841399999999997</v>
      </c>
      <c r="ET129" s="198">
        <v>8.2791000000000003E-2</v>
      </c>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v>0.13825100000000001</v>
      </c>
      <c r="FR129" s="198">
        <v>2.4910000000000002E-2</v>
      </c>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v>0.13825100000000001</v>
      </c>
      <c r="GN129" s="198">
        <v>2.4910000000000002E-2</v>
      </c>
      <c r="GO129" s="198">
        <v>0.76320399999999999</v>
      </c>
      <c r="GP129" s="198">
        <v>4.3291000000000003E-2</v>
      </c>
      <c r="GQ129" s="198"/>
      <c r="GR129" s="198"/>
      <c r="GS129" s="198">
        <v>0.76320399999999999</v>
      </c>
      <c r="GT129" s="198">
        <v>4.3291000000000003E-2</v>
      </c>
      <c r="GU129" s="198">
        <v>0.34820299999999998</v>
      </c>
      <c r="GV129" s="198">
        <v>7.1762999999999993E-2</v>
      </c>
      <c r="GW129" s="198"/>
      <c r="GX129" s="198"/>
      <c r="GY129" s="198"/>
      <c r="GZ129" s="198"/>
      <c r="HA129" s="198"/>
      <c r="HB129" s="198"/>
      <c r="HC129" s="198">
        <v>0.34820299999999998</v>
      </c>
      <c r="HD129" s="198">
        <v>7.1762999999999993E-2</v>
      </c>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v>2.5000000000000001E-2</v>
      </c>
      <c r="IB129" s="198">
        <v>1.0359999999999999E-2</v>
      </c>
      <c r="IC129" s="198">
        <v>2.5000000000000001E-2</v>
      </c>
      <c r="ID129" s="198">
        <v>1.0359999999999999E-2</v>
      </c>
      <c r="IE129" s="198">
        <v>16.164017999999999</v>
      </c>
      <c r="IF129" s="198">
        <v>1.6947080000000001</v>
      </c>
    </row>
    <row r="130" spans="1:240" ht="17.399999999999999" customHeight="1" x14ac:dyDescent="0.25">
      <c r="A130" s="199" t="s">
        <v>239</v>
      </c>
      <c r="B130" s="200" t="s">
        <v>1412</v>
      </c>
      <c r="C130" s="201"/>
      <c r="D130" s="201"/>
      <c r="E130" s="201"/>
      <c r="F130" s="201"/>
      <c r="G130" s="201"/>
      <c r="H130" s="201"/>
      <c r="I130" s="201"/>
      <c r="J130" s="201"/>
      <c r="K130" s="201"/>
      <c r="L130" s="201"/>
      <c r="M130" s="201"/>
      <c r="N130" s="201"/>
      <c r="O130" s="201"/>
      <c r="P130" s="201"/>
      <c r="Q130" s="201"/>
      <c r="R130" s="201"/>
      <c r="S130" s="201">
        <v>0.31049100000000002</v>
      </c>
      <c r="T130" s="201">
        <v>5.7445000000000003E-2</v>
      </c>
      <c r="U130" s="201"/>
      <c r="V130" s="201"/>
      <c r="W130" s="201"/>
      <c r="X130" s="201"/>
      <c r="Y130" s="201"/>
      <c r="Z130" s="201"/>
      <c r="AA130" s="201"/>
      <c r="AB130" s="201"/>
      <c r="AC130" s="201"/>
      <c r="AD130" s="201"/>
      <c r="AE130" s="201"/>
      <c r="AF130" s="201"/>
      <c r="AG130" s="201">
        <v>0.31049100000000002</v>
      </c>
      <c r="AH130" s="201">
        <v>5.7445000000000003E-2</v>
      </c>
      <c r="AI130" s="201"/>
      <c r="AJ130" s="201"/>
      <c r="AK130" s="201"/>
      <c r="AL130" s="201"/>
      <c r="AM130" s="201"/>
      <c r="AN130" s="201"/>
      <c r="AO130" s="201">
        <v>6.2396039999999999</v>
      </c>
      <c r="AP130" s="201">
        <v>2.8079999999999998</v>
      </c>
      <c r="AQ130" s="201">
        <v>6.2459999999999998E-3</v>
      </c>
      <c r="AR130" s="201">
        <v>8.8000000000000003E-4</v>
      </c>
      <c r="AS130" s="201"/>
      <c r="AT130" s="201"/>
      <c r="AU130" s="201"/>
      <c r="AV130" s="201"/>
      <c r="AW130" s="201"/>
      <c r="AX130" s="201"/>
      <c r="AY130" s="201"/>
      <c r="AZ130" s="201"/>
      <c r="BA130" s="201"/>
      <c r="BB130" s="201"/>
      <c r="BC130" s="201"/>
      <c r="BD130" s="201"/>
      <c r="BE130" s="201">
        <v>6.2458499999999999</v>
      </c>
      <c r="BF130" s="201">
        <v>2.8088799999999998</v>
      </c>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v>8.2219669999999994</v>
      </c>
      <c r="CN130" s="201">
        <v>1.7901149999999999</v>
      </c>
      <c r="CO130" s="201"/>
      <c r="CP130" s="201"/>
      <c r="CQ130" s="201">
        <v>8.2219669999999994</v>
      </c>
      <c r="CR130" s="201">
        <v>1.7901149999999999</v>
      </c>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v>0.06</v>
      </c>
      <c r="GX130" s="201">
        <v>1.6440000000000001E-3</v>
      </c>
      <c r="GY130" s="201"/>
      <c r="GZ130" s="201"/>
      <c r="HA130" s="201"/>
      <c r="HB130" s="201"/>
      <c r="HC130" s="201">
        <v>0.06</v>
      </c>
      <c r="HD130" s="201">
        <v>1.6440000000000001E-3</v>
      </c>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v>4.8280000000000003E-2</v>
      </c>
      <c r="IB130" s="201">
        <v>1.057E-2</v>
      </c>
      <c r="IC130" s="201">
        <v>4.8280000000000003E-2</v>
      </c>
      <c r="ID130" s="201">
        <v>1.057E-2</v>
      </c>
      <c r="IE130" s="201">
        <v>14.886588</v>
      </c>
      <c r="IF130" s="201">
        <v>4.6686540000000001</v>
      </c>
    </row>
    <row r="131" spans="1:240" ht="17.399999999999999" customHeight="1" x14ac:dyDescent="0.25">
      <c r="A131" s="196" t="s">
        <v>252</v>
      </c>
      <c r="B131" s="197" t="s">
        <v>1413</v>
      </c>
      <c r="C131" s="198"/>
      <c r="D131" s="198"/>
      <c r="E131" s="198"/>
      <c r="F131" s="198"/>
      <c r="G131" s="198"/>
      <c r="H131" s="198"/>
      <c r="I131" s="198"/>
      <c r="J131" s="198"/>
      <c r="K131" s="198"/>
      <c r="L131" s="198"/>
      <c r="M131" s="198"/>
      <c r="N131" s="198"/>
      <c r="O131" s="198"/>
      <c r="P131" s="198"/>
      <c r="Q131" s="198"/>
      <c r="R131" s="198"/>
      <c r="S131" s="198">
        <v>0.28032499999999999</v>
      </c>
      <c r="T131" s="198">
        <v>6.6000000000000003E-2</v>
      </c>
      <c r="U131" s="198"/>
      <c r="V131" s="198"/>
      <c r="W131" s="198"/>
      <c r="X131" s="198"/>
      <c r="Y131" s="198"/>
      <c r="Z131" s="198"/>
      <c r="AA131" s="198"/>
      <c r="AB131" s="198"/>
      <c r="AC131" s="198"/>
      <c r="AD131" s="198"/>
      <c r="AE131" s="198"/>
      <c r="AF131" s="198"/>
      <c r="AG131" s="198">
        <v>0.28032499999999999</v>
      </c>
      <c r="AH131" s="198">
        <v>6.6000000000000003E-2</v>
      </c>
      <c r="AI131" s="198"/>
      <c r="AJ131" s="198"/>
      <c r="AK131" s="198"/>
      <c r="AL131" s="198"/>
      <c r="AM131" s="198"/>
      <c r="AN131" s="198"/>
      <c r="AO131" s="198">
        <v>9.4500000000000001E-2</v>
      </c>
      <c r="AP131" s="198">
        <v>4.8000000000000001E-2</v>
      </c>
      <c r="AQ131" s="198"/>
      <c r="AR131" s="198"/>
      <c r="AS131" s="198"/>
      <c r="AT131" s="198"/>
      <c r="AU131" s="198"/>
      <c r="AV131" s="198"/>
      <c r="AW131" s="198"/>
      <c r="AX131" s="198"/>
      <c r="AY131" s="198"/>
      <c r="AZ131" s="198"/>
      <c r="BA131" s="198"/>
      <c r="BB131" s="198"/>
      <c r="BC131" s="198"/>
      <c r="BD131" s="198"/>
      <c r="BE131" s="198">
        <v>9.4500000000000001E-2</v>
      </c>
      <c r="BF131" s="198">
        <v>4.8000000000000001E-2</v>
      </c>
      <c r="BG131" s="198"/>
      <c r="BH131" s="198"/>
      <c r="BI131" s="198"/>
      <c r="BJ131" s="198"/>
      <c r="BK131" s="198"/>
      <c r="BL131" s="198"/>
      <c r="BM131" s="198"/>
      <c r="BN131" s="198"/>
      <c r="BO131" s="198">
        <v>2.5385</v>
      </c>
      <c r="BP131" s="198">
        <v>1.187859</v>
      </c>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v>2.5385</v>
      </c>
      <c r="CL131" s="198">
        <v>1.187859</v>
      </c>
      <c r="CM131" s="198">
        <v>11.186842</v>
      </c>
      <c r="CN131" s="198">
        <v>2.9742000000000002</v>
      </c>
      <c r="CO131" s="198"/>
      <c r="CP131" s="198"/>
      <c r="CQ131" s="198">
        <v>11.186842</v>
      </c>
      <c r="CR131" s="198">
        <v>2.9742000000000002</v>
      </c>
      <c r="CS131" s="198"/>
      <c r="CT131" s="198"/>
      <c r="CU131" s="198"/>
      <c r="CV131" s="198"/>
      <c r="CW131" s="198"/>
      <c r="CX131" s="198"/>
      <c r="CY131" s="198"/>
      <c r="CZ131" s="198"/>
      <c r="DA131" s="198"/>
      <c r="DB131" s="198"/>
      <c r="DC131" s="198"/>
      <c r="DD131" s="198"/>
      <c r="DE131" s="198">
        <v>2.0200000000000001E-3</v>
      </c>
      <c r="DF131" s="198">
        <v>4.0000000000000002E-4</v>
      </c>
      <c r="DG131" s="198">
        <v>2.0200000000000001E-3</v>
      </c>
      <c r="DH131" s="198">
        <v>4.0000000000000002E-4</v>
      </c>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v>6.5300000000000002E-3</v>
      </c>
      <c r="EF131" s="198">
        <v>6.1999999999999998E-3</v>
      </c>
      <c r="EG131" s="198"/>
      <c r="EH131" s="198"/>
      <c r="EI131" s="198"/>
      <c r="EJ131" s="198"/>
      <c r="EK131" s="198"/>
      <c r="EL131" s="198"/>
      <c r="EM131" s="198"/>
      <c r="EN131" s="198"/>
      <c r="EO131" s="198">
        <v>3.0000000000000001E-3</v>
      </c>
      <c r="EP131" s="198">
        <v>6.0000000000000001E-3</v>
      </c>
      <c r="EQ131" s="198">
        <v>2.0199999999999999E-2</v>
      </c>
      <c r="ER131" s="198">
        <v>7.3899999999999999E-3</v>
      </c>
      <c r="ES131" s="198">
        <v>2.9729999999999999E-2</v>
      </c>
      <c r="ET131" s="198">
        <v>1.959E-2</v>
      </c>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v>3.0000000000000001E-3</v>
      </c>
      <c r="GF131" s="198">
        <v>6.0000000000000001E-3</v>
      </c>
      <c r="GG131" s="198"/>
      <c r="GH131" s="198"/>
      <c r="GI131" s="198"/>
      <c r="GJ131" s="198"/>
      <c r="GK131" s="198"/>
      <c r="GL131" s="198"/>
      <c r="GM131" s="198">
        <v>3.0000000000000001E-3</v>
      </c>
      <c r="GN131" s="198">
        <v>6.0000000000000001E-3</v>
      </c>
      <c r="GO131" s="198"/>
      <c r="GP131" s="198"/>
      <c r="GQ131" s="198">
        <v>0.62642600000000004</v>
      </c>
      <c r="GR131" s="198">
        <v>3.1930000000000001E-3</v>
      </c>
      <c r="GS131" s="198">
        <v>0.62642600000000004</v>
      </c>
      <c r="GT131" s="198">
        <v>3.1930000000000001E-3</v>
      </c>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v>2.5249999999999999E-3</v>
      </c>
      <c r="HR131" s="198">
        <v>4.0000000000000002E-4</v>
      </c>
      <c r="HS131" s="198"/>
      <c r="HT131" s="198"/>
      <c r="HU131" s="198"/>
      <c r="HV131" s="198"/>
      <c r="HW131" s="198">
        <v>2.5249999999999999E-3</v>
      </c>
      <c r="HX131" s="198">
        <v>4.0000000000000002E-4</v>
      </c>
      <c r="HY131" s="198"/>
      <c r="HZ131" s="198"/>
      <c r="IA131" s="198">
        <v>9.7494999999999998E-2</v>
      </c>
      <c r="IB131" s="198">
        <v>2.4731E-2</v>
      </c>
      <c r="IC131" s="198">
        <v>9.7494999999999998E-2</v>
      </c>
      <c r="ID131" s="198">
        <v>2.4731E-2</v>
      </c>
      <c r="IE131" s="198">
        <v>14.861363000000001</v>
      </c>
      <c r="IF131" s="198">
        <v>4.3303729999999998</v>
      </c>
    </row>
    <row r="132" spans="1:240" ht="17.399999999999999" customHeight="1" x14ac:dyDescent="0.25">
      <c r="A132" s="199" t="s">
        <v>79</v>
      </c>
      <c r="B132" s="200" t="s">
        <v>1414</v>
      </c>
      <c r="C132" s="201"/>
      <c r="D132" s="201"/>
      <c r="E132" s="201">
        <v>0.92849999999999999</v>
      </c>
      <c r="F132" s="201">
        <v>0.70099999999999996</v>
      </c>
      <c r="G132" s="201"/>
      <c r="H132" s="201"/>
      <c r="I132" s="201"/>
      <c r="J132" s="201"/>
      <c r="K132" s="201"/>
      <c r="L132" s="201"/>
      <c r="M132" s="201">
        <v>0.92849999999999999</v>
      </c>
      <c r="N132" s="201">
        <v>0.70099999999999996</v>
      </c>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v>6.3405000000000003E-2</v>
      </c>
      <c r="AV132" s="201">
        <v>1.8144E-2</v>
      </c>
      <c r="AW132" s="201"/>
      <c r="AX132" s="201"/>
      <c r="AY132" s="201"/>
      <c r="AZ132" s="201"/>
      <c r="BA132" s="201"/>
      <c r="BB132" s="201"/>
      <c r="BC132" s="201"/>
      <c r="BD132" s="201"/>
      <c r="BE132" s="201">
        <v>6.3405000000000003E-2</v>
      </c>
      <c r="BF132" s="201">
        <v>1.8144E-2</v>
      </c>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v>10.537087</v>
      </c>
      <c r="CN132" s="201">
        <v>2.7291460000000001</v>
      </c>
      <c r="CO132" s="201"/>
      <c r="CP132" s="201"/>
      <c r="CQ132" s="201">
        <v>10.537087</v>
      </c>
      <c r="CR132" s="201">
        <v>2.7291460000000001</v>
      </c>
      <c r="CS132" s="201"/>
      <c r="CT132" s="201"/>
      <c r="CU132" s="201"/>
      <c r="CV132" s="201"/>
      <c r="CW132" s="201"/>
      <c r="CX132" s="201"/>
      <c r="CY132" s="201"/>
      <c r="CZ132" s="201"/>
      <c r="DA132" s="201">
        <v>8.0250000000000002E-2</v>
      </c>
      <c r="DB132" s="201">
        <v>2.3E-2</v>
      </c>
      <c r="DC132" s="201"/>
      <c r="DD132" s="201"/>
      <c r="DE132" s="201"/>
      <c r="DF132" s="201"/>
      <c r="DG132" s="201">
        <v>8.0250000000000002E-2</v>
      </c>
      <c r="DH132" s="201">
        <v>2.3E-2</v>
      </c>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v>9.5142000000000004E-2</v>
      </c>
      <c r="FT132" s="201">
        <v>1.8839999999999999E-2</v>
      </c>
      <c r="FU132" s="201"/>
      <c r="FV132" s="201"/>
      <c r="FW132" s="201"/>
      <c r="FX132" s="201"/>
      <c r="FY132" s="201"/>
      <c r="FZ132" s="201"/>
      <c r="GA132" s="201"/>
      <c r="GB132" s="201"/>
      <c r="GC132" s="201"/>
      <c r="GD132" s="201"/>
      <c r="GE132" s="201"/>
      <c r="GF132" s="201"/>
      <c r="GG132" s="201"/>
      <c r="GH132" s="201"/>
      <c r="GI132" s="201"/>
      <c r="GJ132" s="201"/>
      <c r="GK132" s="201"/>
      <c r="GL132" s="201"/>
      <c r="GM132" s="201">
        <v>9.5142000000000004E-2</v>
      </c>
      <c r="GN132" s="201">
        <v>1.8839999999999999E-2</v>
      </c>
      <c r="GO132" s="201">
        <v>1.5963999999999999E-2</v>
      </c>
      <c r="GP132" s="201">
        <v>7.2400000000000003E-4</v>
      </c>
      <c r="GQ132" s="201">
        <v>1.2827999999999999</v>
      </c>
      <c r="GR132" s="201">
        <v>3.1227000000000001E-2</v>
      </c>
      <c r="GS132" s="201">
        <v>1.298764</v>
      </c>
      <c r="GT132" s="201">
        <v>3.1951E-2</v>
      </c>
      <c r="GU132" s="201"/>
      <c r="GV132" s="201"/>
      <c r="GW132" s="201">
        <v>0.88722800000000002</v>
      </c>
      <c r="GX132" s="201">
        <v>2.1773000000000001E-2</v>
      </c>
      <c r="GY132" s="201"/>
      <c r="GZ132" s="201"/>
      <c r="HA132" s="201"/>
      <c r="HB132" s="201"/>
      <c r="HC132" s="201">
        <v>0.88722800000000002</v>
      </c>
      <c r="HD132" s="201">
        <v>2.1773000000000001E-2</v>
      </c>
      <c r="HE132" s="201">
        <v>8.5334999999999994E-2</v>
      </c>
      <c r="HF132" s="201">
        <v>1.0380000000000001E-3</v>
      </c>
      <c r="HG132" s="201"/>
      <c r="HH132" s="201"/>
      <c r="HI132" s="201"/>
      <c r="HJ132" s="201"/>
      <c r="HK132" s="201">
        <v>8.5334999999999994E-2</v>
      </c>
      <c r="HL132" s="201">
        <v>1.0380000000000001E-3</v>
      </c>
      <c r="HM132" s="201"/>
      <c r="HN132" s="201"/>
      <c r="HO132" s="201"/>
      <c r="HP132" s="201"/>
      <c r="HQ132" s="201"/>
      <c r="HR132" s="201"/>
      <c r="HS132" s="201"/>
      <c r="HT132" s="201"/>
      <c r="HU132" s="201"/>
      <c r="HV132" s="201"/>
      <c r="HW132" s="201"/>
      <c r="HX132" s="201"/>
      <c r="HY132" s="201"/>
      <c r="HZ132" s="201"/>
      <c r="IA132" s="201">
        <v>6.0829999999999999E-3</v>
      </c>
      <c r="IB132" s="201">
        <v>4.6E-5</v>
      </c>
      <c r="IC132" s="201">
        <v>6.0829999999999999E-3</v>
      </c>
      <c r="ID132" s="201">
        <v>4.6E-5</v>
      </c>
      <c r="IE132" s="201">
        <v>13.981794000000001</v>
      </c>
      <c r="IF132" s="201">
        <v>3.5449380000000001</v>
      </c>
    </row>
    <row r="133" spans="1:240" ht="19.2" x14ac:dyDescent="0.25">
      <c r="A133" s="196" t="s">
        <v>269</v>
      </c>
      <c r="B133" s="197" t="s">
        <v>1415</v>
      </c>
      <c r="C133" s="198"/>
      <c r="D133" s="198"/>
      <c r="E133" s="198"/>
      <c r="F133" s="198"/>
      <c r="G133" s="198"/>
      <c r="H133" s="198"/>
      <c r="I133" s="198">
        <v>0.68934399999999996</v>
      </c>
      <c r="J133" s="198">
        <v>0.129776</v>
      </c>
      <c r="K133" s="198"/>
      <c r="L133" s="198"/>
      <c r="M133" s="198">
        <v>0.68934399999999996</v>
      </c>
      <c r="N133" s="198">
        <v>0.129776</v>
      </c>
      <c r="O133" s="198"/>
      <c r="P133" s="198"/>
      <c r="Q133" s="198"/>
      <c r="R133" s="198"/>
      <c r="S133" s="198">
        <v>7.1362079999999999</v>
      </c>
      <c r="T133" s="198">
        <v>0.38097599999999998</v>
      </c>
      <c r="U133" s="198"/>
      <c r="V133" s="198"/>
      <c r="W133" s="198"/>
      <c r="X133" s="198"/>
      <c r="Y133" s="198"/>
      <c r="Z133" s="198"/>
      <c r="AA133" s="198"/>
      <c r="AB133" s="198"/>
      <c r="AC133" s="198"/>
      <c r="AD133" s="198"/>
      <c r="AE133" s="198"/>
      <c r="AF133" s="198"/>
      <c r="AG133" s="198">
        <v>7.1362079999999999</v>
      </c>
      <c r="AH133" s="198">
        <v>0.38097599999999998</v>
      </c>
      <c r="AI133" s="198"/>
      <c r="AJ133" s="198"/>
      <c r="AK133" s="198"/>
      <c r="AL133" s="198"/>
      <c r="AM133" s="198"/>
      <c r="AN133" s="198"/>
      <c r="AO133" s="198"/>
      <c r="AP133" s="198"/>
      <c r="AQ133" s="198">
        <v>1.056E-2</v>
      </c>
      <c r="AR133" s="198">
        <v>9.6000000000000002E-5</v>
      </c>
      <c r="AS133" s="198">
        <v>0.27738400000000002</v>
      </c>
      <c r="AT133" s="198">
        <v>1.3716000000000001E-2</v>
      </c>
      <c r="AU133" s="198"/>
      <c r="AV133" s="198"/>
      <c r="AW133" s="198"/>
      <c r="AX133" s="198"/>
      <c r="AY133" s="198"/>
      <c r="AZ133" s="198"/>
      <c r="BA133" s="198"/>
      <c r="BB133" s="198"/>
      <c r="BC133" s="198"/>
      <c r="BD133" s="198"/>
      <c r="BE133" s="198">
        <v>0.28794399999999998</v>
      </c>
      <c r="BF133" s="198">
        <v>1.3812E-2</v>
      </c>
      <c r="BG133" s="198"/>
      <c r="BH133" s="198"/>
      <c r="BI133" s="198"/>
      <c r="BJ133" s="198"/>
      <c r="BK133" s="198"/>
      <c r="BL133" s="198"/>
      <c r="BM133" s="198"/>
      <c r="BN133" s="198"/>
      <c r="BO133" s="198">
        <v>0.297792</v>
      </c>
      <c r="BP133" s="198">
        <v>6.0159999999999998E-2</v>
      </c>
      <c r="BQ133" s="198">
        <v>0.140732</v>
      </c>
      <c r="BR133" s="198">
        <v>1.1764999999999999E-2</v>
      </c>
      <c r="BS133" s="198"/>
      <c r="BT133" s="198"/>
      <c r="BU133" s="198"/>
      <c r="BV133" s="198"/>
      <c r="BW133" s="198"/>
      <c r="BX133" s="198"/>
      <c r="BY133" s="198">
        <v>2.2585000000000001E-2</v>
      </c>
      <c r="BZ133" s="198">
        <v>4.1599999999999997E-4</v>
      </c>
      <c r="CA133" s="198"/>
      <c r="CB133" s="198"/>
      <c r="CC133" s="198"/>
      <c r="CD133" s="198"/>
      <c r="CE133" s="198"/>
      <c r="CF133" s="198"/>
      <c r="CG133" s="198"/>
      <c r="CH133" s="198"/>
      <c r="CI133" s="198"/>
      <c r="CJ133" s="198"/>
      <c r="CK133" s="198">
        <v>0.46110899999999999</v>
      </c>
      <c r="CL133" s="198">
        <v>7.2341000000000003E-2</v>
      </c>
      <c r="CM133" s="198">
        <v>2.2122790000000001</v>
      </c>
      <c r="CN133" s="198">
        <v>0.495</v>
      </c>
      <c r="CO133" s="198"/>
      <c r="CP133" s="198"/>
      <c r="CQ133" s="198">
        <v>2.2122790000000001</v>
      </c>
      <c r="CR133" s="198">
        <v>0.495</v>
      </c>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v>0.15010000000000001</v>
      </c>
      <c r="EF133" s="198">
        <v>2.9970000000000001E-3</v>
      </c>
      <c r="EG133" s="198"/>
      <c r="EH133" s="198"/>
      <c r="EI133" s="198"/>
      <c r="EJ133" s="198"/>
      <c r="EK133" s="198"/>
      <c r="EL133" s="198"/>
      <c r="EM133" s="198">
        <v>0.83944700000000005</v>
      </c>
      <c r="EN133" s="198">
        <v>3.6779999999999998E-3</v>
      </c>
      <c r="EO133" s="198">
        <v>0.22819400000000001</v>
      </c>
      <c r="EP133" s="198">
        <v>3.6900000000000002E-4</v>
      </c>
      <c r="EQ133" s="198"/>
      <c r="ER133" s="198"/>
      <c r="ES133" s="198">
        <v>1.217741</v>
      </c>
      <c r="ET133" s="198">
        <v>7.0439999999999999E-3</v>
      </c>
      <c r="EU133" s="198"/>
      <c r="EV133" s="198"/>
      <c r="EW133" s="198"/>
      <c r="EX133" s="198"/>
      <c r="EY133" s="198"/>
      <c r="EZ133" s="198"/>
      <c r="FA133" s="198"/>
      <c r="FB133" s="198"/>
      <c r="FC133" s="198"/>
      <c r="FD133" s="198"/>
      <c r="FE133" s="198"/>
      <c r="FF133" s="198"/>
      <c r="FG133" s="198">
        <v>7.8643000000000005E-2</v>
      </c>
      <c r="FH133" s="198">
        <v>4.428E-2</v>
      </c>
      <c r="FI133" s="198"/>
      <c r="FJ133" s="198"/>
      <c r="FK133" s="198">
        <v>7.8643000000000005E-2</v>
      </c>
      <c r="FL133" s="198">
        <v>4.428E-2</v>
      </c>
      <c r="FM133" s="198"/>
      <c r="FN133" s="198"/>
      <c r="FO133" s="198"/>
      <c r="FP133" s="198"/>
      <c r="FQ133" s="198"/>
      <c r="FR133" s="198"/>
      <c r="FS133" s="198">
        <v>1.4331E-2</v>
      </c>
      <c r="FT133" s="198">
        <v>1.18E-4</v>
      </c>
      <c r="FU133" s="198"/>
      <c r="FV133" s="198"/>
      <c r="FW133" s="198"/>
      <c r="FX133" s="198"/>
      <c r="FY133" s="198"/>
      <c r="FZ133" s="198"/>
      <c r="GA133" s="198"/>
      <c r="GB133" s="198"/>
      <c r="GC133" s="198"/>
      <c r="GD133" s="198"/>
      <c r="GE133" s="198"/>
      <c r="GF133" s="198"/>
      <c r="GG133" s="198"/>
      <c r="GH133" s="198"/>
      <c r="GI133" s="198">
        <v>7.0951E-2</v>
      </c>
      <c r="GJ133" s="198">
        <v>9.7999999999999997E-5</v>
      </c>
      <c r="GK133" s="198"/>
      <c r="GL133" s="198"/>
      <c r="GM133" s="198">
        <v>8.5281999999999997E-2</v>
      </c>
      <c r="GN133" s="198">
        <v>2.1599999999999999E-4</v>
      </c>
      <c r="GO133" s="198">
        <v>0.398982</v>
      </c>
      <c r="GP133" s="198">
        <v>4.64E-4</v>
      </c>
      <c r="GQ133" s="198">
        <v>1.7908E-2</v>
      </c>
      <c r="GR133" s="198">
        <v>6.3999999999999997E-5</v>
      </c>
      <c r="GS133" s="198">
        <v>0.41688999999999998</v>
      </c>
      <c r="GT133" s="198">
        <v>5.2800000000000004E-4</v>
      </c>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v>0.68451700000000004</v>
      </c>
      <c r="IB133" s="198">
        <v>0.13266700000000001</v>
      </c>
      <c r="IC133" s="198">
        <v>0.68451700000000004</v>
      </c>
      <c r="ID133" s="198">
        <v>0.13266700000000001</v>
      </c>
      <c r="IE133" s="198">
        <v>13.269957</v>
      </c>
      <c r="IF133" s="198">
        <v>1.27664</v>
      </c>
    </row>
    <row r="134" spans="1:240" ht="19.2" x14ac:dyDescent="0.25">
      <c r="A134" s="199" t="s">
        <v>184</v>
      </c>
      <c r="B134" s="200" t="s">
        <v>1416</v>
      </c>
      <c r="C134" s="201"/>
      <c r="D134" s="201"/>
      <c r="E134" s="201"/>
      <c r="F134" s="201"/>
      <c r="G134" s="201">
        <v>0.26978799999999997</v>
      </c>
      <c r="H134" s="201">
        <v>5.3461000000000002E-2</v>
      </c>
      <c r="I134" s="201"/>
      <c r="J134" s="201"/>
      <c r="K134" s="201"/>
      <c r="L134" s="201"/>
      <c r="M134" s="201">
        <v>0.26978799999999997</v>
      </c>
      <c r="N134" s="201">
        <v>5.3461000000000002E-2</v>
      </c>
      <c r="O134" s="201"/>
      <c r="P134" s="201"/>
      <c r="Q134" s="201"/>
      <c r="R134" s="201"/>
      <c r="S134" s="201">
        <v>0.13894599999999999</v>
      </c>
      <c r="T134" s="201">
        <v>3.0509999999999999E-2</v>
      </c>
      <c r="U134" s="201"/>
      <c r="V134" s="201"/>
      <c r="W134" s="201"/>
      <c r="X134" s="201"/>
      <c r="Y134" s="201"/>
      <c r="Z134" s="201"/>
      <c r="AA134" s="201"/>
      <c r="AB134" s="201"/>
      <c r="AC134" s="201"/>
      <c r="AD134" s="201"/>
      <c r="AE134" s="201"/>
      <c r="AF134" s="201"/>
      <c r="AG134" s="201">
        <v>0.13894599999999999</v>
      </c>
      <c r="AH134" s="201">
        <v>3.0509999999999999E-2</v>
      </c>
      <c r="AI134" s="201"/>
      <c r="AJ134" s="201"/>
      <c r="AK134" s="201"/>
      <c r="AL134" s="201"/>
      <c r="AM134" s="201"/>
      <c r="AN134" s="201"/>
      <c r="AO134" s="201"/>
      <c r="AP134" s="201"/>
      <c r="AQ134" s="201"/>
      <c r="AR134" s="201"/>
      <c r="AS134" s="201"/>
      <c r="AT134" s="201"/>
      <c r="AU134" s="201"/>
      <c r="AV134" s="201"/>
      <c r="AW134" s="201"/>
      <c r="AX134" s="201"/>
      <c r="AY134" s="201"/>
      <c r="AZ134" s="201"/>
      <c r="BA134" s="201"/>
      <c r="BB134" s="201"/>
      <c r="BC134" s="201"/>
      <c r="BD134" s="201"/>
      <c r="BE134" s="201"/>
      <c r="BF134" s="201"/>
      <c r="BG134" s="201">
        <v>1.2498750000000001</v>
      </c>
      <c r="BH134" s="201">
        <v>2</v>
      </c>
      <c r="BI134" s="201"/>
      <c r="BJ134" s="201"/>
      <c r="BK134" s="201"/>
      <c r="BL134" s="201"/>
      <c r="BM134" s="201">
        <v>1.2498750000000001</v>
      </c>
      <c r="BN134" s="201">
        <v>2</v>
      </c>
      <c r="BO134" s="201"/>
      <c r="BP134" s="201"/>
      <c r="BQ134" s="201"/>
      <c r="BR134" s="201"/>
      <c r="BS134" s="201"/>
      <c r="BT134" s="201"/>
      <c r="BU134" s="201"/>
      <c r="BV134" s="201"/>
      <c r="BW134" s="201"/>
      <c r="BX134" s="201"/>
      <c r="BY134" s="201">
        <v>0.90095400000000003</v>
      </c>
      <c r="BZ134" s="201">
        <v>9.4680000000000007E-3</v>
      </c>
      <c r="CA134" s="201"/>
      <c r="CB134" s="201"/>
      <c r="CC134" s="201"/>
      <c r="CD134" s="201"/>
      <c r="CE134" s="201"/>
      <c r="CF134" s="201"/>
      <c r="CG134" s="201"/>
      <c r="CH134" s="201"/>
      <c r="CI134" s="201"/>
      <c r="CJ134" s="201"/>
      <c r="CK134" s="201">
        <v>0.90095400000000003</v>
      </c>
      <c r="CL134" s="201">
        <v>9.4680000000000007E-3</v>
      </c>
      <c r="CM134" s="201">
        <v>8.6467179999999999</v>
      </c>
      <c r="CN134" s="201">
        <v>2.3632499999999999</v>
      </c>
      <c r="CO134" s="201"/>
      <c r="CP134" s="201"/>
      <c r="CQ134" s="201">
        <v>8.6467179999999999</v>
      </c>
      <c r="CR134" s="201">
        <v>2.3632499999999999</v>
      </c>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v>1.634644</v>
      </c>
      <c r="ED134" s="201">
        <v>0.16104599999999999</v>
      </c>
      <c r="EE134" s="201"/>
      <c r="EF134" s="201"/>
      <c r="EG134" s="201"/>
      <c r="EH134" s="201"/>
      <c r="EI134" s="201"/>
      <c r="EJ134" s="201"/>
      <c r="EK134" s="201"/>
      <c r="EL134" s="201"/>
      <c r="EM134" s="201"/>
      <c r="EN134" s="201"/>
      <c r="EO134" s="201"/>
      <c r="EP134" s="201"/>
      <c r="EQ134" s="201"/>
      <c r="ER134" s="201"/>
      <c r="ES134" s="201">
        <v>1.634644</v>
      </c>
      <c r="ET134" s="201">
        <v>0.16104599999999999</v>
      </c>
      <c r="EU134" s="201"/>
      <c r="EV134" s="201"/>
      <c r="EW134" s="201"/>
      <c r="EX134" s="201"/>
      <c r="EY134" s="201"/>
      <c r="EZ134" s="201"/>
      <c r="FA134" s="201"/>
      <c r="FB134" s="201"/>
      <c r="FC134" s="201"/>
      <c r="FD134" s="201"/>
      <c r="FE134" s="201"/>
      <c r="FF134" s="201"/>
      <c r="FG134" s="201"/>
      <c r="FH134" s="201"/>
      <c r="FI134" s="201"/>
      <c r="FJ134" s="201"/>
      <c r="FK134" s="201"/>
      <c r="FL134" s="201"/>
      <c r="FM134" s="201"/>
      <c r="FN134" s="201"/>
      <c r="FO134" s="201"/>
      <c r="FP134" s="201"/>
      <c r="FQ134" s="201"/>
      <c r="FR134" s="201"/>
      <c r="FS134" s="201"/>
      <c r="FT134" s="201"/>
      <c r="FU134" s="201"/>
      <c r="FV134" s="201"/>
      <c r="FW134" s="201"/>
      <c r="FX134" s="201"/>
      <c r="FY134" s="201"/>
      <c r="FZ134" s="201"/>
      <c r="GA134" s="201"/>
      <c r="GB134" s="201"/>
      <c r="GC134" s="201"/>
      <c r="GD134" s="201"/>
      <c r="GE134" s="201"/>
      <c r="GF134" s="201"/>
      <c r="GG134" s="201"/>
      <c r="GH134" s="201"/>
      <c r="GI134" s="201"/>
      <c r="GJ134" s="201"/>
      <c r="GK134" s="201"/>
      <c r="GL134" s="201"/>
      <c r="GM134" s="201"/>
      <c r="GN134" s="201"/>
      <c r="GO134" s="201"/>
      <c r="GP134" s="201"/>
      <c r="GQ134" s="201"/>
      <c r="GR134" s="201"/>
      <c r="GS134" s="201"/>
      <c r="GT134" s="201"/>
      <c r="GU134" s="201"/>
      <c r="GV134" s="201"/>
      <c r="GW134" s="201"/>
      <c r="GX134" s="201"/>
      <c r="GY134" s="201"/>
      <c r="GZ134" s="201"/>
      <c r="HA134" s="201"/>
      <c r="HB134" s="201"/>
      <c r="HC134" s="201"/>
      <c r="HD134" s="201"/>
      <c r="HE134" s="201"/>
      <c r="HF134" s="201"/>
      <c r="HG134" s="201"/>
      <c r="HH134" s="201"/>
      <c r="HI134" s="201"/>
      <c r="HJ134" s="201"/>
      <c r="HK134" s="201"/>
      <c r="HL134" s="201"/>
      <c r="HM134" s="201"/>
      <c r="HN134" s="201"/>
      <c r="HO134" s="201"/>
      <c r="HP134" s="201"/>
      <c r="HQ134" s="201"/>
      <c r="HR134" s="201"/>
      <c r="HS134" s="201"/>
      <c r="HT134" s="201"/>
      <c r="HU134" s="201"/>
      <c r="HV134" s="201"/>
      <c r="HW134" s="201"/>
      <c r="HX134" s="201"/>
      <c r="HY134" s="201"/>
      <c r="HZ134" s="201"/>
      <c r="IA134" s="201">
        <v>2.5423000000000001E-2</v>
      </c>
      <c r="IB134" s="201">
        <v>7.8449999999999995E-3</v>
      </c>
      <c r="IC134" s="201">
        <v>2.5423000000000001E-2</v>
      </c>
      <c r="ID134" s="201">
        <v>7.8449999999999995E-3</v>
      </c>
      <c r="IE134" s="201">
        <v>12.866348</v>
      </c>
      <c r="IF134" s="201">
        <v>4.6255800000000002</v>
      </c>
    </row>
    <row r="135" spans="1:240" ht="19.2" x14ac:dyDescent="0.25">
      <c r="A135" s="196" t="s">
        <v>231</v>
      </c>
      <c r="B135" s="197" t="s">
        <v>1417</v>
      </c>
      <c r="C135" s="198"/>
      <c r="D135" s="198"/>
      <c r="E135" s="198"/>
      <c r="F135" s="198"/>
      <c r="G135" s="198"/>
      <c r="H135" s="198"/>
      <c r="I135" s="198"/>
      <c r="J135" s="198"/>
      <c r="K135" s="198"/>
      <c r="L135" s="198"/>
      <c r="M135" s="198"/>
      <c r="N135" s="198"/>
      <c r="O135" s="198"/>
      <c r="P135" s="198"/>
      <c r="Q135" s="198"/>
      <c r="R135" s="198"/>
      <c r="S135" s="198">
        <v>0.75040700000000005</v>
      </c>
      <c r="T135" s="198">
        <v>0.14524200000000001</v>
      </c>
      <c r="U135" s="198"/>
      <c r="V135" s="198"/>
      <c r="W135" s="198"/>
      <c r="X135" s="198"/>
      <c r="Y135" s="198"/>
      <c r="Z135" s="198"/>
      <c r="AA135" s="198"/>
      <c r="AB135" s="198"/>
      <c r="AC135" s="198"/>
      <c r="AD135" s="198"/>
      <c r="AE135" s="198"/>
      <c r="AF135" s="198"/>
      <c r="AG135" s="198">
        <v>0.75040700000000005</v>
      </c>
      <c r="AH135" s="198">
        <v>0.14524200000000001</v>
      </c>
      <c r="AI135" s="198"/>
      <c r="AJ135" s="198"/>
      <c r="AK135" s="198"/>
      <c r="AL135" s="198"/>
      <c r="AM135" s="198"/>
      <c r="AN135" s="198"/>
      <c r="AO135" s="198"/>
      <c r="AP135" s="198"/>
      <c r="AQ135" s="198">
        <v>9.5326999999999995E-2</v>
      </c>
      <c r="AR135" s="198">
        <v>6.3100000000000005E-4</v>
      </c>
      <c r="AS135" s="198"/>
      <c r="AT135" s="198"/>
      <c r="AU135" s="198"/>
      <c r="AV135" s="198"/>
      <c r="AW135" s="198"/>
      <c r="AX135" s="198"/>
      <c r="AY135" s="198"/>
      <c r="AZ135" s="198"/>
      <c r="BA135" s="198"/>
      <c r="BB135" s="198"/>
      <c r="BC135" s="198"/>
      <c r="BD135" s="198"/>
      <c r="BE135" s="198">
        <v>9.5326999999999995E-2</v>
      </c>
      <c r="BF135" s="198">
        <v>6.3100000000000005E-4</v>
      </c>
      <c r="BG135" s="198"/>
      <c r="BH135" s="198"/>
      <c r="BI135" s="198"/>
      <c r="BJ135" s="198"/>
      <c r="BK135" s="198"/>
      <c r="BL135" s="198"/>
      <c r="BM135" s="198"/>
      <c r="BN135" s="198"/>
      <c r="BO135" s="198"/>
      <c r="BP135" s="198"/>
      <c r="BQ135" s="198">
        <v>0.22400999999999999</v>
      </c>
      <c r="BR135" s="198">
        <v>3.5999999999999997E-2</v>
      </c>
      <c r="BS135" s="198"/>
      <c r="BT135" s="198"/>
      <c r="BU135" s="198"/>
      <c r="BV135" s="198"/>
      <c r="BW135" s="198">
        <v>0.9</v>
      </c>
      <c r="BX135" s="198">
        <v>0.06</v>
      </c>
      <c r="BY135" s="198"/>
      <c r="BZ135" s="198"/>
      <c r="CA135" s="198"/>
      <c r="CB135" s="198"/>
      <c r="CC135" s="198"/>
      <c r="CD135" s="198"/>
      <c r="CE135" s="198"/>
      <c r="CF135" s="198"/>
      <c r="CG135" s="198"/>
      <c r="CH135" s="198"/>
      <c r="CI135" s="198"/>
      <c r="CJ135" s="198"/>
      <c r="CK135" s="198">
        <v>1.12401</v>
      </c>
      <c r="CL135" s="198">
        <v>9.6000000000000002E-2</v>
      </c>
      <c r="CM135" s="198">
        <v>1.3911389999999999</v>
      </c>
      <c r="CN135" s="198">
        <v>0.142869</v>
      </c>
      <c r="CO135" s="198"/>
      <c r="CP135" s="198"/>
      <c r="CQ135" s="198">
        <v>1.3911389999999999</v>
      </c>
      <c r="CR135" s="198">
        <v>0.142869</v>
      </c>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v>0.62039</v>
      </c>
      <c r="DZ135" s="198">
        <v>7.6082999999999998E-2</v>
      </c>
      <c r="EA135" s="198"/>
      <c r="EB135" s="198"/>
      <c r="EC135" s="198"/>
      <c r="ED135" s="198"/>
      <c r="EE135" s="198"/>
      <c r="EF135" s="198"/>
      <c r="EG135" s="198"/>
      <c r="EH135" s="198"/>
      <c r="EI135" s="198"/>
      <c r="EJ135" s="198"/>
      <c r="EK135" s="198"/>
      <c r="EL135" s="198"/>
      <c r="EM135" s="198"/>
      <c r="EN135" s="198"/>
      <c r="EO135" s="198"/>
      <c r="EP135" s="198"/>
      <c r="EQ135" s="198"/>
      <c r="ER135" s="198"/>
      <c r="ES135" s="198">
        <v>0.62039</v>
      </c>
      <c r="ET135" s="198">
        <v>7.6082999999999998E-2</v>
      </c>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v>2.5069789999999998</v>
      </c>
      <c r="FZ135" s="198">
        <v>0.29691000000000001</v>
      </c>
      <c r="GA135" s="198"/>
      <c r="GB135" s="198"/>
      <c r="GC135" s="198"/>
      <c r="GD135" s="198"/>
      <c r="GE135" s="198"/>
      <c r="GF135" s="198"/>
      <c r="GG135" s="198"/>
      <c r="GH135" s="198"/>
      <c r="GI135" s="198"/>
      <c r="GJ135" s="198"/>
      <c r="GK135" s="198"/>
      <c r="GL135" s="198"/>
      <c r="GM135" s="198">
        <v>2.5069789999999998</v>
      </c>
      <c r="GN135" s="198">
        <v>0.29691000000000001</v>
      </c>
      <c r="GO135" s="198">
        <v>2.0849679999999999</v>
      </c>
      <c r="GP135" s="198">
        <v>0.20037199999999999</v>
      </c>
      <c r="GQ135" s="198">
        <v>2.4279639999999998</v>
      </c>
      <c r="GR135" s="198">
        <v>2.5923999999999999E-2</v>
      </c>
      <c r="GS135" s="198">
        <v>4.5129320000000002</v>
      </c>
      <c r="GT135" s="198">
        <v>0.226296</v>
      </c>
      <c r="GU135" s="198"/>
      <c r="GV135" s="198"/>
      <c r="GW135" s="198"/>
      <c r="GX135" s="198"/>
      <c r="GY135" s="198"/>
      <c r="GZ135" s="198"/>
      <c r="HA135" s="198"/>
      <c r="HB135" s="198"/>
      <c r="HC135" s="198"/>
      <c r="HD135" s="198"/>
      <c r="HE135" s="198">
        <v>4.4549999999999999E-2</v>
      </c>
      <c r="HF135" s="198">
        <v>7.36E-4</v>
      </c>
      <c r="HG135" s="198">
        <v>0.87329599999999996</v>
      </c>
      <c r="HH135" s="198">
        <v>1.4530000000000001E-3</v>
      </c>
      <c r="HI135" s="198"/>
      <c r="HJ135" s="198"/>
      <c r="HK135" s="198">
        <v>0.91784600000000005</v>
      </c>
      <c r="HL135" s="198">
        <v>2.189E-3</v>
      </c>
      <c r="HM135" s="198"/>
      <c r="HN135" s="198"/>
      <c r="HO135" s="198"/>
      <c r="HP135" s="198"/>
      <c r="HQ135" s="198"/>
      <c r="HR135" s="198"/>
      <c r="HS135" s="198"/>
      <c r="HT135" s="198"/>
      <c r="HU135" s="198"/>
      <c r="HV135" s="198"/>
      <c r="HW135" s="198"/>
      <c r="HX135" s="198"/>
      <c r="HY135" s="198"/>
      <c r="HZ135" s="198"/>
      <c r="IA135" s="198">
        <v>5.1533000000000002E-2</v>
      </c>
      <c r="IB135" s="198">
        <v>4.5389999999999996E-3</v>
      </c>
      <c r="IC135" s="198">
        <v>5.1533000000000002E-2</v>
      </c>
      <c r="ID135" s="198">
        <v>4.5389999999999996E-3</v>
      </c>
      <c r="IE135" s="198">
        <v>11.970563</v>
      </c>
      <c r="IF135" s="198">
        <v>0.99075899999999995</v>
      </c>
    </row>
    <row r="136" spans="1:240" ht="19.2" x14ac:dyDescent="0.25">
      <c r="A136" s="199" t="s">
        <v>233</v>
      </c>
      <c r="B136" s="200" t="s">
        <v>1418</v>
      </c>
      <c r="C136" s="201"/>
      <c r="D136" s="201"/>
      <c r="E136" s="201">
        <v>3.6</v>
      </c>
      <c r="F136" s="201">
        <v>4.65E-2</v>
      </c>
      <c r="G136" s="201"/>
      <c r="H136" s="201"/>
      <c r="I136" s="201">
        <v>0.58857800000000005</v>
      </c>
      <c r="J136" s="201">
        <v>7.2459999999999997E-2</v>
      </c>
      <c r="K136" s="201"/>
      <c r="L136" s="201"/>
      <c r="M136" s="201">
        <v>4.1885779999999997</v>
      </c>
      <c r="N136" s="201">
        <v>0.11896</v>
      </c>
      <c r="O136" s="201"/>
      <c r="P136" s="201"/>
      <c r="Q136" s="201"/>
      <c r="R136" s="201"/>
      <c r="S136" s="201">
        <v>1.06759</v>
      </c>
      <c r="T136" s="201">
        <v>0.20069600000000001</v>
      </c>
      <c r="U136" s="201">
        <v>8.6624999999999994E-2</v>
      </c>
      <c r="V136" s="201">
        <v>1.155E-2</v>
      </c>
      <c r="W136" s="201"/>
      <c r="X136" s="201"/>
      <c r="Y136" s="201"/>
      <c r="Z136" s="201"/>
      <c r="AA136" s="201"/>
      <c r="AB136" s="201"/>
      <c r="AC136" s="201"/>
      <c r="AD136" s="201"/>
      <c r="AE136" s="201"/>
      <c r="AF136" s="201"/>
      <c r="AG136" s="201">
        <v>1.154215</v>
      </c>
      <c r="AH136" s="201">
        <v>0.21224599999999999</v>
      </c>
      <c r="AI136" s="201"/>
      <c r="AJ136" s="201"/>
      <c r="AK136" s="201"/>
      <c r="AL136" s="201"/>
      <c r="AM136" s="201"/>
      <c r="AN136" s="201"/>
      <c r="AO136" s="201">
        <v>1.9513199999999999</v>
      </c>
      <c r="AP136" s="201">
        <v>0.12</v>
      </c>
      <c r="AQ136" s="201"/>
      <c r="AR136" s="201"/>
      <c r="AS136" s="201">
        <v>0.23532900000000001</v>
      </c>
      <c r="AT136" s="201">
        <v>9.6139999999999993E-3</v>
      </c>
      <c r="AU136" s="201"/>
      <c r="AV136" s="201"/>
      <c r="AW136" s="201"/>
      <c r="AX136" s="201"/>
      <c r="AY136" s="201"/>
      <c r="AZ136" s="201"/>
      <c r="BA136" s="201"/>
      <c r="BB136" s="201"/>
      <c r="BC136" s="201"/>
      <c r="BD136" s="201"/>
      <c r="BE136" s="201">
        <v>2.1866490000000001</v>
      </c>
      <c r="BF136" s="201">
        <v>0.12961400000000001</v>
      </c>
      <c r="BG136" s="201"/>
      <c r="BH136" s="201"/>
      <c r="BI136" s="201"/>
      <c r="BJ136" s="201"/>
      <c r="BK136" s="201"/>
      <c r="BL136" s="201"/>
      <c r="BM136" s="201"/>
      <c r="BN136" s="201"/>
      <c r="BO136" s="201"/>
      <c r="BP136" s="201"/>
      <c r="BQ136" s="201"/>
      <c r="BR136" s="201"/>
      <c r="BS136" s="201"/>
      <c r="BT136" s="201"/>
      <c r="BU136" s="201"/>
      <c r="BV136" s="201"/>
      <c r="BW136" s="201"/>
      <c r="BX136" s="201"/>
      <c r="BY136" s="201">
        <v>2.3515999999999999E-2</v>
      </c>
      <c r="BZ136" s="201">
        <v>7.7000000000000001E-5</v>
      </c>
      <c r="CA136" s="201"/>
      <c r="CB136" s="201"/>
      <c r="CC136" s="201"/>
      <c r="CD136" s="201"/>
      <c r="CE136" s="201"/>
      <c r="CF136" s="201"/>
      <c r="CG136" s="201"/>
      <c r="CH136" s="201"/>
      <c r="CI136" s="201"/>
      <c r="CJ136" s="201"/>
      <c r="CK136" s="201">
        <v>2.3515999999999999E-2</v>
      </c>
      <c r="CL136" s="201">
        <v>7.7000000000000001E-5</v>
      </c>
      <c r="CM136" s="201">
        <v>2.4154610000000001</v>
      </c>
      <c r="CN136" s="201">
        <v>0.48002299999999998</v>
      </c>
      <c r="CO136" s="201"/>
      <c r="CP136" s="201"/>
      <c r="CQ136" s="201">
        <v>2.4154610000000001</v>
      </c>
      <c r="CR136" s="201">
        <v>0.48002299999999998</v>
      </c>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v>0.30217500000000003</v>
      </c>
      <c r="FT136" s="201">
        <v>1.4999999999999999E-2</v>
      </c>
      <c r="FU136" s="201"/>
      <c r="FV136" s="201"/>
      <c r="FW136" s="201"/>
      <c r="FX136" s="201"/>
      <c r="FY136" s="201">
        <v>8.1939999999999999E-3</v>
      </c>
      <c r="FZ136" s="201">
        <v>2.3E-5</v>
      </c>
      <c r="GA136" s="201"/>
      <c r="GB136" s="201"/>
      <c r="GC136" s="201"/>
      <c r="GD136" s="201"/>
      <c r="GE136" s="201"/>
      <c r="GF136" s="201"/>
      <c r="GG136" s="201"/>
      <c r="GH136" s="201"/>
      <c r="GI136" s="201"/>
      <c r="GJ136" s="201"/>
      <c r="GK136" s="201">
        <v>0.52552100000000002</v>
      </c>
      <c r="GL136" s="201">
        <v>1.2E-2</v>
      </c>
      <c r="GM136" s="201">
        <v>0.83589000000000002</v>
      </c>
      <c r="GN136" s="201">
        <v>2.7022999999999998E-2</v>
      </c>
      <c r="GO136" s="201">
        <v>0.24875</v>
      </c>
      <c r="GP136" s="201">
        <v>9.4527E-2</v>
      </c>
      <c r="GQ136" s="201">
        <v>0.39715200000000001</v>
      </c>
      <c r="GR136" s="201">
        <v>1.5161000000000001E-2</v>
      </c>
      <c r="GS136" s="201">
        <v>0.64590199999999998</v>
      </c>
      <c r="GT136" s="201">
        <v>0.10968799999999999</v>
      </c>
      <c r="GU136" s="201"/>
      <c r="GV136" s="201"/>
      <c r="GW136" s="201"/>
      <c r="GX136" s="201"/>
      <c r="GY136" s="201"/>
      <c r="GZ136" s="201"/>
      <c r="HA136" s="201"/>
      <c r="HB136" s="201"/>
      <c r="HC136" s="201"/>
      <c r="HD136" s="201"/>
      <c r="HE136" s="201"/>
      <c r="HF136" s="201"/>
      <c r="HG136" s="201">
        <v>0.182365</v>
      </c>
      <c r="HH136" s="201">
        <v>6.9999999999999994E-5</v>
      </c>
      <c r="HI136" s="201"/>
      <c r="HJ136" s="201"/>
      <c r="HK136" s="201">
        <v>0.182365</v>
      </c>
      <c r="HL136" s="201">
        <v>6.9999999999999994E-5</v>
      </c>
      <c r="HM136" s="201"/>
      <c r="HN136" s="201"/>
      <c r="HO136" s="201"/>
      <c r="HP136" s="201"/>
      <c r="HQ136" s="201"/>
      <c r="HR136" s="201"/>
      <c r="HS136" s="201"/>
      <c r="HT136" s="201"/>
      <c r="HU136" s="201"/>
      <c r="HV136" s="201"/>
      <c r="HW136" s="201"/>
      <c r="HX136" s="201"/>
      <c r="HY136" s="201"/>
      <c r="HZ136" s="201"/>
      <c r="IA136" s="201">
        <v>2.7123000000000001E-2</v>
      </c>
      <c r="IB136" s="201">
        <v>4.6860000000000001E-3</v>
      </c>
      <c r="IC136" s="201">
        <v>2.7123000000000001E-2</v>
      </c>
      <c r="ID136" s="201">
        <v>4.6860000000000001E-3</v>
      </c>
      <c r="IE136" s="201">
        <v>11.659699</v>
      </c>
      <c r="IF136" s="201">
        <v>1.082387</v>
      </c>
    </row>
    <row r="137" spans="1:240" ht="19.2" x14ac:dyDescent="0.25">
      <c r="A137" s="196" t="s">
        <v>243</v>
      </c>
      <c r="B137" s="197" t="s">
        <v>1419</v>
      </c>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v>0.44286500000000001</v>
      </c>
      <c r="BP137" s="198">
        <v>0.20799999999999999</v>
      </c>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v>0.44286500000000001</v>
      </c>
      <c r="CL137" s="198">
        <v>0.20799999999999999</v>
      </c>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v>9.8786760000000005</v>
      </c>
      <c r="FZ137" s="198">
        <v>0.72878399999999999</v>
      </c>
      <c r="GA137" s="198"/>
      <c r="GB137" s="198"/>
      <c r="GC137" s="198"/>
      <c r="GD137" s="198"/>
      <c r="GE137" s="198"/>
      <c r="GF137" s="198"/>
      <c r="GG137" s="198"/>
      <c r="GH137" s="198"/>
      <c r="GI137" s="198"/>
      <c r="GJ137" s="198"/>
      <c r="GK137" s="198"/>
      <c r="GL137" s="198"/>
      <c r="GM137" s="198">
        <v>9.8786760000000005</v>
      </c>
      <c r="GN137" s="198">
        <v>0.72878399999999999</v>
      </c>
      <c r="GO137" s="198"/>
      <c r="GP137" s="198"/>
      <c r="GQ137" s="198"/>
      <c r="GR137" s="198"/>
      <c r="GS137" s="198"/>
      <c r="GT137" s="198"/>
      <c r="GU137" s="198"/>
      <c r="GV137" s="198"/>
      <c r="GW137" s="198">
        <v>1</v>
      </c>
      <c r="GX137" s="198">
        <v>3.0000000000000001E-3</v>
      </c>
      <c r="GY137" s="198"/>
      <c r="GZ137" s="198"/>
      <c r="HA137" s="198"/>
      <c r="HB137" s="198"/>
      <c r="HC137" s="198">
        <v>1</v>
      </c>
      <c r="HD137" s="198">
        <v>3.0000000000000001E-3</v>
      </c>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v>11.321541</v>
      </c>
      <c r="IF137" s="198">
        <v>0.93978399999999995</v>
      </c>
    </row>
    <row r="138" spans="1:240" ht="19.2" x14ac:dyDescent="0.25">
      <c r="A138" s="199" t="s">
        <v>194</v>
      </c>
      <c r="B138" s="200" t="s">
        <v>1420</v>
      </c>
      <c r="C138" s="201"/>
      <c r="D138" s="201"/>
      <c r="E138" s="201"/>
      <c r="F138" s="201"/>
      <c r="G138" s="201"/>
      <c r="H138" s="201"/>
      <c r="I138" s="201"/>
      <c r="J138" s="201"/>
      <c r="K138" s="201"/>
      <c r="L138" s="201"/>
      <c r="M138" s="201"/>
      <c r="N138" s="201"/>
      <c r="O138" s="201"/>
      <c r="P138" s="201"/>
      <c r="Q138" s="201"/>
      <c r="R138" s="201"/>
      <c r="S138" s="201">
        <v>2.2813400000000001</v>
      </c>
      <c r="T138" s="201">
        <v>0.68649000000000004</v>
      </c>
      <c r="U138" s="201">
        <v>1.323E-3</v>
      </c>
      <c r="V138" s="201">
        <v>5.7000000000000003E-5</v>
      </c>
      <c r="W138" s="201"/>
      <c r="X138" s="201"/>
      <c r="Y138" s="201"/>
      <c r="Z138" s="201"/>
      <c r="AA138" s="201"/>
      <c r="AB138" s="201"/>
      <c r="AC138" s="201"/>
      <c r="AD138" s="201"/>
      <c r="AE138" s="201"/>
      <c r="AF138" s="201"/>
      <c r="AG138" s="201">
        <v>2.2826629999999999</v>
      </c>
      <c r="AH138" s="201">
        <v>0.68654700000000002</v>
      </c>
      <c r="AI138" s="201"/>
      <c r="AJ138" s="201"/>
      <c r="AK138" s="201"/>
      <c r="AL138" s="201"/>
      <c r="AM138" s="201"/>
      <c r="AN138" s="201"/>
      <c r="AO138" s="201"/>
      <c r="AP138" s="201"/>
      <c r="AQ138" s="201"/>
      <c r="AR138" s="201"/>
      <c r="AS138" s="201"/>
      <c r="AT138" s="201"/>
      <c r="AU138" s="201"/>
      <c r="AV138" s="201"/>
      <c r="AW138" s="201"/>
      <c r="AX138" s="201"/>
      <c r="AY138" s="201"/>
      <c r="AZ138" s="201"/>
      <c r="BA138" s="201"/>
      <c r="BB138" s="201"/>
      <c r="BC138" s="201"/>
      <c r="BD138" s="201"/>
      <c r="BE138" s="201"/>
      <c r="BF138" s="201"/>
      <c r="BG138" s="201"/>
      <c r="BH138" s="201"/>
      <c r="BI138" s="201"/>
      <c r="BJ138" s="201"/>
      <c r="BK138" s="201"/>
      <c r="BL138" s="201"/>
      <c r="BM138" s="201"/>
      <c r="BN138" s="201"/>
      <c r="BO138" s="201"/>
      <c r="BP138" s="201"/>
      <c r="BQ138" s="201"/>
      <c r="BR138" s="201"/>
      <c r="BS138" s="201">
        <v>2.4932729999999999</v>
      </c>
      <c r="BT138" s="201">
        <v>4.8859999999999997E-3</v>
      </c>
      <c r="BU138" s="201"/>
      <c r="BV138" s="201"/>
      <c r="BW138" s="201">
        <v>1.603003</v>
      </c>
      <c r="BX138" s="201">
        <v>4.3702999999999999E-2</v>
      </c>
      <c r="BY138" s="201"/>
      <c r="BZ138" s="201"/>
      <c r="CA138" s="201"/>
      <c r="CB138" s="201"/>
      <c r="CC138" s="201"/>
      <c r="CD138" s="201"/>
      <c r="CE138" s="201"/>
      <c r="CF138" s="201"/>
      <c r="CG138" s="201"/>
      <c r="CH138" s="201"/>
      <c r="CI138" s="201"/>
      <c r="CJ138" s="201"/>
      <c r="CK138" s="201">
        <v>4.0962759999999996</v>
      </c>
      <c r="CL138" s="201">
        <v>4.8589E-2</v>
      </c>
      <c r="CM138" s="201">
        <v>4.3755000000000002E-2</v>
      </c>
      <c r="CN138" s="201">
        <v>1.54E-4</v>
      </c>
      <c r="CO138" s="201">
        <v>2.3419999999999999E-3</v>
      </c>
      <c r="CP138" s="201">
        <v>2.5500000000000002E-4</v>
      </c>
      <c r="CQ138" s="201">
        <v>4.6096999999999999E-2</v>
      </c>
      <c r="CR138" s="201">
        <v>4.0900000000000002E-4</v>
      </c>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v>6.8099999999999996E-4</v>
      </c>
      <c r="EF138" s="201">
        <v>3.4900000000000003E-4</v>
      </c>
      <c r="EG138" s="201"/>
      <c r="EH138" s="201"/>
      <c r="EI138" s="201"/>
      <c r="EJ138" s="201"/>
      <c r="EK138" s="201"/>
      <c r="EL138" s="201"/>
      <c r="EM138" s="201"/>
      <c r="EN138" s="201"/>
      <c r="EO138" s="201"/>
      <c r="EP138" s="201"/>
      <c r="EQ138" s="201"/>
      <c r="ER138" s="201"/>
      <c r="ES138" s="201">
        <v>6.8099999999999996E-4</v>
      </c>
      <c r="ET138" s="201">
        <v>3.4900000000000003E-4</v>
      </c>
      <c r="EU138" s="201"/>
      <c r="EV138" s="201"/>
      <c r="EW138" s="201"/>
      <c r="EX138" s="201"/>
      <c r="EY138" s="201"/>
      <c r="EZ138" s="201"/>
      <c r="FA138" s="201"/>
      <c r="FB138" s="201"/>
      <c r="FC138" s="201"/>
      <c r="FD138" s="201"/>
      <c r="FE138" s="201">
        <v>5.0930000000000003E-3</v>
      </c>
      <c r="FF138" s="201">
        <v>5.8399999999999999E-4</v>
      </c>
      <c r="FG138" s="201"/>
      <c r="FH138" s="201"/>
      <c r="FI138" s="201">
        <v>3.4200000000000002E-4</v>
      </c>
      <c r="FJ138" s="201">
        <v>2.92E-4</v>
      </c>
      <c r="FK138" s="201">
        <v>5.4349999999999997E-3</v>
      </c>
      <c r="FL138" s="201">
        <v>8.7600000000000004E-4</v>
      </c>
      <c r="FM138" s="201"/>
      <c r="FN138" s="201"/>
      <c r="FO138" s="201"/>
      <c r="FP138" s="201"/>
      <c r="FQ138" s="201">
        <v>6.5835000000000005E-2</v>
      </c>
      <c r="FR138" s="201">
        <v>4.692E-3</v>
      </c>
      <c r="FS138" s="201">
        <v>3.3832000000000001E-2</v>
      </c>
      <c r="FT138" s="201">
        <v>1.3630000000000001E-3</v>
      </c>
      <c r="FU138" s="201"/>
      <c r="FV138" s="201"/>
      <c r="FW138" s="201"/>
      <c r="FX138" s="201"/>
      <c r="FY138" s="201"/>
      <c r="FZ138" s="201"/>
      <c r="GA138" s="201"/>
      <c r="GB138" s="201"/>
      <c r="GC138" s="201"/>
      <c r="GD138" s="201"/>
      <c r="GE138" s="201"/>
      <c r="GF138" s="201"/>
      <c r="GG138" s="201"/>
      <c r="GH138" s="201"/>
      <c r="GI138" s="201">
        <v>0.29559400000000002</v>
      </c>
      <c r="GJ138" s="201">
        <v>4.5800000000000002E-4</v>
      </c>
      <c r="GK138" s="201"/>
      <c r="GL138" s="201"/>
      <c r="GM138" s="201">
        <v>0.39526099999999997</v>
      </c>
      <c r="GN138" s="201">
        <v>6.5129999999999997E-3</v>
      </c>
      <c r="GO138" s="201">
        <v>2.0578099999999999</v>
      </c>
      <c r="GP138" s="201">
        <v>1.1591000000000001E-2</v>
      </c>
      <c r="GQ138" s="201">
        <v>9.1814000000000007E-2</v>
      </c>
      <c r="GR138" s="201">
        <v>4.5199999999999998E-4</v>
      </c>
      <c r="GS138" s="201">
        <v>2.1496240000000002</v>
      </c>
      <c r="GT138" s="201">
        <v>1.2043E-2</v>
      </c>
      <c r="GU138" s="201">
        <v>0.119338</v>
      </c>
      <c r="GV138" s="201">
        <v>2.0869999999999999E-3</v>
      </c>
      <c r="GW138" s="201"/>
      <c r="GX138" s="201"/>
      <c r="GY138" s="201"/>
      <c r="GZ138" s="201"/>
      <c r="HA138" s="201"/>
      <c r="HB138" s="201"/>
      <c r="HC138" s="201">
        <v>0.119338</v>
      </c>
      <c r="HD138" s="201">
        <v>2.0869999999999999E-3</v>
      </c>
      <c r="HE138" s="201">
        <v>2.039393</v>
      </c>
      <c r="HF138" s="201">
        <v>2.8470000000000001E-3</v>
      </c>
      <c r="HG138" s="201">
        <v>6.1012999999999998E-2</v>
      </c>
      <c r="HH138" s="201">
        <v>1.37E-4</v>
      </c>
      <c r="HI138" s="201"/>
      <c r="HJ138" s="201"/>
      <c r="HK138" s="201">
        <v>2.100406</v>
      </c>
      <c r="HL138" s="201">
        <v>2.9840000000000001E-3</v>
      </c>
      <c r="HM138" s="201"/>
      <c r="HN138" s="201"/>
      <c r="HO138" s="201"/>
      <c r="HP138" s="201"/>
      <c r="HQ138" s="201"/>
      <c r="HR138" s="201"/>
      <c r="HS138" s="201"/>
      <c r="HT138" s="201"/>
      <c r="HU138" s="201">
        <v>6.8599999999999998E-4</v>
      </c>
      <c r="HV138" s="201">
        <v>5.0000000000000004E-6</v>
      </c>
      <c r="HW138" s="201">
        <v>6.8599999999999998E-4</v>
      </c>
      <c r="HX138" s="201">
        <v>5.0000000000000004E-6</v>
      </c>
      <c r="HY138" s="201"/>
      <c r="HZ138" s="201"/>
      <c r="IA138" s="201">
        <v>4.122E-2</v>
      </c>
      <c r="IB138" s="201">
        <v>8.4930000000000005E-3</v>
      </c>
      <c r="IC138" s="201">
        <v>4.122E-2</v>
      </c>
      <c r="ID138" s="201">
        <v>8.4930000000000005E-3</v>
      </c>
      <c r="IE138" s="201">
        <v>11.237686999999999</v>
      </c>
      <c r="IF138" s="201">
        <v>0.768895</v>
      </c>
    </row>
    <row r="139" spans="1:240" ht="19.2" x14ac:dyDescent="0.25">
      <c r="A139" s="196" t="s">
        <v>191</v>
      </c>
      <c r="B139" s="197" t="s">
        <v>1421</v>
      </c>
      <c r="C139" s="198"/>
      <c r="D139" s="198"/>
      <c r="E139" s="198"/>
      <c r="F139" s="198"/>
      <c r="G139" s="198"/>
      <c r="H139" s="198"/>
      <c r="I139" s="198"/>
      <c r="J139" s="198"/>
      <c r="K139" s="198"/>
      <c r="L139" s="198"/>
      <c r="M139" s="198"/>
      <c r="N139" s="198"/>
      <c r="O139" s="198"/>
      <c r="P139" s="198"/>
      <c r="Q139" s="198"/>
      <c r="R139" s="198"/>
      <c r="S139" s="198">
        <v>1.8010809999999999</v>
      </c>
      <c r="T139" s="198">
        <v>0.31430000000000002</v>
      </c>
      <c r="U139" s="198"/>
      <c r="V139" s="198"/>
      <c r="W139" s="198"/>
      <c r="X139" s="198"/>
      <c r="Y139" s="198"/>
      <c r="Z139" s="198"/>
      <c r="AA139" s="198"/>
      <c r="AB139" s="198"/>
      <c r="AC139" s="198"/>
      <c r="AD139" s="198"/>
      <c r="AE139" s="198"/>
      <c r="AF139" s="198"/>
      <c r="AG139" s="198">
        <v>1.8010809999999999</v>
      </c>
      <c r="AH139" s="198">
        <v>0.31430000000000002</v>
      </c>
      <c r="AI139" s="198"/>
      <c r="AJ139" s="198"/>
      <c r="AK139" s="198"/>
      <c r="AL139" s="198"/>
      <c r="AM139" s="198"/>
      <c r="AN139" s="198"/>
      <c r="AO139" s="198"/>
      <c r="AP139" s="198"/>
      <c r="AQ139" s="198"/>
      <c r="AR139" s="198"/>
      <c r="AS139" s="198"/>
      <c r="AT139" s="198"/>
      <c r="AU139" s="198">
        <v>0.12609400000000001</v>
      </c>
      <c r="AV139" s="198">
        <v>3.6288000000000001E-2</v>
      </c>
      <c r="AW139" s="198"/>
      <c r="AX139" s="198"/>
      <c r="AY139" s="198"/>
      <c r="AZ139" s="198"/>
      <c r="BA139" s="198"/>
      <c r="BB139" s="198"/>
      <c r="BC139" s="198"/>
      <c r="BD139" s="198"/>
      <c r="BE139" s="198">
        <v>0.12609400000000001</v>
      </c>
      <c r="BF139" s="198">
        <v>3.6288000000000001E-2</v>
      </c>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v>0.30809999999999998</v>
      </c>
      <c r="CB139" s="198">
        <v>1.6656000000000001E-2</v>
      </c>
      <c r="CC139" s="198"/>
      <c r="CD139" s="198"/>
      <c r="CE139" s="198"/>
      <c r="CF139" s="198"/>
      <c r="CG139" s="198"/>
      <c r="CH139" s="198"/>
      <c r="CI139" s="198"/>
      <c r="CJ139" s="198"/>
      <c r="CK139" s="198">
        <v>0.30809999999999998</v>
      </c>
      <c r="CL139" s="198">
        <v>1.6656000000000001E-2</v>
      </c>
      <c r="CM139" s="198">
        <v>5.5662099999999999</v>
      </c>
      <c r="CN139" s="198">
        <v>1.1699379999999999</v>
      </c>
      <c r="CO139" s="198"/>
      <c r="CP139" s="198"/>
      <c r="CQ139" s="198">
        <v>5.5662099999999999</v>
      </c>
      <c r="CR139" s="198">
        <v>1.1699379999999999</v>
      </c>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v>0.55056400000000005</v>
      </c>
      <c r="DN139" s="198">
        <v>2.5322999999999998E-2</v>
      </c>
      <c r="DO139" s="198">
        <v>0.55056400000000005</v>
      </c>
      <c r="DP139" s="198">
        <v>2.5322999999999998E-2</v>
      </c>
      <c r="DQ139" s="198"/>
      <c r="DR139" s="198"/>
      <c r="DS139" s="198"/>
      <c r="DT139" s="198"/>
      <c r="DU139" s="198"/>
      <c r="DV139" s="198"/>
      <c r="DW139" s="198"/>
      <c r="DX139" s="198"/>
      <c r="DY139" s="198">
        <v>0.86678699999999997</v>
      </c>
      <c r="DZ139" s="198">
        <v>0.14374200000000001</v>
      </c>
      <c r="EA139" s="198"/>
      <c r="EB139" s="198"/>
      <c r="EC139" s="198">
        <v>8.4898000000000001E-2</v>
      </c>
      <c r="ED139" s="198">
        <v>8.319E-3</v>
      </c>
      <c r="EE139" s="198">
        <v>1.9189999999999999E-3</v>
      </c>
      <c r="EF139" s="198">
        <v>2.0000000000000001E-4</v>
      </c>
      <c r="EG139" s="198"/>
      <c r="EH139" s="198"/>
      <c r="EI139" s="198"/>
      <c r="EJ139" s="198"/>
      <c r="EK139" s="198"/>
      <c r="EL139" s="198"/>
      <c r="EM139" s="198">
        <v>2.1210000000000001E-3</v>
      </c>
      <c r="EN139" s="198">
        <v>2.0000000000000001E-4</v>
      </c>
      <c r="EO139" s="198"/>
      <c r="EP139" s="198"/>
      <c r="EQ139" s="198"/>
      <c r="ER139" s="198"/>
      <c r="ES139" s="198">
        <v>0.95572500000000005</v>
      </c>
      <c r="ET139" s="198">
        <v>0.15246100000000001</v>
      </c>
      <c r="EU139" s="198"/>
      <c r="EV139" s="198"/>
      <c r="EW139" s="198"/>
      <c r="EX139" s="198"/>
      <c r="EY139" s="198"/>
      <c r="EZ139" s="198"/>
      <c r="FA139" s="198"/>
      <c r="FB139" s="198"/>
      <c r="FC139" s="198"/>
      <c r="FD139" s="198"/>
      <c r="FE139" s="198">
        <v>0.95594699999999999</v>
      </c>
      <c r="FF139" s="198">
        <v>0.45600000000000002</v>
      </c>
      <c r="FG139" s="198"/>
      <c r="FH139" s="198"/>
      <c r="FI139" s="198">
        <v>0.67408599999999996</v>
      </c>
      <c r="FJ139" s="198">
        <v>0.47536499999999998</v>
      </c>
      <c r="FK139" s="198">
        <v>1.6300330000000001</v>
      </c>
      <c r="FL139" s="198">
        <v>0.931365</v>
      </c>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v>0.2475</v>
      </c>
      <c r="GX139" s="198">
        <v>2.0049999999999998E-3</v>
      </c>
      <c r="GY139" s="198"/>
      <c r="GZ139" s="198"/>
      <c r="HA139" s="198"/>
      <c r="HB139" s="198"/>
      <c r="HC139" s="198">
        <v>0.2475</v>
      </c>
      <c r="HD139" s="198">
        <v>2.0049999999999998E-3</v>
      </c>
      <c r="HE139" s="198"/>
      <c r="HF139" s="198"/>
      <c r="HG139" s="198"/>
      <c r="HH139" s="198"/>
      <c r="HI139" s="198"/>
      <c r="HJ139" s="198"/>
      <c r="HK139" s="198"/>
      <c r="HL139" s="198"/>
      <c r="HM139" s="198"/>
      <c r="HN139" s="198"/>
      <c r="HO139" s="198"/>
      <c r="HP139" s="198"/>
      <c r="HQ139" s="198">
        <v>0.01</v>
      </c>
      <c r="HR139" s="198">
        <v>1.0500000000000001E-2</v>
      </c>
      <c r="HS139" s="198"/>
      <c r="HT139" s="198"/>
      <c r="HU139" s="198"/>
      <c r="HV139" s="198"/>
      <c r="HW139" s="198">
        <v>0.01</v>
      </c>
      <c r="HX139" s="198">
        <v>1.0500000000000001E-2</v>
      </c>
      <c r="HY139" s="198"/>
      <c r="HZ139" s="198"/>
      <c r="IA139" s="198">
        <v>2.0579E-2</v>
      </c>
      <c r="IB139" s="198">
        <v>1.0507000000000001E-2</v>
      </c>
      <c r="IC139" s="198">
        <v>2.0579E-2</v>
      </c>
      <c r="ID139" s="198">
        <v>1.0507000000000001E-2</v>
      </c>
      <c r="IE139" s="198">
        <v>11.215885999999999</v>
      </c>
      <c r="IF139" s="198">
        <v>2.669343</v>
      </c>
    </row>
    <row r="140" spans="1:240" ht="19.2" x14ac:dyDescent="0.25">
      <c r="A140" s="199" t="s">
        <v>650</v>
      </c>
      <c r="B140" s="200" t="s">
        <v>1422</v>
      </c>
      <c r="C140" s="201"/>
      <c r="D140" s="201"/>
      <c r="E140" s="201">
        <v>8.6355000000000001E-2</v>
      </c>
      <c r="F140" s="201">
        <v>4.8000000000000001E-2</v>
      </c>
      <c r="G140" s="201"/>
      <c r="H140" s="201"/>
      <c r="I140" s="201"/>
      <c r="J140" s="201"/>
      <c r="K140" s="201"/>
      <c r="L140" s="201"/>
      <c r="M140" s="201">
        <v>8.6355000000000001E-2</v>
      </c>
      <c r="N140" s="201">
        <v>4.8000000000000001E-2</v>
      </c>
      <c r="O140" s="201"/>
      <c r="P140" s="201"/>
      <c r="Q140" s="201"/>
      <c r="R140" s="201"/>
      <c r="S140" s="201"/>
      <c r="T140" s="201"/>
      <c r="U140" s="201"/>
      <c r="V140" s="201"/>
      <c r="W140" s="201"/>
      <c r="X140" s="201"/>
      <c r="Y140" s="201"/>
      <c r="Z140" s="201"/>
      <c r="AA140" s="201"/>
      <c r="AB140" s="201"/>
      <c r="AC140" s="201"/>
      <c r="AD140" s="201"/>
      <c r="AE140" s="201"/>
      <c r="AF140" s="201"/>
      <c r="AG140" s="201"/>
      <c r="AH140" s="201"/>
      <c r="AI140" s="201"/>
      <c r="AJ140" s="201"/>
      <c r="AK140" s="201"/>
      <c r="AL140" s="201"/>
      <c r="AM140" s="201"/>
      <c r="AN140" s="201"/>
      <c r="AO140" s="201"/>
      <c r="AP140" s="201"/>
      <c r="AQ140" s="201"/>
      <c r="AR140" s="201"/>
      <c r="AS140" s="201"/>
      <c r="AT140" s="201"/>
      <c r="AU140" s="201">
        <v>0.20386099999999999</v>
      </c>
      <c r="AV140" s="201">
        <v>5.8088000000000001E-2</v>
      </c>
      <c r="AW140" s="201"/>
      <c r="AX140" s="201"/>
      <c r="AY140" s="201">
        <v>1.182863</v>
      </c>
      <c r="AZ140" s="201">
        <v>0.43881700000000001</v>
      </c>
      <c r="BA140" s="201"/>
      <c r="BB140" s="201"/>
      <c r="BC140" s="201"/>
      <c r="BD140" s="201"/>
      <c r="BE140" s="201">
        <v>1.3867240000000001</v>
      </c>
      <c r="BF140" s="201">
        <v>0.49690499999999999</v>
      </c>
      <c r="BG140" s="201"/>
      <c r="BH140" s="201"/>
      <c r="BI140" s="201"/>
      <c r="BJ140" s="201"/>
      <c r="BK140" s="201"/>
      <c r="BL140" s="201"/>
      <c r="BM140" s="201"/>
      <c r="BN140" s="201"/>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v>9.267144</v>
      </c>
      <c r="CN140" s="201">
        <v>3.1084499999999999</v>
      </c>
      <c r="CO140" s="201"/>
      <c r="CP140" s="201"/>
      <c r="CQ140" s="201">
        <v>9.267144</v>
      </c>
      <c r="CR140" s="201">
        <v>3.1084499999999999</v>
      </c>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v>10.740223</v>
      </c>
      <c r="IF140" s="201">
        <v>3.6533549999999999</v>
      </c>
    </row>
    <row r="141" spans="1:240" ht="19.2" x14ac:dyDescent="0.25">
      <c r="A141" s="196" t="s">
        <v>97</v>
      </c>
      <c r="B141" s="197" t="s">
        <v>1423</v>
      </c>
      <c r="C141" s="198"/>
      <c r="D141" s="198"/>
      <c r="E141" s="198">
        <v>3.6</v>
      </c>
      <c r="F141" s="198">
        <v>4.65E-2</v>
      </c>
      <c r="G141" s="198"/>
      <c r="H141" s="198"/>
      <c r="I141" s="198"/>
      <c r="J141" s="198"/>
      <c r="K141" s="198"/>
      <c r="L141" s="198"/>
      <c r="M141" s="198">
        <v>3.6</v>
      </c>
      <c r="N141" s="198">
        <v>4.65E-2</v>
      </c>
      <c r="O141" s="198"/>
      <c r="P141" s="198"/>
      <c r="Q141" s="198"/>
      <c r="R141" s="198"/>
      <c r="S141" s="198">
        <v>0.319909</v>
      </c>
      <c r="T141" s="198">
        <v>6.0009E-2</v>
      </c>
      <c r="U141" s="198"/>
      <c r="V141" s="198"/>
      <c r="W141" s="198">
        <v>3.9389999999999998E-3</v>
      </c>
      <c r="X141" s="198">
        <v>2E-3</v>
      </c>
      <c r="Y141" s="198"/>
      <c r="Z141" s="198"/>
      <c r="AA141" s="198"/>
      <c r="AB141" s="198"/>
      <c r="AC141" s="198"/>
      <c r="AD141" s="198"/>
      <c r="AE141" s="198"/>
      <c r="AF141" s="198"/>
      <c r="AG141" s="198">
        <v>0.32384800000000002</v>
      </c>
      <c r="AH141" s="198">
        <v>6.2009000000000002E-2</v>
      </c>
      <c r="AI141" s="198"/>
      <c r="AJ141" s="198"/>
      <c r="AK141" s="198"/>
      <c r="AL141" s="198"/>
      <c r="AM141" s="198"/>
      <c r="AN141" s="198"/>
      <c r="AO141" s="198"/>
      <c r="AP141" s="198"/>
      <c r="AQ141" s="198"/>
      <c r="AR141" s="198"/>
      <c r="AS141" s="198">
        <v>1.212E-3</v>
      </c>
      <c r="AT141" s="198">
        <v>2E-3</v>
      </c>
      <c r="AU141" s="198">
        <v>0.241788</v>
      </c>
      <c r="AV141" s="198">
        <v>5.5122999999999998E-2</v>
      </c>
      <c r="AW141" s="198">
        <v>0.127276</v>
      </c>
      <c r="AX141" s="198">
        <v>1.5004999999999999E-2</v>
      </c>
      <c r="AY141" s="198">
        <v>0.29561399999999999</v>
      </c>
      <c r="AZ141" s="198">
        <v>9.3045000000000003E-2</v>
      </c>
      <c r="BA141" s="198"/>
      <c r="BB141" s="198"/>
      <c r="BC141" s="198"/>
      <c r="BD141" s="198"/>
      <c r="BE141" s="198">
        <v>0.66588999999999998</v>
      </c>
      <c r="BF141" s="198">
        <v>0.16517299999999999</v>
      </c>
      <c r="BG141" s="198"/>
      <c r="BH141" s="198"/>
      <c r="BI141" s="198"/>
      <c r="BJ141" s="198"/>
      <c r="BK141" s="198"/>
      <c r="BL141" s="198"/>
      <c r="BM141" s="198"/>
      <c r="BN141" s="198"/>
      <c r="BO141" s="198">
        <v>0.65149699999999999</v>
      </c>
      <c r="BP141" s="198">
        <v>0.2475</v>
      </c>
      <c r="BQ141" s="198"/>
      <c r="BR141" s="198"/>
      <c r="BS141" s="198"/>
      <c r="BT141" s="198"/>
      <c r="BU141" s="198"/>
      <c r="BV141" s="198"/>
      <c r="BW141" s="198"/>
      <c r="BX141" s="198"/>
      <c r="BY141" s="198"/>
      <c r="BZ141" s="198"/>
      <c r="CA141" s="198">
        <v>0.31016700000000003</v>
      </c>
      <c r="CB141" s="198">
        <v>4.5169000000000001E-2</v>
      </c>
      <c r="CC141" s="198"/>
      <c r="CD141" s="198"/>
      <c r="CE141" s="198"/>
      <c r="CF141" s="198"/>
      <c r="CG141" s="198"/>
      <c r="CH141" s="198"/>
      <c r="CI141" s="198"/>
      <c r="CJ141" s="198"/>
      <c r="CK141" s="198">
        <v>0.96166399999999996</v>
      </c>
      <c r="CL141" s="198">
        <v>0.29266900000000001</v>
      </c>
      <c r="CM141" s="198">
        <v>4.3255160000000004</v>
      </c>
      <c r="CN141" s="198">
        <v>0.68320000000000003</v>
      </c>
      <c r="CO141" s="198"/>
      <c r="CP141" s="198"/>
      <c r="CQ141" s="198">
        <v>4.3255160000000004</v>
      </c>
      <c r="CR141" s="198">
        <v>0.68320000000000003</v>
      </c>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v>8.5824999999999999E-2</v>
      </c>
      <c r="EF141" s="198">
        <v>5.3499999999999997E-3</v>
      </c>
      <c r="EG141" s="198"/>
      <c r="EH141" s="198"/>
      <c r="EI141" s="198"/>
      <c r="EJ141" s="198"/>
      <c r="EK141" s="198"/>
      <c r="EL141" s="198"/>
      <c r="EM141" s="198">
        <v>1.6160000000000001E-2</v>
      </c>
      <c r="EN141" s="198">
        <v>3.1E-2</v>
      </c>
      <c r="EO141" s="198">
        <v>3.0000000000000001E-3</v>
      </c>
      <c r="EP141" s="198">
        <v>8.0000000000000002E-3</v>
      </c>
      <c r="EQ141" s="198"/>
      <c r="ER141" s="198"/>
      <c r="ES141" s="198">
        <v>0.10498499999999999</v>
      </c>
      <c r="ET141" s="198">
        <v>4.4350000000000001E-2</v>
      </c>
      <c r="EU141" s="198">
        <v>3.6359999999999999E-3</v>
      </c>
      <c r="EV141" s="198">
        <v>8.0000000000000004E-4</v>
      </c>
      <c r="EW141" s="198"/>
      <c r="EX141" s="198"/>
      <c r="EY141" s="198"/>
      <c r="EZ141" s="198"/>
      <c r="FA141" s="198"/>
      <c r="FB141" s="198"/>
      <c r="FC141" s="198">
        <v>3.6359999999999999E-3</v>
      </c>
      <c r="FD141" s="198">
        <v>8.0000000000000004E-4</v>
      </c>
      <c r="FE141" s="198"/>
      <c r="FF141" s="198"/>
      <c r="FG141" s="198"/>
      <c r="FH141" s="198"/>
      <c r="FI141" s="198">
        <v>1.3162999999999999E-2</v>
      </c>
      <c r="FJ141" s="198">
        <v>1.25E-3</v>
      </c>
      <c r="FK141" s="198">
        <v>1.3162999999999999E-2</v>
      </c>
      <c r="FL141" s="198">
        <v>1.25E-3</v>
      </c>
      <c r="FM141" s="198"/>
      <c r="FN141" s="198"/>
      <c r="FO141" s="198"/>
      <c r="FP141" s="198"/>
      <c r="FQ141" s="198"/>
      <c r="FR141" s="198"/>
      <c r="FS141" s="198"/>
      <c r="FT141" s="198"/>
      <c r="FU141" s="198"/>
      <c r="FV141" s="198"/>
      <c r="FW141" s="198"/>
      <c r="FX141" s="198"/>
      <c r="FY141" s="198"/>
      <c r="FZ141" s="198"/>
      <c r="GA141" s="198"/>
      <c r="GB141" s="198"/>
      <c r="GC141" s="198"/>
      <c r="GD141" s="198"/>
      <c r="GE141" s="198">
        <v>3.7499999999999999E-3</v>
      </c>
      <c r="GF141" s="198">
        <v>0.01</v>
      </c>
      <c r="GG141" s="198"/>
      <c r="GH141" s="198"/>
      <c r="GI141" s="198"/>
      <c r="GJ141" s="198"/>
      <c r="GK141" s="198"/>
      <c r="GL141" s="198"/>
      <c r="GM141" s="198">
        <v>3.7499999999999999E-3</v>
      </c>
      <c r="GN141" s="198">
        <v>0.01</v>
      </c>
      <c r="GO141" s="198">
        <v>0.50167899999999999</v>
      </c>
      <c r="GP141" s="198">
        <v>1.2798E-2</v>
      </c>
      <c r="GQ141" s="198"/>
      <c r="GR141" s="198"/>
      <c r="GS141" s="198">
        <v>0.50167899999999999</v>
      </c>
      <c r="GT141" s="198">
        <v>1.2798E-2</v>
      </c>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v>2.4806999999999999E-2</v>
      </c>
      <c r="IB141" s="198">
        <v>1.3115E-2</v>
      </c>
      <c r="IC141" s="198">
        <v>2.4806999999999999E-2</v>
      </c>
      <c r="ID141" s="198">
        <v>1.3115E-2</v>
      </c>
      <c r="IE141" s="198">
        <v>10.528938</v>
      </c>
      <c r="IF141" s="198">
        <v>1.3318639999999999</v>
      </c>
    </row>
    <row r="142" spans="1:240" ht="19.2" x14ac:dyDescent="0.25">
      <c r="A142" s="199" t="s">
        <v>200</v>
      </c>
      <c r="B142" s="200" t="s">
        <v>1424</v>
      </c>
      <c r="C142" s="201"/>
      <c r="D142" s="201"/>
      <c r="E142" s="201"/>
      <c r="F142" s="201"/>
      <c r="G142" s="201"/>
      <c r="H142" s="201"/>
      <c r="I142" s="201"/>
      <c r="J142" s="201"/>
      <c r="K142" s="201"/>
      <c r="L142" s="201"/>
      <c r="M142" s="201"/>
      <c r="N142" s="201"/>
      <c r="O142" s="201"/>
      <c r="P142" s="201"/>
      <c r="Q142" s="201"/>
      <c r="R142" s="201"/>
      <c r="S142" s="201">
        <v>5.359E-3</v>
      </c>
      <c r="T142" s="201">
        <v>1.2719999999999999E-3</v>
      </c>
      <c r="U142" s="201"/>
      <c r="V142" s="201"/>
      <c r="W142" s="201"/>
      <c r="X142" s="201"/>
      <c r="Y142" s="201"/>
      <c r="Z142" s="201"/>
      <c r="AA142" s="201"/>
      <c r="AB142" s="201"/>
      <c r="AC142" s="201"/>
      <c r="AD142" s="201"/>
      <c r="AE142" s="201"/>
      <c r="AF142" s="201"/>
      <c r="AG142" s="201">
        <v>5.359E-3</v>
      </c>
      <c r="AH142" s="201">
        <v>1.2719999999999999E-3</v>
      </c>
      <c r="AI142" s="201"/>
      <c r="AJ142" s="201"/>
      <c r="AK142" s="201"/>
      <c r="AL142" s="201"/>
      <c r="AM142" s="201"/>
      <c r="AN142" s="201"/>
      <c r="AO142" s="201"/>
      <c r="AP142" s="201"/>
      <c r="AQ142" s="201"/>
      <c r="AR142" s="201"/>
      <c r="AS142" s="201"/>
      <c r="AT142" s="201"/>
      <c r="AU142" s="201"/>
      <c r="AV142" s="201"/>
      <c r="AW142" s="201"/>
      <c r="AX142" s="201"/>
      <c r="AY142" s="201"/>
      <c r="AZ142" s="201"/>
      <c r="BA142" s="201"/>
      <c r="BB142" s="201"/>
      <c r="BC142" s="201"/>
      <c r="BD142" s="201"/>
      <c r="BE142" s="201"/>
      <c r="BF142" s="201"/>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v>0.47625400000000001</v>
      </c>
      <c r="CN142" s="201">
        <v>3.5000000000000003E-2</v>
      </c>
      <c r="CO142" s="201"/>
      <c r="CP142" s="201"/>
      <c r="CQ142" s="201">
        <v>0.47625400000000001</v>
      </c>
      <c r="CR142" s="201">
        <v>3.5000000000000003E-2</v>
      </c>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v>5.9650000000000002E-2</v>
      </c>
      <c r="DZ142" s="201">
        <v>4.4929999999999996E-3</v>
      </c>
      <c r="EA142" s="201"/>
      <c r="EB142" s="201"/>
      <c r="EC142" s="201"/>
      <c r="ED142" s="201"/>
      <c r="EE142" s="201"/>
      <c r="EF142" s="201"/>
      <c r="EG142" s="201"/>
      <c r="EH142" s="201"/>
      <c r="EI142" s="201"/>
      <c r="EJ142" s="201"/>
      <c r="EK142" s="201"/>
      <c r="EL142" s="201"/>
      <c r="EM142" s="201">
        <v>0.20872199999999999</v>
      </c>
      <c r="EN142" s="201">
        <v>1.8645999999999999E-2</v>
      </c>
      <c r="EO142" s="201"/>
      <c r="EP142" s="201"/>
      <c r="EQ142" s="201"/>
      <c r="ER142" s="201"/>
      <c r="ES142" s="201">
        <v>0.268372</v>
      </c>
      <c r="ET142" s="201">
        <v>2.3139E-2</v>
      </c>
      <c r="EU142" s="201"/>
      <c r="EV142" s="201"/>
      <c r="EW142" s="201"/>
      <c r="EX142" s="201"/>
      <c r="EY142" s="201"/>
      <c r="EZ142" s="201"/>
      <c r="FA142" s="201"/>
      <c r="FB142" s="201"/>
      <c r="FC142" s="201"/>
      <c r="FD142" s="201"/>
      <c r="FE142" s="201"/>
      <c r="FF142" s="201"/>
      <c r="FG142" s="201">
        <v>1.990567</v>
      </c>
      <c r="FH142" s="201">
        <v>1.766119</v>
      </c>
      <c r="FI142" s="201">
        <v>6.4202370000000002</v>
      </c>
      <c r="FJ142" s="201">
        <v>3.6917759999999999</v>
      </c>
      <c r="FK142" s="201">
        <v>8.4108040000000006</v>
      </c>
      <c r="FL142" s="201">
        <v>5.4578949999999997</v>
      </c>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v>0.58654899999999999</v>
      </c>
      <c r="GP142" s="201">
        <v>4.8870999999999998E-2</v>
      </c>
      <c r="GQ142" s="201"/>
      <c r="GR142" s="201"/>
      <c r="GS142" s="201">
        <v>0.58654899999999999</v>
      </c>
      <c r="GT142" s="201">
        <v>4.8870999999999998E-2</v>
      </c>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v>9.7473379999999992</v>
      </c>
      <c r="IF142" s="201">
        <v>5.5661769999999997</v>
      </c>
    </row>
    <row r="143" spans="1:240" ht="19.2" x14ac:dyDescent="0.25">
      <c r="A143" s="196" t="s">
        <v>1425</v>
      </c>
      <c r="B143" s="197" t="s">
        <v>1426</v>
      </c>
      <c r="C143" s="198"/>
      <c r="D143" s="198"/>
      <c r="E143" s="198"/>
      <c r="F143" s="198"/>
      <c r="G143" s="198"/>
      <c r="H143" s="198"/>
      <c r="I143" s="198"/>
      <c r="J143" s="198"/>
      <c r="K143" s="198"/>
      <c r="L143" s="198"/>
      <c r="M143" s="198"/>
      <c r="N143" s="198"/>
      <c r="O143" s="198"/>
      <c r="P143" s="198"/>
      <c r="Q143" s="198"/>
      <c r="R143" s="198"/>
      <c r="S143" s="198">
        <v>0.31923400000000002</v>
      </c>
      <c r="T143" s="198">
        <v>5.9369999999999999E-2</v>
      </c>
      <c r="U143" s="198"/>
      <c r="V143" s="198"/>
      <c r="W143" s="198"/>
      <c r="X143" s="198"/>
      <c r="Y143" s="198"/>
      <c r="Z143" s="198"/>
      <c r="AA143" s="198"/>
      <c r="AB143" s="198"/>
      <c r="AC143" s="198"/>
      <c r="AD143" s="198"/>
      <c r="AE143" s="198"/>
      <c r="AF143" s="198"/>
      <c r="AG143" s="198">
        <v>0.31923400000000002</v>
      </c>
      <c r="AH143" s="198">
        <v>5.9369999999999999E-2</v>
      </c>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v>0.20320299999999999</v>
      </c>
      <c r="BZ143" s="198">
        <v>4.7780000000000001E-3</v>
      </c>
      <c r="CA143" s="198">
        <v>0.114428</v>
      </c>
      <c r="CB143" s="198">
        <v>1.52E-2</v>
      </c>
      <c r="CC143" s="198"/>
      <c r="CD143" s="198"/>
      <c r="CE143" s="198"/>
      <c r="CF143" s="198"/>
      <c r="CG143" s="198"/>
      <c r="CH143" s="198"/>
      <c r="CI143" s="198">
        <v>0.21660799999999999</v>
      </c>
      <c r="CJ143" s="198">
        <v>2.0264000000000001E-2</v>
      </c>
      <c r="CK143" s="198">
        <v>0.53423900000000002</v>
      </c>
      <c r="CL143" s="198">
        <v>4.0242E-2</v>
      </c>
      <c r="CM143" s="198">
        <v>0.244703</v>
      </c>
      <c r="CN143" s="198">
        <v>5.0244999999999998E-2</v>
      </c>
      <c r="CO143" s="198">
        <v>5.2951999999999999E-2</v>
      </c>
      <c r="CP143" s="198">
        <v>7.3999999999999996E-5</v>
      </c>
      <c r="CQ143" s="198">
        <v>0.297655</v>
      </c>
      <c r="CR143" s="198">
        <v>5.0319000000000003E-2</v>
      </c>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v>1.5380000000000001E-3</v>
      </c>
      <c r="FT143" s="198">
        <v>1.7E-5</v>
      </c>
      <c r="FU143" s="198"/>
      <c r="FV143" s="198"/>
      <c r="FW143" s="198"/>
      <c r="FX143" s="198"/>
      <c r="FY143" s="198"/>
      <c r="FZ143" s="198"/>
      <c r="GA143" s="198"/>
      <c r="GB143" s="198"/>
      <c r="GC143" s="198"/>
      <c r="GD143" s="198"/>
      <c r="GE143" s="198"/>
      <c r="GF143" s="198"/>
      <c r="GG143" s="198"/>
      <c r="GH143" s="198"/>
      <c r="GI143" s="198">
        <v>3.3564999999999998E-2</v>
      </c>
      <c r="GJ143" s="198">
        <v>1.0200000000000001E-3</v>
      </c>
      <c r="GK143" s="198"/>
      <c r="GL143" s="198"/>
      <c r="GM143" s="198">
        <v>3.5103000000000002E-2</v>
      </c>
      <c r="GN143" s="198">
        <v>1.0369999999999999E-3</v>
      </c>
      <c r="GO143" s="198">
        <v>1.6227400000000001</v>
      </c>
      <c r="GP143" s="198">
        <v>3.6029999999999999E-3</v>
      </c>
      <c r="GQ143" s="198"/>
      <c r="GR143" s="198"/>
      <c r="GS143" s="198">
        <v>1.6227400000000001</v>
      </c>
      <c r="GT143" s="198">
        <v>3.6029999999999999E-3</v>
      </c>
      <c r="GU143" s="198"/>
      <c r="GV143" s="198"/>
      <c r="GW143" s="198">
        <v>1.2268779999999999</v>
      </c>
      <c r="GX143" s="198">
        <v>1.7443E-2</v>
      </c>
      <c r="GY143" s="198"/>
      <c r="GZ143" s="198"/>
      <c r="HA143" s="198"/>
      <c r="HB143" s="198"/>
      <c r="HC143" s="198">
        <v>1.2268779999999999</v>
      </c>
      <c r="HD143" s="198">
        <v>1.7443E-2</v>
      </c>
      <c r="HE143" s="198">
        <v>5.4791990000000004</v>
      </c>
      <c r="HF143" s="198">
        <v>3.9309999999999996E-3</v>
      </c>
      <c r="HG143" s="198"/>
      <c r="HH143" s="198"/>
      <c r="HI143" s="198"/>
      <c r="HJ143" s="198"/>
      <c r="HK143" s="198">
        <v>5.4791990000000004</v>
      </c>
      <c r="HL143" s="198">
        <v>3.9309999999999996E-3</v>
      </c>
      <c r="HM143" s="198"/>
      <c r="HN143" s="198"/>
      <c r="HO143" s="198"/>
      <c r="HP143" s="198"/>
      <c r="HQ143" s="198"/>
      <c r="HR143" s="198"/>
      <c r="HS143" s="198"/>
      <c r="HT143" s="198"/>
      <c r="HU143" s="198"/>
      <c r="HV143" s="198"/>
      <c r="HW143" s="198"/>
      <c r="HX143" s="198"/>
      <c r="HY143" s="198"/>
      <c r="HZ143" s="198"/>
      <c r="IA143" s="198">
        <v>3.1080000000000001E-3</v>
      </c>
      <c r="IB143" s="198">
        <v>4.5100000000000001E-4</v>
      </c>
      <c r="IC143" s="198">
        <v>3.1080000000000001E-3</v>
      </c>
      <c r="ID143" s="198">
        <v>4.5100000000000001E-4</v>
      </c>
      <c r="IE143" s="198">
        <v>9.5181559999999994</v>
      </c>
      <c r="IF143" s="198">
        <v>0.176396</v>
      </c>
    </row>
    <row r="144" spans="1:240" ht="19.2" x14ac:dyDescent="0.25">
      <c r="A144" s="199" t="s">
        <v>581</v>
      </c>
      <c r="B144" s="200" t="s">
        <v>1427</v>
      </c>
      <c r="C144" s="201"/>
      <c r="D144" s="201"/>
      <c r="E144" s="201">
        <v>0.06</v>
      </c>
      <c r="F144" s="201">
        <v>3.2000000000000001E-2</v>
      </c>
      <c r="G144" s="201"/>
      <c r="H144" s="201"/>
      <c r="I144" s="201"/>
      <c r="J144" s="201"/>
      <c r="K144" s="201"/>
      <c r="L144" s="201"/>
      <c r="M144" s="201">
        <v>0.06</v>
      </c>
      <c r="N144" s="201">
        <v>3.2000000000000001E-2</v>
      </c>
      <c r="O144" s="201"/>
      <c r="P144" s="201"/>
      <c r="Q144" s="201"/>
      <c r="R144" s="201"/>
      <c r="S144" s="201">
        <v>0.29590499999999997</v>
      </c>
      <c r="T144" s="201">
        <v>5.5799000000000001E-2</v>
      </c>
      <c r="U144" s="201"/>
      <c r="V144" s="201"/>
      <c r="W144" s="201"/>
      <c r="X144" s="201"/>
      <c r="Y144" s="201"/>
      <c r="Z144" s="201"/>
      <c r="AA144" s="201"/>
      <c r="AB144" s="201"/>
      <c r="AC144" s="201"/>
      <c r="AD144" s="201"/>
      <c r="AE144" s="201"/>
      <c r="AF144" s="201"/>
      <c r="AG144" s="201">
        <v>0.29590499999999997</v>
      </c>
      <c r="AH144" s="201">
        <v>5.5799000000000001E-2</v>
      </c>
      <c r="AI144" s="201"/>
      <c r="AJ144" s="201"/>
      <c r="AK144" s="201"/>
      <c r="AL144" s="201"/>
      <c r="AM144" s="201"/>
      <c r="AN144" s="201"/>
      <c r="AO144" s="201"/>
      <c r="AP144" s="201"/>
      <c r="AQ144" s="201"/>
      <c r="AR144" s="201"/>
      <c r="AS144" s="201"/>
      <c r="AT144" s="201"/>
      <c r="AU144" s="201">
        <v>6.7538000000000001E-2</v>
      </c>
      <c r="AV144" s="201">
        <v>1.8144E-2</v>
      </c>
      <c r="AW144" s="201">
        <v>8.0000000000000004E-4</v>
      </c>
      <c r="AX144" s="201">
        <v>3.0000000000000001E-3</v>
      </c>
      <c r="AY144" s="201">
        <v>0.29996299999999998</v>
      </c>
      <c r="AZ144" s="201">
        <v>0.10044</v>
      </c>
      <c r="BA144" s="201"/>
      <c r="BB144" s="201"/>
      <c r="BC144" s="201"/>
      <c r="BD144" s="201"/>
      <c r="BE144" s="201">
        <v>0.36830099999999999</v>
      </c>
      <c r="BF144" s="201">
        <v>0.121584</v>
      </c>
      <c r="BG144" s="201">
        <v>6.9061500000000002</v>
      </c>
      <c r="BH144" s="201">
        <v>61.387999999999998</v>
      </c>
      <c r="BI144" s="201"/>
      <c r="BJ144" s="201"/>
      <c r="BK144" s="201"/>
      <c r="BL144" s="201"/>
      <c r="BM144" s="201">
        <v>6.9061500000000002</v>
      </c>
      <c r="BN144" s="201">
        <v>61.387999999999998</v>
      </c>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v>0.90830900000000003</v>
      </c>
      <c r="CN144" s="201">
        <v>0.31082500000000002</v>
      </c>
      <c r="CO144" s="201"/>
      <c r="CP144" s="201"/>
      <c r="CQ144" s="201">
        <v>0.90830900000000003</v>
      </c>
      <c r="CR144" s="201">
        <v>0.31082500000000002</v>
      </c>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v>2.1640000000000001E-3</v>
      </c>
      <c r="DN144" s="201">
        <v>3.2000000000000002E-3</v>
      </c>
      <c r="DO144" s="201">
        <v>2.1640000000000001E-3</v>
      </c>
      <c r="DP144" s="201">
        <v>3.2000000000000002E-3</v>
      </c>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v>6.0150000000000004E-3</v>
      </c>
      <c r="EP144" s="201">
        <v>3.1799999999999998E-4</v>
      </c>
      <c r="EQ144" s="201"/>
      <c r="ER144" s="201"/>
      <c r="ES144" s="201">
        <v>6.0150000000000004E-3</v>
      </c>
      <c r="ET144" s="201">
        <v>3.1799999999999998E-4</v>
      </c>
      <c r="EU144" s="201"/>
      <c r="EV144" s="201"/>
      <c r="EW144" s="201"/>
      <c r="EX144" s="201"/>
      <c r="EY144" s="201"/>
      <c r="EZ144" s="201"/>
      <c r="FA144" s="201"/>
      <c r="FB144" s="201"/>
      <c r="FC144" s="201"/>
      <c r="FD144" s="201"/>
      <c r="FE144" s="201">
        <v>0.239813</v>
      </c>
      <c r="FF144" s="201">
        <v>1.4985999999999999E-2</v>
      </c>
      <c r="FG144" s="201"/>
      <c r="FH144" s="201"/>
      <c r="FI144" s="201"/>
      <c r="FJ144" s="201"/>
      <c r="FK144" s="201">
        <v>0.239813</v>
      </c>
      <c r="FL144" s="201">
        <v>1.4985999999999999E-2</v>
      </c>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v>2.1000000000000001E-2</v>
      </c>
      <c r="GR144" s="201">
        <v>6.2E-4</v>
      </c>
      <c r="GS144" s="201">
        <v>2.1000000000000001E-2</v>
      </c>
      <c r="GT144" s="201">
        <v>6.2E-4</v>
      </c>
      <c r="GU144" s="201"/>
      <c r="GV144" s="201"/>
      <c r="GW144" s="201">
        <v>1.0515999999999999E-2</v>
      </c>
      <c r="GX144" s="201">
        <v>1.5120000000000001E-3</v>
      </c>
      <c r="GY144" s="201"/>
      <c r="GZ144" s="201"/>
      <c r="HA144" s="201"/>
      <c r="HB144" s="201"/>
      <c r="HC144" s="201">
        <v>1.0515999999999999E-2</v>
      </c>
      <c r="HD144" s="201">
        <v>1.5120000000000001E-3</v>
      </c>
      <c r="HE144" s="201">
        <v>0.103808</v>
      </c>
      <c r="HF144" s="201">
        <v>2.3800000000000001E-4</v>
      </c>
      <c r="HG144" s="201"/>
      <c r="HH144" s="201"/>
      <c r="HI144" s="201"/>
      <c r="HJ144" s="201"/>
      <c r="HK144" s="201">
        <v>0.103808</v>
      </c>
      <c r="HL144" s="201">
        <v>2.3800000000000001E-4</v>
      </c>
      <c r="HM144" s="201"/>
      <c r="HN144" s="201"/>
      <c r="HO144" s="201"/>
      <c r="HP144" s="201"/>
      <c r="HQ144" s="201">
        <v>2.0899999999999998E-3</v>
      </c>
      <c r="HR144" s="201">
        <v>0.01</v>
      </c>
      <c r="HS144" s="201"/>
      <c r="HT144" s="201"/>
      <c r="HU144" s="201"/>
      <c r="HV144" s="201"/>
      <c r="HW144" s="201">
        <v>2.0899999999999998E-3</v>
      </c>
      <c r="HX144" s="201">
        <v>0.01</v>
      </c>
      <c r="HY144" s="201"/>
      <c r="HZ144" s="201"/>
      <c r="IA144" s="201">
        <v>2.9177000000000002E-2</v>
      </c>
      <c r="IB144" s="201">
        <v>2.3779999999999999E-2</v>
      </c>
      <c r="IC144" s="201">
        <v>2.9177000000000002E-2</v>
      </c>
      <c r="ID144" s="201">
        <v>2.3779999999999999E-2</v>
      </c>
      <c r="IE144" s="201">
        <v>8.9532480000000003</v>
      </c>
      <c r="IF144" s="201">
        <v>61.962862000000001</v>
      </c>
    </row>
    <row r="145" spans="1:240" ht="19.2" x14ac:dyDescent="0.25">
      <c r="A145" s="196" t="s">
        <v>86</v>
      </c>
      <c r="B145" s="197" t="s">
        <v>1428</v>
      </c>
      <c r="C145" s="198"/>
      <c r="D145" s="198"/>
      <c r="E145" s="198">
        <v>1.0149999999999999</v>
      </c>
      <c r="F145" s="198">
        <v>0.24360000000000001</v>
      </c>
      <c r="G145" s="198"/>
      <c r="H145" s="198"/>
      <c r="I145" s="198"/>
      <c r="J145" s="198"/>
      <c r="K145" s="198"/>
      <c r="L145" s="198"/>
      <c r="M145" s="198">
        <v>1.0149999999999999</v>
      </c>
      <c r="N145" s="198">
        <v>0.24360000000000001</v>
      </c>
      <c r="O145" s="198"/>
      <c r="P145" s="198"/>
      <c r="Q145" s="198"/>
      <c r="R145" s="198"/>
      <c r="S145" s="198">
        <v>5.4635999999999997E-2</v>
      </c>
      <c r="T145" s="198">
        <v>9.9480000000000002E-3</v>
      </c>
      <c r="U145" s="198"/>
      <c r="V145" s="198"/>
      <c r="W145" s="198"/>
      <c r="X145" s="198"/>
      <c r="Y145" s="198"/>
      <c r="Z145" s="198"/>
      <c r="AA145" s="198"/>
      <c r="AB145" s="198"/>
      <c r="AC145" s="198"/>
      <c r="AD145" s="198"/>
      <c r="AE145" s="198"/>
      <c r="AF145" s="198"/>
      <c r="AG145" s="198">
        <v>5.4635999999999997E-2</v>
      </c>
      <c r="AH145" s="198">
        <v>9.9480000000000002E-3</v>
      </c>
      <c r="AI145" s="198"/>
      <c r="AJ145" s="198"/>
      <c r="AK145" s="198"/>
      <c r="AL145" s="198"/>
      <c r="AM145" s="198"/>
      <c r="AN145" s="198"/>
      <c r="AO145" s="198">
        <v>5.2713000000000003E-2</v>
      </c>
      <c r="AP145" s="198">
        <v>6.9439999999999997E-3</v>
      </c>
      <c r="AQ145" s="198"/>
      <c r="AR145" s="198"/>
      <c r="AS145" s="198">
        <v>0.32764100000000002</v>
      </c>
      <c r="AT145" s="198">
        <v>0.11459800000000001</v>
      </c>
      <c r="AU145" s="198">
        <v>0.52563199999999999</v>
      </c>
      <c r="AV145" s="198">
        <v>0.202819</v>
      </c>
      <c r="AW145" s="198"/>
      <c r="AX145" s="198"/>
      <c r="AY145" s="198">
        <v>0.28188299999999999</v>
      </c>
      <c r="AZ145" s="198">
        <v>9.4215999999999994E-2</v>
      </c>
      <c r="BA145" s="198"/>
      <c r="BB145" s="198"/>
      <c r="BC145" s="198"/>
      <c r="BD145" s="198"/>
      <c r="BE145" s="198">
        <v>1.1878690000000001</v>
      </c>
      <c r="BF145" s="198">
        <v>0.41857699999999998</v>
      </c>
      <c r="BG145" s="198">
        <v>2.7038959999999999</v>
      </c>
      <c r="BH145" s="198">
        <v>22</v>
      </c>
      <c r="BI145" s="198"/>
      <c r="BJ145" s="198"/>
      <c r="BK145" s="198"/>
      <c r="BL145" s="198"/>
      <c r="BM145" s="198">
        <v>2.7038959999999999</v>
      </c>
      <c r="BN145" s="198">
        <v>22</v>
      </c>
      <c r="BO145" s="198">
        <v>0.25726599999999999</v>
      </c>
      <c r="BP145" s="198">
        <v>9.5000000000000001E-2</v>
      </c>
      <c r="BQ145" s="198">
        <v>0.42749999999999999</v>
      </c>
      <c r="BR145" s="198">
        <v>0.06</v>
      </c>
      <c r="BS145" s="198"/>
      <c r="BT145" s="198"/>
      <c r="BU145" s="198"/>
      <c r="BV145" s="198"/>
      <c r="BW145" s="198">
        <v>0.23025000000000001</v>
      </c>
      <c r="BX145" s="198">
        <v>0.02</v>
      </c>
      <c r="BY145" s="198"/>
      <c r="BZ145" s="198"/>
      <c r="CA145" s="198"/>
      <c r="CB145" s="198"/>
      <c r="CC145" s="198"/>
      <c r="CD145" s="198"/>
      <c r="CE145" s="198"/>
      <c r="CF145" s="198"/>
      <c r="CG145" s="198"/>
      <c r="CH145" s="198"/>
      <c r="CI145" s="198"/>
      <c r="CJ145" s="198"/>
      <c r="CK145" s="198">
        <v>0.91501600000000005</v>
      </c>
      <c r="CL145" s="198">
        <v>0.17499999999999999</v>
      </c>
      <c r="CM145" s="198">
        <v>2.1040260000000002</v>
      </c>
      <c r="CN145" s="198">
        <v>0.65650900000000001</v>
      </c>
      <c r="CO145" s="198"/>
      <c r="CP145" s="198"/>
      <c r="CQ145" s="198">
        <v>2.1040260000000002</v>
      </c>
      <c r="CR145" s="198">
        <v>0.65650900000000001</v>
      </c>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v>7.7647999999999995E-2</v>
      </c>
      <c r="FJ145" s="198">
        <v>1.8320000000000001E-3</v>
      </c>
      <c r="FK145" s="198">
        <v>7.7647999999999995E-2</v>
      </c>
      <c r="FL145" s="198">
        <v>1.8320000000000001E-3</v>
      </c>
      <c r="FM145" s="198"/>
      <c r="FN145" s="198"/>
      <c r="FO145" s="198"/>
      <c r="FP145" s="198"/>
      <c r="FQ145" s="198"/>
      <c r="FR145" s="198"/>
      <c r="FS145" s="198">
        <v>7.1873000000000006E-2</v>
      </c>
      <c r="FT145" s="198">
        <v>8.6065000000000003E-2</v>
      </c>
      <c r="FU145" s="198"/>
      <c r="FV145" s="198"/>
      <c r="FW145" s="198">
        <v>5.0361000000000003E-2</v>
      </c>
      <c r="FX145" s="198">
        <v>2.32E-4</v>
      </c>
      <c r="FY145" s="198">
        <v>8.5959999999999995E-2</v>
      </c>
      <c r="FZ145" s="198">
        <v>5.5890000000000002E-2</v>
      </c>
      <c r="GA145" s="198"/>
      <c r="GB145" s="198"/>
      <c r="GC145" s="198"/>
      <c r="GD145" s="198"/>
      <c r="GE145" s="198"/>
      <c r="GF145" s="198"/>
      <c r="GG145" s="198"/>
      <c r="GH145" s="198"/>
      <c r="GI145" s="198">
        <v>0.19245499999999999</v>
      </c>
      <c r="GJ145" s="198">
        <v>3.1700000000000001E-4</v>
      </c>
      <c r="GK145" s="198"/>
      <c r="GL145" s="198"/>
      <c r="GM145" s="198">
        <v>0.40064899999999998</v>
      </c>
      <c r="GN145" s="198">
        <v>0.14250399999999999</v>
      </c>
      <c r="GO145" s="198">
        <v>9.195E-3</v>
      </c>
      <c r="GP145" s="198">
        <v>3.9999999999999998E-6</v>
      </c>
      <c r="GQ145" s="198">
        <v>0.28009099999999998</v>
      </c>
      <c r="GR145" s="198">
        <v>2.9204000000000001E-2</v>
      </c>
      <c r="GS145" s="198">
        <v>0.28928599999999999</v>
      </c>
      <c r="GT145" s="198">
        <v>2.9208000000000001E-2</v>
      </c>
      <c r="GU145" s="198"/>
      <c r="GV145" s="198"/>
      <c r="GW145" s="198"/>
      <c r="GX145" s="198"/>
      <c r="GY145" s="198"/>
      <c r="GZ145" s="198"/>
      <c r="HA145" s="198"/>
      <c r="HB145" s="198"/>
      <c r="HC145" s="198"/>
      <c r="HD145" s="198"/>
      <c r="HE145" s="198">
        <v>0.10709100000000001</v>
      </c>
      <c r="HF145" s="198">
        <v>2.0000000000000002E-5</v>
      </c>
      <c r="HG145" s="198"/>
      <c r="HH145" s="198"/>
      <c r="HI145" s="198"/>
      <c r="HJ145" s="198"/>
      <c r="HK145" s="198">
        <v>0.10709100000000001</v>
      </c>
      <c r="HL145" s="198">
        <v>2.0000000000000002E-5</v>
      </c>
      <c r="HM145" s="198"/>
      <c r="HN145" s="198"/>
      <c r="HO145" s="198"/>
      <c r="HP145" s="198"/>
      <c r="HQ145" s="198"/>
      <c r="HR145" s="198"/>
      <c r="HS145" s="198"/>
      <c r="HT145" s="198"/>
      <c r="HU145" s="198"/>
      <c r="HV145" s="198"/>
      <c r="HW145" s="198"/>
      <c r="HX145" s="198"/>
      <c r="HY145" s="198"/>
      <c r="HZ145" s="198"/>
      <c r="IA145" s="198">
        <v>1.2400000000000001E-4</v>
      </c>
      <c r="IB145" s="198">
        <v>4.5000000000000003E-5</v>
      </c>
      <c r="IC145" s="198">
        <v>1.2400000000000001E-4</v>
      </c>
      <c r="ID145" s="198">
        <v>4.5000000000000003E-5</v>
      </c>
      <c r="IE145" s="198">
        <v>8.8552409999999995</v>
      </c>
      <c r="IF145" s="198">
        <v>23.677243000000001</v>
      </c>
    </row>
    <row r="146" spans="1:240" ht="19.2" x14ac:dyDescent="0.25">
      <c r="A146" s="199" t="s">
        <v>267</v>
      </c>
      <c r="B146" s="200" t="s">
        <v>1429</v>
      </c>
      <c r="C146" s="201"/>
      <c r="D146" s="201"/>
      <c r="E146" s="201"/>
      <c r="F146" s="201"/>
      <c r="G146" s="201"/>
      <c r="H146" s="201"/>
      <c r="I146" s="201"/>
      <c r="J146" s="201"/>
      <c r="K146" s="201"/>
      <c r="L146" s="201"/>
      <c r="M146" s="201"/>
      <c r="N146" s="201"/>
      <c r="O146" s="201"/>
      <c r="P146" s="201"/>
      <c r="Q146" s="201"/>
      <c r="R146" s="201"/>
      <c r="S146" s="201">
        <v>3.1387999999999999E-2</v>
      </c>
      <c r="T146" s="201">
        <v>5.0210000000000003E-3</v>
      </c>
      <c r="U146" s="201"/>
      <c r="V146" s="201"/>
      <c r="W146" s="201"/>
      <c r="X146" s="201"/>
      <c r="Y146" s="201"/>
      <c r="Z146" s="201"/>
      <c r="AA146" s="201"/>
      <c r="AB146" s="201"/>
      <c r="AC146" s="201"/>
      <c r="AD146" s="201"/>
      <c r="AE146" s="201"/>
      <c r="AF146" s="201"/>
      <c r="AG146" s="201">
        <v>3.1387999999999999E-2</v>
      </c>
      <c r="AH146" s="201">
        <v>5.0210000000000003E-3</v>
      </c>
      <c r="AI146" s="201"/>
      <c r="AJ146" s="201"/>
      <c r="AK146" s="201"/>
      <c r="AL146" s="201"/>
      <c r="AM146" s="201"/>
      <c r="AN146" s="201"/>
      <c r="AO146" s="201"/>
      <c r="AP146" s="201"/>
      <c r="AQ146" s="201"/>
      <c r="AR146" s="201"/>
      <c r="AS146" s="201"/>
      <c r="AT146" s="201"/>
      <c r="AU146" s="201"/>
      <c r="AV146" s="201"/>
      <c r="AW146" s="201"/>
      <c r="AX146" s="201"/>
      <c r="AY146" s="201"/>
      <c r="AZ146" s="201"/>
      <c r="BA146" s="201"/>
      <c r="BB146" s="201"/>
      <c r="BC146" s="201"/>
      <c r="BD146" s="201"/>
      <c r="BE146" s="201"/>
      <c r="BF146" s="201"/>
      <c r="BG146" s="201"/>
      <c r="BH146" s="201"/>
      <c r="BI146" s="201"/>
      <c r="BJ146" s="201"/>
      <c r="BK146" s="201"/>
      <c r="BL146" s="201"/>
      <c r="BM146" s="201"/>
      <c r="BN146" s="201"/>
      <c r="BO146" s="201">
        <v>2.2845900000000001</v>
      </c>
      <c r="BP146" s="201">
        <v>0.66</v>
      </c>
      <c r="BQ146" s="201"/>
      <c r="BR146" s="201"/>
      <c r="BS146" s="201"/>
      <c r="BT146" s="201"/>
      <c r="BU146" s="201">
        <v>1.8174239999999999</v>
      </c>
      <c r="BV146" s="201">
        <v>1.2096</v>
      </c>
      <c r="BW146" s="201"/>
      <c r="BX146" s="201"/>
      <c r="BY146" s="201">
        <v>0.52502400000000005</v>
      </c>
      <c r="BZ146" s="201">
        <v>4.2199999999999998E-3</v>
      </c>
      <c r="CA146" s="201"/>
      <c r="CB146" s="201"/>
      <c r="CC146" s="201"/>
      <c r="CD146" s="201"/>
      <c r="CE146" s="201"/>
      <c r="CF146" s="201"/>
      <c r="CG146" s="201"/>
      <c r="CH146" s="201"/>
      <c r="CI146" s="201"/>
      <c r="CJ146" s="201"/>
      <c r="CK146" s="201">
        <v>4.6270379999999998</v>
      </c>
      <c r="CL146" s="201">
        <v>1.87382</v>
      </c>
      <c r="CM146" s="201">
        <v>8.2070000000000008E-3</v>
      </c>
      <c r="CN146" s="201">
        <v>2.9399999999999999E-4</v>
      </c>
      <c r="CO146" s="201">
        <v>0.145095</v>
      </c>
      <c r="CP146" s="201">
        <v>1.5250000000000001E-3</v>
      </c>
      <c r="CQ146" s="201">
        <v>0.15330199999999999</v>
      </c>
      <c r="CR146" s="201">
        <v>1.8190000000000001E-3</v>
      </c>
      <c r="CS146" s="201"/>
      <c r="CT146" s="201"/>
      <c r="CU146" s="201"/>
      <c r="CV146" s="201"/>
      <c r="CW146" s="201"/>
      <c r="CX146" s="201"/>
      <c r="CY146" s="201"/>
      <c r="CZ146" s="201"/>
      <c r="DA146" s="201"/>
      <c r="DB146" s="201"/>
      <c r="DC146" s="201">
        <v>2.098E-3</v>
      </c>
      <c r="DD146" s="201">
        <v>6.0000000000000002E-6</v>
      </c>
      <c r="DE146" s="201"/>
      <c r="DF146" s="201"/>
      <c r="DG146" s="201">
        <v>2.098E-3</v>
      </c>
      <c r="DH146" s="201">
        <v>6.0000000000000002E-6</v>
      </c>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c r="EX146" s="201"/>
      <c r="EY146" s="201"/>
      <c r="EZ146" s="201"/>
      <c r="FA146" s="201"/>
      <c r="FB146" s="201"/>
      <c r="FC146" s="201"/>
      <c r="FD146" s="201"/>
      <c r="FE146" s="201">
        <v>0.59065800000000002</v>
      </c>
      <c r="FF146" s="201">
        <v>0.13991400000000001</v>
      </c>
      <c r="FG146" s="201"/>
      <c r="FH146" s="201"/>
      <c r="FI146" s="201">
        <v>0.57787200000000005</v>
      </c>
      <c r="FJ146" s="201">
        <v>0.30705100000000002</v>
      </c>
      <c r="FK146" s="201">
        <v>1.1685300000000001</v>
      </c>
      <c r="FL146" s="201">
        <v>0.446965</v>
      </c>
      <c r="FM146" s="201"/>
      <c r="FN146" s="201"/>
      <c r="FO146" s="201"/>
      <c r="FP146" s="201"/>
      <c r="FQ146" s="201"/>
      <c r="FR146" s="201"/>
      <c r="FS146" s="201">
        <v>0.33094400000000002</v>
      </c>
      <c r="FT146" s="201">
        <v>6.8088999999999997E-2</v>
      </c>
      <c r="FU146" s="201"/>
      <c r="FV146" s="201"/>
      <c r="FW146" s="201"/>
      <c r="FX146" s="201"/>
      <c r="FY146" s="201"/>
      <c r="FZ146" s="201"/>
      <c r="GA146" s="201"/>
      <c r="GB146" s="201"/>
      <c r="GC146" s="201"/>
      <c r="GD146" s="201"/>
      <c r="GE146" s="201"/>
      <c r="GF146" s="201"/>
      <c r="GG146" s="201"/>
      <c r="GH146" s="201"/>
      <c r="GI146" s="201">
        <v>1.0059999999999999E-3</v>
      </c>
      <c r="GJ146" s="201">
        <v>2.5999999999999998E-5</v>
      </c>
      <c r="GK146" s="201"/>
      <c r="GL146" s="201"/>
      <c r="GM146" s="201">
        <v>0.33195000000000002</v>
      </c>
      <c r="GN146" s="201">
        <v>6.8114999999999995E-2</v>
      </c>
      <c r="GO146" s="201">
        <v>2.027536</v>
      </c>
      <c r="GP146" s="201">
        <v>1.6038E-2</v>
      </c>
      <c r="GQ146" s="201">
        <v>9.4500000000000001E-3</v>
      </c>
      <c r="GR146" s="201">
        <v>4.8000000000000001E-4</v>
      </c>
      <c r="GS146" s="201">
        <v>2.0369860000000002</v>
      </c>
      <c r="GT146" s="201">
        <v>1.6518000000000001E-2</v>
      </c>
      <c r="GU146" s="201"/>
      <c r="GV146" s="201"/>
      <c r="GW146" s="201">
        <v>0.27762700000000001</v>
      </c>
      <c r="GX146" s="201">
        <v>6.9150000000000001E-3</v>
      </c>
      <c r="GY146" s="201"/>
      <c r="GZ146" s="201"/>
      <c r="HA146" s="201"/>
      <c r="HB146" s="201"/>
      <c r="HC146" s="201">
        <v>0.27762700000000001</v>
      </c>
      <c r="HD146" s="201">
        <v>6.9150000000000001E-3</v>
      </c>
      <c r="HE146" s="201">
        <v>9.5519999999999997E-3</v>
      </c>
      <c r="HF146" s="201">
        <v>1.9999999999999999E-6</v>
      </c>
      <c r="HG146" s="201"/>
      <c r="HH146" s="201"/>
      <c r="HI146" s="201"/>
      <c r="HJ146" s="201"/>
      <c r="HK146" s="201">
        <v>9.5519999999999997E-3</v>
      </c>
      <c r="HL146" s="201">
        <v>1.9999999999999999E-6</v>
      </c>
      <c r="HM146" s="201"/>
      <c r="HN146" s="201"/>
      <c r="HO146" s="201"/>
      <c r="HP146" s="201"/>
      <c r="HQ146" s="201"/>
      <c r="HR146" s="201"/>
      <c r="HS146" s="201"/>
      <c r="HT146" s="201"/>
      <c r="HU146" s="201"/>
      <c r="HV146" s="201"/>
      <c r="HW146" s="201"/>
      <c r="HX146" s="201"/>
      <c r="HY146" s="201"/>
      <c r="HZ146" s="201"/>
      <c r="IA146" s="201">
        <v>5.0000000000000001E-3</v>
      </c>
      <c r="IB146" s="201">
        <v>1.8699999999999999E-3</v>
      </c>
      <c r="IC146" s="201">
        <v>5.0000000000000001E-3</v>
      </c>
      <c r="ID146" s="201">
        <v>1.8699999999999999E-3</v>
      </c>
      <c r="IE146" s="201">
        <v>8.6434709999999999</v>
      </c>
      <c r="IF146" s="201">
        <v>2.4210509999999998</v>
      </c>
    </row>
    <row r="147" spans="1:240" ht="19.2" x14ac:dyDescent="0.25">
      <c r="A147" s="196" t="s">
        <v>193</v>
      </c>
      <c r="B147" s="197" t="s">
        <v>1430</v>
      </c>
      <c r="C147" s="198"/>
      <c r="D147" s="198"/>
      <c r="E147" s="198"/>
      <c r="F147" s="198"/>
      <c r="G147" s="198"/>
      <c r="H147" s="198"/>
      <c r="I147" s="198"/>
      <c r="J147" s="198"/>
      <c r="K147" s="198"/>
      <c r="L147" s="198"/>
      <c r="M147" s="198"/>
      <c r="N147" s="198"/>
      <c r="O147" s="198"/>
      <c r="P147" s="198"/>
      <c r="Q147" s="198"/>
      <c r="R147" s="198"/>
      <c r="S147" s="198">
        <v>1.7649999999999999E-2</v>
      </c>
      <c r="T147" s="198">
        <v>3.15E-3</v>
      </c>
      <c r="U147" s="198"/>
      <c r="V147" s="198"/>
      <c r="W147" s="198"/>
      <c r="X147" s="198"/>
      <c r="Y147" s="198"/>
      <c r="Z147" s="198"/>
      <c r="AA147" s="198"/>
      <c r="AB147" s="198"/>
      <c r="AC147" s="198"/>
      <c r="AD147" s="198"/>
      <c r="AE147" s="198">
        <v>7.7393000000000003E-2</v>
      </c>
      <c r="AF147" s="198">
        <v>9.6000000000000002E-5</v>
      </c>
      <c r="AG147" s="198">
        <v>9.5043000000000002E-2</v>
      </c>
      <c r="AH147" s="198">
        <v>3.2460000000000002E-3</v>
      </c>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v>8.0434389999999993</v>
      </c>
      <c r="CN147" s="198">
        <v>2.1108570000000002</v>
      </c>
      <c r="CO147" s="198"/>
      <c r="CP147" s="198"/>
      <c r="CQ147" s="198">
        <v>8.0434389999999993</v>
      </c>
      <c r="CR147" s="198">
        <v>2.1108570000000002</v>
      </c>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v>1.6619999999999999E-2</v>
      </c>
      <c r="GP147" s="198">
        <v>6.3999999999999997E-5</v>
      </c>
      <c r="GQ147" s="198"/>
      <c r="GR147" s="198"/>
      <c r="GS147" s="198">
        <v>1.6619999999999999E-2</v>
      </c>
      <c r="GT147" s="198">
        <v>6.3999999999999997E-5</v>
      </c>
      <c r="GU147" s="198"/>
      <c r="GV147" s="198"/>
      <c r="GW147" s="198"/>
      <c r="GX147" s="198"/>
      <c r="GY147" s="198"/>
      <c r="GZ147" s="198"/>
      <c r="HA147" s="198"/>
      <c r="HB147" s="198"/>
      <c r="HC147" s="198"/>
      <c r="HD147" s="198"/>
      <c r="HE147" s="198">
        <v>1.2995E-2</v>
      </c>
      <c r="HF147" s="198">
        <v>3.4299999999999999E-4</v>
      </c>
      <c r="HG147" s="198"/>
      <c r="HH147" s="198"/>
      <c r="HI147" s="198"/>
      <c r="HJ147" s="198"/>
      <c r="HK147" s="198">
        <v>1.2995E-2</v>
      </c>
      <c r="HL147" s="198">
        <v>3.4299999999999999E-4</v>
      </c>
      <c r="HM147" s="198"/>
      <c r="HN147" s="198"/>
      <c r="HO147" s="198"/>
      <c r="HP147" s="198"/>
      <c r="HQ147" s="198"/>
      <c r="HR147" s="198"/>
      <c r="HS147" s="198"/>
      <c r="HT147" s="198"/>
      <c r="HU147" s="198"/>
      <c r="HV147" s="198"/>
      <c r="HW147" s="198"/>
      <c r="HX147" s="198"/>
      <c r="HY147" s="198"/>
      <c r="HZ147" s="198"/>
      <c r="IA147" s="198"/>
      <c r="IB147" s="198"/>
      <c r="IC147" s="198"/>
      <c r="ID147" s="198"/>
      <c r="IE147" s="198">
        <v>8.1680969999999995</v>
      </c>
      <c r="IF147" s="198">
        <v>2.1145100000000001</v>
      </c>
    </row>
    <row r="148" spans="1:240" ht="19.2" x14ac:dyDescent="0.25">
      <c r="A148" s="199" t="s">
        <v>656</v>
      </c>
      <c r="B148" s="200" t="s">
        <v>1431</v>
      </c>
      <c r="C148" s="201"/>
      <c r="D148" s="201"/>
      <c r="E148" s="201"/>
      <c r="F148" s="201"/>
      <c r="G148" s="201"/>
      <c r="H148" s="201"/>
      <c r="I148" s="201"/>
      <c r="J148" s="201"/>
      <c r="K148" s="201"/>
      <c r="L148" s="201"/>
      <c r="M148" s="201"/>
      <c r="N148" s="201"/>
      <c r="O148" s="201"/>
      <c r="P148" s="201"/>
      <c r="Q148" s="201"/>
      <c r="R148" s="201"/>
      <c r="S148" s="201"/>
      <c r="T148" s="201"/>
      <c r="U148" s="201"/>
      <c r="V148" s="201"/>
      <c r="W148" s="201"/>
      <c r="X148" s="201"/>
      <c r="Y148" s="201"/>
      <c r="Z148" s="201"/>
      <c r="AA148" s="201"/>
      <c r="AB148" s="201"/>
      <c r="AC148" s="201"/>
      <c r="AD148" s="201"/>
      <c r="AE148" s="201"/>
      <c r="AF148" s="201"/>
      <c r="AG148" s="201"/>
      <c r="AH148" s="201"/>
      <c r="AI148" s="201"/>
      <c r="AJ148" s="201"/>
      <c r="AK148" s="201"/>
      <c r="AL148" s="201"/>
      <c r="AM148" s="201"/>
      <c r="AN148" s="201"/>
      <c r="AO148" s="201"/>
      <c r="AP148" s="201"/>
      <c r="AQ148" s="201"/>
      <c r="AR148" s="201"/>
      <c r="AS148" s="201"/>
      <c r="AT148" s="201"/>
      <c r="AU148" s="201"/>
      <c r="AV148" s="201"/>
      <c r="AW148" s="201"/>
      <c r="AX148" s="201"/>
      <c r="AY148" s="201">
        <v>0.15837899999999999</v>
      </c>
      <c r="AZ148" s="201">
        <v>4.2834999999999998E-2</v>
      </c>
      <c r="BA148" s="201"/>
      <c r="BB148" s="201"/>
      <c r="BC148" s="201"/>
      <c r="BD148" s="201"/>
      <c r="BE148" s="201">
        <v>0.15837899999999999</v>
      </c>
      <c r="BF148" s="201">
        <v>4.2834999999999998E-2</v>
      </c>
      <c r="BG148" s="201"/>
      <c r="BH148" s="201"/>
      <c r="BI148" s="201"/>
      <c r="BJ148" s="201"/>
      <c r="BK148" s="201"/>
      <c r="BL148" s="201"/>
      <c r="BM148" s="201"/>
      <c r="BN148" s="201"/>
      <c r="BO148" s="201">
        <v>2.350638</v>
      </c>
      <c r="BP148" s="201">
        <v>0.77068800000000004</v>
      </c>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v>2.350638</v>
      </c>
      <c r="CL148" s="201">
        <v>0.77068800000000004</v>
      </c>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c r="EX148" s="201"/>
      <c r="EY148" s="201"/>
      <c r="EZ148" s="201"/>
      <c r="FA148" s="201"/>
      <c r="FB148" s="201"/>
      <c r="FC148" s="201"/>
      <c r="FD148" s="201"/>
      <c r="FE148" s="201"/>
      <c r="FF148" s="201"/>
      <c r="FG148" s="201"/>
      <c r="FH148" s="201"/>
      <c r="FI148" s="201"/>
      <c r="FJ148" s="201"/>
      <c r="FK148" s="201"/>
      <c r="FL148" s="201"/>
      <c r="FM148" s="201"/>
      <c r="FN148" s="201"/>
      <c r="FO148" s="201"/>
      <c r="FP148" s="201"/>
      <c r="FQ148" s="201"/>
      <c r="FR148" s="201"/>
      <c r="FS148" s="201"/>
      <c r="FT148" s="201"/>
      <c r="FU148" s="201"/>
      <c r="FV148" s="201"/>
      <c r="FW148" s="201"/>
      <c r="FX148" s="201"/>
      <c r="FY148" s="201"/>
      <c r="FZ148" s="201"/>
      <c r="GA148" s="201"/>
      <c r="GB148" s="201"/>
      <c r="GC148" s="201"/>
      <c r="GD148" s="201"/>
      <c r="GE148" s="201"/>
      <c r="GF148" s="201"/>
      <c r="GG148" s="201"/>
      <c r="GH148" s="201"/>
      <c r="GI148" s="201"/>
      <c r="GJ148" s="201"/>
      <c r="GK148" s="201"/>
      <c r="GL148" s="201"/>
      <c r="GM148" s="201"/>
      <c r="GN148" s="201"/>
      <c r="GO148" s="201"/>
      <c r="GP148" s="201"/>
      <c r="GQ148" s="201">
        <v>4.6821339999999996</v>
      </c>
      <c r="GR148" s="201">
        <v>0.24271499999999999</v>
      </c>
      <c r="GS148" s="201">
        <v>4.6821339999999996</v>
      </c>
      <c r="GT148" s="201">
        <v>0.24271499999999999</v>
      </c>
      <c r="GU148" s="201"/>
      <c r="GV148" s="201"/>
      <c r="GW148" s="201"/>
      <c r="GX148" s="201"/>
      <c r="GY148" s="201"/>
      <c r="GZ148" s="201"/>
      <c r="HA148" s="201"/>
      <c r="HB148" s="201"/>
      <c r="HC148" s="201"/>
      <c r="HD148" s="201"/>
      <c r="HE148" s="201"/>
      <c r="HF148" s="201"/>
      <c r="HG148" s="201"/>
      <c r="HH148" s="201"/>
      <c r="HI148" s="201"/>
      <c r="HJ148" s="201"/>
      <c r="HK148" s="201"/>
      <c r="HL148" s="201"/>
      <c r="HM148" s="201"/>
      <c r="HN148" s="201"/>
      <c r="HO148" s="201"/>
      <c r="HP148" s="201"/>
      <c r="HQ148" s="201"/>
      <c r="HR148" s="201"/>
      <c r="HS148" s="201"/>
      <c r="HT148" s="201"/>
      <c r="HU148" s="201"/>
      <c r="HV148" s="201"/>
      <c r="HW148" s="201"/>
      <c r="HX148" s="201"/>
      <c r="HY148" s="201"/>
      <c r="HZ148" s="201"/>
      <c r="IA148" s="201"/>
      <c r="IB148" s="201"/>
      <c r="IC148" s="201"/>
      <c r="ID148" s="201"/>
      <c r="IE148" s="201">
        <v>7.1911509999999996</v>
      </c>
      <c r="IF148" s="201">
        <v>1.056238</v>
      </c>
    </row>
    <row r="149" spans="1:240" ht="19.2" x14ac:dyDescent="0.25">
      <c r="A149" s="196" t="s">
        <v>1432</v>
      </c>
      <c r="B149" s="197" t="s">
        <v>1433</v>
      </c>
      <c r="C149" s="198"/>
      <c r="D149" s="198"/>
      <c r="E149" s="198"/>
      <c r="F149" s="198"/>
      <c r="G149" s="198"/>
      <c r="H149" s="198"/>
      <c r="I149" s="198">
        <v>0.82313400000000003</v>
      </c>
      <c r="J149" s="198">
        <v>0.21659999999999999</v>
      </c>
      <c r="K149" s="198"/>
      <c r="L149" s="198"/>
      <c r="M149" s="198">
        <v>0.82313400000000003</v>
      </c>
      <c r="N149" s="198">
        <v>0.21659999999999999</v>
      </c>
      <c r="O149" s="198"/>
      <c r="P149" s="198"/>
      <c r="Q149" s="198"/>
      <c r="R149" s="198"/>
      <c r="S149" s="198">
        <v>2.9415E-2</v>
      </c>
      <c r="T149" s="198">
        <v>5.2480000000000001E-3</v>
      </c>
      <c r="U149" s="198"/>
      <c r="V149" s="198"/>
      <c r="W149" s="198"/>
      <c r="X149" s="198"/>
      <c r="Y149" s="198"/>
      <c r="Z149" s="198"/>
      <c r="AA149" s="198"/>
      <c r="AB149" s="198"/>
      <c r="AC149" s="198"/>
      <c r="AD149" s="198"/>
      <c r="AE149" s="198"/>
      <c r="AF149" s="198"/>
      <c r="AG149" s="198">
        <v>2.9415E-2</v>
      </c>
      <c r="AH149" s="198">
        <v>5.2480000000000001E-3</v>
      </c>
      <c r="AI149" s="198"/>
      <c r="AJ149" s="198"/>
      <c r="AK149" s="198"/>
      <c r="AL149" s="198"/>
      <c r="AM149" s="198"/>
      <c r="AN149" s="198"/>
      <c r="AO149" s="198">
        <v>2.0769639999999998</v>
      </c>
      <c r="AP149" s="198">
        <v>0.81</v>
      </c>
      <c r="AQ149" s="198"/>
      <c r="AR149" s="198"/>
      <c r="AS149" s="198"/>
      <c r="AT149" s="198"/>
      <c r="AU149" s="198">
        <v>0.17059099999999999</v>
      </c>
      <c r="AV149" s="198">
        <v>8.8098999999999997E-2</v>
      </c>
      <c r="AW149" s="198"/>
      <c r="AX149" s="198"/>
      <c r="AY149" s="198"/>
      <c r="AZ149" s="198"/>
      <c r="BA149" s="198"/>
      <c r="BB149" s="198"/>
      <c r="BC149" s="198"/>
      <c r="BD149" s="198"/>
      <c r="BE149" s="198">
        <v>2.2475550000000002</v>
      </c>
      <c r="BF149" s="198">
        <v>0.89809899999999998</v>
      </c>
      <c r="BG149" s="198">
        <v>4.7192999999999999E-2</v>
      </c>
      <c r="BH149" s="198">
        <v>0.08</v>
      </c>
      <c r="BI149" s="198"/>
      <c r="BJ149" s="198"/>
      <c r="BK149" s="198"/>
      <c r="BL149" s="198"/>
      <c r="BM149" s="198">
        <v>4.7192999999999999E-2</v>
      </c>
      <c r="BN149" s="198">
        <v>0.08</v>
      </c>
      <c r="BO149" s="198"/>
      <c r="BP149" s="198"/>
      <c r="BQ149" s="198">
        <v>1.0305999999999999E-2</v>
      </c>
      <c r="BR149" s="198">
        <v>2.33E-4</v>
      </c>
      <c r="BS149" s="198">
        <v>0.152506</v>
      </c>
      <c r="BT149" s="198">
        <v>9.5200000000000005E-4</v>
      </c>
      <c r="BU149" s="198"/>
      <c r="BV149" s="198"/>
      <c r="BW149" s="198"/>
      <c r="BX149" s="198"/>
      <c r="BY149" s="198"/>
      <c r="BZ149" s="198"/>
      <c r="CA149" s="198"/>
      <c r="CB149" s="198"/>
      <c r="CC149" s="198"/>
      <c r="CD149" s="198"/>
      <c r="CE149" s="198"/>
      <c r="CF149" s="198"/>
      <c r="CG149" s="198"/>
      <c r="CH149" s="198"/>
      <c r="CI149" s="198"/>
      <c r="CJ149" s="198"/>
      <c r="CK149" s="198">
        <v>0.16281200000000001</v>
      </c>
      <c r="CL149" s="198">
        <v>1.1850000000000001E-3</v>
      </c>
      <c r="CM149" s="198">
        <v>0.16311300000000001</v>
      </c>
      <c r="CN149" s="198">
        <v>1.7514999999999999E-2</v>
      </c>
      <c r="CO149" s="198"/>
      <c r="CP149" s="198"/>
      <c r="CQ149" s="198">
        <v>0.16311300000000001</v>
      </c>
      <c r="CR149" s="198">
        <v>1.7514999999999999E-2</v>
      </c>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v>3.4389999999999997E-2</v>
      </c>
      <c r="FJ149" s="198">
        <v>5.2750000000000002E-3</v>
      </c>
      <c r="FK149" s="198">
        <v>3.4389999999999997E-2</v>
      </c>
      <c r="FL149" s="198">
        <v>5.2750000000000002E-3</v>
      </c>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v>2.9719500000000001</v>
      </c>
      <c r="GR149" s="198">
        <v>0.11815100000000001</v>
      </c>
      <c r="GS149" s="198">
        <v>2.9719500000000001</v>
      </c>
      <c r="GT149" s="198">
        <v>0.11815100000000001</v>
      </c>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v>0.22584399999999999</v>
      </c>
      <c r="IB149" s="198">
        <v>8.8780000000000005E-3</v>
      </c>
      <c r="IC149" s="198">
        <v>0.22584399999999999</v>
      </c>
      <c r="ID149" s="198">
        <v>8.8780000000000005E-3</v>
      </c>
      <c r="IE149" s="198">
        <v>6.705406</v>
      </c>
      <c r="IF149" s="198">
        <v>1.350951</v>
      </c>
    </row>
    <row r="150" spans="1:240" ht="19.2" x14ac:dyDescent="0.25">
      <c r="A150" s="199" t="s">
        <v>241</v>
      </c>
      <c r="B150" s="200" t="s">
        <v>1434</v>
      </c>
      <c r="C150" s="201"/>
      <c r="D150" s="201"/>
      <c r="E150" s="201"/>
      <c r="F150" s="201"/>
      <c r="G150" s="201"/>
      <c r="H150" s="201"/>
      <c r="I150" s="201">
        <v>3.202521</v>
      </c>
      <c r="J150" s="201">
        <v>0.32068600000000003</v>
      </c>
      <c r="K150" s="201"/>
      <c r="L150" s="201"/>
      <c r="M150" s="201">
        <v>3.202521</v>
      </c>
      <c r="N150" s="201">
        <v>0.32068600000000003</v>
      </c>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v>1.741657</v>
      </c>
      <c r="AP150" s="201">
        <v>0.17549999999999999</v>
      </c>
      <c r="AQ150" s="201"/>
      <c r="AR150" s="201"/>
      <c r="AS150" s="201">
        <v>5.5277E-2</v>
      </c>
      <c r="AT150" s="201">
        <v>1E-3</v>
      </c>
      <c r="AU150" s="201">
        <v>4.5907999999999997E-2</v>
      </c>
      <c r="AV150" s="201">
        <v>1.9560000000000001E-2</v>
      </c>
      <c r="AW150" s="201">
        <v>0.26649499999999998</v>
      </c>
      <c r="AX150" s="201">
        <v>2.5689E-2</v>
      </c>
      <c r="AY150" s="201">
        <v>0.29947400000000002</v>
      </c>
      <c r="AZ150" s="201">
        <v>0.103923</v>
      </c>
      <c r="BA150" s="201"/>
      <c r="BB150" s="201"/>
      <c r="BC150" s="201"/>
      <c r="BD150" s="201"/>
      <c r="BE150" s="201">
        <v>2.408811</v>
      </c>
      <c r="BF150" s="201">
        <v>0.32567200000000002</v>
      </c>
      <c r="BG150" s="201"/>
      <c r="BH150" s="201"/>
      <c r="BI150" s="201"/>
      <c r="BJ150" s="201"/>
      <c r="BK150" s="201"/>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v>1.7849999999999999E-3</v>
      </c>
      <c r="DB150" s="201">
        <v>5.7270000000000003E-3</v>
      </c>
      <c r="DC150" s="201"/>
      <c r="DD150" s="201"/>
      <c r="DE150" s="201"/>
      <c r="DF150" s="201"/>
      <c r="DG150" s="201">
        <v>1.7849999999999999E-3</v>
      </c>
      <c r="DH150" s="201">
        <v>5.7270000000000003E-3</v>
      </c>
      <c r="DI150" s="201"/>
      <c r="DJ150" s="201"/>
      <c r="DK150" s="201"/>
      <c r="DL150" s="201"/>
      <c r="DM150" s="201">
        <v>2.1607000000000001E-2</v>
      </c>
      <c r="DN150" s="201">
        <v>7.8600000000000002E-4</v>
      </c>
      <c r="DO150" s="201">
        <v>2.1607000000000001E-2</v>
      </c>
      <c r="DP150" s="201">
        <v>7.8600000000000002E-4</v>
      </c>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c r="EK150" s="201"/>
      <c r="EL150" s="201"/>
      <c r="EM150" s="201"/>
      <c r="EN150" s="201"/>
      <c r="EO150" s="201"/>
      <c r="EP150" s="201"/>
      <c r="EQ150" s="201"/>
      <c r="ER150" s="201"/>
      <c r="ES150" s="201"/>
      <c r="ET150" s="201"/>
      <c r="EU150" s="201"/>
      <c r="EV150" s="201"/>
      <c r="EW150" s="201"/>
      <c r="EX150" s="201"/>
      <c r="EY150" s="201"/>
      <c r="EZ150" s="201"/>
      <c r="FA150" s="201"/>
      <c r="FB150" s="201"/>
      <c r="FC150" s="201"/>
      <c r="FD150" s="201"/>
      <c r="FE150" s="201">
        <v>4.9896000000000003E-2</v>
      </c>
      <c r="FF150" s="201">
        <v>2.2800000000000001E-2</v>
      </c>
      <c r="FG150" s="201"/>
      <c r="FH150" s="201"/>
      <c r="FI150" s="201"/>
      <c r="FJ150" s="201"/>
      <c r="FK150" s="201">
        <v>4.9896000000000003E-2</v>
      </c>
      <c r="FL150" s="201">
        <v>2.2800000000000001E-2</v>
      </c>
      <c r="FM150" s="201"/>
      <c r="FN150" s="201"/>
      <c r="FO150" s="201"/>
      <c r="FP150" s="201"/>
      <c r="FQ150" s="201"/>
      <c r="FR150" s="201"/>
      <c r="FS150" s="201"/>
      <c r="FT150" s="201"/>
      <c r="FU150" s="201"/>
      <c r="FV150" s="201"/>
      <c r="FW150" s="201"/>
      <c r="FX150" s="201"/>
      <c r="FY150" s="201"/>
      <c r="FZ150" s="201"/>
      <c r="GA150" s="201"/>
      <c r="GB150" s="201"/>
      <c r="GC150" s="201"/>
      <c r="GD150" s="201"/>
      <c r="GE150" s="201"/>
      <c r="GF150" s="201"/>
      <c r="GG150" s="201"/>
      <c r="GH150" s="201"/>
      <c r="GI150" s="201"/>
      <c r="GJ150" s="201"/>
      <c r="GK150" s="201"/>
      <c r="GL150" s="201"/>
      <c r="GM150" s="201"/>
      <c r="GN150" s="201"/>
      <c r="GO150" s="201">
        <v>1.8778E-2</v>
      </c>
      <c r="GP150" s="201">
        <v>6.1399999999999996E-4</v>
      </c>
      <c r="GQ150" s="201"/>
      <c r="GR150" s="201"/>
      <c r="GS150" s="201">
        <v>1.8778E-2</v>
      </c>
      <c r="GT150" s="201">
        <v>6.1399999999999996E-4</v>
      </c>
      <c r="GU150" s="201"/>
      <c r="GV150" s="201"/>
      <c r="GW150" s="201"/>
      <c r="GX150" s="201"/>
      <c r="GY150" s="201"/>
      <c r="GZ150" s="201"/>
      <c r="HA150" s="201"/>
      <c r="HB150" s="201"/>
      <c r="HC150" s="201"/>
      <c r="HD150" s="201"/>
      <c r="HE150" s="201"/>
      <c r="HF150" s="201"/>
      <c r="HG150" s="201"/>
      <c r="HH150" s="201"/>
      <c r="HI150" s="201"/>
      <c r="HJ150" s="201"/>
      <c r="HK150" s="201"/>
      <c r="HL150" s="201"/>
      <c r="HM150" s="201"/>
      <c r="HN150" s="201"/>
      <c r="HO150" s="201"/>
      <c r="HP150" s="201"/>
      <c r="HQ150" s="201">
        <v>0.65877600000000003</v>
      </c>
      <c r="HR150" s="201">
        <v>2.0385E-2</v>
      </c>
      <c r="HS150" s="201"/>
      <c r="HT150" s="201"/>
      <c r="HU150" s="201"/>
      <c r="HV150" s="201"/>
      <c r="HW150" s="201">
        <v>0.65877600000000003</v>
      </c>
      <c r="HX150" s="201">
        <v>2.0385E-2</v>
      </c>
      <c r="HY150" s="201"/>
      <c r="HZ150" s="201"/>
      <c r="IA150" s="201">
        <v>3.313E-3</v>
      </c>
      <c r="IB150" s="201">
        <v>5.5599999999999996E-4</v>
      </c>
      <c r="IC150" s="201">
        <v>3.313E-3</v>
      </c>
      <c r="ID150" s="201">
        <v>5.5599999999999996E-4</v>
      </c>
      <c r="IE150" s="201">
        <v>6.3654869999999999</v>
      </c>
      <c r="IF150" s="201">
        <v>0.69722600000000001</v>
      </c>
    </row>
    <row r="151" spans="1:240" ht="19.2" x14ac:dyDescent="0.25">
      <c r="A151" s="196" t="s">
        <v>99</v>
      </c>
      <c r="B151" s="197" t="s">
        <v>1435</v>
      </c>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v>4.039447</v>
      </c>
      <c r="BT151" s="198">
        <v>0.105349</v>
      </c>
      <c r="BU151" s="198"/>
      <c r="BV151" s="198"/>
      <c r="BW151" s="198"/>
      <c r="BX151" s="198"/>
      <c r="BY151" s="198"/>
      <c r="BZ151" s="198"/>
      <c r="CA151" s="198"/>
      <c r="CB151" s="198"/>
      <c r="CC151" s="198"/>
      <c r="CD151" s="198"/>
      <c r="CE151" s="198"/>
      <c r="CF151" s="198"/>
      <c r="CG151" s="198"/>
      <c r="CH151" s="198"/>
      <c r="CI151" s="198"/>
      <c r="CJ151" s="198"/>
      <c r="CK151" s="198">
        <v>4.039447</v>
      </c>
      <c r="CL151" s="198">
        <v>0.105349</v>
      </c>
      <c r="CM151" s="198">
        <v>1.226823</v>
      </c>
      <c r="CN151" s="198">
        <v>0.29700100000000001</v>
      </c>
      <c r="CO151" s="198"/>
      <c r="CP151" s="198"/>
      <c r="CQ151" s="198">
        <v>1.226823</v>
      </c>
      <c r="CR151" s="198">
        <v>0.29700100000000001</v>
      </c>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v>0.67328500000000002</v>
      </c>
      <c r="EB151" s="198">
        <v>0.113995</v>
      </c>
      <c r="EC151" s="198"/>
      <c r="ED151" s="198"/>
      <c r="EE151" s="198"/>
      <c r="EF151" s="198"/>
      <c r="EG151" s="198"/>
      <c r="EH151" s="198"/>
      <c r="EI151" s="198"/>
      <c r="EJ151" s="198"/>
      <c r="EK151" s="198"/>
      <c r="EL151" s="198"/>
      <c r="EM151" s="198"/>
      <c r="EN151" s="198"/>
      <c r="EO151" s="198"/>
      <c r="EP151" s="198"/>
      <c r="EQ151" s="198"/>
      <c r="ER151" s="198"/>
      <c r="ES151" s="198">
        <v>0.67328500000000002</v>
      </c>
      <c r="ET151" s="198">
        <v>0.113995</v>
      </c>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v>1.1191E-2</v>
      </c>
      <c r="GP151" s="198">
        <v>1.6100000000000001E-4</v>
      </c>
      <c r="GQ151" s="198">
        <v>4.1899999999999999E-4</v>
      </c>
      <c r="GR151" s="198">
        <v>1.65E-4</v>
      </c>
      <c r="GS151" s="198">
        <v>1.1610000000000001E-2</v>
      </c>
      <c r="GT151" s="198">
        <v>3.2600000000000001E-4</v>
      </c>
      <c r="GU151" s="198">
        <v>1.0220999999999999E-2</v>
      </c>
      <c r="GV151" s="198">
        <v>7.3200000000000001E-4</v>
      </c>
      <c r="GW151" s="198"/>
      <c r="GX151" s="198"/>
      <c r="GY151" s="198">
        <v>2.7220999999999999E-2</v>
      </c>
      <c r="GZ151" s="198">
        <v>9.7300000000000002E-4</v>
      </c>
      <c r="HA151" s="198"/>
      <c r="HB151" s="198"/>
      <c r="HC151" s="198">
        <v>3.7442000000000003E-2</v>
      </c>
      <c r="HD151" s="198">
        <v>1.7049999999999999E-3</v>
      </c>
      <c r="HE151" s="198">
        <v>2.5257000000000002E-2</v>
      </c>
      <c r="HF151" s="198">
        <v>5.0000000000000004E-6</v>
      </c>
      <c r="HG151" s="198"/>
      <c r="HH151" s="198"/>
      <c r="HI151" s="198"/>
      <c r="HJ151" s="198"/>
      <c r="HK151" s="198">
        <v>2.5257000000000002E-2</v>
      </c>
      <c r="HL151" s="198">
        <v>5.0000000000000004E-6</v>
      </c>
      <c r="HM151" s="198"/>
      <c r="HN151" s="198"/>
      <c r="HO151" s="198"/>
      <c r="HP151" s="198"/>
      <c r="HQ151" s="198"/>
      <c r="HR151" s="198"/>
      <c r="HS151" s="198"/>
      <c r="HT151" s="198"/>
      <c r="HU151" s="198">
        <v>4.0400000000000001E-4</v>
      </c>
      <c r="HV151" s="198">
        <v>9.9999999999999995E-7</v>
      </c>
      <c r="HW151" s="198">
        <v>4.0400000000000001E-4</v>
      </c>
      <c r="HX151" s="198">
        <v>9.9999999999999995E-7</v>
      </c>
      <c r="HY151" s="198"/>
      <c r="HZ151" s="198"/>
      <c r="IA151" s="198">
        <v>9.1059999999999995E-3</v>
      </c>
      <c r="IB151" s="198">
        <v>9.7999999999999997E-5</v>
      </c>
      <c r="IC151" s="198">
        <v>9.1059999999999995E-3</v>
      </c>
      <c r="ID151" s="198">
        <v>9.7999999999999997E-5</v>
      </c>
      <c r="IE151" s="198">
        <v>6.0233739999999996</v>
      </c>
      <c r="IF151" s="198">
        <v>0.51848000000000005</v>
      </c>
    </row>
    <row r="152" spans="1:240" ht="19.2" x14ac:dyDescent="0.25">
      <c r="A152" s="199" t="s">
        <v>255</v>
      </c>
      <c r="B152" s="200" t="s">
        <v>1436</v>
      </c>
      <c r="C152" s="201"/>
      <c r="D152" s="201"/>
      <c r="E152" s="201"/>
      <c r="F152" s="201"/>
      <c r="G152" s="201"/>
      <c r="H152" s="201"/>
      <c r="I152" s="201"/>
      <c r="J152" s="201"/>
      <c r="K152" s="201"/>
      <c r="L152" s="201"/>
      <c r="M152" s="201"/>
      <c r="N152" s="201"/>
      <c r="O152" s="201"/>
      <c r="P152" s="201"/>
      <c r="Q152" s="201"/>
      <c r="R152" s="201"/>
      <c r="S152" s="201">
        <v>3.3154000000000003E-2</v>
      </c>
      <c r="T152" s="201">
        <v>1.1209999999999999E-2</v>
      </c>
      <c r="U152" s="201">
        <v>0.16005</v>
      </c>
      <c r="V152" s="201">
        <v>0.01</v>
      </c>
      <c r="W152" s="201">
        <v>8.9030999999999999E-2</v>
      </c>
      <c r="X152" s="201">
        <v>7.85E-2</v>
      </c>
      <c r="Y152" s="201"/>
      <c r="Z152" s="201"/>
      <c r="AA152" s="201"/>
      <c r="AB152" s="201"/>
      <c r="AC152" s="201"/>
      <c r="AD152" s="201"/>
      <c r="AE152" s="201"/>
      <c r="AF152" s="201"/>
      <c r="AG152" s="201">
        <v>0.28223500000000001</v>
      </c>
      <c r="AH152" s="201">
        <v>9.9709999999999993E-2</v>
      </c>
      <c r="AI152" s="201"/>
      <c r="AJ152" s="201"/>
      <c r="AK152" s="201"/>
      <c r="AL152" s="201"/>
      <c r="AM152" s="201"/>
      <c r="AN152" s="201"/>
      <c r="AO152" s="201"/>
      <c r="AP152" s="201"/>
      <c r="AQ152" s="201"/>
      <c r="AR152" s="201"/>
      <c r="AS152" s="201">
        <v>3.2000000000000002E-3</v>
      </c>
      <c r="AT152" s="201">
        <v>5.4999999999999997E-3</v>
      </c>
      <c r="AU152" s="201"/>
      <c r="AV152" s="201"/>
      <c r="AW152" s="201">
        <v>2E-3</v>
      </c>
      <c r="AX152" s="201">
        <v>8.0000000000000002E-3</v>
      </c>
      <c r="AY152" s="201"/>
      <c r="AZ152" s="201"/>
      <c r="BA152" s="201"/>
      <c r="BB152" s="201"/>
      <c r="BC152" s="201"/>
      <c r="BD152" s="201"/>
      <c r="BE152" s="201">
        <v>5.1999999999999998E-3</v>
      </c>
      <c r="BF152" s="201">
        <v>1.35E-2</v>
      </c>
      <c r="BG152" s="201"/>
      <c r="BH152" s="201"/>
      <c r="BI152" s="201"/>
      <c r="BJ152" s="201"/>
      <c r="BK152" s="201"/>
      <c r="BL152" s="201"/>
      <c r="BM152" s="201"/>
      <c r="BN152" s="201"/>
      <c r="BO152" s="201"/>
      <c r="BP152" s="201"/>
      <c r="BQ152" s="201">
        <v>0.45</v>
      </c>
      <c r="BR152" s="201">
        <v>0.06</v>
      </c>
      <c r="BS152" s="201"/>
      <c r="BT152" s="201"/>
      <c r="BU152" s="201"/>
      <c r="BV152" s="201"/>
      <c r="BW152" s="201"/>
      <c r="BX152" s="201"/>
      <c r="BY152" s="201">
        <v>4.8000000000000001E-4</v>
      </c>
      <c r="BZ152" s="201">
        <v>5.0000000000000001E-4</v>
      </c>
      <c r="CA152" s="201"/>
      <c r="CB152" s="201"/>
      <c r="CC152" s="201"/>
      <c r="CD152" s="201"/>
      <c r="CE152" s="201"/>
      <c r="CF152" s="201"/>
      <c r="CG152" s="201"/>
      <c r="CH152" s="201"/>
      <c r="CI152" s="201"/>
      <c r="CJ152" s="201"/>
      <c r="CK152" s="201">
        <v>0.45047999999999999</v>
      </c>
      <c r="CL152" s="201">
        <v>6.0499999999999998E-2</v>
      </c>
      <c r="CM152" s="201">
        <v>0.48736099999999999</v>
      </c>
      <c r="CN152" s="201">
        <v>0.13850000000000001</v>
      </c>
      <c r="CO152" s="201">
        <v>1.25E-3</v>
      </c>
      <c r="CP152" s="201">
        <v>1E-3</v>
      </c>
      <c r="CQ152" s="201">
        <v>0.48861100000000002</v>
      </c>
      <c r="CR152" s="201">
        <v>0.13950000000000001</v>
      </c>
      <c r="CS152" s="201">
        <v>1.5965E-2</v>
      </c>
      <c r="CT152" s="201">
        <v>1.77E-2</v>
      </c>
      <c r="CU152" s="201"/>
      <c r="CV152" s="201"/>
      <c r="CW152" s="201"/>
      <c r="CX152" s="201"/>
      <c r="CY152" s="201">
        <v>1.5965E-2</v>
      </c>
      <c r="CZ152" s="201">
        <v>1.77E-2</v>
      </c>
      <c r="DA152" s="201"/>
      <c r="DB152" s="201"/>
      <c r="DC152" s="201"/>
      <c r="DD152" s="201"/>
      <c r="DE152" s="201"/>
      <c r="DF152" s="201"/>
      <c r="DG152" s="201"/>
      <c r="DH152" s="201"/>
      <c r="DI152" s="201"/>
      <c r="DJ152" s="201"/>
      <c r="DK152" s="201"/>
      <c r="DL152" s="201"/>
      <c r="DM152" s="201">
        <v>4.054E-2</v>
      </c>
      <c r="DN152" s="201">
        <v>1.0155000000000001E-2</v>
      </c>
      <c r="DO152" s="201">
        <v>4.054E-2</v>
      </c>
      <c r="DP152" s="201">
        <v>1.0155000000000001E-2</v>
      </c>
      <c r="DQ152" s="201"/>
      <c r="DR152" s="201"/>
      <c r="DS152" s="201"/>
      <c r="DT152" s="201"/>
      <c r="DU152" s="201"/>
      <c r="DV152" s="201"/>
      <c r="DW152" s="201"/>
      <c r="DX152" s="201"/>
      <c r="DY152" s="201"/>
      <c r="DZ152" s="201"/>
      <c r="EA152" s="201"/>
      <c r="EB152" s="201"/>
      <c r="EC152" s="201"/>
      <c r="ED152" s="201"/>
      <c r="EE152" s="201">
        <v>2.5000000000000001E-3</v>
      </c>
      <c r="EF152" s="201">
        <v>5.0000000000000001E-3</v>
      </c>
      <c r="EG152" s="201"/>
      <c r="EH152" s="201"/>
      <c r="EI152" s="201"/>
      <c r="EJ152" s="201"/>
      <c r="EK152" s="201"/>
      <c r="EL152" s="201"/>
      <c r="EM152" s="201">
        <v>0.35898200000000002</v>
      </c>
      <c r="EN152" s="201">
        <v>0.62629999999999997</v>
      </c>
      <c r="EO152" s="201">
        <v>4.3706000000000002E-2</v>
      </c>
      <c r="EP152" s="201">
        <v>3.7213000000000003E-2</v>
      </c>
      <c r="EQ152" s="201">
        <v>7.7999999999999996E-3</v>
      </c>
      <c r="ER152" s="201">
        <v>1.15E-2</v>
      </c>
      <c r="ES152" s="201">
        <v>0.41298800000000002</v>
      </c>
      <c r="ET152" s="201">
        <v>0.68001299999999998</v>
      </c>
      <c r="EU152" s="201">
        <v>6.7149999999999996E-3</v>
      </c>
      <c r="EV152" s="201">
        <v>2.3500000000000001E-3</v>
      </c>
      <c r="EW152" s="201"/>
      <c r="EX152" s="201"/>
      <c r="EY152" s="201"/>
      <c r="EZ152" s="201"/>
      <c r="FA152" s="201"/>
      <c r="FB152" s="201"/>
      <c r="FC152" s="201">
        <v>6.7149999999999996E-3</v>
      </c>
      <c r="FD152" s="201">
        <v>2.3500000000000001E-3</v>
      </c>
      <c r="FE152" s="201">
        <v>1E-3</v>
      </c>
      <c r="FF152" s="201">
        <v>2E-3</v>
      </c>
      <c r="FG152" s="201"/>
      <c r="FH152" s="201"/>
      <c r="FI152" s="201">
        <v>0.57637000000000005</v>
      </c>
      <c r="FJ152" s="201">
        <v>7.0071999999999995E-2</v>
      </c>
      <c r="FK152" s="201">
        <v>0.57737000000000005</v>
      </c>
      <c r="FL152" s="201">
        <v>7.2071999999999997E-2</v>
      </c>
      <c r="FM152" s="201"/>
      <c r="FN152" s="201"/>
      <c r="FO152" s="201"/>
      <c r="FP152" s="201"/>
      <c r="FQ152" s="201"/>
      <c r="FR152" s="201"/>
      <c r="FS152" s="201"/>
      <c r="FT152" s="201"/>
      <c r="FU152" s="201"/>
      <c r="FV152" s="201"/>
      <c r="FW152" s="201"/>
      <c r="FX152" s="201"/>
      <c r="FY152" s="201"/>
      <c r="FZ152" s="201"/>
      <c r="GA152" s="201"/>
      <c r="GB152" s="201"/>
      <c r="GC152" s="201">
        <v>4.5999999999999999E-3</v>
      </c>
      <c r="GD152" s="201">
        <v>6.0000000000000001E-3</v>
      </c>
      <c r="GE152" s="201">
        <v>4.0000000000000001E-3</v>
      </c>
      <c r="GF152" s="201">
        <v>7.0000000000000001E-3</v>
      </c>
      <c r="GG152" s="201"/>
      <c r="GH152" s="201"/>
      <c r="GI152" s="201"/>
      <c r="GJ152" s="201"/>
      <c r="GK152" s="201"/>
      <c r="GL152" s="201"/>
      <c r="GM152" s="201">
        <v>8.6E-3</v>
      </c>
      <c r="GN152" s="201">
        <v>1.2999999999999999E-2</v>
      </c>
      <c r="GO152" s="201">
        <v>6.9452E-2</v>
      </c>
      <c r="GP152" s="201">
        <v>3.85E-2</v>
      </c>
      <c r="GQ152" s="201">
        <v>4.9095E-2</v>
      </c>
      <c r="GR152" s="201">
        <v>3.5899999999999999E-3</v>
      </c>
      <c r="GS152" s="201">
        <v>0.118547</v>
      </c>
      <c r="GT152" s="201">
        <v>4.2090000000000002E-2</v>
      </c>
      <c r="GU152" s="201">
        <v>5.0000000000000001E-3</v>
      </c>
      <c r="GV152" s="201">
        <v>5.0000000000000001E-3</v>
      </c>
      <c r="GW152" s="201">
        <v>1.6067</v>
      </c>
      <c r="GX152" s="201">
        <v>0.16283</v>
      </c>
      <c r="GY152" s="201"/>
      <c r="GZ152" s="201"/>
      <c r="HA152" s="201"/>
      <c r="HB152" s="201"/>
      <c r="HC152" s="201">
        <v>1.6116999999999999</v>
      </c>
      <c r="HD152" s="201">
        <v>0.16783000000000001</v>
      </c>
      <c r="HE152" s="201"/>
      <c r="HF152" s="201"/>
      <c r="HG152" s="201"/>
      <c r="HH152" s="201"/>
      <c r="HI152" s="201"/>
      <c r="HJ152" s="201"/>
      <c r="HK152" s="201"/>
      <c r="HL152" s="201"/>
      <c r="HM152" s="201"/>
      <c r="HN152" s="201"/>
      <c r="HO152" s="201"/>
      <c r="HP152" s="201"/>
      <c r="HQ152" s="201">
        <v>0.16839199999999999</v>
      </c>
      <c r="HR152" s="201">
        <v>3.7751E-2</v>
      </c>
      <c r="HS152" s="201"/>
      <c r="HT152" s="201"/>
      <c r="HU152" s="201"/>
      <c r="HV152" s="201"/>
      <c r="HW152" s="201">
        <v>0.16839199999999999</v>
      </c>
      <c r="HX152" s="201">
        <v>3.7751E-2</v>
      </c>
      <c r="HY152" s="201"/>
      <c r="HZ152" s="201"/>
      <c r="IA152" s="201">
        <v>8.0263000000000001E-2</v>
      </c>
      <c r="IB152" s="201">
        <v>9.9559999999999996E-2</v>
      </c>
      <c r="IC152" s="201">
        <v>8.0263000000000001E-2</v>
      </c>
      <c r="ID152" s="201">
        <v>9.9559999999999996E-2</v>
      </c>
      <c r="IE152" s="201">
        <v>4.2676059999999998</v>
      </c>
      <c r="IF152" s="201">
        <v>1.4557310000000001</v>
      </c>
    </row>
    <row r="153" spans="1:240" ht="19.2" x14ac:dyDescent="0.25">
      <c r="A153" s="196" t="s">
        <v>240</v>
      </c>
      <c r="B153" s="197" t="s">
        <v>1437</v>
      </c>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v>0.16586999999999999</v>
      </c>
      <c r="AT153" s="198">
        <v>2.5037E-2</v>
      </c>
      <c r="AU153" s="198"/>
      <c r="AV153" s="198"/>
      <c r="AW153" s="198"/>
      <c r="AX153" s="198"/>
      <c r="AY153" s="198"/>
      <c r="AZ153" s="198"/>
      <c r="BA153" s="198"/>
      <c r="BB153" s="198"/>
      <c r="BC153" s="198"/>
      <c r="BD153" s="198"/>
      <c r="BE153" s="198">
        <v>0.16586999999999999</v>
      </c>
      <c r="BF153" s="198">
        <v>2.5037E-2</v>
      </c>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v>3.5715629999999998</v>
      </c>
      <c r="CN153" s="198">
        <v>0.83187599999999995</v>
      </c>
      <c r="CO153" s="198"/>
      <c r="CP153" s="198"/>
      <c r="CQ153" s="198">
        <v>3.5715629999999998</v>
      </c>
      <c r="CR153" s="198">
        <v>0.83187599999999995</v>
      </c>
      <c r="CS153" s="198"/>
      <c r="CT153" s="198"/>
      <c r="CU153" s="198"/>
      <c r="CV153" s="198"/>
      <c r="CW153" s="198"/>
      <c r="CX153" s="198"/>
      <c r="CY153" s="198"/>
      <c r="CZ153" s="198"/>
      <c r="DA153" s="198"/>
      <c r="DB153" s="198"/>
      <c r="DC153" s="198"/>
      <c r="DD153" s="198"/>
      <c r="DE153" s="198"/>
      <c r="DF153" s="198"/>
      <c r="DG153" s="198"/>
      <c r="DH153" s="198"/>
      <c r="DI153" s="198"/>
      <c r="DJ153" s="198"/>
      <c r="DK153" s="198">
        <v>0.40439799999999998</v>
      </c>
      <c r="DL153" s="198">
        <v>0.25122800000000001</v>
      </c>
      <c r="DM153" s="198"/>
      <c r="DN153" s="198"/>
      <c r="DO153" s="198">
        <v>0.40439799999999998</v>
      </c>
      <c r="DP153" s="198">
        <v>0.25122800000000001</v>
      </c>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v>4.1418309999999998</v>
      </c>
      <c r="IF153" s="198">
        <v>1.108141</v>
      </c>
    </row>
    <row r="154" spans="1:240" ht="19.2" x14ac:dyDescent="0.25">
      <c r="A154" s="199" t="s">
        <v>1438</v>
      </c>
      <c r="B154" s="200" t="s">
        <v>1439</v>
      </c>
      <c r="C154" s="201"/>
      <c r="D154" s="201"/>
      <c r="E154" s="201"/>
      <c r="F154" s="201"/>
      <c r="G154" s="201"/>
      <c r="H154" s="201"/>
      <c r="I154" s="201"/>
      <c r="J154" s="201"/>
      <c r="K154" s="201"/>
      <c r="L154" s="201"/>
      <c r="M154" s="201"/>
      <c r="N154" s="201"/>
      <c r="O154" s="201"/>
      <c r="P154" s="201"/>
      <c r="Q154" s="201"/>
      <c r="R154" s="201"/>
      <c r="S154" s="201"/>
      <c r="T154" s="201"/>
      <c r="U154" s="201"/>
      <c r="V154" s="201"/>
      <c r="W154" s="201"/>
      <c r="X154" s="201"/>
      <c r="Y154" s="201"/>
      <c r="Z154" s="201"/>
      <c r="AA154" s="201"/>
      <c r="AB154" s="201"/>
      <c r="AC154" s="201"/>
      <c r="AD154" s="201"/>
      <c r="AE154" s="201"/>
      <c r="AF154" s="201"/>
      <c r="AG154" s="201"/>
      <c r="AH154" s="201"/>
      <c r="AI154" s="201"/>
      <c r="AJ154" s="201"/>
      <c r="AK154" s="201"/>
      <c r="AL154" s="201"/>
      <c r="AM154" s="201"/>
      <c r="AN154" s="201"/>
      <c r="AO154" s="201"/>
      <c r="AP154" s="201"/>
      <c r="AQ154" s="201"/>
      <c r="AR154" s="201"/>
      <c r="AS154" s="201"/>
      <c r="AT154" s="201"/>
      <c r="AU154" s="201"/>
      <c r="AV154" s="201"/>
      <c r="AW154" s="201"/>
      <c r="AX154" s="201"/>
      <c r="AY154" s="201"/>
      <c r="AZ154" s="201"/>
      <c r="BA154" s="201"/>
      <c r="BB154" s="201"/>
      <c r="BC154" s="201"/>
      <c r="BD154" s="201"/>
      <c r="BE154" s="201"/>
      <c r="BF154" s="201"/>
      <c r="BG154" s="201"/>
      <c r="BH154" s="201"/>
      <c r="BI154" s="201"/>
      <c r="BJ154" s="201"/>
      <c r="BK154" s="201"/>
      <c r="BL154" s="201"/>
      <c r="BM154" s="201"/>
      <c r="BN154" s="201"/>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c r="EK154" s="201"/>
      <c r="EL154" s="201"/>
      <c r="EM154" s="201"/>
      <c r="EN154" s="201"/>
      <c r="EO154" s="201"/>
      <c r="EP154" s="201"/>
      <c r="EQ154" s="201"/>
      <c r="ER154" s="201"/>
      <c r="ES154" s="201"/>
      <c r="ET154" s="201"/>
      <c r="EU154" s="201"/>
      <c r="EV154" s="201"/>
      <c r="EW154" s="201"/>
      <c r="EX154" s="201"/>
      <c r="EY154" s="201"/>
      <c r="EZ154" s="201"/>
      <c r="FA154" s="201"/>
      <c r="FB154" s="201"/>
      <c r="FC154" s="201"/>
      <c r="FD154" s="201"/>
      <c r="FE154" s="201"/>
      <c r="FF154" s="201"/>
      <c r="FG154" s="201"/>
      <c r="FH154" s="201"/>
      <c r="FI154" s="201"/>
      <c r="FJ154" s="201"/>
      <c r="FK154" s="201"/>
      <c r="FL154" s="201"/>
      <c r="FM154" s="201"/>
      <c r="FN154" s="201"/>
      <c r="FO154" s="201"/>
      <c r="FP154" s="201"/>
      <c r="FQ154" s="201"/>
      <c r="FR154" s="201"/>
      <c r="FS154" s="201">
        <v>2.7009999999999998E-3</v>
      </c>
      <c r="FT154" s="201">
        <v>5.0000000000000004E-6</v>
      </c>
      <c r="FU154" s="201">
        <v>1.2059569999999999</v>
      </c>
      <c r="FV154" s="201">
        <v>9.7090999999999997E-2</v>
      </c>
      <c r="FW154" s="201"/>
      <c r="FX154" s="201"/>
      <c r="FY154" s="201">
        <v>1.1439889999999999</v>
      </c>
      <c r="FZ154" s="201">
        <v>9.9694000000000005E-2</v>
      </c>
      <c r="GA154" s="201"/>
      <c r="GB154" s="201"/>
      <c r="GC154" s="201"/>
      <c r="GD154" s="201"/>
      <c r="GE154" s="201"/>
      <c r="GF154" s="201"/>
      <c r="GG154" s="201"/>
      <c r="GH154" s="201"/>
      <c r="GI154" s="201"/>
      <c r="GJ154" s="201"/>
      <c r="GK154" s="201"/>
      <c r="GL154" s="201"/>
      <c r="GM154" s="201">
        <v>2.3526470000000002</v>
      </c>
      <c r="GN154" s="201">
        <v>0.19678999999999999</v>
      </c>
      <c r="GO154" s="201">
        <v>1.119302</v>
      </c>
      <c r="GP154" s="201">
        <v>5.5719999999999997E-3</v>
      </c>
      <c r="GQ154" s="201">
        <v>5.6723000000000003E-2</v>
      </c>
      <c r="GR154" s="201">
        <v>1.3100000000000001E-4</v>
      </c>
      <c r="GS154" s="201">
        <v>1.1760250000000001</v>
      </c>
      <c r="GT154" s="201">
        <v>5.7029999999999997E-3</v>
      </c>
      <c r="GU154" s="201"/>
      <c r="GV154" s="201"/>
      <c r="GW154" s="201"/>
      <c r="GX154" s="201"/>
      <c r="GY154" s="201"/>
      <c r="GZ154" s="201"/>
      <c r="HA154" s="201"/>
      <c r="HB154" s="201"/>
      <c r="HC154" s="201"/>
      <c r="HD154" s="201"/>
      <c r="HE154" s="201">
        <v>0.28926099999999999</v>
      </c>
      <c r="HF154" s="201">
        <v>1.482E-3</v>
      </c>
      <c r="HG154" s="201"/>
      <c r="HH154" s="201"/>
      <c r="HI154" s="201"/>
      <c r="HJ154" s="201"/>
      <c r="HK154" s="201">
        <v>0.28926099999999999</v>
      </c>
      <c r="HL154" s="201">
        <v>1.482E-3</v>
      </c>
      <c r="HM154" s="201"/>
      <c r="HN154" s="201"/>
      <c r="HO154" s="201"/>
      <c r="HP154" s="201"/>
      <c r="HQ154" s="201"/>
      <c r="HR154" s="201"/>
      <c r="HS154" s="201"/>
      <c r="HT154" s="201"/>
      <c r="HU154" s="201"/>
      <c r="HV154" s="201"/>
      <c r="HW154" s="201"/>
      <c r="HX154" s="201"/>
      <c r="HY154" s="201"/>
      <c r="HZ154" s="201"/>
      <c r="IA154" s="201"/>
      <c r="IB154" s="201"/>
      <c r="IC154" s="201"/>
      <c r="ID154" s="201"/>
      <c r="IE154" s="201">
        <v>3.817933</v>
      </c>
      <c r="IF154" s="201">
        <v>0.20397499999999999</v>
      </c>
    </row>
    <row r="155" spans="1:240" ht="19.2" x14ac:dyDescent="0.25">
      <c r="A155" s="196" t="s">
        <v>261</v>
      </c>
      <c r="B155" s="197" t="s">
        <v>1440</v>
      </c>
      <c r="C155" s="198"/>
      <c r="D155" s="198"/>
      <c r="E155" s="198"/>
      <c r="F155" s="198"/>
      <c r="G155" s="198"/>
      <c r="H155" s="198"/>
      <c r="I155" s="198"/>
      <c r="J155" s="198"/>
      <c r="K155" s="198"/>
      <c r="L155" s="198"/>
      <c r="M155" s="198"/>
      <c r="N155" s="198"/>
      <c r="O155" s="198"/>
      <c r="P155" s="198"/>
      <c r="Q155" s="198"/>
      <c r="R155" s="198"/>
      <c r="S155" s="198">
        <v>0.42918400000000001</v>
      </c>
      <c r="T155" s="198">
        <v>8.1755999999999995E-2</v>
      </c>
      <c r="U155" s="198"/>
      <c r="V155" s="198"/>
      <c r="W155" s="198">
        <v>7.4349999999999998E-3</v>
      </c>
      <c r="X155" s="198">
        <v>8.0000000000000002E-3</v>
      </c>
      <c r="Y155" s="198"/>
      <c r="Z155" s="198"/>
      <c r="AA155" s="198"/>
      <c r="AB155" s="198"/>
      <c r="AC155" s="198"/>
      <c r="AD155" s="198"/>
      <c r="AE155" s="198"/>
      <c r="AF155" s="198"/>
      <c r="AG155" s="198">
        <v>0.43661899999999998</v>
      </c>
      <c r="AH155" s="198">
        <v>8.9756000000000002E-2</v>
      </c>
      <c r="AI155" s="198"/>
      <c r="AJ155" s="198"/>
      <c r="AK155" s="198"/>
      <c r="AL155" s="198"/>
      <c r="AM155" s="198"/>
      <c r="AN155" s="198"/>
      <c r="AO155" s="198"/>
      <c r="AP155" s="198"/>
      <c r="AQ155" s="198"/>
      <c r="AR155" s="198"/>
      <c r="AS155" s="198"/>
      <c r="AT155" s="198"/>
      <c r="AU155" s="198"/>
      <c r="AV155" s="198"/>
      <c r="AW155" s="198"/>
      <c r="AX155" s="198"/>
      <c r="AY155" s="198">
        <v>1.9703090000000001</v>
      </c>
      <c r="AZ155" s="198">
        <v>0.64307499999999995</v>
      </c>
      <c r="BA155" s="198"/>
      <c r="BB155" s="198"/>
      <c r="BC155" s="198"/>
      <c r="BD155" s="198"/>
      <c r="BE155" s="198">
        <v>1.9703090000000001</v>
      </c>
      <c r="BF155" s="198">
        <v>0.64307499999999995</v>
      </c>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v>0.67350500000000002</v>
      </c>
      <c r="CN155" s="198">
        <v>0.14849999999999999</v>
      </c>
      <c r="CO155" s="198"/>
      <c r="CP155" s="198"/>
      <c r="CQ155" s="198">
        <v>0.67350500000000002</v>
      </c>
      <c r="CR155" s="198">
        <v>0.14849999999999999</v>
      </c>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v>4.7000000000000002E-3</v>
      </c>
      <c r="EF155" s="198">
        <v>7.0000000000000001E-3</v>
      </c>
      <c r="EG155" s="198"/>
      <c r="EH155" s="198"/>
      <c r="EI155" s="198"/>
      <c r="EJ155" s="198"/>
      <c r="EK155" s="198"/>
      <c r="EL155" s="198"/>
      <c r="EM155" s="198">
        <v>3.5630000000000002E-2</v>
      </c>
      <c r="EN155" s="198">
        <v>5.2999999999999999E-2</v>
      </c>
      <c r="EO155" s="198">
        <v>0.03</v>
      </c>
      <c r="EP155" s="198">
        <v>7.3999999999999996E-2</v>
      </c>
      <c r="EQ155" s="198"/>
      <c r="ER155" s="198"/>
      <c r="ES155" s="198">
        <v>7.0330000000000004E-2</v>
      </c>
      <c r="ET155" s="198">
        <v>0.13400000000000001</v>
      </c>
      <c r="EU155" s="198">
        <v>4.333E-3</v>
      </c>
      <c r="EV155" s="198">
        <v>2.1549999999999998E-3</v>
      </c>
      <c r="EW155" s="198"/>
      <c r="EX155" s="198"/>
      <c r="EY155" s="198"/>
      <c r="EZ155" s="198"/>
      <c r="FA155" s="198"/>
      <c r="FB155" s="198"/>
      <c r="FC155" s="198">
        <v>4.333E-3</v>
      </c>
      <c r="FD155" s="198">
        <v>2.1549999999999998E-3</v>
      </c>
      <c r="FE155" s="198"/>
      <c r="FF155" s="198"/>
      <c r="FG155" s="198"/>
      <c r="FH155" s="198"/>
      <c r="FI155" s="198"/>
      <c r="FJ155" s="198"/>
      <c r="FK155" s="198"/>
      <c r="FL155" s="198"/>
      <c r="FM155" s="198"/>
      <c r="FN155" s="198"/>
      <c r="FO155" s="198"/>
      <c r="FP155" s="198"/>
      <c r="FQ155" s="198"/>
      <c r="FR155" s="198"/>
      <c r="FS155" s="198"/>
      <c r="FT155" s="198"/>
      <c r="FU155" s="198">
        <v>5.3300000000000005E-4</v>
      </c>
      <c r="FV155" s="198">
        <v>2.5000000000000001E-5</v>
      </c>
      <c r="FW155" s="198"/>
      <c r="FX155" s="198"/>
      <c r="FY155" s="198">
        <v>1.8121000000000002E-2</v>
      </c>
      <c r="FZ155" s="198">
        <v>5.4100000000000003E-4</v>
      </c>
      <c r="GA155" s="198"/>
      <c r="GB155" s="198"/>
      <c r="GC155" s="198"/>
      <c r="GD155" s="198"/>
      <c r="GE155" s="198">
        <v>1.2800000000000001E-2</v>
      </c>
      <c r="GF155" s="198">
        <v>3.5000000000000003E-2</v>
      </c>
      <c r="GG155" s="198"/>
      <c r="GH155" s="198"/>
      <c r="GI155" s="198"/>
      <c r="GJ155" s="198"/>
      <c r="GK155" s="198"/>
      <c r="GL155" s="198"/>
      <c r="GM155" s="198">
        <v>3.1454000000000003E-2</v>
      </c>
      <c r="GN155" s="198">
        <v>3.5566E-2</v>
      </c>
      <c r="GO155" s="198">
        <v>5.3550000000000004E-3</v>
      </c>
      <c r="GP155" s="198">
        <v>4.045E-3</v>
      </c>
      <c r="GQ155" s="198">
        <v>9.5519999999999997E-3</v>
      </c>
      <c r="GR155" s="198">
        <v>1.0000999999999999E-2</v>
      </c>
      <c r="GS155" s="198">
        <v>1.4907E-2</v>
      </c>
      <c r="GT155" s="198">
        <v>1.4045999999999999E-2</v>
      </c>
      <c r="GU155" s="198"/>
      <c r="GV155" s="198"/>
      <c r="GW155" s="198">
        <v>0.4889</v>
      </c>
      <c r="GX155" s="198">
        <v>5.3429999999999998E-2</v>
      </c>
      <c r="GY155" s="198"/>
      <c r="GZ155" s="198"/>
      <c r="HA155" s="198"/>
      <c r="HB155" s="198"/>
      <c r="HC155" s="198">
        <v>0.4889</v>
      </c>
      <c r="HD155" s="198">
        <v>5.3429999999999998E-2</v>
      </c>
      <c r="HE155" s="198">
        <v>3.7499999999999999E-2</v>
      </c>
      <c r="HF155" s="198">
        <v>2.1950000000000001E-2</v>
      </c>
      <c r="HG155" s="198"/>
      <c r="HH155" s="198"/>
      <c r="HI155" s="198"/>
      <c r="HJ155" s="198"/>
      <c r="HK155" s="198">
        <v>3.7499999999999999E-2</v>
      </c>
      <c r="HL155" s="198">
        <v>2.1950000000000001E-2</v>
      </c>
      <c r="HM155" s="198"/>
      <c r="HN155" s="198"/>
      <c r="HO155" s="198"/>
      <c r="HP155" s="198"/>
      <c r="HQ155" s="198">
        <v>3.2667000000000002E-2</v>
      </c>
      <c r="HR155" s="198">
        <v>1.554E-3</v>
      </c>
      <c r="HS155" s="198"/>
      <c r="HT155" s="198"/>
      <c r="HU155" s="198"/>
      <c r="HV155" s="198"/>
      <c r="HW155" s="198">
        <v>3.2667000000000002E-2</v>
      </c>
      <c r="HX155" s="198">
        <v>1.554E-3</v>
      </c>
      <c r="HY155" s="198"/>
      <c r="HZ155" s="198"/>
      <c r="IA155" s="198">
        <v>5.1873000000000002E-2</v>
      </c>
      <c r="IB155" s="198">
        <v>9.1914999999999997E-2</v>
      </c>
      <c r="IC155" s="198">
        <v>5.1873000000000002E-2</v>
      </c>
      <c r="ID155" s="198">
        <v>9.1914999999999997E-2</v>
      </c>
      <c r="IE155" s="198">
        <v>3.8123969999999998</v>
      </c>
      <c r="IF155" s="198">
        <v>1.2359469999999999</v>
      </c>
    </row>
    <row r="156" spans="1:240" ht="19.2" x14ac:dyDescent="0.25">
      <c r="A156" s="199" t="s">
        <v>190</v>
      </c>
      <c r="B156" s="200" t="s">
        <v>1441</v>
      </c>
      <c r="C156" s="201"/>
      <c r="D156" s="201"/>
      <c r="E156" s="201"/>
      <c r="F156" s="201"/>
      <c r="G156" s="201"/>
      <c r="H156" s="201"/>
      <c r="I156" s="201"/>
      <c r="J156" s="201"/>
      <c r="K156" s="201"/>
      <c r="L156" s="201"/>
      <c r="M156" s="201"/>
      <c r="N156" s="201"/>
      <c r="O156" s="201"/>
      <c r="P156" s="201"/>
      <c r="Q156" s="201"/>
      <c r="R156" s="201"/>
      <c r="S156" s="201"/>
      <c r="T156" s="201"/>
      <c r="U156" s="201"/>
      <c r="V156" s="201"/>
      <c r="W156" s="201"/>
      <c r="X156" s="201"/>
      <c r="Y156" s="201"/>
      <c r="Z156" s="201"/>
      <c r="AA156" s="201"/>
      <c r="AB156" s="201"/>
      <c r="AC156" s="201"/>
      <c r="AD156" s="201"/>
      <c r="AE156" s="201"/>
      <c r="AF156" s="201"/>
      <c r="AG156" s="201"/>
      <c r="AH156" s="201"/>
      <c r="AI156" s="201"/>
      <c r="AJ156" s="201"/>
      <c r="AK156" s="201"/>
      <c r="AL156" s="201"/>
      <c r="AM156" s="201"/>
      <c r="AN156" s="201"/>
      <c r="AO156" s="201">
        <v>0.18074000000000001</v>
      </c>
      <c r="AP156" s="201">
        <v>9.495E-3</v>
      </c>
      <c r="AQ156" s="201"/>
      <c r="AR156" s="201"/>
      <c r="AS156" s="201"/>
      <c r="AT156" s="201"/>
      <c r="AU156" s="201"/>
      <c r="AV156" s="201"/>
      <c r="AW156" s="201"/>
      <c r="AX156" s="201"/>
      <c r="AY156" s="201"/>
      <c r="AZ156" s="201"/>
      <c r="BA156" s="201"/>
      <c r="BB156" s="201"/>
      <c r="BC156" s="201"/>
      <c r="BD156" s="201"/>
      <c r="BE156" s="201">
        <v>0.18074000000000001</v>
      </c>
      <c r="BF156" s="201">
        <v>9.495E-3</v>
      </c>
      <c r="BG156" s="201"/>
      <c r="BH156" s="201"/>
      <c r="BI156" s="201"/>
      <c r="BJ156" s="201"/>
      <c r="BK156" s="201"/>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v>2.7064409999999999</v>
      </c>
      <c r="CN156" s="201">
        <v>0.55197300000000005</v>
      </c>
      <c r="CO156" s="201"/>
      <c r="CP156" s="201"/>
      <c r="CQ156" s="201">
        <v>2.7064409999999999</v>
      </c>
      <c r="CR156" s="201">
        <v>0.55197300000000005</v>
      </c>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c r="EK156" s="201"/>
      <c r="EL156" s="201"/>
      <c r="EM156" s="201"/>
      <c r="EN156" s="201"/>
      <c r="EO156" s="201"/>
      <c r="EP156" s="201"/>
      <c r="EQ156" s="201"/>
      <c r="ER156" s="201"/>
      <c r="ES156" s="201"/>
      <c r="ET156" s="201"/>
      <c r="EU156" s="201"/>
      <c r="EV156" s="201"/>
      <c r="EW156" s="201"/>
      <c r="EX156" s="201"/>
      <c r="EY156" s="201"/>
      <c r="EZ156" s="201"/>
      <c r="FA156" s="201"/>
      <c r="FB156" s="201"/>
      <c r="FC156" s="201"/>
      <c r="FD156" s="201"/>
      <c r="FE156" s="201"/>
      <c r="FF156" s="201"/>
      <c r="FG156" s="201"/>
      <c r="FH156" s="201"/>
      <c r="FI156" s="201">
        <v>5.8779999999999999E-2</v>
      </c>
      <c r="FJ156" s="201">
        <v>8.2939999999999993E-3</v>
      </c>
      <c r="FK156" s="201">
        <v>5.8779999999999999E-2</v>
      </c>
      <c r="FL156" s="201">
        <v>8.2939999999999993E-3</v>
      </c>
      <c r="FM156" s="201"/>
      <c r="FN156" s="201"/>
      <c r="FO156" s="201"/>
      <c r="FP156" s="201"/>
      <c r="FQ156" s="201"/>
      <c r="FR156" s="201"/>
      <c r="FS156" s="201"/>
      <c r="FT156" s="201"/>
      <c r="FU156" s="201"/>
      <c r="FV156" s="201"/>
      <c r="FW156" s="201"/>
      <c r="FX156" s="201"/>
      <c r="FY156" s="201"/>
      <c r="FZ156" s="201"/>
      <c r="GA156" s="201"/>
      <c r="GB156" s="201"/>
      <c r="GC156" s="201"/>
      <c r="GD156" s="201"/>
      <c r="GE156" s="201"/>
      <c r="GF156" s="201"/>
      <c r="GG156" s="201"/>
      <c r="GH156" s="201"/>
      <c r="GI156" s="201"/>
      <c r="GJ156" s="201"/>
      <c r="GK156" s="201"/>
      <c r="GL156" s="201"/>
      <c r="GM156" s="201"/>
      <c r="GN156" s="201"/>
      <c r="GO156" s="201">
        <v>0.65941499999999997</v>
      </c>
      <c r="GP156" s="201">
        <v>2.1190000000000001E-2</v>
      </c>
      <c r="GQ156" s="201"/>
      <c r="GR156" s="201"/>
      <c r="GS156" s="201">
        <v>0.65941499999999997</v>
      </c>
      <c r="GT156" s="201">
        <v>2.1190000000000001E-2</v>
      </c>
      <c r="GU156" s="201"/>
      <c r="GV156" s="201"/>
      <c r="GW156" s="201"/>
      <c r="GX156" s="201"/>
      <c r="GY156" s="201"/>
      <c r="GZ156" s="201"/>
      <c r="HA156" s="201"/>
      <c r="HB156" s="201"/>
      <c r="HC156" s="201"/>
      <c r="HD156" s="201"/>
      <c r="HE156" s="201"/>
      <c r="HF156" s="201"/>
      <c r="HG156" s="201"/>
      <c r="HH156" s="201"/>
      <c r="HI156" s="201"/>
      <c r="HJ156" s="201"/>
      <c r="HK156" s="201"/>
      <c r="HL156" s="201"/>
      <c r="HM156" s="201"/>
      <c r="HN156" s="201"/>
      <c r="HO156" s="201"/>
      <c r="HP156" s="201"/>
      <c r="HQ156" s="201"/>
      <c r="HR156" s="201"/>
      <c r="HS156" s="201"/>
      <c r="HT156" s="201"/>
      <c r="HU156" s="201"/>
      <c r="HV156" s="201"/>
      <c r="HW156" s="201"/>
      <c r="HX156" s="201"/>
      <c r="HY156" s="201"/>
      <c r="HZ156" s="201"/>
      <c r="IA156" s="201"/>
      <c r="IB156" s="201"/>
      <c r="IC156" s="201"/>
      <c r="ID156" s="201"/>
      <c r="IE156" s="201">
        <v>3.6053760000000001</v>
      </c>
      <c r="IF156" s="201">
        <v>0.59095200000000003</v>
      </c>
    </row>
    <row r="157" spans="1:240" ht="19.2" x14ac:dyDescent="0.25">
      <c r="A157" s="196" t="s">
        <v>259</v>
      </c>
      <c r="B157" s="197" t="s">
        <v>1442</v>
      </c>
      <c r="C157" s="198"/>
      <c r="D157" s="198"/>
      <c r="E157" s="198"/>
      <c r="F157" s="198"/>
      <c r="G157" s="198"/>
      <c r="H157" s="198"/>
      <c r="I157" s="198"/>
      <c r="J157" s="198"/>
      <c r="K157" s="198"/>
      <c r="L157" s="198"/>
      <c r="M157" s="198"/>
      <c r="N157" s="198"/>
      <c r="O157" s="198"/>
      <c r="P157" s="198"/>
      <c r="Q157" s="198"/>
      <c r="R157" s="198"/>
      <c r="S157" s="198">
        <v>2.9415E-2</v>
      </c>
      <c r="T157" s="198">
        <v>5.2480000000000001E-3</v>
      </c>
      <c r="U157" s="198"/>
      <c r="V157" s="198"/>
      <c r="W157" s="198"/>
      <c r="X157" s="198"/>
      <c r="Y157" s="198"/>
      <c r="Z157" s="198"/>
      <c r="AA157" s="198"/>
      <c r="AB157" s="198"/>
      <c r="AC157" s="198"/>
      <c r="AD157" s="198"/>
      <c r="AE157" s="198"/>
      <c r="AF157" s="198"/>
      <c r="AG157" s="198">
        <v>2.9415E-2</v>
      </c>
      <c r="AH157" s="198">
        <v>5.2480000000000001E-3</v>
      </c>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v>2.7902469999999999</v>
      </c>
      <c r="CN157" s="198">
        <v>0.61246500000000004</v>
      </c>
      <c r="CO157" s="198"/>
      <c r="CP157" s="198"/>
      <c r="CQ157" s="198">
        <v>2.7902469999999999</v>
      </c>
      <c r="CR157" s="198">
        <v>0.61246500000000004</v>
      </c>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v>0.12892700000000001</v>
      </c>
      <c r="FF157" s="198">
        <v>4.8000000000000001E-2</v>
      </c>
      <c r="FG157" s="198"/>
      <c r="FH157" s="198"/>
      <c r="FI157" s="198"/>
      <c r="FJ157" s="198"/>
      <c r="FK157" s="198">
        <v>0.12892700000000001</v>
      </c>
      <c r="FL157" s="198">
        <v>4.8000000000000001E-2</v>
      </c>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v>8.5009000000000001E-2</v>
      </c>
      <c r="HF157" s="198">
        <v>4.1999999999999998E-5</v>
      </c>
      <c r="HG157" s="198"/>
      <c r="HH157" s="198"/>
      <c r="HI157" s="198"/>
      <c r="HJ157" s="198"/>
      <c r="HK157" s="198">
        <v>8.5009000000000001E-2</v>
      </c>
      <c r="HL157" s="198">
        <v>4.1999999999999998E-5</v>
      </c>
      <c r="HM157" s="198"/>
      <c r="HN157" s="198"/>
      <c r="HO157" s="198"/>
      <c r="HP157" s="198"/>
      <c r="HQ157" s="198"/>
      <c r="HR157" s="198"/>
      <c r="HS157" s="198"/>
      <c r="HT157" s="198"/>
      <c r="HU157" s="198"/>
      <c r="HV157" s="198"/>
      <c r="HW157" s="198"/>
      <c r="HX157" s="198"/>
      <c r="HY157" s="198"/>
      <c r="HZ157" s="198"/>
      <c r="IA157" s="198">
        <v>1.4971999999999999E-2</v>
      </c>
      <c r="IB157" s="198">
        <v>1.3680000000000001E-3</v>
      </c>
      <c r="IC157" s="198">
        <v>1.4971999999999999E-2</v>
      </c>
      <c r="ID157" s="198">
        <v>1.3680000000000001E-3</v>
      </c>
      <c r="IE157" s="198">
        <v>3.0485699999999998</v>
      </c>
      <c r="IF157" s="198">
        <v>0.66712300000000002</v>
      </c>
    </row>
    <row r="158" spans="1:240" ht="19.2" x14ac:dyDescent="0.25">
      <c r="A158" s="199" t="s">
        <v>591</v>
      </c>
      <c r="B158" s="200" t="s">
        <v>1443</v>
      </c>
      <c r="C158" s="201"/>
      <c r="D158" s="201"/>
      <c r="E158" s="201"/>
      <c r="F158" s="201"/>
      <c r="G158" s="201"/>
      <c r="H158" s="201"/>
      <c r="I158" s="201"/>
      <c r="J158" s="201"/>
      <c r="K158" s="201"/>
      <c r="L158" s="201"/>
      <c r="M158" s="201"/>
      <c r="N158" s="201"/>
      <c r="O158" s="201"/>
      <c r="P158" s="201"/>
      <c r="Q158" s="201"/>
      <c r="R158" s="201"/>
      <c r="S158" s="201">
        <v>2.9405000000000001E-2</v>
      </c>
      <c r="T158" s="201">
        <v>5.228E-3</v>
      </c>
      <c r="U158" s="201"/>
      <c r="V158" s="201"/>
      <c r="W158" s="201"/>
      <c r="X158" s="201"/>
      <c r="Y158" s="201"/>
      <c r="Z158" s="201"/>
      <c r="AA158" s="201"/>
      <c r="AB158" s="201"/>
      <c r="AC158" s="201"/>
      <c r="AD158" s="201"/>
      <c r="AE158" s="201"/>
      <c r="AF158" s="201"/>
      <c r="AG158" s="201">
        <v>2.9405000000000001E-2</v>
      </c>
      <c r="AH158" s="201">
        <v>5.228E-3</v>
      </c>
      <c r="AI158" s="201"/>
      <c r="AJ158" s="201"/>
      <c r="AK158" s="201"/>
      <c r="AL158" s="201"/>
      <c r="AM158" s="201"/>
      <c r="AN158" s="201"/>
      <c r="AO158" s="201"/>
      <c r="AP158" s="201"/>
      <c r="AQ158" s="201"/>
      <c r="AR158" s="201"/>
      <c r="AS158" s="201"/>
      <c r="AT158" s="201"/>
      <c r="AU158" s="201">
        <v>4.6567999999999998E-2</v>
      </c>
      <c r="AV158" s="201">
        <v>1.9E-2</v>
      </c>
      <c r="AW158" s="201"/>
      <c r="AX158" s="201"/>
      <c r="AY158" s="201">
        <v>0.48025600000000002</v>
      </c>
      <c r="AZ158" s="201">
        <v>0.12100900000000001</v>
      </c>
      <c r="BA158" s="201"/>
      <c r="BB158" s="201"/>
      <c r="BC158" s="201"/>
      <c r="BD158" s="201"/>
      <c r="BE158" s="201">
        <v>0.52682399999999996</v>
      </c>
      <c r="BF158" s="201">
        <v>0.14000899999999999</v>
      </c>
      <c r="BG158" s="201"/>
      <c r="BH158" s="201"/>
      <c r="BI158" s="201"/>
      <c r="BJ158" s="201"/>
      <c r="BK158" s="201"/>
      <c r="BL158" s="201"/>
      <c r="BM158" s="201"/>
      <c r="BN158" s="201"/>
      <c r="BO158" s="201">
        <v>0.13066900000000001</v>
      </c>
      <c r="BP158" s="201">
        <v>0.05</v>
      </c>
      <c r="BQ158" s="201"/>
      <c r="BR158" s="201"/>
      <c r="BS158" s="201"/>
      <c r="BT158" s="201"/>
      <c r="BU158" s="201"/>
      <c r="BV158" s="201"/>
      <c r="BW158" s="201">
        <v>3.6394999999999997E-2</v>
      </c>
      <c r="BX158" s="201">
        <v>1.8720000000000001E-2</v>
      </c>
      <c r="BY158" s="201"/>
      <c r="BZ158" s="201"/>
      <c r="CA158" s="201"/>
      <c r="CB158" s="201"/>
      <c r="CC158" s="201"/>
      <c r="CD158" s="201"/>
      <c r="CE158" s="201"/>
      <c r="CF158" s="201"/>
      <c r="CG158" s="201"/>
      <c r="CH158" s="201"/>
      <c r="CI158" s="201"/>
      <c r="CJ158" s="201"/>
      <c r="CK158" s="201">
        <v>0.16706399999999999</v>
      </c>
      <c r="CL158" s="201">
        <v>6.8720000000000003E-2</v>
      </c>
      <c r="CM158" s="201">
        <v>1.6704000000000001</v>
      </c>
      <c r="CN158" s="201">
        <v>0.50441000000000003</v>
      </c>
      <c r="CO158" s="201"/>
      <c r="CP158" s="201"/>
      <c r="CQ158" s="201">
        <v>1.6704000000000001</v>
      </c>
      <c r="CR158" s="201">
        <v>0.50441000000000003</v>
      </c>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201"/>
      <c r="ED158" s="201"/>
      <c r="EE158" s="201"/>
      <c r="EF158" s="201"/>
      <c r="EG158" s="201"/>
      <c r="EH158" s="201"/>
      <c r="EI158" s="201"/>
      <c r="EJ158" s="201"/>
      <c r="EK158" s="201"/>
      <c r="EL158" s="201"/>
      <c r="EM158" s="201"/>
      <c r="EN158" s="201"/>
      <c r="EO158" s="201"/>
      <c r="EP158" s="201"/>
      <c r="EQ158" s="201"/>
      <c r="ER158" s="201"/>
      <c r="ES158" s="201"/>
      <c r="ET158" s="201"/>
      <c r="EU158" s="201"/>
      <c r="EV158" s="201"/>
      <c r="EW158" s="201"/>
      <c r="EX158" s="201"/>
      <c r="EY158" s="201"/>
      <c r="EZ158" s="201"/>
      <c r="FA158" s="201"/>
      <c r="FB158" s="201"/>
      <c r="FC158" s="201"/>
      <c r="FD158" s="201"/>
      <c r="FE158" s="201"/>
      <c r="FF158" s="201"/>
      <c r="FG158" s="201"/>
      <c r="FH158" s="201"/>
      <c r="FI158" s="201"/>
      <c r="FJ158" s="201"/>
      <c r="FK158" s="201"/>
      <c r="FL158" s="201"/>
      <c r="FM158" s="201"/>
      <c r="FN158" s="201"/>
      <c r="FO158" s="201"/>
      <c r="FP158" s="201"/>
      <c r="FQ158" s="201"/>
      <c r="FR158" s="201"/>
      <c r="FS158" s="201"/>
      <c r="FT158" s="201"/>
      <c r="FU158" s="201"/>
      <c r="FV158" s="201"/>
      <c r="FW158" s="201"/>
      <c r="FX158" s="201"/>
      <c r="FY158" s="201"/>
      <c r="FZ158" s="201"/>
      <c r="GA158" s="201"/>
      <c r="GB158" s="201"/>
      <c r="GC158" s="201"/>
      <c r="GD158" s="201"/>
      <c r="GE158" s="201"/>
      <c r="GF158" s="201"/>
      <c r="GG158" s="201"/>
      <c r="GH158" s="201"/>
      <c r="GI158" s="201"/>
      <c r="GJ158" s="201"/>
      <c r="GK158" s="201"/>
      <c r="GL158" s="201"/>
      <c r="GM158" s="201"/>
      <c r="GN158" s="201"/>
      <c r="GO158" s="201"/>
      <c r="GP158" s="201"/>
      <c r="GQ158" s="201"/>
      <c r="GR158" s="201"/>
      <c r="GS158" s="201"/>
      <c r="GT158" s="201"/>
      <c r="GU158" s="201"/>
      <c r="GV158" s="201"/>
      <c r="GW158" s="201"/>
      <c r="GX158" s="201"/>
      <c r="GY158" s="201"/>
      <c r="GZ158" s="201"/>
      <c r="HA158" s="201"/>
      <c r="HB158" s="201"/>
      <c r="HC158" s="201"/>
      <c r="HD158" s="201"/>
      <c r="HE158" s="201"/>
      <c r="HF158" s="201"/>
      <c r="HG158" s="201"/>
      <c r="HH158" s="201"/>
      <c r="HI158" s="201"/>
      <c r="HJ158" s="201"/>
      <c r="HK158" s="201"/>
      <c r="HL158" s="201"/>
      <c r="HM158" s="201"/>
      <c r="HN158" s="201"/>
      <c r="HO158" s="201"/>
      <c r="HP158" s="201"/>
      <c r="HQ158" s="201"/>
      <c r="HR158" s="201"/>
      <c r="HS158" s="201"/>
      <c r="HT158" s="201"/>
      <c r="HU158" s="201"/>
      <c r="HV158" s="201"/>
      <c r="HW158" s="201"/>
      <c r="HX158" s="201"/>
      <c r="HY158" s="201"/>
      <c r="HZ158" s="201"/>
      <c r="IA158" s="201">
        <v>1.1289E-2</v>
      </c>
      <c r="IB158" s="201">
        <v>2.7399999999999999E-4</v>
      </c>
      <c r="IC158" s="201">
        <v>1.1289E-2</v>
      </c>
      <c r="ID158" s="201">
        <v>2.7399999999999999E-4</v>
      </c>
      <c r="IE158" s="201">
        <v>2.404982</v>
      </c>
      <c r="IF158" s="201">
        <v>0.71864099999999997</v>
      </c>
    </row>
    <row r="159" spans="1:240" ht="19.2" x14ac:dyDescent="0.25">
      <c r="A159" s="196" t="s">
        <v>101</v>
      </c>
      <c r="B159" s="197" t="s">
        <v>1444</v>
      </c>
      <c r="C159" s="198">
        <v>1.5826E-2</v>
      </c>
      <c r="D159" s="198">
        <v>6.0000000000000002E-5</v>
      </c>
      <c r="E159" s="198"/>
      <c r="F159" s="198"/>
      <c r="G159" s="198"/>
      <c r="H159" s="198"/>
      <c r="I159" s="198"/>
      <c r="J159" s="198"/>
      <c r="K159" s="198"/>
      <c r="L159" s="198"/>
      <c r="M159" s="198">
        <v>1.5826E-2</v>
      </c>
      <c r="N159" s="198">
        <v>6.0000000000000002E-5</v>
      </c>
      <c r="O159" s="198"/>
      <c r="P159" s="198"/>
      <c r="Q159" s="198"/>
      <c r="R159" s="198"/>
      <c r="S159" s="198">
        <v>1.7642000000000001E-2</v>
      </c>
      <c r="T159" s="198">
        <v>3.1350000000000002E-3</v>
      </c>
      <c r="U159" s="198"/>
      <c r="V159" s="198"/>
      <c r="W159" s="198"/>
      <c r="X159" s="198"/>
      <c r="Y159" s="198"/>
      <c r="Z159" s="198"/>
      <c r="AA159" s="198"/>
      <c r="AB159" s="198"/>
      <c r="AC159" s="198"/>
      <c r="AD159" s="198"/>
      <c r="AE159" s="198"/>
      <c r="AF159" s="198"/>
      <c r="AG159" s="198">
        <v>1.7642000000000001E-2</v>
      </c>
      <c r="AH159" s="198">
        <v>3.1350000000000002E-3</v>
      </c>
      <c r="AI159" s="198"/>
      <c r="AJ159" s="198"/>
      <c r="AK159" s="198"/>
      <c r="AL159" s="198"/>
      <c r="AM159" s="198"/>
      <c r="AN159" s="198"/>
      <c r="AO159" s="198"/>
      <c r="AP159" s="198"/>
      <c r="AQ159" s="198"/>
      <c r="AR159" s="198"/>
      <c r="AS159" s="198"/>
      <c r="AT159" s="198"/>
      <c r="AU159" s="198"/>
      <c r="AV159" s="198"/>
      <c r="AW159" s="198"/>
      <c r="AX159" s="198"/>
      <c r="AY159" s="198"/>
      <c r="AZ159" s="198"/>
      <c r="BA159" s="198"/>
      <c r="BB159" s="198"/>
      <c r="BC159" s="198"/>
      <c r="BD159" s="198"/>
      <c r="BE159" s="198"/>
      <c r="BF159" s="198"/>
      <c r="BG159" s="198"/>
      <c r="BH159" s="198"/>
      <c r="BI159" s="198"/>
      <c r="BJ159" s="198"/>
      <c r="BK159" s="198"/>
      <c r="BL159" s="198"/>
      <c r="BM159" s="198"/>
      <c r="BN159" s="198"/>
      <c r="BO159" s="198">
        <v>0.26882299999999998</v>
      </c>
      <c r="BP159" s="198">
        <v>7.2279999999999997E-2</v>
      </c>
      <c r="BQ159" s="198"/>
      <c r="BR159" s="198"/>
      <c r="BS159" s="198">
        <v>4.6150000000000002E-3</v>
      </c>
      <c r="BT159" s="198">
        <v>2.0000000000000001E-4</v>
      </c>
      <c r="BU159" s="198"/>
      <c r="BV159" s="198"/>
      <c r="BW159" s="198"/>
      <c r="BX159" s="198"/>
      <c r="BY159" s="198"/>
      <c r="BZ159" s="198"/>
      <c r="CA159" s="198"/>
      <c r="CB159" s="198"/>
      <c r="CC159" s="198"/>
      <c r="CD159" s="198"/>
      <c r="CE159" s="198"/>
      <c r="CF159" s="198"/>
      <c r="CG159" s="198"/>
      <c r="CH159" s="198"/>
      <c r="CI159" s="198"/>
      <c r="CJ159" s="198"/>
      <c r="CK159" s="198">
        <v>0.27343800000000001</v>
      </c>
      <c r="CL159" s="198">
        <v>7.2480000000000003E-2</v>
      </c>
      <c r="CM159" s="198">
        <v>0.41420899999999999</v>
      </c>
      <c r="CN159" s="198">
        <v>6.9575999999999999E-2</v>
      </c>
      <c r="CO159" s="198"/>
      <c r="CP159" s="198"/>
      <c r="CQ159" s="198">
        <v>0.41420899999999999</v>
      </c>
      <c r="CR159" s="198">
        <v>6.9575999999999999E-2</v>
      </c>
      <c r="CS159" s="198"/>
      <c r="CT159" s="198"/>
      <c r="CU159" s="198"/>
      <c r="CV159" s="198"/>
      <c r="CW159" s="198"/>
      <c r="CX159" s="198"/>
      <c r="CY159" s="198"/>
      <c r="CZ159" s="198"/>
      <c r="DA159" s="198"/>
      <c r="DB159" s="198"/>
      <c r="DC159" s="198"/>
      <c r="DD159" s="198"/>
      <c r="DE159" s="198"/>
      <c r="DF159" s="198"/>
      <c r="DG159" s="198"/>
      <c r="DH159" s="198"/>
      <c r="DI159" s="198"/>
      <c r="DJ159" s="198"/>
      <c r="DK159" s="198">
        <v>2.947E-3</v>
      </c>
      <c r="DL159" s="198">
        <v>5.3499999999999999E-4</v>
      </c>
      <c r="DM159" s="198"/>
      <c r="DN159" s="198"/>
      <c r="DO159" s="198">
        <v>2.947E-3</v>
      </c>
      <c r="DP159" s="198">
        <v>5.3499999999999999E-4</v>
      </c>
      <c r="DQ159" s="198"/>
      <c r="DR159" s="198"/>
      <c r="DS159" s="198"/>
      <c r="DT159" s="198"/>
      <c r="DU159" s="198"/>
      <c r="DV159" s="198"/>
      <c r="DW159" s="198"/>
      <c r="DX159" s="198"/>
      <c r="DY159" s="198"/>
      <c r="DZ159" s="198"/>
      <c r="EA159" s="198"/>
      <c r="EB159" s="198"/>
      <c r="EC159" s="198"/>
      <c r="ED159" s="198"/>
      <c r="EE159" s="198"/>
      <c r="EF159" s="198"/>
      <c r="EG159" s="198"/>
      <c r="EH159" s="198"/>
      <c r="EI159" s="198"/>
      <c r="EJ159" s="198"/>
      <c r="EK159" s="198"/>
      <c r="EL159" s="198"/>
      <c r="EM159" s="198"/>
      <c r="EN159" s="198"/>
      <c r="EO159" s="198"/>
      <c r="EP159" s="198"/>
      <c r="EQ159" s="198"/>
      <c r="ER159" s="198"/>
      <c r="ES159" s="198"/>
      <c r="ET159" s="198"/>
      <c r="EU159" s="198"/>
      <c r="EV159" s="198"/>
      <c r="EW159" s="198"/>
      <c r="EX159" s="198"/>
      <c r="EY159" s="198"/>
      <c r="EZ159" s="198"/>
      <c r="FA159" s="198"/>
      <c r="FB159" s="198"/>
      <c r="FC159" s="198"/>
      <c r="FD159" s="198"/>
      <c r="FE159" s="198"/>
      <c r="FF159" s="198"/>
      <c r="FG159" s="198"/>
      <c r="FH159" s="198"/>
      <c r="FI159" s="198"/>
      <c r="FJ159" s="198"/>
      <c r="FK159" s="198"/>
      <c r="FL159" s="198"/>
      <c r="FM159" s="198"/>
      <c r="FN159" s="198"/>
      <c r="FO159" s="198"/>
      <c r="FP159" s="198"/>
      <c r="FQ159" s="198"/>
      <c r="FR159" s="198"/>
      <c r="FS159" s="198"/>
      <c r="FT159" s="198"/>
      <c r="FU159" s="198"/>
      <c r="FV159" s="198"/>
      <c r="FW159" s="198"/>
      <c r="FX159" s="198"/>
      <c r="FY159" s="198"/>
      <c r="FZ159" s="198"/>
      <c r="GA159" s="198"/>
      <c r="GB159" s="198"/>
      <c r="GC159" s="198"/>
      <c r="GD159" s="198"/>
      <c r="GE159" s="198"/>
      <c r="GF159" s="198"/>
      <c r="GG159" s="198"/>
      <c r="GH159" s="198"/>
      <c r="GI159" s="198">
        <v>8.1217999999999999E-2</v>
      </c>
      <c r="GJ159" s="198">
        <v>2.9999999999999997E-4</v>
      </c>
      <c r="GK159" s="198"/>
      <c r="GL159" s="198"/>
      <c r="GM159" s="198">
        <v>8.1217999999999999E-2</v>
      </c>
      <c r="GN159" s="198">
        <v>2.9999999999999997E-4</v>
      </c>
      <c r="GO159" s="198">
        <v>0.59548900000000005</v>
      </c>
      <c r="GP159" s="198">
        <v>3.7482000000000001E-2</v>
      </c>
      <c r="GQ159" s="198"/>
      <c r="GR159" s="198"/>
      <c r="GS159" s="198">
        <v>0.59548900000000005</v>
      </c>
      <c r="GT159" s="198">
        <v>3.7482000000000001E-2</v>
      </c>
      <c r="GU159" s="198"/>
      <c r="GV159" s="198"/>
      <c r="GW159" s="198"/>
      <c r="GX159" s="198"/>
      <c r="GY159" s="198"/>
      <c r="GZ159" s="198"/>
      <c r="HA159" s="198"/>
      <c r="HB159" s="198"/>
      <c r="HC159" s="198"/>
      <c r="HD159" s="198"/>
      <c r="HE159" s="198">
        <v>0.34671800000000003</v>
      </c>
      <c r="HF159" s="198">
        <v>5.3300000000000005E-4</v>
      </c>
      <c r="HG159" s="198"/>
      <c r="HH159" s="198"/>
      <c r="HI159" s="198"/>
      <c r="HJ159" s="198"/>
      <c r="HK159" s="198">
        <v>0.34671800000000003</v>
      </c>
      <c r="HL159" s="198">
        <v>5.3300000000000005E-4</v>
      </c>
      <c r="HM159" s="198"/>
      <c r="HN159" s="198"/>
      <c r="HO159" s="198"/>
      <c r="HP159" s="198"/>
      <c r="HQ159" s="198"/>
      <c r="HR159" s="198"/>
      <c r="HS159" s="198"/>
      <c r="HT159" s="198"/>
      <c r="HU159" s="198"/>
      <c r="HV159" s="198"/>
      <c r="HW159" s="198"/>
      <c r="HX159" s="198"/>
      <c r="HY159" s="198"/>
      <c r="HZ159" s="198"/>
      <c r="IA159" s="198">
        <v>2.2539999999999999E-3</v>
      </c>
      <c r="IB159" s="198">
        <v>6.3999999999999997E-5</v>
      </c>
      <c r="IC159" s="198">
        <v>2.2539999999999999E-3</v>
      </c>
      <c r="ID159" s="198">
        <v>6.3999999999999997E-5</v>
      </c>
      <c r="IE159" s="198">
        <v>1.749741</v>
      </c>
      <c r="IF159" s="198">
        <v>0.184165</v>
      </c>
    </row>
    <row r="160" spans="1:240" ht="19.2" x14ac:dyDescent="0.25">
      <c r="A160" s="199" t="s">
        <v>1445</v>
      </c>
      <c r="B160" s="200" t="s">
        <v>1446</v>
      </c>
      <c r="C160" s="201"/>
      <c r="D160" s="201"/>
      <c r="E160" s="201"/>
      <c r="F160" s="201"/>
      <c r="G160" s="201"/>
      <c r="H160" s="201"/>
      <c r="I160" s="201"/>
      <c r="J160" s="201"/>
      <c r="K160" s="201"/>
      <c r="L160" s="201"/>
      <c r="M160" s="201"/>
      <c r="N160" s="201"/>
      <c r="O160" s="201"/>
      <c r="P160" s="201"/>
      <c r="Q160" s="201"/>
      <c r="R160" s="201"/>
      <c r="S160" s="201"/>
      <c r="T160" s="201"/>
      <c r="U160" s="201"/>
      <c r="V160" s="201"/>
      <c r="W160" s="201"/>
      <c r="X160" s="201"/>
      <c r="Y160" s="201"/>
      <c r="Z160" s="201"/>
      <c r="AA160" s="201"/>
      <c r="AB160" s="201"/>
      <c r="AC160" s="201"/>
      <c r="AD160" s="201"/>
      <c r="AE160" s="201"/>
      <c r="AF160" s="201"/>
      <c r="AG160" s="201"/>
      <c r="AH160" s="201"/>
      <c r="AI160" s="201"/>
      <c r="AJ160" s="201"/>
      <c r="AK160" s="201"/>
      <c r="AL160" s="201"/>
      <c r="AM160" s="201"/>
      <c r="AN160" s="201"/>
      <c r="AO160" s="201"/>
      <c r="AP160" s="201"/>
      <c r="AQ160" s="201"/>
      <c r="AR160" s="201"/>
      <c r="AS160" s="201"/>
      <c r="AT160" s="201"/>
      <c r="AU160" s="201"/>
      <c r="AV160" s="201"/>
      <c r="AW160" s="201"/>
      <c r="AX160" s="201"/>
      <c r="AY160" s="201"/>
      <c r="AZ160" s="201"/>
      <c r="BA160" s="201"/>
      <c r="BB160" s="201"/>
      <c r="BC160" s="201"/>
      <c r="BD160" s="201"/>
      <c r="BE160" s="201"/>
      <c r="BF160" s="201"/>
      <c r="BG160" s="201"/>
      <c r="BH160" s="201"/>
      <c r="BI160" s="201"/>
      <c r="BJ160" s="201"/>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v>1.6845699999999999</v>
      </c>
      <c r="CN160" s="201">
        <v>0.4335</v>
      </c>
      <c r="CO160" s="201"/>
      <c r="CP160" s="201"/>
      <c r="CQ160" s="201">
        <v>1.6845699999999999</v>
      </c>
      <c r="CR160" s="201">
        <v>0.4335</v>
      </c>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c r="EK160" s="201"/>
      <c r="EL160" s="201"/>
      <c r="EM160" s="201"/>
      <c r="EN160" s="201"/>
      <c r="EO160" s="201"/>
      <c r="EP160" s="201"/>
      <c r="EQ160" s="201"/>
      <c r="ER160" s="201"/>
      <c r="ES160" s="201"/>
      <c r="ET160" s="201"/>
      <c r="EU160" s="201"/>
      <c r="EV160" s="201"/>
      <c r="EW160" s="201"/>
      <c r="EX160" s="201"/>
      <c r="EY160" s="201"/>
      <c r="EZ160" s="201"/>
      <c r="FA160" s="201"/>
      <c r="FB160" s="201"/>
      <c r="FC160" s="201"/>
      <c r="FD160" s="201"/>
      <c r="FE160" s="201"/>
      <c r="FF160" s="201"/>
      <c r="FG160" s="201"/>
      <c r="FH160" s="201"/>
      <c r="FI160" s="201"/>
      <c r="FJ160" s="201"/>
      <c r="FK160" s="201"/>
      <c r="FL160" s="201"/>
      <c r="FM160" s="201"/>
      <c r="FN160" s="201"/>
      <c r="FO160" s="201"/>
      <c r="FP160" s="201"/>
      <c r="FQ160" s="201"/>
      <c r="FR160" s="201"/>
      <c r="FS160" s="201"/>
      <c r="FT160" s="201"/>
      <c r="FU160" s="201"/>
      <c r="FV160" s="201"/>
      <c r="FW160" s="201"/>
      <c r="FX160" s="201"/>
      <c r="FY160" s="201"/>
      <c r="FZ160" s="201"/>
      <c r="GA160" s="201"/>
      <c r="GB160" s="201"/>
      <c r="GC160" s="201"/>
      <c r="GD160" s="201"/>
      <c r="GE160" s="201"/>
      <c r="GF160" s="201"/>
      <c r="GG160" s="201"/>
      <c r="GH160" s="201"/>
      <c r="GI160" s="201"/>
      <c r="GJ160" s="201"/>
      <c r="GK160" s="201"/>
      <c r="GL160" s="201"/>
      <c r="GM160" s="201"/>
      <c r="GN160" s="201"/>
      <c r="GO160" s="201"/>
      <c r="GP160" s="201"/>
      <c r="GQ160" s="201"/>
      <c r="GR160" s="201"/>
      <c r="GS160" s="201"/>
      <c r="GT160" s="201"/>
      <c r="GU160" s="201"/>
      <c r="GV160" s="201"/>
      <c r="GW160" s="201"/>
      <c r="GX160" s="201"/>
      <c r="GY160" s="201"/>
      <c r="GZ160" s="201"/>
      <c r="HA160" s="201"/>
      <c r="HB160" s="201"/>
      <c r="HC160" s="201"/>
      <c r="HD160" s="201"/>
      <c r="HE160" s="201"/>
      <c r="HF160" s="201"/>
      <c r="HG160" s="201"/>
      <c r="HH160" s="201"/>
      <c r="HI160" s="201"/>
      <c r="HJ160" s="201"/>
      <c r="HK160" s="201"/>
      <c r="HL160" s="201"/>
      <c r="HM160" s="201"/>
      <c r="HN160" s="201"/>
      <c r="HO160" s="201"/>
      <c r="HP160" s="201"/>
      <c r="HQ160" s="201"/>
      <c r="HR160" s="201"/>
      <c r="HS160" s="201"/>
      <c r="HT160" s="201"/>
      <c r="HU160" s="201"/>
      <c r="HV160" s="201"/>
      <c r="HW160" s="201"/>
      <c r="HX160" s="201"/>
      <c r="HY160" s="201"/>
      <c r="HZ160" s="201"/>
      <c r="IA160" s="201">
        <v>3.0000000000000001E-3</v>
      </c>
      <c r="IB160" s="201">
        <v>3.0000000000000001E-6</v>
      </c>
      <c r="IC160" s="201">
        <v>3.0000000000000001E-3</v>
      </c>
      <c r="ID160" s="201">
        <v>3.0000000000000001E-6</v>
      </c>
      <c r="IE160" s="201">
        <v>1.68757</v>
      </c>
      <c r="IF160" s="201">
        <v>0.43350300000000003</v>
      </c>
    </row>
    <row r="161" spans="1:240" ht="19.2" x14ac:dyDescent="0.25">
      <c r="A161" s="196" t="s">
        <v>1447</v>
      </c>
      <c r="B161" s="197" t="s">
        <v>1448</v>
      </c>
      <c r="C161" s="198"/>
      <c r="D161" s="198"/>
      <c r="E161" s="198"/>
      <c r="F161" s="198"/>
      <c r="G161" s="198"/>
      <c r="H161" s="198"/>
      <c r="I161" s="198"/>
      <c r="J161" s="198"/>
      <c r="K161" s="198"/>
      <c r="L161" s="198"/>
      <c r="M161" s="198"/>
      <c r="N161" s="198"/>
      <c r="O161" s="198"/>
      <c r="P161" s="198"/>
      <c r="Q161" s="198"/>
      <c r="R161" s="198"/>
      <c r="S161" s="198"/>
      <c r="T161" s="198"/>
      <c r="U161" s="198"/>
      <c r="V161" s="198"/>
      <c r="W161" s="198"/>
      <c r="X161" s="198"/>
      <c r="Y161" s="198"/>
      <c r="Z161" s="198"/>
      <c r="AA161" s="198"/>
      <c r="AB161" s="198"/>
      <c r="AC161" s="198"/>
      <c r="AD161" s="198"/>
      <c r="AE161" s="198"/>
      <c r="AF161" s="198"/>
      <c r="AG161" s="198"/>
      <c r="AH161" s="198"/>
      <c r="AI161" s="198"/>
      <c r="AJ161" s="198"/>
      <c r="AK161" s="198"/>
      <c r="AL161" s="198"/>
      <c r="AM161" s="198"/>
      <c r="AN161" s="198"/>
      <c r="AO161" s="198"/>
      <c r="AP161" s="198"/>
      <c r="AQ161" s="198"/>
      <c r="AR161" s="198"/>
      <c r="AS161" s="198"/>
      <c r="AT161" s="198"/>
      <c r="AU161" s="198"/>
      <c r="AV161" s="198"/>
      <c r="AW161" s="198"/>
      <c r="AX161" s="198"/>
      <c r="AY161" s="198"/>
      <c r="AZ161" s="198"/>
      <c r="BA161" s="198"/>
      <c r="BB161" s="198"/>
      <c r="BC161" s="198"/>
      <c r="BD161" s="198"/>
      <c r="BE161" s="198"/>
      <c r="BF161" s="198"/>
      <c r="BG161" s="198"/>
      <c r="BH161" s="198"/>
      <c r="BI161" s="198"/>
      <c r="BJ161" s="198"/>
      <c r="BK161" s="198"/>
      <c r="BL161" s="198"/>
      <c r="BM161" s="198"/>
      <c r="BN161" s="198"/>
      <c r="BO161" s="198"/>
      <c r="BP161" s="198"/>
      <c r="BQ161" s="198"/>
      <c r="BR161" s="198"/>
      <c r="BS161" s="198"/>
      <c r="BT161" s="198"/>
      <c r="BU161" s="198"/>
      <c r="BV161" s="198"/>
      <c r="BW161" s="198"/>
      <c r="BX161" s="198"/>
      <c r="BY161" s="198"/>
      <c r="BZ161" s="198"/>
      <c r="CA161" s="198"/>
      <c r="CB161" s="198"/>
      <c r="CC161" s="198"/>
      <c r="CD161" s="198"/>
      <c r="CE161" s="198"/>
      <c r="CF161" s="198"/>
      <c r="CG161" s="198"/>
      <c r="CH161" s="198"/>
      <c r="CI161" s="198"/>
      <c r="CJ161" s="198"/>
      <c r="CK161" s="198"/>
      <c r="CL161" s="198"/>
      <c r="CM161" s="198"/>
      <c r="CN161" s="198"/>
      <c r="CO161" s="198"/>
      <c r="CP161" s="198"/>
      <c r="CQ161" s="198"/>
      <c r="CR161" s="198"/>
      <c r="CS161" s="198"/>
      <c r="CT161" s="198"/>
      <c r="CU161" s="198"/>
      <c r="CV161" s="198"/>
      <c r="CW161" s="198"/>
      <c r="CX161" s="198"/>
      <c r="CY161" s="198"/>
      <c r="CZ161" s="198"/>
      <c r="DA161" s="198"/>
      <c r="DB161" s="198"/>
      <c r="DC161" s="198"/>
      <c r="DD161" s="198"/>
      <c r="DE161" s="198"/>
      <c r="DF161" s="198"/>
      <c r="DG161" s="198"/>
      <c r="DH161" s="198"/>
      <c r="DI161" s="198"/>
      <c r="DJ161" s="198"/>
      <c r="DK161" s="198"/>
      <c r="DL161" s="198"/>
      <c r="DM161" s="198"/>
      <c r="DN161" s="198"/>
      <c r="DO161" s="198"/>
      <c r="DP161" s="198"/>
      <c r="DQ161" s="198"/>
      <c r="DR161" s="198"/>
      <c r="DS161" s="198"/>
      <c r="DT161" s="198"/>
      <c r="DU161" s="198"/>
      <c r="DV161" s="198"/>
      <c r="DW161" s="198"/>
      <c r="DX161" s="198"/>
      <c r="DY161" s="198"/>
      <c r="DZ161" s="198"/>
      <c r="EA161" s="198"/>
      <c r="EB161" s="198"/>
      <c r="EC161" s="198">
        <v>1.3875</v>
      </c>
      <c r="ED161" s="198">
        <v>3.4000000000000002E-2</v>
      </c>
      <c r="EE161" s="198"/>
      <c r="EF161" s="198"/>
      <c r="EG161" s="198"/>
      <c r="EH161" s="198"/>
      <c r="EI161" s="198"/>
      <c r="EJ161" s="198"/>
      <c r="EK161" s="198"/>
      <c r="EL161" s="198"/>
      <c r="EM161" s="198"/>
      <c r="EN161" s="198"/>
      <c r="EO161" s="198"/>
      <c r="EP161" s="198"/>
      <c r="EQ161" s="198"/>
      <c r="ER161" s="198"/>
      <c r="ES161" s="198">
        <v>1.3875</v>
      </c>
      <c r="ET161" s="198">
        <v>3.4000000000000002E-2</v>
      </c>
      <c r="EU161" s="198"/>
      <c r="EV161" s="198"/>
      <c r="EW161" s="198"/>
      <c r="EX161" s="198"/>
      <c r="EY161" s="198"/>
      <c r="EZ161" s="198"/>
      <c r="FA161" s="198"/>
      <c r="FB161" s="198"/>
      <c r="FC161" s="198"/>
      <c r="FD161" s="198"/>
      <c r="FE161" s="198"/>
      <c r="FF161" s="198"/>
      <c r="FG161" s="198"/>
      <c r="FH161" s="198"/>
      <c r="FI161" s="198"/>
      <c r="FJ161" s="198"/>
      <c r="FK161" s="198"/>
      <c r="FL161" s="198"/>
      <c r="FM161" s="198"/>
      <c r="FN161" s="198"/>
      <c r="FO161" s="198"/>
      <c r="FP161" s="198"/>
      <c r="FQ161" s="198"/>
      <c r="FR161" s="198"/>
      <c r="FS161" s="198"/>
      <c r="FT161" s="198"/>
      <c r="FU161" s="198"/>
      <c r="FV161" s="198"/>
      <c r="FW161" s="198"/>
      <c r="FX161" s="198"/>
      <c r="FY161" s="198"/>
      <c r="FZ161" s="198"/>
      <c r="GA161" s="198"/>
      <c r="GB161" s="198"/>
      <c r="GC161" s="198"/>
      <c r="GD161" s="198"/>
      <c r="GE161" s="198"/>
      <c r="GF161" s="198"/>
      <c r="GG161" s="198"/>
      <c r="GH161" s="198"/>
      <c r="GI161" s="198"/>
      <c r="GJ161" s="198"/>
      <c r="GK161" s="198"/>
      <c r="GL161" s="198"/>
      <c r="GM161" s="198"/>
      <c r="GN161" s="198"/>
      <c r="GO161" s="198"/>
      <c r="GP161" s="198"/>
      <c r="GQ161" s="198"/>
      <c r="GR161" s="198"/>
      <c r="GS161" s="198"/>
      <c r="GT161" s="198"/>
      <c r="GU161" s="198"/>
      <c r="GV161" s="198"/>
      <c r="GW161" s="198"/>
      <c r="GX161" s="198"/>
      <c r="GY161" s="198"/>
      <c r="GZ161" s="198"/>
      <c r="HA161" s="198"/>
      <c r="HB161" s="198"/>
      <c r="HC161" s="198"/>
      <c r="HD161" s="198"/>
      <c r="HE161" s="198"/>
      <c r="HF161" s="198"/>
      <c r="HG161" s="198"/>
      <c r="HH161" s="198"/>
      <c r="HI161" s="198"/>
      <c r="HJ161" s="198"/>
      <c r="HK161" s="198"/>
      <c r="HL161" s="198"/>
      <c r="HM161" s="198"/>
      <c r="HN161" s="198"/>
      <c r="HO161" s="198"/>
      <c r="HP161" s="198"/>
      <c r="HQ161" s="198"/>
      <c r="HR161" s="198"/>
      <c r="HS161" s="198"/>
      <c r="HT161" s="198"/>
      <c r="HU161" s="198"/>
      <c r="HV161" s="198"/>
      <c r="HW161" s="198"/>
      <c r="HX161" s="198"/>
      <c r="HY161" s="198"/>
      <c r="HZ161" s="198"/>
      <c r="IA161" s="198"/>
      <c r="IB161" s="198"/>
      <c r="IC161" s="198"/>
      <c r="ID161" s="198"/>
      <c r="IE161" s="198">
        <v>1.3875</v>
      </c>
      <c r="IF161" s="198">
        <v>3.4000000000000002E-2</v>
      </c>
    </row>
    <row r="162" spans="1:240" ht="19.2" x14ac:dyDescent="0.25">
      <c r="A162" s="199" t="s">
        <v>1449</v>
      </c>
      <c r="B162" s="200" t="s">
        <v>1450</v>
      </c>
      <c r="C162" s="201"/>
      <c r="D162" s="201"/>
      <c r="E162" s="201"/>
      <c r="F162" s="201"/>
      <c r="G162" s="201"/>
      <c r="H162" s="201"/>
      <c r="I162" s="201"/>
      <c r="J162" s="201"/>
      <c r="K162" s="201"/>
      <c r="L162" s="201"/>
      <c r="M162" s="201"/>
      <c r="N162" s="201"/>
      <c r="O162" s="201"/>
      <c r="P162" s="201"/>
      <c r="Q162" s="201"/>
      <c r="R162" s="201"/>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1">
        <v>1.380142</v>
      </c>
      <c r="AP162" s="201">
        <v>7.4455999999999994E-2</v>
      </c>
      <c r="AQ162" s="201"/>
      <c r="AR162" s="201"/>
      <c r="AS162" s="201"/>
      <c r="AT162" s="201"/>
      <c r="AU162" s="201"/>
      <c r="AV162" s="201"/>
      <c r="AW162" s="201"/>
      <c r="AX162" s="201"/>
      <c r="AY162" s="201"/>
      <c r="AZ162" s="201"/>
      <c r="BA162" s="201"/>
      <c r="BB162" s="201"/>
      <c r="BC162" s="201"/>
      <c r="BD162" s="201"/>
      <c r="BE162" s="201">
        <v>1.380142</v>
      </c>
      <c r="BF162" s="201">
        <v>7.4455999999999994E-2</v>
      </c>
      <c r="BG162" s="201"/>
      <c r="BH162" s="201"/>
      <c r="BI162" s="201"/>
      <c r="BJ162" s="201"/>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c r="EX162" s="201"/>
      <c r="EY162" s="201"/>
      <c r="EZ162" s="201"/>
      <c r="FA162" s="201"/>
      <c r="FB162" s="201"/>
      <c r="FC162" s="201"/>
      <c r="FD162" s="201"/>
      <c r="FE162" s="201"/>
      <c r="FF162" s="201"/>
      <c r="FG162" s="201"/>
      <c r="FH162" s="201"/>
      <c r="FI162" s="201"/>
      <c r="FJ162" s="201"/>
      <c r="FK162" s="201"/>
      <c r="FL162" s="201"/>
      <c r="FM162" s="201"/>
      <c r="FN162" s="201"/>
      <c r="FO162" s="201"/>
      <c r="FP162" s="201"/>
      <c r="FQ162" s="201"/>
      <c r="FR162" s="201"/>
      <c r="FS162" s="201"/>
      <c r="FT162" s="201"/>
      <c r="FU162" s="201"/>
      <c r="FV162" s="201"/>
      <c r="FW162" s="201"/>
      <c r="FX162" s="201"/>
      <c r="FY162" s="201"/>
      <c r="FZ162" s="201"/>
      <c r="GA162" s="201"/>
      <c r="GB162" s="201"/>
      <c r="GC162" s="201"/>
      <c r="GD162" s="201"/>
      <c r="GE162" s="201"/>
      <c r="GF162" s="201"/>
      <c r="GG162" s="201"/>
      <c r="GH162" s="201"/>
      <c r="GI162" s="201"/>
      <c r="GJ162" s="201"/>
      <c r="GK162" s="201"/>
      <c r="GL162" s="201"/>
      <c r="GM162" s="201"/>
      <c r="GN162" s="201"/>
      <c r="GO162" s="201"/>
      <c r="GP162" s="201"/>
      <c r="GQ162" s="201"/>
      <c r="GR162" s="201"/>
      <c r="GS162" s="201"/>
      <c r="GT162" s="201"/>
      <c r="GU162" s="201"/>
      <c r="GV162" s="201"/>
      <c r="GW162" s="201"/>
      <c r="GX162" s="201"/>
      <c r="GY162" s="201"/>
      <c r="GZ162" s="201"/>
      <c r="HA162" s="201"/>
      <c r="HB162" s="201"/>
      <c r="HC162" s="201"/>
      <c r="HD162" s="201"/>
      <c r="HE162" s="201"/>
      <c r="HF162" s="201"/>
      <c r="HG162" s="201"/>
      <c r="HH162" s="201"/>
      <c r="HI162" s="201"/>
      <c r="HJ162" s="201"/>
      <c r="HK162" s="201"/>
      <c r="HL162" s="201"/>
      <c r="HM162" s="201"/>
      <c r="HN162" s="201"/>
      <c r="HO162" s="201"/>
      <c r="HP162" s="201"/>
      <c r="HQ162" s="201"/>
      <c r="HR162" s="201"/>
      <c r="HS162" s="201"/>
      <c r="HT162" s="201"/>
      <c r="HU162" s="201"/>
      <c r="HV162" s="201"/>
      <c r="HW162" s="201"/>
      <c r="HX162" s="201"/>
      <c r="HY162" s="201"/>
      <c r="HZ162" s="201"/>
      <c r="IA162" s="201"/>
      <c r="IB162" s="201"/>
      <c r="IC162" s="201"/>
      <c r="ID162" s="201"/>
      <c r="IE162" s="201">
        <v>1.380142</v>
      </c>
      <c r="IF162" s="201">
        <v>7.4455999999999994E-2</v>
      </c>
    </row>
    <row r="163" spans="1:240" ht="19.2" x14ac:dyDescent="0.25">
      <c r="A163" s="196" t="s">
        <v>1451</v>
      </c>
      <c r="B163" s="197" t="s">
        <v>1452</v>
      </c>
      <c r="C163" s="198"/>
      <c r="D163" s="198"/>
      <c r="E163" s="198"/>
      <c r="F163" s="198"/>
      <c r="G163" s="198"/>
      <c r="H163" s="198"/>
      <c r="I163" s="198"/>
      <c r="J163" s="198"/>
      <c r="K163" s="198"/>
      <c r="L163" s="198"/>
      <c r="M163" s="198"/>
      <c r="N163" s="198"/>
      <c r="O163" s="198"/>
      <c r="P163" s="198"/>
      <c r="Q163" s="198"/>
      <c r="R163" s="198"/>
      <c r="S163" s="198"/>
      <c r="T163" s="198"/>
      <c r="U163" s="198"/>
      <c r="V163" s="198"/>
      <c r="W163" s="198"/>
      <c r="X163" s="198"/>
      <c r="Y163" s="198"/>
      <c r="Z163" s="198"/>
      <c r="AA163" s="198"/>
      <c r="AB163" s="198"/>
      <c r="AC163" s="198"/>
      <c r="AD163" s="198"/>
      <c r="AE163" s="198"/>
      <c r="AF163" s="198"/>
      <c r="AG163" s="198"/>
      <c r="AH163" s="198"/>
      <c r="AI163" s="198"/>
      <c r="AJ163" s="198"/>
      <c r="AK163" s="198"/>
      <c r="AL163" s="198"/>
      <c r="AM163" s="198"/>
      <c r="AN163" s="198"/>
      <c r="AO163" s="198"/>
      <c r="AP163" s="198"/>
      <c r="AQ163" s="198"/>
      <c r="AR163" s="198"/>
      <c r="AS163" s="198"/>
      <c r="AT163" s="198"/>
      <c r="AU163" s="198"/>
      <c r="AV163" s="198"/>
      <c r="AW163" s="198">
        <v>0.15201300000000001</v>
      </c>
      <c r="AX163" s="198">
        <v>6.3632999999999995E-2</v>
      </c>
      <c r="AY163" s="198"/>
      <c r="AZ163" s="198"/>
      <c r="BA163" s="198"/>
      <c r="BB163" s="198"/>
      <c r="BC163" s="198"/>
      <c r="BD163" s="198"/>
      <c r="BE163" s="198">
        <v>0.15201300000000001</v>
      </c>
      <c r="BF163" s="198">
        <v>6.3632999999999995E-2</v>
      </c>
      <c r="BG163" s="198"/>
      <c r="BH163" s="198"/>
      <c r="BI163" s="198"/>
      <c r="BJ163" s="198"/>
      <c r="BK163" s="198"/>
      <c r="BL163" s="198"/>
      <c r="BM163" s="198"/>
      <c r="BN163" s="198"/>
      <c r="BO163" s="198"/>
      <c r="BP163" s="198"/>
      <c r="BQ163" s="198"/>
      <c r="BR163" s="198"/>
      <c r="BS163" s="198"/>
      <c r="BT163" s="198"/>
      <c r="BU163" s="198"/>
      <c r="BV163" s="198"/>
      <c r="BW163" s="198"/>
      <c r="BX163" s="198"/>
      <c r="BY163" s="198"/>
      <c r="BZ163" s="198"/>
      <c r="CA163" s="198"/>
      <c r="CB163" s="198"/>
      <c r="CC163" s="198"/>
      <c r="CD163" s="198"/>
      <c r="CE163" s="198"/>
      <c r="CF163" s="198"/>
      <c r="CG163" s="198"/>
      <c r="CH163" s="198"/>
      <c r="CI163" s="198"/>
      <c r="CJ163" s="198"/>
      <c r="CK163" s="198"/>
      <c r="CL163" s="198"/>
      <c r="CM163" s="198">
        <v>1.1821550000000001</v>
      </c>
      <c r="CN163" s="198">
        <v>0.30599999999999999</v>
      </c>
      <c r="CO163" s="198"/>
      <c r="CP163" s="198"/>
      <c r="CQ163" s="198">
        <v>1.1821550000000001</v>
      </c>
      <c r="CR163" s="198">
        <v>0.30599999999999999</v>
      </c>
      <c r="CS163" s="198"/>
      <c r="CT163" s="198"/>
      <c r="CU163" s="198"/>
      <c r="CV163" s="198"/>
      <c r="CW163" s="198"/>
      <c r="CX163" s="198"/>
      <c r="CY163" s="198"/>
      <c r="CZ163" s="198"/>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8"/>
      <c r="EB163" s="198"/>
      <c r="EC163" s="198"/>
      <c r="ED163" s="198"/>
      <c r="EE163" s="198"/>
      <c r="EF163" s="198"/>
      <c r="EG163" s="198"/>
      <c r="EH163" s="198"/>
      <c r="EI163" s="198"/>
      <c r="EJ163" s="198"/>
      <c r="EK163" s="198"/>
      <c r="EL163" s="198"/>
      <c r="EM163" s="198"/>
      <c r="EN163" s="198"/>
      <c r="EO163" s="198"/>
      <c r="EP163" s="198"/>
      <c r="EQ163" s="198"/>
      <c r="ER163" s="198"/>
      <c r="ES163" s="198"/>
      <c r="ET163" s="198"/>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c r="FT163" s="198"/>
      <c r="FU163" s="198"/>
      <c r="FV163" s="198"/>
      <c r="FW163" s="198"/>
      <c r="FX163" s="198"/>
      <c r="FY163" s="198"/>
      <c r="FZ163" s="198"/>
      <c r="GA163" s="198"/>
      <c r="GB163" s="198"/>
      <c r="GC163" s="198"/>
      <c r="GD163" s="198"/>
      <c r="GE163" s="198"/>
      <c r="GF163" s="198"/>
      <c r="GG163" s="198"/>
      <c r="GH163" s="198"/>
      <c r="GI163" s="198"/>
      <c r="GJ163" s="198"/>
      <c r="GK163" s="198"/>
      <c r="GL163" s="198"/>
      <c r="GM163" s="198"/>
      <c r="GN163" s="198"/>
      <c r="GO163" s="198"/>
      <c r="GP163" s="198"/>
      <c r="GQ163" s="198"/>
      <c r="GR163" s="198"/>
      <c r="GS163" s="198"/>
      <c r="GT163" s="198"/>
      <c r="GU163" s="198"/>
      <c r="GV163" s="198"/>
      <c r="GW163" s="198"/>
      <c r="GX163" s="198"/>
      <c r="GY163" s="198"/>
      <c r="GZ163" s="198"/>
      <c r="HA163" s="198"/>
      <c r="HB163" s="198"/>
      <c r="HC163" s="198"/>
      <c r="HD163" s="198"/>
      <c r="HE163" s="198"/>
      <c r="HF163" s="198"/>
      <c r="HG163" s="198"/>
      <c r="HH163" s="198"/>
      <c r="HI163" s="198"/>
      <c r="HJ163" s="198"/>
      <c r="HK163" s="198"/>
      <c r="HL163" s="198"/>
      <c r="HM163" s="198"/>
      <c r="HN163" s="198"/>
      <c r="HO163" s="198"/>
      <c r="HP163" s="198"/>
      <c r="HQ163" s="198"/>
      <c r="HR163" s="198"/>
      <c r="HS163" s="198"/>
      <c r="HT163" s="198"/>
      <c r="HU163" s="198"/>
      <c r="HV163" s="198"/>
      <c r="HW163" s="198"/>
      <c r="HX163" s="198"/>
      <c r="HY163" s="198"/>
      <c r="HZ163" s="198"/>
      <c r="IA163" s="198"/>
      <c r="IB163" s="198"/>
      <c r="IC163" s="198"/>
      <c r="ID163" s="198"/>
      <c r="IE163" s="198">
        <v>1.334168</v>
      </c>
      <c r="IF163" s="198">
        <v>0.36963299999999999</v>
      </c>
    </row>
    <row r="164" spans="1:240" ht="19.2" x14ac:dyDescent="0.25">
      <c r="A164" s="199" t="s">
        <v>274</v>
      </c>
      <c r="B164" s="200" t="s">
        <v>1453</v>
      </c>
      <c r="C164" s="201"/>
      <c r="D164" s="201"/>
      <c r="E164" s="201"/>
      <c r="F164" s="201"/>
      <c r="G164" s="201"/>
      <c r="H164" s="201"/>
      <c r="I164" s="201"/>
      <c r="J164" s="201"/>
      <c r="K164" s="201"/>
      <c r="L164" s="201"/>
      <c r="M164" s="201"/>
      <c r="N164" s="201"/>
      <c r="O164" s="201"/>
      <c r="P164" s="201"/>
      <c r="Q164" s="201"/>
      <c r="R164" s="201"/>
      <c r="S164" s="201">
        <v>0.14610300000000001</v>
      </c>
      <c r="T164" s="201">
        <v>2.3602000000000001E-2</v>
      </c>
      <c r="U164" s="201"/>
      <c r="V164" s="201"/>
      <c r="W164" s="201"/>
      <c r="X164" s="201"/>
      <c r="Y164" s="201"/>
      <c r="Z164" s="201"/>
      <c r="AA164" s="201"/>
      <c r="AB164" s="201"/>
      <c r="AC164" s="201"/>
      <c r="AD164" s="201"/>
      <c r="AE164" s="201"/>
      <c r="AF164" s="201"/>
      <c r="AG164" s="201">
        <v>0.14610300000000001</v>
      </c>
      <c r="AH164" s="201">
        <v>2.3602000000000001E-2</v>
      </c>
      <c r="AI164" s="201"/>
      <c r="AJ164" s="201"/>
      <c r="AK164" s="201"/>
      <c r="AL164" s="201"/>
      <c r="AM164" s="201"/>
      <c r="AN164" s="201"/>
      <c r="AO164" s="201"/>
      <c r="AP164" s="201"/>
      <c r="AQ164" s="201"/>
      <c r="AR164" s="201"/>
      <c r="AS164" s="201"/>
      <c r="AT164" s="201"/>
      <c r="AU164" s="201"/>
      <c r="AV164" s="201"/>
      <c r="AW164" s="201"/>
      <c r="AX164" s="201"/>
      <c r="AY164" s="201"/>
      <c r="AZ164" s="201"/>
      <c r="BA164" s="201"/>
      <c r="BB164" s="201"/>
      <c r="BC164" s="201"/>
      <c r="BD164" s="201"/>
      <c r="BE164" s="201"/>
      <c r="BF164" s="201"/>
      <c r="BG164" s="201"/>
      <c r="BH164" s="201"/>
      <c r="BI164" s="201"/>
      <c r="BJ164" s="201"/>
      <c r="BK164" s="201"/>
      <c r="BL164" s="201"/>
      <c r="BM164" s="201"/>
      <c r="BN164" s="201"/>
      <c r="BO164" s="201"/>
      <c r="BP164" s="201"/>
      <c r="BQ164" s="201">
        <v>7.6355999999999993E-2</v>
      </c>
      <c r="BR164" s="201">
        <v>1.7999999999999999E-2</v>
      </c>
      <c r="BS164" s="201"/>
      <c r="BT164" s="201"/>
      <c r="BU164" s="201"/>
      <c r="BV164" s="201"/>
      <c r="BW164" s="201"/>
      <c r="BX164" s="201"/>
      <c r="BY164" s="201"/>
      <c r="BZ164" s="201"/>
      <c r="CA164" s="201">
        <v>9.9900000000000003E-2</v>
      </c>
      <c r="CB164" s="201">
        <v>1.7999999999999999E-2</v>
      </c>
      <c r="CC164" s="201"/>
      <c r="CD164" s="201"/>
      <c r="CE164" s="201"/>
      <c r="CF164" s="201"/>
      <c r="CG164" s="201"/>
      <c r="CH164" s="201"/>
      <c r="CI164" s="201"/>
      <c r="CJ164" s="201"/>
      <c r="CK164" s="201">
        <v>0.176256</v>
      </c>
      <c r="CL164" s="201">
        <v>3.5999999999999997E-2</v>
      </c>
      <c r="CM164" s="201">
        <v>0.71541600000000005</v>
      </c>
      <c r="CN164" s="201">
        <v>9.1648999999999994E-2</v>
      </c>
      <c r="CO164" s="201"/>
      <c r="CP164" s="201"/>
      <c r="CQ164" s="201">
        <v>0.71541600000000005</v>
      </c>
      <c r="CR164" s="201">
        <v>9.1648999999999994E-2</v>
      </c>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v>7.5411000000000006E-2</v>
      </c>
      <c r="EF164" s="201">
        <v>9.7199999999999999E-4</v>
      </c>
      <c r="EG164" s="201"/>
      <c r="EH164" s="201"/>
      <c r="EI164" s="201"/>
      <c r="EJ164" s="201"/>
      <c r="EK164" s="201"/>
      <c r="EL164" s="201"/>
      <c r="EM164" s="201"/>
      <c r="EN164" s="201"/>
      <c r="EO164" s="201"/>
      <c r="EP164" s="201"/>
      <c r="EQ164" s="201"/>
      <c r="ER164" s="201"/>
      <c r="ES164" s="201">
        <v>7.5411000000000006E-2</v>
      </c>
      <c r="ET164" s="201">
        <v>9.7199999999999999E-4</v>
      </c>
      <c r="EU164" s="201"/>
      <c r="EV164" s="201"/>
      <c r="EW164" s="201"/>
      <c r="EX164" s="201"/>
      <c r="EY164" s="201"/>
      <c r="EZ164" s="201"/>
      <c r="FA164" s="201"/>
      <c r="FB164" s="201"/>
      <c r="FC164" s="201"/>
      <c r="FD164" s="201"/>
      <c r="FE164" s="201"/>
      <c r="FF164" s="201"/>
      <c r="FG164" s="201"/>
      <c r="FH164" s="201"/>
      <c r="FI164" s="201">
        <v>7.7669000000000002E-2</v>
      </c>
      <c r="FJ164" s="201">
        <v>1.6022999999999999E-2</v>
      </c>
      <c r="FK164" s="201">
        <v>7.7669000000000002E-2</v>
      </c>
      <c r="FL164" s="201">
        <v>1.6022999999999999E-2</v>
      </c>
      <c r="FM164" s="201"/>
      <c r="FN164" s="201"/>
      <c r="FO164" s="201"/>
      <c r="FP164" s="201"/>
      <c r="FQ164" s="201"/>
      <c r="FR164" s="201"/>
      <c r="FS164" s="201"/>
      <c r="FT164" s="201"/>
      <c r="FU164" s="201"/>
      <c r="FV164" s="201"/>
      <c r="FW164" s="201"/>
      <c r="FX164" s="201"/>
      <c r="FY164" s="201"/>
      <c r="FZ164" s="201"/>
      <c r="GA164" s="201"/>
      <c r="GB164" s="201"/>
      <c r="GC164" s="201"/>
      <c r="GD164" s="201"/>
      <c r="GE164" s="201"/>
      <c r="GF164" s="201"/>
      <c r="GG164" s="201"/>
      <c r="GH164" s="201"/>
      <c r="GI164" s="201"/>
      <c r="GJ164" s="201"/>
      <c r="GK164" s="201"/>
      <c r="GL164" s="201"/>
      <c r="GM164" s="201"/>
      <c r="GN164" s="201"/>
      <c r="GO164" s="201">
        <v>5.0584999999999998E-2</v>
      </c>
      <c r="GP164" s="201">
        <v>1.8799999999999999E-4</v>
      </c>
      <c r="GQ164" s="201"/>
      <c r="GR164" s="201"/>
      <c r="GS164" s="201">
        <v>5.0584999999999998E-2</v>
      </c>
      <c r="GT164" s="201">
        <v>1.8799999999999999E-4</v>
      </c>
      <c r="GU164" s="201"/>
      <c r="GV164" s="201"/>
      <c r="GW164" s="201"/>
      <c r="GX164" s="201"/>
      <c r="GY164" s="201"/>
      <c r="GZ164" s="201"/>
      <c r="HA164" s="201"/>
      <c r="HB164" s="201"/>
      <c r="HC164" s="201"/>
      <c r="HD164" s="201"/>
      <c r="HE164" s="201"/>
      <c r="HF164" s="201"/>
      <c r="HG164" s="201"/>
      <c r="HH164" s="201"/>
      <c r="HI164" s="201"/>
      <c r="HJ164" s="201"/>
      <c r="HK164" s="201"/>
      <c r="HL164" s="201"/>
      <c r="HM164" s="201"/>
      <c r="HN164" s="201"/>
      <c r="HO164" s="201"/>
      <c r="HP164" s="201"/>
      <c r="HQ164" s="201"/>
      <c r="HR164" s="201"/>
      <c r="HS164" s="201"/>
      <c r="HT164" s="201"/>
      <c r="HU164" s="201"/>
      <c r="HV164" s="201"/>
      <c r="HW164" s="201"/>
      <c r="HX164" s="201"/>
      <c r="HY164" s="201"/>
      <c r="HZ164" s="201"/>
      <c r="IA164" s="201"/>
      <c r="IB164" s="201"/>
      <c r="IC164" s="201"/>
      <c r="ID164" s="201"/>
      <c r="IE164" s="201">
        <v>1.2414400000000001</v>
      </c>
      <c r="IF164" s="201">
        <v>0.168434</v>
      </c>
    </row>
    <row r="165" spans="1:240" ht="19.2" x14ac:dyDescent="0.25">
      <c r="A165" s="196" t="s">
        <v>1454</v>
      </c>
      <c r="B165" s="197" t="s">
        <v>1455</v>
      </c>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198"/>
      <c r="Y165" s="198"/>
      <c r="Z165" s="198"/>
      <c r="AA165" s="198"/>
      <c r="AB165" s="198"/>
      <c r="AC165" s="198"/>
      <c r="AD165" s="198"/>
      <c r="AE165" s="198"/>
      <c r="AF165" s="198"/>
      <c r="AG165" s="198"/>
      <c r="AH165" s="198"/>
      <c r="AI165" s="198"/>
      <c r="AJ165" s="198"/>
      <c r="AK165" s="198"/>
      <c r="AL165" s="198"/>
      <c r="AM165" s="198"/>
      <c r="AN165" s="198"/>
      <c r="AO165" s="198"/>
      <c r="AP165" s="198"/>
      <c r="AQ165" s="198"/>
      <c r="AR165" s="198"/>
      <c r="AS165" s="198"/>
      <c r="AT165" s="198"/>
      <c r="AU165" s="198"/>
      <c r="AV165" s="198"/>
      <c r="AW165" s="198"/>
      <c r="AX165" s="198"/>
      <c r="AY165" s="198"/>
      <c r="AZ165" s="198"/>
      <c r="BA165" s="198"/>
      <c r="BB165" s="198"/>
      <c r="BC165" s="198"/>
      <c r="BD165" s="198"/>
      <c r="BE165" s="198"/>
      <c r="BF165" s="198"/>
      <c r="BG165" s="198"/>
      <c r="BH165" s="198"/>
      <c r="BI165" s="198"/>
      <c r="BJ165" s="198"/>
      <c r="BK165" s="198"/>
      <c r="BL165" s="198"/>
      <c r="BM165" s="198"/>
      <c r="BN165" s="198"/>
      <c r="BO165" s="198"/>
      <c r="BP165" s="198"/>
      <c r="BQ165" s="198"/>
      <c r="BR165" s="198"/>
      <c r="BS165" s="198"/>
      <c r="BT165" s="198"/>
      <c r="BU165" s="198"/>
      <c r="BV165" s="198"/>
      <c r="BW165" s="198"/>
      <c r="BX165" s="198"/>
      <c r="BY165" s="198"/>
      <c r="BZ165" s="198"/>
      <c r="CA165" s="198"/>
      <c r="CB165" s="198"/>
      <c r="CC165" s="198"/>
      <c r="CD165" s="198"/>
      <c r="CE165" s="198"/>
      <c r="CF165" s="198"/>
      <c r="CG165" s="198"/>
      <c r="CH165" s="198"/>
      <c r="CI165" s="198"/>
      <c r="CJ165" s="198"/>
      <c r="CK165" s="198"/>
      <c r="CL165" s="198"/>
      <c r="CM165" s="198">
        <v>0.98891300000000004</v>
      </c>
      <c r="CN165" s="198">
        <v>9.6084000000000003E-2</v>
      </c>
      <c r="CO165" s="198"/>
      <c r="CP165" s="198"/>
      <c r="CQ165" s="198">
        <v>0.98891300000000004</v>
      </c>
      <c r="CR165" s="198">
        <v>9.6084000000000003E-2</v>
      </c>
      <c r="CS165" s="198"/>
      <c r="CT165" s="198"/>
      <c r="CU165" s="198"/>
      <c r="CV165" s="198"/>
      <c r="CW165" s="198"/>
      <c r="CX165" s="198"/>
      <c r="CY165" s="198"/>
      <c r="CZ165" s="198"/>
      <c r="DA165" s="198"/>
      <c r="DB165" s="198"/>
      <c r="DC165" s="198"/>
      <c r="DD165" s="198"/>
      <c r="DE165" s="198"/>
      <c r="DF165" s="198"/>
      <c r="DG165" s="198"/>
      <c r="DH165" s="198"/>
      <c r="DI165" s="198"/>
      <c r="DJ165" s="198"/>
      <c r="DK165" s="198"/>
      <c r="DL165" s="198"/>
      <c r="DM165" s="198"/>
      <c r="DN165" s="198"/>
      <c r="DO165" s="198"/>
      <c r="DP165" s="198"/>
      <c r="DQ165" s="198"/>
      <c r="DR165" s="198"/>
      <c r="DS165" s="198"/>
      <c r="DT165" s="198"/>
      <c r="DU165" s="198"/>
      <c r="DV165" s="198"/>
      <c r="DW165" s="198"/>
      <c r="DX165" s="198"/>
      <c r="DY165" s="198"/>
      <c r="DZ165" s="198"/>
      <c r="EA165" s="198"/>
      <c r="EB165" s="198"/>
      <c r="EC165" s="198"/>
      <c r="ED165" s="198"/>
      <c r="EE165" s="198"/>
      <c r="EF165" s="198"/>
      <c r="EG165" s="198"/>
      <c r="EH165" s="198"/>
      <c r="EI165" s="198"/>
      <c r="EJ165" s="198"/>
      <c r="EK165" s="198"/>
      <c r="EL165" s="198"/>
      <c r="EM165" s="198"/>
      <c r="EN165" s="198"/>
      <c r="EO165" s="198"/>
      <c r="EP165" s="198"/>
      <c r="EQ165" s="198"/>
      <c r="ER165" s="198"/>
      <c r="ES165" s="198"/>
      <c r="ET165" s="198"/>
      <c r="EU165" s="198"/>
      <c r="EV165" s="198"/>
      <c r="EW165" s="198"/>
      <c r="EX165" s="198"/>
      <c r="EY165" s="198"/>
      <c r="EZ165" s="198"/>
      <c r="FA165" s="198"/>
      <c r="FB165" s="198"/>
      <c r="FC165" s="198"/>
      <c r="FD165" s="198"/>
      <c r="FE165" s="198"/>
      <c r="FF165" s="198"/>
      <c r="FG165" s="198"/>
      <c r="FH165" s="198"/>
      <c r="FI165" s="198">
        <v>0.154448</v>
      </c>
      <c r="FJ165" s="198">
        <v>9.5839999999999995E-2</v>
      </c>
      <c r="FK165" s="198">
        <v>0.154448</v>
      </c>
      <c r="FL165" s="198">
        <v>9.5839999999999995E-2</v>
      </c>
      <c r="FM165" s="198"/>
      <c r="FN165" s="198"/>
      <c r="FO165" s="198"/>
      <c r="FP165" s="198"/>
      <c r="FQ165" s="198"/>
      <c r="FR165" s="198"/>
      <c r="FS165" s="198"/>
      <c r="FT165" s="198"/>
      <c r="FU165" s="198"/>
      <c r="FV165" s="198"/>
      <c r="FW165" s="198"/>
      <c r="FX165" s="198"/>
      <c r="FY165" s="198"/>
      <c r="FZ165" s="198"/>
      <c r="GA165" s="198"/>
      <c r="GB165" s="198"/>
      <c r="GC165" s="198"/>
      <c r="GD165" s="198"/>
      <c r="GE165" s="198"/>
      <c r="GF165" s="198"/>
      <c r="GG165" s="198"/>
      <c r="GH165" s="198"/>
      <c r="GI165" s="198"/>
      <c r="GJ165" s="198"/>
      <c r="GK165" s="198"/>
      <c r="GL165" s="198"/>
      <c r="GM165" s="198"/>
      <c r="GN165" s="198"/>
      <c r="GO165" s="198"/>
      <c r="GP165" s="198"/>
      <c r="GQ165" s="198"/>
      <c r="GR165" s="198"/>
      <c r="GS165" s="198"/>
      <c r="GT165" s="198"/>
      <c r="GU165" s="198"/>
      <c r="GV165" s="198"/>
      <c r="GW165" s="198"/>
      <c r="GX165" s="198"/>
      <c r="GY165" s="198"/>
      <c r="GZ165" s="198"/>
      <c r="HA165" s="198"/>
      <c r="HB165" s="198"/>
      <c r="HC165" s="198"/>
      <c r="HD165" s="198"/>
      <c r="HE165" s="198"/>
      <c r="HF165" s="198"/>
      <c r="HG165" s="198"/>
      <c r="HH165" s="198"/>
      <c r="HI165" s="198"/>
      <c r="HJ165" s="198"/>
      <c r="HK165" s="198"/>
      <c r="HL165" s="198"/>
      <c r="HM165" s="198"/>
      <c r="HN165" s="198"/>
      <c r="HO165" s="198"/>
      <c r="HP165" s="198"/>
      <c r="HQ165" s="198"/>
      <c r="HR165" s="198"/>
      <c r="HS165" s="198"/>
      <c r="HT165" s="198"/>
      <c r="HU165" s="198"/>
      <c r="HV165" s="198"/>
      <c r="HW165" s="198"/>
      <c r="HX165" s="198"/>
      <c r="HY165" s="198"/>
      <c r="HZ165" s="198"/>
      <c r="IA165" s="198">
        <v>6.2399999999999999E-3</v>
      </c>
      <c r="IB165" s="198">
        <v>3.57E-4</v>
      </c>
      <c r="IC165" s="198">
        <v>6.2399999999999999E-3</v>
      </c>
      <c r="ID165" s="198">
        <v>3.57E-4</v>
      </c>
      <c r="IE165" s="198">
        <v>1.1496010000000001</v>
      </c>
      <c r="IF165" s="198">
        <v>0.19228100000000001</v>
      </c>
    </row>
    <row r="166" spans="1:240" ht="19.2" x14ac:dyDescent="0.25">
      <c r="A166" s="199" t="s">
        <v>265</v>
      </c>
      <c r="B166" s="200" t="s">
        <v>1456</v>
      </c>
      <c r="C166" s="201"/>
      <c r="D166" s="201"/>
      <c r="E166" s="201"/>
      <c r="F166" s="201"/>
      <c r="G166" s="201"/>
      <c r="H166" s="201"/>
      <c r="I166" s="201"/>
      <c r="J166" s="201"/>
      <c r="K166" s="201"/>
      <c r="L166" s="201"/>
      <c r="M166" s="201"/>
      <c r="N166" s="201"/>
      <c r="O166" s="201"/>
      <c r="P166" s="201"/>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v>0.51954</v>
      </c>
      <c r="CN166" s="201">
        <v>0.11</v>
      </c>
      <c r="CO166" s="201"/>
      <c r="CP166" s="201"/>
      <c r="CQ166" s="201">
        <v>0.51954</v>
      </c>
      <c r="CR166" s="201">
        <v>0.11</v>
      </c>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c r="EX166" s="201"/>
      <c r="EY166" s="201"/>
      <c r="EZ166" s="201"/>
      <c r="FA166" s="201"/>
      <c r="FB166" s="201"/>
      <c r="FC166" s="201"/>
      <c r="FD166" s="201"/>
      <c r="FE166" s="201"/>
      <c r="FF166" s="201"/>
      <c r="FG166" s="201"/>
      <c r="FH166" s="201"/>
      <c r="FI166" s="201"/>
      <c r="FJ166" s="201"/>
      <c r="FK166" s="201"/>
      <c r="FL166" s="201"/>
      <c r="FM166" s="201"/>
      <c r="FN166" s="201"/>
      <c r="FO166" s="201"/>
      <c r="FP166" s="201"/>
      <c r="FQ166" s="201"/>
      <c r="FR166" s="201"/>
      <c r="FS166" s="201"/>
      <c r="FT166" s="201"/>
      <c r="FU166" s="201"/>
      <c r="FV166" s="201"/>
      <c r="FW166" s="201"/>
      <c r="FX166" s="201"/>
      <c r="FY166" s="201"/>
      <c r="FZ166" s="201"/>
      <c r="GA166" s="201"/>
      <c r="GB166" s="201"/>
      <c r="GC166" s="201"/>
      <c r="GD166" s="201"/>
      <c r="GE166" s="201"/>
      <c r="GF166" s="201"/>
      <c r="GG166" s="201"/>
      <c r="GH166" s="201"/>
      <c r="GI166" s="201">
        <v>0.118771</v>
      </c>
      <c r="GJ166" s="201">
        <v>7.5100000000000004E-4</v>
      </c>
      <c r="GK166" s="201"/>
      <c r="GL166" s="201"/>
      <c r="GM166" s="201">
        <v>0.118771</v>
      </c>
      <c r="GN166" s="201">
        <v>7.5100000000000004E-4</v>
      </c>
      <c r="GO166" s="201">
        <v>0.31197399999999997</v>
      </c>
      <c r="GP166" s="201">
        <v>2.2290000000000001E-3</v>
      </c>
      <c r="GQ166" s="201"/>
      <c r="GR166" s="201"/>
      <c r="GS166" s="201">
        <v>0.31197399999999997</v>
      </c>
      <c r="GT166" s="201">
        <v>2.2290000000000001E-3</v>
      </c>
      <c r="GU166" s="201"/>
      <c r="GV166" s="201"/>
      <c r="GW166" s="201"/>
      <c r="GX166" s="201"/>
      <c r="GY166" s="201"/>
      <c r="GZ166" s="201"/>
      <c r="HA166" s="201"/>
      <c r="HB166" s="201"/>
      <c r="HC166" s="201"/>
      <c r="HD166" s="201"/>
      <c r="HE166" s="201"/>
      <c r="HF166" s="201"/>
      <c r="HG166" s="201"/>
      <c r="HH166" s="201"/>
      <c r="HI166" s="201"/>
      <c r="HJ166" s="201"/>
      <c r="HK166" s="201"/>
      <c r="HL166" s="201"/>
      <c r="HM166" s="201"/>
      <c r="HN166" s="201"/>
      <c r="HO166" s="201"/>
      <c r="HP166" s="201"/>
      <c r="HQ166" s="201"/>
      <c r="HR166" s="201"/>
      <c r="HS166" s="201"/>
      <c r="HT166" s="201"/>
      <c r="HU166" s="201"/>
      <c r="HV166" s="201"/>
      <c r="HW166" s="201"/>
      <c r="HX166" s="201"/>
      <c r="HY166" s="201"/>
      <c r="HZ166" s="201"/>
      <c r="IA166" s="201"/>
      <c r="IB166" s="201"/>
      <c r="IC166" s="201"/>
      <c r="ID166" s="201"/>
      <c r="IE166" s="201">
        <v>0.95028500000000005</v>
      </c>
      <c r="IF166" s="201">
        <v>0.11298</v>
      </c>
    </row>
    <row r="167" spans="1:240" ht="19.2" x14ac:dyDescent="0.25">
      <c r="A167" s="196" t="s">
        <v>1457</v>
      </c>
      <c r="B167" s="197" t="s">
        <v>1458</v>
      </c>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c r="AE167" s="198"/>
      <c r="AF167" s="198"/>
      <c r="AG167" s="198"/>
      <c r="AH167" s="198"/>
      <c r="AI167" s="198"/>
      <c r="AJ167" s="198"/>
      <c r="AK167" s="198"/>
      <c r="AL167" s="198"/>
      <c r="AM167" s="198"/>
      <c r="AN167" s="198"/>
      <c r="AO167" s="198"/>
      <c r="AP167" s="198"/>
      <c r="AQ167" s="198"/>
      <c r="AR167" s="198"/>
      <c r="AS167" s="198"/>
      <c r="AT167" s="198"/>
      <c r="AU167" s="198"/>
      <c r="AV167" s="198"/>
      <c r="AW167" s="198"/>
      <c r="AX167" s="198"/>
      <c r="AY167" s="198"/>
      <c r="AZ167" s="198"/>
      <c r="BA167" s="198"/>
      <c r="BB167" s="198"/>
      <c r="BC167" s="198"/>
      <c r="BD167" s="198"/>
      <c r="BE167" s="198"/>
      <c r="BF167" s="198"/>
      <c r="BG167" s="198"/>
      <c r="BH167" s="198"/>
      <c r="BI167" s="198"/>
      <c r="BJ167" s="198"/>
      <c r="BK167" s="198"/>
      <c r="BL167" s="198"/>
      <c r="BM167" s="198"/>
      <c r="BN167" s="198"/>
      <c r="BO167" s="198"/>
      <c r="BP167" s="198"/>
      <c r="BQ167" s="198"/>
      <c r="BR167" s="198"/>
      <c r="BS167" s="198"/>
      <c r="BT167" s="198"/>
      <c r="BU167" s="198"/>
      <c r="BV167" s="198"/>
      <c r="BW167" s="198"/>
      <c r="BX167" s="198"/>
      <c r="BY167" s="198"/>
      <c r="BZ167" s="198"/>
      <c r="CA167" s="198"/>
      <c r="CB167" s="198"/>
      <c r="CC167" s="198"/>
      <c r="CD167" s="198"/>
      <c r="CE167" s="198"/>
      <c r="CF167" s="198"/>
      <c r="CG167" s="198"/>
      <c r="CH167" s="198"/>
      <c r="CI167" s="198"/>
      <c r="CJ167" s="198"/>
      <c r="CK167" s="198"/>
      <c r="CL167" s="198"/>
      <c r="CM167" s="198">
        <v>0.92812499999999998</v>
      </c>
      <c r="CN167" s="198">
        <v>0.19800000000000001</v>
      </c>
      <c r="CO167" s="198"/>
      <c r="CP167" s="198"/>
      <c r="CQ167" s="198">
        <v>0.92812499999999998</v>
      </c>
      <c r="CR167" s="198">
        <v>0.19800000000000001</v>
      </c>
      <c r="CS167" s="198"/>
      <c r="CT167" s="198"/>
      <c r="CU167" s="198"/>
      <c r="CV167" s="198"/>
      <c r="CW167" s="198"/>
      <c r="CX167" s="198"/>
      <c r="CY167" s="198"/>
      <c r="CZ167" s="198"/>
      <c r="DA167" s="198"/>
      <c r="DB167" s="198"/>
      <c r="DC167" s="198"/>
      <c r="DD167" s="198"/>
      <c r="DE167" s="198"/>
      <c r="DF167" s="198"/>
      <c r="DG167" s="198"/>
      <c r="DH167" s="198"/>
      <c r="DI167" s="198"/>
      <c r="DJ167" s="198"/>
      <c r="DK167" s="198"/>
      <c r="DL167" s="198"/>
      <c r="DM167" s="198"/>
      <c r="DN167" s="198"/>
      <c r="DO167" s="198"/>
      <c r="DP167" s="198"/>
      <c r="DQ167" s="198"/>
      <c r="DR167" s="198"/>
      <c r="DS167" s="198"/>
      <c r="DT167" s="198"/>
      <c r="DU167" s="198"/>
      <c r="DV167" s="198"/>
      <c r="DW167" s="198"/>
      <c r="DX167" s="198"/>
      <c r="DY167" s="198"/>
      <c r="DZ167" s="198"/>
      <c r="EA167" s="198"/>
      <c r="EB167" s="198"/>
      <c r="EC167" s="198"/>
      <c r="ED167" s="198"/>
      <c r="EE167" s="198"/>
      <c r="EF167" s="198"/>
      <c r="EG167" s="198"/>
      <c r="EH167" s="198"/>
      <c r="EI167" s="198"/>
      <c r="EJ167" s="198"/>
      <c r="EK167" s="198"/>
      <c r="EL167" s="198"/>
      <c r="EM167" s="198"/>
      <c r="EN167" s="198"/>
      <c r="EO167" s="198"/>
      <c r="EP167" s="198"/>
      <c r="EQ167" s="198"/>
      <c r="ER167" s="198"/>
      <c r="ES167" s="198"/>
      <c r="ET167" s="198"/>
      <c r="EU167" s="198"/>
      <c r="EV167" s="198"/>
      <c r="EW167" s="198"/>
      <c r="EX167" s="198"/>
      <c r="EY167" s="198"/>
      <c r="EZ167" s="198"/>
      <c r="FA167" s="198"/>
      <c r="FB167" s="198"/>
      <c r="FC167" s="198"/>
      <c r="FD167" s="198"/>
      <c r="FE167" s="198"/>
      <c r="FF167" s="198"/>
      <c r="FG167" s="198"/>
      <c r="FH167" s="198"/>
      <c r="FI167" s="198"/>
      <c r="FJ167" s="198"/>
      <c r="FK167" s="198"/>
      <c r="FL167" s="198"/>
      <c r="FM167" s="198"/>
      <c r="FN167" s="198"/>
      <c r="FO167" s="198"/>
      <c r="FP167" s="198"/>
      <c r="FQ167" s="198"/>
      <c r="FR167" s="198"/>
      <c r="FS167" s="198"/>
      <c r="FT167" s="198"/>
      <c r="FU167" s="198"/>
      <c r="FV167" s="198"/>
      <c r="FW167" s="198"/>
      <c r="FX167" s="198"/>
      <c r="FY167" s="198"/>
      <c r="FZ167" s="198"/>
      <c r="GA167" s="198"/>
      <c r="GB167" s="198"/>
      <c r="GC167" s="198"/>
      <c r="GD167" s="198"/>
      <c r="GE167" s="198"/>
      <c r="GF167" s="198"/>
      <c r="GG167" s="198"/>
      <c r="GH167" s="198"/>
      <c r="GI167" s="198"/>
      <c r="GJ167" s="198"/>
      <c r="GK167" s="198"/>
      <c r="GL167" s="198"/>
      <c r="GM167" s="198"/>
      <c r="GN167" s="198"/>
      <c r="GO167" s="198"/>
      <c r="GP167" s="198"/>
      <c r="GQ167" s="198"/>
      <c r="GR167" s="198"/>
      <c r="GS167" s="198"/>
      <c r="GT167" s="198"/>
      <c r="GU167" s="198"/>
      <c r="GV167" s="198"/>
      <c r="GW167" s="198"/>
      <c r="GX167" s="198"/>
      <c r="GY167" s="198"/>
      <c r="GZ167" s="198"/>
      <c r="HA167" s="198"/>
      <c r="HB167" s="198"/>
      <c r="HC167" s="198"/>
      <c r="HD167" s="198"/>
      <c r="HE167" s="198"/>
      <c r="HF167" s="198"/>
      <c r="HG167" s="198"/>
      <c r="HH167" s="198"/>
      <c r="HI167" s="198"/>
      <c r="HJ167" s="198"/>
      <c r="HK167" s="198"/>
      <c r="HL167" s="198"/>
      <c r="HM167" s="198"/>
      <c r="HN167" s="198"/>
      <c r="HO167" s="198"/>
      <c r="HP167" s="198"/>
      <c r="HQ167" s="198"/>
      <c r="HR167" s="198"/>
      <c r="HS167" s="198"/>
      <c r="HT167" s="198"/>
      <c r="HU167" s="198"/>
      <c r="HV167" s="198"/>
      <c r="HW167" s="198"/>
      <c r="HX167" s="198"/>
      <c r="HY167" s="198"/>
      <c r="HZ167" s="198"/>
      <c r="IA167" s="198"/>
      <c r="IB167" s="198"/>
      <c r="IC167" s="198"/>
      <c r="ID167" s="198"/>
      <c r="IE167" s="198">
        <v>0.92812499999999998</v>
      </c>
      <c r="IF167" s="198">
        <v>0.19800000000000001</v>
      </c>
    </row>
    <row r="168" spans="1:240" ht="19.2" x14ac:dyDescent="0.25">
      <c r="A168" s="199" t="s">
        <v>272</v>
      </c>
      <c r="B168" s="200" t="s">
        <v>1459</v>
      </c>
      <c r="C168" s="201"/>
      <c r="D168" s="201"/>
      <c r="E168" s="201"/>
      <c r="F168" s="201"/>
      <c r="G168" s="201"/>
      <c r="H168" s="201"/>
      <c r="I168" s="201"/>
      <c r="J168" s="201"/>
      <c r="K168" s="201"/>
      <c r="L168" s="201"/>
      <c r="M168" s="201"/>
      <c r="N168" s="201"/>
      <c r="O168" s="201"/>
      <c r="P168" s="201"/>
      <c r="Q168" s="201"/>
      <c r="R168" s="201"/>
      <c r="S168" s="201">
        <v>0.29439500000000002</v>
      </c>
      <c r="T168" s="201">
        <v>5.5210000000000002E-2</v>
      </c>
      <c r="U168" s="201"/>
      <c r="V168" s="201"/>
      <c r="W168" s="201"/>
      <c r="X168" s="201"/>
      <c r="Y168" s="201"/>
      <c r="Z168" s="201"/>
      <c r="AA168" s="201"/>
      <c r="AB168" s="201"/>
      <c r="AC168" s="201"/>
      <c r="AD168" s="201"/>
      <c r="AE168" s="201"/>
      <c r="AF168" s="201"/>
      <c r="AG168" s="201">
        <v>0.29439500000000002</v>
      </c>
      <c r="AH168" s="201">
        <v>5.5210000000000002E-2</v>
      </c>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v>0.50552699999999995</v>
      </c>
      <c r="CN168" s="201">
        <v>4.7308000000000003E-2</v>
      </c>
      <c r="CO168" s="201"/>
      <c r="CP168" s="201"/>
      <c r="CQ168" s="201">
        <v>0.50552699999999995</v>
      </c>
      <c r="CR168" s="201">
        <v>4.7308000000000003E-2</v>
      </c>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v>7.1999999999999995E-2</v>
      </c>
      <c r="DN168" s="201">
        <v>1.7999999999999999E-2</v>
      </c>
      <c r="DO168" s="201">
        <v>7.1999999999999995E-2</v>
      </c>
      <c r="DP168" s="201">
        <v>1.7999999999999999E-2</v>
      </c>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c r="EX168" s="201"/>
      <c r="EY168" s="201"/>
      <c r="EZ168" s="201"/>
      <c r="FA168" s="201"/>
      <c r="FB168" s="201"/>
      <c r="FC168" s="201"/>
      <c r="FD168" s="201"/>
      <c r="FE168" s="201"/>
      <c r="FF168" s="201"/>
      <c r="FG168" s="201"/>
      <c r="FH168" s="201"/>
      <c r="FI168" s="201"/>
      <c r="FJ168" s="201"/>
      <c r="FK168" s="201"/>
      <c r="FL168" s="201"/>
      <c r="FM168" s="201"/>
      <c r="FN168" s="201"/>
      <c r="FO168" s="201"/>
      <c r="FP168" s="201"/>
      <c r="FQ168" s="201"/>
      <c r="FR168" s="201"/>
      <c r="FS168" s="201"/>
      <c r="FT168" s="201"/>
      <c r="FU168" s="201"/>
      <c r="FV168" s="201"/>
      <c r="FW168" s="201"/>
      <c r="FX168" s="201"/>
      <c r="FY168" s="201"/>
      <c r="FZ168" s="201"/>
      <c r="GA168" s="201"/>
      <c r="GB168" s="201"/>
      <c r="GC168" s="201"/>
      <c r="GD168" s="201"/>
      <c r="GE168" s="201"/>
      <c r="GF168" s="201"/>
      <c r="GG168" s="201"/>
      <c r="GH168" s="201"/>
      <c r="GI168" s="201"/>
      <c r="GJ168" s="201"/>
      <c r="GK168" s="201"/>
      <c r="GL168" s="201"/>
      <c r="GM168" s="201"/>
      <c r="GN168" s="201"/>
      <c r="GO168" s="201"/>
      <c r="GP168" s="201"/>
      <c r="GQ168" s="201"/>
      <c r="GR168" s="201"/>
      <c r="GS168" s="201"/>
      <c r="GT168" s="201"/>
      <c r="GU168" s="201"/>
      <c r="GV168" s="201"/>
      <c r="GW168" s="201"/>
      <c r="GX168" s="201"/>
      <c r="GY168" s="201"/>
      <c r="GZ168" s="201"/>
      <c r="HA168" s="201"/>
      <c r="HB168" s="201"/>
      <c r="HC168" s="201"/>
      <c r="HD168" s="201"/>
      <c r="HE168" s="201"/>
      <c r="HF168" s="201"/>
      <c r="HG168" s="201"/>
      <c r="HH168" s="201"/>
      <c r="HI168" s="201"/>
      <c r="HJ168" s="201"/>
      <c r="HK168" s="201"/>
      <c r="HL168" s="201"/>
      <c r="HM168" s="201"/>
      <c r="HN168" s="201"/>
      <c r="HO168" s="201"/>
      <c r="HP168" s="201"/>
      <c r="HQ168" s="201"/>
      <c r="HR168" s="201"/>
      <c r="HS168" s="201"/>
      <c r="HT168" s="201"/>
      <c r="HU168" s="201"/>
      <c r="HV168" s="201"/>
      <c r="HW168" s="201"/>
      <c r="HX168" s="201"/>
      <c r="HY168" s="201"/>
      <c r="HZ168" s="201"/>
      <c r="IA168" s="201"/>
      <c r="IB168" s="201"/>
      <c r="IC168" s="201"/>
      <c r="ID168" s="201"/>
      <c r="IE168" s="201">
        <v>0.87192199999999997</v>
      </c>
      <c r="IF168" s="201">
        <v>0.120518</v>
      </c>
    </row>
    <row r="169" spans="1:240" ht="19.2" x14ac:dyDescent="0.25">
      <c r="A169" s="196" t="s">
        <v>1460</v>
      </c>
      <c r="B169" s="197" t="s">
        <v>1461</v>
      </c>
      <c r="C169" s="198"/>
      <c r="D169" s="198"/>
      <c r="E169" s="198"/>
      <c r="F169" s="198"/>
      <c r="G169" s="198"/>
      <c r="H169" s="198"/>
      <c r="I169" s="198"/>
      <c r="J169" s="198"/>
      <c r="K169" s="198"/>
      <c r="L169" s="198"/>
      <c r="M169" s="198"/>
      <c r="N169" s="198"/>
      <c r="O169" s="198"/>
      <c r="P169" s="198"/>
      <c r="Q169" s="198"/>
      <c r="R169" s="198"/>
      <c r="S169" s="198">
        <v>0.13250000000000001</v>
      </c>
      <c r="T169" s="198">
        <v>2.5000000000000001E-2</v>
      </c>
      <c r="U169" s="198"/>
      <c r="V169" s="198"/>
      <c r="W169" s="198"/>
      <c r="X169" s="198"/>
      <c r="Y169" s="198"/>
      <c r="Z169" s="198"/>
      <c r="AA169" s="198"/>
      <c r="AB169" s="198"/>
      <c r="AC169" s="198"/>
      <c r="AD169" s="198"/>
      <c r="AE169" s="198"/>
      <c r="AF169" s="198"/>
      <c r="AG169" s="198">
        <v>0.13250000000000001</v>
      </c>
      <c r="AH169" s="198">
        <v>2.5000000000000001E-2</v>
      </c>
      <c r="AI169" s="198"/>
      <c r="AJ169" s="198"/>
      <c r="AK169" s="198"/>
      <c r="AL169" s="198"/>
      <c r="AM169" s="198"/>
      <c r="AN169" s="198"/>
      <c r="AO169" s="198"/>
      <c r="AP169" s="198"/>
      <c r="AQ169" s="198"/>
      <c r="AR169" s="198"/>
      <c r="AS169" s="198"/>
      <c r="AT169" s="198"/>
      <c r="AU169" s="198">
        <v>0.26960400000000001</v>
      </c>
      <c r="AV169" s="198">
        <v>5.7735000000000002E-2</v>
      </c>
      <c r="AW169" s="198"/>
      <c r="AX169" s="198"/>
      <c r="AY169" s="198">
        <v>0.22509199999999999</v>
      </c>
      <c r="AZ169" s="198">
        <v>6.0772E-2</v>
      </c>
      <c r="BA169" s="198"/>
      <c r="BB169" s="198"/>
      <c r="BC169" s="198"/>
      <c r="BD169" s="198"/>
      <c r="BE169" s="198">
        <v>0.49469600000000002</v>
      </c>
      <c r="BF169" s="198">
        <v>0.118507</v>
      </c>
      <c r="BG169" s="198"/>
      <c r="BH169" s="198"/>
      <c r="BI169" s="198"/>
      <c r="BJ169" s="198"/>
      <c r="BK169" s="198"/>
      <c r="BL169" s="198"/>
      <c r="BM169" s="198"/>
      <c r="BN169" s="198"/>
      <c r="BO169" s="198">
        <v>4.6018000000000003E-2</v>
      </c>
      <c r="BP169" s="198">
        <v>2.2499999999999999E-2</v>
      </c>
      <c r="BQ169" s="198"/>
      <c r="BR169" s="198"/>
      <c r="BS169" s="198"/>
      <c r="BT169" s="198"/>
      <c r="BU169" s="198"/>
      <c r="BV169" s="198"/>
      <c r="BW169" s="198"/>
      <c r="BX169" s="198"/>
      <c r="BY169" s="198"/>
      <c r="BZ169" s="198"/>
      <c r="CA169" s="198"/>
      <c r="CB169" s="198"/>
      <c r="CC169" s="198"/>
      <c r="CD169" s="198"/>
      <c r="CE169" s="198"/>
      <c r="CF169" s="198"/>
      <c r="CG169" s="198"/>
      <c r="CH169" s="198"/>
      <c r="CI169" s="198"/>
      <c r="CJ169" s="198"/>
      <c r="CK169" s="198">
        <v>4.6018000000000003E-2</v>
      </c>
      <c r="CL169" s="198">
        <v>2.2499999999999999E-2</v>
      </c>
      <c r="CM169" s="198">
        <v>6.8181000000000005E-2</v>
      </c>
      <c r="CN169" s="198">
        <v>2.5499999999999998E-2</v>
      </c>
      <c r="CO169" s="198"/>
      <c r="CP169" s="198"/>
      <c r="CQ169" s="198">
        <v>6.8181000000000005E-2</v>
      </c>
      <c r="CR169" s="198">
        <v>2.5499999999999998E-2</v>
      </c>
      <c r="CS169" s="198"/>
      <c r="CT169" s="198"/>
      <c r="CU169" s="198"/>
      <c r="CV169" s="198"/>
      <c r="CW169" s="198"/>
      <c r="CX169" s="198"/>
      <c r="CY169" s="198"/>
      <c r="CZ169" s="198"/>
      <c r="DA169" s="198"/>
      <c r="DB169" s="198"/>
      <c r="DC169" s="198"/>
      <c r="DD169" s="198"/>
      <c r="DE169" s="198"/>
      <c r="DF169" s="198"/>
      <c r="DG169" s="198"/>
      <c r="DH169" s="198"/>
      <c r="DI169" s="198"/>
      <c r="DJ169" s="198"/>
      <c r="DK169" s="198"/>
      <c r="DL169" s="198"/>
      <c r="DM169" s="198"/>
      <c r="DN169" s="198"/>
      <c r="DO169" s="198"/>
      <c r="DP169" s="198"/>
      <c r="DQ169" s="198"/>
      <c r="DR169" s="198"/>
      <c r="DS169" s="198"/>
      <c r="DT169" s="198"/>
      <c r="DU169" s="198"/>
      <c r="DV169" s="198"/>
      <c r="DW169" s="198"/>
      <c r="DX169" s="198"/>
      <c r="DY169" s="198"/>
      <c r="DZ169" s="198"/>
      <c r="EA169" s="198"/>
      <c r="EB169" s="198"/>
      <c r="EC169" s="198"/>
      <c r="ED169" s="198"/>
      <c r="EE169" s="198"/>
      <c r="EF169" s="198"/>
      <c r="EG169" s="198"/>
      <c r="EH169" s="198"/>
      <c r="EI169" s="198"/>
      <c r="EJ169" s="198"/>
      <c r="EK169" s="198"/>
      <c r="EL169" s="198"/>
      <c r="EM169" s="198"/>
      <c r="EN169" s="198"/>
      <c r="EO169" s="198"/>
      <c r="EP169" s="198"/>
      <c r="EQ169" s="198"/>
      <c r="ER169" s="198"/>
      <c r="ES169" s="198"/>
      <c r="ET169" s="198"/>
      <c r="EU169" s="198"/>
      <c r="EV169" s="198"/>
      <c r="EW169" s="198"/>
      <c r="EX169" s="198"/>
      <c r="EY169" s="198"/>
      <c r="EZ169" s="198"/>
      <c r="FA169" s="198"/>
      <c r="FB169" s="198"/>
      <c r="FC169" s="198"/>
      <c r="FD169" s="198"/>
      <c r="FE169" s="198"/>
      <c r="FF169" s="198"/>
      <c r="FG169" s="198"/>
      <c r="FH169" s="198"/>
      <c r="FI169" s="198"/>
      <c r="FJ169" s="198"/>
      <c r="FK169" s="198"/>
      <c r="FL169" s="198"/>
      <c r="FM169" s="198"/>
      <c r="FN169" s="198"/>
      <c r="FO169" s="198"/>
      <c r="FP169" s="198"/>
      <c r="FQ169" s="198"/>
      <c r="FR169" s="198"/>
      <c r="FS169" s="198"/>
      <c r="FT169" s="198"/>
      <c r="FU169" s="198"/>
      <c r="FV169" s="198"/>
      <c r="FW169" s="198"/>
      <c r="FX169" s="198"/>
      <c r="FY169" s="198"/>
      <c r="FZ169" s="198"/>
      <c r="GA169" s="198"/>
      <c r="GB169" s="198"/>
      <c r="GC169" s="198"/>
      <c r="GD169" s="198"/>
      <c r="GE169" s="198"/>
      <c r="GF169" s="198"/>
      <c r="GG169" s="198"/>
      <c r="GH169" s="198"/>
      <c r="GI169" s="198"/>
      <c r="GJ169" s="198"/>
      <c r="GK169" s="198"/>
      <c r="GL169" s="198"/>
      <c r="GM169" s="198"/>
      <c r="GN169" s="198"/>
      <c r="GO169" s="198">
        <v>5.4341E-2</v>
      </c>
      <c r="GP169" s="198">
        <v>2.5000000000000001E-4</v>
      </c>
      <c r="GQ169" s="198"/>
      <c r="GR169" s="198"/>
      <c r="GS169" s="198">
        <v>5.4341E-2</v>
      </c>
      <c r="GT169" s="198">
        <v>2.5000000000000001E-4</v>
      </c>
      <c r="GU169" s="198"/>
      <c r="GV169" s="198"/>
      <c r="GW169" s="198"/>
      <c r="GX169" s="198"/>
      <c r="GY169" s="198">
        <v>2.0556000000000001E-2</v>
      </c>
      <c r="GZ169" s="198">
        <v>9.0000000000000002E-6</v>
      </c>
      <c r="HA169" s="198"/>
      <c r="HB169" s="198"/>
      <c r="HC169" s="198">
        <v>2.0556000000000001E-2</v>
      </c>
      <c r="HD169" s="198">
        <v>9.0000000000000002E-6</v>
      </c>
      <c r="HE169" s="198"/>
      <c r="HF169" s="198"/>
      <c r="HG169" s="198"/>
      <c r="HH169" s="198"/>
      <c r="HI169" s="198"/>
      <c r="HJ169" s="198"/>
      <c r="HK169" s="198"/>
      <c r="HL169" s="198"/>
      <c r="HM169" s="198"/>
      <c r="HN169" s="198"/>
      <c r="HO169" s="198"/>
      <c r="HP169" s="198"/>
      <c r="HQ169" s="198"/>
      <c r="HR169" s="198"/>
      <c r="HS169" s="198"/>
      <c r="HT169" s="198"/>
      <c r="HU169" s="198"/>
      <c r="HV169" s="198"/>
      <c r="HW169" s="198"/>
      <c r="HX169" s="198"/>
      <c r="HY169" s="198"/>
      <c r="HZ169" s="198"/>
      <c r="IA169" s="198"/>
      <c r="IB169" s="198"/>
      <c r="IC169" s="198"/>
      <c r="ID169" s="198"/>
      <c r="IE169" s="198">
        <v>0.81629200000000002</v>
      </c>
      <c r="IF169" s="198">
        <v>0.19176599999999999</v>
      </c>
    </row>
    <row r="170" spans="1:240" ht="19.2" x14ac:dyDescent="0.25">
      <c r="A170" s="199" t="s">
        <v>582</v>
      </c>
      <c r="B170" s="200" t="s">
        <v>1462</v>
      </c>
      <c r="C170" s="201"/>
      <c r="D170" s="201"/>
      <c r="E170" s="201"/>
      <c r="F170" s="201"/>
      <c r="G170" s="201"/>
      <c r="H170" s="201"/>
      <c r="I170" s="201"/>
      <c r="J170" s="201"/>
      <c r="K170" s="201"/>
      <c r="L170" s="201"/>
      <c r="M170" s="201"/>
      <c r="N170" s="201"/>
      <c r="O170" s="201"/>
      <c r="P170" s="201"/>
      <c r="Q170" s="201"/>
      <c r="R170" s="201"/>
      <c r="S170" s="201">
        <v>0.297045</v>
      </c>
      <c r="T170" s="201">
        <v>5.5210000000000002E-2</v>
      </c>
      <c r="U170" s="201"/>
      <c r="V170" s="201"/>
      <c r="W170" s="201"/>
      <c r="X170" s="201"/>
      <c r="Y170" s="201"/>
      <c r="Z170" s="201"/>
      <c r="AA170" s="201"/>
      <c r="AB170" s="201"/>
      <c r="AC170" s="201"/>
      <c r="AD170" s="201"/>
      <c r="AE170" s="201"/>
      <c r="AF170" s="201"/>
      <c r="AG170" s="201">
        <v>0.297045</v>
      </c>
      <c r="AH170" s="201">
        <v>5.5210000000000002E-2</v>
      </c>
      <c r="AI170" s="201"/>
      <c r="AJ170" s="201"/>
      <c r="AK170" s="201"/>
      <c r="AL170" s="201"/>
      <c r="AM170" s="201"/>
      <c r="AN170" s="201"/>
      <c r="AO170" s="201"/>
      <c r="AP170" s="201"/>
      <c r="AQ170" s="201"/>
      <c r="AR170" s="201"/>
      <c r="AS170" s="201"/>
      <c r="AT170" s="201"/>
      <c r="AU170" s="201"/>
      <c r="AV170" s="201"/>
      <c r="AW170" s="201"/>
      <c r="AX170" s="201"/>
      <c r="AY170" s="201"/>
      <c r="AZ170" s="201"/>
      <c r="BA170" s="201"/>
      <c r="BB170" s="201"/>
      <c r="BC170" s="201"/>
      <c r="BD170" s="201"/>
      <c r="BE170" s="201"/>
      <c r="BF170" s="201"/>
      <c r="BG170" s="201"/>
      <c r="BH170" s="201"/>
      <c r="BI170" s="201"/>
      <c r="BJ170" s="201"/>
      <c r="BK170" s="201"/>
      <c r="BL170" s="201"/>
      <c r="BM170" s="201"/>
      <c r="BN170" s="201"/>
      <c r="BO170" s="201"/>
      <c r="BP170" s="201"/>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v>2.8500000000000001E-2</v>
      </c>
      <c r="DN170" s="201">
        <v>1.2E-2</v>
      </c>
      <c r="DO170" s="201">
        <v>2.8500000000000001E-2</v>
      </c>
      <c r="DP170" s="201">
        <v>1.2E-2</v>
      </c>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c r="EX170" s="201"/>
      <c r="EY170" s="201"/>
      <c r="EZ170" s="201"/>
      <c r="FA170" s="201"/>
      <c r="FB170" s="201"/>
      <c r="FC170" s="201"/>
      <c r="FD170" s="201"/>
      <c r="FE170" s="201"/>
      <c r="FF170" s="201"/>
      <c r="FG170" s="201"/>
      <c r="FH170" s="201"/>
      <c r="FI170" s="201">
        <v>0.45208700000000002</v>
      </c>
      <c r="FJ170" s="201">
        <v>0.23018</v>
      </c>
      <c r="FK170" s="201">
        <v>0.45208700000000002</v>
      </c>
      <c r="FL170" s="201">
        <v>0.23018</v>
      </c>
      <c r="FM170" s="201"/>
      <c r="FN170" s="201"/>
      <c r="FO170" s="201"/>
      <c r="FP170" s="201"/>
      <c r="FQ170" s="201"/>
      <c r="FR170" s="201"/>
      <c r="FS170" s="201"/>
      <c r="FT170" s="201"/>
      <c r="FU170" s="201"/>
      <c r="FV170" s="201"/>
      <c r="FW170" s="201"/>
      <c r="FX170" s="201"/>
      <c r="FY170" s="201"/>
      <c r="FZ170" s="201"/>
      <c r="GA170" s="201"/>
      <c r="GB170" s="201"/>
      <c r="GC170" s="201"/>
      <c r="GD170" s="201"/>
      <c r="GE170" s="201"/>
      <c r="GF170" s="201"/>
      <c r="GG170" s="201"/>
      <c r="GH170" s="201"/>
      <c r="GI170" s="201"/>
      <c r="GJ170" s="201"/>
      <c r="GK170" s="201"/>
      <c r="GL170" s="201"/>
      <c r="GM170" s="201"/>
      <c r="GN170" s="201"/>
      <c r="GO170" s="201"/>
      <c r="GP170" s="201"/>
      <c r="GQ170" s="201"/>
      <c r="GR170" s="201"/>
      <c r="GS170" s="201"/>
      <c r="GT170" s="201"/>
      <c r="GU170" s="201"/>
      <c r="GV170" s="201"/>
      <c r="GW170" s="201"/>
      <c r="GX170" s="201"/>
      <c r="GY170" s="201"/>
      <c r="GZ170" s="201"/>
      <c r="HA170" s="201"/>
      <c r="HB170" s="201"/>
      <c r="HC170" s="201"/>
      <c r="HD170" s="201"/>
      <c r="HE170" s="201"/>
      <c r="HF170" s="201"/>
      <c r="HG170" s="201"/>
      <c r="HH170" s="201"/>
      <c r="HI170" s="201"/>
      <c r="HJ170" s="201"/>
      <c r="HK170" s="201"/>
      <c r="HL170" s="201"/>
      <c r="HM170" s="201"/>
      <c r="HN170" s="201"/>
      <c r="HO170" s="201"/>
      <c r="HP170" s="201"/>
      <c r="HQ170" s="201"/>
      <c r="HR170" s="201"/>
      <c r="HS170" s="201"/>
      <c r="HT170" s="201"/>
      <c r="HU170" s="201"/>
      <c r="HV170" s="201"/>
      <c r="HW170" s="201"/>
      <c r="HX170" s="201"/>
      <c r="HY170" s="201"/>
      <c r="HZ170" s="201"/>
      <c r="IA170" s="201">
        <v>1.062E-3</v>
      </c>
      <c r="IB170" s="201">
        <v>8.2000000000000001E-5</v>
      </c>
      <c r="IC170" s="201">
        <v>1.062E-3</v>
      </c>
      <c r="ID170" s="201">
        <v>8.2000000000000001E-5</v>
      </c>
      <c r="IE170" s="201">
        <v>0.778694</v>
      </c>
      <c r="IF170" s="201">
        <v>0.29747200000000001</v>
      </c>
    </row>
    <row r="171" spans="1:240" ht="19.2" x14ac:dyDescent="0.25">
      <c r="A171" s="196" t="s">
        <v>145</v>
      </c>
      <c r="B171" s="197" t="s">
        <v>1463</v>
      </c>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c r="AB171" s="198"/>
      <c r="AC171" s="198"/>
      <c r="AD171" s="198"/>
      <c r="AE171" s="198"/>
      <c r="AF171" s="198"/>
      <c r="AG171" s="198"/>
      <c r="AH171" s="198"/>
      <c r="AI171" s="198"/>
      <c r="AJ171" s="198"/>
      <c r="AK171" s="198"/>
      <c r="AL171" s="198"/>
      <c r="AM171" s="198"/>
      <c r="AN171" s="198"/>
      <c r="AO171" s="198"/>
      <c r="AP171" s="198"/>
      <c r="AQ171" s="198"/>
      <c r="AR171" s="198"/>
      <c r="AS171" s="198"/>
      <c r="AT171" s="198"/>
      <c r="AU171" s="198"/>
      <c r="AV171" s="198"/>
      <c r="AW171" s="198"/>
      <c r="AX171" s="198"/>
      <c r="AY171" s="198"/>
      <c r="AZ171" s="198"/>
      <c r="BA171" s="198"/>
      <c r="BB171" s="198"/>
      <c r="BC171" s="198"/>
      <c r="BD171" s="198"/>
      <c r="BE171" s="198"/>
      <c r="BF171" s="198"/>
      <c r="BG171" s="198"/>
      <c r="BH171" s="198"/>
      <c r="BI171" s="198"/>
      <c r="BJ171" s="198"/>
      <c r="BK171" s="198"/>
      <c r="BL171" s="198"/>
      <c r="BM171" s="198"/>
      <c r="BN171" s="198"/>
      <c r="BO171" s="198"/>
      <c r="BP171" s="198"/>
      <c r="BQ171" s="198"/>
      <c r="BR171" s="198"/>
      <c r="BS171" s="198"/>
      <c r="BT171" s="198"/>
      <c r="BU171" s="198"/>
      <c r="BV171" s="198"/>
      <c r="BW171" s="198"/>
      <c r="BX171" s="198"/>
      <c r="BY171" s="198"/>
      <c r="BZ171" s="198"/>
      <c r="CA171" s="198"/>
      <c r="CB171" s="198"/>
      <c r="CC171" s="198"/>
      <c r="CD171" s="198"/>
      <c r="CE171" s="198"/>
      <c r="CF171" s="198"/>
      <c r="CG171" s="198"/>
      <c r="CH171" s="198"/>
      <c r="CI171" s="198"/>
      <c r="CJ171" s="198"/>
      <c r="CK171" s="198"/>
      <c r="CL171" s="198"/>
      <c r="CM171" s="198"/>
      <c r="CN171" s="198"/>
      <c r="CO171" s="198"/>
      <c r="CP171" s="198"/>
      <c r="CQ171" s="198"/>
      <c r="CR171" s="198"/>
      <c r="CS171" s="198"/>
      <c r="CT171" s="198"/>
      <c r="CU171" s="198"/>
      <c r="CV171" s="198"/>
      <c r="CW171" s="198"/>
      <c r="CX171" s="198"/>
      <c r="CY171" s="198"/>
      <c r="CZ171" s="198"/>
      <c r="DA171" s="198"/>
      <c r="DB171" s="198"/>
      <c r="DC171" s="198"/>
      <c r="DD171" s="198"/>
      <c r="DE171" s="198"/>
      <c r="DF171" s="198"/>
      <c r="DG171" s="198"/>
      <c r="DH171" s="198"/>
      <c r="DI171" s="198"/>
      <c r="DJ171" s="198"/>
      <c r="DK171" s="198"/>
      <c r="DL171" s="198"/>
      <c r="DM171" s="198"/>
      <c r="DN171" s="198"/>
      <c r="DO171" s="198"/>
      <c r="DP171" s="198"/>
      <c r="DQ171" s="198"/>
      <c r="DR171" s="198"/>
      <c r="DS171" s="198"/>
      <c r="DT171" s="198"/>
      <c r="DU171" s="198"/>
      <c r="DV171" s="198"/>
      <c r="DW171" s="198"/>
      <c r="DX171" s="198"/>
      <c r="DY171" s="198"/>
      <c r="DZ171" s="198"/>
      <c r="EA171" s="198"/>
      <c r="EB171" s="198"/>
      <c r="EC171" s="198"/>
      <c r="ED171" s="198"/>
      <c r="EE171" s="198"/>
      <c r="EF171" s="198"/>
      <c r="EG171" s="198"/>
      <c r="EH171" s="198"/>
      <c r="EI171" s="198"/>
      <c r="EJ171" s="198"/>
      <c r="EK171" s="198"/>
      <c r="EL171" s="198"/>
      <c r="EM171" s="198"/>
      <c r="EN171" s="198"/>
      <c r="EO171" s="198"/>
      <c r="EP171" s="198"/>
      <c r="EQ171" s="198"/>
      <c r="ER171" s="198"/>
      <c r="ES171" s="198"/>
      <c r="ET171" s="198"/>
      <c r="EU171" s="198"/>
      <c r="EV171" s="198"/>
      <c r="EW171" s="198"/>
      <c r="EX171" s="198"/>
      <c r="EY171" s="198"/>
      <c r="EZ171" s="198"/>
      <c r="FA171" s="198"/>
      <c r="FB171" s="198"/>
      <c r="FC171" s="198"/>
      <c r="FD171" s="198"/>
      <c r="FE171" s="198"/>
      <c r="FF171" s="198"/>
      <c r="FG171" s="198"/>
      <c r="FH171" s="198"/>
      <c r="FI171" s="198"/>
      <c r="FJ171" s="198"/>
      <c r="FK171" s="198"/>
      <c r="FL171" s="198"/>
      <c r="FM171" s="198"/>
      <c r="FN171" s="198"/>
      <c r="FO171" s="198"/>
      <c r="FP171" s="198"/>
      <c r="FQ171" s="198"/>
      <c r="FR171" s="198"/>
      <c r="FS171" s="198"/>
      <c r="FT171" s="198"/>
      <c r="FU171" s="198"/>
      <c r="FV171" s="198"/>
      <c r="FW171" s="198"/>
      <c r="FX171" s="198"/>
      <c r="FY171" s="198"/>
      <c r="FZ171" s="198"/>
      <c r="GA171" s="198"/>
      <c r="GB171" s="198"/>
      <c r="GC171" s="198"/>
      <c r="GD171" s="198"/>
      <c r="GE171" s="198"/>
      <c r="GF171" s="198"/>
      <c r="GG171" s="198"/>
      <c r="GH171" s="198"/>
      <c r="GI171" s="198"/>
      <c r="GJ171" s="198"/>
      <c r="GK171" s="198"/>
      <c r="GL171" s="198"/>
      <c r="GM171" s="198"/>
      <c r="GN171" s="198"/>
      <c r="GO171" s="198">
        <v>0.77227299999999999</v>
      </c>
      <c r="GP171" s="198">
        <v>5.9511000000000001E-2</v>
      </c>
      <c r="GQ171" s="198"/>
      <c r="GR171" s="198"/>
      <c r="GS171" s="198">
        <v>0.77227299999999999</v>
      </c>
      <c r="GT171" s="198">
        <v>5.9511000000000001E-2</v>
      </c>
      <c r="GU171" s="198"/>
      <c r="GV171" s="198"/>
      <c r="GW171" s="198"/>
      <c r="GX171" s="198"/>
      <c r="GY171" s="198"/>
      <c r="GZ171" s="198"/>
      <c r="HA171" s="198"/>
      <c r="HB171" s="198"/>
      <c r="HC171" s="198"/>
      <c r="HD171" s="198"/>
      <c r="HE171" s="198"/>
      <c r="HF171" s="198"/>
      <c r="HG171" s="198"/>
      <c r="HH171" s="198"/>
      <c r="HI171" s="198"/>
      <c r="HJ171" s="198"/>
      <c r="HK171" s="198"/>
      <c r="HL171" s="198"/>
      <c r="HM171" s="198"/>
      <c r="HN171" s="198"/>
      <c r="HO171" s="198"/>
      <c r="HP171" s="198"/>
      <c r="HQ171" s="198"/>
      <c r="HR171" s="198"/>
      <c r="HS171" s="198"/>
      <c r="HT171" s="198"/>
      <c r="HU171" s="198"/>
      <c r="HV171" s="198"/>
      <c r="HW171" s="198"/>
      <c r="HX171" s="198"/>
      <c r="HY171" s="198"/>
      <c r="HZ171" s="198"/>
      <c r="IA171" s="198"/>
      <c r="IB171" s="198"/>
      <c r="IC171" s="198"/>
      <c r="ID171" s="198"/>
      <c r="IE171" s="198">
        <v>0.77227299999999999</v>
      </c>
      <c r="IF171" s="198">
        <v>5.9511000000000001E-2</v>
      </c>
    </row>
    <row r="172" spans="1:240" ht="19.2" x14ac:dyDescent="0.25">
      <c r="A172" s="199" t="s">
        <v>245</v>
      </c>
      <c r="B172" s="200" t="s">
        <v>1464</v>
      </c>
      <c r="C172" s="201"/>
      <c r="D172" s="201"/>
      <c r="E172" s="201"/>
      <c r="F172" s="201"/>
      <c r="G172" s="201"/>
      <c r="H172" s="201"/>
      <c r="I172" s="201"/>
      <c r="J172" s="201"/>
      <c r="K172" s="201"/>
      <c r="L172" s="201"/>
      <c r="M172" s="201"/>
      <c r="N172" s="201"/>
      <c r="O172" s="201"/>
      <c r="P172" s="201"/>
      <c r="Q172" s="201"/>
      <c r="R172" s="201"/>
      <c r="S172" s="201"/>
      <c r="T172" s="201"/>
      <c r="U172" s="201"/>
      <c r="V172" s="201"/>
      <c r="W172" s="201"/>
      <c r="X172" s="201"/>
      <c r="Y172" s="201"/>
      <c r="Z172" s="201"/>
      <c r="AA172" s="201"/>
      <c r="AB172" s="201"/>
      <c r="AC172" s="201"/>
      <c r="AD172" s="201"/>
      <c r="AE172" s="201"/>
      <c r="AF172" s="201"/>
      <c r="AG172" s="201"/>
      <c r="AH172" s="201"/>
      <c r="AI172" s="201"/>
      <c r="AJ172" s="201"/>
      <c r="AK172" s="201"/>
      <c r="AL172" s="201"/>
      <c r="AM172" s="201"/>
      <c r="AN172" s="201"/>
      <c r="AO172" s="201"/>
      <c r="AP172" s="201"/>
      <c r="AQ172" s="201"/>
      <c r="AR172" s="201"/>
      <c r="AS172" s="201"/>
      <c r="AT172" s="201"/>
      <c r="AU172" s="201"/>
      <c r="AV172" s="201"/>
      <c r="AW172" s="201"/>
      <c r="AX172" s="201"/>
      <c r="AY172" s="201"/>
      <c r="AZ172" s="201"/>
      <c r="BA172" s="201"/>
      <c r="BB172" s="201"/>
      <c r="BC172" s="201"/>
      <c r="BD172" s="201"/>
      <c r="BE172" s="201"/>
      <c r="BF172" s="201"/>
      <c r="BG172" s="201"/>
      <c r="BH172" s="201"/>
      <c r="BI172" s="201"/>
      <c r="BJ172" s="201"/>
      <c r="BK172" s="201"/>
      <c r="BL172" s="201"/>
      <c r="BM172" s="201"/>
      <c r="BN172" s="201"/>
      <c r="BO172" s="201"/>
      <c r="BP172" s="201"/>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v>0.17380100000000001</v>
      </c>
      <c r="CN172" s="201">
        <v>1.2906000000000001E-2</v>
      </c>
      <c r="CO172" s="201"/>
      <c r="CP172" s="201"/>
      <c r="CQ172" s="201">
        <v>0.17380100000000001</v>
      </c>
      <c r="CR172" s="201">
        <v>1.2906000000000001E-2</v>
      </c>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c r="EX172" s="201"/>
      <c r="EY172" s="201"/>
      <c r="EZ172" s="201"/>
      <c r="FA172" s="201"/>
      <c r="FB172" s="201"/>
      <c r="FC172" s="201"/>
      <c r="FD172" s="201"/>
      <c r="FE172" s="201"/>
      <c r="FF172" s="201"/>
      <c r="FG172" s="201"/>
      <c r="FH172" s="201"/>
      <c r="FI172" s="201"/>
      <c r="FJ172" s="201"/>
      <c r="FK172" s="201"/>
      <c r="FL172" s="201"/>
      <c r="FM172" s="201"/>
      <c r="FN172" s="201"/>
      <c r="FO172" s="201"/>
      <c r="FP172" s="201"/>
      <c r="FQ172" s="201"/>
      <c r="FR172" s="201"/>
      <c r="FS172" s="201"/>
      <c r="FT172" s="201"/>
      <c r="FU172" s="201"/>
      <c r="FV172" s="201"/>
      <c r="FW172" s="201"/>
      <c r="FX172" s="201"/>
      <c r="FY172" s="201"/>
      <c r="FZ172" s="201"/>
      <c r="GA172" s="201"/>
      <c r="GB172" s="201"/>
      <c r="GC172" s="201"/>
      <c r="GD172" s="201"/>
      <c r="GE172" s="201"/>
      <c r="GF172" s="201"/>
      <c r="GG172" s="201"/>
      <c r="GH172" s="201"/>
      <c r="GI172" s="201"/>
      <c r="GJ172" s="201"/>
      <c r="GK172" s="201"/>
      <c r="GL172" s="201"/>
      <c r="GM172" s="201"/>
      <c r="GN172" s="201"/>
      <c r="GO172" s="201">
        <v>3.3750000000000002E-2</v>
      </c>
      <c r="GP172" s="201">
        <v>9.2E-5</v>
      </c>
      <c r="GQ172" s="201"/>
      <c r="GR172" s="201"/>
      <c r="GS172" s="201">
        <v>3.3750000000000002E-2</v>
      </c>
      <c r="GT172" s="201">
        <v>9.2E-5</v>
      </c>
      <c r="GU172" s="201"/>
      <c r="GV172" s="201"/>
      <c r="GW172" s="201"/>
      <c r="GX172" s="201"/>
      <c r="GY172" s="201"/>
      <c r="GZ172" s="201"/>
      <c r="HA172" s="201"/>
      <c r="HB172" s="201"/>
      <c r="HC172" s="201"/>
      <c r="HD172" s="201"/>
      <c r="HE172" s="201">
        <v>0.54541600000000001</v>
      </c>
      <c r="HF172" s="201">
        <v>3.0000000000000001E-5</v>
      </c>
      <c r="HG172" s="201"/>
      <c r="HH172" s="201"/>
      <c r="HI172" s="201"/>
      <c r="HJ172" s="201"/>
      <c r="HK172" s="201">
        <v>0.54541600000000001</v>
      </c>
      <c r="HL172" s="201">
        <v>3.0000000000000001E-5</v>
      </c>
      <c r="HM172" s="201"/>
      <c r="HN172" s="201"/>
      <c r="HO172" s="201"/>
      <c r="HP172" s="201"/>
      <c r="HQ172" s="201"/>
      <c r="HR172" s="201"/>
      <c r="HS172" s="201"/>
      <c r="HT172" s="201"/>
      <c r="HU172" s="201"/>
      <c r="HV172" s="201"/>
      <c r="HW172" s="201"/>
      <c r="HX172" s="201"/>
      <c r="HY172" s="201"/>
      <c r="HZ172" s="201"/>
      <c r="IA172" s="201"/>
      <c r="IB172" s="201"/>
      <c r="IC172" s="201"/>
      <c r="ID172" s="201"/>
      <c r="IE172" s="201">
        <v>0.75296700000000005</v>
      </c>
      <c r="IF172" s="201">
        <v>1.3028E-2</v>
      </c>
    </row>
    <row r="173" spans="1:240" ht="19.2" x14ac:dyDescent="0.25">
      <c r="A173" s="196" t="s">
        <v>583</v>
      </c>
      <c r="B173" s="197" t="s">
        <v>1465</v>
      </c>
      <c r="C173" s="198"/>
      <c r="D173" s="198"/>
      <c r="E173" s="198"/>
      <c r="F173" s="198"/>
      <c r="G173" s="198"/>
      <c r="H173" s="198"/>
      <c r="I173" s="198"/>
      <c r="J173" s="198"/>
      <c r="K173" s="198"/>
      <c r="L173" s="198"/>
      <c r="M173" s="198"/>
      <c r="N173" s="198"/>
      <c r="O173" s="198"/>
      <c r="P173" s="198"/>
      <c r="Q173" s="198"/>
      <c r="R173" s="198"/>
      <c r="S173" s="198">
        <v>0.30282999999999999</v>
      </c>
      <c r="T173" s="198">
        <v>5.6566999999999999E-2</v>
      </c>
      <c r="U173" s="198"/>
      <c r="V173" s="198"/>
      <c r="W173" s="198"/>
      <c r="X173" s="198"/>
      <c r="Y173" s="198"/>
      <c r="Z173" s="198"/>
      <c r="AA173" s="198"/>
      <c r="AB173" s="198"/>
      <c r="AC173" s="198"/>
      <c r="AD173" s="198"/>
      <c r="AE173" s="198"/>
      <c r="AF173" s="198"/>
      <c r="AG173" s="198">
        <v>0.30282999999999999</v>
      </c>
      <c r="AH173" s="198">
        <v>5.6566999999999999E-2</v>
      </c>
      <c r="AI173" s="198"/>
      <c r="AJ173" s="198"/>
      <c r="AK173" s="198"/>
      <c r="AL173" s="198"/>
      <c r="AM173" s="198"/>
      <c r="AN173" s="198"/>
      <c r="AO173" s="198">
        <v>0.100156</v>
      </c>
      <c r="AP173" s="198">
        <v>3.8920000000000001E-3</v>
      </c>
      <c r="AQ173" s="198"/>
      <c r="AR173" s="198"/>
      <c r="AS173" s="198"/>
      <c r="AT173" s="198"/>
      <c r="AU173" s="198"/>
      <c r="AV173" s="198"/>
      <c r="AW173" s="198"/>
      <c r="AX173" s="198"/>
      <c r="AY173" s="198"/>
      <c r="AZ173" s="198"/>
      <c r="BA173" s="198"/>
      <c r="BB173" s="198"/>
      <c r="BC173" s="198"/>
      <c r="BD173" s="198"/>
      <c r="BE173" s="198">
        <v>0.100156</v>
      </c>
      <c r="BF173" s="198">
        <v>3.8920000000000001E-3</v>
      </c>
      <c r="BG173" s="198"/>
      <c r="BH173" s="198"/>
      <c r="BI173" s="198"/>
      <c r="BJ173" s="198"/>
      <c r="BK173" s="198"/>
      <c r="BL173" s="198"/>
      <c r="BM173" s="198"/>
      <c r="BN173" s="198"/>
      <c r="BO173" s="198"/>
      <c r="BP173" s="198"/>
      <c r="BQ173" s="198"/>
      <c r="BR173" s="198"/>
      <c r="BS173" s="198"/>
      <c r="BT173" s="198"/>
      <c r="BU173" s="198"/>
      <c r="BV173" s="198"/>
      <c r="BW173" s="198"/>
      <c r="BX173" s="198"/>
      <c r="BY173" s="198"/>
      <c r="BZ173" s="198"/>
      <c r="CA173" s="198"/>
      <c r="CB173" s="198"/>
      <c r="CC173" s="198"/>
      <c r="CD173" s="198"/>
      <c r="CE173" s="198"/>
      <c r="CF173" s="198"/>
      <c r="CG173" s="198"/>
      <c r="CH173" s="198"/>
      <c r="CI173" s="198"/>
      <c r="CJ173" s="198"/>
      <c r="CK173" s="198"/>
      <c r="CL173" s="198"/>
      <c r="CM173" s="198"/>
      <c r="CN173" s="198"/>
      <c r="CO173" s="198">
        <v>1.5058999999999999E-2</v>
      </c>
      <c r="CP173" s="198">
        <v>3.4E-5</v>
      </c>
      <c r="CQ173" s="198">
        <v>1.5058999999999999E-2</v>
      </c>
      <c r="CR173" s="198">
        <v>3.4E-5</v>
      </c>
      <c r="CS173" s="198"/>
      <c r="CT173" s="198"/>
      <c r="CU173" s="198"/>
      <c r="CV173" s="198"/>
      <c r="CW173" s="198"/>
      <c r="CX173" s="198"/>
      <c r="CY173" s="198"/>
      <c r="CZ173" s="198"/>
      <c r="DA173" s="198"/>
      <c r="DB173" s="198"/>
      <c r="DC173" s="198"/>
      <c r="DD173" s="198"/>
      <c r="DE173" s="198"/>
      <c r="DF173" s="198"/>
      <c r="DG173" s="198"/>
      <c r="DH173" s="198"/>
      <c r="DI173" s="198"/>
      <c r="DJ173" s="198"/>
      <c r="DK173" s="198"/>
      <c r="DL173" s="198"/>
      <c r="DM173" s="198"/>
      <c r="DN173" s="198"/>
      <c r="DO173" s="198"/>
      <c r="DP173" s="198"/>
      <c r="DQ173" s="198"/>
      <c r="DR173" s="198"/>
      <c r="DS173" s="198"/>
      <c r="DT173" s="198"/>
      <c r="DU173" s="198"/>
      <c r="DV173" s="198"/>
      <c r="DW173" s="198"/>
      <c r="DX173" s="198"/>
      <c r="DY173" s="198"/>
      <c r="DZ173" s="198"/>
      <c r="EA173" s="198"/>
      <c r="EB173" s="198"/>
      <c r="EC173" s="198"/>
      <c r="ED173" s="198"/>
      <c r="EE173" s="198"/>
      <c r="EF173" s="198"/>
      <c r="EG173" s="198"/>
      <c r="EH173" s="198"/>
      <c r="EI173" s="198"/>
      <c r="EJ173" s="198"/>
      <c r="EK173" s="198"/>
      <c r="EL173" s="198"/>
      <c r="EM173" s="198"/>
      <c r="EN173" s="198"/>
      <c r="EO173" s="198"/>
      <c r="EP173" s="198"/>
      <c r="EQ173" s="198"/>
      <c r="ER173" s="198"/>
      <c r="ES173" s="198"/>
      <c r="ET173" s="198"/>
      <c r="EU173" s="198"/>
      <c r="EV173" s="198"/>
      <c r="EW173" s="198"/>
      <c r="EX173" s="198"/>
      <c r="EY173" s="198"/>
      <c r="EZ173" s="198"/>
      <c r="FA173" s="198"/>
      <c r="FB173" s="198"/>
      <c r="FC173" s="198"/>
      <c r="FD173" s="198"/>
      <c r="FE173" s="198"/>
      <c r="FF173" s="198"/>
      <c r="FG173" s="198"/>
      <c r="FH173" s="198"/>
      <c r="FI173" s="198"/>
      <c r="FJ173" s="198"/>
      <c r="FK173" s="198"/>
      <c r="FL173" s="198"/>
      <c r="FM173" s="198"/>
      <c r="FN173" s="198"/>
      <c r="FO173" s="198"/>
      <c r="FP173" s="198"/>
      <c r="FQ173" s="198"/>
      <c r="FR173" s="198"/>
      <c r="FS173" s="198"/>
      <c r="FT173" s="198"/>
      <c r="FU173" s="198"/>
      <c r="FV173" s="198"/>
      <c r="FW173" s="198"/>
      <c r="FX173" s="198"/>
      <c r="FY173" s="198"/>
      <c r="FZ173" s="198"/>
      <c r="GA173" s="198"/>
      <c r="GB173" s="198"/>
      <c r="GC173" s="198"/>
      <c r="GD173" s="198"/>
      <c r="GE173" s="198"/>
      <c r="GF173" s="198"/>
      <c r="GG173" s="198"/>
      <c r="GH173" s="198"/>
      <c r="GI173" s="198"/>
      <c r="GJ173" s="198"/>
      <c r="GK173" s="198"/>
      <c r="GL173" s="198"/>
      <c r="GM173" s="198"/>
      <c r="GN173" s="198"/>
      <c r="GO173" s="198"/>
      <c r="GP173" s="198"/>
      <c r="GQ173" s="198"/>
      <c r="GR173" s="198"/>
      <c r="GS173" s="198"/>
      <c r="GT173" s="198"/>
      <c r="GU173" s="198"/>
      <c r="GV173" s="198"/>
      <c r="GW173" s="198"/>
      <c r="GX173" s="198"/>
      <c r="GY173" s="198"/>
      <c r="GZ173" s="198"/>
      <c r="HA173" s="198"/>
      <c r="HB173" s="198"/>
      <c r="HC173" s="198"/>
      <c r="HD173" s="198"/>
      <c r="HE173" s="198"/>
      <c r="HF173" s="198"/>
      <c r="HG173" s="198">
        <v>0.230381</v>
      </c>
      <c r="HH173" s="198">
        <v>1.5799999999999999E-4</v>
      </c>
      <c r="HI173" s="198"/>
      <c r="HJ173" s="198"/>
      <c r="HK173" s="198">
        <v>0.230381</v>
      </c>
      <c r="HL173" s="198">
        <v>1.5799999999999999E-4</v>
      </c>
      <c r="HM173" s="198"/>
      <c r="HN173" s="198"/>
      <c r="HO173" s="198"/>
      <c r="HP173" s="198"/>
      <c r="HQ173" s="198"/>
      <c r="HR173" s="198"/>
      <c r="HS173" s="198"/>
      <c r="HT173" s="198"/>
      <c r="HU173" s="198"/>
      <c r="HV173" s="198"/>
      <c r="HW173" s="198"/>
      <c r="HX173" s="198"/>
      <c r="HY173" s="198"/>
      <c r="HZ173" s="198"/>
      <c r="IA173" s="198">
        <v>4.1567E-2</v>
      </c>
      <c r="IB173" s="198">
        <v>1.65E-3</v>
      </c>
      <c r="IC173" s="198">
        <v>4.1567E-2</v>
      </c>
      <c r="ID173" s="198">
        <v>1.65E-3</v>
      </c>
      <c r="IE173" s="198">
        <v>0.68999299999999997</v>
      </c>
      <c r="IF173" s="198">
        <v>6.2301000000000002E-2</v>
      </c>
    </row>
    <row r="174" spans="1:240" ht="19.2" x14ac:dyDescent="0.25">
      <c r="A174" s="199" t="s">
        <v>222</v>
      </c>
      <c r="B174" s="200" t="s">
        <v>1466</v>
      </c>
      <c r="C174" s="201"/>
      <c r="D174" s="201"/>
      <c r="E174" s="201"/>
      <c r="F174" s="201"/>
      <c r="G174" s="201"/>
      <c r="H174" s="201"/>
      <c r="I174" s="201"/>
      <c r="J174" s="201"/>
      <c r="K174" s="201"/>
      <c r="L174" s="201"/>
      <c r="M174" s="201"/>
      <c r="N174" s="201"/>
      <c r="O174" s="201"/>
      <c r="P174" s="201"/>
      <c r="Q174" s="201"/>
      <c r="R174" s="201"/>
      <c r="S174" s="201">
        <v>0.203846</v>
      </c>
      <c r="T174" s="201">
        <v>5.7540000000000004E-3</v>
      </c>
      <c r="U174" s="201"/>
      <c r="V174" s="201"/>
      <c r="W174" s="201"/>
      <c r="X174" s="201"/>
      <c r="Y174" s="201"/>
      <c r="Z174" s="201"/>
      <c r="AA174" s="201"/>
      <c r="AB174" s="201"/>
      <c r="AC174" s="201"/>
      <c r="AD174" s="201"/>
      <c r="AE174" s="201"/>
      <c r="AF174" s="201"/>
      <c r="AG174" s="201">
        <v>0.203846</v>
      </c>
      <c r="AH174" s="201">
        <v>5.7540000000000004E-3</v>
      </c>
      <c r="AI174" s="201"/>
      <c r="AJ174" s="201"/>
      <c r="AK174" s="201"/>
      <c r="AL174" s="201"/>
      <c r="AM174" s="201"/>
      <c r="AN174" s="201"/>
      <c r="AO174" s="201"/>
      <c r="AP174" s="201"/>
      <c r="AQ174" s="201">
        <v>0.13153000000000001</v>
      </c>
      <c r="AR174" s="201">
        <v>2.2959999999999999E-3</v>
      </c>
      <c r="AS174" s="201"/>
      <c r="AT174" s="201"/>
      <c r="AU174" s="201"/>
      <c r="AV174" s="201"/>
      <c r="AW174" s="201"/>
      <c r="AX174" s="201"/>
      <c r="AY174" s="201"/>
      <c r="AZ174" s="201"/>
      <c r="BA174" s="201"/>
      <c r="BB174" s="201"/>
      <c r="BC174" s="201"/>
      <c r="BD174" s="201"/>
      <c r="BE174" s="201">
        <v>0.13153000000000001</v>
      </c>
      <c r="BF174" s="201">
        <v>2.2959999999999999E-3</v>
      </c>
      <c r="BG174" s="201"/>
      <c r="BH174" s="201"/>
      <c r="BI174" s="201"/>
      <c r="BJ174" s="201"/>
      <c r="BK174" s="201"/>
      <c r="BL174" s="201"/>
      <c r="BM174" s="201"/>
      <c r="BN174" s="201"/>
      <c r="BO174" s="201"/>
      <c r="BP174" s="201"/>
      <c r="BQ174" s="201"/>
      <c r="BR174" s="201"/>
      <c r="BS174" s="201"/>
      <c r="BT174" s="201"/>
      <c r="BU174" s="201"/>
      <c r="BV174" s="201"/>
      <c r="BW174" s="201"/>
      <c r="BX174" s="201"/>
      <c r="BY174" s="201">
        <v>1.1999999999999999E-3</v>
      </c>
      <c r="BZ174" s="201">
        <v>4.0000000000000001E-3</v>
      </c>
      <c r="CA174" s="201"/>
      <c r="CB174" s="201"/>
      <c r="CC174" s="201"/>
      <c r="CD174" s="201"/>
      <c r="CE174" s="201"/>
      <c r="CF174" s="201"/>
      <c r="CG174" s="201"/>
      <c r="CH174" s="201"/>
      <c r="CI174" s="201"/>
      <c r="CJ174" s="201"/>
      <c r="CK174" s="201">
        <v>1.1999999999999999E-3</v>
      </c>
      <c r="CL174" s="201">
        <v>4.0000000000000001E-3</v>
      </c>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v>0.28795100000000001</v>
      </c>
      <c r="ED174" s="201">
        <v>2.7359000000000001E-2</v>
      </c>
      <c r="EE174" s="201">
        <v>1E-3</v>
      </c>
      <c r="EF174" s="201">
        <v>4.0000000000000001E-3</v>
      </c>
      <c r="EG174" s="201"/>
      <c r="EH174" s="201"/>
      <c r="EI174" s="201"/>
      <c r="EJ174" s="201"/>
      <c r="EK174" s="201"/>
      <c r="EL174" s="201"/>
      <c r="EM174" s="201"/>
      <c r="EN174" s="201"/>
      <c r="EO174" s="201">
        <v>4.4999999999999997E-3</v>
      </c>
      <c r="EP174" s="201">
        <v>4.0000000000000001E-3</v>
      </c>
      <c r="EQ174" s="201"/>
      <c r="ER174" s="201"/>
      <c r="ES174" s="201">
        <v>0.29345100000000002</v>
      </c>
      <c r="ET174" s="201">
        <v>3.5359000000000002E-2</v>
      </c>
      <c r="EU174" s="201"/>
      <c r="EV174" s="201"/>
      <c r="EW174" s="201"/>
      <c r="EX174" s="201"/>
      <c r="EY174" s="201"/>
      <c r="EZ174" s="201"/>
      <c r="FA174" s="201"/>
      <c r="FB174" s="201"/>
      <c r="FC174" s="201"/>
      <c r="FD174" s="201"/>
      <c r="FE174" s="201"/>
      <c r="FF174" s="201"/>
      <c r="FG174" s="201"/>
      <c r="FH174" s="201"/>
      <c r="FI174" s="201"/>
      <c r="FJ174" s="201"/>
      <c r="FK174" s="201"/>
      <c r="FL174" s="201"/>
      <c r="FM174" s="201"/>
      <c r="FN174" s="201"/>
      <c r="FO174" s="201"/>
      <c r="FP174" s="201"/>
      <c r="FQ174" s="201"/>
      <c r="FR174" s="201"/>
      <c r="FS174" s="201"/>
      <c r="FT174" s="201"/>
      <c r="FU174" s="201"/>
      <c r="FV174" s="201"/>
      <c r="FW174" s="201"/>
      <c r="FX174" s="201"/>
      <c r="FY174" s="201"/>
      <c r="FZ174" s="201"/>
      <c r="GA174" s="201"/>
      <c r="GB174" s="201"/>
      <c r="GC174" s="201"/>
      <c r="GD174" s="201"/>
      <c r="GE174" s="201">
        <v>2.5000000000000001E-3</v>
      </c>
      <c r="GF174" s="201">
        <v>4.0000000000000001E-3</v>
      </c>
      <c r="GG174" s="201"/>
      <c r="GH174" s="201"/>
      <c r="GI174" s="201"/>
      <c r="GJ174" s="201"/>
      <c r="GK174" s="201"/>
      <c r="GL174" s="201"/>
      <c r="GM174" s="201">
        <v>2.5000000000000001E-3</v>
      </c>
      <c r="GN174" s="201">
        <v>4.0000000000000001E-3</v>
      </c>
      <c r="GO174" s="201"/>
      <c r="GP174" s="201"/>
      <c r="GQ174" s="201"/>
      <c r="GR174" s="201"/>
      <c r="GS174" s="201"/>
      <c r="GT174" s="201"/>
      <c r="GU174" s="201"/>
      <c r="GV174" s="201"/>
      <c r="GW174" s="201"/>
      <c r="GX174" s="201"/>
      <c r="GY174" s="201"/>
      <c r="GZ174" s="201"/>
      <c r="HA174" s="201"/>
      <c r="HB174" s="201"/>
      <c r="HC174" s="201"/>
      <c r="HD174" s="201"/>
      <c r="HE174" s="201"/>
      <c r="HF174" s="201"/>
      <c r="HG174" s="201"/>
      <c r="HH174" s="201"/>
      <c r="HI174" s="201"/>
      <c r="HJ174" s="201"/>
      <c r="HK174" s="201"/>
      <c r="HL174" s="201"/>
      <c r="HM174" s="201"/>
      <c r="HN174" s="201"/>
      <c r="HO174" s="201"/>
      <c r="HP174" s="201"/>
      <c r="HQ174" s="201"/>
      <c r="HR174" s="201"/>
      <c r="HS174" s="201"/>
      <c r="HT174" s="201"/>
      <c r="HU174" s="201"/>
      <c r="HV174" s="201"/>
      <c r="HW174" s="201"/>
      <c r="HX174" s="201"/>
      <c r="HY174" s="201"/>
      <c r="HZ174" s="201"/>
      <c r="IA174" s="201"/>
      <c r="IB174" s="201"/>
      <c r="IC174" s="201"/>
      <c r="ID174" s="201"/>
      <c r="IE174" s="201">
        <v>0.63252699999999995</v>
      </c>
      <c r="IF174" s="201">
        <v>5.1409000000000003E-2</v>
      </c>
    </row>
    <row r="175" spans="1:240" ht="19.2" x14ac:dyDescent="0.25">
      <c r="A175" s="196" t="s">
        <v>181</v>
      </c>
      <c r="B175" s="197" t="s">
        <v>1467</v>
      </c>
      <c r="C175" s="198"/>
      <c r="D175" s="198"/>
      <c r="E175" s="198"/>
      <c r="F175" s="198"/>
      <c r="G175" s="198"/>
      <c r="H175" s="198"/>
      <c r="I175" s="198"/>
      <c r="J175" s="198"/>
      <c r="K175" s="198"/>
      <c r="L175" s="198"/>
      <c r="M175" s="198"/>
      <c r="N175" s="198"/>
      <c r="O175" s="198"/>
      <c r="P175" s="198"/>
      <c r="Q175" s="198"/>
      <c r="R175" s="198"/>
      <c r="S175" s="198"/>
      <c r="T175" s="198"/>
      <c r="U175" s="198"/>
      <c r="V175" s="198"/>
      <c r="W175" s="198"/>
      <c r="X175" s="198"/>
      <c r="Y175" s="198"/>
      <c r="Z175" s="198"/>
      <c r="AA175" s="198"/>
      <c r="AB175" s="198"/>
      <c r="AC175" s="198"/>
      <c r="AD175" s="198"/>
      <c r="AE175" s="198"/>
      <c r="AF175" s="198"/>
      <c r="AG175" s="198"/>
      <c r="AH175" s="198"/>
      <c r="AI175" s="198"/>
      <c r="AJ175" s="198"/>
      <c r="AK175" s="198"/>
      <c r="AL175" s="198"/>
      <c r="AM175" s="198"/>
      <c r="AN175" s="198"/>
      <c r="AO175" s="198"/>
      <c r="AP175" s="198"/>
      <c r="AQ175" s="198"/>
      <c r="AR175" s="198"/>
      <c r="AS175" s="198"/>
      <c r="AT175" s="198"/>
      <c r="AU175" s="198"/>
      <c r="AV175" s="198"/>
      <c r="AW175" s="198"/>
      <c r="AX175" s="198"/>
      <c r="AY175" s="198"/>
      <c r="AZ175" s="198"/>
      <c r="BA175" s="198"/>
      <c r="BB175" s="198"/>
      <c r="BC175" s="198"/>
      <c r="BD175" s="198"/>
      <c r="BE175" s="198"/>
      <c r="BF175" s="198"/>
      <c r="BG175" s="198"/>
      <c r="BH175" s="198"/>
      <c r="BI175" s="198"/>
      <c r="BJ175" s="198"/>
      <c r="BK175" s="198"/>
      <c r="BL175" s="198"/>
      <c r="BM175" s="198"/>
      <c r="BN175" s="198"/>
      <c r="BO175" s="198"/>
      <c r="BP175" s="198"/>
      <c r="BQ175" s="198"/>
      <c r="BR175" s="198"/>
      <c r="BS175" s="198"/>
      <c r="BT175" s="198"/>
      <c r="BU175" s="198"/>
      <c r="BV175" s="198"/>
      <c r="BW175" s="198"/>
      <c r="BX175" s="198"/>
      <c r="BY175" s="198"/>
      <c r="BZ175" s="198"/>
      <c r="CA175" s="198"/>
      <c r="CB175" s="198"/>
      <c r="CC175" s="198"/>
      <c r="CD175" s="198"/>
      <c r="CE175" s="198"/>
      <c r="CF175" s="198"/>
      <c r="CG175" s="198"/>
      <c r="CH175" s="198"/>
      <c r="CI175" s="198"/>
      <c r="CJ175" s="198"/>
      <c r="CK175" s="198"/>
      <c r="CL175" s="198"/>
      <c r="CM175" s="198"/>
      <c r="CN175" s="198"/>
      <c r="CO175" s="198"/>
      <c r="CP175" s="198"/>
      <c r="CQ175" s="198"/>
      <c r="CR175" s="198"/>
      <c r="CS175" s="198"/>
      <c r="CT175" s="198"/>
      <c r="CU175" s="198"/>
      <c r="CV175" s="198"/>
      <c r="CW175" s="198"/>
      <c r="CX175" s="198"/>
      <c r="CY175" s="198"/>
      <c r="CZ175" s="198"/>
      <c r="DA175" s="198"/>
      <c r="DB175" s="198"/>
      <c r="DC175" s="198"/>
      <c r="DD175" s="198"/>
      <c r="DE175" s="198"/>
      <c r="DF175" s="198"/>
      <c r="DG175" s="198"/>
      <c r="DH175" s="198"/>
      <c r="DI175" s="198"/>
      <c r="DJ175" s="198"/>
      <c r="DK175" s="198"/>
      <c r="DL175" s="198"/>
      <c r="DM175" s="198"/>
      <c r="DN175" s="198"/>
      <c r="DO175" s="198"/>
      <c r="DP175" s="198"/>
      <c r="DQ175" s="198"/>
      <c r="DR175" s="198"/>
      <c r="DS175" s="198"/>
      <c r="DT175" s="198"/>
      <c r="DU175" s="198"/>
      <c r="DV175" s="198"/>
      <c r="DW175" s="198"/>
      <c r="DX175" s="198"/>
      <c r="DY175" s="198"/>
      <c r="DZ175" s="198"/>
      <c r="EA175" s="198"/>
      <c r="EB175" s="198"/>
      <c r="EC175" s="198"/>
      <c r="ED175" s="198"/>
      <c r="EE175" s="198"/>
      <c r="EF175" s="198"/>
      <c r="EG175" s="198"/>
      <c r="EH175" s="198"/>
      <c r="EI175" s="198"/>
      <c r="EJ175" s="198"/>
      <c r="EK175" s="198"/>
      <c r="EL175" s="198"/>
      <c r="EM175" s="198"/>
      <c r="EN175" s="198"/>
      <c r="EO175" s="198">
        <v>5.6300000000000002E-4</v>
      </c>
      <c r="EP175" s="198">
        <v>2.9999999999999997E-4</v>
      </c>
      <c r="EQ175" s="198"/>
      <c r="ER175" s="198"/>
      <c r="ES175" s="198">
        <v>5.6300000000000002E-4</v>
      </c>
      <c r="ET175" s="198">
        <v>2.9999999999999997E-4</v>
      </c>
      <c r="EU175" s="198"/>
      <c r="EV175" s="198"/>
      <c r="EW175" s="198"/>
      <c r="EX175" s="198"/>
      <c r="EY175" s="198"/>
      <c r="EZ175" s="198"/>
      <c r="FA175" s="198"/>
      <c r="FB175" s="198"/>
      <c r="FC175" s="198"/>
      <c r="FD175" s="198"/>
      <c r="FE175" s="198"/>
      <c r="FF175" s="198"/>
      <c r="FG175" s="198">
        <v>0.343061</v>
      </c>
      <c r="FH175" s="198">
        <v>0.35370200000000002</v>
      </c>
      <c r="FI175" s="198">
        <v>0.25906499999999999</v>
      </c>
      <c r="FJ175" s="198">
        <v>8.2863000000000006E-2</v>
      </c>
      <c r="FK175" s="198">
        <v>0.60212600000000005</v>
      </c>
      <c r="FL175" s="198">
        <v>0.43656499999999998</v>
      </c>
      <c r="FM175" s="198"/>
      <c r="FN175" s="198"/>
      <c r="FO175" s="198"/>
      <c r="FP175" s="198"/>
      <c r="FQ175" s="198"/>
      <c r="FR175" s="198"/>
      <c r="FS175" s="198"/>
      <c r="FT175" s="198"/>
      <c r="FU175" s="198"/>
      <c r="FV175" s="198"/>
      <c r="FW175" s="198"/>
      <c r="FX175" s="198"/>
      <c r="FY175" s="198"/>
      <c r="FZ175" s="198"/>
      <c r="GA175" s="198"/>
      <c r="GB175" s="198"/>
      <c r="GC175" s="198"/>
      <c r="GD175" s="198"/>
      <c r="GE175" s="198">
        <v>5.6300000000000002E-4</v>
      </c>
      <c r="GF175" s="198">
        <v>2.9999999999999997E-4</v>
      </c>
      <c r="GG175" s="198"/>
      <c r="GH175" s="198"/>
      <c r="GI175" s="198"/>
      <c r="GJ175" s="198"/>
      <c r="GK175" s="198"/>
      <c r="GL175" s="198"/>
      <c r="GM175" s="198">
        <v>5.6300000000000002E-4</v>
      </c>
      <c r="GN175" s="198">
        <v>2.9999999999999997E-4</v>
      </c>
      <c r="GO175" s="198"/>
      <c r="GP175" s="198"/>
      <c r="GQ175" s="198"/>
      <c r="GR175" s="198"/>
      <c r="GS175" s="198"/>
      <c r="GT175" s="198"/>
      <c r="GU175" s="198"/>
      <c r="GV175" s="198"/>
      <c r="GW175" s="198"/>
      <c r="GX175" s="198"/>
      <c r="GY175" s="198"/>
      <c r="GZ175" s="198"/>
      <c r="HA175" s="198"/>
      <c r="HB175" s="198"/>
      <c r="HC175" s="198"/>
      <c r="HD175" s="198"/>
      <c r="HE175" s="198"/>
      <c r="HF175" s="198"/>
      <c r="HG175" s="198"/>
      <c r="HH175" s="198"/>
      <c r="HI175" s="198"/>
      <c r="HJ175" s="198"/>
      <c r="HK175" s="198"/>
      <c r="HL175" s="198"/>
      <c r="HM175" s="198"/>
      <c r="HN175" s="198"/>
      <c r="HO175" s="198"/>
      <c r="HP175" s="198"/>
      <c r="HQ175" s="198">
        <v>8.9999999999999998E-4</v>
      </c>
      <c r="HR175" s="198">
        <v>2.0000000000000001E-4</v>
      </c>
      <c r="HS175" s="198"/>
      <c r="HT175" s="198"/>
      <c r="HU175" s="198"/>
      <c r="HV175" s="198"/>
      <c r="HW175" s="198">
        <v>8.9999999999999998E-4</v>
      </c>
      <c r="HX175" s="198">
        <v>2.0000000000000001E-4</v>
      </c>
      <c r="HY175" s="198"/>
      <c r="HZ175" s="198"/>
      <c r="IA175" s="198"/>
      <c r="IB175" s="198"/>
      <c r="IC175" s="198"/>
      <c r="ID175" s="198"/>
      <c r="IE175" s="198">
        <v>0.60415200000000002</v>
      </c>
      <c r="IF175" s="198">
        <v>0.437365</v>
      </c>
    </row>
    <row r="176" spans="1:240" ht="19.2" x14ac:dyDescent="0.25">
      <c r="A176" s="199" t="s">
        <v>192</v>
      </c>
      <c r="B176" s="200" t="s">
        <v>1468</v>
      </c>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c r="AA176" s="201"/>
      <c r="AB176" s="201"/>
      <c r="AC176" s="201"/>
      <c r="AD176" s="201"/>
      <c r="AE176" s="201"/>
      <c r="AF176" s="201"/>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v>0.57533000000000001</v>
      </c>
      <c r="BX176" s="201">
        <v>1.1861999999999999E-2</v>
      </c>
      <c r="BY176" s="201"/>
      <c r="BZ176" s="201"/>
      <c r="CA176" s="201"/>
      <c r="CB176" s="201"/>
      <c r="CC176" s="201"/>
      <c r="CD176" s="201"/>
      <c r="CE176" s="201"/>
      <c r="CF176" s="201"/>
      <c r="CG176" s="201"/>
      <c r="CH176" s="201"/>
      <c r="CI176" s="201"/>
      <c r="CJ176" s="201"/>
      <c r="CK176" s="201">
        <v>0.57533000000000001</v>
      </c>
      <c r="CL176" s="201">
        <v>1.1861999999999999E-2</v>
      </c>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c r="EX176" s="201"/>
      <c r="EY176" s="201"/>
      <c r="EZ176" s="201"/>
      <c r="FA176" s="201"/>
      <c r="FB176" s="201"/>
      <c r="FC176" s="201"/>
      <c r="FD176" s="201"/>
      <c r="FE176" s="201"/>
      <c r="FF176" s="201"/>
      <c r="FG176" s="201"/>
      <c r="FH176" s="201"/>
      <c r="FI176" s="201"/>
      <c r="FJ176" s="201"/>
      <c r="FK176" s="201"/>
      <c r="FL176" s="201"/>
      <c r="FM176" s="201"/>
      <c r="FN176" s="201"/>
      <c r="FO176" s="201"/>
      <c r="FP176" s="201"/>
      <c r="FQ176" s="201"/>
      <c r="FR176" s="201"/>
      <c r="FS176" s="201"/>
      <c r="FT176" s="201"/>
      <c r="FU176" s="201"/>
      <c r="FV176" s="201"/>
      <c r="FW176" s="201"/>
      <c r="FX176" s="201"/>
      <c r="FY176" s="201"/>
      <c r="FZ176" s="201"/>
      <c r="GA176" s="201"/>
      <c r="GB176" s="201"/>
      <c r="GC176" s="201"/>
      <c r="GD176" s="201"/>
      <c r="GE176" s="201"/>
      <c r="GF176" s="201"/>
      <c r="GG176" s="201"/>
      <c r="GH176" s="201"/>
      <c r="GI176" s="201"/>
      <c r="GJ176" s="201"/>
      <c r="GK176" s="201"/>
      <c r="GL176" s="201"/>
      <c r="GM176" s="201"/>
      <c r="GN176" s="201"/>
      <c r="GO176" s="201"/>
      <c r="GP176" s="201"/>
      <c r="GQ176" s="201"/>
      <c r="GR176" s="201"/>
      <c r="GS176" s="201"/>
      <c r="GT176" s="201"/>
      <c r="GU176" s="201"/>
      <c r="GV176" s="201"/>
      <c r="GW176" s="201"/>
      <c r="GX176" s="201"/>
      <c r="GY176" s="201"/>
      <c r="GZ176" s="201"/>
      <c r="HA176" s="201"/>
      <c r="HB176" s="201"/>
      <c r="HC176" s="201"/>
      <c r="HD176" s="201"/>
      <c r="HE176" s="201"/>
      <c r="HF176" s="201"/>
      <c r="HG176" s="201"/>
      <c r="HH176" s="201"/>
      <c r="HI176" s="201"/>
      <c r="HJ176" s="201"/>
      <c r="HK176" s="201"/>
      <c r="HL176" s="201"/>
      <c r="HM176" s="201"/>
      <c r="HN176" s="201"/>
      <c r="HO176" s="201"/>
      <c r="HP176" s="201"/>
      <c r="HQ176" s="201"/>
      <c r="HR176" s="201"/>
      <c r="HS176" s="201"/>
      <c r="HT176" s="201"/>
      <c r="HU176" s="201"/>
      <c r="HV176" s="201"/>
      <c r="HW176" s="201"/>
      <c r="HX176" s="201"/>
      <c r="HY176" s="201"/>
      <c r="HZ176" s="201"/>
      <c r="IA176" s="201"/>
      <c r="IB176" s="201"/>
      <c r="IC176" s="201"/>
      <c r="ID176" s="201"/>
      <c r="IE176" s="201">
        <v>0.57533000000000001</v>
      </c>
      <c r="IF176" s="201">
        <v>1.1861999999999999E-2</v>
      </c>
    </row>
    <row r="177" spans="1:240" ht="19.2" x14ac:dyDescent="0.25">
      <c r="A177" s="196" t="s">
        <v>1513</v>
      </c>
      <c r="B177" s="197" t="s">
        <v>498</v>
      </c>
      <c r="C177" s="198">
        <v>0</v>
      </c>
      <c r="D177" s="198">
        <v>0</v>
      </c>
      <c r="E177" s="198">
        <v>8.6999999999999994E-2</v>
      </c>
      <c r="F177" s="198">
        <v>2.9000000000000001E-2</v>
      </c>
      <c r="G177" s="198">
        <v>0.26833699999999999</v>
      </c>
      <c r="H177" s="198">
        <v>1.728E-2</v>
      </c>
      <c r="I177" s="198">
        <v>0</v>
      </c>
      <c r="J177" s="198">
        <v>0</v>
      </c>
      <c r="K177" s="198">
        <v>0</v>
      </c>
      <c r="L177" s="198">
        <v>0</v>
      </c>
      <c r="M177" s="198">
        <v>0.35533700000000001</v>
      </c>
      <c r="N177" s="198">
        <v>4.6280000000000002E-2</v>
      </c>
      <c r="O177" s="198">
        <v>0</v>
      </c>
      <c r="P177" s="198">
        <v>0</v>
      </c>
      <c r="Q177" s="198">
        <v>0</v>
      </c>
      <c r="R177" s="198">
        <v>0</v>
      </c>
      <c r="S177" s="198">
        <v>1.10205</v>
      </c>
      <c r="T177" s="198">
        <v>0.26653500000000002</v>
      </c>
      <c r="U177" s="198">
        <v>0</v>
      </c>
      <c r="V177" s="198">
        <v>0</v>
      </c>
      <c r="W177" s="198">
        <v>0</v>
      </c>
      <c r="X177" s="198">
        <v>0</v>
      </c>
      <c r="Y177" s="198">
        <v>0</v>
      </c>
      <c r="Z177" s="198">
        <v>0</v>
      </c>
      <c r="AA177" s="198">
        <v>0</v>
      </c>
      <c r="AB177" s="198">
        <v>0</v>
      </c>
      <c r="AC177" s="198">
        <v>0</v>
      </c>
      <c r="AD177" s="198">
        <v>0</v>
      </c>
      <c r="AE177" s="198">
        <v>0</v>
      </c>
      <c r="AF177" s="198">
        <v>0</v>
      </c>
      <c r="AG177" s="198">
        <v>1.10205</v>
      </c>
      <c r="AH177" s="198">
        <v>0.26653500000000002</v>
      </c>
      <c r="AI177" s="198">
        <v>0</v>
      </c>
      <c r="AJ177" s="198">
        <v>0</v>
      </c>
      <c r="AK177" s="198">
        <v>0</v>
      </c>
      <c r="AL177" s="198">
        <v>0</v>
      </c>
      <c r="AM177" s="198">
        <v>0</v>
      </c>
      <c r="AN177" s="198">
        <v>0</v>
      </c>
      <c r="AO177" s="198">
        <v>0</v>
      </c>
      <c r="AP177" s="198">
        <v>0</v>
      </c>
      <c r="AQ177" s="198">
        <v>0</v>
      </c>
      <c r="AR177" s="198">
        <v>0</v>
      </c>
      <c r="AS177" s="198">
        <v>8.6055000000000006E-2</v>
      </c>
      <c r="AT177" s="198">
        <v>1.6456999999999999E-2</v>
      </c>
      <c r="AU177" s="198">
        <v>0.123179</v>
      </c>
      <c r="AV177" s="198">
        <v>3.9634000000000003E-2</v>
      </c>
      <c r="AW177" s="198">
        <v>4.5601999999999997E-2</v>
      </c>
      <c r="AX177" s="198">
        <v>1.7342E-2</v>
      </c>
      <c r="AY177" s="198">
        <v>0</v>
      </c>
      <c r="AZ177" s="198">
        <v>0</v>
      </c>
      <c r="BA177" s="198">
        <v>0</v>
      </c>
      <c r="BB177" s="198">
        <v>0</v>
      </c>
      <c r="BC177" s="198">
        <v>0</v>
      </c>
      <c r="BD177" s="198">
        <v>0</v>
      </c>
      <c r="BE177" s="198">
        <v>0.25483600000000001</v>
      </c>
      <c r="BF177" s="198">
        <v>7.3432999999999998E-2</v>
      </c>
      <c r="BG177" s="198">
        <v>0</v>
      </c>
      <c r="BH177" s="198">
        <v>0</v>
      </c>
      <c r="BI177" s="198">
        <v>0</v>
      </c>
      <c r="BJ177" s="198">
        <v>0</v>
      </c>
      <c r="BK177" s="198">
        <v>0</v>
      </c>
      <c r="BL177" s="198">
        <v>0</v>
      </c>
      <c r="BM177" s="198">
        <v>0</v>
      </c>
      <c r="BN177" s="198">
        <v>0</v>
      </c>
      <c r="BO177" s="198">
        <v>0</v>
      </c>
      <c r="BP177" s="198">
        <v>0</v>
      </c>
      <c r="BQ177" s="198">
        <v>1.2102999999999999E-2</v>
      </c>
      <c r="BR177" s="198">
        <v>1.2470000000000001E-3</v>
      </c>
      <c r="BS177" s="198">
        <v>0.289578</v>
      </c>
      <c r="BT177" s="198">
        <v>2.189E-3</v>
      </c>
      <c r="BU177" s="198">
        <v>0</v>
      </c>
      <c r="BV177" s="198">
        <v>0</v>
      </c>
      <c r="BW177" s="198">
        <v>0</v>
      </c>
      <c r="BX177" s="198">
        <v>0</v>
      </c>
      <c r="BY177" s="198">
        <v>0</v>
      </c>
      <c r="BZ177" s="198">
        <v>0</v>
      </c>
      <c r="CA177" s="198">
        <v>0</v>
      </c>
      <c r="CB177" s="198">
        <v>0</v>
      </c>
      <c r="CC177" s="198">
        <v>0</v>
      </c>
      <c r="CD177" s="198">
        <v>0</v>
      </c>
      <c r="CE177" s="198">
        <v>0</v>
      </c>
      <c r="CF177" s="198">
        <v>0</v>
      </c>
      <c r="CG177" s="198">
        <v>0</v>
      </c>
      <c r="CH177" s="198">
        <v>0</v>
      </c>
      <c r="CI177" s="198">
        <v>0</v>
      </c>
      <c r="CJ177" s="198">
        <v>0</v>
      </c>
      <c r="CK177" s="198">
        <v>0.30168099999999998</v>
      </c>
      <c r="CL177" s="198">
        <v>3.4359999999999998E-3</v>
      </c>
      <c r="CM177" s="198">
        <v>0.23587299999999997</v>
      </c>
      <c r="CN177" s="198">
        <v>7.6144000000000003E-2</v>
      </c>
      <c r="CO177" s="198">
        <v>0</v>
      </c>
      <c r="CP177" s="198">
        <v>0</v>
      </c>
      <c r="CQ177" s="198">
        <v>0.23587299999999997</v>
      </c>
      <c r="CR177" s="198">
        <v>7.6144000000000003E-2</v>
      </c>
      <c r="CS177" s="198">
        <v>0</v>
      </c>
      <c r="CT177" s="198">
        <v>0</v>
      </c>
      <c r="CU177" s="198">
        <v>0</v>
      </c>
      <c r="CV177" s="198">
        <v>0</v>
      </c>
      <c r="CW177" s="198">
        <v>0</v>
      </c>
      <c r="CX177" s="198">
        <v>0</v>
      </c>
      <c r="CY177" s="198">
        <v>0</v>
      </c>
      <c r="CZ177" s="198">
        <v>0</v>
      </c>
      <c r="DA177" s="198">
        <v>0</v>
      </c>
      <c r="DB177" s="198">
        <v>0</v>
      </c>
      <c r="DC177" s="198">
        <v>0</v>
      </c>
      <c r="DD177" s="198">
        <v>0</v>
      </c>
      <c r="DE177" s="198">
        <v>0</v>
      </c>
      <c r="DF177" s="198">
        <v>0</v>
      </c>
      <c r="DG177" s="198">
        <v>0</v>
      </c>
      <c r="DH177" s="198">
        <v>0</v>
      </c>
      <c r="DI177" s="198">
        <v>0</v>
      </c>
      <c r="DJ177" s="198">
        <v>0</v>
      </c>
      <c r="DK177" s="198">
        <v>0</v>
      </c>
      <c r="DL177" s="198">
        <v>0</v>
      </c>
      <c r="DM177" s="198">
        <v>0</v>
      </c>
      <c r="DN177" s="198">
        <v>0</v>
      </c>
      <c r="DO177" s="198">
        <v>0</v>
      </c>
      <c r="DP177" s="198">
        <v>0</v>
      </c>
      <c r="DQ177" s="198">
        <v>0</v>
      </c>
      <c r="DR177" s="198">
        <v>0</v>
      </c>
      <c r="DS177" s="198">
        <v>0</v>
      </c>
      <c r="DT177" s="198">
        <v>0</v>
      </c>
      <c r="DU177" s="198">
        <v>0</v>
      </c>
      <c r="DV177" s="198">
        <v>0</v>
      </c>
      <c r="DW177" s="198">
        <v>0</v>
      </c>
      <c r="DX177" s="198">
        <v>0</v>
      </c>
      <c r="DY177" s="198">
        <v>0</v>
      </c>
      <c r="DZ177" s="198">
        <v>0</v>
      </c>
      <c r="EA177" s="198">
        <v>0</v>
      </c>
      <c r="EB177" s="198">
        <v>0</v>
      </c>
      <c r="EC177" s="198">
        <v>0</v>
      </c>
      <c r="ED177" s="198">
        <v>0</v>
      </c>
      <c r="EE177" s="198">
        <v>0</v>
      </c>
      <c r="EF177" s="198">
        <v>0</v>
      </c>
      <c r="EG177" s="198">
        <v>0</v>
      </c>
      <c r="EH177" s="198">
        <v>0</v>
      </c>
      <c r="EI177" s="198">
        <v>0</v>
      </c>
      <c r="EJ177" s="198">
        <v>0</v>
      </c>
      <c r="EK177" s="198">
        <v>0</v>
      </c>
      <c r="EL177" s="198">
        <v>0</v>
      </c>
      <c r="EM177" s="198">
        <v>8.6999999999999994E-3</v>
      </c>
      <c r="EN177" s="198">
        <v>0.01</v>
      </c>
      <c r="EO177" s="198">
        <v>0</v>
      </c>
      <c r="EP177" s="198">
        <v>0</v>
      </c>
      <c r="EQ177" s="198">
        <v>0</v>
      </c>
      <c r="ER177" s="198">
        <v>0</v>
      </c>
      <c r="ES177" s="198">
        <v>8.6999999999999994E-3</v>
      </c>
      <c r="ET177" s="198">
        <v>0.01</v>
      </c>
      <c r="EU177" s="198">
        <v>0</v>
      </c>
      <c r="EV177" s="198">
        <v>0</v>
      </c>
      <c r="EW177" s="198">
        <v>0</v>
      </c>
      <c r="EX177" s="198">
        <v>0</v>
      </c>
      <c r="EY177" s="198">
        <v>0</v>
      </c>
      <c r="EZ177" s="198">
        <v>0</v>
      </c>
      <c r="FA177" s="198">
        <v>0</v>
      </c>
      <c r="FB177" s="198">
        <v>0</v>
      </c>
      <c r="FC177" s="198">
        <v>0</v>
      </c>
      <c r="FD177" s="198">
        <v>0</v>
      </c>
      <c r="FE177" s="198">
        <v>0</v>
      </c>
      <c r="FF177" s="198">
        <v>0</v>
      </c>
      <c r="FG177" s="198">
        <v>0.01</v>
      </c>
      <c r="FH177" s="198">
        <v>2E-3</v>
      </c>
      <c r="FI177" s="198">
        <v>7.8756999999999994E-2</v>
      </c>
      <c r="FJ177" s="198">
        <v>1.3912000000000001E-2</v>
      </c>
      <c r="FK177" s="198">
        <v>8.8756999999999989E-2</v>
      </c>
      <c r="FL177" s="198">
        <v>1.5912000000000003E-2</v>
      </c>
      <c r="FM177" s="198">
        <v>0</v>
      </c>
      <c r="FN177" s="198">
        <v>0</v>
      </c>
      <c r="FO177" s="198">
        <v>0</v>
      </c>
      <c r="FP177" s="198">
        <v>0</v>
      </c>
      <c r="FQ177" s="198">
        <v>0</v>
      </c>
      <c r="FR177" s="198">
        <v>0</v>
      </c>
      <c r="FS177" s="198">
        <v>0</v>
      </c>
      <c r="FT177" s="198">
        <v>0</v>
      </c>
      <c r="FU177" s="198">
        <v>0</v>
      </c>
      <c r="FV177" s="198">
        <v>0</v>
      </c>
      <c r="FW177" s="198">
        <v>0</v>
      </c>
      <c r="FX177" s="198">
        <v>0</v>
      </c>
      <c r="FY177" s="198">
        <v>0</v>
      </c>
      <c r="FZ177" s="198">
        <v>0</v>
      </c>
      <c r="GA177" s="198">
        <v>0</v>
      </c>
      <c r="GB177" s="198">
        <v>0</v>
      </c>
      <c r="GC177" s="198">
        <v>0</v>
      </c>
      <c r="GD177" s="198">
        <v>0</v>
      </c>
      <c r="GE177" s="198">
        <v>0</v>
      </c>
      <c r="GF177" s="198">
        <v>0</v>
      </c>
      <c r="GG177" s="198">
        <v>0</v>
      </c>
      <c r="GH177" s="198">
        <v>0</v>
      </c>
      <c r="GI177" s="198">
        <v>0</v>
      </c>
      <c r="GJ177" s="198">
        <v>0</v>
      </c>
      <c r="GK177" s="198">
        <v>0</v>
      </c>
      <c r="GL177" s="198">
        <v>0</v>
      </c>
      <c r="GM177" s="198">
        <v>0</v>
      </c>
      <c r="GN177" s="198">
        <v>0</v>
      </c>
      <c r="GO177" s="198">
        <v>0.45344399999999996</v>
      </c>
      <c r="GP177" s="198">
        <v>2.7174999999999998E-2</v>
      </c>
      <c r="GQ177" s="198">
        <v>0</v>
      </c>
      <c r="GR177" s="198">
        <v>0</v>
      </c>
      <c r="GS177" s="198">
        <v>0.45344399999999996</v>
      </c>
      <c r="GT177" s="198">
        <v>2.7174999999999998E-2</v>
      </c>
      <c r="GU177" s="198">
        <v>0</v>
      </c>
      <c r="GV177" s="198">
        <v>0</v>
      </c>
      <c r="GW177" s="198">
        <v>0</v>
      </c>
      <c r="GX177" s="198">
        <v>0</v>
      </c>
      <c r="GY177" s="198">
        <v>2.7196999999999999E-2</v>
      </c>
      <c r="GZ177" s="198">
        <v>9.2500000000000004E-4</v>
      </c>
      <c r="HA177" s="198">
        <v>0</v>
      </c>
      <c r="HB177" s="198">
        <v>0</v>
      </c>
      <c r="HC177" s="198">
        <v>2.7196999999999999E-2</v>
      </c>
      <c r="HD177" s="198">
        <v>9.2500000000000004E-4</v>
      </c>
      <c r="HE177" s="198">
        <v>3.7880000000000001E-3</v>
      </c>
      <c r="HF177" s="198">
        <v>2.92E-4</v>
      </c>
      <c r="HG177" s="198">
        <v>0</v>
      </c>
      <c r="HH177" s="198">
        <v>0</v>
      </c>
      <c r="HI177" s="198">
        <v>0</v>
      </c>
      <c r="HJ177" s="198">
        <v>0</v>
      </c>
      <c r="HK177" s="198">
        <v>3.7880000000000001E-3</v>
      </c>
      <c r="HL177" s="198">
        <v>2.92E-4</v>
      </c>
      <c r="HM177" s="198">
        <v>0</v>
      </c>
      <c r="HN177" s="198">
        <v>0</v>
      </c>
      <c r="HO177" s="198">
        <v>0</v>
      </c>
      <c r="HP177" s="198">
        <v>0</v>
      </c>
      <c r="HQ177" s="198">
        <v>0</v>
      </c>
      <c r="HR177" s="198">
        <v>0</v>
      </c>
      <c r="HS177" s="198">
        <v>0</v>
      </c>
      <c r="HT177" s="198">
        <v>0</v>
      </c>
      <c r="HU177" s="198">
        <v>0</v>
      </c>
      <c r="HV177" s="198">
        <v>0</v>
      </c>
      <c r="HW177" s="198">
        <v>0</v>
      </c>
      <c r="HX177" s="198">
        <v>0</v>
      </c>
      <c r="HY177" s="198">
        <v>0</v>
      </c>
      <c r="HZ177" s="198">
        <v>0</v>
      </c>
      <c r="IA177" s="198">
        <v>0.17730600000000002</v>
      </c>
      <c r="IB177" s="198">
        <v>1.4153999999999998E-2</v>
      </c>
      <c r="IC177" s="198">
        <v>0.17730600000000002</v>
      </c>
      <c r="ID177" s="198">
        <v>1.4153999999999998E-2</v>
      </c>
      <c r="IE177" s="198">
        <v>3.008969</v>
      </c>
      <c r="IF177" s="198">
        <v>0.53428599999999982</v>
      </c>
    </row>
    <row r="178" spans="1:240" ht="25.95" customHeight="1" x14ac:dyDescent="0.25">
      <c r="A178" s="202" t="s">
        <v>30</v>
      </c>
      <c r="B178" s="203" t="s">
        <v>318</v>
      </c>
      <c r="C178" s="204">
        <v>264.508715</v>
      </c>
      <c r="D178" s="204">
        <v>12.265140000000001</v>
      </c>
      <c r="E178" s="204">
        <v>933.02837499999998</v>
      </c>
      <c r="F178" s="204">
        <v>68.973546999999996</v>
      </c>
      <c r="G178" s="204">
        <v>664.78965300000004</v>
      </c>
      <c r="H178" s="204">
        <v>49.086351000000001</v>
      </c>
      <c r="I178" s="204">
        <v>5335.1255650000003</v>
      </c>
      <c r="J178" s="204">
        <v>876.87138700000003</v>
      </c>
      <c r="K178" s="204">
        <v>1.5522480000000001</v>
      </c>
      <c r="L178" s="204">
        <v>0.37014000000000002</v>
      </c>
      <c r="M178" s="204">
        <v>7199.0045559999999</v>
      </c>
      <c r="N178" s="204">
        <v>1007.566565</v>
      </c>
      <c r="O178" s="204">
        <v>22.605684</v>
      </c>
      <c r="P178" s="204">
        <v>2.6565530000000002</v>
      </c>
      <c r="Q178" s="204">
        <v>177.79364899999999</v>
      </c>
      <c r="R178" s="204">
        <v>94.360119999999995</v>
      </c>
      <c r="S178" s="204">
        <v>2033.507171</v>
      </c>
      <c r="T178" s="204">
        <v>437.04116099999999</v>
      </c>
      <c r="U178" s="204">
        <v>560.74446599999999</v>
      </c>
      <c r="V178" s="204">
        <v>29.904796000000001</v>
      </c>
      <c r="W178" s="204">
        <v>28.23517</v>
      </c>
      <c r="X178" s="204">
        <v>6.980067</v>
      </c>
      <c r="Y178" s="204">
        <v>94.818642999999994</v>
      </c>
      <c r="Z178" s="204">
        <v>39.047047999999997</v>
      </c>
      <c r="AA178" s="204">
        <v>57.181682000000002</v>
      </c>
      <c r="AB178" s="204">
        <v>2.032578</v>
      </c>
      <c r="AC178" s="204">
        <v>50.017789</v>
      </c>
      <c r="AD178" s="204">
        <v>3.011498</v>
      </c>
      <c r="AE178" s="204">
        <v>0.63326300000000002</v>
      </c>
      <c r="AF178" s="204">
        <v>9.9492999999999998E-2</v>
      </c>
      <c r="AG178" s="204">
        <v>3025.5375170000002</v>
      </c>
      <c r="AH178" s="204">
        <v>615.13331400000004</v>
      </c>
      <c r="AI178" s="204">
        <v>1376.9040090000001</v>
      </c>
      <c r="AJ178" s="204">
        <v>276.443647</v>
      </c>
      <c r="AK178" s="204">
        <v>1376.9040090000001</v>
      </c>
      <c r="AL178" s="204">
        <v>276.443647</v>
      </c>
      <c r="AM178" s="204">
        <v>398.581344</v>
      </c>
      <c r="AN178" s="204">
        <v>26.638943000000001</v>
      </c>
      <c r="AO178" s="204">
        <v>2695.1117220000001</v>
      </c>
      <c r="AP178" s="204">
        <v>951.08613200000002</v>
      </c>
      <c r="AQ178" s="204">
        <v>284.31975699999998</v>
      </c>
      <c r="AR178" s="204">
        <v>11.492614</v>
      </c>
      <c r="AS178" s="204">
        <v>3358.6259989999999</v>
      </c>
      <c r="AT178" s="204">
        <v>385.67382900000001</v>
      </c>
      <c r="AU178" s="204">
        <v>1478.5260410000001</v>
      </c>
      <c r="AV178" s="204">
        <v>408.13520499999998</v>
      </c>
      <c r="AW178" s="204">
        <v>545.60237600000005</v>
      </c>
      <c r="AX178" s="204">
        <v>83.500144000000006</v>
      </c>
      <c r="AY178" s="204">
        <v>1289.0753649999999</v>
      </c>
      <c r="AZ178" s="204">
        <v>462.33259800000002</v>
      </c>
      <c r="BA178" s="204">
        <v>447.85045300000002</v>
      </c>
      <c r="BB178" s="204">
        <v>174.957705</v>
      </c>
      <c r="BC178" s="204">
        <v>21.472169999999998</v>
      </c>
      <c r="BD178" s="204">
        <v>1.160396</v>
      </c>
      <c r="BE178" s="204">
        <v>10519.165227</v>
      </c>
      <c r="BF178" s="204">
        <v>2504.977566</v>
      </c>
      <c r="BG178" s="204">
        <v>1675.8412350000001</v>
      </c>
      <c r="BH178" s="204">
        <v>8849.1990179999993</v>
      </c>
      <c r="BI178" s="204">
        <v>3062.2411299999999</v>
      </c>
      <c r="BJ178" s="204">
        <v>622.82109700000001</v>
      </c>
      <c r="BK178" s="204">
        <v>30.904640000000001</v>
      </c>
      <c r="BL178" s="204">
        <v>2.4520149999999998</v>
      </c>
      <c r="BM178" s="204">
        <v>4768.987005</v>
      </c>
      <c r="BN178" s="204">
        <v>9474.4721300000001</v>
      </c>
      <c r="BO178" s="204">
        <v>6532.7321819999997</v>
      </c>
      <c r="BP178" s="204">
        <v>7726.6181489999999</v>
      </c>
      <c r="BQ178" s="204">
        <v>42174.470832999999</v>
      </c>
      <c r="BR178" s="204">
        <v>17388.918239999999</v>
      </c>
      <c r="BS178" s="204">
        <v>2173.8849479999999</v>
      </c>
      <c r="BT178" s="204">
        <v>31.437552</v>
      </c>
      <c r="BU178" s="204">
        <v>18648.521933</v>
      </c>
      <c r="BV178" s="204">
        <v>10139.430418</v>
      </c>
      <c r="BW178" s="204">
        <v>1685.7102580000001</v>
      </c>
      <c r="BX178" s="204">
        <v>212.991581</v>
      </c>
      <c r="BY178" s="204">
        <v>1296.910318</v>
      </c>
      <c r="BZ178" s="204">
        <v>53.782600000000002</v>
      </c>
      <c r="CA178" s="204">
        <v>1707.049542</v>
      </c>
      <c r="CB178" s="204">
        <v>348.94130100000001</v>
      </c>
      <c r="CC178" s="204">
        <v>287.01736099999999</v>
      </c>
      <c r="CD178" s="204">
        <v>150.53777500000001</v>
      </c>
      <c r="CE178" s="204">
        <v>11.170781</v>
      </c>
      <c r="CF178" s="204">
        <v>1.2191959999999999</v>
      </c>
      <c r="CG178" s="204">
        <v>15.026664999999999</v>
      </c>
      <c r="CH178" s="204">
        <v>0.38828299999999999</v>
      </c>
      <c r="CI178" s="204">
        <v>4031.1323280000001</v>
      </c>
      <c r="CJ178" s="204">
        <v>645.20306100000005</v>
      </c>
      <c r="CK178" s="204">
        <v>78563.627149000007</v>
      </c>
      <c r="CL178" s="204">
        <v>36699.468156000003</v>
      </c>
      <c r="CM178" s="204">
        <v>69852.735465000005</v>
      </c>
      <c r="CN178" s="204">
        <v>16790.982066</v>
      </c>
      <c r="CO178" s="204">
        <v>2512.870676</v>
      </c>
      <c r="CP178" s="204">
        <v>732.33651599999996</v>
      </c>
      <c r="CQ178" s="204">
        <v>72365.606140999997</v>
      </c>
      <c r="CR178" s="204">
        <v>17523.318582</v>
      </c>
      <c r="CS178" s="204">
        <v>140.93942699999999</v>
      </c>
      <c r="CT178" s="204">
        <v>17.470359999999999</v>
      </c>
      <c r="CU178" s="204">
        <v>101.32451</v>
      </c>
      <c r="CV178" s="204">
        <v>3.5805799999999999</v>
      </c>
      <c r="CW178" s="204">
        <v>1.42916</v>
      </c>
      <c r="CX178" s="204">
        <v>9.5589999999999994E-2</v>
      </c>
      <c r="CY178" s="204">
        <v>243.69309699999999</v>
      </c>
      <c r="CZ178" s="204">
        <v>21.146529999999998</v>
      </c>
      <c r="DA178" s="204">
        <v>347.90619199999998</v>
      </c>
      <c r="DB178" s="204">
        <v>105.26025799999999</v>
      </c>
      <c r="DC178" s="204">
        <v>45.324325000000002</v>
      </c>
      <c r="DD178" s="204">
        <v>0.75917100000000004</v>
      </c>
      <c r="DE178" s="204">
        <v>7.3887850000000004</v>
      </c>
      <c r="DF178" s="204">
        <v>0.53928100000000001</v>
      </c>
      <c r="DG178" s="204">
        <v>400.619302</v>
      </c>
      <c r="DH178" s="204">
        <v>106.55871</v>
      </c>
      <c r="DI178" s="204">
        <v>164.205837</v>
      </c>
      <c r="DJ178" s="204">
        <v>245.65991700000001</v>
      </c>
      <c r="DK178" s="204">
        <v>2479.9101890000002</v>
      </c>
      <c r="DL178" s="204">
        <v>466.782487</v>
      </c>
      <c r="DM178" s="204">
        <v>52.956907999999999</v>
      </c>
      <c r="DN178" s="204">
        <v>6.9346209999999999</v>
      </c>
      <c r="DO178" s="204">
        <v>2697.0729339999998</v>
      </c>
      <c r="DP178" s="204">
        <v>719.377025</v>
      </c>
      <c r="DQ178" s="204">
        <v>0.34615499999999999</v>
      </c>
      <c r="DR178" s="204">
        <v>2.9999999999999997E-4</v>
      </c>
      <c r="DS178" s="204">
        <v>11.844034000000001</v>
      </c>
      <c r="DT178" s="204">
        <v>3.7262379999999999</v>
      </c>
      <c r="DU178" s="204">
        <v>3.6787179999999999</v>
      </c>
      <c r="DV178" s="204">
        <v>0.57783600000000002</v>
      </c>
      <c r="DW178" s="204">
        <v>0.42037400000000003</v>
      </c>
      <c r="DX178" s="204">
        <v>7.1165999999999993E-2</v>
      </c>
      <c r="DY178" s="204">
        <v>554.62091799999996</v>
      </c>
      <c r="DZ178" s="204">
        <v>62.251064</v>
      </c>
      <c r="EA178" s="204">
        <v>170.347511</v>
      </c>
      <c r="EB178" s="204">
        <v>28.359192</v>
      </c>
      <c r="EC178" s="204">
        <v>484.71950900000002</v>
      </c>
      <c r="ED178" s="204">
        <v>54.236776999999996</v>
      </c>
      <c r="EE178" s="204">
        <v>282.277829</v>
      </c>
      <c r="EF178" s="204">
        <v>27.335930999999999</v>
      </c>
      <c r="EG178" s="204">
        <v>11.852707000000001</v>
      </c>
      <c r="EH178" s="204">
        <v>1.3155559999999999</v>
      </c>
      <c r="EI178" s="204">
        <v>30.890931999999999</v>
      </c>
      <c r="EJ178" s="204">
        <v>3.6929449999999999</v>
      </c>
      <c r="EK178" s="204">
        <v>31.899526000000002</v>
      </c>
      <c r="EL178" s="204">
        <v>1.9419999999999999</v>
      </c>
      <c r="EM178" s="204">
        <v>279.946279</v>
      </c>
      <c r="EN178" s="204">
        <v>13.760104</v>
      </c>
      <c r="EO178" s="204">
        <v>405.530708</v>
      </c>
      <c r="EP178" s="204">
        <v>14.021374</v>
      </c>
      <c r="EQ178" s="204">
        <v>274.37765400000001</v>
      </c>
      <c r="ER178" s="204">
        <v>84.094401000000005</v>
      </c>
      <c r="ES178" s="204">
        <v>2542.7528539999998</v>
      </c>
      <c r="ET178" s="204">
        <v>295.384884</v>
      </c>
      <c r="EU178" s="204">
        <v>83.570381999999995</v>
      </c>
      <c r="EV178" s="204">
        <v>67.583979999999997</v>
      </c>
      <c r="EW178" s="204">
        <v>14.606901000000001</v>
      </c>
      <c r="EX178" s="204">
        <v>0.27017799999999997</v>
      </c>
      <c r="EY178" s="204">
        <v>5.8389870000000004</v>
      </c>
      <c r="EZ178" s="204">
        <v>0.45886700000000002</v>
      </c>
      <c r="FA178" s="204">
        <v>2.0875530000000002</v>
      </c>
      <c r="FB178" s="204">
        <v>0.11856800000000001</v>
      </c>
      <c r="FC178" s="204">
        <v>106.10382300000001</v>
      </c>
      <c r="FD178" s="204">
        <v>68.431593000000007</v>
      </c>
      <c r="FE178" s="204">
        <v>931.82365500000003</v>
      </c>
      <c r="FF178" s="204">
        <v>995.28911400000004</v>
      </c>
      <c r="FG178" s="204">
        <v>632.00850500000001</v>
      </c>
      <c r="FH178" s="204">
        <v>744.00301999999999</v>
      </c>
      <c r="FI178" s="204">
        <v>1145.069047</v>
      </c>
      <c r="FJ178" s="204">
        <v>430.73506200000003</v>
      </c>
      <c r="FK178" s="204">
        <v>2708.9012069999999</v>
      </c>
      <c r="FL178" s="204">
        <v>2170.027196</v>
      </c>
      <c r="FM178" s="204">
        <v>10257.233407</v>
      </c>
      <c r="FN178" s="204">
        <v>0.76760399999999995</v>
      </c>
      <c r="FO178" s="204">
        <v>10257.233407</v>
      </c>
      <c r="FP178" s="204">
        <v>0.76760399999999995</v>
      </c>
      <c r="FQ178" s="204">
        <v>2661.8388639999998</v>
      </c>
      <c r="FR178" s="204">
        <v>1066.42147</v>
      </c>
      <c r="FS178" s="204">
        <v>2443.0988459999999</v>
      </c>
      <c r="FT178" s="204">
        <v>393.84622400000001</v>
      </c>
      <c r="FU178" s="204">
        <v>6305.6205749999999</v>
      </c>
      <c r="FV178" s="204">
        <v>216.12161499999999</v>
      </c>
      <c r="FW178" s="204">
        <v>577.05717400000003</v>
      </c>
      <c r="FX178" s="204">
        <v>48.800983000000002</v>
      </c>
      <c r="FY178" s="204">
        <v>9100.1380119999994</v>
      </c>
      <c r="FZ178" s="204">
        <v>898.82611199999997</v>
      </c>
      <c r="GA178" s="204">
        <v>456.265332</v>
      </c>
      <c r="GB178" s="204">
        <v>60.298023000000001</v>
      </c>
      <c r="GC178" s="204">
        <v>198.437466</v>
      </c>
      <c r="GD178" s="204">
        <v>23.604444000000001</v>
      </c>
      <c r="GE178" s="204">
        <v>63.180208</v>
      </c>
      <c r="GF178" s="204">
        <v>6.7066879999999998</v>
      </c>
      <c r="GG178" s="204">
        <v>608.08674199999996</v>
      </c>
      <c r="GH178" s="204">
        <v>15.676648</v>
      </c>
      <c r="GI178" s="204">
        <v>452.74154199999998</v>
      </c>
      <c r="GJ178" s="204">
        <v>6.321294</v>
      </c>
      <c r="GK178" s="204">
        <v>412.66338000000002</v>
      </c>
      <c r="GL178" s="204">
        <v>18.724589999999999</v>
      </c>
      <c r="GM178" s="204">
        <v>23279.128141000001</v>
      </c>
      <c r="GN178" s="204">
        <v>2755.3480909999998</v>
      </c>
      <c r="GO178" s="204">
        <v>12922.946925</v>
      </c>
      <c r="GP178" s="204">
        <v>186.45888299999999</v>
      </c>
      <c r="GQ178" s="204">
        <v>29785.571308999999</v>
      </c>
      <c r="GR178" s="204">
        <v>186.92844500000001</v>
      </c>
      <c r="GS178" s="204">
        <v>42708.518234000003</v>
      </c>
      <c r="GT178" s="204">
        <v>373.38732800000002</v>
      </c>
      <c r="GU178" s="204">
        <v>67.070839000000007</v>
      </c>
      <c r="GV178" s="204">
        <v>5.7076149999999997</v>
      </c>
      <c r="GW178" s="204">
        <v>6439.4170940000004</v>
      </c>
      <c r="GX178" s="204">
        <v>144.99578299999999</v>
      </c>
      <c r="GY178" s="204">
        <v>2525.9810320000001</v>
      </c>
      <c r="GZ178" s="204">
        <v>1.824139</v>
      </c>
      <c r="HA178" s="204">
        <v>29313.341541999998</v>
      </c>
      <c r="HB178" s="204">
        <v>591.846903</v>
      </c>
      <c r="HC178" s="204">
        <v>38345.810507000002</v>
      </c>
      <c r="HD178" s="204">
        <v>744.37444000000005</v>
      </c>
      <c r="HE178" s="204">
        <v>1915.996772</v>
      </c>
      <c r="HF178" s="204">
        <v>8.9406160000000003</v>
      </c>
      <c r="HG178" s="204">
        <v>626.32778499999995</v>
      </c>
      <c r="HH178" s="204">
        <v>1.460013</v>
      </c>
      <c r="HI178" s="204">
        <v>44.549481</v>
      </c>
      <c r="HJ178" s="204">
        <v>0.99727600000000005</v>
      </c>
      <c r="HK178" s="204">
        <v>2586.8740379999999</v>
      </c>
      <c r="HL178" s="204">
        <v>11.397905</v>
      </c>
      <c r="HM178" s="204">
        <v>1266.066468</v>
      </c>
      <c r="HN178" s="204">
        <v>0.295263</v>
      </c>
      <c r="HO178" s="204">
        <v>1266.066468</v>
      </c>
      <c r="HP178" s="204">
        <v>0.295263</v>
      </c>
      <c r="HQ178" s="204">
        <v>390.042147</v>
      </c>
      <c r="HR178" s="204">
        <v>35.373558000000003</v>
      </c>
      <c r="HS178" s="204">
        <v>487.58486399999998</v>
      </c>
      <c r="HT178" s="204">
        <v>7.3444450000000003</v>
      </c>
      <c r="HU178" s="204">
        <v>996.15085899999997</v>
      </c>
      <c r="HV178" s="204">
        <v>74.352863999999997</v>
      </c>
      <c r="HW178" s="204">
        <v>1873.7778699999999</v>
      </c>
      <c r="HX178" s="204">
        <v>117.07086700000001</v>
      </c>
      <c r="HY178" s="204">
        <v>663.30140900000004</v>
      </c>
      <c r="HZ178" s="204">
        <v>0.106868</v>
      </c>
      <c r="IA178" s="204">
        <v>453.281859</v>
      </c>
      <c r="IB178" s="204">
        <v>115.94132500000001</v>
      </c>
      <c r="IC178" s="204">
        <v>1116.5832680000001</v>
      </c>
      <c r="ID178" s="204">
        <v>116.048193</v>
      </c>
      <c r="IE178" s="204">
        <v>307951.96675399999</v>
      </c>
      <c r="IF178" s="204">
        <v>75600.995588999998</v>
      </c>
    </row>
  </sheetData>
  <sortState xmlns:xlrd2="http://schemas.microsoft.com/office/spreadsheetml/2017/richdata2" ref="A11:IF177">
    <sortCondition descending="1" ref="IE11:IE177"/>
  </sortState>
  <mergeCells count="46">
    <mergeCell ref="IF4:IF10"/>
    <mergeCell ref="HW7:HW10"/>
    <mergeCell ref="HX7:HX10"/>
    <mergeCell ref="IC7:IC10"/>
    <mergeCell ref="ID7:ID10"/>
    <mergeCell ref="IE4:IE10"/>
    <mergeCell ref="HP7:HP10"/>
    <mergeCell ref="FO7:FO10"/>
    <mergeCell ref="FP7:FP10"/>
    <mergeCell ref="GM7:GM10"/>
    <mergeCell ref="GN7:GN10"/>
    <mergeCell ref="GS7:GS10"/>
    <mergeCell ref="GT7:GT10"/>
    <mergeCell ref="HC7:HC10"/>
    <mergeCell ref="HD7:HD10"/>
    <mergeCell ref="HK7:HK10"/>
    <mergeCell ref="HL7:HL10"/>
    <mergeCell ref="HO7:HO10"/>
    <mergeCell ref="FL7:FL10"/>
    <mergeCell ref="CY7:CY10"/>
    <mergeCell ref="CZ7:CZ10"/>
    <mergeCell ref="DG7:DG10"/>
    <mergeCell ref="DH7:DH10"/>
    <mergeCell ref="DO7:DO10"/>
    <mergeCell ref="DP7:DP10"/>
    <mergeCell ref="ES7:ES10"/>
    <mergeCell ref="ET7:ET10"/>
    <mergeCell ref="FC7:FC10"/>
    <mergeCell ref="FD7:FD10"/>
    <mergeCell ref="FK7:FK10"/>
    <mergeCell ref="N7:N10"/>
    <mergeCell ref="M7:M10"/>
    <mergeCell ref="A4:A10"/>
    <mergeCell ref="B4:B10"/>
    <mergeCell ref="CR7:CR10"/>
    <mergeCell ref="AG7:AG10"/>
    <mergeCell ref="AH7:AH10"/>
    <mergeCell ref="AK7:AK10"/>
    <mergeCell ref="AL7:AL10"/>
    <mergeCell ref="BE7:BE10"/>
    <mergeCell ref="BF7:BF10"/>
    <mergeCell ref="BM7:BM10"/>
    <mergeCell ref="BN7:BN10"/>
    <mergeCell ref="CK7:CK10"/>
    <mergeCell ref="CL7:CL10"/>
    <mergeCell ref="CQ7:CQ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9BA8C2"/>
    <pageSetUpPr autoPageBreaks="0" fitToPage="1"/>
  </sheetPr>
  <dimension ref="A1:M43"/>
  <sheetViews>
    <sheetView showGridLines="0" rightToLeft="1" zoomScaleNormal="100" workbookViewId="0"/>
  </sheetViews>
  <sheetFormatPr defaultColWidth="8.8984375" defaultRowHeight="19.8" x14ac:dyDescent="0.6"/>
  <cols>
    <col min="1" max="1" width="7" style="5" customWidth="1"/>
    <col min="2" max="2" width="33.09765625" style="5" customWidth="1"/>
    <col min="3" max="7" width="12.3984375" style="5" customWidth="1"/>
    <col min="8" max="8" width="33.09765625" style="5" customWidth="1"/>
    <col min="9" max="9" width="7" style="5" customWidth="1"/>
    <col min="10" max="11" width="8.8984375" style="5"/>
    <col min="12" max="13" width="8.8984375" style="6"/>
    <col min="14" max="247" width="8.8984375" style="5"/>
    <col min="248" max="248" width="5.8984375" style="5" customWidth="1"/>
    <col min="249" max="249" width="32.8984375" style="5" customWidth="1"/>
    <col min="250" max="250" width="5.8984375" style="5" customWidth="1"/>
    <col min="251" max="251" width="32.8984375" style="5" customWidth="1"/>
    <col min="252" max="257" width="8.8984375" style="5"/>
    <col min="258" max="258" width="32.8984375" style="5" customWidth="1"/>
    <col min="259" max="259" width="5.8984375" style="5" customWidth="1"/>
    <col min="260" max="260" width="32.8984375" style="5" customWidth="1"/>
    <col min="261" max="261" width="5.8984375" style="5" customWidth="1"/>
    <col min="262" max="503" width="8.8984375" style="5"/>
    <col min="504" max="504" width="5.8984375" style="5" customWidth="1"/>
    <col min="505" max="505" width="32.8984375" style="5" customWidth="1"/>
    <col min="506" max="506" width="5.8984375" style="5" customWidth="1"/>
    <col min="507" max="507" width="32.8984375" style="5" customWidth="1"/>
    <col min="508" max="513" width="8.8984375" style="5"/>
    <col min="514" max="514" width="32.8984375" style="5" customWidth="1"/>
    <col min="515" max="515" width="5.8984375" style="5" customWidth="1"/>
    <col min="516" max="516" width="32.8984375" style="5" customWidth="1"/>
    <col min="517" max="517" width="5.8984375" style="5" customWidth="1"/>
    <col min="518" max="759" width="8.8984375" style="5"/>
    <col min="760" max="760" width="5.8984375" style="5" customWidth="1"/>
    <col min="761" max="761" width="32.8984375" style="5" customWidth="1"/>
    <col min="762" max="762" width="5.8984375" style="5" customWidth="1"/>
    <col min="763" max="763" width="32.8984375" style="5" customWidth="1"/>
    <col min="764" max="769" width="8.8984375" style="5"/>
    <col min="770" max="770" width="32.8984375" style="5" customWidth="1"/>
    <col min="771" max="771" width="5.8984375" style="5" customWidth="1"/>
    <col min="772" max="772" width="32.8984375" style="5" customWidth="1"/>
    <col min="773" max="773" width="5.8984375" style="5" customWidth="1"/>
    <col min="774" max="1015" width="8.8984375" style="5"/>
    <col min="1016" max="1016" width="5.8984375" style="5" customWidth="1"/>
    <col min="1017" max="1017" width="32.8984375" style="5" customWidth="1"/>
    <col min="1018" max="1018" width="5.8984375" style="5" customWidth="1"/>
    <col min="1019" max="1019" width="32.8984375" style="5" customWidth="1"/>
    <col min="1020" max="1025" width="8.8984375" style="5"/>
    <col min="1026" max="1026" width="32.8984375" style="5" customWidth="1"/>
    <col min="1027" max="1027" width="5.8984375" style="5" customWidth="1"/>
    <col min="1028" max="1028" width="32.8984375" style="5" customWidth="1"/>
    <col min="1029" max="1029" width="5.8984375" style="5" customWidth="1"/>
    <col min="1030" max="1271" width="8.8984375" style="5"/>
    <col min="1272" max="1272" width="5.8984375" style="5" customWidth="1"/>
    <col min="1273" max="1273" width="32.8984375" style="5" customWidth="1"/>
    <col min="1274" max="1274" width="5.8984375" style="5" customWidth="1"/>
    <col min="1275" max="1275" width="32.8984375" style="5" customWidth="1"/>
    <col min="1276" max="1281" width="8.8984375" style="5"/>
    <col min="1282" max="1282" width="32.8984375" style="5" customWidth="1"/>
    <col min="1283" max="1283" width="5.8984375" style="5" customWidth="1"/>
    <col min="1284" max="1284" width="32.8984375" style="5" customWidth="1"/>
    <col min="1285" max="1285" width="5.8984375" style="5" customWidth="1"/>
    <col min="1286" max="1527" width="8.8984375" style="5"/>
    <col min="1528" max="1528" width="5.8984375" style="5" customWidth="1"/>
    <col min="1529" max="1529" width="32.8984375" style="5" customWidth="1"/>
    <col min="1530" max="1530" width="5.8984375" style="5" customWidth="1"/>
    <col min="1531" max="1531" width="32.8984375" style="5" customWidth="1"/>
    <col min="1532" max="1537" width="8.8984375" style="5"/>
    <col min="1538" max="1538" width="32.8984375" style="5" customWidth="1"/>
    <col min="1539" max="1539" width="5.8984375" style="5" customWidth="1"/>
    <col min="1540" max="1540" width="32.8984375" style="5" customWidth="1"/>
    <col min="1541" max="1541" width="5.8984375" style="5" customWidth="1"/>
    <col min="1542" max="1783" width="8.8984375" style="5"/>
    <col min="1784" max="1784" width="5.8984375" style="5" customWidth="1"/>
    <col min="1785" max="1785" width="32.8984375" style="5" customWidth="1"/>
    <col min="1786" max="1786" width="5.8984375" style="5" customWidth="1"/>
    <col min="1787" max="1787" width="32.8984375" style="5" customWidth="1"/>
    <col min="1788" max="1793" width="8.8984375" style="5"/>
    <col min="1794" max="1794" width="32.8984375" style="5" customWidth="1"/>
    <col min="1795" max="1795" width="5.8984375" style="5" customWidth="1"/>
    <col min="1796" max="1796" width="32.8984375" style="5" customWidth="1"/>
    <col min="1797" max="1797" width="5.8984375" style="5" customWidth="1"/>
    <col min="1798" max="2039" width="8.8984375" style="5"/>
    <col min="2040" max="2040" width="5.8984375" style="5" customWidth="1"/>
    <col min="2041" max="2041" width="32.8984375" style="5" customWidth="1"/>
    <col min="2042" max="2042" width="5.8984375" style="5" customWidth="1"/>
    <col min="2043" max="2043" width="32.8984375" style="5" customWidth="1"/>
    <col min="2044" max="2049" width="8.8984375" style="5"/>
    <col min="2050" max="2050" width="32.8984375" style="5" customWidth="1"/>
    <col min="2051" max="2051" width="5.8984375" style="5" customWidth="1"/>
    <col min="2052" max="2052" width="32.8984375" style="5" customWidth="1"/>
    <col min="2053" max="2053" width="5.8984375" style="5" customWidth="1"/>
    <col min="2054" max="2295" width="8.8984375" style="5"/>
    <col min="2296" max="2296" width="5.8984375" style="5" customWidth="1"/>
    <col min="2297" max="2297" width="32.8984375" style="5" customWidth="1"/>
    <col min="2298" max="2298" width="5.8984375" style="5" customWidth="1"/>
    <col min="2299" max="2299" width="32.8984375" style="5" customWidth="1"/>
    <col min="2300" max="2305" width="8.8984375" style="5"/>
    <col min="2306" max="2306" width="32.8984375" style="5" customWidth="1"/>
    <col min="2307" max="2307" width="5.8984375" style="5" customWidth="1"/>
    <col min="2308" max="2308" width="32.8984375" style="5" customWidth="1"/>
    <col min="2309" max="2309" width="5.8984375" style="5" customWidth="1"/>
    <col min="2310" max="2551" width="8.8984375" style="5"/>
    <col min="2552" max="2552" width="5.8984375" style="5" customWidth="1"/>
    <col min="2553" max="2553" width="32.8984375" style="5" customWidth="1"/>
    <col min="2554" max="2554" width="5.8984375" style="5" customWidth="1"/>
    <col min="2555" max="2555" width="32.8984375" style="5" customWidth="1"/>
    <col min="2556" max="2561" width="8.8984375" style="5"/>
    <col min="2562" max="2562" width="32.8984375" style="5" customWidth="1"/>
    <col min="2563" max="2563" width="5.8984375" style="5" customWidth="1"/>
    <col min="2564" max="2564" width="32.8984375" style="5" customWidth="1"/>
    <col min="2565" max="2565" width="5.8984375" style="5" customWidth="1"/>
    <col min="2566" max="2807" width="8.8984375" style="5"/>
    <col min="2808" max="2808" width="5.8984375" style="5" customWidth="1"/>
    <col min="2809" max="2809" width="32.8984375" style="5" customWidth="1"/>
    <col min="2810" max="2810" width="5.8984375" style="5" customWidth="1"/>
    <col min="2811" max="2811" width="32.8984375" style="5" customWidth="1"/>
    <col min="2812" max="2817" width="8.8984375" style="5"/>
    <col min="2818" max="2818" width="32.8984375" style="5" customWidth="1"/>
    <col min="2819" max="2819" width="5.8984375" style="5" customWidth="1"/>
    <col min="2820" max="2820" width="32.8984375" style="5" customWidth="1"/>
    <col min="2821" max="2821" width="5.8984375" style="5" customWidth="1"/>
    <col min="2822" max="3063" width="8.8984375" style="5"/>
    <col min="3064" max="3064" width="5.8984375" style="5" customWidth="1"/>
    <col min="3065" max="3065" width="32.8984375" style="5" customWidth="1"/>
    <col min="3066" max="3066" width="5.8984375" style="5" customWidth="1"/>
    <col min="3067" max="3067" width="32.8984375" style="5" customWidth="1"/>
    <col min="3068" max="3073" width="8.8984375" style="5"/>
    <col min="3074" max="3074" width="32.8984375" style="5" customWidth="1"/>
    <col min="3075" max="3075" width="5.8984375" style="5" customWidth="1"/>
    <col min="3076" max="3076" width="32.8984375" style="5" customWidth="1"/>
    <col min="3077" max="3077" width="5.8984375" style="5" customWidth="1"/>
    <col min="3078" max="3319" width="8.8984375" style="5"/>
    <col min="3320" max="3320" width="5.8984375" style="5" customWidth="1"/>
    <col min="3321" max="3321" width="32.8984375" style="5" customWidth="1"/>
    <col min="3322" max="3322" width="5.8984375" style="5" customWidth="1"/>
    <col min="3323" max="3323" width="32.8984375" style="5" customWidth="1"/>
    <col min="3324" max="3329" width="8.8984375" style="5"/>
    <col min="3330" max="3330" width="32.8984375" style="5" customWidth="1"/>
    <col min="3331" max="3331" width="5.8984375" style="5" customWidth="1"/>
    <col min="3332" max="3332" width="32.8984375" style="5" customWidth="1"/>
    <col min="3333" max="3333" width="5.8984375" style="5" customWidth="1"/>
    <col min="3334" max="3575" width="8.8984375" style="5"/>
    <col min="3576" max="3576" width="5.8984375" style="5" customWidth="1"/>
    <col min="3577" max="3577" width="32.8984375" style="5" customWidth="1"/>
    <col min="3578" max="3578" width="5.8984375" style="5" customWidth="1"/>
    <col min="3579" max="3579" width="32.8984375" style="5" customWidth="1"/>
    <col min="3580" max="3585" width="8.8984375" style="5"/>
    <col min="3586" max="3586" width="32.8984375" style="5" customWidth="1"/>
    <col min="3587" max="3587" width="5.8984375" style="5" customWidth="1"/>
    <col min="3588" max="3588" width="32.8984375" style="5" customWidth="1"/>
    <col min="3589" max="3589" width="5.8984375" style="5" customWidth="1"/>
    <col min="3590" max="3831" width="8.8984375" style="5"/>
    <col min="3832" max="3832" width="5.8984375" style="5" customWidth="1"/>
    <col min="3833" max="3833" width="32.8984375" style="5" customWidth="1"/>
    <col min="3834" max="3834" width="5.8984375" style="5" customWidth="1"/>
    <col min="3835" max="3835" width="32.8984375" style="5" customWidth="1"/>
    <col min="3836" max="3841" width="8.8984375" style="5"/>
    <col min="3842" max="3842" width="32.8984375" style="5" customWidth="1"/>
    <col min="3843" max="3843" width="5.8984375" style="5" customWidth="1"/>
    <col min="3844" max="3844" width="32.8984375" style="5" customWidth="1"/>
    <col min="3845" max="3845" width="5.8984375" style="5" customWidth="1"/>
    <col min="3846" max="4087" width="8.8984375" style="5"/>
    <col min="4088" max="4088" width="5.8984375" style="5" customWidth="1"/>
    <col min="4089" max="4089" width="32.8984375" style="5" customWidth="1"/>
    <col min="4090" max="4090" width="5.8984375" style="5" customWidth="1"/>
    <col min="4091" max="4091" width="32.8984375" style="5" customWidth="1"/>
    <col min="4092" max="4097" width="8.8984375" style="5"/>
    <col min="4098" max="4098" width="32.8984375" style="5" customWidth="1"/>
    <col min="4099" max="4099" width="5.8984375" style="5" customWidth="1"/>
    <col min="4100" max="4100" width="32.8984375" style="5" customWidth="1"/>
    <col min="4101" max="4101" width="5.8984375" style="5" customWidth="1"/>
    <col min="4102" max="4343" width="8.8984375" style="5"/>
    <col min="4344" max="4344" width="5.8984375" style="5" customWidth="1"/>
    <col min="4345" max="4345" width="32.8984375" style="5" customWidth="1"/>
    <col min="4346" max="4346" width="5.8984375" style="5" customWidth="1"/>
    <col min="4347" max="4347" width="32.8984375" style="5" customWidth="1"/>
    <col min="4348" max="4353" width="8.8984375" style="5"/>
    <col min="4354" max="4354" width="32.8984375" style="5" customWidth="1"/>
    <col min="4355" max="4355" width="5.8984375" style="5" customWidth="1"/>
    <col min="4356" max="4356" width="32.8984375" style="5" customWidth="1"/>
    <col min="4357" max="4357" width="5.8984375" style="5" customWidth="1"/>
    <col min="4358" max="4599" width="8.8984375" style="5"/>
    <col min="4600" max="4600" width="5.8984375" style="5" customWidth="1"/>
    <col min="4601" max="4601" width="32.8984375" style="5" customWidth="1"/>
    <col min="4602" max="4602" width="5.8984375" style="5" customWidth="1"/>
    <col min="4603" max="4603" width="32.8984375" style="5" customWidth="1"/>
    <col min="4604" max="4609" width="8.8984375" style="5"/>
    <col min="4610" max="4610" width="32.8984375" style="5" customWidth="1"/>
    <col min="4611" max="4611" width="5.8984375" style="5" customWidth="1"/>
    <col min="4612" max="4612" width="32.8984375" style="5" customWidth="1"/>
    <col min="4613" max="4613" width="5.8984375" style="5" customWidth="1"/>
    <col min="4614" max="4855" width="8.8984375" style="5"/>
    <col min="4856" max="4856" width="5.8984375" style="5" customWidth="1"/>
    <col min="4857" max="4857" width="32.8984375" style="5" customWidth="1"/>
    <col min="4858" max="4858" width="5.8984375" style="5" customWidth="1"/>
    <col min="4859" max="4859" width="32.8984375" style="5" customWidth="1"/>
    <col min="4860" max="4865" width="8.8984375" style="5"/>
    <col min="4866" max="4866" width="32.8984375" style="5" customWidth="1"/>
    <col min="4867" max="4867" width="5.8984375" style="5" customWidth="1"/>
    <col min="4868" max="4868" width="32.8984375" style="5" customWidth="1"/>
    <col min="4869" max="4869" width="5.8984375" style="5" customWidth="1"/>
    <col min="4870" max="5111" width="8.8984375" style="5"/>
    <col min="5112" max="5112" width="5.8984375" style="5" customWidth="1"/>
    <col min="5113" max="5113" width="32.8984375" style="5" customWidth="1"/>
    <col min="5114" max="5114" width="5.8984375" style="5" customWidth="1"/>
    <col min="5115" max="5115" width="32.8984375" style="5" customWidth="1"/>
    <col min="5116" max="5121" width="8.8984375" style="5"/>
    <col min="5122" max="5122" width="32.8984375" style="5" customWidth="1"/>
    <col min="5123" max="5123" width="5.8984375" style="5" customWidth="1"/>
    <col min="5124" max="5124" width="32.8984375" style="5" customWidth="1"/>
    <col min="5125" max="5125" width="5.8984375" style="5" customWidth="1"/>
    <col min="5126" max="5367" width="8.8984375" style="5"/>
    <col min="5368" max="5368" width="5.8984375" style="5" customWidth="1"/>
    <col min="5369" max="5369" width="32.8984375" style="5" customWidth="1"/>
    <col min="5370" max="5370" width="5.8984375" style="5" customWidth="1"/>
    <col min="5371" max="5371" width="32.8984375" style="5" customWidth="1"/>
    <col min="5372" max="5377" width="8.8984375" style="5"/>
    <col min="5378" max="5378" width="32.8984375" style="5" customWidth="1"/>
    <col min="5379" max="5379" width="5.8984375" style="5" customWidth="1"/>
    <col min="5380" max="5380" width="32.8984375" style="5" customWidth="1"/>
    <col min="5381" max="5381" width="5.8984375" style="5" customWidth="1"/>
    <col min="5382" max="5623" width="8.8984375" style="5"/>
    <col min="5624" max="5624" width="5.8984375" style="5" customWidth="1"/>
    <col min="5625" max="5625" width="32.8984375" style="5" customWidth="1"/>
    <col min="5626" max="5626" width="5.8984375" style="5" customWidth="1"/>
    <col min="5627" max="5627" width="32.8984375" style="5" customWidth="1"/>
    <col min="5628" max="5633" width="8.8984375" style="5"/>
    <col min="5634" max="5634" width="32.8984375" style="5" customWidth="1"/>
    <col min="5635" max="5635" width="5.8984375" style="5" customWidth="1"/>
    <col min="5636" max="5636" width="32.8984375" style="5" customWidth="1"/>
    <col min="5637" max="5637" width="5.8984375" style="5" customWidth="1"/>
    <col min="5638" max="5879" width="8.8984375" style="5"/>
    <col min="5880" max="5880" width="5.8984375" style="5" customWidth="1"/>
    <col min="5881" max="5881" width="32.8984375" style="5" customWidth="1"/>
    <col min="5882" max="5882" width="5.8984375" style="5" customWidth="1"/>
    <col min="5883" max="5883" width="32.8984375" style="5" customWidth="1"/>
    <col min="5884" max="5889" width="8.8984375" style="5"/>
    <col min="5890" max="5890" width="32.8984375" style="5" customWidth="1"/>
    <col min="5891" max="5891" width="5.8984375" style="5" customWidth="1"/>
    <col min="5892" max="5892" width="32.8984375" style="5" customWidth="1"/>
    <col min="5893" max="5893" width="5.8984375" style="5" customWidth="1"/>
    <col min="5894" max="6135" width="8.8984375" style="5"/>
    <col min="6136" max="6136" width="5.8984375" style="5" customWidth="1"/>
    <col min="6137" max="6137" width="32.8984375" style="5" customWidth="1"/>
    <col min="6138" max="6138" width="5.8984375" style="5" customWidth="1"/>
    <col min="6139" max="6139" width="32.8984375" style="5" customWidth="1"/>
    <col min="6140" max="6145" width="8.8984375" style="5"/>
    <col min="6146" max="6146" width="32.8984375" style="5" customWidth="1"/>
    <col min="6147" max="6147" width="5.8984375" style="5" customWidth="1"/>
    <col min="6148" max="6148" width="32.8984375" style="5" customWidth="1"/>
    <col min="6149" max="6149" width="5.8984375" style="5" customWidth="1"/>
    <col min="6150" max="6391" width="8.8984375" style="5"/>
    <col min="6392" max="6392" width="5.8984375" style="5" customWidth="1"/>
    <col min="6393" max="6393" width="32.8984375" style="5" customWidth="1"/>
    <col min="6394" max="6394" width="5.8984375" style="5" customWidth="1"/>
    <col min="6395" max="6395" width="32.8984375" style="5" customWidth="1"/>
    <col min="6396" max="6401" width="8.8984375" style="5"/>
    <col min="6402" max="6402" width="32.8984375" style="5" customWidth="1"/>
    <col min="6403" max="6403" width="5.8984375" style="5" customWidth="1"/>
    <col min="6404" max="6404" width="32.8984375" style="5" customWidth="1"/>
    <col min="6405" max="6405" width="5.8984375" style="5" customWidth="1"/>
    <col min="6406" max="6647" width="8.8984375" style="5"/>
    <col min="6648" max="6648" width="5.8984375" style="5" customWidth="1"/>
    <col min="6649" max="6649" width="32.8984375" style="5" customWidth="1"/>
    <col min="6650" max="6650" width="5.8984375" style="5" customWidth="1"/>
    <col min="6651" max="6651" width="32.8984375" style="5" customWidth="1"/>
    <col min="6652" max="6657" width="8.8984375" style="5"/>
    <col min="6658" max="6658" width="32.8984375" style="5" customWidth="1"/>
    <col min="6659" max="6659" width="5.8984375" style="5" customWidth="1"/>
    <col min="6660" max="6660" width="32.8984375" style="5" customWidth="1"/>
    <col min="6661" max="6661" width="5.8984375" style="5" customWidth="1"/>
    <col min="6662" max="6903" width="8.8984375" style="5"/>
    <col min="6904" max="6904" width="5.8984375" style="5" customWidth="1"/>
    <col min="6905" max="6905" width="32.8984375" style="5" customWidth="1"/>
    <col min="6906" max="6906" width="5.8984375" style="5" customWidth="1"/>
    <col min="6907" max="6907" width="32.8984375" style="5" customWidth="1"/>
    <col min="6908" max="6913" width="8.8984375" style="5"/>
    <col min="6914" max="6914" width="32.8984375" style="5" customWidth="1"/>
    <col min="6915" max="6915" width="5.8984375" style="5" customWidth="1"/>
    <col min="6916" max="6916" width="32.8984375" style="5" customWidth="1"/>
    <col min="6917" max="6917" width="5.8984375" style="5" customWidth="1"/>
    <col min="6918" max="7159" width="8.8984375" style="5"/>
    <col min="7160" max="7160" width="5.8984375" style="5" customWidth="1"/>
    <col min="7161" max="7161" width="32.8984375" style="5" customWidth="1"/>
    <col min="7162" max="7162" width="5.8984375" style="5" customWidth="1"/>
    <col min="7163" max="7163" width="32.8984375" style="5" customWidth="1"/>
    <col min="7164" max="7169" width="8.8984375" style="5"/>
    <col min="7170" max="7170" width="32.8984375" style="5" customWidth="1"/>
    <col min="7171" max="7171" width="5.8984375" style="5" customWidth="1"/>
    <col min="7172" max="7172" width="32.8984375" style="5" customWidth="1"/>
    <col min="7173" max="7173" width="5.8984375" style="5" customWidth="1"/>
    <col min="7174" max="7415" width="8.8984375" style="5"/>
    <col min="7416" max="7416" width="5.8984375" style="5" customWidth="1"/>
    <col min="7417" max="7417" width="32.8984375" style="5" customWidth="1"/>
    <col min="7418" max="7418" width="5.8984375" style="5" customWidth="1"/>
    <col min="7419" max="7419" width="32.8984375" style="5" customWidth="1"/>
    <col min="7420" max="7425" width="8.8984375" style="5"/>
    <col min="7426" max="7426" width="32.8984375" style="5" customWidth="1"/>
    <col min="7427" max="7427" width="5.8984375" style="5" customWidth="1"/>
    <col min="7428" max="7428" width="32.8984375" style="5" customWidth="1"/>
    <col min="7429" max="7429" width="5.8984375" style="5" customWidth="1"/>
    <col min="7430" max="7671" width="8.8984375" style="5"/>
    <col min="7672" max="7672" width="5.8984375" style="5" customWidth="1"/>
    <col min="7673" max="7673" width="32.8984375" style="5" customWidth="1"/>
    <col min="7674" max="7674" width="5.8984375" style="5" customWidth="1"/>
    <col min="7675" max="7675" width="32.8984375" style="5" customWidth="1"/>
    <col min="7676" max="7681" width="8.8984375" style="5"/>
    <col min="7682" max="7682" width="32.8984375" style="5" customWidth="1"/>
    <col min="7683" max="7683" width="5.8984375" style="5" customWidth="1"/>
    <col min="7684" max="7684" width="32.8984375" style="5" customWidth="1"/>
    <col min="7685" max="7685" width="5.8984375" style="5" customWidth="1"/>
    <col min="7686" max="7927" width="8.8984375" style="5"/>
    <col min="7928" max="7928" width="5.8984375" style="5" customWidth="1"/>
    <col min="7929" max="7929" width="32.8984375" style="5" customWidth="1"/>
    <col min="7930" max="7930" width="5.8984375" style="5" customWidth="1"/>
    <col min="7931" max="7931" width="32.8984375" style="5" customWidth="1"/>
    <col min="7932" max="7937" width="8.8984375" style="5"/>
    <col min="7938" max="7938" width="32.8984375" style="5" customWidth="1"/>
    <col min="7939" max="7939" width="5.8984375" style="5" customWidth="1"/>
    <col min="7940" max="7940" width="32.8984375" style="5" customWidth="1"/>
    <col min="7941" max="7941" width="5.8984375" style="5" customWidth="1"/>
    <col min="7942" max="8183" width="8.8984375" style="5"/>
    <col min="8184" max="8184" width="5.8984375" style="5" customWidth="1"/>
    <col min="8185" max="8185" width="32.8984375" style="5" customWidth="1"/>
    <col min="8186" max="8186" width="5.8984375" style="5" customWidth="1"/>
    <col min="8187" max="8187" width="32.8984375" style="5" customWidth="1"/>
    <col min="8188" max="8193" width="8.8984375" style="5"/>
    <col min="8194" max="8194" width="32.8984375" style="5" customWidth="1"/>
    <col min="8195" max="8195" width="5.8984375" style="5" customWidth="1"/>
    <col min="8196" max="8196" width="32.8984375" style="5" customWidth="1"/>
    <col min="8197" max="8197" width="5.8984375" style="5" customWidth="1"/>
    <col min="8198" max="8439" width="8.8984375" style="5"/>
    <col min="8440" max="8440" width="5.8984375" style="5" customWidth="1"/>
    <col min="8441" max="8441" width="32.8984375" style="5" customWidth="1"/>
    <col min="8442" max="8442" width="5.8984375" style="5" customWidth="1"/>
    <col min="8443" max="8443" width="32.8984375" style="5" customWidth="1"/>
    <col min="8444" max="8449" width="8.8984375" style="5"/>
    <col min="8450" max="8450" width="32.8984375" style="5" customWidth="1"/>
    <col min="8451" max="8451" width="5.8984375" style="5" customWidth="1"/>
    <col min="8452" max="8452" width="32.8984375" style="5" customWidth="1"/>
    <col min="8453" max="8453" width="5.8984375" style="5" customWidth="1"/>
    <col min="8454" max="8695" width="8.8984375" style="5"/>
    <col min="8696" max="8696" width="5.8984375" style="5" customWidth="1"/>
    <col min="8697" max="8697" width="32.8984375" style="5" customWidth="1"/>
    <col min="8698" max="8698" width="5.8984375" style="5" customWidth="1"/>
    <col min="8699" max="8699" width="32.8984375" style="5" customWidth="1"/>
    <col min="8700" max="8705" width="8.8984375" style="5"/>
    <col min="8706" max="8706" width="32.8984375" style="5" customWidth="1"/>
    <col min="8707" max="8707" width="5.8984375" style="5" customWidth="1"/>
    <col min="8708" max="8708" width="32.8984375" style="5" customWidth="1"/>
    <col min="8709" max="8709" width="5.8984375" style="5" customWidth="1"/>
    <col min="8710" max="8951" width="8.8984375" style="5"/>
    <col min="8952" max="8952" width="5.8984375" style="5" customWidth="1"/>
    <col min="8953" max="8953" width="32.8984375" style="5" customWidth="1"/>
    <col min="8954" max="8954" width="5.8984375" style="5" customWidth="1"/>
    <col min="8955" max="8955" width="32.8984375" style="5" customWidth="1"/>
    <col min="8956" max="8961" width="8.8984375" style="5"/>
    <col min="8962" max="8962" width="32.8984375" style="5" customWidth="1"/>
    <col min="8963" max="8963" width="5.8984375" style="5" customWidth="1"/>
    <col min="8964" max="8964" width="32.8984375" style="5" customWidth="1"/>
    <col min="8965" max="8965" width="5.8984375" style="5" customWidth="1"/>
    <col min="8966" max="9207" width="8.8984375" style="5"/>
    <col min="9208" max="9208" width="5.8984375" style="5" customWidth="1"/>
    <col min="9209" max="9209" width="32.8984375" style="5" customWidth="1"/>
    <col min="9210" max="9210" width="5.8984375" style="5" customWidth="1"/>
    <col min="9211" max="9211" width="32.8984375" style="5" customWidth="1"/>
    <col min="9212" max="9217" width="8.8984375" style="5"/>
    <col min="9218" max="9218" width="32.8984375" style="5" customWidth="1"/>
    <col min="9219" max="9219" width="5.8984375" style="5" customWidth="1"/>
    <col min="9220" max="9220" width="32.8984375" style="5" customWidth="1"/>
    <col min="9221" max="9221" width="5.8984375" style="5" customWidth="1"/>
    <col min="9222" max="9463" width="8.8984375" style="5"/>
    <col min="9464" max="9464" width="5.8984375" style="5" customWidth="1"/>
    <col min="9465" max="9465" width="32.8984375" style="5" customWidth="1"/>
    <col min="9466" max="9466" width="5.8984375" style="5" customWidth="1"/>
    <col min="9467" max="9467" width="32.8984375" style="5" customWidth="1"/>
    <col min="9468" max="9473" width="8.8984375" style="5"/>
    <col min="9474" max="9474" width="32.8984375" style="5" customWidth="1"/>
    <col min="9475" max="9475" width="5.8984375" style="5" customWidth="1"/>
    <col min="9476" max="9476" width="32.8984375" style="5" customWidth="1"/>
    <col min="9477" max="9477" width="5.8984375" style="5" customWidth="1"/>
    <col min="9478" max="9719" width="8.8984375" style="5"/>
    <col min="9720" max="9720" width="5.8984375" style="5" customWidth="1"/>
    <col min="9721" max="9721" width="32.8984375" style="5" customWidth="1"/>
    <col min="9722" max="9722" width="5.8984375" style="5" customWidth="1"/>
    <col min="9723" max="9723" width="32.8984375" style="5" customWidth="1"/>
    <col min="9724" max="9729" width="8.8984375" style="5"/>
    <col min="9730" max="9730" width="32.8984375" style="5" customWidth="1"/>
    <col min="9731" max="9731" width="5.8984375" style="5" customWidth="1"/>
    <col min="9732" max="9732" width="32.8984375" style="5" customWidth="1"/>
    <col min="9733" max="9733" width="5.8984375" style="5" customWidth="1"/>
    <col min="9734" max="9975" width="8.8984375" style="5"/>
    <col min="9976" max="9976" width="5.8984375" style="5" customWidth="1"/>
    <col min="9977" max="9977" width="32.8984375" style="5" customWidth="1"/>
    <col min="9978" max="9978" width="5.8984375" style="5" customWidth="1"/>
    <col min="9979" max="9979" width="32.8984375" style="5" customWidth="1"/>
    <col min="9980" max="9985" width="8.8984375" style="5"/>
    <col min="9986" max="9986" width="32.8984375" style="5" customWidth="1"/>
    <col min="9987" max="9987" width="5.8984375" style="5" customWidth="1"/>
    <col min="9988" max="9988" width="32.8984375" style="5" customWidth="1"/>
    <col min="9989" max="9989" width="5.8984375" style="5" customWidth="1"/>
    <col min="9990" max="10231" width="8.8984375" style="5"/>
    <col min="10232" max="10232" width="5.8984375" style="5" customWidth="1"/>
    <col min="10233" max="10233" width="32.8984375" style="5" customWidth="1"/>
    <col min="10234" max="10234" width="5.8984375" style="5" customWidth="1"/>
    <col min="10235" max="10235" width="32.8984375" style="5" customWidth="1"/>
    <col min="10236" max="10241" width="8.8984375" style="5"/>
    <col min="10242" max="10242" width="32.8984375" style="5" customWidth="1"/>
    <col min="10243" max="10243" width="5.8984375" style="5" customWidth="1"/>
    <col min="10244" max="10244" width="32.8984375" style="5" customWidth="1"/>
    <col min="10245" max="10245" width="5.8984375" style="5" customWidth="1"/>
    <col min="10246" max="10487" width="8.8984375" style="5"/>
    <col min="10488" max="10488" width="5.8984375" style="5" customWidth="1"/>
    <col min="10489" max="10489" width="32.8984375" style="5" customWidth="1"/>
    <col min="10490" max="10490" width="5.8984375" style="5" customWidth="1"/>
    <col min="10491" max="10491" width="32.8984375" style="5" customWidth="1"/>
    <col min="10492" max="10497" width="8.8984375" style="5"/>
    <col min="10498" max="10498" width="32.8984375" style="5" customWidth="1"/>
    <col min="10499" max="10499" width="5.8984375" style="5" customWidth="1"/>
    <col min="10500" max="10500" width="32.8984375" style="5" customWidth="1"/>
    <col min="10501" max="10501" width="5.8984375" style="5" customWidth="1"/>
    <col min="10502" max="10743" width="8.8984375" style="5"/>
    <col min="10744" max="10744" width="5.8984375" style="5" customWidth="1"/>
    <col min="10745" max="10745" width="32.8984375" style="5" customWidth="1"/>
    <col min="10746" max="10746" width="5.8984375" style="5" customWidth="1"/>
    <col min="10747" max="10747" width="32.8984375" style="5" customWidth="1"/>
    <col min="10748" max="10753" width="8.8984375" style="5"/>
    <col min="10754" max="10754" width="32.8984375" style="5" customWidth="1"/>
    <col min="10755" max="10755" width="5.8984375" style="5" customWidth="1"/>
    <col min="10756" max="10756" width="32.8984375" style="5" customWidth="1"/>
    <col min="10757" max="10757" width="5.8984375" style="5" customWidth="1"/>
    <col min="10758" max="10999" width="8.8984375" style="5"/>
    <col min="11000" max="11000" width="5.8984375" style="5" customWidth="1"/>
    <col min="11001" max="11001" width="32.8984375" style="5" customWidth="1"/>
    <col min="11002" max="11002" width="5.8984375" style="5" customWidth="1"/>
    <col min="11003" max="11003" width="32.8984375" style="5" customWidth="1"/>
    <col min="11004" max="11009" width="8.8984375" style="5"/>
    <col min="11010" max="11010" width="32.8984375" style="5" customWidth="1"/>
    <col min="11011" max="11011" width="5.8984375" style="5" customWidth="1"/>
    <col min="11012" max="11012" width="32.8984375" style="5" customWidth="1"/>
    <col min="11013" max="11013" width="5.8984375" style="5" customWidth="1"/>
    <col min="11014" max="11255" width="8.8984375" style="5"/>
    <col min="11256" max="11256" width="5.8984375" style="5" customWidth="1"/>
    <col min="11257" max="11257" width="32.8984375" style="5" customWidth="1"/>
    <col min="11258" max="11258" width="5.8984375" style="5" customWidth="1"/>
    <col min="11259" max="11259" width="32.8984375" style="5" customWidth="1"/>
    <col min="11260" max="11265" width="8.8984375" style="5"/>
    <col min="11266" max="11266" width="32.8984375" style="5" customWidth="1"/>
    <col min="11267" max="11267" width="5.8984375" style="5" customWidth="1"/>
    <col min="11268" max="11268" width="32.8984375" style="5" customWidth="1"/>
    <col min="11269" max="11269" width="5.8984375" style="5" customWidth="1"/>
    <col min="11270" max="11511" width="8.8984375" style="5"/>
    <col min="11512" max="11512" width="5.8984375" style="5" customWidth="1"/>
    <col min="11513" max="11513" width="32.8984375" style="5" customWidth="1"/>
    <col min="11514" max="11514" width="5.8984375" style="5" customWidth="1"/>
    <col min="11515" max="11515" width="32.8984375" style="5" customWidth="1"/>
    <col min="11516" max="11521" width="8.8984375" style="5"/>
    <col min="11522" max="11522" width="32.8984375" style="5" customWidth="1"/>
    <col min="11523" max="11523" width="5.8984375" style="5" customWidth="1"/>
    <col min="11524" max="11524" width="32.8984375" style="5" customWidth="1"/>
    <col min="11525" max="11525" width="5.8984375" style="5" customWidth="1"/>
    <col min="11526" max="11767" width="8.8984375" style="5"/>
    <col min="11768" max="11768" width="5.8984375" style="5" customWidth="1"/>
    <col min="11769" max="11769" width="32.8984375" style="5" customWidth="1"/>
    <col min="11770" max="11770" width="5.8984375" style="5" customWidth="1"/>
    <col min="11771" max="11771" width="32.8984375" style="5" customWidth="1"/>
    <col min="11772" max="11777" width="8.8984375" style="5"/>
    <col min="11778" max="11778" width="32.8984375" style="5" customWidth="1"/>
    <col min="11779" max="11779" width="5.8984375" style="5" customWidth="1"/>
    <col min="11780" max="11780" width="32.8984375" style="5" customWidth="1"/>
    <col min="11781" max="11781" width="5.8984375" style="5" customWidth="1"/>
    <col min="11782" max="12023" width="8.8984375" style="5"/>
    <col min="12024" max="12024" width="5.8984375" style="5" customWidth="1"/>
    <col min="12025" max="12025" width="32.8984375" style="5" customWidth="1"/>
    <col min="12026" max="12026" width="5.8984375" style="5" customWidth="1"/>
    <col min="12027" max="12027" width="32.8984375" style="5" customWidth="1"/>
    <col min="12028" max="12033" width="8.8984375" style="5"/>
    <col min="12034" max="12034" width="32.8984375" style="5" customWidth="1"/>
    <col min="12035" max="12035" width="5.8984375" style="5" customWidth="1"/>
    <col min="12036" max="12036" width="32.8984375" style="5" customWidth="1"/>
    <col min="12037" max="12037" width="5.8984375" style="5" customWidth="1"/>
    <col min="12038" max="12279" width="8.8984375" style="5"/>
    <col min="12280" max="12280" width="5.8984375" style="5" customWidth="1"/>
    <col min="12281" max="12281" width="32.8984375" style="5" customWidth="1"/>
    <col min="12282" max="12282" width="5.8984375" style="5" customWidth="1"/>
    <col min="12283" max="12283" width="32.8984375" style="5" customWidth="1"/>
    <col min="12284" max="12289" width="8.8984375" style="5"/>
    <col min="12290" max="12290" width="32.8984375" style="5" customWidth="1"/>
    <col min="12291" max="12291" width="5.8984375" style="5" customWidth="1"/>
    <col min="12292" max="12292" width="32.8984375" style="5" customWidth="1"/>
    <col min="12293" max="12293" width="5.8984375" style="5" customWidth="1"/>
    <col min="12294" max="12535" width="8.8984375" style="5"/>
    <col min="12536" max="12536" width="5.8984375" style="5" customWidth="1"/>
    <col min="12537" max="12537" width="32.8984375" style="5" customWidth="1"/>
    <col min="12538" max="12538" width="5.8984375" style="5" customWidth="1"/>
    <col min="12539" max="12539" width="32.8984375" style="5" customWidth="1"/>
    <col min="12540" max="12545" width="8.8984375" style="5"/>
    <col min="12546" max="12546" width="32.8984375" style="5" customWidth="1"/>
    <col min="12547" max="12547" width="5.8984375" style="5" customWidth="1"/>
    <col min="12548" max="12548" width="32.8984375" style="5" customWidth="1"/>
    <col min="12549" max="12549" width="5.8984375" style="5" customWidth="1"/>
    <col min="12550" max="12791" width="8.8984375" style="5"/>
    <col min="12792" max="12792" width="5.8984375" style="5" customWidth="1"/>
    <col min="12793" max="12793" width="32.8984375" style="5" customWidth="1"/>
    <col min="12794" max="12794" width="5.8984375" style="5" customWidth="1"/>
    <col min="12795" max="12795" width="32.8984375" style="5" customWidth="1"/>
    <col min="12796" max="12801" width="8.8984375" style="5"/>
    <col min="12802" max="12802" width="32.8984375" style="5" customWidth="1"/>
    <col min="12803" max="12803" width="5.8984375" style="5" customWidth="1"/>
    <col min="12804" max="12804" width="32.8984375" style="5" customWidth="1"/>
    <col min="12805" max="12805" width="5.8984375" style="5" customWidth="1"/>
    <col min="12806" max="13047" width="8.8984375" style="5"/>
    <col min="13048" max="13048" width="5.8984375" style="5" customWidth="1"/>
    <col min="13049" max="13049" width="32.8984375" style="5" customWidth="1"/>
    <col min="13050" max="13050" width="5.8984375" style="5" customWidth="1"/>
    <col min="13051" max="13051" width="32.8984375" style="5" customWidth="1"/>
    <col min="13052" max="13057" width="8.8984375" style="5"/>
    <col min="13058" max="13058" width="32.8984375" style="5" customWidth="1"/>
    <col min="13059" max="13059" width="5.8984375" style="5" customWidth="1"/>
    <col min="13060" max="13060" width="32.8984375" style="5" customWidth="1"/>
    <col min="13061" max="13061" width="5.8984375" style="5" customWidth="1"/>
    <col min="13062" max="13303" width="8.8984375" style="5"/>
    <col min="13304" max="13304" width="5.8984375" style="5" customWidth="1"/>
    <col min="13305" max="13305" width="32.8984375" style="5" customWidth="1"/>
    <col min="13306" max="13306" width="5.8984375" style="5" customWidth="1"/>
    <col min="13307" max="13307" width="32.8984375" style="5" customWidth="1"/>
    <col min="13308" max="13313" width="8.8984375" style="5"/>
    <col min="13314" max="13314" width="32.8984375" style="5" customWidth="1"/>
    <col min="13315" max="13315" width="5.8984375" style="5" customWidth="1"/>
    <col min="13316" max="13316" width="32.8984375" style="5" customWidth="1"/>
    <col min="13317" max="13317" width="5.8984375" style="5" customWidth="1"/>
    <col min="13318" max="13559" width="8.8984375" style="5"/>
    <col min="13560" max="13560" width="5.8984375" style="5" customWidth="1"/>
    <col min="13561" max="13561" width="32.8984375" style="5" customWidth="1"/>
    <col min="13562" max="13562" width="5.8984375" style="5" customWidth="1"/>
    <col min="13563" max="13563" width="32.8984375" style="5" customWidth="1"/>
    <col min="13564" max="13569" width="8.8984375" style="5"/>
    <col min="13570" max="13570" width="32.8984375" style="5" customWidth="1"/>
    <col min="13571" max="13571" width="5.8984375" style="5" customWidth="1"/>
    <col min="13572" max="13572" width="32.8984375" style="5" customWidth="1"/>
    <col min="13573" max="13573" width="5.8984375" style="5" customWidth="1"/>
    <col min="13574" max="13815" width="8.8984375" style="5"/>
    <col min="13816" max="13816" width="5.8984375" style="5" customWidth="1"/>
    <col min="13817" max="13817" width="32.8984375" style="5" customWidth="1"/>
    <col min="13818" max="13818" width="5.8984375" style="5" customWidth="1"/>
    <col min="13819" max="13819" width="32.8984375" style="5" customWidth="1"/>
    <col min="13820" max="13825" width="8.8984375" style="5"/>
    <col min="13826" max="13826" width="32.8984375" style="5" customWidth="1"/>
    <col min="13827" max="13827" width="5.8984375" style="5" customWidth="1"/>
    <col min="13828" max="13828" width="32.8984375" style="5" customWidth="1"/>
    <col min="13829" max="13829" width="5.8984375" style="5" customWidth="1"/>
    <col min="13830" max="14071" width="8.8984375" style="5"/>
    <col min="14072" max="14072" width="5.8984375" style="5" customWidth="1"/>
    <col min="14073" max="14073" width="32.8984375" style="5" customWidth="1"/>
    <col min="14074" max="14074" width="5.8984375" style="5" customWidth="1"/>
    <col min="14075" max="14075" width="32.8984375" style="5" customWidth="1"/>
    <col min="14076" max="14081" width="8.8984375" style="5"/>
    <col min="14082" max="14082" width="32.8984375" style="5" customWidth="1"/>
    <col min="14083" max="14083" width="5.8984375" style="5" customWidth="1"/>
    <col min="14084" max="14084" width="32.8984375" style="5" customWidth="1"/>
    <col min="14085" max="14085" width="5.8984375" style="5" customWidth="1"/>
    <col min="14086" max="14327" width="8.8984375" style="5"/>
    <col min="14328" max="14328" width="5.8984375" style="5" customWidth="1"/>
    <col min="14329" max="14329" width="32.8984375" style="5" customWidth="1"/>
    <col min="14330" max="14330" width="5.8984375" style="5" customWidth="1"/>
    <col min="14331" max="14331" width="32.8984375" style="5" customWidth="1"/>
    <col min="14332" max="14337" width="8.8984375" style="5"/>
    <col min="14338" max="14338" width="32.8984375" style="5" customWidth="1"/>
    <col min="14339" max="14339" width="5.8984375" style="5" customWidth="1"/>
    <col min="14340" max="14340" width="32.8984375" style="5" customWidth="1"/>
    <col min="14341" max="14341" width="5.8984375" style="5" customWidth="1"/>
    <col min="14342" max="14583" width="8.8984375" style="5"/>
    <col min="14584" max="14584" width="5.8984375" style="5" customWidth="1"/>
    <col min="14585" max="14585" width="32.8984375" style="5" customWidth="1"/>
    <col min="14586" max="14586" width="5.8984375" style="5" customWidth="1"/>
    <col min="14587" max="14587" width="32.8984375" style="5" customWidth="1"/>
    <col min="14588" max="14593" width="8.8984375" style="5"/>
    <col min="14594" max="14594" width="32.8984375" style="5" customWidth="1"/>
    <col min="14595" max="14595" width="5.8984375" style="5" customWidth="1"/>
    <col min="14596" max="14596" width="32.8984375" style="5" customWidth="1"/>
    <col min="14597" max="14597" width="5.8984375" style="5" customWidth="1"/>
    <col min="14598" max="14839" width="8.8984375" style="5"/>
    <col min="14840" max="14840" width="5.8984375" style="5" customWidth="1"/>
    <col min="14841" max="14841" width="32.8984375" style="5" customWidth="1"/>
    <col min="14842" max="14842" width="5.8984375" style="5" customWidth="1"/>
    <col min="14843" max="14843" width="32.8984375" style="5" customWidth="1"/>
    <col min="14844" max="14849" width="8.8984375" style="5"/>
    <col min="14850" max="14850" width="32.8984375" style="5" customWidth="1"/>
    <col min="14851" max="14851" width="5.8984375" style="5" customWidth="1"/>
    <col min="14852" max="14852" width="32.8984375" style="5" customWidth="1"/>
    <col min="14853" max="14853" width="5.8984375" style="5" customWidth="1"/>
    <col min="14854" max="15095" width="8.8984375" style="5"/>
    <col min="15096" max="15096" width="5.8984375" style="5" customWidth="1"/>
    <col min="15097" max="15097" width="32.8984375" style="5" customWidth="1"/>
    <col min="15098" max="15098" width="5.8984375" style="5" customWidth="1"/>
    <col min="15099" max="15099" width="32.8984375" style="5" customWidth="1"/>
    <col min="15100" max="15105" width="8.8984375" style="5"/>
    <col min="15106" max="15106" width="32.8984375" style="5" customWidth="1"/>
    <col min="15107" max="15107" width="5.8984375" style="5" customWidth="1"/>
    <col min="15108" max="15108" width="32.8984375" style="5" customWidth="1"/>
    <col min="15109" max="15109" width="5.8984375" style="5" customWidth="1"/>
    <col min="15110" max="15351" width="8.8984375" style="5"/>
    <col min="15352" max="15352" width="5.8984375" style="5" customWidth="1"/>
    <col min="15353" max="15353" width="32.8984375" style="5" customWidth="1"/>
    <col min="15354" max="15354" width="5.8984375" style="5" customWidth="1"/>
    <col min="15355" max="15355" width="32.8984375" style="5" customWidth="1"/>
    <col min="15356" max="15361" width="8.8984375" style="5"/>
    <col min="15362" max="15362" width="32.8984375" style="5" customWidth="1"/>
    <col min="15363" max="15363" width="5.8984375" style="5" customWidth="1"/>
    <col min="15364" max="15364" width="32.8984375" style="5" customWidth="1"/>
    <col min="15365" max="15365" width="5.8984375" style="5" customWidth="1"/>
    <col min="15366" max="15607" width="8.8984375" style="5"/>
    <col min="15608" max="15608" width="5.8984375" style="5" customWidth="1"/>
    <col min="15609" max="15609" width="32.8984375" style="5" customWidth="1"/>
    <col min="15610" max="15610" width="5.8984375" style="5" customWidth="1"/>
    <col min="15611" max="15611" width="32.8984375" style="5" customWidth="1"/>
    <col min="15612" max="15617" width="8.8984375" style="5"/>
    <col min="15618" max="15618" width="32.8984375" style="5" customWidth="1"/>
    <col min="15619" max="15619" width="5.8984375" style="5" customWidth="1"/>
    <col min="15620" max="15620" width="32.8984375" style="5" customWidth="1"/>
    <col min="15621" max="15621" width="5.8984375" style="5" customWidth="1"/>
    <col min="15622" max="15863" width="8.8984375" style="5"/>
    <col min="15864" max="15864" width="5.8984375" style="5" customWidth="1"/>
    <col min="15865" max="15865" width="32.8984375" style="5" customWidth="1"/>
    <col min="15866" max="15866" width="5.8984375" style="5" customWidth="1"/>
    <col min="15867" max="15867" width="32.8984375" style="5" customWidth="1"/>
    <col min="15868" max="15873" width="8.8984375" style="5"/>
    <col min="15874" max="15874" width="32.8984375" style="5" customWidth="1"/>
    <col min="15875" max="15875" width="5.8984375" style="5" customWidth="1"/>
    <col min="15876" max="15876" width="32.8984375" style="5" customWidth="1"/>
    <col min="15877" max="15877" width="5.8984375" style="5" customWidth="1"/>
    <col min="15878" max="16119" width="8.8984375" style="5"/>
    <col min="16120" max="16120" width="5.8984375" style="5" customWidth="1"/>
    <col min="16121" max="16121" width="32.8984375" style="5" customWidth="1"/>
    <col min="16122" max="16122" width="5.8984375" style="5" customWidth="1"/>
    <col min="16123" max="16123" width="32.8984375" style="5" customWidth="1"/>
    <col min="16124" max="16129" width="8.8984375" style="5"/>
    <col min="16130" max="16130" width="32.8984375" style="5" customWidth="1"/>
    <col min="16131" max="16131" width="5.8984375" style="5" customWidth="1"/>
    <col min="16132" max="16132" width="32.8984375" style="5" customWidth="1"/>
    <col min="16133" max="16133" width="5.8984375" style="5" customWidth="1"/>
    <col min="16134" max="16384" width="8.8984375" style="5"/>
  </cols>
  <sheetData>
    <row r="1" spans="1:9" ht="57.6" customHeight="1" x14ac:dyDescent="0.6"/>
    <row r="2" spans="1:9" ht="18" customHeight="1" x14ac:dyDescent="0.6">
      <c r="A2" s="19" t="s">
        <v>1603</v>
      </c>
      <c r="B2" s="19"/>
      <c r="C2" s="19"/>
      <c r="D2" s="19"/>
      <c r="E2" s="19"/>
      <c r="F2" s="19"/>
      <c r="G2" s="19"/>
      <c r="H2" s="19"/>
      <c r="I2" s="19"/>
    </row>
    <row r="3" spans="1:9" ht="18" customHeight="1" x14ac:dyDescent="0.6">
      <c r="A3" s="20" t="s">
        <v>1616</v>
      </c>
      <c r="B3" s="19"/>
      <c r="C3" s="19"/>
      <c r="D3" s="19"/>
      <c r="E3" s="19"/>
      <c r="F3" s="19"/>
      <c r="G3" s="19"/>
      <c r="H3" s="19"/>
      <c r="I3" s="19"/>
    </row>
    <row r="4" spans="1:9" ht="36" customHeight="1" thickBot="1" x14ac:dyDescent="0.65">
      <c r="A4" s="25" t="s">
        <v>122</v>
      </c>
      <c r="B4" s="147" t="s">
        <v>123</v>
      </c>
      <c r="C4" s="24">
        <v>2020</v>
      </c>
      <c r="D4" s="24">
        <v>2021</v>
      </c>
      <c r="E4" s="24">
        <v>2022</v>
      </c>
      <c r="F4" s="24">
        <v>2023</v>
      </c>
      <c r="G4" s="24">
        <v>2024</v>
      </c>
      <c r="H4" s="146" t="s">
        <v>500</v>
      </c>
      <c r="I4" s="148" t="s">
        <v>499</v>
      </c>
    </row>
    <row r="5" spans="1:9" ht="18" customHeight="1" thickBot="1" x14ac:dyDescent="0.65">
      <c r="A5" s="88" t="s">
        <v>124</v>
      </c>
      <c r="B5" s="89" t="s">
        <v>125</v>
      </c>
      <c r="C5" s="69">
        <v>150714.71594999998</v>
      </c>
      <c r="D5" s="69">
        <v>210015.41204200001</v>
      </c>
      <c r="E5" s="69">
        <v>239194.72235199998</v>
      </c>
      <c r="F5" s="69">
        <v>186864.00663700001</v>
      </c>
      <c r="G5" s="69">
        <v>199678.31591800001</v>
      </c>
      <c r="H5" s="83" t="s">
        <v>318</v>
      </c>
      <c r="I5" s="64" t="s">
        <v>501</v>
      </c>
    </row>
    <row r="6" spans="1:9" ht="18" customHeight="1" x14ac:dyDescent="0.6">
      <c r="A6" s="84"/>
      <c r="B6" s="53" t="s">
        <v>203</v>
      </c>
      <c r="C6" s="65">
        <v>34448.369107999992</v>
      </c>
      <c r="D6" s="65">
        <v>50338.583064000013</v>
      </c>
      <c r="E6" s="65">
        <v>61252.290007999989</v>
      </c>
      <c r="F6" s="65">
        <v>44622.169550000028</v>
      </c>
      <c r="G6" s="65">
        <v>42094.884366999999</v>
      </c>
      <c r="H6" s="55" t="s">
        <v>502</v>
      </c>
      <c r="I6" s="85"/>
    </row>
    <row r="7" spans="1:9" ht="18" customHeight="1" x14ac:dyDescent="0.6">
      <c r="A7" s="86"/>
      <c r="B7" s="57" t="s">
        <v>126</v>
      </c>
      <c r="C7" s="67">
        <v>27876.512758000001</v>
      </c>
      <c r="D7" s="67">
        <v>39597.461421</v>
      </c>
      <c r="E7" s="67">
        <v>41707.277578000001</v>
      </c>
      <c r="F7" s="67">
        <v>31191.790711000001</v>
      </c>
      <c r="G7" s="67">
        <v>36514.016600000003</v>
      </c>
      <c r="H7" s="59" t="s">
        <v>503</v>
      </c>
      <c r="I7" s="87"/>
    </row>
    <row r="8" spans="1:9" ht="18" customHeight="1" x14ac:dyDescent="0.6">
      <c r="A8" s="84"/>
      <c r="B8" s="53" t="s">
        <v>128</v>
      </c>
      <c r="C8" s="65">
        <v>22570.318761999999</v>
      </c>
      <c r="D8" s="65">
        <v>28660.945254999999</v>
      </c>
      <c r="E8" s="65">
        <v>35879.239430000001</v>
      </c>
      <c r="F8" s="65">
        <v>26193.555864000002</v>
      </c>
      <c r="G8" s="65">
        <v>30905.717785000001</v>
      </c>
      <c r="H8" s="55" t="s">
        <v>505</v>
      </c>
      <c r="I8" s="85"/>
    </row>
    <row r="9" spans="1:9" ht="18" customHeight="1" x14ac:dyDescent="0.6">
      <c r="A9" s="86"/>
      <c r="B9" s="57" t="s">
        <v>127</v>
      </c>
      <c r="C9" s="67">
        <v>30893.315889000001</v>
      </c>
      <c r="D9" s="67">
        <v>39393.758324000002</v>
      </c>
      <c r="E9" s="67">
        <v>35871.043114</v>
      </c>
      <c r="F9" s="67">
        <v>31802.224039000001</v>
      </c>
      <c r="G9" s="67">
        <v>25320.555162000001</v>
      </c>
      <c r="H9" s="59" t="s">
        <v>504</v>
      </c>
      <c r="I9" s="87"/>
    </row>
    <row r="10" spans="1:9" ht="18" customHeight="1" x14ac:dyDescent="0.6">
      <c r="A10" s="84"/>
      <c r="B10" s="53" t="s">
        <v>133</v>
      </c>
      <c r="C10" s="65">
        <v>11027.272719000001</v>
      </c>
      <c r="D10" s="65">
        <v>13355.738917999999</v>
      </c>
      <c r="E10" s="65">
        <v>10787.783625</v>
      </c>
      <c r="F10" s="65">
        <v>16955.371770000002</v>
      </c>
      <c r="G10" s="65">
        <v>25107.136458000001</v>
      </c>
      <c r="H10" s="55" t="s">
        <v>506</v>
      </c>
      <c r="I10" s="85"/>
    </row>
    <row r="11" spans="1:9" ht="18" customHeight="1" x14ac:dyDescent="0.6">
      <c r="A11" s="86"/>
      <c r="B11" s="57" t="s">
        <v>130</v>
      </c>
      <c r="C11" s="67">
        <v>7833.1083449999996</v>
      </c>
      <c r="D11" s="67">
        <v>12140.243919</v>
      </c>
      <c r="E11" s="67">
        <v>22753.566246999999</v>
      </c>
      <c r="F11" s="67">
        <v>15812.222213999999</v>
      </c>
      <c r="G11" s="67">
        <v>17629.227516999999</v>
      </c>
      <c r="H11" s="59" t="s">
        <v>507</v>
      </c>
      <c r="I11" s="87"/>
    </row>
    <row r="12" spans="1:9" ht="18" customHeight="1" x14ac:dyDescent="0.6">
      <c r="A12" s="84"/>
      <c r="B12" s="53" t="s">
        <v>129</v>
      </c>
      <c r="C12" s="65">
        <v>4871.5706909999999</v>
      </c>
      <c r="D12" s="65">
        <v>9619.0361109999994</v>
      </c>
      <c r="E12" s="65">
        <v>9344.8648790000007</v>
      </c>
      <c r="F12" s="65">
        <v>6191.2900300000001</v>
      </c>
      <c r="G12" s="65">
        <v>5272.8245790000001</v>
      </c>
      <c r="H12" s="55" t="s">
        <v>508</v>
      </c>
      <c r="I12" s="85"/>
    </row>
    <row r="13" spans="1:9" ht="18" customHeight="1" x14ac:dyDescent="0.6">
      <c r="A13" s="86"/>
      <c r="B13" s="57" t="s">
        <v>131</v>
      </c>
      <c r="C13" s="67">
        <v>3631.3075669999998</v>
      </c>
      <c r="D13" s="67">
        <v>6490.7421960000001</v>
      </c>
      <c r="E13" s="67">
        <v>6763.9557199999999</v>
      </c>
      <c r="F13" s="67">
        <v>4255.4306390000002</v>
      </c>
      <c r="G13" s="67">
        <v>5250.2492069999998</v>
      </c>
      <c r="H13" s="59" t="s">
        <v>509</v>
      </c>
      <c r="I13" s="87"/>
    </row>
    <row r="14" spans="1:9" ht="18" customHeight="1" x14ac:dyDescent="0.6">
      <c r="A14" s="84"/>
      <c r="B14" s="53" t="s">
        <v>132</v>
      </c>
      <c r="C14" s="65">
        <v>3854.1911700000001</v>
      </c>
      <c r="D14" s="65">
        <v>5022.6762010000002</v>
      </c>
      <c r="E14" s="65">
        <v>5611.9209419999997</v>
      </c>
      <c r="F14" s="65">
        <v>3751.2890480000001</v>
      </c>
      <c r="G14" s="65">
        <v>5049.7900120000004</v>
      </c>
      <c r="H14" s="55" t="s">
        <v>510</v>
      </c>
      <c r="I14" s="85"/>
    </row>
    <row r="15" spans="1:9" ht="18" customHeight="1" x14ac:dyDescent="0.6">
      <c r="A15" s="86"/>
      <c r="B15" s="57" t="s">
        <v>134</v>
      </c>
      <c r="C15" s="67">
        <v>1155.4058769999999</v>
      </c>
      <c r="D15" s="67">
        <v>2255.8273859999999</v>
      </c>
      <c r="E15" s="67">
        <v>5485.5463589999999</v>
      </c>
      <c r="F15" s="67">
        <v>3171.6247979999998</v>
      </c>
      <c r="G15" s="67">
        <v>3149.7987159999998</v>
      </c>
      <c r="H15" s="59" t="s">
        <v>511</v>
      </c>
      <c r="I15" s="87"/>
    </row>
    <row r="16" spans="1:9" ht="18" customHeight="1" x14ac:dyDescent="0.6">
      <c r="A16" s="84"/>
      <c r="B16" s="53" t="s">
        <v>205</v>
      </c>
      <c r="C16" s="65">
        <v>2029.1861550000001</v>
      </c>
      <c r="D16" s="65">
        <v>2513.6766360000001</v>
      </c>
      <c r="E16" s="65">
        <v>2475.6799590000001</v>
      </c>
      <c r="F16" s="65">
        <v>2122.3748820000001</v>
      </c>
      <c r="G16" s="65">
        <v>2493.3674449999999</v>
      </c>
      <c r="H16" s="55" t="s">
        <v>512</v>
      </c>
      <c r="I16" s="85"/>
    </row>
    <row r="17" spans="1:9" ht="18" customHeight="1" x14ac:dyDescent="0.6">
      <c r="A17" s="86"/>
      <c r="B17" s="57" t="s">
        <v>204</v>
      </c>
      <c r="C17" s="67">
        <v>524.15690900000004</v>
      </c>
      <c r="D17" s="67">
        <v>465.61705000000001</v>
      </c>
      <c r="E17" s="67">
        <v>1163.0051169999999</v>
      </c>
      <c r="F17" s="67">
        <v>507.41298899999998</v>
      </c>
      <c r="G17" s="67">
        <v>494.714608</v>
      </c>
      <c r="H17" s="59" t="s">
        <v>513</v>
      </c>
      <c r="I17" s="87"/>
    </row>
    <row r="18" spans="1:9" ht="18" customHeight="1" x14ac:dyDescent="0.6">
      <c r="A18" s="84"/>
      <c r="B18" s="53" t="s">
        <v>202</v>
      </c>
      <c r="C18" s="65">
        <v>0</v>
      </c>
      <c r="D18" s="65">
        <v>161.10556099999999</v>
      </c>
      <c r="E18" s="65">
        <v>98.549374</v>
      </c>
      <c r="F18" s="65">
        <v>189.64322200000001</v>
      </c>
      <c r="G18" s="65">
        <v>255.138293</v>
      </c>
      <c r="H18" s="55" t="s">
        <v>514</v>
      </c>
      <c r="I18" s="85"/>
    </row>
    <row r="19" spans="1:9" ht="18" customHeight="1" thickBot="1" x14ac:dyDescent="0.65">
      <c r="A19" s="86"/>
      <c r="B19" s="57" t="s">
        <v>244</v>
      </c>
      <c r="C19" s="67">
        <v>0</v>
      </c>
      <c r="D19" s="67">
        <v>0</v>
      </c>
      <c r="E19" s="67">
        <v>0</v>
      </c>
      <c r="F19" s="67">
        <v>97.606881000000001</v>
      </c>
      <c r="G19" s="67">
        <v>140.89516900000001</v>
      </c>
      <c r="H19" s="59" t="s">
        <v>515</v>
      </c>
      <c r="I19" s="87"/>
    </row>
    <row r="20" spans="1:9" ht="18" customHeight="1" thickBot="1" x14ac:dyDescent="0.65">
      <c r="A20" s="88" t="s">
        <v>135</v>
      </c>
      <c r="B20" s="89" t="s">
        <v>125</v>
      </c>
      <c r="C20" s="69">
        <v>36111.519465999998</v>
      </c>
      <c r="D20" s="69">
        <v>45711.919104000001</v>
      </c>
      <c r="E20" s="69">
        <v>52716.380485000001</v>
      </c>
      <c r="F20" s="69">
        <v>51787.454850000002</v>
      </c>
      <c r="G20" s="69">
        <v>56559.359112999999</v>
      </c>
      <c r="H20" s="83" t="s">
        <v>11</v>
      </c>
      <c r="I20" s="64" t="s">
        <v>516</v>
      </c>
    </row>
    <row r="21" spans="1:9" ht="18" customHeight="1" x14ac:dyDescent="0.6">
      <c r="A21" s="84"/>
      <c r="B21" s="53" t="s">
        <v>206</v>
      </c>
      <c r="C21" s="65">
        <v>16117.861235</v>
      </c>
      <c r="D21" s="65">
        <v>20717.283196</v>
      </c>
      <c r="E21" s="65">
        <v>23101.878889</v>
      </c>
      <c r="F21" s="65">
        <v>20222.886387999999</v>
      </c>
      <c r="G21" s="65">
        <v>20708.674310999999</v>
      </c>
      <c r="H21" s="55" t="s">
        <v>517</v>
      </c>
      <c r="I21" s="85"/>
    </row>
    <row r="22" spans="1:9" ht="18" customHeight="1" x14ac:dyDescent="0.6">
      <c r="A22" s="86"/>
      <c r="B22" s="57" t="s">
        <v>207</v>
      </c>
      <c r="C22" s="67">
        <v>5571.4285239999999</v>
      </c>
      <c r="D22" s="67">
        <v>8159.0164679999998</v>
      </c>
      <c r="E22" s="67">
        <v>8856.8215700000001</v>
      </c>
      <c r="F22" s="67">
        <v>7833.0636990000003</v>
      </c>
      <c r="G22" s="67">
        <v>8711.2608639999999</v>
      </c>
      <c r="H22" s="59" t="s">
        <v>518</v>
      </c>
      <c r="I22" s="87"/>
    </row>
    <row r="23" spans="1:9" ht="18" customHeight="1" x14ac:dyDescent="0.6">
      <c r="A23" s="84"/>
      <c r="B23" s="53" t="s">
        <v>211</v>
      </c>
      <c r="C23" s="65">
        <v>4070.2823669999998</v>
      </c>
      <c r="D23" s="65">
        <v>4434.4821480000001</v>
      </c>
      <c r="E23" s="65">
        <v>4934.8047319999996</v>
      </c>
      <c r="F23" s="65">
        <v>4331.9481059999998</v>
      </c>
      <c r="G23" s="65">
        <v>4655.7648680000002</v>
      </c>
      <c r="H23" s="55" t="s">
        <v>519</v>
      </c>
      <c r="I23" s="85"/>
    </row>
    <row r="24" spans="1:9" ht="18" customHeight="1" x14ac:dyDescent="0.6">
      <c r="A24" s="86"/>
      <c r="B24" s="57" t="s">
        <v>209</v>
      </c>
      <c r="C24" s="67">
        <v>2659.5193899999999</v>
      </c>
      <c r="D24" s="67">
        <v>2878.9744019999998</v>
      </c>
      <c r="E24" s="67">
        <v>4326.0433949999997</v>
      </c>
      <c r="F24" s="67">
        <v>4798.2553360000002</v>
      </c>
      <c r="G24" s="67">
        <v>4441.7759580000002</v>
      </c>
      <c r="H24" s="59" t="s">
        <v>520</v>
      </c>
      <c r="I24" s="87"/>
    </row>
    <row r="25" spans="1:9" ht="18" customHeight="1" x14ac:dyDescent="0.6">
      <c r="A25" s="84"/>
      <c r="B25" s="53" t="s">
        <v>136</v>
      </c>
      <c r="C25" s="65">
        <v>4046.676254</v>
      </c>
      <c r="D25" s="65">
        <v>4774.2951359999997</v>
      </c>
      <c r="E25" s="65">
        <v>4131.3288350000003</v>
      </c>
      <c r="F25" s="65">
        <v>4552.7214510000003</v>
      </c>
      <c r="G25" s="65">
        <v>4251.1929970000001</v>
      </c>
      <c r="H25" s="55" t="s">
        <v>521</v>
      </c>
      <c r="I25" s="85"/>
    </row>
    <row r="26" spans="1:9" ht="18" customHeight="1" x14ac:dyDescent="0.6">
      <c r="A26" s="86"/>
      <c r="B26" s="57" t="s">
        <v>208</v>
      </c>
      <c r="C26" s="67">
        <v>3360.6789669999998</v>
      </c>
      <c r="D26" s="67">
        <v>3794.3060420000002</v>
      </c>
      <c r="E26" s="67">
        <v>3654.9493259999999</v>
      </c>
      <c r="F26" s="67">
        <v>3466.5984619999999</v>
      </c>
      <c r="G26" s="67">
        <v>4016.246611</v>
      </c>
      <c r="H26" s="59" t="s">
        <v>522</v>
      </c>
      <c r="I26" s="87"/>
    </row>
    <row r="27" spans="1:9" ht="18" customHeight="1" x14ac:dyDescent="0.6">
      <c r="A27" s="84"/>
      <c r="B27" s="53" t="s">
        <v>201</v>
      </c>
      <c r="C27" s="65">
        <v>0</v>
      </c>
      <c r="D27" s="65">
        <v>0.76168100000000005</v>
      </c>
      <c r="E27" s="65">
        <v>1251.400934</v>
      </c>
      <c r="F27" s="65">
        <v>2195.633918</v>
      </c>
      <c r="G27" s="65">
        <v>3252.8848699999999</v>
      </c>
      <c r="H27" s="55" t="s">
        <v>523</v>
      </c>
      <c r="I27" s="85"/>
    </row>
    <row r="28" spans="1:9" ht="18" customHeight="1" x14ac:dyDescent="0.6">
      <c r="A28" s="86"/>
      <c r="B28" s="57" t="s">
        <v>214</v>
      </c>
      <c r="C28" s="67">
        <v>17.452549000000001</v>
      </c>
      <c r="D28" s="67">
        <v>444.38881199999997</v>
      </c>
      <c r="E28" s="67">
        <v>1006.557711</v>
      </c>
      <c r="F28" s="67">
        <v>1823.5953950000001</v>
      </c>
      <c r="G28" s="67">
        <v>2778.7236130000001</v>
      </c>
      <c r="H28" s="59" t="s">
        <v>524</v>
      </c>
      <c r="I28" s="87"/>
    </row>
    <row r="29" spans="1:9" ht="18" customHeight="1" x14ac:dyDescent="0.6">
      <c r="A29" s="84"/>
      <c r="B29" s="53" t="s">
        <v>210</v>
      </c>
      <c r="C29" s="65">
        <v>0</v>
      </c>
      <c r="D29" s="65">
        <v>324.15508799999998</v>
      </c>
      <c r="E29" s="65">
        <v>745.97994700000004</v>
      </c>
      <c r="F29" s="65">
        <v>1421.1578589999999</v>
      </c>
      <c r="G29" s="65">
        <v>2511.4276540000001</v>
      </c>
      <c r="H29" s="55" t="s">
        <v>525</v>
      </c>
      <c r="I29" s="85"/>
    </row>
    <row r="30" spans="1:9" ht="18" customHeight="1" x14ac:dyDescent="0.6">
      <c r="A30" s="86"/>
      <c r="B30" s="57" t="s">
        <v>212</v>
      </c>
      <c r="C30" s="67">
        <v>131.908018</v>
      </c>
      <c r="D30" s="67">
        <v>65.279561000000001</v>
      </c>
      <c r="E30" s="67">
        <v>510.38525299999998</v>
      </c>
      <c r="F30" s="67">
        <v>695.76446899999996</v>
      </c>
      <c r="G30" s="67">
        <v>796.81578400000001</v>
      </c>
      <c r="H30" s="59" t="s">
        <v>526</v>
      </c>
      <c r="I30" s="87"/>
    </row>
    <row r="31" spans="1:9" ht="18" customHeight="1" thickBot="1" x14ac:dyDescent="0.65">
      <c r="A31" s="84"/>
      <c r="B31" s="53" t="s">
        <v>213</v>
      </c>
      <c r="C31" s="65">
        <v>135.71216200000001</v>
      </c>
      <c r="D31" s="65">
        <v>118.97657</v>
      </c>
      <c r="E31" s="65">
        <v>196.229893</v>
      </c>
      <c r="F31" s="65">
        <v>445.829767</v>
      </c>
      <c r="G31" s="65">
        <v>434.59158300000001</v>
      </c>
      <c r="H31" s="55" t="s">
        <v>527</v>
      </c>
      <c r="I31" s="85"/>
    </row>
    <row r="32" spans="1:9" ht="18" customHeight="1" thickBot="1" x14ac:dyDescent="0.65">
      <c r="A32" s="88" t="s">
        <v>138</v>
      </c>
      <c r="B32" s="89" t="s">
        <v>125</v>
      </c>
      <c r="C32" s="69">
        <v>17526.502009</v>
      </c>
      <c r="D32" s="69">
        <v>21820.407887000001</v>
      </c>
      <c r="E32" s="69">
        <v>23752.602502000002</v>
      </c>
      <c r="F32" s="69">
        <v>33720.860591999997</v>
      </c>
      <c r="G32" s="69">
        <v>51714.291723000002</v>
      </c>
      <c r="H32" s="83" t="s">
        <v>318</v>
      </c>
      <c r="I32" s="64" t="s">
        <v>529</v>
      </c>
    </row>
    <row r="33" spans="1:9" ht="18" customHeight="1" x14ac:dyDescent="0.6">
      <c r="A33" s="84"/>
      <c r="B33" s="53" t="s">
        <v>137</v>
      </c>
      <c r="C33" s="65">
        <v>48.620252999999998</v>
      </c>
      <c r="D33" s="65">
        <v>16.723756999999999</v>
      </c>
      <c r="E33" s="65">
        <v>11.629728999999999</v>
      </c>
      <c r="F33" s="65">
        <v>81.975363000000002</v>
      </c>
      <c r="G33" s="65">
        <v>119.754086</v>
      </c>
      <c r="H33" s="55" t="s">
        <v>528</v>
      </c>
      <c r="I33" s="85"/>
    </row>
    <row r="34" spans="1:9" ht="18" customHeight="1" x14ac:dyDescent="0.6">
      <c r="A34" s="86"/>
      <c r="B34" s="57" t="s">
        <v>140</v>
      </c>
      <c r="C34" s="67">
        <v>4606.245304</v>
      </c>
      <c r="D34" s="67">
        <v>10069.705964000001</v>
      </c>
      <c r="E34" s="67">
        <v>9248.9647440000008</v>
      </c>
      <c r="F34" s="67">
        <v>17938.146449</v>
      </c>
      <c r="G34" s="67">
        <v>28498.838231000002</v>
      </c>
      <c r="H34" s="59" t="s">
        <v>530</v>
      </c>
      <c r="I34" s="87"/>
    </row>
    <row r="35" spans="1:9" ht="18" customHeight="1" x14ac:dyDescent="0.6">
      <c r="A35" s="84"/>
      <c r="B35" s="53" t="s">
        <v>139</v>
      </c>
      <c r="C35" s="65">
        <v>7367.2948070000002</v>
      </c>
      <c r="D35" s="65">
        <v>9197.7972169999994</v>
      </c>
      <c r="E35" s="65">
        <v>9985.1068030000006</v>
      </c>
      <c r="F35" s="65">
        <v>12340.799607000001</v>
      </c>
      <c r="G35" s="65">
        <v>19399.692874</v>
      </c>
      <c r="H35" s="55" t="s">
        <v>531</v>
      </c>
      <c r="I35" s="85"/>
    </row>
    <row r="36" spans="1:9" ht="18" customHeight="1" x14ac:dyDescent="0.6">
      <c r="A36" s="86"/>
      <c r="B36" s="57" t="s">
        <v>215</v>
      </c>
      <c r="C36" s="67">
        <v>5498.1926869999998</v>
      </c>
      <c r="D36" s="67">
        <v>2531.2231109999998</v>
      </c>
      <c r="E36" s="67">
        <v>4501.2676670000001</v>
      </c>
      <c r="F36" s="67">
        <v>3352.4274789999999</v>
      </c>
      <c r="G36" s="67">
        <v>3678.3169619999999</v>
      </c>
      <c r="H36" s="59" t="s">
        <v>532</v>
      </c>
      <c r="I36" s="87"/>
    </row>
    <row r="37" spans="1:9" ht="18" customHeight="1" x14ac:dyDescent="0.6">
      <c r="A37" s="84"/>
      <c r="B37" s="53" t="s">
        <v>216</v>
      </c>
      <c r="C37" s="65">
        <v>5.8837169999999999</v>
      </c>
      <c r="D37" s="65">
        <v>4.3615570000000004</v>
      </c>
      <c r="E37" s="65">
        <v>5.0311640000000004</v>
      </c>
      <c r="F37" s="65">
        <v>7.1324009999999998</v>
      </c>
      <c r="G37" s="65">
        <v>17.282015999999999</v>
      </c>
      <c r="H37" s="55" t="s">
        <v>533</v>
      </c>
      <c r="I37" s="85"/>
    </row>
    <row r="38" spans="1:9" ht="18" customHeight="1" x14ac:dyDescent="0.6">
      <c r="A38" s="86"/>
      <c r="B38" s="57" t="s">
        <v>217</v>
      </c>
      <c r="C38" s="67">
        <v>3.3718999999999999E-2</v>
      </c>
      <c r="D38" s="67">
        <v>2.4961000000000001E-2</v>
      </c>
      <c r="E38" s="67">
        <v>5.1380000000000002E-2</v>
      </c>
      <c r="F38" s="67">
        <v>0.20699799999999999</v>
      </c>
      <c r="G38" s="67">
        <v>0.19561799999999999</v>
      </c>
      <c r="H38" s="59" t="s">
        <v>537</v>
      </c>
      <c r="I38" s="87"/>
    </row>
    <row r="39" spans="1:9" ht="18" customHeight="1" x14ac:dyDescent="0.6">
      <c r="A39" s="84"/>
      <c r="B39" s="53" t="s">
        <v>141</v>
      </c>
      <c r="C39" s="65">
        <v>0.13300000000000001</v>
      </c>
      <c r="D39" s="65">
        <v>0.48905100000000001</v>
      </c>
      <c r="E39" s="65">
        <v>0.53000999999999998</v>
      </c>
      <c r="F39" s="65">
        <v>0.16318299999999999</v>
      </c>
      <c r="G39" s="65">
        <v>0.13200000000000001</v>
      </c>
      <c r="H39" s="55" t="s">
        <v>534</v>
      </c>
      <c r="I39" s="85"/>
    </row>
    <row r="40" spans="1:9" ht="18" customHeight="1" x14ac:dyDescent="0.6">
      <c r="A40" s="86"/>
      <c r="B40" s="57" t="s">
        <v>218</v>
      </c>
      <c r="C40" s="67">
        <v>9.6525E-2</v>
      </c>
      <c r="D40" s="67">
        <v>8.2268999999999995E-2</v>
      </c>
      <c r="E40" s="67">
        <v>2.1004999999999999E-2</v>
      </c>
      <c r="F40" s="67">
        <v>7.3980000000000001E-3</v>
      </c>
      <c r="G40" s="67">
        <v>6.9338999999999998E-2</v>
      </c>
      <c r="H40" s="59" t="s">
        <v>536</v>
      </c>
      <c r="I40" s="87"/>
    </row>
    <row r="41" spans="1:9" ht="18" customHeight="1" x14ac:dyDescent="0.6">
      <c r="A41" s="84"/>
      <c r="B41" s="53" t="s">
        <v>147</v>
      </c>
      <c r="C41" s="65">
        <v>0</v>
      </c>
      <c r="D41" s="65">
        <v>0</v>
      </c>
      <c r="E41" s="65">
        <v>0</v>
      </c>
      <c r="F41" s="65">
        <v>1.714E-3</v>
      </c>
      <c r="G41" s="65">
        <v>1.0597000000000001E-2</v>
      </c>
      <c r="H41" s="55" t="s">
        <v>535</v>
      </c>
      <c r="I41" s="85"/>
    </row>
    <row r="42" spans="1:9" ht="18" customHeight="1" thickBot="1" x14ac:dyDescent="0.65">
      <c r="A42" s="86"/>
      <c r="B42" s="57" t="s">
        <v>220</v>
      </c>
      <c r="C42" s="67">
        <v>1.9970000000000001E-3</v>
      </c>
      <c r="D42" s="67">
        <v>0</v>
      </c>
      <c r="E42" s="67">
        <v>0</v>
      </c>
      <c r="F42" s="67">
        <v>0</v>
      </c>
      <c r="G42" s="67">
        <v>0</v>
      </c>
      <c r="H42" s="59" t="s">
        <v>562</v>
      </c>
      <c r="I42" s="87"/>
    </row>
    <row r="43" spans="1:9" ht="21" customHeight="1" thickBot="1" x14ac:dyDescent="0.65">
      <c r="A43" s="80"/>
      <c r="B43" s="81" t="s">
        <v>30</v>
      </c>
      <c r="C43" s="82">
        <v>204352.73742499997</v>
      </c>
      <c r="D43" s="82">
        <v>277547.73903300002</v>
      </c>
      <c r="E43" s="82">
        <v>315663.70533899998</v>
      </c>
      <c r="F43" s="82">
        <v>272372.32207900001</v>
      </c>
      <c r="G43" s="82">
        <v>307951.96675399999</v>
      </c>
      <c r="H43" s="83" t="s">
        <v>318</v>
      </c>
      <c r="I43" s="64"/>
    </row>
  </sheetData>
  <sortState xmlns:xlrd2="http://schemas.microsoft.com/office/spreadsheetml/2017/richdata2" ref="B30:G38">
    <sortCondition descending="1" ref="G30:G38"/>
  </sortState>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E738D-8C78-437C-B36A-EC88B13F9028}">
  <sheetPr codeName="Sheet18">
    <tabColor rgb="FF9BA8C2"/>
    <pageSetUpPr autoPageBreaks="0" fitToPage="1"/>
  </sheetPr>
  <dimension ref="A1:WVR83"/>
  <sheetViews>
    <sheetView showGridLines="0" rightToLeft="1" zoomScale="80" zoomScaleNormal="80" workbookViewId="0">
      <selection activeCell="N2" sqref="N2"/>
    </sheetView>
  </sheetViews>
  <sheetFormatPr defaultColWidth="0" defaultRowHeight="19.8" x14ac:dyDescent="0.6"/>
  <cols>
    <col min="1" max="1" width="5" style="5" customWidth="1"/>
    <col min="2" max="2" width="20" style="5" customWidth="1"/>
    <col min="3" max="3" width="5" style="5" customWidth="1"/>
    <col min="4" max="4" width="20" style="5" customWidth="1"/>
    <col min="5" max="10" width="13" style="5" customWidth="1"/>
    <col min="11" max="11" width="20" style="5" customWidth="1"/>
    <col min="12" max="12" width="5" style="5" customWidth="1"/>
    <col min="13" max="13" width="20" style="5" customWidth="1"/>
    <col min="14" max="14" width="5" style="5" customWidth="1"/>
    <col min="15" max="15" width="2.296875" style="5" customWidth="1"/>
    <col min="16" max="16" width="14" style="5" hidden="1"/>
    <col min="17" max="18" width="8.8984375" style="6" hidden="1"/>
    <col min="19" max="252" width="8.8984375" style="5" hidden="1"/>
    <col min="253" max="253" width="5.8984375" style="5" hidden="1"/>
    <col min="254" max="254" width="32.8984375" style="5" hidden="1"/>
    <col min="255" max="255" width="5.8984375" style="5" hidden="1"/>
    <col min="256" max="256" width="32.8984375" style="5" hidden="1"/>
    <col min="257" max="262" width="8.8984375" style="5" hidden="1"/>
    <col min="263" max="263" width="32.8984375" style="5" hidden="1"/>
    <col min="264" max="264" width="5.8984375" style="5" hidden="1"/>
    <col min="265" max="265" width="32.8984375" style="5" hidden="1"/>
    <col min="266" max="266" width="5.8984375" style="5" hidden="1"/>
    <col min="267" max="508" width="8.8984375" style="5" hidden="1"/>
    <col min="509" max="509" width="5.8984375" style="5" hidden="1"/>
    <col min="510" max="510" width="32.8984375" style="5" hidden="1"/>
    <col min="511" max="511" width="5.8984375" style="5" hidden="1"/>
    <col min="512" max="512" width="32.8984375" style="5" hidden="1"/>
    <col min="513" max="518" width="8.8984375" style="5" hidden="1"/>
    <col min="519" max="519" width="32.8984375" style="5" hidden="1"/>
    <col min="520" max="520" width="5.8984375" style="5" hidden="1"/>
    <col min="521" max="521" width="32.8984375" style="5" hidden="1"/>
    <col min="522" max="522" width="5.8984375" style="5" hidden="1"/>
    <col min="523" max="764" width="8.8984375" style="5" hidden="1"/>
    <col min="765" max="765" width="5.8984375" style="5" hidden="1"/>
    <col min="766" max="766" width="32.8984375" style="5" hidden="1"/>
    <col min="767" max="767" width="5.8984375" style="5" hidden="1"/>
    <col min="768" max="768" width="32.8984375" style="5" hidden="1"/>
    <col min="769" max="774" width="8.8984375" style="5" hidden="1"/>
    <col min="775" max="775" width="32.8984375" style="5" hidden="1"/>
    <col min="776" max="776" width="5.8984375" style="5" hidden="1"/>
    <col min="777" max="777" width="32.8984375" style="5" hidden="1"/>
    <col min="778" max="778" width="5.8984375" style="5" hidden="1"/>
    <col min="779" max="1020" width="8.8984375" style="5" hidden="1"/>
    <col min="1021" max="1021" width="5.8984375" style="5" hidden="1"/>
    <col min="1022" max="1022" width="32.8984375" style="5" hidden="1"/>
    <col min="1023" max="1023" width="5.8984375" style="5" hidden="1"/>
    <col min="1024" max="1024" width="32.8984375" style="5" hidden="1"/>
    <col min="1025" max="1030" width="8.8984375" style="5" hidden="1"/>
    <col min="1031" max="1031" width="32.8984375" style="5" hidden="1"/>
    <col min="1032" max="1032" width="5.8984375" style="5" hidden="1"/>
    <col min="1033" max="1033" width="32.8984375" style="5" hidden="1"/>
    <col min="1034" max="1034" width="5.8984375" style="5" hidden="1"/>
    <col min="1035" max="1276" width="8.8984375" style="5" hidden="1"/>
    <col min="1277" max="1277" width="5.8984375" style="5" hidden="1"/>
    <col min="1278" max="1278" width="32.8984375" style="5" hidden="1"/>
    <col min="1279" max="1279" width="5.8984375" style="5" hidden="1"/>
    <col min="1280" max="1280" width="32.8984375" style="5" hidden="1"/>
    <col min="1281" max="1286" width="8.8984375" style="5" hidden="1"/>
    <col min="1287" max="1287" width="32.8984375" style="5" hidden="1"/>
    <col min="1288" max="1288" width="5.8984375" style="5" hidden="1"/>
    <col min="1289" max="1289" width="32.8984375" style="5" hidden="1"/>
    <col min="1290" max="1290" width="5.8984375" style="5" hidden="1"/>
    <col min="1291" max="1532" width="8.8984375" style="5" hidden="1"/>
    <col min="1533" max="1533" width="5.8984375" style="5" hidden="1"/>
    <col min="1534" max="1534" width="32.8984375" style="5" hidden="1"/>
    <col min="1535" max="1535" width="5.8984375" style="5" hidden="1"/>
    <col min="1536" max="1536" width="32.8984375" style="5" hidden="1"/>
    <col min="1537" max="1542" width="8.8984375" style="5" hidden="1"/>
    <col min="1543" max="1543" width="32.8984375" style="5" hidden="1"/>
    <col min="1544" max="1544" width="5.8984375" style="5" hidden="1"/>
    <col min="1545" max="1545" width="32.8984375" style="5" hidden="1"/>
    <col min="1546" max="1546" width="5.8984375" style="5" hidden="1"/>
    <col min="1547" max="1788" width="8.8984375" style="5" hidden="1"/>
    <col min="1789" max="1789" width="5.8984375" style="5" hidden="1"/>
    <col min="1790" max="1790" width="32.8984375" style="5" hidden="1"/>
    <col min="1791" max="1791" width="5.8984375" style="5" hidden="1"/>
    <col min="1792" max="1792" width="32.8984375" style="5" hidden="1"/>
    <col min="1793" max="1798" width="8.8984375" style="5" hidden="1"/>
    <col min="1799" max="1799" width="32.8984375" style="5" hidden="1"/>
    <col min="1800" max="1800" width="5.8984375" style="5" hidden="1"/>
    <col min="1801" max="1801" width="32.8984375" style="5" hidden="1"/>
    <col min="1802" max="1802" width="5.8984375" style="5" hidden="1"/>
    <col min="1803" max="2044" width="8.8984375" style="5" hidden="1"/>
    <col min="2045" max="2045" width="5.8984375" style="5" hidden="1"/>
    <col min="2046" max="2046" width="32.8984375" style="5" hidden="1"/>
    <col min="2047" max="2047" width="5.8984375" style="5" hidden="1"/>
    <col min="2048" max="2048" width="32.8984375" style="5" hidden="1"/>
    <col min="2049" max="2054" width="8.8984375" style="5" hidden="1"/>
    <col min="2055" max="2055" width="32.8984375" style="5" hidden="1"/>
    <col min="2056" max="2056" width="5.8984375" style="5" hidden="1"/>
    <col min="2057" max="2057" width="32.8984375" style="5" hidden="1"/>
    <col min="2058" max="2058" width="5.8984375" style="5" hidden="1"/>
    <col min="2059" max="2300" width="8.8984375" style="5" hidden="1"/>
    <col min="2301" max="2301" width="5.8984375" style="5" hidden="1"/>
    <col min="2302" max="2302" width="32.8984375" style="5" hidden="1"/>
    <col min="2303" max="2303" width="5.8984375" style="5" hidden="1"/>
    <col min="2304" max="2304" width="32.8984375" style="5" hidden="1"/>
    <col min="2305" max="2310" width="8.8984375" style="5" hidden="1"/>
    <col min="2311" max="2311" width="32.8984375" style="5" hidden="1"/>
    <col min="2312" max="2312" width="5.8984375" style="5" hidden="1"/>
    <col min="2313" max="2313" width="32.8984375" style="5" hidden="1"/>
    <col min="2314" max="2314" width="5.8984375" style="5" hidden="1"/>
    <col min="2315" max="2556" width="8.8984375" style="5" hidden="1"/>
    <col min="2557" max="2557" width="5.8984375" style="5" hidden="1"/>
    <col min="2558" max="2558" width="32.8984375" style="5" hidden="1"/>
    <col min="2559" max="2559" width="5.8984375" style="5" hidden="1"/>
    <col min="2560" max="2560" width="32.8984375" style="5" hidden="1"/>
    <col min="2561" max="2566" width="8.8984375" style="5" hidden="1"/>
    <col min="2567" max="2567" width="32.8984375" style="5" hidden="1"/>
    <col min="2568" max="2568" width="5.8984375" style="5" hidden="1"/>
    <col min="2569" max="2569" width="32.8984375" style="5" hidden="1"/>
    <col min="2570" max="2570" width="5.8984375" style="5" hidden="1"/>
    <col min="2571" max="2812" width="8.8984375" style="5" hidden="1"/>
    <col min="2813" max="2813" width="5.8984375" style="5" hidden="1"/>
    <col min="2814" max="2814" width="32.8984375" style="5" hidden="1"/>
    <col min="2815" max="2815" width="5.8984375" style="5" hidden="1"/>
    <col min="2816" max="2816" width="32.8984375" style="5" hidden="1"/>
    <col min="2817" max="2822" width="8.8984375" style="5" hidden="1"/>
    <col min="2823" max="2823" width="32.8984375" style="5" hidden="1"/>
    <col min="2824" max="2824" width="5.8984375" style="5" hidden="1"/>
    <col min="2825" max="2825" width="32.8984375" style="5" hidden="1"/>
    <col min="2826" max="2826" width="5.8984375" style="5" hidden="1"/>
    <col min="2827" max="3068" width="8.8984375" style="5" hidden="1"/>
    <col min="3069" max="3069" width="5.8984375" style="5" hidden="1"/>
    <col min="3070" max="3070" width="32.8984375" style="5" hidden="1"/>
    <col min="3071" max="3071" width="5.8984375" style="5" hidden="1"/>
    <col min="3072" max="3072" width="32.8984375" style="5" hidden="1"/>
    <col min="3073" max="3078" width="8.8984375" style="5" hidden="1"/>
    <col min="3079" max="3079" width="32.8984375" style="5" hidden="1"/>
    <col min="3080" max="3080" width="5.8984375" style="5" hidden="1"/>
    <col min="3081" max="3081" width="32.8984375" style="5" hidden="1"/>
    <col min="3082" max="3082" width="5.8984375" style="5" hidden="1"/>
    <col min="3083" max="3324" width="8.8984375" style="5" hidden="1"/>
    <col min="3325" max="3325" width="5.8984375" style="5" hidden="1"/>
    <col min="3326" max="3326" width="32.8984375" style="5" hidden="1"/>
    <col min="3327" max="3327" width="5.8984375" style="5" hidden="1"/>
    <col min="3328" max="3328" width="32.8984375" style="5" hidden="1"/>
    <col min="3329" max="3334" width="8.8984375" style="5" hidden="1"/>
    <col min="3335" max="3335" width="32.8984375" style="5" hidden="1"/>
    <col min="3336" max="3336" width="5.8984375" style="5" hidden="1"/>
    <col min="3337" max="3337" width="32.8984375" style="5" hidden="1"/>
    <col min="3338" max="3338" width="5.8984375" style="5" hidden="1"/>
    <col min="3339" max="3580" width="8.8984375" style="5" hidden="1"/>
    <col min="3581" max="3581" width="5.8984375" style="5" hidden="1"/>
    <col min="3582" max="3582" width="32.8984375" style="5" hidden="1"/>
    <col min="3583" max="3583" width="5.8984375" style="5" hidden="1"/>
    <col min="3584" max="3584" width="32.8984375" style="5" hidden="1"/>
    <col min="3585" max="3590" width="8.8984375" style="5" hidden="1"/>
    <col min="3591" max="3591" width="32.8984375" style="5" hidden="1"/>
    <col min="3592" max="3592" width="5.8984375" style="5" hidden="1"/>
    <col min="3593" max="3593" width="32.8984375" style="5" hidden="1"/>
    <col min="3594" max="3594" width="5.8984375" style="5" hidden="1"/>
    <col min="3595" max="3836" width="8.8984375" style="5" hidden="1"/>
    <col min="3837" max="3837" width="5.8984375" style="5" hidden="1"/>
    <col min="3838" max="3838" width="32.8984375" style="5" hidden="1"/>
    <col min="3839" max="3839" width="5.8984375" style="5" hidden="1"/>
    <col min="3840" max="3840" width="32.8984375" style="5" hidden="1"/>
    <col min="3841" max="3846" width="8.8984375" style="5" hidden="1"/>
    <col min="3847" max="3847" width="32.8984375" style="5" hidden="1"/>
    <col min="3848" max="3848" width="5.8984375" style="5" hidden="1"/>
    <col min="3849" max="3849" width="32.8984375" style="5" hidden="1"/>
    <col min="3850" max="3850" width="5.8984375" style="5" hidden="1"/>
    <col min="3851" max="4092" width="8.8984375" style="5" hidden="1"/>
    <col min="4093" max="4093" width="5.8984375" style="5" hidden="1"/>
    <col min="4094" max="4094" width="32.8984375" style="5" hidden="1"/>
    <col min="4095" max="4095" width="5.8984375" style="5" hidden="1"/>
    <col min="4096" max="4096" width="32.8984375" style="5" hidden="1"/>
    <col min="4097" max="4102" width="8.8984375" style="5" hidden="1"/>
    <col min="4103" max="4103" width="32.8984375" style="5" hidden="1"/>
    <col min="4104" max="4104" width="5.8984375" style="5" hidden="1"/>
    <col min="4105" max="4105" width="32.8984375" style="5" hidden="1"/>
    <col min="4106" max="4106" width="5.8984375" style="5" hidden="1"/>
    <col min="4107" max="4348" width="8.8984375" style="5" hidden="1"/>
    <col min="4349" max="4349" width="5.8984375" style="5" hidden="1"/>
    <col min="4350" max="4350" width="32.8984375" style="5" hidden="1"/>
    <col min="4351" max="4351" width="5.8984375" style="5" hidden="1"/>
    <col min="4352" max="4352" width="32.8984375" style="5" hidden="1"/>
    <col min="4353" max="4358" width="8.8984375" style="5" hidden="1"/>
    <col min="4359" max="4359" width="32.8984375" style="5" hidden="1"/>
    <col min="4360" max="4360" width="5.8984375" style="5" hidden="1"/>
    <col min="4361" max="4361" width="32.8984375" style="5" hidden="1"/>
    <col min="4362" max="4362" width="5.8984375" style="5" hidden="1"/>
    <col min="4363" max="4604" width="8.8984375" style="5" hidden="1"/>
    <col min="4605" max="4605" width="5.8984375" style="5" hidden="1"/>
    <col min="4606" max="4606" width="32.8984375" style="5" hidden="1"/>
    <col min="4607" max="4607" width="5.8984375" style="5" hidden="1"/>
    <col min="4608" max="4608" width="32.8984375" style="5" hidden="1"/>
    <col min="4609" max="4614" width="8.8984375" style="5" hidden="1"/>
    <col min="4615" max="4615" width="32.8984375" style="5" hidden="1"/>
    <col min="4616" max="4616" width="5.8984375" style="5" hidden="1"/>
    <col min="4617" max="4617" width="32.8984375" style="5" hidden="1"/>
    <col min="4618" max="4618" width="5.8984375" style="5" hidden="1"/>
    <col min="4619" max="4860" width="8.8984375" style="5" hidden="1"/>
    <col min="4861" max="4861" width="5.8984375" style="5" hidden="1"/>
    <col min="4862" max="4862" width="32.8984375" style="5" hidden="1"/>
    <col min="4863" max="4863" width="5.8984375" style="5" hidden="1"/>
    <col min="4864" max="4864" width="32.8984375" style="5" hidden="1"/>
    <col min="4865" max="4870" width="8.8984375" style="5" hidden="1"/>
    <col min="4871" max="4871" width="32.8984375" style="5" hidden="1"/>
    <col min="4872" max="4872" width="5.8984375" style="5" hidden="1"/>
    <col min="4873" max="4873" width="32.8984375" style="5" hidden="1"/>
    <col min="4874" max="4874" width="5.8984375" style="5" hidden="1"/>
    <col min="4875" max="5116" width="8.8984375" style="5" hidden="1"/>
    <col min="5117" max="5117" width="5.8984375" style="5" hidden="1"/>
    <col min="5118" max="5118" width="32.8984375" style="5" hidden="1"/>
    <col min="5119" max="5119" width="5.8984375" style="5" hidden="1"/>
    <col min="5120" max="5120" width="32.8984375" style="5" hidden="1"/>
    <col min="5121" max="5126" width="8.8984375" style="5" hidden="1"/>
    <col min="5127" max="5127" width="32.8984375" style="5" hidden="1"/>
    <col min="5128" max="5128" width="5.8984375" style="5" hidden="1"/>
    <col min="5129" max="5129" width="32.8984375" style="5" hidden="1"/>
    <col min="5130" max="5130" width="5.8984375" style="5" hidden="1"/>
    <col min="5131" max="5372" width="8.8984375" style="5" hidden="1"/>
    <col min="5373" max="5373" width="5.8984375" style="5" hidden="1"/>
    <col min="5374" max="5374" width="32.8984375" style="5" hidden="1"/>
    <col min="5375" max="5375" width="5.8984375" style="5" hidden="1"/>
    <col min="5376" max="5376" width="32.8984375" style="5" hidden="1"/>
    <col min="5377" max="5382" width="8.8984375" style="5" hidden="1"/>
    <col min="5383" max="5383" width="32.8984375" style="5" hidden="1"/>
    <col min="5384" max="5384" width="5.8984375" style="5" hidden="1"/>
    <col min="5385" max="5385" width="32.8984375" style="5" hidden="1"/>
    <col min="5386" max="5386" width="5.8984375" style="5" hidden="1"/>
    <col min="5387" max="5628" width="8.8984375" style="5" hidden="1"/>
    <col min="5629" max="5629" width="5.8984375" style="5" hidden="1"/>
    <col min="5630" max="5630" width="32.8984375" style="5" hidden="1"/>
    <col min="5631" max="5631" width="5.8984375" style="5" hidden="1"/>
    <col min="5632" max="5632" width="32.8984375" style="5" hidden="1"/>
    <col min="5633" max="5638" width="8.8984375" style="5" hidden="1"/>
    <col min="5639" max="5639" width="32.8984375" style="5" hidden="1"/>
    <col min="5640" max="5640" width="5.8984375" style="5" hidden="1"/>
    <col min="5641" max="5641" width="32.8984375" style="5" hidden="1"/>
    <col min="5642" max="5642" width="5.8984375" style="5" hidden="1"/>
    <col min="5643" max="5884" width="8.8984375" style="5" hidden="1"/>
    <col min="5885" max="5885" width="5.8984375" style="5" hidden="1"/>
    <col min="5886" max="5886" width="32.8984375" style="5" hidden="1"/>
    <col min="5887" max="5887" width="5.8984375" style="5" hidden="1"/>
    <col min="5888" max="5888" width="32.8984375" style="5" hidden="1"/>
    <col min="5889" max="5894" width="8.8984375" style="5" hidden="1"/>
    <col min="5895" max="5895" width="32.8984375" style="5" hidden="1"/>
    <col min="5896" max="5896" width="5.8984375" style="5" hidden="1"/>
    <col min="5897" max="5897" width="32.8984375" style="5" hidden="1"/>
    <col min="5898" max="5898" width="5.8984375" style="5" hidden="1"/>
    <col min="5899" max="6140" width="8.8984375" style="5" hidden="1"/>
    <col min="6141" max="6141" width="5.8984375" style="5" hidden="1"/>
    <col min="6142" max="6142" width="32.8984375" style="5" hidden="1"/>
    <col min="6143" max="6143" width="5.8984375" style="5" hidden="1"/>
    <col min="6144" max="6144" width="32.8984375" style="5" hidden="1"/>
    <col min="6145" max="6150" width="8.8984375" style="5" hidden="1"/>
    <col min="6151" max="6151" width="32.8984375" style="5" hidden="1"/>
    <col min="6152" max="6152" width="5.8984375" style="5" hidden="1"/>
    <col min="6153" max="6153" width="32.8984375" style="5" hidden="1"/>
    <col min="6154" max="6154" width="5.8984375" style="5" hidden="1"/>
    <col min="6155" max="6396" width="8.8984375" style="5" hidden="1"/>
    <col min="6397" max="6397" width="5.8984375" style="5" hidden="1"/>
    <col min="6398" max="6398" width="32.8984375" style="5" hidden="1"/>
    <col min="6399" max="6399" width="5.8984375" style="5" hidden="1"/>
    <col min="6400" max="6400" width="32.8984375" style="5" hidden="1"/>
    <col min="6401" max="6406" width="8.8984375" style="5" hidden="1"/>
    <col min="6407" max="6407" width="32.8984375" style="5" hidden="1"/>
    <col min="6408" max="6408" width="5.8984375" style="5" hidden="1"/>
    <col min="6409" max="6409" width="32.8984375" style="5" hidden="1"/>
    <col min="6410" max="6410" width="5.8984375" style="5" hidden="1"/>
    <col min="6411" max="6652" width="8.8984375" style="5" hidden="1"/>
    <col min="6653" max="6653" width="5.8984375" style="5" hidden="1"/>
    <col min="6654" max="6654" width="32.8984375" style="5" hidden="1"/>
    <col min="6655" max="6655" width="5.8984375" style="5" hidden="1"/>
    <col min="6656" max="6656" width="32.8984375" style="5" hidden="1"/>
    <col min="6657" max="6662" width="8.8984375" style="5" hidden="1"/>
    <col min="6663" max="6663" width="32.8984375" style="5" hidden="1"/>
    <col min="6664" max="6664" width="5.8984375" style="5" hidden="1"/>
    <col min="6665" max="6665" width="32.8984375" style="5" hidden="1"/>
    <col min="6666" max="6666" width="5.8984375" style="5" hidden="1"/>
    <col min="6667" max="6908" width="8.8984375" style="5" hidden="1"/>
    <col min="6909" max="6909" width="5.8984375" style="5" hidden="1"/>
    <col min="6910" max="6910" width="32.8984375" style="5" hidden="1"/>
    <col min="6911" max="6911" width="5.8984375" style="5" hidden="1"/>
    <col min="6912" max="6912" width="32.8984375" style="5" hidden="1"/>
    <col min="6913" max="6918" width="8.8984375" style="5" hidden="1"/>
    <col min="6919" max="6919" width="32.8984375" style="5" hidden="1"/>
    <col min="6920" max="6920" width="5.8984375" style="5" hidden="1"/>
    <col min="6921" max="6921" width="32.8984375" style="5" hidden="1"/>
    <col min="6922" max="6922" width="5.8984375" style="5" hidden="1"/>
    <col min="6923" max="7164" width="8.8984375" style="5" hidden="1"/>
    <col min="7165" max="7165" width="5.8984375" style="5" hidden="1"/>
    <col min="7166" max="7166" width="32.8984375" style="5" hidden="1"/>
    <col min="7167" max="7167" width="5.8984375" style="5" hidden="1"/>
    <col min="7168" max="7168" width="32.8984375" style="5" hidden="1"/>
    <col min="7169" max="7174" width="8.8984375" style="5" hidden="1"/>
    <col min="7175" max="7175" width="32.8984375" style="5" hidden="1"/>
    <col min="7176" max="7176" width="5.8984375" style="5" hidden="1"/>
    <col min="7177" max="7177" width="32.8984375" style="5" hidden="1"/>
    <col min="7178" max="7178" width="5.8984375" style="5" hidden="1"/>
    <col min="7179" max="7420" width="8.8984375" style="5" hidden="1"/>
    <col min="7421" max="7421" width="5.8984375" style="5" hidden="1"/>
    <col min="7422" max="7422" width="32.8984375" style="5" hidden="1"/>
    <col min="7423" max="7423" width="5.8984375" style="5" hidden="1"/>
    <col min="7424" max="7424" width="32.8984375" style="5" hidden="1"/>
    <col min="7425" max="7430" width="8.8984375" style="5" hidden="1"/>
    <col min="7431" max="7431" width="32.8984375" style="5" hidden="1"/>
    <col min="7432" max="7432" width="5.8984375" style="5" hidden="1"/>
    <col min="7433" max="7433" width="32.8984375" style="5" hidden="1"/>
    <col min="7434" max="7434" width="5.8984375" style="5" hidden="1"/>
    <col min="7435" max="7676" width="8.8984375" style="5" hidden="1"/>
    <col min="7677" max="7677" width="5.8984375" style="5" hidden="1"/>
    <col min="7678" max="7678" width="32.8984375" style="5" hidden="1"/>
    <col min="7679" max="7679" width="5.8984375" style="5" hidden="1"/>
    <col min="7680" max="7680" width="32.8984375" style="5" hidden="1"/>
    <col min="7681" max="7686" width="8.8984375" style="5" hidden="1"/>
    <col min="7687" max="7687" width="32.8984375" style="5" hidden="1"/>
    <col min="7688" max="7688" width="5.8984375" style="5" hidden="1"/>
    <col min="7689" max="7689" width="32.8984375" style="5" hidden="1"/>
    <col min="7690" max="7690" width="5.8984375" style="5" hidden="1"/>
    <col min="7691" max="7932" width="8.8984375" style="5" hidden="1"/>
    <col min="7933" max="7933" width="5.8984375" style="5" hidden="1"/>
    <col min="7934" max="7934" width="32.8984375" style="5" hidden="1"/>
    <col min="7935" max="7935" width="5.8984375" style="5" hidden="1"/>
    <col min="7936" max="7936" width="32.8984375" style="5" hidden="1"/>
    <col min="7937" max="7942" width="8.8984375" style="5" hidden="1"/>
    <col min="7943" max="7943" width="32.8984375" style="5" hidden="1"/>
    <col min="7944" max="7944" width="5.8984375" style="5" hidden="1"/>
    <col min="7945" max="7945" width="32.8984375" style="5" hidden="1"/>
    <col min="7946" max="7946" width="5.8984375" style="5" hidden="1"/>
    <col min="7947" max="8188" width="8.8984375" style="5" hidden="1"/>
    <col min="8189" max="8189" width="5.8984375" style="5" hidden="1"/>
    <col min="8190" max="8190" width="32.8984375" style="5" hidden="1"/>
    <col min="8191" max="8191" width="5.8984375" style="5" hidden="1"/>
    <col min="8192" max="8192" width="32.8984375" style="5" hidden="1"/>
    <col min="8193" max="8198" width="8.8984375" style="5" hidden="1"/>
    <col min="8199" max="8199" width="32.8984375" style="5" hidden="1"/>
    <col min="8200" max="8200" width="5.8984375" style="5" hidden="1"/>
    <col min="8201" max="8201" width="32.8984375" style="5" hidden="1"/>
    <col min="8202" max="8202" width="5.8984375" style="5" hidden="1"/>
    <col min="8203" max="8444" width="8.8984375" style="5" hidden="1"/>
    <col min="8445" max="8445" width="5.8984375" style="5" hidden="1"/>
    <col min="8446" max="8446" width="32.8984375" style="5" hidden="1"/>
    <col min="8447" max="8447" width="5.8984375" style="5" hidden="1"/>
    <col min="8448" max="8448" width="32.8984375" style="5" hidden="1"/>
    <col min="8449" max="8454" width="8.8984375" style="5" hidden="1"/>
    <col min="8455" max="8455" width="32.8984375" style="5" hidden="1"/>
    <col min="8456" max="8456" width="5.8984375" style="5" hidden="1"/>
    <col min="8457" max="8457" width="32.8984375" style="5" hidden="1"/>
    <col min="8458" max="8458" width="5.8984375" style="5" hidden="1"/>
    <col min="8459" max="8700" width="8.8984375" style="5" hidden="1"/>
    <col min="8701" max="8701" width="5.8984375" style="5" hidden="1"/>
    <col min="8702" max="8702" width="32.8984375" style="5" hidden="1"/>
    <col min="8703" max="8703" width="5.8984375" style="5" hidden="1"/>
    <col min="8704" max="8704" width="32.8984375" style="5" hidden="1"/>
    <col min="8705" max="8710" width="8.8984375" style="5" hidden="1"/>
    <col min="8711" max="8711" width="32.8984375" style="5" hidden="1"/>
    <col min="8712" max="8712" width="5.8984375" style="5" hidden="1"/>
    <col min="8713" max="8713" width="32.8984375" style="5" hidden="1"/>
    <col min="8714" max="8714" width="5.8984375" style="5" hidden="1"/>
    <col min="8715" max="8956" width="8.8984375" style="5" hidden="1"/>
    <col min="8957" max="8957" width="5.8984375" style="5" hidden="1"/>
    <col min="8958" max="8958" width="32.8984375" style="5" hidden="1"/>
    <col min="8959" max="8959" width="5.8984375" style="5" hidden="1"/>
    <col min="8960" max="8960" width="32.8984375" style="5" hidden="1"/>
    <col min="8961" max="8966" width="8.8984375" style="5" hidden="1"/>
    <col min="8967" max="8967" width="32.8984375" style="5" hidden="1"/>
    <col min="8968" max="8968" width="5.8984375" style="5" hidden="1"/>
    <col min="8969" max="8969" width="32.8984375" style="5" hidden="1"/>
    <col min="8970" max="8970" width="5.8984375" style="5" hidden="1"/>
    <col min="8971" max="9212" width="8.8984375" style="5" hidden="1"/>
    <col min="9213" max="9213" width="5.8984375" style="5" hidden="1"/>
    <col min="9214" max="9214" width="32.8984375" style="5" hidden="1"/>
    <col min="9215" max="9215" width="5.8984375" style="5" hidden="1"/>
    <col min="9216" max="9216" width="32.8984375" style="5" hidden="1"/>
    <col min="9217" max="9222" width="8.8984375" style="5" hidden="1"/>
    <col min="9223" max="9223" width="32.8984375" style="5" hidden="1"/>
    <col min="9224" max="9224" width="5.8984375" style="5" hidden="1"/>
    <col min="9225" max="9225" width="32.8984375" style="5" hidden="1"/>
    <col min="9226" max="9226" width="5.8984375" style="5" hidden="1"/>
    <col min="9227" max="9468" width="8.8984375" style="5" hidden="1"/>
    <col min="9469" max="9469" width="5.8984375" style="5" hidden="1"/>
    <col min="9470" max="9470" width="32.8984375" style="5" hidden="1"/>
    <col min="9471" max="9471" width="5.8984375" style="5" hidden="1"/>
    <col min="9472" max="9472" width="32.8984375" style="5" hidden="1"/>
    <col min="9473" max="9478" width="8.8984375" style="5" hidden="1"/>
    <col min="9479" max="9479" width="32.8984375" style="5" hidden="1"/>
    <col min="9480" max="9480" width="5.8984375" style="5" hidden="1"/>
    <col min="9481" max="9481" width="32.8984375" style="5" hidden="1"/>
    <col min="9482" max="9482" width="5.8984375" style="5" hidden="1"/>
    <col min="9483" max="9724" width="8.8984375" style="5" hidden="1"/>
    <col min="9725" max="9725" width="5.8984375" style="5" hidden="1"/>
    <col min="9726" max="9726" width="32.8984375" style="5" hidden="1"/>
    <col min="9727" max="9727" width="5.8984375" style="5" hidden="1"/>
    <col min="9728" max="9728" width="32.8984375" style="5" hidden="1"/>
    <col min="9729" max="9734" width="8.8984375" style="5" hidden="1"/>
    <col min="9735" max="9735" width="32.8984375" style="5" hidden="1"/>
    <col min="9736" max="9736" width="5.8984375" style="5" hidden="1"/>
    <col min="9737" max="9737" width="32.8984375" style="5" hidden="1"/>
    <col min="9738" max="9738" width="5.8984375" style="5" hidden="1"/>
    <col min="9739" max="9980" width="8.8984375" style="5" hidden="1"/>
    <col min="9981" max="9981" width="5.8984375" style="5" hidden="1"/>
    <col min="9982" max="9982" width="32.8984375" style="5" hidden="1"/>
    <col min="9983" max="9983" width="5.8984375" style="5" hidden="1"/>
    <col min="9984" max="9984" width="32.8984375" style="5" hidden="1"/>
    <col min="9985" max="9990" width="8.8984375" style="5" hidden="1"/>
    <col min="9991" max="9991" width="32.8984375" style="5" hidden="1"/>
    <col min="9992" max="9992" width="5.8984375" style="5" hidden="1"/>
    <col min="9993" max="9993" width="32.8984375" style="5" hidden="1"/>
    <col min="9994" max="9994" width="5.8984375" style="5" hidden="1"/>
    <col min="9995" max="10236" width="8.8984375" style="5" hidden="1"/>
    <col min="10237" max="10237" width="5.8984375" style="5" hidden="1"/>
    <col min="10238" max="10238" width="32.8984375" style="5" hidden="1"/>
    <col min="10239" max="10239" width="5.8984375" style="5" hidden="1"/>
    <col min="10240" max="10240" width="32.8984375" style="5" hidden="1"/>
    <col min="10241" max="10246" width="8.8984375" style="5" hidden="1"/>
    <col min="10247" max="10247" width="32.8984375" style="5" hidden="1"/>
    <col min="10248" max="10248" width="5.8984375" style="5" hidden="1"/>
    <col min="10249" max="10249" width="32.8984375" style="5" hidden="1"/>
    <col min="10250" max="10250" width="5.8984375" style="5" hidden="1"/>
    <col min="10251" max="10492" width="8.8984375" style="5" hidden="1"/>
    <col min="10493" max="10493" width="5.8984375" style="5" hidden="1"/>
    <col min="10494" max="10494" width="32.8984375" style="5" hidden="1"/>
    <col min="10495" max="10495" width="5.8984375" style="5" hidden="1"/>
    <col min="10496" max="10496" width="32.8984375" style="5" hidden="1"/>
    <col min="10497" max="10502" width="8.8984375" style="5" hidden="1"/>
    <col min="10503" max="10503" width="32.8984375" style="5" hidden="1"/>
    <col min="10504" max="10504" width="5.8984375" style="5" hidden="1"/>
    <col min="10505" max="10505" width="32.8984375" style="5" hidden="1"/>
    <col min="10506" max="10506" width="5.8984375" style="5" hidden="1"/>
    <col min="10507" max="10748" width="8.8984375" style="5" hidden="1"/>
    <col min="10749" max="10749" width="5.8984375" style="5" hidden="1"/>
    <col min="10750" max="10750" width="32.8984375" style="5" hidden="1"/>
    <col min="10751" max="10751" width="5.8984375" style="5" hidden="1"/>
    <col min="10752" max="10752" width="32.8984375" style="5" hidden="1"/>
    <col min="10753" max="10758" width="8.8984375" style="5" hidden="1"/>
    <col min="10759" max="10759" width="32.8984375" style="5" hidden="1"/>
    <col min="10760" max="10760" width="5.8984375" style="5" hidden="1"/>
    <col min="10761" max="10761" width="32.8984375" style="5" hidden="1"/>
    <col min="10762" max="10762" width="5.8984375" style="5" hidden="1"/>
    <col min="10763" max="11004" width="8.8984375" style="5" hidden="1"/>
    <col min="11005" max="11005" width="5.8984375" style="5" hidden="1"/>
    <col min="11006" max="11006" width="32.8984375" style="5" hidden="1"/>
    <col min="11007" max="11007" width="5.8984375" style="5" hidden="1"/>
    <col min="11008" max="11008" width="32.8984375" style="5" hidden="1"/>
    <col min="11009" max="11014" width="8.8984375" style="5" hidden="1"/>
    <col min="11015" max="11015" width="32.8984375" style="5" hidden="1"/>
    <col min="11016" max="11016" width="5.8984375" style="5" hidden="1"/>
    <col min="11017" max="11017" width="32.8984375" style="5" hidden="1"/>
    <col min="11018" max="11018" width="5.8984375" style="5" hidden="1"/>
    <col min="11019" max="11260" width="8.8984375" style="5" hidden="1"/>
    <col min="11261" max="11261" width="5.8984375" style="5" hidden="1"/>
    <col min="11262" max="11262" width="32.8984375" style="5" hidden="1"/>
    <col min="11263" max="11263" width="5.8984375" style="5" hidden="1"/>
    <col min="11264" max="11264" width="32.8984375" style="5" hidden="1"/>
    <col min="11265" max="11270" width="8.8984375" style="5" hidden="1"/>
    <col min="11271" max="11271" width="32.8984375" style="5" hidden="1"/>
    <col min="11272" max="11272" width="5.8984375" style="5" hidden="1"/>
    <col min="11273" max="11273" width="32.8984375" style="5" hidden="1"/>
    <col min="11274" max="11274" width="5.8984375" style="5" hidden="1"/>
    <col min="11275" max="11516" width="8.8984375" style="5" hidden="1"/>
    <col min="11517" max="11517" width="5.8984375" style="5" hidden="1"/>
    <col min="11518" max="11518" width="32.8984375" style="5" hidden="1"/>
    <col min="11519" max="11519" width="5.8984375" style="5" hidden="1"/>
    <col min="11520" max="11520" width="32.8984375" style="5" hidden="1"/>
    <col min="11521" max="11526" width="8.8984375" style="5" hidden="1"/>
    <col min="11527" max="11527" width="32.8984375" style="5" hidden="1"/>
    <col min="11528" max="11528" width="5.8984375" style="5" hidden="1"/>
    <col min="11529" max="11529" width="32.8984375" style="5" hidden="1"/>
    <col min="11530" max="11530" width="5.8984375" style="5" hidden="1"/>
    <col min="11531" max="11772" width="8.8984375" style="5" hidden="1"/>
    <col min="11773" max="11773" width="5.8984375" style="5" hidden="1"/>
    <col min="11774" max="11774" width="32.8984375" style="5" hidden="1"/>
    <col min="11775" max="11775" width="5.8984375" style="5" hidden="1"/>
    <col min="11776" max="11776" width="32.8984375" style="5" hidden="1"/>
    <col min="11777" max="11782" width="8.8984375" style="5" hidden="1"/>
    <col min="11783" max="11783" width="32.8984375" style="5" hidden="1"/>
    <col min="11784" max="11784" width="5.8984375" style="5" hidden="1"/>
    <col min="11785" max="11785" width="32.8984375" style="5" hidden="1"/>
    <col min="11786" max="11786" width="5.8984375" style="5" hidden="1"/>
    <col min="11787" max="12028" width="8.8984375" style="5" hidden="1"/>
    <col min="12029" max="12029" width="5.8984375" style="5" hidden="1"/>
    <col min="12030" max="12030" width="32.8984375" style="5" hidden="1"/>
    <col min="12031" max="12031" width="5.8984375" style="5" hidden="1"/>
    <col min="12032" max="12032" width="32.8984375" style="5" hidden="1"/>
    <col min="12033" max="12038" width="8.8984375" style="5" hidden="1"/>
    <col min="12039" max="12039" width="32.8984375" style="5" hidden="1"/>
    <col min="12040" max="12040" width="5.8984375" style="5" hidden="1"/>
    <col min="12041" max="12041" width="32.8984375" style="5" hidden="1"/>
    <col min="12042" max="12042" width="5.8984375" style="5" hidden="1"/>
    <col min="12043" max="12284" width="8.8984375" style="5" hidden="1"/>
    <col min="12285" max="12285" width="5.8984375" style="5" hidden="1"/>
    <col min="12286" max="12286" width="32.8984375" style="5" hidden="1"/>
    <col min="12287" max="12287" width="5.8984375" style="5" hidden="1"/>
    <col min="12288" max="12288" width="32.8984375" style="5" hidden="1"/>
    <col min="12289" max="12294" width="8.8984375" style="5" hidden="1"/>
    <col min="12295" max="12295" width="32.8984375" style="5" hidden="1"/>
    <col min="12296" max="12296" width="5.8984375" style="5" hidden="1"/>
    <col min="12297" max="12297" width="32.8984375" style="5" hidden="1"/>
    <col min="12298" max="12298" width="5.8984375" style="5" hidden="1"/>
    <col min="12299" max="12540" width="8.8984375" style="5" hidden="1"/>
    <col min="12541" max="12541" width="5.8984375" style="5" hidden="1"/>
    <col min="12542" max="12542" width="32.8984375" style="5" hidden="1"/>
    <col min="12543" max="12543" width="5.8984375" style="5" hidden="1"/>
    <col min="12544" max="12544" width="32.8984375" style="5" hidden="1"/>
    <col min="12545" max="12550" width="8.8984375" style="5" hidden="1"/>
    <col min="12551" max="12551" width="32.8984375" style="5" hidden="1"/>
    <col min="12552" max="12552" width="5.8984375" style="5" hidden="1"/>
    <col min="12553" max="12553" width="32.8984375" style="5" hidden="1"/>
    <col min="12554" max="12554" width="5.8984375" style="5" hidden="1"/>
    <col min="12555" max="12796" width="8.8984375" style="5" hidden="1"/>
    <col min="12797" max="12797" width="5.8984375" style="5" hidden="1"/>
    <col min="12798" max="12798" width="32.8984375" style="5" hidden="1"/>
    <col min="12799" max="12799" width="5.8984375" style="5" hidden="1"/>
    <col min="12800" max="12800" width="32.8984375" style="5" hidden="1"/>
    <col min="12801" max="12806" width="8.8984375" style="5" hidden="1"/>
    <col min="12807" max="12807" width="32.8984375" style="5" hidden="1"/>
    <col min="12808" max="12808" width="5.8984375" style="5" hidden="1"/>
    <col min="12809" max="12809" width="32.8984375" style="5" hidden="1"/>
    <col min="12810" max="12810" width="5.8984375" style="5" hidden="1"/>
    <col min="12811" max="13052" width="8.8984375" style="5" hidden="1"/>
    <col min="13053" max="13053" width="5.8984375" style="5" hidden="1"/>
    <col min="13054" max="13054" width="32.8984375" style="5" hidden="1"/>
    <col min="13055" max="13055" width="5.8984375" style="5" hidden="1"/>
    <col min="13056" max="13056" width="32.8984375" style="5" hidden="1"/>
    <col min="13057" max="13062" width="8.8984375" style="5" hidden="1"/>
    <col min="13063" max="13063" width="32.8984375" style="5" hidden="1"/>
    <col min="13064" max="13064" width="5.8984375" style="5" hidden="1"/>
    <col min="13065" max="13065" width="32.8984375" style="5" hidden="1"/>
    <col min="13066" max="13066" width="5.8984375" style="5" hidden="1"/>
    <col min="13067" max="13308" width="8.8984375" style="5" hidden="1"/>
    <col min="13309" max="13309" width="5.8984375" style="5" hidden="1"/>
    <col min="13310" max="13310" width="32.8984375" style="5" hidden="1"/>
    <col min="13311" max="13311" width="5.8984375" style="5" hidden="1"/>
    <col min="13312" max="13312" width="32.8984375" style="5" hidden="1"/>
    <col min="13313" max="13318" width="8.8984375" style="5" hidden="1"/>
    <col min="13319" max="13319" width="32.8984375" style="5" hidden="1"/>
    <col min="13320" max="13320" width="5.8984375" style="5" hidden="1"/>
    <col min="13321" max="13321" width="32.8984375" style="5" hidden="1"/>
    <col min="13322" max="13322" width="5.8984375" style="5" hidden="1"/>
    <col min="13323" max="13564" width="8.8984375" style="5" hidden="1"/>
    <col min="13565" max="13565" width="5.8984375" style="5" hidden="1"/>
    <col min="13566" max="13566" width="32.8984375" style="5" hidden="1"/>
    <col min="13567" max="13567" width="5.8984375" style="5" hidden="1"/>
    <col min="13568" max="13568" width="32.8984375" style="5" hidden="1"/>
    <col min="13569" max="13574" width="8.8984375" style="5" hidden="1"/>
    <col min="13575" max="13575" width="32.8984375" style="5" hidden="1"/>
    <col min="13576" max="13576" width="5.8984375" style="5" hidden="1"/>
    <col min="13577" max="13577" width="32.8984375" style="5" hidden="1"/>
    <col min="13578" max="13578" width="5.8984375" style="5" hidden="1"/>
    <col min="13579" max="13820" width="8.8984375" style="5" hidden="1"/>
    <col min="13821" max="13821" width="5.8984375" style="5" hidden="1"/>
    <col min="13822" max="13822" width="32.8984375" style="5" hidden="1"/>
    <col min="13823" max="13823" width="5.8984375" style="5" hidden="1"/>
    <col min="13824" max="13824" width="32.8984375" style="5" hidden="1"/>
    <col min="13825" max="13830" width="8.8984375" style="5" hidden="1"/>
    <col min="13831" max="13831" width="32.8984375" style="5" hidden="1"/>
    <col min="13832" max="13832" width="5.8984375" style="5" hidden="1"/>
    <col min="13833" max="13833" width="32.8984375" style="5" hidden="1"/>
    <col min="13834" max="13834" width="5.8984375" style="5" hidden="1"/>
    <col min="13835" max="14076" width="8.8984375" style="5" hidden="1"/>
    <col min="14077" max="14077" width="5.8984375" style="5" hidden="1"/>
    <col min="14078" max="14078" width="32.8984375" style="5" hidden="1"/>
    <col min="14079" max="14079" width="5.8984375" style="5" hidden="1"/>
    <col min="14080" max="14080" width="32.8984375" style="5" hidden="1"/>
    <col min="14081" max="14086" width="8.8984375" style="5" hidden="1"/>
    <col min="14087" max="14087" width="32.8984375" style="5" hidden="1"/>
    <col min="14088" max="14088" width="5.8984375" style="5" hidden="1"/>
    <col min="14089" max="14089" width="32.8984375" style="5" hidden="1"/>
    <col min="14090" max="14090" width="5.8984375" style="5" hidden="1"/>
    <col min="14091" max="14332" width="8.8984375" style="5" hidden="1"/>
    <col min="14333" max="14333" width="5.8984375" style="5" hidden="1"/>
    <col min="14334" max="14334" width="32.8984375" style="5" hidden="1"/>
    <col min="14335" max="14335" width="5.8984375" style="5" hidden="1"/>
    <col min="14336" max="14336" width="32.8984375" style="5" hidden="1"/>
    <col min="14337" max="14342" width="8.8984375" style="5" hidden="1"/>
    <col min="14343" max="14343" width="32.8984375" style="5" hidden="1"/>
    <col min="14344" max="14344" width="5.8984375" style="5" hidden="1"/>
    <col min="14345" max="14345" width="32.8984375" style="5" hidden="1"/>
    <col min="14346" max="14346" width="5.8984375" style="5" hidden="1"/>
    <col min="14347" max="14588" width="8.8984375" style="5" hidden="1"/>
    <col min="14589" max="14589" width="5.8984375" style="5" hidden="1"/>
    <col min="14590" max="14590" width="32.8984375" style="5" hidden="1"/>
    <col min="14591" max="14591" width="5.8984375" style="5" hidden="1"/>
    <col min="14592" max="14592" width="32.8984375" style="5" hidden="1"/>
    <col min="14593" max="14598" width="8.8984375" style="5" hidden="1"/>
    <col min="14599" max="14599" width="32.8984375" style="5" hidden="1"/>
    <col min="14600" max="14600" width="5.8984375" style="5" hidden="1"/>
    <col min="14601" max="14601" width="32.8984375" style="5" hidden="1"/>
    <col min="14602" max="14602" width="5.8984375" style="5" hidden="1"/>
    <col min="14603" max="14844" width="8.8984375" style="5" hidden="1"/>
    <col min="14845" max="14845" width="5.8984375" style="5" hidden="1"/>
    <col min="14846" max="14846" width="32.8984375" style="5" hidden="1"/>
    <col min="14847" max="14847" width="5.8984375" style="5" hidden="1"/>
    <col min="14848" max="14848" width="32.8984375" style="5" hidden="1"/>
    <col min="14849" max="14854" width="8.8984375" style="5" hidden="1"/>
    <col min="14855" max="14855" width="32.8984375" style="5" hidden="1"/>
    <col min="14856" max="14856" width="5.8984375" style="5" hidden="1"/>
    <col min="14857" max="14857" width="32.8984375" style="5" hidden="1"/>
    <col min="14858" max="14858" width="5.8984375" style="5" hidden="1"/>
    <col min="14859" max="15100" width="8.8984375" style="5" hidden="1"/>
    <col min="15101" max="15101" width="5.8984375" style="5" hidden="1"/>
    <col min="15102" max="15102" width="32.8984375" style="5" hidden="1"/>
    <col min="15103" max="15103" width="5.8984375" style="5" hidden="1"/>
    <col min="15104" max="15104" width="32.8984375" style="5" hidden="1"/>
    <col min="15105" max="15110" width="8.8984375" style="5" hidden="1"/>
    <col min="15111" max="15111" width="32.8984375" style="5" hidden="1"/>
    <col min="15112" max="15112" width="5.8984375" style="5" hidden="1"/>
    <col min="15113" max="15113" width="32.8984375" style="5" hidden="1"/>
    <col min="15114" max="15114" width="5.8984375" style="5" hidden="1"/>
    <col min="15115" max="15356" width="8.8984375" style="5" hidden="1"/>
    <col min="15357" max="15357" width="5.8984375" style="5" hidden="1"/>
    <col min="15358" max="15358" width="32.8984375" style="5" hidden="1"/>
    <col min="15359" max="15359" width="5.8984375" style="5" hidden="1"/>
    <col min="15360" max="15360" width="32.8984375" style="5" hidden="1"/>
    <col min="15361" max="15366" width="8.8984375" style="5" hidden="1"/>
    <col min="15367" max="15367" width="32.8984375" style="5" hidden="1"/>
    <col min="15368" max="15368" width="5.8984375" style="5" hidden="1"/>
    <col min="15369" max="15369" width="32.8984375" style="5" hidden="1"/>
    <col min="15370" max="15370" width="5.8984375" style="5" hidden="1"/>
    <col min="15371" max="15612" width="8.8984375" style="5" hidden="1"/>
    <col min="15613" max="15613" width="5.8984375" style="5" hidden="1"/>
    <col min="15614" max="15614" width="32.8984375" style="5" hidden="1"/>
    <col min="15615" max="15615" width="5.8984375" style="5" hidden="1"/>
    <col min="15616" max="15616" width="32.8984375" style="5" hidden="1"/>
    <col min="15617" max="15622" width="8.8984375" style="5" hidden="1"/>
    <col min="15623" max="15623" width="32.8984375" style="5" hidden="1"/>
    <col min="15624" max="15624" width="5.8984375" style="5" hidden="1"/>
    <col min="15625" max="15625" width="32.8984375" style="5" hidden="1"/>
    <col min="15626" max="15626" width="5.8984375" style="5" hidden="1"/>
    <col min="15627" max="15868" width="8.8984375" style="5" hidden="1"/>
    <col min="15869" max="15869" width="5.8984375" style="5" hidden="1"/>
    <col min="15870" max="15870" width="32.8984375" style="5" hidden="1"/>
    <col min="15871" max="15871" width="5.8984375" style="5" hidden="1"/>
    <col min="15872" max="15872" width="32.8984375" style="5" hidden="1"/>
    <col min="15873" max="15878" width="8.8984375" style="5" hidden="1"/>
    <col min="15879" max="15879" width="32.8984375" style="5" hidden="1"/>
    <col min="15880" max="15880" width="5.8984375" style="5" hidden="1"/>
    <col min="15881" max="15881" width="32.8984375" style="5" hidden="1"/>
    <col min="15882" max="15882" width="5.8984375" style="5" hidden="1"/>
    <col min="15883" max="16124" width="8.8984375" style="5" hidden="1"/>
    <col min="16125" max="16125" width="5.8984375" style="5" hidden="1"/>
    <col min="16126" max="16126" width="32.8984375" style="5" hidden="1"/>
    <col min="16127" max="16127" width="5.8984375" style="5" hidden="1"/>
    <col min="16128" max="16128" width="32.8984375" style="5" hidden="1"/>
    <col min="16129" max="16134" width="8.8984375" style="5" hidden="1"/>
    <col min="16135" max="16135" width="32.8984375" style="5" hidden="1"/>
    <col min="16136" max="16136" width="5.8984375" style="5" hidden="1"/>
    <col min="16137" max="16137" width="32.8984375" style="5" hidden="1"/>
    <col min="16138" max="16138" width="5.8984375" style="5" hidden="1"/>
    <col min="16139" max="16384" width="8.8984375" style="5" hidden="1"/>
  </cols>
  <sheetData>
    <row r="1" spans="1:14" ht="57.6" customHeight="1" x14ac:dyDescent="0.6"/>
    <row r="2" spans="1:14" ht="18" customHeight="1" x14ac:dyDescent="0.6">
      <c r="A2" s="154" t="s">
        <v>961</v>
      </c>
      <c r="B2" s="17"/>
      <c r="C2" s="17"/>
      <c r="D2" s="17"/>
      <c r="E2" s="17"/>
      <c r="F2" s="17"/>
      <c r="G2" s="17"/>
      <c r="H2" s="17"/>
      <c r="I2" s="17"/>
      <c r="J2" s="17"/>
      <c r="K2" s="17"/>
      <c r="L2" s="17"/>
      <c r="M2" s="17"/>
      <c r="N2" s="17"/>
    </row>
    <row r="3" spans="1:14" ht="18" customHeight="1" x14ac:dyDescent="0.6">
      <c r="A3" s="155" t="s">
        <v>1481</v>
      </c>
      <c r="B3" s="153"/>
      <c r="C3" s="153"/>
      <c r="D3" s="153"/>
      <c r="E3" s="153"/>
      <c r="F3" s="153"/>
      <c r="G3" s="153"/>
      <c r="H3" s="153"/>
      <c r="I3" s="153"/>
      <c r="J3" s="153"/>
      <c r="K3" s="153"/>
      <c r="L3" s="153"/>
      <c r="M3" s="153"/>
      <c r="N3" s="153"/>
    </row>
    <row r="4" spans="1:14" x14ac:dyDescent="0.6">
      <c r="A4" s="380" t="s">
        <v>24</v>
      </c>
      <c r="B4" s="381" t="s">
        <v>25</v>
      </c>
      <c r="C4" s="380" t="s">
        <v>681</v>
      </c>
      <c r="D4" s="381" t="s">
        <v>682</v>
      </c>
      <c r="E4" s="384">
        <v>2022</v>
      </c>
      <c r="F4" s="385"/>
      <c r="G4" s="384">
        <v>2023</v>
      </c>
      <c r="H4" s="385"/>
      <c r="I4" s="384">
        <v>2024</v>
      </c>
      <c r="J4" s="385"/>
      <c r="K4" s="382" t="s">
        <v>684</v>
      </c>
      <c r="L4" s="383" t="s">
        <v>683</v>
      </c>
      <c r="M4" s="382" t="s">
        <v>314</v>
      </c>
      <c r="N4" s="383" t="s">
        <v>313</v>
      </c>
    </row>
    <row r="5" spans="1:14" x14ac:dyDescent="0.6">
      <c r="A5" s="380"/>
      <c r="B5" s="381"/>
      <c r="C5" s="380"/>
      <c r="D5" s="381"/>
      <c r="E5" s="23" t="s">
        <v>901</v>
      </c>
      <c r="F5" s="23" t="s">
        <v>902</v>
      </c>
      <c r="G5" s="23" t="s">
        <v>901</v>
      </c>
      <c r="H5" s="23" t="s">
        <v>902</v>
      </c>
      <c r="I5" s="23" t="s">
        <v>901</v>
      </c>
      <c r="J5" s="23" t="s">
        <v>902</v>
      </c>
      <c r="K5" s="382"/>
      <c r="L5" s="383"/>
      <c r="M5" s="382"/>
      <c r="N5" s="383"/>
    </row>
    <row r="6" spans="1:14" ht="18" customHeight="1" x14ac:dyDescent="0.6">
      <c r="A6" s="52" t="s">
        <v>685</v>
      </c>
      <c r="B6" s="53" t="s">
        <v>686</v>
      </c>
      <c r="C6" s="52" t="s">
        <v>687</v>
      </c>
      <c r="D6" s="53" t="s">
        <v>688</v>
      </c>
      <c r="E6" s="54">
        <v>12.806253999999999</v>
      </c>
      <c r="F6" s="54">
        <v>245.67816099999999</v>
      </c>
      <c r="G6" s="54">
        <v>12.905917000000001</v>
      </c>
      <c r="H6" s="54">
        <v>277.91605800000002</v>
      </c>
      <c r="I6" s="54">
        <v>12.265140000000001</v>
      </c>
      <c r="J6" s="54">
        <v>264.508715</v>
      </c>
      <c r="K6" s="55" t="s">
        <v>826</v>
      </c>
      <c r="L6" s="30" t="s">
        <v>687</v>
      </c>
      <c r="M6" s="55" t="s">
        <v>825</v>
      </c>
      <c r="N6" s="30" t="s">
        <v>685</v>
      </c>
    </row>
    <row r="7" spans="1:14" ht="18" customHeight="1" x14ac:dyDescent="0.6">
      <c r="A7" s="56" t="s">
        <v>685</v>
      </c>
      <c r="B7" s="57" t="s">
        <v>686</v>
      </c>
      <c r="C7" s="56" t="s">
        <v>197</v>
      </c>
      <c r="D7" s="57" t="s">
        <v>689</v>
      </c>
      <c r="E7" s="58">
        <v>77.404115000000004</v>
      </c>
      <c r="F7" s="58">
        <v>936.29881399999999</v>
      </c>
      <c r="G7" s="58">
        <v>101.991209</v>
      </c>
      <c r="H7" s="58">
        <v>1084.7106960000001</v>
      </c>
      <c r="I7" s="58">
        <v>91.727293000000003</v>
      </c>
      <c r="J7" s="58">
        <v>1266.061496</v>
      </c>
      <c r="K7" s="59" t="s">
        <v>827</v>
      </c>
      <c r="L7" s="35" t="s">
        <v>197</v>
      </c>
      <c r="M7" s="59" t="s">
        <v>825</v>
      </c>
      <c r="N7" s="35" t="s">
        <v>685</v>
      </c>
    </row>
    <row r="8" spans="1:14" ht="18" customHeight="1" x14ac:dyDescent="0.6">
      <c r="A8" s="52" t="s">
        <v>685</v>
      </c>
      <c r="B8" s="53" t="s">
        <v>686</v>
      </c>
      <c r="C8" s="52" t="s">
        <v>198</v>
      </c>
      <c r="D8" s="53" t="s">
        <v>690</v>
      </c>
      <c r="E8" s="54">
        <v>753.88637100000005</v>
      </c>
      <c r="F8" s="54">
        <v>4038.2992989999998</v>
      </c>
      <c r="G8" s="54">
        <v>772.19064100000003</v>
      </c>
      <c r="H8" s="54">
        <v>4572.7822310000001</v>
      </c>
      <c r="I8" s="54">
        <v>881.10025700000006</v>
      </c>
      <c r="J8" s="54">
        <v>5293.288235</v>
      </c>
      <c r="K8" s="55" t="s">
        <v>828</v>
      </c>
      <c r="L8" s="30" t="s">
        <v>198</v>
      </c>
      <c r="M8" s="55" t="s">
        <v>825</v>
      </c>
      <c r="N8" s="30" t="s">
        <v>685</v>
      </c>
    </row>
    <row r="9" spans="1:14" ht="18" customHeight="1" x14ac:dyDescent="0.6">
      <c r="A9" s="56" t="s">
        <v>685</v>
      </c>
      <c r="B9" s="57" t="s">
        <v>686</v>
      </c>
      <c r="C9" s="56" t="s">
        <v>199</v>
      </c>
      <c r="D9" s="57" t="s">
        <v>691</v>
      </c>
      <c r="E9" s="58">
        <v>46.449809999999999</v>
      </c>
      <c r="F9" s="58">
        <v>786.47231399999998</v>
      </c>
      <c r="G9" s="58">
        <v>43.421799</v>
      </c>
      <c r="H9" s="58">
        <v>649.10856999999999</v>
      </c>
      <c r="I9" s="58">
        <v>49.411661000000002</v>
      </c>
      <c r="J9" s="58">
        <v>672.959653</v>
      </c>
      <c r="K9" s="59" t="s">
        <v>829</v>
      </c>
      <c r="L9" s="35" t="s">
        <v>199</v>
      </c>
      <c r="M9" s="59" t="s">
        <v>825</v>
      </c>
      <c r="N9" s="35" t="s">
        <v>685</v>
      </c>
    </row>
    <row r="10" spans="1:14" ht="18" customHeight="1" x14ac:dyDescent="0.6">
      <c r="A10" s="52" t="s">
        <v>685</v>
      </c>
      <c r="B10" s="53" t="s">
        <v>686</v>
      </c>
      <c r="C10" s="52" t="s">
        <v>102</v>
      </c>
      <c r="D10" s="53" t="s">
        <v>692</v>
      </c>
      <c r="E10" s="54">
        <v>319.55683900000002</v>
      </c>
      <c r="F10" s="54">
        <v>2709.8840530000002</v>
      </c>
      <c r="G10" s="54">
        <v>358.40173900000002</v>
      </c>
      <c r="H10" s="54">
        <v>3021.1950609999999</v>
      </c>
      <c r="I10" s="54">
        <v>386.18378799999999</v>
      </c>
      <c r="J10" s="54">
        <v>3180.0282900000002</v>
      </c>
      <c r="K10" s="55" t="s">
        <v>830</v>
      </c>
      <c r="L10" s="30" t="s">
        <v>102</v>
      </c>
      <c r="M10" s="55" t="s">
        <v>825</v>
      </c>
      <c r="N10" s="30" t="s">
        <v>685</v>
      </c>
    </row>
    <row r="11" spans="1:14" ht="18" customHeight="1" x14ac:dyDescent="0.6">
      <c r="A11" s="56" t="s">
        <v>685</v>
      </c>
      <c r="B11" s="57" t="s">
        <v>686</v>
      </c>
      <c r="C11" s="56" t="s">
        <v>103</v>
      </c>
      <c r="D11" s="57" t="s">
        <v>693</v>
      </c>
      <c r="E11" s="58">
        <v>861.28487399999995</v>
      </c>
      <c r="F11" s="58">
        <v>2898.4543570000001</v>
      </c>
      <c r="G11" s="58">
        <v>858.63516000000004</v>
      </c>
      <c r="H11" s="58">
        <v>3234.9705410000001</v>
      </c>
      <c r="I11" s="58">
        <v>951.754774</v>
      </c>
      <c r="J11" s="58">
        <v>3729.5003510000001</v>
      </c>
      <c r="K11" s="59" t="s">
        <v>831</v>
      </c>
      <c r="L11" s="35" t="s">
        <v>103</v>
      </c>
      <c r="M11" s="59" t="s">
        <v>825</v>
      </c>
      <c r="N11" s="35" t="s">
        <v>685</v>
      </c>
    </row>
    <row r="12" spans="1:14" ht="18" customHeight="1" x14ac:dyDescent="0.6">
      <c r="A12" s="52" t="s">
        <v>685</v>
      </c>
      <c r="B12" s="53" t="s">
        <v>686</v>
      </c>
      <c r="C12" s="52" t="s">
        <v>104</v>
      </c>
      <c r="D12" s="53" t="s">
        <v>694</v>
      </c>
      <c r="E12" s="54">
        <v>765.42324900000006</v>
      </c>
      <c r="F12" s="54">
        <v>2136.7732390000001</v>
      </c>
      <c r="G12" s="54">
        <v>772.37840200000005</v>
      </c>
      <c r="H12" s="54">
        <v>2367.1440929999999</v>
      </c>
      <c r="I12" s="54">
        <v>953.45815900000002</v>
      </c>
      <c r="J12" s="54">
        <v>2766.81574</v>
      </c>
      <c r="K12" s="55" t="s">
        <v>832</v>
      </c>
      <c r="L12" s="30" t="s">
        <v>104</v>
      </c>
      <c r="M12" s="55" t="s">
        <v>825</v>
      </c>
      <c r="N12" s="30" t="s">
        <v>685</v>
      </c>
    </row>
    <row r="13" spans="1:14" ht="18" customHeight="1" x14ac:dyDescent="0.6">
      <c r="A13" s="56" t="s">
        <v>685</v>
      </c>
      <c r="B13" s="57" t="s">
        <v>686</v>
      </c>
      <c r="C13" s="56" t="s">
        <v>105</v>
      </c>
      <c r="D13" s="57" t="s">
        <v>695</v>
      </c>
      <c r="E13" s="58">
        <v>22.407532</v>
      </c>
      <c r="F13" s="58">
        <v>496.98905400000001</v>
      </c>
      <c r="G13" s="58">
        <v>30.300792999999999</v>
      </c>
      <c r="H13" s="58">
        <v>644.02252499999997</v>
      </c>
      <c r="I13" s="58">
        <v>43.576566999999997</v>
      </c>
      <c r="J13" s="58">
        <v>874.25379699999996</v>
      </c>
      <c r="K13" s="59" t="s">
        <v>833</v>
      </c>
      <c r="L13" s="35" t="s">
        <v>105</v>
      </c>
      <c r="M13" s="59" t="s">
        <v>825</v>
      </c>
      <c r="N13" s="35" t="s">
        <v>685</v>
      </c>
    </row>
    <row r="14" spans="1:14" ht="18" customHeight="1" x14ac:dyDescent="0.6">
      <c r="A14" s="52" t="s">
        <v>685</v>
      </c>
      <c r="B14" s="53" t="s">
        <v>686</v>
      </c>
      <c r="C14" s="52" t="s">
        <v>106</v>
      </c>
      <c r="D14" s="53" t="s">
        <v>696</v>
      </c>
      <c r="E14" s="54">
        <v>284.19468599999999</v>
      </c>
      <c r="F14" s="54">
        <v>455.26932299999999</v>
      </c>
      <c r="G14" s="54">
        <v>125.12506</v>
      </c>
      <c r="H14" s="54">
        <v>291.867118</v>
      </c>
      <c r="I14" s="54">
        <v>175.01845</v>
      </c>
      <c r="J14" s="54">
        <v>447.92213600000002</v>
      </c>
      <c r="K14" s="55" t="s">
        <v>834</v>
      </c>
      <c r="L14" s="30" t="s">
        <v>106</v>
      </c>
      <c r="M14" s="55" t="s">
        <v>825</v>
      </c>
      <c r="N14" s="30" t="s">
        <v>685</v>
      </c>
    </row>
    <row r="15" spans="1:14" ht="18" customHeight="1" x14ac:dyDescent="0.6">
      <c r="A15" s="56" t="s">
        <v>685</v>
      </c>
      <c r="B15" s="57" t="s">
        <v>686</v>
      </c>
      <c r="C15" s="56" t="s">
        <v>107</v>
      </c>
      <c r="D15" s="57" t="s">
        <v>697</v>
      </c>
      <c r="E15" s="58">
        <v>81.777158</v>
      </c>
      <c r="F15" s="58">
        <v>590.048361</v>
      </c>
      <c r="G15" s="58">
        <v>79.366834999999995</v>
      </c>
      <c r="H15" s="58">
        <v>664.88496199999997</v>
      </c>
      <c r="I15" s="58">
        <v>95.630104000000003</v>
      </c>
      <c r="J15" s="58">
        <v>790.40400899999997</v>
      </c>
      <c r="K15" s="59" t="s">
        <v>835</v>
      </c>
      <c r="L15" s="35" t="s">
        <v>107</v>
      </c>
      <c r="M15" s="59" t="s">
        <v>825</v>
      </c>
      <c r="N15" s="35" t="s">
        <v>685</v>
      </c>
    </row>
    <row r="16" spans="1:14" ht="18" customHeight="1" x14ac:dyDescent="0.6">
      <c r="A16" s="52" t="s">
        <v>685</v>
      </c>
      <c r="B16" s="53" t="s">
        <v>686</v>
      </c>
      <c r="C16" s="52"/>
      <c r="D16" s="53" t="s">
        <v>30</v>
      </c>
      <c r="E16" s="54">
        <v>3225.1908879999996</v>
      </c>
      <c r="F16" s="54">
        <v>15294.166975</v>
      </c>
      <c r="G16" s="54">
        <v>3154.7175550000002</v>
      </c>
      <c r="H16" s="54">
        <v>16808.601855000001</v>
      </c>
      <c r="I16" s="54">
        <v>3640.1261929999996</v>
      </c>
      <c r="J16" s="54">
        <v>19285.742422000003</v>
      </c>
      <c r="K16" s="55" t="s">
        <v>318</v>
      </c>
      <c r="L16" s="30"/>
      <c r="M16" s="55" t="s">
        <v>825</v>
      </c>
      <c r="N16" s="30" t="s">
        <v>685</v>
      </c>
    </row>
    <row r="17" spans="1:14" ht="18" customHeight="1" x14ac:dyDescent="0.6">
      <c r="A17" s="56" t="s">
        <v>698</v>
      </c>
      <c r="B17" s="57" t="s">
        <v>699</v>
      </c>
      <c r="C17" s="56" t="s">
        <v>109</v>
      </c>
      <c r="D17" s="57" t="s">
        <v>700</v>
      </c>
      <c r="E17" s="58">
        <v>259.12459100000001</v>
      </c>
      <c r="F17" s="58">
        <v>782.47068300000001</v>
      </c>
      <c r="G17" s="58">
        <v>303.06444199999999</v>
      </c>
      <c r="H17" s="58">
        <v>872.93438500000002</v>
      </c>
      <c r="I17" s="58">
        <v>460.17963500000002</v>
      </c>
      <c r="J17" s="58">
        <v>1281.0809380000001</v>
      </c>
      <c r="K17" s="59" t="s">
        <v>837</v>
      </c>
      <c r="L17" s="35" t="s">
        <v>109</v>
      </c>
      <c r="M17" s="59" t="s">
        <v>836</v>
      </c>
      <c r="N17" s="35" t="s">
        <v>698</v>
      </c>
    </row>
    <row r="18" spans="1:14" ht="18" customHeight="1" x14ac:dyDescent="0.6">
      <c r="A18" s="52" t="s">
        <v>698</v>
      </c>
      <c r="B18" s="53" t="s">
        <v>699</v>
      </c>
      <c r="C18" s="52" t="s">
        <v>110</v>
      </c>
      <c r="D18" s="53" t="s">
        <v>701</v>
      </c>
      <c r="E18" s="54">
        <v>1.014124</v>
      </c>
      <c r="F18" s="54">
        <v>21.516102</v>
      </c>
      <c r="G18" s="54">
        <v>1.1439269999999999</v>
      </c>
      <c r="H18" s="54">
        <v>32.159548999999998</v>
      </c>
      <c r="I18" s="54">
        <v>1.160396</v>
      </c>
      <c r="J18" s="54">
        <v>21.472169999999998</v>
      </c>
      <c r="K18" s="55" t="s">
        <v>838</v>
      </c>
      <c r="L18" s="30" t="s">
        <v>110</v>
      </c>
      <c r="M18" s="55" t="s">
        <v>836</v>
      </c>
      <c r="N18" s="30" t="s">
        <v>698</v>
      </c>
    </row>
    <row r="19" spans="1:14" ht="18" customHeight="1" x14ac:dyDescent="0.6">
      <c r="A19" s="56" t="s">
        <v>698</v>
      </c>
      <c r="B19" s="57" t="s">
        <v>699</v>
      </c>
      <c r="C19" s="56"/>
      <c r="D19" s="57" t="s">
        <v>30</v>
      </c>
      <c r="E19" s="58">
        <v>260.13871499999999</v>
      </c>
      <c r="F19" s="58">
        <v>803.98678500000005</v>
      </c>
      <c r="G19" s="58">
        <v>304.208369</v>
      </c>
      <c r="H19" s="58">
        <v>905.09393399999999</v>
      </c>
      <c r="I19" s="58">
        <v>461.34003100000001</v>
      </c>
      <c r="J19" s="58">
        <v>1302.5531080000001</v>
      </c>
      <c r="K19" s="59" t="s">
        <v>318</v>
      </c>
      <c r="L19" s="35"/>
      <c r="M19" s="59" t="s">
        <v>836</v>
      </c>
      <c r="N19" s="35" t="s">
        <v>698</v>
      </c>
    </row>
    <row r="20" spans="1:14" ht="18" customHeight="1" x14ac:dyDescent="0.6">
      <c r="A20" s="52" t="s">
        <v>702</v>
      </c>
      <c r="B20" s="53" t="s">
        <v>703</v>
      </c>
      <c r="C20" s="52" t="s">
        <v>119</v>
      </c>
      <c r="D20" s="53" t="s">
        <v>704</v>
      </c>
      <c r="E20" s="54">
        <v>3.8517030000000001</v>
      </c>
      <c r="F20" s="54">
        <v>21.227578999999999</v>
      </c>
      <c r="G20" s="54">
        <v>2.1427749999999999</v>
      </c>
      <c r="H20" s="54">
        <v>10.310268000000001</v>
      </c>
      <c r="I20" s="54">
        <v>4.0546930000000003</v>
      </c>
      <c r="J20" s="54">
        <v>25.705062000000002</v>
      </c>
      <c r="K20" s="55" t="s">
        <v>840</v>
      </c>
      <c r="L20" s="30" t="s">
        <v>119</v>
      </c>
      <c r="M20" s="55" t="s">
        <v>839</v>
      </c>
      <c r="N20" s="30" t="s">
        <v>702</v>
      </c>
    </row>
    <row r="21" spans="1:14" ht="18" customHeight="1" x14ac:dyDescent="0.6">
      <c r="A21" s="56" t="s">
        <v>702</v>
      </c>
      <c r="B21" s="57" t="s">
        <v>703</v>
      </c>
      <c r="C21" s="56" t="s">
        <v>705</v>
      </c>
      <c r="D21" s="57" t="s">
        <v>706</v>
      </c>
      <c r="E21" s="58">
        <v>0.79190400000000005</v>
      </c>
      <c r="F21" s="58">
        <v>6.4524309999999998</v>
      </c>
      <c r="G21" s="58">
        <v>2.2676669999999999</v>
      </c>
      <c r="H21" s="58">
        <v>12.642478000000001</v>
      </c>
      <c r="I21" s="58">
        <v>0.69087200000000004</v>
      </c>
      <c r="J21" s="58">
        <v>7.2316589999999996</v>
      </c>
      <c r="K21" s="59" t="s">
        <v>841</v>
      </c>
      <c r="L21" s="35" t="s">
        <v>705</v>
      </c>
      <c r="M21" s="59" t="s">
        <v>839</v>
      </c>
      <c r="N21" s="35" t="s">
        <v>702</v>
      </c>
    </row>
    <row r="22" spans="1:14" ht="18" customHeight="1" x14ac:dyDescent="0.6">
      <c r="A22" s="52" t="s">
        <v>702</v>
      </c>
      <c r="B22" s="53" t="s">
        <v>703</v>
      </c>
      <c r="C22" s="52" t="s">
        <v>707</v>
      </c>
      <c r="D22" s="53" t="s">
        <v>708</v>
      </c>
      <c r="E22" s="54">
        <v>387.13216299999999</v>
      </c>
      <c r="F22" s="54">
        <v>2562.3836809999998</v>
      </c>
      <c r="G22" s="54">
        <v>520.75116500000001</v>
      </c>
      <c r="H22" s="54">
        <v>2239.9117590000001</v>
      </c>
      <c r="I22" s="54">
        <v>713.99334399999998</v>
      </c>
      <c r="J22" s="54">
        <v>2322.2829959999999</v>
      </c>
      <c r="K22" s="55" t="s">
        <v>842</v>
      </c>
      <c r="L22" s="30" t="s">
        <v>707</v>
      </c>
      <c r="M22" s="55" t="s">
        <v>839</v>
      </c>
      <c r="N22" s="30" t="s">
        <v>702</v>
      </c>
    </row>
    <row r="23" spans="1:14" ht="18" customHeight="1" x14ac:dyDescent="0.6">
      <c r="A23" s="56" t="s">
        <v>702</v>
      </c>
      <c r="B23" s="57" t="s">
        <v>703</v>
      </c>
      <c r="C23" s="56" t="s">
        <v>709</v>
      </c>
      <c r="D23" s="57" t="s">
        <v>710</v>
      </c>
      <c r="E23" s="58">
        <v>72.633528999999996</v>
      </c>
      <c r="F23" s="58">
        <v>269.03006599999998</v>
      </c>
      <c r="G23" s="58">
        <v>49.651985000000003</v>
      </c>
      <c r="H23" s="58">
        <v>142.310877</v>
      </c>
      <c r="I23" s="58">
        <v>43.686537999999999</v>
      </c>
      <c r="J23" s="58">
        <v>140.43075899999999</v>
      </c>
      <c r="K23" s="59" t="s">
        <v>843</v>
      </c>
      <c r="L23" s="35" t="s">
        <v>709</v>
      </c>
      <c r="M23" s="59" t="s">
        <v>839</v>
      </c>
      <c r="N23" s="35" t="s">
        <v>702</v>
      </c>
    </row>
    <row r="24" spans="1:14" ht="18" customHeight="1" x14ac:dyDescent="0.6">
      <c r="A24" s="52" t="s">
        <v>702</v>
      </c>
      <c r="B24" s="53" t="s">
        <v>703</v>
      </c>
      <c r="C24" s="52" t="s">
        <v>711</v>
      </c>
      <c r="D24" s="53" t="s">
        <v>712</v>
      </c>
      <c r="E24" s="54">
        <v>193.32673399999999</v>
      </c>
      <c r="F24" s="54">
        <v>173.99169900000001</v>
      </c>
      <c r="G24" s="54">
        <v>248.92174199999999</v>
      </c>
      <c r="H24" s="54">
        <v>156.250168</v>
      </c>
      <c r="I24" s="54">
        <v>245.65991700000001</v>
      </c>
      <c r="J24" s="54">
        <v>164.205837</v>
      </c>
      <c r="K24" s="55" t="s">
        <v>844</v>
      </c>
      <c r="L24" s="30" t="s">
        <v>711</v>
      </c>
      <c r="M24" s="55" t="s">
        <v>839</v>
      </c>
      <c r="N24" s="30" t="s">
        <v>702</v>
      </c>
    </row>
    <row r="25" spans="1:14" ht="18" customHeight="1" x14ac:dyDescent="0.6">
      <c r="A25" s="56" t="s">
        <v>702</v>
      </c>
      <c r="B25" s="57" t="s">
        <v>703</v>
      </c>
      <c r="C25" s="56" t="s">
        <v>713</v>
      </c>
      <c r="D25" s="57" t="s">
        <v>714</v>
      </c>
      <c r="E25" s="58">
        <v>77.123731000000006</v>
      </c>
      <c r="F25" s="58">
        <v>251.25869900000001</v>
      </c>
      <c r="G25" s="58">
        <v>79.989638999999997</v>
      </c>
      <c r="H25" s="58">
        <v>227.06656100000001</v>
      </c>
      <c r="I25" s="58">
        <v>99.332746</v>
      </c>
      <c r="J25" s="58">
        <v>291.23377699999998</v>
      </c>
      <c r="K25" s="59" t="s">
        <v>845</v>
      </c>
      <c r="L25" s="35" t="s">
        <v>713</v>
      </c>
      <c r="M25" s="59" t="s">
        <v>839</v>
      </c>
      <c r="N25" s="35" t="s">
        <v>702</v>
      </c>
    </row>
    <row r="26" spans="1:14" ht="18" customHeight="1" x14ac:dyDescent="0.6">
      <c r="A26" s="52" t="s">
        <v>702</v>
      </c>
      <c r="B26" s="53" t="s">
        <v>703</v>
      </c>
      <c r="C26" s="52" t="s">
        <v>715</v>
      </c>
      <c r="D26" s="53" t="s">
        <v>716</v>
      </c>
      <c r="E26" s="54">
        <v>1721.76513</v>
      </c>
      <c r="F26" s="54">
        <v>798.75245399999994</v>
      </c>
      <c r="G26" s="54">
        <v>1989.2713920000001</v>
      </c>
      <c r="H26" s="54">
        <v>564.64452800000004</v>
      </c>
      <c r="I26" s="54">
        <v>2243.3035770000001</v>
      </c>
      <c r="J26" s="54">
        <v>623.63123299999995</v>
      </c>
      <c r="K26" s="55" t="s">
        <v>846</v>
      </c>
      <c r="L26" s="30" t="s">
        <v>715</v>
      </c>
      <c r="M26" s="55" t="s">
        <v>839</v>
      </c>
      <c r="N26" s="30" t="s">
        <v>702</v>
      </c>
    </row>
    <row r="27" spans="1:14" ht="18" customHeight="1" x14ac:dyDescent="0.6">
      <c r="A27" s="56" t="s">
        <v>702</v>
      </c>
      <c r="B27" s="57" t="s">
        <v>703</v>
      </c>
      <c r="C27" s="56" t="s">
        <v>717</v>
      </c>
      <c r="D27" s="57" t="s">
        <v>718</v>
      </c>
      <c r="E27" s="58">
        <v>1493.223205</v>
      </c>
      <c r="F27" s="58">
        <v>14119.544728000001</v>
      </c>
      <c r="G27" s="58">
        <v>1414.879778</v>
      </c>
      <c r="H27" s="58">
        <v>10265.300284000001</v>
      </c>
      <c r="I27" s="58">
        <v>1307.269454</v>
      </c>
      <c r="J27" s="58">
        <v>12124.189748000001</v>
      </c>
      <c r="K27" s="59" t="s">
        <v>847</v>
      </c>
      <c r="L27" s="35" t="s">
        <v>717</v>
      </c>
      <c r="M27" s="59" t="s">
        <v>839</v>
      </c>
      <c r="N27" s="35" t="s">
        <v>702</v>
      </c>
    </row>
    <row r="28" spans="1:14" ht="18" customHeight="1" x14ac:dyDescent="0.6">
      <c r="A28" s="52" t="s">
        <v>702</v>
      </c>
      <c r="B28" s="53" t="s">
        <v>703</v>
      </c>
      <c r="C28" s="52" t="s">
        <v>719</v>
      </c>
      <c r="D28" s="53" t="s">
        <v>720</v>
      </c>
      <c r="E28" s="54">
        <v>14.365735000000001</v>
      </c>
      <c r="F28" s="54">
        <v>96.793351000000001</v>
      </c>
      <c r="G28" s="54">
        <v>10.175765</v>
      </c>
      <c r="H28" s="54">
        <v>108.747219</v>
      </c>
      <c r="I28" s="54">
        <v>6.867775</v>
      </c>
      <c r="J28" s="54">
        <v>120.30807</v>
      </c>
      <c r="K28" s="55" t="s">
        <v>848</v>
      </c>
      <c r="L28" s="30" t="s">
        <v>719</v>
      </c>
      <c r="M28" s="55" t="s">
        <v>839</v>
      </c>
      <c r="N28" s="30" t="s">
        <v>702</v>
      </c>
    </row>
    <row r="29" spans="1:14" x14ac:dyDescent="0.6">
      <c r="A29" s="56">
        <v>2</v>
      </c>
      <c r="B29" s="57" t="s">
        <v>703</v>
      </c>
      <c r="C29" s="56"/>
      <c r="D29" s="57" t="s">
        <v>30</v>
      </c>
      <c r="E29" s="58">
        <v>3964.2138339999997</v>
      </c>
      <c r="F29" s="58">
        <v>18299.434688000001</v>
      </c>
      <c r="G29" s="58">
        <v>4318.0519080000004</v>
      </c>
      <c r="H29" s="58">
        <v>13727.184142</v>
      </c>
      <c r="I29" s="58">
        <v>4664.8589160000001</v>
      </c>
      <c r="J29" s="58">
        <v>15819.219141</v>
      </c>
      <c r="K29" s="59" t="s">
        <v>318</v>
      </c>
      <c r="L29" s="35"/>
      <c r="M29" s="59" t="s">
        <v>839</v>
      </c>
      <c r="N29" s="35" t="s">
        <v>702</v>
      </c>
    </row>
    <row r="30" spans="1:14" x14ac:dyDescent="0.6">
      <c r="A30" s="52" t="s">
        <v>721</v>
      </c>
      <c r="B30" s="53" t="s">
        <v>722</v>
      </c>
      <c r="C30" s="52" t="s">
        <v>723</v>
      </c>
      <c r="D30" s="53" t="s">
        <v>724</v>
      </c>
      <c r="E30" s="54">
        <v>0.26931899999999998</v>
      </c>
      <c r="F30" s="54">
        <v>1.1398699999999999</v>
      </c>
      <c r="G30" s="54">
        <v>0.77331700000000003</v>
      </c>
      <c r="H30" s="54">
        <v>4.0096920000000003</v>
      </c>
      <c r="I30" s="54">
        <v>15.483776000000001</v>
      </c>
      <c r="J30" s="54">
        <v>14.092843</v>
      </c>
      <c r="K30" s="55" t="s">
        <v>850</v>
      </c>
      <c r="L30" s="30" t="s">
        <v>723</v>
      </c>
      <c r="M30" s="55" t="s">
        <v>849</v>
      </c>
      <c r="N30" s="30" t="s">
        <v>721</v>
      </c>
    </row>
    <row r="31" spans="1:14" x14ac:dyDescent="0.6">
      <c r="A31" s="56" t="s">
        <v>721</v>
      </c>
      <c r="B31" s="57" t="s">
        <v>722</v>
      </c>
      <c r="C31" s="56" t="s">
        <v>725</v>
      </c>
      <c r="D31" s="57" t="s">
        <v>726</v>
      </c>
      <c r="E31" s="58">
        <v>426505.08598500001</v>
      </c>
      <c r="F31" s="58">
        <v>1198592.94035</v>
      </c>
      <c r="G31" s="58">
        <v>390524.26344499999</v>
      </c>
      <c r="H31" s="58">
        <v>908040.50619400002</v>
      </c>
      <c r="I31" s="58">
        <v>331649.32328800001</v>
      </c>
      <c r="J31" s="58">
        <v>822968.83974800003</v>
      </c>
      <c r="K31" s="59" t="s">
        <v>851</v>
      </c>
      <c r="L31" s="35" t="s">
        <v>725</v>
      </c>
      <c r="M31" s="59" t="s">
        <v>849</v>
      </c>
      <c r="N31" s="35" t="s">
        <v>721</v>
      </c>
    </row>
    <row r="32" spans="1:14" x14ac:dyDescent="0.6">
      <c r="A32" s="52" t="s">
        <v>721</v>
      </c>
      <c r="B32" s="53" t="s">
        <v>722</v>
      </c>
      <c r="C32" s="52" t="s">
        <v>727</v>
      </c>
      <c r="D32" s="53" t="s">
        <v>728</v>
      </c>
      <c r="E32" s="54">
        <v>10259.276916999999</v>
      </c>
      <c r="F32" s="54">
        <v>27690.184667000001</v>
      </c>
      <c r="G32" s="54">
        <v>9649.2781269999996</v>
      </c>
      <c r="H32" s="54">
        <v>19634.992385000001</v>
      </c>
      <c r="I32" s="54">
        <v>3885.3080490000002</v>
      </c>
      <c r="J32" s="54">
        <v>14712.588395999999</v>
      </c>
      <c r="K32" s="55" t="s">
        <v>852</v>
      </c>
      <c r="L32" s="30" t="s">
        <v>727</v>
      </c>
      <c r="M32" s="55" t="s">
        <v>849</v>
      </c>
      <c r="N32" s="30" t="s">
        <v>721</v>
      </c>
    </row>
    <row r="33" spans="1:14" x14ac:dyDescent="0.6">
      <c r="A33" s="56" t="s">
        <v>721</v>
      </c>
      <c r="B33" s="57" t="s">
        <v>722</v>
      </c>
      <c r="C33" s="56">
        <v>35</v>
      </c>
      <c r="D33" s="57" t="s">
        <v>729</v>
      </c>
      <c r="E33" s="58"/>
      <c r="F33" s="58"/>
      <c r="G33" s="58"/>
      <c r="H33" s="58"/>
      <c r="I33" s="58"/>
      <c r="J33" s="58"/>
      <c r="K33" s="59" t="s">
        <v>853</v>
      </c>
      <c r="L33" s="35">
        <v>35</v>
      </c>
      <c r="M33" s="59" t="s">
        <v>849</v>
      </c>
      <c r="N33" s="35">
        <v>3</v>
      </c>
    </row>
    <row r="34" spans="1:14" x14ac:dyDescent="0.6">
      <c r="A34" s="52">
        <v>3</v>
      </c>
      <c r="B34" s="53" t="s">
        <v>722</v>
      </c>
      <c r="C34" s="52"/>
      <c r="D34" s="53" t="s">
        <v>30</v>
      </c>
      <c r="E34" s="54">
        <v>436764.63222100004</v>
      </c>
      <c r="F34" s="54">
        <v>1226284.2648870002</v>
      </c>
      <c r="G34" s="54">
        <v>400174.31488899997</v>
      </c>
      <c r="H34" s="54">
        <v>927679.508271</v>
      </c>
      <c r="I34" s="54">
        <v>335550.11511299998</v>
      </c>
      <c r="J34" s="54">
        <v>837695.52098699997</v>
      </c>
      <c r="K34" s="55" t="s">
        <v>318</v>
      </c>
      <c r="L34" s="30"/>
      <c r="M34" s="55" t="s">
        <v>849</v>
      </c>
      <c r="N34" s="30">
        <v>3</v>
      </c>
    </row>
    <row r="35" spans="1:14" x14ac:dyDescent="0.6">
      <c r="A35" s="56" t="s">
        <v>730</v>
      </c>
      <c r="B35" s="57" t="s">
        <v>731</v>
      </c>
      <c r="C35" s="56" t="s">
        <v>732</v>
      </c>
      <c r="D35" s="57" t="s">
        <v>733</v>
      </c>
      <c r="E35" s="58">
        <v>1.122217</v>
      </c>
      <c r="F35" s="58">
        <v>2.7449979999999998</v>
      </c>
      <c r="G35" s="58">
        <v>0.77023399999999997</v>
      </c>
      <c r="H35" s="58">
        <v>2.614573</v>
      </c>
      <c r="I35" s="58">
        <v>3.0908989999999998</v>
      </c>
      <c r="J35" s="58">
        <v>5.366295</v>
      </c>
      <c r="K35" s="59" t="s">
        <v>855</v>
      </c>
      <c r="L35" s="35" t="s">
        <v>732</v>
      </c>
      <c r="M35" s="59" t="s">
        <v>854</v>
      </c>
      <c r="N35" s="35" t="s">
        <v>730</v>
      </c>
    </row>
    <row r="36" spans="1:14" x14ac:dyDescent="0.6">
      <c r="A36" s="52" t="s">
        <v>730</v>
      </c>
      <c r="B36" s="53" t="s">
        <v>731</v>
      </c>
      <c r="C36" s="52" t="s">
        <v>734</v>
      </c>
      <c r="D36" s="53" t="s">
        <v>735</v>
      </c>
      <c r="E36" s="54">
        <v>187.34133800000001</v>
      </c>
      <c r="F36" s="54">
        <v>1354.9772989999999</v>
      </c>
      <c r="G36" s="54">
        <v>153.49937800000001</v>
      </c>
      <c r="H36" s="54">
        <v>991.47092199999997</v>
      </c>
      <c r="I36" s="54">
        <v>134.580206</v>
      </c>
      <c r="J36" s="54">
        <v>856.95525999999995</v>
      </c>
      <c r="K36" s="55" t="s">
        <v>856</v>
      </c>
      <c r="L36" s="30" t="s">
        <v>734</v>
      </c>
      <c r="M36" s="55" t="s">
        <v>854</v>
      </c>
      <c r="N36" s="30" t="s">
        <v>730</v>
      </c>
    </row>
    <row r="37" spans="1:14" x14ac:dyDescent="0.6">
      <c r="A37" s="56" t="s">
        <v>730</v>
      </c>
      <c r="B37" s="57" t="s">
        <v>731</v>
      </c>
      <c r="C37" s="56" t="s">
        <v>736</v>
      </c>
      <c r="D37" s="57" t="s">
        <v>737</v>
      </c>
      <c r="E37" s="58">
        <v>113.586585</v>
      </c>
      <c r="F37" s="58">
        <v>531.58303899999999</v>
      </c>
      <c r="G37" s="58">
        <v>119.305832</v>
      </c>
      <c r="H37" s="58">
        <v>459.44103100000001</v>
      </c>
      <c r="I37" s="58">
        <v>136.81432899999999</v>
      </c>
      <c r="J37" s="58">
        <v>501.34812099999999</v>
      </c>
      <c r="K37" s="59" t="s">
        <v>857</v>
      </c>
      <c r="L37" s="35" t="s">
        <v>736</v>
      </c>
      <c r="M37" s="59" t="s">
        <v>854</v>
      </c>
      <c r="N37" s="35" t="s">
        <v>730</v>
      </c>
    </row>
    <row r="38" spans="1:14" x14ac:dyDescent="0.6">
      <c r="A38" s="52">
        <v>4</v>
      </c>
      <c r="B38" s="53" t="s">
        <v>731</v>
      </c>
      <c r="C38" s="52"/>
      <c r="D38" s="53" t="s">
        <v>30</v>
      </c>
      <c r="E38" s="54">
        <v>302.05014</v>
      </c>
      <c r="F38" s="54">
        <v>1889.3053359999999</v>
      </c>
      <c r="G38" s="54">
        <v>273.575444</v>
      </c>
      <c r="H38" s="54">
        <v>1453.5265260000001</v>
      </c>
      <c r="I38" s="54">
        <v>274.485434</v>
      </c>
      <c r="J38" s="54">
        <v>1363.669676</v>
      </c>
      <c r="K38" s="55" t="s">
        <v>318</v>
      </c>
      <c r="L38" s="30"/>
      <c r="M38" s="55" t="s">
        <v>854</v>
      </c>
      <c r="N38" s="30" t="s">
        <v>730</v>
      </c>
    </row>
    <row r="39" spans="1:14" x14ac:dyDescent="0.6">
      <c r="A39" s="56" t="s">
        <v>738</v>
      </c>
      <c r="B39" s="57" t="s">
        <v>739</v>
      </c>
      <c r="C39" s="56" t="s">
        <v>740</v>
      </c>
      <c r="D39" s="57" t="s">
        <v>741</v>
      </c>
      <c r="E39" s="58">
        <v>19764.345217999999</v>
      </c>
      <c r="F39" s="58">
        <v>60962.107613</v>
      </c>
      <c r="G39" s="58">
        <v>18588.070442</v>
      </c>
      <c r="H39" s="58">
        <v>44590.554581999997</v>
      </c>
      <c r="I39" s="58">
        <v>17393.615201000001</v>
      </c>
      <c r="J39" s="58">
        <v>42221.255118000001</v>
      </c>
      <c r="K39" s="59" t="s">
        <v>859</v>
      </c>
      <c r="L39" s="35" t="s">
        <v>740</v>
      </c>
      <c r="M39" s="59" t="s">
        <v>858</v>
      </c>
      <c r="N39" s="35" t="s">
        <v>738</v>
      </c>
    </row>
    <row r="40" spans="1:14" x14ac:dyDescent="0.6">
      <c r="A40" s="52" t="s">
        <v>738</v>
      </c>
      <c r="B40" s="53" t="s">
        <v>739</v>
      </c>
      <c r="C40" s="52" t="s">
        <v>742</v>
      </c>
      <c r="D40" s="53" t="s">
        <v>743</v>
      </c>
      <c r="E40" s="54">
        <v>5939.8375059999998</v>
      </c>
      <c r="F40" s="54">
        <v>11608.865621000001</v>
      </c>
      <c r="G40" s="54">
        <v>6623.1874850000004</v>
      </c>
      <c r="H40" s="54">
        <v>6911.7368759999999</v>
      </c>
      <c r="I40" s="54">
        <v>7388.2981300000001</v>
      </c>
      <c r="J40" s="54">
        <v>5887.6934549999996</v>
      </c>
      <c r="K40" s="55" t="s">
        <v>860</v>
      </c>
      <c r="L40" s="30" t="s">
        <v>742</v>
      </c>
      <c r="M40" s="55" t="s">
        <v>858</v>
      </c>
      <c r="N40" s="30" t="s">
        <v>738</v>
      </c>
    </row>
    <row r="41" spans="1:14" x14ac:dyDescent="0.6">
      <c r="A41" s="56" t="s">
        <v>738</v>
      </c>
      <c r="B41" s="57" t="s">
        <v>739</v>
      </c>
      <c r="C41" s="56" t="s">
        <v>744</v>
      </c>
      <c r="D41" s="57" t="s">
        <v>745</v>
      </c>
      <c r="E41" s="58">
        <v>164.363192</v>
      </c>
      <c r="F41" s="58">
        <v>1535.8903270000001</v>
      </c>
      <c r="G41" s="58">
        <v>152.88756599999999</v>
      </c>
      <c r="H41" s="58">
        <v>1299.7564110000001</v>
      </c>
      <c r="I41" s="58">
        <v>215.44336200000001</v>
      </c>
      <c r="J41" s="58">
        <v>1698.9508530000001</v>
      </c>
      <c r="K41" s="59" t="s">
        <v>861</v>
      </c>
      <c r="L41" s="35" t="s">
        <v>744</v>
      </c>
      <c r="M41" s="59" t="s">
        <v>858</v>
      </c>
      <c r="N41" s="35" t="s">
        <v>738</v>
      </c>
    </row>
    <row r="42" spans="1:14" x14ac:dyDescent="0.6">
      <c r="A42" s="52" t="s">
        <v>738</v>
      </c>
      <c r="B42" s="53" t="s">
        <v>739</v>
      </c>
      <c r="C42" s="52" t="s">
        <v>746</v>
      </c>
      <c r="D42" s="53" t="s">
        <v>747</v>
      </c>
      <c r="E42" s="54">
        <v>26.482946999999999</v>
      </c>
      <c r="F42" s="54">
        <v>1841.307904</v>
      </c>
      <c r="G42" s="54">
        <v>31.984017999999999</v>
      </c>
      <c r="H42" s="54">
        <v>2222.2090830000002</v>
      </c>
      <c r="I42" s="54">
        <v>31.956599000000001</v>
      </c>
      <c r="J42" s="54">
        <v>2183.688823</v>
      </c>
      <c r="K42" s="55" t="s">
        <v>862</v>
      </c>
      <c r="L42" s="30" t="s">
        <v>746</v>
      </c>
      <c r="M42" s="55" t="s">
        <v>858</v>
      </c>
      <c r="N42" s="30" t="s">
        <v>738</v>
      </c>
    </row>
    <row r="43" spans="1:14" x14ac:dyDescent="0.6">
      <c r="A43" s="56" t="s">
        <v>738</v>
      </c>
      <c r="B43" s="57" t="s">
        <v>739</v>
      </c>
      <c r="C43" s="56" t="s">
        <v>748</v>
      </c>
      <c r="D43" s="57" t="s">
        <v>749</v>
      </c>
      <c r="E43" s="58">
        <v>364.90193900000003</v>
      </c>
      <c r="F43" s="58">
        <v>2422.2559409999999</v>
      </c>
      <c r="G43" s="58">
        <v>365.85225100000002</v>
      </c>
      <c r="H43" s="58">
        <v>2690.8816740000002</v>
      </c>
      <c r="I43" s="58">
        <v>377.005337</v>
      </c>
      <c r="J43" s="58">
        <v>2916.918588</v>
      </c>
      <c r="K43" s="59" t="s">
        <v>863</v>
      </c>
      <c r="L43" s="35" t="s">
        <v>748</v>
      </c>
      <c r="M43" s="59" t="s">
        <v>858</v>
      </c>
      <c r="N43" s="35" t="s">
        <v>738</v>
      </c>
    </row>
    <row r="44" spans="1:14" x14ac:dyDescent="0.6">
      <c r="A44" s="52" t="s">
        <v>738</v>
      </c>
      <c r="B44" s="53" t="s">
        <v>739</v>
      </c>
      <c r="C44" s="52" t="s">
        <v>750</v>
      </c>
      <c r="D44" s="53" t="s">
        <v>751</v>
      </c>
      <c r="E44" s="54">
        <v>9057.615382</v>
      </c>
      <c r="F44" s="54">
        <v>27440.018025000001</v>
      </c>
      <c r="G44" s="54">
        <v>9619.4399620000004</v>
      </c>
      <c r="H44" s="54">
        <v>17757.597379999999</v>
      </c>
      <c r="I44" s="54">
        <v>10134.143593000001</v>
      </c>
      <c r="J44" s="54">
        <v>18645.050861</v>
      </c>
      <c r="K44" s="55" t="s">
        <v>864</v>
      </c>
      <c r="L44" s="30" t="s">
        <v>750</v>
      </c>
      <c r="M44" s="55" t="s">
        <v>858</v>
      </c>
      <c r="N44" s="30" t="s">
        <v>738</v>
      </c>
    </row>
    <row r="45" spans="1:14" x14ac:dyDescent="0.6">
      <c r="A45" s="56" t="s">
        <v>738</v>
      </c>
      <c r="B45" s="57" t="s">
        <v>739</v>
      </c>
      <c r="C45" s="56" t="s">
        <v>752</v>
      </c>
      <c r="D45" s="57" t="s">
        <v>753</v>
      </c>
      <c r="E45" s="58">
        <v>16639.650142999999</v>
      </c>
      <c r="F45" s="58">
        <v>81866.867136999994</v>
      </c>
      <c r="G45" s="58">
        <v>15053.946263</v>
      </c>
      <c r="H45" s="58">
        <v>61073.178720000004</v>
      </c>
      <c r="I45" s="58">
        <v>16114.332625999999</v>
      </c>
      <c r="J45" s="58">
        <v>65245.602799</v>
      </c>
      <c r="K45" s="59" t="s">
        <v>865</v>
      </c>
      <c r="L45" s="35" t="s">
        <v>752</v>
      </c>
      <c r="M45" s="59" t="s">
        <v>858</v>
      </c>
      <c r="N45" s="35" t="s">
        <v>738</v>
      </c>
    </row>
    <row r="46" spans="1:14" x14ac:dyDescent="0.6">
      <c r="A46" s="52" t="s">
        <v>738</v>
      </c>
      <c r="B46" s="53" t="s">
        <v>739</v>
      </c>
      <c r="C46" s="52" t="s">
        <v>754</v>
      </c>
      <c r="D46" s="53" t="s">
        <v>755</v>
      </c>
      <c r="E46" s="54">
        <v>430.78096099999999</v>
      </c>
      <c r="F46" s="54">
        <v>3471.1511829999999</v>
      </c>
      <c r="G46" s="54">
        <v>450.758849</v>
      </c>
      <c r="H46" s="54">
        <v>2877.1900489999998</v>
      </c>
      <c r="I46" s="54">
        <v>505.24305299999997</v>
      </c>
      <c r="J46" s="54">
        <v>3222.9270670000001</v>
      </c>
      <c r="K46" s="55" t="s">
        <v>866</v>
      </c>
      <c r="L46" s="30" t="s">
        <v>754</v>
      </c>
      <c r="M46" s="55" t="s">
        <v>858</v>
      </c>
      <c r="N46" s="30" t="s">
        <v>738</v>
      </c>
    </row>
    <row r="47" spans="1:14" x14ac:dyDescent="0.6">
      <c r="A47" s="56" t="s">
        <v>738</v>
      </c>
      <c r="B47" s="57" t="s">
        <v>739</v>
      </c>
      <c r="C47" s="56" t="s">
        <v>756</v>
      </c>
      <c r="D47" s="57" t="s">
        <v>757</v>
      </c>
      <c r="E47" s="58">
        <v>850.85022900000001</v>
      </c>
      <c r="F47" s="58">
        <v>6846.4209629999996</v>
      </c>
      <c r="G47" s="58">
        <v>1205.420867</v>
      </c>
      <c r="H47" s="58">
        <v>4728.2873410000002</v>
      </c>
      <c r="I47" s="58">
        <v>828.09066099999995</v>
      </c>
      <c r="J47" s="58">
        <v>4366.0770329999996</v>
      </c>
      <c r="K47" s="59" t="s">
        <v>867</v>
      </c>
      <c r="L47" s="35" t="s">
        <v>756</v>
      </c>
      <c r="M47" s="59" t="s">
        <v>858</v>
      </c>
      <c r="N47" s="35" t="s">
        <v>738</v>
      </c>
    </row>
    <row r="48" spans="1:14" x14ac:dyDescent="0.6">
      <c r="A48" s="52">
        <v>5</v>
      </c>
      <c r="B48" s="53" t="s">
        <v>739</v>
      </c>
      <c r="C48" s="52"/>
      <c r="D48" s="53" t="s">
        <v>30</v>
      </c>
      <c r="E48" s="54">
        <v>53238.827516999998</v>
      </c>
      <c r="F48" s="54">
        <v>197994.88471400001</v>
      </c>
      <c r="G48" s="54">
        <v>52091.547702999997</v>
      </c>
      <c r="H48" s="54">
        <v>144151.392116</v>
      </c>
      <c r="I48" s="54">
        <v>52988.128562000005</v>
      </c>
      <c r="J48" s="54">
        <v>146388.16459700002</v>
      </c>
      <c r="K48" s="55" t="s">
        <v>318</v>
      </c>
      <c r="L48" s="30"/>
      <c r="M48" s="55" t="s">
        <v>858</v>
      </c>
      <c r="N48" s="30" t="s">
        <v>738</v>
      </c>
    </row>
    <row r="49" spans="1:14" x14ac:dyDescent="0.6">
      <c r="A49" s="56" t="s">
        <v>758</v>
      </c>
      <c r="B49" s="57" t="s">
        <v>759</v>
      </c>
      <c r="C49" s="56" t="s">
        <v>760</v>
      </c>
      <c r="D49" s="57" t="s">
        <v>761</v>
      </c>
      <c r="E49" s="58">
        <v>18.523765999999998</v>
      </c>
      <c r="F49" s="58">
        <v>167.14596499999999</v>
      </c>
      <c r="G49" s="58">
        <v>14.926876</v>
      </c>
      <c r="H49" s="58">
        <v>130.87810300000001</v>
      </c>
      <c r="I49" s="58">
        <v>13.55569</v>
      </c>
      <c r="J49" s="58">
        <v>116.764976</v>
      </c>
      <c r="K49" s="59" t="s">
        <v>869</v>
      </c>
      <c r="L49" s="35" t="s">
        <v>760</v>
      </c>
      <c r="M49" s="59" t="s">
        <v>868</v>
      </c>
      <c r="N49" s="35" t="s">
        <v>758</v>
      </c>
    </row>
    <row r="50" spans="1:14" x14ac:dyDescent="0.6">
      <c r="A50" s="52" t="s">
        <v>758</v>
      </c>
      <c r="B50" s="53" t="s">
        <v>759</v>
      </c>
      <c r="C50" s="52" t="s">
        <v>762</v>
      </c>
      <c r="D50" s="53" t="s">
        <v>763</v>
      </c>
      <c r="E50" s="54">
        <v>26.869845000000002</v>
      </c>
      <c r="F50" s="54">
        <v>111.569311</v>
      </c>
      <c r="G50" s="54">
        <v>110.022654</v>
      </c>
      <c r="H50" s="54">
        <v>269.51189799999997</v>
      </c>
      <c r="I50" s="54">
        <v>17.512561999999999</v>
      </c>
      <c r="J50" s="54">
        <v>185.829487</v>
      </c>
      <c r="K50" s="55" t="s">
        <v>870</v>
      </c>
      <c r="L50" s="30" t="s">
        <v>762</v>
      </c>
      <c r="M50" s="55" t="s">
        <v>868</v>
      </c>
      <c r="N50" s="30" t="s">
        <v>758</v>
      </c>
    </row>
    <row r="51" spans="1:14" x14ac:dyDescent="0.6">
      <c r="A51" s="56" t="s">
        <v>758</v>
      </c>
      <c r="B51" s="57" t="s">
        <v>759</v>
      </c>
      <c r="C51" s="56" t="s">
        <v>764</v>
      </c>
      <c r="D51" s="57" t="s">
        <v>765</v>
      </c>
      <c r="E51" s="58">
        <v>52.873244</v>
      </c>
      <c r="F51" s="58">
        <v>190.61393899999999</v>
      </c>
      <c r="G51" s="58">
        <v>49.421188000000001</v>
      </c>
      <c r="H51" s="58">
        <v>215.276287</v>
      </c>
      <c r="I51" s="58">
        <v>62.332890999999996</v>
      </c>
      <c r="J51" s="58">
        <v>252.799758</v>
      </c>
      <c r="K51" s="59" t="s">
        <v>871</v>
      </c>
      <c r="L51" s="35" t="s">
        <v>764</v>
      </c>
      <c r="M51" s="59" t="s">
        <v>868</v>
      </c>
      <c r="N51" s="35" t="s">
        <v>758</v>
      </c>
    </row>
    <row r="52" spans="1:14" x14ac:dyDescent="0.6">
      <c r="A52" s="52" t="s">
        <v>758</v>
      </c>
      <c r="B52" s="53" t="s">
        <v>759</v>
      </c>
      <c r="C52" s="52" t="s">
        <v>766</v>
      </c>
      <c r="D52" s="53" t="s">
        <v>767</v>
      </c>
      <c r="E52" s="54">
        <v>493.02253200000001</v>
      </c>
      <c r="F52" s="54">
        <v>3479.6732889999998</v>
      </c>
      <c r="G52" s="54">
        <v>552.52623200000005</v>
      </c>
      <c r="H52" s="54">
        <v>3308.401296</v>
      </c>
      <c r="I52" s="54">
        <v>539.02384400000005</v>
      </c>
      <c r="J52" s="54">
        <v>3425.606311</v>
      </c>
      <c r="K52" s="55" t="s">
        <v>872</v>
      </c>
      <c r="L52" s="30" t="s">
        <v>766</v>
      </c>
      <c r="M52" s="55" t="s">
        <v>868</v>
      </c>
      <c r="N52" s="30" t="s">
        <v>758</v>
      </c>
    </row>
    <row r="53" spans="1:14" x14ac:dyDescent="0.6">
      <c r="A53" s="56" t="s">
        <v>758</v>
      </c>
      <c r="B53" s="57" t="s">
        <v>759</v>
      </c>
      <c r="C53" s="56" t="s">
        <v>768</v>
      </c>
      <c r="D53" s="57" t="s">
        <v>769</v>
      </c>
      <c r="E53" s="58">
        <v>190.515469</v>
      </c>
      <c r="F53" s="58">
        <v>2004.2711939999999</v>
      </c>
      <c r="G53" s="58">
        <v>160.203249</v>
      </c>
      <c r="H53" s="58">
        <v>1492.821136</v>
      </c>
      <c r="I53" s="58">
        <v>169.188501</v>
      </c>
      <c r="J53" s="58">
        <v>1571.835963</v>
      </c>
      <c r="K53" s="59" t="s">
        <v>873</v>
      </c>
      <c r="L53" s="35" t="s">
        <v>768</v>
      </c>
      <c r="M53" s="59" t="s">
        <v>868</v>
      </c>
      <c r="N53" s="35" t="s">
        <v>758</v>
      </c>
    </row>
    <row r="54" spans="1:14" x14ac:dyDescent="0.6">
      <c r="A54" s="52" t="s">
        <v>758</v>
      </c>
      <c r="B54" s="53" t="s">
        <v>759</v>
      </c>
      <c r="C54" s="52" t="s">
        <v>770</v>
      </c>
      <c r="D54" s="53" t="s">
        <v>771</v>
      </c>
      <c r="E54" s="54">
        <v>10309.331311</v>
      </c>
      <c r="F54" s="54">
        <v>3564.3067679999999</v>
      </c>
      <c r="G54" s="54">
        <v>10290.240024000001</v>
      </c>
      <c r="H54" s="54">
        <v>3993.0258629999998</v>
      </c>
      <c r="I54" s="54">
        <v>8959.1258820000003</v>
      </c>
      <c r="J54" s="54">
        <v>3803.03006</v>
      </c>
      <c r="K54" s="55" t="s">
        <v>874</v>
      </c>
      <c r="L54" s="30" t="s">
        <v>770</v>
      </c>
      <c r="M54" s="55" t="s">
        <v>868</v>
      </c>
      <c r="N54" s="30" t="s">
        <v>758</v>
      </c>
    </row>
    <row r="55" spans="1:14" x14ac:dyDescent="0.6">
      <c r="A55" s="56" t="s">
        <v>758</v>
      </c>
      <c r="B55" s="57" t="s">
        <v>759</v>
      </c>
      <c r="C55" s="56" t="s">
        <v>772</v>
      </c>
      <c r="D55" s="57" t="s">
        <v>773</v>
      </c>
      <c r="E55" s="58">
        <v>1538.1415010000001</v>
      </c>
      <c r="F55" s="58">
        <v>6008.4290289999999</v>
      </c>
      <c r="G55" s="58">
        <v>2335.4490230000001</v>
      </c>
      <c r="H55" s="58">
        <v>7196.3601529999996</v>
      </c>
      <c r="I55" s="58">
        <v>1292.7648770000001</v>
      </c>
      <c r="J55" s="58">
        <v>3980.3010949999998</v>
      </c>
      <c r="K55" s="59" t="s">
        <v>875</v>
      </c>
      <c r="L55" s="35" t="s">
        <v>772</v>
      </c>
      <c r="M55" s="59" t="s">
        <v>868</v>
      </c>
      <c r="N55" s="35" t="s">
        <v>758</v>
      </c>
    </row>
    <row r="56" spans="1:14" x14ac:dyDescent="0.6">
      <c r="A56" s="52" t="s">
        <v>758</v>
      </c>
      <c r="B56" s="53" t="s">
        <v>759</v>
      </c>
      <c r="C56" s="52" t="s">
        <v>774</v>
      </c>
      <c r="D56" s="53" t="s">
        <v>775</v>
      </c>
      <c r="E56" s="54">
        <v>747.95641499999999</v>
      </c>
      <c r="F56" s="54">
        <v>8245.5282960000004</v>
      </c>
      <c r="G56" s="54">
        <v>596.80637999999999</v>
      </c>
      <c r="H56" s="54">
        <v>6374.994831</v>
      </c>
      <c r="I56" s="54">
        <v>669.26334799999995</v>
      </c>
      <c r="J56" s="54">
        <v>7274.0124299999998</v>
      </c>
      <c r="K56" s="55" t="s">
        <v>876</v>
      </c>
      <c r="L56" s="30" t="s">
        <v>774</v>
      </c>
      <c r="M56" s="55" t="s">
        <v>868</v>
      </c>
      <c r="N56" s="30" t="s">
        <v>758</v>
      </c>
    </row>
    <row r="57" spans="1:14" x14ac:dyDescent="0.6">
      <c r="A57" s="56" t="s">
        <v>758</v>
      </c>
      <c r="B57" s="57" t="s">
        <v>759</v>
      </c>
      <c r="C57" s="56" t="s">
        <v>776</v>
      </c>
      <c r="D57" s="57" t="s">
        <v>777</v>
      </c>
      <c r="E57" s="58">
        <v>323.06641100000002</v>
      </c>
      <c r="F57" s="58">
        <v>4611.6483719999997</v>
      </c>
      <c r="G57" s="58">
        <v>244.04436100000001</v>
      </c>
      <c r="H57" s="58">
        <v>3391.8876810000002</v>
      </c>
      <c r="I57" s="58">
        <v>277.34111899999999</v>
      </c>
      <c r="J57" s="58">
        <v>3610.2739499999998</v>
      </c>
      <c r="K57" s="59" t="s">
        <v>877</v>
      </c>
      <c r="L57" s="35" t="s">
        <v>776</v>
      </c>
      <c r="M57" s="59" t="s">
        <v>868</v>
      </c>
      <c r="N57" s="35" t="s">
        <v>758</v>
      </c>
    </row>
    <row r="58" spans="1:14" x14ac:dyDescent="0.6">
      <c r="A58" s="52">
        <v>6</v>
      </c>
      <c r="B58" s="53" t="s">
        <v>759</v>
      </c>
      <c r="C58" s="52"/>
      <c r="D58" s="53" t="s">
        <v>30</v>
      </c>
      <c r="E58" s="54">
        <v>13700.300494000001</v>
      </c>
      <c r="F58" s="54">
        <v>28383.186162999998</v>
      </c>
      <c r="G58" s="54">
        <v>14353.639987</v>
      </c>
      <c r="H58" s="54">
        <v>26373.157248</v>
      </c>
      <c r="I58" s="54">
        <v>12000.108714000002</v>
      </c>
      <c r="J58" s="54">
        <v>24220.454029999997</v>
      </c>
      <c r="K58" s="55" t="s">
        <v>318</v>
      </c>
      <c r="L58" s="30"/>
      <c r="M58" s="55" t="s">
        <v>868</v>
      </c>
      <c r="N58" s="30" t="s">
        <v>758</v>
      </c>
    </row>
    <row r="59" spans="1:14" x14ac:dyDescent="0.6">
      <c r="A59" s="56" t="s">
        <v>778</v>
      </c>
      <c r="B59" s="57" t="s">
        <v>779</v>
      </c>
      <c r="C59" s="56" t="s">
        <v>780</v>
      </c>
      <c r="D59" s="57" t="s">
        <v>781</v>
      </c>
      <c r="E59" s="58">
        <v>19.531780000000001</v>
      </c>
      <c r="F59" s="58">
        <v>5297.9253209999997</v>
      </c>
      <c r="G59" s="58">
        <v>20.497675999999998</v>
      </c>
      <c r="H59" s="58">
        <v>5018.1233910000001</v>
      </c>
      <c r="I59" s="58">
        <v>23.886104</v>
      </c>
      <c r="J59" s="58">
        <v>7580.4076089999999</v>
      </c>
      <c r="K59" s="59" t="s">
        <v>879</v>
      </c>
      <c r="L59" s="35" t="s">
        <v>780</v>
      </c>
      <c r="M59" s="59" t="s">
        <v>878</v>
      </c>
      <c r="N59" s="35" t="s">
        <v>778</v>
      </c>
    </row>
    <row r="60" spans="1:14" x14ac:dyDescent="0.6">
      <c r="A60" s="52" t="s">
        <v>778</v>
      </c>
      <c r="B60" s="53" t="s">
        <v>779</v>
      </c>
      <c r="C60" s="52" t="s">
        <v>782</v>
      </c>
      <c r="D60" s="53" t="s">
        <v>783</v>
      </c>
      <c r="E60" s="54">
        <v>67.933144999999996</v>
      </c>
      <c r="F60" s="54">
        <v>1033.8456100000001</v>
      </c>
      <c r="G60" s="54">
        <v>51.206077999999998</v>
      </c>
      <c r="H60" s="54">
        <v>1096.380645</v>
      </c>
      <c r="I60" s="54">
        <v>64.071022999999997</v>
      </c>
      <c r="J60" s="54">
        <v>1875.6469070000001</v>
      </c>
      <c r="K60" s="55" t="s">
        <v>880</v>
      </c>
      <c r="L60" s="30" t="s">
        <v>782</v>
      </c>
      <c r="M60" s="55" t="s">
        <v>878</v>
      </c>
      <c r="N60" s="30" t="s">
        <v>778</v>
      </c>
    </row>
    <row r="61" spans="1:14" x14ac:dyDescent="0.6">
      <c r="A61" s="56" t="s">
        <v>778</v>
      </c>
      <c r="B61" s="57" t="s">
        <v>779</v>
      </c>
      <c r="C61" s="56" t="s">
        <v>784</v>
      </c>
      <c r="D61" s="57" t="s">
        <v>785</v>
      </c>
      <c r="E61" s="58">
        <v>8.2492079999999994</v>
      </c>
      <c r="F61" s="58">
        <v>113.140987</v>
      </c>
      <c r="G61" s="58">
        <v>3.1894629999999999</v>
      </c>
      <c r="H61" s="58">
        <v>87.100202999999993</v>
      </c>
      <c r="I61" s="58">
        <v>4.0965480000000003</v>
      </c>
      <c r="J61" s="58">
        <v>87.147560999999996</v>
      </c>
      <c r="K61" s="59" t="s">
        <v>881</v>
      </c>
      <c r="L61" s="35" t="s">
        <v>784</v>
      </c>
      <c r="M61" s="59" t="s">
        <v>878</v>
      </c>
      <c r="N61" s="35" t="s">
        <v>778</v>
      </c>
    </row>
    <row r="62" spans="1:14" x14ac:dyDescent="0.6">
      <c r="A62" s="52" t="s">
        <v>778</v>
      </c>
      <c r="B62" s="53" t="s">
        <v>779</v>
      </c>
      <c r="C62" s="52" t="s">
        <v>786</v>
      </c>
      <c r="D62" s="53" t="s">
        <v>787</v>
      </c>
      <c r="E62" s="54">
        <v>91.898641999999995</v>
      </c>
      <c r="F62" s="54">
        <v>2880.8522280000002</v>
      </c>
      <c r="G62" s="54">
        <v>95.673921000000007</v>
      </c>
      <c r="H62" s="54">
        <v>3074.0106540000002</v>
      </c>
      <c r="I62" s="54">
        <v>112.510085</v>
      </c>
      <c r="J62" s="54">
        <v>3535.4810910000001</v>
      </c>
      <c r="K62" s="55" t="s">
        <v>882</v>
      </c>
      <c r="L62" s="30" t="s">
        <v>786</v>
      </c>
      <c r="M62" s="55" t="s">
        <v>878</v>
      </c>
      <c r="N62" s="30" t="s">
        <v>778</v>
      </c>
    </row>
    <row r="63" spans="1:14" x14ac:dyDescent="0.6">
      <c r="A63" s="56" t="s">
        <v>778</v>
      </c>
      <c r="B63" s="57" t="s">
        <v>779</v>
      </c>
      <c r="C63" s="56" t="s">
        <v>788</v>
      </c>
      <c r="D63" s="57" t="s">
        <v>789</v>
      </c>
      <c r="E63" s="58">
        <v>1.999098</v>
      </c>
      <c r="F63" s="58">
        <v>308.40354300000001</v>
      </c>
      <c r="G63" s="58">
        <v>3.2287180000000002</v>
      </c>
      <c r="H63" s="58">
        <v>394.79028099999999</v>
      </c>
      <c r="I63" s="58">
        <v>4.0219740000000002</v>
      </c>
      <c r="J63" s="58">
        <v>637.052457</v>
      </c>
      <c r="K63" s="59" t="s">
        <v>883</v>
      </c>
      <c r="L63" s="35" t="s">
        <v>788</v>
      </c>
      <c r="M63" s="59" t="s">
        <v>878</v>
      </c>
      <c r="N63" s="35" t="s">
        <v>778</v>
      </c>
    </row>
    <row r="64" spans="1:14" x14ac:dyDescent="0.6">
      <c r="A64" s="52" t="s">
        <v>778</v>
      </c>
      <c r="B64" s="53" t="s">
        <v>779</v>
      </c>
      <c r="C64" s="52" t="s">
        <v>790</v>
      </c>
      <c r="D64" s="53" t="s">
        <v>791</v>
      </c>
      <c r="E64" s="54">
        <v>3.989627</v>
      </c>
      <c r="F64" s="54">
        <v>6387.8930209999999</v>
      </c>
      <c r="G64" s="54">
        <v>5.2530029999999996</v>
      </c>
      <c r="H64" s="54">
        <v>11387.314795</v>
      </c>
      <c r="I64" s="54">
        <v>7.0592730000000001</v>
      </c>
      <c r="J64" s="54">
        <v>25210.441723</v>
      </c>
      <c r="K64" s="55" t="s">
        <v>884</v>
      </c>
      <c r="L64" s="30" t="s">
        <v>790</v>
      </c>
      <c r="M64" s="55" t="s">
        <v>878</v>
      </c>
      <c r="N64" s="30" t="s">
        <v>778</v>
      </c>
    </row>
    <row r="65" spans="1:14" x14ac:dyDescent="0.6">
      <c r="A65" s="56" t="s">
        <v>778</v>
      </c>
      <c r="B65" s="57" t="s">
        <v>779</v>
      </c>
      <c r="C65" s="56" t="s">
        <v>792</v>
      </c>
      <c r="D65" s="57" t="s">
        <v>793</v>
      </c>
      <c r="E65" s="58">
        <v>173.69864799999999</v>
      </c>
      <c r="F65" s="58">
        <v>3397.1454570000001</v>
      </c>
      <c r="G65" s="58">
        <v>177.67174600000001</v>
      </c>
      <c r="H65" s="58">
        <v>3526.1038480000002</v>
      </c>
      <c r="I65" s="58">
        <v>171.23660599999999</v>
      </c>
      <c r="J65" s="58">
        <v>4272.5993230000004</v>
      </c>
      <c r="K65" s="59" t="s">
        <v>885</v>
      </c>
      <c r="L65" s="35" t="s">
        <v>792</v>
      </c>
      <c r="M65" s="59" t="s">
        <v>878</v>
      </c>
      <c r="N65" s="35" t="s">
        <v>778</v>
      </c>
    </row>
    <row r="66" spans="1:14" x14ac:dyDescent="0.6">
      <c r="A66" s="52" t="s">
        <v>778</v>
      </c>
      <c r="B66" s="53" t="s">
        <v>779</v>
      </c>
      <c r="C66" s="52" t="s">
        <v>794</v>
      </c>
      <c r="D66" s="53" t="s">
        <v>795</v>
      </c>
      <c r="E66" s="54">
        <v>143.42434800000001</v>
      </c>
      <c r="F66" s="54">
        <v>5277.7281869999997</v>
      </c>
      <c r="G66" s="54">
        <v>113.796646</v>
      </c>
      <c r="H66" s="54">
        <v>4415.9739840000002</v>
      </c>
      <c r="I66" s="54">
        <v>135.67350999999999</v>
      </c>
      <c r="J66" s="54">
        <v>5860.2802629999996</v>
      </c>
      <c r="K66" s="55" t="s">
        <v>886</v>
      </c>
      <c r="L66" s="30" t="s">
        <v>794</v>
      </c>
      <c r="M66" s="55" t="s">
        <v>878</v>
      </c>
      <c r="N66" s="30" t="s">
        <v>778</v>
      </c>
    </row>
    <row r="67" spans="1:14" x14ac:dyDescent="0.6">
      <c r="A67" s="56" t="s">
        <v>778</v>
      </c>
      <c r="B67" s="57" t="s">
        <v>779</v>
      </c>
      <c r="C67" s="56" t="s">
        <v>796</v>
      </c>
      <c r="D67" s="57" t="s">
        <v>797</v>
      </c>
      <c r="E67" s="58">
        <v>334.02236900000003</v>
      </c>
      <c r="F67" s="58">
        <v>16126.959978000001</v>
      </c>
      <c r="G67" s="58">
        <v>553.04191100000003</v>
      </c>
      <c r="H67" s="58">
        <v>21782.749448999999</v>
      </c>
      <c r="I67" s="58">
        <v>594.91110900000001</v>
      </c>
      <c r="J67" s="58">
        <v>31869.845773000001</v>
      </c>
      <c r="K67" s="59" t="s">
        <v>887</v>
      </c>
      <c r="L67" s="35" t="s">
        <v>796</v>
      </c>
      <c r="M67" s="59" t="s">
        <v>878</v>
      </c>
      <c r="N67" s="35" t="s">
        <v>778</v>
      </c>
    </row>
    <row r="68" spans="1:14" x14ac:dyDescent="0.6">
      <c r="A68" s="52">
        <v>7</v>
      </c>
      <c r="B68" s="53" t="s">
        <v>779</v>
      </c>
      <c r="C68" s="52"/>
      <c r="D68" s="53" t="s">
        <v>30</v>
      </c>
      <c r="E68" s="54">
        <v>844.74686500000007</v>
      </c>
      <c r="F68" s="54">
        <v>40823.894332000003</v>
      </c>
      <c r="G68" s="54">
        <v>1023.559162</v>
      </c>
      <c r="H68" s="54">
        <v>50782.547250000003</v>
      </c>
      <c r="I68" s="54">
        <v>1117.466232</v>
      </c>
      <c r="J68" s="54">
        <v>80928.902707000001</v>
      </c>
      <c r="K68" s="55" t="s">
        <v>318</v>
      </c>
      <c r="L68" s="30"/>
      <c r="M68" s="55" t="s">
        <v>878</v>
      </c>
      <c r="N68" s="30" t="s">
        <v>778</v>
      </c>
    </row>
    <row r="69" spans="1:14" x14ac:dyDescent="0.6">
      <c r="A69" s="56" t="s">
        <v>798</v>
      </c>
      <c r="B69" s="57" t="s">
        <v>799</v>
      </c>
      <c r="C69" s="56" t="s">
        <v>800</v>
      </c>
      <c r="D69" s="57" t="s">
        <v>801</v>
      </c>
      <c r="E69" s="58">
        <v>12.620175</v>
      </c>
      <c r="F69" s="58">
        <v>134.72211899999999</v>
      </c>
      <c r="G69" s="58">
        <v>7.1133949999999997</v>
      </c>
      <c r="H69" s="58">
        <v>116.325581</v>
      </c>
      <c r="I69" s="58">
        <v>11.645955000000001</v>
      </c>
      <c r="J69" s="58">
        <v>182.18654799999999</v>
      </c>
      <c r="K69" s="59" t="s">
        <v>888</v>
      </c>
      <c r="L69" s="35" t="s">
        <v>800</v>
      </c>
      <c r="M69" s="59" t="s">
        <v>317</v>
      </c>
      <c r="N69" s="35" t="s">
        <v>798</v>
      </c>
    </row>
    <row r="70" spans="1:14" x14ac:dyDescent="0.6">
      <c r="A70" s="52" t="s">
        <v>798</v>
      </c>
      <c r="B70" s="53" t="s">
        <v>799</v>
      </c>
      <c r="C70" s="52" t="s">
        <v>802</v>
      </c>
      <c r="D70" s="53" t="s">
        <v>803</v>
      </c>
      <c r="E70" s="54">
        <v>43.658456999999999</v>
      </c>
      <c r="F70" s="54">
        <v>188.26209800000001</v>
      </c>
      <c r="G70" s="54">
        <v>37.771523000000002</v>
      </c>
      <c r="H70" s="54">
        <v>208.34628900000001</v>
      </c>
      <c r="I70" s="54">
        <v>27.619966000000002</v>
      </c>
      <c r="J70" s="54">
        <v>222.033457</v>
      </c>
      <c r="K70" s="55" t="s">
        <v>889</v>
      </c>
      <c r="L70" s="30" t="s">
        <v>802</v>
      </c>
      <c r="M70" s="55" t="s">
        <v>317</v>
      </c>
      <c r="N70" s="30" t="s">
        <v>798</v>
      </c>
    </row>
    <row r="71" spans="1:14" x14ac:dyDescent="0.6">
      <c r="A71" s="56" t="s">
        <v>798</v>
      </c>
      <c r="B71" s="57" t="s">
        <v>799</v>
      </c>
      <c r="C71" s="56" t="s">
        <v>804</v>
      </c>
      <c r="D71" s="57" t="s">
        <v>805</v>
      </c>
      <c r="E71" s="58">
        <v>3.4798269999999998</v>
      </c>
      <c r="F71" s="58">
        <v>112.97877800000001</v>
      </c>
      <c r="G71" s="58">
        <v>4.8545879999999997</v>
      </c>
      <c r="H71" s="58">
        <v>113.380343</v>
      </c>
      <c r="I71" s="58">
        <v>3.5824929999999999</v>
      </c>
      <c r="J71" s="58">
        <v>97.351945999999998</v>
      </c>
      <c r="K71" s="59" t="s">
        <v>890</v>
      </c>
      <c r="L71" s="35" t="s">
        <v>804</v>
      </c>
      <c r="M71" s="59" t="s">
        <v>317</v>
      </c>
      <c r="N71" s="35" t="s">
        <v>798</v>
      </c>
    </row>
    <row r="72" spans="1:14" x14ac:dyDescent="0.6">
      <c r="A72" s="52" t="s">
        <v>798</v>
      </c>
      <c r="B72" s="53" t="s">
        <v>799</v>
      </c>
      <c r="C72" s="52" t="s">
        <v>806</v>
      </c>
      <c r="D72" s="53" t="s">
        <v>807</v>
      </c>
      <c r="E72" s="54">
        <v>32.869084999999998</v>
      </c>
      <c r="F72" s="54">
        <v>526.36096399999997</v>
      </c>
      <c r="G72" s="54">
        <v>25.071650000000002</v>
      </c>
      <c r="H72" s="54">
        <v>732.90783899999997</v>
      </c>
      <c r="I72" s="54">
        <v>28.897164</v>
      </c>
      <c r="J72" s="54">
        <v>710.87919799999997</v>
      </c>
      <c r="K72" s="55" t="s">
        <v>891</v>
      </c>
      <c r="L72" s="30" t="s">
        <v>806</v>
      </c>
      <c r="M72" s="55" t="s">
        <v>317</v>
      </c>
      <c r="N72" s="30" t="s">
        <v>798</v>
      </c>
    </row>
    <row r="73" spans="1:14" x14ac:dyDescent="0.6">
      <c r="A73" s="56" t="s">
        <v>798</v>
      </c>
      <c r="B73" s="57" t="s">
        <v>799</v>
      </c>
      <c r="C73" s="56" t="s">
        <v>808</v>
      </c>
      <c r="D73" s="57" t="s">
        <v>809</v>
      </c>
      <c r="E73" s="58">
        <v>2.8651629999999999</v>
      </c>
      <c r="F73" s="58">
        <v>85.199907999999994</v>
      </c>
      <c r="G73" s="58">
        <v>4.0033120000000002</v>
      </c>
      <c r="H73" s="58">
        <v>113.15920699999999</v>
      </c>
      <c r="I73" s="58">
        <v>67.583979999999997</v>
      </c>
      <c r="J73" s="58">
        <v>83.570381999999995</v>
      </c>
      <c r="K73" s="59" t="s">
        <v>892</v>
      </c>
      <c r="L73" s="35" t="s">
        <v>808</v>
      </c>
      <c r="M73" s="59" t="s">
        <v>317</v>
      </c>
      <c r="N73" s="35" t="s">
        <v>798</v>
      </c>
    </row>
    <row r="74" spans="1:14" x14ac:dyDescent="0.6">
      <c r="A74" s="52" t="s">
        <v>798</v>
      </c>
      <c r="B74" s="53" t="s">
        <v>799</v>
      </c>
      <c r="C74" s="52" t="s">
        <v>810</v>
      </c>
      <c r="D74" s="53" t="s">
        <v>811</v>
      </c>
      <c r="E74" s="54">
        <v>5.3289479999999996</v>
      </c>
      <c r="F74" s="54">
        <v>1132.0618810000001</v>
      </c>
      <c r="G74" s="54">
        <v>8.9995139999999996</v>
      </c>
      <c r="H74" s="54">
        <v>942.512832</v>
      </c>
      <c r="I74" s="54">
        <v>6.5455909999999999</v>
      </c>
      <c r="J74" s="54">
        <v>1750.362881</v>
      </c>
      <c r="K74" s="55" t="s">
        <v>893</v>
      </c>
      <c r="L74" s="30" t="s">
        <v>810</v>
      </c>
      <c r="M74" s="55" t="s">
        <v>317</v>
      </c>
      <c r="N74" s="30" t="s">
        <v>798</v>
      </c>
    </row>
    <row r="75" spans="1:14" x14ac:dyDescent="0.6">
      <c r="A75" s="56" t="s">
        <v>798</v>
      </c>
      <c r="B75" s="57" t="s">
        <v>799</v>
      </c>
      <c r="C75" s="56" t="s">
        <v>812</v>
      </c>
      <c r="D75" s="57" t="s">
        <v>813</v>
      </c>
      <c r="E75" s="58">
        <v>3.6105619999999998</v>
      </c>
      <c r="F75" s="58">
        <v>1166.5568000000001</v>
      </c>
      <c r="G75" s="58">
        <v>3.1574689999999999</v>
      </c>
      <c r="H75" s="58">
        <v>1231.926115</v>
      </c>
      <c r="I75" s="58">
        <v>4.3495730000000004</v>
      </c>
      <c r="J75" s="58">
        <v>718.06229099999996</v>
      </c>
      <c r="K75" s="59" t="s">
        <v>894</v>
      </c>
      <c r="L75" s="35" t="s">
        <v>812</v>
      </c>
      <c r="M75" s="59" t="s">
        <v>317</v>
      </c>
      <c r="N75" s="35" t="s">
        <v>798</v>
      </c>
    </row>
    <row r="76" spans="1:14" x14ac:dyDescent="0.6">
      <c r="A76" s="52" t="s">
        <v>798</v>
      </c>
      <c r="B76" s="53" t="s">
        <v>799</v>
      </c>
      <c r="C76" s="52" t="s">
        <v>814</v>
      </c>
      <c r="D76" s="53" t="s">
        <v>815</v>
      </c>
      <c r="E76" s="54">
        <v>190.25941499999999</v>
      </c>
      <c r="F76" s="54">
        <v>4834.9995429999999</v>
      </c>
      <c r="G76" s="54">
        <v>196.61864</v>
      </c>
      <c r="H76" s="54">
        <v>8930.1261130000003</v>
      </c>
      <c r="I76" s="54">
        <v>192.35052999999999</v>
      </c>
      <c r="J76" s="54">
        <v>7744.8203439999997</v>
      </c>
      <c r="K76" s="55" t="s">
        <v>895</v>
      </c>
      <c r="L76" s="30" t="s">
        <v>814</v>
      </c>
      <c r="M76" s="55" t="s">
        <v>317</v>
      </c>
      <c r="N76" s="30" t="s">
        <v>798</v>
      </c>
    </row>
    <row r="77" spans="1:14" x14ac:dyDescent="0.6">
      <c r="A77" s="56">
        <v>8</v>
      </c>
      <c r="B77" s="57" t="s">
        <v>799</v>
      </c>
      <c r="C77" s="56"/>
      <c r="D77" s="57" t="s">
        <v>30</v>
      </c>
      <c r="E77" s="58">
        <v>294.69163199999997</v>
      </c>
      <c r="F77" s="58">
        <v>8181.1420909999997</v>
      </c>
      <c r="G77" s="58">
        <v>287.59009099999997</v>
      </c>
      <c r="H77" s="58">
        <v>12388.684319</v>
      </c>
      <c r="I77" s="58">
        <v>342.57525199999998</v>
      </c>
      <c r="J77" s="58">
        <v>11509.267046999999</v>
      </c>
      <c r="K77" s="59" t="s">
        <v>318</v>
      </c>
      <c r="L77" s="35"/>
      <c r="M77" s="59" t="s">
        <v>317</v>
      </c>
      <c r="N77" s="35" t="s">
        <v>798</v>
      </c>
    </row>
    <row r="78" spans="1:14" x14ac:dyDescent="0.6">
      <c r="A78" s="52" t="s">
        <v>816</v>
      </c>
      <c r="B78" s="53" t="s">
        <v>817</v>
      </c>
      <c r="C78" s="52" t="s">
        <v>818</v>
      </c>
      <c r="D78" s="53" t="s">
        <v>819</v>
      </c>
      <c r="E78" s="54">
        <v>110.39805</v>
      </c>
      <c r="F78" s="54">
        <v>305.41665599999999</v>
      </c>
      <c r="G78" s="54">
        <v>103.99641099999999</v>
      </c>
      <c r="H78" s="54">
        <v>516.61228600000004</v>
      </c>
      <c r="I78" s="54">
        <v>115.94132500000001</v>
      </c>
      <c r="J78" s="54">
        <v>453.281859</v>
      </c>
      <c r="K78" s="55" t="s">
        <v>897</v>
      </c>
      <c r="L78" s="30" t="s">
        <v>818</v>
      </c>
      <c r="M78" s="55" t="s">
        <v>896</v>
      </c>
      <c r="N78" s="30" t="s">
        <v>816</v>
      </c>
    </row>
    <row r="79" spans="1:14" x14ac:dyDescent="0.6">
      <c r="A79" s="56" t="s">
        <v>816</v>
      </c>
      <c r="B79" s="57" t="s">
        <v>817</v>
      </c>
      <c r="C79" s="56">
        <v>93</v>
      </c>
      <c r="D79" s="57" t="s">
        <v>820</v>
      </c>
      <c r="E79" s="58"/>
      <c r="F79" s="58"/>
      <c r="G79" s="58"/>
      <c r="H79" s="58"/>
      <c r="I79" s="58"/>
      <c r="J79" s="58"/>
      <c r="K79" s="59" t="s">
        <v>898</v>
      </c>
      <c r="L79" s="35">
        <v>93</v>
      </c>
      <c r="M79" s="59" t="s">
        <v>896</v>
      </c>
      <c r="N79" s="35" t="s">
        <v>816</v>
      </c>
    </row>
    <row r="80" spans="1:14" x14ac:dyDescent="0.6">
      <c r="A80" s="52" t="s">
        <v>816</v>
      </c>
      <c r="B80" s="53" t="s">
        <v>817</v>
      </c>
      <c r="C80" s="52" t="s">
        <v>821</v>
      </c>
      <c r="D80" s="53" t="s">
        <v>822</v>
      </c>
      <c r="E80" s="54"/>
      <c r="F80" s="54"/>
      <c r="G80" s="54"/>
      <c r="H80" s="54"/>
      <c r="I80" s="54"/>
      <c r="J80" s="54"/>
      <c r="K80" s="55" t="s">
        <v>899</v>
      </c>
      <c r="L80" s="30" t="s">
        <v>821</v>
      </c>
      <c r="M80" s="55" t="s">
        <v>896</v>
      </c>
      <c r="N80" s="30" t="s">
        <v>816</v>
      </c>
    </row>
    <row r="81" spans="1:14" x14ac:dyDescent="0.6">
      <c r="A81" s="56" t="s">
        <v>816</v>
      </c>
      <c r="B81" s="57" t="s">
        <v>817</v>
      </c>
      <c r="C81" s="56" t="s">
        <v>823</v>
      </c>
      <c r="D81" s="57" t="s">
        <v>824</v>
      </c>
      <c r="E81" s="58">
        <v>2.0729000000000001E-2</v>
      </c>
      <c r="F81" s="58">
        <v>3681.1803249999998</v>
      </c>
      <c r="G81" s="58">
        <v>2.6588000000000001E-2</v>
      </c>
      <c r="H81" s="58">
        <v>5282.8222889999997</v>
      </c>
      <c r="I81" s="58">
        <v>2.3448E-2</v>
      </c>
      <c r="J81" s="58">
        <v>6655.9556549999998</v>
      </c>
      <c r="K81" s="59" t="s">
        <v>900</v>
      </c>
      <c r="L81" s="35" t="s">
        <v>823</v>
      </c>
      <c r="M81" s="59" t="s">
        <v>896</v>
      </c>
      <c r="N81" s="35" t="s">
        <v>816</v>
      </c>
    </row>
    <row r="82" spans="1:14" x14ac:dyDescent="0.6">
      <c r="A82" s="52">
        <v>9</v>
      </c>
      <c r="B82" s="53" t="s">
        <v>817</v>
      </c>
      <c r="C82" s="52"/>
      <c r="D82" s="53" t="s">
        <v>30</v>
      </c>
      <c r="E82" s="54">
        <v>110.418779</v>
      </c>
      <c r="F82" s="54">
        <v>3986.5969809999997</v>
      </c>
      <c r="G82" s="54">
        <v>104.022999</v>
      </c>
      <c r="H82" s="54">
        <v>5799.4345750000002</v>
      </c>
      <c r="I82" s="54">
        <v>115.96477300000001</v>
      </c>
      <c r="J82" s="54">
        <v>7109.2375139999995</v>
      </c>
      <c r="K82" s="55" t="s">
        <v>318</v>
      </c>
      <c r="L82" s="30"/>
      <c r="M82" s="55" t="s">
        <v>896</v>
      </c>
      <c r="N82" s="30" t="s">
        <v>816</v>
      </c>
    </row>
    <row r="83" spans="1:14" ht="26.4" customHeight="1" x14ac:dyDescent="0.6">
      <c r="A83" s="208"/>
      <c r="B83" s="209" t="s">
        <v>30</v>
      </c>
      <c r="C83" s="210"/>
      <c r="D83" s="211"/>
      <c r="E83" s="158">
        <v>512705.21108499996</v>
      </c>
      <c r="F83" s="158">
        <v>1541940.8629520005</v>
      </c>
      <c r="G83" s="158">
        <v>476085.228107</v>
      </c>
      <c r="H83" s="158">
        <v>1200069.1302360001</v>
      </c>
      <c r="I83" s="158">
        <v>411155.16922000021</v>
      </c>
      <c r="J83" s="158">
        <v>1145622.7312289993</v>
      </c>
      <c r="K83" s="212"/>
      <c r="L83" s="213"/>
      <c r="M83" s="214" t="s">
        <v>318</v>
      </c>
      <c r="N83" s="215"/>
    </row>
  </sheetData>
  <mergeCells count="11">
    <mergeCell ref="A4:A5"/>
    <mergeCell ref="B4:B5"/>
    <mergeCell ref="M4:M5"/>
    <mergeCell ref="N4:N5"/>
    <mergeCell ref="C4:C5"/>
    <mergeCell ref="D4:D5"/>
    <mergeCell ref="K4:K5"/>
    <mergeCell ref="L4:L5"/>
    <mergeCell ref="E4:F4"/>
    <mergeCell ref="G4:H4"/>
    <mergeCell ref="I4:J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b810dad-7851-47e2-b9a5-c5cf4ae4f11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D8F3906C2B684581CB16895AF1AEBA" ma:contentTypeVersion="17" ma:contentTypeDescription="Create a new document." ma:contentTypeScope="" ma:versionID="4b5c84b93caa13b2830646e6528acb83">
  <xsd:schema xmlns:xsd="http://www.w3.org/2001/XMLSchema" xmlns:xs="http://www.w3.org/2001/XMLSchema" xmlns:p="http://schemas.microsoft.com/office/2006/metadata/properties" xmlns:ns3="9b69b28a-2944-48cf-a581-8e2128fa99e8" xmlns:ns4="9b810dad-7851-47e2-b9a5-c5cf4ae4f115" targetNamespace="http://schemas.microsoft.com/office/2006/metadata/properties" ma:root="true" ma:fieldsID="111604737f4407b3d85ae4b08e9f5547" ns3:_="" ns4:_="">
    <xsd:import namespace="9b69b28a-2944-48cf-a581-8e2128fa99e8"/>
    <xsd:import namespace="9b810dad-7851-47e2-b9a5-c5cf4ae4f11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9b28a-2944-48cf-a581-8e2128fa99e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810dad-7851-47e2-b9a5-c5cf4ae4f11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5F6E65-1904-46B9-86A9-CDE62E83C511}">
  <ds:schemaRefs>
    <ds:schemaRef ds:uri="http://schemas.microsoft.com/sharepoint/v3/contenttype/forms"/>
  </ds:schemaRefs>
</ds:datastoreItem>
</file>

<file path=customXml/itemProps2.xml><?xml version="1.0" encoding="utf-8"?>
<ds:datastoreItem xmlns:ds="http://schemas.openxmlformats.org/officeDocument/2006/customXml" ds:itemID="{A8AA9057-6C46-4567-80BD-E63BACD82A40}">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9b69b28a-2944-48cf-a581-8e2128fa99e8"/>
    <ds:schemaRef ds:uri="http://schemas.microsoft.com/office/infopath/2007/PartnerControls"/>
    <ds:schemaRef ds:uri="9b810dad-7851-47e2-b9a5-c5cf4ae4f115"/>
    <ds:schemaRef ds:uri="http://purl.org/dc/terms/"/>
  </ds:schemaRefs>
</ds:datastoreItem>
</file>

<file path=customXml/itemProps3.xml><?xml version="1.0" encoding="utf-8"?>
<ds:datastoreItem xmlns:ds="http://schemas.openxmlformats.org/officeDocument/2006/customXml" ds:itemID="{37BBFCE8-F6C3-4E55-A9EF-C2009A8DE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9b28a-2944-48cf-a581-8e2128fa99e8"/>
    <ds:schemaRef ds:uri="9b810dad-7851-47e2-b9a5-c5cf4ae4f1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Home الرئيسية</vt:lpstr>
      <vt:lpstr>0</vt:lpstr>
      <vt:lpstr>1</vt:lpstr>
      <vt:lpstr>1.1</vt:lpstr>
      <vt:lpstr>1.2</vt:lpstr>
      <vt:lpstr>1.3</vt:lpstr>
      <vt:lpstr>1.4</vt:lpstr>
      <vt:lpstr>1.5</vt:lpstr>
      <vt:lpstr>1.6</vt:lpstr>
      <vt:lpstr>1.7</vt:lpstr>
      <vt:lpstr>1.8</vt:lpstr>
      <vt:lpstr>2</vt:lpstr>
      <vt:lpstr>2.1</vt:lpstr>
      <vt:lpstr>2.2</vt:lpstr>
      <vt:lpstr>2.3</vt:lpstr>
      <vt:lpstr>2.4</vt:lpstr>
      <vt:lpstr>2.5</vt:lpstr>
      <vt:lpstr>2.6</vt:lpstr>
      <vt:lpstr>2.7</vt:lpstr>
      <vt:lpstr>2.8</vt:lpstr>
      <vt:lpstr>2.9</vt:lpstr>
      <vt:lpstr>2.10</vt:lpstr>
      <vt:lpstr>3</vt:lpstr>
      <vt:lpstr>4</vt:lpstr>
      <vt:lpstr>5.1</vt:lpstr>
      <vt:lpstr>5.2</vt:lpstr>
      <vt:lpstr>TXM</vt:lpstr>
      <vt:lpstr>Countries</vt:lpstr>
      <vt:lpstr>'5.1'!Print_Area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itg@stats.gov.sa</dc:creator>
  <cp:keywords/>
  <dc:description/>
  <cp:lastModifiedBy>ماجد عجيبي - Majed Ajeebi</cp:lastModifiedBy>
  <cp:revision/>
  <dcterms:created xsi:type="dcterms:W3CDTF">2016-08-11T05:20:00Z</dcterms:created>
  <dcterms:modified xsi:type="dcterms:W3CDTF">2025-04-28T13:37:07Z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0x0101002AD8F3906C2B684581CB16895AF1AEBA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